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zlhte\OneDrive\Desktop\X\02_screening\022_Anomalies\"/>
    </mc:Choice>
  </mc:AlternateContent>
  <xr:revisionPtr revIDLastSave="0" documentId="13_ncr:1_{A2578517-B122-4238-943D-DD0169FCF4B9}" xr6:coauthVersionLast="47" xr6:coauthVersionMax="47" xr10:uidLastSave="{00000000-0000-0000-0000-000000000000}"/>
  <bookViews>
    <workbookView xWindow="-98" yWindow="-98" windowWidth="19396" windowHeight="11475" firstSheet="1" activeTab="2" xr2:uid="{00000000-000D-0000-FFFF-FFFF00000000}"/>
  </bookViews>
  <sheets>
    <sheet name="__snloffice" sheetId="3" state="veryHidden" r:id="rId1"/>
    <sheet name="Score" sheetId="4" r:id="rId2"/>
    <sheet name="9-dim-Scores" sheetId="2" r:id="rId3"/>
  </sheets>
  <definedNames>
    <definedName name="_xlnm._FilterDatabase" localSheetId="2" hidden="1">'9-dim-Scores'!$A$5:$AY$4461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1BC125B6_D951_4FB5_8053_27CEAACB96A8_" localSheetId="2" hidden="1">'9-dim-Scores'!$A$1,'9-dim-Scores'!$C$6:$AD$4461</definedName>
    <definedName name="snl__1E53D760_2762_4333_B34D_37BF292B0710_" localSheetId="2" hidden="1">'9-dim-Scores'!$A$1,'9-dim-Scores'!$C$6:$AD$4461</definedName>
    <definedName name="snl__5CD7E930_D9BB_4731_B753_B0707320BD81_" localSheetId="2" hidden="1">'9-dim-Scores'!$A$1,'9-dim-Scores'!$C$6:$AD$4461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2" l="1"/>
  <c r="B2" i="2"/>
  <c r="C2" i="2"/>
  <c r="D2" i="2"/>
  <c r="E2" i="2"/>
  <c r="F2" i="2"/>
  <c r="G2" i="2"/>
  <c r="H2" i="2"/>
  <c r="I2" i="2"/>
  <c r="J2" i="2"/>
  <c r="K2" i="2"/>
  <c r="L2" i="2"/>
  <c r="M2" i="2"/>
  <c r="N2" i="2"/>
  <c r="O2" i="2"/>
  <c r="P2" i="2"/>
  <c r="Q2" i="2"/>
  <c r="R2" i="2"/>
  <c r="S2" i="2"/>
  <c r="T2" i="2"/>
  <c r="U2" i="2"/>
  <c r="V2" i="2"/>
  <c r="W2" i="2"/>
  <c r="X2" i="2"/>
  <c r="Y2" i="2"/>
  <c r="Z2" i="2"/>
  <c r="AA2" i="2"/>
  <c r="AB2" i="2"/>
  <c r="AC2" i="2"/>
  <c r="AD2" i="2"/>
  <c r="D4" i="2"/>
  <c r="J4" i="2"/>
  <c r="A1" i="2" s="1"/>
  <c r="AP3169" i="2"/>
  <c r="AP626" i="2"/>
  <c r="AP2689" i="2"/>
  <c r="AP625" i="2"/>
  <c r="AP2688" i="2"/>
  <c r="AP1244" i="2"/>
  <c r="AP1243" i="2"/>
  <c r="AP2687" i="2"/>
  <c r="AP624" i="2"/>
  <c r="AP20" i="2"/>
  <c r="AP2686" i="2"/>
  <c r="AP2685" i="2"/>
  <c r="AP2020" i="2"/>
  <c r="AP167" i="2"/>
  <c r="AP166" i="2"/>
  <c r="AP2019" i="2"/>
  <c r="AP623" i="2"/>
  <c r="AP3168" i="2"/>
  <c r="AP1242" i="2"/>
  <c r="AP3442" i="2"/>
  <c r="AP2684" i="2"/>
  <c r="AP19" i="2"/>
  <c r="AP2683" i="2"/>
  <c r="AP1241" i="2"/>
  <c r="AP622" i="2"/>
  <c r="AP3167" i="2"/>
  <c r="AP2682" i="2"/>
  <c r="AP3441" i="2"/>
  <c r="AP3440" i="2"/>
  <c r="AP621" i="2"/>
  <c r="AP2018" i="2"/>
  <c r="AP620" i="2"/>
  <c r="AP2017" i="2"/>
  <c r="AP619" i="2"/>
  <c r="AP2016" i="2"/>
  <c r="AP3439" i="2"/>
  <c r="AP3166" i="2"/>
  <c r="AP2681" i="2"/>
  <c r="AP3165" i="2"/>
  <c r="AP3164" i="2"/>
  <c r="AP3163" i="2"/>
  <c r="AP2680" i="2"/>
  <c r="AP3603" i="2"/>
  <c r="AP618" i="2"/>
  <c r="AP2679" i="2"/>
  <c r="AP4461" i="2"/>
  <c r="AP2678" i="2"/>
  <c r="AP3162" i="2"/>
  <c r="AP4460" i="2"/>
  <c r="AP2015" i="2"/>
  <c r="AP1240" i="2"/>
  <c r="AP1239" i="2"/>
  <c r="AP1238" i="2"/>
  <c r="AP617" i="2"/>
  <c r="AP616" i="2"/>
  <c r="AP615" i="2"/>
  <c r="AP614" i="2"/>
  <c r="AP2677" i="2"/>
  <c r="AP18" i="2"/>
  <c r="AP3438" i="2"/>
  <c r="AP2014" i="2"/>
  <c r="AP2013" i="2"/>
  <c r="AP3161" i="2"/>
  <c r="AP1237" i="2"/>
  <c r="AP2012" i="2"/>
  <c r="AP1236" i="2"/>
  <c r="AP1235" i="2"/>
  <c r="AP4459" i="2"/>
  <c r="AP4458" i="2"/>
  <c r="AP4457" i="2"/>
  <c r="AP4456" i="2"/>
  <c r="AP4455" i="2"/>
  <c r="AP4454" i="2"/>
  <c r="AP4453" i="2"/>
  <c r="AP4452" i="2"/>
  <c r="AP4451" i="2"/>
  <c r="AP4450" i="2"/>
  <c r="AP4449" i="2"/>
  <c r="AP4448" i="2"/>
  <c r="AP4447" i="2"/>
  <c r="AP4446" i="2"/>
  <c r="AP4445" i="2"/>
  <c r="AP4444" i="2"/>
  <c r="AP4443" i="2"/>
  <c r="AP4442" i="2"/>
  <c r="AP3602" i="2"/>
  <c r="AP2011" i="2"/>
  <c r="AP2676" i="2"/>
  <c r="AP1234" i="2"/>
  <c r="AP1233" i="2"/>
  <c r="AP2010" i="2"/>
  <c r="AP4441" i="2"/>
  <c r="AP2675" i="2"/>
  <c r="AP613" i="2"/>
  <c r="AP1232" i="2"/>
  <c r="AP3437" i="2"/>
  <c r="AP1231" i="2"/>
  <c r="AP3160" i="2"/>
  <c r="AP612" i="2"/>
  <c r="AP3159" i="2"/>
  <c r="AP1230" i="2"/>
  <c r="AP2674" i="2"/>
  <c r="AP2673" i="2"/>
  <c r="AP3436" i="2"/>
  <c r="AP2672" i="2"/>
  <c r="AP3158" i="2"/>
  <c r="AP165" i="2"/>
  <c r="AP2009" i="2"/>
  <c r="AP3435" i="2"/>
  <c r="AP2671" i="2"/>
  <c r="AP1229" i="2"/>
  <c r="AP611" i="2"/>
  <c r="AP1228" i="2"/>
  <c r="AP2008" i="2"/>
  <c r="AP610" i="2"/>
  <c r="AP3157" i="2"/>
  <c r="AP3434" i="2"/>
  <c r="AP2007" i="2"/>
  <c r="AP3156" i="2"/>
  <c r="AP4440" i="2"/>
  <c r="AP2670" i="2"/>
  <c r="AP2006" i="2"/>
  <c r="AP1227" i="2"/>
  <c r="AP1226" i="2"/>
  <c r="AP4439" i="2"/>
  <c r="AP2669" i="2"/>
  <c r="AP4438" i="2"/>
  <c r="AP2005" i="2"/>
  <c r="AP2668" i="2"/>
  <c r="AP3433" i="2"/>
  <c r="AP3601" i="2"/>
  <c r="AP2004" i="2"/>
  <c r="AP2667" i="2"/>
  <c r="AP2003" i="2"/>
  <c r="AP2002" i="2"/>
  <c r="AP3155" i="2"/>
  <c r="AP3600" i="2"/>
  <c r="AP3599" i="2"/>
  <c r="AP2001" i="2"/>
  <c r="AP2000" i="2"/>
  <c r="AP2666" i="2"/>
  <c r="AP1999" i="2"/>
  <c r="AP2665" i="2"/>
  <c r="AP1998" i="2"/>
  <c r="AP2664" i="2"/>
  <c r="AP1997" i="2"/>
  <c r="AP17" i="2"/>
  <c r="AP1225" i="2"/>
  <c r="AP609" i="2"/>
  <c r="AP1224" i="2"/>
  <c r="AP3432" i="2"/>
  <c r="AP16" i="2"/>
  <c r="AP2663" i="2"/>
  <c r="AP1223" i="2"/>
  <c r="AP1222" i="2"/>
  <c r="AP1221" i="2"/>
  <c r="AP1220" i="2"/>
  <c r="AP1219" i="2"/>
  <c r="AP2662" i="2"/>
  <c r="AP1996" i="2"/>
  <c r="AP1995" i="2"/>
  <c r="AP2661" i="2"/>
  <c r="AP164" i="2"/>
  <c r="AP3431" i="2"/>
  <c r="AP1994" i="2"/>
  <c r="AP3154" i="2"/>
  <c r="AP2660" i="2"/>
  <c r="AP1993" i="2"/>
  <c r="AP2659" i="2"/>
  <c r="AP1992" i="2"/>
  <c r="AP1218" i="2"/>
  <c r="AP3153" i="2"/>
  <c r="AP1991" i="2"/>
  <c r="AP1990" i="2"/>
  <c r="AP2658" i="2"/>
  <c r="AP4437" i="2"/>
  <c r="AP4436" i="2"/>
  <c r="AP3430" i="2"/>
  <c r="AP1989" i="2"/>
  <c r="AP2657" i="2"/>
  <c r="AP4435" i="2"/>
  <c r="AP4434" i="2"/>
  <c r="AP3152" i="2"/>
  <c r="AP3151" i="2"/>
  <c r="AP1988" i="2"/>
  <c r="AP3598" i="2"/>
  <c r="AP3150" i="2"/>
  <c r="AP1217" i="2"/>
  <c r="AP2656" i="2"/>
  <c r="AP1216" i="2"/>
  <c r="AP163" i="2"/>
  <c r="AP3149" i="2"/>
  <c r="AP1987" i="2"/>
  <c r="AP1986" i="2"/>
  <c r="AP1985" i="2"/>
  <c r="AP1984" i="2"/>
  <c r="AP608" i="2"/>
  <c r="AP4433" i="2"/>
  <c r="AP1983" i="2"/>
  <c r="AP4432" i="2"/>
  <c r="AP3148" i="2"/>
  <c r="AP4431" i="2"/>
  <c r="AP4430" i="2"/>
  <c r="AP1215" i="2"/>
  <c r="AP2655" i="2"/>
  <c r="AP3429" i="2"/>
  <c r="AP2654" i="2"/>
  <c r="AP3147" i="2"/>
  <c r="AP3428" i="2"/>
  <c r="AP1982" i="2"/>
  <c r="AP3427" i="2"/>
  <c r="AP3426" i="2"/>
  <c r="AP1981" i="2"/>
  <c r="AP4429" i="2"/>
  <c r="AP607" i="2"/>
  <c r="AP1214" i="2"/>
  <c r="AP162" i="2"/>
  <c r="AP606" i="2"/>
  <c r="AP3597" i="2"/>
  <c r="AP1213" i="2"/>
  <c r="AP1212" i="2"/>
  <c r="AP4428" i="2"/>
  <c r="AP4427" i="2"/>
  <c r="AP4426" i="2"/>
  <c r="AP4425" i="2"/>
  <c r="AP4424" i="2"/>
  <c r="AP4423" i="2"/>
  <c r="AP4422" i="2"/>
  <c r="AP4421" i="2"/>
  <c r="AP4420" i="2"/>
  <c r="AP4419" i="2"/>
  <c r="AP4418" i="2"/>
  <c r="AP4417" i="2"/>
  <c r="AP4416" i="2"/>
  <c r="AP4415" i="2"/>
  <c r="AP4414" i="2"/>
  <c r="AP4413" i="2"/>
  <c r="AP4412" i="2"/>
  <c r="AP4411" i="2"/>
  <c r="AP4410" i="2"/>
  <c r="AP4409" i="2"/>
  <c r="AP4408" i="2"/>
  <c r="AP4407" i="2"/>
  <c r="AP4406" i="2"/>
  <c r="AP4405" i="2"/>
  <c r="AP4404" i="2"/>
  <c r="AP605" i="2"/>
  <c r="AP1211" i="2"/>
  <c r="AP3146" i="2"/>
  <c r="AP1210" i="2"/>
  <c r="AP3596" i="2"/>
  <c r="AP2653" i="2"/>
  <c r="AP2652" i="2"/>
  <c r="AP1980" i="2"/>
  <c r="AP604" i="2"/>
  <c r="AP603" i="2"/>
  <c r="AP1979" i="2"/>
  <c r="AP602" i="2"/>
  <c r="AP1209" i="2"/>
  <c r="AP3425" i="2"/>
  <c r="AP601" i="2"/>
  <c r="AP3424" i="2"/>
  <c r="AP1978" i="2"/>
  <c r="AP2651" i="2"/>
  <c r="AP600" i="2"/>
  <c r="AP161" i="2"/>
  <c r="AP2650" i="2"/>
  <c r="AP1977" i="2"/>
  <c r="AP599" i="2"/>
  <c r="AP1976" i="2"/>
  <c r="AP1208" i="2"/>
  <c r="AP1207" i="2"/>
  <c r="AP3595" i="2"/>
  <c r="AP3145" i="2"/>
  <c r="AP1206" i="2"/>
  <c r="AP2649" i="2"/>
  <c r="AP2648" i="2"/>
  <c r="AP598" i="2"/>
  <c r="AP1975" i="2"/>
  <c r="AP3144" i="2"/>
  <c r="AP2647" i="2"/>
  <c r="AP3143" i="2"/>
  <c r="AP4403" i="2"/>
  <c r="AP4402" i="2"/>
  <c r="AP4401" i="2"/>
  <c r="AP4400" i="2"/>
  <c r="AP4399" i="2"/>
  <c r="AP4398" i="2"/>
  <c r="AP4397" i="2"/>
  <c r="AP4396" i="2"/>
  <c r="AP4395" i="2"/>
  <c r="AP4394" i="2"/>
  <c r="AP4393" i="2"/>
  <c r="AP4392" i="2"/>
  <c r="AP4391" i="2"/>
  <c r="AP4390" i="2"/>
  <c r="AP4389" i="2"/>
  <c r="AP4388" i="2"/>
  <c r="AP4387" i="2"/>
  <c r="AP4386" i="2"/>
  <c r="AP4385" i="2"/>
  <c r="AP4384" i="2"/>
  <c r="AP4383" i="2"/>
  <c r="AP4382" i="2"/>
  <c r="AP4381" i="2"/>
  <c r="AP4380" i="2"/>
  <c r="AP4379" i="2"/>
  <c r="AP4378" i="2"/>
  <c r="AP4377" i="2"/>
  <c r="AP4376" i="2"/>
  <c r="AP4375" i="2"/>
  <c r="AP4374" i="2"/>
  <c r="AP4373" i="2"/>
  <c r="AP4372" i="2"/>
  <c r="AP4371" i="2"/>
  <c r="AP4370" i="2"/>
  <c r="AP4369" i="2"/>
  <c r="AP3423" i="2"/>
  <c r="AP597" i="2"/>
  <c r="AP3594" i="2"/>
  <c r="AP2646" i="2"/>
  <c r="AP596" i="2"/>
  <c r="AP3142" i="2"/>
  <c r="AP4368" i="2"/>
  <c r="AP4367" i="2"/>
  <c r="AP4366" i="2"/>
  <c r="AP1974" i="2"/>
  <c r="AP1205" i="2"/>
  <c r="AP1204" i="2"/>
  <c r="AP595" i="2"/>
  <c r="AP594" i="2"/>
  <c r="AP593" i="2"/>
  <c r="AP1973" i="2"/>
  <c r="AP3593" i="2"/>
  <c r="AP2645" i="2"/>
  <c r="AP1203" i="2"/>
  <c r="AP592" i="2"/>
  <c r="AP3141" i="2"/>
  <c r="AP1202" i="2"/>
  <c r="AP591" i="2"/>
  <c r="AP3140" i="2"/>
  <c r="AP1972" i="2"/>
  <c r="AP2644" i="2"/>
  <c r="AP590" i="2"/>
  <c r="AP3592" i="2"/>
  <c r="AP1201" i="2"/>
  <c r="AP589" i="2"/>
  <c r="AP3139" i="2"/>
  <c r="AP1200" i="2"/>
  <c r="AP1971" i="2"/>
  <c r="AP588" i="2"/>
  <c r="AP160" i="2"/>
  <c r="AP2643" i="2"/>
  <c r="AP1970" i="2"/>
  <c r="AP159" i="2"/>
  <c r="AP1199" i="2"/>
  <c r="AP1969" i="2"/>
  <c r="AP587" i="2"/>
  <c r="AP3422" i="2"/>
  <c r="AP1198" i="2"/>
  <c r="AP3138" i="2"/>
  <c r="AP2642" i="2"/>
  <c r="AP586" i="2"/>
  <c r="AP1197" i="2"/>
  <c r="AP1196" i="2"/>
  <c r="AP1968" i="2"/>
  <c r="AP2641" i="2"/>
  <c r="AP1967" i="2"/>
  <c r="AP1966" i="2"/>
  <c r="AP2640" i="2"/>
  <c r="AP1965" i="2"/>
  <c r="AP1195" i="2"/>
  <c r="AP585" i="2"/>
  <c r="AP1964" i="2"/>
  <c r="AP3591" i="2"/>
  <c r="AP584" i="2"/>
  <c r="AP2639" i="2"/>
  <c r="AP1194" i="2"/>
  <c r="AP2638" i="2"/>
  <c r="AP1193" i="2"/>
  <c r="AP1963" i="2"/>
  <c r="AP2637" i="2"/>
  <c r="AP1192" i="2"/>
  <c r="AP1962" i="2"/>
  <c r="AP158" i="2"/>
  <c r="AP1961" i="2"/>
  <c r="AP1191" i="2"/>
  <c r="AP1190" i="2"/>
  <c r="AP2636" i="2"/>
  <c r="AP3137" i="2"/>
  <c r="AP3136" i="2"/>
  <c r="AP157" i="2"/>
  <c r="AP4365" i="2"/>
  <c r="AP4364" i="2"/>
  <c r="AP2635" i="2"/>
  <c r="AP1189" i="2"/>
  <c r="AP1188" i="2"/>
  <c r="AP2634" i="2"/>
  <c r="AP2633" i="2"/>
  <c r="AP2632" i="2"/>
  <c r="AP1960" i="2"/>
  <c r="AP2631" i="2"/>
  <c r="AP1959" i="2"/>
  <c r="AP583" i="2"/>
  <c r="AP1187" i="2"/>
  <c r="AP1186" i="2"/>
  <c r="AP4363" i="2"/>
  <c r="AP3590" i="2"/>
  <c r="AP1958" i="2"/>
  <c r="AP3421" i="2"/>
  <c r="AP582" i="2"/>
  <c r="AP3589" i="2"/>
  <c r="AP581" i="2"/>
  <c r="AP3135" i="2"/>
  <c r="AP580" i="2"/>
  <c r="AP3420" i="2"/>
  <c r="AP2630" i="2"/>
  <c r="AP2629" i="2"/>
  <c r="AP1185" i="2"/>
  <c r="AP1957" i="2"/>
  <c r="AP3134" i="2"/>
  <c r="AP579" i="2"/>
  <c r="AP1184" i="2"/>
  <c r="AP2628" i="2"/>
  <c r="AP1183" i="2"/>
  <c r="AP3133" i="2"/>
  <c r="AP1182" i="2"/>
  <c r="AP3132" i="2"/>
  <c r="AP4362" i="2"/>
  <c r="AP1181" i="2"/>
  <c r="AP3131" i="2"/>
  <c r="AP1956" i="2"/>
  <c r="AP3419" i="2"/>
  <c r="AP1955" i="2"/>
  <c r="AP1180" i="2"/>
  <c r="AP1954" i="2"/>
  <c r="AP3418" i="2"/>
  <c r="AP1179" i="2"/>
  <c r="AP578" i="2"/>
  <c r="AP577" i="2"/>
  <c r="AP156" i="2"/>
  <c r="AP3417" i="2"/>
  <c r="AP1953" i="2"/>
  <c r="AP2627" i="2"/>
  <c r="AP1178" i="2"/>
  <c r="AP3416" i="2"/>
  <c r="AP2626" i="2"/>
  <c r="AP576" i="2"/>
  <c r="AP2625" i="2"/>
  <c r="AP2624" i="2"/>
  <c r="AP1952" i="2"/>
  <c r="AP2623" i="2"/>
  <c r="AP2622" i="2"/>
  <c r="AP575" i="2"/>
  <c r="AP1177" i="2"/>
  <c r="AP574" i="2"/>
  <c r="AP573" i="2"/>
  <c r="AP2621" i="2"/>
  <c r="AP3588" i="2"/>
  <c r="AP572" i="2"/>
  <c r="AP155" i="2"/>
  <c r="AP3130" i="2"/>
  <c r="AP1176" i="2"/>
  <c r="AP1951" i="2"/>
  <c r="AP571" i="2"/>
  <c r="AP1175" i="2"/>
  <c r="AP1950" i="2"/>
  <c r="AP2620" i="2"/>
  <c r="AP2619" i="2"/>
  <c r="AP3587" i="2"/>
  <c r="AP4361" i="2"/>
  <c r="AP1949" i="2"/>
  <c r="AP4360" i="2"/>
  <c r="AP3129" i="2"/>
  <c r="AP4359" i="2"/>
  <c r="AP2618" i="2"/>
  <c r="AP1174" i="2"/>
  <c r="AP1948" i="2"/>
  <c r="AP1173" i="2"/>
  <c r="AP1172" i="2"/>
  <c r="AP3415" i="2"/>
  <c r="AP154" i="2"/>
  <c r="AP3586" i="2"/>
  <c r="AP570" i="2"/>
  <c r="AP2617" i="2"/>
  <c r="AP1947" i="2"/>
  <c r="AP569" i="2"/>
  <c r="AP3128" i="2"/>
  <c r="AP3127" i="2"/>
  <c r="AP153" i="2"/>
  <c r="AP4358" i="2"/>
  <c r="AP4357" i="2"/>
  <c r="AP4356" i="2"/>
  <c r="AP4355" i="2"/>
  <c r="AP4354" i="2"/>
  <c r="AP4353" i="2"/>
  <c r="AP4352" i="2"/>
  <c r="AP4351" i="2"/>
  <c r="AP4350" i="2"/>
  <c r="AP4349" i="2"/>
  <c r="AP4348" i="2"/>
  <c r="AP4347" i="2"/>
  <c r="AP4346" i="2"/>
  <c r="AP4345" i="2"/>
  <c r="AP4344" i="2"/>
  <c r="AP4343" i="2"/>
  <c r="AP4342" i="2"/>
  <c r="AP4341" i="2"/>
  <c r="AP3414" i="2"/>
  <c r="AP2616" i="2"/>
  <c r="AP4340" i="2"/>
  <c r="AP1946" i="2"/>
  <c r="AP4339" i="2"/>
  <c r="AP4338" i="2"/>
  <c r="AP3413" i="2"/>
  <c r="AP3126" i="2"/>
  <c r="AP1171" i="2"/>
  <c r="AP3125" i="2"/>
  <c r="AP3124" i="2"/>
  <c r="AP4337" i="2"/>
  <c r="AP4336" i="2"/>
  <c r="AP4335" i="2"/>
  <c r="AP2615" i="2"/>
  <c r="AP2614" i="2"/>
  <c r="AP2613" i="2"/>
  <c r="AP1945" i="2"/>
  <c r="AP1944" i="2"/>
  <c r="AP152" i="2"/>
  <c r="AP1943" i="2"/>
  <c r="AP1942" i="2"/>
  <c r="AP1170" i="2"/>
  <c r="AP568" i="2"/>
  <c r="AP1169" i="2"/>
  <c r="AP1168" i="2"/>
  <c r="AP3123" i="2"/>
  <c r="AP3122" i="2"/>
  <c r="AP2612" i="2"/>
  <c r="AP1941" i="2"/>
  <c r="AP151" i="2"/>
  <c r="AP3121" i="2"/>
  <c r="AP150" i="2"/>
  <c r="AP1940" i="2"/>
  <c r="AP3120" i="2"/>
  <c r="AP4334" i="2"/>
  <c r="AP4333" i="2"/>
  <c r="AP4332" i="2"/>
  <c r="AP4331" i="2"/>
  <c r="AP4330" i="2"/>
  <c r="AP4329" i="2"/>
  <c r="AP4328" i="2"/>
  <c r="AP4327" i="2"/>
  <c r="AP4326" i="2"/>
  <c r="AP4325" i="2"/>
  <c r="AP4324" i="2"/>
  <c r="AP4323" i="2"/>
  <c r="AP4322" i="2"/>
  <c r="AP4321" i="2"/>
  <c r="AP4320" i="2"/>
  <c r="AP4319" i="2"/>
  <c r="AP1167" i="2"/>
  <c r="AP2611" i="2"/>
  <c r="AP1166" i="2"/>
  <c r="AP1939" i="2"/>
  <c r="AP2610" i="2"/>
  <c r="AP567" i="2"/>
  <c r="AP4318" i="2"/>
  <c r="AP2609" i="2"/>
  <c r="AP149" i="2"/>
  <c r="AP1165" i="2"/>
  <c r="AP3412" i="2"/>
  <c r="AP148" i="2"/>
  <c r="AP3585" i="2"/>
  <c r="AP1164" i="2"/>
  <c r="AP2608" i="2"/>
  <c r="AP1938" i="2"/>
  <c r="AP1937" i="2"/>
  <c r="AP3119" i="2"/>
  <c r="AP1163" i="2"/>
  <c r="AP1162" i="2"/>
  <c r="AP1161" i="2"/>
  <c r="AP566" i="2"/>
  <c r="AP3411" i="2"/>
  <c r="AP2607" i="2"/>
  <c r="AP1936" i="2"/>
  <c r="AP2606" i="2"/>
  <c r="AP1160" i="2"/>
  <c r="AP1159" i="2"/>
  <c r="AP1935" i="2"/>
  <c r="AP1934" i="2"/>
  <c r="AP147" i="2"/>
  <c r="AP565" i="2"/>
  <c r="AP1933" i="2"/>
  <c r="AP3118" i="2"/>
  <c r="AP1158" i="2"/>
  <c r="AP4317" i="2"/>
  <c r="AP564" i="2"/>
  <c r="AP3117" i="2"/>
  <c r="AP4316" i="2"/>
  <c r="AP4315" i="2"/>
  <c r="AP3116" i="2"/>
  <c r="AP2605" i="2"/>
  <c r="AP2604" i="2"/>
  <c r="AP1932" i="2"/>
  <c r="AP2603" i="2"/>
  <c r="AP3115" i="2"/>
  <c r="AP1931" i="2"/>
  <c r="AP1157" i="2"/>
  <c r="AP1156" i="2"/>
  <c r="AP3114" i="2"/>
  <c r="AP563" i="2"/>
  <c r="AP3410" i="2"/>
  <c r="AP562" i="2"/>
  <c r="AP1930" i="2"/>
  <c r="AP2602" i="2"/>
  <c r="AP3409" i="2"/>
  <c r="AP3408" i="2"/>
  <c r="AP1155" i="2"/>
  <c r="AP561" i="2"/>
  <c r="AP3113" i="2"/>
  <c r="AP3112" i="2"/>
  <c r="AP3111" i="2"/>
  <c r="AP2601" i="2"/>
  <c r="AP2600" i="2"/>
  <c r="AP1929" i="2"/>
  <c r="AP560" i="2"/>
  <c r="AP3407" i="2"/>
  <c r="AP1154" i="2"/>
  <c r="AP2599" i="2"/>
  <c r="AP1928" i="2"/>
  <c r="AP1153" i="2"/>
  <c r="AP1927" i="2"/>
  <c r="AP559" i="2"/>
  <c r="AP558" i="2"/>
  <c r="AP1152" i="2"/>
  <c r="AP3110" i="2"/>
  <c r="AP4314" i="2"/>
  <c r="AP3584" i="2"/>
  <c r="AP2598" i="2"/>
  <c r="AP2597" i="2"/>
  <c r="AP557" i="2"/>
  <c r="AP1151" i="2"/>
  <c r="AP1926" i="2"/>
  <c r="AP1150" i="2"/>
  <c r="AP4313" i="2"/>
  <c r="AP2596" i="2"/>
  <c r="AP1149" i="2"/>
  <c r="AP556" i="2"/>
  <c r="AP1925" i="2"/>
  <c r="AP3583" i="2"/>
  <c r="AP1148" i="2"/>
  <c r="AP3109" i="2"/>
  <c r="AP1924" i="2"/>
  <c r="AP1923" i="2"/>
  <c r="AP3108" i="2"/>
  <c r="AP1922" i="2"/>
  <c r="AP146" i="2"/>
  <c r="AP1147" i="2"/>
  <c r="AP555" i="2"/>
  <c r="AP1146" i="2"/>
  <c r="AP1145" i="2"/>
  <c r="AP2595" i="2"/>
  <c r="AP554" i="2"/>
  <c r="AP2594" i="2"/>
  <c r="AP2593" i="2"/>
  <c r="AP3107" i="2"/>
  <c r="AP4312" i="2"/>
  <c r="AP4311" i="2"/>
  <c r="AP4310" i="2"/>
  <c r="AP3106" i="2"/>
  <c r="AP1921" i="2"/>
  <c r="AP2592" i="2"/>
  <c r="AP1144" i="2"/>
  <c r="AP3406" i="2"/>
  <c r="AP15" i="2"/>
  <c r="AP2591" i="2"/>
  <c r="AP2590" i="2"/>
  <c r="AP3582" i="2"/>
  <c r="AP1920" i="2"/>
  <c r="AP1919" i="2"/>
  <c r="AP2589" i="2"/>
  <c r="AP145" i="2"/>
  <c r="AP1918" i="2"/>
  <c r="AP553" i="2"/>
  <c r="AP1917" i="2"/>
  <c r="AP4309" i="2"/>
  <c r="AP4308" i="2"/>
  <c r="AP4307" i="2"/>
  <c r="AP4306" i="2"/>
  <c r="AP144" i="2"/>
  <c r="AP3105" i="2"/>
  <c r="AP1143" i="2"/>
  <c r="AP1916" i="2"/>
  <c r="AP2588" i="2"/>
  <c r="AP1915" i="2"/>
  <c r="AP3405" i="2"/>
  <c r="AP1914" i="2"/>
  <c r="AP552" i="2"/>
  <c r="AP1913" i="2"/>
  <c r="AP1912" i="2"/>
  <c r="AP1142" i="2"/>
  <c r="AP14" i="2"/>
  <c r="AP1911" i="2"/>
  <c r="AP1141" i="2"/>
  <c r="AP3104" i="2"/>
  <c r="AP1910" i="2"/>
  <c r="AP4305" i="2"/>
  <c r="AP1140" i="2"/>
  <c r="AP4304" i="2"/>
  <c r="AP1909" i="2"/>
  <c r="AP1139" i="2"/>
  <c r="AP1908" i="2"/>
  <c r="AP3103" i="2"/>
  <c r="AP3102" i="2"/>
  <c r="AP551" i="2"/>
  <c r="AP1138" i="2"/>
  <c r="AP1137" i="2"/>
  <c r="AP1907" i="2"/>
  <c r="AP550" i="2"/>
  <c r="AP1906" i="2"/>
  <c r="AP4303" i="2"/>
  <c r="AP1905" i="2"/>
  <c r="AP3101" i="2"/>
  <c r="AP1904" i="2"/>
  <c r="AP2587" i="2"/>
  <c r="AP549" i="2"/>
  <c r="AP143" i="2"/>
  <c r="AP2586" i="2"/>
  <c r="AP3404" i="2"/>
  <c r="AP2585" i="2"/>
  <c r="AP3100" i="2"/>
  <c r="AP3099" i="2"/>
  <c r="AP4302" i="2"/>
  <c r="AP1136" i="2"/>
  <c r="AP3403" i="2"/>
  <c r="AP3098" i="2"/>
  <c r="AP1135" i="2"/>
  <c r="AP3402" i="2"/>
  <c r="AP1903" i="2"/>
  <c r="AP1134" i="2"/>
  <c r="AP3097" i="2"/>
  <c r="AP2584" i="2"/>
  <c r="AP2583" i="2"/>
  <c r="AP548" i="2"/>
  <c r="AP547" i="2"/>
  <c r="AP3096" i="2"/>
  <c r="AP1902" i="2"/>
  <c r="AP2582" i="2"/>
  <c r="AP1901" i="2"/>
  <c r="AP3581" i="2"/>
  <c r="AP3095" i="2"/>
  <c r="AP142" i="2"/>
  <c r="AP3094" i="2"/>
  <c r="AP1900" i="2"/>
  <c r="AP4301" i="2"/>
  <c r="AP4300" i="2"/>
  <c r="AP546" i="2"/>
  <c r="AP3093" i="2"/>
  <c r="AP1133" i="2"/>
  <c r="AP3092" i="2"/>
  <c r="AP2581" i="2"/>
  <c r="AP3091" i="2"/>
  <c r="AP1899" i="2"/>
  <c r="AP545" i="2"/>
  <c r="AP1132" i="2"/>
  <c r="AP2580" i="2"/>
  <c r="AP2579" i="2"/>
  <c r="AP141" i="2"/>
  <c r="AP140" i="2"/>
  <c r="AP2578" i="2"/>
  <c r="AP1898" i="2"/>
  <c r="AP2577" i="2"/>
  <c r="AP544" i="2"/>
  <c r="AP1897" i="2"/>
  <c r="AP139" i="2"/>
  <c r="AP1131" i="2"/>
  <c r="AP1896" i="2"/>
  <c r="AP1895" i="2"/>
  <c r="AP3090" i="2"/>
  <c r="AP1894" i="2"/>
  <c r="AP3580" i="2"/>
  <c r="AP2576" i="2"/>
  <c r="AP2575" i="2"/>
  <c r="AP1893" i="2"/>
  <c r="AP543" i="2"/>
  <c r="AP1130" i="2"/>
  <c r="AP1129" i="2"/>
  <c r="AP1128" i="2"/>
  <c r="AP1127" i="2"/>
  <c r="AP542" i="2"/>
  <c r="AP3089" i="2"/>
  <c r="AP1892" i="2"/>
  <c r="AP4299" i="2"/>
  <c r="AP4298" i="2"/>
  <c r="AP4297" i="2"/>
  <c r="AP4296" i="2"/>
  <c r="AP4295" i="2"/>
  <c r="AP4294" i="2"/>
  <c r="AP4293" i="2"/>
  <c r="AP4292" i="2"/>
  <c r="AP4291" i="2"/>
  <c r="AP4290" i="2"/>
  <c r="AP4289" i="2"/>
  <c r="AP4288" i="2"/>
  <c r="AP4287" i="2"/>
  <c r="AP4286" i="2"/>
  <c r="AP4285" i="2"/>
  <c r="AP4284" i="2"/>
  <c r="AP1891" i="2"/>
  <c r="AP3088" i="2"/>
  <c r="AP541" i="2"/>
  <c r="AP3579" i="2"/>
  <c r="AP540" i="2"/>
  <c r="AP2574" i="2"/>
  <c r="AP539" i="2"/>
  <c r="AP1126" i="2"/>
  <c r="AP4283" i="2"/>
  <c r="AP4282" i="2"/>
  <c r="AP4281" i="2"/>
  <c r="AP4280" i="2"/>
  <c r="AP4279" i="2"/>
  <c r="AP4278" i="2"/>
  <c r="AP1125" i="2"/>
  <c r="AP1890" i="2"/>
  <c r="AP2573" i="2"/>
  <c r="AP3578" i="2"/>
  <c r="AP538" i="2"/>
  <c r="AP537" i="2"/>
  <c r="AP3087" i="2"/>
  <c r="AP3577" i="2"/>
  <c r="AP1889" i="2"/>
  <c r="AP2572" i="2"/>
  <c r="AP3086" i="2"/>
  <c r="AP536" i="2"/>
  <c r="AP3085" i="2"/>
  <c r="AP4277" i="2"/>
  <c r="AP4276" i="2"/>
  <c r="AP4275" i="2"/>
  <c r="AP1888" i="2"/>
  <c r="AP3401" i="2"/>
  <c r="AP1124" i="2"/>
  <c r="AP3084" i="2"/>
  <c r="AP2571" i="2"/>
  <c r="AP1887" i="2"/>
  <c r="AP3083" i="2"/>
  <c r="AP1886" i="2"/>
  <c r="AP1123" i="2"/>
  <c r="AP535" i="2"/>
  <c r="AP1122" i="2"/>
  <c r="AP3082" i="2"/>
  <c r="AP1885" i="2"/>
  <c r="AP3400" i="2"/>
  <c r="AP4274" i="2"/>
  <c r="AP1884" i="2"/>
  <c r="AP1883" i="2"/>
  <c r="AP3081" i="2"/>
  <c r="AP1882" i="2"/>
  <c r="AP1881" i="2"/>
  <c r="AP2570" i="2"/>
  <c r="AP2569" i="2"/>
  <c r="AP3576" i="2"/>
  <c r="AP534" i="2"/>
  <c r="AP2568" i="2"/>
  <c r="AP3399" i="2"/>
  <c r="AP2567" i="2"/>
  <c r="AP1121" i="2"/>
  <c r="AP2566" i="2"/>
  <c r="AP3080" i="2"/>
  <c r="AP1880" i="2"/>
  <c r="AP1120" i="2"/>
  <c r="AP533" i="2"/>
  <c r="AP2565" i="2"/>
  <c r="AP138" i="2"/>
  <c r="AP2564" i="2"/>
  <c r="AP1879" i="2"/>
  <c r="AP1878" i="2"/>
  <c r="AP2563" i="2"/>
  <c r="AP1877" i="2"/>
  <c r="AP1119" i="2"/>
  <c r="AP3079" i="2"/>
  <c r="AP3078" i="2"/>
  <c r="AP3398" i="2"/>
  <c r="AP2562" i="2"/>
  <c r="AP137" i="2"/>
  <c r="AP1876" i="2"/>
  <c r="AP532" i="2"/>
  <c r="AP3397" i="2"/>
  <c r="AP1875" i="2"/>
  <c r="AP1874" i="2"/>
  <c r="AP2561" i="2"/>
  <c r="AP1118" i="2"/>
  <c r="AP3077" i="2"/>
  <c r="AP2560" i="2"/>
  <c r="AP531" i="2"/>
  <c r="AP2559" i="2"/>
  <c r="AP530" i="2"/>
  <c r="AP1873" i="2"/>
  <c r="AP3076" i="2"/>
  <c r="AP2558" i="2"/>
  <c r="AP4273" i="2"/>
  <c r="AP2557" i="2"/>
  <c r="AP1117" i="2"/>
  <c r="AP1872" i="2"/>
  <c r="AP3075" i="2"/>
  <c r="AP4272" i="2"/>
  <c r="AP4271" i="2"/>
  <c r="AP2556" i="2"/>
  <c r="AP1871" i="2"/>
  <c r="AP1870" i="2"/>
  <c r="AP4270" i="2"/>
  <c r="AP2555" i="2"/>
  <c r="AP4269" i="2"/>
  <c r="AP3396" i="2"/>
  <c r="AP529" i="2"/>
  <c r="AP3575" i="2"/>
  <c r="AP3574" i="2"/>
  <c r="AP2554" i="2"/>
  <c r="AP3573" i="2"/>
  <c r="AP1869" i="2"/>
  <c r="AP2553" i="2"/>
  <c r="AP3395" i="2"/>
  <c r="AP2552" i="2"/>
  <c r="AP528" i="2"/>
  <c r="AP1868" i="2"/>
  <c r="AP1867" i="2"/>
  <c r="AP1116" i="2"/>
  <c r="AP1866" i="2"/>
  <c r="AP2551" i="2"/>
  <c r="AP1865" i="2"/>
  <c r="AP3074" i="2"/>
  <c r="AP1864" i="2"/>
  <c r="AP1115" i="2"/>
  <c r="AP527" i="2"/>
  <c r="AP1114" i="2"/>
  <c r="AP2550" i="2"/>
  <c r="AP526" i="2"/>
  <c r="AP136" i="2"/>
  <c r="AP2549" i="2"/>
  <c r="AP3073" i="2"/>
  <c r="AP3394" i="2"/>
  <c r="AP3393" i="2"/>
  <c r="AP2548" i="2"/>
  <c r="AP1113" i="2"/>
  <c r="AP1863" i="2"/>
  <c r="AP1862" i="2"/>
  <c r="AP1861" i="2"/>
  <c r="AP1112" i="2"/>
  <c r="AP2547" i="2"/>
  <c r="AP2546" i="2"/>
  <c r="AP3072" i="2"/>
  <c r="AP1860" i="2"/>
  <c r="AP525" i="2"/>
  <c r="AP135" i="2"/>
  <c r="AP1859" i="2"/>
  <c r="AP4268" i="2"/>
  <c r="AP4267" i="2"/>
  <c r="AP4266" i="2"/>
  <c r="AP524" i="2"/>
  <c r="AP3071" i="2"/>
  <c r="AP1858" i="2"/>
  <c r="AP1857" i="2"/>
  <c r="AP1111" i="2"/>
  <c r="AP3070" i="2"/>
  <c r="AP3392" i="2"/>
  <c r="AP2545" i="2"/>
  <c r="AP523" i="2"/>
  <c r="AP3572" i="2"/>
  <c r="AP522" i="2"/>
  <c r="AP2544" i="2"/>
  <c r="AP13" i="2"/>
  <c r="AP3391" i="2"/>
  <c r="AP2543" i="2"/>
  <c r="AP3571" i="2"/>
  <c r="AP1110" i="2"/>
  <c r="AP1109" i="2"/>
  <c r="AP521" i="2"/>
  <c r="AP1856" i="2"/>
  <c r="AP1855" i="2"/>
  <c r="AP1854" i="2"/>
  <c r="AP12" i="2"/>
  <c r="AP1853" i="2"/>
  <c r="AP1852" i="2"/>
  <c r="AP520" i="2"/>
  <c r="AP519" i="2"/>
  <c r="AP1851" i="2"/>
  <c r="AP2542" i="2"/>
  <c r="AP2541" i="2"/>
  <c r="AP2540" i="2"/>
  <c r="AP1850" i="2"/>
  <c r="AP1108" i="2"/>
  <c r="AP134" i="2"/>
  <c r="AP133" i="2"/>
  <c r="AP3069" i="2"/>
  <c r="AP1849" i="2"/>
  <c r="AP2539" i="2"/>
  <c r="AP1107" i="2"/>
  <c r="AP1848" i="2"/>
  <c r="AP1106" i="2"/>
  <c r="AP3068" i="2"/>
  <c r="AP2538" i="2"/>
  <c r="AP3067" i="2"/>
  <c r="AP2537" i="2"/>
  <c r="AP1847" i="2"/>
  <c r="AP518" i="2"/>
  <c r="AP1105" i="2"/>
  <c r="AP2536" i="2"/>
  <c r="AP1846" i="2"/>
  <c r="AP1845" i="2"/>
  <c r="AP2535" i="2"/>
  <c r="AP1844" i="2"/>
  <c r="AP1104" i="2"/>
  <c r="AP1103" i="2"/>
  <c r="AP1843" i="2"/>
  <c r="AP1842" i="2"/>
  <c r="AP3066" i="2"/>
  <c r="AP1102" i="2"/>
  <c r="AP132" i="2"/>
  <c r="AP131" i="2"/>
  <c r="AP517" i="2"/>
  <c r="AP3065" i="2"/>
  <c r="AP3390" i="2"/>
  <c r="AP4265" i="2"/>
  <c r="AP516" i="2"/>
  <c r="AP515" i="2"/>
  <c r="AP514" i="2"/>
  <c r="AP4264" i="2"/>
  <c r="AP4263" i="2"/>
  <c r="AP4262" i="2"/>
  <c r="AP3389" i="2"/>
  <c r="AP130" i="2"/>
  <c r="AP3064" i="2"/>
  <c r="AP1101" i="2"/>
  <c r="AP129" i="2"/>
  <c r="AP2534" i="2"/>
  <c r="AP2533" i="2"/>
  <c r="AP3063" i="2"/>
  <c r="AP2532" i="2"/>
  <c r="AP1100" i="2"/>
  <c r="AP3570" i="2"/>
  <c r="AP3062" i="2"/>
  <c r="AP4261" i="2"/>
  <c r="AP1099" i="2"/>
  <c r="AP513" i="2"/>
  <c r="AP2531" i="2"/>
  <c r="AP512" i="2"/>
  <c r="AP3388" i="2"/>
  <c r="AP3569" i="2"/>
  <c r="AP4260" i="2"/>
  <c r="AP4259" i="2"/>
  <c r="AP4258" i="2"/>
  <c r="AP4257" i="2"/>
  <c r="AP4256" i="2"/>
  <c r="AP4255" i="2"/>
  <c r="AP4254" i="2"/>
  <c r="AP4253" i="2"/>
  <c r="AP3061" i="2"/>
  <c r="AP4252" i="2"/>
  <c r="AP3060" i="2"/>
  <c r="AP511" i="2"/>
  <c r="AP128" i="2"/>
  <c r="AP510" i="2"/>
  <c r="AP1098" i="2"/>
  <c r="AP3059" i="2"/>
  <c r="AP3058" i="2"/>
  <c r="AP2530" i="2"/>
  <c r="AP2529" i="2"/>
  <c r="AP3568" i="2"/>
  <c r="AP4251" i="2"/>
  <c r="AP3387" i="2"/>
  <c r="AP1097" i="2"/>
  <c r="AP509" i="2"/>
  <c r="AP1841" i="2"/>
  <c r="AP127" i="2"/>
  <c r="AP508" i="2"/>
  <c r="AP3386" i="2"/>
  <c r="AP1840" i="2"/>
  <c r="AP507" i="2"/>
  <c r="AP2528" i="2"/>
  <c r="AP2527" i="2"/>
  <c r="AP126" i="2"/>
  <c r="AP1096" i="2"/>
  <c r="AP2526" i="2"/>
  <c r="AP1095" i="2"/>
  <c r="AP125" i="2"/>
  <c r="AP1094" i="2"/>
  <c r="AP506" i="2"/>
  <c r="AP3567" i="2"/>
  <c r="AP1839" i="2"/>
  <c r="AP1838" i="2"/>
  <c r="AP1837" i="2"/>
  <c r="AP1093" i="2"/>
  <c r="AP1836" i="2"/>
  <c r="AP505" i="2"/>
  <c r="AP1092" i="2"/>
  <c r="AP1835" i="2"/>
  <c r="AP3057" i="2"/>
  <c r="AP1834" i="2"/>
  <c r="AP2525" i="2"/>
  <c r="AP1833" i="2"/>
  <c r="AP1832" i="2"/>
  <c r="AP3056" i="2"/>
  <c r="AP1831" i="2"/>
  <c r="AP1091" i="2"/>
  <c r="AP3385" i="2"/>
  <c r="AP504" i="2"/>
  <c r="AP3055" i="2"/>
  <c r="AP3054" i="2"/>
  <c r="AP3566" i="2"/>
  <c r="AP3565" i="2"/>
  <c r="AP2524" i="2"/>
  <c r="AP1830" i="2"/>
  <c r="AP2523" i="2"/>
  <c r="AP1829" i="2"/>
  <c r="AP3384" i="2"/>
  <c r="AP1090" i="2"/>
  <c r="AP3053" i="2"/>
  <c r="AP1089" i="2"/>
  <c r="AP2522" i="2"/>
  <c r="AP1828" i="2"/>
  <c r="AP3052" i="2"/>
  <c r="AP503" i="2"/>
  <c r="AP502" i="2"/>
  <c r="AP1827" i="2"/>
  <c r="AP1088" i="2"/>
  <c r="AP501" i="2"/>
  <c r="AP1826" i="2"/>
  <c r="AP124" i="2"/>
  <c r="AP3383" i="2"/>
  <c r="AP500" i="2"/>
  <c r="AP3051" i="2"/>
  <c r="AP1087" i="2"/>
  <c r="AP1086" i="2"/>
  <c r="AP499" i="2"/>
  <c r="AP498" i="2"/>
  <c r="AP2521" i="2"/>
  <c r="AP1085" i="2"/>
  <c r="AP1825" i="2"/>
  <c r="AP1084" i="2"/>
  <c r="AP2520" i="2"/>
  <c r="AP3382" i="2"/>
  <c r="AP3050" i="2"/>
  <c r="AP2519" i="2"/>
  <c r="AP1824" i="2"/>
  <c r="AP1823" i="2"/>
  <c r="AP2518" i="2"/>
  <c r="AP3381" i="2"/>
  <c r="AP3380" i="2"/>
  <c r="AP3379" i="2"/>
  <c r="AP2517" i="2"/>
  <c r="AP3049" i="2"/>
  <c r="AP3048" i="2"/>
  <c r="AP3047" i="2"/>
  <c r="AP2516" i="2"/>
  <c r="AP497" i="2"/>
  <c r="AP1822" i="2"/>
  <c r="AP1821" i="2"/>
  <c r="AP2515" i="2"/>
  <c r="AP3378" i="2"/>
  <c r="AP3046" i="2"/>
  <c r="AP496" i="2"/>
  <c r="AP1083" i="2"/>
  <c r="AP3564" i="2"/>
  <c r="AP3377" i="2"/>
  <c r="AP495" i="2"/>
  <c r="AP1082" i="2"/>
  <c r="AP1081" i="2"/>
  <c r="AP3045" i="2"/>
  <c r="AP3376" i="2"/>
  <c r="AP1820" i="2"/>
  <c r="AP2514" i="2"/>
  <c r="AP1819" i="2"/>
  <c r="AP3044" i="2"/>
  <c r="AP3043" i="2"/>
  <c r="AP3042" i="2"/>
  <c r="AP1818" i="2"/>
  <c r="AP1817" i="2"/>
  <c r="AP494" i="2"/>
  <c r="AP2513" i="2"/>
  <c r="AP493" i="2"/>
  <c r="AP123" i="2"/>
  <c r="AP1080" i="2"/>
  <c r="AP1079" i="2"/>
  <c r="AP3041" i="2"/>
  <c r="AP2512" i="2"/>
  <c r="AP4250" i="2"/>
  <c r="AP1816" i="2"/>
  <c r="AP122" i="2"/>
  <c r="AP4249" i="2"/>
  <c r="AP4248" i="2"/>
  <c r="AP4247" i="2"/>
  <c r="AP4246" i="2"/>
  <c r="AP4245" i="2"/>
  <c r="AP4244" i="2"/>
  <c r="AP4243" i="2"/>
  <c r="AP4242" i="2"/>
  <c r="AP4241" i="2"/>
  <c r="AP1078" i="2"/>
  <c r="AP1815" i="2"/>
  <c r="AP3040" i="2"/>
  <c r="AP1814" i="2"/>
  <c r="AP1077" i="2"/>
  <c r="AP2511" i="2"/>
  <c r="AP1076" i="2"/>
  <c r="AP2510" i="2"/>
  <c r="AP2509" i="2"/>
  <c r="AP121" i="2"/>
  <c r="AP4240" i="2"/>
  <c r="AP1075" i="2"/>
  <c r="AP2508" i="2"/>
  <c r="AP2507" i="2"/>
  <c r="AP2506" i="2"/>
  <c r="AP492" i="2"/>
  <c r="AP4239" i="2"/>
  <c r="AP2505" i="2"/>
  <c r="AP4238" i="2"/>
  <c r="AP4237" i="2"/>
  <c r="AP4236" i="2"/>
  <c r="AP4235" i="2"/>
  <c r="AP3039" i="2"/>
  <c r="AP1074" i="2"/>
  <c r="AP491" i="2"/>
  <c r="AP3038" i="2"/>
  <c r="AP120" i="2"/>
  <c r="AP1073" i="2"/>
  <c r="AP490" i="2"/>
  <c r="AP1813" i="2"/>
  <c r="AP489" i="2"/>
  <c r="AP488" i="2"/>
  <c r="AP2504" i="2"/>
  <c r="AP1812" i="2"/>
  <c r="AP2503" i="2"/>
  <c r="AP3375" i="2"/>
  <c r="AP3374" i="2"/>
  <c r="AP1811" i="2"/>
  <c r="AP3563" i="2"/>
  <c r="AP3037" i="2"/>
  <c r="AP1810" i="2"/>
  <c r="AP2502" i="2"/>
  <c r="AP487" i="2"/>
  <c r="AP3562" i="2"/>
  <c r="AP1072" i="2"/>
  <c r="AP2501" i="2"/>
  <c r="AP1071" i="2"/>
  <c r="AP1809" i="2"/>
  <c r="AP486" i="2"/>
  <c r="AP2500" i="2"/>
  <c r="AP1808" i="2"/>
  <c r="AP1070" i="2"/>
  <c r="AP485" i="2"/>
  <c r="AP1069" i="2"/>
  <c r="AP484" i="2"/>
  <c r="AP483" i="2"/>
  <c r="AP3373" i="2"/>
  <c r="AP2499" i="2"/>
  <c r="AP1807" i="2"/>
  <c r="AP3036" i="2"/>
  <c r="AP1806" i="2"/>
  <c r="AP3561" i="2"/>
  <c r="AP3560" i="2"/>
  <c r="AP1068" i="2"/>
  <c r="AP1067" i="2"/>
  <c r="AP482" i="2"/>
  <c r="AP1066" i="2"/>
  <c r="AP481" i="2"/>
  <c r="AP480" i="2"/>
  <c r="AP479" i="2"/>
  <c r="AP2498" i="2"/>
  <c r="AP3035" i="2"/>
  <c r="AP1805" i="2"/>
  <c r="AP3559" i="2"/>
  <c r="AP1804" i="2"/>
  <c r="AP2497" i="2"/>
  <c r="AP3034" i="2"/>
  <c r="AP2496" i="2"/>
  <c r="AP1803" i="2"/>
  <c r="AP1065" i="2"/>
  <c r="AP478" i="2"/>
  <c r="AP3033" i="2"/>
  <c r="AP1802" i="2"/>
  <c r="AP3032" i="2"/>
  <c r="AP2495" i="2"/>
  <c r="AP3372" i="2"/>
  <c r="AP1801" i="2"/>
  <c r="AP3031" i="2"/>
  <c r="AP3558" i="2"/>
  <c r="AP2494" i="2"/>
  <c r="AP3030" i="2"/>
  <c r="AP3029" i="2"/>
  <c r="AP4234" i="2"/>
  <c r="AP4233" i="2"/>
  <c r="AP4232" i="2"/>
  <c r="AP4231" i="2"/>
  <c r="AP3557" i="2"/>
  <c r="AP3371" i="2"/>
  <c r="AP1800" i="2"/>
  <c r="AP1799" i="2"/>
  <c r="AP3028" i="2"/>
  <c r="AP4230" i="2"/>
  <c r="AP477" i="2"/>
  <c r="AP3370" i="2"/>
  <c r="AP2493" i="2"/>
  <c r="AP1798" i="2"/>
  <c r="AP2492" i="2"/>
  <c r="AP476" i="2"/>
  <c r="AP2491" i="2"/>
  <c r="AP1797" i="2"/>
  <c r="AP475" i="2"/>
  <c r="AP474" i="2"/>
  <c r="AP3027" i="2"/>
  <c r="AP1796" i="2"/>
  <c r="AP3369" i="2"/>
  <c r="AP4229" i="2"/>
  <c r="AP4228" i="2"/>
  <c r="AP1064" i="2"/>
  <c r="AP11" i="2"/>
  <c r="AP2490" i="2"/>
  <c r="AP473" i="2"/>
  <c r="AP3026" i="2"/>
  <c r="AP1795" i="2"/>
  <c r="AP3368" i="2"/>
  <c r="AP1794" i="2"/>
  <c r="AP1793" i="2"/>
  <c r="AP2489" i="2"/>
  <c r="AP3025" i="2"/>
  <c r="AP2488" i="2"/>
  <c r="AP4227" i="2"/>
  <c r="AP3556" i="2"/>
  <c r="AP3555" i="2"/>
  <c r="AP1063" i="2"/>
  <c r="AP2487" i="2"/>
  <c r="AP1792" i="2"/>
  <c r="AP3554" i="2"/>
  <c r="AP1062" i="2"/>
  <c r="AP119" i="2"/>
  <c r="AP1791" i="2"/>
  <c r="AP3024" i="2"/>
  <c r="AP3023" i="2"/>
  <c r="AP1790" i="2"/>
  <c r="AP2486" i="2"/>
  <c r="AP3022" i="2"/>
  <c r="AP2485" i="2"/>
  <c r="AP1789" i="2"/>
  <c r="AP1061" i="2"/>
  <c r="AP2484" i="2"/>
  <c r="AP1060" i="2"/>
  <c r="AP118" i="2"/>
  <c r="AP2483" i="2"/>
  <c r="AP4226" i="2"/>
  <c r="AP1059" i="2"/>
  <c r="AP1058" i="2"/>
  <c r="AP1788" i="2"/>
  <c r="AP1787" i="2"/>
  <c r="AP1786" i="2"/>
  <c r="AP2482" i="2"/>
  <c r="AP1785" i="2"/>
  <c r="AP472" i="2"/>
  <c r="AP2481" i="2"/>
  <c r="AP1784" i="2"/>
  <c r="AP2480" i="2"/>
  <c r="AP117" i="2"/>
  <c r="AP1057" i="2"/>
  <c r="AP1056" i="2"/>
  <c r="AP471" i="2"/>
  <c r="AP1055" i="2"/>
  <c r="AP470" i="2"/>
  <c r="AP116" i="2"/>
  <c r="AP1783" i="2"/>
  <c r="AP2479" i="2"/>
  <c r="AP2478" i="2"/>
  <c r="AP3367" i="2"/>
  <c r="AP3021" i="2"/>
  <c r="AP2477" i="2"/>
  <c r="AP1782" i="2"/>
  <c r="AP469" i="2"/>
  <c r="AP1781" i="2"/>
  <c r="AP468" i="2"/>
  <c r="AP467" i="2"/>
  <c r="AP1054" i="2"/>
  <c r="AP466" i="2"/>
  <c r="AP2476" i="2"/>
  <c r="AP3020" i="2"/>
  <c r="AP3553" i="2"/>
  <c r="AP2475" i="2"/>
  <c r="AP3552" i="2"/>
  <c r="AP1053" i="2"/>
  <c r="AP3019" i="2"/>
  <c r="AP3366" i="2"/>
  <c r="AP2474" i="2"/>
  <c r="AP1780" i="2"/>
  <c r="AP3365" i="2"/>
  <c r="AP1779" i="2"/>
  <c r="AP2473" i="2"/>
  <c r="AP1052" i="2"/>
  <c r="AP2472" i="2"/>
  <c r="AP3018" i="2"/>
  <c r="AP1051" i="2"/>
  <c r="AP465" i="2"/>
  <c r="AP1778" i="2"/>
  <c r="AP2471" i="2"/>
  <c r="AP4225" i="2"/>
  <c r="AP4224" i="2"/>
  <c r="AP4223" i="2"/>
  <c r="AP4222" i="2"/>
  <c r="AP4221" i="2"/>
  <c r="AP4220" i="2"/>
  <c r="AP4219" i="2"/>
  <c r="AP4218" i="2"/>
  <c r="AP3017" i="2"/>
  <c r="AP115" i="2"/>
  <c r="AP3016" i="2"/>
  <c r="AP2470" i="2"/>
  <c r="AP464" i="2"/>
  <c r="AP2469" i="2"/>
  <c r="AP114" i="2"/>
  <c r="AP3551" i="2"/>
  <c r="AP1050" i="2"/>
  <c r="AP1777" i="2"/>
  <c r="AP3015" i="2"/>
  <c r="AP2468" i="2"/>
  <c r="AP463" i="2"/>
  <c r="AP1776" i="2"/>
  <c r="AP1049" i="2"/>
  <c r="AP1048" i="2"/>
  <c r="AP4217" i="2"/>
  <c r="AP2467" i="2"/>
  <c r="AP3014" i="2"/>
  <c r="AP3013" i="2"/>
  <c r="AP2466" i="2"/>
  <c r="AP1775" i="2"/>
  <c r="AP462" i="2"/>
  <c r="AP3012" i="2"/>
  <c r="AP3011" i="2"/>
  <c r="AP3550" i="2"/>
  <c r="AP1047" i="2"/>
  <c r="AP1774" i="2"/>
  <c r="AP1773" i="2"/>
  <c r="AP2465" i="2"/>
  <c r="AP2464" i="2"/>
  <c r="AP1046" i="2"/>
  <c r="AP1045" i="2"/>
  <c r="AP1772" i="2"/>
  <c r="AP2463" i="2"/>
  <c r="AP1771" i="2"/>
  <c r="AP1770" i="2"/>
  <c r="AP1769" i="2"/>
  <c r="AP113" i="2"/>
  <c r="AP461" i="2"/>
  <c r="AP2462" i="2"/>
  <c r="AP1768" i="2"/>
  <c r="AP2461" i="2"/>
  <c r="AP460" i="2"/>
  <c r="AP3549" i="2"/>
  <c r="AP2460" i="2"/>
  <c r="AP3010" i="2"/>
  <c r="AP3009" i="2"/>
  <c r="AP459" i="2"/>
  <c r="AP1044" i="2"/>
  <c r="AP1767" i="2"/>
  <c r="AP2459" i="2"/>
  <c r="AP4216" i="2"/>
  <c r="AP1766" i="2"/>
  <c r="AP1043" i="2"/>
  <c r="AP3008" i="2"/>
  <c r="AP1042" i="2"/>
  <c r="AP2458" i="2"/>
  <c r="AP1765" i="2"/>
  <c r="AP2457" i="2"/>
  <c r="AP4215" i="2"/>
  <c r="AP3007" i="2"/>
  <c r="AP3006" i="2"/>
  <c r="AP2456" i="2"/>
  <c r="AP1041" i="2"/>
  <c r="AP1764" i="2"/>
  <c r="AP1763" i="2"/>
  <c r="AP3548" i="2"/>
  <c r="AP3005" i="2"/>
  <c r="AP3004" i="2"/>
  <c r="AP1040" i="2"/>
  <c r="AP2455" i="2"/>
  <c r="AP1762" i="2"/>
  <c r="AP1761" i="2"/>
  <c r="AP1039" i="2"/>
  <c r="AP3547" i="2"/>
  <c r="AP112" i="2"/>
  <c r="AP1760" i="2"/>
  <c r="AP3003" i="2"/>
  <c r="AP1759" i="2"/>
  <c r="AP2454" i="2"/>
  <c r="AP3546" i="2"/>
  <c r="AP3002" i="2"/>
  <c r="AP3001" i="2"/>
  <c r="AP458" i="2"/>
  <c r="AP3364" i="2"/>
  <c r="AP3363" i="2"/>
  <c r="AP1038" i="2"/>
  <c r="AP111" i="2"/>
  <c r="AP2453" i="2"/>
  <c r="AP1037" i="2"/>
  <c r="AP4214" i="2"/>
  <c r="AP3000" i="2"/>
  <c r="AP1758" i="2"/>
  <c r="AP1757" i="2"/>
  <c r="AP4213" i="2"/>
  <c r="AP457" i="2"/>
  <c r="AP4212" i="2"/>
  <c r="AP4211" i="2"/>
  <c r="AP1036" i="2"/>
  <c r="AP456" i="2"/>
  <c r="AP2452" i="2"/>
  <c r="AP2999" i="2"/>
  <c r="AP1035" i="2"/>
  <c r="AP2451" i="2"/>
  <c r="AP455" i="2"/>
  <c r="AP4210" i="2"/>
  <c r="AP2450" i="2"/>
  <c r="AP2449" i="2"/>
  <c r="AP2998" i="2"/>
  <c r="AP3545" i="2"/>
  <c r="AP2997" i="2"/>
  <c r="AP4209" i="2"/>
  <c r="AP1756" i="2"/>
  <c r="AP4208" i="2"/>
  <c r="AP2448" i="2"/>
  <c r="AP3544" i="2"/>
  <c r="AP2447" i="2"/>
  <c r="AP3362" i="2"/>
  <c r="AP2996" i="2"/>
  <c r="AP1755" i="2"/>
  <c r="AP1754" i="2"/>
  <c r="AP4207" i="2"/>
  <c r="AP2446" i="2"/>
  <c r="AP2995" i="2"/>
  <c r="AP1753" i="2"/>
  <c r="AP1752" i="2"/>
  <c r="AP2445" i="2"/>
  <c r="AP1034" i="2"/>
  <c r="AP4206" i="2"/>
  <c r="AP4205" i="2"/>
  <c r="AP1033" i="2"/>
  <c r="AP4204" i="2"/>
  <c r="AP2444" i="2"/>
  <c r="AP4203" i="2"/>
  <c r="AP1032" i="2"/>
  <c r="AP4202" i="2"/>
  <c r="AP3361" i="2"/>
  <c r="AP1751" i="2"/>
  <c r="AP4201" i="2"/>
  <c r="AP2443" i="2"/>
  <c r="AP2994" i="2"/>
  <c r="AP2993" i="2"/>
  <c r="AP2442" i="2"/>
  <c r="AP1750" i="2"/>
  <c r="AP2992" i="2"/>
  <c r="AP2441" i="2"/>
  <c r="AP4200" i="2"/>
  <c r="AP2440" i="2"/>
  <c r="AP2991" i="2"/>
  <c r="AP1749" i="2"/>
  <c r="AP454" i="2"/>
  <c r="AP4199" i="2"/>
  <c r="AP4198" i="2"/>
  <c r="AP4197" i="2"/>
  <c r="AP4196" i="2"/>
  <c r="AP3360" i="2"/>
  <c r="AP3543" i="2"/>
  <c r="AP2439" i="2"/>
  <c r="AP1748" i="2"/>
  <c r="AP1031" i="2"/>
  <c r="AP1030" i="2"/>
  <c r="AP1747" i="2"/>
  <c r="AP1746" i="2"/>
  <c r="AP3542" i="2"/>
  <c r="AP1029" i="2"/>
  <c r="AP2990" i="2"/>
  <c r="AP453" i="2"/>
  <c r="AP1028" i="2"/>
  <c r="AP1745" i="2"/>
  <c r="AP1027" i="2"/>
  <c r="AP1026" i="2"/>
  <c r="AP452" i="2"/>
  <c r="AP2438" i="2"/>
  <c r="AP1744" i="2"/>
  <c r="AP2989" i="2"/>
  <c r="AP451" i="2"/>
  <c r="AP2988" i="2"/>
  <c r="AP1025" i="2"/>
  <c r="AP1743" i="2"/>
  <c r="AP2987" i="2"/>
  <c r="AP110" i="2"/>
  <c r="AP4195" i="2"/>
  <c r="AP4194" i="2"/>
  <c r="AP4193" i="2"/>
  <c r="AP4192" i="2"/>
  <c r="AP4191" i="2"/>
  <c r="AP4190" i="2"/>
  <c r="AP1742" i="2"/>
  <c r="AP2986" i="2"/>
  <c r="AP2985" i="2"/>
  <c r="AP450" i="2"/>
  <c r="AP1024" i="2"/>
  <c r="AP2437" i="2"/>
  <c r="AP449" i="2"/>
  <c r="AP2436" i="2"/>
  <c r="AP2435" i="2"/>
  <c r="AP2434" i="2"/>
  <c r="AP1741" i="2"/>
  <c r="AP1740" i="2"/>
  <c r="AP1739" i="2"/>
  <c r="AP3359" i="2"/>
  <c r="AP2433" i="2"/>
  <c r="AP2984" i="2"/>
  <c r="AP1738" i="2"/>
  <c r="AP2983" i="2"/>
  <c r="AP2982" i="2"/>
  <c r="AP1023" i="2"/>
  <c r="AP2432" i="2"/>
  <c r="AP448" i="2"/>
  <c r="AP447" i="2"/>
  <c r="AP3358" i="2"/>
  <c r="AP109" i="2"/>
  <c r="AP2981" i="2"/>
  <c r="AP1737" i="2"/>
  <c r="AP2431" i="2"/>
  <c r="AP1022" i="2"/>
  <c r="AP3357" i="2"/>
  <c r="AP1021" i="2"/>
  <c r="AP2980" i="2"/>
  <c r="AP446" i="2"/>
  <c r="AP108" i="2"/>
  <c r="AP1736" i="2"/>
  <c r="AP1020" i="2"/>
  <c r="AP4189" i="2"/>
  <c r="AP1735" i="2"/>
  <c r="AP1734" i="2"/>
  <c r="AP4188" i="2"/>
  <c r="AP4187" i="2"/>
  <c r="AP1019" i="2"/>
  <c r="AP2430" i="2"/>
  <c r="AP445" i="2"/>
  <c r="AP2429" i="2"/>
  <c r="AP1733" i="2"/>
  <c r="AP3541" i="2"/>
  <c r="AP1018" i="2"/>
  <c r="AP3540" i="2"/>
  <c r="AP2428" i="2"/>
  <c r="AP4186" i="2"/>
  <c r="AP2979" i="2"/>
  <c r="AP2978" i="2"/>
  <c r="AP1732" i="2"/>
  <c r="AP444" i="2"/>
  <c r="AP443" i="2"/>
  <c r="AP3356" i="2"/>
  <c r="AP1731" i="2"/>
  <c r="AP1730" i="2"/>
  <c r="AP3355" i="2"/>
  <c r="AP4185" i="2"/>
  <c r="AP2977" i="2"/>
  <c r="AP1729" i="2"/>
  <c r="AP2976" i="2"/>
  <c r="AP1728" i="2"/>
  <c r="AP3354" i="2"/>
  <c r="AP2975" i="2"/>
  <c r="AP1727" i="2"/>
  <c r="AP1726" i="2"/>
  <c r="AP1725" i="2"/>
  <c r="AP1017" i="2"/>
  <c r="AP1724" i="2"/>
  <c r="AP1016" i="2"/>
  <c r="AP442" i="2"/>
  <c r="AP1015" i="2"/>
  <c r="AP1014" i="2"/>
  <c r="AP2427" i="2"/>
  <c r="AP2974" i="2"/>
  <c r="AP1013" i="2"/>
  <c r="AP441" i="2"/>
  <c r="AP1723" i="2"/>
  <c r="AP2426" i="2"/>
  <c r="AP1722" i="2"/>
  <c r="AP2973" i="2"/>
  <c r="AP1721" i="2"/>
  <c r="AP1012" i="2"/>
  <c r="AP107" i="2"/>
  <c r="AP1011" i="2"/>
  <c r="AP1720" i="2"/>
  <c r="AP1719" i="2"/>
  <c r="AP2972" i="2"/>
  <c r="AP440" i="2"/>
  <c r="AP439" i="2"/>
  <c r="AP438" i="2"/>
  <c r="AP1718" i="2"/>
  <c r="AP2425" i="2"/>
  <c r="AP2971" i="2"/>
  <c r="AP1010" i="2"/>
  <c r="AP1009" i="2"/>
  <c r="AP2970" i="2"/>
  <c r="AP437" i="2"/>
  <c r="AP2424" i="2"/>
  <c r="AP2423" i="2"/>
  <c r="AP2422" i="2"/>
  <c r="AP2421" i="2"/>
  <c r="AP2420" i="2"/>
  <c r="AP2419" i="2"/>
  <c r="AP2418" i="2"/>
  <c r="AP2417" i="2"/>
  <c r="AP1717" i="2"/>
  <c r="AP2969" i="2"/>
  <c r="AP1716" i="2"/>
  <c r="AP436" i="2"/>
  <c r="AP1008" i="2"/>
  <c r="AP2416" i="2"/>
  <c r="AP106" i="2"/>
  <c r="AP2415" i="2"/>
  <c r="AP2414" i="2"/>
  <c r="AP105" i="2"/>
  <c r="AP2413" i="2"/>
  <c r="AP2412" i="2"/>
  <c r="AP3539" i="2"/>
  <c r="AP435" i="2"/>
  <c r="AP2411" i="2"/>
  <c r="AP434" i="2"/>
  <c r="AP2410" i="2"/>
  <c r="AP2409" i="2"/>
  <c r="AP2968" i="2"/>
  <c r="AP4184" i="2"/>
  <c r="AP2408" i="2"/>
  <c r="AP3538" i="2"/>
  <c r="AP1715" i="2"/>
  <c r="AP104" i="2"/>
  <c r="AP2407" i="2"/>
  <c r="AP2406" i="2"/>
  <c r="AP1714" i="2"/>
  <c r="AP103" i="2"/>
  <c r="AP1713" i="2"/>
  <c r="AP3537" i="2"/>
  <c r="AP2967" i="2"/>
  <c r="AP1712" i="2"/>
  <c r="AP433" i="2"/>
  <c r="AP2405" i="2"/>
  <c r="AP2404" i="2"/>
  <c r="AP432" i="2"/>
  <c r="AP1007" i="2"/>
  <c r="AP1006" i="2"/>
  <c r="AP1005" i="2"/>
  <c r="AP1711" i="2"/>
  <c r="AP3353" i="2"/>
  <c r="AP1004" i="2"/>
  <c r="AP1710" i="2"/>
  <c r="AP2966" i="2"/>
  <c r="AP2965" i="2"/>
  <c r="AP431" i="2"/>
  <c r="AP430" i="2"/>
  <c r="AP1003" i="2"/>
  <c r="AP1002" i="2"/>
  <c r="AP429" i="2"/>
  <c r="AP1001" i="2"/>
  <c r="AP1709" i="2"/>
  <c r="AP2964" i="2"/>
  <c r="AP2403" i="2"/>
  <c r="AP3536" i="2"/>
  <c r="AP102" i="2"/>
  <c r="AP2402" i="2"/>
  <c r="AP2401" i="2"/>
  <c r="AP428" i="2"/>
  <c r="AP427" i="2"/>
  <c r="AP4183" i="2"/>
  <c r="AP1000" i="2"/>
  <c r="AP2400" i="2"/>
  <c r="AP999" i="2"/>
  <c r="AP998" i="2"/>
  <c r="AP1708" i="2"/>
  <c r="AP2399" i="2"/>
  <c r="AP1707" i="2"/>
  <c r="AP1706" i="2"/>
  <c r="AP2963" i="2"/>
  <c r="AP426" i="2"/>
  <c r="AP101" i="2"/>
  <c r="AP2398" i="2"/>
  <c r="AP100" i="2"/>
  <c r="AP997" i="2"/>
  <c r="AP1705" i="2"/>
  <c r="AP99" i="2"/>
  <c r="AP2962" i="2"/>
  <c r="AP1704" i="2"/>
  <c r="AP996" i="2"/>
  <c r="AP1703" i="2"/>
  <c r="AP3352" i="2"/>
  <c r="AP1702" i="2"/>
  <c r="AP2397" i="2"/>
  <c r="AP2961" i="2"/>
  <c r="AP425" i="2"/>
  <c r="AP995" i="2"/>
  <c r="AP3535" i="2"/>
  <c r="AP2396" i="2"/>
  <c r="AP3351" i="2"/>
  <c r="AP1701" i="2"/>
  <c r="AP1700" i="2"/>
  <c r="AP3350" i="2"/>
  <c r="AP1699" i="2"/>
  <c r="AP3349" i="2"/>
  <c r="AP2960" i="2"/>
  <c r="AP994" i="2"/>
  <c r="AP2395" i="2"/>
  <c r="AP424" i="2"/>
  <c r="AP993" i="2"/>
  <c r="AP423" i="2"/>
  <c r="AP1698" i="2"/>
  <c r="AP2959" i="2"/>
  <c r="AP422" i="2"/>
  <c r="AP2958" i="2"/>
  <c r="AP2957" i="2"/>
  <c r="AP1697" i="2"/>
  <c r="AP4182" i="2"/>
  <c r="AP2394" i="2"/>
  <c r="AP421" i="2"/>
  <c r="AP1696" i="2"/>
  <c r="AP3348" i="2"/>
  <c r="AP2393" i="2"/>
  <c r="AP98" i="2"/>
  <c r="AP2392" i="2"/>
  <c r="AP992" i="2"/>
  <c r="AP1695" i="2"/>
  <c r="AP3347" i="2"/>
  <c r="AP1694" i="2"/>
  <c r="AP420" i="2"/>
  <c r="AP991" i="2"/>
  <c r="AP1693" i="2"/>
  <c r="AP990" i="2"/>
  <c r="AP2956" i="2"/>
  <c r="AP3346" i="2"/>
  <c r="AP419" i="2"/>
  <c r="AP3534" i="2"/>
  <c r="AP418" i="2"/>
  <c r="AP3345" i="2"/>
  <c r="AP3533" i="2"/>
  <c r="AP4181" i="2"/>
  <c r="AP4180" i="2"/>
  <c r="AP2391" i="2"/>
  <c r="AP417" i="2"/>
  <c r="AP10" i="2"/>
  <c r="AP3344" i="2"/>
  <c r="AP989" i="2"/>
  <c r="AP2955" i="2"/>
  <c r="AP988" i="2"/>
  <c r="AP1692" i="2"/>
  <c r="AP1691" i="2"/>
  <c r="AP2954" i="2"/>
  <c r="AP987" i="2"/>
  <c r="AP2953" i="2"/>
  <c r="AP986" i="2"/>
  <c r="AP2390" i="2"/>
  <c r="AP985" i="2"/>
  <c r="AP1690" i="2"/>
  <c r="AP2389" i="2"/>
  <c r="AP2952" i="2"/>
  <c r="AP984" i="2"/>
  <c r="AP3532" i="2"/>
  <c r="AP416" i="2"/>
  <c r="AP2388" i="2"/>
  <c r="AP415" i="2"/>
  <c r="AP414" i="2"/>
  <c r="AP2387" i="2"/>
  <c r="AP2386" i="2"/>
  <c r="AP4179" i="2"/>
  <c r="AP2385" i="2"/>
  <c r="AP2951" i="2"/>
  <c r="AP1689" i="2"/>
  <c r="AP1688" i="2"/>
  <c r="AP3343" i="2"/>
  <c r="AP413" i="2"/>
  <c r="AP1687" i="2"/>
  <c r="AP97" i="2"/>
  <c r="AP1686" i="2"/>
  <c r="AP983" i="2"/>
  <c r="AP3342" i="2"/>
  <c r="AP412" i="2"/>
  <c r="AP1685" i="2"/>
  <c r="AP4178" i="2"/>
  <c r="AP4177" i="2"/>
  <c r="AP4176" i="2"/>
  <c r="AP2384" i="2"/>
  <c r="AP2383" i="2"/>
  <c r="AP1684" i="2"/>
  <c r="AP1683" i="2"/>
  <c r="AP2382" i="2"/>
  <c r="AP1682" i="2"/>
  <c r="AP1681" i="2"/>
  <c r="AP411" i="2"/>
  <c r="AP2381" i="2"/>
  <c r="AP410" i="2"/>
  <c r="AP2950" i="2"/>
  <c r="AP982" i="2"/>
  <c r="AP1680" i="2"/>
  <c r="AP2949" i="2"/>
  <c r="AP2380" i="2"/>
  <c r="AP4175" i="2"/>
  <c r="AP96" i="2"/>
  <c r="AP981" i="2"/>
  <c r="AP4174" i="2"/>
  <c r="AP1679" i="2"/>
  <c r="AP1678" i="2"/>
  <c r="AP980" i="2"/>
  <c r="AP409" i="2"/>
  <c r="AP2379" i="2"/>
  <c r="AP408" i="2"/>
  <c r="AP2378" i="2"/>
  <c r="AP1677" i="2"/>
  <c r="AP979" i="2"/>
  <c r="AP407" i="2"/>
  <c r="AP2377" i="2"/>
  <c r="AP2948" i="2"/>
  <c r="AP2376" i="2"/>
  <c r="AP978" i="2"/>
  <c r="AP1676" i="2"/>
  <c r="AP3531" i="2"/>
  <c r="AP2375" i="2"/>
  <c r="AP2374" i="2"/>
  <c r="AP406" i="2"/>
  <c r="AP95" i="2"/>
  <c r="AP977" i="2"/>
  <c r="AP2373" i="2"/>
  <c r="AP2372" i="2"/>
  <c r="AP1675" i="2"/>
  <c r="AP1674" i="2"/>
  <c r="AP3341" i="2"/>
  <c r="AP1673" i="2"/>
  <c r="AP1672" i="2"/>
  <c r="AP2947" i="2"/>
  <c r="AP976" i="2"/>
  <c r="AP975" i="2"/>
  <c r="AP1671" i="2"/>
  <c r="AP2371" i="2"/>
  <c r="AP4173" i="2"/>
  <c r="AP4172" i="2"/>
  <c r="AP4171" i="2"/>
  <c r="AP4170" i="2"/>
  <c r="AP4169" i="2"/>
  <c r="AP4168" i="2"/>
  <c r="AP4167" i="2"/>
  <c r="AP4166" i="2"/>
  <c r="AP4165" i="2"/>
  <c r="AP1670" i="2"/>
  <c r="AP2370" i="2"/>
  <c r="AP2369" i="2"/>
  <c r="AP2946" i="2"/>
  <c r="AP4164" i="2"/>
  <c r="AP405" i="2"/>
  <c r="AP2945" i="2"/>
  <c r="AP1669" i="2"/>
  <c r="AP974" i="2"/>
  <c r="AP404" i="2"/>
  <c r="AP3340" i="2"/>
  <c r="AP1668" i="2"/>
  <c r="AP973" i="2"/>
  <c r="AP403" i="2"/>
  <c r="AP1667" i="2"/>
  <c r="AP3530" i="2"/>
  <c r="AP402" i="2"/>
  <c r="AP1666" i="2"/>
  <c r="AP3529" i="2"/>
  <c r="AP2944" i="2"/>
  <c r="AP401" i="2"/>
  <c r="AP2368" i="2"/>
  <c r="AP400" i="2"/>
  <c r="AP1665" i="2"/>
  <c r="AP2367" i="2"/>
  <c r="AP94" i="2"/>
  <c r="AP2943" i="2"/>
  <c r="AP2942" i="2"/>
  <c r="AP1664" i="2"/>
  <c r="AP1663" i="2"/>
  <c r="AP1662" i="2"/>
  <c r="AP3339" i="2"/>
  <c r="AP3338" i="2"/>
  <c r="AP972" i="2"/>
  <c r="AP3337" i="2"/>
  <c r="AP3528" i="2"/>
  <c r="AP971" i="2"/>
  <c r="AP970" i="2"/>
  <c r="AP93" i="2"/>
  <c r="AP3336" i="2"/>
  <c r="AP2941" i="2"/>
  <c r="AP969" i="2"/>
  <c r="AP2940" i="2"/>
  <c r="AP968" i="2"/>
  <c r="AP1661" i="2"/>
  <c r="AP3335" i="2"/>
  <c r="AP2366" i="2"/>
  <c r="AP92" i="2"/>
  <c r="AP2939" i="2"/>
  <c r="AP4163" i="2"/>
  <c r="AP4162" i="2"/>
  <c r="AP4161" i="2"/>
  <c r="AP4160" i="2"/>
  <c r="AP4159" i="2"/>
  <c r="AP4158" i="2"/>
  <c r="AP4157" i="2"/>
  <c r="AP2365" i="2"/>
  <c r="AP399" i="2"/>
  <c r="AP2938" i="2"/>
  <c r="AP2364" i="2"/>
  <c r="AP967" i="2"/>
  <c r="AP91" i="2"/>
  <c r="AP398" i="2"/>
  <c r="AP1660" i="2"/>
  <c r="AP397" i="2"/>
  <c r="AP3334" i="2"/>
  <c r="AP90" i="2"/>
  <c r="AP4156" i="2"/>
  <c r="AP4155" i="2"/>
  <c r="AP4154" i="2"/>
  <c r="AP2937" i="2"/>
  <c r="AP2363" i="2"/>
  <c r="AP3527" i="2"/>
  <c r="AP1659" i="2"/>
  <c r="AP3333" i="2"/>
  <c r="AP2362" i="2"/>
  <c r="AP1658" i="2"/>
  <c r="AP396" i="2"/>
  <c r="AP966" i="2"/>
  <c r="AP965" i="2"/>
  <c r="AP2361" i="2"/>
  <c r="AP2360" i="2"/>
  <c r="AP2359" i="2"/>
  <c r="AP1657" i="2"/>
  <c r="AP89" i="2"/>
  <c r="AP3526" i="2"/>
  <c r="AP2936" i="2"/>
  <c r="AP2935" i="2"/>
  <c r="AP1656" i="2"/>
  <c r="AP1655" i="2"/>
  <c r="AP395" i="2"/>
  <c r="AP964" i="2"/>
  <c r="AP963" i="2"/>
  <c r="AP2934" i="2"/>
  <c r="AP2933" i="2"/>
  <c r="AP4153" i="2"/>
  <c r="AP1654" i="2"/>
  <c r="AP3332" i="2"/>
  <c r="AP2358" i="2"/>
  <c r="AP1653" i="2"/>
  <c r="AP1652" i="2"/>
  <c r="AP962" i="2"/>
  <c r="AP394" i="2"/>
  <c r="AP4152" i="2"/>
  <c r="AP3331" i="2"/>
  <c r="AP3525" i="2"/>
  <c r="AP1651" i="2"/>
  <c r="AP393" i="2"/>
  <c r="AP392" i="2"/>
  <c r="AP391" i="2"/>
  <c r="AP2357" i="2"/>
  <c r="AP3524" i="2"/>
  <c r="AP390" i="2"/>
  <c r="AP961" i="2"/>
  <c r="AP2356" i="2"/>
  <c r="AP389" i="2"/>
  <c r="AP3330" i="2"/>
  <c r="AP1650" i="2"/>
  <c r="AP2932" i="2"/>
  <c r="AP1649" i="2"/>
  <c r="AP88" i="2"/>
  <c r="AP2355" i="2"/>
  <c r="AP4151" i="2"/>
  <c r="AP1648" i="2"/>
  <c r="AP2354" i="2"/>
  <c r="AP87" i="2"/>
  <c r="AP960" i="2"/>
  <c r="AP1647" i="2"/>
  <c r="AP2353" i="2"/>
  <c r="AP959" i="2"/>
  <c r="AP2352" i="2"/>
  <c r="AP958" i="2"/>
  <c r="AP388" i="2"/>
  <c r="AP1646" i="2"/>
  <c r="AP387" i="2"/>
  <c r="AP957" i="2"/>
  <c r="AP386" i="2"/>
  <c r="AP385" i="2"/>
  <c r="AP956" i="2"/>
  <c r="AP955" i="2"/>
  <c r="AP3329" i="2"/>
  <c r="AP954" i="2"/>
  <c r="AP3328" i="2"/>
  <c r="AP1645" i="2"/>
  <c r="AP2351" i="2"/>
  <c r="AP1644" i="2"/>
  <c r="AP2350" i="2"/>
  <c r="AP1643" i="2"/>
  <c r="AP2931" i="2"/>
  <c r="AP953" i="2"/>
  <c r="AP952" i="2"/>
  <c r="AP2349" i="2"/>
  <c r="AP384" i="2"/>
  <c r="AP3327" i="2"/>
  <c r="AP2930" i="2"/>
  <c r="AP1642" i="2"/>
  <c r="AP1641" i="2"/>
  <c r="AP951" i="2"/>
  <c r="AP2348" i="2"/>
  <c r="AP2347" i="2"/>
  <c r="AP2929" i="2"/>
  <c r="AP950" i="2"/>
  <c r="AP383" i="2"/>
  <c r="AP86" i="2"/>
  <c r="AP3523" i="2"/>
  <c r="AP3326" i="2"/>
  <c r="AP949" i="2"/>
  <c r="AP3325" i="2"/>
  <c r="AP382" i="2"/>
  <c r="AP3324" i="2"/>
  <c r="AP948" i="2"/>
  <c r="AP1640" i="2"/>
  <c r="AP3323" i="2"/>
  <c r="AP3522" i="2"/>
  <c r="AP381" i="2"/>
  <c r="AP2346" i="2"/>
  <c r="AP2345" i="2"/>
  <c r="AP2344" i="2"/>
  <c r="AP3322" i="2"/>
  <c r="AP947" i="2"/>
  <c r="AP380" i="2"/>
  <c r="AP1639" i="2"/>
  <c r="AP1638" i="2"/>
  <c r="AP1637" i="2"/>
  <c r="AP2343" i="2"/>
  <c r="AP2342" i="2"/>
  <c r="AP2341" i="2"/>
  <c r="AP1636" i="2"/>
  <c r="AP4150" i="2"/>
  <c r="AP1635" i="2"/>
  <c r="AP1634" i="2"/>
  <c r="AP1633" i="2"/>
  <c r="AP3321" i="2"/>
  <c r="AP2928" i="2"/>
  <c r="AP2927" i="2"/>
  <c r="AP3320" i="2"/>
  <c r="AP1632" i="2"/>
  <c r="AP2926" i="2"/>
  <c r="AP3319" i="2"/>
  <c r="AP2925" i="2"/>
  <c r="AP85" i="2"/>
  <c r="AP1631" i="2"/>
  <c r="AP379" i="2"/>
  <c r="AP3318" i="2"/>
  <c r="AP2924" i="2"/>
  <c r="AP3521" i="2"/>
  <c r="AP2340" i="2"/>
  <c r="AP1630" i="2"/>
  <c r="AP4149" i="2"/>
  <c r="AP4148" i="2"/>
  <c r="AP4147" i="2"/>
  <c r="AP378" i="2"/>
  <c r="AP2923" i="2"/>
  <c r="AP377" i="2"/>
  <c r="AP2922" i="2"/>
  <c r="AP1629" i="2"/>
  <c r="AP84" i="2"/>
  <c r="AP1628" i="2"/>
  <c r="AP376" i="2"/>
  <c r="AP4146" i="2"/>
  <c r="AP4145" i="2"/>
  <c r="AP4144" i="2"/>
  <c r="AP4143" i="2"/>
  <c r="AP4142" i="2"/>
  <c r="AP4141" i="2"/>
  <c r="AP4140" i="2"/>
  <c r="AP4139" i="2"/>
  <c r="AP4138" i="2"/>
  <c r="AP1627" i="2"/>
  <c r="AP946" i="2"/>
  <c r="AP375" i="2"/>
  <c r="AP374" i="2"/>
  <c r="AP945" i="2"/>
  <c r="AP944" i="2"/>
  <c r="AP3317" i="2"/>
  <c r="AP3316" i="2"/>
  <c r="AP3520" i="2"/>
  <c r="AP4137" i="2"/>
  <c r="AP4136" i="2"/>
  <c r="AP4135" i="2"/>
  <c r="AP4134" i="2"/>
  <c r="AP4133" i="2"/>
  <c r="AP4132" i="2"/>
  <c r="AP4131" i="2"/>
  <c r="AP4130" i="2"/>
  <c r="AP4129" i="2"/>
  <c r="AP3315" i="2"/>
  <c r="AP3314" i="2"/>
  <c r="AP3313" i="2"/>
  <c r="AP2339" i="2"/>
  <c r="AP4128" i="2"/>
  <c r="AP4127" i="2"/>
  <c r="AP4126" i="2"/>
  <c r="AP4125" i="2"/>
  <c r="AP4124" i="2"/>
  <c r="AP4123" i="2"/>
  <c r="AP4122" i="2"/>
  <c r="AP4121" i="2"/>
  <c r="AP4120" i="2"/>
  <c r="AP4119" i="2"/>
  <c r="AP4118" i="2"/>
  <c r="AP4117" i="2"/>
  <c r="AP4116" i="2"/>
  <c r="AP4115" i="2"/>
  <c r="AP4114" i="2"/>
  <c r="AP4113" i="2"/>
  <c r="AP4112" i="2"/>
  <c r="AP4111" i="2"/>
  <c r="AP4110" i="2"/>
  <c r="AP1626" i="2"/>
  <c r="AP4109" i="2"/>
  <c r="AP4108" i="2"/>
  <c r="AP4107" i="2"/>
  <c r="AP4106" i="2"/>
  <c r="AP4105" i="2"/>
  <c r="AP4104" i="2"/>
  <c r="AP4103" i="2"/>
  <c r="AP4102" i="2"/>
  <c r="AP4101" i="2"/>
  <c r="AP4100" i="2"/>
  <c r="AP4099" i="2"/>
  <c r="AP4098" i="2"/>
  <c r="AP4097" i="2"/>
  <c r="AP4096" i="2"/>
  <c r="AP4095" i="2"/>
  <c r="AP4094" i="2"/>
  <c r="AP4093" i="2"/>
  <c r="AP4092" i="2"/>
  <c r="AP4091" i="2"/>
  <c r="AP4090" i="2"/>
  <c r="AP4089" i="2"/>
  <c r="AP4088" i="2"/>
  <c r="AP4087" i="2"/>
  <c r="AP4086" i="2"/>
  <c r="AP4085" i="2"/>
  <c r="AP4084" i="2"/>
  <c r="AP4083" i="2"/>
  <c r="AP4082" i="2"/>
  <c r="AP4081" i="2"/>
  <c r="AP4080" i="2"/>
  <c r="AP4079" i="2"/>
  <c r="AP4078" i="2"/>
  <c r="AP4077" i="2"/>
  <c r="AP4076" i="2"/>
  <c r="AP4075" i="2"/>
  <c r="AP4074" i="2"/>
  <c r="AP4073" i="2"/>
  <c r="AP4072" i="2"/>
  <c r="AP4071" i="2"/>
  <c r="AP4070" i="2"/>
  <c r="AP4069" i="2"/>
  <c r="AP2338" i="2"/>
  <c r="AP3312" i="2"/>
  <c r="AP4068" i="2"/>
  <c r="AP4067" i="2"/>
  <c r="AP4066" i="2"/>
  <c r="AP4065" i="2"/>
  <c r="AP4064" i="2"/>
  <c r="AP4063" i="2"/>
  <c r="AP3311" i="2"/>
  <c r="AP4062" i="2"/>
  <c r="AP2337" i="2"/>
  <c r="AP4061" i="2"/>
  <c r="AP4060" i="2"/>
  <c r="AP2336" i="2"/>
  <c r="AP4059" i="2"/>
  <c r="AP2335" i="2"/>
  <c r="AP4058" i="2"/>
  <c r="AP4057" i="2"/>
  <c r="AP4056" i="2"/>
  <c r="AP4055" i="2"/>
  <c r="AP4054" i="2"/>
  <c r="AP2334" i="2"/>
  <c r="AP3310" i="2"/>
  <c r="AP2333" i="2"/>
  <c r="AP3309" i="2"/>
  <c r="AP373" i="2"/>
  <c r="AP2921" i="2"/>
  <c r="AP2920" i="2"/>
  <c r="AP943" i="2"/>
  <c r="AP2919" i="2"/>
  <c r="AP1625" i="2"/>
  <c r="AP2918" i="2"/>
  <c r="AP2332" i="2"/>
  <c r="AP3308" i="2"/>
  <c r="AP2331" i="2"/>
  <c r="AP2330" i="2"/>
  <c r="AP4053" i="2"/>
  <c r="AP4052" i="2"/>
  <c r="AP4051" i="2"/>
  <c r="AP4050" i="2"/>
  <c r="AP4049" i="2"/>
  <c r="AP4048" i="2"/>
  <c r="AP4047" i="2"/>
  <c r="AP4046" i="2"/>
  <c r="AP4045" i="2"/>
  <c r="AP4044" i="2"/>
  <c r="AP4043" i="2"/>
  <c r="AP4042" i="2"/>
  <c r="AP4041" i="2"/>
  <c r="AP4040" i="2"/>
  <c r="AP4039" i="2"/>
  <c r="AP4038" i="2"/>
  <c r="AP2329" i="2"/>
  <c r="AP2917" i="2"/>
  <c r="AP372" i="2"/>
  <c r="AP2916" i="2"/>
  <c r="AP2328" i="2"/>
  <c r="AP2327" i="2"/>
  <c r="AP2326" i="2"/>
  <c r="AP1624" i="2"/>
  <c r="AP4037" i="2"/>
  <c r="AP2325" i="2"/>
  <c r="AP2324" i="2"/>
  <c r="AP2323" i="2"/>
  <c r="AP942" i="2"/>
  <c r="AP1623" i="2"/>
  <c r="AP2322" i="2"/>
  <c r="AP4036" i="2"/>
  <c r="AP4035" i="2"/>
  <c r="AP4034" i="2"/>
  <c r="AP4033" i="2"/>
  <c r="AP4032" i="2"/>
  <c r="AP4031" i="2"/>
  <c r="AP4030" i="2"/>
  <c r="AP4029" i="2"/>
  <c r="AP4028" i="2"/>
  <c r="AP4027" i="2"/>
  <c r="AP4026" i="2"/>
  <c r="AP4025" i="2"/>
  <c r="AP4024" i="2"/>
  <c r="AP4023" i="2"/>
  <c r="AP4022" i="2"/>
  <c r="AP4021" i="2"/>
  <c r="AP4020" i="2"/>
  <c r="AP4019" i="2"/>
  <c r="AP4018" i="2"/>
  <c r="AP4017" i="2"/>
  <c r="AP4016" i="2"/>
  <c r="AP4015" i="2"/>
  <c r="AP4014" i="2"/>
  <c r="AP4013" i="2"/>
  <c r="AP4012" i="2"/>
  <c r="AP4011" i="2"/>
  <c r="AP4010" i="2"/>
  <c r="AP4009" i="2"/>
  <c r="AP4008" i="2"/>
  <c r="AP4007" i="2"/>
  <c r="AP4006" i="2"/>
  <c r="AP4005" i="2"/>
  <c r="AP4004" i="2"/>
  <c r="AP4003" i="2"/>
  <c r="AP4002" i="2"/>
  <c r="AP4001" i="2"/>
  <c r="AP4000" i="2"/>
  <c r="AP3999" i="2"/>
  <c r="AP3998" i="2"/>
  <c r="AP3997" i="2"/>
  <c r="AP3996" i="2"/>
  <c r="AP3995" i="2"/>
  <c r="AP3994" i="2"/>
  <c r="AP3993" i="2"/>
  <c r="AP3992" i="2"/>
  <c r="AP3991" i="2"/>
  <c r="AP3990" i="2"/>
  <c r="AP3989" i="2"/>
  <c r="AP3988" i="2"/>
  <c r="AP3987" i="2"/>
  <c r="AP3986" i="2"/>
  <c r="AP3985" i="2"/>
  <c r="AP3984" i="2"/>
  <c r="AP3983" i="2"/>
  <c r="AP3982" i="2"/>
  <c r="AP3981" i="2"/>
  <c r="AP3307" i="2"/>
  <c r="AP2321" i="2"/>
  <c r="AP3980" i="2"/>
  <c r="AP3979" i="2"/>
  <c r="AP3978" i="2"/>
  <c r="AP2915" i="2"/>
  <c r="AP3977" i="2"/>
  <c r="AP3976" i="2"/>
  <c r="AP3975" i="2"/>
  <c r="AP3974" i="2"/>
  <c r="AP3973" i="2"/>
  <c r="AP3972" i="2"/>
  <c r="AP3971" i="2"/>
  <c r="AP3306" i="2"/>
  <c r="AP3970" i="2"/>
  <c r="AP3969" i="2"/>
  <c r="AP2914" i="2"/>
  <c r="AP3968" i="2"/>
  <c r="AP3967" i="2"/>
  <c r="AP3966" i="2"/>
  <c r="AP3965" i="2"/>
  <c r="AP3964" i="2"/>
  <c r="AP3963" i="2"/>
  <c r="AP3962" i="2"/>
  <c r="AP2320" i="2"/>
  <c r="AP3961" i="2"/>
  <c r="AP3960" i="2"/>
  <c r="AP3959" i="2"/>
  <c r="AP3958" i="2"/>
  <c r="AP2319" i="2"/>
  <c r="AP2318" i="2"/>
  <c r="AP2913" i="2"/>
  <c r="AP1622" i="2"/>
  <c r="AP1621" i="2"/>
  <c r="AP2912" i="2"/>
  <c r="AP2317" i="2"/>
  <c r="AP371" i="2"/>
  <c r="AP2316" i="2"/>
  <c r="AP83" i="2"/>
  <c r="AP2315" i="2"/>
  <c r="AP2314" i="2"/>
  <c r="AP941" i="2"/>
  <c r="AP2313" i="2"/>
  <c r="AP2312" i="2"/>
  <c r="AP370" i="2"/>
  <c r="AP2311" i="2"/>
  <c r="AP940" i="2"/>
  <c r="AP2911" i="2"/>
  <c r="AP3305" i="2"/>
  <c r="AP3519" i="2"/>
  <c r="AP2910" i="2"/>
  <c r="AP2909" i="2"/>
  <c r="AP369" i="2"/>
  <c r="AP1620" i="2"/>
  <c r="AP368" i="2"/>
  <c r="AP939" i="2"/>
  <c r="AP367" i="2"/>
  <c r="AP3304" i="2"/>
  <c r="AP366" i="2"/>
  <c r="AP1619" i="2"/>
  <c r="AP1618" i="2"/>
  <c r="AP1617" i="2"/>
  <c r="AP2908" i="2"/>
  <c r="AP2310" i="2"/>
  <c r="AP2309" i="2"/>
  <c r="AP938" i="2"/>
  <c r="AP3518" i="2"/>
  <c r="AP937" i="2"/>
  <c r="AP1616" i="2"/>
  <c r="AP2907" i="2"/>
  <c r="AP936" i="2"/>
  <c r="AP2308" i="2"/>
  <c r="AP3957" i="2"/>
  <c r="AP3956" i="2"/>
  <c r="AP1615" i="2"/>
  <c r="AP2307" i="2"/>
  <c r="AP2306" i="2"/>
  <c r="AP1614" i="2"/>
  <c r="AP2305" i="2"/>
  <c r="AP1613" i="2"/>
  <c r="AP365" i="2"/>
  <c r="AP2906" i="2"/>
  <c r="AP82" i="2"/>
  <c r="AP2304" i="2"/>
  <c r="AP2905" i="2"/>
  <c r="AP2904" i="2"/>
  <c r="AP364" i="2"/>
  <c r="AP935" i="2"/>
  <c r="AP3517" i="2"/>
  <c r="AP2903" i="2"/>
  <c r="AP2902" i="2"/>
  <c r="AP2901" i="2"/>
  <c r="AP2900" i="2"/>
  <c r="AP1612" i="2"/>
  <c r="AP2899" i="2"/>
  <c r="AP3516" i="2"/>
  <c r="AP2898" i="2"/>
  <c r="AP934" i="2"/>
  <c r="AP3515" i="2"/>
  <c r="AP3303" i="2"/>
  <c r="AP1611" i="2"/>
  <c r="AP3514" i="2"/>
  <c r="AP1610" i="2"/>
  <c r="AP2303" i="2"/>
  <c r="AP363" i="2"/>
  <c r="AP1609" i="2"/>
  <c r="AP2897" i="2"/>
  <c r="AP362" i="2"/>
  <c r="AP361" i="2"/>
  <c r="AP933" i="2"/>
  <c r="AP81" i="2"/>
  <c r="AP2896" i="2"/>
  <c r="AP2895" i="2"/>
  <c r="AP3302" i="2"/>
  <c r="AP1608" i="2"/>
  <c r="AP1607" i="2"/>
  <c r="AP80" i="2"/>
  <c r="AP1606" i="2"/>
  <c r="AP360" i="2"/>
  <c r="AP2894" i="2"/>
  <c r="AP2302" i="2"/>
  <c r="AP1605" i="2"/>
  <c r="AP1604" i="2"/>
  <c r="AP2893" i="2"/>
  <c r="AP1603" i="2"/>
  <c r="AP2892" i="2"/>
  <c r="AP2301" i="2"/>
  <c r="AP932" i="2"/>
  <c r="AP2300" i="2"/>
  <c r="AP79" i="2"/>
  <c r="AP2891" i="2"/>
  <c r="AP1602" i="2"/>
  <c r="AP2299" i="2"/>
  <c r="AP2298" i="2"/>
  <c r="AP2890" i="2"/>
  <c r="AP2297" i="2"/>
  <c r="AP3301" i="2"/>
  <c r="AP3300" i="2"/>
  <c r="AP1601" i="2"/>
  <c r="AP78" i="2"/>
  <c r="AP1600" i="2"/>
  <c r="AP931" i="2"/>
  <c r="AP77" i="2"/>
  <c r="AP359" i="2"/>
  <c r="AP1599" i="2"/>
  <c r="AP2296" i="2"/>
  <c r="AP2295" i="2"/>
  <c r="AP358" i="2"/>
  <c r="AP2294" i="2"/>
  <c r="AP3299" i="2"/>
  <c r="AP3513" i="2"/>
  <c r="AP2889" i="2"/>
  <c r="AP357" i="2"/>
  <c r="AP2293" i="2"/>
  <c r="AP3298" i="2"/>
  <c r="AP2292" i="2"/>
  <c r="AP2888" i="2"/>
  <c r="AP3512" i="2"/>
  <c r="AP1598" i="2"/>
  <c r="AP2291" i="2"/>
  <c r="AP930" i="2"/>
  <c r="AP356" i="2"/>
  <c r="AP929" i="2"/>
  <c r="AP928" i="2"/>
  <c r="AP2290" i="2"/>
  <c r="AP2887" i="2"/>
  <c r="AP1597" i="2"/>
  <c r="AP355" i="2"/>
  <c r="AP1596" i="2"/>
  <c r="AP927" i="2"/>
  <c r="AP2289" i="2"/>
  <c r="AP354" i="2"/>
  <c r="AP2288" i="2"/>
  <c r="AP2886" i="2"/>
  <c r="AP353" i="2"/>
  <c r="AP3955" i="2"/>
  <c r="AP3297" i="2"/>
  <c r="AP1595" i="2"/>
  <c r="AP926" i="2"/>
  <c r="AP352" i="2"/>
  <c r="AP1594" i="2"/>
  <c r="AP1593" i="2"/>
  <c r="AP925" i="2"/>
  <c r="AP2287" i="2"/>
  <c r="AP2286" i="2"/>
  <c r="AP924" i="2"/>
  <c r="AP1592" i="2"/>
  <c r="AP923" i="2"/>
  <c r="AP922" i="2"/>
  <c r="AP2885" i="2"/>
  <c r="AP351" i="2"/>
  <c r="AP1591" i="2"/>
  <c r="AP2285" i="2"/>
  <c r="AP921" i="2"/>
  <c r="AP3296" i="2"/>
  <c r="AP350" i="2"/>
  <c r="AP920" i="2"/>
  <c r="AP2884" i="2"/>
  <c r="AP1590" i="2"/>
  <c r="AP919" i="2"/>
  <c r="AP918" i="2"/>
  <c r="AP1589" i="2"/>
  <c r="AP349" i="2"/>
  <c r="AP348" i="2"/>
  <c r="AP917" i="2"/>
  <c r="AP347" i="2"/>
  <c r="AP1588" i="2"/>
  <c r="AP3954" i="2"/>
  <c r="AP2284" i="2"/>
  <c r="AP3953" i="2"/>
  <c r="AP1587" i="2"/>
  <c r="AP916" i="2"/>
  <c r="AP2283" i="2"/>
  <c r="AP346" i="2"/>
  <c r="AP345" i="2"/>
  <c r="AP3295" i="2"/>
  <c r="AP2282" i="2"/>
  <c r="AP344" i="2"/>
  <c r="AP2281" i="2"/>
  <c r="AP2883" i="2"/>
  <c r="AP915" i="2"/>
  <c r="AP1586" i="2"/>
  <c r="AP2882" i="2"/>
  <c r="AP1585" i="2"/>
  <c r="AP1584" i="2"/>
  <c r="AP343" i="2"/>
  <c r="AP1583" i="2"/>
  <c r="AP2881" i="2"/>
  <c r="AP3952" i="2"/>
  <c r="AP3951" i="2"/>
  <c r="AP3950" i="2"/>
  <c r="AP914" i="2"/>
  <c r="AP1582" i="2"/>
  <c r="AP1581" i="2"/>
  <c r="AP913" i="2"/>
  <c r="AP912" i="2"/>
  <c r="AP1580" i="2"/>
  <c r="AP2280" i="2"/>
  <c r="AP76" i="2"/>
  <c r="AP1579" i="2"/>
  <c r="AP2880" i="2"/>
  <c r="AP2879" i="2"/>
  <c r="AP911" i="2"/>
  <c r="AP2878" i="2"/>
  <c r="AP1578" i="2"/>
  <c r="AP910" i="2"/>
  <c r="AP1577" i="2"/>
  <c r="AP1576" i="2"/>
  <c r="AP3511" i="2"/>
  <c r="AP2877" i="2"/>
  <c r="AP909" i="2"/>
  <c r="AP1575" i="2"/>
  <c r="AP75" i="2"/>
  <c r="AP3294" i="2"/>
  <c r="AP908" i="2"/>
  <c r="AP3949" i="2"/>
  <c r="AP3948" i="2"/>
  <c r="AP3947" i="2"/>
  <c r="AP1574" i="2"/>
  <c r="AP2279" i="2"/>
  <c r="AP2876" i="2"/>
  <c r="AP2278" i="2"/>
  <c r="AP3293" i="2"/>
  <c r="AP1573" i="2"/>
  <c r="AP2875" i="2"/>
  <c r="AP342" i="2"/>
  <c r="AP341" i="2"/>
  <c r="AP74" i="2"/>
  <c r="AP1572" i="2"/>
  <c r="AP2277" i="2"/>
  <c r="AP907" i="2"/>
  <c r="AP3292" i="2"/>
  <c r="AP340" i="2"/>
  <c r="AP339" i="2"/>
  <c r="AP2276" i="2"/>
  <c r="AP338" i="2"/>
  <c r="AP2874" i="2"/>
  <c r="AP2275" i="2"/>
  <c r="AP2873" i="2"/>
  <c r="AP337" i="2"/>
  <c r="AP3291" i="2"/>
  <c r="AP3290" i="2"/>
  <c r="AP1571" i="2"/>
  <c r="AP3946" i="2"/>
  <c r="AP3945" i="2"/>
  <c r="AP3944" i="2"/>
  <c r="AP3943" i="2"/>
  <c r="AP3942" i="2"/>
  <c r="AP3941" i="2"/>
  <c r="AP3940" i="2"/>
  <c r="AP3939" i="2"/>
  <c r="AP3938" i="2"/>
  <c r="AP3937" i="2"/>
  <c r="AP3936" i="2"/>
  <c r="AP3935" i="2"/>
  <c r="AP3934" i="2"/>
  <c r="AP3933" i="2"/>
  <c r="AP3932" i="2"/>
  <c r="AP3931" i="2"/>
  <c r="AP3930" i="2"/>
  <c r="AP3929" i="2"/>
  <c r="AP2274" i="2"/>
  <c r="AP906" i="2"/>
  <c r="AP73" i="2"/>
  <c r="AP2273" i="2"/>
  <c r="AP336" i="2"/>
  <c r="AP335" i="2"/>
  <c r="AP1570" i="2"/>
  <c r="AP3289" i="2"/>
  <c r="AP3510" i="2"/>
  <c r="AP905" i="2"/>
  <c r="AP904" i="2"/>
  <c r="AP3928" i="2"/>
  <c r="AP3927" i="2"/>
  <c r="AP3926" i="2"/>
  <c r="AP1569" i="2"/>
  <c r="AP3288" i="2"/>
  <c r="AP2272" i="2"/>
  <c r="AP334" i="2"/>
  <c r="AP1568" i="2"/>
  <c r="AP2271" i="2"/>
  <c r="AP1567" i="2"/>
  <c r="AP1566" i="2"/>
  <c r="AP903" i="2"/>
  <c r="AP2270" i="2"/>
  <c r="AP333" i="2"/>
  <c r="AP1565" i="2"/>
  <c r="AP1564" i="2"/>
  <c r="AP3925" i="2"/>
  <c r="AP2269" i="2"/>
  <c r="AP1563" i="2"/>
  <c r="AP3924" i="2"/>
  <c r="AP3923" i="2"/>
  <c r="AP3922" i="2"/>
  <c r="AP3921" i="2"/>
  <c r="AP3920" i="2"/>
  <c r="AP3919" i="2"/>
  <c r="AP3918" i="2"/>
  <c r="AP3917" i="2"/>
  <c r="AP3916" i="2"/>
  <c r="AP3915" i="2"/>
  <c r="AP3914" i="2"/>
  <c r="AP3913" i="2"/>
  <c r="AP3912" i="2"/>
  <c r="AP3911" i="2"/>
  <c r="AP3910" i="2"/>
  <c r="AP3909" i="2"/>
  <c r="AP3908" i="2"/>
  <c r="AP3907" i="2"/>
  <c r="AP3906" i="2"/>
  <c r="AP3905" i="2"/>
  <c r="AP3904" i="2"/>
  <c r="AP3903" i="2"/>
  <c r="AP3902" i="2"/>
  <c r="AP3901" i="2"/>
  <c r="AP3900" i="2"/>
  <c r="AP3899" i="2"/>
  <c r="AP3898" i="2"/>
  <c r="AP3897" i="2"/>
  <c r="AP3896" i="2"/>
  <c r="AP3895" i="2"/>
  <c r="AP3894" i="2"/>
  <c r="AP3893" i="2"/>
  <c r="AP3892" i="2"/>
  <c r="AP3891" i="2"/>
  <c r="AP3890" i="2"/>
  <c r="AP3889" i="2"/>
  <c r="AP3888" i="2"/>
  <c r="AP3887" i="2"/>
  <c r="AP1562" i="2"/>
  <c r="AP3886" i="2"/>
  <c r="AP2268" i="2"/>
  <c r="AP332" i="2"/>
  <c r="AP331" i="2"/>
  <c r="AP330" i="2"/>
  <c r="AP902" i="2"/>
  <c r="AP2872" i="2"/>
  <c r="AP3287" i="2"/>
  <c r="AP2267" i="2"/>
  <c r="AP1561" i="2"/>
  <c r="AP1560" i="2"/>
  <c r="AP329" i="2"/>
  <c r="AP3509" i="2"/>
  <c r="AP2266" i="2"/>
  <c r="AP901" i="2"/>
  <c r="AP1559" i="2"/>
  <c r="AP900" i="2"/>
  <c r="AP328" i="2"/>
  <c r="AP1558" i="2"/>
  <c r="AP1557" i="2"/>
  <c r="AP2265" i="2"/>
  <c r="AP1556" i="2"/>
  <c r="AP327" i="2"/>
  <c r="AP1555" i="2"/>
  <c r="AP2264" i="2"/>
  <c r="AP3885" i="2"/>
  <c r="AP899" i="2"/>
  <c r="AP1554" i="2"/>
  <c r="AP3508" i="2"/>
  <c r="AP898" i="2"/>
  <c r="AP2263" i="2"/>
  <c r="AP3286" i="2"/>
  <c r="AP1553" i="2"/>
  <c r="AP897" i="2"/>
  <c r="AP1552" i="2"/>
  <c r="AP896" i="2"/>
  <c r="AP326" i="2"/>
  <c r="AP1551" i="2"/>
  <c r="AP895" i="2"/>
  <c r="AP2871" i="2"/>
  <c r="AP2870" i="2"/>
  <c r="AP2262" i="2"/>
  <c r="AP325" i="2"/>
  <c r="AP324" i="2"/>
  <c r="AP1550" i="2"/>
  <c r="AP2261" i="2"/>
  <c r="AP3285" i="2"/>
  <c r="AP72" i="2"/>
  <c r="AP3284" i="2"/>
  <c r="AP894" i="2"/>
  <c r="AP323" i="2"/>
  <c r="AP2869" i="2"/>
  <c r="AP71" i="2"/>
  <c r="AP322" i="2"/>
  <c r="AP893" i="2"/>
  <c r="AP1549" i="2"/>
  <c r="AP2868" i="2"/>
  <c r="AP1548" i="2"/>
  <c r="AP2867" i="2"/>
  <c r="AP1547" i="2"/>
  <c r="AP1546" i="2"/>
  <c r="AP2260" i="2"/>
  <c r="AP892" i="2"/>
  <c r="AP891" i="2"/>
  <c r="AP321" i="2"/>
  <c r="AP2866" i="2"/>
  <c r="AP2259" i="2"/>
  <c r="AP3884" i="2"/>
  <c r="AP320" i="2"/>
  <c r="AP3283" i="2"/>
  <c r="AP2865" i="2"/>
  <c r="AP2864" i="2"/>
  <c r="AP890" i="2"/>
  <c r="AP1545" i="2"/>
  <c r="AP3282" i="2"/>
  <c r="AP1544" i="2"/>
  <c r="AP3883" i="2"/>
  <c r="AP3507" i="2"/>
  <c r="AP889" i="2"/>
  <c r="AP3281" i="2"/>
  <c r="AP2258" i="2"/>
  <c r="AP1543" i="2"/>
  <c r="AP2863" i="2"/>
  <c r="AP2257" i="2"/>
  <c r="AP2862" i="2"/>
  <c r="AP888" i="2"/>
  <c r="AP1542" i="2"/>
  <c r="AP3882" i="2"/>
  <c r="AP1541" i="2"/>
  <c r="AP3881" i="2"/>
  <c r="AP3280" i="2"/>
  <c r="AP319" i="2"/>
  <c r="AP887" i="2"/>
  <c r="AP1540" i="2"/>
  <c r="AP2861" i="2"/>
  <c r="AP2860" i="2"/>
  <c r="AP70" i="2"/>
  <c r="AP886" i="2"/>
  <c r="AP69" i="2"/>
  <c r="AP318" i="2"/>
  <c r="AP317" i="2"/>
  <c r="AP2859" i="2"/>
  <c r="AP1539" i="2"/>
  <c r="AP885" i="2"/>
  <c r="AP2858" i="2"/>
  <c r="AP3880" i="2"/>
  <c r="AP3879" i="2"/>
  <c r="AP1538" i="2"/>
  <c r="AP1537" i="2"/>
  <c r="AP1536" i="2"/>
  <c r="AP2256" i="2"/>
  <c r="AP1535" i="2"/>
  <c r="AP1534" i="2"/>
  <c r="AP1533" i="2"/>
  <c r="AP68" i="2"/>
  <c r="AP2255" i="2"/>
  <c r="AP3279" i="2"/>
  <c r="AP1532" i="2"/>
  <c r="AP2857" i="2"/>
  <c r="AP1531" i="2"/>
  <c r="AP884" i="2"/>
  <c r="AP2856" i="2"/>
  <c r="AP1530" i="2"/>
  <c r="AP316" i="2"/>
  <c r="AP3506" i="2"/>
  <c r="AP1529" i="2"/>
  <c r="AP883" i="2"/>
  <c r="AP315" i="2"/>
  <c r="AP3505" i="2"/>
  <c r="AP1528" i="2"/>
  <c r="AP2254" i="2"/>
  <c r="AP2253" i="2"/>
  <c r="AP314" i="2"/>
  <c r="AP3878" i="2"/>
  <c r="AP313" i="2"/>
  <c r="AP882" i="2"/>
  <c r="AP881" i="2"/>
  <c r="AP312" i="2"/>
  <c r="AP2252" i="2"/>
  <c r="AP880" i="2"/>
  <c r="AP311" i="2"/>
  <c r="AP310" i="2"/>
  <c r="AP1527" i="2"/>
  <c r="AP2251" i="2"/>
  <c r="AP67" i="2"/>
  <c r="AP3877" i="2"/>
  <c r="AP3876" i="2"/>
  <c r="AP879" i="2"/>
  <c r="AP1526" i="2"/>
  <c r="AP2250" i="2"/>
  <c r="AP2249" i="2"/>
  <c r="AP2248" i="2"/>
  <c r="AP2247" i="2"/>
  <c r="AP3875" i="2"/>
  <c r="AP2855" i="2"/>
  <c r="AP3278" i="2"/>
  <c r="AP878" i="2"/>
  <c r="AP1525" i="2"/>
  <c r="AP2246" i="2"/>
  <c r="AP2854" i="2"/>
  <c r="AP66" i="2"/>
  <c r="AP3504" i="2"/>
  <c r="AP65" i="2"/>
  <c r="AP1524" i="2"/>
  <c r="AP309" i="2"/>
  <c r="AP877" i="2"/>
  <c r="AP1523" i="2"/>
  <c r="AP2245" i="2"/>
  <c r="AP1522" i="2"/>
  <c r="AP1521" i="2"/>
  <c r="AP876" i="2"/>
  <c r="AP3874" i="2"/>
  <c r="AP2853" i="2"/>
  <c r="AP3873" i="2"/>
  <c r="AP3872" i="2"/>
  <c r="AP3871" i="2"/>
  <c r="AP3870" i="2"/>
  <c r="AP3869" i="2"/>
  <c r="AP3868" i="2"/>
  <c r="AP3867" i="2"/>
  <c r="AP3866" i="2"/>
  <c r="AP3865" i="2"/>
  <c r="AP3864" i="2"/>
  <c r="AP3863" i="2"/>
  <c r="AP3862" i="2"/>
  <c r="AP3861" i="2"/>
  <c r="AP3860" i="2"/>
  <c r="AP3859" i="2"/>
  <c r="AP3858" i="2"/>
  <c r="AP3857" i="2"/>
  <c r="AP3856" i="2"/>
  <c r="AP3855" i="2"/>
  <c r="AP3854" i="2"/>
  <c r="AP3853" i="2"/>
  <c r="AP3852" i="2"/>
  <c r="AP3851" i="2"/>
  <c r="AP3850" i="2"/>
  <c r="AP3849" i="2"/>
  <c r="AP3848" i="2"/>
  <c r="AP3847" i="2"/>
  <c r="AP3846" i="2"/>
  <c r="AP3845" i="2"/>
  <c r="AP3844" i="2"/>
  <c r="AP3843" i="2"/>
  <c r="AP3842" i="2"/>
  <c r="AP3841" i="2"/>
  <c r="AP3840" i="2"/>
  <c r="AP3839" i="2"/>
  <c r="AP3838" i="2"/>
  <c r="AP3837" i="2"/>
  <c r="AP3836" i="2"/>
  <c r="AP3835" i="2"/>
  <c r="AP3834" i="2"/>
  <c r="AP3833" i="2"/>
  <c r="AP3832" i="2"/>
  <c r="AP3831" i="2"/>
  <c r="AP3830" i="2"/>
  <c r="AP3829" i="2"/>
  <c r="AP3828" i="2"/>
  <c r="AP3827" i="2"/>
  <c r="AP3826" i="2"/>
  <c r="AP3825" i="2"/>
  <c r="AP3824" i="2"/>
  <c r="AP3823" i="2"/>
  <c r="AP3822" i="2"/>
  <c r="AP3821" i="2"/>
  <c r="AP3820" i="2"/>
  <c r="AP3819" i="2"/>
  <c r="AP3818" i="2"/>
  <c r="AP3817" i="2"/>
  <c r="AP3816" i="2"/>
  <c r="AP3815" i="2"/>
  <c r="AP3814" i="2"/>
  <c r="AP3813" i="2"/>
  <c r="AP3812" i="2"/>
  <c r="AP3811" i="2"/>
  <c r="AP3810" i="2"/>
  <c r="AP3809" i="2"/>
  <c r="AP2852" i="2"/>
  <c r="AP3808" i="2"/>
  <c r="AP3807" i="2"/>
  <c r="AP3806" i="2"/>
  <c r="AP3805" i="2"/>
  <c r="AP3804" i="2"/>
  <c r="AP3803" i="2"/>
  <c r="AP3802" i="2"/>
  <c r="AP3801" i="2"/>
  <c r="AP3800" i="2"/>
  <c r="AP3799" i="2"/>
  <c r="AP3798" i="2"/>
  <c r="AP3797" i="2"/>
  <c r="AP3796" i="2"/>
  <c r="AP3795" i="2"/>
  <c r="AP3794" i="2"/>
  <c r="AP3793" i="2"/>
  <c r="AP3792" i="2"/>
  <c r="AP3791" i="2"/>
  <c r="AP3790" i="2"/>
  <c r="AP3789" i="2"/>
  <c r="AP3788" i="2"/>
  <c r="AP3787" i="2"/>
  <c r="AP3786" i="2"/>
  <c r="AP3785" i="2"/>
  <c r="AP3784" i="2"/>
  <c r="AP3783" i="2"/>
  <c r="AP3782" i="2"/>
  <c r="AP3781" i="2"/>
  <c r="AP3780" i="2"/>
  <c r="AP2851" i="2"/>
  <c r="AP3779" i="2"/>
  <c r="AP2244" i="2"/>
  <c r="AP1520" i="2"/>
  <c r="AP875" i="2"/>
  <c r="AP2243" i="2"/>
  <c r="AP1519" i="2"/>
  <c r="AP2242" i="2"/>
  <c r="AP874" i="2"/>
  <c r="AP873" i="2"/>
  <c r="AP2850" i="2"/>
  <c r="AP308" i="2"/>
  <c r="AP2849" i="2"/>
  <c r="AP872" i="2"/>
  <c r="AP1518" i="2"/>
  <c r="AP3277" i="2"/>
  <c r="AP3503" i="2"/>
  <c r="AP1517" i="2"/>
  <c r="AP1516" i="2"/>
  <c r="AP2241" i="2"/>
  <c r="AP2240" i="2"/>
  <c r="AP2239" i="2"/>
  <c r="AP871" i="2"/>
  <c r="AP870" i="2"/>
  <c r="AP1515" i="2"/>
  <c r="AP2238" i="2"/>
  <c r="AP307" i="2"/>
  <c r="AP869" i="2"/>
  <c r="AP2848" i="2"/>
  <c r="AP2847" i="2"/>
  <c r="AP2237" i="2"/>
  <c r="AP2236" i="2"/>
  <c r="AP3276" i="2"/>
  <c r="AP2846" i="2"/>
  <c r="AP2235" i="2"/>
  <c r="AP3778" i="2"/>
  <c r="AP2234" i="2"/>
  <c r="AP2233" i="2"/>
  <c r="AP1514" i="2"/>
  <c r="AP3275" i="2"/>
  <c r="AP2232" i="2"/>
  <c r="AP64" i="2"/>
  <c r="AP2231" i="2"/>
  <c r="AP3777" i="2"/>
  <c r="AP1513" i="2"/>
  <c r="AP3776" i="2"/>
  <c r="AP3775" i="2"/>
  <c r="AP3774" i="2"/>
  <c r="AP2845" i="2"/>
  <c r="AP868" i="2"/>
  <c r="AP867" i="2"/>
  <c r="AP2230" i="2"/>
  <c r="AP3274" i="2"/>
  <c r="AP1512" i="2"/>
  <c r="AP306" i="2"/>
  <c r="AP1511" i="2"/>
  <c r="AP305" i="2"/>
  <c r="AP866" i="2"/>
  <c r="AP2844" i="2"/>
  <c r="AP2229" i="2"/>
  <c r="AP3502" i="2"/>
  <c r="AP3273" i="2"/>
  <c r="AP1510" i="2"/>
  <c r="AP865" i="2"/>
  <c r="AP864" i="2"/>
  <c r="AP2843" i="2"/>
  <c r="AP1509" i="2"/>
  <c r="AP304" i="2"/>
  <c r="AP1508" i="2"/>
  <c r="AP303" i="2"/>
  <c r="AP863" i="2"/>
  <c r="AP1507" i="2"/>
  <c r="AP862" i="2"/>
  <c r="AP2228" i="2"/>
  <c r="AP861" i="2"/>
  <c r="AP63" i="2"/>
  <c r="AP3501" i="2"/>
  <c r="AP2227" i="2"/>
  <c r="AP2842" i="2"/>
  <c r="AP2226" i="2"/>
  <c r="AP62" i="2"/>
  <c r="AP2225" i="2"/>
  <c r="AP302" i="2"/>
  <c r="AP860" i="2"/>
  <c r="AP2841" i="2"/>
  <c r="AP1506" i="2"/>
  <c r="AP859" i="2"/>
  <c r="AP2224" i="2"/>
  <c r="AP1505" i="2"/>
  <c r="AP3773" i="2"/>
  <c r="AP3772" i="2"/>
  <c r="AP3771" i="2"/>
  <c r="AP301" i="2"/>
  <c r="AP1504" i="2"/>
  <c r="AP3272" i="2"/>
  <c r="AP1503" i="2"/>
  <c r="AP2840" i="2"/>
  <c r="AP2223" i="2"/>
  <c r="AP300" i="2"/>
  <c r="AP2839" i="2"/>
  <c r="AP1502" i="2"/>
  <c r="AP299" i="2"/>
  <c r="AP1501" i="2"/>
  <c r="AP298" i="2"/>
  <c r="AP3271" i="2"/>
  <c r="AP1500" i="2"/>
  <c r="AP2838" i="2"/>
  <c r="AP297" i="2"/>
  <c r="AP858" i="2"/>
  <c r="AP2222" i="2"/>
  <c r="AP1499" i="2"/>
  <c r="AP296" i="2"/>
  <c r="AP2837" i="2"/>
  <c r="AP2836" i="2"/>
  <c r="AP1498" i="2"/>
  <c r="AP1497" i="2"/>
  <c r="AP2221" i="2"/>
  <c r="AP3770" i="2"/>
  <c r="AP3769" i="2"/>
  <c r="AP3768" i="2"/>
  <c r="AP3767" i="2"/>
  <c r="AP3766" i="2"/>
  <c r="AP3765" i="2"/>
  <c r="AP3764" i="2"/>
  <c r="AP3763" i="2"/>
  <c r="AP3762" i="2"/>
  <c r="AP3761" i="2"/>
  <c r="AP3760" i="2"/>
  <c r="AP3759" i="2"/>
  <c r="AP3758" i="2"/>
  <c r="AP3757" i="2"/>
  <c r="AP2220" i="2"/>
  <c r="AP857" i="2"/>
  <c r="AP2219" i="2"/>
  <c r="AP2218" i="2"/>
  <c r="AP2217" i="2"/>
  <c r="AP1496" i="2"/>
  <c r="AP3500" i="2"/>
  <c r="AP3270" i="2"/>
  <c r="AP3269" i="2"/>
  <c r="AP295" i="2"/>
  <c r="AP1495" i="2"/>
  <c r="AP294" i="2"/>
  <c r="AP1494" i="2"/>
  <c r="AP1493" i="2"/>
  <c r="AP3756" i="2"/>
  <c r="AP3499" i="2"/>
  <c r="AP293" i="2"/>
  <c r="AP2216" i="2"/>
  <c r="AP2215" i="2"/>
  <c r="AP1492" i="2"/>
  <c r="AP1491" i="2"/>
  <c r="AP856" i="2"/>
  <c r="AP2835" i="2"/>
  <c r="AP1490" i="2"/>
  <c r="AP2834" i="2"/>
  <c r="AP855" i="2"/>
  <c r="AP292" i="2"/>
  <c r="AP1489" i="2"/>
  <c r="AP2214" i="2"/>
  <c r="AP2833" i="2"/>
  <c r="AP1488" i="2"/>
  <c r="AP3755" i="2"/>
  <c r="AP3268" i="2"/>
  <c r="AP854" i="2"/>
  <c r="AP291" i="2"/>
  <c r="AP853" i="2"/>
  <c r="AP2213" i="2"/>
  <c r="AP852" i="2"/>
  <c r="AP1487" i="2"/>
  <c r="AP290" i="2"/>
  <c r="AP1486" i="2"/>
  <c r="AP2832" i="2"/>
  <c r="AP851" i="2"/>
  <c r="AP289" i="2"/>
  <c r="AP850" i="2"/>
  <c r="AP3267" i="2"/>
  <c r="AP1485" i="2"/>
  <c r="AP2212" i="2"/>
  <c r="AP2831" i="2"/>
  <c r="AP2211" i="2"/>
  <c r="AP849" i="2"/>
  <c r="AP288" i="2"/>
  <c r="AP2210" i="2"/>
  <c r="AP2209" i="2"/>
  <c r="AP2208" i="2"/>
  <c r="AP848" i="2"/>
  <c r="AP2207" i="2"/>
  <c r="AP847" i="2"/>
  <c r="AP846" i="2"/>
  <c r="AP287" i="2"/>
  <c r="AP3266" i="2"/>
  <c r="AP845" i="2"/>
  <c r="AP844" i="2"/>
  <c r="AP286" i="2"/>
  <c r="AP285" i="2"/>
  <c r="AP843" i="2"/>
  <c r="AP284" i="2"/>
  <c r="AP2830" i="2"/>
  <c r="AP2206" i="2"/>
  <c r="AP2829" i="2"/>
  <c r="AP842" i="2"/>
  <c r="AP2828" i="2"/>
  <c r="AP2827" i="2"/>
  <c r="AP2826" i="2"/>
  <c r="AP841" i="2"/>
  <c r="AP3265" i="2"/>
  <c r="AP61" i="2"/>
  <c r="AP840" i="2"/>
  <c r="AP2205" i="2"/>
  <c r="AP283" i="2"/>
  <c r="AP839" i="2"/>
  <c r="AP282" i="2"/>
  <c r="AP1484" i="2"/>
  <c r="AP1483" i="2"/>
  <c r="AP1482" i="2"/>
  <c r="AP838" i="2"/>
  <c r="AP3498" i="2"/>
  <c r="AP1481" i="2"/>
  <c r="AP2204" i="2"/>
  <c r="AP281" i="2"/>
  <c r="AP3754" i="2"/>
  <c r="AP3497" i="2"/>
  <c r="AP2203" i="2"/>
  <c r="AP1480" i="2"/>
  <c r="AP1479" i="2"/>
  <c r="AP3496" i="2"/>
  <c r="AP3753" i="2"/>
  <c r="AP2825" i="2"/>
  <c r="AP3264" i="2"/>
  <c r="AP3263" i="2"/>
  <c r="AP3495" i="2"/>
  <c r="AP2824" i="2"/>
  <c r="AP2823" i="2"/>
  <c r="AP2822" i="2"/>
  <c r="AP2821" i="2"/>
  <c r="AP2820" i="2"/>
  <c r="AP1478" i="2"/>
  <c r="AP3752" i="2"/>
  <c r="AP3751" i="2"/>
  <c r="AP1477" i="2"/>
  <c r="AP3750" i="2"/>
  <c r="AP1476" i="2"/>
  <c r="AP3262" i="2"/>
  <c r="AP3261" i="2"/>
  <c r="AP280" i="2"/>
  <c r="AP279" i="2"/>
  <c r="AP837" i="2"/>
  <c r="AP3260" i="2"/>
  <c r="AP2202" i="2"/>
  <c r="AP2201" i="2"/>
  <c r="AP2200" i="2"/>
  <c r="AP2819" i="2"/>
  <c r="AP1475" i="2"/>
  <c r="AP2818" i="2"/>
  <c r="AP1474" i="2"/>
  <c r="AP3749" i="2"/>
  <c r="AP3748" i="2"/>
  <c r="AP3747" i="2"/>
  <c r="AP3746" i="2"/>
  <c r="AP3745" i="2"/>
  <c r="AP3744" i="2"/>
  <c r="AP3743" i="2"/>
  <c r="AP3742" i="2"/>
  <c r="AP3741" i="2"/>
  <c r="AP3740" i="2"/>
  <c r="AP3739" i="2"/>
  <c r="AP3738" i="2"/>
  <c r="AP3737" i="2"/>
  <c r="AP3736" i="2"/>
  <c r="AP3735" i="2"/>
  <c r="AP3734" i="2"/>
  <c r="AP3733" i="2"/>
  <c r="AP3732" i="2"/>
  <c r="AP3731" i="2"/>
  <c r="AP3730" i="2"/>
  <c r="AP3729" i="2"/>
  <c r="AP3728" i="2"/>
  <c r="AP3727" i="2"/>
  <c r="AP3726" i="2"/>
  <c r="AP3725" i="2"/>
  <c r="AP3724" i="2"/>
  <c r="AP3723" i="2"/>
  <c r="AP3722" i="2"/>
  <c r="AP3721" i="2"/>
  <c r="AP3720" i="2"/>
  <c r="AP3719" i="2"/>
  <c r="AP3718" i="2"/>
  <c r="AP3717" i="2"/>
  <c r="AP3716" i="2"/>
  <c r="AP3715" i="2"/>
  <c r="AP836" i="2"/>
  <c r="AP2199" i="2"/>
  <c r="AP3494" i="2"/>
  <c r="AP835" i="2"/>
  <c r="AP278" i="2"/>
  <c r="AP2817" i="2"/>
  <c r="AP834" i="2"/>
  <c r="AP1473" i="2"/>
  <c r="AP2198" i="2"/>
  <c r="AP277" i="2"/>
  <c r="AP276" i="2"/>
  <c r="AP833" i="2"/>
  <c r="AP832" i="2"/>
  <c r="AP2197" i="2"/>
  <c r="AP3714" i="2"/>
  <c r="AP3259" i="2"/>
  <c r="AP60" i="2"/>
  <c r="AP2816" i="2"/>
  <c r="AP1472" i="2"/>
  <c r="AP275" i="2"/>
  <c r="AP2815" i="2"/>
  <c r="AP3258" i="2"/>
  <c r="AP831" i="2"/>
  <c r="AP274" i="2"/>
  <c r="AP2814" i="2"/>
  <c r="AP3493" i="2"/>
  <c r="AP1471" i="2"/>
  <c r="AP3257" i="2"/>
  <c r="AP273" i="2"/>
  <c r="AP1470" i="2"/>
  <c r="AP830" i="2"/>
  <c r="AP3256" i="2"/>
  <c r="AP2813" i="2"/>
  <c r="AP1469" i="2"/>
  <c r="AP272" i="2"/>
  <c r="AP3713" i="2"/>
  <c r="AP3712" i="2"/>
  <c r="AP3711" i="2"/>
  <c r="AP271" i="2"/>
  <c r="AP270" i="2"/>
  <c r="AP2812" i="2"/>
  <c r="AP2196" i="2"/>
  <c r="AP829" i="2"/>
  <c r="AP828" i="2"/>
  <c r="AP269" i="2"/>
  <c r="AP827" i="2"/>
  <c r="AP2811" i="2"/>
  <c r="AP826" i="2"/>
  <c r="AP825" i="2"/>
  <c r="AP824" i="2"/>
  <c r="AP1468" i="2"/>
  <c r="AP2195" i="2"/>
  <c r="AP823" i="2"/>
  <c r="AP1467" i="2"/>
  <c r="AP822" i="2"/>
  <c r="AP1466" i="2"/>
  <c r="AP821" i="2"/>
  <c r="AP2194" i="2"/>
  <c r="AP820" i="2"/>
  <c r="AP819" i="2"/>
  <c r="AP1465" i="2"/>
  <c r="AP3492" i="2"/>
  <c r="AP1464" i="2"/>
  <c r="AP3491" i="2"/>
  <c r="AP3710" i="2"/>
  <c r="AP3709" i="2"/>
  <c r="AP3708" i="2"/>
  <c r="AP3707" i="2"/>
  <c r="AP3706" i="2"/>
  <c r="AP3705" i="2"/>
  <c r="AP3704" i="2"/>
  <c r="AP3703" i="2"/>
  <c r="AP3702" i="2"/>
  <c r="AP3701" i="2"/>
  <c r="AP3700" i="2"/>
  <c r="AP3699" i="2"/>
  <c r="AP3698" i="2"/>
  <c r="AP3697" i="2"/>
  <c r="AP3696" i="2"/>
  <c r="AP3695" i="2"/>
  <c r="AP3694" i="2"/>
  <c r="AP3693" i="2"/>
  <c r="AP3692" i="2"/>
  <c r="AP3691" i="2"/>
  <c r="AP3690" i="2"/>
  <c r="AP2193" i="2"/>
  <c r="AP268" i="2"/>
  <c r="AP3689" i="2"/>
  <c r="AP3688" i="2"/>
  <c r="AP3255" i="2"/>
  <c r="AP1463" i="2"/>
  <c r="AP818" i="2"/>
  <c r="AP2810" i="2"/>
  <c r="AP2809" i="2"/>
  <c r="AP2808" i="2"/>
  <c r="AP817" i="2"/>
  <c r="AP816" i="2"/>
  <c r="AP2192" i="2"/>
  <c r="AP2807" i="2"/>
  <c r="AP815" i="2"/>
  <c r="AP2191" i="2"/>
  <c r="AP2190" i="2"/>
  <c r="AP814" i="2"/>
  <c r="AP813" i="2"/>
  <c r="AP2189" i="2"/>
  <c r="AP3687" i="2"/>
  <c r="AP267" i="2"/>
  <c r="AP1462" i="2"/>
  <c r="AP3254" i="2"/>
  <c r="AP2188" i="2"/>
  <c r="AP1461" i="2"/>
  <c r="AP3490" i="2"/>
  <c r="AP2806" i="2"/>
  <c r="AP266" i="2"/>
  <c r="AP3253" i="2"/>
  <c r="AP59" i="2"/>
  <c r="AP2187" i="2"/>
  <c r="AP2186" i="2"/>
  <c r="AP2185" i="2"/>
  <c r="AP1460" i="2"/>
  <c r="AP58" i="2"/>
  <c r="AP3686" i="2"/>
  <c r="AP3685" i="2"/>
  <c r="AP3684" i="2"/>
  <c r="AP3683" i="2"/>
  <c r="AP3682" i="2"/>
  <c r="AP3681" i="2"/>
  <c r="AP265" i="2"/>
  <c r="AP2184" i="2"/>
  <c r="AP2805" i="2"/>
  <c r="AP812" i="2"/>
  <c r="AP811" i="2"/>
  <c r="AP1459" i="2"/>
  <c r="AP264" i="2"/>
  <c r="AP2183" i="2"/>
  <c r="AP2182" i="2"/>
  <c r="AP3489" i="2"/>
  <c r="AP2804" i="2"/>
  <c r="AP2181" i="2"/>
  <c r="AP1458" i="2"/>
  <c r="AP2180" i="2"/>
  <c r="AP3488" i="2"/>
  <c r="AP263" i="2"/>
  <c r="AP2179" i="2"/>
  <c r="AP810" i="2"/>
  <c r="AP3252" i="2"/>
  <c r="AP262" i="2"/>
  <c r="AP2803" i="2"/>
  <c r="AP809" i="2"/>
  <c r="AP2178" i="2"/>
  <c r="AP2177" i="2"/>
  <c r="AP1457" i="2"/>
  <c r="AP2802" i="2"/>
  <c r="AP2801" i="2"/>
  <c r="AP2800" i="2"/>
  <c r="AP2799" i="2"/>
  <c r="AP808" i="2"/>
  <c r="AP261" i="2"/>
  <c r="AP2176" i="2"/>
  <c r="AP1456" i="2"/>
  <c r="AP3487" i="2"/>
  <c r="AP3486" i="2"/>
  <c r="AP1455" i="2"/>
  <c r="AP1454" i="2"/>
  <c r="AP1453" i="2"/>
  <c r="AP807" i="2"/>
  <c r="AP260" i="2"/>
  <c r="AP1452" i="2"/>
  <c r="AP3251" i="2"/>
  <c r="AP1451" i="2"/>
  <c r="AP1450" i="2"/>
  <c r="AP2798" i="2"/>
  <c r="AP2175" i="2"/>
  <c r="AP806" i="2"/>
  <c r="AP805" i="2"/>
  <c r="AP2174" i="2"/>
  <c r="AP259" i="2"/>
  <c r="AP2173" i="2"/>
  <c r="AP3250" i="2"/>
  <c r="AP2797" i="2"/>
  <c r="AP258" i="2"/>
  <c r="AP3249" i="2"/>
  <c r="AP2796" i="2"/>
  <c r="AP1449" i="2"/>
  <c r="AP3248" i="2"/>
  <c r="AP257" i="2"/>
  <c r="AP1448" i="2"/>
  <c r="AP1447" i="2"/>
  <c r="AP804" i="2"/>
  <c r="AP803" i="2"/>
  <c r="AP2172" i="2"/>
  <c r="AP2171" i="2"/>
  <c r="AP1446" i="2"/>
  <c r="AP802" i="2"/>
  <c r="AP801" i="2"/>
  <c r="AP2170" i="2"/>
  <c r="AP2169" i="2"/>
  <c r="AP256" i="2"/>
  <c r="AP2795" i="2"/>
  <c r="AP800" i="2"/>
  <c r="AP1445" i="2"/>
  <c r="AP799" i="2"/>
  <c r="AP1444" i="2"/>
  <c r="AP2168" i="2"/>
  <c r="AP255" i="2"/>
  <c r="AP798" i="2"/>
  <c r="AP797" i="2"/>
  <c r="AP796" i="2"/>
  <c r="AP254" i="2"/>
  <c r="AP3485" i="2"/>
  <c r="AP1443" i="2"/>
  <c r="AP1442" i="2"/>
  <c r="AP3247" i="2"/>
  <c r="AP2167" i="2"/>
  <c r="AP2166" i="2"/>
  <c r="AP795" i="2"/>
  <c r="AP2794" i="2"/>
  <c r="AP57" i="2"/>
  <c r="AP794" i="2"/>
  <c r="AP2793" i="2"/>
  <c r="AP2165" i="2"/>
  <c r="AP253" i="2"/>
  <c r="AP793" i="2"/>
  <c r="AP792" i="2"/>
  <c r="AP3246" i="2"/>
  <c r="AP252" i="2"/>
  <c r="AP2792" i="2"/>
  <c r="AP2164" i="2"/>
  <c r="AP2791" i="2"/>
  <c r="AP3484" i="2"/>
  <c r="AP3483" i="2"/>
  <c r="AP2163" i="2"/>
  <c r="AP1441" i="2"/>
  <c r="AP2162" i="2"/>
  <c r="AP251" i="2"/>
  <c r="AP56" i="2"/>
  <c r="AP2790" i="2"/>
  <c r="AP250" i="2"/>
  <c r="AP2161" i="2"/>
  <c r="AP791" i="2"/>
  <c r="AP1440" i="2"/>
  <c r="AP3482" i="2"/>
  <c r="AP2160" i="2"/>
  <c r="AP790" i="2"/>
  <c r="AP789" i="2"/>
  <c r="AP249" i="2"/>
  <c r="AP3680" i="2"/>
  <c r="AP1439" i="2"/>
  <c r="AP1438" i="2"/>
  <c r="AP248" i="2"/>
  <c r="AP2789" i="2"/>
  <c r="AP2788" i="2"/>
  <c r="AP1437" i="2"/>
  <c r="AP2787" i="2"/>
  <c r="AP788" i="2"/>
  <c r="AP3481" i="2"/>
  <c r="AP3245" i="2"/>
  <c r="AP1436" i="2"/>
  <c r="AP55" i="2"/>
  <c r="AP1435" i="2"/>
  <c r="AP1434" i="2"/>
  <c r="AP3244" i="2"/>
  <c r="AP2786" i="2"/>
  <c r="AP2159" i="2"/>
  <c r="AP1433" i="2"/>
  <c r="AP1432" i="2"/>
  <c r="AP9" i="2"/>
  <c r="AP1431" i="2"/>
  <c r="AP787" i="2"/>
  <c r="AP1430" i="2"/>
  <c r="AP2158" i="2"/>
  <c r="AP3679" i="2"/>
  <c r="AP2157" i="2"/>
  <c r="AP1429" i="2"/>
  <c r="AP2156" i="2"/>
  <c r="AP2785" i="2"/>
  <c r="AP3480" i="2"/>
  <c r="AP1428" i="2"/>
  <c r="AP3678" i="2"/>
  <c r="AP2784" i="2"/>
  <c r="AP786" i="2"/>
  <c r="AP3677" i="2"/>
  <c r="AP54" i="2"/>
  <c r="AP2783" i="2"/>
  <c r="AP785" i="2"/>
  <c r="AP2782" i="2"/>
  <c r="AP3243" i="2"/>
  <c r="AP3242" i="2"/>
  <c r="AP3676" i="2"/>
  <c r="AP3675" i="2"/>
  <c r="AP2155" i="2"/>
  <c r="AP3674" i="2"/>
  <c r="AP1427" i="2"/>
  <c r="AP3673" i="2"/>
  <c r="AP784" i="2"/>
  <c r="AP3672" i="2"/>
  <c r="AP3241" i="2"/>
  <c r="AP2781" i="2"/>
  <c r="AP1426" i="2"/>
  <c r="AP3240" i="2"/>
  <c r="AP3479" i="2"/>
  <c r="AP783" i="2"/>
  <c r="AP2780" i="2"/>
  <c r="AP2154" i="2"/>
  <c r="AP53" i="2"/>
  <c r="AP247" i="2"/>
  <c r="AP782" i="2"/>
  <c r="AP246" i="2"/>
  <c r="AP781" i="2"/>
  <c r="AP1425" i="2"/>
  <c r="AP780" i="2"/>
  <c r="AP2153" i="2"/>
  <c r="AP779" i="2"/>
  <c r="AP778" i="2"/>
  <c r="AP777" i="2"/>
  <c r="AP1424" i="2"/>
  <c r="AP1423" i="2"/>
  <c r="AP3478" i="2"/>
  <c r="AP3239" i="2"/>
  <c r="AP776" i="2"/>
  <c r="AP775" i="2"/>
  <c r="AP774" i="2"/>
  <c r="AP2152" i="2"/>
  <c r="AP2151" i="2"/>
  <c r="AP3671" i="2"/>
  <c r="AP773" i="2"/>
  <c r="AP3238" i="2"/>
  <c r="AP52" i="2"/>
  <c r="AP2150" i="2"/>
  <c r="AP8" i="2"/>
  <c r="AP1422" i="2"/>
  <c r="AP1421" i="2"/>
  <c r="AP2779" i="2"/>
  <c r="AP1420" i="2"/>
  <c r="AP772" i="2"/>
  <c r="AP771" i="2"/>
  <c r="AP1419" i="2"/>
  <c r="AP1418" i="2"/>
  <c r="AP3237" i="2"/>
  <c r="AP2149" i="2"/>
  <c r="AP770" i="2"/>
  <c r="AP3670" i="2"/>
  <c r="AP2778" i="2"/>
  <c r="AP245" i="2"/>
  <c r="AP769" i="2"/>
  <c r="AP768" i="2"/>
  <c r="AP1417" i="2"/>
  <c r="AP1416" i="2"/>
  <c r="AP3669" i="2"/>
  <c r="AP1415" i="2"/>
  <c r="AP767" i="2"/>
  <c r="AP3668" i="2"/>
  <c r="AP1414" i="2"/>
  <c r="AP1413" i="2"/>
  <c r="AP244" i="2"/>
  <c r="AP243" i="2"/>
  <c r="AP2777" i="2"/>
  <c r="AP242" i="2"/>
  <c r="AP241" i="2"/>
  <c r="AP3236" i="2"/>
  <c r="AP2148" i="2"/>
  <c r="AP766" i="2"/>
  <c r="AP1412" i="2"/>
  <c r="AP240" i="2"/>
  <c r="AP1411" i="2"/>
  <c r="AP51" i="2"/>
  <c r="AP765" i="2"/>
  <c r="AP2147" i="2"/>
  <c r="AP3477" i="2"/>
  <c r="AP2146" i="2"/>
  <c r="AP1410" i="2"/>
  <c r="AP764" i="2"/>
  <c r="AP2776" i="2"/>
  <c r="AP239" i="2"/>
  <c r="AP50" i="2"/>
  <c r="AP3667" i="2"/>
  <c r="AP1409" i="2"/>
  <c r="AP3666" i="2"/>
  <c r="AP1408" i="2"/>
  <c r="AP7" i="2"/>
  <c r="AP2775" i="2"/>
  <c r="AP763" i="2"/>
  <c r="AP3235" i="2"/>
  <c r="AP2145" i="2"/>
  <c r="AP49" i="2"/>
  <c r="AP1407" i="2"/>
  <c r="AP3234" i="2"/>
  <c r="AP762" i="2"/>
  <c r="AP2774" i="2"/>
  <c r="AP238" i="2"/>
  <c r="AP2773" i="2"/>
  <c r="AP3233" i="2"/>
  <c r="AP1406" i="2"/>
  <c r="AP3665" i="2"/>
  <c r="AP2144" i="2"/>
  <c r="AP2143" i="2"/>
  <c r="AP761" i="2"/>
  <c r="AP2142" i="2"/>
  <c r="AP2141" i="2"/>
  <c r="AP2140" i="2"/>
  <c r="AP2772" i="2"/>
  <c r="AP760" i="2"/>
  <c r="AP237" i="2"/>
  <c r="AP2771" i="2"/>
  <c r="AP2139" i="2"/>
  <c r="AP3232" i="2"/>
  <c r="AP3476" i="2"/>
  <c r="AP2138" i="2"/>
  <c r="AP2137" i="2"/>
  <c r="AP3231" i="2"/>
  <c r="AP759" i="2"/>
  <c r="AP48" i="2"/>
  <c r="AP758" i="2"/>
  <c r="AP1405" i="2"/>
  <c r="AP236" i="2"/>
  <c r="AP235" i="2"/>
  <c r="AP757" i="2"/>
  <c r="AP3664" i="2"/>
  <c r="AP234" i="2"/>
  <c r="AP756" i="2"/>
  <c r="AP2770" i="2"/>
  <c r="AP755" i="2"/>
  <c r="AP1404" i="2"/>
  <c r="AP754" i="2"/>
  <c r="AP2136" i="2"/>
  <c r="AP233" i="2"/>
  <c r="AP3663" i="2"/>
  <c r="AP2769" i="2"/>
  <c r="AP3230" i="2"/>
  <c r="AP1403" i="2"/>
  <c r="AP1402" i="2"/>
  <c r="AP232" i="2"/>
  <c r="AP3475" i="2"/>
  <c r="AP2768" i="2"/>
  <c r="AP2767" i="2"/>
  <c r="AP753" i="2"/>
  <c r="AP2135" i="2"/>
  <c r="AP47" i="2"/>
  <c r="AP752" i="2"/>
  <c r="AP46" i="2"/>
  <c r="AP231" i="2"/>
  <c r="AP1401" i="2"/>
  <c r="AP45" i="2"/>
  <c r="AP1400" i="2"/>
  <c r="AP3662" i="2"/>
  <c r="AP751" i="2"/>
  <c r="AP1399" i="2"/>
  <c r="AP3229" i="2"/>
  <c r="AP230" i="2"/>
  <c r="AP750" i="2"/>
  <c r="AP44" i="2"/>
  <c r="AP3228" i="2"/>
  <c r="AP2766" i="2"/>
  <c r="AP1398" i="2"/>
  <c r="AP3227" i="2"/>
  <c r="AP1397" i="2"/>
  <c r="AP749" i="2"/>
  <c r="AP748" i="2"/>
  <c r="AP2765" i="2"/>
  <c r="AP3226" i="2"/>
  <c r="AP1396" i="2"/>
  <c r="AP747" i="2"/>
  <c r="AP2764" i="2"/>
  <c r="AP3225" i="2"/>
  <c r="AP746" i="2"/>
  <c r="AP2134" i="2"/>
  <c r="AP1395" i="2"/>
  <c r="AP3474" i="2"/>
  <c r="AP2133" i="2"/>
  <c r="AP1394" i="2"/>
  <c r="AP3224" i="2"/>
  <c r="AP229" i="2"/>
  <c r="AP2763" i="2"/>
  <c r="AP43" i="2"/>
  <c r="AP745" i="2"/>
  <c r="AP3223" i="2"/>
  <c r="AP2132" i="2"/>
  <c r="AP1393" i="2"/>
  <c r="AP2131" i="2"/>
  <c r="AP3661" i="2"/>
  <c r="AP2130" i="2"/>
  <c r="AP2129" i="2"/>
  <c r="AP3660" i="2"/>
  <c r="AP3659" i="2"/>
  <c r="AP1392" i="2"/>
  <c r="AP1391" i="2"/>
  <c r="AP2128" i="2"/>
  <c r="AP3473" i="2"/>
  <c r="AP2127" i="2"/>
  <c r="AP1390" i="2"/>
  <c r="AP2762" i="2"/>
  <c r="AP2126" i="2"/>
  <c r="AP2125" i="2"/>
  <c r="AP744" i="2"/>
  <c r="AP743" i="2"/>
  <c r="AP2124" i="2"/>
  <c r="AP742" i="2"/>
  <c r="AP741" i="2"/>
  <c r="AP228" i="2"/>
  <c r="AP3222" i="2"/>
  <c r="AP1389" i="2"/>
  <c r="AP1388" i="2"/>
  <c r="AP1387" i="2"/>
  <c r="AP1386" i="2"/>
  <c r="AP1385" i="2"/>
  <c r="AP3658" i="2"/>
  <c r="AP227" i="2"/>
  <c r="AP1384" i="2"/>
  <c r="AP1383" i="2"/>
  <c r="AP1382" i="2"/>
  <c r="AP2761" i="2"/>
  <c r="AP1381" i="2"/>
  <c r="AP226" i="2"/>
  <c r="AP740" i="2"/>
  <c r="AP739" i="2"/>
  <c r="AP2123" i="2"/>
  <c r="AP3221" i="2"/>
  <c r="AP225" i="2"/>
  <c r="AP738" i="2"/>
  <c r="AP1380" i="2"/>
  <c r="AP1379" i="2"/>
  <c r="AP3657" i="2"/>
  <c r="AP2122" i="2"/>
  <c r="AP2121" i="2"/>
  <c r="AP1378" i="2"/>
  <c r="AP3220" i="2"/>
  <c r="AP737" i="2"/>
  <c r="AP42" i="2"/>
  <c r="AP2120" i="2"/>
  <c r="AP736" i="2"/>
  <c r="AP735" i="2"/>
  <c r="AP3219" i="2"/>
  <c r="AP224" i="2"/>
  <c r="AP1377" i="2"/>
  <c r="AP2119" i="2"/>
  <c r="AP223" i="2"/>
  <c r="AP734" i="2"/>
  <c r="AP222" i="2"/>
  <c r="AP2118" i="2"/>
  <c r="AP1376" i="2"/>
  <c r="AP2117" i="2"/>
  <c r="AP41" i="2"/>
  <c r="AP2760" i="2"/>
  <c r="AP2759" i="2"/>
  <c r="AP3472" i="2"/>
  <c r="AP221" i="2"/>
  <c r="AP2116" i="2"/>
  <c r="AP1375" i="2"/>
  <c r="AP3471" i="2"/>
  <c r="AP2758" i="2"/>
  <c r="AP1374" i="2"/>
  <c r="AP1373" i="2"/>
  <c r="AP1372" i="2"/>
  <c r="AP733" i="2"/>
  <c r="AP1371" i="2"/>
  <c r="AP3218" i="2"/>
  <c r="AP2115" i="2"/>
  <c r="AP40" i="2"/>
  <c r="AP732" i="2"/>
  <c r="AP2757" i="2"/>
  <c r="AP6" i="2"/>
  <c r="AP3217" i="2"/>
  <c r="AP220" i="2"/>
  <c r="AP2756" i="2"/>
  <c r="AP2755" i="2"/>
  <c r="AP1370" i="2"/>
  <c r="AP2754" i="2"/>
  <c r="AP2114" i="2"/>
  <c r="AP1369" i="2"/>
  <c r="AP2753" i="2"/>
  <c r="AP3656" i="2"/>
  <c r="AP3655" i="2"/>
  <c r="AP3654" i="2"/>
  <c r="AP2113" i="2"/>
  <c r="AP1368" i="2"/>
  <c r="AP2112" i="2"/>
  <c r="AP3470" i="2"/>
  <c r="AP2111" i="2"/>
  <c r="AP3653" i="2"/>
  <c r="AP2752" i="2"/>
  <c r="AP1367" i="2"/>
  <c r="AP2110" i="2"/>
  <c r="AP3216" i="2"/>
  <c r="AP219" i="2"/>
  <c r="AP2751" i="2"/>
  <c r="AP3652" i="2"/>
  <c r="AP3651" i="2"/>
  <c r="AP2750" i="2"/>
  <c r="AP3215" i="2"/>
  <c r="AP2109" i="2"/>
  <c r="AP731" i="2"/>
  <c r="AP3650" i="2"/>
  <c r="AP2108" i="2"/>
  <c r="AP3214" i="2"/>
  <c r="AP218" i="2"/>
  <c r="AP3649" i="2"/>
  <c r="AP730" i="2"/>
  <c r="AP3648" i="2"/>
  <c r="AP3647" i="2"/>
  <c r="AP3646" i="2"/>
  <c r="AP3645" i="2"/>
  <c r="AP1366" i="2"/>
  <c r="AP1365" i="2"/>
  <c r="AP1364" i="2"/>
  <c r="AP1363" i="2"/>
  <c r="AP1362" i="2"/>
  <c r="AP729" i="2"/>
  <c r="AP728" i="2"/>
  <c r="AP727" i="2"/>
  <c r="AP726" i="2"/>
  <c r="AP3469" i="2"/>
  <c r="AP1361" i="2"/>
  <c r="AP1360" i="2"/>
  <c r="AP725" i="2"/>
  <c r="AP1359" i="2"/>
  <c r="AP1358" i="2"/>
  <c r="AP1357" i="2"/>
  <c r="AP724" i="2"/>
  <c r="AP1356" i="2"/>
  <c r="AP723" i="2"/>
  <c r="AP1355" i="2"/>
  <c r="AP2107" i="2"/>
  <c r="AP3644" i="2"/>
  <c r="AP2749" i="2"/>
  <c r="AP2748" i="2"/>
  <c r="AP1354" i="2"/>
  <c r="AP3643" i="2"/>
  <c r="AP2106" i="2"/>
  <c r="AP2747" i="2"/>
  <c r="AP3642" i="2"/>
  <c r="AP2746" i="2"/>
  <c r="AP2745" i="2"/>
  <c r="AP3641" i="2"/>
  <c r="AP3640" i="2"/>
  <c r="AP3639" i="2"/>
  <c r="AP3638" i="2"/>
  <c r="AP3637" i="2"/>
  <c r="AP3636" i="2"/>
  <c r="AP3635" i="2"/>
  <c r="AP3634" i="2"/>
  <c r="AP2105" i="2"/>
  <c r="AP2104" i="2"/>
  <c r="AP3213" i="2"/>
  <c r="AP1353" i="2"/>
  <c r="AP2744" i="2"/>
  <c r="AP2743" i="2"/>
  <c r="AP2103" i="2"/>
  <c r="AP1352" i="2"/>
  <c r="AP1351" i="2"/>
  <c r="AP1350" i="2"/>
  <c r="AP3633" i="2"/>
  <c r="AP1349" i="2"/>
  <c r="AP217" i="2"/>
  <c r="AP216" i="2"/>
  <c r="AP722" i="2"/>
  <c r="AP3632" i="2"/>
  <c r="AP1348" i="2"/>
  <c r="AP3468" i="2"/>
  <c r="AP2742" i="2"/>
  <c r="AP39" i="2"/>
  <c r="AP215" i="2"/>
  <c r="AP2102" i="2"/>
  <c r="AP3467" i="2"/>
  <c r="AP214" i="2"/>
  <c r="AP721" i="2"/>
  <c r="AP1347" i="2"/>
  <c r="AP720" i="2"/>
  <c r="AP1346" i="2"/>
  <c r="AP1345" i="2"/>
  <c r="AP3466" i="2"/>
  <c r="AP213" i="2"/>
  <c r="AP719" i="2"/>
  <c r="AP3465" i="2"/>
  <c r="AP718" i="2"/>
  <c r="AP1344" i="2"/>
  <c r="AP1343" i="2"/>
  <c r="AP2101" i="2"/>
  <c r="AP2741" i="2"/>
  <c r="AP212" i="2"/>
  <c r="AP1342" i="2"/>
  <c r="AP1341" i="2"/>
  <c r="AP717" i="2"/>
  <c r="AP3464" i="2"/>
  <c r="AP2740" i="2"/>
  <c r="AP2739" i="2"/>
  <c r="AP3212" i="2"/>
  <c r="AP716" i="2"/>
  <c r="AP3211" i="2"/>
  <c r="AP2100" i="2"/>
  <c r="AP715" i="2"/>
  <c r="AP2738" i="2"/>
  <c r="AP714" i="2"/>
  <c r="AP2099" i="2"/>
  <c r="AP713" i="2"/>
  <c r="AP712" i="2"/>
  <c r="AP2098" i="2"/>
  <c r="AP2097" i="2"/>
  <c r="AP2737" i="2"/>
  <c r="AP711" i="2"/>
  <c r="AP38" i="2"/>
  <c r="AP3631" i="2"/>
  <c r="AP3210" i="2"/>
  <c r="AP710" i="2"/>
  <c r="AP1340" i="2"/>
  <c r="AP2096" i="2"/>
  <c r="AP709" i="2"/>
  <c r="AP2095" i="2"/>
  <c r="AP3209" i="2"/>
  <c r="AP2736" i="2"/>
  <c r="AP1339" i="2"/>
  <c r="AP708" i="2"/>
  <c r="AP211" i="2"/>
  <c r="AP2735" i="2"/>
  <c r="AP707" i="2"/>
  <c r="AP706" i="2"/>
  <c r="AP1338" i="2"/>
  <c r="AP1337" i="2"/>
  <c r="AP1336" i="2"/>
  <c r="AP3463" i="2"/>
  <c r="AP2094" i="2"/>
  <c r="AP2734" i="2"/>
  <c r="AP1335" i="2"/>
  <c r="AP210" i="2"/>
  <c r="AP1334" i="2"/>
  <c r="AP2093" i="2"/>
  <c r="AP3630" i="2"/>
  <c r="AP1333" i="2"/>
  <c r="AP1332" i="2"/>
  <c r="AP3208" i="2"/>
  <c r="AP2092" i="2"/>
  <c r="AP3207" i="2"/>
  <c r="AP2091" i="2"/>
  <c r="AP3462" i="2"/>
  <c r="AP2733" i="2"/>
  <c r="AP3206" i="2"/>
  <c r="AP1331" i="2"/>
  <c r="AP2090" i="2"/>
  <c r="AP2089" i="2"/>
  <c r="AP705" i="2"/>
  <c r="AP3205" i="2"/>
  <c r="AP209" i="2"/>
  <c r="AP3204" i="2"/>
  <c r="AP1330" i="2"/>
  <c r="AP1329" i="2"/>
  <c r="AP2732" i="2"/>
  <c r="AP208" i="2"/>
  <c r="AP207" i="2"/>
  <c r="AP2088" i="2"/>
  <c r="AP37" i="2"/>
  <c r="AP2731" i="2"/>
  <c r="AP3203" i="2"/>
  <c r="AP704" i="2"/>
  <c r="AP36" i="2"/>
  <c r="AP1328" i="2"/>
  <c r="AP1327" i="2"/>
  <c r="AP206" i="2"/>
  <c r="AP2087" i="2"/>
  <c r="AP1326" i="2"/>
  <c r="AP1325" i="2"/>
  <c r="AP2730" i="2"/>
  <c r="AP703" i="2"/>
  <c r="AP702" i="2"/>
  <c r="AP701" i="2"/>
  <c r="AP2086" i="2"/>
  <c r="AP205" i="2"/>
  <c r="AP1324" i="2"/>
  <c r="AP2729" i="2"/>
  <c r="AP700" i="2"/>
  <c r="AP1323" i="2"/>
  <c r="AP699" i="2"/>
  <c r="AP204" i="2"/>
  <c r="AP2728" i="2"/>
  <c r="AP2727" i="2"/>
  <c r="AP3629" i="2"/>
  <c r="AP35" i="2"/>
  <c r="AP2085" i="2"/>
  <c r="AP698" i="2"/>
  <c r="AP2084" i="2"/>
  <c r="AP1322" i="2"/>
  <c r="AP1321" i="2"/>
  <c r="AP203" i="2"/>
  <c r="AP2726" i="2"/>
  <c r="AP1320" i="2"/>
  <c r="AP1319" i="2"/>
  <c r="AP3461" i="2"/>
  <c r="AP2083" i="2"/>
  <c r="AP34" i="2"/>
  <c r="AP1318" i="2"/>
  <c r="AP3202" i="2"/>
  <c r="AP202" i="2"/>
  <c r="AP2725" i="2"/>
  <c r="AP3460" i="2"/>
  <c r="AP697" i="2"/>
  <c r="AP3459" i="2"/>
  <c r="AP201" i="2"/>
  <c r="AP1317" i="2"/>
  <c r="AP696" i="2"/>
  <c r="AP695" i="2"/>
  <c r="AP694" i="2"/>
  <c r="AP693" i="2"/>
  <c r="AP2724" i="2"/>
  <c r="AP2723" i="2"/>
  <c r="AP200" i="2"/>
  <c r="AP692" i="2"/>
  <c r="AP2722" i="2"/>
  <c r="AP2721" i="2"/>
  <c r="AP1316" i="2"/>
  <c r="AP1315" i="2"/>
  <c r="AP691" i="2"/>
  <c r="AP2082" i="2"/>
  <c r="AP1314" i="2"/>
  <c r="AP1313" i="2"/>
  <c r="AP690" i="2"/>
  <c r="AP1312" i="2"/>
  <c r="AP689" i="2"/>
  <c r="AP3201" i="2"/>
  <c r="AP3200" i="2"/>
  <c r="AP688" i="2"/>
  <c r="AP1311" i="2"/>
  <c r="AP3199" i="2"/>
  <c r="AP687" i="2"/>
  <c r="AP1310" i="2"/>
  <c r="AP686" i="2"/>
  <c r="AP2081" i="2"/>
  <c r="AP685" i="2"/>
  <c r="AP1309" i="2"/>
  <c r="AP2720" i="2"/>
  <c r="AP1308" i="2"/>
  <c r="AP2080" i="2"/>
  <c r="AP2079" i="2"/>
  <c r="AP684" i="2"/>
  <c r="AP1307" i="2"/>
  <c r="AP199" i="2"/>
  <c r="AP2719" i="2"/>
  <c r="AP2078" i="2"/>
  <c r="AP198" i="2"/>
  <c r="AP2077" i="2"/>
  <c r="AP683" i="2"/>
  <c r="AP2076" i="2"/>
  <c r="AP2718" i="2"/>
  <c r="AP1306" i="2"/>
  <c r="AP682" i="2"/>
  <c r="AP2717" i="2"/>
  <c r="AP1305" i="2"/>
  <c r="AP197" i="2"/>
  <c r="AP196" i="2"/>
  <c r="AP681" i="2"/>
  <c r="AP2716" i="2"/>
  <c r="AP2075" i="2"/>
  <c r="AP2715" i="2"/>
  <c r="AP2714" i="2"/>
  <c r="AP3628" i="2"/>
  <c r="AP1304" i="2"/>
  <c r="AP3458" i="2"/>
  <c r="AP3198" i="2"/>
  <c r="AP3197" i="2"/>
  <c r="AP680" i="2"/>
  <c r="AP195" i="2"/>
  <c r="AP679" i="2"/>
  <c r="AP3196" i="2"/>
  <c r="AP2074" i="2"/>
  <c r="AP678" i="2"/>
  <c r="AP3195" i="2"/>
  <c r="AP2073" i="2"/>
  <c r="AP1303" i="2"/>
  <c r="AP2072" i="2"/>
  <c r="AP194" i="2"/>
  <c r="AP2713" i="2"/>
  <c r="AP193" i="2"/>
  <c r="AP677" i="2"/>
  <c r="AP3627" i="2"/>
  <c r="AP2071" i="2"/>
  <c r="AP2070" i="2"/>
  <c r="AP2712" i="2"/>
  <c r="AP192" i="2"/>
  <c r="AP33" i="2"/>
  <c r="AP2069" i="2"/>
  <c r="AP2711" i="2"/>
  <c r="AP1302" i="2"/>
  <c r="AP1301" i="2"/>
  <c r="AP1300" i="2"/>
  <c r="AP1299" i="2"/>
  <c r="AP2068" i="2"/>
  <c r="AP2710" i="2"/>
  <c r="AP2067" i="2"/>
  <c r="AP1298" i="2"/>
  <c r="AP676" i="2"/>
  <c r="AP3194" i="2"/>
  <c r="AP2066" i="2"/>
  <c r="AP2065" i="2"/>
  <c r="AP3193" i="2"/>
  <c r="AP3457" i="2"/>
  <c r="AP1297" i="2"/>
  <c r="AP675" i="2"/>
  <c r="AP32" i="2"/>
  <c r="AP2709" i="2"/>
  <c r="AP2708" i="2"/>
  <c r="AP1296" i="2"/>
  <c r="AP1295" i="2"/>
  <c r="AP3192" i="2"/>
  <c r="AP674" i="2"/>
  <c r="AP1294" i="2"/>
  <c r="AP1293" i="2"/>
  <c r="AP1292" i="2"/>
  <c r="AP191" i="2"/>
  <c r="AP2064" i="2"/>
  <c r="AP3456" i="2"/>
  <c r="AP2063" i="2"/>
  <c r="AP190" i="2"/>
  <c r="AP1291" i="2"/>
  <c r="AP2707" i="2"/>
  <c r="AP673" i="2"/>
  <c r="AP1290" i="2"/>
  <c r="AP2706" i="2"/>
  <c r="AP189" i="2"/>
  <c r="AP2062" i="2"/>
  <c r="AP31" i="2"/>
  <c r="AP2705" i="2"/>
  <c r="AP3455" i="2"/>
  <c r="AP672" i="2"/>
  <c r="AP2061" i="2"/>
  <c r="AP3191" i="2"/>
  <c r="AP30" i="2"/>
  <c r="AP2060" i="2"/>
  <c r="AP1289" i="2"/>
  <c r="AP1288" i="2"/>
  <c r="AP3626" i="2"/>
  <c r="AP3454" i="2"/>
  <c r="AP671" i="2"/>
  <c r="AP1287" i="2"/>
  <c r="AP670" i="2"/>
  <c r="AP29" i="2"/>
  <c r="AP669" i="2"/>
  <c r="AP3625" i="2"/>
  <c r="AP3624" i="2"/>
  <c r="AP188" i="2"/>
  <c r="AP668" i="2"/>
  <c r="AP1286" i="2"/>
  <c r="AP2059" i="2"/>
  <c r="AP2058" i="2"/>
  <c r="AP2057" i="2"/>
  <c r="AP667" i="2"/>
  <c r="AP187" i="2"/>
  <c r="AP28" i="2"/>
  <c r="AP666" i="2"/>
  <c r="AP665" i="2"/>
  <c r="AP1285" i="2"/>
  <c r="AP1284" i="2"/>
  <c r="AP2704" i="2"/>
  <c r="AP2056" i="2"/>
  <c r="AP664" i="2"/>
  <c r="AP2055" i="2"/>
  <c r="AP186" i="2"/>
  <c r="AP1283" i="2"/>
  <c r="AP1282" i="2"/>
  <c r="AP1281" i="2"/>
  <c r="AP3190" i="2"/>
  <c r="AP663" i="2"/>
  <c r="AP3623" i="2"/>
  <c r="AP662" i="2"/>
  <c r="AP1280" i="2"/>
  <c r="AP2703" i="2"/>
  <c r="AP1279" i="2"/>
  <c r="AP1278" i="2"/>
  <c r="AP2054" i="2"/>
  <c r="AP661" i="2"/>
  <c r="AP2053" i="2"/>
  <c r="AP2702" i="2"/>
  <c r="AP660" i="2"/>
  <c r="AP3622" i="2"/>
  <c r="AP3621" i="2"/>
  <c r="AP659" i="2"/>
  <c r="AP3189" i="2"/>
  <c r="AP658" i="2"/>
  <c r="AP657" i="2"/>
  <c r="AP2052" i="2"/>
  <c r="AP3188" i="2"/>
  <c r="AP1277" i="2"/>
  <c r="AP3187" i="2"/>
  <c r="AP656" i="2"/>
  <c r="AP655" i="2"/>
  <c r="AP654" i="2"/>
  <c r="AP2051" i="2"/>
  <c r="AP1276" i="2"/>
  <c r="AP2701" i="2"/>
  <c r="AP653" i="2"/>
  <c r="AP3186" i="2"/>
  <c r="AP2700" i="2"/>
  <c r="AP1275" i="2"/>
  <c r="AP2699" i="2"/>
  <c r="AP1274" i="2"/>
  <c r="AP3185" i="2"/>
  <c r="AP185" i="2"/>
  <c r="AP2698" i="2"/>
  <c r="AP3620" i="2"/>
  <c r="AP3619" i="2"/>
  <c r="AP652" i="2"/>
  <c r="AP3453" i="2"/>
  <c r="AP3452" i="2"/>
  <c r="AP1273" i="2"/>
  <c r="AP184" i="2"/>
  <c r="AP2050" i="2"/>
  <c r="AP3451" i="2"/>
  <c r="AP2049" i="2"/>
  <c r="AP2048" i="2"/>
  <c r="AP1272" i="2"/>
  <c r="AP2697" i="2"/>
  <c r="AP3184" i="2"/>
  <c r="AP27" i="2"/>
  <c r="AP651" i="2"/>
  <c r="AP183" i="2"/>
  <c r="AP1271" i="2"/>
  <c r="AP2047" i="2"/>
  <c r="AP2046" i="2"/>
  <c r="AP2045" i="2"/>
  <c r="AP650" i="2"/>
  <c r="AP2696" i="2"/>
  <c r="AP182" i="2"/>
  <c r="AP2044" i="2"/>
  <c r="AP2043" i="2"/>
  <c r="AP26" i="2"/>
  <c r="AP1270" i="2"/>
  <c r="AP3618" i="2"/>
  <c r="AP2042" i="2"/>
  <c r="AP2041" i="2"/>
  <c r="AP1269" i="2"/>
  <c r="AP2040" i="2"/>
  <c r="AP649" i="2"/>
  <c r="AP3183" i="2"/>
  <c r="AP648" i="2"/>
  <c r="AP2039" i="2"/>
  <c r="AP647" i="2"/>
  <c r="AP1268" i="2"/>
  <c r="AP3617" i="2"/>
  <c r="AP181" i="2"/>
  <c r="AP3182" i="2"/>
  <c r="AP646" i="2"/>
  <c r="AP3181" i="2"/>
  <c r="AP645" i="2"/>
  <c r="AP25" i="2"/>
  <c r="AP644" i="2"/>
  <c r="AP1267" i="2"/>
  <c r="AP3450" i="2"/>
  <c r="AP643" i="2"/>
  <c r="AP2695" i="2"/>
  <c r="AP3180" i="2"/>
  <c r="AP2038" i="2"/>
  <c r="AP1266" i="2"/>
  <c r="AP2037" i="2"/>
  <c r="AP1265" i="2"/>
  <c r="AP642" i="2"/>
  <c r="AP2036" i="2"/>
  <c r="AP3449" i="2"/>
  <c r="AP3179" i="2"/>
  <c r="AP3178" i="2"/>
  <c r="AP3448" i="2"/>
  <c r="AP3177" i="2"/>
  <c r="AP641" i="2"/>
  <c r="AP24" i="2"/>
  <c r="AP2035" i="2"/>
  <c r="AP2694" i="2"/>
  <c r="AP640" i="2"/>
  <c r="AP639" i="2"/>
  <c r="AP2034" i="2"/>
  <c r="AP2033" i="2"/>
  <c r="AP1264" i="2"/>
  <c r="AP2032" i="2"/>
  <c r="AP638" i="2"/>
  <c r="AP180" i="2"/>
  <c r="AP1263" i="2"/>
  <c r="AP1262" i="2"/>
  <c r="AP1261" i="2"/>
  <c r="AP1260" i="2"/>
  <c r="AP3176" i="2"/>
  <c r="AP179" i="2"/>
  <c r="AP3616" i="2"/>
  <c r="AP3615" i="2"/>
  <c r="AP3614" i="2"/>
  <c r="AP3613" i="2"/>
  <c r="AP3612" i="2"/>
  <c r="AP3175" i="2"/>
  <c r="AP2031" i="2"/>
  <c r="AP1259" i="2"/>
  <c r="AP178" i="2"/>
  <c r="AP177" i="2"/>
  <c r="AP2693" i="2"/>
  <c r="AP1258" i="2"/>
  <c r="AP1257" i="2"/>
  <c r="AP176" i="2"/>
  <c r="AP2030" i="2"/>
  <c r="AP23" i="2"/>
  <c r="AP175" i="2"/>
  <c r="AP2029" i="2"/>
  <c r="AP22" i="2"/>
  <c r="AP21" i="2"/>
  <c r="AP174" i="2"/>
  <c r="AP1256" i="2"/>
  <c r="AP637" i="2"/>
  <c r="AP636" i="2"/>
  <c r="AP2028" i="2"/>
  <c r="AP173" i="2"/>
  <c r="AP3174" i="2"/>
  <c r="AP3173" i="2"/>
  <c r="AP635" i="2"/>
  <c r="AP172" i="2"/>
  <c r="AP171" i="2"/>
  <c r="AP2692" i="2"/>
  <c r="AP3447" i="2"/>
  <c r="AP170" i="2"/>
  <c r="AP1255" i="2"/>
  <c r="AP2027" i="2"/>
  <c r="AP169" i="2"/>
  <c r="AP1254" i="2"/>
  <c r="AP634" i="2"/>
  <c r="AP633" i="2"/>
  <c r="AP632" i="2"/>
  <c r="AP631" i="2"/>
  <c r="AP1253" i="2"/>
  <c r="AP1252" i="2"/>
  <c r="AP3611" i="2"/>
  <c r="AP3446" i="2"/>
  <c r="AP1251" i="2"/>
  <c r="AP1250" i="2"/>
  <c r="AP2026" i="2"/>
  <c r="AP3610" i="2"/>
  <c r="AP2025" i="2"/>
  <c r="AP3609" i="2"/>
  <c r="AP2024" i="2"/>
  <c r="AP630" i="2"/>
  <c r="AP1249" i="2"/>
  <c r="AP3172" i="2"/>
  <c r="AP2023" i="2"/>
  <c r="AP3445" i="2"/>
  <c r="AP3171" i="2"/>
  <c r="AP3608" i="2"/>
  <c r="AP3607" i="2"/>
  <c r="AP3606" i="2"/>
  <c r="AP1248" i="2"/>
  <c r="AP629" i="2"/>
  <c r="AP3605" i="2"/>
  <c r="AP1247" i="2"/>
  <c r="AP168" i="2"/>
  <c r="AP1246" i="2"/>
  <c r="AP628" i="2"/>
  <c r="AP3604" i="2"/>
  <c r="AP3444" i="2"/>
  <c r="AP3170" i="2"/>
  <c r="AP3443" i="2"/>
  <c r="AP2691" i="2"/>
  <c r="AP627" i="2"/>
  <c r="AP1245" i="2"/>
  <c r="AP2022" i="2"/>
  <c r="AP2021" i="2"/>
  <c r="AP2690" i="2"/>
  <c r="AS3161" i="2"/>
  <c r="AX2022" i="2"/>
  <c r="AX1245" i="2"/>
  <c r="AX627" i="2"/>
  <c r="AX2691" i="2"/>
  <c r="AX3443" i="2"/>
  <c r="AX3170" i="2"/>
  <c r="AX3444" i="2"/>
  <c r="AX3604" i="2"/>
  <c r="AX628" i="2"/>
  <c r="AX1246" i="2"/>
  <c r="AX168" i="2"/>
  <c r="AX1247" i="2"/>
  <c r="AX3605" i="2"/>
  <c r="AX629" i="2"/>
  <c r="AX1248" i="2"/>
  <c r="AX3606" i="2"/>
  <c r="AX3607" i="2"/>
  <c r="AX3608" i="2"/>
  <c r="AX3171" i="2"/>
  <c r="AX3445" i="2"/>
  <c r="AX2023" i="2"/>
  <c r="AX3172" i="2"/>
  <c r="AX1249" i="2"/>
  <c r="AX630" i="2"/>
  <c r="AX2024" i="2"/>
  <c r="AX3609" i="2"/>
  <c r="AX2025" i="2"/>
  <c r="AX3610" i="2"/>
  <c r="AX2026" i="2"/>
  <c r="AX1250" i="2"/>
  <c r="AX1251" i="2"/>
  <c r="AX3446" i="2"/>
  <c r="AX3611" i="2"/>
  <c r="AX1252" i="2"/>
  <c r="AX1253" i="2"/>
  <c r="AX631" i="2"/>
  <c r="AX632" i="2"/>
  <c r="AX633" i="2"/>
  <c r="AX634" i="2"/>
  <c r="AX1254" i="2"/>
  <c r="AX169" i="2"/>
  <c r="AX2027" i="2"/>
  <c r="AX1255" i="2"/>
  <c r="AX170" i="2"/>
  <c r="AX3447" i="2"/>
  <c r="AX2692" i="2"/>
  <c r="AX171" i="2"/>
  <c r="AX172" i="2"/>
  <c r="AX635" i="2"/>
  <c r="AX3173" i="2"/>
  <c r="AX3174" i="2"/>
  <c r="AX173" i="2"/>
  <c r="AX2028" i="2"/>
  <c r="AX636" i="2"/>
  <c r="AX637" i="2"/>
  <c r="AX1256" i="2"/>
  <c r="AX174" i="2"/>
  <c r="AX21" i="2"/>
  <c r="AX22" i="2"/>
  <c r="AX2029" i="2"/>
  <c r="AX175" i="2"/>
  <c r="AX23" i="2"/>
  <c r="AX2030" i="2"/>
  <c r="AX176" i="2"/>
  <c r="AX1257" i="2"/>
  <c r="AX1258" i="2"/>
  <c r="AX2693" i="2"/>
  <c r="AX177" i="2"/>
  <c r="AX178" i="2"/>
  <c r="AX1259" i="2"/>
  <c r="AX2031" i="2"/>
  <c r="AX3175" i="2"/>
  <c r="AX3612" i="2"/>
  <c r="AX3613" i="2"/>
  <c r="AX3614" i="2"/>
  <c r="AX3615" i="2"/>
  <c r="AX3616" i="2"/>
  <c r="AX179" i="2"/>
  <c r="AX3176" i="2"/>
  <c r="AX1260" i="2"/>
  <c r="AX1261" i="2"/>
  <c r="AX1262" i="2"/>
  <c r="AX1263" i="2"/>
  <c r="AX180" i="2"/>
  <c r="AX638" i="2"/>
  <c r="AX2032" i="2"/>
  <c r="AX1264" i="2"/>
  <c r="AX2033" i="2"/>
  <c r="AX2034" i="2"/>
  <c r="AX639" i="2"/>
  <c r="AX640" i="2"/>
  <c r="AX2694" i="2"/>
  <c r="AX2035" i="2"/>
  <c r="AX24" i="2"/>
  <c r="AX641" i="2"/>
  <c r="AX3177" i="2"/>
  <c r="AX3448" i="2"/>
  <c r="AX3178" i="2"/>
  <c r="AX3179" i="2"/>
  <c r="AX3449" i="2"/>
  <c r="AX2036" i="2"/>
  <c r="AX642" i="2"/>
  <c r="AX1265" i="2"/>
  <c r="AX2037" i="2"/>
  <c r="AX1266" i="2"/>
  <c r="AX2038" i="2"/>
  <c r="AX3180" i="2"/>
  <c r="AX2695" i="2"/>
  <c r="AX643" i="2"/>
  <c r="AX3450" i="2"/>
  <c r="AX1267" i="2"/>
  <c r="AX644" i="2"/>
  <c r="AX25" i="2"/>
  <c r="AX645" i="2"/>
  <c r="AX3181" i="2"/>
  <c r="AX646" i="2"/>
  <c r="AX3182" i="2"/>
  <c r="AX181" i="2"/>
  <c r="AX3617" i="2"/>
  <c r="AX1268" i="2"/>
  <c r="AX647" i="2"/>
  <c r="AX2039" i="2"/>
  <c r="AX648" i="2"/>
  <c r="AX3183" i="2"/>
  <c r="AX649" i="2"/>
  <c r="AX2040" i="2"/>
  <c r="AX1269" i="2"/>
  <c r="AX2041" i="2"/>
  <c r="AX2042" i="2"/>
  <c r="AX3618" i="2"/>
  <c r="AX1270" i="2"/>
  <c r="AX26" i="2"/>
  <c r="AX2043" i="2"/>
  <c r="AX2044" i="2"/>
  <c r="AX182" i="2"/>
  <c r="AX2696" i="2"/>
  <c r="AX650" i="2"/>
  <c r="AX2045" i="2"/>
  <c r="AX2046" i="2"/>
  <c r="AX2047" i="2"/>
  <c r="AX1271" i="2"/>
  <c r="AX183" i="2"/>
  <c r="AX651" i="2"/>
  <c r="AX27" i="2"/>
  <c r="AX3184" i="2"/>
  <c r="AX2697" i="2"/>
  <c r="AX1272" i="2"/>
  <c r="AX2048" i="2"/>
  <c r="AX2049" i="2"/>
  <c r="AX3451" i="2"/>
  <c r="AX2050" i="2"/>
  <c r="AX184" i="2"/>
  <c r="AX1273" i="2"/>
  <c r="AX3452" i="2"/>
  <c r="AX3453" i="2"/>
  <c r="AX652" i="2"/>
  <c r="AX3619" i="2"/>
  <c r="AX3620" i="2"/>
  <c r="AX2698" i="2"/>
  <c r="AX185" i="2"/>
  <c r="AX3185" i="2"/>
  <c r="AX1274" i="2"/>
  <c r="AX2699" i="2"/>
  <c r="AX1275" i="2"/>
  <c r="AX2700" i="2"/>
  <c r="AX3186" i="2"/>
  <c r="AX653" i="2"/>
  <c r="AX2701" i="2"/>
  <c r="AX1276" i="2"/>
  <c r="AX2051" i="2"/>
  <c r="AX654" i="2"/>
  <c r="AX655" i="2"/>
  <c r="AX656" i="2"/>
  <c r="AX3187" i="2"/>
  <c r="AX1277" i="2"/>
  <c r="AX3188" i="2"/>
  <c r="AX2052" i="2"/>
  <c r="AX657" i="2"/>
  <c r="AX658" i="2"/>
  <c r="AX3189" i="2"/>
  <c r="AX659" i="2"/>
  <c r="AX3621" i="2"/>
  <c r="AX3622" i="2"/>
  <c r="AX660" i="2"/>
  <c r="AX2702" i="2"/>
  <c r="AX2053" i="2"/>
  <c r="AX661" i="2"/>
  <c r="AX2054" i="2"/>
  <c r="AX1278" i="2"/>
  <c r="AX1279" i="2"/>
  <c r="AX2703" i="2"/>
  <c r="AX1280" i="2"/>
  <c r="AX662" i="2"/>
  <c r="AX3623" i="2"/>
  <c r="AX663" i="2"/>
  <c r="AX3190" i="2"/>
  <c r="AX1281" i="2"/>
  <c r="AX1282" i="2"/>
  <c r="AX1283" i="2"/>
  <c r="AX186" i="2"/>
  <c r="AX2055" i="2"/>
  <c r="AX664" i="2"/>
  <c r="AX2056" i="2"/>
  <c r="AX2704" i="2"/>
  <c r="AX1284" i="2"/>
  <c r="AX1285" i="2"/>
  <c r="AX665" i="2"/>
  <c r="AX666" i="2"/>
  <c r="AX28" i="2"/>
  <c r="AX187" i="2"/>
  <c r="AX667" i="2"/>
  <c r="AX2057" i="2"/>
  <c r="AX2058" i="2"/>
  <c r="AX2059" i="2"/>
  <c r="AX1286" i="2"/>
  <c r="AX668" i="2"/>
  <c r="AX188" i="2"/>
  <c r="AX3624" i="2"/>
  <c r="AX3625" i="2"/>
  <c r="AX669" i="2"/>
  <c r="AX29" i="2"/>
  <c r="AX670" i="2"/>
  <c r="AX1287" i="2"/>
  <c r="AX671" i="2"/>
  <c r="AX3454" i="2"/>
  <c r="AX3626" i="2"/>
  <c r="AX1288" i="2"/>
  <c r="AX1289" i="2"/>
  <c r="AX2060" i="2"/>
  <c r="AX30" i="2"/>
  <c r="AX3191" i="2"/>
  <c r="AX2061" i="2"/>
  <c r="AX672" i="2"/>
  <c r="AX3455" i="2"/>
  <c r="AX2705" i="2"/>
  <c r="AX31" i="2"/>
  <c r="AX2062" i="2"/>
  <c r="AX189" i="2"/>
  <c r="AX2706" i="2"/>
  <c r="AX1290" i="2"/>
  <c r="AX673" i="2"/>
  <c r="AX2707" i="2"/>
  <c r="AX1291" i="2"/>
  <c r="AX190" i="2"/>
  <c r="AX2063" i="2"/>
  <c r="AX3456" i="2"/>
  <c r="AX2064" i="2"/>
  <c r="AX191" i="2"/>
  <c r="AX1292" i="2"/>
  <c r="AX1293" i="2"/>
  <c r="AX1294" i="2"/>
  <c r="AX674" i="2"/>
  <c r="AX3192" i="2"/>
  <c r="AX1295" i="2"/>
  <c r="AX1296" i="2"/>
  <c r="AX2708" i="2"/>
  <c r="AX2709" i="2"/>
  <c r="AX32" i="2"/>
  <c r="AX675" i="2"/>
  <c r="AX1297" i="2"/>
  <c r="AX3457" i="2"/>
  <c r="AX3193" i="2"/>
  <c r="AX2065" i="2"/>
  <c r="AX2066" i="2"/>
  <c r="AX3194" i="2"/>
  <c r="AX676" i="2"/>
  <c r="AX1298" i="2"/>
  <c r="AX2067" i="2"/>
  <c r="AX2710" i="2"/>
  <c r="AX2068" i="2"/>
  <c r="AX1299" i="2"/>
  <c r="AX1300" i="2"/>
  <c r="AX1301" i="2"/>
  <c r="AX1302" i="2"/>
  <c r="AX2711" i="2"/>
  <c r="AX2069" i="2"/>
  <c r="AX33" i="2"/>
  <c r="AX192" i="2"/>
  <c r="AX2712" i="2"/>
  <c r="AX2070" i="2"/>
  <c r="AX2071" i="2"/>
  <c r="AX3627" i="2"/>
  <c r="AX677" i="2"/>
  <c r="AX193" i="2"/>
  <c r="AX2713" i="2"/>
  <c r="AX194" i="2"/>
  <c r="AX2072" i="2"/>
  <c r="AX1303" i="2"/>
  <c r="AX2073" i="2"/>
  <c r="AX3195" i="2"/>
  <c r="AX678" i="2"/>
  <c r="AX2074" i="2"/>
  <c r="AX3196" i="2"/>
  <c r="AX679" i="2"/>
  <c r="AX195" i="2"/>
  <c r="AX680" i="2"/>
  <c r="AX3197" i="2"/>
  <c r="AX3198" i="2"/>
  <c r="AX3458" i="2"/>
  <c r="AX1304" i="2"/>
  <c r="AX3628" i="2"/>
  <c r="AX2714" i="2"/>
  <c r="AX2715" i="2"/>
  <c r="AX2075" i="2"/>
  <c r="AX2716" i="2"/>
  <c r="AX681" i="2"/>
  <c r="AX196" i="2"/>
  <c r="AX197" i="2"/>
  <c r="AX1305" i="2"/>
  <c r="AX2717" i="2"/>
  <c r="AX682" i="2"/>
  <c r="AX1306" i="2"/>
  <c r="AX2718" i="2"/>
  <c r="AX2076" i="2"/>
  <c r="AX683" i="2"/>
  <c r="AX2077" i="2"/>
  <c r="AX198" i="2"/>
  <c r="AX2078" i="2"/>
  <c r="AX2719" i="2"/>
  <c r="AX199" i="2"/>
  <c r="AX1307" i="2"/>
  <c r="AX684" i="2"/>
  <c r="AX2079" i="2"/>
  <c r="AX2080" i="2"/>
  <c r="AX1308" i="2"/>
  <c r="AX2720" i="2"/>
  <c r="AX1309" i="2"/>
  <c r="AX685" i="2"/>
  <c r="AX2081" i="2"/>
  <c r="AX686" i="2"/>
  <c r="AX1310" i="2"/>
  <c r="AX687" i="2"/>
  <c r="AX3199" i="2"/>
  <c r="AX1311" i="2"/>
  <c r="AX688" i="2"/>
  <c r="AX3200" i="2"/>
  <c r="AX3201" i="2"/>
  <c r="AX689" i="2"/>
  <c r="AX1312" i="2"/>
  <c r="AX690" i="2"/>
  <c r="AX1313" i="2"/>
  <c r="AX1314" i="2"/>
  <c r="AX2082" i="2"/>
  <c r="AX691" i="2"/>
  <c r="AX1315" i="2"/>
  <c r="AX1316" i="2"/>
  <c r="AX2721" i="2"/>
  <c r="AX2722" i="2"/>
  <c r="AX692" i="2"/>
  <c r="AX200" i="2"/>
  <c r="AX2723" i="2"/>
  <c r="AX2724" i="2"/>
  <c r="AX693" i="2"/>
  <c r="AX694" i="2"/>
  <c r="AX695" i="2"/>
  <c r="AX696" i="2"/>
  <c r="AX1317" i="2"/>
  <c r="AX201" i="2"/>
  <c r="AX3459" i="2"/>
  <c r="AX697" i="2"/>
  <c r="AX3460" i="2"/>
  <c r="AX2725" i="2"/>
  <c r="AX202" i="2"/>
  <c r="AX3202" i="2"/>
  <c r="AX1318" i="2"/>
  <c r="AX34" i="2"/>
  <c r="AX2083" i="2"/>
  <c r="AX3461" i="2"/>
  <c r="AX1319" i="2"/>
  <c r="AX1320" i="2"/>
  <c r="AX2726" i="2"/>
  <c r="AX203" i="2"/>
  <c r="AX1321" i="2"/>
  <c r="AX1322" i="2"/>
  <c r="AX2084" i="2"/>
  <c r="AX698" i="2"/>
  <c r="AX2085" i="2"/>
  <c r="AX35" i="2"/>
  <c r="AX3629" i="2"/>
  <c r="AX2727" i="2"/>
  <c r="AX2728" i="2"/>
  <c r="AX204" i="2"/>
  <c r="AX699" i="2"/>
  <c r="AX1323" i="2"/>
  <c r="AX700" i="2"/>
  <c r="AX2729" i="2"/>
  <c r="AX1324" i="2"/>
  <c r="AX205" i="2"/>
  <c r="AX2086" i="2"/>
  <c r="AX701" i="2"/>
  <c r="AX702" i="2"/>
  <c r="AX703" i="2"/>
  <c r="AX2730" i="2"/>
  <c r="AX1325" i="2"/>
  <c r="AX1326" i="2"/>
  <c r="AX2087" i="2"/>
  <c r="AX206" i="2"/>
  <c r="AX1327" i="2"/>
  <c r="AX1328" i="2"/>
  <c r="AX36" i="2"/>
  <c r="AX704" i="2"/>
  <c r="AX3203" i="2"/>
  <c r="AX2731" i="2"/>
  <c r="AX37" i="2"/>
  <c r="AX2088" i="2"/>
  <c r="AX207" i="2"/>
  <c r="AX208" i="2"/>
  <c r="AX2732" i="2"/>
  <c r="AX1329" i="2"/>
  <c r="AX1330" i="2"/>
  <c r="AX3204" i="2"/>
  <c r="AX209" i="2"/>
  <c r="AX3205" i="2"/>
  <c r="AX705" i="2"/>
  <c r="AX2089" i="2"/>
  <c r="AX2090" i="2"/>
  <c r="AX1331" i="2"/>
  <c r="AX3206" i="2"/>
  <c r="AX2733" i="2"/>
  <c r="AX3462" i="2"/>
  <c r="AX2091" i="2"/>
  <c r="AX3207" i="2"/>
  <c r="AX2092" i="2"/>
  <c r="AX3208" i="2"/>
  <c r="AX1332" i="2"/>
  <c r="AX1333" i="2"/>
  <c r="AX3630" i="2"/>
  <c r="AX2093" i="2"/>
  <c r="AX1334" i="2"/>
  <c r="AX210" i="2"/>
  <c r="AX1335" i="2"/>
  <c r="AX2734" i="2"/>
  <c r="AX2094" i="2"/>
  <c r="AX3463" i="2"/>
  <c r="AX1336" i="2"/>
  <c r="AX1337" i="2"/>
  <c r="AX1338" i="2"/>
  <c r="AX706" i="2"/>
  <c r="AX707" i="2"/>
  <c r="AX2735" i="2"/>
  <c r="AX211" i="2"/>
  <c r="AX708" i="2"/>
  <c r="AX1339" i="2"/>
  <c r="AX2736" i="2"/>
  <c r="AX3209" i="2"/>
  <c r="AX2095" i="2"/>
  <c r="AX709" i="2"/>
  <c r="AX2096" i="2"/>
  <c r="AX1340" i="2"/>
  <c r="AX710" i="2"/>
  <c r="AX3210" i="2"/>
  <c r="AX3631" i="2"/>
  <c r="AX38" i="2"/>
  <c r="AX711" i="2"/>
  <c r="AX2737" i="2"/>
  <c r="AX2097" i="2"/>
  <c r="AX2098" i="2"/>
  <c r="AX712" i="2"/>
  <c r="AX713" i="2"/>
  <c r="AX2099" i="2"/>
  <c r="AX714" i="2"/>
  <c r="AX2738" i="2"/>
  <c r="AX715" i="2"/>
  <c r="AX2100" i="2"/>
  <c r="AX3211" i="2"/>
  <c r="AX716" i="2"/>
  <c r="AX3212" i="2"/>
  <c r="AX2739" i="2"/>
  <c r="AX2740" i="2"/>
  <c r="AX3464" i="2"/>
  <c r="AX717" i="2"/>
  <c r="AX1341" i="2"/>
  <c r="AX1342" i="2"/>
  <c r="AX212" i="2"/>
  <c r="AX2741" i="2"/>
  <c r="AX2101" i="2"/>
  <c r="AX1343" i="2"/>
  <c r="AX1344" i="2"/>
  <c r="AX718" i="2"/>
  <c r="AX3465" i="2"/>
  <c r="AX719" i="2"/>
  <c r="AX213" i="2"/>
  <c r="AX3466" i="2"/>
  <c r="AX1345" i="2"/>
  <c r="AX1346" i="2"/>
  <c r="AX720" i="2"/>
  <c r="AX1347" i="2"/>
  <c r="AX721" i="2"/>
  <c r="AX214" i="2"/>
  <c r="AX3467" i="2"/>
  <c r="AX2102" i="2"/>
  <c r="AX215" i="2"/>
  <c r="AX39" i="2"/>
  <c r="AX2742" i="2"/>
  <c r="AX3468" i="2"/>
  <c r="AX1348" i="2"/>
  <c r="AX3632" i="2"/>
  <c r="AX722" i="2"/>
  <c r="AX216" i="2"/>
  <c r="AX217" i="2"/>
  <c r="AX1349" i="2"/>
  <c r="AX3633" i="2"/>
  <c r="AX1350" i="2"/>
  <c r="AX1351" i="2"/>
  <c r="AX1352" i="2"/>
  <c r="AX2103" i="2"/>
  <c r="AX2743" i="2"/>
  <c r="AX2744" i="2"/>
  <c r="AX1353" i="2"/>
  <c r="AX3213" i="2"/>
  <c r="AX2104" i="2"/>
  <c r="AX2105" i="2"/>
  <c r="AX3634" i="2"/>
  <c r="AX3635" i="2"/>
  <c r="AX3636" i="2"/>
  <c r="AX3637" i="2"/>
  <c r="AX3638" i="2"/>
  <c r="AX3639" i="2"/>
  <c r="AX3640" i="2"/>
  <c r="AX3641" i="2"/>
  <c r="AX2745" i="2"/>
  <c r="AX2746" i="2"/>
  <c r="AX3642" i="2"/>
  <c r="AX2747" i="2"/>
  <c r="AX2106" i="2"/>
  <c r="AX3643" i="2"/>
  <c r="AX1354" i="2"/>
  <c r="AX2748" i="2"/>
  <c r="AX2749" i="2"/>
  <c r="AX3644" i="2"/>
  <c r="AX2107" i="2"/>
  <c r="AX1355" i="2"/>
  <c r="AX723" i="2"/>
  <c r="AX1356" i="2"/>
  <c r="AX724" i="2"/>
  <c r="AX1357" i="2"/>
  <c r="AX1358" i="2"/>
  <c r="AX1359" i="2"/>
  <c r="AX725" i="2"/>
  <c r="AX1360" i="2"/>
  <c r="AX1361" i="2"/>
  <c r="AX3469" i="2"/>
  <c r="AX726" i="2"/>
  <c r="AX727" i="2"/>
  <c r="AX728" i="2"/>
  <c r="AX729" i="2"/>
  <c r="AX1362" i="2"/>
  <c r="AX1363" i="2"/>
  <c r="AX1364" i="2"/>
  <c r="AX1365" i="2"/>
  <c r="AX1366" i="2"/>
  <c r="AX3645" i="2"/>
  <c r="AX3646" i="2"/>
  <c r="AX3647" i="2"/>
  <c r="AX3648" i="2"/>
  <c r="AX730" i="2"/>
  <c r="AX3649" i="2"/>
  <c r="AX218" i="2"/>
  <c r="AX3214" i="2"/>
  <c r="AX2108" i="2"/>
  <c r="AX3650" i="2"/>
  <c r="AX731" i="2"/>
  <c r="AX2109" i="2"/>
  <c r="AX3215" i="2"/>
  <c r="AX2750" i="2"/>
  <c r="AX3651" i="2"/>
  <c r="AX3652" i="2"/>
  <c r="AX2751" i="2"/>
  <c r="AX219" i="2"/>
  <c r="AX3216" i="2"/>
  <c r="AX2110" i="2"/>
  <c r="AX1367" i="2"/>
  <c r="AX2752" i="2"/>
  <c r="AX3653" i="2"/>
  <c r="AX2111" i="2"/>
  <c r="AX3470" i="2"/>
  <c r="AX2112" i="2"/>
  <c r="AX1368" i="2"/>
  <c r="AX2113" i="2"/>
  <c r="AX3654" i="2"/>
  <c r="AX3655" i="2"/>
  <c r="AX3656" i="2"/>
  <c r="AX2753" i="2"/>
  <c r="AX1369" i="2"/>
  <c r="AX2114" i="2"/>
  <c r="AX2754" i="2"/>
  <c r="AX1370" i="2"/>
  <c r="AX2755" i="2"/>
  <c r="AX2756" i="2"/>
  <c r="AX220" i="2"/>
  <c r="AX3217" i="2"/>
  <c r="AX6" i="2"/>
  <c r="AX2757" i="2"/>
  <c r="AX732" i="2"/>
  <c r="AX40" i="2"/>
  <c r="AX2115" i="2"/>
  <c r="AX3218" i="2"/>
  <c r="AX1371" i="2"/>
  <c r="AX733" i="2"/>
  <c r="AX1372" i="2"/>
  <c r="AX1373" i="2"/>
  <c r="AX1374" i="2"/>
  <c r="AX2758" i="2"/>
  <c r="AX3471" i="2"/>
  <c r="AX1375" i="2"/>
  <c r="AX2116" i="2"/>
  <c r="AX221" i="2"/>
  <c r="AX3472" i="2"/>
  <c r="AX2759" i="2"/>
  <c r="AX2760" i="2"/>
  <c r="AX41" i="2"/>
  <c r="AX2117" i="2"/>
  <c r="AX1376" i="2"/>
  <c r="AX2118" i="2"/>
  <c r="AX222" i="2"/>
  <c r="AX734" i="2"/>
  <c r="AX223" i="2"/>
  <c r="AX2119" i="2"/>
  <c r="AX1377" i="2"/>
  <c r="AX224" i="2"/>
  <c r="AX3219" i="2"/>
  <c r="AX735" i="2"/>
  <c r="AX736" i="2"/>
  <c r="AX2120" i="2"/>
  <c r="AX42" i="2"/>
  <c r="AX737" i="2"/>
  <c r="AX3220" i="2"/>
  <c r="AX1378" i="2"/>
  <c r="AX2121" i="2"/>
  <c r="AX2122" i="2"/>
  <c r="AX3657" i="2"/>
  <c r="AX1379" i="2"/>
  <c r="AX1380" i="2"/>
  <c r="AX738" i="2"/>
  <c r="AX225" i="2"/>
  <c r="AX3221" i="2"/>
  <c r="AX2123" i="2"/>
  <c r="AX739" i="2"/>
  <c r="AX740" i="2"/>
  <c r="AX226" i="2"/>
  <c r="AX1381" i="2"/>
  <c r="AX2761" i="2"/>
  <c r="AX1382" i="2"/>
  <c r="AX1383" i="2"/>
  <c r="AX1384" i="2"/>
  <c r="AX227" i="2"/>
  <c r="AX3658" i="2"/>
  <c r="AX1385" i="2"/>
  <c r="AX1386" i="2"/>
  <c r="AX1387" i="2"/>
  <c r="AX1388" i="2"/>
  <c r="AX1389" i="2"/>
  <c r="AX3222" i="2"/>
  <c r="AX228" i="2"/>
  <c r="AX741" i="2"/>
  <c r="AX742" i="2"/>
  <c r="AX2124" i="2"/>
  <c r="AX743" i="2"/>
  <c r="AX744" i="2"/>
  <c r="AX2125" i="2"/>
  <c r="AX2126" i="2"/>
  <c r="AX2762" i="2"/>
  <c r="AX1390" i="2"/>
  <c r="AX2127" i="2"/>
  <c r="AX3473" i="2"/>
  <c r="AX2128" i="2"/>
  <c r="AX1391" i="2"/>
  <c r="AX1392" i="2"/>
  <c r="AX3659" i="2"/>
  <c r="AX3660" i="2"/>
  <c r="AX2129" i="2"/>
  <c r="AX2130" i="2"/>
  <c r="AX3661" i="2"/>
  <c r="AX2131" i="2"/>
  <c r="AX1393" i="2"/>
  <c r="AX2132" i="2"/>
  <c r="AX3223" i="2"/>
  <c r="AX745" i="2"/>
  <c r="AX43" i="2"/>
  <c r="AX2763" i="2"/>
  <c r="AX229" i="2"/>
  <c r="AX3224" i="2"/>
  <c r="AX1394" i="2"/>
  <c r="AX2133" i="2"/>
  <c r="AX3474" i="2"/>
  <c r="AX1395" i="2"/>
  <c r="AX2134" i="2"/>
  <c r="AX746" i="2"/>
  <c r="AX3225" i="2"/>
  <c r="AX2764" i="2"/>
  <c r="AX747" i="2"/>
  <c r="AX1396" i="2"/>
  <c r="AX3226" i="2"/>
  <c r="AX2765" i="2"/>
  <c r="AX748" i="2"/>
  <c r="AX749" i="2"/>
  <c r="AX1397" i="2"/>
  <c r="AX3227" i="2"/>
  <c r="AX1398" i="2"/>
  <c r="AX2766" i="2"/>
  <c r="AX3228" i="2"/>
  <c r="AX44" i="2"/>
  <c r="AX750" i="2"/>
  <c r="AX230" i="2"/>
  <c r="AX3229" i="2"/>
  <c r="AX1399" i="2"/>
  <c r="AX751" i="2"/>
  <c r="AX3662" i="2"/>
  <c r="AX1400" i="2"/>
  <c r="AX45" i="2"/>
  <c r="AX1401" i="2"/>
  <c r="AX231" i="2"/>
  <c r="AX46" i="2"/>
  <c r="AX752" i="2"/>
  <c r="AX47" i="2"/>
  <c r="AX2135" i="2"/>
  <c r="AX753" i="2"/>
  <c r="AX2767" i="2"/>
  <c r="AX2768" i="2"/>
  <c r="AX3475" i="2"/>
  <c r="AX232" i="2"/>
  <c r="AX1402" i="2"/>
  <c r="AX1403" i="2"/>
  <c r="AX3230" i="2"/>
  <c r="AX2769" i="2"/>
  <c r="AX3663" i="2"/>
  <c r="AX233" i="2"/>
  <c r="AX2136" i="2"/>
  <c r="AX754" i="2"/>
  <c r="AX1404" i="2"/>
  <c r="AX755" i="2"/>
  <c r="AX2770" i="2"/>
  <c r="AX756" i="2"/>
  <c r="AX234" i="2"/>
  <c r="AX3664" i="2"/>
  <c r="AX757" i="2"/>
  <c r="AX235" i="2"/>
  <c r="AX236" i="2"/>
  <c r="AX1405" i="2"/>
  <c r="AX758" i="2"/>
  <c r="AX48" i="2"/>
  <c r="AX759" i="2"/>
  <c r="AX3231" i="2"/>
  <c r="AX2137" i="2"/>
  <c r="AX2138" i="2"/>
  <c r="AX3476" i="2"/>
  <c r="AX3232" i="2"/>
  <c r="AX2139" i="2"/>
  <c r="AX2771" i="2"/>
  <c r="AX237" i="2"/>
  <c r="AX760" i="2"/>
  <c r="AX2772" i="2"/>
  <c r="AX2140" i="2"/>
  <c r="AX2141" i="2"/>
  <c r="AX2142" i="2"/>
  <c r="AX761" i="2"/>
  <c r="AX2143" i="2"/>
  <c r="AX2144" i="2"/>
  <c r="AX3665" i="2"/>
  <c r="AX1406" i="2"/>
  <c r="AX3233" i="2"/>
  <c r="AX2773" i="2"/>
  <c r="AX238" i="2"/>
  <c r="AX2774" i="2"/>
  <c r="AX762" i="2"/>
  <c r="AX3234" i="2"/>
  <c r="AX1407" i="2"/>
  <c r="AX49" i="2"/>
  <c r="AX2145" i="2"/>
  <c r="AX3235" i="2"/>
  <c r="AX763" i="2"/>
  <c r="AX2775" i="2"/>
  <c r="AX7" i="2"/>
  <c r="AX1408" i="2"/>
  <c r="AX3666" i="2"/>
  <c r="AX1409" i="2"/>
  <c r="AX3667" i="2"/>
  <c r="AX50" i="2"/>
  <c r="AX239" i="2"/>
  <c r="AX2776" i="2"/>
  <c r="AX764" i="2"/>
  <c r="AX1410" i="2"/>
  <c r="AX2146" i="2"/>
  <c r="AX3477" i="2"/>
  <c r="AX2147" i="2"/>
  <c r="AX765" i="2"/>
  <c r="AX51" i="2"/>
  <c r="AX1411" i="2"/>
  <c r="AX240" i="2"/>
  <c r="AX1412" i="2"/>
  <c r="AX766" i="2"/>
  <c r="AX2148" i="2"/>
  <c r="AX3236" i="2"/>
  <c r="AX241" i="2"/>
  <c r="AX242" i="2"/>
  <c r="AX2777" i="2"/>
  <c r="AX243" i="2"/>
  <c r="AX244" i="2"/>
  <c r="AX1413" i="2"/>
  <c r="AX1414" i="2"/>
  <c r="AX3668" i="2"/>
  <c r="AX767" i="2"/>
  <c r="AX1415" i="2"/>
  <c r="AX3669" i="2"/>
  <c r="AX1416" i="2"/>
  <c r="AX1417" i="2"/>
  <c r="AX768" i="2"/>
  <c r="AX769" i="2"/>
  <c r="AX245" i="2"/>
  <c r="AX2778" i="2"/>
  <c r="AX3670" i="2"/>
  <c r="AX770" i="2"/>
  <c r="AX2149" i="2"/>
  <c r="AX3237" i="2"/>
  <c r="AX1418" i="2"/>
  <c r="AX1419" i="2"/>
  <c r="AX771" i="2"/>
  <c r="AX772" i="2"/>
  <c r="AX1420" i="2"/>
  <c r="AX2779" i="2"/>
  <c r="AX1421" i="2"/>
  <c r="AX1422" i="2"/>
  <c r="AX8" i="2"/>
  <c r="AX2150" i="2"/>
  <c r="AX52" i="2"/>
  <c r="AX3238" i="2"/>
  <c r="AX773" i="2"/>
  <c r="AX3671" i="2"/>
  <c r="AX2151" i="2"/>
  <c r="AX2152" i="2"/>
  <c r="AX774" i="2"/>
  <c r="AX775" i="2"/>
  <c r="AX776" i="2"/>
  <c r="AX3239" i="2"/>
  <c r="AX3478" i="2"/>
  <c r="AX1423" i="2"/>
  <c r="AX1424" i="2"/>
  <c r="AX777" i="2"/>
  <c r="AX778" i="2"/>
  <c r="AX779" i="2"/>
  <c r="AX2153" i="2"/>
  <c r="AX780" i="2"/>
  <c r="AX1425" i="2"/>
  <c r="AX781" i="2"/>
  <c r="AX246" i="2"/>
  <c r="AX782" i="2"/>
  <c r="AX247" i="2"/>
  <c r="AX53" i="2"/>
  <c r="AX2154" i="2"/>
  <c r="AX2780" i="2"/>
  <c r="AX783" i="2"/>
  <c r="AX3479" i="2"/>
  <c r="AX3240" i="2"/>
  <c r="AX1426" i="2"/>
  <c r="AX2781" i="2"/>
  <c r="AX3241" i="2"/>
  <c r="AX3672" i="2"/>
  <c r="AX784" i="2"/>
  <c r="AX3673" i="2"/>
  <c r="AX1427" i="2"/>
  <c r="AX3674" i="2"/>
  <c r="AX2155" i="2"/>
  <c r="AX3675" i="2"/>
  <c r="AX3676" i="2"/>
  <c r="AX3242" i="2"/>
  <c r="AX3243" i="2"/>
  <c r="AX2782" i="2"/>
  <c r="AX785" i="2"/>
  <c r="AX2783" i="2"/>
  <c r="AX54" i="2"/>
  <c r="AX3677" i="2"/>
  <c r="AX786" i="2"/>
  <c r="AX2784" i="2"/>
  <c r="AX3678" i="2"/>
  <c r="AX1428" i="2"/>
  <c r="AX3480" i="2"/>
  <c r="AX2785" i="2"/>
  <c r="AX2156" i="2"/>
  <c r="AX1429" i="2"/>
  <c r="AX2157" i="2"/>
  <c r="AX3679" i="2"/>
  <c r="AX2158" i="2"/>
  <c r="AX1430" i="2"/>
  <c r="AX787" i="2"/>
  <c r="AX1431" i="2"/>
  <c r="AX9" i="2"/>
  <c r="AX1432" i="2"/>
  <c r="AX1433" i="2"/>
  <c r="AX2159" i="2"/>
  <c r="AX2786" i="2"/>
  <c r="AX3244" i="2"/>
  <c r="AX1434" i="2"/>
  <c r="AX1435" i="2"/>
  <c r="AX55" i="2"/>
  <c r="AX1436" i="2"/>
  <c r="AX3245" i="2"/>
  <c r="AX3481" i="2"/>
  <c r="AX788" i="2"/>
  <c r="AX2787" i="2"/>
  <c r="AX1437" i="2"/>
  <c r="AX2788" i="2"/>
  <c r="AX2789" i="2"/>
  <c r="AX248" i="2"/>
  <c r="AX1438" i="2"/>
  <c r="AX1439" i="2"/>
  <c r="AX3680" i="2"/>
  <c r="AX249" i="2"/>
  <c r="AX789" i="2"/>
  <c r="AX790" i="2"/>
  <c r="AX2160" i="2"/>
  <c r="AX3482" i="2"/>
  <c r="AX1440" i="2"/>
  <c r="AX791" i="2"/>
  <c r="AX2161" i="2"/>
  <c r="AX250" i="2"/>
  <c r="AX2790" i="2"/>
  <c r="AX56" i="2"/>
  <c r="AX251" i="2"/>
  <c r="AX2162" i="2"/>
  <c r="AX1441" i="2"/>
  <c r="AX2163" i="2"/>
  <c r="AX3483" i="2"/>
  <c r="AX3484" i="2"/>
  <c r="AX2791" i="2"/>
  <c r="AX2164" i="2"/>
  <c r="AX2792" i="2"/>
  <c r="AX252" i="2"/>
  <c r="AX3246" i="2"/>
  <c r="AX792" i="2"/>
  <c r="AX793" i="2"/>
  <c r="AX253" i="2"/>
  <c r="AX2165" i="2"/>
  <c r="AX2793" i="2"/>
  <c r="AX794" i="2"/>
  <c r="AX57" i="2"/>
  <c r="AX2794" i="2"/>
  <c r="AX795" i="2"/>
  <c r="AX2166" i="2"/>
  <c r="AX2167" i="2"/>
  <c r="AX3247" i="2"/>
  <c r="AX1442" i="2"/>
  <c r="AX1443" i="2"/>
  <c r="AX3485" i="2"/>
  <c r="AX254" i="2"/>
  <c r="AX796" i="2"/>
  <c r="AX797" i="2"/>
  <c r="AX798" i="2"/>
  <c r="AX255" i="2"/>
  <c r="AX2168" i="2"/>
  <c r="AX1444" i="2"/>
  <c r="AX799" i="2"/>
  <c r="AX1445" i="2"/>
  <c r="AX800" i="2"/>
  <c r="AX2795" i="2"/>
  <c r="AX256" i="2"/>
  <c r="AX2169" i="2"/>
  <c r="AX2170" i="2"/>
  <c r="AX801" i="2"/>
  <c r="AX802" i="2"/>
  <c r="AX1446" i="2"/>
  <c r="AX2171" i="2"/>
  <c r="AX2172" i="2"/>
  <c r="AX803" i="2"/>
  <c r="AX804" i="2"/>
  <c r="AX1447" i="2"/>
  <c r="AX1448" i="2"/>
  <c r="AX257" i="2"/>
  <c r="AX3248" i="2"/>
  <c r="AX1449" i="2"/>
  <c r="AX2796" i="2"/>
  <c r="AX3249" i="2"/>
  <c r="AX258" i="2"/>
  <c r="AX2797" i="2"/>
  <c r="AX3250" i="2"/>
  <c r="AX2173" i="2"/>
  <c r="AX259" i="2"/>
  <c r="AX2174" i="2"/>
  <c r="AX805" i="2"/>
  <c r="AX806" i="2"/>
  <c r="AX2175" i="2"/>
  <c r="AX2798" i="2"/>
  <c r="AX1450" i="2"/>
  <c r="AX1451" i="2"/>
  <c r="AX3251" i="2"/>
  <c r="AX1452" i="2"/>
  <c r="AX260" i="2"/>
  <c r="AX807" i="2"/>
  <c r="AX1453" i="2"/>
  <c r="AX1454" i="2"/>
  <c r="AX1455" i="2"/>
  <c r="AX3486" i="2"/>
  <c r="AX3487" i="2"/>
  <c r="AX1456" i="2"/>
  <c r="AX2176" i="2"/>
  <c r="AX261" i="2"/>
  <c r="AX808" i="2"/>
  <c r="AX2799" i="2"/>
  <c r="AX2800" i="2"/>
  <c r="AX2801" i="2"/>
  <c r="AX2802" i="2"/>
  <c r="AX1457" i="2"/>
  <c r="AX2177" i="2"/>
  <c r="AX2178" i="2"/>
  <c r="AX809" i="2"/>
  <c r="AX2803" i="2"/>
  <c r="AX262" i="2"/>
  <c r="AX3252" i="2"/>
  <c r="AX810" i="2"/>
  <c r="AX2179" i="2"/>
  <c r="AX263" i="2"/>
  <c r="AX3488" i="2"/>
  <c r="AX2180" i="2"/>
  <c r="AX1458" i="2"/>
  <c r="AX2181" i="2"/>
  <c r="AX2804" i="2"/>
  <c r="AX3489" i="2"/>
  <c r="AX2182" i="2"/>
  <c r="AX2183" i="2"/>
  <c r="AX264" i="2"/>
  <c r="AX1459" i="2"/>
  <c r="AX811" i="2"/>
  <c r="AX812" i="2"/>
  <c r="AX2805" i="2"/>
  <c r="AX2184" i="2"/>
  <c r="AX265" i="2"/>
  <c r="AX3681" i="2"/>
  <c r="AX3682" i="2"/>
  <c r="AX3683" i="2"/>
  <c r="AX3684" i="2"/>
  <c r="AX3685" i="2"/>
  <c r="AX3686" i="2"/>
  <c r="AX58" i="2"/>
  <c r="AX1460" i="2"/>
  <c r="AX2185" i="2"/>
  <c r="AX2186" i="2"/>
  <c r="AX2187" i="2"/>
  <c r="AX59" i="2"/>
  <c r="AX3253" i="2"/>
  <c r="AX266" i="2"/>
  <c r="AX2806" i="2"/>
  <c r="AX3490" i="2"/>
  <c r="AX1461" i="2"/>
  <c r="AX2188" i="2"/>
  <c r="AX3254" i="2"/>
  <c r="AX1462" i="2"/>
  <c r="AX267" i="2"/>
  <c r="AX3687" i="2"/>
  <c r="AX2189" i="2"/>
  <c r="AX813" i="2"/>
  <c r="AX814" i="2"/>
  <c r="AX2190" i="2"/>
  <c r="AX2191" i="2"/>
  <c r="AX815" i="2"/>
  <c r="AX2807" i="2"/>
  <c r="AX2192" i="2"/>
  <c r="AX816" i="2"/>
  <c r="AX817" i="2"/>
  <c r="AX2808" i="2"/>
  <c r="AX2809" i="2"/>
  <c r="AX2810" i="2"/>
  <c r="AX818" i="2"/>
  <c r="AX1463" i="2"/>
  <c r="AX3255" i="2"/>
  <c r="AX3688" i="2"/>
  <c r="AX3689" i="2"/>
  <c r="AX268" i="2"/>
  <c r="AX2193" i="2"/>
  <c r="AX3690" i="2"/>
  <c r="AX3691" i="2"/>
  <c r="AX3692" i="2"/>
  <c r="AX3693" i="2"/>
  <c r="AX3694" i="2"/>
  <c r="AX3695" i="2"/>
  <c r="AX3696" i="2"/>
  <c r="AX3697" i="2"/>
  <c r="AX3698" i="2"/>
  <c r="AX3699" i="2"/>
  <c r="AX3700" i="2"/>
  <c r="AX3701" i="2"/>
  <c r="AX3702" i="2"/>
  <c r="AX3703" i="2"/>
  <c r="AX3704" i="2"/>
  <c r="AX3705" i="2"/>
  <c r="AX3706" i="2"/>
  <c r="AX3707" i="2"/>
  <c r="AX3708" i="2"/>
  <c r="AX3709" i="2"/>
  <c r="AX3710" i="2"/>
  <c r="AX3491" i="2"/>
  <c r="AX1464" i="2"/>
  <c r="AX3492" i="2"/>
  <c r="AX1465" i="2"/>
  <c r="AX819" i="2"/>
  <c r="AX820" i="2"/>
  <c r="AX2194" i="2"/>
  <c r="AX821" i="2"/>
  <c r="AX1466" i="2"/>
  <c r="AX822" i="2"/>
  <c r="AX1467" i="2"/>
  <c r="AX823" i="2"/>
  <c r="AX2195" i="2"/>
  <c r="AX1468" i="2"/>
  <c r="AX824" i="2"/>
  <c r="AX825" i="2"/>
  <c r="AX826" i="2"/>
  <c r="AX2811" i="2"/>
  <c r="AX827" i="2"/>
  <c r="AX269" i="2"/>
  <c r="AX828" i="2"/>
  <c r="AX829" i="2"/>
  <c r="AX2196" i="2"/>
  <c r="AX2812" i="2"/>
  <c r="AX270" i="2"/>
  <c r="AX271" i="2"/>
  <c r="AX3711" i="2"/>
  <c r="AX3712" i="2"/>
  <c r="AX3713" i="2"/>
  <c r="AX272" i="2"/>
  <c r="AX1469" i="2"/>
  <c r="AX2813" i="2"/>
  <c r="AX3256" i="2"/>
  <c r="AX830" i="2"/>
  <c r="AX1470" i="2"/>
  <c r="AX273" i="2"/>
  <c r="AX3257" i="2"/>
  <c r="AX1471" i="2"/>
  <c r="AX3493" i="2"/>
  <c r="AX2814" i="2"/>
  <c r="AX274" i="2"/>
  <c r="AX831" i="2"/>
  <c r="AX3258" i="2"/>
  <c r="AX2815" i="2"/>
  <c r="AX275" i="2"/>
  <c r="AX1472" i="2"/>
  <c r="AX2816" i="2"/>
  <c r="AX60" i="2"/>
  <c r="AX3259" i="2"/>
  <c r="AX3714" i="2"/>
  <c r="AX2197" i="2"/>
  <c r="AX832" i="2"/>
  <c r="AX833" i="2"/>
  <c r="AX276" i="2"/>
  <c r="AX277" i="2"/>
  <c r="AX2198" i="2"/>
  <c r="AX1473" i="2"/>
  <c r="AX834" i="2"/>
  <c r="AX2817" i="2"/>
  <c r="AX278" i="2"/>
  <c r="AX835" i="2"/>
  <c r="AX3494" i="2"/>
  <c r="AX2199" i="2"/>
  <c r="AX836" i="2"/>
  <c r="AX3715" i="2"/>
  <c r="AX3716" i="2"/>
  <c r="AX3717" i="2"/>
  <c r="AX3718" i="2"/>
  <c r="AX3719" i="2"/>
  <c r="AX3720" i="2"/>
  <c r="AX3721" i="2"/>
  <c r="AX3722" i="2"/>
  <c r="AX3723" i="2"/>
  <c r="AX3724" i="2"/>
  <c r="AX3725" i="2"/>
  <c r="AX3726" i="2"/>
  <c r="AX3727" i="2"/>
  <c r="AX3728" i="2"/>
  <c r="AX3729" i="2"/>
  <c r="AX3730" i="2"/>
  <c r="AX3731" i="2"/>
  <c r="AX3732" i="2"/>
  <c r="AX3733" i="2"/>
  <c r="AX3734" i="2"/>
  <c r="AX3735" i="2"/>
  <c r="AX3736" i="2"/>
  <c r="AX3737" i="2"/>
  <c r="AX3738" i="2"/>
  <c r="AX3739" i="2"/>
  <c r="AX3740" i="2"/>
  <c r="AX3741" i="2"/>
  <c r="AX3742" i="2"/>
  <c r="AX3743" i="2"/>
  <c r="AX3744" i="2"/>
  <c r="AX3745" i="2"/>
  <c r="AX3746" i="2"/>
  <c r="AX3747" i="2"/>
  <c r="AX3748" i="2"/>
  <c r="AX3749" i="2"/>
  <c r="AX1474" i="2"/>
  <c r="AX2818" i="2"/>
  <c r="AX1475" i="2"/>
  <c r="AX2819" i="2"/>
  <c r="AX2200" i="2"/>
  <c r="AX2201" i="2"/>
  <c r="AX2202" i="2"/>
  <c r="AX3260" i="2"/>
  <c r="AX837" i="2"/>
  <c r="AX279" i="2"/>
  <c r="AX280" i="2"/>
  <c r="AX3261" i="2"/>
  <c r="AX3262" i="2"/>
  <c r="AX1476" i="2"/>
  <c r="AX3750" i="2"/>
  <c r="AX1477" i="2"/>
  <c r="AX3751" i="2"/>
  <c r="AX3752" i="2"/>
  <c r="AX1478" i="2"/>
  <c r="AX2820" i="2"/>
  <c r="AX2821" i="2"/>
  <c r="AX2822" i="2"/>
  <c r="AX2823" i="2"/>
  <c r="AX2824" i="2"/>
  <c r="AX3495" i="2"/>
  <c r="AX3263" i="2"/>
  <c r="AX3264" i="2"/>
  <c r="AX2825" i="2"/>
  <c r="AX3753" i="2"/>
  <c r="AX3496" i="2"/>
  <c r="AX1479" i="2"/>
  <c r="AX1480" i="2"/>
  <c r="AX2203" i="2"/>
  <c r="AX3497" i="2"/>
  <c r="AX3754" i="2"/>
  <c r="AX281" i="2"/>
  <c r="AX2204" i="2"/>
  <c r="AX1481" i="2"/>
  <c r="AX3498" i="2"/>
  <c r="AX838" i="2"/>
  <c r="AX1482" i="2"/>
  <c r="AX1483" i="2"/>
  <c r="AX1484" i="2"/>
  <c r="AX282" i="2"/>
  <c r="AX839" i="2"/>
  <c r="AX283" i="2"/>
  <c r="AX2205" i="2"/>
  <c r="AX840" i="2"/>
  <c r="AX61" i="2"/>
  <c r="AX3265" i="2"/>
  <c r="AX841" i="2"/>
  <c r="AX2826" i="2"/>
  <c r="AX2827" i="2"/>
  <c r="AX2828" i="2"/>
  <c r="AX842" i="2"/>
  <c r="AX2829" i="2"/>
  <c r="AX2206" i="2"/>
  <c r="AX2830" i="2"/>
  <c r="AX284" i="2"/>
  <c r="AX843" i="2"/>
  <c r="AX285" i="2"/>
  <c r="AX286" i="2"/>
  <c r="AX844" i="2"/>
  <c r="AX845" i="2"/>
  <c r="AX3266" i="2"/>
  <c r="AX287" i="2"/>
  <c r="AX846" i="2"/>
  <c r="AX847" i="2"/>
  <c r="AX2207" i="2"/>
  <c r="AX848" i="2"/>
  <c r="AX2208" i="2"/>
  <c r="AX2209" i="2"/>
  <c r="AX2210" i="2"/>
  <c r="AX288" i="2"/>
  <c r="AX849" i="2"/>
  <c r="AX2211" i="2"/>
  <c r="AX2831" i="2"/>
  <c r="AX2212" i="2"/>
  <c r="AX1485" i="2"/>
  <c r="AX3267" i="2"/>
  <c r="AX850" i="2"/>
  <c r="AX289" i="2"/>
  <c r="AX851" i="2"/>
  <c r="AX2832" i="2"/>
  <c r="AX1486" i="2"/>
  <c r="AX290" i="2"/>
  <c r="AX1487" i="2"/>
  <c r="AX852" i="2"/>
  <c r="AX2213" i="2"/>
  <c r="AX853" i="2"/>
  <c r="AX291" i="2"/>
  <c r="AX854" i="2"/>
  <c r="AX3268" i="2"/>
  <c r="AX3755" i="2"/>
  <c r="AX1488" i="2"/>
  <c r="AX2833" i="2"/>
  <c r="AX2214" i="2"/>
  <c r="AX1489" i="2"/>
  <c r="AX292" i="2"/>
  <c r="AX855" i="2"/>
  <c r="AX2834" i="2"/>
  <c r="AX1490" i="2"/>
  <c r="AX2835" i="2"/>
  <c r="AX856" i="2"/>
  <c r="AX1491" i="2"/>
  <c r="AX1492" i="2"/>
  <c r="AX2215" i="2"/>
  <c r="AX2216" i="2"/>
  <c r="AX293" i="2"/>
  <c r="AX3499" i="2"/>
  <c r="AX3756" i="2"/>
  <c r="AX1493" i="2"/>
  <c r="AX1494" i="2"/>
  <c r="AX294" i="2"/>
  <c r="AX1495" i="2"/>
  <c r="AX295" i="2"/>
  <c r="AX3269" i="2"/>
  <c r="AX3270" i="2"/>
  <c r="AX3500" i="2"/>
  <c r="AX1496" i="2"/>
  <c r="AX2217" i="2"/>
  <c r="AX2218" i="2"/>
  <c r="AX2219" i="2"/>
  <c r="AX857" i="2"/>
  <c r="AX2220" i="2"/>
  <c r="AX3757" i="2"/>
  <c r="AX3758" i="2"/>
  <c r="AX3759" i="2"/>
  <c r="AX3760" i="2"/>
  <c r="AX3761" i="2"/>
  <c r="AX3762" i="2"/>
  <c r="AX3763" i="2"/>
  <c r="AX3764" i="2"/>
  <c r="AX3765" i="2"/>
  <c r="AX3766" i="2"/>
  <c r="AX3767" i="2"/>
  <c r="AX3768" i="2"/>
  <c r="AX3769" i="2"/>
  <c r="AX3770" i="2"/>
  <c r="AX2221" i="2"/>
  <c r="AX1497" i="2"/>
  <c r="AX1498" i="2"/>
  <c r="AX2836" i="2"/>
  <c r="AX2837" i="2"/>
  <c r="AX296" i="2"/>
  <c r="AX1499" i="2"/>
  <c r="AX2222" i="2"/>
  <c r="AX858" i="2"/>
  <c r="AX297" i="2"/>
  <c r="AX2838" i="2"/>
  <c r="AX1500" i="2"/>
  <c r="AX3271" i="2"/>
  <c r="AX298" i="2"/>
  <c r="AX1501" i="2"/>
  <c r="AX299" i="2"/>
  <c r="AX1502" i="2"/>
  <c r="AX2839" i="2"/>
  <c r="AX300" i="2"/>
  <c r="AX2223" i="2"/>
  <c r="AX2840" i="2"/>
  <c r="AX1503" i="2"/>
  <c r="AX3272" i="2"/>
  <c r="AX1504" i="2"/>
  <c r="AX301" i="2"/>
  <c r="AX3771" i="2"/>
  <c r="AX3772" i="2"/>
  <c r="AX3773" i="2"/>
  <c r="AX1505" i="2"/>
  <c r="AX2224" i="2"/>
  <c r="AX859" i="2"/>
  <c r="AX1506" i="2"/>
  <c r="AX2841" i="2"/>
  <c r="AX860" i="2"/>
  <c r="AX302" i="2"/>
  <c r="AX2225" i="2"/>
  <c r="AX62" i="2"/>
  <c r="AX2226" i="2"/>
  <c r="AX2842" i="2"/>
  <c r="AX2227" i="2"/>
  <c r="AX3501" i="2"/>
  <c r="AX63" i="2"/>
  <c r="AX861" i="2"/>
  <c r="AX2228" i="2"/>
  <c r="AX862" i="2"/>
  <c r="AX1507" i="2"/>
  <c r="AX863" i="2"/>
  <c r="AX303" i="2"/>
  <c r="AX1508" i="2"/>
  <c r="AX304" i="2"/>
  <c r="AX1509" i="2"/>
  <c r="AX2843" i="2"/>
  <c r="AX864" i="2"/>
  <c r="AX865" i="2"/>
  <c r="AX1510" i="2"/>
  <c r="AX3273" i="2"/>
  <c r="AX3502" i="2"/>
  <c r="AX2229" i="2"/>
  <c r="AX2844" i="2"/>
  <c r="AX866" i="2"/>
  <c r="AX305" i="2"/>
  <c r="AX1511" i="2"/>
  <c r="AX306" i="2"/>
  <c r="AX1512" i="2"/>
  <c r="AX3274" i="2"/>
  <c r="AX2230" i="2"/>
  <c r="AX867" i="2"/>
  <c r="AX868" i="2"/>
  <c r="AX2845" i="2"/>
  <c r="AX3774" i="2"/>
  <c r="AX3775" i="2"/>
  <c r="AX3776" i="2"/>
  <c r="AX1513" i="2"/>
  <c r="AX3777" i="2"/>
  <c r="AX2231" i="2"/>
  <c r="AX64" i="2"/>
  <c r="AX2232" i="2"/>
  <c r="AX3275" i="2"/>
  <c r="AX1514" i="2"/>
  <c r="AX2233" i="2"/>
  <c r="AX2234" i="2"/>
  <c r="AX3778" i="2"/>
  <c r="AX2235" i="2"/>
  <c r="AX2846" i="2"/>
  <c r="AX3276" i="2"/>
  <c r="AX2236" i="2"/>
  <c r="AX2237" i="2"/>
  <c r="AX2847" i="2"/>
  <c r="AX2848" i="2"/>
  <c r="AX869" i="2"/>
  <c r="AX307" i="2"/>
  <c r="AX2238" i="2"/>
  <c r="AX1515" i="2"/>
  <c r="AX870" i="2"/>
  <c r="AX871" i="2"/>
  <c r="AX2239" i="2"/>
  <c r="AX2240" i="2"/>
  <c r="AX2241" i="2"/>
  <c r="AX1516" i="2"/>
  <c r="AX1517" i="2"/>
  <c r="AX3503" i="2"/>
  <c r="AX3277" i="2"/>
  <c r="AX1518" i="2"/>
  <c r="AX872" i="2"/>
  <c r="AX2849" i="2"/>
  <c r="AX308" i="2"/>
  <c r="AX2850" i="2"/>
  <c r="AX873" i="2"/>
  <c r="AX874" i="2"/>
  <c r="AX2242" i="2"/>
  <c r="AX1519" i="2"/>
  <c r="AX2243" i="2"/>
  <c r="AX875" i="2"/>
  <c r="AX1520" i="2"/>
  <c r="AX2244" i="2"/>
  <c r="AX3779" i="2"/>
  <c r="AX2851" i="2"/>
  <c r="AX3780" i="2"/>
  <c r="AX3781" i="2"/>
  <c r="AX3782" i="2"/>
  <c r="AX3783" i="2"/>
  <c r="AX3784" i="2"/>
  <c r="AX3785" i="2"/>
  <c r="AX3786" i="2"/>
  <c r="AX3787" i="2"/>
  <c r="AX3788" i="2"/>
  <c r="AX3789" i="2"/>
  <c r="AX3790" i="2"/>
  <c r="AX3791" i="2"/>
  <c r="AX3792" i="2"/>
  <c r="AX3793" i="2"/>
  <c r="AX3794" i="2"/>
  <c r="AX3795" i="2"/>
  <c r="AX3796" i="2"/>
  <c r="AX3797" i="2"/>
  <c r="AX3798" i="2"/>
  <c r="AX3799" i="2"/>
  <c r="AX3800" i="2"/>
  <c r="AX3801" i="2"/>
  <c r="AX3802" i="2"/>
  <c r="AX3803" i="2"/>
  <c r="AX3804" i="2"/>
  <c r="AX3805" i="2"/>
  <c r="AX3806" i="2"/>
  <c r="AX3807" i="2"/>
  <c r="AX3808" i="2"/>
  <c r="AX2852" i="2"/>
  <c r="AX3809" i="2"/>
  <c r="AX3810" i="2"/>
  <c r="AX3811" i="2"/>
  <c r="AX3812" i="2"/>
  <c r="AX3813" i="2"/>
  <c r="AX3814" i="2"/>
  <c r="AX3815" i="2"/>
  <c r="AX3816" i="2"/>
  <c r="AX3817" i="2"/>
  <c r="AX3818" i="2"/>
  <c r="AX3819" i="2"/>
  <c r="AX3820" i="2"/>
  <c r="AX3821" i="2"/>
  <c r="AX3822" i="2"/>
  <c r="AX3823" i="2"/>
  <c r="AX3824" i="2"/>
  <c r="AX3825" i="2"/>
  <c r="AX3826" i="2"/>
  <c r="AX3827" i="2"/>
  <c r="AX3828" i="2"/>
  <c r="AX3829" i="2"/>
  <c r="AX3830" i="2"/>
  <c r="AX3831" i="2"/>
  <c r="AX3832" i="2"/>
  <c r="AX3833" i="2"/>
  <c r="AX3834" i="2"/>
  <c r="AX3835" i="2"/>
  <c r="AX3836" i="2"/>
  <c r="AX3837" i="2"/>
  <c r="AX3838" i="2"/>
  <c r="AX3839" i="2"/>
  <c r="AX3840" i="2"/>
  <c r="AX3841" i="2"/>
  <c r="AX3842" i="2"/>
  <c r="AX3843" i="2"/>
  <c r="AX3844" i="2"/>
  <c r="AX3845" i="2"/>
  <c r="AX3846" i="2"/>
  <c r="AX3847" i="2"/>
  <c r="AX3848" i="2"/>
  <c r="AX3849" i="2"/>
  <c r="AX3850" i="2"/>
  <c r="AX3851" i="2"/>
  <c r="AX3852" i="2"/>
  <c r="AX3853" i="2"/>
  <c r="AX3854" i="2"/>
  <c r="AX3855" i="2"/>
  <c r="AX3856" i="2"/>
  <c r="AX3857" i="2"/>
  <c r="AX3858" i="2"/>
  <c r="AX3859" i="2"/>
  <c r="AX3860" i="2"/>
  <c r="AX3861" i="2"/>
  <c r="AX3862" i="2"/>
  <c r="AX3863" i="2"/>
  <c r="AX3864" i="2"/>
  <c r="AX3865" i="2"/>
  <c r="AX3866" i="2"/>
  <c r="AX3867" i="2"/>
  <c r="AX3868" i="2"/>
  <c r="AX3869" i="2"/>
  <c r="AX3870" i="2"/>
  <c r="AX3871" i="2"/>
  <c r="AX3872" i="2"/>
  <c r="AX3873" i="2"/>
  <c r="AX2853" i="2"/>
  <c r="AX3874" i="2"/>
  <c r="AX876" i="2"/>
  <c r="AX1521" i="2"/>
  <c r="AX1522" i="2"/>
  <c r="AX2245" i="2"/>
  <c r="AX1523" i="2"/>
  <c r="AX877" i="2"/>
  <c r="AX309" i="2"/>
  <c r="AX1524" i="2"/>
  <c r="AX65" i="2"/>
  <c r="AX3504" i="2"/>
  <c r="AX66" i="2"/>
  <c r="AX2854" i="2"/>
  <c r="AX2246" i="2"/>
  <c r="AX1525" i="2"/>
  <c r="AX878" i="2"/>
  <c r="AX3278" i="2"/>
  <c r="AX2855" i="2"/>
  <c r="AX3875" i="2"/>
  <c r="AX2247" i="2"/>
  <c r="AX2248" i="2"/>
  <c r="AX2249" i="2"/>
  <c r="AX2250" i="2"/>
  <c r="AX1526" i="2"/>
  <c r="AX879" i="2"/>
  <c r="AX3876" i="2"/>
  <c r="AX3877" i="2"/>
  <c r="AX67" i="2"/>
  <c r="AX2251" i="2"/>
  <c r="AX1527" i="2"/>
  <c r="AX310" i="2"/>
  <c r="AX311" i="2"/>
  <c r="AX880" i="2"/>
  <c r="AX2252" i="2"/>
  <c r="AX312" i="2"/>
  <c r="AX881" i="2"/>
  <c r="AX882" i="2"/>
  <c r="AX313" i="2"/>
  <c r="AX3878" i="2"/>
  <c r="AX314" i="2"/>
  <c r="AX2253" i="2"/>
  <c r="AX2254" i="2"/>
  <c r="AX1528" i="2"/>
  <c r="AX3505" i="2"/>
  <c r="AX315" i="2"/>
  <c r="AX883" i="2"/>
  <c r="AX1529" i="2"/>
  <c r="AX3506" i="2"/>
  <c r="AX316" i="2"/>
  <c r="AX1530" i="2"/>
  <c r="AX2856" i="2"/>
  <c r="AX884" i="2"/>
  <c r="AX1531" i="2"/>
  <c r="AX2857" i="2"/>
  <c r="AX1532" i="2"/>
  <c r="AX3279" i="2"/>
  <c r="AX2255" i="2"/>
  <c r="AX68" i="2"/>
  <c r="AX1533" i="2"/>
  <c r="AX1534" i="2"/>
  <c r="AX1535" i="2"/>
  <c r="AX2256" i="2"/>
  <c r="AX1536" i="2"/>
  <c r="AX1537" i="2"/>
  <c r="AX1538" i="2"/>
  <c r="AX3879" i="2"/>
  <c r="AX3880" i="2"/>
  <c r="AX2858" i="2"/>
  <c r="AX885" i="2"/>
  <c r="AX1539" i="2"/>
  <c r="AX2859" i="2"/>
  <c r="AX317" i="2"/>
  <c r="AX318" i="2"/>
  <c r="AX69" i="2"/>
  <c r="AX886" i="2"/>
  <c r="AX70" i="2"/>
  <c r="AX2860" i="2"/>
  <c r="AX2861" i="2"/>
  <c r="AX1540" i="2"/>
  <c r="AX887" i="2"/>
  <c r="AX319" i="2"/>
  <c r="AX3280" i="2"/>
  <c r="AX3881" i="2"/>
  <c r="AX1541" i="2"/>
  <c r="AX3882" i="2"/>
  <c r="AX1542" i="2"/>
  <c r="AX888" i="2"/>
  <c r="AX2862" i="2"/>
  <c r="AX2257" i="2"/>
  <c r="AX2863" i="2"/>
  <c r="AX1543" i="2"/>
  <c r="AX2258" i="2"/>
  <c r="AX3281" i="2"/>
  <c r="AX889" i="2"/>
  <c r="AX3507" i="2"/>
  <c r="AX3883" i="2"/>
  <c r="AX1544" i="2"/>
  <c r="AX3282" i="2"/>
  <c r="AX1545" i="2"/>
  <c r="AX890" i="2"/>
  <c r="AX2864" i="2"/>
  <c r="AX2865" i="2"/>
  <c r="AX3283" i="2"/>
  <c r="AX320" i="2"/>
  <c r="AX3884" i="2"/>
  <c r="AX2259" i="2"/>
  <c r="AX2866" i="2"/>
  <c r="AX321" i="2"/>
  <c r="AX891" i="2"/>
  <c r="AX892" i="2"/>
  <c r="AX2260" i="2"/>
  <c r="AX1546" i="2"/>
  <c r="AX1547" i="2"/>
  <c r="AX2867" i="2"/>
  <c r="AX1548" i="2"/>
  <c r="AX2868" i="2"/>
  <c r="AX1549" i="2"/>
  <c r="AX893" i="2"/>
  <c r="AX322" i="2"/>
  <c r="AX71" i="2"/>
  <c r="AX2869" i="2"/>
  <c r="AX323" i="2"/>
  <c r="AX894" i="2"/>
  <c r="AX3284" i="2"/>
  <c r="AX72" i="2"/>
  <c r="AX3285" i="2"/>
  <c r="AX2261" i="2"/>
  <c r="AX1550" i="2"/>
  <c r="AX324" i="2"/>
  <c r="AX325" i="2"/>
  <c r="AX2262" i="2"/>
  <c r="AX2870" i="2"/>
  <c r="AX2871" i="2"/>
  <c r="AX895" i="2"/>
  <c r="AX1551" i="2"/>
  <c r="AX326" i="2"/>
  <c r="AX896" i="2"/>
  <c r="AX1552" i="2"/>
  <c r="AX897" i="2"/>
  <c r="AX1553" i="2"/>
  <c r="AX3286" i="2"/>
  <c r="AX2263" i="2"/>
  <c r="AX898" i="2"/>
  <c r="AX3508" i="2"/>
  <c r="AX1554" i="2"/>
  <c r="AX899" i="2"/>
  <c r="AX3885" i="2"/>
  <c r="AX2264" i="2"/>
  <c r="AX1555" i="2"/>
  <c r="AX327" i="2"/>
  <c r="AX1556" i="2"/>
  <c r="AX2265" i="2"/>
  <c r="AX1557" i="2"/>
  <c r="AX1558" i="2"/>
  <c r="AX328" i="2"/>
  <c r="AX900" i="2"/>
  <c r="AX1559" i="2"/>
  <c r="AX901" i="2"/>
  <c r="AX2266" i="2"/>
  <c r="AX3509" i="2"/>
  <c r="AX329" i="2"/>
  <c r="AX1560" i="2"/>
  <c r="AX1561" i="2"/>
  <c r="AX2267" i="2"/>
  <c r="AX3287" i="2"/>
  <c r="AX2872" i="2"/>
  <c r="AX902" i="2"/>
  <c r="AX330" i="2"/>
  <c r="AX331" i="2"/>
  <c r="AX332" i="2"/>
  <c r="AX2268" i="2"/>
  <c r="AX3886" i="2"/>
  <c r="AX1562" i="2"/>
  <c r="AX3887" i="2"/>
  <c r="AX3888" i="2"/>
  <c r="AX3889" i="2"/>
  <c r="AX3890" i="2"/>
  <c r="AX3891" i="2"/>
  <c r="AX3892" i="2"/>
  <c r="AX3893" i="2"/>
  <c r="AX3894" i="2"/>
  <c r="AX3895" i="2"/>
  <c r="AX3896" i="2"/>
  <c r="AX3897" i="2"/>
  <c r="AX3898" i="2"/>
  <c r="AX3899" i="2"/>
  <c r="AX3900" i="2"/>
  <c r="AX3901" i="2"/>
  <c r="AX3902" i="2"/>
  <c r="AX3903" i="2"/>
  <c r="AX3904" i="2"/>
  <c r="AX3905" i="2"/>
  <c r="AX3906" i="2"/>
  <c r="AX3907" i="2"/>
  <c r="AX3908" i="2"/>
  <c r="AX3909" i="2"/>
  <c r="AX3910" i="2"/>
  <c r="AX3911" i="2"/>
  <c r="AX3912" i="2"/>
  <c r="AX3913" i="2"/>
  <c r="AX3914" i="2"/>
  <c r="AX3915" i="2"/>
  <c r="AX3916" i="2"/>
  <c r="AX3917" i="2"/>
  <c r="AX3918" i="2"/>
  <c r="AX3919" i="2"/>
  <c r="AX3920" i="2"/>
  <c r="AX3921" i="2"/>
  <c r="AX3922" i="2"/>
  <c r="AX3923" i="2"/>
  <c r="AX3924" i="2"/>
  <c r="AX1563" i="2"/>
  <c r="AX2269" i="2"/>
  <c r="AX3925" i="2"/>
  <c r="AX1564" i="2"/>
  <c r="AX1565" i="2"/>
  <c r="AX333" i="2"/>
  <c r="AX2270" i="2"/>
  <c r="AX903" i="2"/>
  <c r="AX1566" i="2"/>
  <c r="AX1567" i="2"/>
  <c r="AX2271" i="2"/>
  <c r="AX1568" i="2"/>
  <c r="AX334" i="2"/>
  <c r="AX2272" i="2"/>
  <c r="AX3288" i="2"/>
  <c r="AX1569" i="2"/>
  <c r="AX3926" i="2"/>
  <c r="AX3927" i="2"/>
  <c r="AX3928" i="2"/>
  <c r="AX904" i="2"/>
  <c r="AX905" i="2"/>
  <c r="AX3510" i="2"/>
  <c r="AX3289" i="2"/>
  <c r="AX1570" i="2"/>
  <c r="AX335" i="2"/>
  <c r="AX336" i="2"/>
  <c r="AX2273" i="2"/>
  <c r="AX73" i="2"/>
  <c r="AX906" i="2"/>
  <c r="AX2274" i="2"/>
  <c r="AX3929" i="2"/>
  <c r="AX3930" i="2"/>
  <c r="AX3931" i="2"/>
  <c r="AX3932" i="2"/>
  <c r="AX3933" i="2"/>
  <c r="AX3934" i="2"/>
  <c r="AX3935" i="2"/>
  <c r="AX3936" i="2"/>
  <c r="AX3937" i="2"/>
  <c r="AX3938" i="2"/>
  <c r="AX3939" i="2"/>
  <c r="AX3940" i="2"/>
  <c r="AX3941" i="2"/>
  <c r="AX3942" i="2"/>
  <c r="AX3943" i="2"/>
  <c r="AX3944" i="2"/>
  <c r="AX3945" i="2"/>
  <c r="AX3946" i="2"/>
  <c r="AX1571" i="2"/>
  <c r="AX3290" i="2"/>
  <c r="AX3291" i="2"/>
  <c r="AX337" i="2"/>
  <c r="AX2873" i="2"/>
  <c r="AX2275" i="2"/>
  <c r="AX2874" i="2"/>
  <c r="AX338" i="2"/>
  <c r="AX2276" i="2"/>
  <c r="AX339" i="2"/>
  <c r="AX340" i="2"/>
  <c r="AX3292" i="2"/>
  <c r="AX907" i="2"/>
  <c r="AX2277" i="2"/>
  <c r="AX1572" i="2"/>
  <c r="AX74" i="2"/>
  <c r="AX341" i="2"/>
  <c r="AX342" i="2"/>
  <c r="AX2875" i="2"/>
  <c r="AX1573" i="2"/>
  <c r="AX3293" i="2"/>
  <c r="AX2278" i="2"/>
  <c r="AX2876" i="2"/>
  <c r="AX2279" i="2"/>
  <c r="AX1574" i="2"/>
  <c r="AX3947" i="2"/>
  <c r="AX3948" i="2"/>
  <c r="AX3949" i="2"/>
  <c r="AX908" i="2"/>
  <c r="AX3294" i="2"/>
  <c r="AX75" i="2"/>
  <c r="AX1575" i="2"/>
  <c r="AX909" i="2"/>
  <c r="AX2877" i="2"/>
  <c r="AX3511" i="2"/>
  <c r="AX1576" i="2"/>
  <c r="AX1577" i="2"/>
  <c r="AX910" i="2"/>
  <c r="AX1578" i="2"/>
  <c r="AX2878" i="2"/>
  <c r="AX911" i="2"/>
  <c r="AX2879" i="2"/>
  <c r="AX2880" i="2"/>
  <c r="AX1579" i="2"/>
  <c r="AX76" i="2"/>
  <c r="AX2280" i="2"/>
  <c r="AX1580" i="2"/>
  <c r="AX912" i="2"/>
  <c r="AX913" i="2"/>
  <c r="AX1581" i="2"/>
  <c r="AX1582" i="2"/>
  <c r="AX914" i="2"/>
  <c r="AX3950" i="2"/>
  <c r="AX3951" i="2"/>
  <c r="AX3952" i="2"/>
  <c r="AX2881" i="2"/>
  <c r="AX1583" i="2"/>
  <c r="AX343" i="2"/>
  <c r="AX1584" i="2"/>
  <c r="AX1585" i="2"/>
  <c r="AX2882" i="2"/>
  <c r="AX1586" i="2"/>
  <c r="AX915" i="2"/>
  <c r="AX2883" i="2"/>
  <c r="AX2281" i="2"/>
  <c r="AX344" i="2"/>
  <c r="AX2282" i="2"/>
  <c r="AX3295" i="2"/>
  <c r="AX345" i="2"/>
  <c r="AX346" i="2"/>
  <c r="AX2283" i="2"/>
  <c r="AX916" i="2"/>
  <c r="AX1587" i="2"/>
  <c r="AX3953" i="2"/>
  <c r="AX2284" i="2"/>
  <c r="AX3954" i="2"/>
  <c r="AX1588" i="2"/>
  <c r="AX347" i="2"/>
  <c r="AX917" i="2"/>
  <c r="AX348" i="2"/>
  <c r="AX349" i="2"/>
  <c r="AX1589" i="2"/>
  <c r="AX918" i="2"/>
  <c r="AX919" i="2"/>
  <c r="AX1590" i="2"/>
  <c r="AX2884" i="2"/>
  <c r="AX920" i="2"/>
  <c r="AX350" i="2"/>
  <c r="AX3296" i="2"/>
  <c r="AX921" i="2"/>
  <c r="AX2285" i="2"/>
  <c r="AX1591" i="2"/>
  <c r="AX351" i="2"/>
  <c r="AX2885" i="2"/>
  <c r="AX922" i="2"/>
  <c r="AX923" i="2"/>
  <c r="AX1592" i="2"/>
  <c r="AX924" i="2"/>
  <c r="AX2286" i="2"/>
  <c r="AX2287" i="2"/>
  <c r="AX925" i="2"/>
  <c r="AX1593" i="2"/>
  <c r="AX1594" i="2"/>
  <c r="AX352" i="2"/>
  <c r="AX926" i="2"/>
  <c r="AX1595" i="2"/>
  <c r="AX3297" i="2"/>
  <c r="AX3955" i="2"/>
  <c r="AX353" i="2"/>
  <c r="AX2886" i="2"/>
  <c r="AX2288" i="2"/>
  <c r="AX354" i="2"/>
  <c r="AX2289" i="2"/>
  <c r="AX927" i="2"/>
  <c r="AX1596" i="2"/>
  <c r="AX355" i="2"/>
  <c r="AX1597" i="2"/>
  <c r="AX2887" i="2"/>
  <c r="AX2290" i="2"/>
  <c r="AX928" i="2"/>
  <c r="AX929" i="2"/>
  <c r="AX356" i="2"/>
  <c r="AX930" i="2"/>
  <c r="AX2291" i="2"/>
  <c r="AX1598" i="2"/>
  <c r="AX3512" i="2"/>
  <c r="AX2888" i="2"/>
  <c r="AX2292" i="2"/>
  <c r="AX3298" i="2"/>
  <c r="AX2293" i="2"/>
  <c r="AX357" i="2"/>
  <c r="AX2889" i="2"/>
  <c r="AX3513" i="2"/>
  <c r="AX3299" i="2"/>
  <c r="AX2294" i="2"/>
  <c r="AX358" i="2"/>
  <c r="AX2295" i="2"/>
  <c r="AX2296" i="2"/>
  <c r="AX1599" i="2"/>
  <c r="AX359" i="2"/>
  <c r="AX77" i="2"/>
  <c r="AX931" i="2"/>
  <c r="AX1600" i="2"/>
  <c r="AX78" i="2"/>
  <c r="AX1601" i="2"/>
  <c r="AX3300" i="2"/>
  <c r="AX3301" i="2"/>
  <c r="AX2297" i="2"/>
  <c r="AX2890" i="2"/>
  <c r="AX2298" i="2"/>
  <c r="AX2299" i="2"/>
  <c r="AX1602" i="2"/>
  <c r="AX2891" i="2"/>
  <c r="AX79" i="2"/>
  <c r="AX2300" i="2"/>
  <c r="AX932" i="2"/>
  <c r="AX2301" i="2"/>
  <c r="AX2892" i="2"/>
  <c r="AX1603" i="2"/>
  <c r="AX2893" i="2"/>
  <c r="AX1604" i="2"/>
  <c r="AX1605" i="2"/>
  <c r="AX2302" i="2"/>
  <c r="AX2894" i="2"/>
  <c r="AX360" i="2"/>
  <c r="AX1606" i="2"/>
  <c r="AX80" i="2"/>
  <c r="AX1607" i="2"/>
  <c r="AX1608" i="2"/>
  <c r="AX3302" i="2"/>
  <c r="AX2895" i="2"/>
  <c r="AX2896" i="2"/>
  <c r="AX81" i="2"/>
  <c r="AX933" i="2"/>
  <c r="AX361" i="2"/>
  <c r="AX362" i="2"/>
  <c r="AX2897" i="2"/>
  <c r="AX1609" i="2"/>
  <c r="AX363" i="2"/>
  <c r="AX2303" i="2"/>
  <c r="AX1610" i="2"/>
  <c r="AX3514" i="2"/>
  <c r="AX1611" i="2"/>
  <c r="AX3303" i="2"/>
  <c r="AX3515" i="2"/>
  <c r="AX934" i="2"/>
  <c r="AX2898" i="2"/>
  <c r="AX3516" i="2"/>
  <c r="AX2899" i="2"/>
  <c r="AX1612" i="2"/>
  <c r="AX2900" i="2"/>
  <c r="AX2901" i="2"/>
  <c r="AX2902" i="2"/>
  <c r="AX2903" i="2"/>
  <c r="AX3517" i="2"/>
  <c r="AX935" i="2"/>
  <c r="AX364" i="2"/>
  <c r="AX2904" i="2"/>
  <c r="AX2905" i="2"/>
  <c r="AX2304" i="2"/>
  <c r="AX82" i="2"/>
  <c r="AX2906" i="2"/>
  <c r="AX365" i="2"/>
  <c r="AX1613" i="2"/>
  <c r="AX2305" i="2"/>
  <c r="AX1614" i="2"/>
  <c r="AX2306" i="2"/>
  <c r="AX2307" i="2"/>
  <c r="AX1615" i="2"/>
  <c r="AX3956" i="2"/>
  <c r="AX3957" i="2"/>
  <c r="AX2308" i="2"/>
  <c r="AX936" i="2"/>
  <c r="AX2907" i="2"/>
  <c r="AX1616" i="2"/>
  <c r="AX937" i="2"/>
  <c r="AX3518" i="2"/>
  <c r="AX938" i="2"/>
  <c r="AX2309" i="2"/>
  <c r="AX2310" i="2"/>
  <c r="AX2908" i="2"/>
  <c r="AX1617" i="2"/>
  <c r="AX1618" i="2"/>
  <c r="AX1619" i="2"/>
  <c r="AX366" i="2"/>
  <c r="AX3304" i="2"/>
  <c r="AX367" i="2"/>
  <c r="AX939" i="2"/>
  <c r="AX368" i="2"/>
  <c r="AX1620" i="2"/>
  <c r="AX369" i="2"/>
  <c r="AX2909" i="2"/>
  <c r="AX2910" i="2"/>
  <c r="AX3519" i="2"/>
  <c r="AX3305" i="2"/>
  <c r="AX2911" i="2"/>
  <c r="AX940" i="2"/>
  <c r="AX2311" i="2"/>
  <c r="AX370" i="2"/>
  <c r="AX2312" i="2"/>
  <c r="AX2313" i="2"/>
  <c r="AX941" i="2"/>
  <c r="AX2314" i="2"/>
  <c r="AX2315" i="2"/>
  <c r="AX83" i="2"/>
  <c r="AX2316" i="2"/>
  <c r="AX371" i="2"/>
  <c r="AX2317" i="2"/>
  <c r="AX2912" i="2"/>
  <c r="AX1621" i="2"/>
  <c r="AX1622" i="2"/>
  <c r="AX2913" i="2"/>
  <c r="AX2318" i="2"/>
  <c r="AX2319" i="2"/>
  <c r="AX3958" i="2"/>
  <c r="AX3959" i="2"/>
  <c r="AX3960" i="2"/>
  <c r="AX3961" i="2"/>
  <c r="AX2320" i="2"/>
  <c r="AX3962" i="2"/>
  <c r="AX3963" i="2"/>
  <c r="AX3964" i="2"/>
  <c r="AX3965" i="2"/>
  <c r="AX3966" i="2"/>
  <c r="AX3967" i="2"/>
  <c r="AX3968" i="2"/>
  <c r="AX2914" i="2"/>
  <c r="AX3969" i="2"/>
  <c r="AX3970" i="2"/>
  <c r="AX3306" i="2"/>
  <c r="AX3971" i="2"/>
  <c r="AX3972" i="2"/>
  <c r="AX3973" i="2"/>
  <c r="AX3974" i="2"/>
  <c r="AX3975" i="2"/>
  <c r="AX3976" i="2"/>
  <c r="AX3977" i="2"/>
  <c r="AX2915" i="2"/>
  <c r="AX3978" i="2"/>
  <c r="AX3979" i="2"/>
  <c r="AX3980" i="2"/>
  <c r="AX2321" i="2"/>
  <c r="AX3307" i="2"/>
  <c r="AX3981" i="2"/>
  <c r="AX3982" i="2"/>
  <c r="AX3983" i="2"/>
  <c r="AX3984" i="2"/>
  <c r="AX3985" i="2"/>
  <c r="AX3986" i="2"/>
  <c r="AX3987" i="2"/>
  <c r="AX3988" i="2"/>
  <c r="AX3989" i="2"/>
  <c r="AX3990" i="2"/>
  <c r="AX3991" i="2"/>
  <c r="AX3992" i="2"/>
  <c r="AX3993" i="2"/>
  <c r="AX3994" i="2"/>
  <c r="AX3995" i="2"/>
  <c r="AX3996" i="2"/>
  <c r="AX3997" i="2"/>
  <c r="AX3998" i="2"/>
  <c r="AX3999" i="2"/>
  <c r="AX4000" i="2"/>
  <c r="AX4001" i="2"/>
  <c r="AX4002" i="2"/>
  <c r="AX4003" i="2"/>
  <c r="AX4004" i="2"/>
  <c r="AX4005" i="2"/>
  <c r="AX4006" i="2"/>
  <c r="AX4007" i="2"/>
  <c r="AX4008" i="2"/>
  <c r="AX4009" i="2"/>
  <c r="AX4010" i="2"/>
  <c r="AX4011" i="2"/>
  <c r="AX4012" i="2"/>
  <c r="AX4013" i="2"/>
  <c r="AX4014" i="2"/>
  <c r="AX4015" i="2"/>
  <c r="AX4016" i="2"/>
  <c r="AX4017" i="2"/>
  <c r="AX4018" i="2"/>
  <c r="AX4019" i="2"/>
  <c r="AX4020" i="2"/>
  <c r="AX4021" i="2"/>
  <c r="AX4022" i="2"/>
  <c r="AX4023" i="2"/>
  <c r="AX4024" i="2"/>
  <c r="AX4025" i="2"/>
  <c r="AX4026" i="2"/>
  <c r="AX4027" i="2"/>
  <c r="AX4028" i="2"/>
  <c r="AX4029" i="2"/>
  <c r="AX4030" i="2"/>
  <c r="AX4031" i="2"/>
  <c r="AX4032" i="2"/>
  <c r="AX4033" i="2"/>
  <c r="AX4034" i="2"/>
  <c r="AX4035" i="2"/>
  <c r="AX4036" i="2"/>
  <c r="AX2322" i="2"/>
  <c r="AX1623" i="2"/>
  <c r="AX942" i="2"/>
  <c r="AX2323" i="2"/>
  <c r="AX2324" i="2"/>
  <c r="AX2325" i="2"/>
  <c r="AX4037" i="2"/>
  <c r="AX1624" i="2"/>
  <c r="AX2326" i="2"/>
  <c r="AX2327" i="2"/>
  <c r="AX2328" i="2"/>
  <c r="AX2916" i="2"/>
  <c r="AX372" i="2"/>
  <c r="AX2917" i="2"/>
  <c r="AX2329" i="2"/>
  <c r="AX4038" i="2"/>
  <c r="AX4039" i="2"/>
  <c r="AX4040" i="2"/>
  <c r="AX4041" i="2"/>
  <c r="AX4042" i="2"/>
  <c r="AX4043" i="2"/>
  <c r="AX4044" i="2"/>
  <c r="AX4045" i="2"/>
  <c r="AX4046" i="2"/>
  <c r="AX4047" i="2"/>
  <c r="AX4048" i="2"/>
  <c r="AX4049" i="2"/>
  <c r="AX4050" i="2"/>
  <c r="AX4051" i="2"/>
  <c r="AX4052" i="2"/>
  <c r="AX4053" i="2"/>
  <c r="AX2330" i="2"/>
  <c r="AX2331" i="2"/>
  <c r="AX3308" i="2"/>
  <c r="AX2332" i="2"/>
  <c r="AX2918" i="2"/>
  <c r="AX1625" i="2"/>
  <c r="AX2919" i="2"/>
  <c r="AX943" i="2"/>
  <c r="AX2920" i="2"/>
  <c r="AX2921" i="2"/>
  <c r="AX373" i="2"/>
  <c r="AX3309" i="2"/>
  <c r="AX2333" i="2"/>
  <c r="AX3310" i="2"/>
  <c r="AX2334" i="2"/>
  <c r="AX4054" i="2"/>
  <c r="AX4055" i="2"/>
  <c r="AX4056" i="2"/>
  <c r="AX4057" i="2"/>
  <c r="AX4058" i="2"/>
  <c r="AX2335" i="2"/>
  <c r="AX4059" i="2"/>
  <c r="AX2336" i="2"/>
  <c r="AX4060" i="2"/>
  <c r="AX4061" i="2"/>
  <c r="AX2337" i="2"/>
  <c r="AX4062" i="2"/>
  <c r="AX3311" i="2"/>
  <c r="AX4063" i="2"/>
  <c r="AX4064" i="2"/>
  <c r="AX4065" i="2"/>
  <c r="AX4066" i="2"/>
  <c r="AX4067" i="2"/>
  <c r="AX4068" i="2"/>
  <c r="AX3312" i="2"/>
  <c r="AX2338" i="2"/>
  <c r="AX4069" i="2"/>
  <c r="AX4070" i="2"/>
  <c r="AX4071" i="2"/>
  <c r="AX4072" i="2"/>
  <c r="AX4073" i="2"/>
  <c r="AX4074" i="2"/>
  <c r="AX4075" i="2"/>
  <c r="AX4076" i="2"/>
  <c r="AX4077" i="2"/>
  <c r="AX4078" i="2"/>
  <c r="AX4079" i="2"/>
  <c r="AX4080" i="2"/>
  <c r="AX4081" i="2"/>
  <c r="AX4082" i="2"/>
  <c r="AX4083" i="2"/>
  <c r="AX4084" i="2"/>
  <c r="AX4085" i="2"/>
  <c r="AX4086" i="2"/>
  <c r="AX4087" i="2"/>
  <c r="AX4088" i="2"/>
  <c r="AX4089" i="2"/>
  <c r="AX4090" i="2"/>
  <c r="AX4091" i="2"/>
  <c r="AX4092" i="2"/>
  <c r="AX4093" i="2"/>
  <c r="AX4094" i="2"/>
  <c r="AX4095" i="2"/>
  <c r="AX4096" i="2"/>
  <c r="AX4097" i="2"/>
  <c r="AX4098" i="2"/>
  <c r="AX4099" i="2"/>
  <c r="AX4100" i="2"/>
  <c r="AX4101" i="2"/>
  <c r="AX4102" i="2"/>
  <c r="AX4103" i="2"/>
  <c r="AX4104" i="2"/>
  <c r="AX4105" i="2"/>
  <c r="AX4106" i="2"/>
  <c r="AX4107" i="2"/>
  <c r="AX4108" i="2"/>
  <c r="AX4109" i="2"/>
  <c r="AX1626" i="2"/>
  <c r="AX4110" i="2"/>
  <c r="AX4111" i="2"/>
  <c r="AX4112" i="2"/>
  <c r="AX4113" i="2"/>
  <c r="AX4114" i="2"/>
  <c r="AX4115" i="2"/>
  <c r="AX4116" i="2"/>
  <c r="AX4117" i="2"/>
  <c r="AX4118" i="2"/>
  <c r="AX4119" i="2"/>
  <c r="AX4120" i="2"/>
  <c r="AX4121" i="2"/>
  <c r="AX4122" i="2"/>
  <c r="AX4123" i="2"/>
  <c r="AX4124" i="2"/>
  <c r="AX4125" i="2"/>
  <c r="AX4126" i="2"/>
  <c r="AX4127" i="2"/>
  <c r="AX4128" i="2"/>
  <c r="AX2339" i="2"/>
  <c r="AX3313" i="2"/>
  <c r="AX3314" i="2"/>
  <c r="AX3315" i="2"/>
  <c r="AX4129" i="2"/>
  <c r="AX4130" i="2"/>
  <c r="AX4131" i="2"/>
  <c r="AX4132" i="2"/>
  <c r="AX4133" i="2"/>
  <c r="AX4134" i="2"/>
  <c r="AX4135" i="2"/>
  <c r="AX4136" i="2"/>
  <c r="AX4137" i="2"/>
  <c r="AX3520" i="2"/>
  <c r="AX3316" i="2"/>
  <c r="AX3317" i="2"/>
  <c r="AX944" i="2"/>
  <c r="AX945" i="2"/>
  <c r="AX374" i="2"/>
  <c r="AX375" i="2"/>
  <c r="AX946" i="2"/>
  <c r="AX1627" i="2"/>
  <c r="AX4138" i="2"/>
  <c r="AX4139" i="2"/>
  <c r="AX4140" i="2"/>
  <c r="AX4141" i="2"/>
  <c r="AX4142" i="2"/>
  <c r="AX4143" i="2"/>
  <c r="AX4144" i="2"/>
  <c r="AX4145" i="2"/>
  <c r="AX4146" i="2"/>
  <c r="AX376" i="2"/>
  <c r="AX1628" i="2"/>
  <c r="AX84" i="2"/>
  <c r="AX1629" i="2"/>
  <c r="AX2922" i="2"/>
  <c r="AX377" i="2"/>
  <c r="AX2923" i="2"/>
  <c r="AX378" i="2"/>
  <c r="AX4147" i="2"/>
  <c r="AX4148" i="2"/>
  <c r="AX4149" i="2"/>
  <c r="AX1630" i="2"/>
  <c r="AX2340" i="2"/>
  <c r="AX3521" i="2"/>
  <c r="AX2924" i="2"/>
  <c r="AX3318" i="2"/>
  <c r="AX379" i="2"/>
  <c r="AX1631" i="2"/>
  <c r="AX85" i="2"/>
  <c r="AX2925" i="2"/>
  <c r="AX3319" i="2"/>
  <c r="AX2926" i="2"/>
  <c r="AX1632" i="2"/>
  <c r="AX3320" i="2"/>
  <c r="AX2927" i="2"/>
  <c r="AX2928" i="2"/>
  <c r="AX3321" i="2"/>
  <c r="AX1633" i="2"/>
  <c r="AX1634" i="2"/>
  <c r="AX1635" i="2"/>
  <c r="AX4150" i="2"/>
  <c r="AX1636" i="2"/>
  <c r="AX2341" i="2"/>
  <c r="AX2342" i="2"/>
  <c r="AX2343" i="2"/>
  <c r="AX1637" i="2"/>
  <c r="AX1638" i="2"/>
  <c r="AX1639" i="2"/>
  <c r="AX380" i="2"/>
  <c r="AX947" i="2"/>
  <c r="AX3322" i="2"/>
  <c r="AX2344" i="2"/>
  <c r="AX2345" i="2"/>
  <c r="AX2346" i="2"/>
  <c r="AX381" i="2"/>
  <c r="AX3522" i="2"/>
  <c r="AX3323" i="2"/>
  <c r="AX1640" i="2"/>
  <c r="AX948" i="2"/>
  <c r="AX3324" i="2"/>
  <c r="AX382" i="2"/>
  <c r="AX3325" i="2"/>
  <c r="AX949" i="2"/>
  <c r="AX3326" i="2"/>
  <c r="AX3523" i="2"/>
  <c r="AX86" i="2"/>
  <c r="AX383" i="2"/>
  <c r="AX950" i="2"/>
  <c r="AX2929" i="2"/>
  <c r="AX2347" i="2"/>
  <c r="AX2348" i="2"/>
  <c r="AX951" i="2"/>
  <c r="AX1641" i="2"/>
  <c r="AX1642" i="2"/>
  <c r="AX2930" i="2"/>
  <c r="AX3327" i="2"/>
  <c r="AX384" i="2"/>
  <c r="AX2349" i="2"/>
  <c r="AX952" i="2"/>
  <c r="AX953" i="2"/>
  <c r="AX2931" i="2"/>
  <c r="AX1643" i="2"/>
  <c r="AX2350" i="2"/>
  <c r="AX1644" i="2"/>
  <c r="AX2351" i="2"/>
  <c r="AX1645" i="2"/>
  <c r="AX3328" i="2"/>
  <c r="AX954" i="2"/>
  <c r="AX3329" i="2"/>
  <c r="AX955" i="2"/>
  <c r="AX956" i="2"/>
  <c r="AX385" i="2"/>
  <c r="AX386" i="2"/>
  <c r="AX957" i="2"/>
  <c r="AX387" i="2"/>
  <c r="AX1646" i="2"/>
  <c r="AX388" i="2"/>
  <c r="AX958" i="2"/>
  <c r="AX2352" i="2"/>
  <c r="AX959" i="2"/>
  <c r="AX2353" i="2"/>
  <c r="AX1647" i="2"/>
  <c r="AX960" i="2"/>
  <c r="AX87" i="2"/>
  <c r="AX2354" i="2"/>
  <c r="AX1648" i="2"/>
  <c r="AX4151" i="2"/>
  <c r="AX2355" i="2"/>
  <c r="AX88" i="2"/>
  <c r="AX1649" i="2"/>
  <c r="AX2932" i="2"/>
  <c r="AX1650" i="2"/>
  <c r="AX3330" i="2"/>
  <c r="AX389" i="2"/>
  <c r="AX2356" i="2"/>
  <c r="AX961" i="2"/>
  <c r="AX390" i="2"/>
  <c r="AX3524" i="2"/>
  <c r="AX2357" i="2"/>
  <c r="AX391" i="2"/>
  <c r="AX392" i="2"/>
  <c r="AX393" i="2"/>
  <c r="AX1651" i="2"/>
  <c r="AX3525" i="2"/>
  <c r="AX3331" i="2"/>
  <c r="AX4152" i="2"/>
  <c r="AX394" i="2"/>
  <c r="AX962" i="2"/>
  <c r="AX1652" i="2"/>
  <c r="AX1653" i="2"/>
  <c r="AX2358" i="2"/>
  <c r="AX3332" i="2"/>
  <c r="AX1654" i="2"/>
  <c r="AX4153" i="2"/>
  <c r="AX2933" i="2"/>
  <c r="AX2934" i="2"/>
  <c r="AX963" i="2"/>
  <c r="AX964" i="2"/>
  <c r="AX395" i="2"/>
  <c r="AX1655" i="2"/>
  <c r="AX1656" i="2"/>
  <c r="AX2935" i="2"/>
  <c r="AX2936" i="2"/>
  <c r="AX3526" i="2"/>
  <c r="AX89" i="2"/>
  <c r="AX1657" i="2"/>
  <c r="AX2359" i="2"/>
  <c r="AX2360" i="2"/>
  <c r="AX2361" i="2"/>
  <c r="AX965" i="2"/>
  <c r="AX966" i="2"/>
  <c r="AX396" i="2"/>
  <c r="AX1658" i="2"/>
  <c r="AX2362" i="2"/>
  <c r="AX3333" i="2"/>
  <c r="AX1659" i="2"/>
  <c r="AX3527" i="2"/>
  <c r="AX2363" i="2"/>
  <c r="AX2937" i="2"/>
  <c r="AX4154" i="2"/>
  <c r="AX4155" i="2"/>
  <c r="AX4156" i="2"/>
  <c r="AX90" i="2"/>
  <c r="AX3334" i="2"/>
  <c r="AX397" i="2"/>
  <c r="AX1660" i="2"/>
  <c r="AX398" i="2"/>
  <c r="AX91" i="2"/>
  <c r="AX967" i="2"/>
  <c r="AX2364" i="2"/>
  <c r="AX2938" i="2"/>
  <c r="AX399" i="2"/>
  <c r="AX2365" i="2"/>
  <c r="AX4157" i="2"/>
  <c r="AX4158" i="2"/>
  <c r="AX4159" i="2"/>
  <c r="AX4160" i="2"/>
  <c r="AX4161" i="2"/>
  <c r="AX4162" i="2"/>
  <c r="AX4163" i="2"/>
  <c r="AX2939" i="2"/>
  <c r="AX92" i="2"/>
  <c r="AX2366" i="2"/>
  <c r="AX3335" i="2"/>
  <c r="AX1661" i="2"/>
  <c r="AX968" i="2"/>
  <c r="AX2940" i="2"/>
  <c r="AX969" i="2"/>
  <c r="AX2941" i="2"/>
  <c r="AX3336" i="2"/>
  <c r="AX93" i="2"/>
  <c r="AX970" i="2"/>
  <c r="AX971" i="2"/>
  <c r="AX3528" i="2"/>
  <c r="AX3337" i="2"/>
  <c r="AX972" i="2"/>
  <c r="AX3338" i="2"/>
  <c r="AX3339" i="2"/>
  <c r="AX1662" i="2"/>
  <c r="AX1663" i="2"/>
  <c r="AX1664" i="2"/>
  <c r="AX2942" i="2"/>
  <c r="AX2943" i="2"/>
  <c r="AX94" i="2"/>
  <c r="AX2367" i="2"/>
  <c r="AX1665" i="2"/>
  <c r="AX400" i="2"/>
  <c r="AX2368" i="2"/>
  <c r="AX401" i="2"/>
  <c r="AX2944" i="2"/>
  <c r="AX3529" i="2"/>
  <c r="AX1666" i="2"/>
  <c r="AX402" i="2"/>
  <c r="AX3530" i="2"/>
  <c r="AX1667" i="2"/>
  <c r="AX403" i="2"/>
  <c r="AX973" i="2"/>
  <c r="AX1668" i="2"/>
  <c r="AX3340" i="2"/>
  <c r="AX404" i="2"/>
  <c r="AX974" i="2"/>
  <c r="AX1669" i="2"/>
  <c r="AX2945" i="2"/>
  <c r="AX405" i="2"/>
  <c r="AX4164" i="2"/>
  <c r="AX2946" i="2"/>
  <c r="AX2369" i="2"/>
  <c r="AX2370" i="2"/>
  <c r="AX1670" i="2"/>
  <c r="AX4165" i="2"/>
  <c r="AX4166" i="2"/>
  <c r="AX4167" i="2"/>
  <c r="AX4168" i="2"/>
  <c r="AX4169" i="2"/>
  <c r="AX4170" i="2"/>
  <c r="AX4171" i="2"/>
  <c r="AX4172" i="2"/>
  <c r="AX4173" i="2"/>
  <c r="AX2371" i="2"/>
  <c r="AX1671" i="2"/>
  <c r="AX975" i="2"/>
  <c r="AX976" i="2"/>
  <c r="AX2947" i="2"/>
  <c r="AX1672" i="2"/>
  <c r="AX1673" i="2"/>
  <c r="AX3341" i="2"/>
  <c r="AX1674" i="2"/>
  <c r="AX1675" i="2"/>
  <c r="AX2372" i="2"/>
  <c r="AX2373" i="2"/>
  <c r="AX977" i="2"/>
  <c r="AX95" i="2"/>
  <c r="AX406" i="2"/>
  <c r="AX2374" i="2"/>
  <c r="AX2375" i="2"/>
  <c r="AX3531" i="2"/>
  <c r="AX1676" i="2"/>
  <c r="AX978" i="2"/>
  <c r="AX2376" i="2"/>
  <c r="AX2948" i="2"/>
  <c r="AX2377" i="2"/>
  <c r="AX407" i="2"/>
  <c r="AX979" i="2"/>
  <c r="AX1677" i="2"/>
  <c r="AX2378" i="2"/>
  <c r="AX408" i="2"/>
  <c r="AX2379" i="2"/>
  <c r="AX409" i="2"/>
  <c r="AX980" i="2"/>
  <c r="AX1678" i="2"/>
  <c r="AX1679" i="2"/>
  <c r="AX4174" i="2"/>
  <c r="AX981" i="2"/>
  <c r="AX96" i="2"/>
  <c r="AX4175" i="2"/>
  <c r="AX2380" i="2"/>
  <c r="AX2949" i="2"/>
  <c r="AX1680" i="2"/>
  <c r="AX982" i="2"/>
  <c r="AX2950" i="2"/>
  <c r="AX410" i="2"/>
  <c r="AX2381" i="2"/>
  <c r="AX411" i="2"/>
  <c r="AX1681" i="2"/>
  <c r="AX1682" i="2"/>
  <c r="AX2382" i="2"/>
  <c r="AX1683" i="2"/>
  <c r="AX1684" i="2"/>
  <c r="AX2383" i="2"/>
  <c r="AX2384" i="2"/>
  <c r="AX4176" i="2"/>
  <c r="AX4177" i="2"/>
  <c r="AX4178" i="2"/>
  <c r="AX1685" i="2"/>
  <c r="AX412" i="2"/>
  <c r="AX3342" i="2"/>
  <c r="AX983" i="2"/>
  <c r="AX1686" i="2"/>
  <c r="AX97" i="2"/>
  <c r="AX1687" i="2"/>
  <c r="AX413" i="2"/>
  <c r="AX3343" i="2"/>
  <c r="AX1688" i="2"/>
  <c r="AX1689" i="2"/>
  <c r="AX2951" i="2"/>
  <c r="AX2385" i="2"/>
  <c r="AX4179" i="2"/>
  <c r="AX2386" i="2"/>
  <c r="AX2387" i="2"/>
  <c r="AX414" i="2"/>
  <c r="AX415" i="2"/>
  <c r="AX2388" i="2"/>
  <c r="AX416" i="2"/>
  <c r="AX3532" i="2"/>
  <c r="AX984" i="2"/>
  <c r="AX2952" i="2"/>
  <c r="AX2389" i="2"/>
  <c r="AX1690" i="2"/>
  <c r="AX985" i="2"/>
  <c r="AX2390" i="2"/>
  <c r="AX986" i="2"/>
  <c r="AX2953" i="2"/>
  <c r="AX987" i="2"/>
  <c r="AX2954" i="2"/>
  <c r="AX1691" i="2"/>
  <c r="AX1692" i="2"/>
  <c r="AX988" i="2"/>
  <c r="AX2955" i="2"/>
  <c r="AX989" i="2"/>
  <c r="AX3344" i="2"/>
  <c r="AX10" i="2"/>
  <c r="AX417" i="2"/>
  <c r="AX2391" i="2"/>
  <c r="AX4180" i="2"/>
  <c r="AX4181" i="2"/>
  <c r="AX3533" i="2"/>
  <c r="AX3345" i="2"/>
  <c r="AX418" i="2"/>
  <c r="AX3534" i="2"/>
  <c r="AX419" i="2"/>
  <c r="AX3346" i="2"/>
  <c r="AX2956" i="2"/>
  <c r="AX990" i="2"/>
  <c r="AX1693" i="2"/>
  <c r="AX991" i="2"/>
  <c r="AX420" i="2"/>
  <c r="AX1694" i="2"/>
  <c r="AX3347" i="2"/>
  <c r="AX1695" i="2"/>
  <c r="AX992" i="2"/>
  <c r="AX2392" i="2"/>
  <c r="AX98" i="2"/>
  <c r="AX2393" i="2"/>
  <c r="AX3348" i="2"/>
  <c r="AX1696" i="2"/>
  <c r="AX421" i="2"/>
  <c r="AX2394" i="2"/>
  <c r="AX4182" i="2"/>
  <c r="AX1697" i="2"/>
  <c r="AX2957" i="2"/>
  <c r="AX2958" i="2"/>
  <c r="AX422" i="2"/>
  <c r="AX2959" i="2"/>
  <c r="AX1698" i="2"/>
  <c r="AX423" i="2"/>
  <c r="AX993" i="2"/>
  <c r="AX424" i="2"/>
  <c r="AX2395" i="2"/>
  <c r="AX994" i="2"/>
  <c r="AX2960" i="2"/>
  <c r="AX3349" i="2"/>
  <c r="AX1699" i="2"/>
  <c r="AX3350" i="2"/>
  <c r="AX1700" i="2"/>
  <c r="AX1701" i="2"/>
  <c r="AX3351" i="2"/>
  <c r="AX2396" i="2"/>
  <c r="AX3535" i="2"/>
  <c r="AX995" i="2"/>
  <c r="AX425" i="2"/>
  <c r="AX2961" i="2"/>
  <c r="AX2397" i="2"/>
  <c r="AX1702" i="2"/>
  <c r="AX3352" i="2"/>
  <c r="AX1703" i="2"/>
  <c r="AX996" i="2"/>
  <c r="AX1704" i="2"/>
  <c r="AX2962" i="2"/>
  <c r="AX99" i="2"/>
  <c r="AX1705" i="2"/>
  <c r="AX997" i="2"/>
  <c r="AX100" i="2"/>
  <c r="AX2398" i="2"/>
  <c r="AX101" i="2"/>
  <c r="AX426" i="2"/>
  <c r="AX2963" i="2"/>
  <c r="AX1706" i="2"/>
  <c r="AX1707" i="2"/>
  <c r="AX2399" i="2"/>
  <c r="AX1708" i="2"/>
  <c r="AX998" i="2"/>
  <c r="AX999" i="2"/>
  <c r="AX2400" i="2"/>
  <c r="AX1000" i="2"/>
  <c r="AX4183" i="2"/>
  <c r="AX427" i="2"/>
  <c r="AX428" i="2"/>
  <c r="AX2401" i="2"/>
  <c r="AX2402" i="2"/>
  <c r="AX102" i="2"/>
  <c r="AX3536" i="2"/>
  <c r="AX2403" i="2"/>
  <c r="AX2964" i="2"/>
  <c r="AX1709" i="2"/>
  <c r="AX1001" i="2"/>
  <c r="AX429" i="2"/>
  <c r="AX1002" i="2"/>
  <c r="AX1003" i="2"/>
  <c r="AX430" i="2"/>
  <c r="AX431" i="2"/>
  <c r="AX2965" i="2"/>
  <c r="AX2966" i="2"/>
  <c r="AX1710" i="2"/>
  <c r="AX1004" i="2"/>
  <c r="AX3353" i="2"/>
  <c r="AX1711" i="2"/>
  <c r="AX1005" i="2"/>
  <c r="AX1006" i="2"/>
  <c r="AX1007" i="2"/>
  <c r="AX432" i="2"/>
  <c r="AX2404" i="2"/>
  <c r="AX2405" i="2"/>
  <c r="AX433" i="2"/>
  <c r="AX1712" i="2"/>
  <c r="AX2967" i="2"/>
  <c r="AX3537" i="2"/>
  <c r="AX1713" i="2"/>
  <c r="AX103" i="2"/>
  <c r="AX1714" i="2"/>
  <c r="AX2406" i="2"/>
  <c r="AX2407" i="2"/>
  <c r="AX104" i="2"/>
  <c r="AX1715" i="2"/>
  <c r="AX3538" i="2"/>
  <c r="AX2408" i="2"/>
  <c r="AX4184" i="2"/>
  <c r="AX2968" i="2"/>
  <c r="AX2409" i="2"/>
  <c r="AX2410" i="2"/>
  <c r="AX434" i="2"/>
  <c r="AX2411" i="2"/>
  <c r="AX435" i="2"/>
  <c r="AX3539" i="2"/>
  <c r="AX2412" i="2"/>
  <c r="AX2413" i="2"/>
  <c r="AX105" i="2"/>
  <c r="AX2414" i="2"/>
  <c r="AX2415" i="2"/>
  <c r="AX106" i="2"/>
  <c r="AX2416" i="2"/>
  <c r="AX1008" i="2"/>
  <c r="AX436" i="2"/>
  <c r="AX1716" i="2"/>
  <c r="AX2969" i="2"/>
  <c r="AX1717" i="2"/>
  <c r="AX2417" i="2"/>
  <c r="AX2418" i="2"/>
  <c r="AX2419" i="2"/>
  <c r="AX2420" i="2"/>
  <c r="AX2421" i="2"/>
  <c r="AX2422" i="2"/>
  <c r="AX2423" i="2"/>
  <c r="AX2424" i="2"/>
  <c r="AX437" i="2"/>
  <c r="AX2970" i="2"/>
  <c r="AX1009" i="2"/>
  <c r="AX1010" i="2"/>
  <c r="AX2971" i="2"/>
  <c r="AX2425" i="2"/>
  <c r="AX1718" i="2"/>
  <c r="AX438" i="2"/>
  <c r="AX439" i="2"/>
  <c r="AX440" i="2"/>
  <c r="AX2972" i="2"/>
  <c r="AX1719" i="2"/>
  <c r="AX1720" i="2"/>
  <c r="AX1011" i="2"/>
  <c r="AX107" i="2"/>
  <c r="AX1012" i="2"/>
  <c r="AX1721" i="2"/>
  <c r="AX2973" i="2"/>
  <c r="AX1722" i="2"/>
  <c r="AX2426" i="2"/>
  <c r="AX1723" i="2"/>
  <c r="AX441" i="2"/>
  <c r="AX1013" i="2"/>
  <c r="AX2974" i="2"/>
  <c r="AX2427" i="2"/>
  <c r="AX1014" i="2"/>
  <c r="AX1015" i="2"/>
  <c r="AX442" i="2"/>
  <c r="AX1016" i="2"/>
  <c r="AX1724" i="2"/>
  <c r="AX1017" i="2"/>
  <c r="AX1725" i="2"/>
  <c r="AX1726" i="2"/>
  <c r="AX1727" i="2"/>
  <c r="AX2975" i="2"/>
  <c r="AX3354" i="2"/>
  <c r="AX1728" i="2"/>
  <c r="AX2976" i="2"/>
  <c r="AX1729" i="2"/>
  <c r="AX2977" i="2"/>
  <c r="AX4185" i="2"/>
  <c r="AX3355" i="2"/>
  <c r="AX1730" i="2"/>
  <c r="AX1731" i="2"/>
  <c r="AX3356" i="2"/>
  <c r="AX443" i="2"/>
  <c r="AX444" i="2"/>
  <c r="AX1732" i="2"/>
  <c r="AX2978" i="2"/>
  <c r="AX2979" i="2"/>
  <c r="AX4186" i="2"/>
  <c r="AX2428" i="2"/>
  <c r="AX3540" i="2"/>
  <c r="AX1018" i="2"/>
  <c r="AX3541" i="2"/>
  <c r="AX1733" i="2"/>
  <c r="AX2429" i="2"/>
  <c r="AX445" i="2"/>
  <c r="AX2430" i="2"/>
  <c r="AX1019" i="2"/>
  <c r="AX4187" i="2"/>
  <c r="AX4188" i="2"/>
  <c r="AX1734" i="2"/>
  <c r="AX1735" i="2"/>
  <c r="AX4189" i="2"/>
  <c r="AX1020" i="2"/>
  <c r="AX1736" i="2"/>
  <c r="AX108" i="2"/>
  <c r="AX446" i="2"/>
  <c r="AX2980" i="2"/>
  <c r="AX1021" i="2"/>
  <c r="AX3357" i="2"/>
  <c r="AX1022" i="2"/>
  <c r="AX2431" i="2"/>
  <c r="AX1737" i="2"/>
  <c r="AX2981" i="2"/>
  <c r="AX109" i="2"/>
  <c r="AX3358" i="2"/>
  <c r="AX447" i="2"/>
  <c r="AX448" i="2"/>
  <c r="AX2432" i="2"/>
  <c r="AX1023" i="2"/>
  <c r="AX2982" i="2"/>
  <c r="AX2983" i="2"/>
  <c r="AX1738" i="2"/>
  <c r="AX2984" i="2"/>
  <c r="AX2433" i="2"/>
  <c r="AX3359" i="2"/>
  <c r="AX1739" i="2"/>
  <c r="AX1740" i="2"/>
  <c r="AX1741" i="2"/>
  <c r="AX2434" i="2"/>
  <c r="AX2435" i="2"/>
  <c r="AX2436" i="2"/>
  <c r="AX449" i="2"/>
  <c r="AX2437" i="2"/>
  <c r="AX1024" i="2"/>
  <c r="AX450" i="2"/>
  <c r="AX2985" i="2"/>
  <c r="AX2986" i="2"/>
  <c r="AX1742" i="2"/>
  <c r="AX4190" i="2"/>
  <c r="AX4191" i="2"/>
  <c r="AX4192" i="2"/>
  <c r="AX4193" i="2"/>
  <c r="AX4194" i="2"/>
  <c r="AX4195" i="2"/>
  <c r="AX110" i="2"/>
  <c r="AX2987" i="2"/>
  <c r="AX1743" i="2"/>
  <c r="AX1025" i="2"/>
  <c r="AX2988" i="2"/>
  <c r="AX451" i="2"/>
  <c r="AX2989" i="2"/>
  <c r="AX1744" i="2"/>
  <c r="AX2438" i="2"/>
  <c r="AX452" i="2"/>
  <c r="AX1026" i="2"/>
  <c r="AX1027" i="2"/>
  <c r="AX1745" i="2"/>
  <c r="AX1028" i="2"/>
  <c r="AX453" i="2"/>
  <c r="AX2990" i="2"/>
  <c r="AX1029" i="2"/>
  <c r="AX3542" i="2"/>
  <c r="AX1746" i="2"/>
  <c r="AX1747" i="2"/>
  <c r="AX1030" i="2"/>
  <c r="AX1031" i="2"/>
  <c r="AX1748" i="2"/>
  <c r="AX2439" i="2"/>
  <c r="AX3543" i="2"/>
  <c r="AX3360" i="2"/>
  <c r="AX4196" i="2"/>
  <c r="AX4197" i="2"/>
  <c r="AX4198" i="2"/>
  <c r="AX4199" i="2"/>
  <c r="AX454" i="2"/>
  <c r="AX1749" i="2"/>
  <c r="AX2991" i="2"/>
  <c r="AX2440" i="2"/>
  <c r="AX4200" i="2"/>
  <c r="AX2441" i="2"/>
  <c r="AX2992" i="2"/>
  <c r="AX1750" i="2"/>
  <c r="AX2442" i="2"/>
  <c r="AX2993" i="2"/>
  <c r="AX2994" i="2"/>
  <c r="AX2443" i="2"/>
  <c r="AX4201" i="2"/>
  <c r="AX1751" i="2"/>
  <c r="AX3361" i="2"/>
  <c r="AX4202" i="2"/>
  <c r="AX1032" i="2"/>
  <c r="AX4203" i="2"/>
  <c r="AX2444" i="2"/>
  <c r="AX4204" i="2"/>
  <c r="AX1033" i="2"/>
  <c r="AX4205" i="2"/>
  <c r="AX4206" i="2"/>
  <c r="AX1034" i="2"/>
  <c r="AX2445" i="2"/>
  <c r="AX1752" i="2"/>
  <c r="AX1753" i="2"/>
  <c r="AX2995" i="2"/>
  <c r="AX2446" i="2"/>
  <c r="AX4207" i="2"/>
  <c r="AX1754" i="2"/>
  <c r="AX1755" i="2"/>
  <c r="AX2996" i="2"/>
  <c r="AX3362" i="2"/>
  <c r="AX2447" i="2"/>
  <c r="AX3544" i="2"/>
  <c r="AX2448" i="2"/>
  <c r="AX4208" i="2"/>
  <c r="AX1756" i="2"/>
  <c r="AX4209" i="2"/>
  <c r="AX2997" i="2"/>
  <c r="AX3545" i="2"/>
  <c r="AX2998" i="2"/>
  <c r="AX2449" i="2"/>
  <c r="AX2450" i="2"/>
  <c r="AX4210" i="2"/>
  <c r="AX455" i="2"/>
  <c r="AX2451" i="2"/>
  <c r="AX1035" i="2"/>
  <c r="AX2999" i="2"/>
  <c r="AX2452" i="2"/>
  <c r="AX456" i="2"/>
  <c r="AX1036" i="2"/>
  <c r="AX4211" i="2"/>
  <c r="AX4212" i="2"/>
  <c r="AX457" i="2"/>
  <c r="AX4213" i="2"/>
  <c r="AX1757" i="2"/>
  <c r="AX1758" i="2"/>
  <c r="AX3000" i="2"/>
  <c r="AX4214" i="2"/>
  <c r="AX1037" i="2"/>
  <c r="AX2453" i="2"/>
  <c r="AX111" i="2"/>
  <c r="AX1038" i="2"/>
  <c r="AX3363" i="2"/>
  <c r="AX3364" i="2"/>
  <c r="AX458" i="2"/>
  <c r="AX3001" i="2"/>
  <c r="AX3002" i="2"/>
  <c r="AX3546" i="2"/>
  <c r="AX2454" i="2"/>
  <c r="AX1759" i="2"/>
  <c r="AX3003" i="2"/>
  <c r="AX1760" i="2"/>
  <c r="AX112" i="2"/>
  <c r="AX3547" i="2"/>
  <c r="AX1039" i="2"/>
  <c r="AX1761" i="2"/>
  <c r="AX1762" i="2"/>
  <c r="AX2455" i="2"/>
  <c r="AX1040" i="2"/>
  <c r="AX3004" i="2"/>
  <c r="AX3005" i="2"/>
  <c r="AX3548" i="2"/>
  <c r="AX1763" i="2"/>
  <c r="AX1764" i="2"/>
  <c r="AX1041" i="2"/>
  <c r="AX2456" i="2"/>
  <c r="AX3006" i="2"/>
  <c r="AX3007" i="2"/>
  <c r="AX4215" i="2"/>
  <c r="AX2457" i="2"/>
  <c r="AX1765" i="2"/>
  <c r="AX2458" i="2"/>
  <c r="AX1042" i="2"/>
  <c r="AX3008" i="2"/>
  <c r="AX1043" i="2"/>
  <c r="AX1766" i="2"/>
  <c r="AX4216" i="2"/>
  <c r="AX2459" i="2"/>
  <c r="AX1767" i="2"/>
  <c r="AX1044" i="2"/>
  <c r="AX459" i="2"/>
  <c r="AX3009" i="2"/>
  <c r="AX3010" i="2"/>
  <c r="AX2460" i="2"/>
  <c r="AX3549" i="2"/>
  <c r="AX460" i="2"/>
  <c r="AX2461" i="2"/>
  <c r="AX1768" i="2"/>
  <c r="AX2462" i="2"/>
  <c r="AX461" i="2"/>
  <c r="AX113" i="2"/>
  <c r="AX1769" i="2"/>
  <c r="AX1770" i="2"/>
  <c r="AX1771" i="2"/>
  <c r="AX2463" i="2"/>
  <c r="AX1772" i="2"/>
  <c r="AX1045" i="2"/>
  <c r="AX1046" i="2"/>
  <c r="AX2464" i="2"/>
  <c r="AX2465" i="2"/>
  <c r="AX1773" i="2"/>
  <c r="AX1774" i="2"/>
  <c r="AX1047" i="2"/>
  <c r="AX3550" i="2"/>
  <c r="AX3011" i="2"/>
  <c r="AX3012" i="2"/>
  <c r="AX462" i="2"/>
  <c r="AX1775" i="2"/>
  <c r="AX2466" i="2"/>
  <c r="AX3013" i="2"/>
  <c r="AX3014" i="2"/>
  <c r="AX2467" i="2"/>
  <c r="AX4217" i="2"/>
  <c r="AX1048" i="2"/>
  <c r="AX1049" i="2"/>
  <c r="AX1776" i="2"/>
  <c r="AX463" i="2"/>
  <c r="AX2468" i="2"/>
  <c r="AX3015" i="2"/>
  <c r="AX1777" i="2"/>
  <c r="AX1050" i="2"/>
  <c r="AX3551" i="2"/>
  <c r="AX114" i="2"/>
  <c r="AX2469" i="2"/>
  <c r="AX464" i="2"/>
  <c r="AX2470" i="2"/>
  <c r="AX3016" i="2"/>
  <c r="AX115" i="2"/>
  <c r="AX3017" i="2"/>
  <c r="AX4218" i="2"/>
  <c r="AX4219" i="2"/>
  <c r="AX4220" i="2"/>
  <c r="AX4221" i="2"/>
  <c r="AX4222" i="2"/>
  <c r="AX4223" i="2"/>
  <c r="AX4224" i="2"/>
  <c r="AX4225" i="2"/>
  <c r="AX2471" i="2"/>
  <c r="AX1778" i="2"/>
  <c r="AX465" i="2"/>
  <c r="AX1051" i="2"/>
  <c r="AX3018" i="2"/>
  <c r="AX2472" i="2"/>
  <c r="AX1052" i="2"/>
  <c r="AX2473" i="2"/>
  <c r="AX1779" i="2"/>
  <c r="AX3365" i="2"/>
  <c r="AX1780" i="2"/>
  <c r="AX2474" i="2"/>
  <c r="AX3366" i="2"/>
  <c r="AX3019" i="2"/>
  <c r="AX1053" i="2"/>
  <c r="AX3552" i="2"/>
  <c r="AX2475" i="2"/>
  <c r="AX3553" i="2"/>
  <c r="AX3020" i="2"/>
  <c r="AX2476" i="2"/>
  <c r="AX466" i="2"/>
  <c r="AX1054" i="2"/>
  <c r="AX467" i="2"/>
  <c r="AX468" i="2"/>
  <c r="AX1781" i="2"/>
  <c r="AX469" i="2"/>
  <c r="AX1782" i="2"/>
  <c r="AX2477" i="2"/>
  <c r="AX3021" i="2"/>
  <c r="AX3367" i="2"/>
  <c r="AX2478" i="2"/>
  <c r="AX2479" i="2"/>
  <c r="AX1783" i="2"/>
  <c r="AX116" i="2"/>
  <c r="AX470" i="2"/>
  <c r="AX1055" i="2"/>
  <c r="AX471" i="2"/>
  <c r="AX1056" i="2"/>
  <c r="AX1057" i="2"/>
  <c r="AX117" i="2"/>
  <c r="AX2480" i="2"/>
  <c r="AX1784" i="2"/>
  <c r="AX2481" i="2"/>
  <c r="AX472" i="2"/>
  <c r="AX1785" i="2"/>
  <c r="AX2482" i="2"/>
  <c r="AX1786" i="2"/>
  <c r="AX1787" i="2"/>
  <c r="AX1788" i="2"/>
  <c r="AX1058" i="2"/>
  <c r="AX1059" i="2"/>
  <c r="AX4226" i="2"/>
  <c r="AX2483" i="2"/>
  <c r="AX118" i="2"/>
  <c r="AX1060" i="2"/>
  <c r="AX2484" i="2"/>
  <c r="AX1061" i="2"/>
  <c r="AX1789" i="2"/>
  <c r="AX2485" i="2"/>
  <c r="AX3022" i="2"/>
  <c r="AX2486" i="2"/>
  <c r="AX1790" i="2"/>
  <c r="AX3023" i="2"/>
  <c r="AX3024" i="2"/>
  <c r="AX1791" i="2"/>
  <c r="AX119" i="2"/>
  <c r="AX1062" i="2"/>
  <c r="AX3554" i="2"/>
  <c r="AX1792" i="2"/>
  <c r="AX2487" i="2"/>
  <c r="AX1063" i="2"/>
  <c r="AX3555" i="2"/>
  <c r="AX3556" i="2"/>
  <c r="AX4227" i="2"/>
  <c r="AX2488" i="2"/>
  <c r="AX3025" i="2"/>
  <c r="AX2489" i="2"/>
  <c r="AX1793" i="2"/>
  <c r="AX1794" i="2"/>
  <c r="AX3368" i="2"/>
  <c r="AX1795" i="2"/>
  <c r="AX3026" i="2"/>
  <c r="AX473" i="2"/>
  <c r="AX2490" i="2"/>
  <c r="AX11" i="2"/>
  <c r="AX1064" i="2"/>
  <c r="AX4228" i="2"/>
  <c r="AX4229" i="2"/>
  <c r="AX3369" i="2"/>
  <c r="AX1796" i="2"/>
  <c r="AX3027" i="2"/>
  <c r="AX474" i="2"/>
  <c r="AX475" i="2"/>
  <c r="AX1797" i="2"/>
  <c r="AX2491" i="2"/>
  <c r="AX476" i="2"/>
  <c r="AX2492" i="2"/>
  <c r="AX1798" i="2"/>
  <c r="AX2493" i="2"/>
  <c r="AX3370" i="2"/>
  <c r="AX477" i="2"/>
  <c r="AX4230" i="2"/>
  <c r="AX3028" i="2"/>
  <c r="AX1799" i="2"/>
  <c r="AX1800" i="2"/>
  <c r="AX3371" i="2"/>
  <c r="AX3557" i="2"/>
  <c r="AX4231" i="2"/>
  <c r="AX4232" i="2"/>
  <c r="AX4233" i="2"/>
  <c r="AX4234" i="2"/>
  <c r="AX3029" i="2"/>
  <c r="AX3030" i="2"/>
  <c r="AX2494" i="2"/>
  <c r="AX3558" i="2"/>
  <c r="AX3031" i="2"/>
  <c r="AX1801" i="2"/>
  <c r="AX3372" i="2"/>
  <c r="AX2495" i="2"/>
  <c r="AX3032" i="2"/>
  <c r="AX1802" i="2"/>
  <c r="AX3033" i="2"/>
  <c r="AX478" i="2"/>
  <c r="AX1065" i="2"/>
  <c r="AX1803" i="2"/>
  <c r="AX2496" i="2"/>
  <c r="AX3034" i="2"/>
  <c r="AX2497" i="2"/>
  <c r="AX1804" i="2"/>
  <c r="AX3559" i="2"/>
  <c r="AX1805" i="2"/>
  <c r="AX3035" i="2"/>
  <c r="AX2498" i="2"/>
  <c r="AX479" i="2"/>
  <c r="AX480" i="2"/>
  <c r="AX481" i="2"/>
  <c r="AX1066" i="2"/>
  <c r="AX482" i="2"/>
  <c r="AX1067" i="2"/>
  <c r="AX1068" i="2"/>
  <c r="AX3560" i="2"/>
  <c r="AX3561" i="2"/>
  <c r="AX1806" i="2"/>
  <c r="AX3036" i="2"/>
  <c r="AX1807" i="2"/>
  <c r="AX2499" i="2"/>
  <c r="AX3373" i="2"/>
  <c r="AX483" i="2"/>
  <c r="AX484" i="2"/>
  <c r="AX1069" i="2"/>
  <c r="AX485" i="2"/>
  <c r="AX1070" i="2"/>
  <c r="AX1808" i="2"/>
  <c r="AX2500" i="2"/>
  <c r="AX486" i="2"/>
  <c r="AX1809" i="2"/>
  <c r="AX1071" i="2"/>
  <c r="AX2501" i="2"/>
  <c r="AX1072" i="2"/>
  <c r="AX3562" i="2"/>
  <c r="AX487" i="2"/>
  <c r="AX2502" i="2"/>
  <c r="AX1810" i="2"/>
  <c r="AX3037" i="2"/>
  <c r="AX3563" i="2"/>
  <c r="AX1811" i="2"/>
  <c r="AX3374" i="2"/>
  <c r="AX3375" i="2"/>
  <c r="AX2503" i="2"/>
  <c r="AX1812" i="2"/>
  <c r="AX2504" i="2"/>
  <c r="AX488" i="2"/>
  <c r="AX489" i="2"/>
  <c r="AX1813" i="2"/>
  <c r="AX490" i="2"/>
  <c r="AX1073" i="2"/>
  <c r="AX120" i="2"/>
  <c r="AX3038" i="2"/>
  <c r="AX491" i="2"/>
  <c r="AX1074" i="2"/>
  <c r="AX3039" i="2"/>
  <c r="AX4235" i="2"/>
  <c r="AX4236" i="2"/>
  <c r="AX4237" i="2"/>
  <c r="AX4238" i="2"/>
  <c r="AX2505" i="2"/>
  <c r="AX4239" i="2"/>
  <c r="AX492" i="2"/>
  <c r="AX2506" i="2"/>
  <c r="AX2507" i="2"/>
  <c r="AX2508" i="2"/>
  <c r="AX1075" i="2"/>
  <c r="AX4240" i="2"/>
  <c r="AX121" i="2"/>
  <c r="AX2509" i="2"/>
  <c r="AX2510" i="2"/>
  <c r="AX1076" i="2"/>
  <c r="AX2511" i="2"/>
  <c r="AX1077" i="2"/>
  <c r="AX1814" i="2"/>
  <c r="AX3040" i="2"/>
  <c r="AX1815" i="2"/>
  <c r="AX1078" i="2"/>
  <c r="AX4241" i="2"/>
  <c r="AX4242" i="2"/>
  <c r="AX4243" i="2"/>
  <c r="AX4244" i="2"/>
  <c r="AX4245" i="2"/>
  <c r="AX4246" i="2"/>
  <c r="AX4247" i="2"/>
  <c r="AX4248" i="2"/>
  <c r="AX4249" i="2"/>
  <c r="AX122" i="2"/>
  <c r="AX1816" i="2"/>
  <c r="AX4250" i="2"/>
  <c r="AX2512" i="2"/>
  <c r="AX3041" i="2"/>
  <c r="AX1079" i="2"/>
  <c r="AX1080" i="2"/>
  <c r="AX123" i="2"/>
  <c r="AX493" i="2"/>
  <c r="AX2513" i="2"/>
  <c r="AX494" i="2"/>
  <c r="AX1817" i="2"/>
  <c r="AX1818" i="2"/>
  <c r="AX3042" i="2"/>
  <c r="AX3043" i="2"/>
  <c r="AX3044" i="2"/>
  <c r="AX1819" i="2"/>
  <c r="AX2514" i="2"/>
  <c r="AX1820" i="2"/>
  <c r="AX3376" i="2"/>
  <c r="AX3045" i="2"/>
  <c r="AX1081" i="2"/>
  <c r="AX1082" i="2"/>
  <c r="AX495" i="2"/>
  <c r="AX3377" i="2"/>
  <c r="AX3564" i="2"/>
  <c r="AX1083" i="2"/>
  <c r="AX496" i="2"/>
  <c r="AX3046" i="2"/>
  <c r="AX3378" i="2"/>
  <c r="AX2515" i="2"/>
  <c r="AX1821" i="2"/>
  <c r="AX1822" i="2"/>
  <c r="AX497" i="2"/>
  <c r="AX2516" i="2"/>
  <c r="AX3047" i="2"/>
  <c r="AX3048" i="2"/>
  <c r="AX3049" i="2"/>
  <c r="AX2517" i="2"/>
  <c r="AX3379" i="2"/>
  <c r="AX3380" i="2"/>
  <c r="AX3381" i="2"/>
  <c r="AX2518" i="2"/>
  <c r="AX1823" i="2"/>
  <c r="AX1824" i="2"/>
  <c r="AX2519" i="2"/>
  <c r="AX3050" i="2"/>
  <c r="AX3382" i="2"/>
  <c r="AX2520" i="2"/>
  <c r="AX1084" i="2"/>
  <c r="AX1825" i="2"/>
  <c r="AX1085" i="2"/>
  <c r="AX2521" i="2"/>
  <c r="AX498" i="2"/>
  <c r="AX499" i="2"/>
  <c r="AX1086" i="2"/>
  <c r="AX1087" i="2"/>
  <c r="AX3051" i="2"/>
  <c r="AX500" i="2"/>
  <c r="AX3383" i="2"/>
  <c r="AX124" i="2"/>
  <c r="AX1826" i="2"/>
  <c r="AX501" i="2"/>
  <c r="AX1088" i="2"/>
  <c r="AX1827" i="2"/>
  <c r="AX502" i="2"/>
  <c r="AX503" i="2"/>
  <c r="AX3052" i="2"/>
  <c r="AX1828" i="2"/>
  <c r="AX2522" i="2"/>
  <c r="AX1089" i="2"/>
  <c r="AX3053" i="2"/>
  <c r="AX1090" i="2"/>
  <c r="AX3384" i="2"/>
  <c r="AX1829" i="2"/>
  <c r="AX2523" i="2"/>
  <c r="AX1830" i="2"/>
  <c r="AX2524" i="2"/>
  <c r="AX3565" i="2"/>
  <c r="AX3566" i="2"/>
  <c r="AX3054" i="2"/>
  <c r="AX3055" i="2"/>
  <c r="AX504" i="2"/>
  <c r="AX3385" i="2"/>
  <c r="AX1091" i="2"/>
  <c r="AX1831" i="2"/>
  <c r="AX3056" i="2"/>
  <c r="AX1832" i="2"/>
  <c r="AX1833" i="2"/>
  <c r="AX2525" i="2"/>
  <c r="AX1834" i="2"/>
  <c r="AX3057" i="2"/>
  <c r="AX1835" i="2"/>
  <c r="AX1092" i="2"/>
  <c r="AX505" i="2"/>
  <c r="AX1836" i="2"/>
  <c r="AX1093" i="2"/>
  <c r="AX1837" i="2"/>
  <c r="AX1838" i="2"/>
  <c r="AX1839" i="2"/>
  <c r="AX3567" i="2"/>
  <c r="AX506" i="2"/>
  <c r="AX1094" i="2"/>
  <c r="AX125" i="2"/>
  <c r="AX1095" i="2"/>
  <c r="AX2526" i="2"/>
  <c r="AX1096" i="2"/>
  <c r="AX126" i="2"/>
  <c r="AX2527" i="2"/>
  <c r="AX2528" i="2"/>
  <c r="AX507" i="2"/>
  <c r="AX1840" i="2"/>
  <c r="AX3386" i="2"/>
  <c r="AX508" i="2"/>
  <c r="AX127" i="2"/>
  <c r="AX1841" i="2"/>
  <c r="AX509" i="2"/>
  <c r="AX1097" i="2"/>
  <c r="AX3387" i="2"/>
  <c r="AX4251" i="2"/>
  <c r="AX3568" i="2"/>
  <c r="AX2529" i="2"/>
  <c r="AX2530" i="2"/>
  <c r="AX3058" i="2"/>
  <c r="AX3059" i="2"/>
  <c r="AX1098" i="2"/>
  <c r="AX510" i="2"/>
  <c r="AX128" i="2"/>
  <c r="AX511" i="2"/>
  <c r="AX3060" i="2"/>
  <c r="AX4252" i="2"/>
  <c r="AX3061" i="2"/>
  <c r="AX4253" i="2"/>
  <c r="AX4254" i="2"/>
  <c r="AX4255" i="2"/>
  <c r="AX4256" i="2"/>
  <c r="AX4257" i="2"/>
  <c r="AX4258" i="2"/>
  <c r="AX4259" i="2"/>
  <c r="AX4260" i="2"/>
  <c r="AX3569" i="2"/>
  <c r="AX3388" i="2"/>
  <c r="AX512" i="2"/>
  <c r="AX2531" i="2"/>
  <c r="AX513" i="2"/>
  <c r="AX1099" i="2"/>
  <c r="AX4261" i="2"/>
  <c r="AX3062" i="2"/>
  <c r="AX3570" i="2"/>
  <c r="AX1100" i="2"/>
  <c r="AX2532" i="2"/>
  <c r="AX3063" i="2"/>
  <c r="AX2533" i="2"/>
  <c r="AX2534" i="2"/>
  <c r="AX129" i="2"/>
  <c r="AX1101" i="2"/>
  <c r="AX3064" i="2"/>
  <c r="AX130" i="2"/>
  <c r="AX3389" i="2"/>
  <c r="AX4262" i="2"/>
  <c r="AX4263" i="2"/>
  <c r="AX4264" i="2"/>
  <c r="AX514" i="2"/>
  <c r="AX515" i="2"/>
  <c r="AX516" i="2"/>
  <c r="AX4265" i="2"/>
  <c r="AX3390" i="2"/>
  <c r="AX3065" i="2"/>
  <c r="AX517" i="2"/>
  <c r="AX131" i="2"/>
  <c r="AX132" i="2"/>
  <c r="AX1102" i="2"/>
  <c r="AX3066" i="2"/>
  <c r="AX1842" i="2"/>
  <c r="AX1843" i="2"/>
  <c r="AX1103" i="2"/>
  <c r="AX1104" i="2"/>
  <c r="AX1844" i="2"/>
  <c r="AX2535" i="2"/>
  <c r="AX1845" i="2"/>
  <c r="AX1846" i="2"/>
  <c r="AX2536" i="2"/>
  <c r="AX1105" i="2"/>
  <c r="AX518" i="2"/>
  <c r="AX1847" i="2"/>
  <c r="AX2537" i="2"/>
  <c r="AX3067" i="2"/>
  <c r="AX2538" i="2"/>
  <c r="AX3068" i="2"/>
  <c r="AX1106" i="2"/>
  <c r="AX1848" i="2"/>
  <c r="AX1107" i="2"/>
  <c r="AX2539" i="2"/>
  <c r="AX1849" i="2"/>
  <c r="AX3069" i="2"/>
  <c r="AX133" i="2"/>
  <c r="AX134" i="2"/>
  <c r="AX1108" i="2"/>
  <c r="AX1850" i="2"/>
  <c r="AX2540" i="2"/>
  <c r="AX2541" i="2"/>
  <c r="AX2542" i="2"/>
  <c r="AX1851" i="2"/>
  <c r="AX519" i="2"/>
  <c r="AX520" i="2"/>
  <c r="AX1852" i="2"/>
  <c r="AX1853" i="2"/>
  <c r="AX12" i="2"/>
  <c r="AX1854" i="2"/>
  <c r="AX1855" i="2"/>
  <c r="AX1856" i="2"/>
  <c r="AX521" i="2"/>
  <c r="AX1109" i="2"/>
  <c r="AX1110" i="2"/>
  <c r="AX3571" i="2"/>
  <c r="AX2543" i="2"/>
  <c r="AX3391" i="2"/>
  <c r="AX13" i="2"/>
  <c r="AX2544" i="2"/>
  <c r="AX522" i="2"/>
  <c r="AX3572" i="2"/>
  <c r="AX523" i="2"/>
  <c r="AX2545" i="2"/>
  <c r="AX3392" i="2"/>
  <c r="AX3070" i="2"/>
  <c r="AX1111" i="2"/>
  <c r="AX1857" i="2"/>
  <c r="AX1858" i="2"/>
  <c r="AX3071" i="2"/>
  <c r="AX524" i="2"/>
  <c r="AX4266" i="2"/>
  <c r="AX4267" i="2"/>
  <c r="AX4268" i="2"/>
  <c r="AX1859" i="2"/>
  <c r="AX135" i="2"/>
  <c r="AX525" i="2"/>
  <c r="AX1860" i="2"/>
  <c r="AX3072" i="2"/>
  <c r="AX2546" i="2"/>
  <c r="AX2547" i="2"/>
  <c r="AX1112" i="2"/>
  <c r="AX1861" i="2"/>
  <c r="AX1862" i="2"/>
  <c r="AX1863" i="2"/>
  <c r="AX1113" i="2"/>
  <c r="AX2548" i="2"/>
  <c r="AX3393" i="2"/>
  <c r="AX3394" i="2"/>
  <c r="AX3073" i="2"/>
  <c r="AX2549" i="2"/>
  <c r="AX136" i="2"/>
  <c r="AX526" i="2"/>
  <c r="AX2550" i="2"/>
  <c r="AX1114" i="2"/>
  <c r="AX527" i="2"/>
  <c r="AX1115" i="2"/>
  <c r="AX1864" i="2"/>
  <c r="AX3074" i="2"/>
  <c r="AX1865" i="2"/>
  <c r="AX2551" i="2"/>
  <c r="AX1866" i="2"/>
  <c r="AX1116" i="2"/>
  <c r="AX1867" i="2"/>
  <c r="AX1868" i="2"/>
  <c r="AX528" i="2"/>
  <c r="AX2552" i="2"/>
  <c r="AX3395" i="2"/>
  <c r="AX2553" i="2"/>
  <c r="AX1869" i="2"/>
  <c r="AX3573" i="2"/>
  <c r="AX2554" i="2"/>
  <c r="AX3574" i="2"/>
  <c r="AX3575" i="2"/>
  <c r="AX529" i="2"/>
  <c r="AX3396" i="2"/>
  <c r="AX4269" i="2"/>
  <c r="AX2555" i="2"/>
  <c r="AX4270" i="2"/>
  <c r="AX1870" i="2"/>
  <c r="AX1871" i="2"/>
  <c r="AX2556" i="2"/>
  <c r="AX4271" i="2"/>
  <c r="AX4272" i="2"/>
  <c r="AX3075" i="2"/>
  <c r="AX1872" i="2"/>
  <c r="AX1117" i="2"/>
  <c r="AX2557" i="2"/>
  <c r="AX4273" i="2"/>
  <c r="AX2558" i="2"/>
  <c r="AX3076" i="2"/>
  <c r="AX1873" i="2"/>
  <c r="AX530" i="2"/>
  <c r="AX2559" i="2"/>
  <c r="AX531" i="2"/>
  <c r="AX2560" i="2"/>
  <c r="AX3077" i="2"/>
  <c r="AX1118" i="2"/>
  <c r="AX2561" i="2"/>
  <c r="AX1874" i="2"/>
  <c r="AX1875" i="2"/>
  <c r="AX3397" i="2"/>
  <c r="AX532" i="2"/>
  <c r="AX1876" i="2"/>
  <c r="AX137" i="2"/>
  <c r="AX2562" i="2"/>
  <c r="AX3398" i="2"/>
  <c r="AX3078" i="2"/>
  <c r="AX3079" i="2"/>
  <c r="AX1119" i="2"/>
  <c r="AX1877" i="2"/>
  <c r="AX2563" i="2"/>
  <c r="AX1878" i="2"/>
  <c r="AX1879" i="2"/>
  <c r="AX2564" i="2"/>
  <c r="AX138" i="2"/>
  <c r="AX2565" i="2"/>
  <c r="AX533" i="2"/>
  <c r="AX1120" i="2"/>
  <c r="AX1880" i="2"/>
  <c r="AX3080" i="2"/>
  <c r="AX2566" i="2"/>
  <c r="AX1121" i="2"/>
  <c r="AX2567" i="2"/>
  <c r="AX3399" i="2"/>
  <c r="AX2568" i="2"/>
  <c r="AX534" i="2"/>
  <c r="AX3576" i="2"/>
  <c r="AX2569" i="2"/>
  <c r="AX2570" i="2"/>
  <c r="AX1881" i="2"/>
  <c r="AX1882" i="2"/>
  <c r="AX3081" i="2"/>
  <c r="AX1883" i="2"/>
  <c r="AX1884" i="2"/>
  <c r="AX4274" i="2"/>
  <c r="AX3400" i="2"/>
  <c r="AX1885" i="2"/>
  <c r="AX3082" i="2"/>
  <c r="AX1122" i="2"/>
  <c r="AX535" i="2"/>
  <c r="AX1123" i="2"/>
  <c r="AX1886" i="2"/>
  <c r="AX3083" i="2"/>
  <c r="AX1887" i="2"/>
  <c r="AX2571" i="2"/>
  <c r="AX3084" i="2"/>
  <c r="AX1124" i="2"/>
  <c r="AX3401" i="2"/>
  <c r="AX1888" i="2"/>
  <c r="AX4275" i="2"/>
  <c r="AX4276" i="2"/>
  <c r="AX4277" i="2"/>
  <c r="AX3085" i="2"/>
  <c r="AX536" i="2"/>
  <c r="AX3086" i="2"/>
  <c r="AX2572" i="2"/>
  <c r="AX1889" i="2"/>
  <c r="AX3577" i="2"/>
  <c r="AX3087" i="2"/>
  <c r="AX537" i="2"/>
  <c r="AX538" i="2"/>
  <c r="AX3578" i="2"/>
  <c r="AX2573" i="2"/>
  <c r="AX1890" i="2"/>
  <c r="AX1125" i="2"/>
  <c r="AX4278" i="2"/>
  <c r="AX4279" i="2"/>
  <c r="AX4280" i="2"/>
  <c r="AX4281" i="2"/>
  <c r="AX4282" i="2"/>
  <c r="AX4283" i="2"/>
  <c r="AX1126" i="2"/>
  <c r="AX539" i="2"/>
  <c r="AX2574" i="2"/>
  <c r="AX540" i="2"/>
  <c r="AX3579" i="2"/>
  <c r="AX541" i="2"/>
  <c r="AX3088" i="2"/>
  <c r="AX1891" i="2"/>
  <c r="AX4284" i="2"/>
  <c r="AX4285" i="2"/>
  <c r="AX4286" i="2"/>
  <c r="AX4287" i="2"/>
  <c r="AX4288" i="2"/>
  <c r="AX4289" i="2"/>
  <c r="AX4290" i="2"/>
  <c r="AX4291" i="2"/>
  <c r="AX4292" i="2"/>
  <c r="AX4293" i="2"/>
  <c r="AX4294" i="2"/>
  <c r="AX4295" i="2"/>
  <c r="AX4296" i="2"/>
  <c r="AX4297" i="2"/>
  <c r="AX4298" i="2"/>
  <c r="AX4299" i="2"/>
  <c r="AX1892" i="2"/>
  <c r="AX3089" i="2"/>
  <c r="AX542" i="2"/>
  <c r="AX1127" i="2"/>
  <c r="AX1128" i="2"/>
  <c r="AX1129" i="2"/>
  <c r="AX1130" i="2"/>
  <c r="AX543" i="2"/>
  <c r="AX1893" i="2"/>
  <c r="AX2575" i="2"/>
  <c r="AX2576" i="2"/>
  <c r="AX3580" i="2"/>
  <c r="AX1894" i="2"/>
  <c r="AX3090" i="2"/>
  <c r="AX1895" i="2"/>
  <c r="AX1896" i="2"/>
  <c r="AX1131" i="2"/>
  <c r="AX139" i="2"/>
  <c r="AX1897" i="2"/>
  <c r="AX544" i="2"/>
  <c r="AX2577" i="2"/>
  <c r="AX1898" i="2"/>
  <c r="AX2578" i="2"/>
  <c r="AX140" i="2"/>
  <c r="AX141" i="2"/>
  <c r="AX2579" i="2"/>
  <c r="AX2580" i="2"/>
  <c r="AX1132" i="2"/>
  <c r="AX545" i="2"/>
  <c r="AX1899" i="2"/>
  <c r="AX3091" i="2"/>
  <c r="AX2581" i="2"/>
  <c r="AX3092" i="2"/>
  <c r="AX1133" i="2"/>
  <c r="AX3093" i="2"/>
  <c r="AX546" i="2"/>
  <c r="AX4300" i="2"/>
  <c r="AX4301" i="2"/>
  <c r="AX1900" i="2"/>
  <c r="AX3094" i="2"/>
  <c r="AX142" i="2"/>
  <c r="AX3095" i="2"/>
  <c r="AX3581" i="2"/>
  <c r="AX1901" i="2"/>
  <c r="AX2582" i="2"/>
  <c r="AX1902" i="2"/>
  <c r="AX3096" i="2"/>
  <c r="AX547" i="2"/>
  <c r="AX548" i="2"/>
  <c r="AX2583" i="2"/>
  <c r="AX2584" i="2"/>
  <c r="AX3097" i="2"/>
  <c r="AX1134" i="2"/>
  <c r="AX1903" i="2"/>
  <c r="AX3402" i="2"/>
  <c r="AX1135" i="2"/>
  <c r="AX3098" i="2"/>
  <c r="AX3403" i="2"/>
  <c r="AX1136" i="2"/>
  <c r="AX4302" i="2"/>
  <c r="AX3099" i="2"/>
  <c r="AX3100" i="2"/>
  <c r="AX2585" i="2"/>
  <c r="AX3404" i="2"/>
  <c r="AX2586" i="2"/>
  <c r="AX143" i="2"/>
  <c r="AX549" i="2"/>
  <c r="AX2587" i="2"/>
  <c r="AX1904" i="2"/>
  <c r="AX3101" i="2"/>
  <c r="AX1905" i="2"/>
  <c r="AX4303" i="2"/>
  <c r="AX1906" i="2"/>
  <c r="AX550" i="2"/>
  <c r="AX1907" i="2"/>
  <c r="AX1137" i="2"/>
  <c r="AX1138" i="2"/>
  <c r="AX551" i="2"/>
  <c r="AX3102" i="2"/>
  <c r="AX3103" i="2"/>
  <c r="AX1908" i="2"/>
  <c r="AX1139" i="2"/>
  <c r="AX1909" i="2"/>
  <c r="AX4304" i="2"/>
  <c r="AX1140" i="2"/>
  <c r="AX4305" i="2"/>
  <c r="AX1910" i="2"/>
  <c r="AX3104" i="2"/>
  <c r="AX1141" i="2"/>
  <c r="AX1911" i="2"/>
  <c r="AX14" i="2"/>
  <c r="AX1142" i="2"/>
  <c r="AX1912" i="2"/>
  <c r="AX1913" i="2"/>
  <c r="AX552" i="2"/>
  <c r="AX1914" i="2"/>
  <c r="AX3405" i="2"/>
  <c r="AX1915" i="2"/>
  <c r="AX2588" i="2"/>
  <c r="AX1916" i="2"/>
  <c r="AX1143" i="2"/>
  <c r="AX3105" i="2"/>
  <c r="AX144" i="2"/>
  <c r="AX4306" i="2"/>
  <c r="AX4307" i="2"/>
  <c r="AX4308" i="2"/>
  <c r="AX4309" i="2"/>
  <c r="AX1917" i="2"/>
  <c r="AX553" i="2"/>
  <c r="AX1918" i="2"/>
  <c r="AX145" i="2"/>
  <c r="AX2589" i="2"/>
  <c r="AX1919" i="2"/>
  <c r="AX1920" i="2"/>
  <c r="AX3582" i="2"/>
  <c r="AX2590" i="2"/>
  <c r="AX2591" i="2"/>
  <c r="AX15" i="2"/>
  <c r="AX3406" i="2"/>
  <c r="AX1144" i="2"/>
  <c r="AX2592" i="2"/>
  <c r="AX1921" i="2"/>
  <c r="AX3106" i="2"/>
  <c r="AX4310" i="2"/>
  <c r="AX4311" i="2"/>
  <c r="AX4312" i="2"/>
  <c r="AX3107" i="2"/>
  <c r="AX2593" i="2"/>
  <c r="AX2594" i="2"/>
  <c r="AX554" i="2"/>
  <c r="AX2595" i="2"/>
  <c r="AX1145" i="2"/>
  <c r="AX1146" i="2"/>
  <c r="AX555" i="2"/>
  <c r="AX1147" i="2"/>
  <c r="AX146" i="2"/>
  <c r="AX1922" i="2"/>
  <c r="AX3108" i="2"/>
  <c r="AX1923" i="2"/>
  <c r="AX1924" i="2"/>
  <c r="AX3109" i="2"/>
  <c r="AX1148" i="2"/>
  <c r="AX3583" i="2"/>
  <c r="AX1925" i="2"/>
  <c r="AX556" i="2"/>
  <c r="AX1149" i="2"/>
  <c r="AX2596" i="2"/>
  <c r="AX4313" i="2"/>
  <c r="AX1150" i="2"/>
  <c r="AX1926" i="2"/>
  <c r="AX1151" i="2"/>
  <c r="AX557" i="2"/>
  <c r="AX2597" i="2"/>
  <c r="AX2598" i="2"/>
  <c r="AX3584" i="2"/>
  <c r="AX4314" i="2"/>
  <c r="AX3110" i="2"/>
  <c r="AX1152" i="2"/>
  <c r="AX558" i="2"/>
  <c r="AX559" i="2"/>
  <c r="AX1927" i="2"/>
  <c r="AX1153" i="2"/>
  <c r="AX1928" i="2"/>
  <c r="AX2599" i="2"/>
  <c r="AX1154" i="2"/>
  <c r="AX3407" i="2"/>
  <c r="AX560" i="2"/>
  <c r="AX1929" i="2"/>
  <c r="AX2600" i="2"/>
  <c r="AX2601" i="2"/>
  <c r="AX3111" i="2"/>
  <c r="AX3112" i="2"/>
  <c r="AX3113" i="2"/>
  <c r="AX561" i="2"/>
  <c r="AX1155" i="2"/>
  <c r="AX3408" i="2"/>
  <c r="AX3409" i="2"/>
  <c r="AX2602" i="2"/>
  <c r="AX1930" i="2"/>
  <c r="AX562" i="2"/>
  <c r="AX3410" i="2"/>
  <c r="AX563" i="2"/>
  <c r="AX3114" i="2"/>
  <c r="AX1156" i="2"/>
  <c r="AX1157" i="2"/>
  <c r="AX1931" i="2"/>
  <c r="AX3115" i="2"/>
  <c r="AX2603" i="2"/>
  <c r="AX1932" i="2"/>
  <c r="AX2604" i="2"/>
  <c r="AX2605" i="2"/>
  <c r="AX3116" i="2"/>
  <c r="AX4315" i="2"/>
  <c r="AX4316" i="2"/>
  <c r="AX3117" i="2"/>
  <c r="AX564" i="2"/>
  <c r="AX4317" i="2"/>
  <c r="AX1158" i="2"/>
  <c r="AX3118" i="2"/>
  <c r="AX1933" i="2"/>
  <c r="AX565" i="2"/>
  <c r="AX147" i="2"/>
  <c r="AX1934" i="2"/>
  <c r="AX1935" i="2"/>
  <c r="AX1159" i="2"/>
  <c r="AX1160" i="2"/>
  <c r="AX2606" i="2"/>
  <c r="AX1936" i="2"/>
  <c r="AX2607" i="2"/>
  <c r="AX3411" i="2"/>
  <c r="AX566" i="2"/>
  <c r="AX1161" i="2"/>
  <c r="AX1162" i="2"/>
  <c r="AX1163" i="2"/>
  <c r="AX3119" i="2"/>
  <c r="AX1937" i="2"/>
  <c r="AX1938" i="2"/>
  <c r="AX2608" i="2"/>
  <c r="AX1164" i="2"/>
  <c r="AX3585" i="2"/>
  <c r="AX148" i="2"/>
  <c r="AX3412" i="2"/>
  <c r="AX1165" i="2"/>
  <c r="AX149" i="2"/>
  <c r="AX2609" i="2"/>
  <c r="AX4318" i="2"/>
  <c r="AX567" i="2"/>
  <c r="AX2610" i="2"/>
  <c r="AX1939" i="2"/>
  <c r="AX1166" i="2"/>
  <c r="AX2611" i="2"/>
  <c r="AX1167" i="2"/>
  <c r="AX4319" i="2"/>
  <c r="AX4320" i="2"/>
  <c r="AX4321" i="2"/>
  <c r="AX4322" i="2"/>
  <c r="AX4323" i="2"/>
  <c r="AX4324" i="2"/>
  <c r="AX4325" i="2"/>
  <c r="AX4326" i="2"/>
  <c r="AX4327" i="2"/>
  <c r="AX4328" i="2"/>
  <c r="AX4329" i="2"/>
  <c r="AX4330" i="2"/>
  <c r="AX4331" i="2"/>
  <c r="AX4332" i="2"/>
  <c r="AX4333" i="2"/>
  <c r="AX4334" i="2"/>
  <c r="AX3120" i="2"/>
  <c r="AX1940" i="2"/>
  <c r="AX150" i="2"/>
  <c r="AX3121" i="2"/>
  <c r="AX151" i="2"/>
  <c r="AX1941" i="2"/>
  <c r="AX2612" i="2"/>
  <c r="AX3122" i="2"/>
  <c r="AX3123" i="2"/>
  <c r="AX1168" i="2"/>
  <c r="AX1169" i="2"/>
  <c r="AX568" i="2"/>
  <c r="AX1170" i="2"/>
  <c r="AX1942" i="2"/>
  <c r="AX1943" i="2"/>
  <c r="AX152" i="2"/>
  <c r="AX1944" i="2"/>
  <c r="AX1945" i="2"/>
  <c r="AX2613" i="2"/>
  <c r="AX2614" i="2"/>
  <c r="AX2615" i="2"/>
  <c r="AX4335" i="2"/>
  <c r="AX4336" i="2"/>
  <c r="AX4337" i="2"/>
  <c r="AX3124" i="2"/>
  <c r="AX3125" i="2"/>
  <c r="AX1171" i="2"/>
  <c r="AX3126" i="2"/>
  <c r="AX3413" i="2"/>
  <c r="AX4338" i="2"/>
  <c r="AX4339" i="2"/>
  <c r="AX1946" i="2"/>
  <c r="AX4340" i="2"/>
  <c r="AX2616" i="2"/>
  <c r="AX3414" i="2"/>
  <c r="AX4341" i="2"/>
  <c r="AX4342" i="2"/>
  <c r="AX4343" i="2"/>
  <c r="AX4344" i="2"/>
  <c r="AX4345" i="2"/>
  <c r="AX4346" i="2"/>
  <c r="AX4347" i="2"/>
  <c r="AX4348" i="2"/>
  <c r="AX4349" i="2"/>
  <c r="AX4350" i="2"/>
  <c r="AX4351" i="2"/>
  <c r="AX4352" i="2"/>
  <c r="AX4353" i="2"/>
  <c r="AX4354" i="2"/>
  <c r="AX4355" i="2"/>
  <c r="AX4356" i="2"/>
  <c r="AX4357" i="2"/>
  <c r="AX4358" i="2"/>
  <c r="AX153" i="2"/>
  <c r="AX3127" i="2"/>
  <c r="AX3128" i="2"/>
  <c r="AX569" i="2"/>
  <c r="AX1947" i="2"/>
  <c r="AX2617" i="2"/>
  <c r="AX570" i="2"/>
  <c r="AX3586" i="2"/>
  <c r="AX154" i="2"/>
  <c r="AX3415" i="2"/>
  <c r="AX1172" i="2"/>
  <c r="AX1173" i="2"/>
  <c r="AX1948" i="2"/>
  <c r="AX1174" i="2"/>
  <c r="AX2618" i="2"/>
  <c r="AX4359" i="2"/>
  <c r="AX3129" i="2"/>
  <c r="AX4360" i="2"/>
  <c r="AX1949" i="2"/>
  <c r="AX4361" i="2"/>
  <c r="AX3587" i="2"/>
  <c r="AX2619" i="2"/>
  <c r="AX2620" i="2"/>
  <c r="AX1950" i="2"/>
  <c r="AX1175" i="2"/>
  <c r="AX571" i="2"/>
  <c r="AX1951" i="2"/>
  <c r="AX1176" i="2"/>
  <c r="AX3130" i="2"/>
  <c r="AX155" i="2"/>
  <c r="AX572" i="2"/>
  <c r="AX3588" i="2"/>
  <c r="AX2621" i="2"/>
  <c r="AX573" i="2"/>
  <c r="AX574" i="2"/>
  <c r="AX1177" i="2"/>
  <c r="AX575" i="2"/>
  <c r="AX2622" i="2"/>
  <c r="AX2623" i="2"/>
  <c r="AX1952" i="2"/>
  <c r="AX2624" i="2"/>
  <c r="AX2625" i="2"/>
  <c r="AX576" i="2"/>
  <c r="AX2626" i="2"/>
  <c r="AX3416" i="2"/>
  <c r="AX1178" i="2"/>
  <c r="AX2627" i="2"/>
  <c r="AX1953" i="2"/>
  <c r="AX3417" i="2"/>
  <c r="AX156" i="2"/>
  <c r="AX577" i="2"/>
  <c r="AX578" i="2"/>
  <c r="AX1179" i="2"/>
  <c r="AX3418" i="2"/>
  <c r="AX1954" i="2"/>
  <c r="AX1180" i="2"/>
  <c r="AX1955" i="2"/>
  <c r="AX3419" i="2"/>
  <c r="AX1956" i="2"/>
  <c r="AX3131" i="2"/>
  <c r="AX1181" i="2"/>
  <c r="AX4362" i="2"/>
  <c r="AX3132" i="2"/>
  <c r="AX1182" i="2"/>
  <c r="AX3133" i="2"/>
  <c r="AX1183" i="2"/>
  <c r="AX2628" i="2"/>
  <c r="AX1184" i="2"/>
  <c r="AX579" i="2"/>
  <c r="AX3134" i="2"/>
  <c r="AX1957" i="2"/>
  <c r="AX1185" i="2"/>
  <c r="AX2629" i="2"/>
  <c r="AX2630" i="2"/>
  <c r="AX3420" i="2"/>
  <c r="AX580" i="2"/>
  <c r="AX3135" i="2"/>
  <c r="AX581" i="2"/>
  <c r="AX3589" i="2"/>
  <c r="AX582" i="2"/>
  <c r="AX3421" i="2"/>
  <c r="AX1958" i="2"/>
  <c r="AX3590" i="2"/>
  <c r="AX4363" i="2"/>
  <c r="AX1186" i="2"/>
  <c r="AX1187" i="2"/>
  <c r="AX583" i="2"/>
  <c r="AX1959" i="2"/>
  <c r="AX2631" i="2"/>
  <c r="AX1960" i="2"/>
  <c r="AX2632" i="2"/>
  <c r="AX2633" i="2"/>
  <c r="AX2634" i="2"/>
  <c r="AX1188" i="2"/>
  <c r="AX1189" i="2"/>
  <c r="AX2635" i="2"/>
  <c r="AX4364" i="2"/>
  <c r="AX4365" i="2"/>
  <c r="AX157" i="2"/>
  <c r="AX3136" i="2"/>
  <c r="AX3137" i="2"/>
  <c r="AX2636" i="2"/>
  <c r="AX1190" i="2"/>
  <c r="AX1191" i="2"/>
  <c r="AX1961" i="2"/>
  <c r="AX158" i="2"/>
  <c r="AX1962" i="2"/>
  <c r="AX1192" i="2"/>
  <c r="AX2637" i="2"/>
  <c r="AX1963" i="2"/>
  <c r="AX1193" i="2"/>
  <c r="AX2638" i="2"/>
  <c r="AX1194" i="2"/>
  <c r="AX2639" i="2"/>
  <c r="AX584" i="2"/>
  <c r="AX3591" i="2"/>
  <c r="AX1964" i="2"/>
  <c r="AX585" i="2"/>
  <c r="AX1195" i="2"/>
  <c r="AX1965" i="2"/>
  <c r="AX2640" i="2"/>
  <c r="AX1966" i="2"/>
  <c r="AX1967" i="2"/>
  <c r="AX2641" i="2"/>
  <c r="AX1968" i="2"/>
  <c r="AX1196" i="2"/>
  <c r="AX1197" i="2"/>
  <c r="AX586" i="2"/>
  <c r="AX2642" i="2"/>
  <c r="AX3138" i="2"/>
  <c r="AX1198" i="2"/>
  <c r="AX3422" i="2"/>
  <c r="AX587" i="2"/>
  <c r="AX1969" i="2"/>
  <c r="AX1199" i="2"/>
  <c r="AX159" i="2"/>
  <c r="AX1970" i="2"/>
  <c r="AX2643" i="2"/>
  <c r="AX160" i="2"/>
  <c r="AX588" i="2"/>
  <c r="AX1971" i="2"/>
  <c r="AX1200" i="2"/>
  <c r="AX3139" i="2"/>
  <c r="AX589" i="2"/>
  <c r="AX1201" i="2"/>
  <c r="AX3592" i="2"/>
  <c r="AX590" i="2"/>
  <c r="AX2644" i="2"/>
  <c r="AX1972" i="2"/>
  <c r="AX3140" i="2"/>
  <c r="AX591" i="2"/>
  <c r="AX1202" i="2"/>
  <c r="AX3141" i="2"/>
  <c r="AX592" i="2"/>
  <c r="AX1203" i="2"/>
  <c r="AX2645" i="2"/>
  <c r="AX3593" i="2"/>
  <c r="AX1973" i="2"/>
  <c r="AX593" i="2"/>
  <c r="AX594" i="2"/>
  <c r="AX595" i="2"/>
  <c r="AX1204" i="2"/>
  <c r="AX1205" i="2"/>
  <c r="AX1974" i="2"/>
  <c r="AX4366" i="2"/>
  <c r="AX4367" i="2"/>
  <c r="AX4368" i="2"/>
  <c r="AX3142" i="2"/>
  <c r="AX596" i="2"/>
  <c r="AX2646" i="2"/>
  <c r="AX3594" i="2"/>
  <c r="AX597" i="2"/>
  <c r="AX3423" i="2"/>
  <c r="AX4369" i="2"/>
  <c r="AX4370" i="2"/>
  <c r="AX4371" i="2"/>
  <c r="AX4372" i="2"/>
  <c r="AX4373" i="2"/>
  <c r="AX4374" i="2"/>
  <c r="AX4375" i="2"/>
  <c r="AX4376" i="2"/>
  <c r="AX4377" i="2"/>
  <c r="AX4378" i="2"/>
  <c r="AX4379" i="2"/>
  <c r="AX4380" i="2"/>
  <c r="AX4381" i="2"/>
  <c r="AX4382" i="2"/>
  <c r="AX4383" i="2"/>
  <c r="AX4384" i="2"/>
  <c r="AX4385" i="2"/>
  <c r="AX4386" i="2"/>
  <c r="AX4387" i="2"/>
  <c r="AX4388" i="2"/>
  <c r="AX4389" i="2"/>
  <c r="AX4390" i="2"/>
  <c r="AX4391" i="2"/>
  <c r="AX4392" i="2"/>
  <c r="AX4393" i="2"/>
  <c r="AX4394" i="2"/>
  <c r="AX4395" i="2"/>
  <c r="AX4396" i="2"/>
  <c r="AX4397" i="2"/>
  <c r="AX4398" i="2"/>
  <c r="AX4399" i="2"/>
  <c r="AX4400" i="2"/>
  <c r="AX4401" i="2"/>
  <c r="AX4402" i="2"/>
  <c r="AX4403" i="2"/>
  <c r="AX3143" i="2"/>
  <c r="AX2647" i="2"/>
  <c r="AX3144" i="2"/>
  <c r="AX1975" i="2"/>
  <c r="AX598" i="2"/>
  <c r="AX2648" i="2"/>
  <c r="AX2649" i="2"/>
  <c r="AX1206" i="2"/>
  <c r="AX3145" i="2"/>
  <c r="AX3595" i="2"/>
  <c r="AX1207" i="2"/>
  <c r="AX1208" i="2"/>
  <c r="AX1976" i="2"/>
  <c r="AX599" i="2"/>
  <c r="AX1977" i="2"/>
  <c r="AX2650" i="2"/>
  <c r="AX161" i="2"/>
  <c r="AX600" i="2"/>
  <c r="AX2651" i="2"/>
  <c r="AX1978" i="2"/>
  <c r="AX3424" i="2"/>
  <c r="AX601" i="2"/>
  <c r="AX3425" i="2"/>
  <c r="AX1209" i="2"/>
  <c r="AX602" i="2"/>
  <c r="AX1979" i="2"/>
  <c r="AX603" i="2"/>
  <c r="AX604" i="2"/>
  <c r="AX1980" i="2"/>
  <c r="AX2652" i="2"/>
  <c r="AX2653" i="2"/>
  <c r="AX3596" i="2"/>
  <c r="AX1210" i="2"/>
  <c r="AX3146" i="2"/>
  <c r="AX1211" i="2"/>
  <c r="AX605" i="2"/>
  <c r="AX4404" i="2"/>
  <c r="AX4405" i="2"/>
  <c r="AX4406" i="2"/>
  <c r="AX4407" i="2"/>
  <c r="AX4408" i="2"/>
  <c r="AX4409" i="2"/>
  <c r="AX4410" i="2"/>
  <c r="AX4411" i="2"/>
  <c r="AX4412" i="2"/>
  <c r="AX4413" i="2"/>
  <c r="AX4414" i="2"/>
  <c r="AX4415" i="2"/>
  <c r="AX4416" i="2"/>
  <c r="AX4417" i="2"/>
  <c r="AX4418" i="2"/>
  <c r="AX4419" i="2"/>
  <c r="AX4420" i="2"/>
  <c r="AX4421" i="2"/>
  <c r="AX4422" i="2"/>
  <c r="AX4423" i="2"/>
  <c r="AX4424" i="2"/>
  <c r="AX4425" i="2"/>
  <c r="AX4426" i="2"/>
  <c r="AX4427" i="2"/>
  <c r="AX4428" i="2"/>
  <c r="AX1212" i="2"/>
  <c r="AX1213" i="2"/>
  <c r="AX3597" i="2"/>
  <c r="AX606" i="2"/>
  <c r="AX162" i="2"/>
  <c r="AX1214" i="2"/>
  <c r="AX607" i="2"/>
  <c r="AX4429" i="2"/>
  <c r="AX1981" i="2"/>
  <c r="AX3426" i="2"/>
  <c r="AX3427" i="2"/>
  <c r="AX1982" i="2"/>
  <c r="AX3428" i="2"/>
  <c r="AX3147" i="2"/>
  <c r="AX2654" i="2"/>
  <c r="AX3429" i="2"/>
  <c r="AX2655" i="2"/>
  <c r="AX1215" i="2"/>
  <c r="AX4430" i="2"/>
  <c r="AX4431" i="2"/>
  <c r="AX3148" i="2"/>
  <c r="AX4432" i="2"/>
  <c r="AX1983" i="2"/>
  <c r="AX4433" i="2"/>
  <c r="AX608" i="2"/>
  <c r="AX1984" i="2"/>
  <c r="AX1985" i="2"/>
  <c r="AX1986" i="2"/>
  <c r="AX1987" i="2"/>
  <c r="AX3149" i="2"/>
  <c r="AX163" i="2"/>
  <c r="AX1216" i="2"/>
  <c r="AX2656" i="2"/>
  <c r="AX1217" i="2"/>
  <c r="AX3150" i="2"/>
  <c r="AX3598" i="2"/>
  <c r="AX1988" i="2"/>
  <c r="AX3151" i="2"/>
  <c r="AX3152" i="2"/>
  <c r="AX4434" i="2"/>
  <c r="AX4435" i="2"/>
  <c r="AX2657" i="2"/>
  <c r="AX1989" i="2"/>
  <c r="AX3430" i="2"/>
  <c r="AX4436" i="2"/>
  <c r="AX4437" i="2"/>
  <c r="AX2658" i="2"/>
  <c r="AX1990" i="2"/>
  <c r="AX1991" i="2"/>
  <c r="AX3153" i="2"/>
  <c r="AX1218" i="2"/>
  <c r="AX1992" i="2"/>
  <c r="AX2659" i="2"/>
  <c r="AX1993" i="2"/>
  <c r="AX2660" i="2"/>
  <c r="AX3154" i="2"/>
  <c r="AX1994" i="2"/>
  <c r="AX3431" i="2"/>
  <c r="AX164" i="2"/>
  <c r="AX2661" i="2"/>
  <c r="AX1995" i="2"/>
  <c r="AX1996" i="2"/>
  <c r="AX2662" i="2"/>
  <c r="AX1219" i="2"/>
  <c r="AX1220" i="2"/>
  <c r="AX1221" i="2"/>
  <c r="AX1222" i="2"/>
  <c r="AX1223" i="2"/>
  <c r="AX2663" i="2"/>
  <c r="AX16" i="2"/>
  <c r="AX3432" i="2"/>
  <c r="AX1224" i="2"/>
  <c r="AX609" i="2"/>
  <c r="AX1225" i="2"/>
  <c r="AX17" i="2"/>
  <c r="AX1997" i="2"/>
  <c r="AX2664" i="2"/>
  <c r="AX1998" i="2"/>
  <c r="AX2665" i="2"/>
  <c r="AX1999" i="2"/>
  <c r="AX2666" i="2"/>
  <c r="AX2000" i="2"/>
  <c r="AX2001" i="2"/>
  <c r="AX3599" i="2"/>
  <c r="AX3600" i="2"/>
  <c r="AX3155" i="2"/>
  <c r="AX2002" i="2"/>
  <c r="AX2003" i="2"/>
  <c r="AX2667" i="2"/>
  <c r="AX2004" i="2"/>
  <c r="AX3601" i="2"/>
  <c r="AX3433" i="2"/>
  <c r="AX2668" i="2"/>
  <c r="AX2005" i="2"/>
  <c r="AX4438" i="2"/>
  <c r="AX2669" i="2"/>
  <c r="AX4439" i="2"/>
  <c r="AX1226" i="2"/>
  <c r="AX1227" i="2"/>
  <c r="AX2006" i="2"/>
  <c r="AX2670" i="2"/>
  <c r="AX4440" i="2"/>
  <c r="AX3156" i="2"/>
  <c r="AX2007" i="2"/>
  <c r="AX3434" i="2"/>
  <c r="AX3157" i="2"/>
  <c r="AX610" i="2"/>
  <c r="AX2008" i="2"/>
  <c r="AX1228" i="2"/>
  <c r="AX611" i="2"/>
  <c r="AX1229" i="2"/>
  <c r="AX2671" i="2"/>
  <c r="AX3435" i="2"/>
  <c r="AX2009" i="2"/>
  <c r="AX165" i="2"/>
  <c r="AX3158" i="2"/>
  <c r="AX2672" i="2"/>
  <c r="AX3436" i="2"/>
  <c r="AX2673" i="2"/>
  <c r="AX2674" i="2"/>
  <c r="AX1230" i="2"/>
  <c r="AX3159" i="2"/>
  <c r="AX612" i="2"/>
  <c r="AX3160" i="2"/>
  <c r="AX1231" i="2"/>
  <c r="AX3437" i="2"/>
  <c r="AX1232" i="2"/>
  <c r="AX613" i="2"/>
  <c r="AX2675" i="2"/>
  <c r="AX4441" i="2"/>
  <c r="AX2010" i="2"/>
  <c r="AX1233" i="2"/>
  <c r="AX1234" i="2"/>
  <c r="AX2676" i="2"/>
  <c r="AX2011" i="2"/>
  <c r="AX3602" i="2"/>
  <c r="AX4442" i="2"/>
  <c r="AX4443" i="2"/>
  <c r="AX4444" i="2"/>
  <c r="AX4445" i="2"/>
  <c r="AX4446" i="2"/>
  <c r="AX4447" i="2"/>
  <c r="AX4448" i="2"/>
  <c r="AX4449" i="2"/>
  <c r="AX4450" i="2"/>
  <c r="AX4451" i="2"/>
  <c r="AX4452" i="2"/>
  <c r="AX4453" i="2"/>
  <c r="AX4454" i="2"/>
  <c r="AX4455" i="2"/>
  <c r="AX4456" i="2"/>
  <c r="AX4457" i="2"/>
  <c r="AX4458" i="2"/>
  <c r="AX4459" i="2"/>
  <c r="AX1235" i="2"/>
  <c r="AX1236" i="2"/>
  <c r="AX2012" i="2"/>
  <c r="AX1237" i="2"/>
  <c r="AX3161" i="2"/>
  <c r="AX2013" i="2"/>
  <c r="AX2014" i="2"/>
  <c r="AX3438" i="2"/>
  <c r="AX18" i="2"/>
  <c r="AX2677" i="2"/>
  <c r="AX614" i="2"/>
  <c r="AX615" i="2"/>
  <c r="AX616" i="2"/>
  <c r="AX617" i="2"/>
  <c r="AX1238" i="2"/>
  <c r="AX1239" i="2"/>
  <c r="AX1240" i="2"/>
  <c r="AX2015" i="2"/>
  <c r="AX4460" i="2"/>
  <c r="AX3162" i="2"/>
  <c r="AX2678" i="2"/>
  <c r="AX4461" i="2"/>
  <c r="AX2679" i="2"/>
  <c r="AX618" i="2"/>
  <c r="AX3603" i="2"/>
  <c r="AX2680" i="2"/>
  <c r="AX3163" i="2"/>
  <c r="AX3164" i="2"/>
  <c r="AX3165" i="2"/>
  <c r="AX2681" i="2"/>
  <c r="AX3166" i="2"/>
  <c r="AX3439" i="2"/>
  <c r="AX2016" i="2"/>
  <c r="AX619" i="2"/>
  <c r="AX2017" i="2"/>
  <c r="AX620" i="2"/>
  <c r="AX2018" i="2"/>
  <c r="AX621" i="2"/>
  <c r="AX3440" i="2"/>
  <c r="AX3441" i="2"/>
  <c r="AX2682" i="2"/>
  <c r="AX3167" i="2"/>
  <c r="AX622" i="2"/>
  <c r="AX1241" i="2"/>
  <c r="AX2683" i="2"/>
  <c r="AX19" i="2"/>
  <c r="AX2684" i="2"/>
  <c r="AX3442" i="2"/>
  <c r="AX1242" i="2"/>
  <c r="AX3168" i="2"/>
  <c r="AX623" i="2"/>
  <c r="AX2019" i="2"/>
  <c r="AX166" i="2"/>
  <c r="AX167" i="2"/>
  <c r="AX2020" i="2"/>
  <c r="AX2685" i="2"/>
  <c r="AX2686" i="2"/>
  <c r="AX20" i="2"/>
  <c r="AX624" i="2"/>
  <c r="AX2687" i="2"/>
  <c r="AX1243" i="2"/>
  <c r="AX1244" i="2"/>
  <c r="AX2688" i="2"/>
  <c r="AX625" i="2"/>
  <c r="AX2689" i="2"/>
  <c r="AX626" i="2"/>
  <c r="AX3169" i="2"/>
  <c r="AX2690" i="2"/>
  <c r="AX2021" i="2"/>
  <c r="AN2022" i="2"/>
  <c r="AO2022" i="2"/>
  <c r="AN1245" i="2"/>
  <c r="AO1245" i="2"/>
  <c r="AN627" i="2"/>
  <c r="AO627" i="2"/>
  <c r="AN2691" i="2"/>
  <c r="AO2691" i="2"/>
  <c r="AN3443" i="2"/>
  <c r="AO3443" i="2"/>
  <c r="AN3170" i="2"/>
  <c r="AO3170" i="2"/>
  <c r="AN3444" i="2"/>
  <c r="AO3444" i="2"/>
  <c r="AN3604" i="2"/>
  <c r="AO3604" i="2"/>
  <c r="AN628" i="2"/>
  <c r="AO628" i="2"/>
  <c r="AN1246" i="2"/>
  <c r="AO1246" i="2"/>
  <c r="AN168" i="2"/>
  <c r="AO168" i="2"/>
  <c r="AN1247" i="2"/>
  <c r="AO1247" i="2"/>
  <c r="AN3605" i="2"/>
  <c r="AO3605" i="2"/>
  <c r="AN629" i="2"/>
  <c r="AO629" i="2"/>
  <c r="AN1248" i="2"/>
  <c r="AO1248" i="2"/>
  <c r="AN3606" i="2"/>
  <c r="AO3606" i="2"/>
  <c r="AN3607" i="2"/>
  <c r="AO3607" i="2"/>
  <c r="AN3608" i="2"/>
  <c r="AO3608" i="2"/>
  <c r="AN3171" i="2"/>
  <c r="AO3171" i="2"/>
  <c r="AN3445" i="2"/>
  <c r="AO3445" i="2"/>
  <c r="AN2023" i="2"/>
  <c r="AO2023" i="2"/>
  <c r="AN3172" i="2"/>
  <c r="AO3172" i="2"/>
  <c r="AN1249" i="2"/>
  <c r="AO1249" i="2"/>
  <c r="AN630" i="2"/>
  <c r="AO630" i="2"/>
  <c r="AN2024" i="2"/>
  <c r="AO2024" i="2"/>
  <c r="AN3609" i="2"/>
  <c r="AO3609" i="2"/>
  <c r="AN2025" i="2"/>
  <c r="AO2025" i="2"/>
  <c r="AN3610" i="2"/>
  <c r="AO3610" i="2"/>
  <c r="AN2026" i="2"/>
  <c r="AO2026" i="2"/>
  <c r="AN1250" i="2"/>
  <c r="AO1250" i="2"/>
  <c r="AN1251" i="2"/>
  <c r="AO1251" i="2"/>
  <c r="AN3446" i="2"/>
  <c r="AO3446" i="2"/>
  <c r="AN3611" i="2"/>
  <c r="AO3611" i="2"/>
  <c r="AN1252" i="2"/>
  <c r="AO1252" i="2"/>
  <c r="AN1253" i="2"/>
  <c r="AO1253" i="2"/>
  <c r="AN631" i="2"/>
  <c r="AO631" i="2"/>
  <c r="AN632" i="2"/>
  <c r="AO632" i="2"/>
  <c r="AN633" i="2"/>
  <c r="AO633" i="2"/>
  <c r="AN634" i="2"/>
  <c r="AO634" i="2"/>
  <c r="AN1254" i="2"/>
  <c r="AO1254" i="2"/>
  <c r="AN169" i="2"/>
  <c r="AO169" i="2"/>
  <c r="AN2027" i="2"/>
  <c r="AO2027" i="2"/>
  <c r="AN1255" i="2"/>
  <c r="AO1255" i="2"/>
  <c r="AN170" i="2"/>
  <c r="AO170" i="2"/>
  <c r="AN3447" i="2"/>
  <c r="AO3447" i="2"/>
  <c r="AN2692" i="2"/>
  <c r="AO2692" i="2"/>
  <c r="AN171" i="2"/>
  <c r="AO171" i="2"/>
  <c r="AN172" i="2"/>
  <c r="AO172" i="2"/>
  <c r="AN635" i="2"/>
  <c r="AO635" i="2"/>
  <c r="AN3173" i="2"/>
  <c r="AO3173" i="2"/>
  <c r="AN3174" i="2"/>
  <c r="AO3174" i="2"/>
  <c r="AN173" i="2"/>
  <c r="AO173" i="2"/>
  <c r="AN2028" i="2"/>
  <c r="AO2028" i="2"/>
  <c r="AN636" i="2"/>
  <c r="AO636" i="2"/>
  <c r="AN637" i="2"/>
  <c r="AO637" i="2"/>
  <c r="AN1256" i="2"/>
  <c r="AO1256" i="2"/>
  <c r="AN174" i="2"/>
  <c r="AO174" i="2"/>
  <c r="AN21" i="2"/>
  <c r="AO21" i="2"/>
  <c r="AN22" i="2"/>
  <c r="AO22" i="2"/>
  <c r="AN2029" i="2"/>
  <c r="AO2029" i="2"/>
  <c r="AN175" i="2"/>
  <c r="AO175" i="2"/>
  <c r="AN23" i="2"/>
  <c r="AO23" i="2"/>
  <c r="AN2030" i="2"/>
  <c r="AO2030" i="2"/>
  <c r="AN176" i="2"/>
  <c r="AO176" i="2"/>
  <c r="AN1257" i="2"/>
  <c r="AO1257" i="2"/>
  <c r="AN1258" i="2"/>
  <c r="AO1258" i="2"/>
  <c r="AN2693" i="2"/>
  <c r="AO2693" i="2"/>
  <c r="AN177" i="2"/>
  <c r="AO177" i="2"/>
  <c r="AN178" i="2"/>
  <c r="AO178" i="2"/>
  <c r="AN1259" i="2"/>
  <c r="AO1259" i="2"/>
  <c r="AN2031" i="2"/>
  <c r="AO2031" i="2"/>
  <c r="AN3175" i="2"/>
  <c r="AO3175" i="2"/>
  <c r="AN3612" i="2"/>
  <c r="AO3612" i="2"/>
  <c r="AN3613" i="2"/>
  <c r="AO3613" i="2"/>
  <c r="AN3614" i="2"/>
  <c r="AO3614" i="2"/>
  <c r="AN3615" i="2"/>
  <c r="AO3615" i="2"/>
  <c r="AN3616" i="2"/>
  <c r="AO3616" i="2"/>
  <c r="AN179" i="2"/>
  <c r="AO179" i="2"/>
  <c r="AN3176" i="2"/>
  <c r="AO3176" i="2"/>
  <c r="AN1260" i="2"/>
  <c r="AO1260" i="2"/>
  <c r="AN1261" i="2"/>
  <c r="AO1261" i="2"/>
  <c r="AN1262" i="2"/>
  <c r="AO1262" i="2"/>
  <c r="AN1263" i="2"/>
  <c r="AO1263" i="2"/>
  <c r="AN180" i="2"/>
  <c r="AO180" i="2"/>
  <c r="AN638" i="2"/>
  <c r="AO638" i="2"/>
  <c r="AN2032" i="2"/>
  <c r="AO2032" i="2"/>
  <c r="AN1264" i="2"/>
  <c r="AO1264" i="2"/>
  <c r="AN2033" i="2"/>
  <c r="AO2033" i="2"/>
  <c r="AN2034" i="2"/>
  <c r="AO2034" i="2"/>
  <c r="AN639" i="2"/>
  <c r="AO639" i="2"/>
  <c r="AN640" i="2"/>
  <c r="AO640" i="2"/>
  <c r="AN2694" i="2"/>
  <c r="AO2694" i="2"/>
  <c r="AN2035" i="2"/>
  <c r="AO2035" i="2"/>
  <c r="AN24" i="2"/>
  <c r="AO24" i="2"/>
  <c r="AN641" i="2"/>
  <c r="AO641" i="2"/>
  <c r="AN3177" i="2"/>
  <c r="AO3177" i="2"/>
  <c r="AN3448" i="2"/>
  <c r="AO3448" i="2"/>
  <c r="AN3178" i="2"/>
  <c r="AO3178" i="2"/>
  <c r="AN3179" i="2"/>
  <c r="AO3179" i="2"/>
  <c r="AN3449" i="2"/>
  <c r="AO3449" i="2"/>
  <c r="AN2036" i="2"/>
  <c r="AO2036" i="2"/>
  <c r="AN642" i="2"/>
  <c r="AO642" i="2"/>
  <c r="AN1265" i="2"/>
  <c r="AO1265" i="2"/>
  <c r="AN2037" i="2"/>
  <c r="AO2037" i="2"/>
  <c r="AN1266" i="2"/>
  <c r="AO1266" i="2"/>
  <c r="AN2038" i="2"/>
  <c r="AO2038" i="2"/>
  <c r="AN3180" i="2"/>
  <c r="AO3180" i="2"/>
  <c r="AN2695" i="2"/>
  <c r="AO2695" i="2"/>
  <c r="AN643" i="2"/>
  <c r="AO643" i="2"/>
  <c r="AN3450" i="2"/>
  <c r="AO3450" i="2"/>
  <c r="AN1267" i="2"/>
  <c r="AO1267" i="2"/>
  <c r="AN644" i="2"/>
  <c r="AO644" i="2"/>
  <c r="AN25" i="2"/>
  <c r="AO25" i="2"/>
  <c r="AN645" i="2"/>
  <c r="AO645" i="2"/>
  <c r="AN3181" i="2"/>
  <c r="AO3181" i="2"/>
  <c r="AN646" i="2"/>
  <c r="AO646" i="2"/>
  <c r="AN3182" i="2"/>
  <c r="AO3182" i="2"/>
  <c r="AN181" i="2"/>
  <c r="AO181" i="2"/>
  <c r="AN3617" i="2"/>
  <c r="AO3617" i="2"/>
  <c r="AN1268" i="2"/>
  <c r="AO1268" i="2"/>
  <c r="AN647" i="2"/>
  <c r="AO647" i="2"/>
  <c r="AN2039" i="2"/>
  <c r="AO2039" i="2"/>
  <c r="AN648" i="2"/>
  <c r="AO648" i="2"/>
  <c r="AN3183" i="2"/>
  <c r="AO3183" i="2"/>
  <c r="AN649" i="2"/>
  <c r="AO649" i="2"/>
  <c r="AN2040" i="2"/>
  <c r="AO2040" i="2"/>
  <c r="AN1269" i="2"/>
  <c r="AO1269" i="2"/>
  <c r="AN2041" i="2"/>
  <c r="AO2041" i="2"/>
  <c r="AN2042" i="2"/>
  <c r="AO2042" i="2"/>
  <c r="AN3618" i="2"/>
  <c r="AO3618" i="2"/>
  <c r="AN1270" i="2"/>
  <c r="AO1270" i="2"/>
  <c r="AN26" i="2"/>
  <c r="AO26" i="2"/>
  <c r="AN2043" i="2"/>
  <c r="AO2043" i="2"/>
  <c r="AN2044" i="2"/>
  <c r="AO2044" i="2"/>
  <c r="AN182" i="2"/>
  <c r="AO182" i="2"/>
  <c r="AN2696" i="2"/>
  <c r="AO2696" i="2"/>
  <c r="AN650" i="2"/>
  <c r="AO650" i="2"/>
  <c r="AN2045" i="2"/>
  <c r="AO2045" i="2"/>
  <c r="AN2046" i="2"/>
  <c r="AO2046" i="2"/>
  <c r="AN2047" i="2"/>
  <c r="AO2047" i="2"/>
  <c r="AN1271" i="2"/>
  <c r="AO1271" i="2"/>
  <c r="AN183" i="2"/>
  <c r="AO183" i="2"/>
  <c r="AN651" i="2"/>
  <c r="AO651" i="2"/>
  <c r="AN27" i="2"/>
  <c r="AO27" i="2"/>
  <c r="AN3184" i="2"/>
  <c r="AO3184" i="2"/>
  <c r="AN2697" i="2"/>
  <c r="AO2697" i="2"/>
  <c r="AN1272" i="2"/>
  <c r="AO1272" i="2"/>
  <c r="AN2048" i="2"/>
  <c r="AO2048" i="2"/>
  <c r="AN2049" i="2"/>
  <c r="AO2049" i="2"/>
  <c r="AN3451" i="2"/>
  <c r="AO3451" i="2"/>
  <c r="AN2050" i="2"/>
  <c r="AO2050" i="2"/>
  <c r="AN184" i="2"/>
  <c r="AO184" i="2"/>
  <c r="AN1273" i="2"/>
  <c r="AO1273" i="2"/>
  <c r="AN3452" i="2"/>
  <c r="AO3452" i="2"/>
  <c r="AN3453" i="2"/>
  <c r="AO3453" i="2"/>
  <c r="AN652" i="2"/>
  <c r="AO652" i="2"/>
  <c r="AN3619" i="2"/>
  <c r="AO3619" i="2"/>
  <c r="AN3620" i="2"/>
  <c r="AO3620" i="2"/>
  <c r="AN2698" i="2"/>
  <c r="AO2698" i="2"/>
  <c r="AN185" i="2"/>
  <c r="AO185" i="2"/>
  <c r="AN3185" i="2"/>
  <c r="AO3185" i="2"/>
  <c r="AN1274" i="2"/>
  <c r="AO1274" i="2"/>
  <c r="AN2699" i="2"/>
  <c r="AO2699" i="2"/>
  <c r="AN1275" i="2"/>
  <c r="AO1275" i="2"/>
  <c r="AN2700" i="2"/>
  <c r="AO2700" i="2"/>
  <c r="AN3186" i="2"/>
  <c r="AO3186" i="2"/>
  <c r="AN653" i="2"/>
  <c r="AO653" i="2"/>
  <c r="AN2701" i="2"/>
  <c r="AO2701" i="2"/>
  <c r="AN1276" i="2"/>
  <c r="AO1276" i="2"/>
  <c r="AN2051" i="2"/>
  <c r="AO2051" i="2"/>
  <c r="AN654" i="2"/>
  <c r="AO654" i="2"/>
  <c r="AN655" i="2"/>
  <c r="AO655" i="2"/>
  <c r="AN656" i="2"/>
  <c r="AO656" i="2"/>
  <c r="AN3187" i="2"/>
  <c r="AO3187" i="2"/>
  <c r="AN1277" i="2"/>
  <c r="AO1277" i="2"/>
  <c r="AN3188" i="2"/>
  <c r="AO3188" i="2"/>
  <c r="AN2052" i="2"/>
  <c r="AO2052" i="2"/>
  <c r="AN657" i="2"/>
  <c r="AO657" i="2"/>
  <c r="AN658" i="2"/>
  <c r="AO658" i="2"/>
  <c r="AN3189" i="2"/>
  <c r="AO3189" i="2"/>
  <c r="AN659" i="2"/>
  <c r="AO659" i="2"/>
  <c r="AN3621" i="2"/>
  <c r="AO3621" i="2"/>
  <c r="AN3622" i="2"/>
  <c r="AO3622" i="2"/>
  <c r="AN660" i="2"/>
  <c r="AO660" i="2"/>
  <c r="AN2702" i="2"/>
  <c r="AO2702" i="2"/>
  <c r="AN2053" i="2"/>
  <c r="AO2053" i="2"/>
  <c r="AN661" i="2"/>
  <c r="AO661" i="2"/>
  <c r="AN2054" i="2"/>
  <c r="AO2054" i="2"/>
  <c r="AN1278" i="2"/>
  <c r="AO1278" i="2"/>
  <c r="AN1279" i="2"/>
  <c r="AO1279" i="2"/>
  <c r="AN2703" i="2"/>
  <c r="AO2703" i="2"/>
  <c r="AN1280" i="2"/>
  <c r="AO1280" i="2"/>
  <c r="AN662" i="2"/>
  <c r="AO662" i="2"/>
  <c r="AN3623" i="2"/>
  <c r="AO3623" i="2"/>
  <c r="AN663" i="2"/>
  <c r="AO663" i="2"/>
  <c r="AN3190" i="2"/>
  <c r="AO3190" i="2"/>
  <c r="AN1281" i="2"/>
  <c r="AO1281" i="2"/>
  <c r="AN1282" i="2"/>
  <c r="AO1282" i="2"/>
  <c r="AN1283" i="2"/>
  <c r="AO1283" i="2"/>
  <c r="AN186" i="2"/>
  <c r="AO186" i="2"/>
  <c r="AN2055" i="2"/>
  <c r="AO2055" i="2"/>
  <c r="AN664" i="2"/>
  <c r="AO664" i="2"/>
  <c r="AN2056" i="2"/>
  <c r="AO2056" i="2"/>
  <c r="AN2704" i="2"/>
  <c r="AO2704" i="2"/>
  <c r="AN1284" i="2"/>
  <c r="AO1284" i="2"/>
  <c r="AN1285" i="2"/>
  <c r="AO1285" i="2"/>
  <c r="AN665" i="2"/>
  <c r="AO665" i="2"/>
  <c r="AN666" i="2"/>
  <c r="AO666" i="2"/>
  <c r="AN28" i="2"/>
  <c r="AO28" i="2"/>
  <c r="AN187" i="2"/>
  <c r="AO187" i="2"/>
  <c r="AN667" i="2"/>
  <c r="AO667" i="2"/>
  <c r="AN2057" i="2"/>
  <c r="AO2057" i="2"/>
  <c r="AN2058" i="2"/>
  <c r="AO2058" i="2"/>
  <c r="AN2059" i="2"/>
  <c r="AO2059" i="2"/>
  <c r="AN1286" i="2"/>
  <c r="AO1286" i="2"/>
  <c r="AN668" i="2"/>
  <c r="AO668" i="2"/>
  <c r="AN188" i="2"/>
  <c r="AO188" i="2"/>
  <c r="AN3624" i="2"/>
  <c r="AO3624" i="2"/>
  <c r="AN3625" i="2"/>
  <c r="AO3625" i="2"/>
  <c r="AN669" i="2"/>
  <c r="AO669" i="2"/>
  <c r="AN29" i="2"/>
  <c r="AO29" i="2"/>
  <c r="AN670" i="2"/>
  <c r="AO670" i="2"/>
  <c r="AN1287" i="2"/>
  <c r="AO1287" i="2"/>
  <c r="AN671" i="2"/>
  <c r="AO671" i="2"/>
  <c r="AN3454" i="2"/>
  <c r="AO3454" i="2"/>
  <c r="AN3626" i="2"/>
  <c r="AO3626" i="2"/>
  <c r="AN1288" i="2"/>
  <c r="AO1288" i="2"/>
  <c r="AN1289" i="2"/>
  <c r="AO1289" i="2"/>
  <c r="AN2060" i="2"/>
  <c r="AO2060" i="2"/>
  <c r="AN30" i="2"/>
  <c r="AO30" i="2"/>
  <c r="AN3191" i="2"/>
  <c r="AO3191" i="2"/>
  <c r="AN2061" i="2"/>
  <c r="AO2061" i="2"/>
  <c r="AN672" i="2"/>
  <c r="AO672" i="2"/>
  <c r="AN3455" i="2"/>
  <c r="AO3455" i="2"/>
  <c r="AN2705" i="2"/>
  <c r="AO2705" i="2"/>
  <c r="AN31" i="2"/>
  <c r="AO31" i="2"/>
  <c r="AN2062" i="2"/>
  <c r="AO2062" i="2"/>
  <c r="AN189" i="2"/>
  <c r="AO189" i="2"/>
  <c r="AN2706" i="2"/>
  <c r="AO2706" i="2"/>
  <c r="AN1290" i="2"/>
  <c r="AO1290" i="2"/>
  <c r="AN673" i="2"/>
  <c r="AO673" i="2"/>
  <c r="AN2707" i="2"/>
  <c r="AO2707" i="2"/>
  <c r="AN1291" i="2"/>
  <c r="AO1291" i="2"/>
  <c r="AN190" i="2"/>
  <c r="AO190" i="2"/>
  <c r="AN2063" i="2"/>
  <c r="AO2063" i="2"/>
  <c r="AN3456" i="2"/>
  <c r="AO3456" i="2"/>
  <c r="AN2064" i="2"/>
  <c r="AO2064" i="2"/>
  <c r="AN191" i="2"/>
  <c r="AO191" i="2"/>
  <c r="AN1292" i="2"/>
  <c r="AO1292" i="2"/>
  <c r="AN1293" i="2"/>
  <c r="AO1293" i="2"/>
  <c r="AN1294" i="2"/>
  <c r="AO1294" i="2"/>
  <c r="AN674" i="2"/>
  <c r="AO674" i="2"/>
  <c r="AN3192" i="2"/>
  <c r="AO3192" i="2"/>
  <c r="AN1295" i="2"/>
  <c r="AO1295" i="2"/>
  <c r="AN1296" i="2"/>
  <c r="AO1296" i="2"/>
  <c r="AN2708" i="2"/>
  <c r="AO2708" i="2"/>
  <c r="AN2709" i="2"/>
  <c r="AO2709" i="2"/>
  <c r="AN32" i="2"/>
  <c r="AO32" i="2"/>
  <c r="AN675" i="2"/>
  <c r="AO675" i="2"/>
  <c r="AN1297" i="2"/>
  <c r="AO1297" i="2"/>
  <c r="AN3457" i="2"/>
  <c r="AO3457" i="2"/>
  <c r="AN3193" i="2"/>
  <c r="AO3193" i="2"/>
  <c r="AN2065" i="2"/>
  <c r="AO2065" i="2"/>
  <c r="AN2066" i="2"/>
  <c r="AO2066" i="2"/>
  <c r="AN3194" i="2"/>
  <c r="AO3194" i="2"/>
  <c r="AN676" i="2"/>
  <c r="AO676" i="2"/>
  <c r="AN1298" i="2"/>
  <c r="AO1298" i="2"/>
  <c r="AN2067" i="2"/>
  <c r="AO2067" i="2"/>
  <c r="AN2710" i="2"/>
  <c r="AO2710" i="2"/>
  <c r="AN2068" i="2"/>
  <c r="AO2068" i="2"/>
  <c r="AN1299" i="2"/>
  <c r="AO1299" i="2"/>
  <c r="AN1300" i="2"/>
  <c r="AO1300" i="2"/>
  <c r="AN1301" i="2"/>
  <c r="AO1301" i="2"/>
  <c r="AN1302" i="2"/>
  <c r="AO1302" i="2"/>
  <c r="AN2711" i="2"/>
  <c r="AO2711" i="2"/>
  <c r="AN2069" i="2"/>
  <c r="AO2069" i="2"/>
  <c r="AN33" i="2"/>
  <c r="AO33" i="2"/>
  <c r="AN192" i="2"/>
  <c r="AO192" i="2"/>
  <c r="AN2712" i="2"/>
  <c r="AO2712" i="2"/>
  <c r="AN2070" i="2"/>
  <c r="AO2070" i="2"/>
  <c r="AN2071" i="2"/>
  <c r="AO2071" i="2"/>
  <c r="AN3627" i="2"/>
  <c r="AO3627" i="2"/>
  <c r="AN677" i="2"/>
  <c r="AO677" i="2"/>
  <c r="AN193" i="2"/>
  <c r="AO193" i="2"/>
  <c r="AN2713" i="2"/>
  <c r="AO2713" i="2"/>
  <c r="AN194" i="2"/>
  <c r="AO194" i="2"/>
  <c r="AN2072" i="2"/>
  <c r="AO2072" i="2"/>
  <c r="AN1303" i="2"/>
  <c r="AO1303" i="2"/>
  <c r="AN2073" i="2"/>
  <c r="AO2073" i="2"/>
  <c r="AN3195" i="2"/>
  <c r="AO3195" i="2"/>
  <c r="AN678" i="2"/>
  <c r="AO678" i="2"/>
  <c r="AN2074" i="2"/>
  <c r="AO2074" i="2"/>
  <c r="AN3196" i="2"/>
  <c r="AO3196" i="2"/>
  <c r="AN679" i="2"/>
  <c r="AO679" i="2"/>
  <c r="AN195" i="2"/>
  <c r="AO195" i="2"/>
  <c r="AN680" i="2"/>
  <c r="AO680" i="2"/>
  <c r="AN3197" i="2"/>
  <c r="AO3197" i="2"/>
  <c r="AN3198" i="2"/>
  <c r="AO3198" i="2"/>
  <c r="AN3458" i="2"/>
  <c r="AO3458" i="2"/>
  <c r="AN1304" i="2"/>
  <c r="AO1304" i="2"/>
  <c r="AN3628" i="2"/>
  <c r="AO3628" i="2"/>
  <c r="AN2714" i="2"/>
  <c r="AO2714" i="2"/>
  <c r="AN2715" i="2"/>
  <c r="AO2715" i="2"/>
  <c r="AN2075" i="2"/>
  <c r="AO2075" i="2"/>
  <c r="AN2716" i="2"/>
  <c r="AO2716" i="2"/>
  <c r="AN681" i="2"/>
  <c r="AO681" i="2"/>
  <c r="AN196" i="2"/>
  <c r="AO196" i="2"/>
  <c r="AN197" i="2"/>
  <c r="AO197" i="2"/>
  <c r="AN1305" i="2"/>
  <c r="AO1305" i="2"/>
  <c r="AN2717" i="2"/>
  <c r="AO2717" i="2"/>
  <c r="AN682" i="2"/>
  <c r="AO682" i="2"/>
  <c r="AN1306" i="2"/>
  <c r="AO1306" i="2"/>
  <c r="AN2718" i="2"/>
  <c r="AO2718" i="2"/>
  <c r="AN2076" i="2"/>
  <c r="AO2076" i="2"/>
  <c r="AN683" i="2"/>
  <c r="AO683" i="2"/>
  <c r="AN2077" i="2"/>
  <c r="AO2077" i="2"/>
  <c r="AN198" i="2"/>
  <c r="AO198" i="2"/>
  <c r="AN2078" i="2"/>
  <c r="AO2078" i="2"/>
  <c r="AN2719" i="2"/>
  <c r="AO2719" i="2"/>
  <c r="AN199" i="2"/>
  <c r="AO199" i="2"/>
  <c r="AN1307" i="2"/>
  <c r="AO1307" i="2"/>
  <c r="AN684" i="2"/>
  <c r="AO684" i="2"/>
  <c r="AN2079" i="2"/>
  <c r="AO2079" i="2"/>
  <c r="AN2080" i="2"/>
  <c r="AO2080" i="2"/>
  <c r="AN1308" i="2"/>
  <c r="AO1308" i="2"/>
  <c r="AN2720" i="2"/>
  <c r="AO2720" i="2"/>
  <c r="AN1309" i="2"/>
  <c r="AO1309" i="2"/>
  <c r="AN685" i="2"/>
  <c r="AO685" i="2"/>
  <c r="AN2081" i="2"/>
  <c r="AO2081" i="2"/>
  <c r="AN686" i="2"/>
  <c r="AO686" i="2"/>
  <c r="AN1310" i="2"/>
  <c r="AO1310" i="2"/>
  <c r="AN687" i="2"/>
  <c r="AO687" i="2"/>
  <c r="AN3199" i="2"/>
  <c r="AO3199" i="2"/>
  <c r="AN1311" i="2"/>
  <c r="AO1311" i="2"/>
  <c r="AN688" i="2"/>
  <c r="AO688" i="2"/>
  <c r="AN3200" i="2"/>
  <c r="AO3200" i="2"/>
  <c r="AN3201" i="2"/>
  <c r="AO3201" i="2"/>
  <c r="AN689" i="2"/>
  <c r="AO689" i="2"/>
  <c r="AN1312" i="2"/>
  <c r="AO1312" i="2"/>
  <c r="AN690" i="2"/>
  <c r="AO690" i="2"/>
  <c r="AN1313" i="2"/>
  <c r="AO1313" i="2"/>
  <c r="AN1314" i="2"/>
  <c r="AO1314" i="2"/>
  <c r="AN2082" i="2"/>
  <c r="AO2082" i="2"/>
  <c r="AN691" i="2"/>
  <c r="AO691" i="2"/>
  <c r="AN1315" i="2"/>
  <c r="AO1315" i="2"/>
  <c r="AN1316" i="2"/>
  <c r="AO1316" i="2"/>
  <c r="AN2721" i="2"/>
  <c r="AO2721" i="2"/>
  <c r="AN2722" i="2"/>
  <c r="AO2722" i="2"/>
  <c r="AN692" i="2"/>
  <c r="AO692" i="2"/>
  <c r="AN200" i="2"/>
  <c r="AO200" i="2"/>
  <c r="AN2723" i="2"/>
  <c r="AO2723" i="2"/>
  <c r="AN2724" i="2"/>
  <c r="AO2724" i="2"/>
  <c r="AN693" i="2"/>
  <c r="AO693" i="2"/>
  <c r="AN694" i="2"/>
  <c r="AO694" i="2"/>
  <c r="AN695" i="2"/>
  <c r="AO695" i="2"/>
  <c r="AN696" i="2"/>
  <c r="AO696" i="2"/>
  <c r="AN1317" i="2"/>
  <c r="AO1317" i="2"/>
  <c r="AN201" i="2"/>
  <c r="AO201" i="2"/>
  <c r="AN3459" i="2"/>
  <c r="AO3459" i="2"/>
  <c r="AN697" i="2"/>
  <c r="AO697" i="2"/>
  <c r="AN3460" i="2"/>
  <c r="AO3460" i="2"/>
  <c r="AN2725" i="2"/>
  <c r="AO2725" i="2"/>
  <c r="AN202" i="2"/>
  <c r="AO202" i="2"/>
  <c r="AN3202" i="2"/>
  <c r="AO3202" i="2"/>
  <c r="AN1318" i="2"/>
  <c r="AO1318" i="2"/>
  <c r="AN34" i="2"/>
  <c r="AO34" i="2"/>
  <c r="AN2083" i="2"/>
  <c r="AO2083" i="2"/>
  <c r="AN3461" i="2"/>
  <c r="AO3461" i="2"/>
  <c r="AN1319" i="2"/>
  <c r="AO1319" i="2"/>
  <c r="AN1320" i="2"/>
  <c r="AO1320" i="2"/>
  <c r="AN2726" i="2"/>
  <c r="AO2726" i="2"/>
  <c r="AN203" i="2"/>
  <c r="AO203" i="2"/>
  <c r="AN1321" i="2"/>
  <c r="AO1321" i="2"/>
  <c r="AN1322" i="2"/>
  <c r="AO1322" i="2"/>
  <c r="AN2084" i="2"/>
  <c r="AO2084" i="2"/>
  <c r="AN698" i="2"/>
  <c r="AO698" i="2"/>
  <c r="AN2085" i="2"/>
  <c r="AO2085" i="2"/>
  <c r="AN35" i="2"/>
  <c r="AO35" i="2"/>
  <c r="AN3629" i="2"/>
  <c r="AO3629" i="2"/>
  <c r="AN2727" i="2"/>
  <c r="AO2727" i="2"/>
  <c r="AN2728" i="2"/>
  <c r="AO2728" i="2"/>
  <c r="AN204" i="2"/>
  <c r="AO204" i="2"/>
  <c r="AN699" i="2"/>
  <c r="AO699" i="2"/>
  <c r="AN1323" i="2"/>
  <c r="AO1323" i="2"/>
  <c r="AN700" i="2"/>
  <c r="AO700" i="2"/>
  <c r="AN2729" i="2"/>
  <c r="AO2729" i="2"/>
  <c r="AN1324" i="2"/>
  <c r="AO1324" i="2"/>
  <c r="AN205" i="2"/>
  <c r="AO205" i="2"/>
  <c r="AN2086" i="2"/>
  <c r="AO2086" i="2"/>
  <c r="AN701" i="2"/>
  <c r="AO701" i="2"/>
  <c r="AN702" i="2"/>
  <c r="AO702" i="2"/>
  <c r="AN703" i="2"/>
  <c r="AO703" i="2"/>
  <c r="AN2730" i="2"/>
  <c r="AO2730" i="2"/>
  <c r="AN1325" i="2"/>
  <c r="AO1325" i="2"/>
  <c r="AN1326" i="2"/>
  <c r="AO1326" i="2"/>
  <c r="AN2087" i="2"/>
  <c r="AO2087" i="2"/>
  <c r="AN206" i="2"/>
  <c r="AO206" i="2"/>
  <c r="AN1327" i="2"/>
  <c r="AO1327" i="2"/>
  <c r="AN1328" i="2"/>
  <c r="AO1328" i="2"/>
  <c r="AN36" i="2"/>
  <c r="AO36" i="2"/>
  <c r="AN704" i="2"/>
  <c r="AO704" i="2"/>
  <c r="AN3203" i="2"/>
  <c r="AO3203" i="2"/>
  <c r="AN2731" i="2"/>
  <c r="AO2731" i="2"/>
  <c r="AN37" i="2"/>
  <c r="AO37" i="2"/>
  <c r="AN2088" i="2"/>
  <c r="AO2088" i="2"/>
  <c r="AN207" i="2"/>
  <c r="AO207" i="2"/>
  <c r="AN208" i="2"/>
  <c r="AO208" i="2"/>
  <c r="AN2732" i="2"/>
  <c r="AO2732" i="2"/>
  <c r="AN1329" i="2"/>
  <c r="AO1329" i="2"/>
  <c r="AN1330" i="2"/>
  <c r="AO1330" i="2"/>
  <c r="AN3204" i="2"/>
  <c r="AO3204" i="2"/>
  <c r="AN209" i="2"/>
  <c r="AO209" i="2"/>
  <c r="AN3205" i="2"/>
  <c r="AO3205" i="2"/>
  <c r="AN705" i="2"/>
  <c r="AO705" i="2"/>
  <c r="AN2089" i="2"/>
  <c r="AO2089" i="2"/>
  <c r="AN2090" i="2"/>
  <c r="AO2090" i="2"/>
  <c r="AN1331" i="2"/>
  <c r="AO1331" i="2"/>
  <c r="AN3206" i="2"/>
  <c r="AO3206" i="2"/>
  <c r="AN2733" i="2"/>
  <c r="AO2733" i="2"/>
  <c r="AN3462" i="2"/>
  <c r="AO3462" i="2"/>
  <c r="AN2091" i="2"/>
  <c r="AO2091" i="2"/>
  <c r="AN3207" i="2"/>
  <c r="AO3207" i="2"/>
  <c r="AN2092" i="2"/>
  <c r="AO2092" i="2"/>
  <c r="AN3208" i="2"/>
  <c r="AO3208" i="2"/>
  <c r="AN1332" i="2"/>
  <c r="AO1332" i="2"/>
  <c r="AN1333" i="2"/>
  <c r="AO1333" i="2"/>
  <c r="AN3630" i="2"/>
  <c r="AO3630" i="2"/>
  <c r="AN2093" i="2"/>
  <c r="AO2093" i="2"/>
  <c r="AN1334" i="2"/>
  <c r="AO1334" i="2"/>
  <c r="AN210" i="2"/>
  <c r="AO210" i="2"/>
  <c r="AN1335" i="2"/>
  <c r="AO1335" i="2"/>
  <c r="AN2734" i="2"/>
  <c r="AO2734" i="2"/>
  <c r="AN2094" i="2"/>
  <c r="AO2094" i="2"/>
  <c r="AN3463" i="2"/>
  <c r="AO3463" i="2"/>
  <c r="AN1336" i="2"/>
  <c r="AO1336" i="2"/>
  <c r="AN1337" i="2"/>
  <c r="AO1337" i="2"/>
  <c r="AN1338" i="2"/>
  <c r="AO1338" i="2"/>
  <c r="AN706" i="2"/>
  <c r="AO706" i="2"/>
  <c r="AN707" i="2"/>
  <c r="AO707" i="2"/>
  <c r="AN2735" i="2"/>
  <c r="AO2735" i="2"/>
  <c r="AN211" i="2"/>
  <c r="AO211" i="2"/>
  <c r="AN708" i="2"/>
  <c r="AO708" i="2"/>
  <c r="AN1339" i="2"/>
  <c r="AO1339" i="2"/>
  <c r="AN2736" i="2"/>
  <c r="AO2736" i="2"/>
  <c r="AN3209" i="2"/>
  <c r="AO3209" i="2"/>
  <c r="AN2095" i="2"/>
  <c r="AO2095" i="2"/>
  <c r="AN709" i="2"/>
  <c r="AO709" i="2"/>
  <c r="AN2096" i="2"/>
  <c r="AO2096" i="2"/>
  <c r="AN1340" i="2"/>
  <c r="AO1340" i="2"/>
  <c r="AN710" i="2"/>
  <c r="AO710" i="2"/>
  <c r="AN3210" i="2"/>
  <c r="AO3210" i="2"/>
  <c r="AN3631" i="2"/>
  <c r="AO3631" i="2"/>
  <c r="AN38" i="2"/>
  <c r="AO38" i="2"/>
  <c r="AN711" i="2"/>
  <c r="AO711" i="2"/>
  <c r="AN2737" i="2"/>
  <c r="AO2737" i="2"/>
  <c r="AN2097" i="2"/>
  <c r="AO2097" i="2"/>
  <c r="AN2098" i="2"/>
  <c r="AO2098" i="2"/>
  <c r="AN712" i="2"/>
  <c r="AO712" i="2"/>
  <c r="AN713" i="2"/>
  <c r="AO713" i="2"/>
  <c r="AN2099" i="2"/>
  <c r="AO2099" i="2"/>
  <c r="AN714" i="2"/>
  <c r="AO714" i="2"/>
  <c r="AN2738" i="2"/>
  <c r="AO2738" i="2"/>
  <c r="AN715" i="2"/>
  <c r="AO715" i="2"/>
  <c r="AN2100" i="2"/>
  <c r="AO2100" i="2"/>
  <c r="AN3211" i="2"/>
  <c r="AO3211" i="2"/>
  <c r="AN716" i="2"/>
  <c r="AO716" i="2"/>
  <c r="AN3212" i="2"/>
  <c r="AO3212" i="2"/>
  <c r="AN2739" i="2"/>
  <c r="AO2739" i="2"/>
  <c r="AN2740" i="2"/>
  <c r="AO2740" i="2"/>
  <c r="AN3464" i="2"/>
  <c r="AO3464" i="2"/>
  <c r="AN717" i="2"/>
  <c r="AO717" i="2"/>
  <c r="AN1341" i="2"/>
  <c r="AO1341" i="2"/>
  <c r="AN1342" i="2"/>
  <c r="AO1342" i="2"/>
  <c r="AN212" i="2"/>
  <c r="AO212" i="2"/>
  <c r="AN2741" i="2"/>
  <c r="AO2741" i="2"/>
  <c r="AN2101" i="2"/>
  <c r="AO2101" i="2"/>
  <c r="AN1343" i="2"/>
  <c r="AO1343" i="2"/>
  <c r="AN1344" i="2"/>
  <c r="AO1344" i="2"/>
  <c r="AN718" i="2"/>
  <c r="AO718" i="2"/>
  <c r="AN3465" i="2"/>
  <c r="AO3465" i="2"/>
  <c r="AN719" i="2"/>
  <c r="AO719" i="2"/>
  <c r="AN213" i="2"/>
  <c r="AO213" i="2"/>
  <c r="AN3466" i="2"/>
  <c r="AO3466" i="2"/>
  <c r="AN1345" i="2"/>
  <c r="AO1345" i="2"/>
  <c r="AN1346" i="2"/>
  <c r="AO1346" i="2"/>
  <c r="AN720" i="2"/>
  <c r="AO720" i="2"/>
  <c r="AN1347" i="2"/>
  <c r="AO1347" i="2"/>
  <c r="AN721" i="2"/>
  <c r="AO721" i="2"/>
  <c r="AN214" i="2"/>
  <c r="AO214" i="2"/>
  <c r="AN3467" i="2"/>
  <c r="AO3467" i="2"/>
  <c r="AN2102" i="2"/>
  <c r="AO2102" i="2"/>
  <c r="AN215" i="2"/>
  <c r="AO215" i="2"/>
  <c r="AN39" i="2"/>
  <c r="AO39" i="2"/>
  <c r="AN2742" i="2"/>
  <c r="AO2742" i="2"/>
  <c r="AN3468" i="2"/>
  <c r="AO3468" i="2"/>
  <c r="AN1348" i="2"/>
  <c r="AO1348" i="2"/>
  <c r="AN3632" i="2"/>
  <c r="AO3632" i="2"/>
  <c r="AN722" i="2"/>
  <c r="AO722" i="2"/>
  <c r="AN216" i="2"/>
  <c r="AO216" i="2"/>
  <c r="AN217" i="2"/>
  <c r="AO217" i="2"/>
  <c r="AN1349" i="2"/>
  <c r="AO1349" i="2"/>
  <c r="AN3633" i="2"/>
  <c r="AO3633" i="2"/>
  <c r="AN1350" i="2"/>
  <c r="AO1350" i="2"/>
  <c r="AN1351" i="2"/>
  <c r="AO1351" i="2"/>
  <c r="AN1352" i="2"/>
  <c r="AO1352" i="2"/>
  <c r="AN2103" i="2"/>
  <c r="AO2103" i="2"/>
  <c r="AN2743" i="2"/>
  <c r="AO2743" i="2"/>
  <c r="AN2744" i="2"/>
  <c r="AO2744" i="2"/>
  <c r="AN1353" i="2"/>
  <c r="AO1353" i="2"/>
  <c r="AN3213" i="2"/>
  <c r="AO3213" i="2"/>
  <c r="AN2104" i="2"/>
  <c r="AO2104" i="2"/>
  <c r="AN2105" i="2"/>
  <c r="AO2105" i="2"/>
  <c r="AN3634" i="2"/>
  <c r="AO3634" i="2"/>
  <c r="AN3635" i="2"/>
  <c r="AO3635" i="2"/>
  <c r="AN3636" i="2"/>
  <c r="AO3636" i="2"/>
  <c r="AN3637" i="2"/>
  <c r="AO3637" i="2"/>
  <c r="AN3638" i="2"/>
  <c r="AO3638" i="2"/>
  <c r="AN3639" i="2"/>
  <c r="AO3639" i="2"/>
  <c r="AN3640" i="2"/>
  <c r="AO3640" i="2"/>
  <c r="AN3641" i="2"/>
  <c r="AO3641" i="2"/>
  <c r="AN2745" i="2"/>
  <c r="AO2745" i="2"/>
  <c r="AN2746" i="2"/>
  <c r="AO2746" i="2"/>
  <c r="AN3642" i="2"/>
  <c r="AO3642" i="2"/>
  <c r="AN2747" i="2"/>
  <c r="AO2747" i="2"/>
  <c r="AN2106" i="2"/>
  <c r="AO2106" i="2"/>
  <c r="AN3643" i="2"/>
  <c r="AO3643" i="2"/>
  <c r="AN1354" i="2"/>
  <c r="AO1354" i="2"/>
  <c r="AN2748" i="2"/>
  <c r="AO2748" i="2"/>
  <c r="AN2749" i="2"/>
  <c r="AO2749" i="2"/>
  <c r="AN3644" i="2"/>
  <c r="AO3644" i="2"/>
  <c r="AN2107" i="2"/>
  <c r="AO2107" i="2"/>
  <c r="AN1355" i="2"/>
  <c r="AO1355" i="2"/>
  <c r="AN723" i="2"/>
  <c r="AO723" i="2"/>
  <c r="AN1356" i="2"/>
  <c r="AO1356" i="2"/>
  <c r="AN724" i="2"/>
  <c r="AO724" i="2"/>
  <c r="AN1357" i="2"/>
  <c r="AO1357" i="2"/>
  <c r="AN1358" i="2"/>
  <c r="AO1358" i="2"/>
  <c r="AN1359" i="2"/>
  <c r="AO1359" i="2"/>
  <c r="AN725" i="2"/>
  <c r="AO725" i="2"/>
  <c r="AN1360" i="2"/>
  <c r="AO1360" i="2"/>
  <c r="AN1361" i="2"/>
  <c r="AO1361" i="2"/>
  <c r="AN3469" i="2"/>
  <c r="AO3469" i="2"/>
  <c r="AN726" i="2"/>
  <c r="AO726" i="2"/>
  <c r="AN727" i="2"/>
  <c r="AO727" i="2"/>
  <c r="AN728" i="2"/>
  <c r="AO728" i="2"/>
  <c r="AN729" i="2"/>
  <c r="AO729" i="2"/>
  <c r="AN1362" i="2"/>
  <c r="AO1362" i="2"/>
  <c r="AN1363" i="2"/>
  <c r="AO1363" i="2"/>
  <c r="AN1364" i="2"/>
  <c r="AO1364" i="2"/>
  <c r="AN1365" i="2"/>
  <c r="AO1365" i="2"/>
  <c r="AN1366" i="2"/>
  <c r="AO1366" i="2"/>
  <c r="AN3645" i="2"/>
  <c r="AO3645" i="2"/>
  <c r="AN3646" i="2"/>
  <c r="AO3646" i="2"/>
  <c r="AN3647" i="2"/>
  <c r="AO3647" i="2"/>
  <c r="AN3648" i="2"/>
  <c r="AO3648" i="2"/>
  <c r="AN730" i="2"/>
  <c r="AO730" i="2"/>
  <c r="AN3649" i="2"/>
  <c r="AO3649" i="2"/>
  <c r="AN218" i="2"/>
  <c r="AO218" i="2"/>
  <c r="AN3214" i="2"/>
  <c r="AO3214" i="2"/>
  <c r="AN2108" i="2"/>
  <c r="AO2108" i="2"/>
  <c r="AN3650" i="2"/>
  <c r="AO3650" i="2"/>
  <c r="AN731" i="2"/>
  <c r="AO731" i="2"/>
  <c r="AN2109" i="2"/>
  <c r="AO2109" i="2"/>
  <c r="AN3215" i="2"/>
  <c r="AO3215" i="2"/>
  <c r="AN2750" i="2"/>
  <c r="AO2750" i="2"/>
  <c r="AN3651" i="2"/>
  <c r="AO3651" i="2"/>
  <c r="AN3652" i="2"/>
  <c r="AO3652" i="2"/>
  <c r="AN2751" i="2"/>
  <c r="AO2751" i="2"/>
  <c r="AN219" i="2"/>
  <c r="AO219" i="2"/>
  <c r="AN3216" i="2"/>
  <c r="AO3216" i="2"/>
  <c r="AN2110" i="2"/>
  <c r="AO2110" i="2"/>
  <c r="AN1367" i="2"/>
  <c r="AO1367" i="2"/>
  <c r="AN2752" i="2"/>
  <c r="AO2752" i="2"/>
  <c r="AN3653" i="2"/>
  <c r="AO3653" i="2"/>
  <c r="AN2111" i="2"/>
  <c r="AO2111" i="2"/>
  <c r="AN3470" i="2"/>
  <c r="AO3470" i="2"/>
  <c r="AN2112" i="2"/>
  <c r="AO2112" i="2"/>
  <c r="AN1368" i="2"/>
  <c r="AO1368" i="2"/>
  <c r="AN2113" i="2"/>
  <c r="AO2113" i="2"/>
  <c r="AN3654" i="2"/>
  <c r="AO3654" i="2"/>
  <c r="AN3655" i="2"/>
  <c r="AO3655" i="2"/>
  <c r="AN3656" i="2"/>
  <c r="AO3656" i="2"/>
  <c r="AN2753" i="2"/>
  <c r="AO2753" i="2"/>
  <c r="AN1369" i="2"/>
  <c r="AO1369" i="2"/>
  <c r="AN2114" i="2"/>
  <c r="AO2114" i="2"/>
  <c r="AN2754" i="2"/>
  <c r="AO2754" i="2"/>
  <c r="AN1370" i="2"/>
  <c r="AO1370" i="2"/>
  <c r="AN2755" i="2"/>
  <c r="AO2755" i="2"/>
  <c r="AN2756" i="2"/>
  <c r="AO2756" i="2"/>
  <c r="AN220" i="2"/>
  <c r="AO220" i="2"/>
  <c r="AN3217" i="2"/>
  <c r="AO3217" i="2"/>
  <c r="AN6" i="2"/>
  <c r="AO6" i="2"/>
  <c r="AN2757" i="2"/>
  <c r="AO2757" i="2"/>
  <c r="AN732" i="2"/>
  <c r="AO732" i="2"/>
  <c r="AN40" i="2"/>
  <c r="AO40" i="2"/>
  <c r="AN2115" i="2"/>
  <c r="AO2115" i="2"/>
  <c r="AN3218" i="2"/>
  <c r="AO3218" i="2"/>
  <c r="AN1371" i="2"/>
  <c r="AO1371" i="2"/>
  <c r="AN733" i="2"/>
  <c r="AO733" i="2"/>
  <c r="AN1372" i="2"/>
  <c r="AO1372" i="2"/>
  <c r="AN1373" i="2"/>
  <c r="AO1373" i="2"/>
  <c r="AN1374" i="2"/>
  <c r="AO1374" i="2"/>
  <c r="AN2758" i="2"/>
  <c r="AO2758" i="2"/>
  <c r="AN3471" i="2"/>
  <c r="AO3471" i="2"/>
  <c r="AN1375" i="2"/>
  <c r="AO1375" i="2"/>
  <c r="AN2116" i="2"/>
  <c r="AO2116" i="2"/>
  <c r="AN221" i="2"/>
  <c r="AO221" i="2"/>
  <c r="AN3472" i="2"/>
  <c r="AO3472" i="2"/>
  <c r="AN2759" i="2"/>
  <c r="AO2759" i="2"/>
  <c r="AN2760" i="2"/>
  <c r="AO2760" i="2"/>
  <c r="AN41" i="2"/>
  <c r="AO41" i="2"/>
  <c r="AN2117" i="2"/>
  <c r="AO2117" i="2"/>
  <c r="AN1376" i="2"/>
  <c r="AO1376" i="2"/>
  <c r="AN2118" i="2"/>
  <c r="AO2118" i="2"/>
  <c r="AN222" i="2"/>
  <c r="AO222" i="2"/>
  <c r="AN734" i="2"/>
  <c r="AO734" i="2"/>
  <c r="AN223" i="2"/>
  <c r="AO223" i="2"/>
  <c r="AN2119" i="2"/>
  <c r="AO2119" i="2"/>
  <c r="AN1377" i="2"/>
  <c r="AO1377" i="2"/>
  <c r="AN224" i="2"/>
  <c r="AO224" i="2"/>
  <c r="AN3219" i="2"/>
  <c r="AO3219" i="2"/>
  <c r="AN735" i="2"/>
  <c r="AO735" i="2"/>
  <c r="AN736" i="2"/>
  <c r="AO736" i="2"/>
  <c r="AN2120" i="2"/>
  <c r="AO2120" i="2"/>
  <c r="AN42" i="2"/>
  <c r="AO42" i="2"/>
  <c r="AN737" i="2"/>
  <c r="AO737" i="2"/>
  <c r="AN3220" i="2"/>
  <c r="AO3220" i="2"/>
  <c r="AN1378" i="2"/>
  <c r="AO1378" i="2"/>
  <c r="AN2121" i="2"/>
  <c r="AO2121" i="2"/>
  <c r="AN2122" i="2"/>
  <c r="AO2122" i="2"/>
  <c r="AN3657" i="2"/>
  <c r="AO3657" i="2"/>
  <c r="AN1379" i="2"/>
  <c r="AO1379" i="2"/>
  <c r="AN1380" i="2"/>
  <c r="AO1380" i="2"/>
  <c r="AN738" i="2"/>
  <c r="AO738" i="2"/>
  <c r="AN225" i="2"/>
  <c r="AO225" i="2"/>
  <c r="AN3221" i="2"/>
  <c r="AO3221" i="2"/>
  <c r="AN2123" i="2"/>
  <c r="AO2123" i="2"/>
  <c r="AN739" i="2"/>
  <c r="AO739" i="2"/>
  <c r="AN740" i="2"/>
  <c r="AO740" i="2"/>
  <c r="AN226" i="2"/>
  <c r="AO226" i="2"/>
  <c r="AN1381" i="2"/>
  <c r="AO1381" i="2"/>
  <c r="AN2761" i="2"/>
  <c r="AO2761" i="2"/>
  <c r="AN1382" i="2"/>
  <c r="AO1382" i="2"/>
  <c r="AN1383" i="2"/>
  <c r="AO1383" i="2"/>
  <c r="AN1384" i="2"/>
  <c r="AO1384" i="2"/>
  <c r="AN227" i="2"/>
  <c r="AO227" i="2"/>
  <c r="AN3658" i="2"/>
  <c r="AO3658" i="2"/>
  <c r="AN1385" i="2"/>
  <c r="AO1385" i="2"/>
  <c r="AN1386" i="2"/>
  <c r="AO1386" i="2"/>
  <c r="AN1387" i="2"/>
  <c r="AO1387" i="2"/>
  <c r="AN1388" i="2"/>
  <c r="AO1388" i="2"/>
  <c r="AN1389" i="2"/>
  <c r="AO1389" i="2"/>
  <c r="AN3222" i="2"/>
  <c r="AO3222" i="2"/>
  <c r="AN228" i="2"/>
  <c r="AO228" i="2"/>
  <c r="AN741" i="2"/>
  <c r="AO741" i="2"/>
  <c r="AN742" i="2"/>
  <c r="AO742" i="2"/>
  <c r="AN2124" i="2"/>
  <c r="AO2124" i="2"/>
  <c r="AN743" i="2"/>
  <c r="AO743" i="2"/>
  <c r="AN744" i="2"/>
  <c r="AO744" i="2"/>
  <c r="AN2125" i="2"/>
  <c r="AO2125" i="2"/>
  <c r="AN2126" i="2"/>
  <c r="AO2126" i="2"/>
  <c r="AN2762" i="2"/>
  <c r="AO2762" i="2"/>
  <c r="AN1390" i="2"/>
  <c r="AO1390" i="2"/>
  <c r="AN2127" i="2"/>
  <c r="AO2127" i="2"/>
  <c r="AN3473" i="2"/>
  <c r="AO3473" i="2"/>
  <c r="AN2128" i="2"/>
  <c r="AO2128" i="2"/>
  <c r="AN1391" i="2"/>
  <c r="AO1391" i="2"/>
  <c r="AN1392" i="2"/>
  <c r="AO1392" i="2"/>
  <c r="AN3659" i="2"/>
  <c r="AO3659" i="2"/>
  <c r="AN3660" i="2"/>
  <c r="AO3660" i="2"/>
  <c r="AN2129" i="2"/>
  <c r="AO2129" i="2"/>
  <c r="AN2130" i="2"/>
  <c r="AO2130" i="2"/>
  <c r="AN3661" i="2"/>
  <c r="AO3661" i="2"/>
  <c r="AN2131" i="2"/>
  <c r="AO2131" i="2"/>
  <c r="AN1393" i="2"/>
  <c r="AO1393" i="2"/>
  <c r="AN2132" i="2"/>
  <c r="AO2132" i="2"/>
  <c r="AN3223" i="2"/>
  <c r="AO3223" i="2"/>
  <c r="AN745" i="2"/>
  <c r="AO745" i="2"/>
  <c r="AN43" i="2"/>
  <c r="AO43" i="2"/>
  <c r="AN2763" i="2"/>
  <c r="AO2763" i="2"/>
  <c r="AN229" i="2"/>
  <c r="AO229" i="2"/>
  <c r="AN3224" i="2"/>
  <c r="AO3224" i="2"/>
  <c r="AN1394" i="2"/>
  <c r="AO1394" i="2"/>
  <c r="AN2133" i="2"/>
  <c r="AO2133" i="2"/>
  <c r="AN3474" i="2"/>
  <c r="AO3474" i="2"/>
  <c r="AN1395" i="2"/>
  <c r="AO1395" i="2"/>
  <c r="AN2134" i="2"/>
  <c r="AO2134" i="2"/>
  <c r="AN746" i="2"/>
  <c r="AO746" i="2"/>
  <c r="AN3225" i="2"/>
  <c r="AO3225" i="2"/>
  <c r="AN2764" i="2"/>
  <c r="AO2764" i="2"/>
  <c r="AN747" i="2"/>
  <c r="AO747" i="2"/>
  <c r="AN1396" i="2"/>
  <c r="AO1396" i="2"/>
  <c r="AN3226" i="2"/>
  <c r="AO3226" i="2"/>
  <c r="AN2765" i="2"/>
  <c r="AO2765" i="2"/>
  <c r="AN748" i="2"/>
  <c r="AO748" i="2"/>
  <c r="AN749" i="2"/>
  <c r="AO749" i="2"/>
  <c r="AN1397" i="2"/>
  <c r="AO1397" i="2"/>
  <c r="AN3227" i="2"/>
  <c r="AO3227" i="2"/>
  <c r="AN1398" i="2"/>
  <c r="AO1398" i="2"/>
  <c r="AN2766" i="2"/>
  <c r="AO2766" i="2"/>
  <c r="AN3228" i="2"/>
  <c r="AO3228" i="2"/>
  <c r="AN44" i="2"/>
  <c r="AO44" i="2"/>
  <c r="AN750" i="2"/>
  <c r="AO750" i="2"/>
  <c r="AN230" i="2"/>
  <c r="AO230" i="2"/>
  <c r="AN3229" i="2"/>
  <c r="AO3229" i="2"/>
  <c r="AN1399" i="2"/>
  <c r="AO1399" i="2"/>
  <c r="AN751" i="2"/>
  <c r="AO751" i="2"/>
  <c r="AN3662" i="2"/>
  <c r="AO3662" i="2"/>
  <c r="AN1400" i="2"/>
  <c r="AO1400" i="2"/>
  <c r="AN45" i="2"/>
  <c r="AO45" i="2"/>
  <c r="AN1401" i="2"/>
  <c r="AO1401" i="2"/>
  <c r="AN231" i="2"/>
  <c r="AO231" i="2"/>
  <c r="AN46" i="2"/>
  <c r="AO46" i="2"/>
  <c r="AN752" i="2"/>
  <c r="AO752" i="2"/>
  <c r="AN47" i="2"/>
  <c r="AO47" i="2"/>
  <c r="AN2135" i="2"/>
  <c r="AO2135" i="2"/>
  <c r="AN753" i="2"/>
  <c r="AO753" i="2"/>
  <c r="AN2767" i="2"/>
  <c r="AO2767" i="2"/>
  <c r="AN2768" i="2"/>
  <c r="AO2768" i="2"/>
  <c r="AN3475" i="2"/>
  <c r="AO3475" i="2"/>
  <c r="AN232" i="2"/>
  <c r="AO232" i="2"/>
  <c r="AN1402" i="2"/>
  <c r="AO1402" i="2"/>
  <c r="AN1403" i="2"/>
  <c r="AO1403" i="2"/>
  <c r="AN3230" i="2"/>
  <c r="AO3230" i="2"/>
  <c r="AN2769" i="2"/>
  <c r="AO2769" i="2"/>
  <c r="AN3663" i="2"/>
  <c r="AO3663" i="2"/>
  <c r="AN233" i="2"/>
  <c r="AO233" i="2"/>
  <c r="AN2136" i="2"/>
  <c r="AO2136" i="2"/>
  <c r="AN754" i="2"/>
  <c r="AO754" i="2"/>
  <c r="AN1404" i="2"/>
  <c r="AO1404" i="2"/>
  <c r="AN755" i="2"/>
  <c r="AO755" i="2"/>
  <c r="AN2770" i="2"/>
  <c r="AO2770" i="2"/>
  <c r="AN756" i="2"/>
  <c r="AO756" i="2"/>
  <c r="AN234" i="2"/>
  <c r="AO234" i="2"/>
  <c r="AN3664" i="2"/>
  <c r="AO3664" i="2"/>
  <c r="AN757" i="2"/>
  <c r="AO757" i="2"/>
  <c r="AN235" i="2"/>
  <c r="AO235" i="2"/>
  <c r="AN236" i="2"/>
  <c r="AO236" i="2"/>
  <c r="AN1405" i="2"/>
  <c r="AO1405" i="2"/>
  <c r="AN758" i="2"/>
  <c r="AO758" i="2"/>
  <c r="AN48" i="2"/>
  <c r="AO48" i="2"/>
  <c r="AN759" i="2"/>
  <c r="AO759" i="2"/>
  <c r="AN3231" i="2"/>
  <c r="AO3231" i="2"/>
  <c r="AN2137" i="2"/>
  <c r="AO2137" i="2"/>
  <c r="AN2138" i="2"/>
  <c r="AO2138" i="2"/>
  <c r="AN3476" i="2"/>
  <c r="AO3476" i="2"/>
  <c r="AN3232" i="2"/>
  <c r="AO3232" i="2"/>
  <c r="AN2139" i="2"/>
  <c r="AO2139" i="2"/>
  <c r="AN2771" i="2"/>
  <c r="AO2771" i="2"/>
  <c r="AN237" i="2"/>
  <c r="AO237" i="2"/>
  <c r="AN760" i="2"/>
  <c r="AO760" i="2"/>
  <c r="AN2772" i="2"/>
  <c r="AO2772" i="2"/>
  <c r="AN2140" i="2"/>
  <c r="AO2140" i="2"/>
  <c r="AN2141" i="2"/>
  <c r="AO2141" i="2"/>
  <c r="AN2142" i="2"/>
  <c r="AO2142" i="2"/>
  <c r="AN761" i="2"/>
  <c r="AO761" i="2"/>
  <c r="AN2143" i="2"/>
  <c r="AO2143" i="2"/>
  <c r="AN2144" i="2"/>
  <c r="AO2144" i="2"/>
  <c r="AN3665" i="2"/>
  <c r="AO3665" i="2"/>
  <c r="AN1406" i="2"/>
  <c r="AO1406" i="2"/>
  <c r="AN3233" i="2"/>
  <c r="AO3233" i="2"/>
  <c r="AN2773" i="2"/>
  <c r="AO2773" i="2"/>
  <c r="AN238" i="2"/>
  <c r="AO238" i="2"/>
  <c r="AN2774" i="2"/>
  <c r="AO2774" i="2"/>
  <c r="AN762" i="2"/>
  <c r="AO762" i="2"/>
  <c r="AN3234" i="2"/>
  <c r="AO3234" i="2"/>
  <c r="AN1407" i="2"/>
  <c r="AO1407" i="2"/>
  <c r="AN49" i="2"/>
  <c r="AO49" i="2"/>
  <c r="AN2145" i="2"/>
  <c r="AO2145" i="2"/>
  <c r="AN3235" i="2"/>
  <c r="AO3235" i="2"/>
  <c r="AN763" i="2"/>
  <c r="AO763" i="2"/>
  <c r="AN2775" i="2"/>
  <c r="AO2775" i="2"/>
  <c r="AN7" i="2"/>
  <c r="AO7" i="2"/>
  <c r="AN1408" i="2"/>
  <c r="AO1408" i="2"/>
  <c r="AN3666" i="2"/>
  <c r="AO3666" i="2"/>
  <c r="AN1409" i="2"/>
  <c r="AO1409" i="2"/>
  <c r="AN3667" i="2"/>
  <c r="AO3667" i="2"/>
  <c r="AN50" i="2"/>
  <c r="AO50" i="2"/>
  <c r="AN239" i="2"/>
  <c r="AO239" i="2"/>
  <c r="AN2776" i="2"/>
  <c r="AO2776" i="2"/>
  <c r="AN764" i="2"/>
  <c r="AO764" i="2"/>
  <c r="AN1410" i="2"/>
  <c r="AO1410" i="2"/>
  <c r="AN2146" i="2"/>
  <c r="AO2146" i="2"/>
  <c r="AN3477" i="2"/>
  <c r="AO3477" i="2"/>
  <c r="AN2147" i="2"/>
  <c r="AO2147" i="2"/>
  <c r="AN765" i="2"/>
  <c r="AO765" i="2"/>
  <c r="AN51" i="2"/>
  <c r="AO51" i="2"/>
  <c r="AN1411" i="2"/>
  <c r="AO1411" i="2"/>
  <c r="AN240" i="2"/>
  <c r="AO240" i="2"/>
  <c r="AN1412" i="2"/>
  <c r="AO1412" i="2"/>
  <c r="AN766" i="2"/>
  <c r="AO766" i="2"/>
  <c r="AN2148" i="2"/>
  <c r="AO2148" i="2"/>
  <c r="AN3236" i="2"/>
  <c r="AO3236" i="2"/>
  <c r="AN241" i="2"/>
  <c r="AO241" i="2"/>
  <c r="AN242" i="2"/>
  <c r="AO242" i="2"/>
  <c r="AN2777" i="2"/>
  <c r="AO2777" i="2"/>
  <c r="AN243" i="2"/>
  <c r="AO243" i="2"/>
  <c r="AN244" i="2"/>
  <c r="AO244" i="2"/>
  <c r="AN1413" i="2"/>
  <c r="AO1413" i="2"/>
  <c r="AN1414" i="2"/>
  <c r="AO1414" i="2"/>
  <c r="AN3668" i="2"/>
  <c r="AO3668" i="2"/>
  <c r="AN767" i="2"/>
  <c r="AO767" i="2"/>
  <c r="AN1415" i="2"/>
  <c r="AO1415" i="2"/>
  <c r="AN3669" i="2"/>
  <c r="AO3669" i="2"/>
  <c r="AN1416" i="2"/>
  <c r="AO1416" i="2"/>
  <c r="AN1417" i="2"/>
  <c r="AO1417" i="2"/>
  <c r="AN768" i="2"/>
  <c r="AO768" i="2"/>
  <c r="AN769" i="2"/>
  <c r="AO769" i="2"/>
  <c r="AN245" i="2"/>
  <c r="AO245" i="2"/>
  <c r="AN2778" i="2"/>
  <c r="AO2778" i="2"/>
  <c r="AN3670" i="2"/>
  <c r="AO3670" i="2"/>
  <c r="AN770" i="2"/>
  <c r="AO770" i="2"/>
  <c r="AN2149" i="2"/>
  <c r="AO2149" i="2"/>
  <c r="AN3237" i="2"/>
  <c r="AO3237" i="2"/>
  <c r="AN1418" i="2"/>
  <c r="AO1418" i="2"/>
  <c r="AN1419" i="2"/>
  <c r="AO1419" i="2"/>
  <c r="AN771" i="2"/>
  <c r="AO771" i="2"/>
  <c r="AN772" i="2"/>
  <c r="AO772" i="2"/>
  <c r="AN1420" i="2"/>
  <c r="AO1420" i="2"/>
  <c r="AN2779" i="2"/>
  <c r="AO2779" i="2"/>
  <c r="AN1421" i="2"/>
  <c r="AO1421" i="2"/>
  <c r="AN1422" i="2"/>
  <c r="AO1422" i="2"/>
  <c r="AN8" i="2"/>
  <c r="AO8" i="2"/>
  <c r="AN2150" i="2"/>
  <c r="AO2150" i="2"/>
  <c r="AN52" i="2"/>
  <c r="AO52" i="2"/>
  <c r="AN3238" i="2"/>
  <c r="AO3238" i="2"/>
  <c r="AN773" i="2"/>
  <c r="AO773" i="2"/>
  <c r="AN3671" i="2"/>
  <c r="AO3671" i="2"/>
  <c r="AN2151" i="2"/>
  <c r="AO2151" i="2"/>
  <c r="AN2152" i="2"/>
  <c r="AO2152" i="2"/>
  <c r="AN774" i="2"/>
  <c r="AO774" i="2"/>
  <c r="AN775" i="2"/>
  <c r="AO775" i="2"/>
  <c r="AN776" i="2"/>
  <c r="AO776" i="2"/>
  <c r="AN3239" i="2"/>
  <c r="AO3239" i="2"/>
  <c r="AN3478" i="2"/>
  <c r="AO3478" i="2"/>
  <c r="AN1423" i="2"/>
  <c r="AO1423" i="2"/>
  <c r="AN1424" i="2"/>
  <c r="AO1424" i="2"/>
  <c r="AN777" i="2"/>
  <c r="AO777" i="2"/>
  <c r="AN778" i="2"/>
  <c r="AO778" i="2"/>
  <c r="AN779" i="2"/>
  <c r="AO779" i="2"/>
  <c r="AN2153" i="2"/>
  <c r="AO2153" i="2"/>
  <c r="AN780" i="2"/>
  <c r="AO780" i="2"/>
  <c r="AN1425" i="2"/>
  <c r="AO1425" i="2"/>
  <c r="AN781" i="2"/>
  <c r="AO781" i="2"/>
  <c r="AN246" i="2"/>
  <c r="AO246" i="2"/>
  <c r="AN782" i="2"/>
  <c r="AO782" i="2"/>
  <c r="AN247" i="2"/>
  <c r="AO247" i="2"/>
  <c r="AN53" i="2"/>
  <c r="AO53" i="2"/>
  <c r="AN2154" i="2"/>
  <c r="AO2154" i="2"/>
  <c r="AN2780" i="2"/>
  <c r="AO2780" i="2"/>
  <c r="AN783" i="2"/>
  <c r="AO783" i="2"/>
  <c r="AN3479" i="2"/>
  <c r="AO3479" i="2"/>
  <c r="AN3240" i="2"/>
  <c r="AO3240" i="2"/>
  <c r="AN1426" i="2"/>
  <c r="AO1426" i="2"/>
  <c r="AN2781" i="2"/>
  <c r="AO2781" i="2"/>
  <c r="AN3241" i="2"/>
  <c r="AO3241" i="2"/>
  <c r="AN3672" i="2"/>
  <c r="AO3672" i="2"/>
  <c r="AN784" i="2"/>
  <c r="AO784" i="2"/>
  <c r="AN3673" i="2"/>
  <c r="AO3673" i="2"/>
  <c r="AN1427" i="2"/>
  <c r="AO1427" i="2"/>
  <c r="AN3674" i="2"/>
  <c r="AO3674" i="2"/>
  <c r="AN2155" i="2"/>
  <c r="AO2155" i="2"/>
  <c r="AN3675" i="2"/>
  <c r="AO3675" i="2"/>
  <c r="AN3676" i="2"/>
  <c r="AO3676" i="2"/>
  <c r="AN3242" i="2"/>
  <c r="AO3242" i="2"/>
  <c r="AN3243" i="2"/>
  <c r="AO3243" i="2"/>
  <c r="AN2782" i="2"/>
  <c r="AO2782" i="2"/>
  <c r="AN785" i="2"/>
  <c r="AO785" i="2"/>
  <c r="AN2783" i="2"/>
  <c r="AO2783" i="2"/>
  <c r="AN54" i="2"/>
  <c r="AO54" i="2"/>
  <c r="AN3677" i="2"/>
  <c r="AO3677" i="2"/>
  <c r="AN786" i="2"/>
  <c r="AO786" i="2"/>
  <c r="AN2784" i="2"/>
  <c r="AO2784" i="2"/>
  <c r="AN3678" i="2"/>
  <c r="AO3678" i="2"/>
  <c r="AN1428" i="2"/>
  <c r="AO1428" i="2"/>
  <c r="AN3480" i="2"/>
  <c r="AO3480" i="2"/>
  <c r="AN2785" i="2"/>
  <c r="AO2785" i="2"/>
  <c r="AN2156" i="2"/>
  <c r="AO2156" i="2"/>
  <c r="AN1429" i="2"/>
  <c r="AO1429" i="2"/>
  <c r="AN2157" i="2"/>
  <c r="AO2157" i="2"/>
  <c r="AN3679" i="2"/>
  <c r="AO3679" i="2"/>
  <c r="AN2158" i="2"/>
  <c r="AO2158" i="2"/>
  <c r="AN1430" i="2"/>
  <c r="AO1430" i="2"/>
  <c r="AN787" i="2"/>
  <c r="AO787" i="2"/>
  <c r="AN1431" i="2"/>
  <c r="AO1431" i="2"/>
  <c r="AN9" i="2"/>
  <c r="AO9" i="2"/>
  <c r="AN1432" i="2"/>
  <c r="AO1432" i="2"/>
  <c r="AN1433" i="2"/>
  <c r="AO1433" i="2"/>
  <c r="AN2159" i="2"/>
  <c r="AO2159" i="2"/>
  <c r="AN2786" i="2"/>
  <c r="AO2786" i="2"/>
  <c r="AN3244" i="2"/>
  <c r="AO3244" i="2"/>
  <c r="AN1434" i="2"/>
  <c r="AO1434" i="2"/>
  <c r="AN1435" i="2"/>
  <c r="AO1435" i="2"/>
  <c r="AN55" i="2"/>
  <c r="AO55" i="2"/>
  <c r="AN1436" i="2"/>
  <c r="AO1436" i="2"/>
  <c r="AN3245" i="2"/>
  <c r="AO3245" i="2"/>
  <c r="AN3481" i="2"/>
  <c r="AO3481" i="2"/>
  <c r="AN788" i="2"/>
  <c r="AO788" i="2"/>
  <c r="AN2787" i="2"/>
  <c r="AO2787" i="2"/>
  <c r="AN1437" i="2"/>
  <c r="AO1437" i="2"/>
  <c r="AN2788" i="2"/>
  <c r="AO2788" i="2"/>
  <c r="AN2789" i="2"/>
  <c r="AO2789" i="2"/>
  <c r="AN248" i="2"/>
  <c r="AO248" i="2"/>
  <c r="AN1438" i="2"/>
  <c r="AO1438" i="2"/>
  <c r="AN1439" i="2"/>
  <c r="AO1439" i="2"/>
  <c r="AN3680" i="2"/>
  <c r="AO3680" i="2"/>
  <c r="AN249" i="2"/>
  <c r="AO249" i="2"/>
  <c r="AN789" i="2"/>
  <c r="AO789" i="2"/>
  <c r="AN790" i="2"/>
  <c r="AO790" i="2"/>
  <c r="AN2160" i="2"/>
  <c r="AO2160" i="2"/>
  <c r="AN3482" i="2"/>
  <c r="AO3482" i="2"/>
  <c r="AN1440" i="2"/>
  <c r="AO1440" i="2"/>
  <c r="AN791" i="2"/>
  <c r="AO791" i="2"/>
  <c r="AN2161" i="2"/>
  <c r="AO2161" i="2"/>
  <c r="AN250" i="2"/>
  <c r="AO250" i="2"/>
  <c r="AN2790" i="2"/>
  <c r="AO2790" i="2"/>
  <c r="AN56" i="2"/>
  <c r="AO56" i="2"/>
  <c r="AN251" i="2"/>
  <c r="AO251" i="2"/>
  <c r="AN2162" i="2"/>
  <c r="AO2162" i="2"/>
  <c r="AN1441" i="2"/>
  <c r="AO1441" i="2"/>
  <c r="AN2163" i="2"/>
  <c r="AO2163" i="2"/>
  <c r="AN3483" i="2"/>
  <c r="AO3483" i="2"/>
  <c r="AN3484" i="2"/>
  <c r="AO3484" i="2"/>
  <c r="AN2791" i="2"/>
  <c r="AO2791" i="2"/>
  <c r="AN2164" i="2"/>
  <c r="AO2164" i="2"/>
  <c r="AN2792" i="2"/>
  <c r="AO2792" i="2"/>
  <c r="AN252" i="2"/>
  <c r="AO252" i="2"/>
  <c r="AN3246" i="2"/>
  <c r="AO3246" i="2"/>
  <c r="AN792" i="2"/>
  <c r="AO792" i="2"/>
  <c r="AN793" i="2"/>
  <c r="AO793" i="2"/>
  <c r="AN253" i="2"/>
  <c r="AO253" i="2"/>
  <c r="AN2165" i="2"/>
  <c r="AO2165" i="2"/>
  <c r="AN2793" i="2"/>
  <c r="AO2793" i="2"/>
  <c r="AN794" i="2"/>
  <c r="AO794" i="2"/>
  <c r="AN57" i="2"/>
  <c r="AO57" i="2"/>
  <c r="AN2794" i="2"/>
  <c r="AO2794" i="2"/>
  <c r="AN795" i="2"/>
  <c r="AO795" i="2"/>
  <c r="AN2166" i="2"/>
  <c r="AO2166" i="2"/>
  <c r="AN2167" i="2"/>
  <c r="AO2167" i="2"/>
  <c r="AN3247" i="2"/>
  <c r="AO3247" i="2"/>
  <c r="AN1442" i="2"/>
  <c r="AO1442" i="2"/>
  <c r="AN1443" i="2"/>
  <c r="AO1443" i="2"/>
  <c r="AN3485" i="2"/>
  <c r="AO3485" i="2"/>
  <c r="AN254" i="2"/>
  <c r="AO254" i="2"/>
  <c r="AN796" i="2"/>
  <c r="AO796" i="2"/>
  <c r="AN797" i="2"/>
  <c r="AO797" i="2"/>
  <c r="AN798" i="2"/>
  <c r="AO798" i="2"/>
  <c r="AN255" i="2"/>
  <c r="AO255" i="2"/>
  <c r="AN2168" i="2"/>
  <c r="AO2168" i="2"/>
  <c r="AN1444" i="2"/>
  <c r="AO1444" i="2"/>
  <c r="AN799" i="2"/>
  <c r="AO799" i="2"/>
  <c r="AN1445" i="2"/>
  <c r="AO1445" i="2"/>
  <c r="AN800" i="2"/>
  <c r="AO800" i="2"/>
  <c r="AN2795" i="2"/>
  <c r="AO2795" i="2"/>
  <c r="AN256" i="2"/>
  <c r="AO256" i="2"/>
  <c r="AN2169" i="2"/>
  <c r="AO2169" i="2"/>
  <c r="AN2170" i="2"/>
  <c r="AO2170" i="2"/>
  <c r="AN801" i="2"/>
  <c r="AO801" i="2"/>
  <c r="AN802" i="2"/>
  <c r="AO802" i="2"/>
  <c r="AN1446" i="2"/>
  <c r="AO1446" i="2"/>
  <c r="AN2171" i="2"/>
  <c r="AO2171" i="2"/>
  <c r="AN2172" i="2"/>
  <c r="AO2172" i="2"/>
  <c r="AN803" i="2"/>
  <c r="AO803" i="2"/>
  <c r="AN804" i="2"/>
  <c r="AO804" i="2"/>
  <c r="AN1447" i="2"/>
  <c r="AO1447" i="2"/>
  <c r="AN1448" i="2"/>
  <c r="AO1448" i="2"/>
  <c r="AN257" i="2"/>
  <c r="AO257" i="2"/>
  <c r="AN3248" i="2"/>
  <c r="AO3248" i="2"/>
  <c r="AN1449" i="2"/>
  <c r="AO1449" i="2"/>
  <c r="AN2796" i="2"/>
  <c r="AO2796" i="2"/>
  <c r="AN3249" i="2"/>
  <c r="AO3249" i="2"/>
  <c r="AN258" i="2"/>
  <c r="AO258" i="2"/>
  <c r="AN2797" i="2"/>
  <c r="AO2797" i="2"/>
  <c r="AN3250" i="2"/>
  <c r="AO3250" i="2"/>
  <c r="AN2173" i="2"/>
  <c r="AO2173" i="2"/>
  <c r="AN259" i="2"/>
  <c r="AO259" i="2"/>
  <c r="AN2174" i="2"/>
  <c r="AO2174" i="2"/>
  <c r="AN805" i="2"/>
  <c r="AO805" i="2"/>
  <c r="AN806" i="2"/>
  <c r="AO806" i="2"/>
  <c r="AN2175" i="2"/>
  <c r="AO2175" i="2"/>
  <c r="AN2798" i="2"/>
  <c r="AO2798" i="2"/>
  <c r="AN1450" i="2"/>
  <c r="AO1450" i="2"/>
  <c r="AN1451" i="2"/>
  <c r="AO1451" i="2"/>
  <c r="AN3251" i="2"/>
  <c r="AO3251" i="2"/>
  <c r="AN1452" i="2"/>
  <c r="AO1452" i="2"/>
  <c r="AN260" i="2"/>
  <c r="AO260" i="2"/>
  <c r="AN807" i="2"/>
  <c r="AO807" i="2"/>
  <c r="AN1453" i="2"/>
  <c r="AO1453" i="2"/>
  <c r="AN1454" i="2"/>
  <c r="AO1454" i="2"/>
  <c r="AN1455" i="2"/>
  <c r="AO1455" i="2"/>
  <c r="AN3486" i="2"/>
  <c r="AO3486" i="2"/>
  <c r="AN3487" i="2"/>
  <c r="AO3487" i="2"/>
  <c r="AN1456" i="2"/>
  <c r="AO1456" i="2"/>
  <c r="AN2176" i="2"/>
  <c r="AO2176" i="2"/>
  <c r="AN261" i="2"/>
  <c r="AO261" i="2"/>
  <c r="AN808" i="2"/>
  <c r="AO808" i="2"/>
  <c r="AN2799" i="2"/>
  <c r="AO2799" i="2"/>
  <c r="AN2800" i="2"/>
  <c r="AO2800" i="2"/>
  <c r="AN2801" i="2"/>
  <c r="AO2801" i="2"/>
  <c r="AN2802" i="2"/>
  <c r="AO2802" i="2"/>
  <c r="AN1457" i="2"/>
  <c r="AO1457" i="2"/>
  <c r="AN2177" i="2"/>
  <c r="AO2177" i="2"/>
  <c r="AN2178" i="2"/>
  <c r="AO2178" i="2"/>
  <c r="AN809" i="2"/>
  <c r="AO809" i="2"/>
  <c r="AN2803" i="2"/>
  <c r="AO2803" i="2"/>
  <c r="AN262" i="2"/>
  <c r="AO262" i="2"/>
  <c r="AN3252" i="2"/>
  <c r="AO3252" i="2"/>
  <c r="AN810" i="2"/>
  <c r="AO810" i="2"/>
  <c r="AN2179" i="2"/>
  <c r="AO2179" i="2"/>
  <c r="AN263" i="2"/>
  <c r="AO263" i="2"/>
  <c r="AN3488" i="2"/>
  <c r="AO3488" i="2"/>
  <c r="AN2180" i="2"/>
  <c r="AO2180" i="2"/>
  <c r="AN1458" i="2"/>
  <c r="AO1458" i="2"/>
  <c r="AN2181" i="2"/>
  <c r="AO2181" i="2"/>
  <c r="AN2804" i="2"/>
  <c r="AO2804" i="2"/>
  <c r="AN3489" i="2"/>
  <c r="AO3489" i="2"/>
  <c r="AN2182" i="2"/>
  <c r="AO2182" i="2"/>
  <c r="AN2183" i="2"/>
  <c r="AO2183" i="2"/>
  <c r="AN264" i="2"/>
  <c r="AO264" i="2"/>
  <c r="AN1459" i="2"/>
  <c r="AO1459" i="2"/>
  <c r="AN811" i="2"/>
  <c r="AO811" i="2"/>
  <c r="AN812" i="2"/>
  <c r="AO812" i="2"/>
  <c r="AN2805" i="2"/>
  <c r="AO2805" i="2"/>
  <c r="AN2184" i="2"/>
  <c r="AO2184" i="2"/>
  <c r="AN265" i="2"/>
  <c r="AO265" i="2"/>
  <c r="AN3681" i="2"/>
  <c r="AO3681" i="2"/>
  <c r="AN3682" i="2"/>
  <c r="AO3682" i="2"/>
  <c r="AN3683" i="2"/>
  <c r="AO3683" i="2"/>
  <c r="AN3684" i="2"/>
  <c r="AO3684" i="2"/>
  <c r="AN3685" i="2"/>
  <c r="AO3685" i="2"/>
  <c r="AN3686" i="2"/>
  <c r="AO3686" i="2"/>
  <c r="AN58" i="2"/>
  <c r="AO58" i="2"/>
  <c r="AN1460" i="2"/>
  <c r="AO1460" i="2"/>
  <c r="AN2185" i="2"/>
  <c r="AO2185" i="2"/>
  <c r="AN2186" i="2"/>
  <c r="AO2186" i="2"/>
  <c r="AN2187" i="2"/>
  <c r="AO2187" i="2"/>
  <c r="AN59" i="2"/>
  <c r="AO59" i="2"/>
  <c r="AN3253" i="2"/>
  <c r="AO3253" i="2"/>
  <c r="AN266" i="2"/>
  <c r="AO266" i="2"/>
  <c r="AN2806" i="2"/>
  <c r="AO2806" i="2"/>
  <c r="AN3490" i="2"/>
  <c r="AO3490" i="2"/>
  <c r="AN1461" i="2"/>
  <c r="AO1461" i="2"/>
  <c r="AN2188" i="2"/>
  <c r="AO2188" i="2"/>
  <c r="AN3254" i="2"/>
  <c r="AO3254" i="2"/>
  <c r="AN1462" i="2"/>
  <c r="AO1462" i="2"/>
  <c r="AN267" i="2"/>
  <c r="AO267" i="2"/>
  <c r="AN3687" i="2"/>
  <c r="AO3687" i="2"/>
  <c r="AN2189" i="2"/>
  <c r="AO2189" i="2"/>
  <c r="AN813" i="2"/>
  <c r="AO813" i="2"/>
  <c r="AN814" i="2"/>
  <c r="AO814" i="2"/>
  <c r="AN2190" i="2"/>
  <c r="AO2190" i="2"/>
  <c r="AN2191" i="2"/>
  <c r="AO2191" i="2"/>
  <c r="AN815" i="2"/>
  <c r="AO815" i="2"/>
  <c r="AN2807" i="2"/>
  <c r="AO2807" i="2"/>
  <c r="AN2192" i="2"/>
  <c r="AO2192" i="2"/>
  <c r="AN816" i="2"/>
  <c r="AO816" i="2"/>
  <c r="AN817" i="2"/>
  <c r="AO817" i="2"/>
  <c r="AN2808" i="2"/>
  <c r="AO2808" i="2"/>
  <c r="AN2809" i="2"/>
  <c r="AO2809" i="2"/>
  <c r="AN2810" i="2"/>
  <c r="AO2810" i="2"/>
  <c r="AN818" i="2"/>
  <c r="AO818" i="2"/>
  <c r="AN1463" i="2"/>
  <c r="AO1463" i="2"/>
  <c r="AN3255" i="2"/>
  <c r="AO3255" i="2"/>
  <c r="AN3688" i="2"/>
  <c r="AO3688" i="2"/>
  <c r="AN3689" i="2"/>
  <c r="AO3689" i="2"/>
  <c r="AN268" i="2"/>
  <c r="AO268" i="2"/>
  <c r="AN2193" i="2"/>
  <c r="AO2193" i="2"/>
  <c r="AN3690" i="2"/>
  <c r="AO3690" i="2"/>
  <c r="AN3691" i="2"/>
  <c r="AO3691" i="2"/>
  <c r="AN3692" i="2"/>
  <c r="AO3692" i="2"/>
  <c r="AN3693" i="2"/>
  <c r="AO3693" i="2"/>
  <c r="AN3694" i="2"/>
  <c r="AO3694" i="2"/>
  <c r="AN3695" i="2"/>
  <c r="AO3695" i="2"/>
  <c r="AN3696" i="2"/>
  <c r="AO3696" i="2"/>
  <c r="AN3697" i="2"/>
  <c r="AO3697" i="2"/>
  <c r="AN3698" i="2"/>
  <c r="AO3698" i="2"/>
  <c r="AN3699" i="2"/>
  <c r="AO3699" i="2"/>
  <c r="AN3700" i="2"/>
  <c r="AO3700" i="2"/>
  <c r="AN3701" i="2"/>
  <c r="AO3701" i="2"/>
  <c r="AN3702" i="2"/>
  <c r="AO3702" i="2"/>
  <c r="AN3703" i="2"/>
  <c r="AO3703" i="2"/>
  <c r="AN3704" i="2"/>
  <c r="AO3704" i="2"/>
  <c r="AN3705" i="2"/>
  <c r="AO3705" i="2"/>
  <c r="AN3706" i="2"/>
  <c r="AO3706" i="2"/>
  <c r="AN3707" i="2"/>
  <c r="AO3707" i="2"/>
  <c r="AN3708" i="2"/>
  <c r="AO3708" i="2"/>
  <c r="AN3709" i="2"/>
  <c r="AO3709" i="2"/>
  <c r="AN3710" i="2"/>
  <c r="AO3710" i="2"/>
  <c r="AN3491" i="2"/>
  <c r="AO3491" i="2"/>
  <c r="AN1464" i="2"/>
  <c r="AO1464" i="2"/>
  <c r="AN3492" i="2"/>
  <c r="AO3492" i="2"/>
  <c r="AN1465" i="2"/>
  <c r="AO1465" i="2"/>
  <c r="AN819" i="2"/>
  <c r="AO819" i="2"/>
  <c r="AN820" i="2"/>
  <c r="AO820" i="2"/>
  <c r="AN2194" i="2"/>
  <c r="AO2194" i="2"/>
  <c r="AN821" i="2"/>
  <c r="AO821" i="2"/>
  <c r="AN1466" i="2"/>
  <c r="AO1466" i="2"/>
  <c r="AN822" i="2"/>
  <c r="AO822" i="2"/>
  <c r="AN1467" i="2"/>
  <c r="AO1467" i="2"/>
  <c r="AN823" i="2"/>
  <c r="AO823" i="2"/>
  <c r="AN2195" i="2"/>
  <c r="AO2195" i="2"/>
  <c r="AN1468" i="2"/>
  <c r="AO1468" i="2"/>
  <c r="AN824" i="2"/>
  <c r="AO824" i="2"/>
  <c r="AN825" i="2"/>
  <c r="AO825" i="2"/>
  <c r="AN826" i="2"/>
  <c r="AO826" i="2"/>
  <c r="AN2811" i="2"/>
  <c r="AO2811" i="2"/>
  <c r="AN827" i="2"/>
  <c r="AO827" i="2"/>
  <c r="AN269" i="2"/>
  <c r="AO269" i="2"/>
  <c r="AN828" i="2"/>
  <c r="AO828" i="2"/>
  <c r="AN829" i="2"/>
  <c r="AO829" i="2"/>
  <c r="AN2196" i="2"/>
  <c r="AO2196" i="2"/>
  <c r="AN2812" i="2"/>
  <c r="AO2812" i="2"/>
  <c r="AN270" i="2"/>
  <c r="AO270" i="2"/>
  <c r="AN271" i="2"/>
  <c r="AO271" i="2"/>
  <c r="AN3711" i="2"/>
  <c r="AO3711" i="2"/>
  <c r="AN3712" i="2"/>
  <c r="AO3712" i="2"/>
  <c r="AN3713" i="2"/>
  <c r="AO3713" i="2"/>
  <c r="AN272" i="2"/>
  <c r="AO272" i="2"/>
  <c r="AN1469" i="2"/>
  <c r="AO1469" i="2"/>
  <c r="AN2813" i="2"/>
  <c r="AO2813" i="2"/>
  <c r="AN3256" i="2"/>
  <c r="AO3256" i="2"/>
  <c r="AN830" i="2"/>
  <c r="AO830" i="2"/>
  <c r="AN1470" i="2"/>
  <c r="AO1470" i="2"/>
  <c r="AN273" i="2"/>
  <c r="AO273" i="2"/>
  <c r="AN3257" i="2"/>
  <c r="AO3257" i="2"/>
  <c r="AN1471" i="2"/>
  <c r="AO1471" i="2"/>
  <c r="AN3493" i="2"/>
  <c r="AO3493" i="2"/>
  <c r="AN2814" i="2"/>
  <c r="AO2814" i="2"/>
  <c r="AN274" i="2"/>
  <c r="AO274" i="2"/>
  <c r="AN831" i="2"/>
  <c r="AO831" i="2"/>
  <c r="AN3258" i="2"/>
  <c r="AO3258" i="2"/>
  <c r="AN2815" i="2"/>
  <c r="AO2815" i="2"/>
  <c r="AN275" i="2"/>
  <c r="AO275" i="2"/>
  <c r="AN1472" i="2"/>
  <c r="AO1472" i="2"/>
  <c r="AN2816" i="2"/>
  <c r="AO2816" i="2"/>
  <c r="AN60" i="2"/>
  <c r="AO60" i="2"/>
  <c r="AN3259" i="2"/>
  <c r="AO3259" i="2"/>
  <c r="AN3714" i="2"/>
  <c r="AO3714" i="2"/>
  <c r="AN2197" i="2"/>
  <c r="AO2197" i="2"/>
  <c r="AN832" i="2"/>
  <c r="AO832" i="2"/>
  <c r="AN833" i="2"/>
  <c r="AO833" i="2"/>
  <c r="AN276" i="2"/>
  <c r="AO276" i="2"/>
  <c r="AN277" i="2"/>
  <c r="AO277" i="2"/>
  <c r="AN2198" i="2"/>
  <c r="AO2198" i="2"/>
  <c r="AN1473" i="2"/>
  <c r="AO1473" i="2"/>
  <c r="AN834" i="2"/>
  <c r="AO834" i="2"/>
  <c r="AN2817" i="2"/>
  <c r="AO2817" i="2"/>
  <c r="AN278" i="2"/>
  <c r="AO278" i="2"/>
  <c r="AN835" i="2"/>
  <c r="AO835" i="2"/>
  <c r="AN3494" i="2"/>
  <c r="AO3494" i="2"/>
  <c r="AN2199" i="2"/>
  <c r="AO2199" i="2"/>
  <c r="AN836" i="2"/>
  <c r="AO836" i="2"/>
  <c r="AN3715" i="2"/>
  <c r="AO3715" i="2"/>
  <c r="AN3716" i="2"/>
  <c r="AO3716" i="2"/>
  <c r="AN3717" i="2"/>
  <c r="AO3717" i="2"/>
  <c r="AN3718" i="2"/>
  <c r="AO3718" i="2"/>
  <c r="AN3719" i="2"/>
  <c r="AO3719" i="2"/>
  <c r="AN3720" i="2"/>
  <c r="AO3720" i="2"/>
  <c r="AN3721" i="2"/>
  <c r="AO3721" i="2"/>
  <c r="AN3722" i="2"/>
  <c r="AO3722" i="2"/>
  <c r="AN3723" i="2"/>
  <c r="AO3723" i="2"/>
  <c r="AN3724" i="2"/>
  <c r="AO3724" i="2"/>
  <c r="AN3725" i="2"/>
  <c r="AO3725" i="2"/>
  <c r="AN3726" i="2"/>
  <c r="AO3726" i="2"/>
  <c r="AN3727" i="2"/>
  <c r="AO3727" i="2"/>
  <c r="AN3728" i="2"/>
  <c r="AO3728" i="2"/>
  <c r="AN3729" i="2"/>
  <c r="AO3729" i="2"/>
  <c r="AN3730" i="2"/>
  <c r="AO3730" i="2"/>
  <c r="AN3731" i="2"/>
  <c r="AO3731" i="2"/>
  <c r="AN3732" i="2"/>
  <c r="AO3732" i="2"/>
  <c r="AN3733" i="2"/>
  <c r="AO3733" i="2"/>
  <c r="AN3734" i="2"/>
  <c r="AO3734" i="2"/>
  <c r="AN3735" i="2"/>
  <c r="AO3735" i="2"/>
  <c r="AN3736" i="2"/>
  <c r="AO3736" i="2"/>
  <c r="AN3737" i="2"/>
  <c r="AO3737" i="2"/>
  <c r="AN3738" i="2"/>
  <c r="AO3738" i="2"/>
  <c r="AN3739" i="2"/>
  <c r="AO3739" i="2"/>
  <c r="AN3740" i="2"/>
  <c r="AO3740" i="2"/>
  <c r="AN3741" i="2"/>
  <c r="AO3741" i="2"/>
  <c r="AN3742" i="2"/>
  <c r="AO3742" i="2"/>
  <c r="AN3743" i="2"/>
  <c r="AO3743" i="2"/>
  <c r="AN3744" i="2"/>
  <c r="AO3744" i="2"/>
  <c r="AN3745" i="2"/>
  <c r="AO3745" i="2"/>
  <c r="AN3746" i="2"/>
  <c r="AO3746" i="2"/>
  <c r="AN3747" i="2"/>
  <c r="AO3747" i="2"/>
  <c r="AN3748" i="2"/>
  <c r="AO3748" i="2"/>
  <c r="AN3749" i="2"/>
  <c r="AO3749" i="2"/>
  <c r="AN1474" i="2"/>
  <c r="AO1474" i="2"/>
  <c r="AN2818" i="2"/>
  <c r="AO2818" i="2"/>
  <c r="AN1475" i="2"/>
  <c r="AO1475" i="2"/>
  <c r="AN2819" i="2"/>
  <c r="AO2819" i="2"/>
  <c r="AN2200" i="2"/>
  <c r="AO2200" i="2"/>
  <c r="AN2201" i="2"/>
  <c r="AO2201" i="2"/>
  <c r="AN2202" i="2"/>
  <c r="AO2202" i="2"/>
  <c r="AN3260" i="2"/>
  <c r="AO3260" i="2"/>
  <c r="AN837" i="2"/>
  <c r="AO837" i="2"/>
  <c r="AN279" i="2"/>
  <c r="AO279" i="2"/>
  <c r="AN280" i="2"/>
  <c r="AO280" i="2"/>
  <c r="AN3261" i="2"/>
  <c r="AO3261" i="2"/>
  <c r="AN3262" i="2"/>
  <c r="AO3262" i="2"/>
  <c r="AN1476" i="2"/>
  <c r="AO1476" i="2"/>
  <c r="AN3750" i="2"/>
  <c r="AO3750" i="2"/>
  <c r="AN1477" i="2"/>
  <c r="AO1477" i="2"/>
  <c r="AN3751" i="2"/>
  <c r="AO3751" i="2"/>
  <c r="AN3752" i="2"/>
  <c r="AO3752" i="2"/>
  <c r="AN1478" i="2"/>
  <c r="AO1478" i="2"/>
  <c r="AN2820" i="2"/>
  <c r="AO2820" i="2"/>
  <c r="AN2821" i="2"/>
  <c r="AO2821" i="2"/>
  <c r="AN2822" i="2"/>
  <c r="AO2822" i="2"/>
  <c r="AN2823" i="2"/>
  <c r="AO2823" i="2"/>
  <c r="AN2824" i="2"/>
  <c r="AO2824" i="2"/>
  <c r="AN3495" i="2"/>
  <c r="AO3495" i="2"/>
  <c r="AN3263" i="2"/>
  <c r="AO3263" i="2"/>
  <c r="AN3264" i="2"/>
  <c r="AO3264" i="2"/>
  <c r="AN2825" i="2"/>
  <c r="AO2825" i="2"/>
  <c r="AN3753" i="2"/>
  <c r="AO3753" i="2"/>
  <c r="AN3496" i="2"/>
  <c r="AO3496" i="2"/>
  <c r="AN1479" i="2"/>
  <c r="AO1479" i="2"/>
  <c r="AN1480" i="2"/>
  <c r="AO1480" i="2"/>
  <c r="AN2203" i="2"/>
  <c r="AO2203" i="2"/>
  <c r="AN3497" i="2"/>
  <c r="AO3497" i="2"/>
  <c r="AN3754" i="2"/>
  <c r="AO3754" i="2"/>
  <c r="AN281" i="2"/>
  <c r="AO281" i="2"/>
  <c r="AN2204" i="2"/>
  <c r="AO2204" i="2"/>
  <c r="AN1481" i="2"/>
  <c r="AO1481" i="2"/>
  <c r="AN3498" i="2"/>
  <c r="AO3498" i="2"/>
  <c r="AN838" i="2"/>
  <c r="AO838" i="2"/>
  <c r="AN1482" i="2"/>
  <c r="AO1482" i="2"/>
  <c r="AN1483" i="2"/>
  <c r="AO1483" i="2"/>
  <c r="AN1484" i="2"/>
  <c r="AO1484" i="2"/>
  <c r="AN282" i="2"/>
  <c r="AO282" i="2"/>
  <c r="AN839" i="2"/>
  <c r="AO839" i="2"/>
  <c r="AN283" i="2"/>
  <c r="AO283" i="2"/>
  <c r="AN2205" i="2"/>
  <c r="AO2205" i="2"/>
  <c r="AN840" i="2"/>
  <c r="AO840" i="2"/>
  <c r="AN61" i="2"/>
  <c r="AO61" i="2"/>
  <c r="AN3265" i="2"/>
  <c r="AO3265" i="2"/>
  <c r="AN841" i="2"/>
  <c r="AO841" i="2"/>
  <c r="AN2826" i="2"/>
  <c r="AO2826" i="2"/>
  <c r="AN2827" i="2"/>
  <c r="AO2827" i="2"/>
  <c r="AN2828" i="2"/>
  <c r="AO2828" i="2"/>
  <c r="AN842" i="2"/>
  <c r="AO842" i="2"/>
  <c r="AN2829" i="2"/>
  <c r="AO2829" i="2"/>
  <c r="AN2206" i="2"/>
  <c r="AO2206" i="2"/>
  <c r="AN2830" i="2"/>
  <c r="AO2830" i="2"/>
  <c r="AN284" i="2"/>
  <c r="AO284" i="2"/>
  <c r="AN843" i="2"/>
  <c r="AO843" i="2"/>
  <c r="AN285" i="2"/>
  <c r="AO285" i="2"/>
  <c r="AN286" i="2"/>
  <c r="AO286" i="2"/>
  <c r="AN844" i="2"/>
  <c r="AO844" i="2"/>
  <c r="AN845" i="2"/>
  <c r="AO845" i="2"/>
  <c r="AN3266" i="2"/>
  <c r="AO3266" i="2"/>
  <c r="AN287" i="2"/>
  <c r="AO287" i="2"/>
  <c r="AN846" i="2"/>
  <c r="AO846" i="2"/>
  <c r="AN847" i="2"/>
  <c r="AO847" i="2"/>
  <c r="AN2207" i="2"/>
  <c r="AO2207" i="2"/>
  <c r="AN848" i="2"/>
  <c r="AO848" i="2"/>
  <c r="AN2208" i="2"/>
  <c r="AO2208" i="2"/>
  <c r="AN2209" i="2"/>
  <c r="AO2209" i="2"/>
  <c r="AN2210" i="2"/>
  <c r="AO2210" i="2"/>
  <c r="AN288" i="2"/>
  <c r="AO288" i="2"/>
  <c r="AN849" i="2"/>
  <c r="AO849" i="2"/>
  <c r="AN2211" i="2"/>
  <c r="AO2211" i="2"/>
  <c r="AN2831" i="2"/>
  <c r="AO2831" i="2"/>
  <c r="AN2212" i="2"/>
  <c r="AO2212" i="2"/>
  <c r="AN1485" i="2"/>
  <c r="AO1485" i="2"/>
  <c r="AN3267" i="2"/>
  <c r="AO3267" i="2"/>
  <c r="AN850" i="2"/>
  <c r="AO850" i="2"/>
  <c r="AN289" i="2"/>
  <c r="AO289" i="2"/>
  <c r="AN851" i="2"/>
  <c r="AO851" i="2"/>
  <c r="AN2832" i="2"/>
  <c r="AO2832" i="2"/>
  <c r="AN1486" i="2"/>
  <c r="AO1486" i="2"/>
  <c r="AN290" i="2"/>
  <c r="AO290" i="2"/>
  <c r="AN1487" i="2"/>
  <c r="AO1487" i="2"/>
  <c r="AN852" i="2"/>
  <c r="AO852" i="2"/>
  <c r="AN2213" i="2"/>
  <c r="AO2213" i="2"/>
  <c r="AN853" i="2"/>
  <c r="AO853" i="2"/>
  <c r="AN291" i="2"/>
  <c r="AO291" i="2"/>
  <c r="AN854" i="2"/>
  <c r="AO854" i="2"/>
  <c r="AN3268" i="2"/>
  <c r="AO3268" i="2"/>
  <c r="AN3755" i="2"/>
  <c r="AO3755" i="2"/>
  <c r="AN1488" i="2"/>
  <c r="AO1488" i="2"/>
  <c r="AN2833" i="2"/>
  <c r="AO2833" i="2"/>
  <c r="AN2214" i="2"/>
  <c r="AO2214" i="2"/>
  <c r="AN1489" i="2"/>
  <c r="AO1489" i="2"/>
  <c r="AN292" i="2"/>
  <c r="AO292" i="2"/>
  <c r="AN855" i="2"/>
  <c r="AO855" i="2"/>
  <c r="AN2834" i="2"/>
  <c r="AO2834" i="2"/>
  <c r="AN1490" i="2"/>
  <c r="AO1490" i="2"/>
  <c r="AN2835" i="2"/>
  <c r="AO2835" i="2"/>
  <c r="AN856" i="2"/>
  <c r="AO856" i="2"/>
  <c r="AN1491" i="2"/>
  <c r="AO1491" i="2"/>
  <c r="AN1492" i="2"/>
  <c r="AO1492" i="2"/>
  <c r="AN2215" i="2"/>
  <c r="AO2215" i="2"/>
  <c r="AN2216" i="2"/>
  <c r="AO2216" i="2"/>
  <c r="AN293" i="2"/>
  <c r="AO293" i="2"/>
  <c r="AN3499" i="2"/>
  <c r="AO3499" i="2"/>
  <c r="AN3756" i="2"/>
  <c r="AO3756" i="2"/>
  <c r="AN1493" i="2"/>
  <c r="AO1493" i="2"/>
  <c r="AN1494" i="2"/>
  <c r="AO1494" i="2"/>
  <c r="AN294" i="2"/>
  <c r="AO294" i="2"/>
  <c r="AN1495" i="2"/>
  <c r="AO1495" i="2"/>
  <c r="AN295" i="2"/>
  <c r="AO295" i="2"/>
  <c r="AN3269" i="2"/>
  <c r="AO3269" i="2"/>
  <c r="AN3270" i="2"/>
  <c r="AO3270" i="2"/>
  <c r="AN3500" i="2"/>
  <c r="AO3500" i="2"/>
  <c r="AN1496" i="2"/>
  <c r="AO1496" i="2"/>
  <c r="AN2217" i="2"/>
  <c r="AO2217" i="2"/>
  <c r="AN2218" i="2"/>
  <c r="AO2218" i="2"/>
  <c r="AN2219" i="2"/>
  <c r="AO2219" i="2"/>
  <c r="AN857" i="2"/>
  <c r="AO857" i="2"/>
  <c r="AN2220" i="2"/>
  <c r="AO2220" i="2"/>
  <c r="AN3757" i="2"/>
  <c r="AO3757" i="2"/>
  <c r="AN3758" i="2"/>
  <c r="AO3758" i="2"/>
  <c r="AN3759" i="2"/>
  <c r="AO3759" i="2"/>
  <c r="AN3760" i="2"/>
  <c r="AO3760" i="2"/>
  <c r="AN3761" i="2"/>
  <c r="AO3761" i="2"/>
  <c r="AN3762" i="2"/>
  <c r="AO3762" i="2"/>
  <c r="AN3763" i="2"/>
  <c r="AO3763" i="2"/>
  <c r="AN3764" i="2"/>
  <c r="AO3764" i="2"/>
  <c r="AN3765" i="2"/>
  <c r="AO3765" i="2"/>
  <c r="AN3766" i="2"/>
  <c r="AO3766" i="2"/>
  <c r="AN3767" i="2"/>
  <c r="AO3767" i="2"/>
  <c r="AN3768" i="2"/>
  <c r="AO3768" i="2"/>
  <c r="AN3769" i="2"/>
  <c r="AO3769" i="2"/>
  <c r="AN3770" i="2"/>
  <c r="AO3770" i="2"/>
  <c r="AN2221" i="2"/>
  <c r="AO2221" i="2"/>
  <c r="AN1497" i="2"/>
  <c r="AO1497" i="2"/>
  <c r="AN1498" i="2"/>
  <c r="AO1498" i="2"/>
  <c r="AN2836" i="2"/>
  <c r="AO2836" i="2"/>
  <c r="AN2837" i="2"/>
  <c r="AO2837" i="2"/>
  <c r="AN296" i="2"/>
  <c r="AO296" i="2"/>
  <c r="AN1499" i="2"/>
  <c r="AO1499" i="2"/>
  <c r="AN2222" i="2"/>
  <c r="AO2222" i="2"/>
  <c r="AN858" i="2"/>
  <c r="AO858" i="2"/>
  <c r="AN297" i="2"/>
  <c r="AO297" i="2"/>
  <c r="AN2838" i="2"/>
  <c r="AO2838" i="2"/>
  <c r="AN1500" i="2"/>
  <c r="AO1500" i="2"/>
  <c r="AN3271" i="2"/>
  <c r="AO3271" i="2"/>
  <c r="AN298" i="2"/>
  <c r="AO298" i="2"/>
  <c r="AN1501" i="2"/>
  <c r="AO1501" i="2"/>
  <c r="AN299" i="2"/>
  <c r="AO299" i="2"/>
  <c r="AN1502" i="2"/>
  <c r="AO1502" i="2"/>
  <c r="AN2839" i="2"/>
  <c r="AO2839" i="2"/>
  <c r="AN300" i="2"/>
  <c r="AO300" i="2"/>
  <c r="AN2223" i="2"/>
  <c r="AO2223" i="2"/>
  <c r="AN2840" i="2"/>
  <c r="AO2840" i="2"/>
  <c r="AN1503" i="2"/>
  <c r="AO1503" i="2"/>
  <c r="AN3272" i="2"/>
  <c r="AO3272" i="2"/>
  <c r="AN1504" i="2"/>
  <c r="AO1504" i="2"/>
  <c r="AN301" i="2"/>
  <c r="AO301" i="2"/>
  <c r="AN3771" i="2"/>
  <c r="AO3771" i="2"/>
  <c r="AN3772" i="2"/>
  <c r="AO3772" i="2"/>
  <c r="AN3773" i="2"/>
  <c r="AO3773" i="2"/>
  <c r="AN1505" i="2"/>
  <c r="AO1505" i="2"/>
  <c r="AN2224" i="2"/>
  <c r="AO2224" i="2"/>
  <c r="AN859" i="2"/>
  <c r="AO859" i="2"/>
  <c r="AN1506" i="2"/>
  <c r="AO1506" i="2"/>
  <c r="AN2841" i="2"/>
  <c r="AO2841" i="2"/>
  <c r="AN860" i="2"/>
  <c r="AO860" i="2"/>
  <c r="AN302" i="2"/>
  <c r="AO302" i="2"/>
  <c r="AN2225" i="2"/>
  <c r="AO2225" i="2"/>
  <c r="AN62" i="2"/>
  <c r="AO62" i="2"/>
  <c r="AN2226" i="2"/>
  <c r="AO2226" i="2"/>
  <c r="AN2842" i="2"/>
  <c r="AO2842" i="2"/>
  <c r="AN2227" i="2"/>
  <c r="AO2227" i="2"/>
  <c r="AN3501" i="2"/>
  <c r="AO3501" i="2"/>
  <c r="AN63" i="2"/>
  <c r="AO63" i="2"/>
  <c r="AN861" i="2"/>
  <c r="AO861" i="2"/>
  <c r="AN2228" i="2"/>
  <c r="AO2228" i="2"/>
  <c r="AN862" i="2"/>
  <c r="AO862" i="2"/>
  <c r="AN1507" i="2"/>
  <c r="AO1507" i="2"/>
  <c r="AN863" i="2"/>
  <c r="AO863" i="2"/>
  <c r="AN303" i="2"/>
  <c r="AO303" i="2"/>
  <c r="AN1508" i="2"/>
  <c r="AO1508" i="2"/>
  <c r="AN304" i="2"/>
  <c r="AO304" i="2"/>
  <c r="AN1509" i="2"/>
  <c r="AO1509" i="2"/>
  <c r="AN2843" i="2"/>
  <c r="AO2843" i="2"/>
  <c r="AN864" i="2"/>
  <c r="AO864" i="2"/>
  <c r="AN865" i="2"/>
  <c r="AO865" i="2"/>
  <c r="AN1510" i="2"/>
  <c r="AO1510" i="2"/>
  <c r="AN3273" i="2"/>
  <c r="AO3273" i="2"/>
  <c r="AN3502" i="2"/>
  <c r="AO3502" i="2"/>
  <c r="AN2229" i="2"/>
  <c r="AO2229" i="2"/>
  <c r="AN2844" i="2"/>
  <c r="AO2844" i="2"/>
  <c r="AN866" i="2"/>
  <c r="AO866" i="2"/>
  <c r="AN305" i="2"/>
  <c r="AO305" i="2"/>
  <c r="AN1511" i="2"/>
  <c r="AO1511" i="2"/>
  <c r="AN306" i="2"/>
  <c r="AO306" i="2"/>
  <c r="AN1512" i="2"/>
  <c r="AO1512" i="2"/>
  <c r="AN3274" i="2"/>
  <c r="AO3274" i="2"/>
  <c r="AN2230" i="2"/>
  <c r="AO2230" i="2"/>
  <c r="AN867" i="2"/>
  <c r="AO867" i="2"/>
  <c r="AN868" i="2"/>
  <c r="AO868" i="2"/>
  <c r="AN2845" i="2"/>
  <c r="AO2845" i="2"/>
  <c r="AN3774" i="2"/>
  <c r="AO3774" i="2"/>
  <c r="AN3775" i="2"/>
  <c r="AO3775" i="2"/>
  <c r="AN3776" i="2"/>
  <c r="AO3776" i="2"/>
  <c r="AN1513" i="2"/>
  <c r="AO1513" i="2"/>
  <c r="AN3777" i="2"/>
  <c r="AO3777" i="2"/>
  <c r="AN2231" i="2"/>
  <c r="AO2231" i="2"/>
  <c r="AN64" i="2"/>
  <c r="AO64" i="2"/>
  <c r="AN2232" i="2"/>
  <c r="AO2232" i="2"/>
  <c r="AN3275" i="2"/>
  <c r="AO3275" i="2"/>
  <c r="AN1514" i="2"/>
  <c r="AO1514" i="2"/>
  <c r="AN2233" i="2"/>
  <c r="AO2233" i="2"/>
  <c r="AN2234" i="2"/>
  <c r="AO2234" i="2"/>
  <c r="AN3778" i="2"/>
  <c r="AO3778" i="2"/>
  <c r="AN2235" i="2"/>
  <c r="AO2235" i="2"/>
  <c r="AN2846" i="2"/>
  <c r="AO2846" i="2"/>
  <c r="AN3276" i="2"/>
  <c r="AO3276" i="2"/>
  <c r="AN2236" i="2"/>
  <c r="AO2236" i="2"/>
  <c r="AN2237" i="2"/>
  <c r="AO2237" i="2"/>
  <c r="AN2847" i="2"/>
  <c r="AO2847" i="2"/>
  <c r="AN2848" i="2"/>
  <c r="AO2848" i="2"/>
  <c r="AN869" i="2"/>
  <c r="AO869" i="2"/>
  <c r="AN307" i="2"/>
  <c r="AO307" i="2"/>
  <c r="AN2238" i="2"/>
  <c r="AO2238" i="2"/>
  <c r="AN1515" i="2"/>
  <c r="AO1515" i="2"/>
  <c r="AN870" i="2"/>
  <c r="AO870" i="2"/>
  <c r="AN871" i="2"/>
  <c r="AO871" i="2"/>
  <c r="AN2239" i="2"/>
  <c r="AO2239" i="2"/>
  <c r="AN2240" i="2"/>
  <c r="AO2240" i="2"/>
  <c r="AN2241" i="2"/>
  <c r="AO2241" i="2"/>
  <c r="AN1516" i="2"/>
  <c r="AO1516" i="2"/>
  <c r="AN1517" i="2"/>
  <c r="AO1517" i="2"/>
  <c r="AN3503" i="2"/>
  <c r="AO3503" i="2"/>
  <c r="AN3277" i="2"/>
  <c r="AO3277" i="2"/>
  <c r="AN1518" i="2"/>
  <c r="AO1518" i="2"/>
  <c r="AN872" i="2"/>
  <c r="AO872" i="2"/>
  <c r="AN2849" i="2"/>
  <c r="AO2849" i="2"/>
  <c r="AN308" i="2"/>
  <c r="AO308" i="2"/>
  <c r="AN2850" i="2"/>
  <c r="AO2850" i="2"/>
  <c r="AN873" i="2"/>
  <c r="AO873" i="2"/>
  <c r="AN874" i="2"/>
  <c r="AO874" i="2"/>
  <c r="AN2242" i="2"/>
  <c r="AO2242" i="2"/>
  <c r="AN1519" i="2"/>
  <c r="AO1519" i="2"/>
  <c r="AN2243" i="2"/>
  <c r="AO2243" i="2"/>
  <c r="AN875" i="2"/>
  <c r="AO875" i="2"/>
  <c r="AN1520" i="2"/>
  <c r="AO1520" i="2"/>
  <c r="AN2244" i="2"/>
  <c r="AO2244" i="2"/>
  <c r="AN3779" i="2"/>
  <c r="AO3779" i="2"/>
  <c r="AN2851" i="2"/>
  <c r="AO2851" i="2"/>
  <c r="AN3780" i="2"/>
  <c r="AO3780" i="2"/>
  <c r="AN3781" i="2"/>
  <c r="AO3781" i="2"/>
  <c r="AN3782" i="2"/>
  <c r="AO3782" i="2"/>
  <c r="AN3783" i="2"/>
  <c r="AO3783" i="2"/>
  <c r="AN3784" i="2"/>
  <c r="AO3784" i="2"/>
  <c r="AN3785" i="2"/>
  <c r="AO3785" i="2"/>
  <c r="AN3786" i="2"/>
  <c r="AO3786" i="2"/>
  <c r="AN3787" i="2"/>
  <c r="AO3787" i="2"/>
  <c r="AN3788" i="2"/>
  <c r="AO3788" i="2"/>
  <c r="AN3789" i="2"/>
  <c r="AO3789" i="2"/>
  <c r="AN3790" i="2"/>
  <c r="AO3790" i="2"/>
  <c r="AN3791" i="2"/>
  <c r="AO3791" i="2"/>
  <c r="AN3792" i="2"/>
  <c r="AO3792" i="2"/>
  <c r="AN3793" i="2"/>
  <c r="AO3793" i="2"/>
  <c r="AN3794" i="2"/>
  <c r="AO3794" i="2"/>
  <c r="AN3795" i="2"/>
  <c r="AO3795" i="2"/>
  <c r="AN3796" i="2"/>
  <c r="AO3796" i="2"/>
  <c r="AN3797" i="2"/>
  <c r="AO3797" i="2"/>
  <c r="AN3798" i="2"/>
  <c r="AO3798" i="2"/>
  <c r="AN3799" i="2"/>
  <c r="AO3799" i="2"/>
  <c r="AN3800" i="2"/>
  <c r="AO3800" i="2"/>
  <c r="AN3801" i="2"/>
  <c r="AO3801" i="2"/>
  <c r="AN3802" i="2"/>
  <c r="AO3802" i="2"/>
  <c r="AN3803" i="2"/>
  <c r="AO3803" i="2"/>
  <c r="AN3804" i="2"/>
  <c r="AO3804" i="2"/>
  <c r="AN3805" i="2"/>
  <c r="AO3805" i="2"/>
  <c r="AN3806" i="2"/>
  <c r="AO3806" i="2"/>
  <c r="AN3807" i="2"/>
  <c r="AO3807" i="2"/>
  <c r="AN3808" i="2"/>
  <c r="AO3808" i="2"/>
  <c r="AN2852" i="2"/>
  <c r="AO2852" i="2"/>
  <c r="AN3809" i="2"/>
  <c r="AO3809" i="2"/>
  <c r="AN3810" i="2"/>
  <c r="AO3810" i="2"/>
  <c r="AN3811" i="2"/>
  <c r="AO3811" i="2"/>
  <c r="AN3812" i="2"/>
  <c r="AO3812" i="2"/>
  <c r="AN3813" i="2"/>
  <c r="AO3813" i="2"/>
  <c r="AN3814" i="2"/>
  <c r="AO3814" i="2"/>
  <c r="AN3815" i="2"/>
  <c r="AO3815" i="2"/>
  <c r="AN3816" i="2"/>
  <c r="AO3816" i="2"/>
  <c r="AN3817" i="2"/>
  <c r="AO3817" i="2"/>
  <c r="AN3818" i="2"/>
  <c r="AO3818" i="2"/>
  <c r="AN3819" i="2"/>
  <c r="AO3819" i="2"/>
  <c r="AN3820" i="2"/>
  <c r="AO3820" i="2"/>
  <c r="AN3821" i="2"/>
  <c r="AO3821" i="2"/>
  <c r="AN3822" i="2"/>
  <c r="AO3822" i="2"/>
  <c r="AN3823" i="2"/>
  <c r="AO3823" i="2"/>
  <c r="AN3824" i="2"/>
  <c r="AO3824" i="2"/>
  <c r="AN3825" i="2"/>
  <c r="AO3825" i="2"/>
  <c r="AN3826" i="2"/>
  <c r="AO3826" i="2"/>
  <c r="AN3827" i="2"/>
  <c r="AO3827" i="2"/>
  <c r="AN3828" i="2"/>
  <c r="AO3828" i="2"/>
  <c r="AN3829" i="2"/>
  <c r="AO3829" i="2"/>
  <c r="AN3830" i="2"/>
  <c r="AO3830" i="2"/>
  <c r="AN3831" i="2"/>
  <c r="AO3831" i="2"/>
  <c r="AN3832" i="2"/>
  <c r="AO3832" i="2"/>
  <c r="AN3833" i="2"/>
  <c r="AO3833" i="2"/>
  <c r="AN3834" i="2"/>
  <c r="AO3834" i="2"/>
  <c r="AN3835" i="2"/>
  <c r="AO3835" i="2"/>
  <c r="AN3836" i="2"/>
  <c r="AO3836" i="2"/>
  <c r="AN3837" i="2"/>
  <c r="AO3837" i="2"/>
  <c r="AN3838" i="2"/>
  <c r="AO3838" i="2"/>
  <c r="AN3839" i="2"/>
  <c r="AO3839" i="2"/>
  <c r="AN3840" i="2"/>
  <c r="AO3840" i="2"/>
  <c r="AN3841" i="2"/>
  <c r="AO3841" i="2"/>
  <c r="AN3842" i="2"/>
  <c r="AO3842" i="2"/>
  <c r="AN3843" i="2"/>
  <c r="AO3843" i="2"/>
  <c r="AN3844" i="2"/>
  <c r="AO3844" i="2"/>
  <c r="AN3845" i="2"/>
  <c r="AO3845" i="2"/>
  <c r="AN3846" i="2"/>
  <c r="AO3846" i="2"/>
  <c r="AN3847" i="2"/>
  <c r="AO3847" i="2"/>
  <c r="AN3848" i="2"/>
  <c r="AO3848" i="2"/>
  <c r="AN3849" i="2"/>
  <c r="AO3849" i="2"/>
  <c r="AN3850" i="2"/>
  <c r="AO3850" i="2"/>
  <c r="AN3851" i="2"/>
  <c r="AO3851" i="2"/>
  <c r="AN3852" i="2"/>
  <c r="AO3852" i="2"/>
  <c r="AN3853" i="2"/>
  <c r="AO3853" i="2"/>
  <c r="AN3854" i="2"/>
  <c r="AO3854" i="2"/>
  <c r="AN3855" i="2"/>
  <c r="AO3855" i="2"/>
  <c r="AN3856" i="2"/>
  <c r="AO3856" i="2"/>
  <c r="AN3857" i="2"/>
  <c r="AO3857" i="2"/>
  <c r="AN3858" i="2"/>
  <c r="AO3858" i="2"/>
  <c r="AN3859" i="2"/>
  <c r="AO3859" i="2"/>
  <c r="AN3860" i="2"/>
  <c r="AO3860" i="2"/>
  <c r="AN3861" i="2"/>
  <c r="AO3861" i="2"/>
  <c r="AN3862" i="2"/>
  <c r="AO3862" i="2"/>
  <c r="AN3863" i="2"/>
  <c r="AO3863" i="2"/>
  <c r="AN3864" i="2"/>
  <c r="AO3864" i="2"/>
  <c r="AN3865" i="2"/>
  <c r="AO3865" i="2"/>
  <c r="AN3866" i="2"/>
  <c r="AO3866" i="2"/>
  <c r="AN3867" i="2"/>
  <c r="AO3867" i="2"/>
  <c r="AN3868" i="2"/>
  <c r="AO3868" i="2"/>
  <c r="AN3869" i="2"/>
  <c r="AO3869" i="2"/>
  <c r="AN3870" i="2"/>
  <c r="AO3870" i="2"/>
  <c r="AN3871" i="2"/>
  <c r="AO3871" i="2"/>
  <c r="AN3872" i="2"/>
  <c r="AO3872" i="2"/>
  <c r="AN3873" i="2"/>
  <c r="AO3873" i="2"/>
  <c r="AN2853" i="2"/>
  <c r="AO2853" i="2"/>
  <c r="AN3874" i="2"/>
  <c r="AO3874" i="2"/>
  <c r="AN876" i="2"/>
  <c r="AO876" i="2"/>
  <c r="AN1521" i="2"/>
  <c r="AO1521" i="2"/>
  <c r="AN1522" i="2"/>
  <c r="AO1522" i="2"/>
  <c r="AN2245" i="2"/>
  <c r="AO2245" i="2"/>
  <c r="AN1523" i="2"/>
  <c r="AO1523" i="2"/>
  <c r="AN877" i="2"/>
  <c r="AO877" i="2"/>
  <c r="AN309" i="2"/>
  <c r="AO309" i="2"/>
  <c r="AN1524" i="2"/>
  <c r="AO1524" i="2"/>
  <c r="AN65" i="2"/>
  <c r="AO65" i="2"/>
  <c r="AN3504" i="2"/>
  <c r="AO3504" i="2"/>
  <c r="AN66" i="2"/>
  <c r="AO66" i="2"/>
  <c r="AN2854" i="2"/>
  <c r="AO2854" i="2"/>
  <c r="AN2246" i="2"/>
  <c r="AO2246" i="2"/>
  <c r="AN1525" i="2"/>
  <c r="AO1525" i="2"/>
  <c r="AN878" i="2"/>
  <c r="AO878" i="2"/>
  <c r="AN3278" i="2"/>
  <c r="AO3278" i="2"/>
  <c r="AN2855" i="2"/>
  <c r="AO2855" i="2"/>
  <c r="AN3875" i="2"/>
  <c r="AO3875" i="2"/>
  <c r="AN2247" i="2"/>
  <c r="AO2247" i="2"/>
  <c r="AN2248" i="2"/>
  <c r="AO2248" i="2"/>
  <c r="AN2249" i="2"/>
  <c r="AO2249" i="2"/>
  <c r="AN2250" i="2"/>
  <c r="AO2250" i="2"/>
  <c r="AN1526" i="2"/>
  <c r="AO1526" i="2"/>
  <c r="AN879" i="2"/>
  <c r="AO879" i="2"/>
  <c r="AN3876" i="2"/>
  <c r="AO3876" i="2"/>
  <c r="AN3877" i="2"/>
  <c r="AO3877" i="2"/>
  <c r="AN67" i="2"/>
  <c r="AO67" i="2"/>
  <c r="AN2251" i="2"/>
  <c r="AO2251" i="2"/>
  <c r="AN1527" i="2"/>
  <c r="AO1527" i="2"/>
  <c r="AN310" i="2"/>
  <c r="AO310" i="2"/>
  <c r="AN311" i="2"/>
  <c r="AO311" i="2"/>
  <c r="AN880" i="2"/>
  <c r="AO880" i="2"/>
  <c r="AN2252" i="2"/>
  <c r="AO2252" i="2"/>
  <c r="AN312" i="2"/>
  <c r="AO312" i="2"/>
  <c r="AN881" i="2"/>
  <c r="AO881" i="2"/>
  <c r="AN882" i="2"/>
  <c r="AO882" i="2"/>
  <c r="AN313" i="2"/>
  <c r="AO313" i="2"/>
  <c r="AN3878" i="2"/>
  <c r="AO3878" i="2"/>
  <c r="AN314" i="2"/>
  <c r="AO314" i="2"/>
  <c r="AN2253" i="2"/>
  <c r="AO2253" i="2"/>
  <c r="AN2254" i="2"/>
  <c r="AO2254" i="2"/>
  <c r="AN1528" i="2"/>
  <c r="AO1528" i="2"/>
  <c r="AN3505" i="2"/>
  <c r="AO3505" i="2"/>
  <c r="AN315" i="2"/>
  <c r="AO315" i="2"/>
  <c r="AN883" i="2"/>
  <c r="AO883" i="2"/>
  <c r="AN1529" i="2"/>
  <c r="AO1529" i="2"/>
  <c r="AN3506" i="2"/>
  <c r="AO3506" i="2"/>
  <c r="AN316" i="2"/>
  <c r="AO316" i="2"/>
  <c r="AN1530" i="2"/>
  <c r="AO1530" i="2"/>
  <c r="AN2856" i="2"/>
  <c r="AO2856" i="2"/>
  <c r="AN884" i="2"/>
  <c r="AO884" i="2"/>
  <c r="AN1531" i="2"/>
  <c r="AO1531" i="2"/>
  <c r="AN2857" i="2"/>
  <c r="AO2857" i="2"/>
  <c r="AN1532" i="2"/>
  <c r="AO1532" i="2"/>
  <c r="AN3279" i="2"/>
  <c r="AO3279" i="2"/>
  <c r="AN2255" i="2"/>
  <c r="AO2255" i="2"/>
  <c r="AN68" i="2"/>
  <c r="AO68" i="2"/>
  <c r="AN1533" i="2"/>
  <c r="AO1533" i="2"/>
  <c r="AN1534" i="2"/>
  <c r="AO1534" i="2"/>
  <c r="AN1535" i="2"/>
  <c r="AO1535" i="2"/>
  <c r="AN2256" i="2"/>
  <c r="AO2256" i="2"/>
  <c r="AN1536" i="2"/>
  <c r="AO1536" i="2"/>
  <c r="AN1537" i="2"/>
  <c r="AO1537" i="2"/>
  <c r="AN1538" i="2"/>
  <c r="AO1538" i="2"/>
  <c r="AN3879" i="2"/>
  <c r="AO3879" i="2"/>
  <c r="AN3880" i="2"/>
  <c r="AO3880" i="2"/>
  <c r="AN2858" i="2"/>
  <c r="AO2858" i="2"/>
  <c r="AN885" i="2"/>
  <c r="AO885" i="2"/>
  <c r="AN1539" i="2"/>
  <c r="AO1539" i="2"/>
  <c r="AN2859" i="2"/>
  <c r="AO2859" i="2"/>
  <c r="AN317" i="2"/>
  <c r="AO317" i="2"/>
  <c r="AN318" i="2"/>
  <c r="AO318" i="2"/>
  <c r="AN69" i="2"/>
  <c r="AO69" i="2"/>
  <c r="AN886" i="2"/>
  <c r="AO886" i="2"/>
  <c r="AN70" i="2"/>
  <c r="AO70" i="2"/>
  <c r="AN2860" i="2"/>
  <c r="AO2860" i="2"/>
  <c r="AN2861" i="2"/>
  <c r="AO2861" i="2"/>
  <c r="AN1540" i="2"/>
  <c r="AO1540" i="2"/>
  <c r="AN887" i="2"/>
  <c r="AO887" i="2"/>
  <c r="AN319" i="2"/>
  <c r="AO319" i="2"/>
  <c r="AN3280" i="2"/>
  <c r="AO3280" i="2"/>
  <c r="AN3881" i="2"/>
  <c r="AO3881" i="2"/>
  <c r="AN1541" i="2"/>
  <c r="AO1541" i="2"/>
  <c r="AN3882" i="2"/>
  <c r="AO3882" i="2"/>
  <c r="AN1542" i="2"/>
  <c r="AO1542" i="2"/>
  <c r="AN888" i="2"/>
  <c r="AO888" i="2"/>
  <c r="AN2862" i="2"/>
  <c r="AO2862" i="2"/>
  <c r="AN2257" i="2"/>
  <c r="AO2257" i="2"/>
  <c r="AN2863" i="2"/>
  <c r="AO2863" i="2"/>
  <c r="AN1543" i="2"/>
  <c r="AO1543" i="2"/>
  <c r="AN2258" i="2"/>
  <c r="AO2258" i="2"/>
  <c r="AN3281" i="2"/>
  <c r="AO3281" i="2"/>
  <c r="AN889" i="2"/>
  <c r="AO889" i="2"/>
  <c r="AN3507" i="2"/>
  <c r="AO3507" i="2"/>
  <c r="AN3883" i="2"/>
  <c r="AO3883" i="2"/>
  <c r="AN1544" i="2"/>
  <c r="AO1544" i="2"/>
  <c r="AN3282" i="2"/>
  <c r="AO3282" i="2"/>
  <c r="AN1545" i="2"/>
  <c r="AO1545" i="2"/>
  <c r="AN890" i="2"/>
  <c r="AO890" i="2"/>
  <c r="AN2864" i="2"/>
  <c r="AO2864" i="2"/>
  <c r="AN2865" i="2"/>
  <c r="AO2865" i="2"/>
  <c r="AN3283" i="2"/>
  <c r="AO3283" i="2"/>
  <c r="AN320" i="2"/>
  <c r="AO320" i="2"/>
  <c r="AN3884" i="2"/>
  <c r="AO3884" i="2"/>
  <c r="AN2259" i="2"/>
  <c r="AO2259" i="2"/>
  <c r="AN2866" i="2"/>
  <c r="AO2866" i="2"/>
  <c r="AN321" i="2"/>
  <c r="AO321" i="2"/>
  <c r="AN891" i="2"/>
  <c r="AO891" i="2"/>
  <c r="AN892" i="2"/>
  <c r="AO892" i="2"/>
  <c r="AN2260" i="2"/>
  <c r="AO2260" i="2"/>
  <c r="AN1546" i="2"/>
  <c r="AO1546" i="2"/>
  <c r="AN1547" i="2"/>
  <c r="AO1547" i="2"/>
  <c r="AN2867" i="2"/>
  <c r="AO2867" i="2"/>
  <c r="AN1548" i="2"/>
  <c r="AO1548" i="2"/>
  <c r="AN2868" i="2"/>
  <c r="AO2868" i="2"/>
  <c r="AN1549" i="2"/>
  <c r="AO1549" i="2"/>
  <c r="AN893" i="2"/>
  <c r="AO893" i="2"/>
  <c r="AN322" i="2"/>
  <c r="AO322" i="2"/>
  <c r="AN71" i="2"/>
  <c r="AO71" i="2"/>
  <c r="AN2869" i="2"/>
  <c r="AO2869" i="2"/>
  <c r="AN323" i="2"/>
  <c r="AO323" i="2"/>
  <c r="AN894" i="2"/>
  <c r="AO894" i="2"/>
  <c r="AN3284" i="2"/>
  <c r="AO3284" i="2"/>
  <c r="AN72" i="2"/>
  <c r="AO72" i="2"/>
  <c r="AN3285" i="2"/>
  <c r="AO3285" i="2"/>
  <c r="AN2261" i="2"/>
  <c r="AO2261" i="2"/>
  <c r="AN1550" i="2"/>
  <c r="AO1550" i="2"/>
  <c r="AN324" i="2"/>
  <c r="AO324" i="2"/>
  <c r="AN325" i="2"/>
  <c r="AO325" i="2"/>
  <c r="AN2262" i="2"/>
  <c r="AO2262" i="2"/>
  <c r="AN2870" i="2"/>
  <c r="AO2870" i="2"/>
  <c r="AN2871" i="2"/>
  <c r="AO2871" i="2"/>
  <c r="AN895" i="2"/>
  <c r="AO895" i="2"/>
  <c r="AN1551" i="2"/>
  <c r="AO1551" i="2"/>
  <c r="AN326" i="2"/>
  <c r="AO326" i="2"/>
  <c r="AN896" i="2"/>
  <c r="AO896" i="2"/>
  <c r="AN1552" i="2"/>
  <c r="AO1552" i="2"/>
  <c r="AN897" i="2"/>
  <c r="AO897" i="2"/>
  <c r="AN1553" i="2"/>
  <c r="AO1553" i="2"/>
  <c r="AN3286" i="2"/>
  <c r="AO3286" i="2"/>
  <c r="AN2263" i="2"/>
  <c r="AO2263" i="2"/>
  <c r="AN898" i="2"/>
  <c r="AO898" i="2"/>
  <c r="AN3508" i="2"/>
  <c r="AO3508" i="2"/>
  <c r="AN1554" i="2"/>
  <c r="AO1554" i="2"/>
  <c r="AN899" i="2"/>
  <c r="AO899" i="2"/>
  <c r="AN3885" i="2"/>
  <c r="AO3885" i="2"/>
  <c r="AN2264" i="2"/>
  <c r="AO2264" i="2"/>
  <c r="AN1555" i="2"/>
  <c r="AO1555" i="2"/>
  <c r="AN327" i="2"/>
  <c r="AO327" i="2"/>
  <c r="AN1556" i="2"/>
  <c r="AO1556" i="2"/>
  <c r="AN2265" i="2"/>
  <c r="AO2265" i="2"/>
  <c r="AN1557" i="2"/>
  <c r="AO1557" i="2"/>
  <c r="AN1558" i="2"/>
  <c r="AO1558" i="2"/>
  <c r="AN328" i="2"/>
  <c r="AO328" i="2"/>
  <c r="AN900" i="2"/>
  <c r="AO900" i="2"/>
  <c r="AN1559" i="2"/>
  <c r="AO1559" i="2"/>
  <c r="AN901" i="2"/>
  <c r="AO901" i="2"/>
  <c r="AN2266" i="2"/>
  <c r="AO2266" i="2"/>
  <c r="AN3509" i="2"/>
  <c r="AO3509" i="2"/>
  <c r="AN329" i="2"/>
  <c r="AO329" i="2"/>
  <c r="AN1560" i="2"/>
  <c r="AO1560" i="2"/>
  <c r="AN1561" i="2"/>
  <c r="AO1561" i="2"/>
  <c r="AN2267" i="2"/>
  <c r="AO2267" i="2"/>
  <c r="AN3287" i="2"/>
  <c r="AO3287" i="2"/>
  <c r="AN2872" i="2"/>
  <c r="AO2872" i="2"/>
  <c r="AN902" i="2"/>
  <c r="AO902" i="2"/>
  <c r="AN330" i="2"/>
  <c r="AO330" i="2"/>
  <c r="AN331" i="2"/>
  <c r="AO331" i="2"/>
  <c r="AN332" i="2"/>
  <c r="AO332" i="2"/>
  <c r="AN2268" i="2"/>
  <c r="AO2268" i="2"/>
  <c r="AN3886" i="2"/>
  <c r="AO3886" i="2"/>
  <c r="AN1562" i="2"/>
  <c r="AO1562" i="2"/>
  <c r="AN3887" i="2"/>
  <c r="AO3887" i="2"/>
  <c r="AN3888" i="2"/>
  <c r="AO3888" i="2"/>
  <c r="AN3889" i="2"/>
  <c r="AO3889" i="2"/>
  <c r="AN3890" i="2"/>
  <c r="AO3890" i="2"/>
  <c r="AN3891" i="2"/>
  <c r="AO3891" i="2"/>
  <c r="AN3892" i="2"/>
  <c r="AO3892" i="2"/>
  <c r="AN3893" i="2"/>
  <c r="AO3893" i="2"/>
  <c r="AN3894" i="2"/>
  <c r="AO3894" i="2"/>
  <c r="AN3895" i="2"/>
  <c r="AO3895" i="2"/>
  <c r="AN3896" i="2"/>
  <c r="AO3896" i="2"/>
  <c r="AN3897" i="2"/>
  <c r="AO3897" i="2"/>
  <c r="AN3898" i="2"/>
  <c r="AO3898" i="2"/>
  <c r="AN3899" i="2"/>
  <c r="AO3899" i="2"/>
  <c r="AN3900" i="2"/>
  <c r="AO3900" i="2"/>
  <c r="AN3901" i="2"/>
  <c r="AO3901" i="2"/>
  <c r="AN3902" i="2"/>
  <c r="AO3902" i="2"/>
  <c r="AN3903" i="2"/>
  <c r="AO3903" i="2"/>
  <c r="AN3904" i="2"/>
  <c r="AO3904" i="2"/>
  <c r="AN3905" i="2"/>
  <c r="AO3905" i="2"/>
  <c r="AN3906" i="2"/>
  <c r="AO3906" i="2"/>
  <c r="AN3907" i="2"/>
  <c r="AO3907" i="2"/>
  <c r="AN3908" i="2"/>
  <c r="AO3908" i="2"/>
  <c r="AN3909" i="2"/>
  <c r="AO3909" i="2"/>
  <c r="AN3910" i="2"/>
  <c r="AO3910" i="2"/>
  <c r="AN3911" i="2"/>
  <c r="AO3911" i="2"/>
  <c r="AN3912" i="2"/>
  <c r="AO3912" i="2"/>
  <c r="AN3913" i="2"/>
  <c r="AO3913" i="2"/>
  <c r="AN3914" i="2"/>
  <c r="AO3914" i="2"/>
  <c r="AN3915" i="2"/>
  <c r="AO3915" i="2"/>
  <c r="AN3916" i="2"/>
  <c r="AO3916" i="2"/>
  <c r="AN3917" i="2"/>
  <c r="AO3917" i="2"/>
  <c r="AN3918" i="2"/>
  <c r="AO3918" i="2"/>
  <c r="AN3919" i="2"/>
  <c r="AO3919" i="2"/>
  <c r="AN3920" i="2"/>
  <c r="AO3920" i="2"/>
  <c r="AN3921" i="2"/>
  <c r="AO3921" i="2"/>
  <c r="AN3922" i="2"/>
  <c r="AO3922" i="2"/>
  <c r="AN3923" i="2"/>
  <c r="AO3923" i="2"/>
  <c r="AN3924" i="2"/>
  <c r="AO3924" i="2"/>
  <c r="AN1563" i="2"/>
  <c r="AO1563" i="2"/>
  <c r="AN2269" i="2"/>
  <c r="AO2269" i="2"/>
  <c r="AN3925" i="2"/>
  <c r="AO3925" i="2"/>
  <c r="AN1564" i="2"/>
  <c r="AO1564" i="2"/>
  <c r="AN1565" i="2"/>
  <c r="AO1565" i="2"/>
  <c r="AN333" i="2"/>
  <c r="AO333" i="2"/>
  <c r="AN2270" i="2"/>
  <c r="AO2270" i="2"/>
  <c r="AN903" i="2"/>
  <c r="AO903" i="2"/>
  <c r="AN1566" i="2"/>
  <c r="AO1566" i="2"/>
  <c r="AN1567" i="2"/>
  <c r="AO1567" i="2"/>
  <c r="AN2271" i="2"/>
  <c r="AO2271" i="2"/>
  <c r="AN1568" i="2"/>
  <c r="AO1568" i="2"/>
  <c r="AN334" i="2"/>
  <c r="AO334" i="2"/>
  <c r="AN2272" i="2"/>
  <c r="AO2272" i="2"/>
  <c r="AN3288" i="2"/>
  <c r="AO3288" i="2"/>
  <c r="AN1569" i="2"/>
  <c r="AO1569" i="2"/>
  <c r="AN3926" i="2"/>
  <c r="AO3926" i="2"/>
  <c r="AN3927" i="2"/>
  <c r="AO3927" i="2"/>
  <c r="AN3928" i="2"/>
  <c r="AO3928" i="2"/>
  <c r="AN904" i="2"/>
  <c r="AO904" i="2"/>
  <c r="AN905" i="2"/>
  <c r="AO905" i="2"/>
  <c r="AN3510" i="2"/>
  <c r="AO3510" i="2"/>
  <c r="AN3289" i="2"/>
  <c r="AO3289" i="2"/>
  <c r="AN1570" i="2"/>
  <c r="AO1570" i="2"/>
  <c r="AN335" i="2"/>
  <c r="AO335" i="2"/>
  <c r="AN336" i="2"/>
  <c r="AO336" i="2"/>
  <c r="AN2273" i="2"/>
  <c r="AO2273" i="2"/>
  <c r="AN73" i="2"/>
  <c r="AO73" i="2"/>
  <c r="AN906" i="2"/>
  <c r="AO906" i="2"/>
  <c r="AN2274" i="2"/>
  <c r="AO2274" i="2"/>
  <c r="AN3929" i="2"/>
  <c r="AO3929" i="2"/>
  <c r="AN3930" i="2"/>
  <c r="AO3930" i="2"/>
  <c r="AN3931" i="2"/>
  <c r="AO3931" i="2"/>
  <c r="AN3932" i="2"/>
  <c r="AO3932" i="2"/>
  <c r="AN3933" i="2"/>
  <c r="AO3933" i="2"/>
  <c r="AN3934" i="2"/>
  <c r="AO3934" i="2"/>
  <c r="AN3935" i="2"/>
  <c r="AO3935" i="2"/>
  <c r="AN3936" i="2"/>
  <c r="AO3936" i="2"/>
  <c r="AN3937" i="2"/>
  <c r="AO3937" i="2"/>
  <c r="AN3938" i="2"/>
  <c r="AO3938" i="2"/>
  <c r="AN3939" i="2"/>
  <c r="AO3939" i="2"/>
  <c r="AN3940" i="2"/>
  <c r="AO3940" i="2"/>
  <c r="AN3941" i="2"/>
  <c r="AO3941" i="2"/>
  <c r="AN3942" i="2"/>
  <c r="AO3942" i="2"/>
  <c r="AN3943" i="2"/>
  <c r="AO3943" i="2"/>
  <c r="AN3944" i="2"/>
  <c r="AO3944" i="2"/>
  <c r="AN3945" i="2"/>
  <c r="AO3945" i="2"/>
  <c r="AN3946" i="2"/>
  <c r="AO3946" i="2"/>
  <c r="AN1571" i="2"/>
  <c r="AO1571" i="2"/>
  <c r="AN3290" i="2"/>
  <c r="AO3290" i="2"/>
  <c r="AN3291" i="2"/>
  <c r="AO3291" i="2"/>
  <c r="AN337" i="2"/>
  <c r="AO337" i="2"/>
  <c r="AN2873" i="2"/>
  <c r="AO2873" i="2"/>
  <c r="AN2275" i="2"/>
  <c r="AO2275" i="2"/>
  <c r="AN2874" i="2"/>
  <c r="AO2874" i="2"/>
  <c r="AN338" i="2"/>
  <c r="AO338" i="2"/>
  <c r="AN2276" i="2"/>
  <c r="AO2276" i="2"/>
  <c r="AN339" i="2"/>
  <c r="AO339" i="2"/>
  <c r="AN340" i="2"/>
  <c r="AO340" i="2"/>
  <c r="AN3292" i="2"/>
  <c r="AO3292" i="2"/>
  <c r="AN907" i="2"/>
  <c r="AO907" i="2"/>
  <c r="AN2277" i="2"/>
  <c r="AO2277" i="2"/>
  <c r="AN1572" i="2"/>
  <c r="AO1572" i="2"/>
  <c r="AN74" i="2"/>
  <c r="AO74" i="2"/>
  <c r="AN341" i="2"/>
  <c r="AO341" i="2"/>
  <c r="AN342" i="2"/>
  <c r="AO342" i="2"/>
  <c r="AN2875" i="2"/>
  <c r="AO2875" i="2"/>
  <c r="AN1573" i="2"/>
  <c r="AO1573" i="2"/>
  <c r="AN3293" i="2"/>
  <c r="AO3293" i="2"/>
  <c r="AN2278" i="2"/>
  <c r="AO2278" i="2"/>
  <c r="AN2876" i="2"/>
  <c r="AO2876" i="2"/>
  <c r="AN2279" i="2"/>
  <c r="AO2279" i="2"/>
  <c r="AN1574" i="2"/>
  <c r="AO1574" i="2"/>
  <c r="AN3947" i="2"/>
  <c r="AO3947" i="2"/>
  <c r="AN3948" i="2"/>
  <c r="AO3948" i="2"/>
  <c r="AN3949" i="2"/>
  <c r="AO3949" i="2"/>
  <c r="AN908" i="2"/>
  <c r="AO908" i="2"/>
  <c r="AN3294" i="2"/>
  <c r="AO3294" i="2"/>
  <c r="AN75" i="2"/>
  <c r="AO75" i="2"/>
  <c r="AN1575" i="2"/>
  <c r="AO1575" i="2"/>
  <c r="AN909" i="2"/>
  <c r="AO909" i="2"/>
  <c r="AN2877" i="2"/>
  <c r="AO2877" i="2"/>
  <c r="AN3511" i="2"/>
  <c r="AO3511" i="2"/>
  <c r="AN1576" i="2"/>
  <c r="AO1576" i="2"/>
  <c r="AN1577" i="2"/>
  <c r="AO1577" i="2"/>
  <c r="AN910" i="2"/>
  <c r="AO910" i="2"/>
  <c r="AN1578" i="2"/>
  <c r="AO1578" i="2"/>
  <c r="AN2878" i="2"/>
  <c r="AO2878" i="2"/>
  <c r="AN911" i="2"/>
  <c r="AO911" i="2"/>
  <c r="AN2879" i="2"/>
  <c r="AO2879" i="2"/>
  <c r="AN2880" i="2"/>
  <c r="AO2880" i="2"/>
  <c r="AN1579" i="2"/>
  <c r="AO1579" i="2"/>
  <c r="AN76" i="2"/>
  <c r="AO76" i="2"/>
  <c r="AN2280" i="2"/>
  <c r="AO2280" i="2"/>
  <c r="AN1580" i="2"/>
  <c r="AO1580" i="2"/>
  <c r="AN912" i="2"/>
  <c r="AO912" i="2"/>
  <c r="AN913" i="2"/>
  <c r="AO913" i="2"/>
  <c r="AN1581" i="2"/>
  <c r="AO1581" i="2"/>
  <c r="AN1582" i="2"/>
  <c r="AO1582" i="2"/>
  <c r="AN914" i="2"/>
  <c r="AO914" i="2"/>
  <c r="AN3950" i="2"/>
  <c r="AO3950" i="2"/>
  <c r="AN3951" i="2"/>
  <c r="AO3951" i="2"/>
  <c r="AN3952" i="2"/>
  <c r="AO3952" i="2"/>
  <c r="AN2881" i="2"/>
  <c r="AO2881" i="2"/>
  <c r="AN1583" i="2"/>
  <c r="AO1583" i="2"/>
  <c r="AN343" i="2"/>
  <c r="AO343" i="2"/>
  <c r="AN1584" i="2"/>
  <c r="AO1584" i="2"/>
  <c r="AN1585" i="2"/>
  <c r="AO1585" i="2"/>
  <c r="AN2882" i="2"/>
  <c r="AO2882" i="2"/>
  <c r="AN1586" i="2"/>
  <c r="AO1586" i="2"/>
  <c r="AN915" i="2"/>
  <c r="AO915" i="2"/>
  <c r="AN2883" i="2"/>
  <c r="AO2883" i="2"/>
  <c r="AN2281" i="2"/>
  <c r="AO2281" i="2"/>
  <c r="AN344" i="2"/>
  <c r="AO344" i="2"/>
  <c r="AN2282" i="2"/>
  <c r="AO2282" i="2"/>
  <c r="AN3295" i="2"/>
  <c r="AO3295" i="2"/>
  <c r="AN345" i="2"/>
  <c r="AO345" i="2"/>
  <c r="AN346" i="2"/>
  <c r="AO346" i="2"/>
  <c r="AN2283" i="2"/>
  <c r="AO2283" i="2"/>
  <c r="AN916" i="2"/>
  <c r="AO916" i="2"/>
  <c r="AN1587" i="2"/>
  <c r="AO1587" i="2"/>
  <c r="AN3953" i="2"/>
  <c r="AO3953" i="2"/>
  <c r="AN2284" i="2"/>
  <c r="AO2284" i="2"/>
  <c r="AN3954" i="2"/>
  <c r="AO3954" i="2"/>
  <c r="AN1588" i="2"/>
  <c r="AO1588" i="2"/>
  <c r="AN347" i="2"/>
  <c r="AO347" i="2"/>
  <c r="AN917" i="2"/>
  <c r="AO917" i="2"/>
  <c r="AN348" i="2"/>
  <c r="AO348" i="2"/>
  <c r="AN349" i="2"/>
  <c r="AO349" i="2"/>
  <c r="AN1589" i="2"/>
  <c r="AO1589" i="2"/>
  <c r="AN918" i="2"/>
  <c r="AO918" i="2"/>
  <c r="AN919" i="2"/>
  <c r="AO919" i="2"/>
  <c r="AN1590" i="2"/>
  <c r="AO1590" i="2"/>
  <c r="AN2884" i="2"/>
  <c r="AO2884" i="2"/>
  <c r="AN920" i="2"/>
  <c r="AO920" i="2"/>
  <c r="AN350" i="2"/>
  <c r="AO350" i="2"/>
  <c r="AN3296" i="2"/>
  <c r="AO3296" i="2"/>
  <c r="AN921" i="2"/>
  <c r="AO921" i="2"/>
  <c r="AN2285" i="2"/>
  <c r="AO2285" i="2"/>
  <c r="AN1591" i="2"/>
  <c r="AO1591" i="2"/>
  <c r="AN351" i="2"/>
  <c r="AO351" i="2"/>
  <c r="AN2885" i="2"/>
  <c r="AO2885" i="2"/>
  <c r="AN922" i="2"/>
  <c r="AO922" i="2"/>
  <c r="AN923" i="2"/>
  <c r="AO923" i="2"/>
  <c r="AN1592" i="2"/>
  <c r="AO1592" i="2"/>
  <c r="AN924" i="2"/>
  <c r="AO924" i="2"/>
  <c r="AN2286" i="2"/>
  <c r="AO2286" i="2"/>
  <c r="AN2287" i="2"/>
  <c r="AO2287" i="2"/>
  <c r="AN925" i="2"/>
  <c r="AO925" i="2"/>
  <c r="AN1593" i="2"/>
  <c r="AO1593" i="2"/>
  <c r="AN1594" i="2"/>
  <c r="AO1594" i="2"/>
  <c r="AN352" i="2"/>
  <c r="AO352" i="2"/>
  <c r="AN926" i="2"/>
  <c r="AO926" i="2"/>
  <c r="AN1595" i="2"/>
  <c r="AO1595" i="2"/>
  <c r="AN3297" i="2"/>
  <c r="AO3297" i="2"/>
  <c r="AN3955" i="2"/>
  <c r="AO3955" i="2"/>
  <c r="AN353" i="2"/>
  <c r="AO353" i="2"/>
  <c r="AN2886" i="2"/>
  <c r="AO2886" i="2"/>
  <c r="AN2288" i="2"/>
  <c r="AO2288" i="2"/>
  <c r="AN354" i="2"/>
  <c r="AO354" i="2"/>
  <c r="AN2289" i="2"/>
  <c r="AO2289" i="2"/>
  <c r="AN927" i="2"/>
  <c r="AO927" i="2"/>
  <c r="AN1596" i="2"/>
  <c r="AO1596" i="2"/>
  <c r="AN355" i="2"/>
  <c r="AO355" i="2"/>
  <c r="AN1597" i="2"/>
  <c r="AO1597" i="2"/>
  <c r="AN2887" i="2"/>
  <c r="AO2887" i="2"/>
  <c r="AN2290" i="2"/>
  <c r="AO2290" i="2"/>
  <c r="AN928" i="2"/>
  <c r="AO928" i="2"/>
  <c r="AN929" i="2"/>
  <c r="AO929" i="2"/>
  <c r="AN356" i="2"/>
  <c r="AO356" i="2"/>
  <c r="AN930" i="2"/>
  <c r="AO930" i="2"/>
  <c r="AN2291" i="2"/>
  <c r="AO2291" i="2"/>
  <c r="AN1598" i="2"/>
  <c r="AO1598" i="2"/>
  <c r="AN3512" i="2"/>
  <c r="AO3512" i="2"/>
  <c r="AN2888" i="2"/>
  <c r="AO2888" i="2"/>
  <c r="AN2292" i="2"/>
  <c r="AO2292" i="2"/>
  <c r="AN3298" i="2"/>
  <c r="AO3298" i="2"/>
  <c r="AN2293" i="2"/>
  <c r="AO2293" i="2"/>
  <c r="AN357" i="2"/>
  <c r="AO357" i="2"/>
  <c r="AN2889" i="2"/>
  <c r="AO2889" i="2"/>
  <c r="AN3513" i="2"/>
  <c r="AO3513" i="2"/>
  <c r="AN3299" i="2"/>
  <c r="AO3299" i="2"/>
  <c r="AN2294" i="2"/>
  <c r="AO2294" i="2"/>
  <c r="AN358" i="2"/>
  <c r="AO358" i="2"/>
  <c r="AN2295" i="2"/>
  <c r="AO2295" i="2"/>
  <c r="AN2296" i="2"/>
  <c r="AO2296" i="2"/>
  <c r="AN1599" i="2"/>
  <c r="AO1599" i="2"/>
  <c r="AN359" i="2"/>
  <c r="AO359" i="2"/>
  <c r="AN77" i="2"/>
  <c r="AO77" i="2"/>
  <c r="AN931" i="2"/>
  <c r="AO931" i="2"/>
  <c r="AN1600" i="2"/>
  <c r="AO1600" i="2"/>
  <c r="AN78" i="2"/>
  <c r="AO78" i="2"/>
  <c r="AN1601" i="2"/>
  <c r="AO1601" i="2"/>
  <c r="AN3300" i="2"/>
  <c r="AO3300" i="2"/>
  <c r="AN3301" i="2"/>
  <c r="AO3301" i="2"/>
  <c r="AN2297" i="2"/>
  <c r="AO2297" i="2"/>
  <c r="AN2890" i="2"/>
  <c r="AO2890" i="2"/>
  <c r="AN2298" i="2"/>
  <c r="AO2298" i="2"/>
  <c r="AN2299" i="2"/>
  <c r="AO2299" i="2"/>
  <c r="AN1602" i="2"/>
  <c r="AO1602" i="2"/>
  <c r="AN2891" i="2"/>
  <c r="AO2891" i="2"/>
  <c r="AN79" i="2"/>
  <c r="AO79" i="2"/>
  <c r="AN2300" i="2"/>
  <c r="AO2300" i="2"/>
  <c r="AN932" i="2"/>
  <c r="AO932" i="2"/>
  <c r="AN2301" i="2"/>
  <c r="AO2301" i="2"/>
  <c r="AN2892" i="2"/>
  <c r="AO2892" i="2"/>
  <c r="AN1603" i="2"/>
  <c r="AO1603" i="2"/>
  <c r="AN2893" i="2"/>
  <c r="AO2893" i="2"/>
  <c r="AN1604" i="2"/>
  <c r="AO1604" i="2"/>
  <c r="AN1605" i="2"/>
  <c r="AO1605" i="2"/>
  <c r="AN2302" i="2"/>
  <c r="AO2302" i="2"/>
  <c r="AN2894" i="2"/>
  <c r="AO2894" i="2"/>
  <c r="AN360" i="2"/>
  <c r="AO360" i="2"/>
  <c r="AN1606" i="2"/>
  <c r="AO1606" i="2"/>
  <c r="AN80" i="2"/>
  <c r="AO80" i="2"/>
  <c r="AN1607" i="2"/>
  <c r="AO1607" i="2"/>
  <c r="AN1608" i="2"/>
  <c r="AO1608" i="2"/>
  <c r="AN3302" i="2"/>
  <c r="AO3302" i="2"/>
  <c r="AN2895" i="2"/>
  <c r="AO2895" i="2"/>
  <c r="AN2896" i="2"/>
  <c r="AO2896" i="2"/>
  <c r="AN81" i="2"/>
  <c r="AO81" i="2"/>
  <c r="AN933" i="2"/>
  <c r="AO933" i="2"/>
  <c r="AN361" i="2"/>
  <c r="AO361" i="2"/>
  <c r="AN362" i="2"/>
  <c r="AO362" i="2"/>
  <c r="AN2897" i="2"/>
  <c r="AO2897" i="2"/>
  <c r="AN1609" i="2"/>
  <c r="AO1609" i="2"/>
  <c r="AN363" i="2"/>
  <c r="AO363" i="2"/>
  <c r="AN2303" i="2"/>
  <c r="AO2303" i="2"/>
  <c r="AN1610" i="2"/>
  <c r="AO1610" i="2"/>
  <c r="AN3514" i="2"/>
  <c r="AO3514" i="2"/>
  <c r="AN1611" i="2"/>
  <c r="AO1611" i="2"/>
  <c r="AN3303" i="2"/>
  <c r="AO3303" i="2"/>
  <c r="AN3515" i="2"/>
  <c r="AO3515" i="2"/>
  <c r="AN934" i="2"/>
  <c r="AO934" i="2"/>
  <c r="AN2898" i="2"/>
  <c r="AO2898" i="2"/>
  <c r="AN3516" i="2"/>
  <c r="AO3516" i="2"/>
  <c r="AN2899" i="2"/>
  <c r="AO2899" i="2"/>
  <c r="AN1612" i="2"/>
  <c r="AO1612" i="2"/>
  <c r="AN2900" i="2"/>
  <c r="AO2900" i="2"/>
  <c r="AN2901" i="2"/>
  <c r="AO2901" i="2"/>
  <c r="AN2902" i="2"/>
  <c r="AO2902" i="2"/>
  <c r="AN2903" i="2"/>
  <c r="AO2903" i="2"/>
  <c r="AN3517" i="2"/>
  <c r="AO3517" i="2"/>
  <c r="AN935" i="2"/>
  <c r="AO935" i="2"/>
  <c r="AN364" i="2"/>
  <c r="AO364" i="2"/>
  <c r="AN2904" i="2"/>
  <c r="AO2904" i="2"/>
  <c r="AN2905" i="2"/>
  <c r="AO2905" i="2"/>
  <c r="AN2304" i="2"/>
  <c r="AO2304" i="2"/>
  <c r="AN82" i="2"/>
  <c r="AO82" i="2"/>
  <c r="AN2906" i="2"/>
  <c r="AO2906" i="2"/>
  <c r="AN365" i="2"/>
  <c r="AO365" i="2"/>
  <c r="AN1613" i="2"/>
  <c r="AO1613" i="2"/>
  <c r="AN2305" i="2"/>
  <c r="AO2305" i="2"/>
  <c r="AN1614" i="2"/>
  <c r="AO1614" i="2"/>
  <c r="AN2306" i="2"/>
  <c r="AO2306" i="2"/>
  <c r="AN2307" i="2"/>
  <c r="AO2307" i="2"/>
  <c r="AN1615" i="2"/>
  <c r="AO1615" i="2"/>
  <c r="AN3956" i="2"/>
  <c r="AO3956" i="2"/>
  <c r="AN3957" i="2"/>
  <c r="AO3957" i="2"/>
  <c r="AN2308" i="2"/>
  <c r="AO2308" i="2"/>
  <c r="AN936" i="2"/>
  <c r="AO936" i="2"/>
  <c r="AN2907" i="2"/>
  <c r="AO2907" i="2"/>
  <c r="AN1616" i="2"/>
  <c r="AO1616" i="2"/>
  <c r="AN937" i="2"/>
  <c r="AO937" i="2"/>
  <c r="AN3518" i="2"/>
  <c r="AO3518" i="2"/>
  <c r="AN938" i="2"/>
  <c r="AO938" i="2"/>
  <c r="AN2309" i="2"/>
  <c r="AO2309" i="2"/>
  <c r="AN2310" i="2"/>
  <c r="AO2310" i="2"/>
  <c r="AN2908" i="2"/>
  <c r="AO2908" i="2"/>
  <c r="AN1617" i="2"/>
  <c r="AO1617" i="2"/>
  <c r="AN1618" i="2"/>
  <c r="AO1618" i="2"/>
  <c r="AN1619" i="2"/>
  <c r="AO1619" i="2"/>
  <c r="AN366" i="2"/>
  <c r="AO366" i="2"/>
  <c r="AN3304" i="2"/>
  <c r="AO3304" i="2"/>
  <c r="AN367" i="2"/>
  <c r="AO367" i="2"/>
  <c r="AN939" i="2"/>
  <c r="AO939" i="2"/>
  <c r="AN368" i="2"/>
  <c r="AO368" i="2"/>
  <c r="AN1620" i="2"/>
  <c r="AO1620" i="2"/>
  <c r="AN369" i="2"/>
  <c r="AO369" i="2"/>
  <c r="AN2909" i="2"/>
  <c r="AO2909" i="2"/>
  <c r="AN2910" i="2"/>
  <c r="AO2910" i="2"/>
  <c r="AN3519" i="2"/>
  <c r="AO3519" i="2"/>
  <c r="AN3305" i="2"/>
  <c r="AO3305" i="2"/>
  <c r="AN2911" i="2"/>
  <c r="AO2911" i="2"/>
  <c r="AN940" i="2"/>
  <c r="AO940" i="2"/>
  <c r="AN2311" i="2"/>
  <c r="AO2311" i="2"/>
  <c r="AN370" i="2"/>
  <c r="AO370" i="2"/>
  <c r="AN2312" i="2"/>
  <c r="AO2312" i="2"/>
  <c r="AN2313" i="2"/>
  <c r="AO2313" i="2"/>
  <c r="AN941" i="2"/>
  <c r="AO941" i="2"/>
  <c r="AN2314" i="2"/>
  <c r="AO2314" i="2"/>
  <c r="AN2315" i="2"/>
  <c r="AO2315" i="2"/>
  <c r="AN83" i="2"/>
  <c r="AO83" i="2"/>
  <c r="AN2316" i="2"/>
  <c r="AO2316" i="2"/>
  <c r="AN371" i="2"/>
  <c r="AO371" i="2"/>
  <c r="AN2317" i="2"/>
  <c r="AO2317" i="2"/>
  <c r="AN2912" i="2"/>
  <c r="AO2912" i="2"/>
  <c r="AN1621" i="2"/>
  <c r="AO1621" i="2"/>
  <c r="AN1622" i="2"/>
  <c r="AO1622" i="2"/>
  <c r="AN2913" i="2"/>
  <c r="AO2913" i="2"/>
  <c r="AN2318" i="2"/>
  <c r="AO2318" i="2"/>
  <c r="AN2319" i="2"/>
  <c r="AO2319" i="2"/>
  <c r="AN3958" i="2"/>
  <c r="AO3958" i="2"/>
  <c r="AN3959" i="2"/>
  <c r="AO3959" i="2"/>
  <c r="AN3960" i="2"/>
  <c r="AO3960" i="2"/>
  <c r="AN3961" i="2"/>
  <c r="AO3961" i="2"/>
  <c r="AN2320" i="2"/>
  <c r="AO2320" i="2"/>
  <c r="AN3962" i="2"/>
  <c r="AO3962" i="2"/>
  <c r="AN3963" i="2"/>
  <c r="AO3963" i="2"/>
  <c r="AN3964" i="2"/>
  <c r="AO3964" i="2"/>
  <c r="AN3965" i="2"/>
  <c r="AO3965" i="2"/>
  <c r="AN3966" i="2"/>
  <c r="AO3966" i="2"/>
  <c r="AN3967" i="2"/>
  <c r="AO3967" i="2"/>
  <c r="AN3968" i="2"/>
  <c r="AO3968" i="2"/>
  <c r="AN2914" i="2"/>
  <c r="AO2914" i="2"/>
  <c r="AN3969" i="2"/>
  <c r="AO3969" i="2"/>
  <c r="AN3970" i="2"/>
  <c r="AO3970" i="2"/>
  <c r="AN3306" i="2"/>
  <c r="AO3306" i="2"/>
  <c r="AN3971" i="2"/>
  <c r="AO3971" i="2"/>
  <c r="AN3972" i="2"/>
  <c r="AO3972" i="2"/>
  <c r="AN3973" i="2"/>
  <c r="AO3973" i="2"/>
  <c r="AN3974" i="2"/>
  <c r="AO3974" i="2"/>
  <c r="AN3975" i="2"/>
  <c r="AO3975" i="2"/>
  <c r="AN3976" i="2"/>
  <c r="AO3976" i="2"/>
  <c r="AN3977" i="2"/>
  <c r="AO3977" i="2"/>
  <c r="AN2915" i="2"/>
  <c r="AO2915" i="2"/>
  <c r="AN3978" i="2"/>
  <c r="AO3978" i="2"/>
  <c r="AN3979" i="2"/>
  <c r="AO3979" i="2"/>
  <c r="AN3980" i="2"/>
  <c r="AO3980" i="2"/>
  <c r="AN2321" i="2"/>
  <c r="AO2321" i="2"/>
  <c r="AN3307" i="2"/>
  <c r="AO3307" i="2"/>
  <c r="AN3981" i="2"/>
  <c r="AO3981" i="2"/>
  <c r="AN3982" i="2"/>
  <c r="AO3982" i="2"/>
  <c r="AN3983" i="2"/>
  <c r="AO3983" i="2"/>
  <c r="AN3984" i="2"/>
  <c r="AO3984" i="2"/>
  <c r="AN3985" i="2"/>
  <c r="AO3985" i="2"/>
  <c r="AN3986" i="2"/>
  <c r="AO3986" i="2"/>
  <c r="AN3987" i="2"/>
  <c r="AO3987" i="2"/>
  <c r="AN3988" i="2"/>
  <c r="AO3988" i="2"/>
  <c r="AN3989" i="2"/>
  <c r="AO3989" i="2"/>
  <c r="AN3990" i="2"/>
  <c r="AO3990" i="2"/>
  <c r="AN3991" i="2"/>
  <c r="AO3991" i="2"/>
  <c r="AN3992" i="2"/>
  <c r="AO3992" i="2"/>
  <c r="AN3993" i="2"/>
  <c r="AO3993" i="2"/>
  <c r="AN3994" i="2"/>
  <c r="AO3994" i="2"/>
  <c r="AN3995" i="2"/>
  <c r="AO3995" i="2"/>
  <c r="AN3996" i="2"/>
  <c r="AO3996" i="2"/>
  <c r="AN3997" i="2"/>
  <c r="AO3997" i="2"/>
  <c r="AN3998" i="2"/>
  <c r="AO3998" i="2"/>
  <c r="AN3999" i="2"/>
  <c r="AO3999" i="2"/>
  <c r="AN4000" i="2"/>
  <c r="AO4000" i="2"/>
  <c r="AN4001" i="2"/>
  <c r="AO4001" i="2"/>
  <c r="AN4002" i="2"/>
  <c r="AO4002" i="2"/>
  <c r="AN4003" i="2"/>
  <c r="AO4003" i="2"/>
  <c r="AN4004" i="2"/>
  <c r="AO4004" i="2"/>
  <c r="AN4005" i="2"/>
  <c r="AO4005" i="2"/>
  <c r="AN4006" i="2"/>
  <c r="AO4006" i="2"/>
  <c r="AN4007" i="2"/>
  <c r="AO4007" i="2"/>
  <c r="AN4008" i="2"/>
  <c r="AO4008" i="2"/>
  <c r="AN4009" i="2"/>
  <c r="AO4009" i="2"/>
  <c r="AN4010" i="2"/>
  <c r="AO4010" i="2"/>
  <c r="AN4011" i="2"/>
  <c r="AO4011" i="2"/>
  <c r="AN4012" i="2"/>
  <c r="AO4012" i="2"/>
  <c r="AN4013" i="2"/>
  <c r="AO4013" i="2"/>
  <c r="AN4014" i="2"/>
  <c r="AO4014" i="2"/>
  <c r="AN4015" i="2"/>
  <c r="AO4015" i="2"/>
  <c r="AN4016" i="2"/>
  <c r="AO4016" i="2"/>
  <c r="AN4017" i="2"/>
  <c r="AO4017" i="2"/>
  <c r="AN4018" i="2"/>
  <c r="AO4018" i="2"/>
  <c r="AN4019" i="2"/>
  <c r="AO4019" i="2"/>
  <c r="AN4020" i="2"/>
  <c r="AO4020" i="2"/>
  <c r="AN4021" i="2"/>
  <c r="AO4021" i="2"/>
  <c r="AN4022" i="2"/>
  <c r="AO4022" i="2"/>
  <c r="AN4023" i="2"/>
  <c r="AO4023" i="2"/>
  <c r="AN4024" i="2"/>
  <c r="AO4024" i="2"/>
  <c r="AN4025" i="2"/>
  <c r="AO4025" i="2"/>
  <c r="AN4026" i="2"/>
  <c r="AO4026" i="2"/>
  <c r="AN4027" i="2"/>
  <c r="AO4027" i="2"/>
  <c r="AN4028" i="2"/>
  <c r="AO4028" i="2"/>
  <c r="AN4029" i="2"/>
  <c r="AO4029" i="2"/>
  <c r="AN4030" i="2"/>
  <c r="AO4030" i="2"/>
  <c r="AN4031" i="2"/>
  <c r="AO4031" i="2"/>
  <c r="AN4032" i="2"/>
  <c r="AO4032" i="2"/>
  <c r="AN4033" i="2"/>
  <c r="AO4033" i="2"/>
  <c r="AN4034" i="2"/>
  <c r="AO4034" i="2"/>
  <c r="AN4035" i="2"/>
  <c r="AO4035" i="2"/>
  <c r="AN4036" i="2"/>
  <c r="AO4036" i="2"/>
  <c r="AN2322" i="2"/>
  <c r="AO2322" i="2"/>
  <c r="AN1623" i="2"/>
  <c r="AO1623" i="2"/>
  <c r="AN942" i="2"/>
  <c r="AO942" i="2"/>
  <c r="AN2323" i="2"/>
  <c r="AO2323" i="2"/>
  <c r="AN2324" i="2"/>
  <c r="AO2324" i="2"/>
  <c r="AN2325" i="2"/>
  <c r="AO2325" i="2"/>
  <c r="AN4037" i="2"/>
  <c r="AO4037" i="2"/>
  <c r="AN1624" i="2"/>
  <c r="AO1624" i="2"/>
  <c r="AN2326" i="2"/>
  <c r="AO2326" i="2"/>
  <c r="AN2327" i="2"/>
  <c r="AO2327" i="2"/>
  <c r="AN2328" i="2"/>
  <c r="AO2328" i="2"/>
  <c r="AN2916" i="2"/>
  <c r="AO2916" i="2"/>
  <c r="AN372" i="2"/>
  <c r="AO372" i="2"/>
  <c r="AN2917" i="2"/>
  <c r="AO2917" i="2"/>
  <c r="AN2329" i="2"/>
  <c r="AO2329" i="2"/>
  <c r="AN4038" i="2"/>
  <c r="AO4038" i="2"/>
  <c r="AN4039" i="2"/>
  <c r="AO4039" i="2"/>
  <c r="AN4040" i="2"/>
  <c r="AO4040" i="2"/>
  <c r="AN4041" i="2"/>
  <c r="AO4041" i="2"/>
  <c r="AN4042" i="2"/>
  <c r="AO4042" i="2"/>
  <c r="AN4043" i="2"/>
  <c r="AO4043" i="2"/>
  <c r="AN4044" i="2"/>
  <c r="AO4044" i="2"/>
  <c r="AN4045" i="2"/>
  <c r="AO4045" i="2"/>
  <c r="AN4046" i="2"/>
  <c r="AO4046" i="2"/>
  <c r="AN4047" i="2"/>
  <c r="AO4047" i="2"/>
  <c r="AN4048" i="2"/>
  <c r="AO4048" i="2"/>
  <c r="AN4049" i="2"/>
  <c r="AO4049" i="2"/>
  <c r="AN4050" i="2"/>
  <c r="AO4050" i="2"/>
  <c r="AN4051" i="2"/>
  <c r="AO4051" i="2"/>
  <c r="AN4052" i="2"/>
  <c r="AO4052" i="2"/>
  <c r="AN4053" i="2"/>
  <c r="AO4053" i="2"/>
  <c r="AN2330" i="2"/>
  <c r="AO2330" i="2"/>
  <c r="AN2331" i="2"/>
  <c r="AO2331" i="2"/>
  <c r="AN3308" i="2"/>
  <c r="AO3308" i="2"/>
  <c r="AN2332" i="2"/>
  <c r="AO2332" i="2"/>
  <c r="AN2918" i="2"/>
  <c r="AO2918" i="2"/>
  <c r="AN1625" i="2"/>
  <c r="AO1625" i="2"/>
  <c r="AN2919" i="2"/>
  <c r="AO2919" i="2"/>
  <c r="AN943" i="2"/>
  <c r="AO943" i="2"/>
  <c r="AN2920" i="2"/>
  <c r="AO2920" i="2"/>
  <c r="AN2921" i="2"/>
  <c r="AO2921" i="2"/>
  <c r="AN373" i="2"/>
  <c r="AO373" i="2"/>
  <c r="AN3309" i="2"/>
  <c r="AO3309" i="2"/>
  <c r="AN2333" i="2"/>
  <c r="AO2333" i="2"/>
  <c r="AN3310" i="2"/>
  <c r="AO3310" i="2"/>
  <c r="AN2334" i="2"/>
  <c r="AO2334" i="2"/>
  <c r="AN4054" i="2"/>
  <c r="AO4054" i="2"/>
  <c r="AN4055" i="2"/>
  <c r="AO4055" i="2"/>
  <c r="AN4056" i="2"/>
  <c r="AO4056" i="2"/>
  <c r="AN4057" i="2"/>
  <c r="AO4057" i="2"/>
  <c r="AN4058" i="2"/>
  <c r="AO4058" i="2"/>
  <c r="AN2335" i="2"/>
  <c r="AO2335" i="2"/>
  <c r="AN4059" i="2"/>
  <c r="AO4059" i="2"/>
  <c r="AN2336" i="2"/>
  <c r="AO2336" i="2"/>
  <c r="AN4060" i="2"/>
  <c r="AO4060" i="2"/>
  <c r="AN4061" i="2"/>
  <c r="AO4061" i="2"/>
  <c r="AN2337" i="2"/>
  <c r="AO2337" i="2"/>
  <c r="AN4062" i="2"/>
  <c r="AO4062" i="2"/>
  <c r="AN3311" i="2"/>
  <c r="AO3311" i="2"/>
  <c r="AN4063" i="2"/>
  <c r="AO4063" i="2"/>
  <c r="AN4064" i="2"/>
  <c r="AO4064" i="2"/>
  <c r="AN4065" i="2"/>
  <c r="AO4065" i="2"/>
  <c r="AN4066" i="2"/>
  <c r="AO4066" i="2"/>
  <c r="AN4067" i="2"/>
  <c r="AO4067" i="2"/>
  <c r="AN4068" i="2"/>
  <c r="AO4068" i="2"/>
  <c r="AN3312" i="2"/>
  <c r="AO3312" i="2"/>
  <c r="AN2338" i="2"/>
  <c r="AO2338" i="2"/>
  <c r="AN4069" i="2"/>
  <c r="AO4069" i="2"/>
  <c r="AN4070" i="2"/>
  <c r="AO4070" i="2"/>
  <c r="AN4071" i="2"/>
  <c r="AO4071" i="2"/>
  <c r="AN4072" i="2"/>
  <c r="AO4072" i="2"/>
  <c r="AN4073" i="2"/>
  <c r="AO4073" i="2"/>
  <c r="AN4074" i="2"/>
  <c r="AO4074" i="2"/>
  <c r="AN4075" i="2"/>
  <c r="AO4075" i="2"/>
  <c r="AN4076" i="2"/>
  <c r="AO4076" i="2"/>
  <c r="AN4077" i="2"/>
  <c r="AO4077" i="2"/>
  <c r="AN4078" i="2"/>
  <c r="AO4078" i="2"/>
  <c r="AN4079" i="2"/>
  <c r="AO4079" i="2"/>
  <c r="AN4080" i="2"/>
  <c r="AO4080" i="2"/>
  <c r="AN4081" i="2"/>
  <c r="AO4081" i="2"/>
  <c r="AN4082" i="2"/>
  <c r="AO4082" i="2"/>
  <c r="AN4083" i="2"/>
  <c r="AO4083" i="2"/>
  <c r="AN4084" i="2"/>
  <c r="AO4084" i="2"/>
  <c r="AN4085" i="2"/>
  <c r="AO4085" i="2"/>
  <c r="AN4086" i="2"/>
  <c r="AO4086" i="2"/>
  <c r="AN4087" i="2"/>
  <c r="AO4087" i="2"/>
  <c r="AN4088" i="2"/>
  <c r="AO4088" i="2"/>
  <c r="AN4089" i="2"/>
  <c r="AO4089" i="2"/>
  <c r="AN4090" i="2"/>
  <c r="AO4090" i="2"/>
  <c r="AN4091" i="2"/>
  <c r="AO4091" i="2"/>
  <c r="AN4092" i="2"/>
  <c r="AO4092" i="2"/>
  <c r="AN4093" i="2"/>
  <c r="AO4093" i="2"/>
  <c r="AN4094" i="2"/>
  <c r="AO4094" i="2"/>
  <c r="AN4095" i="2"/>
  <c r="AO4095" i="2"/>
  <c r="AN4096" i="2"/>
  <c r="AO4096" i="2"/>
  <c r="AN4097" i="2"/>
  <c r="AO4097" i="2"/>
  <c r="AN4098" i="2"/>
  <c r="AO4098" i="2"/>
  <c r="AN4099" i="2"/>
  <c r="AO4099" i="2"/>
  <c r="AN4100" i="2"/>
  <c r="AO4100" i="2"/>
  <c r="AN4101" i="2"/>
  <c r="AO4101" i="2"/>
  <c r="AN4102" i="2"/>
  <c r="AO4102" i="2"/>
  <c r="AN4103" i="2"/>
  <c r="AO4103" i="2"/>
  <c r="AN4104" i="2"/>
  <c r="AO4104" i="2"/>
  <c r="AN4105" i="2"/>
  <c r="AO4105" i="2"/>
  <c r="AN4106" i="2"/>
  <c r="AO4106" i="2"/>
  <c r="AN4107" i="2"/>
  <c r="AO4107" i="2"/>
  <c r="AN4108" i="2"/>
  <c r="AO4108" i="2"/>
  <c r="AN4109" i="2"/>
  <c r="AO4109" i="2"/>
  <c r="AN1626" i="2"/>
  <c r="AO1626" i="2"/>
  <c r="AN4110" i="2"/>
  <c r="AO4110" i="2"/>
  <c r="AN4111" i="2"/>
  <c r="AO4111" i="2"/>
  <c r="AN4112" i="2"/>
  <c r="AO4112" i="2"/>
  <c r="AN4113" i="2"/>
  <c r="AO4113" i="2"/>
  <c r="AN4114" i="2"/>
  <c r="AO4114" i="2"/>
  <c r="AN4115" i="2"/>
  <c r="AO4115" i="2"/>
  <c r="AN4116" i="2"/>
  <c r="AO4116" i="2"/>
  <c r="AN4117" i="2"/>
  <c r="AO4117" i="2"/>
  <c r="AN4118" i="2"/>
  <c r="AO4118" i="2"/>
  <c r="AN4119" i="2"/>
  <c r="AO4119" i="2"/>
  <c r="AN4120" i="2"/>
  <c r="AO4120" i="2"/>
  <c r="AN4121" i="2"/>
  <c r="AO4121" i="2"/>
  <c r="AN4122" i="2"/>
  <c r="AO4122" i="2"/>
  <c r="AN4123" i="2"/>
  <c r="AO4123" i="2"/>
  <c r="AN4124" i="2"/>
  <c r="AO4124" i="2"/>
  <c r="AN4125" i="2"/>
  <c r="AO4125" i="2"/>
  <c r="AN4126" i="2"/>
  <c r="AO4126" i="2"/>
  <c r="AN4127" i="2"/>
  <c r="AO4127" i="2"/>
  <c r="AN4128" i="2"/>
  <c r="AO4128" i="2"/>
  <c r="AN2339" i="2"/>
  <c r="AO2339" i="2"/>
  <c r="AN3313" i="2"/>
  <c r="AO3313" i="2"/>
  <c r="AN3314" i="2"/>
  <c r="AO3314" i="2"/>
  <c r="AN3315" i="2"/>
  <c r="AO3315" i="2"/>
  <c r="AN4129" i="2"/>
  <c r="AO4129" i="2"/>
  <c r="AN4130" i="2"/>
  <c r="AO4130" i="2"/>
  <c r="AN4131" i="2"/>
  <c r="AO4131" i="2"/>
  <c r="AN4132" i="2"/>
  <c r="AO4132" i="2"/>
  <c r="AN4133" i="2"/>
  <c r="AO4133" i="2"/>
  <c r="AN4134" i="2"/>
  <c r="AO4134" i="2"/>
  <c r="AN4135" i="2"/>
  <c r="AO4135" i="2"/>
  <c r="AN4136" i="2"/>
  <c r="AO4136" i="2"/>
  <c r="AN4137" i="2"/>
  <c r="AO4137" i="2"/>
  <c r="AN3520" i="2"/>
  <c r="AO3520" i="2"/>
  <c r="AN3316" i="2"/>
  <c r="AO3316" i="2"/>
  <c r="AN3317" i="2"/>
  <c r="AO3317" i="2"/>
  <c r="AN944" i="2"/>
  <c r="AO944" i="2"/>
  <c r="AN945" i="2"/>
  <c r="AO945" i="2"/>
  <c r="AN374" i="2"/>
  <c r="AO374" i="2"/>
  <c r="AN375" i="2"/>
  <c r="AO375" i="2"/>
  <c r="AN946" i="2"/>
  <c r="AO946" i="2"/>
  <c r="AN1627" i="2"/>
  <c r="AO1627" i="2"/>
  <c r="AN4138" i="2"/>
  <c r="AO4138" i="2"/>
  <c r="AN4139" i="2"/>
  <c r="AO4139" i="2"/>
  <c r="AN4140" i="2"/>
  <c r="AO4140" i="2"/>
  <c r="AN4141" i="2"/>
  <c r="AO4141" i="2"/>
  <c r="AN4142" i="2"/>
  <c r="AO4142" i="2"/>
  <c r="AN4143" i="2"/>
  <c r="AO4143" i="2"/>
  <c r="AN4144" i="2"/>
  <c r="AO4144" i="2"/>
  <c r="AN4145" i="2"/>
  <c r="AO4145" i="2"/>
  <c r="AN4146" i="2"/>
  <c r="AO4146" i="2"/>
  <c r="AN376" i="2"/>
  <c r="AO376" i="2"/>
  <c r="AN1628" i="2"/>
  <c r="AO1628" i="2"/>
  <c r="AN84" i="2"/>
  <c r="AO84" i="2"/>
  <c r="AN1629" i="2"/>
  <c r="AO1629" i="2"/>
  <c r="AN2922" i="2"/>
  <c r="AO2922" i="2"/>
  <c r="AN377" i="2"/>
  <c r="AO377" i="2"/>
  <c r="AN2923" i="2"/>
  <c r="AO2923" i="2"/>
  <c r="AN378" i="2"/>
  <c r="AO378" i="2"/>
  <c r="AN4147" i="2"/>
  <c r="AO4147" i="2"/>
  <c r="AN4148" i="2"/>
  <c r="AO4148" i="2"/>
  <c r="AN4149" i="2"/>
  <c r="AO4149" i="2"/>
  <c r="AN1630" i="2"/>
  <c r="AO1630" i="2"/>
  <c r="AN2340" i="2"/>
  <c r="AO2340" i="2"/>
  <c r="AN3521" i="2"/>
  <c r="AO3521" i="2"/>
  <c r="AN2924" i="2"/>
  <c r="AO2924" i="2"/>
  <c r="AN3318" i="2"/>
  <c r="AO3318" i="2"/>
  <c r="AN379" i="2"/>
  <c r="AO379" i="2"/>
  <c r="AN1631" i="2"/>
  <c r="AO1631" i="2"/>
  <c r="AN85" i="2"/>
  <c r="AO85" i="2"/>
  <c r="AN2925" i="2"/>
  <c r="AO2925" i="2"/>
  <c r="AN3319" i="2"/>
  <c r="AO3319" i="2"/>
  <c r="AN2926" i="2"/>
  <c r="AO2926" i="2"/>
  <c r="AN1632" i="2"/>
  <c r="AO1632" i="2"/>
  <c r="AN3320" i="2"/>
  <c r="AO3320" i="2"/>
  <c r="AN2927" i="2"/>
  <c r="AO2927" i="2"/>
  <c r="AN2928" i="2"/>
  <c r="AO2928" i="2"/>
  <c r="AN3321" i="2"/>
  <c r="AO3321" i="2"/>
  <c r="AN1633" i="2"/>
  <c r="AO1633" i="2"/>
  <c r="AN1634" i="2"/>
  <c r="AO1634" i="2"/>
  <c r="AN1635" i="2"/>
  <c r="AO1635" i="2"/>
  <c r="AN4150" i="2"/>
  <c r="AO4150" i="2"/>
  <c r="AN1636" i="2"/>
  <c r="AO1636" i="2"/>
  <c r="AN2341" i="2"/>
  <c r="AO2341" i="2"/>
  <c r="AN2342" i="2"/>
  <c r="AO2342" i="2"/>
  <c r="AN2343" i="2"/>
  <c r="AO2343" i="2"/>
  <c r="AN1637" i="2"/>
  <c r="AO1637" i="2"/>
  <c r="AN1638" i="2"/>
  <c r="AO1638" i="2"/>
  <c r="AN1639" i="2"/>
  <c r="AO1639" i="2"/>
  <c r="AN380" i="2"/>
  <c r="AO380" i="2"/>
  <c r="AN947" i="2"/>
  <c r="AO947" i="2"/>
  <c r="AN3322" i="2"/>
  <c r="AO3322" i="2"/>
  <c r="AN2344" i="2"/>
  <c r="AO2344" i="2"/>
  <c r="AN2345" i="2"/>
  <c r="AO2345" i="2"/>
  <c r="AN2346" i="2"/>
  <c r="AO2346" i="2"/>
  <c r="AN381" i="2"/>
  <c r="AO381" i="2"/>
  <c r="AN3522" i="2"/>
  <c r="AO3522" i="2"/>
  <c r="AN3323" i="2"/>
  <c r="AO3323" i="2"/>
  <c r="AN1640" i="2"/>
  <c r="AO1640" i="2"/>
  <c r="AN948" i="2"/>
  <c r="AO948" i="2"/>
  <c r="AN3324" i="2"/>
  <c r="AO3324" i="2"/>
  <c r="AN382" i="2"/>
  <c r="AO382" i="2"/>
  <c r="AN3325" i="2"/>
  <c r="AO3325" i="2"/>
  <c r="AN949" i="2"/>
  <c r="AO949" i="2"/>
  <c r="AN3326" i="2"/>
  <c r="AO3326" i="2"/>
  <c r="AN3523" i="2"/>
  <c r="AO3523" i="2"/>
  <c r="AN86" i="2"/>
  <c r="AO86" i="2"/>
  <c r="AN383" i="2"/>
  <c r="AO383" i="2"/>
  <c r="AN950" i="2"/>
  <c r="AO950" i="2"/>
  <c r="AN2929" i="2"/>
  <c r="AO2929" i="2"/>
  <c r="AN2347" i="2"/>
  <c r="AO2347" i="2"/>
  <c r="AN2348" i="2"/>
  <c r="AO2348" i="2"/>
  <c r="AN951" i="2"/>
  <c r="AO951" i="2"/>
  <c r="AN1641" i="2"/>
  <c r="AO1641" i="2"/>
  <c r="AN1642" i="2"/>
  <c r="AO1642" i="2"/>
  <c r="AN2930" i="2"/>
  <c r="AO2930" i="2"/>
  <c r="AN3327" i="2"/>
  <c r="AO3327" i="2"/>
  <c r="AN384" i="2"/>
  <c r="AO384" i="2"/>
  <c r="AN2349" i="2"/>
  <c r="AO2349" i="2"/>
  <c r="AN952" i="2"/>
  <c r="AO952" i="2"/>
  <c r="AN953" i="2"/>
  <c r="AO953" i="2"/>
  <c r="AN2931" i="2"/>
  <c r="AO2931" i="2"/>
  <c r="AN1643" i="2"/>
  <c r="AO1643" i="2"/>
  <c r="AN2350" i="2"/>
  <c r="AO2350" i="2"/>
  <c r="AN1644" i="2"/>
  <c r="AO1644" i="2"/>
  <c r="AN2351" i="2"/>
  <c r="AO2351" i="2"/>
  <c r="AN1645" i="2"/>
  <c r="AO1645" i="2"/>
  <c r="AN3328" i="2"/>
  <c r="AO3328" i="2"/>
  <c r="AN954" i="2"/>
  <c r="AO954" i="2"/>
  <c r="AN3329" i="2"/>
  <c r="AO3329" i="2"/>
  <c r="AN955" i="2"/>
  <c r="AO955" i="2"/>
  <c r="AN956" i="2"/>
  <c r="AO956" i="2"/>
  <c r="AN385" i="2"/>
  <c r="AO385" i="2"/>
  <c r="AN386" i="2"/>
  <c r="AO386" i="2"/>
  <c r="AN957" i="2"/>
  <c r="AO957" i="2"/>
  <c r="AN387" i="2"/>
  <c r="AO387" i="2"/>
  <c r="AN1646" i="2"/>
  <c r="AO1646" i="2"/>
  <c r="AN388" i="2"/>
  <c r="AO388" i="2"/>
  <c r="AN958" i="2"/>
  <c r="AO958" i="2"/>
  <c r="AN2352" i="2"/>
  <c r="AO2352" i="2"/>
  <c r="AN959" i="2"/>
  <c r="AO959" i="2"/>
  <c r="AN2353" i="2"/>
  <c r="AO2353" i="2"/>
  <c r="AN1647" i="2"/>
  <c r="AO1647" i="2"/>
  <c r="AN960" i="2"/>
  <c r="AO960" i="2"/>
  <c r="AN87" i="2"/>
  <c r="AO87" i="2"/>
  <c r="AN2354" i="2"/>
  <c r="AO2354" i="2"/>
  <c r="AN1648" i="2"/>
  <c r="AO1648" i="2"/>
  <c r="AN4151" i="2"/>
  <c r="AO4151" i="2"/>
  <c r="AN2355" i="2"/>
  <c r="AO2355" i="2"/>
  <c r="AN88" i="2"/>
  <c r="AO88" i="2"/>
  <c r="AN1649" i="2"/>
  <c r="AO1649" i="2"/>
  <c r="AN2932" i="2"/>
  <c r="AO2932" i="2"/>
  <c r="AN1650" i="2"/>
  <c r="AO1650" i="2"/>
  <c r="AN3330" i="2"/>
  <c r="AO3330" i="2"/>
  <c r="AN389" i="2"/>
  <c r="AO389" i="2"/>
  <c r="AN2356" i="2"/>
  <c r="AO2356" i="2"/>
  <c r="AN961" i="2"/>
  <c r="AO961" i="2"/>
  <c r="AN390" i="2"/>
  <c r="AO390" i="2"/>
  <c r="AN3524" i="2"/>
  <c r="AO3524" i="2"/>
  <c r="AN2357" i="2"/>
  <c r="AO2357" i="2"/>
  <c r="AN391" i="2"/>
  <c r="AO391" i="2"/>
  <c r="AN392" i="2"/>
  <c r="AO392" i="2"/>
  <c r="AN393" i="2"/>
  <c r="AO393" i="2"/>
  <c r="AN1651" i="2"/>
  <c r="AO1651" i="2"/>
  <c r="AN3525" i="2"/>
  <c r="AO3525" i="2"/>
  <c r="AN3331" i="2"/>
  <c r="AO3331" i="2"/>
  <c r="AN4152" i="2"/>
  <c r="AO4152" i="2"/>
  <c r="AN394" i="2"/>
  <c r="AO394" i="2"/>
  <c r="AN962" i="2"/>
  <c r="AO962" i="2"/>
  <c r="AN1652" i="2"/>
  <c r="AO1652" i="2"/>
  <c r="AN1653" i="2"/>
  <c r="AO1653" i="2"/>
  <c r="AN2358" i="2"/>
  <c r="AO2358" i="2"/>
  <c r="AN3332" i="2"/>
  <c r="AO3332" i="2"/>
  <c r="AN1654" i="2"/>
  <c r="AO1654" i="2"/>
  <c r="AN4153" i="2"/>
  <c r="AO4153" i="2"/>
  <c r="AN2933" i="2"/>
  <c r="AO2933" i="2"/>
  <c r="AN2934" i="2"/>
  <c r="AO2934" i="2"/>
  <c r="AN963" i="2"/>
  <c r="AO963" i="2"/>
  <c r="AN964" i="2"/>
  <c r="AO964" i="2"/>
  <c r="AN395" i="2"/>
  <c r="AO395" i="2"/>
  <c r="AN1655" i="2"/>
  <c r="AO1655" i="2"/>
  <c r="AN1656" i="2"/>
  <c r="AO1656" i="2"/>
  <c r="AN2935" i="2"/>
  <c r="AO2935" i="2"/>
  <c r="AN2936" i="2"/>
  <c r="AO2936" i="2"/>
  <c r="AN3526" i="2"/>
  <c r="AO3526" i="2"/>
  <c r="AN89" i="2"/>
  <c r="AO89" i="2"/>
  <c r="AN1657" i="2"/>
  <c r="AO1657" i="2"/>
  <c r="AN2359" i="2"/>
  <c r="AO2359" i="2"/>
  <c r="AN2360" i="2"/>
  <c r="AO2360" i="2"/>
  <c r="AN2361" i="2"/>
  <c r="AO2361" i="2"/>
  <c r="AN965" i="2"/>
  <c r="AO965" i="2"/>
  <c r="AN966" i="2"/>
  <c r="AO966" i="2"/>
  <c r="AN396" i="2"/>
  <c r="AO396" i="2"/>
  <c r="AN1658" i="2"/>
  <c r="AO1658" i="2"/>
  <c r="AN2362" i="2"/>
  <c r="AO2362" i="2"/>
  <c r="AN3333" i="2"/>
  <c r="AO3333" i="2"/>
  <c r="AN1659" i="2"/>
  <c r="AO1659" i="2"/>
  <c r="AN3527" i="2"/>
  <c r="AO3527" i="2"/>
  <c r="AN2363" i="2"/>
  <c r="AO2363" i="2"/>
  <c r="AN2937" i="2"/>
  <c r="AO2937" i="2"/>
  <c r="AN4154" i="2"/>
  <c r="AO4154" i="2"/>
  <c r="AN4155" i="2"/>
  <c r="AO4155" i="2"/>
  <c r="AN4156" i="2"/>
  <c r="AO4156" i="2"/>
  <c r="AN90" i="2"/>
  <c r="AO90" i="2"/>
  <c r="AN3334" i="2"/>
  <c r="AO3334" i="2"/>
  <c r="AN397" i="2"/>
  <c r="AO397" i="2"/>
  <c r="AN1660" i="2"/>
  <c r="AO1660" i="2"/>
  <c r="AN398" i="2"/>
  <c r="AO398" i="2"/>
  <c r="AN91" i="2"/>
  <c r="AO91" i="2"/>
  <c r="AN967" i="2"/>
  <c r="AO967" i="2"/>
  <c r="AN2364" i="2"/>
  <c r="AO2364" i="2"/>
  <c r="AN2938" i="2"/>
  <c r="AO2938" i="2"/>
  <c r="AN399" i="2"/>
  <c r="AO399" i="2"/>
  <c r="AN2365" i="2"/>
  <c r="AO2365" i="2"/>
  <c r="AN4157" i="2"/>
  <c r="AO4157" i="2"/>
  <c r="AN4158" i="2"/>
  <c r="AO4158" i="2"/>
  <c r="AN4159" i="2"/>
  <c r="AO4159" i="2"/>
  <c r="AN4160" i="2"/>
  <c r="AO4160" i="2"/>
  <c r="AN4161" i="2"/>
  <c r="AO4161" i="2"/>
  <c r="AN4162" i="2"/>
  <c r="AO4162" i="2"/>
  <c r="AN4163" i="2"/>
  <c r="AO4163" i="2"/>
  <c r="AN2939" i="2"/>
  <c r="AO2939" i="2"/>
  <c r="AN92" i="2"/>
  <c r="AO92" i="2"/>
  <c r="AN2366" i="2"/>
  <c r="AO2366" i="2"/>
  <c r="AN3335" i="2"/>
  <c r="AO3335" i="2"/>
  <c r="AN1661" i="2"/>
  <c r="AO1661" i="2"/>
  <c r="AN968" i="2"/>
  <c r="AO968" i="2"/>
  <c r="AN2940" i="2"/>
  <c r="AO2940" i="2"/>
  <c r="AN969" i="2"/>
  <c r="AO969" i="2"/>
  <c r="AN2941" i="2"/>
  <c r="AO2941" i="2"/>
  <c r="AN3336" i="2"/>
  <c r="AO3336" i="2"/>
  <c r="AN93" i="2"/>
  <c r="AO93" i="2"/>
  <c r="AN970" i="2"/>
  <c r="AO970" i="2"/>
  <c r="AN971" i="2"/>
  <c r="AO971" i="2"/>
  <c r="AN3528" i="2"/>
  <c r="AO3528" i="2"/>
  <c r="AN3337" i="2"/>
  <c r="AO3337" i="2"/>
  <c r="AN972" i="2"/>
  <c r="AO972" i="2"/>
  <c r="AN3338" i="2"/>
  <c r="AO3338" i="2"/>
  <c r="AN3339" i="2"/>
  <c r="AO3339" i="2"/>
  <c r="AN1662" i="2"/>
  <c r="AO1662" i="2"/>
  <c r="AN1663" i="2"/>
  <c r="AO1663" i="2"/>
  <c r="AN1664" i="2"/>
  <c r="AO1664" i="2"/>
  <c r="AN2942" i="2"/>
  <c r="AO2942" i="2"/>
  <c r="AN2943" i="2"/>
  <c r="AO2943" i="2"/>
  <c r="AN94" i="2"/>
  <c r="AO94" i="2"/>
  <c r="AN2367" i="2"/>
  <c r="AO2367" i="2"/>
  <c r="AN1665" i="2"/>
  <c r="AO1665" i="2"/>
  <c r="AN400" i="2"/>
  <c r="AO400" i="2"/>
  <c r="AN2368" i="2"/>
  <c r="AO2368" i="2"/>
  <c r="AN401" i="2"/>
  <c r="AO401" i="2"/>
  <c r="AN2944" i="2"/>
  <c r="AO2944" i="2"/>
  <c r="AN3529" i="2"/>
  <c r="AO3529" i="2"/>
  <c r="AN1666" i="2"/>
  <c r="AO1666" i="2"/>
  <c r="AN402" i="2"/>
  <c r="AO402" i="2"/>
  <c r="AN3530" i="2"/>
  <c r="AO3530" i="2"/>
  <c r="AN1667" i="2"/>
  <c r="AO1667" i="2"/>
  <c r="AN403" i="2"/>
  <c r="AO403" i="2"/>
  <c r="AN973" i="2"/>
  <c r="AO973" i="2"/>
  <c r="AN1668" i="2"/>
  <c r="AO1668" i="2"/>
  <c r="AN3340" i="2"/>
  <c r="AO3340" i="2"/>
  <c r="AN404" i="2"/>
  <c r="AO404" i="2"/>
  <c r="AN974" i="2"/>
  <c r="AO974" i="2"/>
  <c r="AN1669" i="2"/>
  <c r="AO1669" i="2"/>
  <c r="AN2945" i="2"/>
  <c r="AO2945" i="2"/>
  <c r="AN405" i="2"/>
  <c r="AO405" i="2"/>
  <c r="AN4164" i="2"/>
  <c r="AO4164" i="2"/>
  <c r="AN2946" i="2"/>
  <c r="AO2946" i="2"/>
  <c r="AN2369" i="2"/>
  <c r="AO2369" i="2"/>
  <c r="AN2370" i="2"/>
  <c r="AO2370" i="2"/>
  <c r="AN1670" i="2"/>
  <c r="AO1670" i="2"/>
  <c r="AN4165" i="2"/>
  <c r="AO4165" i="2"/>
  <c r="AN4166" i="2"/>
  <c r="AO4166" i="2"/>
  <c r="AN4167" i="2"/>
  <c r="AO4167" i="2"/>
  <c r="AN4168" i="2"/>
  <c r="AO4168" i="2"/>
  <c r="AN4169" i="2"/>
  <c r="AO4169" i="2"/>
  <c r="AN4170" i="2"/>
  <c r="AO4170" i="2"/>
  <c r="AN4171" i="2"/>
  <c r="AO4171" i="2"/>
  <c r="AN4172" i="2"/>
  <c r="AO4172" i="2"/>
  <c r="AN4173" i="2"/>
  <c r="AO4173" i="2"/>
  <c r="AN2371" i="2"/>
  <c r="AO2371" i="2"/>
  <c r="AN1671" i="2"/>
  <c r="AO1671" i="2"/>
  <c r="AN975" i="2"/>
  <c r="AO975" i="2"/>
  <c r="AN976" i="2"/>
  <c r="AO976" i="2"/>
  <c r="AN2947" i="2"/>
  <c r="AO2947" i="2"/>
  <c r="AN1672" i="2"/>
  <c r="AO1672" i="2"/>
  <c r="AN1673" i="2"/>
  <c r="AO1673" i="2"/>
  <c r="AN3341" i="2"/>
  <c r="AO3341" i="2"/>
  <c r="AN1674" i="2"/>
  <c r="AO1674" i="2"/>
  <c r="AN1675" i="2"/>
  <c r="AO1675" i="2"/>
  <c r="AN2372" i="2"/>
  <c r="AO2372" i="2"/>
  <c r="AN2373" i="2"/>
  <c r="AO2373" i="2"/>
  <c r="AN977" i="2"/>
  <c r="AO977" i="2"/>
  <c r="AN95" i="2"/>
  <c r="AO95" i="2"/>
  <c r="AN406" i="2"/>
  <c r="AO406" i="2"/>
  <c r="AN2374" i="2"/>
  <c r="AO2374" i="2"/>
  <c r="AN2375" i="2"/>
  <c r="AO2375" i="2"/>
  <c r="AN3531" i="2"/>
  <c r="AO3531" i="2"/>
  <c r="AN1676" i="2"/>
  <c r="AO1676" i="2"/>
  <c r="AN978" i="2"/>
  <c r="AO978" i="2"/>
  <c r="AN2376" i="2"/>
  <c r="AO2376" i="2"/>
  <c r="AN2948" i="2"/>
  <c r="AO2948" i="2"/>
  <c r="AN2377" i="2"/>
  <c r="AO2377" i="2"/>
  <c r="AN407" i="2"/>
  <c r="AO407" i="2"/>
  <c r="AN979" i="2"/>
  <c r="AO979" i="2"/>
  <c r="AN1677" i="2"/>
  <c r="AO1677" i="2"/>
  <c r="AN2378" i="2"/>
  <c r="AO2378" i="2"/>
  <c r="AN408" i="2"/>
  <c r="AO408" i="2"/>
  <c r="AN2379" i="2"/>
  <c r="AO2379" i="2"/>
  <c r="AN409" i="2"/>
  <c r="AO409" i="2"/>
  <c r="AN980" i="2"/>
  <c r="AO980" i="2"/>
  <c r="AN1678" i="2"/>
  <c r="AO1678" i="2"/>
  <c r="AN1679" i="2"/>
  <c r="AO1679" i="2"/>
  <c r="AN4174" i="2"/>
  <c r="AO4174" i="2"/>
  <c r="AN981" i="2"/>
  <c r="AO981" i="2"/>
  <c r="AN96" i="2"/>
  <c r="AO96" i="2"/>
  <c r="AN4175" i="2"/>
  <c r="AO4175" i="2"/>
  <c r="AN2380" i="2"/>
  <c r="AO2380" i="2"/>
  <c r="AN2949" i="2"/>
  <c r="AO2949" i="2"/>
  <c r="AN1680" i="2"/>
  <c r="AO1680" i="2"/>
  <c r="AN982" i="2"/>
  <c r="AO982" i="2"/>
  <c r="AN2950" i="2"/>
  <c r="AO2950" i="2"/>
  <c r="AN410" i="2"/>
  <c r="AO410" i="2"/>
  <c r="AN2381" i="2"/>
  <c r="AO2381" i="2"/>
  <c r="AN411" i="2"/>
  <c r="AO411" i="2"/>
  <c r="AN1681" i="2"/>
  <c r="AO1681" i="2"/>
  <c r="AN1682" i="2"/>
  <c r="AO1682" i="2"/>
  <c r="AN2382" i="2"/>
  <c r="AO2382" i="2"/>
  <c r="AN1683" i="2"/>
  <c r="AO1683" i="2"/>
  <c r="AN1684" i="2"/>
  <c r="AO1684" i="2"/>
  <c r="AN2383" i="2"/>
  <c r="AO2383" i="2"/>
  <c r="AN2384" i="2"/>
  <c r="AO2384" i="2"/>
  <c r="AN4176" i="2"/>
  <c r="AO4176" i="2"/>
  <c r="AN4177" i="2"/>
  <c r="AO4177" i="2"/>
  <c r="AN4178" i="2"/>
  <c r="AO4178" i="2"/>
  <c r="AN1685" i="2"/>
  <c r="AO1685" i="2"/>
  <c r="AN412" i="2"/>
  <c r="AO412" i="2"/>
  <c r="AN3342" i="2"/>
  <c r="AO3342" i="2"/>
  <c r="AN983" i="2"/>
  <c r="AO983" i="2"/>
  <c r="AN1686" i="2"/>
  <c r="AO1686" i="2"/>
  <c r="AN97" i="2"/>
  <c r="AO97" i="2"/>
  <c r="AN1687" i="2"/>
  <c r="AO1687" i="2"/>
  <c r="AN413" i="2"/>
  <c r="AO413" i="2"/>
  <c r="AN3343" i="2"/>
  <c r="AO3343" i="2"/>
  <c r="AN1688" i="2"/>
  <c r="AO1688" i="2"/>
  <c r="AN1689" i="2"/>
  <c r="AO1689" i="2"/>
  <c r="AN2951" i="2"/>
  <c r="AO2951" i="2"/>
  <c r="AN2385" i="2"/>
  <c r="AO2385" i="2"/>
  <c r="AN4179" i="2"/>
  <c r="AO4179" i="2"/>
  <c r="AN2386" i="2"/>
  <c r="AO2386" i="2"/>
  <c r="AN2387" i="2"/>
  <c r="AO2387" i="2"/>
  <c r="AN414" i="2"/>
  <c r="AO414" i="2"/>
  <c r="AN415" i="2"/>
  <c r="AO415" i="2"/>
  <c r="AN2388" i="2"/>
  <c r="AO2388" i="2"/>
  <c r="AN416" i="2"/>
  <c r="AO416" i="2"/>
  <c r="AN3532" i="2"/>
  <c r="AO3532" i="2"/>
  <c r="AN984" i="2"/>
  <c r="AO984" i="2"/>
  <c r="AN2952" i="2"/>
  <c r="AO2952" i="2"/>
  <c r="AN2389" i="2"/>
  <c r="AO2389" i="2"/>
  <c r="AN1690" i="2"/>
  <c r="AO1690" i="2"/>
  <c r="AN985" i="2"/>
  <c r="AO985" i="2"/>
  <c r="AN2390" i="2"/>
  <c r="AO2390" i="2"/>
  <c r="AN986" i="2"/>
  <c r="AO986" i="2"/>
  <c r="AN2953" i="2"/>
  <c r="AO2953" i="2"/>
  <c r="AN987" i="2"/>
  <c r="AO987" i="2"/>
  <c r="AN2954" i="2"/>
  <c r="AO2954" i="2"/>
  <c r="AN1691" i="2"/>
  <c r="AO1691" i="2"/>
  <c r="AN1692" i="2"/>
  <c r="AO1692" i="2"/>
  <c r="AN988" i="2"/>
  <c r="AO988" i="2"/>
  <c r="AN2955" i="2"/>
  <c r="AO2955" i="2"/>
  <c r="AN989" i="2"/>
  <c r="AO989" i="2"/>
  <c r="AN3344" i="2"/>
  <c r="AO3344" i="2"/>
  <c r="AN10" i="2"/>
  <c r="AO10" i="2"/>
  <c r="AN417" i="2"/>
  <c r="AO417" i="2"/>
  <c r="AN2391" i="2"/>
  <c r="AO2391" i="2"/>
  <c r="AN4180" i="2"/>
  <c r="AO4180" i="2"/>
  <c r="AN4181" i="2"/>
  <c r="AO4181" i="2"/>
  <c r="AN3533" i="2"/>
  <c r="AO3533" i="2"/>
  <c r="AN3345" i="2"/>
  <c r="AO3345" i="2"/>
  <c r="AN418" i="2"/>
  <c r="AO418" i="2"/>
  <c r="AN3534" i="2"/>
  <c r="AO3534" i="2"/>
  <c r="AN419" i="2"/>
  <c r="AO419" i="2"/>
  <c r="AN3346" i="2"/>
  <c r="AO3346" i="2"/>
  <c r="AN2956" i="2"/>
  <c r="AO2956" i="2"/>
  <c r="AN990" i="2"/>
  <c r="AO990" i="2"/>
  <c r="AN1693" i="2"/>
  <c r="AO1693" i="2"/>
  <c r="AN991" i="2"/>
  <c r="AO991" i="2"/>
  <c r="AN420" i="2"/>
  <c r="AO420" i="2"/>
  <c r="AN1694" i="2"/>
  <c r="AO1694" i="2"/>
  <c r="AN3347" i="2"/>
  <c r="AO3347" i="2"/>
  <c r="AN1695" i="2"/>
  <c r="AO1695" i="2"/>
  <c r="AN992" i="2"/>
  <c r="AO992" i="2"/>
  <c r="AN2392" i="2"/>
  <c r="AO2392" i="2"/>
  <c r="AN98" i="2"/>
  <c r="AO98" i="2"/>
  <c r="AN2393" i="2"/>
  <c r="AO2393" i="2"/>
  <c r="AN3348" i="2"/>
  <c r="AO3348" i="2"/>
  <c r="AN1696" i="2"/>
  <c r="AO1696" i="2"/>
  <c r="AN421" i="2"/>
  <c r="AO421" i="2"/>
  <c r="AN2394" i="2"/>
  <c r="AO2394" i="2"/>
  <c r="AN4182" i="2"/>
  <c r="AO4182" i="2"/>
  <c r="AN1697" i="2"/>
  <c r="AO1697" i="2"/>
  <c r="AN2957" i="2"/>
  <c r="AO2957" i="2"/>
  <c r="AN2958" i="2"/>
  <c r="AO2958" i="2"/>
  <c r="AN422" i="2"/>
  <c r="AO422" i="2"/>
  <c r="AN2959" i="2"/>
  <c r="AO2959" i="2"/>
  <c r="AN1698" i="2"/>
  <c r="AO1698" i="2"/>
  <c r="AN423" i="2"/>
  <c r="AO423" i="2"/>
  <c r="AN993" i="2"/>
  <c r="AO993" i="2"/>
  <c r="AN424" i="2"/>
  <c r="AO424" i="2"/>
  <c r="AN2395" i="2"/>
  <c r="AO2395" i="2"/>
  <c r="AN994" i="2"/>
  <c r="AO994" i="2"/>
  <c r="AN2960" i="2"/>
  <c r="AO2960" i="2"/>
  <c r="AN3349" i="2"/>
  <c r="AO3349" i="2"/>
  <c r="AN1699" i="2"/>
  <c r="AO1699" i="2"/>
  <c r="AN3350" i="2"/>
  <c r="AO3350" i="2"/>
  <c r="AN1700" i="2"/>
  <c r="AO1700" i="2"/>
  <c r="AN1701" i="2"/>
  <c r="AO1701" i="2"/>
  <c r="AN3351" i="2"/>
  <c r="AO3351" i="2"/>
  <c r="AN2396" i="2"/>
  <c r="AO2396" i="2"/>
  <c r="AN3535" i="2"/>
  <c r="AO3535" i="2"/>
  <c r="AN995" i="2"/>
  <c r="AO995" i="2"/>
  <c r="AN425" i="2"/>
  <c r="AO425" i="2"/>
  <c r="AN2961" i="2"/>
  <c r="AO2961" i="2"/>
  <c r="AN2397" i="2"/>
  <c r="AO2397" i="2"/>
  <c r="AN1702" i="2"/>
  <c r="AO1702" i="2"/>
  <c r="AN3352" i="2"/>
  <c r="AO3352" i="2"/>
  <c r="AN1703" i="2"/>
  <c r="AO1703" i="2"/>
  <c r="AN996" i="2"/>
  <c r="AO996" i="2"/>
  <c r="AN1704" i="2"/>
  <c r="AO1704" i="2"/>
  <c r="AN2962" i="2"/>
  <c r="AO2962" i="2"/>
  <c r="AN99" i="2"/>
  <c r="AO99" i="2"/>
  <c r="AN1705" i="2"/>
  <c r="AO1705" i="2"/>
  <c r="AN997" i="2"/>
  <c r="AO997" i="2"/>
  <c r="AN100" i="2"/>
  <c r="AO100" i="2"/>
  <c r="AN2398" i="2"/>
  <c r="AO2398" i="2"/>
  <c r="AN101" i="2"/>
  <c r="AO101" i="2"/>
  <c r="AN426" i="2"/>
  <c r="AO426" i="2"/>
  <c r="AN2963" i="2"/>
  <c r="AO2963" i="2"/>
  <c r="AN1706" i="2"/>
  <c r="AO1706" i="2"/>
  <c r="AN1707" i="2"/>
  <c r="AO1707" i="2"/>
  <c r="AN2399" i="2"/>
  <c r="AO2399" i="2"/>
  <c r="AN1708" i="2"/>
  <c r="AO1708" i="2"/>
  <c r="AN998" i="2"/>
  <c r="AO998" i="2"/>
  <c r="AN999" i="2"/>
  <c r="AO999" i="2"/>
  <c r="AN2400" i="2"/>
  <c r="AO2400" i="2"/>
  <c r="AN1000" i="2"/>
  <c r="AO1000" i="2"/>
  <c r="AN4183" i="2"/>
  <c r="AO4183" i="2"/>
  <c r="AN427" i="2"/>
  <c r="AO427" i="2"/>
  <c r="AN428" i="2"/>
  <c r="AO428" i="2"/>
  <c r="AN2401" i="2"/>
  <c r="AO2401" i="2"/>
  <c r="AN2402" i="2"/>
  <c r="AO2402" i="2"/>
  <c r="AN102" i="2"/>
  <c r="AO102" i="2"/>
  <c r="AN3536" i="2"/>
  <c r="AO3536" i="2"/>
  <c r="AN2403" i="2"/>
  <c r="AO2403" i="2"/>
  <c r="AN2964" i="2"/>
  <c r="AO2964" i="2"/>
  <c r="AN1709" i="2"/>
  <c r="AO1709" i="2"/>
  <c r="AN1001" i="2"/>
  <c r="AO1001" i="2"/>
  <c r="AN429" i="2"/>
  <c r="AO429" i="2"/>
  <c r="AN1002" i="2"/>
  <c r="AO1002" i="2"/>
  <c r="AN1003" i="2"/>
  <c r="AO1003" i="2"/>
  <c r="AN430" i="2"/>
  <c r="AO430" i="2"/>
  <c r="AN431" i="2"/>
  <c r="AO431" i="2"/>
  <c r="AN2965" i="2"/>
  <c r="AO2965" i="2"/>
  <c r="AN2966" i="2"/>
  <c r="AO2966" i="2"/>
  <c r="AN1710" i="2"/>
  <c r="AO1710" i="2"/>
  <c r="AN1004" i="2"/>
  <c r="AO1004" i="2"/>
  <c r="AN3353" i="2"/>
  <c r="AO3353" i="2"/>
  <c r="AN1711" i="2"/>
  <c r="AO1711" i="2"/>
  <c r="AN1005" i="2"/>
  <c r="AO1005" i="2"/>
  <c r="AN1006" i="2"/>
  <c r="AO1006" i="2"/>
  <c r="AN1007" i="2"/>
  <c r="AO1007" i="2"/>
  <c r="AN432" i="2"/>
  <c r="AO432" i="2"/>
  <c r="AN2404" i="2"/>
  <c r="AO2404" i="2"/>
  <c r="AN2405" i="2"/>
  <c r="AO2405" i="2"/>
  <c r="AN433" i="2"/>
  <c r="AO433" i="2"/>
  <c r="AN1712" i="2"/>
  <c r="AO1712" i="2"/>
  <c r="AN2967" i="2"/>
  <c r="AO2967" i="2"/>
  <c r="AN3537" i="2"/>
  <c r="AO3537" i="2"/>
  <c r="AN1713" i="2"/>
  <c r="AO1713" i="2"/>
  <c r="AN103" i="2"/>
  <c r="AO103" i="2"/>
  <c r="AN1714" i="2"/>
  <c r="AO1714" i="2"/>
  <c r="AN2406" i="2"/>
  <c r="AO2406" i="2"/>
  <c r="AN2407" i="2"/>
  <c r="AO2407" i="2"/>
  <c r="AN104" i="2"/>
  <c r="AO104" i="2"/>
  <c r="AN1715" i="2"/>
  <c r="AO1715" i="2"/>
  <c r="AN3538" i="2"/>
  <c r="AO3538" i="2"/>
  <c r="AN2408" i="2"/>
  <c r="AO2408" i="2"/>
  <c r="AN4184" i="2"/>
  <c r="AO4184" i="2"/>
  <c r="AN2968" i="2"/>
  <c r="AO2968" i="2"/>
  <c r="AN2409" i="2"/>
  <c r="AO2409" i="2"/>
  <c r="AN2410" i="2"/>
  <c r="AO2410" i="2"/>
  <c r="AN434" i="2"/>
  <c r="AO434" i="2"/>
  <c r="AN2411" i="2"/>
  <c r="AO2411" i="2"/>
  <c r="AN435" i="2"/>
  <c r="AO435" i="2"/>
  <c r="AN3539" i="2"/>
  <c r="AO3539" i="2"/>
  <c r="AN2412" i="2"/>
  <c r="AO2412" i="2"/>
  <c r="AN2413" i="2"/>
  <c r="AO2413" i="2"/>
  <c r="AN105" i="2"/>
  <c r="AO105" i="2"/>
  <c r="AN2414" i="2"/>
  <c r="AO2414" i="2"/>
  <c r="AN2415" i="2"/>
  <c r="AO2415" i="2"/>
  <c r="AN106" i="2"/>
  <c r="AO106" i="2"/>
  <c r="AN2416" i="2"/>
  <c r="AO2416" i="2"/>
  <c r="AN1008" i="2"/>
  <c r="AO1008" i="2"/>
  <c r="AN436" i="2"/>
  <c r="AO436" i="2"/>
  <c r="AN1716" i="2"/>
  <c r="AO1716" i="2"/>
  <c r="AN2969" i="2"/>
  <c r="AO2969" i="2"/>
  <c r="AN1717" i="2"/>
  <c r="AO1717" i="2"/>
  <c r="AN2417" i="2"/>
  <c r="AO2417" i="2"/>
  <c r="AN2418" i="2"/>
  <c r="AO2418" i="2"/>
  <c r="AN2419" i="2"/>
  <c r="AO2419" i="2"/>
  <c r="AN2420" i="2"/>
  <c r="AO2420" i="2"/>
  <c r="AN2421" i="2"/>
  <c r="AO2421" i="2"/>
  <c r="AN2422" i="2"/>
  <c r="AO2422" i="2"/>
  <c r="AN2423" i="2"/>
  <c r="AO2423" i="2"/>
  <c r="AN2424" i="2"/>
  <c r="AO2424" i="2"/>
  <c r="AN437" i="2"/>
  <c r="AO437" i="2"/>
  <c r="AN2970" i="2"/>
  <c r="AO2970" i="2"/>
  <c r="AN1009" i="2"/>
  <c r="AO1009" i="2"/>
  <c r="AN1010" i="2"/>
  <c r="AO1010" i="2"/>
  <c r="AN2971" i="2"/>
  <c r="AO2971" i="2"/>
  <c r="AN2425" i="2"/>
  <c r="AO2425" i="2"/>
  <c r="AN1718" i="2"/>
  <c r="AO1718" i="2"/>
  <c r="AN438" i="2"/>
  <c r="AO438" i="2"/>
  <c r="AN439" i="2"/>
  <c r="AO439" i="2"/>
  <c r="AN440" i="2"/>
  <c r="AO440" i="2"/>
  <c r="AN2972" i="2"/>
  <c r="AO2972" i="2"/>
  <c r="AN1719" i="2"/>
  <c r="AO1719" i="2"/>
  <c r="AN1720" i="2"/>
  <c r="AO1720" i="2"/>
  <c r="AN1011" i="2"/>
  <c r="AO1011" i="2"/>
  <c r="AN107" i="2"/>
  <c r="AO107" i="2"/>
  <c r="AN1012" i="2"/>
  <c r="AO1012" i="2"/>
  <c r="AN1721" i="2"/>
  <c r="AO1721" i="2"/>
  <c r="AN2973" i="2"/>
  <c r="AO2973" i="2"/>
  <c r="AN1722" i="2"/>
  <c r="AO1722" i="2"/>
  <c r="AN2426" i="2"/>
  <c r="AO2426" i="2"/>
  <c r="AN1723" i="2"/>
  <c r="AO1723" i="2"/>
  <c r="AN441" i="2"/>
  <c r="AO441" i="2"/>
  <c r="AN1013" i="2"/>
  <c r="AO1013" i="2"/>
  <c r="AN2974" i="2"/>
  <c r="AO2974" i="2"/>
  <c r="AN2427" i="2"/>
  <c r="AO2427" i="2"/>
  <c r="AN1014" i="2"/>
  <c r="AO1014" i="2"/>
  <c r="AN1015" i="2"/>
  <c r="AO1015" i="2"/>
  <c r="AN442" i="2"/>
  <c r="AO442" i="2"/>
  <c r="AN1016" i="2"/>
  <c r="AO1016" i="2"/>
  <c r="AN1724" i="2"/>
  <c r="AO1724" i="2"/>
  <c r="AN1017" i="2"/>
  <c r="AO1017" i="2"/>
  <c r="AN1725" i="2"/>
  <c r="AO1725" i="2"/>
  <c r="AN1726" i="2"/>
  <c r="AO1726" i="2"/>
  <c r="AN1727" i="2"/>
  <c r="AO1727" i="2"/>
  <c r="AN2975" i="2"/>
  <c r="AO2975" i="2"/>
  <c r="AN3354" i="2"/>
  <c r="AO3354" i="2"/>
  <c r="AN1728" i="2"/>
  <c r="AO1728" i="2"/>
  <c r="AN2976" i="2"/>
  <c r="AO2976" i="2"/>
  <c r="AN1729" i="2"/>
  <c r="AO1729" i="2"/>
  <c r="AN2977" i="2"/>
  <c r="AO2977" i="2"/>
  <c r="AN4185" i="2"/>
  <c r="AO4185" i="2"/>
  <c r="AN3355" i="2"/>
  <c r="AO3355" i="2"/>
  <c r="AN1730" i="2"/>
  <c r="AO1730" i="2"/>
  <c r="AN1731" i="2"/>
  <c r="AO1731" i="2"/>
  <c r="AN3356" i="2"/>
  <c r="AO3356" i="2"/>
  <c r="AN443" i="2"/>
  <c r="AO443" i="2"/>
  <c r="AN444" i="2"/>
  <c r="AO444" i="2"/>
  <c r="AN1732" i="2"/>
  <c r="AO1732" i="2"/>
  <c r="AN2978" i="2"/>
  <c r="AO2978" i="2"/>
  <c r="AN2979" i="2"/>
  <c r="AO2979" i="2"/>
  <c r="AN4186" i="2"/>
  <c r="AO4186" i="2"/>
  <c r="AN2428" i="2"/>
  <c r="AO2428" i="2"/>
  <c r="AN3540" i="2"/>
  <c r="AO3540" i="2"/>
  <c r="AN1018" i="2"/>
  <c r="AO1018" i="2"/>
  <c r="AN3541" i="2"/>
  <c r="AO3541" i="2"/>
  <c r="AN1733" i="2"/>
  <c r="AO1733" i="2"/>
  <c r="AN2429" i="2"/>
  <c r="AO2429" i="2"/>
  <c r="AN445" i="2"/>
  <c r="AO445" i="2"/>
  <c r="AN2430" i="2"/>
  <c r="AO2430" i="2"/>
  <c r="AN1019" i="2"/>
  <c r="AO1019" i="2"/>
  <c r="AN4187" i="2"/>
  <c r="AO4187" i="2"/>
  <c r="AN4188" i="2"/>
  <c r="AO4188" i="2"/>
  <c r="AN1734" i="2"/>
  <c r="AO1734" i="2"/>
  <c r="AN1735" i="2"/>
  <c r="AO1735" i="2"/>
  <c r="AN4189" i="2"/>
  <c r="AO4189" i="2"/>
  <c r="AN1020" i="2"/>
  <c r="AO1020" i="2"/>
  <c r="AN1736" i="2"/>
  <c r="AO1736" i="2"/>
  <c r="AN108" i="2"/>
  <c r="AO108" i="2"/>
  <c r="AN446" i="2"/>
  <c r="AO446" i="2"/>
  <c r="AN2980" i="2"/>
  <c r="AO2980" i="2"/>
  <c r="AN1021" i="2"/>
  <c r="AO1021" i="2"/>
  <c r="AN3357" i="2"/>
  <c r="AO3357" i="2"/>
  <c r="AN1022" i="2"/>
  <c r="AO1022" i="2"/>
  <c r="AN2431" i="2"/>
  <c r="AO2431" i="2"/>
  <c r="AN1737" i="2"/>
  <c r="AO1737" i="2"/>
  <c r="AN2981" i="2"/>
  <c r="AO2981" i="2"/>
  <c r="AN109" i="2"/>
  <c r="AO109" i="2"/>
  <c r="AN3358" i="2"/>
  <c r="AO3358" i="2"/>
  <c r="AN447" i="2"/>
  <c r="AO447" i="2"/>
  <c r="AN448" i="2"/>
  <c r="AO448" i="2"/>
  <c r="AN2432" i="2"/>
  <c r="AO2432" i="2"/>
  <c r="AN1023" i="2"/>
  <c r="AO1023" i="2"/>
  <c r="AN2982" i="2"/>
  <c r="AO2982" i="2"/>
  <c r="AN2983" i="2"/>
  <c r="AO2983" i="2"/>
  <c r="AN1738" i="2"/>
  <c r="AO1738" i="2"/>
  <c r="AN2984" i="2"/>
  <c r="AO2984" i="2"/>
  <c r="AN2433" i="2"/>
  <c r="AO2433" i="2"/>
  <c r="AN3359" i="2"/>
  <c r="AO3359" i="2"/>
  <c r="AN1739" i="2"/>
  <c r="AO1739" i="2"/>
  <c r="AN1740" i="2"/>
  <c r="AO1740" i="2"/>
  <c r="AN1741" i="2"/>
  <c r="AO1741" i="2"/>
  <c r="AN2434" i="2"/>
  <c r="AO2434" i="2"/>
  <c r="AN2435" i="2"/>
  <c r="AO2435" i="2"/>
  <c r="AN2436" i="2"/>
  <c r="AO2436" i="2"/>
  <c r="AN449" i="2"/>
  <c r="AO449" i="2"/>
  <c r="AN2437" i="2"/>
  <c r="AO2437" i="2"/>
  <c r="AN1024" i="2"/>
  <c r="AO1024" i="2"/>
  <c r="AN450" i="2"/>
  <c r="AO450" i="2"/>
  <c r="AN2985" i="2"/>
  <c r="AO2985" i="2"/>
  <c r="AN2986" i="2"/>
  <c r="AO2986" i="2"/>
  <c r="AN1742" i="2"/>
  <c r="AO1742" i="2"/>
  <c r="AN4190" i="2"/>
  <c r="AO4190" i="2"/>
  <c r="AN4191" i="2"/>
  <c r="AO4191" i="2"/>
  <c r="AN4192" i="2"/>
  <c r="AO4192" i="2"/>
  <c r="AN4193" i="2"/>
  <c r="AO4193" i="2"/>
  <c r="AN4194" i="2"/>
  <c r="AO4194" i="2"/>
  <c r="AN4195" i="2"/>
  <c r="AO4195" i="2"/>
  <c r="AN110" i="2"/>
  <c r="AO110" i="2"/>
  <c r="AN2987" i="2"/>
  <c r="AO2987" i="2"/>
  <c r="AN1743" i="2"/>
  <c r="AO1743" i="2"/>
  <c r="AN1025" i="2"/>
  <c r="AO1025" i="2"/>
  <c r="AN2988" i="2"/>
  <c r="AO2988" i="2"/>
  <c r="AN451" i="2"/>
  <c r="AO451" i="2"/>
  <c r="AN2989" i="2"/>
  <c r="AO2989" i="2"/>
  <c r="AN1744" i="2"/>
  <c r="AO1744" i="2"/>
  <c r="AN2438" i="2"/>
  <c r="AO2438" i="2"/>
  <c r="AN452" i="2"/>
  <c r="AO452" i="2"/>
  <c r="AN1026" i="2"/>
  <c r="AO1026" i="2"/>
  <c r="AN1027" i="2"/>
  <c r="AO1027" i="2"/>
  <c r="AN1745" i="2"/>
  <c r="AO1745" i="2"/>
  <c r="AN1028" i="2"/>
  <c r="AO1028" i="2"/>
  <c r="AN453" i="2"/>
  <c r="AO453" i="2"/>
  <c r="AN2990" i="2"/>
  <c r="AO2990" i="2"/>
  <c r="AN1029" i="2"/>
  <c r="AO1029" i="2"/>
  <c r="AN3542" i="2"/>
  <c r="AO3542" i="2"/>
  <c r="AN1746" i="2"/>
  <c r="AO1746" i="2"/>
  <c r="AN1747" i="2"/>
  <c r="AO1747" i="2"/>
  <c r="AN1030" i="2"/>
  <c r="AO1030" i="2"/>
  <c r="AN1031" i="2"/>
  <c r="AO1031" i="2"/>
  <c r="AN1748" i="2"/>
  <c r="AO1748" i="2"/>
  <c r="AN2439" i="2"/>
  <c r="AO2439" i="2"/>
  <c r="AN3543" i="2"/>
  <c r="AO3543" i="2"/>
  <c r="AN3360" i="2"/>
  <c r="AO3360" i="2"/>
  <c r="AN4196" i="2"/>
  <c r="AO4196" i="2"/>
  <c r="AN4197" i="2"/>
  <c r="AO4197" i="2"/>
  <c r="AN4198" i="2"/>
  <c r="AO4198" i="2"/>
  <c r="AN4199" i="2"/>
  <c r="AO4199" i="2"/>
  <c r="AN454" i="2"/>
  <c r="AO454" i="2"/>
  <c r="AN1749" i="2"/>
  <c r="AO1749" i="2"/>
  <c r="AN2991" i="2"/>
  <c r="AO2991" i="2"/>
  <c r="AN2440" i="2"/>
  <c r="AO2440" i="2"/>
  <c r="AN4200" i="2"/>
  <c r="AO4200" i="2"/>
  <c r="AN2441" i="2"/>
  <c r="AO2441" i="2"/>
  <c r="AN2992" i="2"/>
  <c r="AO2992" i="2"/>
  <c r="AN1750" i="2"/>
  <c r="AO1750" i="2"/>
  <c r="AN2442" i="2"/>
  <c r="AO2442" i="2"/>
  <c r="AN2993" i="2"/>
  <c r="AO2993" i="2"/>
  <c r="AN2994" i="2"/>
  <c r="AO2994" i="2"/>
  <c r="AN2443" i="2"/>
  <c r="AO2443" i="2"/>
  <c r="AN4201" i="2"/>
  <c r="AO4201" i="2"/>
  <c r="AN1751" i="2"/>
  <c r="AO1751" i="2"/>
  <c r="AN3361" i="2"/>
  <c r="AO3361" i="2"/>
  <c r="AN4202" i="2"/>
  <c r="AO4202" i="2"/>
  <c r="AN1032" i="2"/>
  <c r="AO1032" i="2"/>
  <c r="AN4203" i="2"/>
  <c r="AO4203" i="2"/>
  <c r="AN2444" i="2"/>
  <c r="AO2444" i="2"/>
  <c r="AN4204" i="2"/>
  <c r="AO4204" i="2"/>
  <c r="AN1033" i="2"/>
  <c r="AO1033" i="2"/>
  <c r="AN4205" i="2"/>
  <c r="AO4205" i="2"/>
  <c r="AN4206" i="2"/>
  <c r="AO4206" i="2"/>
  <c r="AN1034" i="2"/>
  <c r="AO1034" i="2"/>
  <c r="AN2445" i="2"/>
  <c r="AO2445" i="2"/>
  <c r="AN1752" i="2"/>
  <c r="AO1752" i="2"/>
  <c r="AN1753" i="2"/>
  <c r="AO1753" i="2"/>
  <c r="AN2995" i="2"/>
  <c r="AO2995" i="2"/>
  <c r="AN2446" i="2"/>
  <c r="AO2446" i="2"/>
  <c r="AN4207" i="2"/>
  <c r="AO4207" i="2"/>
  <c r="AN1754" i="2"/>
  <c r="AO1754" i="2"/>
  <c r="AN1755" i="2"/>
  <c r="AO1755" i="2"/>
  <c r="AN2996" i="2"/>
  <c r="AO2996" i="2"/>
  <c r="AN3362" i="2"/>
  <c r="AO3362" i="2"/>
  <c r="AN2447" i="2"/>
  <c r="AO2447" i="2"/>
  <c r="AN3544" i="2"/>
  <c r="AO3544" i="2"/>
  <c r="AN2448" i="2"/>
  <c r="AO2448" i="2"/>
  <c r="AN4208" i="2"/>
  <c r="AO4208" i="2"/>
  <c r="AN1756" i="2"/>
  <c r="AO1756" i="2"/>
  <c r="AN4209" i="2"/>
  <c r="AO4209" i="2"/>
  <c r="AN2997" i="2"/>
  <c r="AO2997" i="2"/>
  <c r="AN3545" i="2"/>
  <c r="AO3545" i="2"/>
  <c r="AN2998" i="2"/>
  <c r="AO2998" i="2"/>
  <c r="AN2449" i="2"/>
  <c r="AO2449" i="2"/>
  <c r="AN2450" i="2"/>
  <c r="AO2450" i="2"/>
  <c r="AN4210" i="2"/>
  <c r="AO4210" i="2"/>
  <c r="AN455" i="2"/>
  <c r="AO455" i="2"/>
  <c r="AN2451" i="2"/>
  <c r="AO2451" i="2"/>
  <c r="AN1035" i="2"/>
  <c r="AO1035" i="2"/>
  <c r="AN2999" i="2"/>
  <c r="AO2999" i="2"/>
  <c r="AN2452" i="2"/>
  <c r="AO2452" i="2"/>
  <c r="AN456" i="2"/>
  <c r="AO456" i="2"/>
  <c r="AN1036" i="2"/>
  <c r="AO1036" i="2"/>
  <c r="AN4211" i="2"/>
  <c r="AO4211" i="2"/>
  <c r="AN4212" i="2"/>
  <c r="AO4212" i="2"/>
  <c r="AN457" i="2"/>
  <c r="AO457" i="2"/>
  <c r="AN4213" i="2"/>
  <c r="AO4213" i="2"/>
  <c r="AN1757" i="2"/>
  <c r="AO1757" i="2"/>
  <c r="AN1758" i="2"/>
  <c r="AO1758" i="2"/>
  <c r="AN3000" i="2"/>
  <c r="AO3000" i="2"/>
  <c r="AN4214" i="2"/>
  <c r="AO4214" i="2"/>
  <c r="AN1037" i="2"/>
  <c r="AO1037" i="2"/>
  <c r="AN2453" i="2"/>
  <c r="AO2453" i="2"/>
  <c r="AN111" i="2"/>
  <c r="AO111" i="2"/>
  <c r="AN1038" i="2"/>
  <c r="AO1038" i="2"/>
  <c r="AN3363" i="2"/>
  <c r="AO3363" i="2"/>
  <c r="AN3364" i="2"/>
  <c r="AO3364" i="2"/>
  <c r="AN458" i="2"/>
  <c r="AO458" i="2"/>
  <c r="AN3001" i="2"/>
  <c r="AO3001" i="2"/>
  <c r="AN3002" i="2"/>
  <c r="AO3002" i="2"/>
  <c r="AN3546" i="2"/>
  <c r="AO3546" i="2"/>
  <c r="AN2454" i="2"/>
  <c r="AO2454" i="2"/>
  <c r="AN1759" i="2"/>
  <c r="AO1759" i="2"/>
  <c r="AN3003" i="2"/>
  <c r="AO3003" i="2"/>
  <c r="AN1760" i="2"/>
  <c r="AO1760" i="2"/>
  <c r="AN112" i="2"/>
  <c r="AO112" i="2"/>
  <c r="AN3547" i="2"/>
  <c r="AO3547" i="2"/>
  <c r="AN1039" i="2"/>
  <c r="AO1039" i="2"/>
  <c r="AN1761" i="2"/>
  <c r="AO1761" i="2"/>
  <c r="AN1762" i="2"/>
  <c r="AO1762" i="2"/>
  <c r="AN2455" i="2"/>
  <c r="AO2455" i="2"/>
  <c r="AN1040" i="2"/>
  <c r="AO1040" i="2"/>
  <c r="AN3004" i="2"/>
  <c r="AO3004" i="2"/>
  <c r="AN3005" i="2"/>
  <c r="AO3005" i="2"/>
  <c r="AN3548" i="2"/>
  <c r="AO3548" i="2"/>
  <c r="AN1763" i="2"/>
  <c r="AO1763" i="2"/>
  <c r="AN1764" i="2"/>
  <c r="AO1764" i="2"/>
  <c r="AN1041" i="2"/>
  <c r="AO1041" i="2"/>
  <c r="AN2456" i="2"/>
  <c r="AO2456" i="2"/>
  <c r="AN3006" i="2"/>
  <c r="AO3006" i="2"/>
  <c r="AN3007" i="2"/>
  <c r="AO3007" i="2"/>
  <c r="AN4215" i="2"/>
  <c r="AO4215" i="2"/>
  <c r="AN2457" i="2"/>
  <c r="AO2457" i="2"/>
  <c r="AN1765" i="2"/>
  <c r="AO1765" i="2"/>
  <c r="AN2458" i="2"/>
  <c r="AO2458" i="2"/>
  <c r="AN1042" i="2"/>
  <c r="AO1042" i="2"/>
  <c r="AN3008" i="2"/>
  <c r="AO3008" i="2"/>
  <c r="AN1043" i="2"/>
  <c r="AO1043" i="2"/>
  <c r="AN1766" i="2"/>
  <c r="AO1766" i="2"/>
  <c r="AN4216" i="2"/>
  <c r="AO4216" i="2"/>
  <c r="AN2459" i="2"/>
  <c r="AO2459" i="2"/>
  <c r="AN1767" i="2"/>
  <c r="AO1767" i="2"/>
  <c r="AN1044" i="2"/>
  <c r="AO1044" i="2"/>
  <c r="AN459" i="2"/>
  <c r="AO459" i="2"/>
  <c r="AN3009" i="2"/>
  <c r="AO3009" i="2"/>
  <c r="AN3010" i="2"/>
  <c r="AO3010" i="2"/>
  <c r="AN2460" i="2"/>
  <c r="AO2460" i="2"/>
  <c r="AN3549" i="2"/>
  <c r="AO3549" i="2"/>
  <c r="AN460" i="2"/>
  <c r="AO460" i="2"/>
  <c r="AN2461" i="2"/>
  <c r="AO2461" i="2"/>
  <c r="AN1768" i="2"/>
  <c r="AO1768" i="2"/>
  <c r="AN2462" i="2"/>
  <c r="AO2462" i="2"/>
  <c r="AN461" i="2"/>
  <c r="AO461" i="2"/>
  <c r="AN113" i="2"/>
  <c r="AO113" i="2"/>
  <c r="AN1769" i="2"/>
  <c r="AO1769" i="2"/>
  <c r="AN1770" i="2"/>
  <c r="AO1770" i="2"/>
  <c r="AN1771" i="2"/>
  <c r="AO1771" i="2"/>
  <c r="AN2463" i="2"/>
  <c r="AO2463" i="2"/>
  <c r="AN1772" i="2"/>
  <c r="AO1772" i="2"/>
  <c r="AN1045" i="2"/>
  <c r="AO1045" i="2"/>
  <c r="AN1046" i="2"/>
  <c r="AO1046" i="2"/>
  <c r="AN2464" i="2"/>
  <c r="AO2464" i="2"/>
  <c r="AN2465" i="2"/>
  <c r="AO2465" i="2"/>
  <c r="AN1773" i="2"/>
  <c r="AO1773" i="2"/>
  <c r="AN1774" i="2"/>
  <c r="AO1774" i="2"/>
  <c r="AN1047" i="2"/>
  <c r="AO1047" i="2"/>
  <c r="AN3550" i="2"/>
  <c r="AO3550" i="2"/>
  <c r="AN3011" i="2"/>
  <c r="AO3011" i="2"/>
  <c r="AN3012" i="2"/>
  <c r="AO3012" i="2"/>
  <c r="AN462" i="2"/>
  <c r="AO462" i="2"/>
  <c r="AN1775" i="2"/>
  <c r="AO1775" i="2"/>
  <c r="AN2466" i="2"/>
  <c r="AO2466" i="2"/>
  <c r="AN3013" i="2"/>
  <c r="AO3013" i="2"/>
  <c r="AN3014" i="2"/>
  <c r="AO3014" i="2"/>
  <c r="AN2467" i="2"/>
  <c r="AO2467" i="2"/>
  <c r="AN4217" i="2"/>
  <c r="AO4217" i="2"/>
  <c r="AN1048" i="2"/>
  <c r="AO1048" i="2"/>
  <c r="AN1049" i="2"/>
  <c r="AO1049" i="2"/>
  <c r="AN1776" i="2"/>
  <c r="AO1776" i="2"/>
  <c r="AN463" i="2"/>
  <c r="AO463" i="2"/>
  <c r="AN2468" i="2"/>
  <c r="AO2468" i="2"/>
  <c r="AN3015" i="2"/>
  <c r="AO3015" i="2"/>
  <c r="AN1777" i="2"/>
  <c r="AO1777" i="2"/>
  <c r="AN1050" i="2"/>
  <c r="AO1050" i="2"/>
  <c r="AN3551" i="2"/>
  <c r="AO3551" i="2"/>
  <c r="AN114" i="2"/>
  <c r="AO114" i="2"/>
  <c r="AN2469" i="2"/>
  <c r="AO2469" i="2"/>
  <c r="AN464" i="2"/>
  <c r="AO464" i="2"/>
  <c r="AN2470" i="2"/>
  <c r="AO2470" i="2"/>
  <c r="AN3016" i="2"/>
  <c r="AO3016" i="2"/>
  <c r="AN115" i="2"/>
  <c r="AO115" i="2"/>
  <c r="AN3017" i="2"/>
  <c r="AO3017" i="2"/>
  <c r="AN4218" i="2"/>
  <c r="AO4218" i="2"/>
  <c r="AN4219" i="2"/>
  <c r="AO4219" i="2"/>
  <c r="AN4220" i="2"/>
  <c r="AO4220" i="2"/>
  <c r="AN4221" i="2"/>
  <c r="AO4221" i="2"/>
  <c r="AN4222" i="2"/>
  <c r="AO4222" i="2"/>
  <c r="AN4223" i="2"/>
  <c r="AO4223" i="2"/>
  <c r="AN4224" i="2"/>
  <c r="AO4224" i="2"/>
  <c r="AN4225" i="2"/>
  <c r="AO4225" i="2"/>
  <c r="AN2471" i="2"/>
  <c r="AO2471" i="2"/>
  <c r="AN1778" i="2"/>
  <c r="AO1778" i="2"/>
  <c r="AN465" i="2"/>
  <c r="AO465" i="2"/>
  <c r="AN1051" i="2"/>
  <c r="AO1051" i="2"/>
  <c r="AN3018" i="2"/>
  <c r="AO3018" i="2"/>
  <c r="AN2472" i="2"/>
  <c r="AO2472" i="2"/>
  <c r="AN1052" i="2"/>
  <c r="AO1052" i="2"/>
  <c r="AN2473" i="2"/>
  <c r="AO2473" i="2"/>
  <c r="AN1779" i="2"/>
  <c r="AO1779" i="2"/>
  <c r="AN3365" i="2"/>
  <c r="AO3365" i="2"/>
  <c r="AN1780" i="2"/>
  <c r="AO1780" i="2"/>
  <c r="AN2474" i="2"/>
  <c r="AO2474" i="2"/>
  <c r="AN3366" i="2"/>
  <c r="AO3366" i="2"/>
  <c r="AN3019" i="2"/>
  <c r="AO3019" i="2"/>
  <c r="AN1053" i="2"/>
  <c r="AO1053" i="2"/>
  <c r="AN3552" i="2"/>
  <c r="AO3552" i="2"/>
  <c r="AN2475" i="2"/>
  <c r="AO2475" i="2"/>
  <c r="AN3553" i="2"/>
  <c r="AO3553" i="2"/>
  <c r="AN3020" i="2"/>
  <c r="AO3020" i="2"/>
  <c r="AN2476" i="2"/>
  <c r="AO2476" i="2"/>
  <c r="AN466" i="2"/>
  <c r="AO466" i="2"/>
  <c r="AN1054" i="2"/>
  <c r="AO1054" i="2"/>
  <c r="AN467" i="2"/>
  <c r="AO467" i="2"/>
  <c r="AN468" i="2"/>
  <c r="AO468" i="2"/>
  <c r="AN1781" i="2"/>
  <c r="AO1781" i="2"/>
  <c r="AN469" i="2"/>
  <c r="AO469" i="2"/>
  <c r="AN1782" i="2"/>
  <c r="AO1782" i="2"/>
  <c r="AN2477" i="2"/>
  <c r="AO2477" i="2"/>
  <c r="AN3021" i="2"/>
  <c r="AO3021" i="2"/>
  <c r="AN3367" i="2"/>
  <c r="AO3367" i="2"/>
  <c r="AN2478" i="2"/>
  <c r="AO2478" i="2"/>
  <c r="AN2479" i="2"/>
  <c r="AO2479" i="2"/>
  <c r="AN1783" i="2"/>
  <c r="AO1783" i="2"/>
  <c r="AN116" i="2"/>
  <c r="AO116" i="2"/>
  <c r="AN470" i="2"/>
  <c r="AO470" i="2"/>
  <c r="AN1055" i="2"/>
  <c r="AO1055" i="2"/>
  <c r="AN471" i="2"/>
  <c r="AO471" i="2"/>
  <c r="AN1056" i="2"/>
  <c r="AO1056" i="2"/>
  <c r="AN1057" i="2"/>
  <c r="AO1057" i="2"/>
  <c r="AN117" i="2"/>
  <c r="AO117" i="2"/>
  <c r="AN2480" i="2"/>
  <c r="AO2480" i="2"/>
  <c r="AN1784" i="2"/>
  <c r="AO1784" i="2"/>
  <c r="AN2481" i="2"/>
  <c r="AO2481" i="2"/>
  <c r="AN472" i="2"/>
  <c r="AO472" i="2"/>
  <c r="AN1785" i="2"/>
  <c r="AO1785" i="2"/>
  <c r="AN2482" i="2"/>
  <c r="AO2482" i="2"/>
  <c r="AN1786" i="2"/>
  <c r="AO1786" i="2"/>
  <c r="AN1787" i="2"/>
  <c r="AO1787" i="2"/>
  <c r="AN1788" i="2"/>
  <c r="AO1788" i="2"/>
  <c r="AN1058" i="2"/>
  <c r="AO1058" i="2"/>
  <c r="AN1059" i="2"/>
  <c r="AO1059" i="2"/>
  <c r="AN4226" i="2"/>
  <c r="AO4226" i="2"/>
  <c r="AN2483" i="2"/>
  <c r="AO2483" i="2"/>
  <c r="AN118" i="2"/>
  <c r="AO118" i="2"/>
  <c r="AN1060" i="2"/>
  <c r="AO1060" i="2"/>
  <c r="AN2484" i="2"/>
  <c r="AO2484" i="2"/>
  <c r="AN1061" i="2"/>
  <c r="AO1061" i="2"/>
  <c r="AN1789" i="2"/>
  <c r="AO1789" i="2"/>
  <c r="AN2485" i="2"/>
  <c r="AO2485" i="2"/>
  <c r="AN3022" i="2"/>
  <c r="AO3022" i="2"/>
  <c r="AN2486" i="2"/>
  <c r="AO2486" i="2"/>
  <c r="AN1790" i="2"/>
  <c r="AO1790" i="2"/>
  <c r="AN3023" i="2"/>
  <c r="AO3023" i="2"/>
  <c r="AN3024" i="2"/>
  <c r="AO3024" i="2"/>
  <c r="AN1791" i="2"/>
  <c r="AO1791" i="2"/>
  <c r="AN119" i="2"/>
  <c r="AO119" i="2"/>
  <c r="AN1062" i="2"/>
  <c r="AO1062" i="2"/>
  <c r="AN3554" i="2"/>
  <c r="AO3554" i="2"/>
  <c r="AN1792" i="2"/>
  <c r="AO1792" i="2"/>
  <c r="AN2487" i="2"/>
  <c r="AO2487" i="2"/>
  <c r="AN1063" i="2"/>
  <c r="AO1063" i="2"/>
  <c r="AN3555" i="2"/>
  <c r="AO3555" i="2"/>
  <c r="AN3556" i="2"/>
  <c r="AO3556" i="2"/>
  <c r="AN4227" i="2"/>
  <c r="AO4227" i="2"/>
  <c r="AN2488" i="2"/>
  <c r="AO2488" i="2"/>
  <c r="AN3025" i="2"/>
  <c r="AO3025" i="2"/>
  <c r="AN2489" i="2"/>
  <c r="AO2489" i="2"/>
  <c r="AN1793" i="2"/>
  <c r="AO1793" i="2"/>
  <c r="AN1794" i="2"/>
  <c r="AO1794" i="2"/>
  <c r="AN3368" i="2"/>
  <c r="AO3368" i="2"/>
  <c r="AN1795" i="2"/>
  <c r="AO1795" i="2"/>
  <c r="AN3026" i="2"/>
  <c r="AO3026" i="2"/>
  <c r="AN473" i="2"/>
  <c r="AO473" i="2"/>
  <c r="AN2490" i="2"/>
  <c r="AO2490" i="2"/>
  <c r="AN11" i="2"/>
  <c r="AO11" i="2"/>
  <c r="AN1064" i="2"/>
  <c r="AO1064" i="2"/>
  <c r="AN4228" i="2"/>
  <c r="AO4228" i="2"/>
  <c r="AN4229" i="2"/>
  <c r="AO4229" i="2"/>
  <c r="AN3369" i="2"/>
  <c r="AO3369" i="2"/>
  <c r="AN1796" i="2"/>
  <c r="AO1796" i="2"/>
  <c r="AN3027" i="2"/>
  <c r="AO3027" i="2"/>
  <c r="AN474" i="2"/>
  <c r="AO474" i="2"/>
  <c r="AN475" i="2"/>
  <c r="AO475" i="2"/>
  <c r="AN1797" i="2"/>
  <c r="AO1797" i="2"/>
  <c r="AN2491" i="2"/>
  <c r="AO2491" i="2"/>
  <c r="AN476" i="2"/>
  <c r="AO476" i="2"/>
  <c r="AN2492" i="2"/>
  <c r="AO2492" i="2"/>
  <c r="AN1798" i="2"/>
  <c r="AO1798" i="2"/>
  <c r="AN2493" i="2"/>
  <c r="AO2493" i="2"/>
  <c r="AN3370" i="2"/>
  <c r="AO3370" i="2"/>
  <c r="AN477" i="2"/>
  <c r="AO477" i="2"/>
  <c r="AN4230" i="2"/>
  <c r="AO4230" i="2"/>
  <c r="AN3028" i="2"/>
  <c r="AO3028" i="2"/>
  <c r="AN1799" i="2"/>
  <c r="AO1799" i="2"/>
  <c r="AN1800" i="2"/>
  <c r="AO1800" i="2"/>
  <c r="AN3371" i="2"/>
  <c r="AO3371" i="2"/>
  <c r="AN3557" i="2"/>
  <c r="AO3557" i="2"/>
  <c r="AN4231" i="2"/>
  <c r="AO4231" i="2"/>
  <c r="AN4232" i="2"/>
  <c r="AO4232" i="2"/>
  <c r="AN4233" i="2"/>
  <c r="AO4233" i="2"/>
  <c r="AN4234" i="2"/>
  <c r="AO4234" i="2"/>
  <c r="AN3029" i="2"/>
  <c r="AO3029" i="2"/>
  <c r="AN3030" i="2"/>
  <c r="AO3030" i="2"/>
  <c r="AN2494" i="2"/>
  <c r="AO2494" i="2"/>
  <c r="AN3558" i="2"/>
  <c r="AO3558" i="2"/>
  <c r="AN3031" i="2"/>
  <c r="AO3031" i="2"/>
  <c r="AN1801" i="2"/>
  <c r="AO1801" i="2"/>
  <c r="AN3372" i="2"/>
  <c r="AO3372" i="2"/>
  <c r="AN2495" i="2"/>
  <c r="AO2495" i="2"/>
  <c r="AN3032" i="2"/>
  <c r="AO3032" i="2"/>
  <c r="AN1802" i="2"/>
  <c r="AO1802" i="2"/>
  <c r="AN3033" i="2"/>
  <c r="AO3033" i="2"/>
  <c r="AN478" i="2"/>
  <c r="AO478" i="2"/>
  <c r="AN1065" i="2"/>
  <c r="AO1065" i="2"/>
  <c r="AN1803" i="2"/>
  <c r="AO1803" i="2"/>
  <c r="AN2496" i="2"/>
  <c r="AO2496" i="2"/>
  <c r="AN3034" i="2"/>
  <c r="AO3034" i="2"/>
  <c r="AN2497" i="2"/>
  <c r="AO2497" i="2"/>
  <c r="AN1804" i="2"/>
  <c r="AO1804" i="2"/>
  <c r="AN3559" i="2"/>
  <c r="AO3559" i="2"/>
  <c r="AN1805" i="2"/>
  <c r="AO1805" i="2"/>
  <c r="AN3035" i="2"/>
  <c r="AO3035" i="2"/>
  <c r="AN2498" i="2"/>
  <c r="AO2498" i="2"/>
  <c r="AN479" i="2"/>
  <c r="AO479" i="2"/>
  <c r="AN480" i="2"/>
  <c r="AO480" i="2"/>
  <c r="AN481" i="2"/>
  <c r="AO481" i="2"/>
  <c r="AN1066" i="2"/>
  <c r="AO1066" i="2"/>
  <c r="AN482" i="2"/>
  <c r="AO482" i="2"/>
  <c r="AN1067" i="2"/>
  <c r="AO1067" i="2"/>
  <c r="AN1068" i="2"/>
  <c r="AO1068" i="2"/>
  <c r="AN3560" i="2"/>
  <c r="AO3560" i="2"/>
  <c r="AN3561" i="2"/>
  <c r="AO3561" i="2"/>
  <c r="AN1806" i="2"/>
  <c r="AO1806" i="2"/>
  <c r="AN3036" i="2"/>
  <c r="AO3036" i="2"/>
  <c r="AN1807" i="2"/>
  <c r="AO1807" i="2"/>
  <c r="AN2499" i="2"/>
  <c r="AO2499" i="2"/>
  <c r="AN3373" i="2"/>
  <c r="AO3373" i="2"/>
  <c r="AN483" i="2"/>
  <c r="AO483" i="2"/>
  <c r="AN484" i="2"/>
  <c r="AO484" i="2"/>
  <c r="AN1069" i="2"/>
  <c r="AO1069" i="2"/>
  <c r="AN485" i="2"/>
  <c r="AO485" i="2"/>
  <c r="AN1070" i="2"/>
  <c r="AO1070" i="2"/>
  <c r="AN1808" i="2"/>
  <c r="AO1808" i="2"/>
  <c r="AN2500" i="2"/>
  <c r="AO2500" i="2"/>
  <c r="AN486" i="2"/>
  <c r="AO486" i="2"/>
  <c r="AN1809" i="2"/>
  <c r="AO1809" i="2"/>
  <c r="AN1071" i="2"/>
  <c r="AO1071" i="2"/>
  <c r="AN2501" i="2"/>
  <c r="AO2501" i="2"/>
  <c r="AN1072" i="2"/>
  <c r="AO1072" i="2"/>
  <c r="AN3562" i="2"/>
  <c r="AO3562" i="2"/>
  <c r="AN487" i="2"/>
  <c r="AO487" i="2"/>
  <c r="AN2502" i="2"/>
  <c r="AO2502" i="2"/>
  <c r="AN1810" i="2"/>
  <c r="AO1810" i="2"/>
  <c r="AN3037" i="2"/>
  <c r="AO3037" i="2"/>
  <c r="AN3563" i="2"/>
  <c r="AO3563" i="2"/>
  <c r="AN1811" i="2"/>
  <c r="AO1811" i="2"/>
  <c r="AN3374" i="2"/>
  <c r="AO3374" i="2"/>
  <c r="AN3375" i="2"/>
  <c r="AO3375" i="2"/>
  <c r="AN2503" i="2"/>
  <c r="AO2503" i="2"/>
  <c r="AN1812" i="2"/>
  <c r="AO1812" i="2"/>
  <c r="AN2504" i="2"/>
  <c r="AO2504" i="2"/>
  <c r="AN488" i="2"/>
  <c r="AO488" i="2"/>
  <c r="AN489" i="2"/>
  <c r="AO489" i="2"/>
  <c r="AN1813" i="2"/>
  <c r="AO1813" i="2"/>
  <c r="AN490" i="2"/>
  <c r="AO490" i="2"/>
  <c r="AN1073" i="2"/>
  <c r="AO1073" i="2"/>
  <c r="AN120" i="2"/>
  <c r="AO120" i="2"/>
  <c r="AN3038" i="2"/>
  <c r="AO3038" i="2"/>
  <c r="AN491" i="2"/>
  <c r="AO491" i="2"/>
  <c r="AN1074" i="2"/>
  <c r="AO1074" i="2"/>
  <c r="AN3039" i="2"/>
  <c r="AO3039" i="2"/>
  <c r="AN4235" i="2"/>
  <c r="AO4235" i="2"/>
  <c r="AN4236" i="2"/>
  <c r="AO4236" i="2"/>
  <c r="AN4237" i="2"/>
  <c r="AO4237" i="2"/>
  <c r="AN4238" i="2"/>
  <c r="AO4238" i="2"/>
  <c r="AN2505" i="2"/>
  <c r="AO2505" i="2"/>
  <c r="AN4239" i="2"/>
  <c r="AO4239" i="2"/>
  <c r="AN492" i="2"/>
  <c r="AO492" i="2"/>
  <c r="AN2506" i="2"/>
  <c r="AO2506" i="2"/>
  <c r="AN2507" i="2"/>
  <c r="AO2507" i="2"/>
  <c r="AN2508" i="2"/>
  <c r="AO2508" i="2"/>
  <c r="AN1075" i="2"/>
  <c r="AO1075" i="2"/>
  <c r="AN4240" i="2"/>
  <c r="AO4240" i="2"/>
  <c r="AN121" i="2"/>
  <c r="AO121" i="2"/>
  <c r="AN2509" i="2"/>
  <c r="AO2509" i="2"/>
  <c r="AN2510" i="2"/>
  <c r="AO2510" i="2"/>
  <c r="AN1076" i="2"/>
  <c r="AO1076" i="2"/>
  <c r="AN2511" i="2"/>
  <c r="AO2511" i="2"/>
  <c r="AN1077" i="2"/>
  <c r="AO1077" i="2"/>
  <c r="AN1814" i="2"/>
  <c r="AO1814" i="2"/>
  <c r="AN3040" i="2"/>
  <c r="AO3040" i="2"/>
  <c r="AN1815" i="2"/>
  <c r="AO1815" i="2"/>
  <c r="AN1078" i="2"/>
  <c r="AO1078" i="2"/>
  <c r="AN4241" i="2"/>
  <c r="AO4241" i="2"/>
  <c r="AN4242" i="2"/>
  <c r="AO4242" i="2"/>
  <c r="AN4243" i="2"/>
  <c r="AO4243" i="2"/>
  <c r="AN4244" i="2"/>
  <c r="AO4244" i="2"/>
  <c r="AN4245" i="2"/>
  <c r="AO4245" i="2"/>
  <c r="AN4246" i="2"/>
  <c r="AO4246" i="2"/>
  <c r="AN4247" i="2"/>
  <c r="AO4247" i="2"/>
  <c r="AN4248" i="2"/>
  <c r="AO4248" i="2"/>
  <c r="AN4249" i="2"/>
  <c r="AO4249" i="2"/>
  <c r="AN122" i="2"/>
  <c r="AO122" i="2"/>
  <c r="AN1816" i="2"/>
  <c r="AO1816" i="2"/>
  <c r="AN4250" i="2"/>
  <c r="AO4250" i="2"/>
  <c r="AN2512" i="2"/>
  <c r="AO2512" i="2"/>
  <c r="AN3041" i="2"/>
  <c r="AO3041" i="2"/>
  <c r="AN1079" i="2"/>
  <c r="AO1079" i="2"/>
  <c r="AN1080" i="2"/>
  <c r="AO1080" i="2"/>
  <c r="AN123" i="2"/>
  <c r="AO123" i="2"/>
  <c r="AN493" i="2"/>
  <c r="AO493" i="2"/>
  <c r="AN2513" i="2"/>
  <c r="AO2513" i="2"/>
  <c r="AN494" i="2"/>
  <c r="AO494" i="2"/>
  <c r="AN1817" i="2"/>
  <c r="AO1817" i="2"/>
  <c r="AN1818" i="2"/>
  <c r="AO1818" i="2"/>
  <c r="AN3042" i="2"/>
  <c r="AO3042" i="2"/>
  <c r="AN3043" i="2"/>
  <c r="AO3043" i="2"/>
  <c r="AN3044" i="2"/>
  <c r="AO3044" i="2"/>
  <c r="AN1819" i="2"/>
  <c r="AO1819" i="2"/>
  <c r="AN2514" i="2"/>
  <c r="AO2514" i="2"/>
  <c r="AN1820" i="2"/>
  <c r="AO1820" i="2"/>
  <c r="AN3376" i="2"/>
  <c r="AO3376" i="2"/>
  <c r="AN3045" i="2"/>
  <c r="AO3045" i="2"/>
  <c r="AN1081" i="2"/>
  <c r="AO1081" i="2"/>
  <c r="AN1082" i="2"/>
  <c r="AO1082" i="2"/>
  <c r="AN495" i="2"/>
  <c r="AO495" i="2"/>
  <c r="AN3377" i="2"/>
  <c r="AO3377" i="2"/>
  <c r="AN3564" i="2"/>
  <c r="AO3564" i="2"/>
  <c r="AN1083" i="2"/>
  <c r="AO1083" i="2"/>
  <c r="AN496" i="2"/>
  <c r="AO496" i="2"/>
  <c r="AN3046" i="2"/>
  <c r="AO3046" i="2"/>
  <c r="AN3378" i="2"/>
  <c r="AO3378" i="2"/>
  <c r="AN2515" i="2"/>
  <c r="AO2515" i="2"/>
  <c r="AN1821" i="2"/>
  <c r="AO1821" i="2"/>
  <c r="AN1822" i="2"/>
  <c r="AO1822" i="2"/>
  <c r="AN497" i="2"/>
  <c r="AO497" i="2"/>
  <c r="AN2516" i="2"/>
  <c r="AO2516" i="2"/>
  <c r="AN3047" i="2"/>
  <c r="AO3047" i="2"/>
  <c r="AN3048" i="2"/>
  <c r="AO3048" i="2"/>
  <c r="AN3049" i="2"/>
  <c r="AO3049" i="2"/>
  <c r="AN2517" i="2"/>
  <c r="AO2517" i="2"/>
  <c r="AN3379" i="2"/>
  <c r="AO3379" i="2"/>
  <c r="AN3380" i="2"/>
  <c r="AO3380" i="2"/>
  <c r="AN3381" i="2"/>
  <c r="AO3381" i="2"/>
  <c r="AN2518" i="2"/>
  <c r="AO2518" i="2"/>
  <c r="AN1823" i="2"/>
  <c r="AO1823" i="2"/>
  <c r="AN1824" i="2"/>
  <c r="AO1824" i="2"/>
  <c r="AN2519" i="2"/>
  <c r="AO2519" i="2"/>
  <c r="AN3050" i="2"/>
  <c r="AO3050" i="2"/>
  <c r="AN3382" i="2"/>
  <c r="AO3382" i="2"/>
  <c r="AN2520" i="2"/>
  <c r="AO2520" i="2"/>
  <c r="AN1084" i="2"/>
  <c r="AO1084" i="2"/>
  <c r="AN1825" i="2"/>
  <c r="AO1825" i="2"/>
  <c r="AN1085" i="2"/>
  <c r="AO1085" i="2"/>
  <c r="AN2521" i="2"/>
  <c r="AO2521" i="2"/>
  <c r="AN498" i="2"/>
  <c r="AO498" i="2"/>
  <c r="AN499" i="2"/>
  <c r="AO499" i="2"/>
  <c r="AN1086" i="2"/>
  <c r="AO1086" i="2"/>
  <c r="AN1087" i="2"/>
  <c r="AO1087" i="2"/>
  <c r="AN3051" i="2"/>
  <c r="AO3051" i="2"/>
  <c r="AN500" i="2"/>
  <c r="AO500" i="2"/>
  <c r="AN3383" i="2"/>
  <c r="AO3383" i="2"/>
  <c r="AN124" i="2"/>
  <c r="AO124" i="2"/>
  <c r="AN1826" i="2"/>
  <c r="AO1826" i="2"/>
  <c r="AN501" i="2"/>
  <c r="AO501" i="2"/>
  <c r="AN1088" i="2"/>
  <c r="AO1088" i="2"/>
  <c r="AN1827" i="2"/>
  <c r="AO1827" i="2"/>
  <c r="AN502" i="2"/>
  <c r="AO502" i="2"/>
  <c r="AN503" i="2"/>
  <c r="AO503" i="2"/>
  <c r="AN3052" i="2"/>
  <c r="AO3052" i="2"/>
  <c r="AN1828" i="2"/>
  <c r="AO1828" i="2"/>
  <c r="AN2522" i="2"/>
  <c r="AO2522" i="2"/>
  <c r="AN1089" i="2"/>
  <c r="AO1089" i="2"/>
  <c r="AN3053" i="2"/>
  <c r="AO3053" i="2"/>
  <c r="AN1090" i="2"/>
  <c r="AO1090" i="2"/>
  <c r="AN3384" i="2"/>
  <c r="AO3384" i="2"/>
  <c r="AN1829" i="2"/>
  <c r="AO1829" i="2"/>
  <c r="AN2523" i="2"/>
  <c r="AO2523" i="2"/>
  <c r="AN1830" i="2"/>
  <c r="AO1830" i="2"/>
  <c r="AN2524" i="2"/>
  <c r="AO2524" i="2"/>
  <c r="AN3565" i="2"/>
  <c r="AO3565" i="2"/>
  <c r="AN3566" i="2"/>
  <c r="AO3566" i="2"/>
  <c r="AN3054" i="2"/>
  <c r="AO3054" i="2"/>
  <c r="AN3055" i="2"/>
  <c r="AO3055" i="2"/>
  <c r="AN504" i="2"/>
  <c r="AO504" i="2"/>
  <c r="AN3385" i="2"/>
  <c r="AO3385" i="2"/>
  <c r="AN1091" i="2"/>
  <c r="AO1091" i="2"/>
  <c r="AN1831" i="2"/>
  <c r="AO1831" i="2"/>
  <c r="AN3056" i="2"/>
  <c r="AO3056" i="2"/>
  <c r="AN1832" i="2"/>
  <c r="AO1832" i="2"/>
  <c r="AN1833" i="2"/>
  <c r="AO1833" i="2"/>
  <c r="AN2525" i="2"/>
  <c r="AO2525" i="2"/>
  <c r="AN1834" i="2"/>
  <c r="AO1834" i="2"/>
  <c r="AN3057" i="2"/>
  <c r="AO3057" i="2"/>
  <c r="AN1835" i="2"/>
  <c r="AO1835" i="2"/>
  <c r="AN1092" i="2"/>
  <c r="AO1092" i="2"/>
  <c r="AN505" i="2"/>
  <c r="AO505" i="2"/>
  <c r="AN1836" i="2"/>
  <c r="AO1836" i="2"/>
  <c r="AN1093" i="2"/>
  <c r="AO1093" i="2"/>
  <c r="AN1837" i="2"/>
  <c r="AO1837" i="2"/>
  <c r="AN1838" i="2"/>
  <c r="AO1838" i="2"/>
  <c r="AN1839" i="2"/>
  <c r="AO1839" i="2"/>
  <c r="AN3567" i="2"/>
  <c r="AO3567" i="2"/>
  <c r="AN506" i="2"/>
  <c r="AO506" i="2"/>
  <c r="AN1094" i="2"/>
  <c r="AO1094" i="2"/>
  <c r="AN125" i="2"/>
  <c r="AO125" i="2"/>
  <c r="AN1095" i="2"/>
  <c r="AO1095" i="2"/>
  <c r="AN2526" i="2"/>
  <c r="AO2526" i="2"/>
  <c r="AN1096" i="2"/>
  <c r="AO1096" i="2"/>
  <c r="AN126" i="2"/>
  <c r="AO126" i="2"/>
  <c r="AN2527" i="2"/>
  <c r="AO2527" i="2"/>
  <c r="AN2528" i="2"/>
  <c r="AO2528" i="2"/>
  <c r="AN507" i="2"/>
  <c r="AO507" i="2"/>
  <c r="AN1840" i="2"/>
  <c r="AO1840" i="2"/>
  <c r="AN3386" i="2"/>
  <c r="AO3386" i="2"/>
  <c r="AN508" i="2"/>
  <c r="AO508" i="2"/>
  <c r="AN127" i="2"/>
  <c r="AO127" i="2"/>
  <c r="AN1841" i="2"/>
  <c r="AO1841" i="2"/>
  <c r="AN509" i="2"/>
  <c r="AO509" i="2"/>
  <c r="AN1097" i="2"/>
  <c r="AO1097" i="2"/>
  <c r="AN3387" i="2"/>
  <c r="AO3387" i="2"/>
  <c r="AN4251" i="2"/>
  <c r="AO4251" i="2"/>
  <c r="AN3568" i="2"/>
  <c r="AO3568" i="2"/>
  <c r="AN2529" i="2"/>
  <c r="AO2529" i="2"/>
  <c r="AN2530" i="2"/>
  <c r="AO2530" i="2"/>
  <c r="AN3058" i="2"/>
  <c r="AO3058" i="2"/>
  <c r="AN3059" i="2"/>
  <c r="AO3059" i="2"/>
  <c r="AN1098" i="2"/>
  <c r="AO1098" i="2"/>
  <c r="AN510" i="2"/>
  <c r="AO510" i="2"/>
  <c r="AN128" i="2"/>
  <c r="AO128" i="2"/>
  <c r="AN511" i="2"/>
  <c r="AO511" i="2"/>
  <c r="AN3060" i="2"/>
  <c r="AO3060" i="2"/>
  <c r="AN4252" i="2"/>
  <c r="AO4252" i="2"/>
  <c r="AN3061" i="2"/>
  <c r="AO3061" i="2"/>
  <c r="AN4253" i="2"/>
  <c r="AO4253" i="2"/>
  <c r="AN4254" i="2"/>
  <c r="AO4254" i="2"/>
  <c r="AN4255" i="2"/>
  <c r="AO4255" i="2"/>
  <c r="AN4256" i="2"/>
  <c r="AO4256" i="2"/>
  <c r="AN4257" i="2"/>
  <c r="AO4257" i="2"/>
  <c r="AN4258" i="2"/>
  <c r="AO4258" i="2"/>
  <c r="AN4259" i="2"/>
  <c r="AO4259" i="2"/>
  <c r="AN4260" i="2"/>
  <c r="AO4260" i="2"/>
  <c r="AN3569" i="2"/>
  <c r="AO3569" i="2"/>
  <c r="AN3388" i="2"/>
  <c r="AO3388" i="2"/>
  <c r="AN512" i="2"/>
  <c r="AO512" i="2"/>
  <c r="AN2531" i="2"/>
  <c r="AO2531" i="2"/>
  <c r="AN513" i="2"/>
  <c r="AO513" i="2"/>
  <c r="AN1099" i="2"/>
  <c r="AO1099" i="2"/>
  <c r="AN4261" i="2"/>
  <c r="AO4261" i="2"/>
  <c r="AN3062" i="2"/>
  <c r="AO3062" i="2"/>
  <c r="AN3570" i="2"/>
  <c r="AO3570" i="2"/>
  <c r="AN1100" i="2"/>
  <c r="AO1100" i="2"/>
  <c r="AN2532" i="2"/>
  <c r="AO2532" i="2"/>
  <c r="AN3063" i="2"/>
  <c r="AO3063" i="2"/>
  <c r="AN2533" i="2"/>
  <c r="AO2533" i="2"/>
  <c r="AN2534" i="2"/>
  <c r="AO2534" i="2"/>
  <c r="AN129" i="2"/>
  <c r="AO129" i="2"/>
  <c r="AN1101" i="2"/>
  <c r="AO1101" i="2"/>
  <c r="AN3064" i="2"/>
  <c r="AO3064" i="2"/>
  <c r="AN130" i="2"/>
  <c r="AO130" i="2"/>
  <c r="AN3389" i="2"/>
  <c r="AO3389" i="2"/>
  <c r="AN4262" i="2"/>
  <c r="AO4262" i="2"/>
  <c r="AN4263" i="2"/>
  <c r="AO4263" i="2"/>
  <c r="AN4264" i="2"/>
  <c r="AO4264" i="2"/>
  <c r="AN514" i="2"/>
  <c r="AO514" i="2"/>
  <c r="AN515" i="2"/>
  <c r="AO515" i="2"/>
  <c r="AN516" i="2"/>
  <c r="AO516" i="2"/>
  <c r="AN4265" i="2"/>
  <c r="AO4265" i="2"/>
  <c r="AN3390" i="2"/>
  <c r="AO3390" i="2"/>
  <c r="AN3065" i="2"/>
  <c r="AO3065" i="2"/>
  <c r="AN517" i="2"/>
  <c r="AO517" i="2"/>
  <c r="AN131" i="2"/>
  <c r="AO131" i="2"/>
  <c r="AN132" i="2"/>
  <c r="AO132" i="2"/>
  <c r="AN1102" i="2"/>
  <c r="AO1102" i="2"/>
  <c r="AN3066" i="2"/>
  <c r="AO3066" i="2"/>
  <c r="AN1842" i="2"/>
  <c r="AO1842" i="2"/>
  <c r="AN1843" i="2"/>
  <c r="AO1843" i="2"/>
  <c r="AN1103" i="2"/>
  <c r="AO1103" i="2"/>
  <c r="AN1104" i="2"/>
  <c r="AO1104" i="2"/>
  <c r="AN1844" i="2"/>
  <c r="AO1844" i="2"/>
  <c r="AN2535" i="2"/>
  <c r="AO2535" i="2"/>
  <c r="AN1845" i="2"/>
  <c r="AO1845" i="2"/>
  <c r="AN1846" i="2"/>
  <c r="AO1846" i="2"/>
  <c r="AN2536" i="2"/>
  <c r="AO2536" i="2"/>
  <c r="AN1105" i="2"/>
  <c r="AO1105" i="2"/>
  <c r="AN518" i="2"/>
  <c r="AO518" i="2"/>
  <c r="AN1847" i="2"/>
  <c r="AO1847" i="2"/>
  <c r="AN2537" i="2"/>
  <c r="AO2537" i="2"/>
  <c r="AN3067" i="2"/>
  <c r="AO3067" i="2"/>
  <c r="AN2538" i="2"/>
  <c r="AO2538" i="2"/>
  <c r="AN3068" i="2"/>
  <c r="AO3068" i="2"/>
  <c r="AN1106" i="2"/>
  <c r="AO1106" i="2"/>
  <c r="AN1848" i="2"/>
  <c r="AO1848" i="2"/>
  <c r="AN1107" i="2"/>
  <c r="AO1107" i="2"/>
  <c r="AN2539" i="2"/>
  <c r="AO2539" i="2"/>
  <c r="AN1849" i="2"/>
  <c r="AO1849" i="2"/>
  <c r="AN3069" i="2"/>
  <c r="AO3069" i="2"/>
  <c r="AN133" i="2"/>
  <c r="AO133" i="2"/>
  <c r="AN134" i="2"/>
  <c r="AO134" i="2"/>
  <c r="AN1108" i="2"/>
  <c r="AO1108" i="2"/>
  <c r="AN1850" i="2"/>
  <c r="AO1850" i="2"/>
  <c r="AN2540" i="2"/>
  <c r="AO2540" i="2"/>
  <c r="AN2541" i="2"/>
  <c r="AO2541" i="2"/>
  <c r="AN2542" i="2"/>
  <c r="AO2542" i="2"/>
  <c r="AN1851" i="2"/>
  <c r="AO1851" i="2"/>
  <c r="AN519" i="2"/>
  <c r="AO519" i="2"/>
  <c r="AN520" i="2"/>
  <c r="AO520" i="2"/>
  <c r="AN1852" i="2"/>
  <c r="AO1852" i="2"/>
  <c r="AN1853" i="2"/>
  <c r="AO1853" i="2"/>
  <c r="AN12" i="2"/>
  <c r="AO12" i="2"/>
  <c r="AN1854" i="2"/>
  <c r="AO1854" i="2"/>
  <c r="AN1855" i="2"/>
  <c r="AO1855" i="2"/>
  <c r="AN1856" i="2"/>
  <c r="AO1856" i="2"/>
  <c r="AN521" i="2"/>
  <c r="AO521" i="2"/>
  <c r="AN1109" i="2"/>
  <c r="AO1109" i="2"/>
  <c r="AN1110" i="2"/>
  <c r="AO1110" i="2"/>
  <c r="AN3571" i="2"/>
  <c r="AO3571" i="2"/>
  <c r="AN2543" i="2"/>
  <c r="AO2543" i="2"/>
  <c r="AN3391" i="2"/>
  <c r="AO3391" i="2"/>
  <c r="AN13" i="2"/>
  <c r="AO13" i="2"/>
  <c r="AN2544" i="2"/>
  <c r="AO2544" i="2"/>
  <c r="AN522" i="2"/>
  <c r="AO522" i="2"/>
  <c r="AN3572" i="2"/>
  <c r="AO3572" i="2"/>
  <c r="AN523" i="2"/>
  <c r="AO523" i="2"/>
  <c r="AN2545" i="2"/>
  <c r="AO2545" i="2"/>
  <c r="AN3392" i="2"/>
  <c r="AO3392" i="2"/>
  <c r="AN3070" i="2"/>
  <c r="AO3070" i="2"/>
  <c r="AN1111" i="2"/>
  <c r="AO1111" i="2"/>
  <c r="AN1857" i="2"/>
  <c r="AO1857" i="2"/>
  <c r="AN1858" i="2"/>
  <c r="AO1858" i="2"/>
  <c r="AN3071" i="2"/>
  <c r="AO3071" i="2"/>
  <c r="AN524" i="2"/>
  <c r="AO524" i="2"/>
  <c r="AN4266" i="2"/>
  <c r="AO4266" i="2"/>
  <c r="AN4267" i="2"/>
  <c r="AO4267" i="2"/>
  <c r="AN4268" i="2"/>
  <c r="AO4268" i="2"/>
  <c r="AN1859" i="2"/>
  <c r="AO1859" i="2"/>
  <c r="AN135" i="2"/>
  <c r="AO135" i="2"/>
  <c r="AN525" i="2"/>
  <c r="AO525" i="2"/>
  <c r="AN1860" i="2"/>
  <c r="AO1860" i="2"/>
  <c r="AN3072" i="2"/>
  <c r="AO3072" i="2"/>
  <c r="AN2546" i="2"/>
  <c r="AO2546" i="2"/>
  <c r="AN2547" i="2"/>
  <c r="AO2547" i="2"/>
  <c r="AN1112" i="2"/>
  <c r="AO1112" i="2"/>
  <c r="AN1861" i="2"/>
  <c r="AO1861" i="2"/>
  <c r="AN1862" i="2"/>
  <c r="AO1862" i="2"/>
  <c r="AN1863" i="2"/>
  <c r="AO1863" i="2"/>
  <c r="AN1113" i="2"/>
  <c r="AO1113" i="2"/>
  <c r="AN2548" i="2"/>
  <c r="AO2548" i="2"/>
  <c r="AN3393" i="2"/>
  <c r="AO3393" i="2"/>
  <c r="AN3394" i="2"/>
  <c r="AO3394" i="2"/>
  <c r="AN3073" i="2"/>
  <c r="AO3073" i="2"/>
  <c r="AN2549" i="2"/>
  <c r="AO2549" i="2"/>
  <c r="AN136" i="2"/>
  <c r="AO136" i="2"/>
  <c r="AN526" i="2"/>
  <c r="AO526" i="2"/>
  <c r="AN2550" i="2"/>
  <c r="AO2550" i="2"/>
  <c r="AN1114" i="2"/>
  <c r="AO1114" i="2"/>
  <c r="AN527" i="2"/>
  <c r="AO527" i="2"/>
  <c r="AN1115" i="2"/>
  <c r="AO1115" i="2"/>
  <c r="AN1864" i="2"/>
  <c r="AO1864" i="2"/>
  <c r="AN3074" i="2"/>
  <c r="AO3074" i="2"/>
  <c r="AN1865" i="2"/>
  <c r="AO1865" i="2"/>
  <c r="AN2551" i="2"/>
  <c r="AO2551" i="2"/>
  <c r="AN1866" i="2"/>
  <c r="AO1866" i="2"/>
  <c r="AN1116" i="2"/>
  <c r="AO1116" i="2"/>
  <c r="AN1867" i="2"/>
  <c r="AO1867" i="2"/>
  <c r="AN1868" i="2"/>
  <c r="AO1868" i="2"/>
  <c r="AN528" i="2"/>
  <c r="AO528" i="2"/>
  <c r="AN2552" i="2"/>
  <c r="AO2552" i="2"/>
  <c r="AN3395" i="2"/>
  <c r="AO3395" i="2"/>
  <c r="AN2553" i="2"/>
  <c r="AO2553" i="2"/>
  <c r="AN1869" i="2"/>
  <c r="AO1869" i="2"/>
  <c r="AN3573" i="2"/>
  <c r="AO3573" i="2"/>
  <c r="AN2554" i="2"/>
  <c r="AO2554" i="2"/>
  <c r="AN3574" i="2"/>
  <c r="AO3574" i="2"/>
  <c r="AN3575" i="2"/>
  <c r="AO3575" i="2"/>
  <c r="AN529" i="2"/>
  <c r="AO529" i="2"/>
  <c r="AN3396" i="2"/>
  <c r="AO3396" i="2"/>
  <c r="AN4269" i="2"/>
  <c r="AO4269" i="2"/>
  <c r="AN2555" i="2"/>
  <c r="AO2555" i="2"/>
  <c r="AN4270" i="2"/>
  <c r="AO4270" i="2"/>
  <c r="AN1870" i="2"/>
  <c r="AO1870" i="2"/>
  <c r="AN1871" i="2"/>
  <c r="AO1871" i="2"/>
  <c r="AN2556" i="2"/>
  <c r="AO2556" i="2"/>
  <c r="AN4271" i="2"/>
  <c r="AO4271" i="2"/>
  <c r="AN4272" i="2"/>
  <c r="AO4272" i="2"/>
  <c r="AN3075" i="2"/>
  <c r="AO3075" i="2"/>
  <c r="AN1872" i="2"/>
  <c r="AO1872" i="2"/>
  <c r="AN1117" i="2"/>
  <c r="AO1117" i="2"/>
  <c r="AN2557" i="2"/>
  <c r="AO2557" i="2"/>
  <c r="AN4273" i="2"/>
  <c r="AO4273" i="2"/>
  <c r="AN2558" i="2"/>
  <c r="AO2558" i="2"/>
  <c r="AN3076" i="2"/>
  <c r="AO3076" i="2"/>
  <c r="AN1873" i="2"/>
  <c r="AO1873" i="2"/>
  <c r="AN530" i="2"/>
  <c r="AO530" i="2"/>
  <c r="AN2559" i="2"/>
  <c r="AO2559" i="2"/>
  <c r="AN531" i="2"/>
  <c r="AO531" i="2"/>
  <c r="AN2560" i="2"/>
  <c r="AO2560" i="2"/>
  <c r="AN3077" i="2"/>
  <c r="AO3077" i="2"/>
  <c r="AN1118" i="2"/>
  <c r="AO1118" i="2"/>
  <c r="AN2561" i="2"/>
  <c r="AO2561" i="2"/>
  <c r="AN1874" i="2"/>
  <c r="AO1874" i="2"/>
  <c r="AN1875" i="2"/>
  <c r="AO1875" i="2"/>
  <c r="AN3397" i="2"/>
  <c r="AO3397" i="2"/>
  <c r="AN532" i="2"/>
  <c r="AO532" i="2"/>
  <c r="AN1876" i="2"/>
  <c r="AO1876" i="2"/>
  <c r="AN137" i="2"/>
  <c r="AO137" i="2"/>
  <c r="AN2562" i="2"/>
  <c r="AO2562" i="2"/>
  <c r="AN3398" i="2"/>
  <c r="AO3398" i="2"/>
  <c r="AN3078" i="2"/>
  <c r="AO3078" i="2"/>
  <c r="AN3079" i="2"/>
  <c r="AO3079" i="2"/>
  <c r="AN1119" i="2"/>
  <c r="AO1119" i="2"/>
  <c r="AN1877" i="2"/>
  <c r="AO1877" i="2"/>
  <c r="AN2563" i="2"/>
  <c r="AO2563" i="2"/>
  <c r="AN1878" i="2"/>
  <c r="AO1878" i="2"/>
  <c r="AN1879" i="2"/>
  <c r="AO1879" i="2"/>
  <c r="AN2564" i="2"/>
  <c r="AO2564" i="2"/>
  <c r="AN138" i="2"/>
  <c r="AO138" i="2"/>
  <c r="AN2565" i="2"/>
  <c r="AO2565" i="2"/>
  <c r="AN533" i="2"/>
  <c r="AO533" i="2"/>
  <c r="AN1120" i="2"/>
  <c r="AO1120" i="2"/>
  <c r="AN1880" i="2"/>
  <c r="AO1880" i="2"/>
  <c r="AN3080" i="2"/>
  <c r="AO3080" i="2"/>
  <c r="AN2566" i="2"/>
  <c r="AO2566" i="2"/>
  <c r="AN1121" i="2"/>
  <c r="AO1121" i="2"/>
  <c r="AN2567" i="2"/>
  <c r="AO2567" i="2"/>
  <c r="AN3399" i="2"/>
  <c r="AO3399" i="2"/>
  <c r="AN2568" i="2"/>
  <c r="AO2568" i="2"/>
  <c r="AN534" i="2"/>
  <c r="AO534" i="2"/>
  <c r="AN3576" i="2"/>
  <c r="AO3576" i="2"/>
  <c r="AN2569" i="2"/>
  <c r="AO2569" i="2"/>
  <c r="AN2570" i="2"/>
  <c r="AO2570" i="2"/>
  <c r="AN1881" i="2"/>
  <c r="AO1881" i="2"/>
  <c r="AN1882" i="2"/>
  <c r="AO1882" i="2"/>
  <c r="AN3081" i="2"/>
  <c r="AO3081" i="2"/>
  <c r="AN1883" i="2"/>
  <c r="AO1883" i="2"/>
  <c r="AN1884" i="2"/>
  <c r="AO1884" i="2"/>
  <c r="AN4274" i="2"/>
  <c r="AO4274" i="2"/>
  <c r="AN3400" i="2"/>
  <c r="AO3400" i="2"/>
  <c r="AN1885" i="2"/>
  <c r="AO1885" i="2"/>
  <c r="AN3082" i="2"/>
  <c r="AO3082" i="2"/>
  <c r="AN1122" i="2"/>
  <c r="AO1122" i="2"/>
  <c r="AN535" i="2"/>
  <c r="AO535" i="2"/>
  <c r="AN1123" i="2"/>
  <c r="AO1123" i="2"/>
  <c r="AN1886" i="2"/>
  <c r="AO1886" i="2"/>
  <c r="AN3083" i="2"/>
  <c r="AO3083" i="2"/>
  <c r="AN1887" i="2"/>
  <c r="AO1887" i="2"/>
  <c r="AN2571" i="2"/>
  <c r="AO2571" i="2"/>
  <c r="AN3084" i="2"/>
  <c r="AO3084" i="2"/>
  <c r="AN1124" i="2"/>
  <c r="AO1124" i="2"/>
  <c r="AN3401" i="2"/>
  <c r="AO3401" i="2"/>
  <c r="AN1888" i="2"/>
  <c r="AO1888" i="2"/>
  <c r="AN4275" i="2"/>
  <c r="AO4275" i="2"/>
  <c r="AN4276" i="2"/>
  <c r="AO4276" i="2"/>
  <c r="AN4277" i="2"/>
  <c r="AO4277" i="2"/>
  <c r="AN3085" i="2"/>
  <c r="AO3085" i="2"/>
  <c r="AN536" i="2"/>
  <c r="AO536" i="2"/>
  <c r="AN3086" i="2"/>
  <c r="AO3086" i="2"/>
  <c r="AN2572" i="2"/>
  <c r="AO2572" i="2"/>
  <c r="AN1889" i="2"/>
  <c r="AO1889" i="2"/>
  <c r="AN3577" i="2"/>
  <c r="AO3577" i="2"/>
  <c r="AN3087" i="2"/>
  <c r="AO3087" i="2"/>
  <c r="AN537" i="2"/>
  <c r="AO537" i="2"/>
  <c r="AN538" i="2"/>
  <c r="AO538" i="2"/>
  <c r="AN3578" i="2"/>
  <c r="AO3578" i="2"/>
  <c r="AN2573" i="2"/>
  <c r="AO2573" i="2"/>
  <c r="AN1890" i="2"/>
  <c r="AO1890" i="2"/>
  <c r="AN1125" i="2"/>
  <c r="AO1125" i="2"/>
  <c r="AN4278" i="2"/>
  <c r="AO4278" i="2"/>
  <c r="AN4279" i="2"/>
  <c r="AO4279" i="2"/>
  <c r="AN4280" i="2"/>
  <c r="AO4280" i="2"/>
  <c r="AN4281" i="2"/>
  <c r="AO4281" i="2"/>
  <c r="AN4282" i="2"/>
  <c r="AO4282" i="2"/>
  <c r="AN4283" i="2"/>
  <c r="AO4283" i="2"/>
  <c r="AN1126" i="2"/>
  <c r="AO1126" i="2"/>
  <c r="AN539" i="2"/>
  <c r="AO539" i="2"/>
  <c r="AN2574" i="2"/>
  <c r="AO2574" i="2"/>
  <c r="AN540" i="2"/>
  <c r="AO540" i="2"/>
  <c r="AN3579" i="2"/>
  <c r="AO3579" i="2"/>
  <c r="AN541" i="2"/>
  <c r="AO541" i="2"/>
  <c r="AN3088" i="2"/>
  <c r="AO3088" i="2"/>
  <c r="AN1891" i="2"/>
  <c r="AO1891" i="2"/>
  <c r="AN4284" i="2"/>
  <c r="AO4284" i="2"/>
  <c r="AN4285" i="2"/>
  <c r="AO4285" i="2"/>
  <c r="AN4286" i="2"/>
  <c r="AO4286" i="2"/>
  <c r="AN4287" i="2"/>
  <c r="AO4287" i="2"/>
  <c r="AN4288" i="2"/>
  <c r="AO4288" i="2"/>
  <c r="AN4289" i="2"/>
  <c r="AO4289" i="2"/>
  <c r="AN4290" i="2"/>
  <c r="AO4290" i="2"/>
  <c r="AN4291" i="2"/>
  <c r="AO4291" i="2"/>
  <c r="AN4292" i="2"/>
  <c r="AO4292" i="2"/>
  <c r="AN4293" i="2"/>
  <c r="AO4293" i="2"/>
  <c r="AN4294" i="2"/>
  <c r="AO4294" i="2"/>
  <c r="AN4295" i="2"/>
  <c r="AO4295" i="2"/>
  <c r="AN4296" i="2"/>
  <c r="AO4296" i="2"/>
  <c r="AN4297" i="2"/>
  <c r="AO4297" i="2"/>
  <c r="AN4298" i="2"/>
  <c r="AO4298" i="2"/>
  <c r="AN4299" i="2"/>
  <c r="AO4299" i="2"/>
  <c r="AN1892" i="2"/>
  <c r="AO1892" i="2"/>
  <c r="AN3089" i="2"/>
  <c r="AO3089" i="2"/>
  <c r="AN542" i="2"/>
  <c r="AO542" i="2"/>
  <c r="AN1127" i="2"/>
  <c r="AO1127" i="2"/>
  <c r="AN1128" i="2"/>
  <c r="AO1128" i="2"/>
  <c r="AN1129" i="2"/>
  <c r="AO1129" i="2"/>
  <c r="AN1130" i="2"/>
  <c r="AO1130" i="2"/>
  <c r="AN543" i="2"/>
  <c r="AO543" i="2"/>
  <c r="AN1893" i="2"/>
  <c r="AO1893" i="2"/>
  <c r="AN2575" i="2"/>
  <c r="AO2575" i="2"/>
  <c r="AN2576" i="2"/>
  <c r="AO2576" i="2"/>
  <c r="AN3580" i="2"/>
  <c r="AO3580" i="2"/>
  <c r="AN1894" i="2"/>
  <c r="AO1894" i="2"/>
  <c r="AN3090" i="2"/>
  <c r="AO3090" i="2"/>
  <c r="AN1895" i="2"/>
  <c r="AO1895" i="2"/>
  <c r="AN1896" i="2"/>
  <c r="AO1896" i="2"/>
  <c r="AN1131" i="2"/>
  <c r="AO1131" i="2"/>
  <c r="AN139" i="2"/>
  <c r="AO139" i="2"/>
  <c r="AN1897" i="2"/>
  <c r="AO1897" i="2"/>
  <c r="AN544" i="2"/>
  <c r="AO544" i="2"/>
  <c r="AN2577" i="2"/>
  <c r="AO2577" i="2"/>
  <c r="AN1898" i="2"/>
  <c r="AO1898" i="2"/>
  <c r="AN2578" i="2"/>
  <c r="AO2578" i="2"/>
  <c r="AN140" i="2"/>
  <c r="AO140" i="2"/>
  <c r="AN141" i="2"/>
  <c r="AO141" i="2"/>
  <c r="AN2579" i="2"/>
  <c r="AO2579" i="2"/>
  <c r="AN2580" i="2"/>
  <c r="AO2580" i="2"/>
  <c r="AN1132" i="2"/>
  <c r="AO1132" i="2"/>
  <c r="AN545" i="2"/>
  <c r="AO545" i="2"/>
  <c r="AN1899" i="2"/>
  <c r="AO1899" i="2"/>
  <c r="AN3091" i="2"/>
  <c r="AO3091" i="2"/>
  <c r="AN2581" i="2"/>
  <c r="AO2581" i="2"/>
  <c r="AN3092" i="2"/>
  <c r="AO3092" i="2"/>
  <c r="AN1133" i="2"/>
  <c r="AO1133" i="2"/>
  <c r="AN3093" i="2"/>
  <c r="AO3093" i="2"/>
  <c r="AN546" i="2"/>
  <c r="AO546" i="2"/>
  <c r="AN4300" i="2"/>
  <c r="AO4300" i="2"/>
  <c r="AN4301" i="2"/>
  <c r="AO4301" i="2"/>
  <c r="AN1900" i="2"/>
  <c r="AO1900" i="2"/>
  <c r="AN3094" i="2"/>
  <c r="AO3094" i="2"/>
  <c r="AN142" i="2"/>
  <c r="AO142" i="2"/>
  <c r="AN3095" i="2"/>
  <c r="AO3095" i="2"/>
  <c r="AN3581" i="2"/>
  <c r="AO3581" i="2"/>
  <c r="AN1901" i="2"/>
  <c r="AO1901" i="2"/>
  <c r="AN2582" i="2"/>
  <c r="AO2582" i="2"/>
  <c r="AN1902" i="2"/>
  <c r="AO1902" i="2"/>
  <c r="AN3096" i="2"/>
  <c r="AO3096" i="2"/>
  <c r="AN547" i="2"/>
  <c r="AO547" i="2"/>
  <c r="AN548" i="2"/>
  <c r="AO548" i="2"/>
  <c r="AN2583" i="2"/>
  <c r="AO2583" i="2"/>
  <c r="AN2584" i="2"/>
  <c r="AO2584" i="2"/>
  <c r="AN3097" i="2"/>
  <c r="AO3097" i="2"/>
  <c r="AN1134" i="2"/>
  <c r="AO1134" i="2"/>
  <c r="AN1903" i="2"/>
  <c r="AO1903" i="2"/>
  <c r="AN3402" i="2"/>
  <c r="AO3402" i="2"/>
  <c r="AN1135" i="2"/>
  <c r="AO1135" i="2"/>
  <c r="AN3098" i="2"/>
  <c r="AO3098" i="2"/>
  <c r="AN3403" i="2"/>
  <c r="AO3403" i="2"/>
  <c r="AN1136" i="2"/>
  <c r="AO1136" i="2"/>
  <c r="AN4302" i="2"/>
  <c r="AO4302" i="2"/>
  <c r="AN3099" i="2"/>
  <c r="AO3099" i="2"/>
  <c r="AN3100" i="2"/>
  <c r="AO3100" i="2"/>
  <c r="AN2585" i="2"/>
  <c r="AO2585" i="2"/>
  <c r="AN3404" i="2"/>
  <c r="AO3404" i="2"/>
  <c r="AN2586" i="2"/>
  <c r="AO2586" i="2"/>
  <c r="AN143" i="2"/>
  <c r="AO143" i="2"/>
  <c r="AN549" i="2"/>
  <c r="AO549" i="2"/>
  <c r="AN2587" i="2"/>
  <c r="AO2587" i="2"/>
  <c r="AN1904" i="2"/>
  <c r="AO1904" i="2"/>
  <c r="AN3101" i="2"/>
  <c r="AO3101" i="2"/>
  <c r="AN1905" i="2"/>
  <c r="AO1905" i="2"/>
  <c r="AN4303" i="2"/>
  <c r="AO4303" i="2"/>
  <c r="AN1906" i="2"/>
  <c r="AO1906" i="2"/>
  <c r="AN550" i="2"/>
  <c r="AO550" i="2"/>
  <c r="AN1907" i="2"/>
  <c r="AO1907" i="2"/>
  <c r="AN1137" i="2"/>
  <c r="AO1137" i="2"/>
  <c r="AN1138" i="2"/>
  <c r="AO1138" i="2"/>
  <c r="AN551" i="2"/>
  <c r="AO551" i="2"/>
  <c r="AN3102" i="2"/>
  <c r="AO3102" i="2"/>
  <c r="AN3103" i="2"/>
  <c r="AO3103" i="2"/>
  <c r="AN1908" i="2"/>
  <c r="AO1908" i="2"/>
  <c r="AN1139" i="2"/>
  <c r="AO1139" i="2"/>
  <c r="AN1909" i="2"/>
  <c r="AO1909" i="2"/>
  <c r="AN4304" i="2"/>
  <c r="AO4304" i="2"/>
  <c r="AN1140" i="2"/>
  <c r="AO1140" i="2"/>
  <c r="AN4305" i="2"/>
  <c r="AO4305" i="2"/>
  <c r="AN1910" i="2"/>
  <c r="AO1910" i="2"/>
  <c r="AN3104" i="2"/>
  <c r="AO3104" i="2"/>
  <c r="AN1141" i="2"/>
  <c r="AO1141" i="2"/>
  <c r="AN1911" i="2"/>
  <c r="AO1911" i="2"/>
  <c r="AN14" i="2"/>
  <c r="AO14" i="2"/>
  <c r="AN1142" i="2"/>
  <c r="AO1142" i="2"/>
  <c r="AN1912" i="2"/>
  <c r="AO1912" i="2"/>
  <c r="AN1913" i="2"/>
  <c r="AO1913" i="2"/>
  <c r="AN552" i="2"/>
  <c r="AO552" i="2"/>
  <c r="AN1914" i="2"/>
  <c r="AO1914" i="2"/>
  <c r="AN3405" i="2"/>
  <c r="AO3405" i="2"/>
  <c r="AN1915" i="2"/>
  <c r="AO1915" i="2"/>
  <c r="AN2588" i="2"/>
  <c r="AO2588" i="2"/>
  <c r="AN1916" i="2"/>
  <c r="AO1916" i="2"/>
  <c r="AN1143" i="2"/>
  <c r="AO1143" i="2"/>
  <c r="AN3105" i="2"/>
  <c r="AO3105" i="2"/>
  <c r="AN144" i="2"/>
  <c r="AO144" i="2"/>
  <c r="AN4306" i="2"/>
  <c r="AO4306" i="2"/>
  <c r="AN4307" i="2"/>
  <c r="AO4307" i="2"/>
  <c r="AN4308" i="2"/>
  <c r="AO4308" i="2"/>
  <c r="AN4309" i="2"/>
  <c r="AO4309" i="2"/>
  <c r="AN1917" i="2"/>
  <c r="AO1917" i="2"/>
  <c r="AN553" i="2"/>
  <c r="AO553" i="2"/>
  <c r="AN1918" i="2"/>
  <c r="AO1918" i="2"/>
  <c r="AN145" i="2"/>
  <c r="AO145" i="2"/>
  <c r="AN2589" i="2"/>
  <c r="AO2589" i="2"/>
  <c r="AN1919" i="2"/>
  <c r="AO1919" i="2"/>
  <c r="AN1920" i="2"/>
  <c r="AO1920" i="2"/>
  <c r="AN3582" i="2"/>
  <c r="AO3582" i="2"/>
  <c r="AN2590" i="2"/>
  <c r="AO2590" i="2"/>
  <c r="AN2591" i="2"/>
  <c r="AO2591" i="2"/>
  <c r="AN15" i="2"/>
  <c r="AO15" i="2"/>
  <c r="AN3406" i="2"/>
  <c r="AO3406" i="2"/>
  <c r="AN1144" i="2"/>
  <c r="AO1144" i="2"/>
  <c r="AN2592" i="2"/>
  <c r="AO2592" i="2"/>
  <c r="AN1921" i="2"/>
  <c r="AO1921" i="2"/>
  <c r="AN3106" i="2"/>
  <c r="AO3106" i="2"/>
  <c r="AN4310" i="2"/>
  <c r="AO4310" i="2"/>
  <c r="AN4311" i="2"/>
  <c r="AO4311" i="2"/>
  <c r="AN4312" i="2"/>
  <c r="AO4312" i="2"/>
  <c r="AN3107" i="2"/>
  <c r="AO3107" i="2"/>
  <c r="AN2593" i="2"/>
  <c r="AO2593" i="2"/>
  <c r="AN2594" i="2"/>
  <c r="AO2594" i="2"/>
  <c r="AN554" i="2"/>
  <c r="AO554" i="2"/>
  <c r="AN2595" i="2"/>
  <c r="AO2595" i="2"/>
  <c r="AN1145" i="2"/>
  <c r="AO1145" i="2"/>
  <c r="AN1146" i="2"/>
  <c r="AO1146" i="2"/>
  <c r="AN555" i="2"/>
  <c r="AO555" i="2"/>
  <c r="AN1147" i="2"/>
  <c r="AO1147" i="2"/>
  <c r="AN146" i="2"/>
  <c r="AO146" i="2"/>
  <c r="AN1922" i="2"/>
  <c r="AO1922" i="2"/>
  <c r="AN3108" i="2"/>
  <c r="AO3108" i="2"/>
  <c r="AN1923" i="2"/>
  <c r="AO1923" i="2"/>
  <c r="AN1924" i="2"/>
  <c r="AO1924" i="2"/>
  <c r="AN3109" i="2"/>
  <c r="AO3109" i="2"/>
  <c r="AN1148" i="2"/>
  <c r="AO1148" i="2"/>
  <c r="AN3583" i="2"/>
  <c r="AO3583" i="2"/>
  <c r="AN1925" i="2"/>
  <c r="AO1925" i="2"/>
  <c r="AN556" i="2"/>
  <c r="AO556" i="2"/>
  <c r="AN1149" i="2"/>
  <c r="AO1149" i="2"/>
  <c r="AN2596" i="2"/>
  <c r="AO2596" i="2"/>
  <c r="AN4313" i="2"/>
  <c r="AO4313" i="2"/>
  <c r="AN1150" i="2"/>
  <c r="AO1150" i="2"/>
  <c r="AN1926" i="2"/>
  <c r="AO1926" i="2"/>
  <c r="AN1151" i="2"/>
  <c r="AO1151" i="2"/>
  <c r="AN557" i="2"/>
  <c r="AO557" i="2"/>
  <c r="AN2597" i="2"/>
  <c r="AO2597" i="2"/>
  <c r="AN2598" i="2"/>
  <c r="AO2598" i="2"/>
  <c r="AN3584" i="2"/>
  <c r="AO3584" i="2"/>
  <c r="AN4314" i="2"/>
  <c r="AO4314" i="2"/>
  <c r="AN3110" i="2"/>
  <c r="AO3110" i="2"/>
  <c r="AN1152" i="2"/>
  <c r="AO1152" i="2"/>
  <c r="AN558" i="2"/>
  <c r="AO558" i="2"/>
  <c r="AN559" i="2"/>
  <c r="AO559" i="2"/>
  <c r="AN1927" i="2"/>
  <c r="AO1927" i="2"/>
  <c r="AN1153" i="2"/>
  <c r="AO1153" i="2"/>
  <c r="AN1928" i="2"/>
  <c r="AO1928" i="2"/>
  <c r="AN2599" i="2"/>
  <c r="AO2599" i="2"/>
  <c r="AN1154" i="2"/>
  <c r="AO1154" i="2"/>
  <c r="AN3407" i="2"/>
  <c r="AO3407" i="2"/>
  <c r="AN560" i="2"/>
  <c r="AO560" i="2"/>
  <c r="AN1929" i="2"/>
  <c r="AO1929" i="2"/>
  <c r="AN2600" i="2"/>
  <c r="AO2600" i="2"/>
  <c r="AN2601" i="2"/>
  <c r="AO2601" i="2"/>
  <c r="AN3111" i="2"/>
  <c r="AO3111" i="2"/>
  <c r="AN3112" i="2"/>
  <c r="AO3112" i="2"/>
  <c r="AN3113" i="2"/>
  <c r="AO3113" i="2"/>
  <c r="AN561" i="2"/>
  <c r="AO561" i="2"/>
  <c r="AN1155" i="2"/>
  <c r="AO1155" i="2"/>
  <c r="AN3408" i="2"/>
  <c r="AO3408" i="2"/>
  <c r="AN3409" i="2"/>
  <c r="AO3409" i="2"/>
  <c r="AN2602" i="2"/>
  <c r="AO2602" i="2"/>
  <c r="AN1930" i="2"/>
  <c r="AO1930" i="2"/>
  <c r="AN562" i="2"/>
  <c r="AO562" i="2"/>
  <c r="AN3410" i="2"/>
  <c r="AO3410" i="2"/>
  <c r="AN563" i="2"/>
  <c r="AO563" i="2"/>
  <c r="AN3114" i="2"/>
  <c r="AO3114" i="2"/>
  <c r="AN1156" i="2"/>
  <c r="AO1156" i="2"/>
  <c r="AN1157" i="2"/>
  <c r="AO1157" i="2"/>
  <c r="AN1931" i="2"/>
  <c r="AO1931" i="2"/>
  <c r="AN3115" i="2"/>
  <c r="AO3115" i="2"/>
  <c r="AN2603" i="2"/>
  <c r="AO2603" i="2"/>
  <c r="AN1932" i="2"/>
  <c r="AO1932" i="2"/>
  <c r="AN2604" i="2"/>
  <c r="AO2604" i="2"/>
  <c r="AN2605" i="2"/>
  <c r="AO2605" i="2"/>
  <c r="AN3116" i="2"/>
  <c r="AO3116" i="2"/>
  <c r="AN4315" i="2"/>
  <c r="AO4315" i="2"/>
  <c r="AN4316" i="2"/>
  <c r="AO4316" i="2"/>
  <c r="AN3117" i="2"/>
  <c r="AO3117" i="2"/>
  <c r="AN564" i="2"/>
  <c r="AO564" i="2"/>
  <c r="AN4317" i="2"/>
  <c r="AO4317" i="2"/>
  <c r="AN1158" i="2"/>
  <c r="AO1158" i="2"/>
  <c r="AN3118" i="2"/>
  <c r="AO3118" i="2"/>
  <c r="AN1933" i="2"/>
  <c r="AO1933" i="2"/>
  <c r="AN565" i="2"/>
  <c r="AO565" i="2"/>
  <c r="AN147" i="2"/>
  <c r="AO147" i="2"/>
  <c r="AN1934" i="2"/>
  <c r="AO1934" i="2"/>
  <c r="AN1935" i="2"/>
  <c r="AO1935" i="2"/>
  <c r="AN1159" i="2"/>
  <c r="AO1159" i="2"/>
  <c r="AN1160" i="2"/>
  <c r="AO1160" i="2"/>
  <c r="AN2606" i="2"/>
  <c r="AO2606" i="2"/>
  <c r="AN1936" i="2"/>
  <c r="AO1936" i="2"/>
  <c r="AN2607" i="2"/>
  <c r="AO2607" i="2"/>
  <c r="AN3411" i="2"/>
  <c r="AO3411" i="2"/>
  <c r="AN566" i="2"/>
  <c r="AO566" i="2"/>
  <c r="AN1161" i="2"/>
  <c r="AO1161" i="2"/>
  <c r="AN1162" i="2"/>
  <c r="AO1162" i="2"/>
  <c r="AN1163" i="2"/>
  <c r="AO1163" i="2"/>
  <c r="AN3119" i="2"/>
  <c r="AO3119" i="2"/>
  <c r="AN1937" i="2"/>
  <c r="AO1937" i="2"/>
  <c r="AN1938" i="2"/>
  <c r="AO1938" i="2"/>
  <c r="AN2608" i="2"/>
  <c r="AO2608" i="2"/>
  <c r="AN1164" i="2"/>
  <c r="AO1164" i="2"/>
  <c r="AN3585" i="2"/>
  <c r="AO3585" i="2"/>
  <c r="AN148" i="2"/>
  <c r="AO148" i="2"/>
  <c r="AN3412" i="2"/>
  <c r="AO3412" i="2"/>
  <c r="AN1165" i="2"/>
  <c r="AO1165" i="2"/>
  <c r="AN149" i="2"/>
  <c r="AO149" i="2"/>
  <c r="AN2609" i="2"/>
  <c r="AO2609" i="2"/>
  <c r="AN4318" i="2"/>
  <c r="AO4318" i="2"/>
  <c r="AN567" i="2"/>
  <c r="AO567" i="2"/>
  <c r="AN2610" i="2"/>
  <c r="AO2610" i="2"/>
  <c r="AN1939" i="2"/>
  <c r="AO1939" i="2"/>
  <c r="AN1166" i="2"/>
  <c r="AO1166" i="2"/>
  <c r="AN2611" i="2"/>
  <c r="AO2611" i="2"/>
  <c r="AN1167" i="2"/>
  <c r="AO1167" i="2"/>
  <c r="AN4319" i="2"/>
  <c r="AO4319" i="2"/>
  <c r="AN4320" i="2"/>
  <c r="AO4320" i="2"/>
  <c r="AN4321" i="2"/>
  <c r="AO4321" i="2"/>
  <c r="AN4322" i="2"/>
  <c r="AO4322" i="2"/>
  <c r="AN4323" i="2"/>
  <c r="AO4323" i="2"/>
  <c r="AN4324" i="2"/>
  <c r="AO4324" i="2"/>
  <c r="AN4325" i="2"/>
  <c r="AO4325" i="2"/>
  <c r="AN4326" i="2"/>
  <c r="AO4326" i="2"/>
  <c r="AN4327" i="2"/>
  <c r="AO4327" i="2"/>
  <c r="AN4328" i="2"/>
  <c r="AO4328" i="2"/>
  <c r="AN4329" i="2"/>
  <c r="AO4329" i="2"/>
  <c r="AN4330" i="2"/>
  <c r="AO4330" i="2"/>
  <c r="AN4331" i="2"/>
  <c r="AO4331" i="2"/>
  <c r="AN4332" i="2"/>
  <c r="AO4332" i="2"/>
  <c r="AN4333" i="2"/>
  <c r="AO4333" i="2"/>
  <c r="AN4334" i="2"/>
  <c r="AO4334" i="2"/>
  <c r="AN3120" i="2"/>
  <c r="AO3120" i="2"/>
  <c r="AN1940" i="2"/>
  <c r="AO1940" i="2"/>
  <c r="AN150" i="2"/>
  <c r="AO150" i="2"/>
  <c r="AN3121" i="2"/>
  <c r="AO3121" i="2"/>
  <c r="AN151" i="2"/>
  <c r="AO151" i="2"/>
  <c r="AN1941" i="2"/>
  <c r="AO1941" i="2"/>
  <c r="AN2612" i="2"/>
  <c r="AO2612" i="2"/>
  <c r="AN3122" i="2"/>
  <c r="AO3122" i="2"/>
  <c r="AN3123" i="2"/>
  <c r="AO3123" i="2"/>
  <c r="AN1168" i="2"/>
  <c r="AO1168" i="2"/>
  <c r="AN1169" i="2"/>
  <c r="AO1169" i="2"/>
  <c r="AN568" i="2"/>
  <c r="AO568" i="2"/>
  <c r="AN1170" i="2"/>
  <c r="AO1170" i="2"/>
  <c r="AN1942" i="2"/>
  <c r="AO1942" i="2"/>
  <c r="AN1943" i="2"/>
  <c r="AO1943" i="2"/>
  <c r="AN152" i="2"/>
  <c r="AO152" i="2"/>
  <c r="AN1944" i="2"/>
  <c r="AO1944" i="2"/>
  <c r="AN1945" i="2"/>
  <c r="AO1945" i="2"/>
  <c r="AN2613" i="2"/>
  <c r="AO2613" i="2"/>
  <c r="AN2614" i="2"/>
  <c r="AO2614" i="2"/>
  <c r="AN2615" i="2"/>
  <c r="AO2615" i="2"/>
  <c r="AN4335" i="2"/>
  <c r="AO4335" i="2"/>
  <c r="AN4336" i="2"/>
  <c r="AO4336" i="2"/>
  <c r="AN4337" i="2"/>
  <c r="AO4337" i="2"/>
  <c r="AN3124" i="2"/>
  <c r="AO3124" i="2"/>
  <c r="AN3125" i="2"/>
  <c r="AO3125" i="2"/>
  <c r="AN1171" i="2"/>
  <c r="AO1171" i="2"/>
  <c r="AN3126" i="2"/>
  <c r="AO3126" i="2"/>
  <c r="AN3413" i="2"/>
  <c r="AO3413" i="2"/>
  <c r="AN4338" i="2"/>
  <c r="AO4338" i="2"/>
  <c r="AN4339" i="2"/>
  <c r="AO4339" i="2"/>
  <c r="AN1946" i="2"/>
  <c r="AO1946" i="2"/>
  <c r="AN4340" i="2"/>
  <c r="AO4340" i="2"/>
  <c r="AN2616" i="2"/>
  <c r="AO2616" i="2"/>
  <c r="AN3414" i="2"/>
  <c r="AO3414" i="2"/>
  <c r="AN4341" i="2"/>
  <c r="AO4341" i="2"/>
  <c r="AN4342" i="2"/>
  <c r="AO4342" i="2"/>
  <c r="AN4343" i="2"/>
  <c r="AO4343" i="2"/>
  <c r="AN4344" i="2"/>
  <c r="AO4344" i="2"/>
  <c r="AN4345" i="2"/>
  <c r="AO4345" i="2"/>
  <c r="AN4346" i="2"/>
  <c r="AO4346" i="2"/>
  <c r="AN4347" i="2"/>
  <c r="AO4347" i="2"/>
  <c r="AN4348" i="2"/>
  <c r="AO4348" i="2"/>
  <c r="AN4349" i="2"/>
  <c r="AO4349" i="2"/>
  <c r="AN4350" i="2"/>
  <c r="AO4350" i="2"/>
  <c r="AN4351" i="2"/>
  <c r="AO4351" i="2"/>
  <c r="AN4352" i="2"/>
  <c r="AO4352" i="2"/>
  <c r="AN4353" i="2"/>
  <c r="AO4353" i="2"/>
  <c r="AN4354" i="2"/>
  <c r="AO4354" i="2"/>
  <c r="AN4355" i="2"/>
  <c r="AO4355" i="2"/>
  <c r="AN4356" i="2"/>
  <c r="AO4356" i="2"/>
  <c r="AN4357" i="2"/>
  <c r="AO4357" i="2"/>
  <c r="AN4358" i="2"/>
  <c r="AO4358" i="2"/>
  <c r="AN153" i="2"/>
  <c r="AO153" i="2"/>
  <c r="AN3127" i="2"/>
  <c r="AO3127" i="2"/>
  <c r="AN3128" i="2"/>
  <c r="AO3128" i="2"/>
  <c r="AN569" i="2"/>
  <c r="AO569" i="2"/>
  <c r="AN1947" i="2"/>
  <c r="AO1947" i="2"/>
  <c r="AN2617" i="2"/>
  <c r="AO2617" i="2"/>
  <c r="AN570" i="2"/>
  <c r="AO570" i="2"/>
  <c r="AN3586" i="2"/>
  <c r="AO3586" i="2"/>
  <c r="AN154" i="2"/>
  <c r="AO154" i="2"/>
  <c r="AN3415" i="2"/>
  <c r="AO3415" i="2"/>
  <c r="AN1172" i="2"/>
  <c r="AO1172" i="2"/>
  <c r="AN1173" i="2"/>
  <c r="AO1173" i="2"/>
  <c r="AN1948" i="2"/>
  <c r="AO1948" i="2"/>
  <c r="AN1174" i="2"/>
  <c r="AO1174" i="2"/>
  <c r="AN2618" i="2"/>
  <c r="AO2618" i="2"/>
  <c r="AN4359" i="2"/>
  <c r="AO4359" i="2"/>
  <c r="AN3129" i="2"/>
  <c r="AO3129" i="2"/>
  <c r="AN4360" i="2"/>
  <c r="AO4360" i="2"/>
  <c r="AN1949" i="2"/>
  <c r="AO1949" i="2"/>
  <c r="AN4361" i="2"/>
  <c r="AO4361" i="2"/>
  <c r="AN3587" i="2"/>
  <c r="AO3587" i="2"/>
  <c r="AN2619" i="2"/>
  <c r="AO2619" i="2"/>
  <c r="AN2620" i="2"/>
  <c r="AO2620" i="2"/>
  <c r="AN1950" i="2"/>
  <c r="AO1950" i="2"/>
  <c r="AN1175" i="2"/>
  <c r="AO1175" i="2"/>
  <c r="AN571" i="2"/>
  <c r="AO571" i="2"/>
  <c r="AN1951" i="2"/>
  <c r="AO1951" i="2"/>
  <c r="AN1176" i="2"/>
  <c r="AO1176" i="2"/>
  <c r="AN3130" i="2"/>
  <c r="AO3130" i="2"/>
  <c r="AN155" i="2"/>
  <c r="AO155" i="2"/>
  <c r="AN572" i="2"/>
  <c r="AO572" i="2"/>
  <c r="AN3588" i="2"/>
  <c r="AO3588" i="2"/>
  <c r="AN2621" i="2"/>
  <c r="AO2621" i="2"/>
  <c r="AN573" i="2"/>
  <c r="AO573" i="2"/>
  <c r="AN574" i="2"/>
  <c r="AO574" i="2"/>
  <c r="AN1177" i="2"/>
  <c r="AO1177" i="2"/>
  <c r="AN575" i="2"/>
  <c r="AO575" i="2"/>
  <c r="AN2622" i="2"/>
  <c r="AO2622" i="2"/>
  <c r="AN2623" i="2"/>
  <c r="AO2623" i="2"/>
  <c r="AN1952" i="2"/>
  <c r="AO1952" i="2"/>
  <c r="AN2624" i="2"/>
  <c r="AO2624" i="2"/>
  <c r="AN2625" i="2"/>
  <c r="AO2625" i="2"/>
  <c r="AN576" i="2"/>
  <c r="AO576" i="2"/>
  <c r="AN2626" i="2"/>
  <c r="AO2626" i="2"/>
  <c r="AN3416" i="2"/>
  <c r="AO3416" i="2"/>
  <c r="AN1178" i="2"/>
  <c r="AO1178" i="2"/>
  <c r="AN2627" i="2"/>
  <c r="AO2627" i="2"/>
  <c r="AN1953" i="2"/>
  <c r="AO1953" i="2"/>
  <c r="AN3417" i="2"/>
  <c r="AO3417" i="2"/>
  <c r="AN156" i="2"/>
  <c r="AO156" i="2"/>
  <c r="AN577" i="2"/>
  <c r="AO577" i="2"/>
  <c r="AN578" i="2"/>
  <c r="AO578" i="2"/>
  <c r="AN1179" i="2"/>
  <c r="AO1179" i="2"/>
  <c r="AN3418" i="2"/>
  <c r="AO3418" i="2"/>
  <c r="AN1954" i="2"/>
  <c r="AO1954" i="2"/>
  <c r="AN1180" i="2"/>
  <c r="AO1180" i="2"/>
  <c r="AN1955" i="2"/>
  <c r="AO1955" i="2"/>
  <c r="AN3419" i="2"/>
  <c r="AO3419" i="2"/>
  <c r="AN1956" i="2"/>
  <c r="AO1956" i="2"/>
  <c r="AN3131" i="2"/>
  <c r="AO3131" i="2"/>
  <c r="AN1181" i="2"/>
  <c r="AO1181" i="2"/>
  <c r="AN4362" i="2"/>
  <c r="AO4362" i="2"/>
  <c r="AN3132" i="2"/>
  <c r="AO3132" i="2"/>
  <c r="AN1182" i="2"/>
  <c r="AO1182" i="2"/>
  <c r="AN3133" i="2"/>
  <c r="AO3133" i="2"/>
  <c r="AN1183" i="2"/>
  <c r="AO1183" i="2"/>
  <c r="AN2628" i="2"/>
  <c r="AO2628" i="2"/>
  <c r="AN1184" i="2"/>
  <c r="AO1184" i="2"/>
  <c r="AN579" i="2"/>
  <c r="AO579" i="2"/>
  <c r="AN3134" i="2"/>
  <c r="AO3134" i="2"/>
  <c r="AN1957" i="2"/>
  <c r="AO1957" i="2"/>
  <c r="AN1185" i="2"/>
  <c r="AO1185" i="2"/>
  <c r="AN2629" i="2"/>
  <c r="AO2629" i="2"/>
  <c r="AN2630" i="2"/>
  <c r="AO2630" i="2"/>
  <c r="AN3420" i="2"/>
  <c r="AO3420" i="2"/>
  <c r="AN580" i="2"/>
  <c r="AO580" i="2"/>
  <c r="AN3135" i="2"/>
  <c r="AO3135" i="2"/>
  <c r="AN581" i="2"/>
  <c r="AO581" i="2"/>
  <c r="AN3589" i="2"/>
  <c r="AO3589" i="2"/>
  <c r="AN582" i="2"/>
  <c r="AO582" i="2"/>
  <c r="AN3421" i="2"/>
  <c r="AO3421" i="2"/>
  <c r="AN1958" i="2"/>
  <c r="AO1958" i="2"/>
  <c r="AN3590" i="2"/>
  <c r="AO3590" i="2"/>
  <c r="AN4363" i="2"/>
  <c r="AO4363" i="2"/>
  <c r="AN1186" i="2"/>
  <c r="AO1186" i="2"/>
  <c r="AN1187" i="2"/>
  <c r="AO1187" i="2"/>
  <c r="AN583" i="2"/>
  <c r="AO583" i="2"/>
  <c r="AN1959" i="2"/>
  <c r="AO1959" i="2"/>
  <c r="AN2631" i="2"/>
  <c r="AO2631" i="2"/>
  <c r="AN1960" i="2"/>
  <c r="AO1960" i="2"/>
  <c r="AN2632" i="2"/>
  <c r="AO2632" i="2"/>
  <c r="AN2633" i="2"/>
  <c r="AO2633" i="2"/>
  <c r="AN2634" i="2"/>
  <c r="AO2634" i="2"/>
  <c r="AN1188" i="2"/>
  <c r="AO1188" i="2"/>
  <c r="AN1189" i="2"/>
  <c r="AO1189" i="2"/>
  <c r="AN2635" i="2"/>
  <c r="AO2635" i="2"/>
  <c r="AN4364" i="2"/>
  <c r="AO4364" i="2"/>
  <c r="AN4365" i="2"/>
  <c r="AO4365" i="2"/>
  <c r="AN157" i="2"/>
  <c r="AO157" i="2"/>
  <c r="AN3136" i="2"/>
  <c r="AO3136" i="2"/>
  <c r="AN3137" i="2"/>
  <c r="AO3137" i="2"/>
  <c r="AN2636" i="2"/>
  <c r="AO2636" i="2"/>
  <c r="AN1190" i="2"/>
  <c r="AO1190" i="2"/>
  <c r="AN1191" i="2"/>
  <c r="AO1191" i="2"/>
  <c r="AN1961" i="2"/>
  <c r="AO1961" i="2"/>
  <c r="AN158" i="2"/>
  <c r="AO158" i="2"/>
  <c r="AN1962" i="2"/>
  <c r="AO1962" i="2"/>
  <c r="AN1192" i="2"/>
  <c r="AO1192" i="2"/>
  <c r="AN2637" i="2"/>
  <c r="AO2637" i="2"/>
  <c r="AN1963" i="2"/>
  <c r="AO1963" i="2"/>
  <c r="AN1193" i="2"/>
  <c r="AO1193" i="2"/>
  <c r="AN2638" i="2"/>
  <c r="AO2638" i="2"/>
  <c r="AN1194" i="2"/>
  <c r="AO1194" i="2"/>
  <c r="AN2639" i="2"/>
  <c r="AO2639" i="2"/>
  <c r="AN584" i="2"/>
  <c r="AO584" i="2"/>
  <c r="AN3591" i="2"/>
  <c r="AO3591" i="2"/>
  <c r="AN1964" i="2"/>
  <c r="AO1964" i="2"/>
  <c r="AN585" i="2"/>
  <c r="AO585" i="2"/>
  <c r="AN1195" i="2"/>
  <c r="AO1195" i="2"/>
  <c r="AN1965" i="2"/>
  <c r="AO1965" i="2"/>
  <c r="AN2640" i="2"/>
  <c r="AO2640" i="2"/>
  <c r="AN1966" i="2"/>
  <c r="AO1966" i="2"/>
  <c r="AN1967" i="2"/>
  <c r="AO1967" i="2"/>
  <c r="AN2641" i="2"/>
  <c r="AO2641" i="2"/>
  <c r="AN1968" i="2"/>
  <c r="AO1968" i="2"/>
  <c r="AN1196" i="2"/>
  <c r="AO1196" i="2"/>
  <c r="AN1197" i="2"/>
  <c r="AO1197" i="2"/>
  <c r="AN586" i="2"/>
  <c r="AO586" i="2"/>
  <c r="AN2642" i="2"/>
  <c r="AO2642" i="2"/>
  <c r="AN3138" i="2"/>
  <c r="AO3138" i="2"/>
  <c r="AN1198" i="2"/>
  <c r="AO1198" i="2"/>
  <c r="AN3422" i="2"/>
  <c r="AO3422" i="2"/>
  <c r="AN587" i="2"/>
  <c r="AO587" i="2"/>
  <c r="AN1969" i="2"/>
  <c r="AO1969" i="2"/>
  <c r="AN1199" i="2"/>
  <c r="AO1199" i="2"/>
  <c r="AN159" i="2"/>
  <c r="AO159" i="2"/>
  <c r="AN1970" i="2"/>
  <c r="AO1970" i="2"/>
  <c r="AN2643" i="2"/>
  <c r="AO2643" i="2"/>
  <c r="AN160" i="2"/>
  <c r="AO160" i="2"/>
  <c r="AN588" i="2"/>
  <c r="AO588" i="2"/>
  <c r="AN1971" i="2"/>
  <c r="AO1971" i="2"/>
  <c r="AN1200" i="2"/>
  <c r="AO1200" i="2"/>
  <c r="AN3139" i="2"/>
  <c r="AO3139" i="2"/>
  <c r="AN589" i="2"/>
  <c r="AO589" i="2"/>
  <c r="AN1201" i="2"/>
  <c r="AO1201" i="2"/>
  <c r="AN3592" i="2"/>
  <c r="AO3592" i="2"/>
  <c r="AN590" i="2"/>
  <c r="AO590" i="2"/>
  <c r="AN2644" i="2"/>
  <c r="AO2644" i="2"/>
  <c r="AN1972" i="2"/>
  <c r="AO1972" i="2"/>
  <c r="AN3140" i="2"/>
  <c r="AO3140" i="2"/>
  <c r="AN591" i="2"/>
  <c r="AO591" i="2"/>
  <c r="AN1202" i="2"/>
  <c r="AO1202" i="2"/>
  <c r="AN3141" i="2"/>
  <c r="AO3141" i="2"/>
  <c r="AN592" i="2"/>
  <c r="AO592" i="2"/>
  <c r="AN1203" i="2"/>
  <c r="AO1203" i="2"/>
  <c r="AN2645" i="2"/>
  <c r="AO2645" i="2"/>
  <c r="AN3593" i="2"/>
  <c r="AO3593" i="2"/>
  <c r="AN1973" i="2"/>
  <c r="AO1973" i="2"/>
  <c r="AN593" i="2"/>
  <c r="AO593" i="2"/>
  <c r="AN594" i="2"/>
  <c r="AO594" i="2"/>
  <c r="AN595" i="2"/>
  <c r="AO595" i="2"/>
  <c r="AN1204" i="2"/>
  <c r="AO1204" i="2"/>
  <c r="AN1205" i="2"/>
  <c r="AO1205" i="2"/>
  <c r="AN1974" i="2"/>
  <c r="AO1974" i="2"/>
  <c r="AN4366" i="2"/>
  <c r="AO4366" i="2"/>
  <c r="AN4367" i="2"/>
  <c r="AO4367" i="2"/>
  <c r="AN4368" i="2"/>
  <c r="AO4368" i="2"/>
  <c r="AN3142" i="2"/>
  <c r="AO3142" i="2"/>
  <c r="AN596" i="2"/>
  <c r="AO596" i="2"/>
  <c r="AN2646" i="2"/>
  <c r="AO2646" i="2"/>
  <c r="AN3594" i="2"/>
  <c r="AO3594" i="2"/>
  <c r="AN597" i="2"/>
  <c r="AO597" i="2"/>
  <c r="AN3423" i="2"/>
  <c r="AO3423" i="2"/>
  <c r="AN4369" i="2"/>
  <c r="AO4369" i="2"/>
  <c r="AN4370" i="2"/>
  <c r="AO4370" i="2"/>
  <c r="AN4371" i="2"/>
  <c r="AO4371" i="2"/>
  <c r="AN4372" i="2"/>
  <c r="AO4372" i="2"/>
  <c r="AN4373" i="2"/>
  <c r="AO4373" i="2"/>
  <c r="AN4374" i="2"/>
  <c r="AO4374" i="2"/>
  <c r="AN4375" i="2"/>
  <c r="AO4375" i="2"/>
  <c r="AN4376" i="2"/>
  <c r="AO4376" i="2"/>
  <c r="AN4377" i="2"/>
  <c r="AO4377" i="2"/>
  <c r="AN4378" i="2"/>
  <c r="AO4378" i="2"/>
  <c r="AN4379" i="2"/>
  <c r="AO4379" i="2"/>
  <c r="AN4380" i="2"/>
  <c r="AO4380" i="2"/>
  <c r="AN4381" i="2"/>
  <c r="AO4381" i="2"/>
  <c r="AN4382" i="2"/>
  <c r="AO4382" i="2"/>
  <c r="AN4383" i="2"/>
  <c r="AO4383" i="2"/>
  <c r="AN4384" i="2"/>
  <c r="AO4384" i="2"/>
  <c r="AN4385" i="2"/>
  <c r="AO4385" i="2"/>
  <c r="AN4386" i="2"/>
  <c r="AO4386" i="2"/>
  <c r="AN4387" i="2"/>
  <c r="AO4387" i="2"/>
  <c r="AN4388" i="2"/>
  <c r="AO4388" i="2"/>
  <c r="AN4389" i="2"/>
  <c r="AO4389" i="2"/>
  <c r="AN4390" i="2"/>
  <c r="AO4390" i="2"/>
  <c r="AN4391" i="2"/>
  <c r="AO4391" i="2"/>
  <c r="AN4392" i="2"/>
  <c r="AO4392" i="2"/>
  <c r="AN4393" i="2"/>
  <c r="AO4393" i="2"/>
  <c r="AN4394" i="2"/>
  <c r="AO4394" i="2"/>
  <c r="AN4395" i="2"/>
  <c r="AO4395" i="2"/>
  <c r="AN4396" i="2"/>
  <c r="AO4396" i="2"/>
  <c r="AN4397" i="2"/>
  <c r="AO4397" i="2"/>
  <c r="AN4398" i="2"/>
  <c r="AO4398" i="2"/>
  <c r="AN4399" i="2"/>
  <c r="AO4399" i="2"/>
  <c r="AN4400" i="2"/>
  <c r="AO4400" i="2"/>
  <c r="AN4401" i="2"/>
  <c r="AO4401" i="2"/>
  <c r="AN4402" i="2"/>
  <c r="AO4402" i="2"/>
  <c r="AN4403" i="2"/>
  <c r="AO4403" i="2"/>
  <c r="AN3143" i="2"/>
  <c r="AO3143" i="2"/>
  <c r="AN2647" i="2"/>
  <c r="AO2647" i="2"/>
  <c r="AN3144" i="2"/>
  <c r="AO3144" i="2"/>
  <c r="AN1975" i="2"/>
  <c r="AO1975" i="2"/>
  <c r="AN598" i="2"/>
  <c r="AO598" i="2"/>
  <c r="AN2648" i="2"/>
  <c r="AO2648" i="2"/>
  <c r="AN2649" i="2"/>
  <c r="AO2649" i="2"/>
  <c r="AN1206" i="2"/>
  <c r="AO1206" i="2"/>
  <c r="AN3145" i="2"/>
  <c r="AO3145" i="2"/>
  <c r="AN3595" i="2"/>
  <c r="AO3595" i="2"/>
  <c r="AN1207" i="2"/>
  <c r="AO1207" i="2"/>
  <c r="AN1208" i="2"/>
  <c r="AO1208" i="2"/>
  <c r="AN1976" i="2"/>
  <c r="AO1976" i="2"/>
  <c r="AN599" i="2"/>
  <c r="AO599" i="2"/>
  <c r="AN1977" i="2"/>
  <c r="AO1977" i="2"/>
  <c r="AN2650" i="2"/>
  <c r="AO2650" i="2"/>
  <c r="AN161" i="2"/>
  <c r="AO161" i="2"/>
  <c r="AN600" i="2"/>
  <c r="AO600" i="2"/>
  <c r="AN2651" i="2"/>
  <c r="AO2651" i="2"/>
  <c r="AN1978" i="2"/>
  <c r="AO1978" i="2"/>
  <c r="AN3424" i="2"/>
  <c r="AO3424" i="2"/>
  <c r="AN601" i="2"/>
  <c r="AO601" i="2"/>
  <c r="AN3425" i="2"/>
  <c r="AO3425" i="2"/>
  <c r="AN1209" i="2"/>
  <c r="AO1209" i="2"/>
  <c r="AN602" i="2"/>
  <c r="AO602" i="2"/>
  <c r="AN1979" i="2"/>
  <c r="AO1979" i="2"/>
  <c r="AN603" i="2"/>
  <c r="AO603" i="2"/>
  <c r="AN604" i="2"/>
  <c r="AO604" i="2"/>
  <c r="AN1980" i="2"/>
  <c r="AO1980" i="2"/>
  <c r="AN2652" i="2"/>
  <c r="AO2652" i="2"/>
  <c r="AN2653" i="2"/>
  <c r="AO2653" i="2"/>
  <c r="AN3596" i="2"/>
  <c r="AO3596" i="2"/>
  <c r="AN1210" i="2"/>
  <c r="AO1210" i="2"/>
  <c r="AN3146" i="2"/>
  <c r="AO3146" i="2"/>
  <c r="AN1211" i="2"/>
  <c r="AO1211" i="2"/>
  <c r="AN605" i="2"/>
  <c r="AO605" i="2"/>
  <c r="AN4404" i="2"/>
  <c r="AO4404" i="2"/>
  <c r="AN4405" i="2"/>
  <c r="AO4405" i="2"/>
  <c r="AN4406" i="2"/>
  <c r="AO4406" i="2"/>
  <c r="AN4407" i="2"/>
  <c r="AO4407" i="2"/>
  <c r="AN4408" i="2"/>
  <c r="AO4408" i="2"/>
  <c r="AN4409" i="2"/>
  <c r="AO4409" i="2"/>
  <c r="AN4410" i="2"/>
  <c r="AO4410" i="2"/>
  <c r="AN4411" i="2"/>
  <c r="AO4411" i="2"/>
  <c r="AN4412" i="2"/>
  <c r="AO4412" i="2"/>
  <c r="AN4413" i="2"/>
  <c r="AO4413" i="2"/>
  <c r="AN4414" i="2"/>
  <c r="AO4414" i="2"/>
  <c r="AN4415" i="2"/>
  <c r="AO4415" i="2"/>
  <c r="AN4416" i="2"/>
  <c r="AO4416" i="2"/>
  <c r="AN4417" i="2"/>
  <c r="AO4417" i="2"/>
  <c r="AN4418" i="2"/>
  <c r="AO4418" i="2"/>
  <c r="AN4419" i="2"/>
  <c r="AO4419" i="2"/>
  <c r="AN4420" i="2"/>
  <c r="AO4420" i="2"/>
  <c r="AN4421" i="2"/>
  <c r="AO4421" i="2"/>
  <c r="AN4422" i="2"/>
  <c r="AO4422" i="2"/>
  <c r="AN4423" i="2"/>
  <c r="AO4423" i="2"/>
  <c r="AN4424" i="2"/>
  <c r="AO4424" i="2"/>
  <c r="AN4425" i="2"/>
  <c r="AO4425" i="2"/>
  <c r="AN4426" i="2"/>
  <c r="AO4426" i="2"/>
  <c r="AN4427" i="2"/>
  <c r="AO4427" i="2"/>
  <c r="AN4428" i="2"/>
  <c r="AO4428" i="2"/>
  <c r="AN1212" i="2"/>
  <c r="AO1212" i="2"/>
  <c r="AN1213" i="2"/>
  <c r="AO1213" i="2"/>
  <c r="AN3597" i="2"/>
  <c r="AO3597" i="2"/>
  <c r="AN606" i="2"/>
  <c r="AO606" i="2"/>
  <c r="AN162" i="2"/>
  <c r="AO162" i="2"/>
  <c r="AN1214" i="2"/>
  <c r="AO1214" i="2"/>
  <c r="AN607" i="2"/>
  <c r="AO607" i="2"/>
  <c r="AN4429" i="2"/>
  <c r="AO4429" i="2"/>
  <c r="AN1981" i="2"/>
  <c r="AO1981" i="2"/>
  <c r="AN3426" i="2"/>
  <c r="AO3426" i="2"/>
  <c r="AN3427" i="2"/>
  <c r="AO3427" i="2"/>
  <c r="AN1982" i="2"/>
  <c r="AO1982" i="2"/>
  <c r="AN3428" i="2"/>
  <c r="AO3428" i="2"/>
  <c r="AN3147" i="2"/>
  <c r="AO3147" i="2"/>
  <c r="AN2654" i="2"/>
  <c r="AO2654" i="2"/>
  <c r="AN3429" i="2"/>
  <c r="AO3429" i="2"/>
  <c r="AN2655" i="2"/>
  <c r="AO2655" i="2"/>
  <c r="AN1215" i="2"/>
  <c r="AO1215" i="2"/>
  <c r="AN4430" i="2"/>
  <c r="AO4430" i="2"/>
  <c r="AN4431" i="2"/>
  <c r="AO4431" i="2"/>
  <c r="AN3148" i="2"/>
  <c r="AO3148" i="2"/>
  <c r="AN4432" i="2"/>
  <c r="AO4432" i="2"/>
  <c r="AN1983" i="2"/>
  <c r="AO1983" i="2"/>
  <c r="AN4433" i="2"/>
  <c r="AO4433" i="2"/>
  <c r="AN608" i="2"/>
  <c r="AO608" i="2"/>
  <c r="AN1984" i="2"/>
  <c r="AO1984" i="2"/>
  <c r="AN1985" i="2"/>
  <c r="AO1985" i="2"/>
  <c r="AN1986" i="2"/>
  <c r="AO1986" i="2"/>
  <c r="AN1987" i="2"/>
  <c r="AO1987" i="2"/>
  <c r="AN3149" i="2"/>
  <c r="AO3149" i="2"/>
  <c r="AN163" i="2"/>
  <c r="AO163" i="2"/>
  <c r="AN1216" i="2"/>
  <c r="AO1216" i="2"/>
  <c r="AN2656" i="2"/>
  <c r="AO2656" i="2"/>
  <c r="AN1217" i="2"/>
  <c r="AO1217" i="2"/>
  <c r="AN3150" i="2"/>
  <c r="AO3150" i="2"/>
  <c r="AN3598" i="2"/>
  <c r="AO3598" i="2"/>
  <c r="AN1988" i="2"/>
  <c r="AO1988" i="2"/>
  <c r="AN3151" i="2"/>
  <c r="AO3151" i="2"/>
  <c r="AN3152" i="2"/>
  <c r="AO3152" i="2"/>
  <c r="AN4434" i="2"/>
  <c r="AO4434" i="2"/>
  <c r="AN4435" i="2"/>
  <c r="AO4435" i="2"/>
  <c r="AN2657" i="2"/>
  <c r="AO2657" i="2"/>
  <c r="AN1989" i="2"/>
  <c r="AO1989" i="2"/>
  <c r="AN3430" i="2"/>
  <c r="AO3430" i="2"/>
  <c r="AN4436" i="2"/>
  <c r="AO4436" i="2"/>
  <c r="AN4437" i="2"/>
  <c r="AO4437" i="2"/>
  <c r="AN2658" i="2"/>
  <c r="AO2658" i="2"/>
  <c r="AN1990" i="2"/>
  <c r="AO1990" i="2"/>
  <c r="AN1991" i="2"/>
  <c r="AO1991" i="2"/>
  <c r="AN3153" i="2"/>
  <c r="AO3153" i="2"/>
  <c r="AN1218" i="2"/>
  <c r="AO1218" i="2"/>
  <c r="AN1992" i="2"/>
  <c r="AO1992" i="2"/>
  <c r="AN2659" i="2"/>
  <c r="AO2659" i="2"/>
  <c r="AN1993" i="2"/>
  <c r="AO1993" i="2"/>
  <c r="AN2660" i="2"/>
  <c r="AO2660" i="2"/>
  <c r="AN3154" i="2"/>
  <c r="AO3154" i="2"/>
  <c r="AN1994" i="2"/>
  <c r="AO1994" i="2"/>
  <c r="AN3431" i="2"/>
  <c r="AO3431" i="2"/>
  <c r="AN164" i="2"/>
  <c r="AO164" i="2"/>
  <c r="AN2661" i="2"/>
  <c r="AO2661" i="2"/>
  <c r="AN1995" i="2"/>
  <c r="AO1995" i="2"/>
  <c r="AN1996" i="2"/>
  <c r="AO1996" i="2"/>
  <c r="AN2662" i="2"/>
  <c r="AO2662" i="2"/>
  <c r="AN1219" i="2"/>
  <c r="AO1219" i="2"/>
  <c r="AN1220" i="2"/>
  <c r="AO1220" i="2"/>
  <c r="AN1221" i="2"/>
  <c r="AO1221" i="2"/>
  <c r="AN1222" i="2"/>
  <c r="AO1222" i="2"/>
  <c r="AN1223" i="2"/>
  <c r="AO1223" i="2"/>
  <c r="AN2663" i="2"/>
  <c r="AO2663" i="2"/>
  <c r="AN16" i="2"/>
  <c r="AO16" i="2"/>
  <c r="AN3432" i="2"/>
  <c r="AO3432" i="2"/>
  <c r="AN1224" i="2"/>
  <c r="AO1224" i="2"/>
  <c r="AN609" i="2"/>
  <c r="AO609" i="2"/>
  <c r="AN1225" i="2"/>
  <c r="AO1225" i="2"/>
  <c r="AN17" i="2"/>
  <c r="AO17" i="2"/>
  <c r="AN1997" i="2"/>
  <c r="AO1997" i="2"/>
  <c r="AN2664" i="2"/>
  <c r="AO2664" i="2"/>
  <c r="AN1998" i="2"/>
  <c r="AO1998" i="2"/>
  <c r="AN2665" i="2"/>
  <c r="AO2665" i="2"/>
  <c r="AN1999" i="2"/>
  <c r="AO1999" i="2"/>
  <c r="AN2666" i="2"/>
  <c r="AO2666" i="2"/>
  <c r="AN2000" i="2"/>
  <c r="AO2000" i="2"/>
  <c r="AN2001" i="2"/>
  <c r="AO2001" i="2"/>
  <c r="AN3599" i="2"/>
  <c r="AO3599" i="2"/>
  <c r="AN3600" i="2"/>
  <c r="AO3600" i="2"/>
  <c r="AN3155" i="2"/>
  <c r="AO3155" i="2"/>
  <c r="AN2002" i="2"/>
  <c r="AO2002" i="2"/>
  <c r="AN2003" i="2"/>
  <c r="AO2003" i="2"/>
  <c r="AN2667" i="2"/>
  <c r="AO2667" i="2"/>
  <c r="AN2004" i="2"/>
  <c r="AO2004" i="2"/>
  <c r="AN3601" i="2"/>
  <c r="AO3601" i="2"/>
  <c r="AN3433" i="2"/>
  <c r="AO3433" i="2"/>
  <c r="AN2668" i="2"/>
  <c r="AO2668" i="2"/>
  <c r="AN2005" i="2"/>
  <c r="AO2005" i="2"/>
  <c r="AN4438" i="2"/>
  <c r="AO4438" i="2"/>
  <c r="AN2669" i="2"/>
  <c r="AO2669" i="2"/>
  <c r="AN4439" i="2"/>
  <c r="AO4439" i="2"/>
  <c r="AN1226" i="2"/>
  <c r="AO1226" i="2"/>
  <c r="AN1227" i="2"/>
  <c r="AO1227" i="2"/>
  <c r="AN2006" i="2"/>
  <c r="AO2006" i="2"/>
  <c r="AN2670" i="2"/>
  <c r="AO2670" i="2"/>
  <c r="AN4440" i="2"/>
  <c r="AO4440" i="2"/>
  <c r="AN3156" i="2"/>
  <c r="AO3156" i="2"/>
  <c r="AN2007" i="2"/>
  <c r="AO2007" i="2"/>
  <c r="AN3434" i="2"/>
  <c r="AO3434" i="2"/>
  <c r="AN3157" i="2"/>
  <c r="AO3157" i="2"/>
  <c r="AN610" i="2"/>
  <c r="AO610" i="2"/>
  <c r="AN2008" i="2"/>
  <c r="AO2008" i="2"/>
  <c r="AN1228" i="2"/>
  <c r="AO1228" i="2"/>
  <c r="AN611" i="2"/>
  <c r="AO611" i="2"/>
  <c r="AN1229" i="2"/>
  <c r="AO1229" i="2"/>
  <c r="AN2671" i="2"/>
  <c r="AO2671" i="2"/>
  <c r="AN3435" i="2"/>
  <c r="AO3435" i="2"/>
  <c r="AN2009" i="2"/>
  <c r="AO2009" i="2"/>
  <c r="AN165" i="2"/>
  <c r="AO165" i="2"/>
  <c r="AN3158" i="2"/>
  <c r="AO3158" i="2"/>
  <c r="AN2672" i="2"/>
  <c r="AO2672" i="2"/>
  <c r="AN3436" i="2"/>
  <c r="AO3436" i="2"/>
  <c r="AN2673" i="2"/>
  <c r="AO2673" i="2"/>
  <c r="AN2674" i="2"/>
  <c r="AO2674" i="2"/>
  <c r="AN1230" i="2"/>
  <c r="AO1230" i="2"/>
  <c r="AN3159" i="2"/>
  <c r="AO3159" i="2"/>
  <c r="AN612" i="2"/>
  <c r="AO612" i="2"/>
  <c r="AN3160" i="2"/>
  <c r="AO3160" i="2"/>
  <c r="AN1231" i="2"/>
  <c r="AO1231" i="2"/>
  <c r="AN3437" i="2"/>
  <c r="AO3437" i="2"/>
  <c r="AN1232" i="2"/>
  <c r="AO1232" i="2"/>
  <c r="AN613" i="2"/>
  <c r="AO613" i="2"/>
  <c r="AN2675" i="2"/>
  <c r="AO2675" i="2"/>
  <c r="AN4441" i="2"/>
  <c r="AO4441" i="2"/>
  <c r="AN2010" i="2"/>
  <c r="AO2010" i="2"/>
  <c r="AN1233" i="2"/>
  <c r="AO1233" i="2"/>
  <c r="AN1234" i="2"/>
  <c r="AO1234" i="2"/>
  <c r="AN2676" i="2"/>
  <c r="AO2676" i="2"/>
  <c r="AN2011" i="2"/>
  <c r="AO2011" i="2"/>
  <c r="AN3602" i="2"/>
  <c r="AO3602" i="2"/>
  <c r="AN4442" i="2"/>
  <c r="AO4442" i="2"/>
  <c r="AN4443" i="2"/>
  <c r="AO4443" i="2"/>
  <c r="AN4444" i="2"/>
  <c r="AO4444" i="2"/>
  <c r="AN4445" i="2"/>
  <c r="AO4445" i="2"/>
  <c r="AN4446" i="2"/>
  <c r="AO4446" i="2"/>
  <c r="AN4447" i="2"/>
  <c r="AO4447" i="2"/>
  <c r="AN4448" i="2"/>
  <c r="AO4448" i="2"/>
  <c r="AN4449" i="2"/>
  <c r="AO4449" i="2"/>
  <c r="AN4450" i="2"/>
  <c r="AO4450" i="2"/>
  <c r="AN4451" i="2"/>
  <c r="AO4451" i="2"/>
  <c r="AN4452" i="2"/>
  <c r="AO4452" i="2"/>
  <c r="AN4453" i="2"/>
  <c r="AO4453" i="2"/>
  <c r="AN4454" i="2"/>
  <c r="AO4454" i="2"/>
  <c r="AN4455" i="2"/>
  <c r="AO4455" i="2"/>
  <c r="AN4456" i="2"/>
  <c r="AO4456" i="2"/>
  <c r="AN4457" i="2"/>
  <c r="AO4457" i="2"/>
  <c r="AN4458" i="2"/>
  <c r="AO4458" i="2"/>
  <c r="AN4459" i="2"/>
  <c r="AO4459" i="2"/>
  <c r="AN1235" i="2"/>
  <c r="AO1235" i="2"/>
  <c r="AN1236" i="2"/>
  <c r="AO1236" i="2"/>
  <c r="AN2012" i="2"/>
  <c r="AO2012" i="2"/>
  <c r="AN1237" i="2"/>
  <c r="AO1237" i="2"/>
  <c r="AN3161" i="2"/>
  <c r="AO3161" i="2"/>
  <c r="AN2013" i="2"/>
  <c r="AO2013" i="2"/>
  <c r="AN2014" i="2"/>
  <c r="AO2014" i="2"/>
  <c r="AN3438" i="2"/>
  <c r="AO3438" i="2"/>
  <c r="AN18" i="2"/>
  <c r="AO18" i="2"/>
  <c r="AN2677" i="2"/>
  <c r="AO2677" i="2"/>
  <c r="AN614" i="2"/>
  <c r="AO614" i="2"/>
  <c r="AN615" i="2"/>
  <c r="AO615" i="2"/>
  <c r="AN616" i="2"/>
  <c r="AO616" i="2"/>
  <c r="AN617" i="2"/>
  <c r="AO617" i="2"/>
  <c r="AN1238" i="2"/>
  <c r="AO1238" i="2"/>
  <c r="AN1239" i="2"/>
  <c r="AO1239" i="2"/>
  <c r="AN1240" i="2"/>
  <c r="AO1240" i="2"/>
  <c r="AN2015" i="2"/>
  <c r="AO2015" i="2"/>
  <c r="AN4460" i="2"/>
  <c r="AO4460" i="2"/>
  <c r="AN3162" i="2"/>
  <c r="AO3162" i="2"/>
  <c r="AN2678" i="2"/>
  <c r="AO2678" i="2"/>
  <c r="AN4461" i="2"/>
  <c r="AO4461" i="2"/>
  <c r="AN2679" i="2"/>
  <c r="AO2679" i="2"/>
  <c r="AN618" i="2"/>
  <c r="AO618" i="2"/>
  <c r="AN3603" i="2"/>
  <c r="AO3603" i="2"/>
  <c r="AN2680" i="2"/>
  <c r="AO2680" i="2"/>
  <c r="AN3163" i="2"/>
  <c r="AO3163" i="2"/>
  <c r="AN3164" i="2"/>
  <c r="AO3164" i="2"/>
  <c r="AN3165" i="2"/>
  <c r="AO3165" i="2"/>
  <c r="AN2681" i="2"/>
  <c r="AO2681" i="2"/>
  <c r="AN3166" i="2"/>
  <c r="AO3166" i="2"/>
  <c r="AN3439" i="2"/>
  <c r="AO3439" i="2"/>
  <c r="AN2016" i="2"/>
  <c r="AO2016" i="2"/>
  <c r="AN619" i="2"/>
  <c r="AO619" i="2"/>
  <c r="AN2017" i="2"/>
  <c r="AO2017" i="2"/>
  <c r="AN620" i="2"/>
  <c r="AO620" i="2"/>
  <c r="AN2018" i="2"/>
  <c r="AO2018" i="2"/>
  <c r="AN621" i="2"/>
  <c r="AO621" i="2"/>
  <c r="AN3440" i="2"/>
  <c r="AO3440" i="2"/>
  <c r="AN3441" i="2"/>
  <c r="AO3441" i="2"/>
  <c r="AN2682" i="2"/>
  <c r="AO2682" i="2"/>
  <c r="AN3167" i="2"/>
  <c r="AO3167" i="2"/>
  <c r="AN622" i="2"/>
  <c r="AO622" i="2"/>
  <c r="AN1241" i="2"/>
  <c r="AO1241" i="2"/>
  <c r="AN2683" i="2"/>
  <c r="AO2683" i="2"/>
  <c r="AN19" i="2"/>
  <c r="AO19" i="2"/>
  <c r="AN2684" i="2"/>
  <c r="AO2684" i="2"/>
  <c r="AN3442" i="2"/>
  <c r="AO3442" i="2"/>
  <c r="AN1242" i="2"/>
  <c r="AO1242" i="2"/>
  <c r="AN3168" i="2"/>
  <c r="AO3168" i="2"/>
  <c r="AN623" i="2"/>
  <c r="AO623" i="2"/>
  <c r="AN2019" i="2"/>
  <c r="AO2019" i="2"/>
  <c r="AN166" i="2"/>
  <c r="AO166" i="2"/>
  <c r="AN167" i="2"/>
  <c r="AO167" i="2"/>
  <c r="AN2020" i="2"/>
  <c r="AO2020" i="2"/>
  <c r="AN2685" i="2"/>
  <c r="AO2685" i="2"/>
  <c r="AN2686" i="2"/>
  <c r="AO2686" i="2"/>
  <c r="AN20" i="2"/>
  <c r="AO20" i="2"/>
  <c r="AN624" i="2"/>
  <c r="AO624" i="2"/>
  <c r="AN2687" i="2"/>
  <c r="AO2687" i="2"/>
  <c r="AN1243" i="2"/>
  <c r="AO1243" i="2"/>
  <c r="AN1244" i="2"/>
  <c r="AO1244" i="2"/>
  <c r="AN2688" i="2"/>
  <c r="AO2688" i="2"/>
  <c r="AN625" i="2"/>
  <c r="AO625" i="2"/>
  <c r="AN2689" i="2"/>
  <c r="AO2689" i="2"/>
  <c r="AN626" i="2"/>
  <c r="AO626" i="2"/>
  <c r="AN3169" i="2"/>
  <c r="AO3169" i="2"/>
  <c r="AN2690" i="2"/>
  <c r="AO2690" i="2"/>
  <c r="AO2021" i="2"/>
  <c r="AN2021" i="2"/>
  <c r="AL2022" i="2"/>
  <c r="AM2021" i="2"/>
  <c r="AM2022" i="2"/>
  <c r="AL1245" i="2"/>
  <c r="AM1245" i="2"/>
  <c r="AL627" i="2"/>
  <c r="AM627" i="2"/>
  <c r="AL2691" i="2"/>
  <c r="AM2691" i="2"/>
  <c r="AL3443" i="2"/>
  <c r="AM3443" i="2"/>
  <c r="AL3170" i="2"/>
  <c r="AM3170" i="2"/>
  <c r="AL3444" i="2"/>
  <c r="AM3444" i="2"/>
  <c r="AL3604" i="2"/>
  <c r="AM3604" i="2"/>
  <c r="AL628" i="2"/>
  <c r="AM628" i="2"/>
  <c r="AL1246" i="2"/>
  <c r="AM1246" i="2"/>
  <c r="AL168" i="2"/>
  <c r="AM168" i="2"/>
  <c r="AL1247" i="2"/>
  <c r="AM1247" i="2"/>
  <c r="AL3605" i="2"/>
  <c r="AM3605" i="2"/>
  <c r="AL629" i="2"/>
  <c r="AM629" i="2"/>
  <c r="AL1248" i="2"/>
  <c r="AM1248" i="2"/>
  <c r="AL3606" i="2"/>
  <c r="AM3606" i="2"/>
  <c r="AL3607" i="2"/>
  <c r="AM3607" i="2"/>
  <c r="AL3608" i="2"/>
  <c r="AM3608" i="2"/>
  <c r="AL3171" i="2"/>
  <c r="AM3171" i="2"/>
  <c r="AL3445" i="2"/>
  <c r="AM3445" i="2"/>
  <c r="AL2023" i="2"/>
  <c r="AM2023" i="2"/>
  <c r="AL3172" i="2"/>
  <c r="AM3172" i="2"/>
  <c r="AL1249" i="2"/>
  <c r="AM1249" i="2"/>
  <c r="AL630" i="2"/>
  <c r="AM630" i="2"/>
  <c r="AL2024" i="2"/>
  <c r="AM2024" i="2"/>
  <c r="AL3609" i="2"/>
  <c r="AM3609" i="2"/>
  <c r="AL2025" i="2"/>
  <c r="AM2025" i="2"/>
  <c r="AL3610" i="2"/>
  <c r="AM3610" i="2"/>
  <c r="AL2026" i="2"/>
  <c r="AM2026" i="2"/>
  <c r="AL1250" i="2"/>
  <c r="AM1250" i="2"/>
  <c r="AL1251" i="2"/>
  <c r="AM1251" i="2"/>
  <c r="AL3446" i="2"/>
  <c r="AM3446" i="2"/>
  <c r="AL3611" i="2"/>
  <c r="AM3611" i="2"/>
  <c r="AL1252" i="2"/>
  <c r="AM1252" i="2"/>
  <c r="AL1253" i="2"/>
  <c r="AM1253" i="2"/>
  <c r="AL631" i="2"/>
  <c r="AM631" i="2"/>
  <c r="AL632" i="2"/>
  <c r="AM632" i="2"/>
  <c r="AL633" i="2"/>
  <c r="AM633" i="2"/>
  <c r="AL634" i="2"/>
  <c r="AM634" i="2"/>
  <c r="AL1254" i="2"/>
  <c r="AM1254" i="2"/>
  <c r="AL169" i="2"/>
  <c r="AM169" i="2"/>
  <c r="AL2027" i="2"/>
  <c r="AM2027" i="2"/>
  <c r="AL1255" i="2"/>
  <c r="AM1255" i="2"/>
  <c r="AL170" i="2"/>
  <c r="AM170" i="2"/>
  <c r="AL3447" i="2"/>
  <c r="AM3447" i="2"/>
  <c r="AL2692" i="2"/>
  <c r="AM2692" i="2"/>
  <c r="AL171" i="2"/>
  <c r="AM171" i="2"/>
  <c r="AL172" i="2"/>
  <c r="AM172" i="2"/>
  <c r="AL635" i="2"/>
  <c r="AM635" i="2"/>
  <c r="AL3173" i="2"/>
  <c r="AM3173" i="2"/>
  <c r="AL3174" i="2"/>
  <c r="AM3174" i="2"/>
  <c r="AL173" i="2"/>
  <c r="AM173" i="2"/>
  <c r="AL2028" i="2"/>
  <c r="AM2028" i="2"/>
  <c r="AL636" i="2"/>
  <c r="AM636" i="2"/>
  <c r="AL637" i="2"/>
  <c r="AM637" i="2"/>
  <c r="AL1256" i="2"/>
  <c r="AM1256" i="2"/>
  <c r="AL174" i="2"/>
  <c r="AM174" i="2"/>
  <c r="AL21" i="2"/>
  <c r="AM21" i="2"/>
  <c r="AL22" i="2"/>
  <c r="AM22" i="2"/>
  <c r="AL2029" i="2"/>
  <c r="AM2029" i="2"/>
  <c r="AL175" i="2"/>
  <c r="AM175" i="2"/>
  <c r="AL23" i="2"/>
  <c r="AM23" i="2"/>
  <c r="AL2030" i="2"/>
  <c r="AM2030" i="2"/>
  <c r="AL176" i="2"/>
  <c r="AM176" i="2"/>
  <c r="AL1257" i="2"/>
  <c r="AM1257" i="2"/>
  <c r="AL1258" i="2"/>
  <c r="AM1258" i="2"/>
  <c r="AL2693" i="2"/>
  <c r="AM2693" i="2"/>
  <c r="AL177" i="2"/>
  <c r="AM177" i="2"/>
  <c r="AL178" i="2"/>
  <c r="AM178" i="2"/>
  <c r="AL1259" i="2"/>
  <c r="AM1259" i="2"/>
  <c r="AL2031" i="2"/>
  <c r="AM2031" i="2"/>
  <c r="AL3175" i="2"/>
  <c r="AM3175" i="2"/>
  <c r="AL3612" i="2"/>
  <c r="AM3612" i="2"/>
  <c r="AL3613" i="2"/>
  <c r="AM3613" i="2"/>
  <c r="AL3614" i="2"/>
  <c r="AM3614" i="2"/>
  <c r="AL3615" i="2"/>
  <c r="AM3615" i="2"/>
  <c r="AL3616" i="2"/>
  <c r="AM3616" i="2"/>
  <c r="AL179" i="2"/>
  <c r="AM179" i="2"/>
  <c r="AL3176" i="2"/>
  <c r="AM3176" i="2"/>
  <c r="AL1260" i="2"/>
  <c r="AM1260" i="2"/>
  <c r="AL1261" i="2"/>
  <c r="AM1261" i="2"/>
  <c r="AL1262" i="2"/>
  <c r="AM1262" i="2"/>
  <c r="AL1263" i="2"/>
  <c r="AM1263" i="2"/>
  <c r="AL180" i="2"/>
  <c r="AM180" i="2"/>
  <c r="AL638" i="2"/>
  <c r="AM638" i="2"/>
  <c r="AL2032" i="2"/>
  <c r="AM2032" i="2"/>
  <c r="AL1264" i="2"/>
  <c r="AM1264" i="2"/>
  <c r="AL2033" i="2"/>
  <c r="AM2033" i="2"/>
  <c r="AL2034" i="2"/>
  <c r="AM2034" i="2"/>
  <c r="AL639" i="2"/>
  <c r="AM639" i="2"/>
  <c r="AL640" i="2"/>
  <c r="AM640" i="2"/>
  <c r="AL2694" i="2"/>
  <c r="AM2694" i="2"/>
  <c r="AL2035" i="2"/>
  <c r="AM2035" i="2"/>
  <c r="AL24" i="2"/>
  <c r="AM24" i="2"/>
  <c r="AL641" i="2"/>
  <c r="AM641" i="2"/>
  <c r="AL3177" i="2"/>
  <c r="AM3177" i="2"/>
  <c r="AL3448" i="2"/>
  <c r="AM3448" i="2"/>
  <c r="AL3178" i="2"/>
  <c r="AM3178" i="2"/>
  <c r="AL3179" i="2"/>
  <c r="AM3179" i="2"/>
  <c r="AL3449" i="2"/>
  <c r="AM3449" i="2"/>
  <c r="AL2036" i="2"/>
  <c r="AM2036" i="2"/>
  <c r="AL642" i="2"/>
  <c r="AM642" i="2"/>
  <c r="AL1265" i="2"/>
  <c r="AM1265" i="2"/>
  <c r="AL2037" i="2"/>
  <c r="AM2037" i="2"/>
  <c r="AL1266" i="2"/>
  <c r="AM1266" i="2"/>
  <c r="AL2038" i="2"/>
  <c r="AM2038" i="2"/>
  <c r="AL3180" i="2"/>
  <c r="AM3180" i="2"/>
  <c r="AL2695" i="2"/>
  <c r="AM2695" i="2"/>
  <c r="AL643" i="2"/>
  <c r="AM643" i="2"/>
  <c r="AL3450" i="2"/>
  <c r="AM3450" i="2"/>
  <c r="AL1267" i="2"/>
  <c r="AM1267" i="2"/>
  <c r="AL644" i="2"/>
  <c r="AM644" i="2"/>
  <c r="AL25" i="2"/>
  <c r="AM25" i="2"/>
  <c r="AL645" i="2"/>
  <c r="AM645" i="2"/>
  <c r="AL3181" i="2"/>
  <c r="AM3181" i="2"/>
  <c r="AL646" i="2"/>
  <c r="AM646" i="2"/>
  <c r="AL3182" i="2"/>
  <c r="AM3182" i="2"/>
  <c r="AL181" i="2"/>
  <c r="AM181" i="2"/>
  <c r="AL3617" i="2"/>
  <c r="AM3617" i="2"/>
  <c r="AL1268" i="2"/>
  <c r="AM1268" i="2"/>
  <c r="AL647" i="2"/>
  <c r="AM647" i="2"/>
  <c r="AL2039" i="2"/>
  <c r="AM2039" i="2"/>
  <c r="AL648" i="2"/>
  <c r="AM648" i="2"/>
  <c r="AL3183" i="2"/>
  <c r="AM3183" i="2"/>
  <c r="AL649" i="2"/>
  <c r="AM649" i="2"/>
  <c r="AL2040" i="2"/>
  <c r="AM2040" i="2"/>
  <c r="AL1269" i="2"/>
  <c r="AM1269" i="2"/>
  <c r="AL2041" i="2"/>
  <c r="AM2041" i="2"/>
  <c r="AL2042" i="2"/>
  <c r="AM2042" i="2"/>
  <c r="AL3618" i="2"/>
  <c r="AM3618" i="2"/>
  <c r="AL1270" i="2"/>
  <c r="AM1270" i="2"/>
  <c r="AL26" i="2"/>
  <c r="AM26" i="2"/>
  <c r="AL2043" i="2"/>
  <c r="AM2043" i="2"/>
  <c r="AL2044" i="2"/>
  <c r="AM2044" i="2"/>
  <c r="AL182" i="2"/>
  <c r="AM182" i="2"/>
  <c r="AL2696" i="2"/>
  <c r="AM2696" i="2"/>
  <c r="AL650" i="2"/>
  <c r="AM650" i="2"/>
  <c r="AL2045" i="2"/>
  <c r="AM2045" i="2"/>
  <c r="AL2046" i="2"/>
  <c r="AM2046" i="2"/>
  <c r="AL2047" i="2"/>
  <c r="AM2047" i="2"/>
  <c r="AL1271" i="2"/>
  <c r="AM1271" i="2"/>
  <c r="AL183" i="2"/>
  <c r="AM183" i="2"/>
  <c r="AL651" i="2"/>
  <c r="AM651" i="2"/>
  <c r="AL27" i="2"/>
  <c r="AM27" i="2"/>
  <c r="AL3184" i="2"/>
  <c r="AM3184" i="2"/>
  <c r="AL2697" i="2"/>
  <c r="AM2697" i="2"/>
  <c r="AL1272" i="2"/>
  <c r="AM1272" i="2"/>
  <c r="AL2048" i="2"/>
  <c r="AM2048" i="2"/>
  <c r="AL2049" i="2"/>
  <c r="AM2049" i="2"/>
  <c r="AL3451" i="2"/>
  <c r="AM3451" i="2"/>
  <c r="AL2050" i="2"/>
  <c r="AM2050" i="2"/>
  <c r="AL184" i="2"/>
  <c r="AM184" i="2"/>
  <c r="AL1273" i="2"/>
  <c r="AM1273" i="2"/>
  <c r="AL3452" i="2"/>
  <c r="AM3452" i="2"/>
  <c r="AL3453" i="2"/>
  <c r="AM3453" i="2"/>
  <c r="AL652" i="2"/>
  <c r="AM652" i="2"/>
  <c r="AL3619" i="2"/>
  <c r="AM3619" i="2"/>
  <c r="AL3620" i="2"/>
  <c r="AM3620" i="2"/>
  <c r="AL2698" i="2"/>
  <c r="AM2698" i="2"/>
  <c r="AL185" i="2"/>
  <c r="AM185" i="2"/>
  <c r="AL3185" i="2"/>
  <c r="AM3185" i="2"/>
  <c r="AL1274" i="2"/>
  <c r="AM1274" i="2"/>
  <c r="AL2699" i="2"/>
  <c r="AM2699" i="2"/>
  <c r="AL1275" i="2"/>
  <c r="AM1275" i="2"/>
  <c r="AL2700" i="2"/>
  <c r="AM2700" i="2"/>
  <c r="AL3186" i="2"/>
  <c r="AM3186" i="2"/>
  <c r="AL653" i="2"/>
  <c r="AM653" i="2"/>
  <c r="AL2701" i="2"/>
  <c r="AM2701" i="2"/>
  <c r="AL1276" i="2"/>
  <c r="AM1276" i="2"/>
  <c r="AL2051" i="2"/>
  <c r="AM2051" i="2"/>
  <c r="AL654" i="2"/>
  <c r="AM654" i="2"/>
  <c r="AL655" i="2"/>
  <c r="AM655" i="2"/>
  <c r="AL656" i="2"/>
  <c r="AM656" i="2"/>
  <c r="AL3187" i="2"/>
  <c r="AM3187" i="2"/>
  <c r="AL1277" i="2"/>
  <c r="AM1277" i="2"/>
  <c r="AL3188" i="2"/>
  <c r="AM3188" i="2"/>
  <c r="AL2052" i="2"/>
  <c r="AM2052" i="2"/>
  <c r="AL657" i="2"/>
  <c r="AM657" i="2"/>
  <c r="AL658" i="2"/>
  <c r="AM658" i="2"/>
  <c r="AL3189" i="2"/>
  <c r="AM3189" i="2"/>
  <c r="AL659" i="2"/>
  <c r="AM659" i="2"/>
  <c r="AL3621" i="2"/>
  <c r="AM3621" i="2"/>
  <c r="AL3622" i="2"/>
  <c r="AM3622" i="2"/>
  <c r="AL660" i="2"/>
  <c r="AM660" i="2"/>
  <c r="AL2702" i="2"/>
  <c r="AM2702" i="2"/>
  <c r="AL2053" i="2"/>
  <c r="AM2053" i="2"/>
  <c r="AL661" i="2"/>
  <c r="AM661" i="2"/>
  <c r="AL2054" i="2"/>
  <c r="AM2054" i="2"/>
  <c r="AL1278" i="2"/>
  <c r="AM1278" i="2"/>
  <c r="AL1279" i="2"/>
  <c r="AM1279" i="2"/>
  <c r="AL2703" i="2"/>
  <c r="AM2703" i="2"/>
  <c r="AL1280" i="2"/>
  <c r="AM1280" i="2"/>
  <c r="AL662" i="2"/>
  <c r="AM662" i="2"/>
  <c r="AL3623" i="2"/>
  <c r="AM3623" i="2"/>
  <c r="AL663" i="2"/>
  <c r="AM663" i="2"/>
  <c r="AL3190" i="2"/>
  <c r="AM3190" i="2"/>
  <c r="AL1281" i="2"/>
  <c r="AM1281" i="2"/>
  <c r="AL1282" i="2"/>
  <c r="AM1282" i="2"/>
  <c r="AL1283" i="2"/>
  <c r="AM1283" i="2"/>
  <c r="AL186" i="2"/>
  <c r="AM186" i="2"/>
  <c r="AL2055" i="2"/>
  <c r="AM2055" i="2"/>
  <c r="AL664" i="2"/>
  <c r="AM664" i="2"/>
  <c r="AL2056" i="2"/>
  <c r="AM2056" i="2"/>
  <c r="AL2704" i="2"/>
  <c r="AM2704" i="2"/>
  <c r="AL1284" i="2"/>
  <c r="AM1284" i="2"/>
  <c r="AL1285" i="2"/>
  <c r="AM1285" i="2"/>
  <c r="AL665" i="2"/>
  <c r="AM665" i="2"/>
  <c r="AL666" i="2"/>
  <c r="AM666" i="2"/>
  <c r="AL28" i="2"/>
  <c r="AM28" i="2"/>
  <c r="AL187" i="2"/>
  <c r="AM187" i="2"/>
  <c r="AL667" i="2"/>
  <c r="AM667" i="2"/>
  <c r="AL2057" i="2"/>
  <c r="AM2057" i="2"/>
  <c r="AL2058" i="2"/>
  <c r="AM2058" i="2"/>
  <c r="AL2059" i="2"/>
  <c r="AM2059" i="2"/>
  <c r="AL1286" i="2"/>
  <c r="AM1286" i="2"/>
  <c r="AL668" i="2"/>
  <c r="AM668" i="2"/>
  <c r="AL188" i="2"/>
  <c r="AM188" i="2"/>
  <c r="AL3624" i="2"/>
  <c r="AM3624" i="2"/>
  <c r="AL3625" i="2"/>
  <c r="AM3625" i="2"/>
  <c r="AL669" i="2"/>
  <c r="AM669" i="2"/>
  <c r="AL29" i="2"/>
  <c r="AM29" i="2"/>
  <c r="AL670" i="2"/>
  <c r="AM670" i="2"/>
  <c r="AL1287" i="2"/>
  <c r="AM1287" i="2"/>
  <c r="AL671" i="2"/>
  <c r="AM671" i="2"/>
  <c r="AL3454" i="2"/>
  <c r="AM3454" i="2"/>
  <c r="AL3626" i="2"/>
  <c r="AM3626" i="2"/>
  <c r="AL1288" i="2"/>
  <c r="AM1288" i="2"/>
  <c r="AL1289" i="2"/>
  <c r="AM1289" i="2"/>
  <c r="AL2060" i="2"/>
  <c r="AM2060" i="2"/>
  <c r="AL30" i="2"/>
  <c r="AM30" i="2"/>
  <c r="AL3191" i="2"/>
  <c r="AM3191" i="2"/>
  <c r="AL2061" i="2"/>
  <c r="AM2061" i="2"/>
  <c r="AL672" i="2"/>
  <c r="AM672" i="2"/>
  <c r="AL3455" i="2"/>
  <c r="AM3455" i="2"/>
  <c r="AL2705" i="2"/>
  <c r="AM2705" i="2"/>
  <c r="AL31" i="2"/>
  <c r="AM31" i="2"/>
  <c r="AL2062" i="2"/>
  <c r="AM2062" i="2"/>
  <c r="AL189" i="2"/>
  <c r="AM189" i="2"/>
  <c r="AL2706" i="2"/>
  <c r="AM2706" i="2"/>
  <c r="AL1290" i="2"/>
  <c r="AM1290" i="2"/>
  <c r="AL673" i="2"/>
  <c r="AM673" i="2"/>
  <c r="AL2707" i="2"/>
  <c r="AM2707" i="2"/>
  <c r="AL1291" i="2"/>
  <c r="AM1291" i="2"/>
  <c r="AL190" i="2"/>
  <c r="AM190" i="2"/>
  <c r="AL2063" i="2"/>
  <c r="AM2063" i="2"/>
  <c r="AL3456" i="2"/>
  <c r="AM3456" i="2"/>
  <c r="AL2064" i="2"/>
  <c r="AM2064" i="2"/>
  <c r="AL191" i="2"/>
  <c r="AM191" i="2"/>
  <c r="AL1292" i="2"/>
  <c r="AM1292" i="2"/>
  <c r="AL1293" i="2"/>
  <c r="AM1293" i="2"/>
  <c r="AL1294" i="2"/>
  <c r="AM1294" i="2"/>
  <c r="AL674" i="2"/>
  <c r="AM674" i="2"/>
  <c r="AL3192" i="2"/>
  <c r="AM3192" i="2"/>
  <c r="AL1295" i="2"/>
  <c r="AM1295" i="2"/>
  <c r="AL1296" i="2"/>
  <c r="AM1296" i="2"/>
  <c r="AL2708" i="2"/>
  <c r="AM2708" i="2"/>
  <c r="AL2709" i="2"/>
  <c r="AM2709" i="2"/>
  <c r="AL32" i="2"/>
  <c r="AM32" i="2"/>
  <c r="AL675" i="2"/>
  <c r="AM675" i="2"/>
  <c r="AL1297" i="2"/>
  <c r="AM1297" i="2"/>
  <c r="AL3457" i="2"/>
  <c r="AM3457" i="2"/>
  <c r="AL3193" i="2"/>
  <c r="AM3193" i="2"/>
  <c r="AL2065" i="2"/>
  <c r="AM2065" i="2"/>
  <c r="AL2066" i="2"/>
  <c r="AM2066" i="2"/>
  <c r="AL3194" i="2"/>
  <c r="AM3194" i="2"/>
  <c r="AL676" i="2"/>
  <c r="AM676" i="2"/>
  <c r="AL1298" i="2"/>
  <c r="AM1298" i="2"/>
  <c r="AL2067" i="2"/>
  <c r="AM2067" i="2"/>
  <c r="AL2710" i="2"/>
  <c r="AM2710" i="2"/>
  <c r="AL2068" i="2"/>
  <c r="AM2068" i="2"/>
  <c r="AL1299" i="2"/>
  <c r="AM1299" i="2"/>
  <c r="AL1300" i="2"/>
  <c r="AM1300" i="2"/>
  <c r="AL1301" i="2"/>
  <c r="AM1301" i="2"/>
  <c r="AL1302" i="2"/>
  <c r="AM1302" i="2"/>
  <c r="AL2711" i="2"/>
  <c r="AM2711" i="2"/>
  <c r="AL2069" i="2"/>
  <c r="AM2069" i="2"/>
  <c r="AL33" i="2"/>
  <c r="AM33" i="2"/>
  <c r="AL192" i="2"/>
  <c r="AM192" i="2"/>
  <c r="AL2712" i="2"/>
  <c r="AM2712" i="2"/>
  <c r="AL2070" i="2"/>
  <c r="AM2070" i="2"/>
  <c r="AL2071" i="2"/>
  <c r="AM2071" i="2"/>
  <c r="AL3627" i="2"/>
  <c r="AM3627" i="2"/>
  <c r="AL677" i="2"/>
  <c r="AM677" i="2"/>
  <c r="AL193" i="2"/>
  <c r="AM193" i="2"/>
  <c r="AL2713" i="2"/>
  <c r="AM2713" i="2"/>
  <c r="AL194" i="2"/>
  <c r="AM194" i="2"/>
  <c r="AL2072" i="2"/>
  <c r="AM2072" i="2"/>
  <c r="AL1303" i="2"/>
  <c r="AM1303" i="2"/>
  <c r="AL2073" i="2"/>
  <c r="AM2073" i="2"/>
  <c r="AL3195" i="2"/>
  <c r="AM3195" i="2"/>
  <c r="AL678" i="2"/>
  <c r="AM678" i="2"/>
  <c r="AL2074" i="2"/>
  <c r="AM2074" i="2"/>
  <c r="AL3196" i="2"/>
  <c r="AM3196" i="2"/>
  <c r="AL679" i="2"/>
  <c r="AM679" i="2"/>
  <c r="AL195" i="2"/>
  <c r="AM195" i="2"/>
  <c r="AL680" i="2"/>
  <c r="AM680" i="2"/>
  <c r="AL3197" i="2"/>
  <c r="AM3197" i="2"/>
  <c r="AL3198" i="2"/>
  <c r="AM3198" i="2"/>
  <c r="AL3458" i="2"/>
  <c r="AM3458" i="2"/>
  <c r="AL1304" i="2"/>
  <c r="AM1304" i="2"/>
  <c r="AL3628" i="2"/>
  <c r="AM3628" i="2"/>
  <c r="AL2714" i="2"/>
  <c r="AM2714" i="2"/>
  <c r="AL2715" i="2"/>
  <c r="AM2715" i="2"/>
  <c r="AL2075" i="2"/>
  <c r="AM2075" i="2"/>
  <c r="AL2716" i="2"/>
  <c r="AM2716" i="2"/>
  <c r="AL681" i="2"/>
  <c r="AM681" i="2"/>
  <c r="AL196" i="2"/>
  <c r="AM196" i="2"/>
  <c r="AL197" i="2"/>
  <c r="AM197" i="2"/>
  <c r="AL1305" i="2"/>
  <c r="AM1305" i="2"/>
  <c r="AL2717" i="2"/>
  <c r="AM2717" i="2"/>
  <c r="AL682" i="2"/>
  <c r="AM682" i="2"/>
  <c r="AL1306" i="2"/>
  <c r="AM1306" i="2"/>
  <c r="AL2718" i="2"/>
  <c r="AM2718" i="2"/>
  <c r="AL2076" i="2"/>
  <c r="AM2076" i="2"/>
  <c r="AL683" i="2"/>
  <c r="AM683" i="2"/>
  <c r="AL2077" i="2"/>
  <c r="AM2077" i="2"/>
  <c r="AL198" i="2"/>
  <c r="AM198" i="2"/>
  <c r="AL2078" i="2"/>
  <c r="AM2078" i="2"/>
  <c r="AL2719" i="2"/>
  <c r="AM2719" i="2"/>
  <c r="AL199" i="2"/>
  <c r="AM199" i="2"/>
  <c r="AL1307" i="2"/>
  <c r="AM1307" i="2"/>
  <c r="AL684" i="2"/>
  <c r="AM684" i="2"/>
  <c r="AL2079" i="2"/>
  <c r="AM2079" i="2"/>
  <c r="AL2080" i="2"/>
  <c r="AM2080" i="2"/>
  <c r="AL1308" i="2"/>
  <c r="AM1308" i="2"/>
  <c r="AL2720" i="2"/>
  <c r="AM2720" i="2"/>
  <c r="AL1309" i="2"/>
  <c r="AM1309" i="2"/>
  <c r="AL685" i="2"/>
  <c r="AM685" i="2"/>
  <c r="AL2081" i="2"/>
  <c r="AM2081" i="2"/>
  <c r="AL686" i="2"/>
  <c r="AM686" i="2"/>
  <c r="AL1310" i="2"/>
  <c r="AM1310" i="2"/>
  <c r="AL687" i="2"/>
  <c r="AM687" i="2"/>
  <c r="AL3199" i="2"/>
  <c r="AM3199" i="2"/>
  <c r="AL1311" i="2"/>
  <c r="AM1311" i="2"/>
  <c r="AL688" i="2"/>
  <c r="AM688" i="2"/>
  <c r="AL3200" i="2"/>
  <c r="AM3200" i="2"/>
  <c r="AL3201" i="2"/>
  <c r="AM3201" i="2"/>
  <c r="AL689" i="2"/>
  <c r="AM689" i="2"/>
  <c r="AL1312" i="2"/>
  <c r="AM1312" i="2"/>
  <c r="AL690" i="2"/>
  <c r="AM690" i="2"/>
  <c r="AL1313" i="2"/>
  <c r="AM1313" i="2"/>
  <c r="AL1314" i="2"/>
  <c r="AM1314" i="2"/>
  <c r="AL2082" i="2"/>
  <c r="AM2082" i="2"/>
  <c r="AL691" i="2"/>
  <c r="AM691" i="2"/>
  <c r="AL1315" i="2"/>
  <c r="AM1315" i="2"/>
  <c r="AL1316" i="2"/>
  <c r="AM1316" i="2"/>
  <c r="AL2721" i="2"/>
  <c r="AM2721" i="2"/>
  <c r="AL2722" i="2"/>
  <c r="AM2722" i="2"/>
  <c r="AL692" i="2"/>
  <c r="AM692" i="2"/>
  <c r="AL200" i="2"/>
  <c r="AM200" i="2"/>
  <c r="AL2723" i="2"/>
  <c r="AM2723" i="2"/>
  <c r="AL2724" i="2"/>
  <c r="AM2724" i="2"/>
  <c r="AL693" i="2"/>
  <c r="AM693" i="2"/>
  <c r="AL694" i="2"/>
  <c r="AM694" i="2"/>
  <c r="AL695" i="2"/>
  <c r="AM695" i="2"/>
  <c r="AL696" i="2"/>
  <c r="AM696" i="2"/>
  <c r="AL1317" i="2"/>
  <c r="AM1317" i="2"/>
  <c r="AL201" i="2"/>
  <c r="AM201" i="2"/>
  <c r="AL3459" i="2"/>
  <c r="AM3459" i="2"/>
  <c r="AL697" i="2"/>
  <c r="AM697" i="2"/>
  <c r="AL3460" i="2"/>
  <c r="AM3460" i="2"/>
  <c r="AL2725" i="2"/>
  <c r="AM2725" i="2"/>
  <c r="AL202" i="2"/>
  <c r="AM202" i="2"/>
  <c r="AL3202" i="2"/>
  <c r="AM3202" i="2"/>
  <c r="AL1318" i="2"/>
  <c r="AM1318" i="2"/>
  <c r="AL34" i="2"/>
  <c r="AM34" i="2"/>
  <c r="AL2083" i="2"/>
  <c r="AM2083" i="2"/>
  <c r="AL3461" i="2"/>
  <c r="AM3461" i="2"/>
  <c r="AL1319" i="2"/>
  <c r="AM1319" i="2"/>
  <c r="AL1320" i="2"/>
  <c r="AM1320" i="2"/>
  <c r="AL2726" i="2"/>
  <c r="AM2726" i="2"/>
  <c r="AL203" i="2"/>
  <c r="AM203" i="2"/>
  <c r="AL1321" i="2"/>
  <c r="AM1321" i="2"/>
  <c r="AL1322" i="2"/>
  <c r="AM1322" i="2"/>
  <c r="AL2084" i="2"/>
  <c r="AM2084" i="2"/>
  <c r="AL698" i="2"/>
  <c r="AM698" i="2"/>
  <c r="AL2085" i="2"/>
  <c r="AM2085" i="2"/>
  <c r="AL35" i="2"/>
  <c r="AM35" i="2"/>
  <c r="AL3629" i="2"/>
  <c r="AM3629" i="2"/>
  <c r="AL2727" i="2"/>
  <c r="AM2727" i="2"/>
  <c r="AL2728" i="2"/>
  <c r="AM2728" i="2"/>
  <c r="AL204" i="2"/>
  <c r="AM204" i="2"/>
  <c r="AL699" i="2"/>
  <c r="AM699" i="2"/>
  <c r="AL1323" i="2"/>
  <c r="AM1323" i="2"/>
  <c r="AL700" i="2"/>
  <c r="AM700" i="2"/>
  <c r="AL2729" i="2"/>
  <c r="AM2729" i="2"/>
  <c r="AL1324" i="2"/>
  <c r="AM1324" i="2"/>
  <c r="AL205" i="2"/>
  <c r="AM205" i="2"/>
  <c r="AL2086" i="2"/>
  <c r="AM2086" i="2"/>
  <c r="AL701" i="2"/>
  <c r="AM701" i="2"/>
  <c r="AL702" i="2"/>
  <c r="AM702" i="2"/>
  <c r="AL703" i="2"/>
  <c r="AM703" i="2"/>
  <c r="AL2730" i="2"/>
  <c r="AM2730" i="2"/>
  <c r="AL1325" i="2"/>
  <c r="AM1325" i="2"/>
  <c r="AL1326" i="2"/>
  <c r="AM1326" i="2"/>
  <c r="AL2087" i="2"/>
  <c r="AM2087" i="2"/>
  <c r="AL206" i="2"/>
  <c r="AM206" i="2"/>
  <c r="AL1327" i="2"/>
  <c r="AM1327" i="2"/>
  <c r="AL1328" i="2"/>
  <c r="AM1328" i="2"/>
  <c r="AL36" i="2"/>
  <c r="AM36" i="2"/>
  <c r="AL704" i="2"/>
  <c r="AM704" i="2"/>
  <c r="AL3203" i="2"/>
  <c r="AM3203" i="2"/>
  <c r="AL2731" i="2"/>
  <c r="AM2731" i="2"/>
  <c r="AL37" i="2"/>
  <c r="AM37" i="2"/>
  <c r="AL2088" i="2"/>
  <c r="AM2088" i="2"/>
  <c r="AL207" i="2"/>
  <c r="AM207" i="2"/>
  <c r="AL208" i="2"/>
  <c r="AM208" i="2"/>
  <c r="AL2732" i="2"/>
  <c r="AM2732" i="2"/>
  <c r="AL1329" i="2"/>
  <c r="AM1329" i="2"/>
  <c r="AL1330" i="2"/>
  <c r="AM1330" i="2"/>
  <c r="AL3204" i="2"/>
  <c r="AM3204" i="2"/>
  <c r="AL209" i="2"/>
  <c r="AM209" i="2"/>
  <c r="AL3205" i="2"/>
  <c r="AM3205" i="2"/>
  <c r="AL705" i="2"/>
  <c r="AM705" i="2"/>
  <c r="AL2089" i="2"/>
  <c r="AM2089" i="2"/>
  <c r="AL2090" i="2"/>
  <c r="AM2090" i="2"/>
  <c r="AL1331" i="2"/>
  <c r="AM1331" i="2"/>
  <c r="AL3206" i="2"/>
  <c r="AM3206" i="2"/>
  <c r="AL2733" i="2"/>
  <c r="AM2733" i="2"/>
  <c r="AL3462" i="2"/>
  <c r="AM3462" i="2"/>
  <c r="AL2091" i="2"/>
  <c r="AM2091" i="2"/>
  <c r="AL3207" i="2"/>
  <c r="AM3207" i="2"/>
  <c r="AL2092" i="2"/>
  <c r="AM2092" i="2"/>
  <c r="AL3208" i="2"/>
  <c r="AM3208" i="2"/>
  <c r="AL1332" i="2"/>
  <c r="AM1332" i="2"/>
  <c r="AL1333" i="2"/>
  <c r="AM1333" i="2"/>
  <c r="AL3630" i="2"/>
  <c r="AM3630" i="2"/>
  <c r="AL2093" i="2"/>
  <c r="AM2093" i="2"/>
  <c r="AL1334" i="2"/>
  <c r="AM1334" i="2"/>
  <c r="AL210" i="2"/>
  <c r="AM210" i="2"/>
  <c r="AL1335" i="2"/>
  <c r="AM1335" i="2"/>
  <c r="AL2734" i="2"/>
  <c r="AM2734" i="2"/>
  <c r="AL2094" i="2"/>
  <c r="AM2094" i="2"/>
  <c r="AL3463" i="2"/>
  <c r="AM3463" i="2"/>
  <c r="AL1336" i="2"/>
  <c r="AM1336" i="2"/>
  <c r="AL1337" i="2"/>
  <c r="AM1337" i="2"/>
  <c r="AL1338" i="2"/>
  <c r="AM1338" i="2"/>
  <c r="AL706" i="2"/>
  <c r="AM706" i="2"/>
  <c r="AL707" i="2"/>
  <c r="AM707" i="2"/>
  <c r="AL2735" i="2"/>
  <c r="AM2735" i="2"/>
  <c r="AL211" i="2"/>
  <c r="AM211" i="2"/>
  <c r="AL708" i="2"/>
  <c r="AM708" i="2"/>
  <c r="AL1339" i="2"/>
  <c r="AM1339" i="2"/>
  <c r="AL2736" i="2"/>
  <c r="AM2736" i="2"/>
  <c r="AL3209" i="2"/>
  <c r="AM3209" i="2"/>
  <c r="AL2095" i="2"/>
  <c r="AM2095" i="2"/>
  <c r="AL709" i="2"/>
  <c r="AM709" i="2"/>
  <c r="AL2096" i="2"/>
  <c r="AM2096" i="2"/>
  <c r="AL1340" i="2"/>
  <c r="AM1340" i="2"/>
  <c r="AL710" i="2"/>
  <c r="AM710" i="2"/>
  <c r="AL3210" i="2"/>
  <c r="AM3210" i="2"/>
  <c r="AL3631" i="2"/>
  <c r="AM3631" i="2"/>
  <c r="AL38" i="2"/>
  <c r="AM38" i="2"/>
  <c r="AL711" i="2"/>
  <c r="AM711" i="2"/>
  <c r="AL2737" i="2"/>
  <c r="AM2737" i="2"/>
  <c r="AL2097" i="2"/>
  <c r="AM2097" i="2"/>
  <c r="AL2098" i="2"/>
  <c r="AM2098" i="2"/>
  <c r="AL712" i="2"/>
  <c r="AM712" i="2"/>
  <c r="AL713" i="2"/>
  <c r="AM713" i="2"/>
  <c r="AL2099" i="2"/>
  <c r="AM2099" i="2"/>
  <c r="AL714" i="2"/>
  <c r="AM714" i="2"/>
  <c r="AL2738" i="2"/>
  <c r="AM2738" i="2"/>
  <c r="AL715" i="2"/>
  <c r="AM715" i="2"/>
  <c r="AL2100" i="2"/>
  <c r="AM2100" i="2"/>
  <c r="AL3211" i="2"/>
  <c r="AM3211" i="2"/>
  <c r="AL716" i="2"/>
  <c r="AM716" i="2"/>
  <c r="AL3212" i="2"/>
  <c r="AM3212" i="2"/>
  <c r="AL2739" i="2"/>
  <c r="AM2739" i="2"/>
  <c r="AL2740" i="2"/>
  <c r="AM2740" i="2"/>
  <c r="AL3464" i="2"/>
  <c r="AM3464" i="2"/>
  <c r="AL717" i="2"/>
  <c r="AM717" i="2"/>
  <c r="AL1341" i="2"/>
  <c r="AM1341" i="2"/>
  <c r="AL1342" i="2"/>
  <c r="AM1342" i="2"/>
  <c r="AL212" i="2"/>
  <c r="AM212" i="2"/>
  <c r="AL2741" i="2"/>
  <c r="AM2741" i="2"/>
  <c r="AL2101" i="2"/>
  <c r="AM2101" i="2"/>
  <c r="AL1343" i="2"/>
  <c r="AM1343" i="2"/>
  <c r="AL1344" i="2"/>
  <c r="AM1344" i="2"/>
  <c r="AL718" i="2"/>
  <c r="AM718" i="2"/>
  <c r="AL3465" i="2"/>
  <c r="AM3465" i="2"/>
  <c r="AL719" i="2"/>
  <c r="AM719" i="2"/>
  <c r="AL213" i="2"/>
  <c r="AM213" i="2"/>
  <c r="AL3466" i="2"/>
  <c r="AM3466" i="2"/>
  <c r="AL1345" i="2"/>
  <c r="AM1345" i="2"/>
  <c r="AL1346" i="2"/>
  <c r="AM1346" i="2"/>
  <c r="AL720" i="2"/>
  <c r="AM720" i="2"/>
  <c r="AL1347" i="2"/>
  <c r="AM1347" i="2"/>
  <c r="AL721" i="2"/>
  <c r="AM721" i="2"/>
  <c r="AL214" i="2"/>
  <c r="AM214" i="2"/>
  <c r="AL3467" i="2"/>
  <c r="AM3467" i="2"/>
  <c r="AL2102" i="2"/>
  <c r="AM2102" i="2"/>
  <c r="AL215" i="2"/>
  <c r="AM215" i="2"/>
  <c r="AL39" i="2"/>
  <c r="AM39" i="2"/>
  <c r="AL2742" i="2"/>
  <c r="AM2742" i="2"/>
  <c r="AL3468" i="2"/>
  <c r="AM3468" i="2"/>
  <c r="AL1348" i="2"/>
  <c r="AM1348" i="2"/>
  <c r="AL3632" i="2"/>
  <c r="AM3632" i="2"/>
  <c r="AL722" i="2"/>
  <c r="AM722" i="2"/>
  <c r="AL216" i="2"/>
  <c r="AM216" i="2"/>
  <c r="AL217" i="2"/>
  <c r="AM217" i="2"/>
  <c r="AL1349" i="2"/>
  <c r="AM1349" i="2"/>
  <c r="AL3633" i="2"/>
  <c r="AM3633" i="2"/>
  <c r="AL1350" i="2"/>
  <c r="AM1350" i="2"/>
  <c r="AL1351" i="2"/>
  <c r="AM1351" i="2"/>
  <c r="AL1352" i="2"/>
  <c r="AM1352" i="2"/>
  <c r="AL2103" i="2"/>
  <c r="AM2103" i="2"/>
  <c r="AL2743" i="2"/>
  <c r="AM2743" i="2"/>
  <c r="AL2744" i="2"/>
  <c r="AM2744" i="2"/>
  <c r="AL1353" i="2"/>
  <c r="AM1353" i="2"/>
  <c r="AL3213" i="2"/>
  <c r="AM3213" i="2"/>
  <c r="AL2104" i="2"/>
  <c r="AM2104" i="2"/>
  <c r="AL2105" i="2"/>
  <c r="AM2105" i="2"/>
  <c r="AL3634" i="2"/>
  <c r="AM3634" i="2"/>
  <c r="AL3635" i="2"/>
  <c r="AM3635" i="2"/>
  <c r="AL3636" i="2"/>
  <c r="AM3636" i="2"/>
  <c r="AL3637" i="2"/>
  <c r="AM3637" i="2"/>
  <c r="AL3638" i="2"/>
  <c r="AM3638" i="2"/>
  <c r="AL3639" i="2"/>
  <c r="AM3639" i="2"/>
  <c r="AL3640" i="2"/>
  <c r="AM3640" i="2"/>
  <c r="AL3641" i="2"/>
  <c r="AM3641" i="2"/>
  <c r="AL2745" i="2"/>
  <c r="AM2745" i="2"/>
  <c r="AL2746" i="2"/>
  <c r="AM2746" i="2"/>
  <c r="AL3642" i="2"/>
  <c r="AM3642" i="2"/>
  <c r="AL2747" i="2"/>
  <c r="AM2747" i="2"/>
  <c r="AL2106" i="2"/>
  <c r="AM2106" i="2"/>
  <c r="AL3643" i="2"/>
  <c r="AM3643" i="2"/>
  <c r="AL1354" i="2"/>
  <c r="AM1354" i="2"/>
  <c r="AL2748" i="2"/>
  <c r="AM2748" i="2"/>
  <c r="AL2749" i="2"/>
  <c r="AM2749" i="2"/>
  <c r="AL3644" i="2"/>
  <c r="AM3644" i="2"/>
  <c r="AL2107" i="2"/>
  <c r="AM2107" i="2"/>
  <c r="AL1355" i="2"/>
  <c r="AM1355" i="2"/>
  <c r="AL723" i="2"/>
  <c r="AM723" i="2"/>
  <c r="AL1356" i="2"/>
  <c r="AM1356" i="2"/>
  <c r="AL724" i="2"/>
  <c r="AM724" i="2"/>
  <c r="AL1357" i="2"/>
  <c r="AM1357" i="2"/>
  <c r="AL1358" i="2"/>
  <c r="AM1358" i="2"/>
  <c r="AL1359" i="2"/>
  <c r="AM1359" i="2"/>
  <c r="AL725" i="2"/>
  <c r="AM725" i="2"/>
  <c r="AL1360" i="2"/>
  <c r="AM1360" i="2"/>
  <c r="AL1361" i="2"/>
  <c r="AM1361" i="2"/>
  <c r="AL3469" i="2"/>
  <c r="AM3469" i="2"/>
  <c r="AL726" i="2"/>
  <c r="AM726" i="2"/>
  <c r="AL727" i="2"/>
  <c r="AM727" i="2"/>
  <c r="AL728" i="2"/>
  <c r="AM728" i="2"/>
  <c r="AL729" i="2"/>
  <c r="AM729" i="2"/>
  <c r="AL1362" i="2"/>
  <c r="AM1362" i="2"/>
  <c r="AL1363" i="2"/>
  <c r="AM1363" i="2"/>
  <c r="AL1364" i="2"/>
  <c r="AM1364" i="2"/>
  <c r="AL1365" i="2"/>
  <c r="AM1365" i="2"/>
  <c r="AL1366" i="2"/>
  <c r="AM1366" i="2"/>
  <c r="AL3645" i="2"/>
  <c r="AM3645" i="2"/>
  <c r="AL3646" i="2"/>
  <c r="AM3646" i="2"/>
  <c r="AL3647" i="2"/>
  <c r="AM3647" i="2"/>
  <c r="AL3648" i="2"/>
  <c r="AM3648" i="2"/>
  <c r="AL730" i="2"/>
  <c r="AM730" i="2"/>
  <c r="AL3649" i="2"/>
  <c r="AM3649" i="2"/>
  <c r="AL218" i="2"/>
  <c r="AM218" i="2"/>
  <c r="AL3214" i="2"/>
  <c r="AM3214" i="2"/>
  <c r="AL2108" i="2"/>
  <c r="AM2108" i="2"/>
  <c r="AL3650" i="2"/>
  <c r="AM3650" i="2"/>
  <c r="AL731" i="2"/>
  <c r="AM731" i="2"/>
  <c r="AL2109" i="2"/>
  <c r="AM2109" i="2"/>
  <c r="AL3215" i="2"/>
  <c r="AM3215" i="2"/>
  <c r="AL2750" i="2"/>
  <c r="AM2750" i="2"/>
  <c r="AL3651" i="2"/>
  <c r="AM3651" i="2"/>
  <c r="AL3652" i="2"/>
  <c r="AM3652" i="2"/>
  <c r="AL2751" i="2"/>
  <c r="AM2751" i="2"/>
  <c r="AL219" i="2"/>
  <c r="AM219" i="2"/>
  <c r="AL3216" i="2"/>
  <c r="AM3216" i="2"/>
  <c r="AL2110" i="2"/>
  <c r="AM2110" i="2"/>
  <c r="AL1367" i="2"/>
  <c r="AM1367" i="2"/>
  <c r="AL2752" i="2"/>
  <c r="AM2752" i="2"/>
  <c r="AL3653" i="2"/>
  <c r="AM3653" i="2"/>
  <c r="AL2111" i="2"/>
  <c r="AM2111" i="2"/>
  <c r="AL3470" i="2"/>
  <c r="AM3470" i="2"/>
  <c r="AL2112" i="2"/>
  <c r="AM2112" i="2"/>
  <c r="AL1368" i="2"/>
  <c r="AM1368" i="2"/>
  <c r="AL2113" i="2"/>
  <c r="AM2113" i="2"/>
  <c r="AL3654" i="2"/>
  <c r="AM3654" i="2"/>
  <c r="AL3655" i="2"/>
  <c r="AM3655" i="2"/>
  <c r="AL3656" i="2"/>
  <c r="AM3656" i="2"/>
  <c r="AL2753" i="2"/>
  <c r="AM2753" i="2"/>
  <c r="AL1369" i="2"/>
  <c r="AM1369" i="2"/>
  <c r="AL2114" i="2"/>
  <c r="AM2114" i="2"/>
  <c r="AL2754" i="2"/>
  <c r="AM2754" i="2"/>
  <c r="AL1370" i="2"/>
  <c r="AM1370" i="2"/>
  <c r="AL2755" i="2"/>
  <c r="AM2755" i="2"/>
  <c r="AL2756" i="2"/>
  <c r="AM2756" i="2"/>
  <c r="AL220" i="2"/>
  <c r="AM220" i="2"/>
  <c r="AL3217" i="2"/>
  <c r="AM3217" i="2"/>
  <c r="AL6" i="2"/>
  <c r="AM6" i="2"/>
  <c r="AL2757" i="2"/>
  <c r="AM2757" i="2"/>
  <c r="AL732" i="2"/>
  <c r="AM732" i="2"/>
  <c r="AL40" i="2"/>
  <c r="AM40" i="2"/>
  <c r="AL2115" i="2"/>
  <c r="AM2115" i="2"/>
  <c r="AL3218" i="2"/>
  <c r="AM3218" i="2"/>
  <c r="AL1371" i="2"/>
  <c r="AM1371" i="2"/>
  <c r="AL733" i="2"/>
  <c r="AM733" i="2"/>
  <c r="AL1372" i="2"/>
  <c r="AM1372" i="2"/>
  <c r="AL1373" i="2"/>
  <c r="AM1373" i="2"/>
  <c r="AL1374" i="2"/>
  <c r="AM1374" i="2"/>
  <c r="AL2758" i="2"/>
  <c r="AM2758" i="2"/>
  <c r="AL3471" i="2"/>
  <c r="AM3471" i="2"/>
  <c r="AL1375" i="2"/>
  <c r="AM1375" i="2"/>
  <c r="AL2116" i="2"/>
  <c r="AM2116" i="2"/>
  <c r="AL221" i="2"/>
  <c r="AM221" i="2"/>
  <c r="AL3472" i="2"/>
  <c r="AM3472" i="2"/>
  <c r="AL2759" i="2"/>
  <c r="AM2759" i="2"/>
  <c r="AL2760" i="2"/>
  <c r="AM2760" i="2"/>
  <c r="AL41" i="2"/>
  <c r="AM41" i="2"/>
  <c r="AL2117" i="2"/>
  <c r="AM2117" i="2"/>
  <c r="AL1376" i="2"/>
  <c r="AM1376" i="2"/>
  <c r="AL2118" i="2"/>
  <c r="AM2118" i="2"/>
  <c r="AL222" i="2"/>
  <c r="AM222" i="2"/>
  <c r="AL734" i="2"/>
  <c r="AM734" i="2"/>
  <c r="AL223" i="2"/>
  <c r="AM223" i="2"/>
  <c r="AL2119" i="2"/>
  <c r="AM2119" i="2"/>
  <c r="AL1377" i="2"/>
  <c r="AM1377" i="2"/>
  <c r="AL224" i="2"/>
  <c r="AM224" i="2"/>
  <c r="AL3219" i="2"/>
  <c r="AM3219" i="2"/>
  <c r="AL735" i="2"/>
  <c r="AM735" i="2"/>
  <c r="AL736" i="2"/>
  <c r="AM736" i="2"/>
  <c r="AL2120" i="2"/>
  <c r="AM2120" i="2"/>
  <c r="AL42" i="2"/>
  <c r="AM42" i="2"/>
  <c r="AL737" i="2"/>
  <c r="AM737" i="2"/>
  <c r="AL3220" i="2"/>
  <c r="AM3220" i="2"/>
  <c r="AL1378" i="2"/>
  <c r="AM1378" i="2"/>
  <c r="AL2121" i="2"/>
  <c r="AM2121" i="2"/>
  <c r="AL2122" i="2"/>
  <c r="AM2122" i="2"/>
  <c r="AL3657" i="2"/>
  <c r="AM3657" i="2"/>
  <c r="AL1379" i="2"/>
  <c r="AM1379" i="2"/>
  <c r="AL1380" i="2"/>
  <c r="AM1380" i="2"/>
  <c r="AL738" i="2"/>
  <c r="AM738" i="2"/>
  <c r="AL225" i="2"/>
  <c r="AM225" i="2"/>
  <c r="AL3221" i="2"/>
  <c r="AM3221" i="2"/>
  <c r="AL2123" i="2"/>
  <c r="AM2123" i="2"/>
  <c r="AL739" i="2"/>
  <c r="AM739" i="2"/>
  <c r="AL740" i="2"/>
  <c r="AM740" i="2"/>
  <c r="AL226" i="2"/>
  <c r="AM226" i="2"/>
  <c r="AL1381" i="2"/>
  <c r="AM1381" i="2"/>
  <c r="AL2761" i="2"/>
  <c r="AM2761" i="2"/>
  <c r="AL1382" i="2"/>
  <c r="AM1382" i="2"/>
  <c r="AL1383" i="2"/>
  <c r="AM1383" i="2"/>
  <c r="AL1384" i="2"/>
  <c r="AM1384" i="2"/>
  <c r="AL227" i="2"/>
  <c r="AM227" i="2"/>
  <c r="AL3658" i="2"/>
  <c r="AM3658" i="2"/>
  <c r="AL1385" i="2"/>
  <c r="AM1385" i="2"/>
  <c r="AL1386" i="2"/>
  <c r="AM1386" i="2"/>
  <c r="AL1387" i="2"/>
  <c r="AM1387" i="2"/>
  <c r="AL1388" i="2"/>
  <c r="AM1388" i="2"/>
  <c r="AL1389" i="2"/>
  <c r="AM1389" i="2"/>
  <c r="AL3222" i="2"/>
  <c r="AM3222" i="2"/>
  <c r="AL228" i="2"/>
  <c r="AM228" i="2"/>
  <c r="AL741" i="2"/>
  <c r="AM741" i="2"/>
  <c r="AL742" i="2"/>
  <c r="AM742" i="2"/>
  <c r="AL2124" i="2"/>
  <c r="AM2124" i="2"/>
  <c r="AL743" i="2"/>
  <c r="AM743" i="2"/>
  <c r="AL744" i="2"/>
  <c r="AM744" i="2"/>
  <c r="AL2125" i="2"/>
  <c r="AM2125" i="2"/>
  <c r="AL2126" i="2"/>
  <c r="AM2126" i="2"/>
  <c r="AL2762" i="2"/>
  <c r="AM2762" i="2"/>
  <c r="AL1390" i="2"/>
  <c r="AM1390" i="2"/>
  <c r="AL2127" i="2"/>
  <c r="AM2127" i="2"/>
  <c r="AL3473" i="2"/>
  <c r="AM3473" i="2"/>
  <c r="AL2128" i="2"/>
  <c r="AM2128" i="2"/>
  <c r="AL1391" i="2"/>
  <c r="AM1391" i="2"/>
  <c r="AL1392" i="2"/>
  <c r="AM1392" i="2"/>
  <c r="AL3659" i="2"/>
  <c r="AM3659" i="2"/>
  <c r="AL3660" i="2"/>
  <c r="AM3660" i="2"/>
  <c r="AL2129" i="2"/>
  <c r="AM2129" i="2"/>
  <c r="AL2130" i="2"/>
  <c r="AM2130" i="2"/>
  <c r="AL3661" i="2"/>
  <c r="AM3661" i="2"/>
  <c r="AL2131" i="2"/>
  <c r="AM2131" i="2"/>
  <c r="AL1393" i="2"/>
  <c r="AM1393" i="2"/>
  <c r="AL2132" i="2"/>
  <c r="AM2132" i="2"/>
  <c r="AL3223" i="2"/>
  <c r="AM3223" i="2"/>
  <c r="AL745" i="2"/>
  <c r="AM745" i="2"/>
  <c r="AL43" i="2"/>
  <c r="AM43" i="2"/>
  <c r="AL2763" i="2"/>
  <c r="AM2763" i="2"/>
  <c r="AL229" i="2"/>
  <c r="AM229" i="2"/>
  <c r="AL3224" i="2"/>
  <c r="AM3224" i="2"/>
  <c r="AL1394" i="2"/>
  <c r="AM1394" i="2"/>
  <c r="AL2133" i="2"/>
  <c r="AM2133" i="2"/>
  <c r="AL3474" i="2"/>
  <c r="AM3474" i="2"/>
  <c r="AL1395" i="2"/>
  <c r="AM1395" i="2"/>
  <c r="AL2134" i="2"/>
  <c r="AM2134" i="2"/>
  <c r="AL746" i="2"/>
  <c r="AM746" i="2"/>
  <c r="AL3225" i="2"/>
  <c r="AM3225" i="2"/>
  <c r="AL2764" i="2"/>
  <c r="AM2764" i="2"/>
  <c r="AL747" i="2"/>
  <c r="AM747" i="2"/>
  <c r="AL1396" i="2"/>
  <c r="AM1396" i="2"/>
  <c r="AL3226" i="2"/>
  <c r="AM3226" i="2"/>
  <c r="AL2765" i="2"/>
  <c r="AM2765" i="2"/>
  <c r="AL748" i="2"/>
  <c r="AM748" i="2"/>
  <c r="AL749" i="2"/>
  <c r="AM749" i="2"/>
  <c r="AL1397" i="2"/>
  <c r="AM1397" i="2"/>
  <c r="AL3227" i="2"/>
  <c r="AM3227" i="2"/>
  <c r="AL1398" i="2"/>
  <c r="AM1398" i="2"/>
  <c r="AL2766" i="2"/>
  <c r="AM2766" i="2"/>
  <c r="AL3228" i="2"/>
  <c r="AM3228" i="2"/>
  <c r="AL44" i="2"/>
  <c r="AM44" i="2"/>
  <c r="AL750" i="2"/>
  <c r="AM750" i="2"/>
  <c r="AL230" i="2"/>
  <c r="AM230" i="2"/>
  <c r="AL3229" i="2"/>
  <c r="AM3229" i="2"/>
  <c r="AL1399" i="2"/>
  <c r="AM1399" i="2"/>
  <c r="AL751" i="2"/>
  <c r="AM751" i="2"/>
  <c r="AL3662" i="2"/>
  <c r="AM3662" i="2"/>
  <c r="AL1400" i="2"/>
  <c r="AM1400" i="2"/>
  <c r="AL45" i="2"/>
  <c r="AM45" i="2"/>
  <c r="AL1401" i="2"/>
  <c r="AM1401" i="2"/>
  <c r="AL231" i="2"/>
  <c r="AM231" i="2"/>
  <c r="AL46" i="2"/>
  <c r="AM46" i="2"/>
  <c r="AL752" i="2"/>
  <c r="AM752" i="2"/>
  <c r="AL47" i="2"/>
  <c r="AM47" i="2"/>
  <c r="AL2135" i="2"/>
  <c r="AM2135" i="2"/>
  <c r="AL753" i="2"/>
  <c r="AM753" i="2"/>
  <c r="AL2767" i="2"/>
  <c r="AM2767" i="2"/>
  <c r="AL2768" i="2"/>
  <c r="AM2768" i="2"/>
  <c r="AL3475" i="2"/>
  <c r="AM3475" i="2"/>
  <c r="AL232" i="2"/>
  <c r="AM232" i="2"/>
  <c r="AL1402" i="2"/>
  <c r="AM1402" i="2"/>
  <c r="AL1403" i="2"/>
  <c r="AM1403" i="2"/>
  <c r="AL3230" i="2"/>
  <c r="AM3230" i="2"/>
  <c r="AL2769" i="2"/>
  <c r="AM2769" i="2"/>
  <c r="AL3663" i="2"/>
  <c r="AM3663" i="2"/>
  <c r="AL233" i="2"/>
  <c r="AM233" i="2"/>
  <c r="AL2136" i="2"/>
  <c r="AM2136" i="2"/>
  <c r="AL754" i="2"/>
  <c r="AM754" i="2"/>
  <c r="AL1404" i="2"/>
  <c r="AM1404" i="2"/>
  <c r="AL755" i="2"/>
  <c r="AM755" i="2"/>
  <c r="AL2770" i="2"/>
  <c r="AM2770" i="2"/>
  <c r="AL756" i="2"/>
  <c r="AM756" i="2"/>
  <c r="AL234" i="2"/>
  <c r="AM234" i="2"/>
  <c r="AL3664" i="2"/>
  <c r="AM3664" i="2"/>
  <c r="AL757" i="2"/>
  <c r="AM757" i="2"/>
  <c r="AL235" i="2"/>
  <c r="AM235" i="2"/>
  <c r="AL236" i="2"/>
  <c r="AM236" i="2"/>
  <c r="AL1405" i="2"/>
  <c r="AM1405" i="2"/>
  <c r="AL758" i="2"/>
  <c r="AM758" i="2"/>
  <c r="AL48" i="2"/>
  <c r="AM48" i="2"/>
  <c r="AL759" i="2"/>
  <c r="AM759" i="2"/>
  <c r="AL3231" i="2"/>
  <c r="AM3231" i="2"/>
  <c r="AL2137" i="2"/>
  <c r="AM2137" i="2"/>
  <c r="AL2138" i="2"/>
  <c r="AM2138" i="2"/>
  <c r="AL3476" i="2"/>
  <c r="AM3476" i="2"/>
  <c r="AL3232" i="2"/>
  <c r="AM3232" i="2"/>
  <c r="AL2139" i="2"/>
  <c r="AM2139" i="2"/>
  <c r="AL2771" i="2"/>
  <c r="AM2771" i="2"/>
  <c r="AL237" i="2"/>
  <c r="AM237" i="2"/>
  <c r="AL760" i="2"/>
  <c r="AM760" i="2"/>
  <c r="AL2772" i="2"/>
  <c r="AM2772" i="2"/>
  <c r="AL2140" i="2"/>
  <c r="AM2140" i="2"/>
  <c r="AL2141" i="2"/>
  <c r="AM2141" i="2"/>
  <c r="AL2142" i="2"/>
  <c r="AM2142" i="2"/>
  <c r="AL761" i="2"/>
  <c r="AM761" i="2"/>
  <c r="AL2143" i="2"/>
  <c r="AM2143" i="2"/>
  <c r="AL2144" i="2"/>
  <c r="AM2144" i="2"/>
  <c r="AL3665" i="2"/>
  <c r="AM3665" i="2"/>
  <c r="AL1406" i="2"/>
  <c r="AM1406" i="2"/>
  <c r="AL3233" i="2"/>
  <c r="AM3233" i="2"/>
  <c r="AL2773" i="2"/>
  <c r="AM2773" i="2"/>
  <c r="AL238" i="2"/>
  <c r="AM238" i="2"/>
  <c r="AL2774" i="2"/>
  <c r="AM2774" i="2"/>
  <c r="AL762" i="2"/>
  <c r="AM762" i="2"/>
  <c r="AL3234" i="2"/>
  <c r="AM3234" i="2"/>
  <c r="AL1407" i="2"/>
  <c r="AM1407" i="2"/>
  <c r="AL49" i="2"/>
  <c r="AM49" i="2"/>
  <c r="AL2145" i="2"/>
  <c r="AM2145" i="2"/>
  <c r="AL3235" i="2"/>
  <c r="AM3235" i="2"/>
  <c r="AL763" i="2"/>
  <c r="AM763" i="2"/>
  <c r="AL2775" i="2"/>
  <c r="AM2775" i="2"/>
  <c r="AL7" i="2"/>
  <c r="AM7" i="2"/>
  <c r="AL1408" i="2"/>
  <c r="AM1408" i="2"/>
  <c r="AL3666" i="2"/>
  <c r="AM3666" i="2"/>
  <c r="AL1409" i="2"/>
  <c r="AM1409" i="2"/>
  <c r="AL3667" i="2"/>
  <c r="AM3667" i="2"/>
  <c r="AL50" i="2"/>
  <c r="AM50" i="2"/>
  <c r="AL239" i="2"/>
  <c r="AM239" i="2"/>
  <c r="AL2776" i="2"/>
  <c r="AM2776" i="2"/>
  <c r="AL764" i="2"/>
  <c r="AM764" i="2"/>
  <c r="AL1410" i="2"/>
  <c r="AM1410" i="2"/>
  <c r="AL2146" i="2"/>
  <c r="AM2146" i="2"/>
  <c r="AL3477" i="2"/>
  <c r="AM3477" i="2"/>
  <c r="AL2147" i="2"/>
  <c r="AM2147" i="2"/>
  <c r="AL765" i="2"/>
  <c r="AM765" i="2"/>
  <c r="AL51" i="2"/>
  <c r="AM51" i="2"/>
  <c r="AL1411" i="2"/>
  <c r="AM1411" i="2"/>
  <c r="AL240" i="2"/>
  <c r="AM240" i="2"/>
  <c r="AL1412" i="2"/>
  <c r="AM1412" i="2"/>
  <c r="AL766" i="2"/>
  <c r="AM766" i="2"/>
  <c r="AL2148" i="2"/>
  <c r="AM2148" i="2"/>
  <c r="AL3236" i="2"/>
  <c r="AM3236" i="2"/>
  <c r="AL241" i="2"/>
  <c r="AM241" i="2"/>
  <c r="AL242" i="2"/>
  <c r="AM242" i="2"/>
  <c r="AL2777" i="2"/>
  <c r="AM2777" i="2"/>
  <c r="AL243" i="2"/>
  <c r="AM243" i="2"/>
  <c r="AL244" i="2"/>
  <c r="AM244" i="2"/>
  <c r="AL1413" i="2"/>
  <c r="AM1413" i="2"/>
  <c r="AL1414" i="2"/>
  <c r="AM1414" i="2"/>
  <c r="AL3668" i="2"/>
  <c r="AM3668" i="2"/>
  <c r="AL767" i="2"/>
  <c r="AM767" i="2"/>
  <c r="AL1415" i="2"/>
  <c r="AM1415" i="2"/>
  <c r="AL3669" i="2"/>
  <c r="AM3669" i="2"/>
  <c r="AL1416" i="2"/>
  <c r="AM1416" i="2"/>
  <c r="AL1417" i="2"/>
  <c r="AM1417" i="2"/>
  <c r="AL768" i="2"/>
  <c r="AM768" i="2"/>
  <c r="AL769" i="2"/>
  <c r="AM769" i="2"/>
  <c r="AL245" i="2"/>
  <c r="AM245" i="2"/>
  <c r="AL2778" i="2"/>
  <c r="AM2778" i="2"/>
  <c r="AL3670" i="2"/>
  <c r="AM3670" i="2"/>
  <c r="AL770" i="2"/>
  <c r="AM770" i="2"/>
  <c r="AL2149" i="2"/>
  <c r="AM2149" i="2"/>
  <c r="AL3237" i="2"/>
  <c r="AM3237" i="2"/>
  <c r="AL1418" i="2"/>
  <c r="AM1418" i="2"/>
  <c r="AL1419" i="2"/>
  <c r="AM1419" i="2"/>
  <c r="AL771" i="2"/>
  <c r="AM771" i="2"/>
  <c r="AL772" i="2"/>
  <c r="AM772" i="2"/>
  <c r="AL1420" i="2"/>
  <c r="AM1420" i="2"/>
  <c r="AL2779" i="2"/>
  <c r="AM2779" i="2"/>
  <c r="AL1421" i="2"/>
  <c r="AM1421" i="2"/>
  <c r="AL1422" i="2"/>
  <c r="AM1422" i="2"/>
  <c r="AL8" i="2"/>
  <c r="AM8" i="2"/>
  <c r="AL2150" i="2"/>
  <c r="AM2150" i="2"/>
  <c r="AL52" i="2"/>
  <c r="AM52" i="2"/>
  <c r="AL3238" i="2"/>
  <c r="AM3238" i="2"/>
  <c r="AL773" i="2"/>
  <c r="AM773" i="2"/>
  <c r="AL3671" i="2"/>
  <c r="AM3671" i="2"/>
  <c r="AL2151" i="2"/>
  <c r="AM2151" i="2"/>
  <c r="AL2152" i="2"/>
  <c r="AM2152" i="2"/>
  <c r="AL774" i="2"/>
  <c r="AM774" i="2"/>
  <c r="AL775" i="2"/>
  <c r="AM775" i="2"/>
  <c r="AL776" i="2"/>
  <c r="AM776" i="2"/>
  <c r="AL3239" i="2"/>
  <c r="AM3239" i="2"/>
  <c r="AL3478" i="2"/>
  <c r="AM3478" i="2"/>
  <c r="AL1423" i="2"/>
  <c r="AM1423" i="2"/>
  <c r="AL1424" i="2"/>
  <c r="AM1424" i="2"/>
  <c r="AL777" i="2"/>
  <c r="AM777" i="2"/>
  <c r="AL778" i="2"/>
  <c r="AM778" i="2"/>
  <c r="AL779" i="2"/>
  <c r="AM779" i="2"/>
  <c r="AL2153" i="2"/>
  <c r="AM2153" i="2"/>
  <c r="AL780" i="2"/>
  <c r="AM780" i="2"/>
  <c r="AL1425" i="2"/>
  <c r="AM1425" i="2"/>
  <c r="AL781" i="2"/>
  <c r="AM781" i="2"/>
  <c r="AL246" i="2"/>
  <c r="AM246" i="2"/>
  <c r="AL782" i="2"/>
  <c r="AM782" i="2"/>
  <c r="AL247" i="2"/>
  <c r="AM247" i="2"/>
  <c r="AL53" i="2"/>
  <c r="AM53" i="2"/>
  <c r="AL2154" i="2"/>
  <c r="AM2154" i="2"/>
  <c r="AL2780" i="2"/>
  <c r="AM2780" i="2"/>
  <c r="AL783" i="2"/>
  <c r="AM783" i="2"/>
  <c r="AL3479" i="2"/>
  <c r="AM3479" i="2"/>
  <c r="AL3240" i="2"/>
  <c r="AM3240" i="2"/>
  <c r="AL1426" i="2"/>
  <c r="AM1426" i="2"/>
  <c r="AL2781" i="2"/>
  <c r="AM2781" i="2"/>
  <c r="AL3241" i="2"/>
  <c r="AM3241" i="2"/>
  <c r="AL3672" i="2"/>
  <c r="AM3672" i="2"/>
  <c r="AL784" i="2"/>
  <c r="AM784" i="2"/>
  <c r="AL3673" i="2"/>
  <c r="AM3673" i="2"/>
  <c r="AL1427" i="2"/>
  <c r="AM1427" i="2"/>
  <c r="AL3674" i="2"/>
  <c r="AM3674" i="2"/>
  <c r="AL2155" i="2"/>
  <c r="AM2155" i="2"/>
  <c r="AL3675" i="2"/>
  <c r="AM3675" i="2"/>
  <c r="AL3676" i="2"/>
  <c r="AM3676" i="2"/>
  <c r="AL3242" i="2"/>
  <c r="AM3242" i="2"/>
  <c r="AL3243" i="2"/>
  <c r="AM3243" i="2"/>
  <c r="AL2782" i="2"/>
  <c r="AM2782" i="2"/>
  <c r="AL785" i="2"/>
  <c r="AM785" i="2"/>
  <c r="AL2783" i="2"/>
  <c r="AM2783" i="2"/>
  <c r="AL54" i="2"/>
  <c r="AM54" i="2"/>
  <c r="AL3677" i="2"/>
  <c r="AM3677" i="2"/>
  <c r="AL786" i="2"/>
  <c r="AM786" i="2"/>
  <c r="AL2784" i="2"/>
  <c r="AM2784" i="2"/>
  <c r="AL3678" i="2"/>
  <c r="AM3678" i="2"/>
  <c r="AL1428" i="2"/>
  <c r="AM1428" i="2"/>
  <c r="AL3480" i="2"/>
  <c r="AM3480" i="2"/>
  <c r="AL2785" i="2"/>
  <c r="AM2785" i="2"/>
  <c r="AL2156" i="2"/>
  <c r="AM2156" i="2"/>
  <c r="AL1429" i="2"/>
  <c r="AM1429" i="2"/>
  <c r="AL2157" i="2"/>
  <c r="AM2157" i="2"/>
  <c r="AL3679" i="2"/>
  <c r="AM3679" i="2"/>
  <c r="AL2158" i="2"/>
  <c r="AM2158" i="2"/>
  <c r="AL1430" i="2"/>
  <c r="AM1430" i="2"/>
  <c r="AL787" i="2"/>
  <c r="AM787" i="2"/>
  <c r="AL1431" i="2"/>
  <c r="AM1431" i="2"/>
  <c r="AL9" i="2"/>
  <c r="AM9" i="2"/>
  <c r="AL1432" i="2"/>
  <c r="AM1432" i="2"/>
  <c r="AL1433" i="2"/>
  <c r="AM1433" i="2"/>
  <c r="AL2159" i="2"/>
  <c r="AM2159" i="2"/>
  <c r="AL2786" i="2"/>
  <c r="AM2786" i="2"/>
  <c r="AL3244" i="2"/>
  <c r="AM3244" i="2"/>
  <c r="AL1434" i="2"/>
  <c r="AM1434" i="2"/>
  <c r="AL1435" i="2"/>
  <c r="AM1435" i="2"/>
  <c r="AL55" i="2"/>
  <c r="AM55" i="2"/>
  <c r="AL1436" i="2"/>
  <c r="AM1436" i="2"/>
  <c r="AL3245" i="2"/>
  <c r="AM3245" i="2"/>
  <c r="AL3481" i="2"/>
  <c r="AM3481" i="2"/>
  <c r="AL788" i="2"/>
  <c r="AM788" i="2"/>
  <c r="AL2787" i="2"/>
  <c r="AM2787" i="2"/>
  <c r="AL1437" i="2"/>
  <c r="AM1437" i="2"/>
  <c r="AL2788" i="2"/>
  <c r="AM2788" i="2"/>
  <c r="AL2789" i="2"/>
  <c r="AM2789" i="2"/>
  <c r="AL248" i="2"/>
  <c r="AM248" i="2"/>
  <c r="AL1438" i="2"/>
  <c r="AM1438" i="2"/>
  <c r="AL1439" i="2"/>
  <c r="AM1439" i="2"/>
  <c r="AL3680" i="2"/>
  <c r="AM3680" i="2"/>
  <c r="AL249" i="2"/>
  <c r="AM249" i="2"/>
  <c r="AL789" i="2"/>
  <c r="AM789" i="2"/>
  <c r="AL790" i="2"/>
  <c r="AM790" i="2"/>
  <c r="AL2160" i="2"/>
  <c r="AM2160" i="2"/>
  <c r="AL3482" i="2"/>
  <c r="AM3482" i="2"/>
  <c r="AL1440" i="2"/>
  <c r="AM1440" i="2"/>
  <c r="AL791" i="2"/>
  <c r="AM791" i="2"/>
  <c r="AL2161" i="2"/>
  <c r="AM2161" i="2"/>
  <c r="AL250" i="2"/>
  <c r="AM250" i="2"/>
  <c r="AL2790" i="2"/>
  <c r="AM2790" i="2"/>
  <c r="AL56" i="2"/>
  <c r="AM56" i="2"/>
  <c r="AL251" i="2"/>
  <c r="AM251" i="2"/>
  <c r="AL2162" i="2"/>
  <c r="AM2162" i="2"/>
  <c r="AL1441" i="2"/>
  <c r="AM1441" i="2"/>
  <c r="AL2163" i="2"/>
  <c r="AM2163" i="2"/>
  <c r="AL3483" i="2"/>
  <c r="AM3483" i="2"/>
  <c r="AL3484" i="2"/>
  <c r="AM3484" i="2"/>
  <c r="AL2791" i="2"/>
  <c r="AM2791" i="2"/>
  <c r="AL2164" i="2"/>
  <c r="AM2164" i="2"/>
  <c r="AL2792" i="2"/>
  <c r="AM2792" i="2"/>
  <c r="AL252" i="2"/>
  <c r="AM252" i="2"/>
  <c r="AL3246" i="2"/>
  <c r="AM3246" i="2"/>
  <c r="AL792" i="2"/>
  <c r="AM792" i="2"/>
  <c r="AL793" i="2"/>
  <c r="AM793" i="2"/>
  <c r="AL253" i="2"/>
  <c r="AM253" i="2"/>
  <c r="AL2165" i="2"/>
  <c r="AM2165" i="2"/>
  <c r="AL2793" i="2"/>
  <c r="AM2793" i="2"/>
  <c r="AL794" i="2"/>
  <c r="AM794" i="2"/>
  <c r="AL57" i="2"/>
  <c r="AM57" i="2"/>
  <c r="AL2794" i="2"/>
  <c r="AM2794" i="2"/>
  <c r="AL795" i="2"/>
  <c r="AM795" i="2"/>
  <c r="AL2166" i="2"/>
  <c r="AM2166" i="2"/>
  <c r="AL2167" i="2"/>
  <c r="AM2167" i="2"/>
  <c r="AL3247" i="2"/>
  <c r="AM3247" i="2"/>
  <c r="AL1442" i="2"/>
  <c r="AM1442" i="2"/>
  <c r="AL1443" i="2"/>
  <c r="AM1443" i="2"/>
  <c r="AL3485" i="2"/>
  <c r="AM3485" i="2"/>
  <c r="AL254" i="2"/>
  <c r="AM254" i="2"/>
  <c r="AL796" i="2"/>
  <c r="AM796" i="2"/>
  <c r="AL797" i="2"/>
  <c r="AM797" i="2"/>
  <c r="AL798" i="2"/>
  <c r="AM798" i="2"/>
  <c r="AL255" i="2"/>
  <c r="AM255" i="2"/>
  <c r="AL2168" i="2"/>
  <c r="AM2168" i="2"/>
  <c r="AL1444" i="2"/>
  <c r="AM1444" i="2"/>
  <c r="AL799" i="2"/>
  <c r="AM799" i="2"/>
  <c r="AL1445" i="2"/>
  <c r="AM1445" i="2"/>
  <c r="AL800" i="2"/>
  <c r="AM800" i="2"/>
  <c r="AL2795" i="2"/>
  <c r="AM2795" i="2"/>
  <c r="AL256" i="2"/>
  <c r="AM256" i="2"/>
  <c r="AL2169" i="2"/>
  <c r="AM2169" i="2"/>
  <c r="AL2170" i="2"/>
  <c r="AM2170" i="2"/>
  <c r="AL801" i="2"/>
  <c r="AM801" i="2"/>
  <c r="AL802" i="2"/>
  <c r="AM802" i="2"/>
  <c r="AL1446" i="2"/>
  <c r="AM1446" i="2"/>
  <c r="AL2171" i="2"/>
  <c r="AM2171" i="2"/>
  <c r="AL2172" i="2"/>
  <c r="AM2172" i="2"/>
  <c r="AL803" i="2"/>
  <c r="AM803" i="2"/>
  <c r="AL804" i="2"/>
  <c r="AM804" i="2"/>
  <c r="AL1447" i="2"/>
  <c r="AM1447" i="2"/>
  <c r="AL1448" i="2"/>
  <c r="AM1448" i="2"/>
  <c r="AL257" i="2"/>
  <c r="AM257" i="2"/>
  <c r="AL3248" i="2"/>
  <c r="AM3248" i="2"/>
  <c r="AL1449" i="2"/>
  <c r="AM1449" i="2"/>
  <c r="AL2796" i="2"/>
  <c r="AM2796" i="2"/>
  <c r="AL3249" i="2"/>
  <c r="AM3249" i="2"/>
  <c r="AL258" i="2"/>
  <c r="AM258" i="2"/>
  <c r="AL2797" i="2"/>
  <c r="AM2797" i="2"/>
  <c r="AL3250" i="2"/>
  <c r="AM3250" i="2"/>
  <c r="AL2173" i="2"/>
  <c r="AM2173" i="2"/>
  <c r="AL259" i="2"/>
  <c r="AM259" i="2"/>
  <c r="AL2174" i="2"/>
  <c r="AM2174" i="2"/>
  <c r="AL805" i="2"/>
  <c r="AM805" i="2"/>
  <c r="AL806" i="2"/>
  <c r="AM806" i="2"/>
  <c r="AL2175" i="2"/>
  <c r="AM2175" i="2"/>
  <c r="AL2798" i="2"/>
  <c r="AM2798" i="2"/>
  <c r="AL1450" i="2"/>
  <c r="AM1450" i="2"/>
  <c r="AL1451" i="2"/>
  <c r="AM1451" i="2"/>
  <c r="AL3251" i="2"/>
  <c r="AM3251" i="2"/>
  <c r="AL1452" i="2"/>
  <c r="AM1452" i="2"/>
  <c r="AL260" i="2"/>
  <c r="AM260" i="2"/>
  <c r="AL807" i="2"/>
  <c r="AM807" i="2"/>
  <c r="AL1453" i="2"/>
  <c r="AM1453" i="2"/>
  <c r="AL1454" i="2"/>
  <c r="AM1454" i="2"/>
  <c r="AL1455" i="2"/>
  <c r="AM1455" i="2"/>
  <c r="AL3486" i="2"/>
  <c r="AM3486" i="2"/>
  <c r="AL3487" i="2"/>
  <c r="AM3487" i="2"/>
  <c r="AL1456" i="2"/>
  <c r="AM1456" i="2"/>
  <c r="AL2176" i="2"/>
  <c r="AM2176" i="2"/>
  <c r="AL261" i="2"/>
  <c r="AM261" i="2"/>
  <c r="AL808" i="2"/>
  <c r="AM808" i="2"/>
  <c r="AL2799" i="2"/>
  <c r="AM2799" i="2"/>
  <c r="AL2800" i="2"/>
  <c r="AM2800" i="2"/>
  <c r="AL2801" i="2"/>
  <c r="AM2801" i="2"/>
  <c r="AL2802" i="2"/>
  <c r="AM2802" i="2"/>
  <c r="AL1457" i="2"/>
  <c r="AM1457" i="2"/>
  <c r="AL2177" i="2"/>
  <c r="AM2177" i="2"/>
  <c r="AL2178" i="2"/>
  <c r="AM2178" i="2"/>
  <c r="AL809" i="2"/>
  <c r="AM809" i="2"/>
  <c r="AL2803" i="2"/>
  <c r="AM2803" i="2"/>
  <c r="AL262" i="2"/>
  <c r="AM262" i="2"/>
  <c r="AL3252" i="2"/>
  <c r="AM3252" i="2"/>
  <c r="AL810" i="2"/>
  <c r="AM810" i="2"/>
  <c r="AL2179" i="2"/>
  <c r="AM2179" i="2"/>
  <c r="AL263" i="2"/>
  <c r="AM263" i="2"/>
  <c r="AL3488" i="2"/>
  <c r="AM3488" i="2"/>
  <c r="AL2180" i="2"/>
  <c r="AM2180" i="2"/>
  <c r="AL1458" i="2"/>
  <c r="AM1458" i="2"/>
  <c r="AL2181" i="2"/>
  <c r="AM2181" i="2"/>
  <c r="AL2804" i="2"/>
  <c r="AM2804" i="2"/>
  <c r="AL3489" i="2"/>
  <c r="AM3489" i="2"/>
  <c r="AL2182" i="2"/>
  <c r="AM2182" i="2"/>
  <c r="AL2183" i="2"/>
  <c r="AM2183" i="2"/>
  <c r="AL264" i="2"/>
  <c r="AM264" i="2"/>
  <c r="AL1459" i="2"/>
  <c r="AM1459" i="2"/>
  <c r="AL811" i="2"/>
  <c r="AM811" i="2"/>
  <c r="AL812" i="2"/>
  <c r="AM812" i="2"/>
  <c r="AL2805" i="2"/>
  <c r="AM2805" i="2"/>
  <c r="AL2184" i="2"/>
  <c r="AM2184" i="2"/>
  <c r="AL265" i="2"/>
  <c r="AM265" i="2"/>
  <c r="AL3681" i="2"/>
  <c r="AM3681" i="2"/>
  <c r="AL3682" i="2"/>
  <c r="AM3682" i="2"/>
  <c r="AL3683" i="2"/>
  <c r="AM3683" i="2"/>
  <c r="AL3684" i="2"/>
  <c r="AM3684" i="2"/>
  <c r="AL3685" i="2"/>
  <c r="AM3685" i="2"/>
  <c r="AL3686" i="2"/>
  <c r="AM3686" i="2"/>
  <c r="AL58" i="2"/>
  <c r="AM58" i="2"/>
  <c r="AL1460" i="2"/>
  <c r="AM1460" i="2"/>
  <c r="AL2185" i="2"/>
  <c r="AM2185" i="2"/>
  <c r="AL2186" i="2"/>
  <c r="AM2186" i="2"/>
  <c r="AL2187" i="2"/>
  <c r="AM2187" i="2"/>
  <c r="AL59" i="2"/>
  <c r="AM59" i="2"/>
  <c r="AL3253" i="2"/>
  <c r="AM3253" i="2"/>
  <c r="AL266" i="2"/>
  <c r="AM266" i="2"/>
  <c r="AL2806" i="2"/>
  <c r="AM2806" i="2"/>
  <c r="AL3490" i="2"/>
  <c r="AM3490" i="2"/>
  <c r="AL1461" i="2"/>
  <c r="AM1461" i="2"/>
  <c r="AL2188" i="2"/>
  <c r="AM2188" i="2"/>
  <c r="AL3254" i="2"/>
  <c r="AM3254" i="2"/>
  <c r="AL1462" i="2"/>
  <c r="AM1462" i="2"/>
  <c r="AL267" i="2"/>
  <c r="AM267" i="2"/>
  <c r="AL3687" i="2"/>
  <c r="AM3687" i="2"/>
  <c r="AL2189" i="2"/>
  <c r="AM2189" i="2"/>
  <c r="AL813" i="2"/>
  <c r="AM813" i="2"/>
  <c r="AL814" i="2"/>
  <c r="AM814" i="2"/>
  <c r="AL2190" i="2"/>
  <c r="AM2190" i="2"/>
  <c r="AL2191" i="2"/>
  <c r="AM2191" i="2"/>
  <c r="AL815" i="2"/>
  <c r="AM815" i="2"/>
  <c r="AL2807" i="2"/>
  <c r="AM2807" i="2"/>
  <c r="AL2192" i="2"/>
  <c r="AM2192" i="2"/>
  <c r="AL816" i="2"/>
  <c r="AM816" i="2"/>
  <c r="AL817" i="2"/>
  <c r="AM817" i="2"/>
  <c r="AL2808" i="2"/>
  <c r="AM2808" i="2"/>
  <c r="AL2809" i="2"/>
  <c r="AM2809" i="2"/>
  <c r="AL2810" i="2"/>
  <c r="AM2810" i="2"/>
  <c r="AL818" i="2"/>
  <c r="AM818" i="2"/>
  <c r="AL1463" i="2"/>
  <c r="AM1463" i="2"/>
  <c r="AL3255" i="2"/>
  <c r="AM3255" i="2"/>
  <c r="AL3688" i="2"/>
  <c r="AM3688" i="2"/>
  <c r="AL3689" i="2"/>
  <c r="AM3689" i="2"/>
  <c r="AL268" i="2"/>
  <c r="AM268" i="2"/>
  <c r="AL2193" i="2"/>
  <c r="AM2193" i="2"/>
  <c r="AL3690" i="2"/>
  <c r="AM3690" i="2"/>
  <c r="AL3691" i="2"/>
  <c r="AM3691" i="2"/>
  <c r="AL3692" i="2"/>
  <c r="AM3692" i="2"/>
  <c r="AL3693" i="2"/>
  <c r="AM3693" i="2"/>
  <c r="AL3694" i="2"/>
  <c r="AM3694" i="2"/>
  <c r="AL3695" i="2"/>
  <c r="AM3695" i="2"/>
  <c r="AL3696" i="2"/>
  <c r="AM3696" i="2"/>
  <c r="AL3697" i="2"/>
  <c r="AM3697" i="2"/>
  <c r="AL3698" i="2"/>
  <c r="AM3698" i="2"/>
  <c r="AL3699" i="2"/>
  <c r="AM3699" i="2"/>
  <c r="AL3700" i="2"/>
  <c r="AM3700" i="2"/>
  <c r="AL3701" i="2"/>
  <c r="AM3701" i="2"/>
  <c r="AL3702" i="2"/>
  <c r="AM3702" i="2"/>
  <c r="AL3703" i="2"/>
  <c r="AM3703" i="2"/>
  <c r="AL3704" i="2"/>
  <c r="AM3704" i="2"/>
  <c r="AL3705" i="2"/>
  <c r="AM3705" i="2"/>
  <c r="AL3706" i="2"/>
  <c r="AM3706" i="2"/>
  <c r="AL3707" i="2"/>
  <c r="AM3707" i="2"/>
  <c r="AL3708" i="2"/>
  <c r="AM3708" i="2"/>
  <c r="AL3709" i="2"/>
  <c r="AM3709" i="2"/>
  <c r="AL3710" i="2"/>
  <c r="AM3710" i="2"/>
  <c r="AL3491" i="2"/>
  <c r="AM3491" i="2"/>
  <c r="AL1464" i="2"/>
  <c r="AM1464" i="2"/>
  <c r="AL3492" i="2"/>
  <c r="AM3492" i="2"/>
  <c r="AL1465" i="2"/>
  <c r="AM1465" i="2"/>
  <c r="AL819" i="2"/>
  <c r="AM819" i="2"/>
  <c r="AL820" i="2"/>
  <c r="AM820" i="2"/>
  <c r="AL2194" i="2"/>
  <c r="AM2194" i="2"/>
  <c r="AL821" i="2"/>
  <c r="AM821" i="2"/>
  <c r="AL1466" i="2"/>
  <c r="AM1466" i="2"/>
  <c r="AL822" i="2"/>
  <c r="AM822" i="2"/>
  <c r="AL1467" i="2"/>
  <c r="AM1467" i="2"/>
  <c r="AL823" i="2"/>
  <c r="AM823" i="2"/>
  <c r="AL2195" i="2"/>
  <c r="AM2195" i="2"/>
  <c r="AL1468" i="2"/>
  <c r="AM1468" i="2"/>
  <c r="AL824" i="2"/>
  <c r="AM824" i="2"/>
  <c r="AL825" i="2"/>
  <c r="AM825" i="2"/>
  <c r="AL826" i="2"/>
  <c r="AM826" i="2"/>
  <c r="AL2811" i="2"/>
  <c r="AM2811" i="2"/>
  <c r="AL827" i="2"/>
  <c r="AM827" i="2"/>
  <c r="AL269" i="2"/>
  <c r="AM269" i="2"/>
  <c r="AL828" i="2"/>
  <c r="AM828" i="2"/>
  <c r="AL829" i="2"/>
  <c r="AM829" i="2"/>
  <c r="AL2196" i="2"/>
  <c r="AM2196" i="2"/>
  <c r="AL2812" i="2"/>
  <c r="AM2812" i="2"/>
  <c r="AL270" i="2"/>
  <c r="AM270" i="2"/>
  <c r="AL271" i="2"/>
  <c r="AM271" i="2"/>
  <c r="AL3711" i="2"/>
  <c r="AM3711" i="2"/>
  <c r="AL3712" i="2"/>
  <c r="AM3712" i="2"/>
  <c r="AL3713" i="2"/>
  <c r="AM3713" i="2"/>
  <c r="AL272" i="2"/>
  <c r="AM272" i="2"/>
  <c r="AL1469" i="2"/>
  <c r="AM1469" i="2"/>
  <c r="AL2813" i="2"/>
  <c r="AM2813" i="2"/>
  <c r="AL3256" i="2"/>
  <c r="AM3256" i="2"/>
  <c r="AL830" i="2"/>
  <c r="AM830" i="2"/>
  <c r="AL1470" i="2"/>
  <c r="AM1470" i="2"/>
  <c r="AL273" i="2"/>
  <c r="AM273" i="2"/>
  <c r="AL3257" i="2"/>
  <c r="AM3257" i="2"/>
  <c r="AL1471" i="2"/>
  <c r="AM1471" i="2"/>
  <c r="AL3493" i="2"/>
  <c r="AM3493" i="2"/>
  <c r="AL2814" i="2"/>
  <c r="AM2814" i="2"/>
  <c r="AL274" i="2"/>
  <c r="AM274" i="2"/>
  <c r="AL831" i="2"/>
  <c r="AM831" i="2"/>
  <c r="AL3258" i="2"/>
  <c r="AM3258" i="2"/>
  <c r="AL2815" i="2"/>
  <c r="AM2815" i="2"/>
  <c r="AL275" i="2"/>
  <c r="AM275" i="2"/>
  <c r="AL1472" i="2"/>
  <c r="AM1472" i="2"/>
  <c r="AL2816" i="2"/>
  <c r="AM2816" i="2"/>
  <c r="AL60" i="2"/>
  <c r="AM60" i="2"/>
  <c r="AL3259" i="2"/>
  <c r="AM3259" i="2"/>
  <c r="AL3714" i="2"/>
  <c r="AM3714" i="2"/>
  <c r="AL2197" i="2"/>
  <c r="AM2197" i="2"/>
  <c r="AL832" i="2"/>
  <c r="AM832" i="2"/>
  <c r="AL833" i="2"/>
  <c r="AM833" i="2"/>
  <c r="AL276" i="2"/>
  <c r="AM276" i="2"/>
  <c r="AL277" i="2"/>
  <c r="AM277" i="2"/>
  <c r="AL2198" i="2"/>
  <c r="AM2198" i="2"/>
  <c r="AL1473" i="2"/>
  <c r="AM1473" i="2"/>
  <c r="AL834" i="2"/>
  <c r="AM834" i="2"/>
  <c r="AL2817" i="2"/>
  <c r="AM2817" i="2"/>
  <c r="AL278" i="2"/>
  <c r="AM278" i="2"/>
  <c r="AL835" i="2"/>
  <c r="AM835" i="2"/>
  <c r="AL3494" i="2"/>
  <c r="AM3494" i="2"/>
  <c r="AL2199" i="2"/>
  <c r="AM2199" i="2"/>
  <c r="AL836" i="2"/>
  <c r="AM836" i="2"/>
  <c r="AL3715" i="2"/>
  <c r="AM3715" i="2"/>
  <c r="AL3716" i="2"/>
  <c r="AM3716" i="2"/>
  <c r="AL3717" i="2"/>
  <c r="AM3717" i="2"/>
  <c r="AL3718" i="2"/>
  <c r="AM3718" i="2"/>
  <c r="AL3719" i="2"/>
  <c r="AM3719" i="2"/>
  <c r="AL3720" i="2"/>
  <c r="AM3720" i="2"/>
  <c r="AL3721" i="2"/>
  <c r="AM3721" i="2"/>
  <c r="AL3722" i="2"/>
  <c r="AM3722" i="2"/>
  <c r="AL3723" i="2"/>
  <c r="AM3723" i="2"/>
  <c r="AL3724" i="2"/>
  <c r="AM3724" i="2"/>
  <c r="AL3725" i="2"/>
  <c r="AM3725" i="2"/>
  <c r="AL3726" i="2"/>
  <c r="AM3726" i="2"/>
  <c r="AL3727" i="2"/>
  <c r="AM3727" i="2"/>
  <c r="AL3728" i="2"/>
  <c r="AM3728" i="2"/>
  <c r="AL3729" i="2"/>
  <c r="AM3729" i="2"/>
  <c r="AL3730" i="2"/>
  <c r="AM3730" i="2"/>
  <c r="AL3731" i="2"/>
  <c r="AM3731" i="2"/>
  <c r="AL3732" i="2"/>
  <c r="AM3732" i="2"/>
  <c r="AL3733" i="2"/>
  <c r="AM3733" i="2"/>
  <c r="AL3734" i="2"/>
  <c r="AM3734" i="2"/>
  <c r="AL3735" i="2"/>
  <c r="AM3735" i="2"/>
  <c r="AL3736" i="2"/>
  <c r="AM3736" i="2"/>
  <c r="AL3737" i="2"/>
  <c r="AM3737" i="2"/>
  <c r="AL3738" i="2"/>
  <c r="AM3738" i="2"/>
  <c r="AL3739" i="2"/>
  <c r="AM3739" i="2"/>
  <c r="AL3740" i="2"/>
  <c r="AM3740" i="2"/>
  <c r="AL3741" i="2"/>
  <c r="AM3741" i="2"/>
  <c r="AL3742" i="2"/>
  <c r="AM3742" i="2"/>
  <c r="AL3743" i="2"/>
  <c r="AM3743" i="2"/>
  <c r="AL3744" i="2"/>
  <c r="AM3744" i="2"/>
  <c r="AL3745" i="2"/>
  <c r="AM3745" i="2"/>
  <c r="AL3746" i="2"/>
  <c r="AM3746" i="2"/>
  <c r="AL3747" i="2"/>
  <c r="AM3747" i="2"/>
  <c r="AL3748" i="2"/>
  <c r="AM3748" i="2"/>
  <c r="AL3749" i="2"/>
  <c r="AM3749" i="2"/>
  <c r="AL1474" i="2"/>
  <c r="AM1474" i="2"/>
  <c r="AL2818" i="2"/>
  <c r="AM2818" i="2"/>
  <c r="AL1475" i="2"/>
  <c r="AM1475" i="2"/>
  <c r="AL2819" i="2"/>
  <c r="AM2819" i="2"/>
  <c r="AL2200" i="2"/>
  <c r="AM2200" i="2"/>
  <c r="AL2201" i="2"/>
  <c r="AM2201" i="2"/>
  <c r="AL2202" i="2"/>
  <c r="AM2202" i="2"/>
  <c r="AL3260" i="2"/>
  <c r="AM3260" i="2"/>
  <c r="AL837" i="2"/>
  <c r="AM837" i="2"/>
  <c r="AL279" i="2"/>
  <c r="AM279" i="2"/>
  <c r="AL280" i="2"/>
  <c r="AM280" i="2"/>
  <c r="AL3261" i="2"/>
  <c r="AM3261" i="2"/>
  <c r="AL3262" i="2"/>
  <c r="AM3262" i="2"/>
  <c r="AL1476" i="2"/>
  <c r="AM1476" i="2"/>
  <c r="AL3750" i="2"/>
  <c r="AM3750" i="2"/>
  <c r="AL1477" i="2"/>
  <c r="AM1477" i="2"/>
  <c r="AL3751" i="2"/>
  <c r="AM3751" i="2"/>
  <c r="AL3752" i="2"/>
  <c r="AM3752" i="2"/>
  <c r="AL1478" i="2"/>
  <c r="AM1478" i="2"/>
  <c r="AL2820" i="2"/>
  <c r="AM2820" i="2"/>
  <c r="AL2821" i="2"/>
  <c r="AM2821" i="2"/>
  <c r="AL2822" i="2"/>
  <c r="AM2822" i="2"/>
  <c r="AL2823" i="2"/>
  <c r="AM2823" i="2"/>
  <c r="AL2824" i="2"/>
  <c r="AM2824" i="2"/>
  <c r="AL3495" i="2"/>
  <c r="AM3495" i="2"/>
  <c r="AL3263" i="2"/>
  <c r="AM3263" i="2"/>
  <c r="AL3264" i="2"/>
  <c r="AM3264" i="2"/>
  <c r="AL2825" i="2"/>
  <c r="AM2825" i="2"/>
  <c r="AL3753" i="2"/>
  <c r="AM3753" i="2"/>
  <c r="AL3496" i="2"/>
  <c r="AM3496" i="2"/>
  <c r="AL1479" i="2"/>
  <c r="AM1479" i="2"/>
  <c r="AL1480" i="2"/>
  <c r="AM1480" i="2"/>
  <c r="AL2203" i="2"/>
  <c r="AM2203" i="2"/>
  <c r="AL3497" i="2"/>
  <c r="AM3497" i="2"/>
  <c r="AL3754" i="2"/>
  <c r="AM3754" i="2"/>
  <c r="AL281" i="2"/>
  <c r="AM281" i="2"/>
  <c r="AL2204" i="2"/>
  <c r="AM2204" i="2"/>
  <c r="AL1481" i="2"/>
  <c r="AM1481" i="2"/>
  <c r="AL3498" i="2"/>
  <c r="AM3498" i="2"/>
  <c r="AL838" i="2"/>
  <c r="AM838" i="2"/>
  <c r="AL1482" i="2"/>
  <c r="AM1482" i="2"/>
  <c r="AL1483" i="2"/>
  <c r="AM1483" i="2"/>
  <c r="AL1484" i="2"/>
  <c r="AM1484" i="2"/>
  <c r="AL282" i="2"/>
  <c r="AM282" i="2"/>
  <c r="AL839" i="2"/>
  <c r="AM839" i="2"/>
  <c r="AL283" i="2"/>
  <c r="AM283" i="2"/>
  <c r="AL2205" i="2"/>
  <c r="AM2205" i="2"/>
  <c r="AL840" i="2"/>
  <c r="AM840" i="2"/>
  <c r="AL61" i="2"/>
  <c r="AM61" i="2"/>
  <c r="AL3265" i="2"/>
  <c r="AM3265" i="2"/>
  <c r="AL841" i="2"/>
  <c r="AM841" i="2"/>
  <c r="AL2826" i="2"/>
  <c r="AM2826" i="2"/>
  <c r="AL2827" i="2"/>
  <c r="AM2827" i="2"/>
  <c r="AL2828" i="2"/>
  <c r="AM2828" i="2"/>
  <c r="AL842" i="2"/>
  <c r="AM842" i="2"/>
  <c r="AL2829" i="2"/>
  <c r="AM2829" i="2"/>
  <c r="AL2206" i="2"/>
  <c r="AM2206" i="2"/>
  <c r="AL2830" i="2"/>
  <c r="AM2830" i="2"/>
  <c r="AL284" i="2"/>
  <c r="AM284" i="2"/>
  <c r="AL843" i="2"/>
  <c r="AM843" i="2"/>
  <c r="AL285" i="2"/>
  <c r="AM285" i="2"/>
  <c r="AL286" i="2"/>
  <c r="AM286" i="2"/>
  <c r="AL844" i="2"/>
  <c r="AM844" i="2"/>
  <c r="AL845" i="2"/>
  <c r="AM845" i="2"/>
  <c r="AL3266" i="2"/>
  <c r="AM3266" i="2"/>
  <c r="AL287" i="2"/>
  <c r="AM287" i="2"/>
  <c r="AL846" i="2"/>
  <c r="AM846" i="2"/>
  <c r="AL847" i="2"/>
  <c r="AM847" i="2"/>
  <c r="AL2207" i="2"/>
  <c r="AM2207" i="2"/>
  <c r="AL848" i="2"/>
  <c r="AM848" i="2"/>
  <c r="AL2208" i="2"/>
  <c r="AM2208" i="2"/>
  <c r="AL2209" i="2"/>
  <c r="AM2209" i="2"/>
  <c r="AL2210" i="2"/>
  <c r="AM2210" i="2"/>
  <c r="AL288" i="2"/>
  <c r="AM288" i="2"/>
  <c r="AL849" i="2"/>
  <c r="AM849" i="2"/>
  <c r="AL2211" i="2"/>
  <c r="AM2211" i="2"/>
  <c r="AL2831" i="2"/>
  <c r="AM2831" i="2"/>
  <c r="AL2212" i="2"/>
  <c r="AM2212" i="2"/>
  <c r="AL1485" i="2"/>
  <c r="AM1485" i="2"/>
  <c r="AL3267" i="2"/>
  <c r="AM3267" i="2"/>
  <c r="AL850" i="2"/>
  <c r="AM850" i="2"/>
  <c r="AL289" i="2"/>
  <c r="AM289" i="2"/>
  <c r="AL851" i="2"/>
  <c r="AM851" i="2"/>
  <c r="AL2832" i="2"/>
  <c r="AM2832" i="2"/>
  <c r="AL1486" i="2"/>
  <c r="AM1486" i="2"/>
  <c r="AL290" i="2"/>
  <c r="AM290" i="2"/>
  <c r="AL1487" i="2"/>
  <c r="AM1487" i="2"/>
  <c r="AL852" i="2"/>
  <c r="AM852" i="2"/>
  <c r="AL2213" i="2"/>
  <c r="AM2213" i="2"/>
  <c r="AL853" i="2"/>
  <c r="AM853" i="2"/>
  <c r="AL291" i="2"/>
  <c r="AM291" i="2"/>
  <c r="AL854" i="2"/>
  <c r="AM854" i="2"/>
  <c r="AL3268" i="2"/>
  <c r="AM3268" i="2"/>
  <c r="AL3755" i="2"/>
  <c r="AM3755" i="2"/>
  <c r="AL1488" i="2"/>
  <c r="AM1488" i="2"/>
  <c r="AL2833" i="2"/>
  <c r="AM2833" i="2"/>
  <c r="AL2214" i="2"/>
  <c r="AM2214" i="2"/>
  <c r="AL1489" i="2"/>
  <c r="AM1489" i="2"/>
  <c r="AL292" i="2"/>
  <c r="AM292" i="2"/>
  <c r="AL855" i="2"/>
  <c r="AM855" i="2"/>
  <c r="AL2834" i="2"/>
  <c r="AM2834" i="2"/>
  <c r="AL1490" i="2"/>
  <c r="AM1490" i="2"/>
  <c r="AL2835" i="2"/>
  <c r="AM2835" i="2"/>
  <c r="AL856" i="2"/>
  <c r="AM856" i="2"/>
  <c r="AL1491" i="2"/>
  <c r="AM1491" i="2"/>
  <c r="AL1492" i="2"/>
  <c r="AM1492" i="2"/>
  <c r="AL2215" i="2"/>
  <c r="AM2215" i="2"/>
  <c r="AL2216" i="2"/>
  <c r="AM2216" i="2"/>
  <c r="AL293" i="2"/>
  <c r="AM293" i="2"/>
  <c r="AL3499" i="2"/>
  <c r="AM3499" i="2"/>
  <c r="AL3756" i="2"/>
  <c r="AM3756" i="2"/>
  <c r="AL1493" i="2"/>
  <c r="AM1493" i="2"/>
  <c r="AL1494" i="2"/>
  <c r="AM1494" i="2"/>
  <c r="AL294" i="2"/>
  <c r="AM294" i="2"/>
  <c r="AL1495" i="2"/>
  <c r="AM1495" i="2"/>
  <c r="AL295" i="2"/>
  <c r="AM295" i="2"/>
  <c r="AL3269" i="2"/>
  <c r="AM3269" i="2"/>
  <c r="AL3270" i="2"/>
  <c r="AM3270" i="2"/>
  <c r="AL3500" i="2"/>
  <c r="AM3500" i="2"/>
  <c r="AL1496" i="2"/>
  <c r="AM1496" i="2"/>
  <c r="AL2217" i="2"/>
  <c r="AM2217" i="2"/>
  <c r="AL2218" i="2"/>
  <c r="AM2218" i="2"/>
  <c r="AL2219" i="2"/>
  <c r="AM2219" i="2"/>
  <c r="AL857" i="2"/>
  <c r="AM857" i="2"/>
  <c r="AL2220" i="2"/>
  <c r="AM2220" i="2"/>
  <c r="AL3757" i="2"/>
  <c r="AM3757" i="2"/>
  <c r="AL3758" i="2"/>
  <c r="AM3758" i="2"/>
  <c r="AL3759" i="2"/>
  <c r="AM3759" i="2"/>
  <c r="AL3760" i="2"/>
  <c r="AM3760" i="2"/>
  <c r="AL3761" i="2"/>
  <c r="AM3761" i="2"/>
  <c r="AL3762" i="2"/>
  <c r="AM3762" i="2"/>
  <c r="AL3763" i="2"/>
  <c r="AM3763" i="2"/>
  <c r="AL3764" i="2"/>
  <c r="AM3764" i="2"/>
  <c r="AL3765" i="2"/>
  <c r="AM3765" i="2"/>
  <c r="AL3766" i="2"/>
  <c r="AM3766" i="2"/>
  <c r="AL3767" i="2"/>
  <c r="AM3767" i="2"/>
  <c r="AL3768" i="2"/>
  <c r="AM3768" i="2"/>
  <c r="AL3769" i="2"/>
  <c r="AM3769" i="2"/>
  <c r="AL3770" i="2"/>
  <c r="AM3770" i="2"/>
  <c r="AL2221" i="2"/>
  <c r="AM2221" i="2"/>
  <c r="AL1497" i="2"/>
  <c r="AM1497" i="2"/>
  <c r="AL1498" i="2"/>
  <c r="AM1498" i="2"/>
  <c r="AL2836" i="2"/>
  <c r="AM2836" i="2"/>
  <c r="AL2837" i="2"/>
  <c r="AM2837" i="2"/>
  <c r="AL296" i="2"/>
  <c r="AM296" i="2"/>
  <c r="AL1499" i="2"/>
  <c r="AM1499" i="2"/>
  <c r="AL2222" i="2"/>
  <c r="AM2222" i="2"/>
  <c r="AL858" i="2"/>
  <c r="AM858" i="2"/>
  <c r="AL297" i="2"/>
  <c r="AM297" i="2"/>
  <c r="AL2838" i="2"/>
  <c r="AM2838" i="2"/>
  <c r="AL1500" i="2"/>
  <c r="AM1500" i="2"/>
  <c r="AL3271" i="2"/>
  <c r="AM3271" i="2"/>
  <c r="AL298" i="2"/>
  <c r="AM298" i="2"/>
  <c r="AL1501" i="2"/>
  <c r="AM1501" i="2"/>
  <c r="AL299" i="2"/>
  <c r="AM299" i="2"/>
  <c r="AL1502" i="2"/>
  <c r="AM1502" i="2"/>
  <c r="AL2839" i="2"/>
  <c r="AM2839" i="2"/>
  <c r="AL300" i="2"/>
  <c r="AM300" i="2"/>
  <c r="AL2223" i="2"/>
  <c r="AM2223" i="2"/>
  <c r="AL2840" i="2"/>
  <c r="AM2840" i="2"/>
  <c r="AL1503" i="2"/>
  <c r="AM1503" i="2"/>
  <c r="AL3272" i="2"/>
  <c r="AM3272" i="2"/>
  <c r="AL1504" i="2"/>
  <c r="AM1504" i="2"/>
  <c r="AL301" i="2"/>
  <c r="AM301" i="2"/>
  <c r="AL3771" i="2"/>
  <c r="AM3771" i="2"/>
  <c r="AL3772" i="2"/>
  <c r="AM3772" i="2"/>
  <c r="AL3773" i="2"/>
  <c r="AM3773" i="2"/>
  <c r="AL1505" i="2"/>
  <c r="AM1505" i="2"/>
  <c r="AL2224" i="2"/>
  <c r="AM2224" i="2"/>
  <c r="AL859" i="2"/>
  <c r="AM859" i="2"/>
  <c r="AL1506" i="2"/>
  <c r="AM1506" i="2"/>
  <c r="AL2841" i="2"/>
  <c r="AM2841" i="2"/>
  <c r="AL860" i="2"/>
  <c r="AM860" i="2"/>
  <c r="AL302" i="2"/>
  <c r="AM302" i="2"/>
  <c r="AL2225" i="2"/>
  <c r="AM2225" i="2"/>
  <c r="AL62" i="2"/>
  <c r="AM62" i="2"/>
  <c r="AL2226" i="2"/>
  <c r="AM2226" i="2"/>
  <c r="AL2842" i="2"/>
  <c r="AM2842" i="2"/>
  <c r="AL2227" i="2"/>
  <c r="AM2227" i="2"/>
  <c r="AL3501" i="2"/>
  <c r="AM3501" i="2"/>
  <c r="AL63" i="2"/>
  <c r="AM63" i="2"/>
  <c r="AL861" i="2"/>
  <c r="AM861" i="2"/>
  <c r="AL2228" i="2"/>
  <c r="AM2228" i="2"/>
  <c r="AL862" i="2"/>
  <c r="AM862" i="2"/>
  <c r="AL1507" i="2"/>
  <c r="AM1507" i="2"/>
  <c r="AL863" i="2"/>
  <c r="AM863" i="2"/>
  <c r="AL303" i="2"/>
  <c r="AM303" i="2"/>
  <c r="AL1508" i="2"/>
  <c r="AM1508" i="2"/>
  <c r="AL304" i="2"/>
  <c r="AM304" i="2"/>
  <c r="AL1509" i="2"/>
  <c r="AM1509" i="2"/>
  <c r="AL2843" i="2"/>
  <c r="AM2843" i="2"/>
  <c r="AL864" i="2"/>
  <c r="AM864" i="2"/>
  <c r="AL865" i="2"/>
  <c r="AM865" i="2"/>
  <c r="AL1510" i="2"/>
  <c r="AM1510" i="2"/>
  <c r="AL3273" i="2"/>
  <c r="AM3273" i="2"/>
  <c r="AL3502" i="2"/>
  <c r="AM3502" i="2"/>
  <c r="AL2229" i="2"/>
  <c r="AM2229" i="2"/>
  <c r="AL2844" i="2"/>
  <c r="AM2844" i="2"/>
  <c r="AL866" i="2"/>
  <c r="AM866" i="2"/>
  <c r="AL305" i="2"/>
  <c r="AM305" i="2"/>
  <c r="AL1511" i="2"/>
  <c r="AM1511" i="2"/>
  <c r="AL306" i="2"/>
  <c r="AM306" i="2"/>
  <c r="AL1512" i="2"/>
  <c r="AM1512" i="2"/>
  <c r="AL3274" i="2"/>
  <c r="AM3274" i="2"/>
  <c r="AL2230" i="2"/>
  <c r="AM2230" i="2"/>
  <c r="AL867" i="2"/>
  <c r="AM867" i="2"/>
  <c r="AL868" i="2"/>
  <c r="AM868" i="2"/>
  <c r="AL2845" i="2"/>
  <c r="AM2845" i="2"/>
  <c r="AL3774" i="2"/>
  <c r="AM3774" i="2"/>
  <c r="AL3775" i="2"/>
  <c r="AM3775" i="2"/>
  <c r="AL3776" i="2"/>
  <c r="AM3776" i="2"/>
  <c r="AL1513" i="2"/>
  <c r="AM1513" i="2"/>
  <c r="AL3777" i="2"/>
  <c r="AM3777" i="2"/>
  <c r="AL2231" i="2"/>
  <c r="AM2231" i="2"/>
  <c r="AL64" i="2"/>
  <c r="AM64" i="2"/>
  <c r="AL2232" i="2"/>
  <c r="AM2232" i="2"/>
  <c r="AL3275" i="2"/>
  <c r="AM3275" i="2"/>
  <c r="AL1514" i="2"/>
  <c r="AM1514" i="2"/>
  <c r="AL2233" i="2"/>
  <c r="AM2233" i="2"/>
  <c r="AL2234" i="2"/>
  <c r="AM2234" i="2"/>
  <c r="AL3778" i="2"/>
  <c r="AM3778" i="2"/>
  <c r="AL2235" i="2"/>
  <c r="AM2235" i="2"/>
  <c r="AL2846" i="2"/>
  <c r="AM2846" i="2"/>
  <c r="AL3276" i="2"/>
  <c r="AM3276" i="2"/>
  <c r="AL2236" i="2"/>
  <c r="AM2236" i="2"/>
  <c r="AL2237" i="2"/>
  <c r="AM2237" i="2"/>
  <c r="AL2847" i="2"/>
  <c r="AM2847" i="2"/>
  <c r="AL2848" i="2"/>
  <c r="AM2848" i="2"/>
  <c r="AL869" i="2"/>
  <c r="AM869" i="2"/>
  <c r="AL307" i="2"/>
  <c r="AM307" i="2"/>
  <c r="AL2238" i="2"/>
  <c r="AM2238" i="2"/>
  <c r="AL1515" i="2"/>
  <c r="AM1515" i="2"/>
  <c r="AL870" i="2"/>
  <c r="AM870" i="2"/>
  <c r="AL871" i="2"/>
  <c r="AM871" i="2"/>
  <c r="AL2239" i="2"/>
  <c r="AM2239" i="2"/>
  <c r="AL2240" i="2"/>
  <c r="AM2240" i="2"/>
  <c r="AL2241" i="2"/>
  <c r="AM2241" i="2"/>
  <c r="AL1516" i="2"/>
  <c r="AM1516" i="2"/>
  <c r="AL1517" i="2"/>
  <c r="AM1517" i="2"/>
  <c r="AL3503" i="2"/>
  <c r="AM3503" i="2"/>
  <c r="AL3277" i="2"/>
  <c r="AM3277" i="2"/>
  <c r="AL1518" i="2"/>
  <c r="AM1518" i="2"/>
  <c r="AL872" i="2"/>
  <c r="AM872" i="2"/>
  <c r="AL2849" i="2"/>
  <c r="AM2849" i="2"/>
  <c r="AL308" i="2"/>
  <c r="AM308" i="2"/>
  <c r="AL2850" i="2"/>
  <c r="AM2850" i="2"/>
  <c r="AL873" i="2"/>
  <c r="AM873" i="2"/>
  <c r="AL874" i="2"/>
  <c r="AM874" i="2"/>
  <c r="AL2242" i="2"/>
  <c r="AM2242" i="2"/>
  <c r="AL1519" i="2"/>
  <c r="AM1519" i="2"/>
  <c r="AL2243" i="2"/>
  <c r="AM2243" i="2"/>
  <c r="AL875" i="2"/>
  <c r="AM875" i="2"/>
  <c r="AL1520" i="2"/>
  <c r="AM1520" i="2"/>
  <c r="AL2244" i="2"/>
  <c r="AM2244" i="2"/>
  <c r="AL3779" i="2"/>
  <c r="AM3779" i="2"/>
  <c r="AL2851" i="2"/>
  <c r="AM2851" i="2"/>
  <c r="AL3780" i="2"/>
  <c r="AM3780" i="2"/>
  <c r="AL3781" i="2"/>
  <c r="AM3781" i="2"/>
  <c r="AL3782" i="2"/>
  <c r="AM3782" i="2"/>
  <c r="AL3783" i="2"/>
  <c r="AM3783" i="2"/>
  <c r="AL3784" i="2"/>
  <c r="AM3784" i="2"/>
  <c r="AL3785" i="2"/>
  <c r="AM3785" i="2"/>
  <c r="AL3786" i="2"/>
  <c r="AM3786" i="2"/>
  <c r="AL3787" i="2"/>
  <c r="AM3787" i="2"/>
  <c r="AL3788" i="2"/>
  <c r="AM3788" i="2"/>
  <c r="AL3789" i="2"/>
  <c r="AM3789" i="2"/>
  <c r="AL3790" i="2"/>
  <c r="AM3790" i="2"/>
  <c r="AL3791" i="2"/>
  <c r="AM3791" i="2"/>
  <c r="AL3792" i="2"/>
  <c r="AM3792" i="2"/>
  <c r="AL3793" i="2"/>
  <c r="AM3793" i="2"/>
  <c r="AL3794" i="2"/>
  <c r="AM3794" i="2"/>
  <c r="AL3795" i="2"/>
  <c r="AM3795" i="2"/>
  <c r="AL3796" i="2"/>
  <c r="AM3796" i="2"/>
  <c r="AL3797" i="2"/>
  <c r="AM3797" i="2"/>
  <c r="AL3798" i="2"/>
  <c r="AM3798" i="2"/>
  <c r="AL3799" i="2"/>
  <c r="AM3799" i="2"/>
  <c r="AL3800" i="2"/>
  <c r="AM3800" i="2"/>
  <c r="AL3801" i="2"/>
  <c r="AM3801" i="2"/>
  <c r="AL3802" i="2"/>
  <c r="AM3802" i="2"/>
  <c r="AL3803" i="2"/>
  <c r="AM3803" i="2"/>
  <c r="AL3804" i="2"/>
  <c r="AM3804" i="2"/>
  <c r="AL3805" i="2"/>
  <c r="AM3805" i="2"/>
  <c r="AL3806" i="2"/>
  <c r="AM3806" i="2"/>
  <c r="AL3807" i="2"/>
  <c r="AM3807" i="2"/>
  <c r="AL3808" i="2"/>
  <c r="AM3808" i="2"/>
  <c r="AL2852" i="2"/>
  <c r="AM2852" i="2"/>
  <c r="AL3809" i="2"/>
  <c r="AM3809" i="2"/>
  <c r="AL3810" i="2"/>
  <c r="AM3810" i="2"/>
  <c r="AL3811" i="2"/>
  <c r="AM3811" i="2"/>
  <c r="AL3812" i="2"/>
  <c r="AM3812" i="2"/>
  <c r="AL3813" i="2"/>
  <c r="AM3813" i="2"/>
  <c r="AL3814" i="2"/>
  <c r="AM3814" i="2"/>
  <c r="AL3815" i="2"/>
  <c r="AM3815" i="2"/>
  <c r="AL3816" i="2"/>
  <c r="AM3816" i="2"/>
  <c r="AL3817" i="2"/>
  <c r="AM3817" i="2"/>
  <c r="AL3818" i="2"/>
  <c r="AM3818" i="2"/>
  <c r="AL3819" i="2"/>
  <c r="AM3819" i="2"/>
  <c r="AL3820" i="2"/>
  <c r="AM3820" i="2"/>
  <c r="AL3821" i="2"/>
  <c r="AM3821" i="2"/>
  <c r="AL3822" i="2"/>
  <c r="AM3822" i="2"/>
  <c r="AL3823" i="2"/>
  <c r="AM3823" i="2"/>
  <c r="AL3824" i="2"/>
  <c r="AM3824" i="2"/>
  <c r="AL3825" i="2"/>
  <c r="AM3825" i="2"/>
  <c r="AL3826" i="2"/>
  <c r="AM3826" i="2"/>
  <c r="AL3827" i="2"/>
  <c r="AM3827" i="2"/>
  <c r="AL3828" i="2"/>
  <c r="AM3828" i="2"/>
  <c r="AL3829" i="2"/>
  <c r="AM3829" i="2"/>
  <c r="AL3830" i="2"/>
  <c r="AM3830" i="2"/>
  <c r="AL3831" i="2"/>
  <c r="AM3831" i="2"/>
  <c r="AL3832" i="2"/>
  <c r="AM3832" i="2"/>
  <c r="AL3833" i="2"/>
  <c r="AM3833" i="2"/>
  <c r="AL3834" i="2"/>
  <c r="AM3834" i="2"/>
  <c r="AL3835" i="2"/>
  <c r="AM3835" i="2"/>
  <c r="AL3836" i="2"/>
  <c r="AM3836" i="2"/>
  <c r="AL3837" i="2"/>
  <c r="AM3837" i="2"/>
  <c r="AL3838" i="2"/>
  <c r="AM3838" i="2"/>
  <c r="AL3839" i="2"/>
  <c r="AM3839" i="2"/>
  <c r="AL3840" i="2"/>
  <c r="AM3840" i="2"/>
  <c r="AL3841" i="2"/>
  <c r="AM3841" i="2"/>
  <c r="AL3842" i="2"/>
  <c r="AM3842" i="2"/>
  <c r="AL3843" i="2"/>
  <c r="AM3843" i="2"/>
  <c r="AL3844" i="2"/>
  <c r="AM3844" i="2"/>
  <c r="AL3845" i="2"/>
  <c r="AM3845" i="2"/>
  <c r="AL3846" i="2"/>
  <c r="AM3846" i="2"/>
  <c r="AL3847" i="2"/>
  <c r="AM3847" i="2"/>
  <c r="AL3848" i="2"/>
  <c r="AM3848" i="2"/>
  <c r="AL3849" i="2"/>
  <c r="AM3849" i="2"/>
  <c r="AL3850" i="2"/>
  <c r="AM3850" i="2"/>
  <c r="AL3851" i="2"/>
  <c r="AM3851" i="2"/>
  <c r="AL3852" i="2"/>
  <c r="AM3852" i="2"/>
  <c r="AL3853" i="2"/>
  <c r="AM3853" i="2"/>
  <c r="AL3854" i="2"/>
  <c r="AM3854" i="2"/>
  <c r="AL3855" i="2"/>
  <c r="AM3855" i="2"/>
  <c r="AL3856" i="2"/>
  <c r="AM3856" i="2"/>
  <c r="AL3857" i="2"/>
  <c r="AM3857" i="2"/>
  <c r="AL3858" i="2"/>
  <c r="AM3858" i="2"/>
  <c r="AL3859" i="2"/>
  <c r="AM3859" i="2"/>
  <c r="AL3860" i="2"/>
  <c r="AM3860" i="2"/>
  <c r="AL3861" i="2"/>
  <c r="AM3861" i="2"/>
  <c r="AL3862" i="2"/>
  <c r="AM3862" i="2"/>
  <c r="AL3863" i="2"/>
  <c r="AM3863" i="2"/>
  <c r="AL3864" i="2"/>
  <c r="AM3864" i="2"/>
  <c r="AL3865" i="2"/>
  <c r="AM3865" i="2"/>
  <c r="AL3866" i="2"/>
  <c r="AM3866" i="2"/>
  <c r="AL3867" i="2"/>
  <c r="AM3867" i="2"/>
  <c r="AL3868" i="2"/>
  <c r="AM3868" i="2"/>
  <c r="AL3869" i="2"/>
  <c r="AM3869" i="2"/>
  <c r="AL3870" i="2"/>
  <c r="AM3870" i="2"/>
  <c r="AL3871" i="2"/>
  <c r="AM3871" i="2"/>
  <c r="AL3872" i="2"/>
  <c r="AM3872" i="2"/>
  <c r="AL3873" i="2"/>
  <c r="AM3873" i="2"/>
  <c r="AL2853" i="2"/>
  <c r="AM2853" i="2"/>
  <c r="AL3874" i="2"/>
  <c r="AM3874" i="2"/>
  <c r="AL876" i="2"/>
  <c r="AM876" i="2"/>
  <c r="AL1521" i="2"/>
  <c r="AM1521" i="2"/>
  <c r="AL1522" i="2"/>
  <c r="AM1522" i="2"/>
  <c r="AL2245" i="2"/>
  <c r="AM2245" i="2"/>
  <c r="AL1523" i="2"/>
  <c r="AM1523" i="2"/>
  <c r="AL877" i="2"/>
  <c r="AM877" i="2"/>
  <c r="AL309" i="2"/>
  <c r="AM309" i="2"/>
  <c r="AL1524" i="2"/>
  <c r="AM1524" i="2"/>
  <c r="AL65" i="2"/>
  <c r="AM65" i="2"/>
  <c r="AL3504" i="2"/>
  <c r="AM3504" i="2"/>
  <c r="AL66" i="2"/>
  <c r="AM66" i="2"/>
  <c r="AL2854" i="2"/>
  <c r="AM2854" i="2"/>
  <c r="AL2246" i="2"/>
  <c r="AM2246" i="2"/>
  <c r="AL1525" i="2"/>
  <c r="AM1525" i="2"/>
  <c r="AL878" i="2"/>
  <c r="AM878" i="2"/>
  <c r="AL3278" i="2"/>
  <c r="AM3278" i="2"/>
  <c r="AL2855" i="2"/>
  <c r="AM2855" i="2"/>
  <c r="AL3875" i="2"/>
  <c r="AM3875" i="2"/>
  <c r="AL2247" i="2"/>
  <c r="AM2247" i="2"/>
  <c r="AL2248" i="2"/>
  <c r="AM2248" i="2"/>
  <c r="AL2249" i="2"/>
  <c r="AM2249" i="2"/>
  <c r="AL2250" i="2"/>
  <c r="AM2250" i="2"/>
  <c r="AL1526" i="2"/>
  <c r="AM1526" i="2"/>
  <c r="AL879" i="2"/>
  <c r="AM879" i="2"/>
  <c r="AL3876" i="2"/>
  <c r="AM3876" i="2"/>
  <c r="AL3877" i="2"/>
  <c r="AM3877" i="2"/>
  <c r="AL67" i="2"/>
  <c r="AM67" i="2"/>
  <c r="AL2251" i="2"/>
  <c r="AM2251" i="2"/>
  <c r="AL1527" i="2"/>
  <c r="AM1527" i="2"/>
  <c r="AL310" i="2"/>
  <c r="AM310" i="2"/>
  <c r="AL311" i="2"/>
  <c r="AM311" i="2"/>
  <c r="AL880" i="2"/>
  <c r="AM880" i="2"/>
  <c r="AL2252" i="2"/>
  <c r="AM2252" i="2"/>
  <c r="AL312" i="2"/>
  <c r="AM312" i="2"/>
  <c r="AL881" i="2"/>
  <c r="AM881" i="2"/>
  <c r="AL882" i="2"/>
  <c r="AM882" i="2"/>
  <c r="AL313" i="2"/>
  <c r="AM313" i="2"/>
  <c r="AL3878" i="2"/>
  <c r="AM3878" i="2"/>
  <c r="AL314" i="2"/>
  <c r="AM314" i="2"/>
  <c r="AL2253" i="2"/>
  <c r="AM2253" i="2"/>
  <c r="AL2254" i="2"/>
  <c r="AM2254" i="2"/>
  <c r="AL1528" i="2"/>
  <c r="AM1528" i="2"/>
  <c r="AL3505" i="2"/>
  <c r="AM3505" i="2"/>
  <c r="AL315" i="2"/>
  <c r="AM315" i="2"/>
  <c r="AL883" i="2"/>
  <c r="AM883" i="2"/>
  <c r="AL1529" i="2"/>
  <c r="AM1529" i="2"/>
  <c r="AL3506" i="2"/>
  <c r="AM3506" i="2"/>
  <c r="AL316" i="2"/>
  <c r="AM316" i="2"/>
  <c r="AL1530" i="2"/>
  <c r="AM1530" i="2"/>
  <c r="AL2856" i="2"/>
  <c r="AM2856" i="2"/>
  <c r="AL884" i="2"/>
  <c r="AM884" i="2"/>
  <c r="AL1531" i="2"/>
  <c r="AM1531" i="2"/>
  <c r="AL2857" i="2"/>
  <c r="AM2857" i="2"/>
  <c r="AL1532" i="2"/>
  <c r="AM1532" i="2"/>
  <c r="AL3279" i="2"/>
  <c r="AM3279" i="2"/>
  <c r="AL2255" i="2"/>
  <c r="AM2255" i="2"/>
  <c r="AL68" i="2"/>
  <c r="AM68" i="2"/>
  <c r="AL1533" i="2"/>
  <c r="AM1533" i="2"/>
  <c r="AL1534" i="2"/>
  <c r="AM1534" i="2"/>
  <c r="AL1535" i="2"/>
  <c r="AM1535" i="2"/>
  <c r="AL2256" i="2"/>
  <c r="AM2256" i="2"/>
  <c r="AL1536" i="2"/>
  <c r="AM1536" i="2"/>
  <c r="AL1537" i="2"/>
  <c r="AM1537" i="2"/>
  <c r="AL1538" i="2"/>
  <c r="AM1538" i="2"/>
  <c r="AL3879" i="2"/>
  <c r="AM3879" i="2"/>
  <c r="AL3880" i="2"/>
  <c r="AM3880" i="2"/>
  <c r="AL2858" i="2"/>
  <c r="AM2858" i="2"/>
  <c r="AL885" i="2"/>
  <c r="AM885" i="2"/>
  <c r="AL1539" i="2"/>
  <c r="AM1539" i="2"/>
  <c r="AL2859" i="2"/>
  <c r="AM2859" i="2"/>
  <c r="AL317" i="2"/>
  <c r="AM317" i="2"/>
  <c r="AL318" i="2"/>
  <c r="AM318" i="2"/>
  <c r="AL69" i="2"/>
  <c r="AM69" i="2"/>
  <c r="AL886" i="2"/>
  <c r="AM886" i="2"/>
  <c r="AL70" i="2"/>
  <c r="AM70" i="2"/>
  <c r="AL2860" i="2"/>
  <c r="AM2860" i="2"/>
  <c r="AL2861" i="2"/>
  <c r="AM2861" i="2"/>
  <c r="AL1540" i="2"/>
  <c r="AM1540" i="2"/>
  <c r="AL887" i="2"/>
  <c r="AM887" i="2"/>
  <c r="AL319" i="2"/>
  <c r="AM319" i="2"/>
  <c r="AL3280" i="2"/>
  <c r="AM3280" i="2"/>
  <c r="AL3881" i="2"/>
  <c r="AM3881" i="2"/>
  <c r="AL1541" i="2"/>
  <c r="AM1541" i="2"/>
  <c r="AL3882" i="2"/>
  <c r="AM3882" i="2"/>
  <c r="AL1542" i="2"/>
  <c r="AM1542" i="2"/>
  <c r="AL888" i="2"/>
  <c r="AM888" i="2"/>
  <c r="AL2862" i="2"/>
  <c r="AM2862" i="2"/>
  <c r="AL2257" i="2"/>
  <c r="AM2257" i="2"/>
  <c r="AL2863" i="2"/>
  <c r="AM2863" i="2"/>
  <c r="AL1543" i="2"/>
  <c r="AM1543" i="2"/>
  <c r="AL2258" i="2"/>
  <c r="AM2258" i="2"/>
  <c r="AL3281" i="2"/>
  <c r="AM3281" i="2"/>
  <c r="AL889" i="2"/>
  <c r="AM889" i="2"/>
  <c r="AL3507" i="2"/>
  <c r="AM3507" i="2"/>
  <c r="AL3883" i="2"/>
  <c r="AM3883" i="2"/>
  <c r="AL1544" i="2"/>
  <c r="AM1544" i="2"/>
  <c r="AL3282" i="2"/>
  <c r="AM3282" i="2"/>
  <c r="AL1545" i="2"/>
  <c r="AM1545" i="2"/>
  <c r="AL890" i="2"/>
  <c r="AM890" i="2"/>
  <c r="AL2864" i="2"/>
  <c r="AM2864" i="2"/>
  <c r="AL2865" i="2"/>
  <c r="AM2865" i="2"/>
  <c r="AL3283" i="2"/>
  <c r="AM3283" i="2"/>
  <c r="AL320" i="2"/>
  <c r="AM320" i="2"/>
  <c r="AL3884" i="2"/>
  <c r="AM3884" i="2"/>
  <c r="AL2259" i="2"/>
  <c r="AM2259" i="2"/>
  <c r="AL2866" i="2"/>
  <c r="AM2866" i="2"/>
  <c r="AL321" i="2"/>
  <c r="AM321" i="2"/>
  <c r="AL891" i="2"/>
  <c r="AM891" i="2"/>
  <c r="AL892" i="2"/>
  <c r="AM892" i="2"/>
  <c r="AL2260" i="2"/>
  <c r="AM2260" i="2"/>
  <c r="AL1546" i="2"/>
  <c r="AM1546" i="2"/>
  <c r="AL1547" i="2"/>
  <c r="AM1547" i="2"/>
  <c r="AL2867" i="2"/>
  <c r="AM2867" i="2"/>
  <c r="AL1548" i="2"/>
  <c r="AM1548" i="2"/>
  <c r="AL2868" i="2"/>
  <c r="AM2868" i="2"/>
  <c r="AL1549" i="2"/>
  <c r="AM1549" i="2"/>
  <c r="AL893" i="2"/>
  <c r="AM893" i="2"/>
  <c r="AL322" i="2"/>
  <c r="AM322" i="2"/>
  <c r="AL71" i="2"/>
  <c r="AM71" i="2"/>
  <c r="AL2869" i="2"/>
  <c r="AM2869" i="2"/>
  <c r="AL323" i="2"/>
  <c r="AM323" i="2"/>
  <c r="AL894" i="2"/>
  <c r="AM894" i="2"/>
  <c r="AL3284" i="2"/>
  <c r="AM3284" i="2"/>
  <c r="AL72" i="2"/>
  <c r="AM72" i="2"/>
  <c r="AL3285" i="2"/>
  <c r="AM3285" i="2"/>
  <c r="AL2261" i="2"/>
  <c r="AM2261" i="2"/>
  <c r="AL1550" i="2"/>
  <c r="AM1550" i="2"/>
  <c r="AL324" i="2"/>
  <c r="AM324" i="2"/>
  <c r="AL325" i="2"/>
  <c r="AM325" i="2"/>
  <c r="AL2262" i="2"/>
  <c r="AM2262" i="2"/>
  <c r="AL2870" i="2"/>
  <c r="AM2870" i="2"/>
  <c r="AL2871" i="2"/>
  <c r="AM2871" i="2"/>
  <c r="AL895" i="2"/>
  <c r="AM895" i="2"/>
  <c r="AL1551" i="2"/>
  <c r="AM1551" i="2"/>
  <c r="AL326" i="2"/>
  <c r="AM326" i="2"/>
  <c r="AL896" i="2"/>
  <c r="AM896" i="2"/>
  <c r="AL1552" i="2"/>
  <c r="AM1552" i="2"/>
  <c r="AL897" i="2"/>
  <c r="AM897" i="2"/>
  <c r="AL1553" i="2"/>
  <c r="AM1553" i="2"/>
  <c r="AL3286" i="2"/>
  <c r="AM3286" i="2"/>
  <c r="AL2263" i="2"/>
  <c r="AM2263" i="2"/>
  <c r="AL898" i="2"/>
  <c r="AM898" i="2"/>
  <c r="AL3508" i="2"/>
  <c r="AM3508" i="2"/>
  <c r="AL1554" i="2"/>
  <c r="AM1554" i="2"/>
  <c r="AL899" i="2"/>
  <c r="AM899" i="2"/>
  <c r="AL3885" i="2"/>
  <c r="AM3885" i="2"/>
  <c r="AL2264" i="2"/>
  <c r="AM2264" i="2"/>
  <c r="AL1555" i="2"/>
  <c r="AM1555" i="2"/>
  <c r="AL327" i="2"/>
  <c r="AM327" i="2"/>
  <c r="AL1556" i="2"/>
  <c r="AM1556" i="2"/>
  <c r="AL2265" i="2"/>
  <c r="AM2265" i="2"/>
  <c r="AL1557" i="2"/>
  <c r="AM1557" i="2"/>
  <c r="AL1558" i="2"/>
  <c r="AM1558" i="2"/>
  <c r="AL328" i="2"/>
  <c r="AM328" i="2"/>
  <c r="AL900" i="2"/>
  <c r="AM900" i="2"/>
  <c r="AL1559" i="2"/>
  <c r="AM1559" i="2"/>
  <c r="AL901" i="2"/>
  <c r="AM901" i="2"/>
  <c r="AL2266" i="2"/>
  <c r="AM2266" i="2"/>
  <c r="AL3509" i="2"/>
  <c r="AM3509" i="2"/>
  <c r="AL329" i="2"/>
  <c r="AM329" i="2"/>
  <c r="AL1560" i="2"/>
  <c r="AM1560" i="2"/>
  <c r="AL1561" i="2"/>
  <c r="AM1561" i="2"/>
  <c r="AL2267" i="2"/>
  <c r="AM2267" i="2"/>
  <c r="AL3287" i="2"/>
  <c r="AM3287" i="2"/>
  <c r="AL2872" i="2"/>
  <c r="AM2872" i="2"/>
  <c r="AL902" i="2"/>
  <c r="AM902" i="2"/>
  <c r="AL330" i="2"/>
  <c r="AM330" i="2"/>
  <c r="AL331" i="2"/>
  <c r="AM331" i="2"/>
  <c r="AL332" i="2"/>
  <c r="AM332" i="2"/>
  <c r="AL2268" i="2"/>
  <c r="AM2268" i="2"/>
  <c r="AL3886" i="2"/>
  <c r="AM3886" i="2"/>
  <c r="AL1562" i="2"/>
  <c r="AM1562" i="2"/>
  <c r="AL3887" i="2"/>
  <c r="AM3887" i="2"/>
  <c r="AL3888" i="2"/>
  <c r="AM3888" i="2"/>
  <c r="AL3889" i="2"/>
  <c r="AM3889" i="2"/>
  <c r="AL3890" i="2"/>
  <c r="AM3890" i="2"/>
  <c r="AL3891" i="2"/>
  <c r="AM3891" i="2"/>
  <c r="AL3892" i="2"/>
  <c r="AM3892" i="2"/>
  <c r="AL3893" i="2"/>
  <c r="AM3893" i="2"/>
  <c r="AL3894" i="2"/>
  <c r="AM3894" i="2"/>
  <c r="AL3895" i="2"/>
  <c r="AM3895" i="2"/>
  <c r="AL3896" i="2"/>
  <c r="AM3896" i="2"/>
  <c r="AL3897" i="2"/>
  <c r="AM3897" i="2"/>
  <c r="AL3898" i="2"/>
  <c r="AM3898" i="2"/>
  <c r="AL3899" i="2"/>
  <c r="AM3899" i="2"/>
  <c r="AL3900" i="2"/>
  <c r="AM3900" i="2"/>
  <c r="AL3901" i="2"/>
  <c r="AM3901" i="2"/>
  <c r="AL3902" i="2"/>
  <c r="AM3902" i="2"/>
  <c r="AL3903" i="2"/>
  <c r="AM3903" i="2"/>
  <c r="AL3904" i="2"/>
  <c r="AM3904" i="2"/>
  <c r="AL3905" i="2"/>
  <c r="AM3905" i="2"/>
  <c r="AL3906" i="2"/>
  <c r="AM3906" i="2"/>
  <c r="AL3907" i="2"/>
  <c r="AM3907" i="2"/>
  <c r="AL3908" i="2"/>
  <c r="AM3908" i="2"/>
  <c r="AL3909" i="2"/>
  <c r="AM3909" i="2"/>
  <c r="AL3910" i="2"/>
  <c r="AM3910" i="2"/>
  <c r="AL3911" i="2"/>
  <c r="AM3911" i="2"/>
  <c r="AL3912" i="2"/>
  <c r="AM3912" i="2"/>
  <c r="AL3913" i="2"/>
  <c r="AM3913" i="2"/>
  <c r="AL3914" i="2"/>
  <c r="AM3914" i="2"/>
  <c r="AL3915" i="2"/>
  <c r="AM3915" i="2"/>
  <c r="AL3916" i="2"/>
  <c r="AM3916" i="2"/>
  <c r="AL3917" i="2"/>
  <c r="AM3917" i="2"/>
  <c r="AL3918" i="2"/>
  <c r="AM3918" i="2"/>
  <c r="AL3919" i="2"/>
  <c r="AM3919" i="2"/>
  <c r="AL3920" i="2"/>
  <c r="AM3920" i="2"/>
  <c r="AL3921" i="2"/>
  <c r="AM3921" i="2"/>
  <c r="AL3922" i="2"/>
  <c r="AM3922" i="2"/>
  <c r="AL3923" i="2"/>
  <c r="AM3923" i="2"/>
  <c r="AL3924" i="2"/>
  <c r="AM3924" i="2"/>
  <c r="AL1563" i="2"/>
  <c r="AM1563" i="2"/>
  <c r="AL2269" i="2"/>
  <c r="AM2269" i="2"/>
  <c r="AL3925" i="2"/>
  <c r="AM3925" i="2"/>
  <c r="AL1564" i="2"/>
  <c r="AM1564" i="2"/>
  <c r="AL1565" i="2"/>
  <c r="AM1565" i="2"/>
  <c r="AL333" i="2"/>
  <c r="AM333" i="2"/>
  <c r="AL2270" i="2"/>
  <c r="AM2270" i="2"/>
  <c r="AL903" i="2"/>
  <c r="AM903" i="2"/>
  <c r="AL1566" i="2"/>
  <c r="AM1566" i="2"/>
  <c r="AL1567" i="2"/>
  <c r="AM1567" i="2"/>
  <c r="AL2271" i="2"/>
  <c r="AM2271" i="2"/>
  <c r="AL1568" i="2"/>
  <c r="AM1568" i="2"/>
  <c r="AL334" i="2"/>
  <c r="AM334" i="2"/>
  <c r="AL2272" i="2"/>
  <c r="AM2272" i="2"/>
  <c r="AL3288" i="2"/>
  <c r="AM3288" i="2"/>
  <c r="AL1569" i="2"/>
  <c r="AM1569" i="2"/>
  <c r="AL3926" i="2"/>
  <c r="AM3926" i="2"/>
  <c r="AL3927" i="2"/>
  <c r="AM3927" i="2"/>
  <c r="AL3928" i="2"/>
  <c r="AM3928" i="2"/>
  <c r="AL904" i="2"/>
  <c r="AM904" i="2"/>
  <c r="AL905" i="2"/>
  <c r="AM905" i="2"/>
  <c r="AL3510" i="2"/>
  <c r="AM3510" i="2"/>
  <c r="AL3289" i="2"/>
  <c r="AM3289" i="2"/>
  <c r="AL1570" i="2"/>
  <c r="AM1570" i="2"/>
  <c r="AL335" i="2"/>
  <c r="AM335" i="2"/>
  <c r="AL336" i="2"/>
  <c r="AM336" i="2"/>
  <c r="AL2273" i="2"/>
  <c r="AM2273" i="2"/>
  <c r="AL73" i="2"/>
  <c r="AM73" i="2"/>
  <c r="AL906" i="2"/>
  <c r="AM906" i="2"/>
  <c r="AL2274" i="2"/>
  <c r="AM2274" i="2"/>
  <c r="AL3929" i="2"/>
  <c r="AM3929" i="2"/>
  <c r="AL3930" i="2"/>
  <c r="AM3930" i="2"/>
  <c r="AL3931" i="2"/>
  <c r="AM3931" i="2"/>
  <c r="AL3932" i="2"/>
  <c r="AM3932" i="2"/>
  <c r="AL3933" i="2"/>
  <c r="AM3933" i="2"/>
  <c r="AL3934" i="2"/>
  <c r="AM3934" i="2"/>
  <c r="AL3935" i="2"/>
  <c r="AM3935" i="2"/>
  <c r="AL3936" i="2"/>
  <c r="AM3936" i="2"/>
  <c r="AL3937" i="2"/>
  <c r="AM3937" i="2"/>
  <c r="AL3938" i="2"/>
  <c r="AM3938" i="2"/>
  <c r="AL3939" i="2"/>
  <c r="AM3939" i="2"/>
  <c r="AL3940" i="2"/>
  <c r="AM3940" i="2"/>
  <c r="AL3941" i="2"/>
  <c r="AM3941" i="2"/>
  <c r="AL3942" i="2"/>
  <c r="AM3942" i="2"/>
  <c r="AL3943" i="2"/>
  <c r="AM3943" i="2"/>
  <c r="AL3944" i="2"/>
  <c r="AM3944" i="2"/>
  <c r="AL3945" i="2"/>
  <c r="AM3945" i="2"/>
  <c r="AL3946" i="2"/>
  <c r="AM3946" i="2"/>
  <c r="AL1571" i="2"/>
  <c r="AM1571" i="2"/>
  <c r="AL3290" i="2"/>
  <c r="AM3290" i="2"/>
  <c r="AL3291" i="2"/>
  <c r="AM3291" i="2"/>
  <c r="AL337" i="2"/>
  <c r="AM337" i="2"/>
  <c r="AL2873" i="2"/>
  <c r="AM2873" i="2"/>
  <c r="AL2275" i="2"/>
  <c r="AM2275" i="2"/>
  <c r="AL2874" i="2"/>
  <c r="AM2874" i="2"/>
  <c r="AL338" i="2"/>
  <c r="AM338" i="2"/>
  <c r="AL2276" i="2"/>
  <c r="AM2276" i="2"/>
  <c r="AL339" i="2"/>
  <c r="AM339" i="2"/>
  <c r="AL340" i="2"/>
  <c r="AM340" i="2"/>
  <c r="AL3292" i="2"/>
  <c r="AM3292" i="2"/>
  <c r="AL907" i="2"/>
  <c r="AM907" i="2"/>
  <c r="AL2277" i="2"/>
  <c r="AM2277" i="2"/>
  <c r="AL1572" i="2"/>
  <c r="AM1572" i="2"/>
  <c r="AL74" i="2"/>
  <c r="AM74" i="2"/>
  <c r="AL341" i="2"/>
  <c r="AM341" i="2"/>
  <c r="AL342" i="2"/>
  <c r="AM342" i="2"/>
  <c r="AL2875" i="2"/>
  <c r="AM2875" i="2"/>
  <c r="AL1573" i="2"/>
  <c r="AM1573" i="2"/>
  <c r="AL3293" i="2"/>
  <c r="AM3293" i="2"/>
  <c r="AL2278" i="2"/>
  <c r="AM2278" i="2"/>
  <c r="AL2876" i="2"/>
  <c r="AM2876" i="2"/>
  <c r="AL2279" i="2"/>
  <c r="AM2279" i="2"/>
  <c r="AL1574" i="2"/>
  <c r="AM1574" i="2"/>
  <c r="AL3947" i="2"/>
  <c r="AM3947" i="2"/>
  <c r="AL3948" i="2"/>
  <c r="AM3948" i="2"/>
  <c r="AL3949" i="2"/>
  <c r="AM3949" i="2"/>
  <c r="AL908" i="2"/>
  <c r="AM908" i="2"/>
  <c r="AL3294" i="2"/>
  <c r="AM3294" i="2"/>
  <c r="AL75" i="2"/>
  <c r="AM75" i="2"/>
  <c r="AL1575" i="2"/>
  <c r="AM1575" i="2"/>
  <c r="AL909" i="2"/>
  <c r="AM909" i="2"/>
  <c r="AL2877" i="2"/>
  <c r="AM2877" i="2"/>
  <c r="AL3511" i="2"/>
  <c r="AM3511" i="2"/>
  <c r="AL1576" i="2"/>
  <c r="AM1576" i="2"/>
  <c r="AL1577" i="2"/>
  <c r="AM1577" i="2"/>
  <c r="AL910" i="2"/>
  <c r="AM910" i="2"/>
  <c r="AL1578" i="2"/>
  <c r="AM1578" i="2"/>
  <c r="AL2878" i="2"/>
  <c r="AM2878" i="2"/>
  <c r="AL911" i="2"/>
  <c r="AM911" i="2"/>
  <c r="AL2879" i="2"/>
  <c r="AM2879" i="2"/>
  <c r="AL2880" i="2"/>
  <c r="AM2880" i="2"/>
  <c r="AL1579" i="2"/>
  <c r="AM1579" i="2"/>
  <c r="AL76" i="2"/>
  <c r="AM76" i="2"/>
  <c r="AL2280" i="2"/>
  <c r="AM2280" i="2"/>
  <c r="AL1580" i="2"/>
  <c r="AM1580" i="2"/>
  <c r="AL912" i="2"/>
  <c r="AM912" i="2"/>
  <c r="AL913" i="2"/>
  <c r="AM913" i="2"/>
  <c r="AL1581" i="2"/>
  <c r="AM1581" i="2"/>
  <c r="AL1582" i="2"/>
  <c r="AM1582" i="2"/>
  <c r="AL914" i="2"/>
  <c r="AM914" i="2"/>
  <c r="AL3950" i="2"/>
  <c r="AM3950" i="2"/>
  <c r="AL3951" i="2"/>
  <c r="AM3951" i="2"/>
  <c r="AL3952" i="2"/>
  <c r="AM3952" i="2"/>
  <c r="AL2881" i="2"/>
  <c r="AM2881" i="2"/>
  <c r="AL1583" i="2"/>
  <c r="AM1583" i="2"/>
  <c r="AL343" i="2"/>
  <c r="AM343" i="2"/>
  <c r="AL1584" i="2"/>
  <c r="AM1584" i="2"/>
  <c r="AL1585" i="2"/>
  <c r="AM1585" i="2"/>
  <c r="AL2882" i="2"/>
  <c r="AM2882" i="2"/>
  <c r="AL1586" i="2"/>
  <c r="AM1586" i="2"/>
  <c r="AL915" i="2"/>
  <c r="AM915" i="2"/>
  <c r="AL2883" i="2"/>
  <c r="AM2883" i="2"/>
  <c r="AL2281" i="2"/>
  <c r="AM2281" i="2"/>
  <c r="AL344" i="2"/>
  <c r="AM344" i="2"/>
  <c r="AL2282" i="2"/>
  <c r="AM2282" i="2"/>
  <c r="AL3295" i="2"/>
  <c r="AM3295" i="2"/>
  <c r="AL345" i="2"/>
  <c r="AM345" i="2"/>
  <c r="AL346" i="2"/>
  <c r="AM346" i="2"/>
  <c r="AL2283" i="2"/>
  <c r="AM2283" i="2"/>
  <c r="AL916" i="2"/>
  <c r="AM916" i="2"/>
  <c r="AL1587" i="2"/>
  <c r="AM1587" i="2"/>
  <c r="AL3953" i="2"/>
  <c r="AM3953" i="2"/>
  <c r="AL2284" i="2"/>
  <c r="AM2284" i="2"/>
  <c r="AL3954" i="2"/>
  <c r="AM3954" i="2"/>
  <c r="AL1588" i="2"/>
  <c r="AM1588" i="2"/>
  <c r="AL347" i="2"/>
  <c r="AM347" i="2"/>
  <c r="AL917" i="2"/>
  <c r="AM917" i="2"/>
  <c r="AL348" i="2"/>
  <c r="AM348" i="2"/>
  <c r="AL349" i="2"/>
  <c r="AM349" i="2"/>
  <c r="AL1589" i="2"/>
  <c r="AM1589" i="2"/>
  <c r="AL918" i="2"/>
  <c r="AM918" i="2"/>
  <c r="AL919" i="2"/>
  <c r="AM919" i="2"/>
  <c r="AL1590" i="2"/>
  <c r="AM1590" i="2"/>
  <c r="AL2884" i="2"/>
  <c r="AM2884" i="2"/>
  <c r="AL920" i="2"/>
  <c r="AM920" i="2"/>
  <c r="AL350" i="2"/>
  <c r="AM350" i="2"/>
  <c r="AL3296" i="2"/>
  <c r="AM3296" i="2"/>
  <c r="AL921" i="2"/>
  <c r="AM921" i="2"/>
  <c r="AL2285" i="2"/>
  <c r="AM2285" i="2"/>
  <c r="AL1591" i="2"/>
  <c r="AM1591" i="2"/>
  <c r="AL351" i="2"/>
  <c r="AM351" i="2"/>
  <c r="AL2885" i="2"/>
  <c r="AM2885" i="2"/>
  <c r="AL922" i="2"/>
  <c r="AM922" i="2"/>
  <c r="AL923" i="2"/>
  <c r="AM923" i="2"/>
  <c r="AL1592" i="2"/>
  <c r="AM1592" i="2"/>
  <c r="AL924" i="2"/>
  <c r="AM924" i="2"/>
  <c r="AL2286" i="2"/>
  <c r="AM2286" i="2"/>
  <c r="AL2287" i="2"/>
  <c r="AM2287" i="2"/>
  <c r="AL925" i="2"/>
  <c r="AM925" i="2"/>
  <c r="AL1593" i="2"/>
  <c r="AM1593" i="2"/>
  <c r="AL1594" i="2"/>
  <c r="AM1594" i="2"/>
  <c r="AL352" i="2"/>
  <c r="AM352" i="2"/>
  <c r="AL926" i="2"/>
  <c r="AM926" i="2"/>
  <c r="AL1595" i="2"/>
  <c r="AM1595" i="2"/>
  <c r="AL3297" i="2"/>
  <c r="AM3297" i="2"/>
  <c r="AL3955" i="2"/>
  <c r="AM3955" i="2"/>
  <c r="AL353" i="2"/>
  <c r="AM353" i="2"/>
  <c r="AL2886" i="2"/>
  <c r="AM2886" i="2"/>
  <c r="AL2288" i="2"/>
  <c r="AM2288" i="2"/>
  <c r="AL354" i="2"/>
  <c r="AM354" i="2"/>
  <c r="AL2289" i="2"/>
  <c r="AM2289" i="2"/>
  <c r="AL927" i="2"/>
  <c r="AM927" i="2"/>
  <c r="AL1596" i="2"/>
  <c r="AM1596" i="2"/>
  <c r="AL355" i="2"/>
  <c r="AM355" i="2"/>
  <c r="AL1597" i="2"/>
  <c r="AM1597" i="2"/>
  <c r="AL2887" i="2"/>
  <c r="AM2887" i="2"/>
  <c r="AL2290" i="2"/>
  <c r="AM2290" i="2"/>
  <c r="AL928" i="2"/>
  <c r="AM928" i="2"/>
  <c r="AL929" i="2"/>
  <c r="AM929" i="2"/>
  <c r="AL356" i="2"/>
  <c r="AM356" i="2"/>
  <c r="AL930" i="2"/>
  <c r="AM930" i="2"/>
  <c r="AL2291" i="2"/>
  <c r="AM2291" i="2"/>
  <c r="AL1598" i="2"/>
  <c r="AM1598" i="2"/>
  <c r="AL3512" i="2"/>
  <c r="AM3512" i="2"/>
  <c r="AL2888" i="2"/>
  <c r="AM2888" i="2"/>
  <c r="AL2292" i="2"/>
  <c r="AM2292" i="2"/>
  <c r="AL3298" i="2"/>
  <c r="AM3298" i="2"/>
  <c r="AL2293" i="2"/>
  <c r="AM2293" i="2"/>
  <c r="AL357" i="2"/>
  <c r="AM357" i="2"/>
  <c r="AL2889" i="2"/>
  <c r="AM2889" i="2"/>
  <c r="AL3513" i="2"/>
  <c r="AM3513" i="2"/>
  <c r="AL3299" i="2"/>
  <c r="AM3299" i="2"/>
  <c r="AL2294" i="2"/>
  <c r="AM2294" i="2"/>
  <c r="AL358" i="2"/>
  <c r="AM358" i="2"/>
  <c r="AL2295" i="2"/>
  <c r="AM2295" i="2"/>
  <c r="AL2296" i="2"/>
  <c r="AM2296" i="2"/>
  <c r="AL1599" i="2"/>
  <c r="AM1599" i="2"/>
  <c r="AL359" i="2"/>
  <c r="AM359" i="2"/>
  <c r="AL77" i="2"/>
  <c r="AM77" i="2"/>
  <c r="AL931" i="2"/>
  <c r="AM931" i="2"/>
  <c r="AL1600" i="2"/>
  <c r="AM1600" i="2"/>
  <c r="AL78" i="2"/>
  <c r="AM78" i="2"/>
  <c r="AL1601" i="2"/>
  <c r="AM1601" i="2"/>
  <c r="AL3300" i="2"/>
  <c r="AM3300" i="2"/>
  <c r="AL3301" i="2"/>
  <c r="AM3301" i="2"/>
  <c r="AL2297" i="2"/>
  <c r="AM2297" i="2"/>
  <c r="AL2890" i="2"/>
  <c r="AM2890" i="2"/>
  <c r="AL2298" i="2"/>
  <c r="AM2298" i="2"/>
  <c r="AL2299" i="2"/>
  <c r="AM2299" i="2"/>
  <c r="AL1602" i="2"/>
  <c r="AM1602" i="2"/>
  <c r="AL2891" i="2"/>
  <c r="AM2891" i="2"/>
  <c r="AL79" i="2"/>
  <c r="AM79" i="2"/>
  <c r="AL2300" i="2"/>
  <c r="AM2300" i="2"/>
  <c r="AL932" i="2"/>
  <c r="AM932" i="2"/>
  <c r="AL2301" i="2"/>
  <c r="AM2301" i="2"/>
  <c r="AL2892" i="2"/>
  <c r="AM2892" i="2"/>
  <c r="AL1603" i="2"/>
  <c r="AM1603" i="2"/>
  <c r="AL2893" i="2"/>
  <c r="AM2893" i="2"/>
  <c r="AL1604" i="2"/>
  <c r="AM1604" i="2"/>
  <c r="AL1605" i="2"/>
  <c r="AM1605" i="2"/>
  <c r="AL2302" i="2"/>
  <c r="AM2302" i="2"/>
  <c r="AL2894" i="2"/>
  <c r="AM2894" i="2"/>
  <c r="AL360" i="2"/>
  <c r="AM360" i="2"/>
  <c r="AL1606" i="2"/>
  <c r="AM1606" i="2"/>
  <c r="AL80" i="2"/>
  <c r="AM80" i="2"/>
  <c r="AL1607" i="2"/>
  <c r="AM1607" i="2"/>
  <c r="AL1608" i="2"/>
  <c r="AM1608" i="2"/>
  <c r="AL3302" i="2"/>
  <c r="AM3302" i="2"/>
  <c r="AL2895" i="2"/>
  <c r="AM2895" i="2"/>
  <c r="AL2896" i="2"/>
  <c r="AM2896" i="2"/>
  <c r="AL81" i="2"/>
  <c r="AM81" i="2"/>
  <c r="AL933" i="2"/>
  <c r="AM933" i="2"/>
  <c r="AL361" i="2"/>
  <c r="AM361" i="2"/>
  <c r="AL362" i="2"/>
  <c r="AM362" i="2"/>
  <c r="AL2897" i="2"/>
  <c r="AM2897" i="2"/>
  <c r="AL1609" i="2"/>
  <c r="AM1609" i="2"/>
  <c r="AL363" i="2"/>
  <c r="AM363" i="2"/>
  <c r="AL2303" i="2"/>
  <c r="AM2303" i="2"/>
  <c r="AL1610" i="2"/>
  <c r="AM1610" i="2"/>
  <c r="AL3514" i="2"/>
  <c r="AM3514" i="2"/>
  <c r="AL1611" i="2"/>
  <c r="AM1611" i="2"/>
  <c r="AL3303" i="2"/>
  <c r="AM3303" i="2"/>
  <c r="AL3515" i="2"/>
  <c r="AM3515" i="2"/>
  <c r="AL934" i="2"/>
  <c r="AM934" i="2"/>
  <c r="AL2898" i="2"/>
  <c r="AM2898" i="2"/>
  <c r="AL3516" i="2"/>
  <c r="AM3516" i="2"/>
  <c r="AL2899" i="2"/>
  <c r="AM2899" i="2"/>
  <c r="AL1612" i="2"/>
  <c r="AM1612" i="2"/>
  <c r="AL2900" i="2"/>
  <c r="AM2900" i="2"/>
  <c r="AL2901" i="2"/>
  <c r="AM2901" i="2"/>
  <c r="AL2902" i="2"/>
  <c r="AM2902" i="2"/>
  <c r="AL2903" i="2"/>
  <c r="AM2903" i="2"/>
  <c r="AL3517" i="2"/>
  <c r="AM3517" i="2"/>
  <c r="AL935" i="2"/>
  <c r="AM935" i="2"/>
  <c r="AL364" i="2"/>
  <c r="AM364" i="2"/>
  <c r="AL2904" i="2"/>
  <c r="AM2904" i="2"/>
  <c r="AL2905" i="2"/>
  <c r="AM2905" i="2"/>
  <c r="AL2304" i="2"/>
  <c r="AM2304" i="2"/>
  <c r="AL82" i="2"/>
  <c r="AM82" i="2"/>
  <c r="AL2906" i="2"/>
  <c r="AM2906" i="2"/>
  <c r="AL365" i="2"/>
  <c r="AM365" i="2"/>
  <c r="AL1613" i="2"/>
  <c r="AM1613" i="2"/>
  <c r="AL2305" i="2"/>
  <c r="AM2305" i="2"/>
  <c r="AL1614" i="2"/>
  <c r="AM1614" i="2"/>
  <c r="AL2306" i="2"/>
  <c r="AM2306" i="2"/>
  <c r="AL2307" i="2"/>
  <c r="AM2307" i="2"/>
  <c r="AL1615" i="2"/>
  <c r="AM1615" i="2"/>
  <c r="AL3956" i="2"/>
  <c r="AM3956" i="2"/>
  <c r="AL3957" i="2"/>
  <c r="AM3957" i="2"/>
  <c r="AL2308" i="2"/>
  <c r="AM2308" i="2"/>
  <c r="AL936" i="2"/>
  <c r="AM936" i="2"/>
  <c r="AL2907" i="2"/>
  <c r="AM2907" i="2"/>
  <c r="AL1616" i="2"/>
  <c r="AM1616" i="2"/>
  <c r="AL937" i="2"/>
  <c r="AM937" i="2"/>
  <c r="AL3518" i="2"/>
  <c r="AM3518" i="2"/>
  <c r="AL938" i="2"/>
  <c r="AM938" i="2"/>
  <c r="AL2309" i="2"/>
  <c r="AM2309" i="2"/>
  <c r="AL2310" i="2"/>
  <c r="AM2310" i="2"/>
  <c r="AL2908" i="2"/>
  <c r="AM2908" i="2"/>
  <c r="AL1617" i="2"/>
  <c r="AM1617" i="2"/>
  <c r="AL1618" i="2"/>
  <c r="AM1618" i="2"/>
  <c r="AL1619" i="2"/>
  <c r="AM1619" i="2"/>
  <c r="AL366" i="2"/>
  <c r="AM366" i="2"/>
  <c r="AL3304" i="2"/>
  <c r="AM3304" i="2"/>
  <c r="AL367" i="2"/>
  <c r="AM367" i="2"/>
  <c r="AL939" i="2"/>
  <c r="AM939" i="2"/>
  <c r="AL368" i="2"/>
  <c r="AM368" i="2"/>
  <c r="AL1620" i="2"/>
  <c r="AM1620" i="2"/>
  <c r="AL369" i="2"/>
  <c r="AM369" i="2"/>
  <c r="AL2909" i="2"/>
  <c r="AM2909" i="2"/>
  <c r="AL2910" i="2"/>
  <c r="AM2910" i="2"/>
  <c r="AL3519" i="2"/>
  <c r="AM3519" i="2"/>
  <c r="AL3305" i="2"/>
  <c r="AM3305" i="2"/>
  <c r="AL2911" i="2"/>
  <c r="AM2911" i="2"/>
  <c r="AL940" i="2"/>
  <c r="AM940" i="2"/>
  <c r="AL2311" i="2"/>
  <c r="AM2311" i="2"/>
  <c r="AL370" i="2"/>
  <c r="AM370" i="2"/>
  <c r="AL2312" i="2"/>
  <c r="AM2312" i="2"/>
  <c r="AL2313" i="2"/>
  <c r="AM2313" i="2"/>
  <c r="AL941" i="2"/>
  <c r="AM941" i="2"/>
  <c r="AL2314" i="2"/>
  <c r="AM2314" i="2"/>
  <c r="AL2315" i="2"/>
  <c r="AM2315" i="2"/>
  <c r="AL83" i="2"/>
  <c r="AM83" i="2"/>
  <c r="AL2316" i="2"/>
  <c r="AM2316" i="2"/>
  <c r="AL371" i="2"/>
  <c r="AM371" i="2"/>
  <c r="AL2317" i="2"/>
  <c r="AM2317" i="2"/>
  <c r="AL2912" i="2"/>
  <c r="AM2912" i="2"/>
  <c r="AL1621" i="2"/>
  <c r="AM1621" i="2"/>
  <c r="AL1622" i="2"/>
  <c r="AM1622" i="2"/>
  <c r="AL2913" i="2"/>
  <c r="AM2913" i="2"/>
  <c r="AL2318" i="2"/>
  <c r="AM2318" i="2"/>
  <c r="AL2319" i="2"/>
  <c r="AM2319" i="2"/>
  <c r="AL3958" i="2"/>
  <c r="AM3958" i="2"/>
  <c r="AL3959" i="2"/>
  <c r="AM3959" i="2"/>
  <c r="AL3960" i="2"/>
  <c r="AM3960" i="2"/>
  <c r="AL3961" i="2"/>
  <c r="AM3961" i="2"/>
  <c r="AL2320" i="2"/>
  <c r="AM2320" i="2"/>
  <c r="AL3962" i="2"/>
  <c r="AM3962" i="2"/>
  <c r="AL3963" i="2"/>
  <c r="AM3963" i="2"/>
  <c r="AL3964" i="2"/>
  <c r="AM3964" i="2"/>
  <c r="AL3965" i="2"/>
  <c r="AM3965" i="2"/>
  <c r="AL3966" i="2"/>
  <c r="AM3966" i="2"/>
  <c r="AL3967" i="2"/>
  <c r="AM3967" i="2"/>
  <c r="AL3968" i="2"/>
  <c r="AM3968" i="2"/>
  <c r="AL2914" i="2"/>
  <c r="AM2914" i="2"/>
  <c r="AL3969" i="2"/>
  <c r="AM3969" i="2"/>
  <c r="AL3970" i="2"/>
  <c r="AM3970" i="2"/>
  <c r="AL3306" i="2"/>
  <c r="AM3306" i="2"/>
  <c r="AL3971" i="2"/>
  <c r="AM3971" i="2"/>
  <c r="AL3972" i="2"/>
  <c r="AM3972" i="2"/>
  <c r="AL3973" i="2"/>
  <c r="AM3973" i="2"/>
  <c r="AL3974" i="2"/>
  <c r="AM3974" i="2"/>
  <c r="AL3975" i="2"/>
  <c r="AM3975" i="2"/>
  <c r="AL3976" i="2"/>
  <c r="AM3976" i="2"/>
  <c r="AL3977" i="2"/>
  <c r="AM3977" i="2"/>
  <c r="AL2915" i="2"/>
  <c r="AM2915" i="2"/>
  <c r="AL3978" i="2"/>
  <c r="AM3978" i="2"/>
  <c r="AL3979" i="2"/>
  <c r="AM3979" i="2"/>
  <c r="AL3980" i="2"/>
  <c r="AM3980" i="2"/>
  <c r="AL2321" i="2"/>
  <c r="AM2321" i="2"/>
  <c r="AL3307" i="2"/>
  <c r="AM3307" i="2"/>
  <c r="AL3981" i="2"/>
  <c r="AM3981" i="2"/>
  <c r="AL3982" i="2"/>
  <c r="AM3982" i="2"/>
  <c r="AL3983" i="2"/>
  <c r="AM3983" i="2"/>
  <c r="AL3984" i="2"/>
  <c r="AM3984" i="2"/>
  <c r="AL3985" i="2"/>
  <c r="AM3985" i="2"/>
  <c r="AL3986" i="2"/>
  <c r="AM3986" i="2"/>
  <c r="AL3987" i="2"/>
  <c r="AM3987" i="2"/>
  <c r="AL3988" i="2"/>
  <c r="AM3988" i="2"/>
  <c r="AL3989" i="2"/>
  <c r="AM3989" i="2"/>
  <c r="AL3990" i="2"/>
  <c r="AM3990" i="2"/>
  <c r="AL3991" i="2"/>
  <c r="AM3991" i="2"/>
  <c r="AL3992" i="2"/>
  <c r="AM3992" i="2"/>
  <c r="AL3993" i="2"/>
  <c r="AM3993" i="2"/>
  <c r="AL3994" i="2"/>
  <c r="AM3994" i="2"/>
  <c r="AL3995" i="2"/>
  <c r="AM3995" i="2"/>
  <c r="AL3996" i="2"/>
  <c r="AM3996" i="2"/>
  <c r="AL3997" i="2"/>
  <c r="AM3997" i="2"/>
  <c r="AL3998" i="2"/>
  <c r="AM3998" i="2"/>
  <c r="AL3999" i="2"/>
  <c r="AM3999" i="2"/>
  <c r="AL4000" i="2"/>
  <c r="AM4000" i="2"/>
  <c r="AL4001" i="2"/>
  <c r="AM4001" i="2"/>
  <c r="AL4002" i="2"/>
  <c r="AM4002" i="2"/>
  <c r="AL4003" i="2"/>
  <c r="AM4003" i="2"/>
  <c r="AL4004" i="2"/>
  <c r="AM4004" i="2"/>
  <c r="AL4005" i="2"/>
  <c r="AM4005" i="2"/>
  <c r="AL4006" i="2"/>
  <c r="AM4006" i="2"/>
  <c r="AL4007" i="2"/>
  <c r="AM4007" i="2"/>
  <c r="AL4008" i="2"/>
  <c r="AM4008" i="2"/>
  <c r="AL4009" i="2"/>
  <c r="AM4009" i="2"/>
  <c r="AL4010" i="2"/>
  <c r="AM4010" i="2"/>
  <c r="AL4011" i="2"/>
  <c r="AM4011" i="2"/>
  <c r="AL4012" i="2"/>
  <c r="AM4012" i="2"/>
  <c r="AL4013" i="2"/>
  <c r="AM4013" i="2"/>
  <c r="AL4014" i="2"/>
  <c r="AM4014" i="2"/>
  <c r="AL4015" i="2"/>
  <c r="AM4015" i="2"/>
  <c r="AL4016" i="2"/>
  <c r="AM4016" i="2"/>
  <c r="AL4017" i="2"/>
  <c r="AM4017" i="2"/>
  <c r="AL4018" i="2"/>
  <c r="AM4018" i="2"/>
  <c r="AL4019" i="2"/>
  <c r="AM4019" i="2"/>
  <c r="AL4020" i="2"/>
  <c r="AM4020" i="2"/>
  <c r="AL4021" i="2"/>
  <c r="AM4021" i="2"/>
  <c r="AL4022" i="2"/>
  <c r="AM4022" i="2"/>
  <c r="AL4023" i="2"/>
  <c r="AM4023" i="2"/>
  <c r="AL4024" i="2"/>
  <c r="AM4024" i="2"/>
  <c r="AL4025" i="2"/>
  <c r="AM4025" i="2"/>
  <c r="AL4026" i="2"/>
  <c r="AM4026" i="2"/>
  <c r="AL4027" i="2"/>
  <c r="AM4027" i="2"/>
  <c r="AL4028" i="2"/>
  <c r="AM4028" i="2"/>
  <c r="AL4029" i="2"/>
  <c r="AM4029" i="2"/>
  <c r="AL4030" i="2"/>
  <c r="AM4030" i="2"/>
  <c r="AL4031" i="2"/>
  <c r="AM4031" i="2"/>
  <c r="AL4032" i="2"/>
  <c r="AM4032" i="2"/>
  <c r="AL4033" i="2"/>
  <c r="AM4033" i="2"/>
  <c r="AL4034" i="2"/>
  <c r="AM4034" i="2"/>
  <c r="AL4035" i="2"/>
  <c r="AM4035" i="2"/>
  <c r="AL4036" i="2"/>
  <c r="AM4036" i="2"/>
  <c r="AL2322" i="2"/>
  <c r="AM2322" i="2"/>
  <c r="AL1623" i="2"/>
  <c r="AM1623" i="2"/>
  <c r="AL942" i="2"/>
  <c r="AM942" i="2"/>
  <c r="AL2323" i="2"/>
  <c r="AM2323" i="2"/>
  <c r="AL2324" i="2"/>
  <c r="AM2324" i="2"/>
  <c r="AL2325" i="2"/>
  <c r="AM2325" i="2"/>
  <c r="AL4037" i="2"/>
  <c r="AM4037" i="2"/>
  <c r="AL1624" i="2"/>
  <c r="AM1624" i="2"/>
  <c r="AL2326" i="2"/>
  <c r="AM2326" i="2"/>
  <c r="AL2327" i="2"/>
  <c r="AM2327" i="2"/>
  <c r="AL2328" i="2"/>
  <c r="AM2328" i="2"/>
  <c r="AL2916" i="2"/>
  <c r="AM2916" i="2"/>
  <c r="AL372" i="2"/>
  <c r="AM372" i="2"/>
  <c r="AL2917" i="2"/>
  <c r="AM2917" i="2"/>
  <c r="AL2329" i="2"/>
  <c r="AM2329" i="2"/>
  <c r="AL4038" i="2"/>
  <c r="AM4038" i="2"/>
  <c r="AL4039" i="2"/>
  <c r="AM4039" i="2"/>
  <c r="AL4040" i="2"/>
  <c r="AM4040" i="2"/>
  <c r="AL4041" i="2"/>
  <c r="AM4041" i="2"/>
  <c r="AL4042" i="2"/>
  <c r="AM4042" i="2"/>
  <c r="AL4043" i="2"/>
  <c r="AM4043" i="2"/>
  <c r="AL4044" i="2"/>
  <c r="AM4044" i="2"/>
  <c r="AL4045" i="2"/>
  <c r="AM4045" i="2"/>
  <c r="AL4046" i="2"/>
  <c r="AM4046" i="2"/>
  <c r="AL4047" i="2"/>
  <c r="AM4047" i="2"/>
  <c r="AL4048" i="2"/>
  <c r="AM4048" i="2"/>
  <c r="AL4049" i="2"/>
  <c r="AM4049" i="2"/>
  <c r="AL4050" i="2"/>
  <c r="AM4050" i="2"/>
  <c r="AL4051" i="2"/>
  <c r="AM4051" i="2"/>
  <c r="AL4052" i="2"/>
  <c r="AM4052" i="2"/>
  <c r="AL4053" i="2"/>
  <c r="AM4053" i="2"/>
  <c r="AL2330" i="2"/>
  <c r="AM2330" i="2"/>
  <c r="AL2331" i="2"/>
  <c r="AM2331" i="2"/>
  <c r="AL3308" i="2"/>
  <c r="AM3308" i="2"/>
  <c r="AL2332" i="2"/>
  <c r="AM2332" i="2"/>
  <c r="AL2918" i="2"/>
  <c r="AM2918" i="2"/>
  <c r="AL1625" i="2"/>
  <c r="AM1625" i="2"/>
  <c r="AL2919" i="2"/>
  <c r="AM2919" i="2"/>
  <c r="AL943" i="2"/>
  <c r="AM943" i="2"/>
  <c r="AL2920" i="2"/>
  <c r="AM2920" i="2"/>
  <c r="AL2921" i="2"/>
  <c r="AM2921" i="2"/>
  <c r="AL373" i="2"/>
  <c r="AM373" i="2"/>
  <c r="AL3309" i="2"/>
  <c r="AM3309" i="2"/>
  <c r="AL2333" i="2"/>
  <c r="AM2333" i="2"/>
  <c r="AL3310" i="2"/>
  <c r="AM3310" i="2"/>
  <c r="AL2334" i="2"/>
  <c r="AM2334" i="2"/>
  <c r="AL4054" i="2"/>
  <c r="AM4054" i="2"/>
  <c r="AL4055" i="2"/>
  <c r="AM4055" i="2"/>
  <c r="AL4056" i="2"/>
  <c r="AM4056" i="2"/>
  <c r="AL4057" i="2"/>
  <c r="AM4057" i="2"/>
  <c r="AL4058" i="2"/>
  <c r="AM4058" i="2"/>
  <c r="AL2335" i="2"/>
  <c r="AM2335" i="2"/>
  <c r="AL4059" i="2"/>
  <c r="AM4059" i="2"/>
  <c r="AL2336" i="2"/>
  <c r="AM2336" i="2"/>
  <c r="AL4060" i="2"/>
  <c r="AM4060" i="2"/>
  <c r="AL4061" i="2"/>
  <c r="AM4061" i="2"/>
  <c r="AL2337" i="2"/>
  <c r="AM2337" i="2"/>
  <c r="AL4062" i="2"/>
  <c r="AM4062" i="2"/>
  <c r="AL3311" i="2"/>
  <c r="AM3311" i="2"/>
  <c r="AL4063" i="2"/>
  <c r="AM4063" i="2"/>
  <c r="AL4064" i="2"/>
  <c r="AM4064" i="2"/>
  <c r="AL4065" i="2"/>
  <c r="AM4065" i="2"/>
  <c r="AL4066" i="2"/>
  <c r="AM4066" i="2"/>
  <c r="AL4067" i="2"/>
  <c r="AM4067" i="2"/>
  <c r="AL4068" i="2"/>
  <c r="AM4068" i="2"/>
  <c r="AL3312" i="2"/>
  <c r="AM3312" i="2"/>
  <c r="AL2338" i="2"/>
  <c r="AM2338" i="2"/>
  <c r="AL4069" i="2"/>
  <c r="AM4069" i="2"/>
  <c r="AL4070" i="2"/>
  <c r="AM4070" i="2"/>
  <c r="AL4071" i="2"/>
  <c r="AM4071" i="2"/>
  <c r="AL4072" i="2"/>
  <c r="AM4072" i="2"/>
  <c r="AL4073" i="2"/>
  <c r="AM4073" i="2"/>
  <c r="AL4074" i="2"/>
  <c r="AM4074" i="2"/>
  <c r="AL4075" i="2"/>
  <c r="AM4075" i="2"/>
  <c r="AL4076" i="2"/>
  <c r="AM4076" i="2"/>
  <c r="AL4077" i="2"/>
  <c r="AM4077" i="2"/>
  <c r="AL4078" i="2"/>
  <c r="AM4078" i="2"/>
  <c r="AL4079" i="2"/>
  <c r="AM4079" i="2"/>
  <c r="AL4080" i="2"/>
  <c r="AM4080" i="2"/>
  <c r="AL4081" i="2"/>
  <c r="AM4081" i="2"/>
  <c r="AL4082" i="2"/>
  <c r="AM4082" i="2"/>
  <c r="AL4083" i="2"/>
  <c r="AM4083" i="2"/>
  <c r="AL4084" i="2"/>
  <c r="AM4084" i="2"/>
  <c r="AL4085" i="2"/>
  <c r="AM4085" i="2"/>
  <c r="AL4086" i="2"/>
  <c r="AM4086" i="2"/>
  <c r="AL4087" i="2"/>
  <c r="AM4087" i="2"/>
  <c r="AL4088" i="2"/>
  <c r="AM4088" i="2"/>
  <c r="AL4089" i="2"/>
  <c r="AM4089" i="2"/>
  <c r="AL4090" i="2"/>
  <c r="AM4090" i="2"/>
  <c r="AL4091" i="2"/>
  <c r="AM4091" i="2"/>
  <c r="AL4092" i="2"/>
  <c r="AM4092" i="2"/>
  <c r="AL4093" i="2"/>
  <c r="AM4093" i="2"/>
  <c r="AL4094" i="2"/>
  <c r="AM4094" i="2"/>
  <c r="AL4095" i="2"/>
  <c r="AM4095" i="2"/>
  <c r="AL4096" i="2"/>
  <c r="AM4096" i="2"/>
  <c r="AL4097" i="2"/>
  <c r="AM4097" i="2"/>
  <c r="AL4098" i="2"/>
  <c r="AM4098" i="2"/>
  <c r="AL4099" i="2"/>
  <c r="AM4099" i="2"/>
  <c r="AL4100" i="2"/>
  <c r="AM4100" i="2"/>
  <c r="AL4101" i="2"/>
  <c r="AM4101" i="2"/>
  <c r="AL4102" i="2"/>
  <c r="AM4102" i="2"/>
  <c r="AL4103" i="2"/>
  <c r="AM4103" i="2"/>
  <c r="AL4104" i="2"/>
  <c r="AM4104" i="2"/>
  <c r="AL4105" i="2"/>
  <c r="AM4105" i="2"/>
  <c r="AL4106" i="2"/>
  <c r="AM4106" i="2"/>
  <c r="AL4107" i="2"/>
  <c r="AM4107" i="2"/>
  <c r="AL4108" i="2"/>
  <c r="AM4108" i="2"/>
  <c r="AL4109" i="2"/>
  <c r="AM4109" i="2"/>
  <c r="AL1626" i="2"/>
  <c r="AM1626" i="2"/>
  <c r="AL4110" i="2"/>
  <c r="AM4110" i="2"/>
  <c r="AL4111" i="2"/>
  <c r="AM4111" i="2"/>
  <c r="AL4112" i="2"/>
  <c r="AM4112" i="2"/>
  <c r="AL4113" i="2"/>
  <c r="AM4113" i="2"/>
  <c r="AL4114" i="2"/>
  <c r="AM4114" i="2"/>
  <c r="AL4115" i="2"/>
  <c r="AM4115" i="2"/>
  <c r="AL4116" i="2"/>
  <c r="AM4116" i="2"/>
  <c r="AL4117" i="2"/>
  <c r="AM4117" i="2"/>
  <c r="AL4118" i="2"/>
  <c r="AM4118" i="2"/>
  <c r="AL4119" i="2"/>
  <c r="AM4119" i="2"/>
  <c r="AL4120" i="2"/>
  <c r="AM4120" i="2"/>
  <c r="AL4121" i="2"/>
  <c r="AM4121" i="2"/>
  <c r="AL4122" i="2"/>
  <c r="AM4122" i="2"/>
  <c r="AL4123" i="2"/>
  <c r="AM4123" i="2"/>
  <c r="AL4124" i="2"/>
  <c r="AM4124" i="2"/>
  <c r="AL4125" i="2"/>
  <c r="AM4125" i="2"/>
  <c r="AL4126" i="2"/>
  <c r="AM4126" i="2"/>
  <c r="AL4127" i="2"/>
  <c r="AM4127" i="2"/>
  <c r="AL4128" i="2"/>
  <c r="AM4128" i="2"/>
  <c r="AL2339" i="2"/>
  <c r="AM2339" i="2"/>
  <c r="AL3313" i="2"/>
  <c r="AM3313" i="2"/>
  <c r="AL3314" i="2"/>
  <c r="AM3314" i="2"/>
  <c r="AL3315" i="2"/>
  <c r="AM3315" i="2"/>
  <c r="AL4129" i="2"/>
  <c r="AM4129" i="2"/>
  <c r="AL4130" i="2"/>
  <c r="AM4130" i="2"/>
  <c r="AL4131" i="2"/>
  <c r="AM4131" i="2"/>
  <c r="AL4132" i="2"/>
  <c r="AM4132" i="2"/>
  <c r="AL4133" i="2"/>
  <c r="AM4133" i="2"/>
  <c r="AL4134" i="2"/>
  <c r="AM4134" i="2"/>
  <c r="AL4135" i="2"/>
  <c r="AM4135" i="2"/>
  <c r="AL4136" i="2"/>
  <c r="AM4136" i="2"/>
  <c r="AL4137" i="2"/>
  <c r="AM4137" i="2"/>
  <c r="AL3520" i="2"/>
  <c r="AM3520" i="2"/>
  <c r="AL3316" i="2"/>
  <c r="AM3316" i="2"/>
  <c r="AL3317" i="2"/>
  <c r="AM3317" i="2"/>
  <c r="AL944" i="2"/>
  <c r="AM944" i="2"/>
  <c r="AL945" i="2"/>
  <c r="AM945" i="2"/>
  <c r="AL374" i="2"/>
  <c r="AM374" i="2"/>
  <c r="AL375" i="2"/>
  <c r="AM375" i="2"/>
  <c r="AL946" i="2"/>
  <c r="AM946" i="2"/>
  <c r="AL1627" i="2"/>
  <c r="AM1627" i="2"/>
  <c r="AL4138" i="2"/>
  <c r="AM4138" i="2"/>
  <c r="AL4139" i="2"/>
  <c r="AM4139" i="2"/>
  <c r="AL4140" i="2"/>
  <c r="AM4140" i="2"/>
  <c r="AL4141" i="2"/>
  <c r="AM4141" i="2"/>
  <c r="AL4142" i="2"/>
  <c r="AM4142" i="2"/>
  <c r="AL4143" i="2"/>
  <c r="AM4143" i="2"/>
  <c r="AL4144" i="2"/>
  <c r="AM4144" i="2"/>
  <c r="AL4145" i="2"/>
  <c r="AM4145" i="2"/>
  <c r="AL4146" i="2"/>
  <c r="AM4146" i="2"/>
  <c r="AL376" i="2"/>
  <c r="AM376" i="2"/>
  <c r="AL1628" i="2"/>
  <c r="AM1628" i="2"/>
  <c r="AL84" i="2"/>
  <c r="AM84" i="2"/>
  <c r="AL1629" i="2"/>
  <c r="AM1629" i="2"/>
  <c r="AL2922" i="2"/>
  <c r="AM2922" i="2"/>
  <c r="AL377" i="2"/>
  <c r="AM377" i="2"/>
  <c r="AL2923" i="2"/>
  <c r="AM2923" i="2"/>
  <c r="AL378" i="2"/>
  <c r="AM378" i="2"/>
  <c r="AL4147" i="2"/>
  <c r="AM4147" i="2"/>
  <c r="AL4148" i="2"/>
  <c r="AM4148" i="2"/>
  <c r="AL4149" i="2"/>
  <c r="AM4149" i="2"/>
  <c r="AL1630" i="2"/>
  <c r="AM1630" i="2"/>
  <c r="AL2340" i="2"/>
  <c r="AM2340" i="2"/>
  <c r="AL3521" i="2"/>
  <c r="AM3521" i="2"/>
  <c r="AL2924" i="2"/>
  <c r="AM2924" i="2"/>
  <c r="AL3318" i="2"/>
  <c r="AM3318" i="2"/>
  <c r="AL379" i="2"/>
  <c r="AM379" i="2"/>
  <c r="AL1631" i="2"/>
  <c r="AM1631" i="2"/>
  <c r="AL85" i="2"/>
  <c r="AM85" i="2"/>
  <c r="AL2925" i="2"/>
  <c r="AM2925" i="2"/>
  <c r="AL3319" i="2"/>
  <c r="AM3319" i="2"/>
  <c r="AL2926" i="2"/>
  <c r="AM2926" i="2"/>
  <c r="AL1632" i="2"/>
  <c r="AM1632" i="2"/>
  <c r="AL3320" i="2"/>
  <c r="AM3320" i="2"/>
  <c r="AL2927" i="2"/>
  <c r="AM2927" i="2"/>
  <c r="AL2928" i="2"/>
  <c r="AM2928" i="2"/>
  <c r="AL3321" i="2"/>
  <c r="AM3321" i="2"/>
  <c r="AL1633" i="2"/>
  <c r="AM1633" i="2"/>
  <c r="AL1634" i="2"/>
  <c r="AM1634" i="2"/>
  <c r="AL1635" i="2"/>
  <c r="AM1635" i="2"/>
  <c r="AL4150" i="2"/>
  <c r="AM4150" i="2"/>
  <c r="AL1636" i="2"/>
  <c r="AM1636" i="2"/>
  <c r="AL2341" i="2"/>
  <c r="AM2341" i="2"/>
  <c r="AL2342" i="2"/>
  <c r="AM2342" i="2"/>
  <c r="AL2343" i="2"/>
  <c r="AM2343" i="2"/>
  <c r="AL1637" i="2"/>
  <c r="AM1637" i="2"/>
  <c r="AL1638" i="2"/>
  <c r="AM1638" i="2"/>
  <c r="AL1639" i="2"/>
  <c r="AM1639" i="2"/>
  <c r="AL380" i="2"/>
  <c r="AM380" i="2"/>
  <c r="AL947" i="2"/>
  <c r="AM947" i="2"/>
  <c r="AL3322" i="2"/>
  <c r="AM3322" i="2"/>
  <c r="AL2344" i="2"/>
  <c r="AM2344" i="2"/>
  <c r="AL2345" i="2"/>
  <c r="AM2345" i="2"/>
  <c r="AL2346" i="2"/>
  <c r="AM2346" i="2"/>
  <c r="AL381" i="2"/>
  <c r="AM381" i="2"/>
  <c r="AL3522" i="2"/>
  <c r="AM3522" i="2"/>
  <c r="AL3323" i="2"/>
  <c r="AM3323" i="2"/>
  <c r="AL1640" i="2"/>
  <c r="AM1640" i="2"/>
  <c r="AL948" i="2"/>
  <c r="AM948" i="2"/>
  <c r="AL3324" i="2"/>
  <c r="AM3324" i="2"/>
  <c r="AL382" i="2"/>
  <c r="AM382" i="2"/>
  <c r="AL3325" i="2"/>
  <c r="AM3325" i="2"/>
  <c r="AL949" i="2"/>
  <c r="AM949" i="2"/>
  <c r="AL3326" i="2"/>
  <c r="AM3326" i="2"/>
  <c r="AL3523" i="2"/>
  <c r="AM3523" i="2"/>
  <c r="AL86" i="2"/>
  <c r="AM86" i="2"/>
  <c r="AL383" i="2"/>
  <c r="AM383" i="2"/>
  <c r="AL950" i="2"/>
  <c r="AM950" i="2"/>
  <c r="AL2929" i="2"/>
  <c r="AM2929" i="2"/>
  <c r="AL2347" i="2"/>
  <c r="AM2347" i="2"/>
  <c r="AL2348" i="2"/>
  <c r="AM2348" i="2"/>
  <c r="AL951" i="2"/>
  <c r="AM951" i="2"/>
  <c r="AL1641" i="2"/>
  <c r="AM1641" i="2"/>
  <c r="AL1642" i="2"/>
  <c r="AM1642" i="2"/>
  <c r="AL2930" i="2"/>
  <c r="AM2930" i="2"/>
  <c r="AL3327" i="2"/>
  <c r="AM3327" i="2"/>
  <c r="AL384" i="2"/>
  <c r="AM384" i="2"/>
  <c r="AL2349" i="2"/>
  <c r="AM2349" i="2"/>
  <c r="AL952" i="2"/>
  <c r="AM952" i="2"/>
  <c r="AL953" i="2"/>
  <c r="AM953" i="2"/>
  <c r="AL2931" i="2"/>
  <c r="AM2931" i="2"/>
  <c r="AL1643" i="2"/>
  <c r="AM1643" i="2"/>
  <c r="AL2350" i="2"/>
  <c r="AM2350" i="2"/>
  <c r="AL1644" i="2"/>
  <c r="AM1644" i="2"/>
  <c r="AL2351" i="2"/>
  <c r="AM2351" i="2"/>
  <c r="AL1645" i="2"/>
  <c r="AM1645" i="2"/>
  <c r="AL3328" i="2"/>
  <c r="AM3328" i="2"/>
  <c r="AL954" i="2"/>
  <c r="AM954" i="2"/>
  <c r="AL3329" i="2"/>
  <c r="AM3329" i="2"/>
  <c r="AL955" i="2"/>
  <c r="AM955" i="2"/>
  <c r="AL956" i="2"/>
  <c r="AM956" i="2"/>
  <c r="AL385" i="2"/>
  <c r="AM385" i="2"/>
  <c r="AL386" i="2"/>
  <c r="AM386" i="2"/>
  <c r="AL957" i="2"/>
  <c r="AM957" i="2"/>
  <c r="AL387" i="2"/>
  <c r="AM387" i="2"/>
  <c r="AL1646" i="2"/>
  <c r="AM1646" i="2"/>
  <c r="AL388" i="2"/>
  <c r="AM388" i="2"/>
  <c r="AL958" i="2"/>
  <c r="AM958" i="2"/>
  <c r="AL2352" i="2"/>
  <c r="AM2352" i="2"/>
  <c r="AL959" i="2"/>
  <c r="AM959" i="2"/>
  <c r="AL2353" i="2"/>
  <c r="AM2353" i="2"/>
  <c r="AL1647" i="2"/>
  <c r="AM1647" i="2"/>
  <c r="AL960" i="2"/>
  <c r="AM960" i="2"/>
  <c r="AL87" i="2"/>
  <c r="AM87" i="2"/>
  <c r="AL2354" i="2"/>
  <c r="AM2354" i="2"/>
  <c r="AL1648" i="2"/>
  <c r="AM1648" i="2"/>
  <c r="AL4151" i="2"/>
  <c r="AM4151" i="2"/>
  <c r="AL2355" i="2"/>
  <c r="AM2355" i="2"/>
  <c r="AL88" i="2"/>
  <c r="AM88" i="2"/>
  <c r="AL1649" i="2"/>
  <c r="AM1649" i="2"/>
  <c r="AL2932" i="2"/>
  <c r="AM2932" i="2"/>
  <c r="AL1650" i="2"/>
  <c r="AM1650" i="2"/>
  <c r="AL3330" i="2"/>
  <c r="AM3330" i="2"/>
  <c r="AL389" i="2"/>
  <c r="AM389" i="2"/>
  <c r="AL2356" i="2"/>
  <c r="AM2356" i="2"/>
  <c r="AL961" i="2"/>
  <c r="AM961" i="2"/>
  <c r="AL390" i="2"/>
  <c r="AM390" i="2"/>
  <c r="AL3524" i="2"/>
  <c r="AM3524" i="2"/>
  <c r="AL2357" i="2"/>
  <c r="AM2357" i="2"/>
  <c r="AL391" i="2"/>
  <c r="AM391" i="2"/>
  <c r="AL392" i="2"/>
  <c r="AM392" i="2"/>
  <c r="AL393" i="2"/>
  <c r="AM393" i="2"/>
  <c r="AL1651" i="2"/>
  <c r="AM1651" i="2"/>
  <c r="AL3525" i="2"/>
  <c r="AM3525" i="2"/>
  <c r="AL3331" i="2"/>
  <c r="AM3331" i="2"/>
  <c r="AL4152" i="2"/>
  <c r="AM4152" i="2"/>
  <c r="AL394" i="2"/>
  <c r="AM394" i="2"/>
  <c r="AL962" i="2"/>
  <c r="AM962" i="2"/>
  <c r="AL1652" i="2"/>
  <c r="AM1652" i="2"/>
  <c r="AL1653" i="2"/>
  <c r="AM1653" i="2"/>
  <c r="AL2358" i="2"/>
  <c r="AM2358" i="2"/>
  <c r="AL3332" i="2"/>
  <c r="AM3332" i="2"/>
  <c r="AL1654" i="2"/>
  <c r="AM1654" i="2"/>
  <c r="AL4153" i="2"/>
  <c r="AM4153" i="2"/>
  <c r="AL2933" i="2"/>
  <c r="AM2933" i="2"/>
  <c r="AL2934" i="2"/>
  <c r="AM2934" i="2"/>
  <c r="AL963" i="2"/>
  <c r="AM963" i="2"/>
  <c r="AL964" i="2"/>
  <c r="AM964" i="2"/>
  <c r="AL395" i="2"/>
  <c r="AM395" i="2"/>
  <c r="AL1655" i="2"/>
  <c r="AM1655" i="2"/>
  <c r="AL1656" i="2"/>
  <c r="AM1656" i="2"/>
  <c r="AL2935" i="2"/>
  <c r="AM2935" i="2"/>
  <c r="AL2936" i="2"/>
  <c r="AM2936" i="2"/>
  <c r="AL3526" i="2"/>
  <c r="AM3526" i="2"/>
  <c r="AL89" i="2"/>
  <c r="AM89" i="2"/>
  <c r="AL1657" i="2"/>
  <c r="AM1657" i="2"/>
  <c r="AL2359" i="2"/>
  <c r="AM2359" i="2"/>
  <c r="AL2360" i="2"/>
  <c r="AM2360" i="2"/>
  <c r="AL2361" i="2"/>
  <c r="AM2361" i="2"/>
  <c r="AL965" i="2"/>
  <c r="AM965" i="2"/>
  <c r="AL966" i="2"/>
  <c r="AM966" i="2"/>
  <c r="AL396" i="2"/>
  <c r="AM396" i="2"/>
  <c r="AL1658" i="2"/>
  <c r="AM1658" i="2"/>
  <c r="AL2362" i="2"/>
  <c r="AM2362" i="2"/>
  <c r="AL3333" i="2"/>
  <c r="AM3333" i="2"/>
  <c r="AL1659" i="2"/>
  <c r="AM1659" i="2"/>
  <c r="AL3527" i="2"/>
  <c r="AM3527" i="2"/>
  <c r="AL2363" i="2"/>
  <c r="AM2363" i="2"/>
  <c r="AL2937" i="2"/>
  <c r="AM2937" i="2"/>
  <c r="AL4154" i="2"/>
  <c r="AM4154" i="2"/>
  <c r="AL4155" i="2"/>
  <c r="AM4155" i="2"/>
  <c r="AL4156" i="2"/>
  <c r="AM4156" i="2"/>
  <c r="AL90" i="2"/>
  <c r="AM90" i="2"/>
  <c r="AL3334" i="2"/>
  <c r="AM3334" i="2"/>
  <c r="AL397" i="2"/>
  <c r="AM397" i="2"/>
  <c r="AL1660" i="2"/>
  <c r="AM1660" i="2"/>
  <c r="AL398" i="2"/>
  <c r="AM398" i="2"/>
  <c r="AL91" i="2"/>
  <c r="AM91" i="2"/>
  <c r="AL967" i="2"/>
  <c r="AM967" i="2"/>
  <c r="AL2364" i="2"/>
  <c r="AM2364" i="2"/>
  <c r="AL2938" i="2"/>
  <c r="AM2938" i="2"/>
  <c r="AL399" i="2"/>
  <c r="AM399" i="2"/>
  <c r="AL2365" i="2"/>
  <c r="AM2365" i="2"/>
  <c r="AL4157" i="2"/>
  <c r="AM4157" i="2"/>
  <c r="AL4158" i="2"/>
  <c r="AM4158" i="2"/>
  <c r="AL4159" i="2"/>
  <c r="AM4159" i="2"/>
  <c r="AL4160" i="2"/>
  <c r="AM4160" i="2"/>
  <c r="AL4161" i="2"/>
  <c r="AM4161" i="2"/>
  <c r="AL4162" i="2"/>
  <c r="AM4162" i="2"/>
  <c r="AL4163" i="2"/>
  <c r="AM4163" i="2"/>
  <c r="AL2939" i="2"/>
  <c r="AM2939" i="2"/>
  <c r="AL92" i="2"/>
  <c r="AM92" i="2"/>
  <c r="AL2366" i="2"/>
  <c r="AM2366" i="2"/>
  <c r="AL3335" i="2"/>
  <c r="AM3335" i="2"/>
  <c r="AL1661" i="2"/>
  <c r="AM1661" i="2"/>
  <c r="AL968" i="2"/>
  <c r="AM968" i="2"/>
  <c r="AL2940" i="2"/>
  <c r="AM2940" i="2"/>
  <c r="AL969" i="2"/>
  <c r="AM969" i="2"/>
  <c r="AL2941" i="2"/>
  <c r="AM2941" i="2"/>
  <c r="AL3336" i="2"/>
  <c r="AM3336" i="2"/>
  <c r="AL93" i="2"/>
  <c r="AM93" i="2"/>
  <c r="AL970" i="2"/>
  <c r="AM970" i="2"/>
  <c r="AL971" i="2"/>
  <c r="AM971" i="2"/>
  <c r="AL3528" i="2"/>
  <c r="AM3528" i="2"/>
  <c r="AL3337" i="2"/>
  <c r="AM3337" i="2"/>
  <c r="AL972" i="2"/>
  <c r="AM972" i="2"/>
  <c r="AL3338" i="2"/>
  <c r="AM3338" i="2"/>
  <c r="AL3339" i="2"/>
  <c r="AM3339" i="2"/>
  <c r="AL1662" i="2"/>
  <c r="AM1662" i="2"/>
  <c r="AL1663" i="2"/>
  <c r="AM1663" i="2"/>
  <c r="AL1664" i="2"/>
  <c r="AM1664" i="2"/>
  <c r="AL2942" i="2"/>
  <c r="AM2942" i="2"/>
  <c r="AL2943" i="2"/>
  <c r="AM2943" i="2"/>
  <c r="AL94" i="2"/>
  <c r="AM94" i="2"/>
  <c r="AL2367" i="2"/>
  <c r="AM2367" i="2"/>
  <c r="AL1665" i="2"/>
  <c r="AM1665" i="2"/>
  <c r="AL400" i="2"/>
  <c r="AM400" i="2"/>
  <c r="AL2368" i="2"/>
  <c r="AM2368" i="2"/>
  <c r="AL401" i="2"/>
  <c r="AM401" i="2"/>
  <c r="AL2944" i="2"/>
  <c r="AM2944" i="2"/>
  <c r="AL3529" i="2"/>
  <c r="AM3529" i="2"/>
  <c r="AL1666" i="2"/>
  <c r="AM1666" i="2"/>
  <c r="AL402" i="2"/>
  <c r="AM402" i="2"/>
  <c r="AL3530" i="2"/>
  <c r="AM3530" i="2"/>
  <c r="AL1667" i="2"/>
  <c r="AM1667" i="2"/>
  <c r="AL403" i="2"/>
  <c r="AM403" i="2"/>
  <c r="AL973" i="2"/>
  <c r="AM973" i="2"/>
  <c r="AL1668" i="2"/>
  <c r="AM1668" i="2"/>
  <c r="AL3340" i="2"/>
  <c r="AM3340" i="2"/>
  <c r="AL404" i="2"/>
  <c r="AM404" i="2"/>
  <c r="AL974" i="2"/>
  <c r="AM974" i="2"/>
  <c r="AL1669" i="2"/>
  <c r="AM1669" i="2"/>
  <c r="AL2945" i="2"/>
  <c r="AM2945" i="2"/>
  <c r="AL405" i="2"/>
  <c r="AM405" i="2"/>
  <c r="AL4164" i="2"/>
  <c r="AM4164" i="2"/>
  <c r="AL2946" i="2"/>
  <c r="AM2946" i="2"/>
  <c r="AL2369" i="2"/>
  <c r="AM2369" i="2"/>
  <c r="AL2370" i="2"/>
  <c r="AM2370" i="2"/>
  <c r="AL1670" i="2"/>
  <c r="AM1670" i="2"/>
  <c r="AL4165" i="2"/>
  <c r="AM4165" i="2"/>
  <c r="AL4166" i="2"/>
  <c r="AM4166" i="2"/>
  <c r="AL4167" i="2"/>
  <c r="AM4167" i="2"/>
  <c r="AL4168" i="2"/>
  <c r="AM4168" i="2"/>
  <c r="AL4169" i="2"/>
  <c r="AM4169" i="2"/>
  <c r="AL4170" i="2"/>
  <c r="AM4170" i="2"/>
  <c r="AL4171" i="2"/>
  <c r="AM4171" i="2"/>
  <c r="AL4172" i="2"/>
  <c r="AM4172" i="2"/>
  <c r="AL4173" i="2"/>
  <c r="AM4173" i="2"/>
  <c r="AL2371" i="2"/>
  <c r="AM2371" i="2"/>
  <c r="AL1671" i="2"/>
  <c r="AM1671" i="2"/>
  <c r="AL975" i="2"/>
  <c r="AM975" i="2"/>
  <c r="AL976" i="2"/>
  <c r="AM976" i="2"/>
  <c r="AL2947" i="2"/>
  <c r="AM2947" i="2"/>
  <c r="AL1672" i="2"/>
  <c r="AM1672" i="2"/>
  <c r="AL1673" i="2"/>
  <c r="AM1673" i="2"/>
  <c r="AL3341" i="2"/>
  <c r="AM3341" i="2"/>
  <c r="AL1674" i="2"/>
  <c r="AM1674" i="2"/>
  <c r="AL1675" i="2"/>
  <c r="AM1675" i="2"/>
  <c r="AL2372" i="2"/>
  <c r="AM2372" i="2"/>
  <c r="AL2373" i="2"/>
  <c r="AM2373" i="2"/>
  <c r="AL977" i="2"/>
  <c r="AM977" i="2"/>
  <c r="AL95" i="2"/>
  <c r="AM95" i="2"/>
  <c r="AL406" i="2"/>
  <c r="AM406" i="2"/>
  <c r="AL2374" i="2"/>
  <c r="AM2374" i="2"/>
  <c r="AL2375" i="2"/>
  <c r="AM2375" i="2"/>
  <c r="AL3531" i="2"/>
  <c r="AM3531" i="2"/>
  <c r="AL1676" i="2"/>
  <c r="AM1676" i="2"/>
  <c r="AL978" i="2"/>
  <c r="AM978" i="2"/>
  <c r="AL2376" i="2"/>
  <c r="AM2376" i="2"/>
  <c r="AL2948" i="2"/>
  <c r="AM2948" i="2"/>
  <c r="AL2377" i="2"/>
  <c r="AM2377" i="2"/>
  <c r="AL407" i="2"/>
  <c r="AM407" i="2"/>
  <c r="AL979" i="2"/>
  <c r="AM979" i="2"/>
  <c r="AL1677" i="2"/>
  <c r="AM1677" i="2"/>
  <c r="AL2378" i="2"/>
  <c r="AM2378" i="2"/>
  <c r="AL408" i="2"/>
  <c r="AM408" i="2"/>
  <c r="AL2379" i="2"/>
  <c r="AM2379" i="2"/>
  <c r="AL409" i="2"/>
  <c r="AM409" i="2"/>
  <c r="AL980" i="2"/>
  <c r="AM980" i="2"/>
  <c r="AL1678" i="2"/>
  <c r="AM1678" i="2"/>
  <c r="AL1679" i="2"/>
  <c r="AM1679" i="2"/>
  <c r="AL4174" i="2"/>
  <c r="AM4174" i="2"/>
  <c r="AL981" i="2"/>
  <c r="AM981" i="2"/>
  <c r="AL96" i="2"/>
  <c r="AM96" i="2"/>
  <c r="AL4175" i="2"/>
  <c r="AM4175" i="2"/>
  <c r="AL2380" i="2"/>
  <c r="AM2380" i="2"/>
  <c r="AL2949" i="2"/>
  <c r="AM2949" i="2"/>
  <c r="AL1680" i="2"/>
  <c r="AM1680" i="2"/>
  <c r="AL982" i="2"/>
  <c r="AM982" i="2"/>
  <c r="AL2950" i="2"/>
  <c r="AM2950" i="2"/>
  <c r="AL410" i="2"/>
  <c r="AM410" i="2"/>
  <c r="AL2381" i="2"/>
  <c r="AM2381" i="2"/>
  <c r="AL411" i="2"/>
  <c r="AM411" i="2"/>
  <c r="AL1681" i="2"/>
  <c r="AM1681" i="2"/>
  <c r="AL1682" i="2"/>
  <c r="AM1682" i="2"/>
  <c r="AL2382" i="2"/>
  <c r="AM2382" i="2"/>
  <c r="AL1683" i="2"/>
  <c r="AM1683" i="2"/>
  <c r="AL1684" i="2"/>
  <c r="AM1684" i="2"/>
  <c r="AL2383" i="2"/>
  <c r="AM2383" i="2"/>
  <c r="AL2384" i="2"/>
  <c r="AM2384" i="2"/>
  <c r="AL4176" i="2"/>
  <c r="AM4176" i="2"/>
  <c r="AL4177" i="2"/>
  <c r="AM4177" i="2"/>
  <c r="AL4178" i="2"/>
  <c r="AM4178" i="2"/>
  <c r="AL1685" i="2"/>
  <c r="AM1685" i="2"/>
  <c r="AL412" i="2"/>
  <c r="AM412" i="2"/>
  <c r="AL3342" i="2"/>
  <c r="AM3342" i="2"/>
  <c r="AL983" i="2"/>
  <c r="AM983" i="2"/>
  <c r="AL1686" i="2"/>
  <c r="AM1686" i="2"/>
  <c r="AL97" i="2"/>
  <c r="AM97" i="2"/>
  <c r="AL1687" i="2"/>
  <c r="AM1687" i="2"/>
  <c r="AL413" i="2"/>
  <c r="AM413" i="2"/>
  <c r="AL3343" i="2"/>
  <c r="AM3343" i="2"/>
  <c r="AL1688" i="2"/>
  <c r="AM1688" i="2"/>
  <c r="AL1689" i="2"/>
  <c r="AM1689" i="2"/>
  <c r="AL2951" i="2"/>
  <c r="AM2951" i="2"/>
  <c r="AL2385" i="2"/>
  <c r="AM2385" i="2"/>
  <c r="AL4179" i="2"/>
  <c r="AM4179" i="2"/>
  <c r="AL2386" i="2"/>
  <c r="AM2386" i="2"/>
  <c r="AL2387" i="2"/>
  <c r="AM2387" i="2"/>
  <c r="AL414" i="2"/>
  <c r="AM414" i="2"/>
  <c r="AL415" i="2"/>
  <c r="AM415" i="2"/>
  <c r="AL2388" i="2"/>
  <c r="AM2388" i="2"/>
  <c r="AL416" i="2"/>
  <c r="AM416" i="2"/>
  <c r="AL3532" i="2"/>
  <c r="AM3532" i="2"/>
  <c r="AL984" i="2"/>
  <c r="AM984" i="2"/>
  <c r="AL2952" i="2"/>
  <c r="AM2952" i="2"/>
  <c r="AL2389" i="2"/>
  <c r="AM2389" i="2"/>
  <c r="AL1690" i="2"/>
  <c r="AM1690" i="2"/>
  <c r="AL985" i="2"/>
  <c r="AM985" i="2"/>
  <c r="AL2390" i="2"/>
  <c r="AM2390" i="2"/>
  <c r="AL986" i="2"/>
  <c r="AM986" i="2"/>
  <c r="AL2953" i="2"/>
  <c r="AM2953" i="2"/>
  <c r="AL987" i="2"/>
  <c r="AM987" i="2"/>
  <c r="AL2954" i="2"/>
  <c r="AM2954" i="2"/>
  <c r="AL1691" i="2"/>
  <c r="AM1691" i="2"/>
  <c r="AL1692" i="2"/>
  <c r="AM1692" i="2"/>
  <c r="AL988" i="2"/>
  <c r="AM988" i="2"/>
  <c r="AL2955" i="2"/>
  <c r="AM2955" i="2"/>
  <c r="AL989" i="2"/>
  <c r="AM989" i="2"/>
  <c r="AL3344" i="2"/>
  <c r="AM3344" i="2"/>
  <c r="AL10" i="2"/>
  <c r="AM10" i="2"/>
  <c r="AL417" i="2"/>
  <c r="AM417" i="2"/>
  <c r="AL2391" i="2"/>
  <c r="AM2391" i="2"/>
  <c r="AL4180" i="2"/>
  <c r="AM4180" i="2"/>
  <c r="AL4181" i="2"/>
  <c r="AM4181" i="2"/>
  <c r="AL3533" i="2"/>
  <c r="AM3533" i="2"/>
  <c r="AL3345" i="2"/>
  <c r="AM3345" i="2"/>
  <c r="AL418" i="2"/>
  <c r="AM418" i="2"/>
  <c r="AL3534" i="2"/>
  <c r="AM3534" i="2"/>
  <c r="AL419" i="2"/>
  <c r="AM419" i="2"/>
  <c r="AL3346" i="2"/>
  <c r="AM3346" i="2"/>
  <c r="AL2956" i="2"/>
  <c r="AM2956" i="2"/>
  <c r="AL990" i="2"/>
  <c r="AM990" i="2"/>
  <c r="AL1693" i="2"/>
  <c r="AM1693" i="2"/>
  <c r="AL991" i="2"/>
  <c r="AM991" i="2"/>
  <c r="AL420" i="2"/>
  <c r="AM420" i="2"/>
  <c r="AL1694" i="2"/>
  <c r="AM1694" i="2"/>
  <c r="AL3347" i="2"/>
  <c r="AM3347" i="2"/>
  <c r="AL1695" i="2"/>
  <c r="AM1695" i="2"/>
  <c r="AL992" i="2"/>
  <c r="AM992" i="2"/>
  <c r="AL2392" i="2"/>
  <c r="AM2392" i="2"/>
  <c r="AL98" i="2"/>
  <c r="AM98" i="2"/>
  <c r="AL2393" i="2"/>
  <c r="AM2393" i="2"/>
  <c r="AL3348" i="2"/>
  <c r="AM3348" i="2"/>
  <c r="AL1696" i="2"/>
  <c r="AM1696" i="2"/>
  <c r="AL421" i="2"/>
  <c r="AM421" i="2"/>
  <c r="AL2394" i="2"/>
  <c r="AM2394" i="2"/>
  <c r="AL4182" i="2"/>
  <c r="AM4182" i="2"/>
  <c r="AL1697" i="2"/>
  <c r="AM1697" i="2"/>
  <c r="AL2957" i="2"/>
  <c r="AM2957" i="2"/>
  <c r="AL2958" i="2"/>
  <c r="AM2958" i="2"/>
  <c r="AL422" i="2"/>
  <c r="AM422" i="2"/>
  <c r="AL2959" i="2"/>
  <c r="AM2959" i="2"/>
  <c r="AL1698" i="2"/>
  <c r="AM1698" i="2"/>
  <c r="AL423" i="2"/>
  <c r="AM423" i="2"/>
  <c r="AL993" i="2"/>
  <c r="AM993" i="2"/>
  <c r="AL424" i="2"/>
  <c r="AM424" i="2"/>
  <c r="AL2395" i="2"/>
  <c r="AM2395" i="2"/>
  <c r="AL994" i="2"/>
  <c r="AM994" i="2"/>
  <c r="AL2960" i="2"/>
  <c r="AM2960" i="2"/>
  <c r="AL3349" i="2"/>
  <c r="AM3349" i="2"/>
  <c r="AL1699" i="2"/>
  <c r="AM1699" i="2"/>
  <c r="AL3350" i="2"/>
  <c r="AM3350" i="2"/>
  <c r="AL1700" i="2"/>
  <c r="AM1700" i="2"/>
  <c r="AL1701" i="2"/>
  <c r="AM1701" i="2"/>
  <c r="AL3351" i="2"/>
  <c r="AM3351" i="2"/>
  <c r="AL2396" i="2"/>
  <c r="AM2396" i="2"/>
  <c r="AL3535" i="2"/>
  <c r="AM3535" i="2"/>
  <c r="AL995" i="2"/>
  <c r="AM995" i="2"/>
  <c r="AL425" i="2"/>
  <c r="AM425" i="2"/>
  <c r="AL2961" i="2"/>
  <c r="AM2961" i="2"/>
  <c r="AL2397" i="2"/>
  <c r="AM2397" i="2"/>
  <c r="AL1702" i="2"/>
  <c r="AM1702" i="2"/>
  <c r="AL3352" i="2"/>
  <c r="AM3352" i="2"/>
  <c r="AL1703" i="2"/>
  <c r="AM1703" i="2"/>
  <c r="AL996" i="2"/>
  <c r="AM996" i="2"/>
  <c r="AL1704" i="2"/>
  <c r="AM1704" i="2"/>
  <c r="AL2962" i="2"/>
  <c r="AM2962" i="2"/>
  <c r="AL99" i="2"/>
  <c r="AM99" i="2"/>
  <c r="AL1705" i="2"/>
  <c r="AM1705" i="2"/>
  <c r="AL997" i="2"/>
  <c r="AM997" i="2"/>
  <c r="AL100" i="2"/>
  <c r="AM100" i="2"/>
  <c r="AL2398" i="2"/>
  <c r="AM2398" i="2"/>
  <c r="AL101" i="2"/>
  <c r="AM101" i="2"/>
  <c r="AL426" i="2"/>
  <c r="AM426" i="2"/>
  <c r="AL2963" i="2"/>
  <c r="AM2963" i="2"/>
  <c r="AL1706" i="2"/>
  <c r="AM1706" i="2"/>
  <c r="AL1707" i="2"/>
  <c r="AM1707" i="2"/>
  <c r="AL2399" i="2"/>
  <c r="AM2399" i="2"/>
  <c r="AL1708" i="2"/>
  <c r="AM1708" i="2"/>
  <c r="AL998" i="2"/>
  <c r="AM998" i="2"/>
  <c r="AL999" i="2"/>
  <c r="AM999" i="2"/>
  <c r="AL2400" i="2"/>
  <c r="AM2400" i="2"/>
  <c r="AL1000" i="2"/>
  <c r="AM1000" i="2"/>
  <c r="AL4183" i="2"/>
  <c r="AM4183" i="2"/>
  <c r="AL427" i="2"/>
  <c r="AM427" i="2"/>
  <c r="AL428" i="2"/>
  <c r="AM428" i="2"/>
  <c r="AL2401" i="2"/>
  <c r="AM2401" i="2"/>
  <c r="AL2402" i="2"/>
  <c r="AM2402" i="2"/>
  <c r="AL102" i="2"/>
  <c r="AM102" i="2"/>
  <c r="AL3536" i="2"/>
  <c r="AM3536" i="2"/>
  <c r="AL2403" i="2"/>
  <c r="AM2403" i="2"/>
  <c r="AL2964" i="2"/>
  <c r="AM2964" i="2"/>
  <c r="AL1709" i="2"/>
  <c r="AM1709" i="2"/>
  <c r="AL1001" i="2"/>
  <c r="AM1001" i="2"/>
  <c r="AL429" i="2"/>
  <c r="AM429" i="2"/>
  <c r="AL1002" i="2"/>
  <c r="AM1002" i="2"/>
  <c r="AL1003" i="2"/>
  <c r="AM1003" i="2"/>
  <c r="AL430" i="2"/>
  <c r="AM430" i="2"/>
  <c r="AL431" i="2"/>
  <c r="AM431" i="2"/>
  <c r="AL2965" i="2"/>
  <c r="AM2965" i="2"/>
  <c r="AL2966" i="2"/>
  <c r="AM2966" i="2"/>
  <c r="AL1710" i="2"/>
  <c r="AM1710" i="2"/>
  <c r="AL1004" i="2"/>
  <c r="AM1004" i="2"/>
  <c r="AL3353" i="2"/>
  <c r="AM3353" i="2"/>
  <c r="AL1711" i="2"/>
  <c r="AM1711" i="2"/>
  <c r="AL1005" i="2"/>
  <c r="AM1005" i="2"/>
  <c r="AL1006" i="2"/>
  <c r="AM1006" i="2"/>
  <c r="AL1007" i="2"/>
  <c r="AM1007" i="2"/>
  <c r="AL432" i="2"/>
  <c r="AM432" i="2"/>
  <c r="AL2404" i="2"/>
  <c r="AM2404" i="2"/>
  <c r="AL2405" i="2"/>
  <c r="AM2405" i="2"/>
  <c r="AL433" i="2"/>
  <c r="AM433" i="2"/>
  <c r="AL1712" i="2"/>
  <c r="AM1712" i="2"/>
  <c r="AL2967" i="2"/>
  <c r="AM2967" i="2"/>
  <c r="AL3537" i="2"/>
  <c r="AM3537" i="2"/>
  <c r="AL1713" i="2"/>
  <c r="AM1713" i="2"/>
  <c r="AL103" i="2"/>
  <c r="AM103" i="2"/>
  <c r="AL1714" i="2"/>
  <c r="AM1714" i="2"/>
  <c r="AL2406" i="2"/>
  <c r="AM2406" i="2"/>
  <c r="AL2407" i="2"/>
  <c r="AM2407" i="2"/>
  <c r="AL104" i="2"/>
  <c r="AM104" i="2"/>
  <c r="AL1715" i="2"/>
  <c r="AM1715" i="2"/>
  <c r="AL3538" i="2"/>
  <c r="AM3538" i="2"/>
  <c r="AL2408" i="2"/>
  <c r="AM2408" i="2"/>
  <c r="AL4184" i="2"/>
  <c r="AM4184" i="2"/>
  <c r="AL2968" i="2"/>
  <c r="AM2968" i="2"/>
  <c r="AL2409" i="2"/>
  <c r="AM2409" i="2"/>
  <c r="AL2410" i="2"/>
  <c r="AM2410" i="2"/>
  <c r="AL434" i="2"/>
  <c r="AM434" i="2"/>
  <c r="AL2411" i="2"/>
  <c r="AM2411" i="2"/>
  <c r="AL435" i="2"/>
  <c r="AM435" i="2"/>
  <c r="AL3539" i="2"/>
  <c r="AM3539" i="2"/>
  <c r="AL2412" i="2"/>
  <c r="AM2412" i="2"/>
  <c r="AL2413" i="2"/>
  <c r="AM2413" i="2"/>
  <c r="AL105" i="2"/>
  <c r="AM105" i="2"/>
  <c r="AL2414" i="2"/>
  <c r="AM2414" i="2"/>
  <c r="AL2415" i="2"/>
  <c r="AM2415" i="2"/>
  <c r="AL106" i="2"/>
  <c r="AM106" i="2"/>
  <c r="AL2416" i="2"/>
  <c r="AM2416" i="2"/>
  <c r="AL1008" i="2"/>
  <c r="AM1008" i="2"/>
  <c r="AL436" i="2"/>
  <c r="AM436" i="2"/>
  <c r="AL1716" i="2"/>
  <c r="AM1716" i="2"/>
  <c r="AL2969" i="2"/>
  <c r="AM2969" i="2"/>
  <c r="AL1717" i="2"/>
  <c r="AM1717" i="2"/>
  <c r="AL2417" i="2"/>
  <c r="AM2417" i="2"/>
  <c r="AL2418" i="2"/>
  <c r="AM2418" i="2"/>
  <c r="AL2419" i="2"/>
  <c r="AM2419" i="2"/>
  <c r="AL2420" i="2"/>
  <c r="AM2420" i="2"/>
  <c r="AL2421" i="2"/>
  <c r="AM2421" i="2"/>
  <c r="AL2422" i="2"/>
  <c r="AM2422" i="2"/>
  <c r="AL2423" i="2"/>
  <c r="AM2423" i="2"/>
  <c r="AL2424" i="2"/>
  <c r="AM2424" i="2"/>
  <c r="AL437" i="2"/>
  <c r="AM437" i="2"/>
  <c r="AL2970" i="2"/>
  <c r="AM2970" i="2"/>
  <c r="AL1009" i="2"/>
  <c r="AM1009" i="2"/>
  <c r="AL1010" i="2"/>
  <c r="AM1010" i="2"/>
  <c r="AL2971" i="2"/>
  <c r="AM2971" i="2"/>
  <c r="AL2425" i="2"/>
  <c r="AM2425" i="2"/>
  <c r="AL1718" i="2"/>
  <c r="AM1718" i="2"/>
  <c r="AL438" i="2"/>
  <c r="AM438" i="2"/>
  <c r="AL439" i="2"/>
  <c r="AM439" i="2"/>
  <c r="AL440" i="2"/>
  <c r="AM440" i="2"/>
  <c r="AL2972" i="2"/>
  <c r="AM2972" i="2"/>
  <c r="AL1719" i="2"/>
  <c r="AM1719" i="2"/>
  <c r="AL1720" i="2"/>
  <c r="AM1720" i="2"/>
  <c r="AL1011" i="2"/>
  <c r="AM1011" i="2"/>
  <c r="AL107" i="2"/>
  <c r="AM107" i="2"/>
  <c r="AL1012" i="2"/>
  <c r="AM1012" i="2"/>
  <c r="AL1721" i="2"/>
  <c r="AM1721" i="2"/>
  <c r="AL2973" i="2"/>
  <c r="AM2973" i="2"/>
  <c r="AL1722" i="2"/>
  <c r="AM1722" i="2"/>
  <c r="AL2426" i="2"/>
  <c r="AM2426" i="2"/>
  <c r="AL1723" i="2"/>
  <c r="AM1723" i="2"/>
  <c r="AL441" i="2"/>
  <c r="AM441" i="2"/>
  <c r="AL1013" i="2"/>
  <c r="AM1013" i="2"/>
  <c r="AL2974" i="2"/>
  <c r="AM2974" i="2"/>
  <c r="AL2427" i="2"/>
  <c r="AM2427" i="2"/>
  <c r="AL1014" i="2"/>
  <c r="AM1014" i="2"/>
  <c r="AL1015" i="2"/>
  <c r="AM1015" i="2"/>
  <c r="AL442" i="2"/>
  <c r="AM442" i="2"/>
  <c r="AL1016" i="2"/>
  <c r="AM1016" i="2"/>
  <c r="AL1724" i="2"/>
  <c r="AM1724" i="2"/>
  <c r="AL1017" i="2"/>
  <c r="AM1017" i="2"/>
  <c r="AL1725" i="2"/>
  <c r="AM1725" i="2"/>
  <c r="AL1726" i="2"/>
  <c r="AM1726" i="2"/>
  <c r="AL1727" i="2"/>
  <c r="AM1727" i="2"/>
  <c r="AL2975" i="2"/>
  <c r="AM2975" i="2"/>
  <c r="AL3354" i="2"/>
  <c r="AM3354" i="2"/>
  <c r="AL1728" i="2"/>
  <c r="AM1728" i="2"/>
  <c r="AL2976" i="2"/>
  <c r="AM2976" i="2"/>
  <c r="AL1729" i="2"/>
  <c r="AM1729" i="2"/>
  <c r="AL2977" i="2"/>
  <c r="AM2977" i="2"/>
  <c r="AL4185" i="2"/>
  <c r="AM4185" i="2"/>
  <c r="AL3355" i="2"/>
  <c r="AM3355" i="2"/>
  <c r="AL1730" i="2"/>
  <c r="AM1730" i="2"/>
  <c r="AL1731" i="2"/>
  <c r="AM1731" i="2"/>
  <c r="AL3356" i="2"/>
  <c r="AM3356" i="2"/>
  <c r="AL443" i="2"/>
  <c r="AM443" i="2"/>
  <c r="AL444" i="2"/>
  <c r="AM444" i="2"/>
  <c r="AL1732" i="2"/>
  <c r="AM1732" i="2"/>
  <c r="AL2978" i="2"/>
  <c r="AM2978" i="2"/>
  <c r="AL2979" i="2"/>
  <c r="AM2979" i="2"/>
  <c r="AL4186" i="2"/>
  <c r="AM4186" i="2"/>
  <c r="AL2428" i="2"/>
  <c r="AM2428" i="2"/>
  <c r="AL3540" i="2"/>
  <c r="AM3540" i="2"/>
  <c r="AL1018" i="2"/>
  <c r="AM1018" i="2"/>
  <c r="AL3541" i="2"/>
  <c r="AM3541" i="2"/>
  <c r="AL1733" i="2"/>
  <c r="AM1733" i="2"/>
  <c r="AL2429" i="2"/>
  <c r="AM2429" i="2"/>
  <c r="AL445" i="2"/>
  <c r="AM445" i="2"/>
  <c r="AL2430" i="2"/>
  <c r="AM2430" i="2"/>
  <c r="AL1019" i="2"/>
  <c r="AM1019" i="2"/>
  <c r="AL4187" i="2"/>
  <c r="AM4187" i="2"/>
  <c r="AL4188" i="2"/>
  <c r="AM4188" i="2"/>
  <c r="AL1734" i="2"/>
  <c r="AM1734" i="2"/>
  <c r="AL1735" i="2"/>
  <c r="AM1735" i="2"/>
  <c r="AL4189" i="2"/>
  <c r="AM4189" i="2"/>
  <c r="AL1020" i="2"/>
  <c r="AM1020" i="2"/>
  <c r="AL1736" i="2"/>
  <c r="AM1736" i="2"/>
  <c r="AL108" i="2"/>
  <c r="AM108" i="2"/>
  <c r="AL446" i="2"/>
  <c r="AM446" i="2"/>
  <c r="AL2980" i="2"/>
  <c r="AM2980" i="2"/>
  <c r="AL1021" i="2"/>
  <c r="AM1021" i="2"/>
  <c r="AL3357" i="2"/>
  <c r="AM3357" i="2"/>
  <c r="AL1022" i="2"/>
  <c r="AM1022" i="2"/>
  <c r="AL2431" i="2"/>
  <c r="AM2431" i="2"/>
  <c r="AL1737" i="2"/>
  <c r="AM1737" i="2"/>
  <c r="AL2981" i="2"/>
  <c r="AM2981" i="2"/>
  <c r="AL109" i="2"/>
  <c r="AM109" i="2"/>
  <c r="AL3358" i="2"/>
  <c r="AM3358" i="2"/>
  <c r="AL447" i="2"/>
  <c r="AM447" i="2"/>
  <c r="AL448" i="2"/>
  <c r="AM448" i="2"/>
  <c r="AL2432" i="2"/>
  <c r="AM2432" i="2"/>
  <c r="AL1023" i="2"/>
  <c r="AM1023" i="2"/>
  <c r="AL2982" i="2"/>
  <c r="AM2982" i="2"/>
  <c r="AL2983" i="2"/>
  <c r="AM2983" i="2"/>
  <c r="AL1738" i="2"/>
  <c r="AM1738" i="2"/>
  <c r="AL2984" i="2"/>
  <c r="AM2984" i="2"/>
  <c r="AL2433" i="2"/>
  <c r="AM2433" i="2"/>
  <c r="AL3359" i="2"/>
  <c r="AM3359" i="2"/>
  <c r="AL1739" i="2"/>
  <c r="AM1739" i="2"/>
  <c r="AL1740" i="2"/>
  <c r="AM1740" i="2"/>
  <c r="AL1741" i="2"/>
  <c r="AM1741" i="2"/>
  <c r="AL2434" i="2"/>
  <c r="AM2434" i="2"/>
  <c r="AL2435" i="2"/>
  <c r="AM2435" i="2"/>
  <c r="AL2436" i="2"/>
  <c r="AM2436" i="2"/>
  <c r="AL449" i="2"/>
  <c r="AM449" i="2"/>
  <c r="AL2437" i="2"/>
  <c r="AM2437" i="2"/>
  <c r="AL1024" i="2"/>
  <c r="AM1024" i="2"/>
  <c r="AL450" i="2"/>
  <c r="AM450" i="2"/>
  <c r="AL2985" i="2"/>
  <c r="AM2985" i="2"/>
  <c r="AL2986" i="2"/>
  <c r="AM2986" i="2"/>
  <c r="AL1742" i="2"/>
  <c r="AM1742" i="2"/>
  <c r="AL4190" i="2"/>
  <c r="AM4190" i="2"/>
  <c r="AL4191" i="2"/>
  <c r="AM4191" i="2"/>
  <c r="AL4192" i="2"/>
  <c r="AM4192" i="2"/>
  <c r="AL4193" i="2"/>
  <c r="AM4193" i="2"/>
  <c r="AL4194" i="2"/>
  <c r="AM4194" i="2"/>
  <c r="AL4195" i="2"/>
  <c r="AM4195" i="2"/>
  <c r="AL110" i="2"/>
  <c r="AM110" i="2"/>
  <c r="AL2987" i="2"/>
  <c r="AM2987" i="2"/>
  <c r="AL1743" i="2"/>
  <c r="AM1743" i="2"/>
  <c r="AL1025" i="2"/>
  <c r="AM1025" i="2"/>
  <c r="AL2988" i="2"/>
  <c r="AM2988" i="2"/>
  <c r="AL451" i="2"/>
  <c r="AM451" i="2"/>
  <c r="AL2989" i="2"/>
  <c r="AM2989" i="2"/>
  <c r="AL1744" i="2"/>
  <c r="AM1744" i="2"/>
  <c r="AL2438" i="2"/>
  <c r="AM2438" i="2"/>
  <c r="AL452" i="2"/>
  <c r="AM452" i="2"/>
  <c r="AL1026" i="2"/>
  <c r="AM1026" i="2"/>
  <c r="AL1027" i="2"/>
  <c r="AM1027" i="2"/>
  <c r="AL1745" i="2"/>
  <c r="AM1745" i="2"/>
  <c r="AL1028" i="2"/>
  <c r="AM1028" i="2"/>
  <c r="AL453" i="2"/>
  <c r="AM453" i="2"/>
  <c r="AL2990" i="2"/>
  <c r="AM2990" i="2"/>
  <c r="AL1029" i="2"/>
  <c r="AM1029" i="2"/>
  <c r="AL3542" i="2"/>
  <c r="AM3542" i="2"/>
  <c r="AL1746" i="2"/>
  <c r="AM1746" i="2"/>
  <c r="AL1747" i="2"/>
  <c r="AM1747" i="2"/>
  <c r="AL1030" i="2"/>
  <c r="AM1030" i="2"/>
  <c r="AL1031" i="2"/>
  <c r="AM1031" i="2"/>
  <c r="AL1748" i="2"/>
  <c r="AM1748" i="2"/>
  <c r="AL2439" i="2"/>
  <c r="AM2439" i="2"/>
  <c r="AL3543" i="2"/>
  <c r="AM3543" i="2"/>
  <c r="AL3360" i="2"/>
  <c r="AM3360" i="2"/>
  <c r="AL4196" i="2"/>
  <c r="AM4196" i="2"/>
  <c r="AL4197" i="2"/>
  <c r="AM4197" i="2"/>
  <c r="AL4198" i="2"/>
  <c r="AM4198" i="2"/>
  <c r="AL4199" i="2"/>
  <c r="AM4199" i="2"/>
  <c r="AL454" i="2"/>
  <c r="AM454" i="2"/>
  <c r="AL1749" i="2"/>
  <c r="AM1749" i="2"/>
  <c r="AL2991" i="2"/>
  <c r="AM2991" i="2"/>
  <c r="AL2440" i="2"/>
  <c r="AM2440" i="2"/>
  <c r="AL4200" i="2"/>
  <c r="AM4200" i="2"/>
  <c r="AL2441" i="2"/>
  <c r="AM2441" i="2"/>
  <c r="AL2992" i="2"/>
  <c r="AM2992" i="2"/>
  <c r="AL1750" i="2"/>
  <c r="AM1750" i="2"/>
  <c r="AL2442" i="2"/>
  <c r="AM2442" i="2"/>
  <c r="AL2993" i="2"/>
  <c r="AM2993" i="2"/>
  <c r="AL2994" i="2"/>
  <c r="AM2994" i="2"/>
  <c r="AL2443" i="2"/>
  <c r="AM2443" i="2"/>
  <c r="AL4201" i="2"/>
  <c r="AM4201" i="2"/>
  <c r="AL1751" i="2"/>
  <c r="AM1751" i="2"/>
  <c r="AL3361" i="2"/>
  <c r="AM3361" i="2"/>
  <c r="AL4202" i="2"/>
  <c r="AM4202" i="2"/>
  <c r="AL1032" i="2"/>
  <c r="AM1032" i="2"/>
  <c r="AL4203" i="2"/>
  <c r="AM4203" i="2"/>
  <c r="AL2444" i="2"/>
  <c r="AM2444" i="2"/>
  <c r="AL4204" i="2"/>
  <c r="AM4204" i="2"/>
  <c r="AL1033" i="2"/>
  <c r="AM1033" i="2"/>
  <c r="AL4205" i="2"/>
  <c r="AM4205" i="2"/>
  <c r="AL4206" i="2"/>
  <c r="AM4206" i="2"/>
  <c r="AL1034" i="2"/>
  <c r="AM1034" i="2"/>
  <c r="AL2445" i="2"/>
  <c r="AM2445" i="2"/>
  <c r="AL1752" i="2"/>
  <c r="AM1752" i="2"/>
  <c r="AL1753" i="2"/>
  <c r="AM1753" i="2"/>
  <c r="AL2995" i="2"/>
  <c r="AM2995" i="2"/>
  <c r="AL2446" i="2"/>
  <c r="AM2446" i="2"/>
  <c r="AL4207" i="2"/>
  <c r="AM4207" i="2"/>
  <c r="AL1754" i="2"/>
  <c r="AM1754" i="2"/>
  <c r="AL1755" i="2"/>
  <c r="AM1755" i="2"/>
  <c r="AL2996" i="2"/>
  <c r="AM2996" i="2"/>
  <c r="AL3362" i="2"/>
  <c r="AM3362" i="2"/>
  <c r="AL2447" i="2"/>
  <c r="AM2447" i="2"/>
  <c r="AL3544" i="2"/>
  <c r="AM3544" i="2"/>
  <c r="AL2448" i="2"/>
  <c r="AM2448" i="2"/>
  <c r="AL4208" i="2"/>
  <c r="AM4208" i="2"/>
  <c r="AL1756" i="2"/>
  <c r="AM1756" i="2"/>
  <c r="AL4209" i="2"/>
  <c r="AM4209" i="2"/>
  <c r="AL2997" i="2"/>
  <c r="AM2997" i="2"/>
  <c r="AL3545" i="2"/>
  <c r="AM3545" i="2"/>
  <c r="AL2998" i="2"/>
  <c r="AM2998" i="2"/>
  <c r="AL2449" i="2"/>
  <c r="AM2449" i="2"/>
  <c r="AL2450" i="2"/>
  <c r="AM2450" i="2"/>
  <c r="AL4210" i="2"/>
  <c r="AM4210" i="2"/>
  <c r="AL455" i="2"/>
  <c r="AM455" i="2"/>
  <c r="AL2451" i="2"/>
  <c r="AM2451" i="2"/>
  <c r="AL1035" i="2"/>
  <c r="AM1035" i="2"/>
  <c r="AL2999" i="2"/>
  <c r="AM2999" i="2"/>
  <c r="AL2452" i="2"/>
  <c r="AM2452" i="2"/>
  <c r="AL456" i="2"/>
  <c r="AM456" i="2"/>
  <c r="AL1036" i="2"/>
  <c r="AM1036" i="2"/>
  <c r="AL4211" i="2"/>
  <c r="AM4211" i="2"/>
  <c r="AL4212" i="2"/>
  <c r="AM4212" i="2"/>
  <c r="AL457" i="2"/>
  <c r="AM457" i="2"/>
  <c r="AL4213" i="2"/>
  <c r="AM4213" i="2"/>
  <c r="AL1757" i="2"/>
  <c r="AM1757" i="2"/>
  <c r="AL1758" i="2"/>
  <c r="AM1758" i="2"/>
  <c r="AL3000" i="2"/>
  <c r="AM3000" i="2"/>
  <c r="AL4214" i="2"/>
  <c r="AM4214" i="2"/>
  <c r="AL1037" i="2"/>
  <c r="AM1037" i="2"/>
  <c r="AL2453" i="2"/>
  <c r="AM2453" i="2"/>
  <c r="AL111" i="2"/>
  <c r="AM111" i="2"/>
  <c r="AL1038" i="2"/>
  <c r="AM1038" i="2"/>
  <c r="AL3363" i="2"/>
  <c r="AM3363" i="2"/>
  <c r="AL3364" i="2"/>
  <c r="AM3364" i="2"/>
  <c r="AL458" i="2"/>
  <c r="AM458" i="2"/>
  <c r="AL3001" i="2"/>
  <c r="AM3001" i="2"/>
  <c r="AL3002" i="2"/>
  <c r="AM3002" i="2"/>
  <c r="AL3546" i="2"/>
  <c r="AM3546" i="2"/>
  <c r="AL2454" i="2"/>
  <c r="AM2454" i="2"/>
  <c r="AL1759" i="2"/>
  <c r="AM1759" i="2"/>
  <c r="AL3003" i="2"/>
  <c r="AM3003" i="2"/>
  <c r="AL1760" i="2"/>
  <c r="AM1760" i="2"/>
  <c r="AL112" i="2"/>
  <c r="AM112" i="2"/>
  <c r="AL3547" i="2"/>
  <c r="AM3547" i="2"/>
  <c r="AL1039" i="2"/>
  <c r="AM1039" i="2"/>
  <c r="AL1761" i="2"/>
  <c r="AM1761" i="2"/>
  <c r="AL1762" i="2"/>
  <c r="AM1762" i="2"/>
  <c r="AL2455" i="2"/>
  <c r="AM2455" i="2"/>
  <c r="AL1040" i="2"/>
  <c r="AM1040" i="2"/>
  <c r="AL3004" i="2"/>
  <c r="AM3004" i="2"/>
  <c r="AL3005" i="2"/>
  <c r="AM3005" i="2"/>
  <c r="AL3548" i="2"/>
  <c r="AM3548" i="2"/>
  <c r="AL1763" i="2"/>
  <c r="AM1763" i="2"/>
  <c r="AL1764" i="2"/>
  <c r="AM1764" i="2"/>
  <c r="AL1041" i="2"/>
  <c r="AM1041" i="2"/>
  <c r="AL2456" i="2"/>
  <c r="AM2456" i="2"/>
  <c r="AL3006" i="2"/>
  <c r="AM3006" i="2"/>
  <c r="AL3007" i="2"/>
  <c r="AM3007" i="2"/>
  <c r="AL4215" i="2"/>
  <c r="AM4215" i="2"/>
  <c r="AL2457" i="2"/>
  <c r="AM2457" i="2"/>
  <c r="AL1765" i="2"/>
  <c r="AM1765" i="2"/>
  <c r="AL2458" i="2"/>
  <c r="AM2458" i="2"/>
  <c r="AL1042" i="2"/>
  <c r="AM1042" i="2"/>
  <c r="AL3008" i="2"/>
  <c r="AM3008" i="2"/>
  <c r="AL1043" i="2"/>
  <c r="AM1043" i="2"/>
  <c r="AL1766" i="2"/>
  <c r="AM1766" i="2"/>
  <c r="AL4216" i="2"/>
  <c r="AM4216" i="2"/>
  <c r="AL2459" i="2"/>
  <c r="AM2459" i="2"/>
  <c r="AL1767" i="2"/>
  <c r="AM1767" i="2"/>
  <c r="AL1044" i="2"/>
  <c r="AM1044" i="2"/>
  <c r="AL459" i="2"/>
  <c r="AM459" i="2"/>
  <c r="AL3009" i="2"/>
  <c r="AM3009" i="2"/>
  <c r="AL3010" i="2"/>
  <c r="AM3010" i="2"/>
  <c r="AL2460" i="2"/>
  <c r="AM2460" i="2"/>
  <c r="AL3549" i="2"/>
  <c r="AM3549" i="2"/>
  <c r="AL460" i="2"/>
  <c r="AM460" i="2"/>
  <c r="AL2461" i="2"/>
  <c r="AM2461" i="2"/>
  <c r="AL1768" i="2"/>
  <c r="AM1768" i="2"/>
  <c r="AL2462" i="2"/>
  <c r="AM2462" i="2"/>
  <c r="AL461" i="2"/>
  <c r="AM461" i="2"/>
  <c r="AL113" i="2"/>
  <c r="AM113" i="2"/>
  <c r="AL1769" i="2"/>
  <c r="AM1769" i="2"/>
  <c r="AL1770" i="2"/>
  <c r="AM1770" i="2"/>
  <c r="AL1771" i="2"/>
  <c r="AM1771" i="2"/>
  <c r="AL2463" i="2"/>
  <c r="AM2463" i="2"/>
  <c r="AL1772" i="2"/>
  <c r="AM1772" i="2"/>
  <c r="AL1045" i="2"/>
  <c r="AM1045" i="2"/>
  <c r="AL1046" i="2"/>
  <c r="AM1046" i="2"/>
  <c r="AL2464" i="2"/>
  <c r="AM2464" i="2"/>
  <c r="AL2465" i="2"/>
  <c r="AM2465" i="2"/>
  <c r="AL1773" i="2"/>
  <c r="AM1773" i="2"/>
  <c r="AL1774" i="2"/>
  <c r="AM1774" i="2"/>
  <c r="AL1047" i="2"/>
  <c r="AM1047" i="2"/>
  <c r="AL3550" i="2"/>
  <c r="AM3550" i="2"/>
  <c r="AL3011" i="2"/>
  <c r="AM3011" i="2"/>
  <c r="AL3012" i="2"/>
  <c r="AM3012" i="2"/>
  <c r="AL462" i="2"/>
  <c r="AM462" i="2"/>
  <c r="AL1775" i="2"/>
  <c r="AM1775" i="2"/>
  <c r="AL2466" i="2"/>
  <c r="AM2466" i="2"/>
  <c r="AL3013" i="2"/>
  <c r="AM3013" i="2"/>
  <c r="AL3014" i="2"/>
  <c r="AM3014" i="2"/>
  <c r="AL2467" i="2"/>
  <c r="AM2467" i="2"/>
  <c r="AL4217" i="2"/>
  <c r="AM4217" i="2"/>
  <c r="AL1048" i="2"/>
  <c r="AM1048" i="2"/>
  <c r="AL1049" i="2"/>
  <c r="AM1049" i="2"/>
  <c r="AL1776" i="2"/>
  <c r="AM1776" i="2"/>
  <c r="AL463" i="2"/>
  <c r="AM463" i="2"/>
  <c r="AL2468" i="2"/>
  <c r="AM2468" i="2"/>
  <c r="AL3015" i="2"/>
  <c r="AM3015" i="2"/>
  <c r="AL1777" i="2"/>
  <c r="AM1777" i="2"/>
  <c r="AL1050" i="2"/>
  <c r="AM1050" i="2"/>
  <c r="AL3551" i="2"/>
  <c r="AM3551" i="2"/>
  <c r="AL114" i="2"/>
  <c r="AM114" i="2"/>
  <c r="AL2469" i="2"/>
  <c r="AM2469" i="2"/>
  <c r="AL464" i="2"/>
  <c r="AM464" i="2"/>
  <c r="AL2470" i="2"/>
  <c r="AM2470" i="2"/>
  <c r="AL3016" i="2"/>
  <c r="AM3016" i="2"/>
  <c r="AL115" i="2"/>
  <c r="AM115" i="2"/>
  <c r="AL3017" i="2"/>
  <c r="AM3017" i="2"/>
  <c r="AL4218" i="2"/>
  <c r="AM4218" i="2"/>
  <c r="AL4219" i="2"/>
  <c r="AM4219" i="2"/>
  <c r="AL4220" i="2"/>
  <c r="AM4220" i="2"/>
  <c r="AL4221" i="2"/>
  <c r="AM4221" i="2"/>
  <c r="AL4222" i="2"/>
  <c r="AM4222" i="2"/>
  <c r="AL4223" i="2"/>
  <c r="AM4223" i="2"/>
  <c r="AL4224" i="2"/>
  <c r="AM4224" i="2"/>
  <c r="AL4225" i="2"/>
  <c r="AM4225" i="2"/>
  <c r="AL2471" i="2"/>
  <c r="AM2471" i="2"/>
  <c r="AL1778" i="2"/>
  <c r="AM1778" i="2"/>
  <c r="AL465" i="2"/>
  <c r="AM465" i="2"/>
  <c r="AL1051" i="2"/>
  <c r="AM1051" i="2"/>
  <c r="AL3018" i="2"/>
  <c r="AM3018" i="2"/>
  <c r="AL2472" i="2"/>
  <c r="AM2472" i="2"/>
  <c r="AL1052" i="2"/>
  <c r="AM1052" i="2"/>
  <c r="AL2473" i="2"/>
  <c r="AM2473" i="2"/>
  <c r="AL1779" i="2"/>
  <c r="AM1779" i="2"/>
  <c r="AL3365" i="2"/>
  <c r="AM3365" i="2"/>
  <c r="AL1780" i="2"/>
  <c r="AM1780" i="2"/>
  <c r="AL2474" i="2"/>
  <c r="AM2474" i="2"/>
  <c r="AL3366" i="2"/>
  <c r="AM3366" i="2"/>
  <c r="AL3019" i="2"/>
  <c r="AM3019" i="2"/>
  <c r="AL1053" i="2"/>
  <c r="AM1053" i="2"/>
  <c r="AL3552" i="2"/>
  <c r="AM3552" i="2"/>
  <c r="AL2475" i="2"/>
  <c r="AM2475" i="2"/>
  <c r="AL3553" i="2"/>
  <c r="AM3553" i="2"/>
  <c r="AL3020" i="2"/>
  <c r="AM3020" i="2"/>
  <c r="AL2476" i="2"/>
  <c r="AM2476" i="2"/>
  <c r="AL466" i="2"/>
  <c r="AM466" i="2"/>
  <c r="AL1054" i="2"/>
  <c r="AM1054" i="2"/>
  <c r="AL467" i="2"/>
  <c r="AM467" i="2"/>
  <c r="AL468" i="2"/>
  <c r="AM468" i="2"/>
  <c r="AL1781" i="2"/>
  <c r="AM1781" i="2"/>
  <c r="AL469" i="2"/>
  <c r="AM469" i="2"/>
  <c r="AL1782" i="2"/>
  <c r="AM1782" i="2"/>
  <c r="AL2477" i="2"/>
  <c r="AM2477" i="2"/>
  <c r="AL3021" i="2"/>
  <c r="AM3021" i="2"/>
  <c r="AL3367" i="2"/>
  <c r="AM3367" i="2"/>
  <c r="AL2478" i="2"/>
  <c r="AM2478" i="2"/>
  <c r="AL2479" i="2"/>
  <c r="AM2479" i="2"/>
  <c r="AL1783" i="2"/>
  <c r="AM1783" i="2"/>
  <c r="AL116" i="2"/>
  <c r="AM116" i="2"/>
  <c r="AL470" i="2"/>
  <c r="AM470" i="2"/>
  <c r="AL1055" i="2"/>
  <c r="AM1055" i="2"/>
  <c r="AL471" i="2"/>
  <c r="AM471" i="2"/>
  <c r="AL1056" i="2"/>
  <c r="AM1056" i="2"/>
  <c r="AL1057" i="2"/>
  <c r="AM1057" i="2"/>
  <c r="AL117" i="2"/>
  <c r="AM117" i="2"/>
  <c r="AL2480" i="2"/>
  <c r="AM2480" i="2"/>
  <c r="AL1784" i="2"/>
  <c r="AM1784" i="2"/>
  <c r="AL2481" i="2"/>
  <c r="AM2481" i="2"/>
  <c r="AL472" i="2"/>
  <c r="AM472" i="2"/>
  <c r="AL1785" i="2"/>
  <c r="AM1785" i="2"/>
  <c r="AL2482" i="2"/>
  <c r="AM2482" i="2"/>
  <c r="AL1786" i="2"/>
  <c r="AM1786" i="2"/>
  <c r="AL1787" i="2"/>
  <c r="AM1787" i="2"/>
  <c r="AL1788" i="2"/>
  <c r="AM1788" i="2"/>
  <c r="AL1058" i="2"/>
  <c r="AM1058" i="2"/>
  <c r="AL1059" i="2"/>
  <c r="AM1059" i="2"/>
  <c r="AL4226" i="2"/>
  <c r="AM4226" i="2"/>
  <c r="AL2483" i="2"/>
  <c r="AM2483" i="2"/>
  <c r="AL118" i="2"/>
  <c r="AM118" i="2"/>
  <c r="AL1060" i="2"/>
  <c r="AM1060" i="2"/>
  <c r="AL2484" i="2"/>
  <c r="AM2484" i="2"/>
  <c r="AL1061" i="2"/>
  <c r="AM1061" i="2"/>
  <c r="AL1789" i="2"/>
  <c r="AM1789" i="2"/>
  <c r="AL2485" i="2"/>
  <c r="AM2485" i="2"/>
  <c r="AL3022" i="2"/>
  <c r="AM3022" i="2"/>
  <c r="AL2486" i="2"/>
  <c r="AM2486" i="2"/>
  <c r="AL1790" i="2"/>
  <c r="AM1790" i="2"/>
  <c r="AL3023" i="2"/>
  <c r="AM3023" i="2"/>
  <c r="AL3024" i="2"/>
  <c r="AM3024" i="2"/>
  <c r="AL1791" i="2"/>
  <c r="AM1791" i="2"/>
  <c r="AL119" i="2"/>
  <c r="AM119" i="2"/>
  <c r="AL1062" i="2"/>
  <c r="AM1062" i="2"/>
  <c r="AL3554" i="2"/>
  <c r="AM3554" i="2"/>
  <c r="AL1792" i="2"/>
  <c r="AM1792" i="2"/>
  <c r="AL2487" i="2"/>
  <c r="AM2487" i="2"/>
  <c r="AL1063" i="2"/>
  <c r="AM1063" i="2"/>
  <c r="AL3555" i="2"/>
  <c r="AM3555" i="2"/>
  <c r="AL3556" i="2"/>
  <c r="AM3556" i="2"/>
  <c r="AL4227" i="2"/>
  <c r="AM4227" i="2"/>
  <c r="AL2488" i="2"/>
  <c r="AM2488" i="2"/>
  <c r="AL3025" i="2"/>
  <c r="AM3025" i="2"/>
  <c r="AL2489" i="2"/>
  <c r="AM2489" i="2"/>
  <c r="AL1793" i="2"/>
  <c r="AM1793" i="2"/>
  <c r="AL1794" i="2"/>
  <c r="AM1794" i="2"/>
  <c r="AL3368" i="2"/>
  <c r="AM3368" i="2"/>
  <c r="AL1795" i="2"/>
  <c r="AM1795" i="2"/>
  <c r="AL3026" i="2"/>
  <c r="AM3026" i="2"/>
  <c r="AL473" i="2"/>
  <c r="AM473" i="2"/>
  <c r="AL2490" i="2"/>
  <c r="AM2490" i="2"/>
  <c r="AL11" i="2"/>
  <c r="AM11" i="2"/>
  <c r="AL1064" i="2"/>
  <c r="AM1064" i="2"/>
  <c r="AL4228" i="2"/>
  <c r="AM4228" i="2"/>
  <c r="AL4229" i="2"/>
  <c r="AM4229" i="2"/>
  <c r="AL3369" i="2"/>
  <c r="AM3369" i="2"/>
  <c r="AL1796" i="2"/>
  <c r="AM1796" i="2"/>
  <c r="AL3027" i="2"/>
  <c r="AM3027" i="2"/>
  <c r="AL474" i="2"/>
  <c r="AM474" i="2"/>
  <c r="AL475" i="2"/>
  <c r="AM475" i="2"/>
  <c r="AL1797" i="2"/>
  <c r="AM1797" i="2"/>
  <c r="AL2491" i="2"/>
  <c r="AM2491" i="2"/>
  <c r="AL476" i="2"/>
  <c r="AM476" i="2"/>
  <c r="AL2492" i="2"/>
  <c r="AM2492" i="2"/>
  <c r="AL1798" i="2"/>
  <c r="AM1798" i="2"/>
  <c r="AL2493" i="2"/>
  <c r="AM2493" i="2"/>
  <c r="AL3370" i="2"/>
  <c r="AM3370" i="2"/>
  <c r="AL477" i="2"/>
  <c r="AM477" i="2"/>
  <c r="AL4230" i="2"/>
  <c r="AM4230" i="2"/>
  <c r="AL3028" i="2"/>
  <c r="AM3028" i="2"/>
  <c r="AL1799" i="2"/>
  <c r="AM1799" i="2"/>
  <c r="AL1800" i="2"/>
  <c r="AM1800" i="2"/>
  <c r="AL3371" i="2"/>
  <c r="AM3371" i="2"/>
  <c r="AL3557" i="2"/>
  <c r="AM3557" i="2"/>
  <c r="AL4231" i="2"/>
  <c r="AM4231" i="2"/>
  <c r="AL4232" i="2"/>
  <c r="AM4232" i="2"/>
  <c r="AL4233" i="2"/>
  <c r="AM4233" i="2"/>
  <c r="AL4234" i="2"/>
  <c r="AM4234" i="2"/>
  <c r="AL3029" i="2"/>
  <c r="AM3029" i="2"/>
  <c r="AL3030" i="2"/>
  <c r="AM3030" i="2"/>
  <c r="AL2494" i="2"/>
  <c r="AM2494" i="2"/>
  <c r="AL3558" i="2"/>
  <c r="AM3558" i="2"/>
  <c r="AL3031" i="2"/>
  <c r="AM3031" i="2"/>
  <c r="AL1801" i="2"/>
  <c r="AM1801" i="2"/>
  <c r="AL3372" i="2"/>
  <c r="AM3372" i="2"/>
  <c r="AL2495" i="2"/>
  <c r="AM2495" i="2"/>
  <c r="AL3032" i="2"/>
  <c r="AM3032" i="2"/>
  <c r="AL1802" i="2"/>
  <c r="AM1802" i="2"/>
  <c r="AL3033" i="2"/>
  <c r="AM3033" i="2"/>
  <c r="AL478" i="2"/>
  <c r="AM478" i="2"/>
  <c r="AL1065" i="2"/>
  <c r="AM1065" i="2"/>
  <c r="AL1803" i="2"/>
  <c r="AM1803" i="2"/>
  <c r="AL2496" i="2"/>
  <c r="AM2496" i="2"/>
  <c r="AL3034" i="2"/>
  <c r="AM3034" i="2"/>
  <c r="AL2497" i="2"/>
  <c r="AM2497" i="2"/>
  <c r="AL1804" i="2"/>
  <c r="AM1804" i="2"/>
  <c r="AL3559" i="2"/>
  <c r="AM3559" i="2"/>
  <c r="AL1805" i="2"/>
  <c r="AM1805" i="2"/>
  <c r="AL3035" i="2"/>
  <c r="AM3035" i="2"/>
  <c r="AL2498" i="2"/>
  <c r="AM2498" i="2"/>
  <c r="AL479" i="2"/>
  <c r="AM479" i="2"/>
  <c r="AL480" i="2"/>
  <c r="AM480" i="2"/>
  <c r="AL481" i="2"/>
  <c r="AM481" i="2"/>
  <c r="AL1066" i="2"/>
  <c r="AM1066" i="2"/>
  <c r="AL482" i="2"/>
  <c r="AM482" i="2"/>
  <c r="AL1067" i="2"/>
  <c r="AM1067" i="2"/>
  <c r="AL1068" i="2"/>
  <c r="AM1068" i="2"/>
  <c r="AL3560" i="2"/>
  <c r="AM3560" i="2"/>
  <c r="AL3561" i="2"/>
  <c r="AM3561" i="2"/>
  <c r="AL1806" i="2"/>
  <c r="AM1806" i="2"/>
  <c r="AL3036" i="2"/>
  <c r="AM3036" i="2"/>
  <c r="AL1807" i="2"/>
  <c r="AM1807" i="2"/>
  <c r="AL2499" i="2"/>
  <c r="AM2499" i="2"/>
  <c r="AL3373" i="2"/>
  <c r="AM3373" i="2"/>
  <c r="AL483" i="2"/>
  <c r="AM483" i="2"/>
  <c r="AL484" i="2"/>
  <c r="AM484" i="2"/>
  <c r="AL1069" i="2"/>
  <c r="AM1069" i="2"/>
  <c r="AL485" i="2"/>
  <c r="AM485" i="2"/>
  <c r="AL1070" i="2"/>
  <c r="AM1070" i="2"/>
  <c r="AL1808" i="2"/>
  <c r="AM1808" i="2"/>
  <c r="AL2500" i="2"/>
  <c r="AM2500" i="2"/>
  <c r="AL486" i="2"/>
  <c r="AM486" i="2"/>
  <c r="AL1809" i="2"/>
  <c r="AM1809" i="2"/>
  <c r="AL1071" i="2"/>
  <c r="AM1071" i="2"/>
  <c r="AL2501" i="2"/>
  <c r="AM2501" i="2"/>
  <c r="AL1072" i="2"/>
  <c r="AM1072" i="2"/>
  <c r="AL3562" i="2"/>
  <c r="AM3562" i="2"/>
  <c r="AL487" i="2"/>
  <c r="AM487" i="2"/>
  <c r="AL2502" i="2"/>
  <c r="AM2502" i="2"/>
  <c r="AL1810" i="2"/>
  <c r="AM1810" i="2"/>
  <c r="AL3037" i="2"/>
  <c r="AM3037" i="2"/>
  <c r="AL3563" i="2"/>
  <c r="AM3563" i="2"/>
  <c r="AL1811" i="2"/>
  <c r="AM1811" i="2"/>
  <c r="AL3374" i="2"/>
  <c r="AM3374" i="2"/>
  <c r="AL3375" i="2"/>
  <c r="AM3375" i="2"/>
  <c r="AL2503" i="2"/>
  <c r="AM2503" i="2"/>
  <c r="AL1812" i="2"/>
  <c r="AM1812" i="2"/>
  <c r="AL2504" i="2"/>
  <c r="AM2504" i="2"/>
  <c r="AL488" i="2"/>
  <c r="AM488" i="2"/>
  <c r="AL489" i="2"/>
  <c r="AM489" i="2"/>
  <c r="AL1813" i="2"/>
  <c r="AM1813" i="2"/>
  <c r="AL490" i="2"/>
  <c r="AM490" i="2"/>
  <c r="AL1073" i="2"/>
  <c r="AM1073" i="2"/>
  <c r="AL120" i="2"/>
  <c r="AM120" i="2"/>
  <c r="AL3038" i="2"/>
  <c r="AM3038" i="2"/>
  <c r="AL491" i="2"/>
  <c r="AM491" i="2"/>
  <c r="AL1074" i="2"/>
  <c r="AM1074" i="2"/>
  <c r="AL3039" i="2"/>
  <c r="AM3039" i="2"/>
  <c r="AL4235" i="2"/>
  <c r="AM4235" i="2"/>
  <c r="AL4236" i="2"/>
  <c r="AM4236" i="2"/>
  <c r="AL4237" i="2"/>
  <c r="AM4237" i="2"/>
  <c r="AL4238" i="2"/>
  <c r="AM4238" i="2"/>
  <c r="AL2505" i="2"/>
  <c r="AM2505" i="2"/>
  <c r="AL4239" i="2"/>
  <c r="AM4239" i="2"/>
  <c r="AL492" i="2"/>
  <c r="AM492" i="2"/>
  <c r="AL2506" i="2"/>
  <c r="AM2506" i="2"/>
  <c r="AL2507" i="2"/>
  <c r="AM2507" i="2"/>
  <c r="AL2508" i="2"/>
  <c r="AM2508" i="2"/>
  <c r="AL1075" i="2"/>
  <c r="AM1075" i="2"/>
  <c r="AL4240" i="2"/>
  <c r="AM4240" i="2"/>
  <c r="AL121" i="2"/>
  <c r="AM121" i="2"/>
  <c r="AL2509" i="2"/>
  <c r="AM2509" i="2"/>
  <c r="AL2510" i="2"/>
  <c r="AM2510" i="2"/>
  <c r="AL1076" i="2"/>
  <c r="AM1076" i="2"/>
  <c r="AL2511" i="2"/>
  <c r="AM2511" i="2"/>
  <c r="AL1077" i="2"/>
  <c r="AM1077" i="2"/>
  <c r="AL1814" i="2"/>
  <c r="AM1814" i="2"/>
  <c r="AL3040" i="2"/>
  <c r="AM3040" i="2"/>
  <c r="AL1815" i="2"/>
  <c r="AM1815" i="2"/>
  <c r="AL1078" i="2"/>
  <c r="AM1078" i="2"/>
  <c r="AL4241" i="2"/>
  <c r="AM4241" i="2"/>
  <c r="AL4242" i="2"/>
  <c r="AM4242" i="2"/>
  <c r="AL4243" i="2"/>
  <c r="AM4243" i="2"/>
  <c r="AL4244" i="2"/>
  <c r="AM4244" i="2"/>
  <c r="AL4245" i="2"/>
  <c r="AM4245" i="2"/>
  <c r="AL4246" i="2"/>
  <c r="AM4246" i="2"/>
  <c r="AL4247" i="2"/>
  <c r="AM4247" i="2"/>
  <c r="AL4248" i="2"/>
  <c r="AM4248" i="2"/>
  <c r="AL4249" i="2"/>
  <c r="AM4249" i="2"/>
  <c r="AL122" i="2"/>
  <c r="AM122" i="2"/>
  <c r="AL1816" i="2"/>
  <c r="AM1816" i="2"/>
  <c r="AL4250" i="2"/>
  <c r="AM4250" i="2"/>
  <c r="AL2512" i="2"/>
  <c r="AM2512" i="2"/>
  <c r="AL3041" i="2"/>
  <c r="AM3041" i="2"/>
  <c r="AL1079" i="2"/>
  <c r="AM1079" i="2"/>
  <c r="AL1080" i="2"/>
  <c r="AM1080" i="2"/>
  <c r="AL123" i="2"/>
  <c r="AM123" i="2"/>
  <c r="AL493" i="2"/>
  <c r="AM493" i="2"/>
  <c r="AL2513" i="2"/>
  <c r="AM2513" i="2"/>
  <c r="AL494" i="2"/>
  <c r="AM494" i="2"/>
  <c r="AL1817" i="2"/>
  <c r="AM1817" i="2"/>
  <c r="AL1818" i="2"/>
  <c r="AM1818" i="2"/>
  <c r="AL3042" i="2"/>
  <c r="AM3042" i="2"/>
  <c r="AL3043" i="2"/>
  <c r="AM3043" i="2"/>
  <c r="AL3044" i="2"/>
  <c r="AM3044" i="2"/>
  <c r="AL1819" i="2"/>
  <c r="AM1819" i="2"/>
  <c r="AL2514" i="2"/>
  <c r="AM2514" i="2"/>
  <c r="AL1820" i="2"/>
  <c r="AM1820" i="2"/>
  <c r="AL3376" i="2"/>
  <c r="AM3376" i="2"/>
  <c r="AL3045" i="2"/>
  <c r="AM3045" i="2"/>
  <c r="AL1081" i="2"/>
  <c r="AM1081" i="2"/>
  <c r="AL1082" i="2"/>
  <c r="AM1082" i="2"/>
  <c r="AL495" i="2"/>
  <c r="AM495" i="2"/>
  <c r="AL3377" i="2"/>
  <c r="AM3377" i="2"/>
  <c r="AL3564" i="2"/>
  <c r="AM3564" i="2"/>
  <c r="AL1083" i="2"/>
  <c r="AM1083" i="2"/>
  <c r="AL496" i="2"/>
  <c r="AM496" i="2"/>
  <c r="AL3046" i="2"/>
  <c r="AM3046" i="2"/>
  <c r="AL3378" i="2"/>
  <c r="AM3378" i="2"/>
  <c r="AL2515" i="2"/>
  <c r="AM2515" i="2"/>
  <c r="AL1821" i="2"/>
  <c r="AM1821" i="2"/>
  <c r="AL1822" i="2"/>
  <c r="AM1822" i="2"/>
  <c r="AL497" i="2"/>
  <c r="AM497" i="2"/>
  <c r="AL2516" i="2"/>
  <c r="AM2516" i="2"/>
  <c r="AL3047" i="2"/>
  <c r="AM3047" i="2"/>
  <c r="AL3048" i="2"/>
  <c r="AM3048" i="2"/>
  <c r="AL3049" i="2"/>
  <c r="AM3049" i="2"/>
  <c r="AL2517" i="2"/>
  <c r="AM2517" i="2"/>
  <c r="AL3379" i="2"/>
  <c r="AM3379" i="2"/>
  <c r="AL3380" i="2"/>
  <c r="AM3380" i="2"/>
  <c r="AL3381" i="2"/>
  <c r="AM3381" i="2"/>
  <c r="AL2518" i="2"/>
  <c r="AM2518" i="2"/>
  <c r="AL1823" i="2"/>
  <c r="AM1823" i="2"/>
  <c r="AL1824" i="2"/>
  <c r="AM1824" i="2"/>
  <c r="AL2519" i="2"/>
  <c r="AM2519" i="2"/>
  <c r="AL3050" i="2"/>
  <c r="AM3050" i="2"/>
  <c r="AL3382" i="2"/>
  <c r="AM3382" i="2"/>
  <c r="AL2520" i="2"/>
  <c r="AM2520" i="2"/>
  <c r="AL1084" i="2"/>
  <c r="AM1084" i="2"/>
  <c r="AL1825" i="2"/>
  <c r="AM1825" i="2"/>
  <c r="AL1085" i="2"/>
  <c r="AM1085" i="2"/>
  <c r="AL2521" i="2"/>
  <c r="AM2521" i="2"/>
  <c r="AL498" i="2"/>
  <c r="AM498" i="2"/>
  <c r="AL499" i="2"/>
  <c r="AM499" i="2"/>
  <c r="AL1086" i="2"/>
  <c r="AM1086" i="2"/>
  <c r="AL1087" i="2"/>
  <c r="AM1087" i="2"/>
  <c r="AL3051" i="2"/>
  <c r="AM3051" i="2"/>
  <c r="AL500" i="2"/>
  <c r="AM500" i="2"/>
  <c r="AL3383" i="2"/>
  <c r="AM3383" i="2"/>
  <c r="AL124" i="2"/>
  <c r="AM124" i="2"/>
  <c r="AL1826" i="2"/>
  <c r="AM1826" i="2"/>
  <c r="AL501" i="2"/>
  <c r="AM501" i="2"/>
  <c r="AL1088" i="2"/>
  <c r="AM1088" i="2"/>
  <c r="AL1827" i="2"/>
  <c r="AM1827" i="2"/>
  <c r="AL502" i="2"/>
  <c r="AM502" i="2"/>
  <c r="AL503" i="2"/>
  <c r="AM503" i="2"/>
  <c r="AL3052" i="2"/>
  <c r="AM3052" i="2"/>
  <c r="AL1828" i="2"/>
  <c r="AM1828" i="2"/>
  <c r="AL2522" i="2"/>
  <c r="AM2522" i="2"/>
  <c r="AL1089" i="2"/>
  <c r="AM1089" i="2"/>
  <c r="AL3053" i="2"/>
  <c r="AM3053" i="2"/>
  <c r="AL1090" i="2"/>
  <c r="AM1090" i="2"/>
  <c r="AL3384" i="2"/>
  <c r="AM3384" i="2"/>
  <c r="AL1829" i="2"/>
  <c r="AM1829" i="2"/>
  <c r="AL2523" i="2"/>
  <c r="AM2523" i="2"/>
  <c r="AL1830" i="2"/>
  <c r="AM1830" i="2"/>
  <c r="AL2524" i="2"/>
  <c r="AM2524" i="2"/>
  <c r="AL3565" i="2"/>
  <c r="AM3565" i="2"/>
  <c r="AL3566" i="2"/>
  <c r="AM3566" i="2"/>
  <c r="AL3054" i="2"/>
  <c r="AM3054" i="2"/>
  <c r="AL3055" i="2"/>
  <c r="AM3055" i="2"/>
  <c r="AL504" i="2"/>
  <c r="AM504" i="2"/>
  <c r="AL3385" i="2"/>
  <c r="AM3385" i="2"/>
  <c r="AL1091" i="2"/>
  <c r="AM1091" i="2"/>
  <c r="AL1831" i="2"/>
  <c r="AM1831" i="2"/>
  <c r="AL3056" i="2"/>
  <c r="AM3056" i="2"/>
  <c r="AL1832" i="2"/>
  <c r="AM1832" i="2"/>
  <c r="AL1833" i="2"/>
  <c r="AM1833" i="2"/>
  <c r="AL2525" i="2"/>
  <c r="AM2525" i="2"/>
  <c r="AL1834" i="2"/>
  <c r="AM1834" i="2"/>
  <c r="AL3057" i="2"/>
  <c r="AM3057" i="2"/>
  <c r="AL1835" i="2"/>
  <c r="AM1835" i="2"/>
  <c r="AL1092" i="2"/>
  <c r="AM1092" i="2"/>
  <c r="AL505" i="2"/>
  <c r="AM505" i="2"/>
  <c r="AL1836" i="2"/>
  <c r="AM1836" i="2"/>
  <c r="AL1093" i="2"/>
  <c r="AM1093" i="2"/>
  <c r="AL1837" i="2"/>
  <c r="AM1837" i="2"/>
  <c r="AL1838" i="2"/>
  <c r="AM1838" i="2"/>
  <c r="AL1839" i="2"/>
  <c r="AM1839" i="2"/>
  <c r="AL3567" i="2"/>
  <c r="AM3567" i="2"/>
  <c r="AL506" i="2"/>
  <c r="AM506" i="2"/>
  <c r="AL1094" i="2"/>
  <c r="AM1094" i="2"/>
  <c r="AL125" i="2"/>
  <c r="AM125" i="2"/>
  <c r="AL1095" i="2"/>
  <c r="AM1095" i="2"/>
  <c r="AL2526" i="2"/>
  <c r="AM2526" i="2"/>
  <c r="AL1096" i="2"/>
  <c r="AM1096" i="2"/>
  <c r="AL126" i="2"/>
  <c r="AM126" i="2"/>
  <c r="AL2527" i="2"/>
  <c r="AM2527" i="2"/>
  <c r="AL2528" i="2"/>
  <c r="AM2528" i="2"/>
  <c r="AL507" i="2"/>
  <c r="AM507" i="2"/>
  <c r="AL1840" i="2"/>
  <c r="AM1840" i="2"/>
  <c r="AL3386" i="2"/>
  <c r="AM3386" i="2"/>
  <c r="AL508" i="2"/>
  <c r="AM508" i="2"/>
  <c r="AL127" i="2"/>
  <c r="AM127" i="2"/>
  <c r="AL1841" i="2"/>
  <c r="AM1841" i="2"/>
  <c r="AL509" i="2"/>
  <c r="AM509" i="2"/>
  <c r="AL1097" i="2"/>
  <c r="AM1097" i="2"/>
  <c r="AL3387" i="2"/>
  <c r="AM3387" i="2"/>
  <c r="AL4251" i="2"/>
  <c r="AM4251" i="2"/>
  <c r="AL3568" i="2"/>
  <c r="AM3568" i="2"/>
  <c r="AL2529" i="2"/>
  <c r="AM2529" i="2"/>
  <c r="AL2530" i="2"/>
  <c r="AM2530" i="2"/>
  <c r="AL3058" i="2"/>
  <c r="AM3058" i="2"/>
  <c r="AL3059" i="2"/>
  <c r="AM3059" i="2"/>
  <c r="AL1098" i="2"/>
  <c r="AM1098" i="2"/>
  <c r="AL510" i="2"/>
  <c r="AM510" i="2"/>
  <c r="AL128" i="2"/>
  <c r="AM128" i="2"/>
  <c r="AL511" i="2"/>
  <c r="AM511" i="2"/>
  <c r="AL3060" i="2"/>
  <c r="AM3060" i="2"/>
  <c r="AL4252" i="2"/>
  <c r="AM4252" i="2"/>
  <c r="AL3061" i="2"/>
  <c r="AM3061" i="2"/>
  <c r="AL4253" i="2"/>
  <c r="AM4253" i="2"/>
  <c r="AL4254" i="2"/>
  <c r="AM4254" i="2"/>
  <c r="AL4255" i="2"/>
  <c r="AM4255" i="2"/>
  <c r="AL4256" i="2"/>
  <c r="AM4256" i="2"/>
  <c r="AL4257" i="2"/>
  <c r="AM4257" i="2"/>
  <c r="AL4258" i="2"/>
  <c r="AM4258" i="2"/>
  <c r="AL4259" i="2"/>
  <c r="AM4259" i="2"/>
  <c r="AL4260" i="2"/>
  <c r="AM4260" i="2"/>
  <c r="AL3569" i="2"/>
  <c r="AM3569" i="2"/>
  <c r="AL3388" i="2"/>
  <c r="AM3388" i="2"/>
  <c r="AL512" i="2"/>
  <c r="AM512" i="2"/>
  <c r="AL2531" i="2"/>
  <c r="AM2531" i="2"/>
  <c r="AL513" i="2"/>
  <c r="AM513" i="2"/>
  <c r="AL1099" i="2"/>
  <c r="AM1099" i="2"/>
  <c r="AL4261" i="2"/>
  <c r="AM4261" i="2"/>
  <c r="AL3062" i="2"/>
  <c r="AM3062" i="2"/>
  <c r="AL3570" i="2"/>
  <c r="AM3570" i="2"/>
  <c r="AL1100" i="2"/>
  <c r="AM1100" i="2"/>
  <c r="AL2532" i="2"/>
  <c r="AM2532" i="2"/>
  <c r="AL3063" i="2"/>
  <c r="AM3063" i="2"/>
  <c r="AL2533" i="2"/>
  <c r="AM2533" i="2"/>
  <c r="AL2534" i="2"/>
  <c r="AM2534" i="2"/>
  <c r="AL129" i="2"/>
  <c r="AM129" i="2"/>
  <c r="AL1101" i="2"/>
  <c r="AM1101" i="2"/>
  <c r="AL3064" i="2"/>
  <c r="AM3064" i="2"/>
  <c r="AL130" i="2"/>
  <c r="AM130" i="2"/>
  <c r="AL3389" i="2"/>
  <c r="AM3389" i="2"/>
  <c r="AL4262" i="2"/>
  <c r="AM4262" i="2"/>
  <c r="AL4263" i="2"/>
  <c r="AM4263" i="2"/>
  <c r="AL4264" i="2"/>
  <c r="AM4264" i="2"/>
  <c r="AL514" i="2"/>
  <c r="AM514" i="2"/>
  <c r="AL515" i="2"/>
  <c r="AM515" i="2"/>
  <c r="AL516" i="2"/>
  <c r="AM516" i="2"/>
  <c r="AL4265" i="2"/>
  <c r="AM4265" i="2"/>
  <c r="AL3390" i="2"/>
  <c r="AM3390" i="2"/>
  <c r="AL3065" i="2"/>
  <c r="AM3065" i="2"/>
  <c r="AL517" i="2"/>
  <c r="AM517" i="2"/>
  <c r="AL131" i="2"/>
  <c r="AM131" i="2"/>
  <c r="AL132" i="2"/>
  <c r="AM132" i="2"/>
  <c r="AL1102" i="2"/>
  <c r="AM1102" i="2"/>
  <c r="AL3066" i="2"/>
  <c r="AM3066" i="2"/>
  <c r="AL1842" i="2"/>
  <c r="AM1842" i="2"/>
  <c r="AL1843" i="2"/>
  <c r="AM1843" i="2"/>
  <c r="AL1103" i="2"/>
  <c r="AM1103" i="2"/>
  <c r="AL1104" i="2"/>
  <c r="AM1104" i="2"/>
  <c r="AL1844" i="2"/>
  <c r="AM1844" i="2"/>
  <c r="AL2535" i="2"/>
  <c r="AM2535" i="2"/>
  <c r="AL1845" i="2"/>
  <c r="AM1845" i="2"/>
  <c r="AL1846" i="2"/>
  <c r="AM1846" i="2"/>
  <c r="AL2536" i="2"/>
  <c r="AM2536" i="2"/>
  <c r="AL1105" i="2"/>
  <c r="AM1105" i="2"/>
  <c r="AL518" i="2"/>
  <c r="AM518" i="2"/>
  <c r="AL1847" i="2"/>
  <c r="AM1847" i="2"/>
  <c r="AL2537" i="2"/>
  <c r="AM2537" i="2"/>
  <c r="AL3067" i="2"/>
  <c r="AM3067" i="2"/>
  <c r="AL2538" i="2"/>
  <c r="AM2538" i="2"/>
  <c r="AL3068" i="2"/>
  <c r="AM3068" i="2"/>
  <c r="AL1106" i="2"/>
  <c r="AM1106" i="2"/>
  <c r="AL1848" i="2"/>
  <c r="AM1848" i="2"/>
  <c r="AL1107" i="2"/>
  <c r="AM1107" i="2"/>
  <c r="AL2539" i="2"/>
  <c r="AM2539" i="2"/>
  <c r="AL1849" i="2"/>
  <c r="AM1849" i="2"/>
  <c r="AL3069" i="2"/>
  <c r="AM3069" i="2"/>
  <c r="AL133" i="2"/>
  <c r="AM133" i="2"/>
  <c r="AL134" i="2"/>
  <c r="AM134" i="2"/>
  <c r="AL1108" i="2"/>
  <c r="AM1108" i="2"/>
  <c r="AL1850" i="2"/>
  <c r="AM1850" i="2"/>
  <c r="AL2540" i="2"/>
  <c r="AM2540" i="2"/>
  <c r="AL2541" i="2"/>
  <c r="AM2541" i="2"/>
  <c r="AL2542" i="2"/>
  <c r="AM2542" i="2"/>
  <c r="AL1851" i="2"/>
  <c r="AM1851" i="2"/>
  <c r="AL519" i="2"/>
  <c r="AM519" i="2"/>
  <c r="AL520" i="2"/>
  <c r="AM520" i="2"/>
  <c r="AL1852" i="2"/>
  <c r="AM1852" i="2"/>
  <c r="AL1853" i="2"/>
  <c r="AM1853" i="2"/>
  <c r="AL12" i="2"/>
  <c r="AM12" i="2"/>
  <c r="AL1854" i="2"/>
  <c r="AM1854" i="2"/>
  <c r="AL1855" i="2"/>
  <c r="AM1855" i="2"/>
  <c r="AL1856" i="2"/>
  <c r="AM1856" i="2"/>
  <c r="AL521" i="2"/>
  <c r="AM521" i="2"/>
  <c r="AL1109" i="2"/>
  <c r="AM1109" i="2"/>
  <c r="AL1110" i="2"/>
  <c r="AM1110" i="2"/>
  <c r="AL3571" i="2"/>
  <c r="AM3571" i="2"/>
  <c r="AL2543" i="2"/>
  <c r="AM2543" i="2"/>
  <c r="AL3391" i="2"/>
  <c r="AM3391" i="2"/>
  <c r="AL13" i="2"/>
  <c r="AM13" i="2"/>
  <c r="AL2544" i="2"/>
  <c r="AM2544" i="2"/>
  <c r="AL522" i="2"/>
  <c r="AM522" i="2"/>
  <c r="AL3572" i="2"/>
  <c r="AM3572" i="2"/>
  <c r="AL523" i="2"/>
  <c r="AM523" i="2"/>
  <c r="AL2545" i="2"/>
  <c r="AM2545" i="2"/>
  <c r="AL3392" i="2"/>
  <c r="AM3392" i="2"/>
  <c r="AL3070" i="2"/>
  <c r="AM3070" i="2"/>
  <c r="AL1111" i="2"/>
  <c r="AM1111" i="2"/>
  <c r="AL1857" i="2"/>
  <c r="AM1857" i="2"/>
  <c r="AL1858" i="2"/>
  <c r="AM1858" i="2"/>
  <c r="AL3071" i="2"/>
  <c r="AM3071" i="2"/>
  <c r="AL524" i="2"/>
  <c r="AM524" i="2"/>
  <c r="AL4266" i="2"/>
  <c r="AM4266" i="2"/>
  <c r="AL4267" i="2"/>
  <c r="AM4267" i="2"/>
  <c r="AL4268" i="2"/>
  <c r="AM4268" i="2"/>
  <c r="AL1859" i="2"/>
  <c r="AM1859" i="2"/>
  <c r="AL135" i="2"/>
  <c r="AM135" i="2"/>
  <c r="AL525" i="2"/>
  <c r="AM525" i="2"/>
  <c r="AL1860" i="2"/>
  <c r="AM1860" i="2"/>
  <c r="AL3072" i="2"/>
  <c r="AM3072" i="2"/>
  <c r="AL2546" i="2"/>
  <c r="AM2546" i="2"/>
  <c r="AL2547" i="2"/>
  <c r="AM2547" i="2"/>
  <c r="AL1112" i="2"/>
  <c r="AM1112" i="2"/>
  <c r="AL1861" i="2"/>
  <c r="AM1861" i="2"/>
  <c r="AL1862" i="2"/>
  <c r="AM1862" i="2"/>
  <c r="AL1863" i="2"/>
  <c r="AM1863" i="2"/>
  <c r="AL1113" i="2"/>
  <c r="AM1113" i="2"/>
  <c r="AL2548" i="2"/>
  <c r="AM2548" i="2"/>
  <c r="AL3393" i="2"/>
  <c r="AM3393" i="2"/>
  <c r="AL3394" i="2"/>
  <c r="AM3394" i="2"/>
  <c r="AL3073" i="2"/>
  <c r="AM3073" i="2"/>
  <c r="AL2549" i="2"/>
  <c r="AM2549" i="2"/>
  <c r="AL136" i="2"/>
  <c r="AM136" i="2"/>
  <c r="AL526" i="2"/>
  <c r="AM526" i="2"/>
  <c r="AL2550" i="2"/>
  <c r="AM2550" i="2"/>
  <c r="AL1114" i="2"/>
  <c r="AM1114" i="2"/>
  <c r="AL527" i="2"/>
  <c r="AM527" i="2"/>
  <c r="AL1115" i="2"/>
  <c r="AM1115" i="2"/>
  <c r="AL1864" i="2"/>
  <c r="AM1864" i="2"/>
  <c r="AL3074" i="2"/>
  <c r="AM3074" i="2"/>
  <c r="AL1865" i="2"/>
  <c r="AM1865" i="2"/>
  <c r="AL2551" i="2"/>
  <c r="AM2551" i="2"/>
  <c r="AL1866" i="2"/>
  <c r="AM1866" i="2"/>
  <c r="AL1116" i="2"/>
  <c r="AM1116" i="2"/>
  <c r="AL1867" i="2"/>
  <c r="AM1867" i="2"/>
  <c r="AL1868" i="2"/>
  <c r="AM1868" i="2"/>
  <c r="AL528" i="2"/>
  <c r="AM528" i="2"/>
  <c r="AL2552" i="2"/>
  <c r="AM2552" i="2"/>
  <c r="AL3395" i="2"/>
  <c r="AM3395" i="2"/>
  <c r="AL2553" i="2"/>
  <c r="AM2553" i="2"/>
  <c r="AL1869" i="2"/>
  <c r="AM1869" i="2"/>
  <c r="AL3573" i="2"/>
  <c r="AM3573" i="2"/>
  <c r="AL2554" i="2"/>
  <c r="AM2554" i="2"/>
  <c r="AL3574" i="2"/>
  <c r="AM3574" i="2"/>
  <c r="AL3575" i="2"/>
  <c r="AM3575" i="2"/>
  <c r="AL529" i="2"/>
  <c r="AM529" i="2"/>
  <c r="AL3396" i="2"/>
  <c r="AM3396" i="2"/>
  <c r="AL4269" i="2"/>
  <c r="AM4269" i="2"/>
  <c r="AL2555" i="2"/>
  <c r="AM2555" i="2"/>
  <c r="AL4270" i="2"/>
  <c r="AM4270" i="2"/>
  <c r="AL1870" i="2"/>
  <c r="AM1870" i="2"/>
  <c r="AL1871" i="2"/>
  <c r="AM1871" i="2"/>
  <c r="AL2556" i="2"/>
  <c r="AM2556" i="2"/>
  <c r="AL4271" i="2"/>
  <c r="AM4271" i="2"/>
  <c r="AL4272" i="2"/>
  <c r="AM4272" i="2"/>
  <c r="AL3075" i="2"/>
  <c r="AM3075" i="2"/>
  <c r="AL1872" i="2"/>
  <c r="AM1872" i="2"/>
  <c r="AL1117" i="2"/>
  <c r="AM1117" i="2"/>
  <c r="AL2557" i="2"/>
  <c r="AM2557" i="2"/>
  <c r="AL4273" i="2"/>
  <c r="AM4273" i="2"/>
  <c r="AL2558" i="2"/>
  <c r="AM2558" i="2"/>
  <c r="AL3076" i="2"/>
  <c r="AM3076" i="2"/>
  <c r="AL1873" i="2"/>
  <c r="AM1873" i="2"/>
  <c r="AL530" i="2"/>
  <c r="AM530" i="2"/>
  <c r="AL2559" i="2"/>
  <c r="AM2559" i="2"/>
  <c r="AL531" i="2"/>
  <c r="AM531" i="2"/>
  <c r="AL2560" i="2"/>
  <c r="AM2560" i="2"/>
  <c r="AL3077" i="2"/>
  <c r="AM3077" i="2"/>
  <c r="AL1118" i="2"/>
  <c r="AM1118" i="2"/>
  <c r="AL2561" i="2"/>
  <c r="AM2561" i="2"/>
  <c r="AL1874" i="2"/>
  <c r="AM1874" i="2"/>
  <c r="AL1875" i="2"/>
  <c r="AM1875" i="2"/>
  <c r="AL3397" i="2"/>
  <c r="AM3397" i="2"/>
  <c r="AL532" i="2"/>
  <c r="AM532" i="2"/>
  <c r="AL1876" i="2"/>
  <c r="AM1876" i="2"/>
  <c r="AL137" i="2"/>
  <c r="AM137" i="2"/>
  <c r="AL2562" i="2"/>
  <c r="AM2562" i="2"/>
  <c r="AL3398" i="2"/>
  <c r="AM3398" i="2"/>
  <c r="AL3078" i="2"/>
  <c r="AM3078" i="2"/>
  <c r="AL3079" i="2"/>
  <c r="AM3079" i="2"/>
  <c r="AL1119" i="2"/>
  <c r="AM1119" i="2"/>
  <c r="AL1877" i="2"/>
  <c r="AM1877" i="2"/>
  <c r="AL2563" i="2"/>
  <c r="AM2563" i="2"/>
  <c r="AL1878" i="2"/>
  <c r="AM1878" i="2"/>
  <c r="AL1879" i="2"/>
  <c r="AM1879" i="2"/>
  <c r="AL2564" i="2"/>
  <c r="AM2564" i="2"/>
  <c r="AL138" i="2"/>
  <c r="AM138" i="2"/>
  <c r="AL2565" i="2"/>
  <c r="AM2565" i="2"/>
  <c r="AL533" i="2"/>
  <c r="AM533" i="2"/>
  <c r="AL1120" i="2"/>
  <c r="AM1120" i="2"/>
  <c r="AL1880" i="2"/>
  <c r="AM1880" i="2"/>
  <c r="AL3080" i="2"/>
  <c r="AM3080" i="2"/>
  <c r="AL2566" i="2"/>
  <c r="AM2566" i="2"/>
  <c r="AL1121" i="2"/>
  <c r="AM1121" i="2"/>
  <c r="AL2567" i="2"/>
  <c r="AM2567" i="2"/>
  <c r="AL3399" i="2"/>
  <c r="AM3399" i="2"/>
  <c r="AL2568" i="2"/>
  <c r="AM2568" i="2"/>
  <c r="AL534" i="2"/>
  <c r="AM534" i="2"/>
  <c r="AL3576" i="2"/>
  <c r="AM3576" i="2"/>
  <c r="AL2569" i="2"/>
  <c r="AM2569" i="2"/>
  <c r="AL2570" i="2"/>
  <c r="AM2570" i="2"/>
  <c r="AL1881" i="2"/>
  <c r="AM1881" i="2"/>
  <c r="AL1882" i="2"/>
  <c r="AM1882" i="2"/>
  <c r="AL3081" i="2"/>
  <c r="AM3081" i="2"/>
  <c r="AL1883" i="2"/>
  <c r="AM1883" i="2"/>
  <c r="AL1884" i="2"/>
  <c r="AM1884" i="2"/>
  <c r="AL4274" i="2"/>
  <c r="AM4274" i="2"/>
  <c r="AL3400" i="2"/>
  <c r="AM3400" i="2"/>
  <c r="AL1885" i="2"/>
  <c r="AM1885" i="2"/>
  <c r="AL3082" i="2"/>
  <c r="AM3082" i="2"/>
  <c r="AL1122" i="2"/>
  <c r="AM1122" i="2"/>
  <c r="AL535" i="2"/>
  <c r="AM535" i="2"/>
  <c r="AL1123" i="2"/>
  <c r="AM1123" i="2"/>
  <c r="AL1886" i="2"/>
  <c r="AM1886" i="2"/>
  <c r="AL3083" i="2"/>
  <c r="AM3083" i="2"/>
  <c r="AL1887" i="2"/>
  <c r="AM1887" i="2"/>
  <c r="AL2571" i="2"/>
  <c r="AM2571" i="2"/>
  <c r="AL3084" i="2"/>
  <c r="AM3084" i="2"/>
  <c r="AL1124" i="2"/>
  <c r="AM1124" i="2"/>
  <c r="AL3401" i="2"/>
  <c r="AM3401" i="2"/>
  <c r="AL1888" i="2"/>
  <c r="AM1888" i="2"/>
  <c r="AL4275" i="2"/>
  <c r="AM4275" i="2"/>
  <c r="AL4276" i="2"/>
  <c r="AM4276" i="2"/>
  <c r="AL4277" i="2"/>
  <c r="AM4277" i="2"/>
  <c r="AL3085" i="2"/>
  <c r="AM3085" i="2"/>
  <c r="AL536" i="2"/>
  <c r="AM536" i="2"/>
  <c r="AL3086" i="2"/>
  <c r="AM3086" i="2"/>
  <c r="AL2572" i="2"/>
  <c r="AM2572" i="2"/>
  <c r="AL1889" i="2"/>
  <c r="AM1889" i="2"/>
  <c r="AL3577" i="2"/>
  <c r="AM3577" i="2"/>
  <c r="AL3087" i="2"/>
  <c r="AM3087" i="2"/>
  <c r="AL537" i="2"/>
  <c r="AM537" i="2"/>
  <c r="AL538" i="2"/>
  <c r="AM538" i="2"/>
  <c r="AL3578" i="2"/>
  <c r="AM3578" i="2"/>
  <c r="AL2573" i="2"/>
  <c r="AM2573" i="2"/>
  <c r="AL1890" i="2"/>
  <c r="AM1890" i="2"/>
  <c r="AL1125" i="2"/>
  <c r="AM1125" i="2"/>
  <c r="AL4278" i="2"/>
  <c r="AM4278" i="2"/>
  <c r="AL4279" i="2"/>
  <c r="AM4279" i="2"/>
  <c r="AL4280" i="2"/>
  <c r="AM4280" i="2"/>
  <c r="AL4281" i="2"/>
  <c r="AM4281" i="2"/>
  <c r="AL4282" i="2"/>
  <c r="AM4282" i="2"/>
  <c r="AL4283" i="2"/>
  <c r="AM4283" i="2"/>
  <c r="AL1126" i="2"/>
  <c r="AM1126" i="2"/>
  <c r="AL539" i="2"/>
  <c r="AM539" i="2"/>
  <c r="AL2574" i="2"/>
  <c r="AM2574" i="2"/>
  <c r="AL540" i="2"/>
  <c r="AM540" i="2"/>
  <c r="AL3579" i="2"/>
  <c r="AM3579" i="2"/>
  <c r="AL541" i="2"/>
  <c r="AM541" i="2"/>
  <c r="AL3088" i="2"/>
  <c r="AM3088" i="2"/>
  <c r="AL1891" i="2"/>
  <c r="AM1891" i="2"/>
  <c r="AL4284" i="2"/>
  <c r="AM4284" i="2"/>
  <c r="AL4285" i="2"/>
  <c r="AM4285" i="2"/>
  <c r="AL4286" i="2"/>
  <c r="AM4286" i="2"/>
  <c r="AL4287" i="2"/>
  <c r="AM4287" i="2"/>
  <c r="AL4288" i="2"/>
  <c r="AM4288" i="2"/>
  <c r="AL4289" i="2"/>
  <c r="AM4289" i="2"/>
  <c r="AL4290" i="2"/>
  <c r="AM4290" i="2"/>
  <c r="AL4291" i="2"/>
  <c r="AM4291" i="2"/>
  <c r="AL4292" i="2"/>
  <c r="AM4292" i="2"/>
  <c r="AL4293" i="2"/>
  <c r="AM4293" i="2"/>
  <c r="AL4294" i="2"/>
  <c r="AM4294" i="2"/>
  <c r="AL4295" i="2"/>
  <c r="AM4295" i="2"/>
  <c r="AL4296" i="2"/>
  <c r="AM4296" i="2"/>
  <c r="AL4297" i="2"/>
  <c r="AM4297" i="2"/>
  <c r="AL4298" i="2"/>
  <c r="AM4298" i="2"/>
  <c r="AL4299" i="2"/>
  <c r="AM4299" i="2"/>
  <c r="AL1892" i="2"/>
  <c r="AM1892" i="2"/>
  <c r="AL3089" i="2"/>
  <c r="AM3089" i="2"/>
  <c r="AL542" i="2"/>
  <c r="AM542" i="2"/>
  <c r="AL1127" i="2"/>
  <c r="AM1127" i="2"/>
  <c r="AL1128" i="2"/>
  <c r="AM1128" i="2"/>
  <c r="AL1129" i="2"/>
  <c r="AM1129" i="2"/>
  <c r="AL1130" i="2"/>
  <c r="AM1130" i="2"/>
  <c r="AL543" i="2"/>
  <c r="AM543" i="2"/>
  <c r="AL1893" i="2"/>
  <c r="AM1893" i="2"/>
  <c r="AL2575" i="2"/>
  <c r="AM2575" i="2"/>
  <c r="AL2576" i="2"/>
  <c r="AM2576" i="2"/>
  <c r="AL3580" i="2"/>
  <c r="AM3580" i="2"/>
  <c r="AL1894" i="2"/>
  <c r="AM1894" i="2"/>
  <c r="AL3090" i="2"/>
  <c r="AM3090" i="2"/>
  <c r="AL1895" i="2"/>
  <c r="AM1895" i="2"/>
  <c r="AL1896" i="2"/>
  <c r="AM1896" i="2"/>
  <c r="AL1131" i="2"/>
  <c r="AM1131" i="2"/>
  <c r="AL139" i="2"/>
  <c r="AM139" i="2"/>
  <c r="AL1897" i="2"/>
  <c r="AM1897" i="2"/>
  <c r="AL544" i="2"/>
  <c r="AM544" i="2"/>
  <c r="AL2577" i="2"/>
  <c r="AM2577" i="2"/>
  <c r="AL1898" i="2"/>
  <c r="AM1898" i="2"/>
  <c r="AL2578" i="2"/>
  <c r="AM2578" i="2"/>
  <c r="AL140" i="2"/>
  <c r="AM140" i="2"/>
  <c r="AL141" i="2"/>
  <c r="AM141" i="2"/>
  <c r="AL2579" i="2"/>
  <c r="AM2579" i="2"/>
  <c r="AL2580" i="2"/>
  <c r="AM2580" i="2"/>
  <c r="AL1132" i="2"/>
  <c r="AM1132" i="2"/>
  <c r="AL545" i="2"/>
  <c r="AM545" i="2"/>
  <c r="AL1899" i="2"/>
  <c r="AM1899" i="2"/>
  <c r="AL3091" i="2"/>
  <c r="AM3091" i="2"/>
  <c r="AL2581" i="2"/>
  <c r="AM2581" i="2"/>
  <c r="AL3092" i="2"/>
  <c r="AM3092" i="2"/>
  <c r="AL1133" i="2"/>
  <c r="AM1133" i="2"/>
  <c r="AL3093" i="2"/>
  <c r="AM3093" i="2"/>
  <c r="AL546" i="2"/>
  <c r="AM546" i="2"/>
  <c r="AL4300" i="2"/>
  <c r="AM4300" i="2"/>
  <c r="AL4301" i="2"/>
  <c r="AM4301" i="2"/>
  <c r="AL1900" i="2"/>
  <c r="AM1900" i="2"/>
  <c r="AL3094" i="2"/>
  <c r="AM3094" i="2"/>
  <c r="AL142" i="2"/>
  <c r="AM142" i="2"/>
  <c r="AL3095" i="2"/>
  <c r="AM3095" i="2"/>
  <c r="AL3581" i="2"/>
  <c r="AM3581" i="2"/>
  <c r="AL1901" i="2"/>
  <c r="AM1901" i="2"/>
  <c r="AL2582" i="2"/>
  <c r="AM2582" i="2"/>
  <c r="AL1902" i="2"/>
  <c r="AM1902" i="2"/>
  <c r="AL3096" i="2"/>
  <c r="AM3096" i="2"/>
  <c r="AL547" i="2"/>
  <c r="AM547" i="2"/>
  <c r="AL548" i="2"/>
  <c r="AM548" i="2"/>
  <c r="AL2583" i="2"/>
  <c r="AM2583" i="2"/>
  <c r="AL2584" i="2"/>
  <c r="AM2584" i="2"/>
  <c r="AL3097" i="2"/>
  <c r="AM3097" i="2"/>
  <c r="AL1134" i="2"/>
  <c r="AM1134" i="2"/>
  <c r="AL1903" i="2"/>
  <c r="AM1903" i="2"/>
  <c r="AL3402" i="2"/>
  <c r="AM3402" i="2"/>
  <c r="AL1135" i="2"/>
  <c r="AM1135" i="2"/>
  <c r="AL3098" i="2"/>
  <c r="AM3098" i="2"/>
  <c r="AL3403" i="2"/>
  <c r="AM3403" i="2"/>
  <c r="AL1136" i="2"/>
  <c r="AM1136" i="2"/>
  <c r="AL4302" i="2"/>
  <c r="AM4302" i="2"/>
  <c r="AL3099" i="2"/>
  <c r="AM3099" i="2"/>
  <c r="AL3100" i="2"/>
  <c r="AM3100" i="2"/>
  <c r="AL2585" i="2"/>
  <c r="AM2585" i="2"/>
  <c r="AL3404" i="2"/>
  <c r="AM3404" i="2"/>
  <c r="AL2586" i="2"/>
  <c r="AM2586" i="2"/>
  <c r="AL143" i="2"/>
  <c r="AM143" i="2"/>
  <c r="AL549" i="2"/>
  <c r="AM549" i="2"/>
  <c r="AL2587" i="2"/>
  <c r="AM2587" i="2"/>
  <c r="AL1904" i="2"/>
  <c r="AM1904" i="2"/>
  <c r="AL3101" i="2"/>
  <c r="AM3101" i="2"/>
  <c r="AL1905" i="2"/>
  <c r="AM1905" i="2"/>
  <c r="AL4303" i="2"/>
  <c r="AM4303" i="2"/>
  <c r="AL1906" i="2"/>
  <c r="AM1906" i="2"/>
  <c r="AL550" i="2"/>
  <c r="AM550" i="2"/>
  <c r="AL1907" i="2"/>
  <c r="AM1907" i="2"/>
  <c r="AL1137" i="2"/>
  <c r="AM1137" i="2"/>
  <c r="AL1138" i="2"/>
  <c r="AM1138" i="2"/>
  <c r="AL551" i="2"/>
  <c r="AM551" i="2"/>
  <c r="AL3102" i="2"/>
  <c r="AM3102" i="2"/>
  <c r="AL3103" i="2"/>
  <c r="AM3103" i="2"/>
  <c r="AL1908" i="2"/>
  <c r="AM1908" i="2"/>
  <c r="AL1139" i="2"/>
  <c r="AM1139" i="2"/>
  <c r="AL1909" i="2"/>
  <c r="AM1909" i="2"/>
  <c r="AL4304" i="2"/>
  <c r="AM4304" i="2"/>
  <c r="AL1140" i="2"/>
  <c r="AM1140" i="2"/>
  <c r="AL4305" i="2"/>
  <c r="AM4305" i="2"/>
  <c r="AL1910" i="2"/>
  <c r="AM1910" i="2"/>
  <c r="AL3104" i="2"/>
  <c r="AM3104" i="2"/>
  <c r="AL1141" i="2"/>
  <c r="AM1141" i="2"/>
  <c r="AL1911" i="2"/>
  <c r="AM1911" i="2"/>
  <c r="AL14" i="2"/>
  <c r="AM14" i="2"/>
  <c r="AL1142" i="2"/>
  <c r="AM1142" i="2"/>
  <c r="AL1912" i="2"/>
  <c r="AM1912" i="2"/>
  <c r="AL1913" i="2"/>
  <c r="AM1913" i="2"/>
  <c r="AL552" i="2"/>
  <c r="AM552" i="2"/>
  <c r="AL1914" i="2"/>
  <c r="AM1914" i="2"/>
  <c r="AL3405" i="2"/>
  <c r="AM3405" i="2"/>
  <c r="AL1915" i="2"/>
  <c r="AM1915" i="2"/>
  <c r="AL2588" i="2"/>
  <c r="AM2588" i="2"/>
  <c r="AL1916" i="2"/>
  <c r="AM1916" i="2"/>
  <c r="AL1143" i="2"/>
  <c r="AM1143" i="2"/>
  <c r="AL3105" i="2"/>
  <c r="AM3105" i="2"/>
  <c r="AL144" i="2"/>
  <c r="AM144" i="2"/>
  <c r="AL4306" i="2"/>
  <c r="AM4306" i="2"/>
  <c r="AL4307" i="2"/>
  <c r="AM4307" i="2"/>
  <c r="AL4308" i="2"/>
  <c r="AM4308" i="2"/>
  <c r="AL4309" i="2"/>
  <c r="AM4309" i="2"/>
  <c r="AL1917" i="2"/>
  <c r="AM1917" i="2"/>
  <c r="AL553" i="2"/>
  <c r="AM553" i="2"/>
  <c r="AL1918" i="2"/>
  <c r="AM1918" i="2"/>
  <c r="AL145" i="2"/>
  <c r="AM145" i="2"/>
  <c r="AL2589" i="2"/>
  <c r="AM2589" i="2"/>
  <c r="AL1919" i="2"/>
  <c r="AM1919" i="2"/>
  <c r="AL1920" i="2"/>
  <c r="AM1920" i="2"/>
  <c r="AL3582" i="2"/>
  <c r="AM3582" i="2"/>
  <c r="AL2590" i="2"/>
  <c r="AM2590" i="2"/>
  <c r="AL2591" i="2"/>
  <c r="AM2591" i="2"/>
  <c r="AL15" i="2"/>
  <c r="AM15" i="2"/>
  <c r="AL3406" i="2"/>
  <c r="AM3406" i="2"/>
  <c r="AL1144" i="2"/>
  <c r="AM1144" i="2"/>
  <c r="AL2592" i="2"/>
  <c r="AM2592" i="2"/>
  <c r="AL1921" i="2"/>
  <c r="AM1921" i="2"/>
  <c r="AL3106" i="2"/>
  <c r="AM3106" i="2"/>
  <c r="AL4310" i="2"/>
  <c r="AM4310" i="2"/>
  <c r="AL4311" i="2"/>
  <c r="AM4311" i="2"/>
  <c r="AL4312" i="2"/>
  <c r="AM4312" i="2"/>
  <c r="AL3107" i="2"/>
  <c r="AM3107" i="2"/>
  <c r="AL2593" i="2"/>
  <c r="AM2593" i="2"/>
  <c r="AL2594" i="2"/>
  <c r="AM2594" i="2"/>
  <c r="AL554" i="2"/>
  <c r="AM554" i="2"/>
  <c r="AL2595" i="2"/>
  <c r="AM2595" i="2"/>
  <c r="AL1145" i="2"/>
  <c r="AM1145" i="2"/>
  <c r="AL1146" i="2"/>
  <c r="AM1146" i="2"/>
  <c r="AL555" i="2"/>
  <c r="AM555" i="2"/>
  <c r="AL1147" i="2"/>
  <c r="AM1147" i="2"/>
  <c r="AL146" i="2"/>
  <c r="AM146" i="2"/>
  <c r="AL1922" i="2"/>
  <c r="AM1922" i="2"/>
  <c r="AL3108" i="2"/>
  <c r="AM3108" i="2"/>
  <c r="AL1923" i="2"/>
  <c r="AM1923" i="2"/>
  <c r="AL1924" i="2"/>
  <c r="AM1924" i="2"/>
  <c r="AL3109" i="2"/>
  <c r="AM3109" i="2"/>
  <c r="AL1148" i="2"/>
  <c r="AM1148" i="2"/>
  <c r="AL3583" i="2"/>
  <c r="AM3583" i="2"/>
  <c r="AL1925" i="2"/>
  <c r="AM1925" i="2"/>
  <c r="AL556" i="2"/>
  <c r="AM556" i="2"/>
  <c r="AL1149" i="2"/>
  <c r="AM1149" i="2"/>
  <c r="AL2596" i="2"/>
  <c r="AM2596" i="2"/>
  <c r="AL4313" i="2"/>
  <c r="AM4313" i="2"/>
  <c r="AL1150" i="2"/>
  <c r="AM1150" i="2"/>
  <c r="AL1926" i="2"/>
  <c r="AM1926" i="2"/>
  <c r="AL1151" i="2"/>
  <c r="AM1151" i="2"/>
  <c r="AL557" i="2"/>
  <c r="AM557" i="2"/>
  <c r="AL2597" i="2"/>
  <c r="AM2597" i="2"/>
  <c r="AL2598" i="2"/>
  <c r="AM2598" i="2"/>
  <c r="AL3584" i="2"/>
  <c r="AM3584" i="2"/>
  <c r="AL4314" i="2"/>
  <c r="AM4314" i="2"/>
  <c r="AL3110" i="2"/>
  <c r="AM3110" i="2"/>
  <c r="AL1152" i="2"/>
  <c r="AM1152" i="2"/>
  <c r="AL558" i="2"/>
  <c r="AM558" i="2"/>
  <c r="AL559" i="2"/>
  <c r="AM559" i="2"/>
  <c r="AL1927" i="2"/>
  <c r="AM1927" i="2"/>
  <c r="AL1153" i="2"/>
  <c r="AM1153" i="2"/>
  <c r="AL1928" i="2"/>
  <c r="AM1928" i="2"/>
  <c r="AL2599" i="2"/>
  <c r="AM2599" i="2"/>
  <c r="AL1154" i="2"/>
  <c r="AM1154" i="2"/>
  <c r="AL3407" i="2"/>
  <c r="AM3407" i="2"/>
  <c r="AL560" i="2"/>
  <c r="AM560" i="2"/>
  <c r="AL1929" i="2"/>
  <c r="AM1929" i="2"/>
  <c r="AL2600" i="2"/>
  <c r="AM2600" i="2"/>
  <c r="AL2601" i="2"/>
  <c r="AM2601" i="2"/>
  <c r="AL3111" i="2"/>
  <c r="AM3111" i="2"/>
  <c r="AL3112" i="2"/>
  <c r="AM3112" i="2"/>
  <c r="AL3113" i="2"/>
  <c r="AM3113" i="2"/>
  <c r="AL561" i="2"/>
  <c r="AM561" i="2"/>
  <c r="AL1155" i="2"/>
  <c r="AM1155" i="2"/>
  <c r="AL3408" i="2"/>
  <c r="AM3408" i="2"/>
  <c r="AL3409" i="2"/>
  <c r="AM3409" i="2"/>
  <c r="AL2602" i="2"/>
  <c r="AM2602" i="2"/>
  <c r="AL1930" i="2"/>
  <c r="AM1930" i="2"/>
  <c r="AL562" i="2"/>
  <c r="AM562" i="2"/>
  <c r="AL3410" i="2"/>
  <c r="AM3410" i="2"/>
  <c r="AL563" i="2"/>
  <c r="AM563" i="2"/>
  <c r="AL3114" i="2"/>
  <c r="AM3114" i="2"/>
  <c r="AL1156" i="2"/>
  <c r="AM1156" i="2"/>
  <c r="AL1157" i="2"/>
  <c r="AM1157" i="2"/>
  <c r="AL1931" i="2"/>
  <c r="AM1931" i="2"/>
  <c r="AL3115" i="2"/>
  <c r="AM3115" i="2"/>
  <c r="AL2603" i="2"/>
  <c r="AM2603" i="2"/>
  <c r="AL1932" i="2"/>
  <c r="AM1932" i="2"/>
  <c r="AL2604" i="2"/>
  <c r="AM2604" i="2"/>
  <c r="AL2605" i="2"/>
  <c r="AM2605" i="2"/>
  <c r="AL3116" i="2"/>
  <c r="AM3116" i="2"/>
  <c r="AL4315" i="2"/>
  <c r="AM4315" i="2"/>
  <c r="AL4316" i="2"/>
  <c r="AM4316" i="2"/>
  <c r="AL3117" i="2"/>
  <c r="AM3117" i="2"/>
  <c r="AL564" i="2"/>
  <c r="AM564" i="2"/>
  <c r="AL4317" i="2"/>
  <c r="AM4317" i="2"/>
  <c r="AL1158" i="2"/>
  <c r="AM1158" i="2"/>
  <c r="AL3118" i="2"/>
  <c r="AM3118" i="2"/>
  <c r="AL1933" i="2"/>
  <c r="AM1933" i="2"/>
  <c r="AL565" i="2"/>
  <c r="AM565" i="2"/>
  <c r="AL147" i="2"/>
  <c r="AM147" i="2"/>
  <c r="AL1934" i="2"/>
  <c r="AM1934" i="2"/>
  <c r="AL1935" i="2"/>
  <c r="AM1935" i="2"/>
  <c r="AL1159" i="2"/>
  <c r="AM1159" i="2"/>
  <c r="AL1160" i="2"/>
  <c r="AM1160" i="2"/>
  <c r="AL2606" i="2"/>
  <c r="AM2606" i="2"/>
  <c r="AL1936" i="2"/>
  <c r="AM1936" i="2"/>
  <c r="AL2607" i="2"/>
  <c r="AM2607" i="2"/>
  <c r="AL3411" i="2"/>
  <c r="AM3411" i="2"/>
  <c r="AL566" i="2"/>
  <c r="AM566" i="2"/>
  <c r="AL1161" i="2"/>
  <c r="AM1161" i="2"/>
  <c r="AL1162" i="2"/>
  <c r="AM1162" i="2"/>
  <c r="AL1163" i="2"/>
  <c r="AM1163" i="2"/>
  <c r="AL3119" i="2"/>
  <c r="AM3119" i="2"/>
  <c r="AL1937" i="2"/>
  <c r="AM1937" i="2"/>
  <c r="AL1938" i="2"/>
  <c r="AM1938" i="2"/>
  <c r="AL2608" i="2"/>
  <c r="AM2608" i="2"/>
  <c r="AL1164" i="2"/>
  <c r="AM1164" i="2"/>
  <c r="AL3585" i="2"/>
  <c r="AM3585" i="2"/>
  <c r="AL148" i="2"/>
  <c r="AM148" i="2"/>
  <c r="AL3412" i="2"/>
  <c r="AM3412" i="2"/>
  <c r="AL1165" i="2"/>
  <c r="AM1165" i="2"/>
  <c r="AL149" i="2"/>
  <c r="AM149" i="2"/>
  <c r="AL2609" i="2"/>
  <c r="AM2609" i="2"/>
  <c r="AL4318" i="2"/>
  <c r="AM4318" i="2"/>
  <c r="AL567" i="2"/>
  <c r="AM567" i="2"/>
  <c r="AL2610" i="2"/>
  <c r="AM2610" i="2"/>
  <c r="AL1939" i="2"/>
  <c r="AM1939" i="2"/>
  <c r="AL1166" i="2"/>
  <c r="AM1166" i="2"/>
  <c r="AL2611" i="2"/>
  <c r="AM2611" i="2"/>
  <c r="AL1167" i="2"/>
  <c r="AM1167" i="2"/>
  <c r="AL4319" i="2"/>
  <c r="AM4319" i="2"/>
  <c r="AL4320" i="2"/>
  <c r="AM4320" i="2"/>
  <c r="AL4321" i="2"/>
  <c r="AM4321" i="2"/>
  <c r="AL4322" i="2"/>
  <c r="AM4322" i="2"/>
  <c r="AL4323" i="2"/>
  <c r="AM4323" i="2"/>
  <c r="AL4324" i="2"/>
  <c r="AM4324" i="2"/>
  <c r="AL4325" i="2"/>
  <c r="AM4325" i="2"/>
  <c r="AL4326" i="2"/>
  <c r="AM4326" i="2"/>
  <c r="AL4327" i="2"/>
  <c r="AM4327" i="2"/>
  <c r="AL4328" i="2"/>
  <c r="AM4328" i="2"/>
  <c r="AL4329" i="2"/>
  <c r="AM4329" i="2"/>
  <c r="AL4330" i="2"/>
  <c r="AM4330" i="2"/>
  <c r="AL4331" i="2"/>
  <c r="AM4331" i="2"/>
  <c r="AL4332" i="2"/>
  <c r="AM4332" i="2"/>
  <c r="AL4333" i="2"/>
  <c r="AM4333" i="2"/>
  <c r="AL4334" i="2"/>
  <c r="AM4334" i="2"/>
  <c r="AL3120" i="2"/>
  <c r="AM3120" i="2"/>
  <c r="AL1940" i="2"/>
  <c r="AM1940" i="2"/>
  <c r="AL150" i="2"/>
  <c r="AM150" i="2"/>
  <c r="AL3121" i="2"/>
  <c r="AM3121" i="2"/>
  <c r="AL151" i="2"/>
  <c r="AM151" i="2"/>
  <c r="AL1941" i="2"/>
  <c r="AM1941" i="2"/>
  <c r="AL2612" i="2"/>
  <c r="AM2612" i="2"/>
  <c r="AL3122" i="2"/>
  <c r="AM3122" i="2"/>
  <c r="AL3123" i="2"/>
  <c r="AM3123" i="2"/>
  <c r="AL1168" i="2"/>
  <c r="AM1168" i="2"/>
  <c r="AL1169" i="2"/>
  <c r="AM1169" i="2"/>
  <c r="AL568" i="2"/>
  <c r="AM568" i="2"/>
  <c r="AL1170" i="2"/>
  <c r="AM1170" i="2"/>
  <c r="AL1942" i="2"/>
  <c r="AM1942" i="2"/>
  <c r="AL1943" i="2"/>
  <c r="AM1943" i="2"/>
  <c r="AL152" i="2"/>
  <c r="AM152" i="2"/>
  <c r="AL1944" i="2"/>
  <c r="AM1944" i="2"/>
  <c r="AL1945" i="2"/>
  <c r="AM1945" i="2"/>
  <c r="AL2613" i="2"/>
  <c r="AM2613" i="2"/>
  <c r="AL2614" i="2"/>
  <c r="AM2614" i="2"/>
  <c r="AL2615" i="2"/>
  <c r="AM2615" i="2"/>
  <c r="AL4335" i="2"/>
  <c r="AM4335" i="2"/>
  <c r="AL4336" i="2"/>
  <c r="AM4336" i="2"/>
  <c r="AL4337" i="2"/>
  <c r="AM4337" i="2"/>
  <c r="AL3124" i="2"/>
  <c r="AM3124" i="2"/>
  <c r="AL3125" i="2"/>
  <c r="AM3125" i="2"/>
  <c r="AL1171" i="2"/>
  <c r="AM1171" i="2"/>
  <c r="AL3126" i="2"/>
  <c r="AM3126" i="2"/>
  <c r="AL3413" i="2"/>
  <c r="AM3413" i="2"/>
  <c r="AL4338" i="2"/>
  <c r="AM4338" i="2"/>
  <c r="AL4339" i="2"/>
  <c r="AM4339" i="2"/>
  <c r="AL1946" i="2"/>
  <c r="AM1946" i="2"/>
  <c r="AL4340" i="2"/>
  <c r="AM4340" i="2"/>
  <c r="AL2616" i="2"/>
  <c r="AM2616" i="2"/>
  <c r="AL3414" i="2"/>
  <c r="AM3414" i="2"/>
  <c r="AL4341" i="2"/>
  <c r="AM4341" i="2"/>
  <c r="AL4342" i="2"/>
  <c r="AM4342" i="2"/>
  <c r="AL4343" i="2"/>
  <c r="AM4343" i="2"/>
  <c r="AL4344" i="2"/>
  <c r="AM4344" i="2"/>
  <c r="AL4345" i="2"/>
  <c r="AM4345" i="2"/>
  <c r="AL4346" i="2"/>
  <c r="AM4346" i="2"/>
  <c r="AL4347" i="2"/>
  <c r="AM4347" i="2"/>
  <c r="AL4348" i="2"/>
  <c r="AM4348" i="2"/>
  <c r="AL4349" i="2"/>
  <c r="AM4349" i="2"/>
  <c r="AL4350" i="2"/>
  <c r="AM4350" i="2"/>
  <c r="AL4351" i="2"/>
  <c r="AM4351" i="2"/>
  <c r="AL4352" i="2"/>
  <c r="AM4352" i="2"/>
  <c r="AL4353" i="2"/>
  <c r="AM4353" i="2"/>
  <c r="AL4354" i="2"/>
  <c r="AM4354" i="2"/>
  <c r="AL4355" i="2"/>
  <c r="AM4355" i="2"/>
  <c r="AL4356" i="2"/>
  <c r="AM4356" i="2"/>
  <c r="AL4357" i="2"/>
  <c r="AM4357" i="2"/>
  <c r="AL4358" i="2"/>
  <c r="AM4358" i="2"/>
  <c r="AL153" i="2"/>
  <c r="AM153" i="2"/>
  <c r="AL3127" i="2"/>
  <c r="AM3127" i="2"/>
  <c r="AL3128" i="2"/>
  <c r="AM3128" i="2"/>
  <c r="AL569" i="2"/>
  <c r="AM569" i="2"/>
  <c r="AL1947" i="2"/>
  <c r="AM1947" i="2"/>
  <c r="AL2617" i="2"/>
  <c r="AM2617" i="2"/>
  <c r="AL570" i="2"/>
  <c r="AM570" i="2"/>
  <c r="AL3586" i="2"/>
  <c r="AM3586" i="2"/>
  <c r="AL154" i="2"/>
  <c r="AM154" i="2"/>
  <c r="AL3415" i="2"/>
  <c r="AM3415" i="2"/>
  <c r="AL1172" i="2"/>
  <c r="AM1172" i="2"/>
  <c r="AL1173" i="2"/>
  <c r="AM1173" i="2"/>
  <c r="AL1948" i="2"/>
  <c r="AM1948" i="2"/>
  <c r="AL1174" i="2"/>
  <c r="AM1174" i="2"/>
  <c r="AL2618" i="2"/>
  <c r="AM2618" i="2"/>
  <c r="AL4359" i="2"/>
  <c r="AM4359" i="2"/>
  <c r="AL3129" i="2"/>
  <c r="AM3129" i="2"/>
  <c r="AL4360" i="2"/>
  <c r="AM4360" i="2"/>
  <c r="AL1949" i="2"/>
  <c r="AM1949" i="2"/>
  <c r="AL4361" i="2"/>
  <c r="AM4361" i="2"/>
  <c r="AL3587" i="2"/>
  <c r="AM3587" i="2"/>
  <c r="AL2619" i="2"/>
  <c r="AM2619" i="2"/>
  <c r="AL2620" i="2"/>
  <c r="AM2620" i="2"/>
  <c r="AL1950" i="2"/>
  <c r="AM1950" i="2"/>
  <c r="AL1175" i="2"/>
  <c r="AM1175" i="2"/>
  <c r="AL571" i="2"/>
  <c r="AM571" i="2"/>
  <c r="AL1951" i="2"/>
  <c r="AM1951" i="2"/>
  <c r="AL1176" i="2"/>
  <c r="AM1176" i="2"/>
  <c r="AL3130" i="2"/>
  <c r="AM3130" i="2"/>
  <c r="AL155" i="2"/>
  <c r="AM155" i="2"/>
  <c r="AL572" i="2"/>
  <c r="AM572" i="2"/>
  <c r="AL3588" i="2"/>
  <c r="AM3588" i="2"/>
  <c r="AL2621" i="2"/>
  <c r="AM2621" i="2"/>
  <c r="AL573" i="2"/>
  <c r="AM573" i="2"/>
  <c r="AL574" i="2"/>
  <c r="AM574" i="2"/>
  <c r="AL1177" i="2"/>
  <c r="AM1177" i="2"/>
  <c r="AL575" i="2"/>
  <c r="AM575" i="2"/>
  <c r="AL2622" i="2"/>
  <c r="AM2622" i="2"/>
  <c r="AL2623" i="2"/>
  <c r="AM2623" i="2"/>
  <c r="AL1952" i="2"/>
  <c r="AM1952" i="2"/>
  <c r="AL2624" i="2"/>
  <c r="AM2624" i="2"/>
  <c r="AL2625" i="2"/>
  <c r="AM2625" i="2"/>
  <c r="AL576" i="2"/>
  <c r="AM576" i="2"/>
  <c r="AL2626" i="2"/>
  <c r="AM2626" i="2"/>
  <c r="AL3416" i="2"/>
  <c r="AM3416" i="2"/>
  <c r="AL1178" i="2"/>
  <c r="AM1178" i="2"/>
  <c r="AL2627" i="2"/>
  <c r="AM2627" i="2"/>
  <c r="AL1953" i="2"/>
  <c r="AM1953" i="2"/>
  <c r="AL3417" i="2"/>
  <c r="AM3417" i="2"/>
  <c r="AL156" i="2"/>
  <c r="AM156" i="2"/>
  <c r="AL577" i="2"/>
  <c r="AM577" i="2"/>
  <c r="AL578" i="2"/>
  <c r="AM578" i="2"/>
  <c r="AL1179" i="2"/>
  <c r="AM1179" i="2"/>
  <c r="AL3418" i="2"/>
  <c r="AM3418" i="2"/>
  <c r="AL1954" i="2"/>
  <c r="AM1954" i="2"/>
  <c r="AL1180" i="2"/>
  <c r="AM1180" i="2"/>
  <c r="AL1955" i="2"/>
  <c r="AM1955" i="2"/>
  <c r="AL3419" i="2"/>
  <c r="AM3419" i="2"/>
  <c r="AL1956" i="2"/>
  <c r="AM1956" i="2"/>
  <c r="AL3131" i="2"/>
  <c r="AM3131" i="2"/>
  <c r="AL1181" i="2"/>
  <c r="AM1181" i="2"/>
  <c r="AL4362" i="2"/>
  <c r="AM4362" i="2"/>
  <c r="AL3132" i="2"/>
  <c r="AM3132" i="2"/>
  <c r="AL1182" i="2"/>
  <c r="AM1182" i="2"/>
  <c r="AL3133" i="2"/>
  <c r="AM3133" i="2"/>
  <c r="AL1183" i="2"/>
  <c r="AM1183" i="2"/>
  <c r="AL2628" i="2"/>
  <c r="AM2628" i="2"/>
  <c r="AL1184" i="2"/>
  <c r="AM1184" i="2"/>
  <c r="AL579" i="2"/>
  <c r="AM579" i="2"/>
  <c r="AL3134" i="2"/>
  <c r="AM3134" i="2"/>
  <c r="AL1957" i="2"/>
  <c r="AM1957" i="2"/>
  <c r="AL1185" i="2"/>
  <c r="AM1185" i="2"/>
  <c r="AL2629" i="2"/>
  <c r="AM2629" i="2"/>
  <c r="AL2630" i="2"/>
  <c r="AM2630" i="2"/>
  <c r="AL3420" i="2"/>
  <c r="AM3420" i="2"/>
  <c r="AL580" i="2"/>
  <c r="AM580" i="2"/>
  <c r="AL3135" i="2"/>
  <c r="AM3135" i="2"/>
  <c r="AL581" i="2"/>
  <c r="AM581" i="2"/>
  <c r="AL3589" i="2"/>
  <c r="AM3589" i="2"/>
  <c r="AL582" i="2"/>
  <c r="AM582" i="2"/>
  <c r="AL3421" i="2"/>
  <c r="AM3421" i="2"/>
  <c r="AL1958" i="2"/>
  <c r="AM1958" i="2"/>
  <c r="AL3590" i="2"/>
  <c r="AM3590" i="2"/>
  <c r="AL4363" i="2"/>
  <c r="AM4363" i="2"/>
  <c r="AL1186" i="2"/>
  <c r="AM1186" i="2"/>
  <c r="AL1187" i="2"/>
  <c r="AM1187" i="2"/>
  <c r="AL583" i="2"/>
  <c r="AM583" i="2"/>
  <c r="AL1959" i="2"/>
  <c r="AM1959" i="2"/>
  <c r="AL2631" i="2"/>
  <c r="AM2631" i="2"/>
  <c r="AL1960" i="2"/>
  <c r="AM1960" i="2"/>
  <c r="AL2632" i="2"/>
  <c r="AM2632" i="2"/>
  <c r="AL2633" i="2"/>
  <c r="AM2633" i="2"/>
  <c r="AL2634" i="2"/>
  <c r="AM2634" i="2"/>
  <c r="AL1188" i="2"/>
  <c r="AM1188" i="2"/>
  <c r="AL1189" i="2"/>
  <c r="AM1189" i="2"/>
  <c r="AL2635" i="2"/>
  <c r="AM2635" i="2"/>
  <c r="AL4364" i="2"/>
  <c r="AM4364" i="2"/>
  <c r="AL4365" i="2"/>
  <c r="AM4365" i="2"/>
  <c r="AL157" i="2"/>
  <c r="AM157" i="2"/>
  <c r="AL3136" i="2"/>
  <c r="AM3136" i="2"/>
  <c r="AL3137" i="2"/>
  <c r="AM3137" i="2"/>
  <c r="AL2636" i="2"/>
  <c r="AM2636" i="2"/>
  <c r="AL1190" i="2"/>
  <c r="AM1190" i="2"/>
  <c r="AL1191" i="2"/>
  <c r="AM1191" i="2"/>
  <c r="AL1961" i="2"/>
  <c r="AM1961" i="2"/>
  <c r="AL158" i="2"/>
  <c r="AM158" i="2"/>
  <c r="AL1962" i="2"/>
  <c r="AM1962" i="2"/>
  <c r="AL1192" i="2"/>
  <c r="AM1192" i="2"/>
  <c r="AL2637" i="2"/>
  <c r="AM2637" i="2"/>
  <c r="AL1963" i="2"/>
  <c r="AM1963" i="2"/>
  <c r="AL1193" i="2"/>
  <c r="AM1193" i="2"/>
  <c r="AL2638" i="2"/>
  <c r="AM2638" i="2"/>
  <c r="AL1194" i="2"/>
  <c r="AM1194" i="2"/>
  <c r="AL2639" i="2"/>
  <c r="AM2639" i="2"/>
  <c r="AL584" i="2"/>
  <c r="AM584" i="2"/>
  <c r="AL3591" i="2"/>
  <c r="AM3591" i="2"/>
  <c r="AL1964" i="2"/>
  <c r="AM1964" i="2"/>
  <c r="AL585" i="2"/>
  <c r="AM585" i="2"/>
  <c r="AL1195" i="2"/>
  <c r="AM1195" i="2"/>
  <c r="AL1965" i="2"/>
  <c r="AM1965" i="2"/>
  <c r="AL2640" i="2"/>
  <c r="AM2640" i="2"/>
  <c r="AL1966" i="2"/>
  <c r="AM1966" i="2"/>
  <c r="AL1967" i="2"/>
  <c r="AM1967" i="2"/>
  <c r="AL2641" i="2"/>
  <c r="AM2641" i="2"/>
  <c r="AL1968" i="2"/>
  <c r="AM1968" i="2"/>
  <c r="AL1196" i="2"/>
  <c r="AM1196" i="2"/>
  <c r="AL1197" i="2"/>
  <c r="AM1197" i="2"/>
  <c r="AL586" i="2"/>
  <c r="AM586" i="2"/>
  <c r="AL2642" i="2"/>
  <c r="AM2642" i="2"/>
  <c r="AL3138" i="2"/>
  <c r="AM3138" i="2"/>
  <c r="AL1198" i="2"/>
  <c r="AM1198" i="2"/>
  <c r="AL3422" i="2"/>
  <c r="AM3422" i="2"/>
  <c r="AL587" i="2"/>
  <c r="AM587" i="2"/>
  <c r="AL1969" i="2"/>
  <c r="AM1969" i="2"/>
  <c r="AL1199" i="2"/>
  <c r="AM1199" i="2"/>
  <c r="AL159" i="2"/>
  <c r="AM159" i="2"/>
  <c r="AL1970" i="2"/>
  <c r="AM1970" i="2"/>
  <c r="AL2643" i="2"/>
  <c r="AM2643" i="2"/>
  <c r="AL160" i="2"/>
  <c r="AM160" i="2"/>
  <c r="AL588" i="2"/>
  <c r="AM588" i="2"/>
  <c r="AL1971" i="2"/>
  <c r="AM1971" i="2"/>
  <c r="AL1200" i="2"/>
  <c r="AM1200" i="2"/>
  <c r="AL3139" i="2"/>
  <c r="AM3139" i="2"/>
  <c r="AL589" i="2"/>
  <c r="AM589" i="2"/>
  <c r="AL1201" i="2"/>
  <c r="AM1201" i="2"/>
  <c r="AL3592" i="2"/>
  <c r="AM3592" i="2"/>
  <c r="AL590" i="2"/>
  <c r="AM590" i="2"/>
  <c r="AL2644" i="2"/>
  <c r="AM2644" i="2"/>
  <c r="AL1972" i="2"/>
  <c r="AM1972" i="2"/>
  <c r="AL3140" i="2"/>
  <c r="AM3140" i="2"/>
  <c r="AL591" i="2"/>
  <c r="AM591" i="2"/>
  <c r="AL1202" i="2"/>
  <c r="AM1202" i="2"/>
  <c r="AL3141" i="2"/>
  <c r="AM3141" i="2"/>
  <c r="AL592" i="2"/>
  <c r="AM592" i="2"/>
  <c r="AL1203" i="2"/>
  <c r="AM1203" i="2"/>
  <c r="AL2645" i="2"/>
  <c r="AM2645" i="2"/>
  <c r="AL3593" i="2"/>
  <c r="AM3593" i="2"/>
  <c r="AL1973" i="2"/>
  <c r="AM1973" i="2"/>
  <c r="AL593" i="2"/>
  <c r="AM593" i="2"/>
  <c r="AL594" i="2"/>
  <c r="AM594" i="2"/>
  <c r="AL595" i="2"/>
  <c r="AM595" i="2"/>
  <c r="AL1204" i="2"/>
  <c r="AM1204" i="2"/>
  <c r="AL1205" i="2"/>
  <c r="AM1205" i="2"/>
  <c r="AL1974" i="2"/>
  <c r="AM1974" i="2"/>
  <c r="AL4366" i="2"/>
  <c r="AM4366" i="2"/>
  <c r="AL4367" i="2"/>
  <c r="AM4367" i="2"/>
  <c r="AL4368" i="2"/>
  <c r="AM4368" i="2"/>
  <c r="AL3142" i="2"/>
  <c r="AM3142" i="2"/>
  <c r="AL596" i="2"/>
  <c r="AM596" i="2"/>
  <c r="AL2646" i="2"/>
  <c r="AM2646" i="2"/>
  <c r="AL3594" i="2"/>
  <c r="AM3594" i="2"/>
  <c r="AL597" i="2"/>
  <c r="AM597" i="2"/>
  <c r="AL3423" i="2"/>
  <c r="AM3423" i="2"/>
  <c r="AL4369" i="2"/>
  <c r="AM4369" i="2"/>
  <c r="AL4370" i="2"/>
  <c r="AM4370" i="2"/>
  <c r="AL4371" i="2"/>
  <c r="AM4371" i="2"/>
  <c r="AL4372" i="2"/>
  <c r="AM4372" i="2"/>
  <c r="AL4373" i="2"/>
  <c r="AM4373" i="2"/>
  <c r="AL4374" i="2"/>
  <c r="AM4374" i="2"/>
  <c r="AL4375" i="2"/>
  <c r="AM4375" i="2"/>
  <c r="AL4376" i="2"/>
  <c r="AM4376" i="2"/>
  <c r="AL4377" i="2"/>
  <c r="AM4377" i="2"/>
  <c r="AL4378" i="2"/>
  <c r="AM4378" i="2"/>
  <c r="AL4379" i="2"/>
  <c r="AM4379" i="2"/>
  <c r="AL4380" i="2"/>
  <c r="AM4380" i="2"/>
  <c r="AL4381" i="2"/>
  <c r="AM4381" i="2"/>
  <c r="AL4382" i="2"/>
  <c r="AM4382" i="2"/>
  <c r="AL4383" i="2"/>
  <c r="AM4383" i="2"/>
  <c r="AL4384" i="2"/>
  <c r="AM4384" i="2"/>
  <c r="AL4385" i="2"/>
  <c r="AM4385" i="2"/>
  <c r="AL4386" i="2"/>
  <c r="AM4386" i="2"/>
  <c r="AL4387" i="2"/>
  <c r="AM4387" i="2"/>
  <c r="AL4388" i="2"/>
  <c r="AM4388" i="2"/>
  <c r="AL4389" i="2"/>
  <c r="AM4389" i="2"/>
  <c r="AL4390" i="2"/>
  <c r="AM4390" i="2"/>
  <c r="AL4391" i="2"/>
  <c r="AM4391" i="2"/>
  <c r="AL4392" i="2"/>
  <c r="AM4392" i="2"/>
  <c r="AL4393" i="2"/>
  <c r="AM4393" i="2"/>
  <c r="AL4394" i="2"/>
  <c r="AM4394" i="2"/>
  <c r="AL4395" i="2"/>
  <c r="AM4395" i="2"/>
  <c r="AL4396" i="2"/>
  <c r="AM4396" i="2"/>
  <c r="AL4397" i="2"/>
  <c r="AM4397" i="2"/>
  <c r="AL4398" i="2"/>
  <c r="AM4398" i="2"/>
  <c r="AL4399" i="2"/>
  <c r="AM4399" i="2"/>
  <c r="AL4400" i="2"/>
  <c r="AM4400" i="2"/>
  <c r="AL4401" i="2"/>
  <c r="AM4401" i="2"/>
  <c r="AL4402" i="2"/>
  <c r="AM4402" i="2"/>
  <c r="AL4403" i="2"/>
  <c r="AM4403" i="2"/>
  <c r="AL3143" i="2"/>
  <c r="AM3143" i="2"/>
  <c r="AL2647" i="2"/>
  <c r="AM2647" i="2"/>
  <c r="AL3144" i="2"/>
  <c r="AM3144" i="2"/>
  <c r="AL1975" i="2"/>
  <c r="AM1975" i="2"/>
  <c r="AL598" i="2"/>
  <c r="AM598" i="2"/>
  <c r="AL2648" i="2"/>
  <c r="AM2648" i="2"/>
  <c r="AL2649" i="2"/>
  <c r="AM2649" i="2"/>
  <c r="AL1206" i="2"/>
  <c r="AM1206" i="2"/>
  <c r="AL3145" i="2"/>
  <c r="AM3145" i="2"/>
  <c r="AL3595" i="2"/>
  <c r="AM3595" i="2"/>
  <c r="AL1207" i="2"/>
  <c r="AM1207" i="2"/>
  <c r="AL1208" i="2"/>
  <c r="AM1208" i="2"/>
  <c r="AL1976" i="2"/>
  <c r="AM1976" i="2"/>
  <c r="AL599" i="2"/>
  <c r="AM599" i="2"/>
  <c r="AL1977" i="2"/>
  <c r="AM1977" i="2"/>
  <c r="AL2650" i="2"/>
  <c r="AM2650" i="2"/>
  <c r="AL161" i="2"/>
  <c r="AM161" i="2"/>
  <c r="AL600" i="2"/>
  <c r="AM600" i="2"/>
  <c r="AL2651" i="2"/>
  <c r="AM2651" i="2"/>
  <c r="AL1978" i="2"/>
  <c r="AM1978" i="2"/>
  <c r="AL3424" i="2"/>
  <c r="AM3424" i="2"/>
  <c r="AL601" i="2"/>
  <c r="AM601" i="2"/>
  <c r="AL3425" i="2"/>
  <c r="AM3425" i="2"/>
  <c r="AL1209" i="2"/>
  <c r="AM1209" i="2"/>
  <c r="AL602" i="2"/>
  <c r="AM602" i="2"/>
  <c r="AL1979" i="2"/>
  <c r="AM1979" i="2"/>
  <c r="AL603" i="2"/>
  <c r="AM603" i="2"/>
  <c r="AL604" i="2"/>
  <c r="AM604" i="2"/>
  <c r="AL1980" i="2"/>
  <c r="AM1980" i="2"/>
  <c r="AL2652" i="2"/>
  <c r="AM2652" i="2"/>
  <c r="AL2653" i="2"/>
  <c r="AM2653" i="2"/>
  <c r="AL3596" i="2"/>
  <c r="AM3596" i="2"/>
  <c r="AL1210" i="2"/>
  <c r="AM1210" i="2"/>
  <c r="AL3146" i="2"/>
  <c r="AM3146" i="2"/>
  <c r="AL1211" i="2"/>
  <c r="AM1211" i="2"/>
  <c r="AL605" i="2"/>
  <c r="AM605" i="2"/>
  <c r="AL4404" i="2"/>
  <c r="AM4404" i="2"/>
  <c r="AL4405" i="2"/>
  <c r="AM4405" i="2"/>
  <c r="AL4406" i="2"/>
  <c r="AM4406" i="2"/>
  <c r="AL4407" i="2"/>
  <c r="AM4407" i="2"/>
  <c r="AL4408" i="2"/>
  <c r="AM4408" i="2"/>
  <c r="AL4409" i="2"/>
  <c r="AM4409" i="2"/>
  <c r="AL4410" i="2"/>
  <c r="AM4410" i="2"/>
  <c r="AL4411" i="2"/>
  <c r="AM4411" i="2"/>
  <c r="AL4412" i="2"/>
  <c r="AM4412" i="2"/>
  <c r="AL4413" i="2"/>
  <c r="AM4413" i="2"/>
  <c r="AL4414" i="2"/>
  <c r="AM4414" i="2"/>
  <c r="AL4415" i="2"/>
  <c r="AM4415" i="2"/>
  <c r="AL4416" i="2"/>
  <c r="AM4416" i="2"/>
  <c r="AL4417" i="2"/>
  <c r="AM4417" i="2"/>
  <c r="AL4418" i="2"/>
  <c r="AM4418" i="2"/>
  <c r="AL4419" i="2"/>
  <c r="AM4419" i="2"/>
  <c r="AL4420" i="2"/>
  <c r="AM4420" i="2"/>
  <c r="AL4421" i="2"/>
  <c r="AM4421" i="2"/>
  <c r="AL4422" i="2"/>
  <c r="AM4422" i="2"/>
  <c r="AL4423" i="2"/>
  <c r="AM4423" i="2"/>
  <c r="AL4424" i="2"/>
  <c r="AM4424" i="2"/>
  <c r="AL4425" i="2"/>
  <c r="AM4425" i="2"/>
  <c r="AL4426" i="2"/>
  <c r="AM4426" i="2"/>
  <c r="AL4427" i="2"/>
  <c r="AM4427" i="2"/>
  <c r="AL4428" i="2"/>
  <c r="AM4428" i="2"/>
  <c r="AL1212" i="2"/>
  <c r="AM1212" i="2"/>
  <c r="AL1213" i="2"/>
  <c r="AM1213" i="2"/>
  <c r="AL3597" i="2"/>
  <c r="AM3597" i="2"/>
  <c r="AL606" i="2"/>
  <c r="AM606" i="2"/>
  <c r="AL162" i="2"/>
  <c r="AM162" i="2"/>
  <c r="AL1214" i="2"/>
  <c r="AM1214" i="2"/>
  <c r="AL607" i="2"/>
  <c r="AM607" i="2"/>
  <c r="AL4429" i="2"/>
  <c r="AM4429" i="2"/>
  <c r="AL1981" i="2"/>
  <c r="AM1981" i="2"/>
  <c r="AL3426" i="2"/>
  <c r="AM3426" i="2"/>
  <c r="AL3427" i="2"/>
  <c r="AM3427" i="2"/>
  <c r="AL1982" i="2"/>
  <c r="AM1982" i="2"/>
  <c r="AL3428" i="2"/>
  <c r="AM3428" i="2"/>
  <c r="AL3147" i="2"/>
  <c r="AM3147" i="2"/>
  <c r="AL2654" i="2"/>
  <c r="AM2654" i="2"/>
  <c r="AL3429" i="2"/>
  <c r="AM3429" i="2"/>
  <c r="AL2655" i="2"/>
  <c r="AM2655" i="2"/>
  <c r="AL1215" i="2"/>
  <c r="AM1215" i="2"/>
  <c r="AL4430" i="2"/>
  <c r="AM4430" i="2"/>
  <c r="AL4431" i="2"/>
  <c r="AM4431" i="2"/>
  <c r="AL3148" i="2"/>
  <c r="AM3148" i="2"/>
  <c r="AL4432" i="2"/>
  <c r="AM4432" i="2"/>
  <c r="AL1983" i="2"/>
  <c r="AM1983" i="2"/>
  <c r="AL4433" i="2"/>
  <c r="AM4433" i="2"/>
  <c r="AL608" i="2"/>
  <c r="AM608" i="2"/>
  <c r="AL1984" i="2"/>
  <c r="AM1984" i="2"/>
  <c r="AL1985" i="2"/>
  <c r="AM1985" i="2"/>
  <c r="AL1986" i="2"/>
  <c r="AM1986" i="2"/>
  <c r="AL1987" i="2"/>
  <c r="AM1987" i="2"/>
  <c r="AL3149" i="2"/>
  <c r="AM3149" i="2"/>
  <c r="AL163" i="2"/>
  <c r="AM163" i="2"/>
  <c r="AL1216" i="2"/>
  <c r="AM1216" i="2"/>
  <c r="AL2656" i="2"/>
  <c r="AM2656" i="2"/>
  <c r="AL1217" i="2"/>
  <c r="AM1217" i="2"/>
  <c r="AL3150" i="2"/>
  <c r="AM3150" i="2"/>
  <c r="AL3598" i="2"/>
  <c r="AM3598" i="2"/>
  <c r="AL1988" i="2"/>
  <c r="AM1988" i="2"/>
  <c r="AL3151" i="2"/>
  <c r="AM3151" i="2"/>
  <c r="AL3152" i="2"/>
  <c r="AM3152" i="2"/>
  <c r="AL4434" i="2"/>
  <c r="AM4434" i="2"/>
  <c r="AL4435" i="2"/>
  <c r="AM4435" i="2"/>
  <c r="AL2657" i="2"/>
  <c r="AM2657" i="2"/>
  <c r="AL1989" i="2"/>
  <c r="AM1989" i="2"/>
  <c r="AL3430" i="2"/>
  <c r="AM3430" i="2"/>
  <c r="AL4436" i="2"/>
  <c r="AM4436" i="2"/>
  <c r="AL4437" i="2"/>
  <c r="AM4437" i="2"/>
  <c r="AL2658" i="2"/>
  <c r="AM2658" i="2"/>
  <c r="AL1990" i="2"/>
  <c r="AM1990" i="2"/>
  <c r="AL1991" i="2"/>
  <c r="AM1991" i="2"/>
  <c r="AL3153" i="2"/>
  <c r="AM3153" i="2"/>
  <c r="AL1218" i="2"/>
  <c r="AM1218" i="2"/>
  <c r="AL1992" i="2"/>
  <c r="AM1992" i="2"/>
  <c r="AL2659" i="2"/>
  <c r="AM2659" i="2"/>
  <c r="AL1993" i="2"/>
  <c r="AM1993" i="2"/>
  <c r="AL2660" i="2"/>
  <c r="AM2660" i="2"/>
  <c r="AL3154" i="2"/>
  <c r="AM3154" i="2"/>
  <c r="AL1994" i="2"/>
  <c r="AM1994" i="2"/>
  <c r="AL3431" i="2"/>
  <c r="AM3431" i="2"/>
  <c r="AL164" i="2"/>
  <c r="AM164" i="2"/>
  <c r="AL2661" i="2"/>
  <c r="AM2661" i="2"/>
  <c r="AL1995" i="2"/>
  <c r="AM1995" i="2"/>
  <c r="AL1996" i="2"/>
  <c r="AM1996" i="2"/>
  <c r="AL2662" i="2"/>
  <c r="AM2662" i="2"/>
  <c r="AL1219" i="2"/>
  <c r="AM1219" i="2"/>
  <c r="AL1220" i="2"/>
  <c r="AM1220" i="2"/>
  <c r="AL1221" i="2"/>
  <c r="AM1221" i="2"/>
  <c r="AL1222" i="2"/>
  <c r="AM1222" i="2"/>
  <c r="AL1223" i="2"/>
  <c r="AM1223" i="2"/>
  <c r="AL2663" i="2"/>
  <c r="AM2663" i="2"/>
  <c r="AL16" i="2"/>
  <c r="AM16" i="2"/>
  <c r="AL3432" i="2"/>
  <c r="AM3432" i="2"/>
  <c r="AL1224" i="2"/>
  <c r="AM1224" i="2"/>
  <c r="AL609" i="2"/>
  <c r="AM609" i="2"/>
  <c r="AL1225" i="2"/>
  <c r="AM1225" i="2"/>
  <c r="AL17" i="2"/>
  <c r="AM17" i="2"/>
  <c r="AL1997" i="2"/>
  <c r="AM1997" i="2"/>
  <c r="AL2664" i="2"/>
  <c r="AM2664" i="2"/>
  <c r="AL1998" i="2"/>
  <c r="AM1998" i="2"/>
  <c r="AL2665" i="2"/>
  <c r="AM2665" i="2"/>
  <c r="AL1999" i="2"/>
  <c r="AM1999" i="2"/>
  <c r="AL2666" i="2"/>
  <c r="AM2666" i="2"/>
  <c r="AL2000" i="2"/>
  <c r="AM2000" i="2"/>
  <c r="AL2001" i="2"/>
  <c r="AM2001" i="2"/>
  <c r="AL3599" i="2"/>
  <c r="AM3599" i="2"/>
  <c r="AL3600" i="2"/>
  <c r="AM3600" i="2"/>
  <c r="AL3155" i="2"/>
  <c r="AM3155" i="2"/>
  <c r="AL2002" i="2"/>
  <c r="AM2002" i="2"/>
  <c r="AL2003" i="2"/>
  <c r="AM2003" i="2"/>
  <c r="AL2667" i="2"/>
  <c r="AM2667" i="2"/>
  <c r="AL2004" i="2"/>
  <c r="AM2004" i="2"/>
  <c r="AL3601" i="2"/>
  <c r="AM3601" i="2"/>
  <c r="AL3433" i="2"/>
  <c r="AM3433" i="2"/>
  <c r="AL2668" i="2"/>
  <c r="AM2668" i="2"/>
  <c r="AL2005" i="2"/>
  <c r="AM2005" i="2"/>
  <c r="AL4438" i="2"/>
  <c r="AM4438" i="2"/>
  <c r="AL2669" i="2"/>
  <c r="AM2669" i="2"/>
  <c r="AL4439" i="2"/>
  <c r="AM4439" i="2"/>
  <c r="AL1226" i="2"/>
  <c r="AM1226" i="2"/>
  <c r="AL1227" i="2"/>
  <c r="AM1227" i="2"/>
  <c r="AL2006" i="2"/>
  <c r="AM2006" i="2"/>
  <c r="AL2670" i="2"/>
  <c r="AM2670" i="2"/>
  <c r="AL4440" i="2"/>
  <c r="AM4440" i="2"/>
  <c r="AL3156" i="2"/>
  <c r="AM3156" i="2"/>
  <c r="AL2007" i="2"/>
  <c r="AM2007" i="2"/>
  <c r="AL3434" i="2"/>
  <c r="AM3434" i="2"/>
  <c r="AL3157" i="2"/>
  <c r="AM3157" i="2"/>
  <c r="AL610" i="2"/>
  <c r="AM610" i="2"/>
  <c r="AL2008" i="2"/>
  <c r="AM2008" i="2"/>
  <c r="AL1228" i="2"/>
  <c r="AM1228" i="2"/>
  <c r="AL611" i="2"/>
  <c r="AM611" i="2"/>
  <c r="AL1229" i="2"/>
  <c r="AM1229" i="2"/>
  <c r="AL2671" i="2"/>
  <c r="AM2671" i="2"/>
  <c r="AL3435" i="2"/>
  <c r="AM3435" i="2"/>
  <c r="AL2009" i="2"/>
  <c r="AM2009" i="2"/>
  <c r="AL165" i="2"/>
  <c r="AM165" i="2"/>
  <c r="AL3158" i="2"/>
  <c r="AM3158" i="2"/>
  <c r="AL2672" i="2"/>
  <c r="AM2672" i="2"/>
  <c r="AL3436" i="2"/>
  <c r="AM3436" i="2"/>
  <c r="AL2673" i="2"/>
  <c r="AM2673" i="2"/>
  <c r="AL2674" i="2"/>
  <c r="AM2674" i="2"/>
  <c r="AL1230" i="2"/>
  <c r="AM1230" i="2"/>
  <c r="AL3159" i="2"/>
  <c r="AM3159" i="2"/>
  <c r="AL612" i="2"/>
  <c r="AM612" i="2"/>
  <c r="AL3160" i="2"/>
  <c r="AM3160" i="2"/>
  <c r="AL1231" i="2"/>
  <c r="AM1231" i="2"/>
  <c r="AL3437" i="2"/>
  <c r="AM3437" i="2"/>
  <c r="AL1232" i="2"/>
  <c r="AM1232" i="2"/>
  <c r="AL613" i="2"/>
  <c r="AM613" i="2"/>
  <c r="AL2675" i="2"/>
  <c r="AM2675" i="2"/>
  <c r="AL4441" i="2"/>
  <c r="AM4441" i="2"/>
  <c r="AL2010" i="2"/>
  <c r="AM2010" i="2"/>
  <c r="AL1233" i="2"/>
  <c r="AM1233" i="2"/>
  <c r="AL1234" i="2"/>
  <c r="AM1234" i="2"/>
  <c r="AL2676" i="2"/>
  <c r="AM2676" i="2"/>
  <c r="AL2011" i="2"/>
  <c r="AM2011" i="2"/>
  <c r="AL3602" i="2"/>
  <c r="AM3602" i="2"/>
  <c r="AL4442" i="2"/>
  <c r="AM4442" i="2"/>
  <c r="AL4443" i="2"/>
  <c r="AM4443" i="2"/>
  <c r="AL4444" i="2"/>
  <c r="AM4444" i="2"/>
  <c r="AL4445" i="2"/>
  <c r="AM4445" i="2"/>
  <c r="AL4446" i="2"/>
  <c r="AM4446" i="2"/>
  <c r="AL4447" i="2"/>
  <c r="AM4447" i="2"/>
  <c r="AL4448" i="2"/>
  <c r="AM4448" i="2"/>
  <c r="AL4449" i="2"/>
  <c r="AM4449" i="2"/>
  <c r="AL4450" i="2"/>
  <c r="AM4450" i="2"/>
  <c r="AL4451" i="2"/>
  <c r="AM4451" i="2"/>
  <c r="AL4452" i="2"/>
  <c r="AM4452" i="2"/>
  <c r="AL4453" i="2"/>
  <c r="AM4453" i="2"/>
  <c r="AL4454" i="2"/>
  <c r="AM4454" i="2"/>
  <c r="AL4455" i="2"/>
  <c r="AM4455" i="2"/>
  <c r="AL4456" i="2"/>
  <c r="AM4456" i="2"/>
  <c r="AL4457" i="2"/>
  <c r="AM4457" i="2"/>
  <c r="AL4458" i="2"/>
  <c r="AM4458" i="2"/>
  <c r="AL4459" i="2"/>
  <c r="AM4459" i="2"/>
  <c r="AL1235" i="2"/>
  <c r="AM1235" i="2"/>
  <c r="AL1236" i="2"/>
  <c r="AM1236" i="2"/>
  <c r="AL2012" i="2"/>
  <c r="AM2012" i="2"/>
  <c r="AL1237" i="2"/>
  <c r="AM1237" i="2"/>
  <c r="AL3161" i="2"/>
  <c r="AM3161" i="2"/>
  <c r="AL2013" i="2"/>
  <c r="AM2013" i="2"/>
  <c r="AL2014" i="2"/>
  <c r="AM2014" i="2"/>
  <c r="AL3438" i="2"/>
  <c r="AM3438" i="2"/>
  <c r="AL18" i="2"/>
  <c r="AM18" i="2"/>
  <c r="AL2677" i="2"/>
  <c r="AM2677" i="2"/>
  <c r="AL614" i="2"/>
  <c r="AM614" i="2"/>
  <c r="AL615" i="2"/>
  <c r="AM615" i="2"/>
  <c r="AL616" i="2"/>
  <c r="AM616" i="2"/>
  <c r="AL617" i="2"/>
  <c r="AM617" i="2"/>
  <c r="AL1238" i="2"/>
  <c r="AM1238" i="2"/>
  <c r="AL1239" i="2"/>
  <c r="AM1239" i="2"/>
  <c r="AL1240" i="2"/>
  <c r="AM1240" i="2"/>
  <c r="AL2015" i="2"/>
  <c r="AM2015" i="2"/>
  <c r="AL4460" i="2"/>
  <c r="AM4460" i="2"/>
  <c r="AL3162" i="2"/>
  <c r="AM3162" i="2"/>
  <c r="AL2678" i="2"/>
  <c r="AM2678" i="2"/>
  <c r="AL4461" i="2"/>
  <c r="AM4461" i="2"/>
  <c r="AL2679" i="2"/>
  <c r="AM2679" i="2"/>
  <c r="AL618" i="2"/>
  <c r="AM618" i="2"/>
  <c r="AL3603" i="2"/>
  <c r="AM3603" i="2"/>
  <c r="AL2680" i="2"/>
  <c r="AM2680" i="2"/>
  <c r="AL3163" i="2"/>
  <c r="AM3163" i="2"/>
  <c r="AL3164" i="2"/>
  <c r="AM3164" i="2"/>
  <c r="AL3165" i="2"/>
  <c r="AM3165" i="2"/>
  <c r="AL2681" i="2"/>
  <c r="AM2681" i="2"/>
  <c r="AL3166" i="2"/>
  <c r="AM3166" i="2"/>
  <c r="AL3439" i="2"/>
  <c r="AM3439" i="2"/>
  <c r="AL2016" i="2"/>
  <c r="AM2016" i="2"/>
  <c r="AL619" i="2"/>
  <c r="AM619" i="2"/>
  <c r="AL2017" i="2"/>
  <c r="AM2017" i="2"/>
  <c r="AL620" i="2"/>
  <c r="AM620" i="2"/>
  <c r="AL2018" i="2"/>
  <c r="AM2018" i="2"/>
  <c r="AL621" i="2"/>
  <c r="AM621" i="2"/>
  <c r="AL3440" i="2"/>
  <c r="AM3440" i="2"/>
  <c r="AL3441" i="2"/>
  <c r="AM3441" i="2"/>
  <c r="AL2682" i="2"/>
  <c r="AM2682" i="2"/>
  <c r="AL3167" i="2"/>
  <c r="AM3167" i="2"/>
  <c r="AL622" i="2"/>
  <c r="AM622" i="2"/>
  <c r="AL1241" i="2"/>
  <c r="AM1241" i="2"/>
  <c r="AL2683" i="2"/>
  <c r="AM2683" i="2"/>
  <c r="AL19" i="2"/>
  <c r="AM19" i="2"/>
  <c r="AL2684" i="2"/>
  <c r="AM2684" i="2"/>
  <c r="AL3442" i="2"/>
  <c r="AM3442" i="2"/>
  <c r="AL1242" i="2"/>
  <c r="AM1242" i="2"/>
  <c r="AL3168" i="2"/>
  <c r="AM3168" i="2"/>
  <c r="AL623" i="2"/>
  <c r="AM623" i="2"/>
  <c r="AL2019" i="2"/>
  <c r="AM2019" i="2"/>
  <c r="AL166" i="2"/>
  <c r="AM166" i="2"/>
  <c r="AL167" i="2"/>
  <c r="AM167" i="2"/>
  <c r="AL2020" i="2"/>
  <c r="AM2020" i="2"/>
  <c r="AL2685" i="2"/>
  <c r="AM2685" i="2"/>
  <c r="AL2686" i="2"/>
  <c r="AM2686" i="2"/>
  <c r="AL20" i="2"/>
  <c r="AM20" i="2"/>
  <c r="AL624" i="2"/>
  <c r="AM624" i="2"/>
  <c r="AL2687" i="2"/>
  <c r="AM2687" i="2"/>
  <c r="AL1243" i="2"/>
  <c r="AM1243" i="2"/>
  <c r="AL1244" i="2"/>
  <c r="AM1244" i="2"/>
  <c r="AL2688" i="2"/>
  <c r="AM2688" i="2"/>
  <c r="AL625" i="2"/>
  <c r="AM625" i="2"/>
  <c r="AL2689" i="2"/>
  <c r="AM2689" i="2"/>
  <c r="AL626" i="2"/>
  <c r="AM626" i="2"/>
  <c r="AL3169" i="2"/>
  <c r="AM3169" i="2"/>
  <c r="AL2690" i="2"/>
  <c r="AM2690" i="2"/>
  <c r="AL2021" i="2"/>
  <c r="AV2021" i="2" s="1"/>
  <c r="AJ2022" i="2"/>
  <c r="AK2022" i="2"/>
  <c r="AJ1245" i="2"/>
  <c r="AK1245" i="2"/>
  <c r="AJ627" i="2"/>
  <c r="AK627" i="2"/>
  <c r="AJ2691" i="2"/>
  <c r="AK2691" i="2"/>
  <c r="AJ3443" i="2"/>
  <c r="AK3443" i="2"/>
  <c r="AJ3170" i="2"/>
  <c r="AK3170" i="2"/>
  <c r="AJ3444" i="2"/>
  <c r="AK3444" i="2"/>
  <c r="AJ3604" i="2"/>
  <c r="AK3604" i="2"/>
  <c r="AJ628" i="2"/>
  <c r="AK628" i="2"/>
  <c r="AJ1246" i="2"/>
  <c r="AK1246" i="2"/>
  <c r="AJ168" i="2"/>
  <c r="AK168" i="2"/>
  <c r="AJ1247" i="2"/>
  <c r="AK1247" i="2"/>
  <c r="AJ3605" i="2"/>
  <c r="AK3605" i="2"/>
  <c r="AJ629" i="2"/>
  <c r="AK629" i="2"/>
  <c r="AJ1248" i="2"/>
  <c r="AK1248" i="2"/>
  <c r="AJ3606" i="2"/>
  <c r="AK3606" i="2"/>
  <c r="AJ3607" i="2"/>
  <c r="AK3607" i="2"/>
  <c r="AJ3608" i="2"/>
  <c r="AK3608" i="2"/>
  <c r="AJ3171" i="2"/>
  <c r="AK3171" i="2"/>
  <c r="AJ3445" i="2"/>
  <c r="AK3445" i="2"/>
  <c r="AJ2023" i="2"/>
  <c r="AK2023" i="2"/>
  <c r="AJ3172" i="2"/>
  <c r="AK3172" i="2"/>
  <c r="AJ1249" i="2"/>
  <c r="AK1249" i="2"/>
  <c r="AJ630" i="2"/>
  <c r="AK630" i="2"/>
  <c r="AJ2024" i="2"/>
  <c r="AK2024" i="2"/>
  <c r="AJ3609" i="2"/>
  <c r="AK3609" i="2"/>
  <c r="AJ2025" i="2"/>
  <c r="AK2025" i="2"/>
  <c r="AJ3610" i="2"/>
  <c r="AK3610" i="2"/>
  <c r="AJ2026" i="2"/>
  <c r="AK2026" i="2"/>
  <c r="AJ1250" i="2"/>
  <c r="AK1250" i="2"/>
  <c r="AJ1251" i="2"/>
  <c r="AK1251" i="2"/>
  <c r="AJ3446" i="2"/>
  <c r="AK3446" i="2"/>
  <c r="AJ3611" i="2"/>
  <c r="AK3611" i="2"/>
  <c r="AJ1252" i="2"/>
  <c r="AK1252" i="2"/>
  <c r="AJ1253" i="2"/>
  <c r="AK1253" i="2"/>
  <c r="AJ631" i="2"/>
  <c r="AK631" i="2"/>
  <c r="AJ632" i="2"/>
  <c r="AK632" i="2"/>
  <c r="AJ633" i="2"/>
  <c r="AK633" i="2"/>
  <c r="AJ634" i="2"/>
  <c r="AK634" i="2"/>
  <c r="AJ1254" i="2"/>
  <c r="AK1254" i="2"/>
  <c r="AJ169" i="2"/>
  <c r="AK169" i="2"/>
  <c r="AJ2027" i="2"/>
  <c r="AK2027" i="2"/>
  <c r="AJ1255" i="2"/>
  <c r="AK1255" i="2"/>
  <c r="AJ170" i="2"/>
  <c r="AK170" i="2"/>
  <c r="AJ3447" i="2"/>
  <c r="AK3447" i="2"/>
  <c r="AJ2692" i="2"/>
  <c r="AK2692" i="2"/>
  <c r="AJ171" i="2"/>
  <c r="AK171" i="2"/>
  <c r="AJ172" i="2"/>
  <c r="AK172" i="2"/>
  <c r="AJ635" i="2"/>
  <c r="AK635" i="2"/>
  <c r="AJ3173" i="2"/>
  <c r="AK3173" i="2"/>
  <c r="AJ3174" i="2"/>
  <c r="AK3174" i="2"/>
  <c r="AJ173" i="2"/>
  <c r="AK173" i="2"/>
  <c r="AJ2028" i="2"/>
  <c r="AK2028" i="2"/>
  <c r="AJ636" i="2"/>
  <c r="AK636" i="2"/>
  <c r="AJ637" i="2"/>
  <c r="AK637" i="2"/>
  <c r="AJ1256" i="2"/>
  <c r="AK1256" i="2"/>
  <c r="AJ174" i="2"/>
  <c r="AK174" i="2"/>
  <c r="AJ21" i="2"/>
  <c r="AK21" i="2"/>
  <c r="AJ22" i="2"/>
  <c r="AK22" i="2"/>
  <c r="AJ2029" i="2"/>
  <c r="AK2029" i="2"/>
  <c r="AJ175" i="2"/>
  <c r="AK175" i="2"/>
  <c r="AJ23" i="2"/>
  <c r="AK23" i="2"/>
  <c r="AJ2030" i="2"/>
  <c r="AK2030" i="2"/>
  <c r="AJ176" i="2"/>
  <c r="AK176" i="2"/>
  <c r="AJ1257" i="2"/>
  <c r="AK1257" i="2"/>
  <c r="AJ1258" i="2"/>
  <c r="AK1258" i="2"/>
  <c r="AJ2693" i="2"/>
  <c r="AK2693" i="2"/>
  <c r="AJ177" i="2"/>
  <c r="AK177" i="2"/>
  <c r="AJ178" i="2"/>
  <c r="AK178" i="2"/>
  <c r="AJ1259" i="2"/>
  <c r="AK1259" i="2"/>
  <c r="AJ2031" i="2"/>
  <c r="AK2031" i="2"/>
  <c r="AJ3175" i="2"/>
  <c r="AK3175" i="2"/>
  <c r="AJ3612" i="2"/>
  <c r="AK3612" i="2"/>
  <c r="AJ3613" i="2"/>
  <c r="AK3613" i="2"/>
  <c r="AJ3614" i="2"/>
  <c r="AK3614" i="2"/>
  <c r="AJ3615" i="2"/>
  <c r="AK3615" i="2"/>
  <c r="AJ3616" i="2"/>
  <c r="AK3616" i="2"/>
  <c r="AJ179" i="2"/>
  <c r="AK179" i="2"/>
  <c r="AJ3176" i="2"/>
  <c r="AK3176" i="2"/>
  <c r="AJ1260" i="2"/>
  <c r="AK1260" i="2"/>
  <c r="AJ1261" i="2"/>
  <c r="AK1261" i="2"/>
  <c r="AJ1262" i="2"/>
  <c r="AK1262" i="2"/>
  <c r="AJ1263" i="2"/>
  <c r="AK1263" i="2"/>
  <c r="AJ180" i="2"/>
  <c r="AK180" i="2"/>
  <c r="AJ638" i="2"/>
  <c r="AK638" i="2"/>
  <c r="AJ2032" i="2"/>
  <c r="AK2032" i="2"/>
  <c r="AJ1264" i="2"/>
  <c r="AK1264" i="2"/>
  <c r="AJ2033" i="2"/>
  <c r="AK2033" i="2"/>
  <c r="AJ2034" i="2"/>
  <c r="AK2034" i="2"/>
  <c r="AJ639" i="2"/>
  <c r="AK639" i="2"/>
  <c r="AJ640" i="2"/>
  <c r="AK640" i="2"/>
  <c r="AJ2694" i="2"/>
  <c r="AK2694" i="2"/>
  <c r="AJ2035" i="2"/>
  <c r="AK2035" i="2"/>
  <c r="AJ24" i="2"/>
  <c r="AK24" i="2"/>
  <c r="AJ641" i="2"/>
  <c r="AK641" i="2"/>
  <c r="AJ3177" i="2"/>
  <c r="AK3177" i="2"/>
  <c r="AJ3448" i="2"/>
  <c r="AK3448" i="2"/>
  <c r="AJ3178" i="2"/>
  <c r="AK3178" i="2"/>
  <c r="AJ3179" i="2"/>
  <c r="AK3179" i="2"/>
  <c r="AJ3449" i="2"/>
  <c r="AK3449" i="2"/>
  <c r="AJ2036" i="2"/>
  <c r="AK2036" i="2"/>
  <c r="AJ642" i="2"/>
  <c r="AK642" i="2"/>
  <c r="AJ1265" i="2"/>
  <c r="AK1265" i="2"/>
  <c r="AJ2037" i="2"/>
  <c r="AK2037" i="2"/>
  <c r="AJ1266" i="2"/>
  <c r="AK1266" i="2"/>
  <c r="AJ2038" i="2"/>
  <c r="AK2038" i="2"/>
  <c r="AJ3180" i="2"/>
  <c r="AK3180" i="2"/>
  <c r="AJ2695" i="2"/>
  <c r="AK2695" i="2"/>
  <c r="AJ643" i="2"/>
  <c r="AK643" i="2"/>
  <c r="AJ3450" i="2"/>
  <c r="AK3450" i="2"/>
  <c r="AJ1267" i="2"/>
  <c r="AK1267" i="2"/>
  <c r="AJ644" i="2"/>
  <c r="AK644" i="2"/>
  <c r="AJ25" i="2"/>
  <c r="AK25" i="2"/>
  <c r="AJ645" i="2"/>
  <c r="AK645" i="2"/>
  <c r="AJ3181" i="2"/>
  <c r="AK3181" i="2"/>
  <c r="AJ646" i="2"/>
  <c r="AK646" i="2"/>
  <c r="AJ3182" i="2"/>
  <c r="AK3182" i="2"/>
  <c r="AJ181" i="2"/>
  <c r="AK181" i="2"/>
  <c r="AJ3617" i="2"/>
  <c r="AK3617" i="2"/>
  <c r="AJ1268" i="2"/>
  <c r="AK1268" i="2"/>
  <c r="AJ647" i="2"/>
  <c r="AK647" i="2"/>
  <c r="AJ2039" i="2"/>
  <c r="AK2039" i="2"/>
  <c r="AJ648" i="2"/>
  <c r="AK648" i="2"/>
  <c r="AJ3183" i="2"/>
  <c r="AK3183" i="2"/>
  <c r="AJ649" i="2"/>
  <c r="AK649" i="2"/>
  <c r="AJ2040" i="2"/>
  <c r="AK2040" i="2"/>
  <c r="AJ1269" i="2"/>
  <c r="AK1269" i="2"/>
  <c r="AJ2041" i="2"/>
  <c r="AK2041" i="2"/>
  <c r="AJ2042" i="2"/>
  <c r="AK2042" i="2"/>
  <c r="AJ3618" i="2"/>
  <c r="AK3618" i="2"/>
  <c r="AJ1270" i="2"/>
  <c r="AK1270" i="2"/>
  <c r="AJ26" i="2"/>
  <c r="AK26" i="2"/>
  <c r="AJ2043" i="2"/>
  <c r="AK2043" i="2"/>
  <c r="AJ2044" i="2"/>
  <c r="AK2044" i="2"/>
  <c r="AJ182" i="2"/>
  <c r="AK182" i="2"/>
  <c r="AJ2696" i="2"/>
  <c r="AK2696" i="2"/>
  <c r="AJ650" i="2"/>
  <c r="AK650" i="2"/>
  <c r="AJ2045" i="2"/>
  <c r="AK2045" i="2"/>
  <c r="AJ2046" i="2"/>
  <c r="AK2046" i="2"/>
  <c r="AJ2047" i="2"/>
  <c r="AK2047" i="2"/>
  <c r="AJ1271" i="2"/>
  <c r="AK1271" i="2"/>
  <c r="AJ183" i="2"/>
  <c r="AK183" i="2"/>
  <c r="AJ651" i="2"/>
  <c r="AK651" i="2"/>
  <c r="AJ27" i="2"/>
  <c r="AK27" i="2"/>
  <c r="AJ3184" i="2"/>
  <c r="AK3184" i="2"/>
  <c r="AJ2697" i="2"/>
  <c r="AK2697" i="2"/>
  <c r="AJ1272" i="2"/>
  <c r="AK1272" i="2"/>
  <c r="AJ2048" i="2"/>
  <c r="AK2048" i="2"/>
  <c r="AJ2049" i="2"/>
  <c r="AK2049" i="2"/>
  <c r="AJ3451" i="2"/>
  <c r="AK3451" i="2"/>
  <c r="AJ2050" i="2"/>
  <c r="AK2050" i="2"/>
  <c r="AJ184" i="2"/>
  <c r="AK184" i="2"/>
  <c r="AJ1273" i="2"/>
  <c r="AK1273" i="2"/>
  <c r="AJ3452" i="2"/>
  <c r="AK3452" i="2"/>
  <c r="AJ3453" i="2"/>
  <c r="AK3453" i="2"/>
  <c r="AJ652" i="2"/>
  <c r="AK652" i="2"/>
  <c r="AJ3619" i="2"/>
  <c r="AK3619" i="2"/>
  <c r="AJ3620" i="2"/>
  <c r="AK3620" i="2"/>
  <c r="AJ2698" i="2"/>
  <c r="AK2698" i="2"/>
  <c r="AJ185" i="2"/>
  <c r="AK185" i="2"/>
  <c r="AJ3185" i="2"/>
  <c r="AK3185" i="2"/>
  <c r="AJ1274" i="2"/>
  <c r="AK1274" i="2"/>
  <c r="AJ2699" i="2"/>
  <c r="AK2699" i="2"/>
  <c r="AJ1275" i="2"/>
  <c r="AK1275" i="2"/>
  <c r="AJ2700" i="2"/>
  <c r="AK2700" i="2"/>
  <c r="AJ3186" i="2"/>
  <c r="AK3186" i="2"/>
  <c r="AJ653" i="2"/>
  <c r="AK653" i="2"/>
  <c r="AJ2701" i="2"/>
  <c r="AK2701" i="2"/>
  <c r="AJ1276" i="2"/>
  <c r="AK1276" i="2"/>
  <c r="AJ2051" i="2"/>
  <c r="AK2051" i="2"/>
  <c r="AJ654" i="2"/>
  <c r="AK654" i="2"/>
  <c r="AJ655" i="2"/>
  <c r="AK655" i="2"/>
  <c r="AJ656" i="2"/>
  <c r="AK656" i="2"/>
  <c r="AJ3187" i="2"/>
  <c r="AK3187" i="2"/>
  <c r="AJ1277" i="2"/>
  <c r="AK1277" i="2"/>
  <c r="AJ3188" i="2"/>
  <c r="AK3188" i="2"/>
  <c r="AJ2052" i="2"/>
  <c r="AK2052" i="2"/>
  <c r="AJ657" i="2"/>
  <c r="AK657" i="2"/>
  <c r="AJ658" i="2"/>
  <c r="AK658" i="2"/>
  <c r="AJ3189" i="2"/>
  <c r="AK3189" i="2"/>
  <c r="AJ659" i="2"/>
  <c r="AK659" i="2"/>
  <c r="AJ3621" i="2"/>
  <c r="AK3621" i="2"/>
  <c r="AJ3622" i="2"/>
  <c r="AK3622" i="2"/>
  <c r="AJ660" i="2"/>
  <c r="AK660" i="2"/>
  <c r="AJ2702" i="2"/>
  <c r="AK2702" i="2"/>
  <c r="AJ2053" i="2"/>
  <c r="AK2053" i="2"/>
  <c r="AJ661" i="2"/>
  <c r="AK661" i="2"/>
  <c r="AJ2054" i="2"/>
  <c r="AK2054" i="2"/>
  <c r="AJ1278" i="2"/>
  <c r="AK1278" i="2"/>
  <c r="AJ1279" i="2"/>
  <c r="AK1279" i="2"/>
  <c r="AJ2703" i="2"/>
  <c r="AK2703" i="2"/>
  <c r="AJ1280" i="2"/>
  <c r="AK1280" i="2"/>
  <c r="AJ662" i="2"/>
  <c r="AK662" i="2"/>
  <c r="AJ3623" i="2"/>
  <c r="AK3623" i="2"/>
  <c r="AJ663" i="2"/>
  <c r="AK663" i="2"/>
  <c r="AJ3190" i="2"/>
  <c r="AK3190" i="2"/>
  <c r="AJ1281" i="2"/>
  <c r="AK1281" i="2"/>
  <c r="AJ1282" i="2"/>
  <c r="AK1282" i="2"/>
  <c r="AJ1283" i="2"/>
  <c r="AK1283" i="2"/>
  <c r="AJ186" i="2"/>
  <c r="AK186" i="2"/>
  <c r="AJ2055" i="2"/>
  <c r="AK2055" i="2"/>
  <c r="AJ664" i="2"/>
  <c r="AK664" i="2"/>
  <c r="AJ2056" i="2"/>
  <c r="AK2056" i="2"/>
  <c r="AJ2704" i="2"/>
  <c r="AK2704" i="2"/>
  <c r="AJ1284" i="2"/>
  <c r="AK1284" i="2"/>
  <c r="AJ1285" i="2"/>
  <c r="AK1285" i="2"/>
  <c r="AJ665" i="2"/>
  <c r="AK665" i="2"/>
  <c r="AJ666" i="2"/>
  <c r="AK666" i="2"/>
  <c r="AJ28" i="2"/>
  <c r="AK28" i="2"/>
  <c r="AJ187" i="2"/>
  <c r="AK187" i="2"/>
  <c r="AJ667" i="2"/>
  <c r="AK667" i="2"/>
  <c r="AJ2057" i="2"/>
  <c r="AK2057" i="2"/>
  <c r="AJ2058" i="2"/>
  <c r="AK2058" i="2"/>
  <c r="AJ2059" i="2"/>
  <c r="AK2059" i="2"/>
  <c r="AJ1286" i="2"/>
  <c r="AK1286" i="2"/>
  <c r="AJ668" i="2"/>
  <c r="AK668" i="2"/>
  <c r="AJ188" i="2"/>
  <c r="AK188" i="2"/>
  <c r="AJ3624" i="2"/>
  <c r="AK3624" i="2"/>
  <c r="AJ3625" i="2"/>
  <c r="AK3625" i="2"/>
  <c r="AJ669" i="2"/>
  <c r="AK669" i="2"/>
  <c r="AJ29" i="2"/>
  <c r="AK29" i="2"/>
  <c r="AJ670" i="2"/>
  <c r="AK670" i="2"/>
  <c r="AJ1287" i="2"/>
  <c r="AK1287" i="2"/>
  <c r="AJ671" i="2"/>
  <c r="AK671" i="2"/>
  <c r="AJ3454" i="2"/>
  <c r="AK3454" i="2"/>
  <c r="AJ3626" i="2"/>
  <c r="AK3626" i="2"/>
  <c r="AJ1288" i="2"/>
  <c r="AK1288" i="2"/>
  <c r="AJ1289" i="2"/>
  <c r="AK1289" i="2"/>
  <c r="AJ2060" i="2"/>
  <c r="AK2060" i="2"/>
  <c r="AJ30" i="2"/>
  <c r="AK30" i="2"/>
  <c r="AJ3191" i="2"/>
  <c r="AK3191" i="2"/>
  <c r="AJ2061" i="2"/>
  <c r="AK2061" i="2"/>
  <c r="AJ672" i="2"/>
  <c r="AK672" i="2"/>
  <c r="AJ3455" i="2"/>
  <c r="AK3455" i="2"/>
  <c r="AJ2705" i="2"/>
  <c r="AK2705" i="2"/>
  <c r="AJ31" i="2"/>
  <c r="AK31" i="2"/>
  <c r="AJ2062" i="2"/>
  <c r="AK2062" i="2"/>
  <c r="AJ189" i="2"/>
  <c r="AK189" i="2"/>
  <c r="AJ2706" i="2"/>
  <c r="AK2706" i="2"/>
  <c r="AJ1290" i="2"/>
  <c r="AK1290" i="2"/>
  <c r="AJ673" i="2"/>
  <c r="AK673" i="2"/>
  <c r="AJ2707" i="2"/>
  <c r="AK2707" i="2"/>
  <c r="AJ1291" i="2"/>
  <c r="AK1291" i="2"/>
  <c r="AJ190" i="2"/>
  <c r="AK190" i="2"/>
  <c r="AJ2063" i="2"/>
  <c r="AK2063" i="2"/>
  <c r="AJ3456" i="2"/>
  <c r="AK3456" i="2"/>
  <c r="AJ2064" i="2"/>
  <c r="AK2064" i="2"/>
  <c r="AJ191" i="2"/>
  <c r="AK191" i="2"/>
  <c r="AJ1292" i="2"/>
  <c r="AK1292" i="2"/>
  <c r="AJ1293" i="2"/>
  <c r="AK1293" i="2"/>
  <c r="AJ1294" i="2"/>
  <c r="AK1294" i="2"/>
  <c r="AJ674" i="2"/>
  <c r="AK674" i="2"/>
  <c r="AJ3192" i="2"/>
  <c r="AK3192" i="2"/>
  <c r="AJ1295" i="2"/>
  <c r="AK1295" i="2"/>
  <c r="AJ1296" i="2"/>
  <c r="AK1296" i="2"/>
  <c r="AJ2708" i="2"/>
  <c r="AK2708" i="2"/>
  <c r="AJ2709" i="2"/>
  <c r="AK2709" i="2"/>
  <c r="AJ32" i="2"/>
  <c r="AK32" i="2"/>
  <c r="AJ675" i="2"/>
  <c r="AK675" i="2"/>
  <c r="AJ1297" i="2"/>
  <c r="AK1297" i="2"/>
  <c r="AJ3457" i="2"/>
  <c r="AK3457" i="2"/>
  <c r="AJ3193" i="2"/>
  <c r="AK3193" i="2"/>
  <c r="AJ2065" i="2"/>
  <c r="AK2065" i="2"/>
  <c r="AJ2066" i="2"/>
  <c r="AK2066" i="2"/>
  <c r="AJ3194" i="2"/>
  <c r="AK3194" i="2"/>
  <c r="AJ676" i="2"/>
  <c r="AK676" i="2"/>
  <c r="AJ1298" i="2"/>
  <c r="AK1298" i="2"/>
  <c r="AJ2067" i="2"/>
  <c r="AK2067" i="2"/>
  <c r="AJ2710" i="2"/>
  <c r="AK2710" i="2"/>
  <c r="AJ2068" i="2"/>
  <c r="AK2068" i="2"/>
  <c r="AJ1299" i="2"/>
  <c r="AK1299" i="2"/>
  <c r="AJ1300" i="2"/>
  <c r="AK1300" i="2"/>
  <c r="AJ1301" i="2"/>
  <c r="AK1301" i="2"/>
  <c r="AJ1302" i="2"/>
  <c r="AK1302" i="2"/>
  <c r="AJ2711" i="2"/>
  <c r="AK2711" i="2"/>
  <c r="AJ2069" i="2"/>
  <c r="AK2069" i="2"/>
  <c r="AJ33" i="2"/>
  <c r="AK33" i="2"/>
  <c r="AJ192" i="2"/>
  <c r="AK192" i="2"/>
  <c r="AJ2712" i="2"/>
  <c r="AK2712" i="2"/>
  <c r="AJ2070" i="2"/>
  <c r="AK2070" i="2"/>
  <c r="AJ2071" i="2"/>
  <c r="AK2071" i="2"/>
  <c r="AJ3627" i="2"/>
  <c r="AK3627" i="2"/>
  <c r="AJ677" i="2"/>
  <c r="AK677" i="2"/>
  <c r="AJ193" i="2"/>
  <c r="AK193" i="2"/>
  <c r="AJ2713" i="2"/>
  <c r="AK2713" i="2"/>
  <c r="AJ194" i="2"/>
  <c r="AK194" i="2"/>
  <c r="AJ2072" i="2"/>
  <c r="AK2072" i="2"/>
  <c r="AJ1303" i="2"/>
  <c r="AK1303" i="2"/>
  <c r="AJ2073" i="2"/>
  <c r="AK2073" i="2"/>
  <c r="AJ3195" i="2"/>
  <c r="AK3195" i="2"/>
  <c r="AJ678" i="2"/>
  <c r="AK678" i="2"/>
  <c r="AJ2074" i="2"/>
  <c r="AK2074" i="2"/>
  <c r="AJ3196" i="2"/>
  <c r="AK3196" i="2"/>
  <c r="AJ679" i="2"/>
  <c r="AK679" i="2"/>
  <c r="AJ195" i="2"/>
  <c r="AK195" i="2"/>
  <c r="AJ680" i="2"/>
  <c r="AK680" i="2"/>
  <c r="AJ3197" i="2"/>
  <c r="AK3197" i="2"/>
  <c r="AJ3198" i="2"/>
  <c r="AK3198" i="2"/>
  <c r="AJ3458" i="2"/>
  <c r="AK3458" i="2"/>
  <c r="AJ1304" i="2"/>
  <c r="AK1304" i="2"/>
  <c r="AJ3628" i="2"/>
  <c r="AK3628" i="2"/>
  <c r="AJ2714" i="2"/>
  <c r="AK2714" i="2"/>
  <c r="AJ2715" i="2"/>
  <c r="AK2715" i="2"/>
  <c r="AJ2075" i="2"/>
  <c r="AK2075" i="2"/>
  <c r="AJ2716" i="2"/>
  <c r="AK2716" i="2"/>
  <c r="AJ681" i="2"/>
  <c r="AK681" i="2"/>
  <c r="AJ196" i="2"/>
  <c r="AK196" i="2"/>
  <c r="AJ197" i="2"/>
  <c r="AK197" i="2"/>
  <c r="AJ1305" i="2"/>
  <c r="AK1305" i="2"/>
  <c r="AJ2717" i="2"/>
  <c r="AK2717" i="2"/>
  <c r="AJ682" i="2"/>
  <c r="AK682" i="2"/>
  <c r="AJ1306" i="2"/>
  <c r="AK1306" i="2"/>
  <c r="AJ2718" i="2"/>
  <c r="AK2718" i="2"/>
  <c r="AJ2076" i="2"/>
  <c r="AK2076" i="2"/>
  <c r="AJ683" i="2"/>
  <c r="AK683" i="2"/>
  <c r="AJ2077" i="2"/>
  <c r="AK2077" i="2"/>
  <c r="AJ198" i="2"/>
  <c r="AK198" i="2"/>
  <c r="AJ2078" i="2"/>
  <c r="AK2078" i="2"/>
  <c r="AJ2719" i="2"/>
  <c r="AK2719" i="2"/>
  <c r="AJ199" i="2"/>
  <c r="AK199" i="2"/>
  <c r="AJ1307" i="2"/>
  <c r="AK1307" i="2"/>
  <c r="AJ684" i="2"/>
  <c r="AK684" i="2"/>
  <c r="AJ2079" i="2"/>
  <c r="AK2079" i="2"/>
  <c r="AJ2080" i="2"/>
  <c r="AK2080" i="2"/>
  <c r="AJ1308" i="2"/>
  <c r="AK1308" i="2"/>
  <c r="AJ2720" i="2"/>
  <c r="AK2720" i="2"/>
  <c r="AJ1309" i="2"/>
  <c r="AK1309" i="2"/>
  <c r="AJ685" i="2"/>
  <c r="AK685" i="2"/>
  <c r="AJ2081" i="2"/>
  <c r="AK2081" i="2"/>
  <c r="AJ686" i="2"/>
  <c r="AK686" i="2"/>
  <c r="AJ1310" i="2"/>
  <c r="AK1310" i="2"/>
  <c r="AJ687" i="2"/>
  <c r="AK687" i="2"/>
  <c r="AJ3199" i="2"/>
  <c r="AK3199" i="2"/>
  <c r="AJ1311" i="2"/>
  <c r="AK1311" i="2"/>
  <c r="AJ688" i="2"/>
  <c r="AK688" i="2"/>
  <c r="AJ3200" i="2"/>
  <c r="AK3200" i="2"/>
  <c r="AJ3201" i="2"/>
  <c r="AK3201" i="2"/>
  <c r="AJ689" i="2"/>
  <c r="AK689" i="2"/>
  <c r="AJ1312" i="2"/>
  <c r="AK1312" i="2"/>
  <c r="AJ690" i="2"/>
  <c r="AK690" i="2"/>
  <c r="AJ1313" i="2"/>
  <c r="AK1313" i="2"/>
  <c r="AJ1314" i="2"/>
  <c r="AK1314" i="2"/>
  <c r="AJ2082" i="2"/>
  <c r="AK2082" i="2"/>
  <c r="AJ691" i="2"/>
  <c r="AK691" i="2"/>
  <c r="AJ1315" i="2"/>
  <c r="AK1315" i="2"/>
  <c r="AJ1316" i="2"/>
  <c r="AK1316" i="2"/>
  <c r="AJ2721" i="2"/>
  <c r="AK2721" i="2"/>
  <c r="AJ2722" i="2"/>
  <c r="AK2722" i="2"/>
  <c r="AJ692" i="2"/>
  <c r="AK692" i="2"/>
  <c r="AJ200" i="2"/>
  <c r="AK200" i="2"/>
  <c r="AJ2723" i="2"/>
  <c r="AK2723" i="2"/>
  <c r="AJ2724" i="2"/>
  <c r="AK2724" i="2"/>
  <c r="AJ693" i="2"/>
  <c r="AK693" i="2"/>
  <c r="AJ694" i="2"/>
  <c r="AK694" i="2"/>
  <c r="AJ695" i="2"/>
  <c r="AK695" i="2"/>
  <c r="AJ696" i="2"/>
  <c r="AK696" i="2"/>
  <c r="AJ1317" i="2"/>
  <c r="AK1317" i="2"/>
  <c r="AJ201" i="2"/>
  <c r="AK201" i="2"/>
  <c r="AJ3459" i="2"/>
  <c r="AK3459" i="2"/>
  <c r="AJ697" i="2"/>
  <c r="AK697" i="2"/>
  <c r="AJ3460" i="2"/>
  <c r="AK3460" i="2"/>
  <c r="AJ2725" i="2"/>
  <c r="AK2725" i="2"/>
  <c r="AJ202" i="2"/>
  <c r="AK202" i="2"/>
  <c r="AJ3202" i="2"/>
  <c r="AK3202" i="2"/>
  <c r="AJ1318" i="2"/>
  <c r="AK1318" i="2"/>
  <c r="AJ34" i="2"/>
  <c r="AK34" i="2"/>
  <c r="AJ2083" i="2"/>
  <c r="AK2083" i="2"/>
  <c r="AJ3461" i="2"/>
  <c r="AK3461" i="2"/>
  <c r="AJ1319" i="2"/>
  <c r="AK1319" i="2"/>
  <c r="AJ1320" i="2"/>
  <c r="AK1320" i="2"/>
  <c r="AJ2726" i="2"/>
  <c r="AK2726" i="2"/>
  <c r="AJ203" i="2"/>
  <c r="AK203" i="2"/>
  <c r="AJ1321" i="2"/>
  <c r="AK1321" i="2"/>
  <c r="AJ1322" i="2"/>
  <c r="AK1322" i="2"/>
  <c r="AJ2084" i="2"/>
  <c r="AK2084" i="2"/>
  <c r="AJ698" i="2"/>
  <c r="AK698" i="2"/>
  <c r="AJ2085" i="2"/>
  <c r="AK2085" i="2"/>
  <c r="AJ35" i="2"/>
  <c r="AK35" i="2"/>
  <c r="AJ3629" i="2"/>
  <c r="AK3629" i="2"/>
  <c r="AJ2727" i="2"/>
  <c r="AK2727" i="2"/>
  <c r="AJ2728" i="2"/>
  <c r="AK2728" i="2"/>
  <c r="AJ204" i="2"/>
  <c r="AK204" i="2"/>
  <c r="AJ699" i="2"/>
  <c r="AK699" i="2"/>
  <c r="AJ1323" i="2"/>
  <c r="AK1323" i="2"/>
  <c r="AJ700" i="2"/>
  <c r="AK700" i="2"/>
  <c r="AJ2729" i="2"/>
  <c r="AK2729" i="2"/>
  <c r="AJ1324" i="2"/>
  <c r="AK1324" i="2"/>
  <c r="AJ205" i="2"/>
  <c r="AK205" i="2"/>
  <c r="AJ2086" i="2"/>
  <c r="AK2086" i="2"/>
  <c r="AJ701" i="2"/>
  <c r="AK701" i="2"/>
  <c r="AJ702" i="2"/>
  <c r="AK702" i="2"/>
  <c r="AJ703" i="2"/>
  <c r="AK703" i="2"/>
  <c r="AJ2730" i="2"/>
  <c r="AK2730" i="2"/>
  <c r="AJ1325" i="2"/>
  <c r="AK1325" i="2"/>
  <c r="AJ1326" i="2"/>
  <c r="AK1326" i="2"/>
  <c r="AJ2087" i="2"/>
  <c r="AK2087" i="2"/>
  <c r="AJ206" i="2"/>
  <c r="AK206" i="2"/>
  <c r="AJ1327" i="2"/>
  <c r="AK1327" i="2"/>
  <c r="AJ1328" i="2"/>
  <c r="AK1328" i="2"/>
  <c r="AJ36" i="2"/>
  <c r="AK36" i="2"/>
  <c r="AJ704" i="2"/>
  <c r="AK704" i="2"/>
  <c r="AJ3203" i="2"/>
  <c r="AK3203" i="2"/>
  <c r="AJ2731" i="2"/>
  <c r="AK2731" i="2"/>
  <c r="AJ37" i="2"/>
  <c r="AK37" i="2"/>
  <c r="AJ2088" i="2"/>
  <c r="AK2088" i="2"/>
  <c r="AJ207" i="2"/>
  <c r="AK207" i="2"/>
  <c r="AJ208" i="2"/>
  <c r="AK208" i="2"/>
  <c r="AJ2732" i="2"/>
  <c r="AK2732" i="2"/>
  <c r="AJ1329" i="2"/>
  <c r="AK1329" i="2"/>
  <c r="AJ1330" i="2"/>
  <c r="AK1330" i="2"/>
  <c r="AJ3204" i="2"/>
  <c r="AK3204" i="2"/>
  <c r="AJ209" i="2"/>
  <c r="AK209" i="2"/>
  <c r="AJ3205" i="2"/>
  <c r="AK3205" i="2"/>
  <c r="AJ705" i="2"/>
  <c r="AK705" i="2"/>
  <c r="AJ2089" i="2"/>
  <c r="AK2089" i="2"/>
  <c r="AJ2090" i="2"/>
  <c r="AK2090" i="2"/>
  <c r="AJ1331" i="2"/>
  <c r="AK1331" i="2"/>
  <c r="AJ3206" i="2"/>
  <c r="AK3206" i="2"/>
  <c r="AJ2733" i="2"/>
  <c r="AK2733" i="2"/>
  <c r="AJ3462" i="2"/>
  <c r="AK3462" i="2"/>
  <c r="AJ2091" i="2"/>
  <c r="AK2091" i="2"/>
  <c r="AJ3207" i="2"/>
  <c r="AK3207" i="2"/>
  <c r="AJ2092" i="2"/>
  <c r="AK2092" i="2"/>
  <c r="AJ3208" i="2"/>
  <c r="AK3208" i="2"/>
  <c r="AJ1332" i="2"/>
  <c r="AK1332" i="2"/>
  <c r="AJ1333" i="2"/>
  <c r="AK1333" i="2"/>
  <c r="AJ3630" i="2"/>
  <c r="AK3630" i="2"/>
  <c r="AJ2093" i="2"/>
  <c r="AK2093" i="2"/>
  <c r="AJ1334" i="2"/>
  <c r="AK1334" i="2"/>
  <c r="AJ210" i="2"/>
  <c r="AK210" i="2"/>
  <c r="AJ1335" i="2"/>
  <c r="AK1335" i="2"/>
  <c r="AJ2734" i="2"/>
  <c r="AK2734" i="2"/>
  <c r="AJ2094" i="2"/>
  <c r="AK2094" i="2"/>
  <c r="AJ3463" i="2"/>
  <c r="AK3463" i="2"/>
  <c r="AJ1336" i="2"/>
  <c r="AK1336" i="2"/>
  <c r="AJ1337" i="2"/>
  <c r="AK1337" i="2"/>
  <c r="AJ1338" i="2"/>
  <c r="AK1338" i="2"/>
  <c r="AJ706" i="2"/>
  <c r="AK706" i="2"/>
  <c r="AJ707" i="2"/>
  <c r="AK707" i="2"/>
  <c r="AJ2735" i="2"/>
  <c r="AK2735" i="2"/>
  <c r="AJ211" i="2"/>
  <c r="AK211" i="2"/>
  <c r="AJ708" i="2"/>
  <c r="AK708" i="2"/>
  <c r="AJ1339" i="2"/>
  <c r="AK1339" i="2"/>
  <c r="AJ2736" i="2"/>
  <c r="AK2736" i="2"/>
  <c r="AJ3209" i="2"/>
  <c r="AK3209" i="2"/>
  <c r="AJ2095" i="2"/>
  <c r="AK2095" i="2"/>
  <c r="AJ709" i="2"/>
  <c r="AK709" i="2"/>
  <c r="AJ2096" i="2"/>
  <c r="AK2096" i="2"/>
  <c r="AJ1340" i="2"/>
  <c r="AK1340" i="2"/>
  <c r="AJ710" i="2"/>
  <c r="AK710" i="2"/>
  <c r="AJ3210" i="2"/>
  <c r="AK3210" i="2"/>
  <c r="AJ3631" i="2"/>
  <c r="AK3631" i="2"/>
  <c r="AJ38" i="2"/>
  <c r="AK38" i="2"/>
  <c r="AJ711" i="2"/>
  <c r="AK711" i="2"/>
  <c r="AJ2737" i="2"/>
  <c r="AK2737" i="2"/>
  <c r="AJ2097" i="2"/>
  <c r="AK2097" i="2"/>
  <c r="AJ2098" i="2"/>
  <c r="AK2098" i="2"/>
  <c r="AJ712" i="2"/>
  <c r="AK712" i="2"/>
  <c r="AJ713" i="2"/>
  <c r="AK713" i="2"/>
  <c r="AJ2099" i="2"/>
  <c r="AK2099" i="2"/>
  <c r="AJ714" i="2"/>
  <c r="AK714" i="2"/>
  <c r="AJ2738" i="2"/>
  <c r="AK2738" i="2"/>
  <c r="AJ715" i="2"/>
  <c r="AK715" i="2"/>
  <c r="AJ2100" i="2"/>
  <c r="AK2100" i="2"/>
  <c r="AJ3211" i="2"/>
  <c r="AK3211" i="2"/>
  <c r="AJ716" i="2"/>
  <c r="AK716" i="2"/>
  <c r="AJ3212" i="2"/>
  <c r="AK3212" i="2"/>
  <c r="AJ2739" i="2"/>
  <c r="AK2739" i="2"/>
  <c r="AJ2740" i="2"/>
  <c r="AK2740" i="2"/>
  <c r="AJ3464" i="2"/>
  <c r="AK3464" i="2"/>
  <c r="AJ717" i="2"/>
  <c r="AK717" i="2"/>
  <c r="AJ1341" i="2"/>
  <c r="AK1341" i="2"/>
  <c r="AJ1342" i="2"/>
  <c r="AK1342" i="2"/>
  <c r="AJ212" i="2"/>
  <c r="AK212" i="2"/>
  <c r="AJ2741" i="2"/>
  <c r="AK2741" i="2"/>
  <c r="AJ2101" i="2"/>
  <c r="AK2101" i="2"/>
  <c r="AJ1343" i="2"/>
  <c r="AK1343" i="2"/>
  <c r="AJ1344" i="2"/>
  <c r="AK1344" i="2"/>
  <c r="AJ718" i="2"/>
  <c r="AK718" i="2"/>
  <c r="AJ3465" i="2"/>
  <c r="AK3465" i="2"/>
  <c r="AJ719" i="2"/>
  <c r="AK719" i="2"/>
  <c r="AJ213" i="2"/>
  <c r="AK213" i="2"/>
  <c r="AJ3466" i="2"/>
  <c r="AK3466" i="2"/>
  <c r="AJ1345" i="2"/>
  <c r="AK1345" i="2"/>
  <c r="AJ1346" i="2"/>
  <c r="AK1346" i="2"/>
  <c r="AJ720" i="2"/>
  <c r="AK720" i="2"/>
  <c r="AJ1347" i="2"/>
  <c r="AK1347" i="2"/>
  <c r="AJ721" i="2"/>
  <c r="AK721" i="2"/>
  <c r="AJ214" i="2"/>
  <c r="AK214" i="2"/>
  <c r="AJ3467" i="2"/>
  <c r="AK3467" i="2"/>
  <c r="AJ2102" i="2"/>
  <c r="AK2102" i="2"/>
  <c r="AJ215" i="2"/>
  <c r="AK215" i="2"/>
  <c r="AJ39" i="2"/>
  <c r="AK39" i="2"/>
  <c r="AJ2742" i="2"/>
  <c r="AK2742" i="2"/>
  <c r="AJ3468" i="2"/>
  <c r="AK3468" i="2"/>
  <c r="AJ1348" i="2"/>
  <c r="AK1348" i="2"/>
  <c r="AJ3632" i="2"/>
  <c r="AK3632" i="2"/>
  <c r="AJ722" i="2"/>
  <c r="AK722" i="2"/>
  <c r="AJ216" i="2"/>
  <c r="AK216" i="2"/>
  <c r="AJ217" i="2"/>
  <c r="AK217" i="2"/>
  <c r="AJ1349" i="2"/>
  <c r="AK1349" i="2"/>
  <c r="AJ3633" i="2"/>
  <c r="AK3633" i="2"/>
  <c r="AJ1350" i="2"/>
  <c r="AK1350" i="2"/>
  <c r="AJ1351" i="2"/>
  <c r="AK1351" i="2"/>
  <c r="AJ1352" i="2"/>
  <c r="AK1352" i="2"/>
  <c r="AJ2103" i="2"/>
  <c r="AK2103" i="2"/>
  <c r="AJ2743" i="2"/>
  <c r="AK2743" i="2"/>
  <c r="AJ2744" i="2"/>
  <c r="AK2744" i="2"/>
  <c r="AJ1353" i="2"/>
  <c r="AK1353" i="2"/>
  <c r="AJ3213" i="2"/>
  <c r="AK3213" i="2"/>
  <c r="AJ2104" i="2"/>
  <c r="AK2104" i="2"/>
  <c r="AJ2105" i="2"/>
  <c r="AK2105" i="2"/>
  <c r="AJ3634" i="2"/>
  <c r="AK3634" i="2"/>
  <c r="AJ3635" i="2"/>
  <c r="AK3635" i="2"/>
  <c r="AJ3636" i="2"/>
  <c r="AK3636" i="2"/>
  <c r="AJ3637" i="2"/>
  <c r="AK3637" i="2"/>
  <c r="AJ3638" i="2"/>
  <c r="AK3638" i="2"/>
  <c r="AJ3639" i="2"/>
  <c r="AK3639" i="2"/>
  <c r="AJ3640" i="2"/>
  <c r="AK3640" i="2"/>
  <c r="AJ3641" i="2"/>
  <c r="AK3641" i="2"/>
  <c r="AJ2745" i="2"/>
  <c r="AK2745" i="2"/>
  <c r="AJ2746" i="2"/>
  <c r="AK2746" i="2"/>
  <c r="AJ3642" i="2"/>
  <c r="AK3642" i="2"/>
  <c r="AJ2747" i="2"/>
  <c r="AK2747" i="2"/>
  <c r="AJ2106" i="2"/>
  <c r="AK2106" i="2"/>
  <c r="AJ3643" i="2"/>
  <c r="AK3643" i="2"/>
  <c r="AJ1354" i="2"/>
  <c r="AK1354" i="2"/>
  <c r="AJ2748" i="2"/>
  <c r="AK2748" i="2"/>
  <c r="AJ2749" i="2"/>
  <c r="AK2749" i="2"/>
  <c r="AJ3644" i="2"/>
  <c r="AK3644" i="2"/>
  <c r="AJ2107" i="2"/>
  <c r="AK2107" i="2"/>
  <c r="AJ1355" i="2"/>
  <c r="AK1355" i="2"/>
  <c r="AJ723" i="2"/>
  <c r="AK723" i="2"/>
  <c r="AJ1356" i="2"/>
  <c r="AK1356" i="2"/>
  <c r="AJ724" i="2"/>
  <c r="AK724" i="2"/>
  <c r="AJ1357" i="2"/>
  <c r="AK1357" i="2"/>
  <c r="AJ1358" i="2"/>
  <c r="AK1358" i="2"/>
  <c r="AJ1359" i="2"/>
  <c r="AK1359" i="2"/>
  <c r="AJ725" i="2"/>
  <c r="AK725" i="2"/>
  <c r="AJ1360" i="2"/>
  <c r="AK1360" i="2"/>
  <c r="AJ1361" i="2"/>
  <c r="AK1361" i="2"/>
  <c r="AJ3469" i="2"/>
  <c r="AK3469" i="2"/>
  <c r="AJ726" i="2"/>
  <c r="AK726" i="2"/>
  <c r="AJ727" i="2"/>
  <c r="AK727" i="2"/>
  <c r="AJ728" i="2"/>
  <c r="AK728" i="2"/>
  <c r="AJ729" i="2"/>
  <c r="AK729" i="2"/>
  <c r="AJ1362" i="2"/>
  <c r="AK1362" i="2"/>
  <c r="AJ1363" i="2"/>
  <c r="AK1363" i="2"/>
  <c r="AJ1364" i="2"/>
  <c r="AK1364" i="2"/>
  <c r="AJ1365" i="2"/>
  <c r="AK1365" i="2"/>
  <c r="AJ1366" i="2"/>
  <c r="AK1366" i="2"/>
  <c r="AJ3645" i="2"/>
  <c r="AK3645" i="2"/>
  <c r="AJ3646" i="2"/>
  <c r="AK3646" i="2"/>
  <c r="AJ3647" i="2"/>
  <c r="AK3647" i="2"/>
  <c r="AJ3648" i="2"/>
  <c r="AK3648" i="2"/>
  <c r="AJ730" i="2"/>
  <c r="AK730" i="2"/>
  <c r="AJ3649" i="2"/>
  <c r="AK3649" i="2"/>
  <c r="AJ218" i="2"/>
  <c r="AK218" i="2"/>
  <c r="AJ3214" i="2"/>
  <c r="AK3214" i="2"/>
  <c r="AJ2108" i="2"/>
  <c r="AK2108" i="2"/>
  <c r="AJ3650" i="2"/>
  <c r="AK3650" i="2"/>
  <c r="AJ731" i="2"/>
  <c r="AK731" i="2"/>
  <c r="AJ2109" i="2"/>
  <c r="AK2109" i="2"/>
  <c r="AJ3215" i="2"/>
  <c r="AK3215" i="2"/>
  <c r="AJ2750" i="2"/>
  <c r="AK2750" i="2"/>
  <c r="AJ3651" i="2"/>
  <c r="AK3651" i="2"/>
  <c r="AJ3652" i="2"/>
  <c r="AK3652" i="2"/>
  <c r="AJ2751" i="2"/>
  <c r="AK2751" i="2"/>
  <c r="AJ219" i="2"/>
  <c r="AK219" i="2"/>
  <c r="AJ3216" i="2"/>
  <c r="AK3216" i="2"/>
  <c r="AJ2110" i="2"/>
  <c r="AK2110" i="2"/>
  <c r="AJ1367" i="2"/>
  <c r="AK1367" i="2"/>
  <c r="AJ2752" i="2"/>
  <c r="AK2752" i="2"/>
  <c r="AJ3653" i="2"/>
  <c r="AK3653" i="2"/>
  <c r="AJ2111" i="2"/>
  <c r="AK2111" i="2"/>
  <c r="AJ3470" i="2"/>
  <c r="AK3470" i="2"/>
  <c r="AJ2112" i="2"/>
  <c r="AK2112" i="2"/>
  <c r="AJ1368" i="2"/>
  <c r="AK1368" i="2"/>
  <c r="AJ2113" i="2"/>
  <c r="AK2113" i="2"/>
  <c r="AJ3654" i="2"/>
  <c r="AK3654" i="2"/>
  <c r="AJ3655" i="2"/>
  <c r="AK3655" i="2"/>
  <c r="AJ3656" i="2"/>
  <c r="AK3656" i="2"/>
  <c r="AJ2753" i="2"/>
  <c r="AK2753" i="2"/>
  <c r="AJ1369" i="2"/>
  <c r="AK1369" i="2"/>
  <c r="AJ2114" i="2"/>
  <c r="AK2114" i="2"/>
  <c r="AJ2754" i="2"/>
  <c r="AK2754" i="2"/>
  <c r="AJ1370" i="2"/>
  <c r="AK1370" i="2"/>
  <c r="AJ2755" i="2"/>
  <c r="AK2755" i="2"/>
  <c r="AJ2756" i="2"/>
  <c r="AK2756" i="2"/>
  <c r="AJ220" i="2"/>
  <c r="AK220" i="2"/>
  <c r="AJ3217" i="2"/>
  <c r="AK3217" i="2"/>
  <c r="AJ6" i="2"/>
  <c r="AK6" i="2"/>
  <c r="AJ2757" i="2"/>
  <c r="AK2757" i="2"/>
  <c r="AJ732" i="2"/>
  <c r="AK732" i="2"/>
  <c r="AJ40" i="2"/>
  <c r="AK40" i="2"/>
  <c r="AJ2115" i="2"/>
  <c r="AK2115" i="2"/>
  <c r="AJ3218" i="2"/>
  <c r="AK3218" i="2"/>
  <c r="AJ1371" i="2"/>
  <c r="AK1371" i="2"/>
  <c r="AJ733" i="2"/>
  <c r="AK733" i="2"/>
  <c r="AJ1372" i="2"/>
  <c r="AK1372" i="2"/>
  <c r="AJ1373" i="2"/>
  <c r="AK1373" i="2"/>
  <c r="AJ1374" i="2"/>
  <c r="AK1374" i="2"/>
  <c r="AJ2758" i="2"/>
  <c r="AK2758" i="2"/>
  <c r="AJ3471" i="2"/>
  <c r="AK3471" i="2"/>
  <c r="AJ1375" i="2"/>
  <c r="AK1375" i="2"/>
  <c r="AJ2116" i="2"/>
  <c r="AK2116" i="2"/>
  <c r="AJ221" i="2"/>
  <c r="AK221" i="2"/>
  <c r="AJ3472" i="2"/>
  <c r="AK3472" i="2"/>
  <c r="AJ2759" i="2"/>
  <c r="AK2759" i="2"/>
  <c r="AJ2760" i="2"/>
  <c r="AK2760" i="2"/>
  <c r="AJ41" i="2"/>
  <c r="AK41" i="2"/>
  <c r="AJ2117" i="2"/>
  <c r="AK2117" i="2"/>
  <c r="AJ1376" i="2"/>
  <c r="AK1376" i="2"/>
  <c r="AJ2118" i="2"/>
  <c r="AK2118" i="2"/>
  <c r="AJ222" i="2"/>
  <c r="AK222" i="2"/>
  <c r="AJ734" i="2"/>
  <c r="AK734" i="2"/>
  <c r="AJ223" i="2"/>
  <c r="AK223" i="2"/>
  <c r="AJ2119" i="2"/>
  <c r="AK2119" i="2"/>
  <c r="AJ1377" i="2"/>
  <c r="AK1377" i="2"/>
  <c r="AJ224" i="2"/>
  <c r="AK224" i="2"/>
  <c r="AJ3219" i="2"/>
  <c r="AK3219" i="2"/>
  <c r="AJ735" i="2"/>
  <c r="AK735" i="2"/>
  <c r="AJ736" i="2"/>
  <c r="AK736" i="2"/>
  <c r="AJ2120" i="2"/>
  <c r="AK2120" i="2"/>
  <c r="AJ42" i="2"/>
  <c r="AK42" i="2"/>
  <c r="AJ737" i="2"/>
  <c r="AK737" i="2"/>
  <c r="AJ3220" i="2"/>
  <c r="AK3220" i="2"/>
  <c r="AJ1378" i="2"/>
  <c r="AK1378" i="2"/>
  <c r="AJ2121" i="2"/>
  <c r="AK2121" i="2"/>
  <c r="AJ2122" i="2"/>
  <c r="AK2122" i="2"/>
  <c r="AJ3657" i="2"/>
  <c r="AK3657" i="2"/>
  <c r="AJ1379" i="2"/>
  <c r="AK1379" i="2"/>
  <c r="AJ1380" i="2"/>
  <c r="AK1380" i="2"/>
  <c r="AJ738" i="2"/>
  <c r="AK738" i="2"/>
  <c r="AJ225" i="2"/>
  <c r="AK225" i="2"/>
  <c r="AJ3221" i="2"/>
  <c r="AK3221" i="2"/>
  <c r="AJ2123" i="2"/>
  <c r="AK2123" i="2"/>
  <c r="AJ739" i="2"/>
  <c r="AK739" i="2"/>
  <c r="AJ740" i="2"/>
  <c r="AK740" i="2"/>
  <c r="AJ226" i="2"/>
  <c r="AK226" i="2"/>
  <c r="AJ1381" i="2"/>
  <c r="AK1381" i="2"/>
  <c r="AJ2761" i="2"/>
  <c r="AK2761" i="2"/>
  <c r="AJ1382" i="2"/>
  <c r="AK1382" i="2"/>
  <c r="AJ1383" i="2"/>
  <c r="AK1383" i="2"/>
  <c r="AJ1384" i="2"/>
  <c r="AK1384" i="2"/>
  <c r="AJ227" i="2"/>
  <c r="AK227" i="2"/>
  <c r="AJ3658" i="2"/>
  <c r="AK3658" i="2"/>
  <c r="AJ1385" i="2"/>
  <c r="AK1385" i="2"/>
  <c r="AJ1386" i="2"/>
  <c r="AK1386" i="2"/>
  <c r="AJ1387" i="2"/>
  <c r="AK1387" i="2"/>
  <c r="AJ1388" i="2"/>
  <c r="AK1388" i="2"/>
  <c r="AJ1389" i="2"/>
  <c r="AK1389" i="2"/>
  <c r="AJ3222" i="2"/>
  <c r="AK3222" i="2"/>
  <c r="AJ228" i="2"/>
  <c r="AK228" i="2"/>
  <c r="AJ741" i="2"/>
  <c r="AK741" i="2"/>
  <c r="AJ742" i="2"/>
  <c r="AK742" i="2"/>
  <c r="AJ2124" i="2"/>
  <c r="AK2124" i="2"/>
  <c r="AJ743" i="2"/>
  <c r="AK743" i="2"/>
  <c r="AJ744" i="2"/>
  <c r="AK744" i="2"/>
  <c r="AJ2125" i="2"/>
  <c r="AK2125" i="2"/>
  <c r="AJ2126" i="2"/>
  <c r="AK2126" i="2"/>
  <c r="AJ2762" i="2"/>
  <c r="AK2762" i="2"/>
  <c r="AJ1390" i="2"/>
  <c r="AK1390" i="2"/>
  <c r="AJ2127" i="2"/>
  <c r="AK2127" i="2"/>
  <c r="AJ3473" i="2"/>
  <c r="AK3473" i="2"/>
  <c r="AJ2128" i="2"/>
  <c r="AK2128" i="2"/>
  <c r="AJ1391" i="2"/>
  <c r="AK1391" i="2"/>
  <c r="AJ1392" i="2"/>
  <c r="AK1392" i="2"/>
  <c r="AJ3659" i="2"/>
  <c r="AK3659" i="2"/>
  <c r="AJ3660" i="2"/>
  <c r="AK3660" i="2"/>
  <c r="AJ2129" i="2"/>
  <c r="AK2129" i="2"/>
  <c r="AJ2130" i="2"/>
  <c r="AK2130" i="2"/>
  <c r="AJ3661" i="2"/>
  <c r="AK3661" i="2"/>
  <c r="AJ2131" i="2"/>
  <c r="AK2131" i="2"/>
  <c r="AJ1393" i="2"/>
  <c r="AK1393" i="2"/>
  <c r="AJ2132" i="2"/>
  <c r="AK2132" i="2"/>
  <c r="AJ3223" i="2"/>
  <c r="AK3223" i="2"/>
  <c r="AJ745" i="2"/>
  <c r="AK745" i="2"/>
  <c r="AJ43" i="2"/>
  <c r="AK43" i="2"/>
  <c r="AJ2763" i="2"/>
  <c r="AK2763" i="2"/>
  <c r="AJ229" i="2"/>
  <c r="AK229" i="2"/>
  <c r="AJ3224" i="2"/>
  <c r="AK3224" i="2"/>
  <c r="AJ1394" i="2"/>
  <c r="AK1394" i="2"/>
  <c r="AJ2133" i="2"/>
  <c r="AK2133" i="2"/>
  <c r="AJ3474" i="2"/>
  <c r="AK3474" i="2"/>
  <c r="AJ1395" i="2"/>
  <c r="AK1395" i="2"/>
  <c r="AJ2134" i="2"/>
  <c r="AK2134" i="2"/>
  <c r="AJ746" i="2"/>
  <c r="AK746" i="2"/>
  <c r="AJ3225" i="2"/>
  <c r="AK3225" i="2"/>
  <c r="AJ2764" i="2"/>
  <c r="AK2764" i="2"/>
  <c r="AJ747" i="2"/>
  <c r="AK747" i="2"/>
  <c r="AJ1396" i="2"/>
  <c r="AK1396" i="2"/>
  <c r="AJ3226" i="2"/>
  <c r="AK3226" i="2"/>
  <c r="AJ2765" i="2"/>
  <c r="AK2765" i="2"/>
  <c r="AJ748" i="2"/>
  <c r="AK748" i="2"/>
  <c r="AJ749" i="2"/>
  <c r="AK749" i="2"/>
  <c r="AJ1397" i="2"/>
  <c r="AK1397" i="2"/>
  <c r="AJ3227" i="2"/>
  <c r="AK3227" i="2"/>
  <c r="AJ1398" i="2"/>
  <c r="AK1398" i="2"/>
  <c r="AJ2766" i="2"/>
  <c r="AK2766" i="2"/>
  <c r="AJ3228" i="2"/>
  <c r="AK3228" i="2"/>
  <c r="AJ44" i="2"/>
  <c r="AK44" i="2"/>
  <c r="AJ750" i="2"/>
  <c r="AK750" i="2"/>
  <c r="AJ230" i="2"/>
  <c r="AK230" i="2"/>
  <c r="AJ3229" i="2"/>
  <c r="AK3229" i="2"/>
  <c r="AJ1399" i="2"/>
  <c r="AK1399" i="2"/>
  <c r="AJ751" i="2"/>
  <c r="AK751" i="2"/>
  <c r="AJ3662" i="2"/>
  <c r="AK3662" i="2"/>
  <c r="AJ1400" i="2"/>
  <c r="AK1400" i="2"/>
  <c r="AJ45" i="2"/>
  <c r="AK45" i="2"/>
  <c r="AJ1401" i="2"/>
  <c r="AK1401" i="2"/>
  <c r="AJ231" i="2"/>
  <c r="AK231" i="2"/>
  <c r="AJ46" i="2"/>
  <c r="AK46" i="2"/>
  <c r="AJ752" i="2"/>
  <c r="AK752" i="2"/>
  <c r="AJ47" i="2"/>
  <c r="AK47" i="2"/>
  <c r="AJ2135" i="2"/>
  <c r="AK2135" i="2"/>
  <c r="AJ753" i="2"/>
  <c r="AK753" i="2"/>
  <c r="AJ2767" i="2"/>
  <c r="AK2767" i="2"/>
  <c r="AJ2768" i="2"/>
  <c r="AK2768" i="2"/>
  <c r="AJ3475" i="2"/>
  <c r="AK3475" i="2"/>
  <c r="AJ232" i="2"/>
  <c r="AK232" i="2"/>
  <c r="AJ1402" i="2"/>
  <c r="AK1402" i="2"/>
  <c r="AJ1403" i="2"/>
  <c r="AK1403" i="2"/>
  <c r="AJ3230" i="2"/>
  <c r="AK3230" i="2"/>
  <c r="AJ2769" i="2"/>
  <c r="AK2769" i="2"/>
  <c r="AJ3663" i="2"/>
  <c r="AK3663" i="2"/>
  <c r="AJ233" i="2"/>
  <c r="AK233" i="2"/>
  <c r="AJ2136" i="2"/>
  <c r="AK2136" i="2"/>
  <c r="AJ754" i="2"/>
  <c r="AK754" i="2"/>
  <c r="AJ1404" i="2"/>
  <c r="AK1404" i="2"/>
  <c r="AJ755" i="2"/>
  <c r="AK755" i="2"/>
  <c r="AJ2770" i="2"/>
  <c r="AK2770" i="2"/>
  <c r="AJ756" i="2"/>
  <c r="AK756" i="2"/>
  <c r="AJ234" i="2"/>
  <c r="AK234" i="2"/>
  <c r="AJ3664" i="2"/>
  <c r="AK3664" i="2"/>
  <c r="AJ757" i="2"/>
  <c r="AK757" i="2"/>
  <c r="AJ235" i="2"/>
  <c r="AK235" i="2"/>
  <c r="AJ236" i="2"/>
  <c r="AK236" i="2"/>
  <c r="AJ1405" i="2"/>
  <c r="AK1405" i="2"/>
  <c r="AJ758" i="2"/>
  <c r="AK758" i="2"/>
  <c r="AJ48" i="2"/>
  <c r="AK48" i="2"/>
  <c r="AJ759" i="2"/>
  <c r="AK759" i="2"/>
  <c r="AJ3231" i="2"/>
  <c r="AK3231" i="2"/>
  <c r="AJ2137" i="2"/>
  <c r="AK2137" i="2"/>
  <c r="AJ2138" i="2"/>
  <c r="AK2138" i="2"/>
  <c r="AJ3476" i="2"/>
  <c r="AK3476" i="2"/>
  <c r="AJ3232" i="2"/>
  <c r="AK3232" i="2"/>
  <c r="AJ2139" i="2"/>
  <c r="AK2139" i="2"/>
  <c r="AJ2771" i="2"/>
  <c r="AK2771" i="2"/>
  <c r="AJ237" i="2"/>
  <c r="AK237" i="2"/>
  <c r="AJ760" i="2"/>
  <c r="AK760" i="2"/>
  <c r="AJ2772" i="2"/>
  <c r="AK2772" i="2"/>
  <c r="AJ2140" i="2"/>
  <c r="AK2140" i="2"/>
  <c r="AJ2141" i="2"/>
  <c r="AK2141" i="2"/>
  <c r="AJ2142" i="2"/>
  <c r="AK2142" i="2"/>
  <c r="AJ761" i="2"/>
  <c r="AK761" i="2"/>
  <c r="AJ2143" i="2"/>
  <c r="AK2143" i="2"/>
  <c r="AJ2144" i="2"/>
  <c r="AK2144" i="2"/>
  <c r="AJ3665" i="2"/>
  <c r="AK3665" i="2"/>
  <c r="AJ1406" i="2"/>
  <c r="AK1406" i="2"/>
  <c r="AJ3233" i="2"/>
  <c r="AK3233" i="2"/>
  <c r="AJ2773" i="2"/>
  <c r="AK2773" i="2"/>
  <c r="AJ238" i="2"/>
  <c r="AK238" i="2"/>
  <c r="AJ2774" i="2"/>
  <c r="AK2774" i="2"/>
  <c r="AJ762" i="2"/>
  <c r="AK762" i="2"/>
  <c r="AJ3234" i="2"/>
  <c r="AK3234" i="2"/>
  <c r="AJ1407" i="2"/>
  <c r="AK1407" i="2"/>
  <c r="AJ49" i="2"/>
  <c r="AK49" i="2"/>
  <c r="AJ2145" i="2"/>
  <c r="AK2145" i="2"/>
  <c r="AJ3235" i="2"/>
  <c r="AK3235" i="2"/>
  <c r="AJ763" i="2"/>
  <c r="AK763" i="2"/>
  <c r="AJ2775" i="2"/>
  <c r="AK2775" i="2"/>
  <c r="AJ7" i="2"/>
  <c r="AK7" i="2"/>
  <c r="AJ1408" i="2"/>
  <c r="AK1408" i="2"/>
  <c r="AJ3666" i="2"/>
  <c r="AK3666" i="2"/>
  <c r="AJ1409" i="2"/>
  <c r="AK1409" i="2"/>
  <c r="AJ3667" i="2"/>
  <c r="AK3667" i="2"/>
  <c r="AJ50" i="2"/>
  <c r="AK50" i="2"/>
  <c r="AJ239" i="2"/>
  <c r="AK239" i="2"/>
  <c r="AJ2776" i="2"/>
  <c r="AK2776" i="2"/>
  <c r="AJ764" i="2"/>
  <c r="AK764" i="2"/>
  <c r="AJ1410" i="2"/>
  <c r="AK1410" i="2"/>
  <c r="AJ2146" i="2"/>
  <c r="AK2146" i="2"/>
  <c r="AJ3477" i="2"/>
  <c r="AK3477" i="2"/>
  <c r="AJ2147" i="2"/>
  <c r="AK2147" i="2"/>
  <c r="AJ765" i="2"/>
  <c r="AK765" i="2"/>
  <c r="AJ51" i="2"/>
  <c r="AK51" i="2"/>
  <c r="AJ1411" i="2"/>
  <c r="AK1411" i="2"/>
  <c r="AJ240" i="2"/>
  <c r="AK240" i="2"/>
  <c r="AJ1412" i="2"/>
  <c r="AK1412" i="2"/>
  <c r="AJ766" i="2"/>
  <c r="AK766" i="2"/>
  <c r="AJ2148" i="2"/>
  <c r="AK2148" i="2"/>
  <c r="AJ3236" i="2"/>
  <c r="AK3236" i="2"/>
  <c r="AJ241" i="2"/>
  <c r="AK241" i="2"/>
  <c r="AJ242" i="2"/>
  <c r="AK242" i="2"/>
  <c r="AJ2777" i="2"/>
  <c r="AK2777" i="2"/>
  <c r="AJ243" i="2"/>
  <c r="AK243" i="2"/>
  <c r="AJ244" i="2"/>
  <c r="AK244" i="2"/>
  <c r="AJ1413" i="2"/>
  <c r="AK1413" i="2"/>
  <c r="AJ1414" i="2"/>
  <c r="AK1414" i="2"/>
  <c r="AJ3668" i="2"/>
  <c r="AK3668" i="2"/>
  <c r="AJ767" i="2"/>
  <c r="AK767" i="2"/>
  <c r="AJ1415" i="2"/>
  <c r="AK1415" i="2"/>
  <c r="AJ3669" i="2"/>
  <c r="AK3669" i="2"/>
  <c r="AJ1416" i="2"/>
  <c r="AK1416" i="2"/>
  <c r="AJ1417" i="2"/>
  <c r="AK1417" i="2"/>
  <c r="AJ768" i="2"/>
  <c r="AK768" i="2"/>
  <c r="AJ769" i="2"/>
  <c r="AK769" i="2"/>
  <c r="AJ245" i="2"/>
  <c r="AK245" i="2"/>
  <c r="AJ2778" i="2"/>
  <c r="AK2778" i="2"/>
  <c r="AJ3670" i="2"/>
  <c r="AK3670" i="2"/>
  <c r="AJ770" i="2"/>
  <c r="AK770" i="2"/>
  <c r="AJ2149" i="2"/>
  <c r="AK2149" i="2"/>
  <c r="AJ3237" i="2"/>
  <c r="AK3237" i="2"/>
  <c r="AJ1418" i="2"/>
  <c r="AK1418" i="2"/>
  <c r="AJ1419" i="2"/>
  <c r="AK1419" i="2"/>
  <c r="AJ771" i="2"/>
  <c r="AK771" i="2"/>
  <c r="AJ772" i="2"/>
  <c r="AK772" i="2"/>
  <c r="AJ1420" i="2"/>
  <c r="AK1420" i="2"/>
  <c r="AJ2779" i="2"/>
  <c r="AK2779" i="2"/>
  <c r="AJ1421" i="2"/>
  <c r="AK1421" i="2"/>
  <c r="AJ1422" i="2"/>
  <c r="AK1422" i="2"/>
  <c r="AJ8" i="2"/>
  <c r="AK8" i="2"/>
  <c r="AJ2150" i="2"/>
  <c r="AK2150" i="2"/>
  <c r="AJ52" i="2"/>
  <c r="AK52" i="2"/>
  <c r="AJ3238" i="2"/>
  <c r="AK3238" i="2"/>
  <c r="AJ773" i="2"/>
  <c r="AK773" i="2"/>
  <c r="AJ3671" i="2"/>
  <c r="AK3671" i="2"/>
  <c r="AJ2151" i="2"/>
  <c r="AK2151" i="2"/>
  <c r="AJ2152" i="2"/>
  <c r="AK2152" i="2"/>
  <c r="AJ774" i="2"/>
  <c r="AK774" i="2"/>
  <c r="AJ775" i="2"/>
  <c r="AK775" i="2"/>
  <c r="AJ776" i="2"/>
  <c r="AK776" i="2"/>
  <c r="AJ3239" i="2"/>
  <c r="AK3239" i="2"/>
  <c r="AJ3478" i="2"/>
  <c r="AK3478" i="2"/>
  <c r="AJ1423" i="2"/>
  <c r="AK1423" i="2"/>
  <c r="AJ1424" i="2"/>
  <c r="AK1424" i="2"/>
  <c r="AJ777" i="2"/>
  <c r="AK777" i="2"/>
  <c r="AJ778" i="2"/>
  <c r="AK778" i="2"/>
  <c r="AJ779" i="2"/>
  <c r="AK779" i="2"/>
  <c r="AJ2153" i="2"/>
  <c r="AK2153" i="2"/>
  <c r="AJ780" i="2"/>
  <c r="AK780" i="2"/>
  <c r="AJ1425" i="2"/>
  <c r="AK1425" i="2"/>
  <c r="AJ781" i="2"/>
  <c r="AK781" i="2"/>
  <c r="AJ246" i="2"/>
  <c r="AK246" i="2"/>
  <c r="AJ782" i="2"/>
  <c r="AK782" i="2"/>
  <c r="AJ247" i="2"/>
  <c r="AK247" i="2"/>
  <c r="AJ53" i="2"/>
  <c r="AK53" i="2"/>
  <c r="AJ2154" i="2"/>
  <c r="AK2154" i="2"/>
  <c r="AJ2780" i="2"/>
  <c r="AK2780" i="2"/>
  <c r="AJ783" i="2"/>
  <c r="AK783" i="2"/>
  <c r="AJ3479" i="2"/>
  <c r="AK3479" i="2"/>
  <c r="AJ3240" i="2"/>
  <c r="AK3240" i="2"/>
  <c r="AJ1426" i="2"/>
  <c r="AK1426" i="2"/>
  <c r="AJ2781" i="2"/>
  <c r="AK2781" i="2"/>
  <c r="AJ3241" i="2"/>
  <c r="AK3241" i="2"/>
  <c r="AJ3672" i="2"/>
  <c r="AK3672" i="2"/>
  <c r="AJ784" i="2"/>
  <c r="AK784" i="2"/>
  <c r="AJ3673" i="2"/>
  <c r="AK3673" i="2"/>
  <c r="AJ1427" i="2"/>
  <c r="AK1427" i="2"/>
  <c r="AJ3674" i="2"/>
  <c r="AK3674" i="2"/>
  <c r="AJ2155" i="2"/>
  <c r="AK2155" i="2"/>
  <c r="AJ3675" i="2"/>
  <c r="AK3675" i="2"/>
  <c r="AJ3676" i="2"/>
  <c r="AK3676" i="2"/>
  <c r="AJ3242" i="2"/>
  <c r="AK3242" i="2"/>
  <c r="AJ3243" i="2"/>
  <c r="AK3243" i="2"/>
  <c r="AJ2782" i="2"/>
  <c r="AK2782" i="2"/>
  <c r="AJ785" i="2"/>
  <c r="AK785" i="2"/>
  <c r="AJ2783" i="2"/>
  <c r="AK2783" i="2"/>
  <c r="AJ54" i="2"/>
  <c r="AK54" i="2"/>
  <c r="AJ3677" i="2"/>
  <c r="AK3677" i="2"/>
  <c r="AJ786" i="2"/>
  <c r="AK786" i="2"/>
  <c r="AJ2784" i="2"/>
  <c r="AK2784" i="2"/>
  <c r="AJ3678" i="2"/>
  <c r="AK3678" i="2"/>
  <c r="AJ1428" i="2"/>
  <c r="AK1428" i="2"/>
  <c r="AJ3480" i="2"/>
  <c r="AK3480" i="2"/>
  <c r="AJ2785" i="2"/>
  <c r="AK2785" i="2"/>
  <c r="AJ2156" i="2"/>
  <c r="AK2156" i="2"/>
  <c r="AJ1429" i="2"/>
  <c r="AK1429" i="2"/>
  <c r="AJ2157" i="2"/>
  <c r="AK2157" i="2"/>
  <c r="AJ3679" i="2"/>
  <c r="AK3679" i="2"/>
  <c r="AJ2158" i="2"/>
  <c r="AK2158" i="2"/>
  <c r="AJ1430" i="2"/>
  <c r="AK1430" i="2"/>
  <c r="AJ787" i="2"/>
  <c r="AK787" i="2"/>
  <c r="AJ1431" i="2"/>
  <c r="AK1431" i="2"/>
  <c r="AJ9" i="2"/>
  <c r="AK9" i="2"/>
  <c r="AJ1432" i="2"/>
  <c r="AK1432" i="2"/>
  <c r="AJ1433" i="2"/>
  <c r="AK1433" i="2"/>
  <c r="AJ2159" i="2"/>
  <c r="AK2159" i="2"/>
  <c r="AJ2786" i="2"/>
  <c r="AK2786" i="2"/>
  <c r="AJ3244" i="2"/>
  <c r="AK3244" i="2"/>
  <c r="AJ1434" i="2"/>
  <c r="AK1434" i="2"/>
  <c r="AJ1435" i="2"/>
  <c r="AK1435" i="2"/>
  <c r="AJ55" i="2"/>
  <c r="AK55" i="2"/>
  <c r="AJ1436" i="2"/>
  <c r="AK1436" i="2"/>
  <c r="AJ3245" i="2"/>
  <c r="AK3245" i="2"/>
  <c r="AJ3481" i="2"/>
  <c r="AK3481" i="2"/>
  <c r="AJ788" i="2"/>
  <c r="AK788" i="2"/>
  <c r="AJ2787" i="2"/>
  <c r="AK2787" i="2"/>
  <c r="AJ1437" i="2"/>
  <c r="AK1437" i="2"/>
  <c r="AJ2788" i="2"/>
  <c r="AK2788" i="2"/>
  <c r="AJ2789" i="2"/>
  <c r="AK2789" i="2"/>
  <c r="AJ248" i="2"/>
  <c r="AK248" i="2"/>
  <c r="AJ1438" i="2"/>
  <c r="AK1438" i="2"/>
  <c r="AJ1439" i="2"/>
  <c r="AK1439" i="2"/>
  <c r="AJ3680" i="2"/>
  <c r="AK3680" i="2"/>
  <c r="AJ249" i="2"/>
  <c r="AK249" i="2"/>
  <c r="AJ789" i="2"/>
  <c r="AK789" i="2"/>
  <c r="AJ790" i="2"/>
  <c r="AK790" i="2"/>
  <c r="AJ2160" i="2"/>
  <c r="AK2160" i="2"/>
  <c r="AJ3482" i="2"/>
  <c r="AK3482" i="2"/>
  <c r="AJ1440" i="2"/>
  <c r="AK1440" i="2"/>
  <c r="AJ791" i="2"/>
  <c r="AK791" i="2"/>
  <c r="AJ2161" i="2"/>
  <c r="AK2161" i="2"/>
  <c r="AJ250" i="2"/>
  <c r="AK250" i="2"/>
  <c r="AJ2790" i="2"/>
  <c r="AK2790" i="2"/>
  <c r="AJ56" i="2"/>
  <c r="AK56" i="2"/>
  <c r="AJ251" i="2"/>
  <c r="AK251" i="2"/>
  <c r="AJ2162" i="2"/>
  <c r="AK2162" i="2"/>
  <c r="AJ1441" i="2"/>
  <c r="AK1441" i="2"/>
  <c r="AJ2163" i="2"/>
  <c r="AK2163" i="2"/>
  <c r="AJ3483" i="2"/>
  <c r="AK3483" i="2"/>
  <c r="AJ3484" i="2"/>
  <c r="AK3484" i="2"/>
  <c r="AJ2791" i="2"/>
  <c r="AK2791" i="2"/>
  <c r="AJ2164" i="2"/>
  <c r="AK2164" i="2"/>
  <c r="AJ2792" i="2"/>
  <c r="AK2792" i="2"/>
  <c r="AJ252" i="2"/>
  <c r="AK252" i="2"/>
  <c r="AJ3246" i="2"/>
  <c r="AK3246" i="2"/>
  <c r="AJ792" i="2"/>
  <c r="AK792" i="2"/>
  <c r="AJ793" i="2"/>
  <c r="AK793" i="2"/>
  <c r="AJ253" i="2"/>
  <c r="AK253" i="2"/>
  <c r="AJ2165" i="2"/>
  <c r="AK2165" i="2"/>
  <c r="AJ2793" i="2"/>
  <c r="AK2793" i="2"/>
  <c r="AJ794" i="2"/>
  <c r="AK794" i="2"/>
  <c r="AJ57" i="2"/>
  <c r="AK57" i="2"/>
  <c r="AJ2794" i="2"/>
  <c r="AK2794" i="2"/>
  <c r="AJ795" i="2"/>
  <c r="AK795" i="2"/>
  <c r="AJ2166" i="2"/>
  <c r="AK2166" i="2"/>
  <c r="AJ2167" i="2"/>
  <c r="AK2167" i="2"/>
  <c r="AJ3247" i="2"/>
  <c r="AK3247" i="2"/>
  <c r="AJ1442" i="2"/>
  <c r="AK1442" i="2"/>
  <c r="AJ1443" i="2"/>
  <c r="AK1443" i="2"/>
  <c r="AJ3485" i="2"/>
  <c r="AK3485" i="2"/>
  <c r="AJ254" i="2"/>
  <c r="AK254" i="2"/>
  <c r="AJ796" i="2"/>
  <c r="AK796" i="2"/>
  <c r="AJ797" i="2"/>
  <c r="AK797" i="2"/>
  <c r="AJ798" i="2"/>
  <c r="AK798" i="2"/>
  <c r="AJ255" i="2"/>
  <c r="AK255" i="2"/>
  <c r="AJ2168" i="2"/>
  <c r="AK2168" i="2"/>
  <c r="AJ1444" i="2"/>
  <c r="AK1444" i="2"/>
  <c r="AJ799" i="2"/>
  <c r="AK799" i="2"/>
  <c r="AJ1445" i="2"/>
  <c r="AK1445" i="2"/>
  <c r="AJ800" i="2"/>
  <c r="AK800" i="2"/>
  <c r="AJ2795" i="2"/>
  <c r="AK2795" i="2"/>
  <c r="AJ256" i="2"/>
  <c r="AK256" i="2"/>
  <c r="AJ2169" i="2"/>
  <c r="AK2169" i="2"/>
  <c r="AJ2170" i="2"/>
  <c r="AK2170" i="2"/>
  <c r="AJ801" i="2"/>
  <c r="AK801" i="2"/>
  <c r="AJ802" i="2"/>
  <c r="AK802" i="2"/>
  <c r="AJ1446" i="2"/>
  <c r="AK1446" i="2"/>
  <c r="AJ2171" i="2"/>
  <c r="AK2171" i="2"/>
  <c r="AJ2172" i="2"/>
  <c r="AK2172" i="2"/>
  <c r="AJ803" i="2"/>
  <c r="AK803" i="2"/>
  <c r="AJ804" i="2"/>
  <c r="AK804" i="2"/>
  <c r="AJ1447" i="2"/>
  <c r="AK1447" i="2"/>
  <c r="AJ1448" i="2"/>
  <c r="AK1448" i="2"/>
  <c r="AJ257" i="2"/>
  <c r="AK257" i="2"/>
  <c r="AJ3248" i="2"/>
  <c r="AK3248" i="2"/>
  <c r="AJ1449" i="2"/>
  <c r="AK1449" i="2"/>
  <c r="AJ2796" i="2"/>
  <c r="AK2796" i="2"/>
  <c r="AJ3249" i="2"/>
  <c r="AK3249" i="2"/>
  <c r="AJ258" i="2"/>
  <c r="AK258" i="2"/>
  <c r="AJ2797" i="2"/>
  <c r="AK2797" i="2"/>
  <c r="AJ3250" i="2"/>
  <c r="AK3250" i="2"/>
  <c r="AJ2173" i="2"/>
  <c r="AK2173" i="2"/>
  <c r="AJ259" i="2"/>
  <c r="AK259" i="2"/>
  <c r="AJ2174" i="2"/>
  <c r="AK2174" i="2"/>
  <c r="AJ805" i="2"/>
  <c r="AK805" i="2"/>
  <c r="AJ806" i="2"/>
  <c r="AK806" i="2"/>
  <c r="AJ2175" i="2"/>
  <c r="AK2175" i="2"/>
  <c r="AJ2798" i="2"/>
  <c r="AK2798" i="2"/>
  <c r="AJ1450" i="2"/>
  <c r="AK1450" i="2"/>
  <c r="AJ1451" i="2"/>
  <c r="AK1451" i="2"/>
  <c r="AJ3251" i="2"/>
  <c r="AK3251" i="2"/>
  <c r="AJ1452" i="2"/>
  <c r="AK1452" i="2"/>
  <c r="AJ260" i="2"/>
  <c r="AK260" i="2"/>
  <c r="AJ807" i="2"/>
  <c r="AK807" i="2"/>
  <c r="AJ1453" i="2"/>
  <c r="AK1453" i="2"/>
  <c r="AJ1454" i="2"/>
  <c r="AK1454" i="2"/>
  <c r="AJ1455" i="2"/>
  <c r="AK1455" i="2"/>
  <c r="AJ3486" i="2"/>
  <c r="AK3486" i="2"/>
  <c r="AJ3487" i="2"/>
  <c r="AK3487" i="2"/>
  <c r="AJ1456" i="2"/>
  <c r="AK1456" i="2"/>
  <c r="AJ2176" i="2"/>
  <c r="AK2176" i="2"/>
  <c r="AJ261" i="2"/>
  <c r="AK261" i="2"/>
  <c r="AJ808" i="2"/>
  <c r="AK808" i="2"/>
  <c r="AJ2799" i="2"/>
  <c r="AK2799" i="2"/>
  <c r="AJ2800" i="2"/>
  <c r="AK2800" i="2"/>
  <c r="AJ2801" i="2"/>
  <c r="AK2801" i="2"/>
  <c r="AJ2802" i="2"/>
  <c r="AK2802" i="2"/>
  <c r="AJ1457" i="2"/>
  <c r="AK1457" i="2"/>
  <c r="AJ2177" i="2"/>
  <c r="AK2177" i="2"/>
  <c r="AJ2178" i="2"/>
  <c r="AK2178" i="2"/>
  <c r="AJ809" i="2"/>
  <c r="AK809" i="2"/>
  <c r="AJ2803" i="2"/>
  <c r="AK2803" i="2"/>
  <c r="AJ262" i="2"/>
  <c r="AK262" i="2"/>
  <c r="AJ3252" i="2"/>
  <c r="AK3252" i="2"/>
  <c r="AJ810" i="2"/>
  <c r="AK810" i="2"/>
  <c r="AJ2179" i="2"/>
  <c r="AK2179" i="2"/>
  <c r="AJ263" i="2"/>
  <c r="AK263" i="2"/>
  <c r="AJ3488" i="2"/>
  <c r="AK3488" i="2"/>
  <c r="AJ2180" i="2"/>
  <c r="AK2180" i="2"/>
  <c r="AJ1458" i="2"/>
  <c r="AK1458" i="2"/>
  <c r="AJ2181" i="2"/>
  <c r="AK2181" i="2"/>
  <c r="AJ2804" i="2"/>
  <c r="AK2804" i="2"/>
  <c r="AJ3489" i="2"/>
  <c r="AK3489" i="2"/>
  <c r="AJ2182" i="2"/>
  <c r="AK2182" i="2"/>
  <c r="AJ2183" i="2"/>
  <c r="AK2183" i="2"/>
  <c r="AJ264" i="2"/>
  <c r="AK264" i="2"/>
  <c r="AJ1459" i="2"/>
  <c r="AK1459" i="2"/>
  <c r="AJ811" i="2"/>
  <c r="AK811" i="2"/>
  <c r="AJ812" i="2"/>
  <c r="AK812" i="2"/>
  <c r="AJ2805" i="2"/>
  <c r="AK2805" i="2"/>
  <c r="AJ2184" i="2"/>
  <c r="AK2184" i="2"/>
  <c r="AJ265" i="2"/>
  <c r="AK265" i="2"/>
  <c r="AJ3681" i="2"/>
  <c r="AK3681" i="2"/>
  <c r="AJ3682" i="2"/>
  <c r="AK3682" i="2"/>
  <c r="AJ3683" i="2"/>
  <c r="AK3683" i="2"/>
  <c r="AJ3684" i="2"/>
  <c r="AK3684" i="2"/>
  <c r="AJ3685" i="2"/>
  <c r="AK3685" i="2"/>
  <c r="AJ3686" i="2"/>
  <c r="AK3686" i="2"/>
  <c r="AJ58" i="2"/>
  <c r="AK58" i="2"/>
  <c r="AJ1460" i="2"/>
  <c r="AK1460" i="2"/>
  <c r="AJ2185" i="2"/>
  <c r="AK2185" i="2"/>
  <c r="AJ2186" i="2"/>
  <c r="AK2186" i="2"/>
  <c r="AJ2187" i="2"/>
  <c r="AK2187" i="2"/>
  <c r="AJ59" i="2"/>
  <c r="AK59" i="2"/>
  <c r="AJ3253" i="2"/>
  <c r="AK3253" i="2"/>
  <c r="AJ266" i="2"/>
  <c r="AK266" i="2"/>
  <c r="AJ2806" i="2"/>
  <c r="AK2806" i="2"/>
  <c r="AJ3490" i="2"/>
  <c r="AK3490" i="2"/>
  <c r="AJ1461" i="2"/>
  <c r="AK1461" i="2"/>
  <c r="AJ2188" i="2"/>
  <c r="AK2188" i="2"/>
  <c r="AJ3254" i="2"/>
  <c r="AK3254" i="2"/>
  <c r="AJ1462" i="2"/>
  <c r="AK1462" i="2"/>
  <c r="AJ267" i="2"/>
  <c r="AK267" i="2"/>
  <c r="AJ3687" i="2"/>
  <c r="AK3687" i="2"/>
  <c r="AJ2189" i="2"/>
  <c r="AK2189" i="2"/>
  <c r="AJ813" i="2"/>
  <c r="AK813" i="2"/>
  <c r="AJ814" i="2"/>
  <c r="AK814" i="2"/>
  <c r="AJ2190" i="2"/>
  <c r="AK2190" i="2"/>
  <c r="AJ2191" i="2"/>
  <c r="AK2191" i="2"/>
  <c r="AJ815" i="2"/>
  <c r="AK815" i="2"/>
  <c r="AJ2807" i="2"/>
  <c r="AK2807" i="2"/>
  <c r="AJ2192" i="2"/>
  <c r="AK2192" i="2"/>
  <c r="AJ816" i="2"/>
  <c r="AK816" i="2"/>
  <c r="AJ817" i="2"/>
  <c r="AK817" i="2"/>
  <c r="AJ2808" i="2"/>
  <c r="AK2808" i="2"/>
  <c r="AJ2809" i="2"/>
  <c r="AK2809" i="2"/>
  <c r="AJ2810" i="2"/>
  <c r="AK2810" i="2"/>
  <c r="AJ818" i="2"/>
  <c r="AK818" i="2"/>
  <c r="AJ1463" i="2"/>
  <c r="AK1463" i="2"/>
  <c r="AJ3255" i="2"/>
  <c r="AK3255" i="2"/>
  <c r="AJ3688" i="2"/>
  <c r="AK3688" i="2"/>
  <c r="AJ3689" i="2"/>
  <c r="AK3689" i="2"/>
  <c r="AJ268" i="2"/>
  <c r="AK268" i="2"/>
  <c r="AJ2193" i="2"/>
  <c r="AK2193" i="2"/>
  <c r="AJ3690" i="2"/>
  <c r="AK3690" i="2"/>
  <c r="AJ3691" i="2"/>
  <c r="AK3691" i="2"/>
  <c r="AJ3692" i="2"/>
  <c r="AK3692" i="2"/>
  <c r="AJ3693" i="2"/>
  <c r="AK3693" i="2"/>
  <c r="AJ3694" i="2"/>
  <c r="AK3694" i="2"/>
  <c r="AJ3695" i="2"/>
  <c r="AK3695" i="2"/>
  <c r="AJ3696" i="2"/>
  <c r="AK3696" i="2"/>
  <c r="AJ3697" i="2"/>
  <c r="AK3697" i="2"/>
  <c r="AJ3698" i="2"/>
  <c r="AK3698" i="2"/>
  <c r="AJ3699" i="2"/>
  <c r="AK3699" i="2"/>
  <c r="AJ3700" i="2"/>
  <c r="AK3700" i="2"/>
  <c r="AJ3701" i="2"/>
  <c r="AK3701" i="2"/>
  <c r="AJ3702" i="2"/>
  <c r="AK3702" i="2"/>
  <c r="AJ3703" i="2"/>
  <c r="AK3703" i="2"/>
  <c r="AJ3704" i="2"/>
  <c r="AK3704" i="2"/>
  <c r="AJ3705" i="2"/>
  <c r="AK3705" i="2"/>
  <c r="AJ3706" i="2"/>
  <c r="AK3706" i="2"/>
  <c r="AJ3707" i="2"/>
  <c r="AK3707" i="2"/>
  <c r="AJ3708" i="2"/>
  <c r="AK3708" i="2"/>
  <c r="AJ3709" i="2"/>
  <c r="AK3709" i="2"/>
  <c r="AJ3710" i="2"/>
  <c r="AK3710" i="2"/>
  <c r="AJ3491" i="2"/>
  <c r="AK3491" i="2"/>
  <c r="AJ1464" i="2"/>
  <c r="AK1464" i="2"/>
  <c r="AJ3492" i="2"/>
  <c r="AK3492" i="2"/>
  <c r="AJ1465" i="2"/>
  <c r="AK1465" i="2"/>
  <c r="AJ819" i="2"/>
  <c r="AK819" i="2"/>
  <c r="AJ820" i="2"/>
  <c r="AK820" i="2"/>
  <c r="AJ2194" i="2"/>
  <c r="AK2194" i="2"/>
  <c r="AJ821" i="2"/>
  <c r="AK821" i="2"/>
  <c r="AJ1466" i="2"/>
  <c r="AK1466" i="2"/>
  <c r="AJ822" i="2"/>
  <c r="AK822" i="2"/>
  <c r="AJ1467" i="2"/>
  <c r="AK1467" i="2"/>
  <c r="AJ823" i="2"/>
  <c r="AK823" i="2"/>
  <c r="AJ2195" i="2"/>
  <c r="AK2195" i="2"/>
  <c r="AJ1468" i="2"/>
  <c r="AK1468" i="2"/>
  <c r="AJ824" i="2"/>
  <c r="AK824" i="2"/>
  <c r="AJ825" i="2"/>
  <c r="AK825" i="2"/>
  <c r="AJ826" i="2"/>
  <c r="AK826" i="2"/>
  <c r="AJ2811" i="2"/>
  <c r="AK2811" i="2"/>
  <c r="AJ827" i="2"/>
  <c r="AK827" i="2"/>
  <c r="AJ269" i="2"/>
  <c r="AK269" i="2"/>
  <c r="AJ828" i="2"/>
  <c r="AK828" i="2"/>
  <c r="AJ829" i="2"/>
  <c r="AK829" i="2"/>
  <c r="AJ2196" i="2"/>
  <c r="AK2196" i="2"/>
  <c r="AJ2812" i="2"/>
  <c r="AK2812" i="2"/>
  <c r="AJ270" i="2"/>
  <c r="AK270" i="2"/>
  <c r="AJ271" i="2"/>
  <c r="AK271" i="2"/>
  <c r="AJ3711" i="2"/>
  <c r="AK3711" i="2"/>
  <c r="AJ3712" i="2"/>
  <c r="AK3712" i="2"/>
  <c r="AJ3713" i="2"/>
  <c r="AK3713" i="2"/>
  <c r="AJ272" i="2"/>
  <c r="AK272" i="2"/>
  <c r="AJ1469" i="2"/>
  <c r="AK1469" i="2"/>
  <c r="AJ2813" i="2"/>
  <c r="AK2813" i="2"/>
  <c r="AJ3256" i="2"/>
  <c r="AK3256" i="2"/>
  <c r="AJ830" i="2"/>
  <c r="AK830" i="2"/>
  <c r="AJ1470" i="2"/>
  <c r="AK1470" i="2"/>
  <c r="AJ273" i="2"/>
  <c r="AK273" i="2"/>
  <c r="AJ3257" i="2"/>
  <c r="AK3257" i="2"/>
  <c r="AJ1471" i="2"/>
  <c r="AK1471" i="2"/>
  <c r="AJ3493" i="2"/>
  <c r="AK3493" i="2"/>
  <c r="AJ2814" i="2"/>
  <c r="AK2814" i="2"/>
  <c r="AJ274" i="2"/>
  <c r="AK274" i="2"/>
  <c r="AJ831" i="2"/>
  <c r="AK831" i="2"/>
  <c r="AJ3258" i="2"/>
  <c r="AK3258" i="2"/>
  <c r="AJ2815" i="2"/>
  <c r="AK2815" i="2"/>
  <c r="AJ275" i="2"/>
  <c r="AK275" i="2"/>
  <c r="AJ1472" i="2"/>
  <c r="AK1472" i="2"/>
  <c r="AJ2816" i="2"/>
  <c r="AK2816" i="2"/>
  <c r="AJ60" i="2"/>
  <c r="AK60" i="2"/>
  <c r="AJ3259" i="2"/>
  <c r="AK3259" i="2"/>
  <c r="AJ3714" i="2"/>
  <c r="AK3714" i="2"/>
  <c r="AJ2197" i="2"/>
  <c r="AK2197" i="2"/>
  <c r="AJ832" i="2"/>
  <c r="AK832" i="2"/>
  <c r="AJ833" i="2"/>
  <c r="AK833" i="2"/>
  <c r="AJ276" i="2"/>
  <c r="AK276" i="2"/>
  <c r="AJ277" i="2"/>
  <c r="AK277" i="2"/>
  <c r="AJ2198" i="2"/>
  <c r="AK2198" i="2"/>
  <c r="AJ1473" i="2"/>
  <c r="AK1473" i="2"/>
  <c r="AJ834" i="2"/>
  <c r="AK834" i="2"/>
  <c r="AJ2817" i="2"/>
  <c r="AK2817" i="2"/>
  <c r="AJ278" i="2"/>
  <c r="AK278" i="2"/>
  <c r="AJ835" i="2"/>
  <c r="AK835" i="2"/>
  <c r="AJ3494" i="2"/>
  <c r="AK3494" i="2"/>
  <c r="AJ2199" i="2"/>
  <c r="AK2199" i="2"/>
  <c r="AJ836" i="2"/>
  <c r="AK836" i="2"/>
  <c r="AJ3715" i="2"/>
  <c r="AK3715" i="2"/>
  <c r="AJ3716" i="2"/>
  <c r="AK3716" i="2"/>
  <c r="AJ3717" i="2"/>
  <c r="AK3717" i="2"/>
  <c r="AJ3718" i="2"/>
  <c r="AK3718" i="2"/>
  <c r="AJ3719" i="2"/>
  <c r="AK3719" i="2"/>
  <c r="AJ3720" i="2"/>
  <c r="AK3720" i="2"/>
  <c r="AJ3721" i="2"/>
  <c r="AK3721" i="2"/>
  <c r="AJ3722" i="2"/>
  <c r="AK3722" i="2"/>
  <c r="AJ3723" i="2"/>
  <c r="AK3723" i="2"/>
  <c r="AJ3724" i="2"/>
  <c r="AK3724" i="2"/>
  <c r="AJ3725" i="2"/>
  <c r="AK3725" i="2"/>
  <c r="AJ3726" i="2"/>
  <c r="AK3726" i="2"/>
  <c r="AJ3727" i="2"/>
  <c r="AK3727" i="2"/>
  <c r="AJ3728" i="2"/>
  <c r="AK3728" i="2"/>
  <c r="AJ3729" i="2"/>
  <c r="AK3729" i="2"/>
  <c r="AJ3730" i="2"/>
  <c r="AK3730" i="2"/>
  <c r="AJ3731" i="2"/>
  <c r="AK3731" i="2"/>
  <c r="AJ3732" i="2"/>
  <c r="AK3732" i="2"/>
  <c r="AJ3733" i="2"/>
  <c r="AK3733" i="2"/>
  <c r="AJ3734" i="2"/>
  <c r="AK3734" i="2"/>
  <c r="AJ3735" i="2"/>
  <c r="AK3735" i="2"/>
  <c r="AJ3736" i="2"/>
  <c r="AK3736" i="2"/>
  <c r="AJ3737" i="2"/>
  <c r="AK3737" i="2"/>
  <c r="AJ3738" i="2"/>
  <c r="AK3738" i="2"/>
  <c r="AJ3739" i="2"/>
  <c r="AK3739" i="2"/>
  <c r="AJ3740" i="2"/>
  <c r="AK3740" i="2"/>
  <c r="AJ3741" i="2"/>
  <c r="AK3741" i="2"/>
  <c r="AJ3742" i="2"/>
  <c r="AK3742" i="2"/>
  <c r="AJ3743" i="2"/>
  <c r="AK3743" i="2"/>
  <c r="AJ3744" i="2"/>
  <c r="AK3744" i="2"/>
  <c r="AJ3745" i="2"/>
  <c r="AK3745" i="2"/>
  <c r="AJ3746" i="2"/>
  <c r="AK3746" i="2"/>
  <c r="AJ3747" i="2"/>
  <c r="AK3747" i="2"/>
  <c r="AJ3748" i="2"/>
  <c r="AK3748" i="2"/>
  <c r="AJ3749" i="2"/>
  <c r="AK3749" i="2"/>
  <c r="AJ1474" i="2"/>
  <c r="AK1474" i="2"/>
  <c r="AJ2818" i="2"/>
  <c r="AK2818" i="2"/>
  <c r="AJ1475" i="2"/>
  <c r="AK1475" i="2"/>
  <c r="AJ2819" i="2"/>
  <c r="AK2819" i="2"/>
  <c r="AJ2200" i="2"/>
  <c r="AK2200" i="2"/>
  <c r="AJ2201" i="2"/>
  <c r="AK2201" i="2"/>
  <c r="AJ2202" i="2"/>
  <c r="AK2202" i="2"/>
  <c r="AJ3260" i="2"/>
  <c r="AK3260" i="2"/>
  <c r="AJ837" i="2"/>
  <c r="AK837" i="2"/>
  <c r="AJ279" i="2"/>
  <c r="AK279" i="2"/>
  <c r="AJ280" i="2"/>
  <c r="AK280" i="2"/>
  <c r="AJ3261" i="2"/>
  <c r="AK3261" i="2"/>
  <c r="AJ3262" i="2"/>
  <c r="AK3262" i="2"/>
  <c r="AJ1476" i="2"/>
  <c r="AK1476" i="2"/>
  <c r="AJ3750" i="2"/>
  <c r="AK3750" i="2"/>
  <c r="AJ1477" i="2"/>
  <c r="AK1477" i="2"/>
  <c r="AJ3751" i="2"/>
  <c r="AK3751" i="2"/>
  <c r="AJ3752" i="2"/>
  <c r="AK3752" i="2"/>
  <c r="AJ1478" i="2"/>
  <c r="AK1478" i="2"/>
  <c r="AJ2820" i="2"/>
  <c r="AK2820" i="2"/>
  <c r="AJ2821" i="2"/>
  <c r="AK2821" i="2"/>
  <c r="AJ2822" i="2"/>
  <c r="AK2822" i="2"/>
  <c r="AJ2823" i="2"/>
  <c r="AK2823" i="2"/>
  <c r="AJ2824" i="2"/>
  <c r="AK2824" i="2"/>
  <c r="AJ3495" i="2"/>
  <c r="AK3495" i="2"/>
  <c r="AJ3263" i="2"/>
  <c r="AK3263" i="2"/>
  <c r="AJ3264" i="2"/>
  <c r="AK3264" i="2"/>
  <c r="AJ2825" i="2"/>
  <c r="AK2825" i="2"/>
  <c r="AJ3753" i="2"/>
  <c r="AK3753" i="2"/>
  <c r="AJ3496" i="2"/>
  <c r="AK3496" i="2"/>
  <c r="AJ1479" i="2"/>
  <c r="AK1479" i="2"/>
  <c r="AJ1480" i="2"/>
  <c r="AK1480" i="2"/>
  <c r="AJ2203" i="2"/>
  <c r="AK2203" i="2"/>
  <c r="AJ3497" i="2"/>
  <c r="AK3497" i="2"/>
  <c r="AJ3754" i="2"/>
  <c r="AK3754" i="2"/>
  <c r="AJ281" i="2"/>
  <c r="AK281" i="2"/>
  <c r="AJ2204" i="2"/>
  <c r="AK2204" i="2"/>
  <c r="AJ1481" i="2"/>
  <c r="AK1481" i="2"/>
  <c r="AJ3498" i="2"/>
  <c r="AK3498" i="2"/>
  <c r="AJ838" i="2"/>
  <c r="AK838" i="2"/>
  <c r="AJ1482" i="2"/>
  <c r="AK1482" i="2"/>
  <c r="AJ1483" i="2"/>
  <c r="AK1483" i="2"/>
  <c r="AJ1484" i="2"/>
  <c r="AK1484" i="2"/>
  <c r="AJ282" i="2"/>
  <c r="AK282" i="2"/>
  <c r="AJ839" i="2"/>
  <c r="AK839" i="2"/>
  <c r="AJ283" i="2"/>
  <c r="AK283" i="2"/>
  <c r="AJ2205" i="2"/>
  <c r="AK2205" i="2"/>
  <c r="AJ840" i="2"/>
  <c r="AK840" i="2"/>
  <c r="AJ61" i="2"/>
  <c r="AK61" i="2"/>
  <c r="AJ3265" i="2"/>
  <c r="AK3265" i="2"/>
  <c r="AJ841" i="2"/>
  <c r="AK841" i="2"/>
  <c r="AJ2826" i="2"/>
  <c r="AK2826" i="2"/>
  <c r="AJ2827" i="2"/>
  <c r="AK2827" i="2"/>
  <c r="AJ2828" i="2"/>
  <c r="AK2828" i="2"/>
  <c r="AJ842" i="2"/>
  <c r="AK842" i="2"/>
  <c r="AJ2829" i="2"/>
  <c r="AK2829" i="2"/>
  <c r="AJ2206" i="2"/>
  <c r="AK2206" i="2"/>
  <c r="AJ2830" i="2"/>
  <c r="AK2830" i="2"/>
  <c r="AJ284" i="2"/>
  <c r="AK284" i="2"/>
  <c r="AJ843" i="2"/>
  <c r="AK843" i="2"/>
  <c r="AJ285" i="2"/>
  <c r="AK285" i="2"/>
  <c r="AJ286" i="2"/>
  <c r="AK286" i="2"/>
  <c r="AJ844" i="2"/>
  <c r="AK844" i="2"/>
  <c r="AJ845" i="2"/>
  <c r="AK845" i="2"/>
  <c r="AJ3266" i="2"/>
  <c r="AK3266" i="2"/>
  <c r="AJ287" i="2"/>
  <c r="AK287" i="2"/>
  <c r="AJ846" i="2"/>
  <c r="AK846" i="2"/>
  <c r="AJ847" i="2"/>
  <c r="AK847" i="2"/>
  <c r="AJ2207" i="2"/>
  <c r="AK2207" i="2"/>
  <c r="AJ848" i="2"/>
  <c r="AK848" i="2"/>
  <c r="AJ2208" i="2"/>
  <c r="AK2208" i="2"/>
  <c r="AJ2209" i="2"/>
  <c r="AK2209" i="2"/>
  <c r="AJ2210" i="2"/>
  <c r="AK2210" i="2"/>
  <c r="AJ288" i="2"/>
  <c r="AK288" i="2"/>
  <c r="AJ849" i="2"/>
  <c r="AK849" i="2"/>
  <c r="AJ2211" i="2"/>
  <c r="AK2211" i="2"/>
  <c r="AJ2831" i="2"/>
  <c r="AK2831" i="2"/>
  <c r="AJ2212" i="2"/>
  <c r="AK2212" i="2"/>
  <c r="AJ1485" i="2"/>
  <c r="AK1485" i="2"/>
  <c r="AJ3267" i="2"/>
  <c r="AK3267" i="2"/>
  <c r="AJ850" i="2"/>
  <c r="AK850" i="2"/>
  <c r="AJ289" i="2"/>
  <c r="AK289" i="2"/>
  <c r="AJ851" i="2"/>
  <c r="AK851" i="2"/>
  <c r="AJ2832" i="2"/>
  <c r="AK2832" i="2"/>
  <c r="AJ1486" i="2"/>
  <c r="AK1486" i="2"/>
  <c r="AJ290" i="2"/>
  <c r="AK290" i="2"/>
  <c r="AJ1487" i="2"/>
  <c r="AK1487" i="2"/>
  <c r="AJ852" i="2"/>
  <c r="AK852" i="2"/>
  <c r="AJ2213" i="2"/>
  <c r="AK2213" i="2"/>
  <c r="AJ853" i="2"/>
  <c r="AK853" i="2"/>
  <c r="AJ291" i="2"/>
  <c r="AK291" i="2"/>
  <c r="AJ854" i="2"/>
  <c r="AK854" i="2"/>
  <c r="AJ3268" i="2"/>
  <c r="AK3268" i="2"/>
  <c r="AJ3755" i="2"/>
  <c r="AK3755" i="2"/>
  <c r="AJ1488" i="2"/>
  <c r="AK1488" i="2"/>
  <c r="AJ2833" i="2"/>
  <c r="AK2833" i="2"/>
  <c r="AJ2214" i="2"/>
  <c r="AK2214" i="2"/>
  <c r="AJ1489" i="2"/>
  <c r="AK1489" i="2"/>
  <c r="AJ292" i="2"/>
  <c r="AK292" i="2"/>
  <c r="AJ855" i="2"/>
  <c r="AK855" i="2"/>
  <c r="AJ2834" i="2"/>
  <c r="AK2834" i="2"/>
  <c r="AJ1490" i="2"/>
  <c r="AK1490" i="2"/>
  <c r="AJ2835" i="2"/>
  <c r="AK2835" i="2"/>
  <c r="AJ856" i="2"/>
  <c r="AK856" i="2"/>
  <c r="AJ1491" i="2"/>
  <c r="AK1491" i="2"/>
  <c r="AJ1492" i="2"/>
  <c r="AK1492" i="2"/>
  <c r="AJ2215" i="2"/>
  <c r="AK2215" i="2"/>
  <c r="AJ2216" i="2"/>
  <c r="AK2216" i="2"/>
  <c r="AJ293" i="2"/>
  <c r="AK293" i="2"/>
  <c r="AJ3499" i="2"/>
  <c r="AK3499" i="2"/>
  <c r="AJ3756" i="2"/>
  <c r="AK3756" i="2"/>
  <c r="AJ1493" i="2"/>
  <c r="AK1493" i="2"/>
  <c r="AJ1494" i="2"/>
  <c r="AK1494" i="2"/>
  <c r="AJ294" i="2"/>
  <c r="AK294" i="2"/>
  <c r="AJ1495" i="2"/>
  <c r="AK1495" i="2"/>
  <c r="AJ295" i="2"/>
  <c r="AK295" i="2"/>
  <c r="AJ3269" i="2"/>
  <c r="AK3269" i="2"/>
  <c r="AJ3270" i="2"/>
  <c r="AK3270" i="2"/>
  <c r="AJ3500" i="2"/>
  <c r="AK3500" i="2"/>
  <c r="AJ1496" i="2"/>
  <c r="AK1496" i="2"/>
  <c r="AJ2217" i="2"/>
  <c r="AK2217" i="2"/>
  <c r="AJ2218" i="2"/>
  <c r="AK2218" i="2"/>
  <c r="AJ2219" i="2"/>
  <c r="AK2219" i="2"/>
  <c r="AJ857" i="2"/>
  <c r="AK857" i="2"/>
  <c r="AJ2220" i="2"/>
  <c r="AK2220" i="2"/>
  <c r="AJ3757" i="2"/>
  <c r="AK3757" i="2"/>
  <c r="AJ3758" i="2"/>
  <c r="AK3758" i="2"/>
  <c r="AJ3759" i="2"/>
  <c r="AK3759" i="2"/>
  <c r="AJ3760" i="2"/>
  <c r="AK3760" i="2"/>
  <c r="AJ3761" i="2"/>
  <c r="AK3761" i="2"/>
  <c r="AJ3762" i="2"/>
  <c r="AK3762" i="2"/>
  <c r="AJ3763" i="2"/>
  <c r="AK3763" i="2"/>
  <c r="AJ3764" i="2"/>
  <c r="AK3764" i="2"/>
  <c r="AJ3765" i="2"/>
  <c r="AK3765" i="2"/>
  <c r="AJ3766" i="2"/>
  <c r="AK3766" i="2"/>
  <c r="AJ3767" i="2"/>
  <c r="AK3767" i="2"/>
  <c r="AJ3768" i="2"/>
  <c r="AK3768" i="2"/>
  <c r="AJ3769" i="2"/>
  <c r="AK3769" i="2"/>
  <c r="AJ3770" i="2"/>
  <c r="AK3770" i="2"/>
  <c r="AJ2221" i="2"/>
  <c r="AK2221" i="2"/>
  <c r="AJ1497" i="2"/>
  <c r="AK1497" i="2"/>
  <c r="AJ1498" i="2"/>
  <c r="AK1498" i="2"/>
  <c r="AJ2836" i="2"/>
  <c r="AK2836" i="2"/>
  <c r="AJ2837" i="2"/>
  <c r="AK2837" i="2"/>
  <c r="AJ296" i="2"/>
  <c r="AK296" i="2"/>
  <c r="AJ1499" i="2"/>
  <c r="AK1499" i="2"/>
  <c r="AJ2222" i="2"/>
  <c r="AK2222" i="2"/>
  <c r="AJ858" i="2"/>
  <c r="AK858" i="2"/>
  <c r="AJ297" i="2"/>
  <c r="AK297" i="2"/>
  <c r="AJ2838" i="2"/>
  <c r="AK2838" i="2"/>
  <c r="AJ1500" i="2"/>
  <c r="AK1500" i="2"/>
  <c r="AJ3271" i="2"/>
  <c r="AK3271" i="2"/>
  <c r="AJ298" i="2"/>
  <c r="AK298" i="2"/>
  <c r="AJ1501" i="2"/>
  <c r="AK1501" i="2"/>
  <c r="AJ299" i="2"/>
  <c r="AK299" i="2"/>
  <c r="AJ1502" i="2"/>
  <c r="AK1502" i="2"/>
  <c r="AJ2839" i="2"/>
  <c r="AK2839" i="2"/>
  <c r="AJ300" i="2"/>
  <c r="AK300" i="2"/>
  <c r="AJ2223" i="2"/>
  <c r="AK2223" i="2"/>
  <c r="AJ2840" i="2"/>
  <c r="AK2840" i="2"/>
  <c r="AJ1503" i="2"/>
  <c r="AK1503" i="2"/>
  <c r="AJ3272" i="2"/>
  <c r="AK3272" i="2"/>
  <c r="AJ1504" i="2"/>
  <c r="AK1504" i="2"/>
  <c r="AJ301" i="2"/>
  <c r="AK301" i="2"/>
  <c r="AJ3771" i="2"/>
  <c r="AK3771" i="2"/>
  <c r="AJ3772" i="2"/>
  <c r="AK3772" i="2"/>
  <c r="AJ3773" i="2"/>
  <c r="AK3773" i="2"/>
  <c r="AJ1505" i="2"/>
  <c r="AK1505" i="2"/>
  <c r="AJ2224" i="2"/>
  <c r="AK2224" i="2"/>
  <c r="AJ859" i="2"/>
  <c r="AK859" i="2"/>
  <c r="AJ1506" i="2"/>
  <c r="AK1506" i="2"/>
  <c r="AJ2841" i="2"/>
  <c r="AK2841" i="2"/>
  <c r="AJ860" i="2"/>
  <c r="AK860" i="2"/>
  <c r="AJ302" i="2"/>
  <c r="AK302" i="2"/>
  <c r="AJ2225" i="2"/>
  <c r="AK2225" i="2"/>
  <c r="AJ62" i="2"/>
  <c r="AK62" i="2"/>
  <c r="AJ2226" i="2"/>
  <c r="AK2226" i="2"/>
  <c r="AJ2842" i="2"/>
  <c r="AK2842" i="2"/>
  <c r="AJ2227" i="2"/>
  <c r="AK2227" i="2"/>
  <c r="AJ3501" i="2"/>
  <c r="AK3501" i="2"/>
  <c r="AJ63" i="2"/>
  <c r="AK63" i="2"/>
  <c r="AJ861" i="2"/>
  <c r="AK861" i="2"/>
  <c r="AJ2228" i="2"/>
  <c r="AK2228" i="2"/>
  <c r="AJ862" i="2"/>
  <c r="AK862" i="2"/>
  <c r="AJ1507" i="2"/>
  <c r="AK1507" i="2"/>
  <c r="AJ863" i="2"/>
  <c r="AK863" i="2"/>
  <c r="AJ303" i="2"/>
  <c r="AK303" i="2"/>
  <c r="AJ1508" i="2"/>
  <c r="AK1508" i="2"/>
  <c r="AJ304" i="2"/>
  <c r="AK304" i="2"/>
  <c r="AJ1509" i="2"/>
  <c r="AK1509" i="2"/>
  <c r="AJ2843" i="2"/>
  <c r="AK2843" i="2"/>
  <c r="AJ864" i="2"/>
  <c r="AK864" i="2"/>
  <c r="AJ865" i="2"/>
  <c r="AK865" i="2"/>
  <c r="AJ1510" i="2"/>
  <c r="AK1510" i="2"/>
  <c r="AJ3273" i="2"/>
  <c r="AK3273" i="2"/>
  <c r="AJ3502" i="2"/>
  <c r="AK3502" i="2"/>
  <c r="AJ2229" i="2"/>
  <c r="AK2229" i="2"/>
  <c r="AJ2844" i="2"/>
  <c r="AK2844" i="2"/>
  <c r="AJ866" i="2"/>
  <c r="AK866" i="2"/>
  <c r="AJ305" i="2"/>
  <c r="AK305" i="2"/>
  <c r="AJ1511" i="2"/>
  <c r="AK1511" i="2"/>
  <c r="AJ306" i="2"/>
  <c r="AK306" i="2"/>
  <c r="AJ1512" i="2"/>
  <c r="AK1512" i="2"/>
  <c r="AJ3274" i="2"/>
  <c r="AK3274" i="2"/>
  <c r="AJ2230" i="2"/>
  <c r="AK2230" i="2"/>
  <c r="AJ867" i="2"/>
  <c r="AK867" i="2"/>
  <c r="AJ868" i="2"/>
  <c r="AK868" i="2"/>
  <c r="AJ2845" i="2"/>
  <c r="AK2845" i="2"/>
  <c r="AJ3774" i="2"/>
  <c r="AK3774" i="2"/>
  <c r="AJ3775" i="2"/>
  <c r="AK3775" i="2"/>
  <c r="AJ3776" i="2"/>
  <c r="AK3776" i="2"/>
  <c r="AJ1513" i="2"/>
  <c r="AK1513" i="2"/>
  <c r="AJ3777" i="2"/>
  <c r="AK3777" i="2"/>
  <c r="AJ2231" i="2"/>
  <c r="AK2231" i="2"/>
  <c r="AJ64" i="2"/>
  <c r="AK64" i="2"/>
  <c r="AJ2232" i="2"/>
  <c r="AK2232" i="2"/>
  <c r="AJ3275" i="2"/>
  <c r="AK3275" i="2"/>
  <c r="AJ1514" i="2"/>
  <c r="AK1514" i="2"/>
  <c r="AJ2233" i="2"/>
  <c r="AK2233" i="2"/>
  <c r="AJ2234" i="2"/>
  <c r="AK2234" i="2"/>
  <c r="AJ3778" i="2"/>
  <c r="AK3778" i="2"/>
  <c r="AJ2235" i="2"/>
  <c r="AK2235" i="2"/>
  <c r="AJ2846" i="2"/>
  <c r="AK2846" i="2"/>
  <c r="AJ3276" i="2"/>
  <c r="AK3276" i="2"/>
  <c r="AJ2236" i="2"/>
  <c r="AK2236" i="2"/>
  <c r="AJ2237" i="2"/>
  <c r="AK2237" i="2"/>
  <c r="AJ2847" i="2"/>
  <c r="AK2847" i="2"/>
  <c r="AJ2848" i="2"/>
  <c r="AK2848" i="2"/>
  <c r="AJ869" i="2"/>
  <c r="AK869" i="2"/>
  <c r="AJ307" i="2"/>
  <c r="AK307" i="2"/>
  <c r="AJ2238" i="2"/>
  <c r="AK2238" i="2"/>
  <c r="AJ1515" i="2"/>
  <c r="AK1515" i="2"/>
  <c r="AJ870" i="2"/>
  <c r="AK870" i="2"/>
  <c r="AJ871" i="2"/>
  <c r="AK871" i="2"/>
  <c r="AJ2239" i="2"/>
  <c r="AK2239" i="2"/>
  <c r="AJ2240" i="2"/>
  <c r="AK2240" i="2"/>
  <c r="AJ2241" i="2"/>
  <c r="AK2241" i="2"/>
  <c r="AJ1516" i="2"/>
  <c r="AK1516" i="2"/>
  <c r="AJ1517" i="2"/>
  <c r="AK1517" i="2"/>
  <c r="AJ3503" i="2"/>
  <c r="AK3503" i="2"/>
  <c r="AJ3277" i="2"/>
  <c r="AK3277" i="2"/>
  <c r="AJ1518" i="2"/>
  <c r="AK1518" i="2"/>
  <c r="AJ872" i="2"/>
  <c r="AK872" i="2"/>
  <c r="AJ2849" i="2"/>
  <c r="AK2849" i="2"/>
  <c r="AJ308" i="2"/>
  <c r="AK308" i="2"/>
  <c r="AJ2850" i="2"/>
  <c r="AK2850" i="2"/>
  <c r="AJ873" i="2"/>
  <c r="AK873" i="2"/>
  <c r="AJ874" i="2"/>
  <c r="AK874" i="2"/>
  <c r="AJ2242" i="2"/>
  <c r="AK2242" i="2"/>
  <c r="AJ1519" i="2"/>
  <c r="AK1519" i="2"/>
  <c r="AJ2243" i="2"/>
  <c r="AK2243" i="2"/>
  <c r="AJ875" i="2"/>
  <c r="AK875" i="2"/>
  <c r="AJ1520" i="2"/>
  <c r="AK1520" i="2"/>
  <c r="AJ2244" i="2"/>
  <c r="AK2244" i="2"/>
  <c r="AJ3779" i="2"/>
  <c r="AK3779" i="2"/>
  <c r="AJ2851" i="2"/>
  <c r="AK2851" i="2"/>
  <c r="AJ3780" i="2"/>
  <c r="AK3780" i="2"/>
  <c r="AJ3781" i="2"/>
  <c r="AK3781" i="2"/>
  <c r="AJ3782" i="2"/>
  <c r="AK3782" i="2"/>
  <c r="AJ3783" i="2"/>
  <c r="AK3783" i="2"/>
  <c r="AJ3784" i="2"/>
  <c r="AK3784" i="2"/>
  <c r="AJ3785" i="2"/>
  <c r="AK3785" i="2"/>
  <c r="AJ3786" i="2"/>
  <c r="AK3786" i="2"/>
  <c r="AJ3787" i="2"/>
  <c r="AK3787" i="2"/>
  <c r="AJ3788" i="2"/>
  <c r="AK3788" i="2"/>
  <c r="AJ3789" i="2"/>
  <c r="AK3789" i="2"/>
  <c r="AJ3790" i="2"/>
  <c r="AK3790" i="2"/>
  <c r="AJ3791" i="2"/>
  <c r="AK3791" i="2"/>
  <c r="AJ3792" i="2"/>
  <c r="AK3792" i="2"/>
  <c r="AJ3793" i="2"/>
  <c r="AK3793" i="2"/>
  <c r="AJ3794" i="2"/>
  <c r="AK3794" i="2"/>
  <c r="AJ3795" i="2"/>
  <c r="AK3795" i="2"/>
  <c r="AJ3796" i="2"/>
  <c r="AK3796" i="2"/>
  <c r="AJ3797" i="2"/>
  <c r="AK3797" i="2"/>
  <c r="AJ3798" i="2"/>
  <c r="AK3798" i="2"/>
  <c r="AJ3799" i="2"/>
  <c r="AK3799" i="2"/>
  <c r="AJ3800" i="2"/>
  <c r="AK3800" i="2"/>
  <c r="AJ3801" i="2"/>
  <c r="AK3801" i="2"/>
  <c r="AJ3802" i="2"/>
  <c r="AK3802" i="2"/>
  <c r="AJ3803" i="2"/>
  <c r="AK3803" i="2"/>
  <c r="AJ3804" i="2"/>
  <c r="AK3804" i="2"/>
  <c r="AJ3805" i="2"/>
  <c r="AK3805" i="2"/>
  <c r="AJ3806" i="2"/>
  <c r="AK3806" i="2"/>
  <c r="AJ3807" i="2"/>
  <c r="AK3807" i="2"/>
  <c r="AJ3808" i="2"/>
  <c r="AK3808" i="2"/>
  <c r="AJ2852" i="2"/>
  <c r="AK2852" i="2"/>
  <c r="AJ3809" i="2"/>
  <c r="AK3809" i="2"/>
  <c r="AJ3810" i="2"/>
  <c r="AK3810" i="2"/>
  <c r="AJ3811" i="2"/>
  <c r="AK3811" i="2"/>
  <c r="AJ3812" i="2"/>
  <c r="AK3812" i="2"/>
  <c r="AJ3813" i="2"/>
  <c r="AK3813" i="2"/>
  <c r="AJ3814" i="2"/>
  <c r="AK3814" i="2"/>
  <c r="AJ3815" i="2"/>
  <c r="AK3815" i="2"/>
  <c r="AJ3816" i="2"/>
  <c r="AK3816" i="2"/>
  <c r="AJ3817" i="2"/>
  <c r="AK3817" i="2"/>
  <c r="AJ3818" i="2"/>
  <c r="AK3818" i="2"/>
  <c r="AJ3819" i="2"/>
  <c r="AK3819" i="2"/>
  <c r="AJ3820" i="2"/>
  <c r="AK3820" i="2"/>
  <c r="AJ3821" i="2"/>
  <c r="AK3821" i="2"/>
  <c r="AJ3822" i="2"/>
  <c r="AK3822" i="2"/>
  <c r="AJ3823" i="2"/>
  <c r="AK3823" i="2"/>
  <c r="AJ3824" i="2"/>
  <c r="AK3824" i="2"/>
  <c r="AJ3825" i="2"/>
  <c r="AK3825" i="2"/>
  <c r="AJ3826" i="2"/>
  <c r="AK3826" i="2"/>
  <c r="AJ3827" i="2"/>
  <c r="AK3827" i="2"/>
  <c r="AJ3828" i="2"/>
  <c r="AK3828" i="2"/>
  <c r="AJ3829" i="2"/>
  <c r="AK3829" i="2"/>
  <c r="AJ3830" i="2"/>
  <c r="AK3830" i="2"/>
  <c r="AJ3831" i="2"/>
  <c r="AK3831" i="2"/>
  <c r="AJ3832" i="2"/>
  <c r="AK3832" i="2"/>
  <c r="AJ3833" i="2"/>
  <c r="AK3833" i="2"/>
  <c r="AJ3834" i="2"/>
  <c r="AK3834" i="2"/>
  <c r="AJ3835" i="2"/>
  <c r="AK3835" i="2"/>
  <c r="AJ3836" i="2"/>
  <c r="AK3836" i="2"/>
  <c r="AJ3837" i="2"/>
  <c r="AK3837" i="2"/>
  <c r="AJ3838" i="2"/>
  <c r="AK3838" i="2"/>
  <c r="AJ3839" i="2"/>
  <c r="AK3839" i="2"/>
  <c r="AJ3840" i="2"/>
  <c r="AK3840" i="2"/>
  <c r="AJ3841" i="2"/>
  <c r="AK3841" i="2"/>
  <c r="AJ3842" i="2"/>
  <c r="AK3842" i="2"/>
  <c r="AJ3843" i="2"/>
  <c r="AK3843" i="2"/>
  <c r="AJ3844" i="2"/>
  <c r="AK3844" i="2"/>
  <c r="AJ3845" i="2"/>
  <c r="AK3845" i="2"/>
  <c r="AJ3846" i="2"/>
  <c r="AK3846" i="2"/>
  <c r="AJ3847" i="2"/>
  <c r="AK3847" i="2"/>
  <c r="AJ3848" i="2"/>
  <c r="AK3848" i="2"/>
  <c r="AJ3849" i="2"/>
  <c r="AK3849" i="2"/>
  <c r="AJ3850" i="2"/>
  <c r="AK3850" i="2"/>
  <c r="AJ3851" i="2"/>
  <c r="AK3851" i="2"/>
  <c r="AJ3852" i="2"/>
  <c r="AK3852" i="2"/>
  <c r="AJ3853" i="2"/>
  <c r="AK3853" i="2"/>
  <c r="AJ3854" i="2"/>
  <c r="AK3854" i="2"/>
  <c r="AJ3855" i="2"/>
  <c r="AK3855" i="2"/>
  <c r="AJ3856" i="2"/>
  <c r="AK3856" i="2"/>
  <c r="AJ3857" i="2"/>
  <c r="AK3857" i="2"/>
  <c r="AJ3858" i="2"/>
  <c r="AK3858" i="2"/>
  <c r="AJ3859" i="2"/>
  <c r="AK3859" i="2"/>
  <c r="AJ3860" i="2"/>
  <c r="AK3860" i="2"/>
  <c r="AJ3861" i="2"/>
  <c r="AK3861" i="2"/>
  <c r="AJ3862" i="2"/>
  <c r="AK3862" i="2"/>
  <c r="AJ3863" i="2"/>
  <c r="AK3863" i="2"/>
  <c r="AJ3864" i="2"/>
  <c r="AK3864" i="2"/>
  <c r="AJ3865" i="2"/>
  <c r="AK3865" i="2"/>
  <c r="AJ3866" i="2"/>
  <c r="AK3866" i="2"/>
  <c r="AJ3867" i="2"/>
  <c r="AK3867" i="2"/>
  <c r="AJ3868" i="2"/>
  <c r="AK3868" i="2"/>
  <c r="AJ3869" i="2"/>
  <c r="AK3869" i="2"/>
  <c r="AJ3870" i="2"/>
  <c r="AK3870" i="2"/>
  <c r="AJ3871" i="2"/>
  <c r="AK3871" i="2"/>
  <c r="AJ3872" i="2"/>
  <c r="AK3872" i="2"/>
  <c r="AJ3873" i="2"/>
  <c r="AK3873" i="2"/>
  <c r="AJ2853" i="2"/>
  <c r="AK2853" i="2"/>
  <c r="AJ3874" i="2"/>
  <c r="AK3874" i="2"/>
  <c r="AJ876" i="2"/>
  <c r="AK876" i="2"/>
  <c r="AJ1521" i="2"/>
  <c r="AK1521" i="2"/>
  <c r="AJ1522" i="2"/>
  <c r="AK1522" i="2"/>
  <c r="AJ2245" i="2"/>
  <c r="AK2245" i="2"/>
  <c r="AJ1523" i="2"/>
  <c r="AK1523" i="2"/>
  <c r="AJ877" i="2"/>
  <c r="AK877" i="2"/>
  <c r="AJ309" i="2"/>
  <c r="AK309" i="2"/>
  <c r="AJ1524" i="2"/>
  <c r="AK1524" i="2"/>
  <c r="AJ65" i="2"/>
  <c r="AK65" i="2"/>
  <c r="AJ3504" i="2"/>
  <c r="AK3504" i="2"/>
  <c r="AJ66" i="2"/>
  <c r="AK66" i="2"/>
  <c r="AJ2854" i="2"/>
  <c r="AK2854" i="2"/>
  <c r="AJ2246" i="2"/>
  <c r="AK2246" i="2"/>
  <c r="AJ1525" i="2"/>
  <c r="AK1525" i="2"/>
  <c r="AJ878" i="2"/>
  <c r="AK878" i="2"/>
  <c r="AJ3278" i="2"/>
  <c r="AK3278" i="2"/>
  <c r="AJ2855" i="2"/>
  <c r="AK2855" i="2"/>
  <c r="AJ3875" i="2"/>
  <c r="AK3875" i="2"/>
  <c r="AJ2247" i="2"/>
  <c r="AK2247" i="2"/>
  <c r="AJ2248" i="2"/>
  <c r="AK2248" i="2"/>
  <c r="AJ2249" i="2"/>
  <c r="AK2249" i="2"/>
  <c r="AJ2250" i="2"/>
  <c r="AK2250" i="2"/>
  <c r="AJ1526" i="2"/>
  <c r="AK1526" i="2"/>
  <c r="AJ879" i="2"/>
  <c r="AK879" i="2"/>
  <c r="AJ3876" i="2"/>
  <c r="AK3876" i="2"/>
  <c r="AJ3877" i="2"/>
  <c r="AK3877" i="2"/>
  <c r="AJ67" i="2"/>
  <c r="AK67" i="2"/>
  <c r="AJ2251" i="2"/>
  <c r="AK2251" i="2"/>
  <c r="AJ1527" i="2"/>
  <c r="AK1527" i="2"/>
  <c r="AJ310" i="2"/>
  <c r="AK310" i="2"/>
  <c r="AJ311" i="2"/>
  <c r="AK311" i="2"/>
  <c r="AJ880" i="2"/>
  <c r="AK880" i="2"/>
  <c r="AJ2252" i="2"/>
  <c r="AK2252" i="2"/>
  <c r="AJ312" i="2"/>
  <c r="AK312" i="2"/>
  <c r="AJ881" i="2"/>
  <c r="AK881" i="2"/>
  <c r="AJ882" i="2"/>
  <c r="AK882" i="2"/>
  <c r="AJ313" i="2"/>
  <c r="AK313" i="2"/>
  <c r="AJ3878" i="2"/>
  <c r="AK3878" i="2"/>
  <c r="AJ314" i="2"/>
  <c r="AK314" i="2"/>
  <c r="AJ2253" i="2"/>
  <c r="AK2253" i="2"/>
  <c r="AJ2254" i="2"/>
  <c r="AK2254" i="2"/>
  <c r="AJ1528" i="2"/>
  <c r="AK1528" i="2"/>
  <c r="AJ3505" i="2"/>
  <c r="AK3505" i="2"/>
  <c r="AJ315" i="2"/>
  <c r="AK315" i="2"/>
  <c r="AJ883" i="2"/>
  <c r="AK883" i="2"/>
  <c r="AJ1529" i="2"/>
  <c r="AK1529" i="2"/>
  <c r="AJ3506" i="2"/>
  <c r="AK3506" i="2"/>
  <c r="AJ316" i="2"/>
  <c r="AK316" i="2"/>
  <c r="AJ1530" i="2"/>
  <c r="AK1530" i="2"/>
  <c r="AJ2856" i="2"/>
  <c r="AK2856" i="2"/>
  <c r="AJ884" i="2"/>
  <c r="AK884" i="2"/>
  <c r="AJ1531" i="2"/>
  <c r="AK1531" i="2"/>
  <c r="AJ2857" i="2"/>
  <c r="AK2857" i="2"/>
  <c r="AJ1532" i="2"/>
  <c r="AK1532" i="2"/>
  <c r="AJ3279" i="2"/>
  <c r="AK3279" i="2"/>
  <c r="AJ2255" i="2"/>
  <c r="AK2255" i="2"/>
  <c r="AJ68" i="2"/>
  <c r="AK68" i="2"/>
  <c r="AJ1533" i="2"/>
  <c r="AK1533" i="2"/>
  <c r="AJ1534" i="2"/>
  <c r="AK1534" i="2"/>
  <c r="AJ1535" i="2"/>
  <c r="AK1535" i="2"/>
  <c r="AJ2256" i="2"/>
  <c r="AK2256" i="2"/>
  <c r="AJ1536" i="2"/>
  <c r="AK1536" i="2"/>
  <c r="AJ1537" i="2"/>
  <c r="AK1537" i="2"/>
  <c r="AJ1538" i="2"/>
  <c r="AK1538" i="2"/>
  <c r="AJ3879" i="2"/>
  <c r="AK3879" i="2"/>
  <c r="AJ3880" i="2"/>
  <c r="AK3880" i="2"/>
  <c r="AJ2858" i="2"/>
  <c r="AK2858" i="2"/>
  <c r="AJ885" i="2"/>
  <c r="AK885" i="2"/>
  <c r="AJ1539" i="2"/>
  <c r="AK1539" i="2"/>
  <c r="AJ2859" i="2"/>
  <c r="AK2859" i="2"/>
  <c r="AJ317" i="2"/>
  <c r="AK317" i="2"/>
  <c r="AJ318" i="2"/>
  <c r="AK318" i="2"/>
  <c r="AJ69" i="2"/>
  <c r="AK69" i="2"/>
  <c r="AJ886" i="2"/>
  <c r="AK886" i="2"/>
  <c r="AJ70" i="2"/>
  <c r="AK70" i="2"/>
  <c r="AJ2860" i="2"/>
  <c r="AK2860" i="2"/>
  <c r="AJ2861" i="2"/>
  <c r="AK2861" i="2"/>
  <c r="AJ1540" i="2"/>
  <c r="AK1540" i="2"/>
  <c r="AJ887" i="2"/>
  <c r="AK887" i="2"/>
  <c r="AJ319" i="2"/>
  <c r="AK319" i="2"/>
  <c r="AJ3280" i="2"/>
  <c r="AK3280" i="2"/>
  <c r="AJ3881" i="2"/>
  <c r="AK3881" i="2"/>
  <c r="AJ1541" i="2"/>
  <c r="AK1541" i="2"/>
  <c r="AJ3882" i="2"/>
  <c r="AK3882" i="2"/>
  <c r="AJ1542" i="2"/>
  <c r="AK1542" i="2"/>
  <c r="AJ888" i="2"/>
  <c r="AK888" i="2"/>
  <c r="AJ2862" i="2"/>
  <c r="AK2862" i="2"/>
  <c r="AJ2257" i="2"/>
  <c r="AK2257" i="2"/>
  <c r="AJ2863" i="2"/>
  <c r="AK2863" i="2"/>
  <c r="AJ1543" i="2"/>
  <c r="AK1543" i="2"/>
  <c r="AJ2258" i="2"/>
  <c r="AK2258" i="2"/>
  <c r="AJ3281" i="2"/>
  <c r="AK3281" i="2"/>
  <c r="AJ889" i="2"/>
  <c r="AK889" i="2"/>
  <c r="AJ3507" i="2"/>
  <c r="AK3507" i="2"/>
  <c r="AJ3883" i="2"/>
  <c r="AK3883" i="2"/>
  <c r="AJ1544" i="2"/>
  <c r="AK1544" i="2"/>
  <c r="AJ3282" i="2"/>
  <c r="AK3282" i="2"/>
  <c r="AJ1545" i="2"/>
  <c r="AK1545" i="2"/>
  <c r="AJ890" i="2"/>
  <c r="AK890" i="2"/>
  <c r="AJ2864" i="2"/>
  <c r="AK2864" i="2"/>
  <c r="AJ2865" i="2"/>
  <c r="AK2865" i="2"/>
  <c r="AJ3283" i="2"/>
  <c r="AK3283" i="2"/>
  <c r="AJ320" i="2"/>
  <c r="AK320" i="2"/>
  <c r="AJ3884" i="2"/>
  <c r="AK3884" i="2"/>
  <c r="AJ2259" i="2"/>
  <c r="AK2259" i="2"/>
  <c r="AJ2866" i="2"/>
  <c r="AK2866" i="2"/>
  <c r="AJ321" i="2"/>
  <c r="AK321" i="2"/>
  <c r="AJ891" i="2"/>
  <c r="AK891" i="2"/>
  <c r="AJ892" i="2"/>
  <c r="AK892" i="2"/>
  <c r="AJ2260" i="2"/>
  <c r="AK2260" i="2"/>
  <c r="AJ1546" i="2"/>
  <c r="AK1546" i="2"/>
  <c r="AJ1547" i="2"/>
  <c r="AK1547" i="2"/>
  <c r="AJ2867" i="2"/>
  <c r="AK2867" i="2"/>
  <c r="AJ1548" i="2"/>
  <c r="AK1548" i="2"/>
  <c r="AJ2868" i="2"/>
  <c r="AK2868" i="2"/>
  <c r="AJ1549" i="2"/>
  <c r="AK1549" i="2"/>
  <c r="AJ893" i="2"/>
  <c r="AK893" i="2"/>
  <c r="AJ322" i="2"/>
  <c r="AK322" i="2"/>
  <c r="AJ71" i="2"/>
  <c r="AK71" i="2"/>
  <c r="AJ2869" i="2"/>
  <c r="AK2869" i="2"/>
  <c r="AJ323" i="2"/>
  <c r="AK323" i="2"/>
  <c r="AJ894" i="2"/>
  <c r="AK894" i="2"/>
  <c r="AJ3284" i="2"/>
  <c r="AK3284" i="2"/>
  <c r="AJ72" i="2"/>
  <c r="AK72" i="2"/>
  <c r="AJ3285" i="2"/>
  <c r="AK3285" i="2"/>
  <c r="AJ2261" i="2"/>
  <c r="AK2261" i="2"/>
  <c r="AJ1550" i="2"/>
  <c r="AK1550" i="2"/>
  <c r="AJ324" i="2"/>
  <c r="AK324" i="2"/>
  <c r="AJ325" i="2"/>
  <c r="AK325" i="2"/>
  <c r="AJ2262" i="2"/>
  <c r="AK2262" i="2"/>
  <c r="AJ2870" i="2"/>
  <c r="AK2870" i="2"/>
  <c r="AJ2871" i="2"/>
  <c r="AK2871" i="2"/>
  <c r="AJ895" i="2"/>
  <c r="AK895" i="2"/>
  <c r="AJ1551" i="2"/>
  <c r="AK1551" i="2"/>
  <c r="AJ326" i="2"/>
  <c r="AK326" i="2"/>
  <c r="AJ896" i="2"/>
  <c r="AK896" i="2"/>
  <c r="AJ1552" i="2"/>
  <c r="AK1552" i="2"/>
  <c r="AJ897" i="2"/>
  <c r="AK897" i="2"/>
  <c r="AJ1553" i="2"/>
  <c r="AK1553" i="2"/>
  <c r="AJ3286" i="2"/>
  <c r="AK3286" i="2"/>
  <c r="AJ2263" i="2"/>
  <c r="AK2263" i="2"/>
  <c r="AJ898" i="2"/>
  <c r="AK898" i="2"/>
  <c r="AJ3508" i="2"/>
  <c r="AK3508" i="2"/>
  <c r="AJ1554" i="2"/>
  <c r="AK1554" i="2"/>
  <c r="AJ899" i="2"/>
  <c r="AK899" i="2"/>
  <c r="AJ3885" i="2"/>
  <c r="AK3885" i="2"/>
  <c r="AJ2264" i="2"/>
  <c r="AK2264" i="2"/>
  <c r="AJ1555" i="2"/>
  <c r="AK1555" i="2"/>
  <c r="AJ327" i="2"/>
  <c r="AK327" i="2"/>
  <c r="AJ1556" i="2"/>
  <c r="AK1556" i="2"/>
  <c r="AJ2265" i="2"/>
  <c r="AK2265" i="2"/>
  <c r="AJ1557" i="2"/>
  <c r="AK1557" i="2"/>
  <c r="AJ1558" i="2"/>
  <c r="AK1558" i="2"/>
  <c r="AJ328" i="2"/>
  <c r="AK328" i="2"/>
  <c r="AJ900" i="2"/>
  <c r="AK900" i="2"/>
  <c r="AJ1559" i="2"/>
  <c r="AK1559" i="2"/>
  <c r="AJ901" i="2"/>
  <c r="AK901" i="2"/>
  <c r="AJ2266" i="2"/>
  <c r="AK2266" i="2"/>
  <c r="AJ3509" i="2"/>
  <c r="AK3509" i="2"/>
  <c r="AJ329" i="2"/>
  <c r="AK329" i="2"/>
  <c r="AJ1560" i="2"/>
  <c r="AK1560" i="2"/>
  <c r="AJ1561" i="2"/>
  <c r="AK1561" i="2"/>
  <c r="AJ2267" i="2"/>
  <c r="AK2267" i="2"/>
  <c r="AJ3287" i="2"/>
  <c r="AK3287" i="2"/>
  <c r="AJ2872" i="2"/>
  <c r="AK2872" i="2"/>
  <c r="AJ902" i="2"/>
  <c r="AK902" i="2"/>
  <c r="AJ330" i="2"/>
  <c r="AK330" i="2"/>
  <c r="AJ331" i="2"/>
  <c r="AK331" i="2"/>
  <c r="AJ332" i="2"/>
  <c r="AK332" i="2"/>
  <c r="AJ2268" i="2"/>
  <c r="AK2268" i="2"/>
  <c r="AJ3886" i="2"/>
  <c r="AK3886" i="2"/>
  <c r="AJ1562" i="2"/>
  <c r="AK1562" i="2"/>
  <c r="AJ3887" i="2"/>
  <c r="AK3887" i="2"/>
  <c r="AJ3888" i="2"/>
  <c r="AK3888" i="2"/>
  <c r="AJ3889" i="2"/>
  <c r="AK3889" i="2"/>
  <c r="AJ3890" i="2"/>
  <c r="AK3890" i="2"/>
  <c r="AJ3891" i="2"/>
  <c r="AK3891" i="2"/>
  <c r="AJ3892" i="2"/>
  <c r="AK3892" i="2"/>
  <c r="AJ3893" i="2"/>
  <c r="AK3893" i="2"/>
  <c r="AJ3894" i="2"/>
  <c r="AK3894" i="2"/>
  <c r="AJ3895" i="2"/>
  <c r="AK3895" i="2"/>
  <c r="AJ3896" i="2"/>
  <c r="AK3896" i="2"/>
  <c r="AJ3897" i="2"/>
  <c r="AK3897" i="2"/>
  <c r="AJ3898" i="2"/>
  <c r="AK3898" i="2"/>
  <c r="AJ3899" i="2"/>
  <c r="AK3899" i="2"/>
  <c r="AJ3900" i="2"/>
  <c r="AK3900" i="2"/>
  <c r="AJ3901" i="2"/>
  <c r="AK3901" i="2"/>
  <c r="AJ3902" i="2"/>
  <c r="AK3902" i="2"/>
  <c r="AJ3903" i="2"/>
  <c r="AK3903" i="2"/>
  <c r="AJ3904" i="2"/>
  <c r="AK3904" i="2"/>
  <c r="AJ3905" i="2"/>
  <c r="AK3905" i="2"/>
  <c r="AJ3906" i="2"/>
  <c r="AK3906" i="2"/>
  <c r="AJ3907" i="2"/>
  <c r="AK3907" i="2"/>
  <c r="AJ3908" i="2"/>
  <c r="AK3908" i="2"/>
  <c r="AJ3909" i="2"/>
  <c r="AK3909" i="2"/>
  <c r="AJ3910" i="2"/>
  <c r="AK3910" i="2"/>
  <c r="AJ3911" i="2"/>
  <c r="AK3911" i="2"/>
  <c r="AJ3912" i="2"/>
  <c r="AK3912" i="2"/>
  <c r="AJ3913" i="2"/>
  <c r="AK3913" i="2"/>
  <c r="AJ3914" i="2"/>
  <c r="AK3914" i="2"/>
  <c r="AJ3915" i="2"/>
  <c r="AK3915" i="2"/>
  <c r="AJ3916" i="2"/>
  <c r="AK3916" i="2"/>
  <c r="AJ3917" i="2"/>
  <c r="AK3917" i="2"/>
  <c r="AJ3918" i="2"/>
  <c r="AK3918" i="2"/>
  <c r="AJ3919" i="2"/>
  <c r="AK3919" i="2"/>
  <c r="AJ3920" i="2"/>
  <c r="AK3920" i="2"/>
  <c r="AJ3921" i="2"/>
  <c r="AK3921" i="2"/>
  <c r="AJ3922" i="2"/>
  <c r="AK3922" i="2"/>
  <c r="AJ3923" i="2"/>
  <c r="AK3923" i="2"/>
  <c r="AJ3924" i="2"/>
  <c r="AK3924" i="2"/>
  <c r="AJ1563" i="2"/>
  <c r="AK1563" i="2"/>
  <c r="AJ2269" i="2"/>
  <c r="AK2269" i="2"/>
  <c r="AJ3925" i="2"/>
  <c r="AK3925" i="2"/>
  <c r="AJ1564" i="2"/>
  <c r="AK1564" i="2"/>
  <c r="AJ1565" i="2"/>
  <c r="AK1565" i="2"/>
  <c r="AJ333" i="2"/>
  <c r="AK333" i="2"/>
  <c r="AJ2270" i="2"/>
  <c r="AK2270" i="2"/>
  <c r="AJ903" i="2"/>
  <c r="AK903" i="2"/>
  <c r="AJ1566" i="2"/>
  <c r="AK1566" i="2"/>
  <c r="AJ1567" i="2"/>
  <c r="AK1567" i="2"/>
  <c r="AJ2271" i="2"/>
  <c r="AK2271" i="2"/>
  <c r="AJ1568" i="2"/>
  <c r="AK1568" i="2"/>
  <c r="AJ334" i="2"/>
  <c r="AK334" i="2"/>
  <c r="AJ2272" i="2"/>
  <c r="AK2272" i="2"/>
  <c r="AJ3288" i="2"/>
  <c r="AK3288" i="2"/>
  <c r="AJ1569" i="2"/>
  <c r="AK1569" i="2"/>
  <c r="AJ3926" i="2"/>
  <c r="AK3926" i="2"/>
  <c r="AJ3927" i="2"/>
  <c r="AK3927" i="2"/>
  <c r="AJ3928" i="2"/>
  <c r="AK3928" i="2"/>
  <c r="AJ904" i="2"/>
  <c r="AK904" i="2"/>
  <c r="AJ905" i="2"/>
  <c r="AK905" i="2"/>
  <c r="AJ3510" i="2"/>
  <c r="AK3510" i="2"/>
  <c r="AJ3289" i="2"/>
  <c r="AK3289" i="2"/>
  <c r="AJ1570" i="2"/>
  <c r="AK1570" i="2"/>
  <c r="AJ335" i="2"/>
  <c r="AK335" i="2"/>
  <c r="AJ336" i="2"/>
  <c r="AK336" i="2"/>
  <c r="AJ2273" i="2"/>
  <c r="AK2273" i="2"/>
  <c r="AJ73" i="2"/>
  <c r="AK73" i="2"/>
  <c r="AJ906" i="2"/>
  <c r="AK906" i="2"/>
  <c r="AJ2274" i="2"/>
  <c r="AK2274" i="2"/>
  <c r="AJ3929" i="2"/>
  <c r="AK3929" i="2"/>
  <c r="AJ3930" i="2"/>
  <c r="AK3930" i="2"/>
  <c r="AJ3931" i="2"/>
  <c r="AK3931" i="2"/>
  <c r="AJ3932" i="2"/>
  <c r="AK3932" i="2"/>
  <c r="AJ3933" i="2"/>
  <c r="AK3933" i="2"/>
  <c r="AJ3934" i="2"/>
  <c r="AK3934" i="2"/>
  <c r="AJ3935" i="2"/>
  <c r="AK3935" i="2"/>
  <c r="AJ3936" i="2"/>
  <c r="AK3936" i="2"/>
  <c r="AJ3937" i="2"/>
  <c r="AK3937" i="2"/>
  <c r="AJ3938" i="2"/>
  <c r="AK3938" i="2"/>
  <c r="AJ3939" i="2"/>
  <c r="AK3939" i="2"/>
  <c r="AJ3940" i="2"/>
  <c r="AK3940" i="2"/>
  <c r="AJ3941" i="2"/>
  <c r="AK3941" i="2"/>
  <c r="AJ3942" i="2"/>
  <c r="AK3942" i="2"/>
  <c r="AJ3943" i="2"/>
  <c r="AK3943" i="2"/>
  <c r="AJ3944" i="2"/>
  <c r="AK3944" i="2"/>
  <c r="AJ3945" i="2"/>
  <c r="AK3945" i="2"/>
  <c r="AJ3946" i="2"/>
  <c r="AK3946" i="2"/>
  <c r="AJ1571" i="2"/>
  <c r="AK1571" i="2"/>
  <c r="AJ3290" i="2"/>
  <c r="AK3290" i="2"/>
  <c r="AJ3291" i="2"/>
  <c r="AK3291" i="2"/>
  <c r="AJ337" i="2"/>
  <c r="AK337" i="2"/>
  <c r="AJ2873" i="2"/>
  <c r="AK2873" i="2"/>
  <c r="AJ2275" i="2"/>
  <c r="AK2275" i="2"/>
  <c r="AJ2874" i="2"/>
  <c r="AK2874" i="2"/>
  <c r="AJ338" i="2"/>
  <c r="AK338" i="2"/>
  <c r="AJ2276" i="2"/>
  <c r="AK2276" i="2"/>
  <c r="AJ339" i="2"/>
  <c r="AK339" i="2"/>
  <c r="AJ340" i="2"/>
  <c r="AK340" i="2"/>
  <c r="AJ3292" i="2"/>
  <c r="AK3292" i="2"/>
  <c r="AJ907" i="2"/>
  <c r="AK907" i="2"/>
  <c r="AJ2277" i="2"/>
  <c r="AK2277" i="2"/>
  <c r="AJ1572" i="2"/>
  <c r="AK1572" i="2"/>
  <c r="AJ74" i="2"/>
  <c r="AK74" i="2"/>
  <c r="AJ341" i="2"/>
  <c r="AK341" i="2"/>
  <c r="AJ342" i="2"/>
  <c r="AK342" i="2"/>
  <c r="AJ2875" i="2"/>
  <c r="AK2875" i="2"/>
  <c r="AJ1573" i="2"/>
  <c r="AK1573" i="2"/>
  <c r="AJ3293" i="2"/>
  <c r="AK3293" i="2"/>
  <c r="AJ2278" i="2"/>
  <c r="AK2278" i="2"/>
  <c r="AJ2876" i="2"/>
  <c r="AK2876" i="2"/>
  <c r="AJ2279" i="2"/>
  <c r="AK2279" i="2"/>
  <c r="AJ1574" i="2"/>
  <c r="AK1574" i="2"/>
  <c r="AJ3947" i="2"/>
  <c r="AK3947" i="2"/>
  <c r="AJ3948" i="2"/>
  <c r="AK3948" i="2"/>
  <c r="AJ3949" i="2"/>
  <c r="AK3949" i="2"/>
  <c r="AJ908" i="2"/>
  <c r="AK908" i="2"/>
  <c r="AJ3294" i="2"/>
  <c r="AK3294" i="2"/>
  <c r="AJ75" i="2"/>
  <c r="AK75" i="2"/>
  <c r="AJ1575" i="2"/>
  <c r="AK1575" i="2"/>
  <c r="AJ909" i="2"/>
  <c r="AK909" i="2"/>
  <c r="AJ2877" i="2"/>
  <c r="AK2877" i="2"/>
  <c r="AJ3511" i="2"/>
  <c r="AK3511" i="2"/>
  <c r="AJ1576" i="2"/>
  <c r="AK1576" i="2"/>
  <c r="AJ1577" i="2"/>
  <c r="AK1577" i="2"/>
  <c r="AJ910" i="2"/>
  <c r="AK910" i="2"/>
  <c r="AJ1578" i="2"/>
  <c r="AK1578" i="2"/>
  <c r="AJ2878" i="2"/>
  <c r="AK2878" i="2"/>
  <c r="AJ911" i="2"/>
  <c r="AK911" i="2"/>
  <c r="AJ2879" i="2"/>
  <c r="AK2879" i="2"/>
  <c r="AJ2880" i="2"/>
  <c r="AK2880" i="2"/>
  <c r="AJ1579" i="2"/>
  <c r="AK1579" i="2"/>
  <c r="AJ76" i="2"/>
  <c r="AK76" i="2"/>
  <c r="AJ2280" i="2"/>
  <c r="AK2280" i="2"/>
  <c r="AJ1580" i="2"/>
  <c r="AK1580" i="2"/>
  <c r="AJ912" i="2"/>
  <c r="AK912" i="2"/>
  <c r="AJ913" i="2"/>
  <c r="AK913" i="2"/>
  <c r="AJ1581" i="2"/>
  <c r="AK1581" i="2"/>
  <c r="AJ1582" i="2"/>
  <c r="AK1582" i="2"/>
  <c r="AJ914" i="2"/>
  <c r="AK914" i="2"/>
  <c r="AJ3950" i="2"/>
  <c r="AK3950" i="2"/>
  <c r="AJ3951" i="2"/>
  <c r="AK3951" i="2"/>
  <c r="AJ3952" i="2"/>
  <c r="AK3952" i="2"/>
  <c r="AJ2881" i="2"/>
  <c r="AK2881" i="2"/>
  <c r="AJ1583" i="2"/>
  <c r="AK1583" i="2"/>
  <c r="AJ343" i="2"/>
  <c r="AK343" i="2"/>
  <c r="AJ1584" i="2"/>
  <c r="AK1584" i="2"/>
  <c r="AJ1585" i="2"/>
  <c r="AK1585" i="2"/>
  <c r="AJ2882" i="2"/>
  <c r="AK2882" i="2"/>
  <c r="AJ1586" i="2"/>
  <c r="AK1586" i="2"/>
  <c r="AJ915" i="2"/>
  <c r="AK915" i="2"/>
  <c r="AJ2883" i="2"/>
  <c r="AK2883" i="2"/>
  <c r="AJ2281" i="2"/>
  <c r="AK2281" i="2"/>
  <c r="AJ344" i="2"/>
  <c r="AK344" i="2"/>
  <c r="AJ2282" i="2"/>
  <c r="AK2282" i="2"/>
  <c r="AJ3295" i="2"/>
  <c r="AK3295" i="2"/>
  <c r="AJ345" i="2"/>
  <c r="AK345" i="2"/>
  <c r="AJ346" i="2"/>
  <c r="AK346" i="2"/>
  <c r="AJ2283" i="2"/>
  <c r="AK2283" i="2"/>
  <c r="AJ916" i="2"/>
  <c r="AK916" i="2"/>
  <c r="AJ1587" i="2"/>
  <c r="AK1587" i="2"/>
  <c r="AJ3953" i="2"/>
  <c r="AK3953" i="2"/>
  <c r="AJ2284" i="2"/>
  <c r="AK2284" i="2"/>
  <c r="AJ3954" i="2"/>
  <c r="AK3954" i="2"/>
  <c r="AJ1588" i="2"/>
  <c r="AK1588" i="2"/>
  <c r="AJ347" i="2"/>
  <c r="AK347" i="2"/>
  <c r="AJ917" i="2"/>
  <c r="AK917" i="2"/>
  <c r="AJ348" i="2"/>
  <c r="AK348" i="2"/>
  <c r="AJ349" i="2"/>
  <c r="AK349" i="2"/>
  <c r="AJ1589" i="2"/>
  <c r="AK1589" i="2"/>
  <c r="AJ918" i="2"/>
  <c r="AK918" i="2"/>
  <c r="AJ919" i="2"/>
  <c r="AK919" i="2"/>
  <c r="AJ1590" i="2"/>
  <c r="AK1590" i="2"/>
  <c r="AJ2884" i="2"/>
  <c r="AK2884" i="2"/>
  <c r="AJ920" i="2"/>
  <c r="AK920" i="2"/>
  <c r="AJ350" i="2"/>
  <c r="AK350" i="2"/>
  <c r="AJ3296" i="2"/>
  <c r="AK3296" i="2"/>
  <c r="AJ921" i="2"/>
  <c r="AK921" i="2"/>
  <c r="AJ2285" i="2"/>
  <c r="AK2285" i="2"/>
  <c r="AJ1591" i="2"/>
  <c r="AK1591" i="2"/>
  <c r="AJ351" i="2"/>
  <c r="AK351" i="2"/>
  <c r="AJ2885" i="2"/>
  <c r="AK2885" i="2"/>
  <c r="AJ922" i="2"/>
  <c r="AK922" i="2"/>
  <c r="AJ923" i="2"/>
  <c r="AK923" i="2"/>
  <c r="AJ1592" i="2"/>
  <c r="AK1592" i="2"/>
  <c r="AJ924" i="2"/>
  <c r="AK924" i="2"/>
  <c r="AJ2286" i="2"/>
  <c r="AK2286" i="2"/>
  <c r="AJ2287" i="2"/>
  <c r="AK2287" i="2"/>
  <c r="AJ925" i="2"/>
  <c r="AK925" i="2"/>
  <c r="AJ1593" i="2"/>
  <c r="AK1593" i="2"/>
  <c r="AJ1594" i="2"/>
  <c r="AK1594" i="2"/>
  <c r="AJ352" i="2"/>
  <c r="AK352" i="2"/>
  <c r="AJ926" i="2"/>
  <c r="AK926" i="2"/>
  <c r="AJ1595" i="2"/>
  <c r="AK1595" i="2"/>
  <c r="AJ3297" i="2"/>
  <c r="AK3297" i="2"/>
  <c r="AJ3955" i="2"/>
  <c r="AK3955" i="2"/>
  <c r="AJ353" i="2"/>
  <c r="AK353" i="2"/>
  <c r="AJ2886" i="2"/>
  <c r="AK2886" i="2"/>
  <c r="AJ2288" i="2"/>
  <c r="AK2288" i="2"/>
  <c r="AJ354" i="2"/>
  <c r="AK354" i="2"/>
  <c r="AJ2289" i="2"/>
  <c r="AK2289" i="2"/>
  <c r="AJ927" i="2"/>
  <c r="AK927" i="2"/>
  <c r="AJ1596" i="2"/>
  <c r="AK1596" i="2"/>
  <c r="AJ355" i="2"/>
  <c r="AK355" i="2"/>
  <c r="AJ1597" i="2"/>
  <c r="AK1597" i="2"/>
  <c r="AJ2887" i="2"/>
  <c r="AK2887" i="2"/>
  <c r="AJ2290" i="2"/>
  <c r="AK2290" i="2"/>
  <c r="AJ928" i="2"/>
  <c r="AK928" i="2"/>
  <c r="AJ929" i="2"/>
  <c r="AK929" i="2"/>
  <c r="AJ356" i="2"/>
  <c r="AK356" i="2"/>
  <c r="AJ930" i="2"/>
  <c r="AK930" i="2"/>
  <c r="AJ2291" i="2"/>
  <c r="AK2291" i="2"/>
  <c r="AJ1598" i="2"/>
  <c r="AK1598" i="2"/>
  <c r="AJ3512" i="2"/>
  <c r="AK3512" i="2"/>
  <c r="AJ2888" i="2"/>
  <c r="AK2888" i="2"/>
  <c r="AJ2292" i="2"/>
  <c r="AK2292" i="2"/>
  <c r="AJ3298" i="2"/>
  <c r="AK3298" i="2"/>
  <c r="AJ2293" i="2"/>
  <c r="AK2293" i="2"/>
  <c r="AJ357" i="2"/>
  <c r="AK357" i="2"/>
  <c r="AJ2889" i="2"/>
  <c r="AK2889" i="2"/>
  <c r="AJ3513" i="2"/>
  <c r="AK3513" i="2"/>
  <c r="AJ3299" i="2"/>
  <c r="AK3299" i="2"/>
  <c r="AJ2294" i="2"/>
  <c r="AK2294" i="2"/>
  <c r="AJ358" i="2"/>
  <c r="AK358" i="2"/>
  <c r="AJ2295" i="2"/>
  <c r="AK2295" i="2"/>
  <c r="AJ2296" i="2"/>
  <c r="AK2296" i="2"/>
  <c r="AJ1599" i="2"/>
  <c r="AK1599" i="2"/>
  <c r="AJ359" i="2"/>
  <c r="AK359" i="2"/>
  <c r="AJ77" i="2"/>
  <c r="AK77" i="2"/>
  <c r="AJ931" i="2"/>
  <c r="AK931" i="2"/>
  <c r="AJ1600" i="2"/>
  <c r="AK1600" i="2"/>
  <c r="AJ78" i="2"/>
  <c r="AK78" i="2"/>
  <c r="AJ1601" i="2"/>
  <c r="AK1601" i="2"/>
  <c r="AJ3300" i="2"/>
  <c r="AK3300" i="2"/>
  <c r="AJ3301" i="2"/>
  <c r="AK3301" i="2"/>
  <c r="AJ2297" i="2"/>
  <c r="AK2297" i="2"/>
  <c r="AJ2890" i="2"/>
  <c r="AK2890" i="2"/>
  <c r="AJ2298" i="2"/>
  <c r="AK2298" i="2"/>
  <c r="AJ2299" i="2"/>
  <c r="AK2299" i="2"/>
  <c r="AJ1602" i="2"/>
  <c r="AK1602" i="2"/>
  <c r="AJ2891" i="2"/>
  <c r="AK2891" i="2"/>
  <c r="AJ79" i="2"/>
  <c r="AK79" i="2"/>
  <c r="AJ2300" i="2"/>
  <c r="AK2300" i="2"/>
  <c r="AJ932" i="2"/>
  <c r="AK932" i="2"/>
  <c r="AJ2301" i="2"/>
  <c r="AK2301" i="2"/>
  <c r="AJ2892" i="2"/>
  <c r="AK2892" i="2"/>
  <c r="AJ1603" i="2"/>
  <c r="AK1603" i="2"/>
  <c r="AJ2893" i="2"/>
  <c r="AK2893" i="2"/>
  <c r="AJ1604" i="2"/>
  <c r="AK1604" i="2"/>
  <c r="AJ1605" i="2"/>
  <c r="AK1605" i="2"/>
  <c r="AJ2302" i="2"/>
  <c r="AK2302" i="2"/>
  <c r="AJ2894" i="2"/>
  <c r="AK2894" i="2"/>
  <c r="AJ360" i="2"/>
  <c r="AK360" i="2"/>
  <c r="AJ1606" i="2"/>
  <c r="AK1606" i="2"/>
  <c r="AJ80" i="2"/>
  <c r="AK80" i="2"/>
  <c r="AJ1607" i="2"/>
  <c r="AK1607" i="2"/>
  <c r="AJ1608" i="2"/>
  <c r="AK1608" i="2"/>
  <c r="AJ3302" i="2"/>
  <c r="AK3302" i="2"/>
  <c r="AJ2895" i="2"/>
  <c r="AK2895" i="2"/>
  <c r="AJ2896" i="2"/>
  <c r="AK2896" i="2"/>
  <c r="AJ81" i="2"/>
  <c r="AK81" i="2"/>
  <c r="AJ933" i="2"/>
  <c r="AK933" i="2"/>
  <c r="AJ361" i="2"/>
  <c r="AK361" i="2"/>
  <c r="AJ362" i="2"/>
  <c r="AK362" i="2"/>
  <c r="AJ2897" i="2"/>
  <c r="AK2897" i="2"/>
  <c r="AJ1609" i="2"/>
  <c r="AK1609" i="2"/>
  <c r="AJ363" i="2"/>
  <c r="AK363" i="2"/>
  <c r="AJ2303" i="2"/>
  <c r="AK2303" i="2"/>
  <c r="AJ1610" i="2"/>
  <c r="AK1610" i="2"/>
  <c r="AJ3514" i="2"/>
  <c r="AK3514" i="2"/>
  <c r="AJ1611" i="2"/>
  <c r="AK1611" i="2"/>
  <c r="AJ3303" i="2"/>
  <c r="AK3303" i="2"/>
  <c r="AJ3515" i="2"/>
  <c r="AK3515" i="2"/>
  <c r="AJ934" i="2"/>
  <c r="AK934" i="2"/>
  <c r="AJ2898" i="2"/>
  <c r="AK2898" i="2"/>
  <c r="AJ3516" i="2"/>
  <c r="AK3516" i="2"/>
  <c r="AJ2899" i="2"/>
  <c r="AK2899" i="2"/>
  <c r="AJ1612" i="2"/>
  <c r="AK1612" i="2"/>
  <c r="AJ2900" i="2"/>
  <c r="AK2900" i="2"/>
  <c r="AJ2901" i="2"/>
  <c r="AK2901" i="2"/>
  <c r="AJ2902" i="2"/>
  <c r="AK2902" i="2"/>
  <c r="AJ2903" i="2"/>
  <c r="AK2903" i="2"/>
  <c r="AJ3517" i="2"/>
  <c r="AK3517" i="2"/>
  <c r="AJ935" i="2"/>
  <c r="AK935" i="2"/>
  <c r="AJ364" i="2"/>
  <c r="AK364" i="2"/>
  <c r="AJ2904" i="2"/>
  <c r="AK2904" i="2"/>
  <c r="AJ2905" i="2"/>
  <c r="AK2905" i="2"/>
  <c r="AJ2304" i="2"/>
  <c r="AK2304" i="2"/>
  <c r="AJ82" i="2"/>
  <c r="AK82" i="2"/>
  <c r="AJ2906" i="2"/>
  <c r="AK2906" i="2"/>
  <c r="AJ365" i="2"/>
  <c r="AK365" i="2"/>
  <c r="AJ1613" i="2"/>
  <c r="AK1613" i="2"/>
  <c r="AJ2305" i="2"/>
  <c r="AK2305" i="2"/>
  <c r="AJ1614" i="2"/>
  <c r="AK1614" i="2"/>
  <c r="AJ2306" i="2"/>
  <c r="AK2306" i="2"/>
  <c r="AJ2307" i="2"/>
  <c r="AK2307" i="2"/>
  <c r="AJ1615" i="2"/>
  <c r="AK1615" i="2"/>
  <c r="AJ3956" i="2"/>
  <c r="AK3956" i="2"/>
  <c r="AJ3957" i="2"/>
  <c r="AK3957" i="2"/>
  <c r="AJ2308" i="2"/>
  <c r="AK2308" i="2"/>
  <c r="AJ936" i="2"/>
  <c r="AK936" i="2"/>
  <c r="AJ2907" i="2"/>
  <c r="AK2907" i="2"/>
  <c r="AJ1616" i="2"/>
  <c r="AK1616" i="2"/>
  <c r="AJ937" i="2"/>
  <c r="AK937" i="2"/>
  <c r="AJ3518" i="2"/>
  <c r="AK3518" i="2"/>
  <c r="AJ938" i="2"/>
  <c r="AK938" i="2"/>
  <c r="AJ2309" i="2"/>
  <c r="AK2309" i="2"/>
  <c r="AJ2310" i="2"/>
  <c r="AK2310" i="2"/>
  <c r="AJ2908" i="2"/>
  <c r="AK2908" i="2"/>
  <c r="AJ1617" i="2"/>
  <c r="AK1617" i="2"/>
  <c r="AJ1618" i="2"/>
  <c r="AK1618" i="2"/>
  <c r="AJ1619" i="2"/>
  <c r="AK1619" i="2"/>
  <c r="AJ366" i="2"/>
  <c r="AK366" i="2"/>
  <c r="AJ3304" i="2"/>
  <c r="AK3304" i="2"/>
  <c r="AJ367" i="2"/>
  <c r="AK367" i="2"/>
  <c r="AJ939" i="2"/>
  <c r="AK939" i="2"/>
  <c r="AJ368" i="2"/>
  <c r="AK368" i="2"/>
  <c r="AJ1620" i="2"/>
  <c r="AK1620" i="2"/>
  <c r="AJ369" i="2"/>
  <c r="AK369" i="2"/>
  <c r="AJ2909" i="2"/>
  <c r="AK2909" i="2"/>
  <c r="AJ2910" i="2"/>
  <c r="AK2910" i="2"/>
  <c r="AJ3519" i="2"/>
  <c r="AK3519" i="2"/>
  <c r="AJ3305" i="2"/>
  <c r="AK3305" i="2"/>
  <c r="AJ2911" i="2"/>
  <c r="AK2911" i="2"/>
  <c r="AJ940" i="2"/>
  <c r="AK940" i="2"/>
  <c r="AJ2311" i="2"/>
  <c r="AK2311" i="2"/>
  <c r="AJ370" i="2"/>
  <c r="AK370" i="2"/>
  <c r="AJ2312" i="2"/>
  <c r="AK2312" i="2"/>
  <c r="AJ2313" i="2"/>
  <c r="AK2313" i="2"/>
  <c r="AJ941" i="2"/>
  <c r="AK941" i="2"/>
  <c r="AJ2314" i="2"/>
  <c r="AK2314" i="2"/>
  <c r="AJ2315" i="2"/>
  <c r="AK2315" i="2"/>
  <c r="AJ83" i="2"/>
  <c r="AK83" i="2"/>
  <c r="AJ2316" i="2"/>
  <c r="AK2316" i="2"/>
  <c r="AJ371" i="2"/>
  <c r="AK371" i="2"/>
  <c r="AJ2317" i="2"/>
  <c r="AK2317" i="2"/>
  <c r="AJ2912" i="2"/>
  <c r="AK2912" i="2"/>
  <c r="AJ1621" i="2"/>
  <c r="AK1621" i="2"/>
  <c r="AJ1622" i="2"/>
  <c r="AK1622" i="2"/>
  <c r="AJ2913" i="2"/>
  <c r="AK2913" i="2"/>
  <c r="AJ2318" i="2"/>
  <c r="AK2318" i="2"/>
  <c r="AJ2319" i="2"/>
  <c r="AK2319" i="2"/>
  <c r="AJ3958" i="2"/>
  <c r="AK3958" i="2"/>
  <c r="AJ3959" i="2"/>
  <c r="AK3959" i="2"/>
  <c r="AJ3960" i="2"/>
  <c r="AK3960" i="2"/>
  <c r="AJ3961" i="2"/>
  <c r="AK3961" i="2"/>
  <c r="AJ2320" i="2"/>
  <c r="AK2320" i="2"/>
  <c r="AJ3962" i="2"/>
  <c r="AK3962" i="2"/>
  <c r="AJ3963" i="2"/>
  <c r="AK3963" i="2"/>
  <c r="AJ3964" i="2"/>
  <c r="AK3964" i="2"/>
  <c r="AJ3965" i="2"/>
  <c r="AK3965" i="2"/>
  <c r="AJ3966" i="2"/>
  <c r="AK3966" i="2"/>
  <c r="AJ3967" i="2"/>
  <c r="AK3967" i="2"/>
  <c r="AJ3968" i="2"/>
  <c r="AK3968" i="2"/>
  <c r="AJ2914" i="2"/>
  <c r="AK2914" i="2"/>
  <c r="AJ3969" i="2"/>
  <c r="AK3969" i="2"/>
  <c r="AJ3970" i="2"/>
  <c r="AK3970" i="2"/>
  <c r="AJ3306" i="2"/>
  <c r="AK3306" i="2"/>
  <c r="AJ3971" i="2"/>
  <c r="AK3971" i="2"/>
  <c r="AJ3972" i="2"/>
  <c r="AK3972" i="2"/>
  <c r="AJ3973" i="2"/>
  <c r="AK3973" i="2"/>
  <c r="AJ3974" i="2"/>
  <c r="AK3974" i="2"/>
  <c r="AJ3975" i="2"/>
  <c r="AK3975" i="2"/>
  <c r="AJ3976" i="2"/>
  <c r="AK3976" i="2"/>
  <c r="AJ3977" i="2"/>
  <c r="AK3977" i="2"/>
  <c r="AJ2915" i="2"/>
  <c r="AK2915" i="2"/>
  <c r="AJ3978" i="2"/>
  <c r="AK3978" i="2"/>
  <c r="AJ3979" i="2"/>
  <c r="AK3979" i="2"/>
  <c r="AJ3980" i="2"/>
  <c r="AK3980" i="2"/>
  <c r="AJ2321" i="2"/>
  <c r="AK2321" i="2"/>
  <c r="AJ3307" i="2"/>
  <c r="AK3307" i="2"/>
  <c r="AJ3981" i="2"/>
  <c r="AK3981" i="2"/>
  <c r="AJ3982" i="2"/>
  <c r="AK3982" i="2"/>
  <c r="AJ3983" i="2"/>
  <c r="AK3983" i="2"/>
  <c r="AJ3984" i="2"/>
  <c r="AK3984" i="2"/>
  <c r="AJ3985" i="2"/>
  <c r="AK3985" i="2"/>
  <c r="AJ3986" i="2"/>
  <c r="AK3986" i="2"/>
  <c r="AJ3987" i="2"/>
  <c r="AK3987" i="2"/>
  <c r="AJ3988" i="2"/>
  <c r="AK3988" i="2"/>
  <c r="AJ3989" i="2"/>
  <c r="AK3989" i="2"/>
  <c r="AJ3990" i="2"/>
  <c r="AK3990" i="2"/>
  <c r="AJ3991" i="2"/>
  <c r="AK3991" i="2"/>
  <c r="AJ3992" i="2"/>
  <c r="AK3992" i="2"/>
  <c r="AJ3993" i="2"/>
  <c r="AK3993" i="2"/>
  <c r="AJ3994" i="2"/>
  <c r="AK3994" i="2"/>
  <c r="AJ3995" i="2"/>
  <c r="AK3995" i="2"/>
  <c r="AJ3996" i="2"/>
  <c r="AK3996" i="2"/>
  <c r="AJ3997" i="2"/>
  <c r="AK3997" i="2"/>
  <c r="AJ3998" i="2"/>
  <c r="AK3998" i="2"/>
  <c r="AJ3999" i="2"/>
  <c r="AK3999" i="2"/>
  <c r="AJ4000" i="2"/>
  <c r="AK4000" i="2"/>
  <c r="AJ4001" i="2"/>
  <c r="AK4001" i="2"/>
  <c r="AJ4002" i="2"/>
  <c r="AK4002" i="2"/>
  <c r="AJ4003" i="2"/>
  <c r="AK4003" i="2"/>
  <c r="AJ4004" i="2"/>
  <c r="AK4004" i="2"/>
  <c r="AJ4005" i="2"/>
  <c r="AK4005" i="2"/>
  <c r="AJ4006" i="2"/>
  <c r="AK4006" i="2"/>
  <c r="AJ4007" i="2"/>
  <c r="AK4007" i="2"/>
  <c r="AJ4008" i="2"/>
  <c r="AK4008" i="2"/>
  <c r="AJ4009" i="2"/>
  <c r="AK4009" i="2"/>
  <c r="AJ4010" i="2"/>
  <c r="AK4010" i="2"/>
  <c r="AJ4011" i="2"/>
  <c r="AK4011" i="2"/>
  <c r="AJ4012" i="2"/>
  <c r="AK4012" i="2"/>
  <c r="AJ4013" i="2"/>
  <c r="AK4013" i="2"/>
  <c r="AJ4014" i="2"/>
  <c r="AK4014" i="2"/>
  <c r="AJ4015" i="2"/>
  <c r="AK4015" i="2"/>
  <c r="AJ4016" i="2"/>
  <c r="AK4016" i="2"/>
  <c r="AJ4017" i="2"/>
  <c r="AK4017" i="2"/>
  <c r="AJ4018" i="2"/>
  <c r="AK4018" i="2"/>
  <c r="AJ4019" i="2"/>
  <c r="AK4019" i="2"/>
  <c r="AJ4020" i="2"/>
  <c r="AK4020" i="2"/>
  <c r="AJ4021" i="2"/>
  <c r="AK4021" i="2"/>
  <c r="AJ4022" i="2"/>
  <c r="AK4022" i="2"/>
  <c r="AJ4023" i="2"/>
  <c r="AK4023" i="2"/>
  <c r="AJ4024" i="2"/>
  <c r="AK4024" i="2"/>
  <c r="AJ4025" i="2"/>
  <c r="AK4025" i="2"/>
  <c r="AJ4026" i="2"/>
  <c r="AK4026" i="2"/>
  <c r="AJ4027" i="2"/>
  <c r="AK4027" i="2"/>
  <c r="AJ4028" i="2"/>
  <c r="AK4028" i="2"/>
  <c r="AJ4029" i="2"/>
  <c r="AK4029" i="2"/>
  <c r="AJ4030" i="2"/>
  <c r="AK4030" i="2"/>
  <c r="AJ4031" i="2"/>
  <c r="AK4031" i="2"/>
  <c r="AJ4032" i="2"/>
  <c r="AK4032" i="2"/>
  <c r="AJ4033" i="2"/>
  <c r="AK4033" i="2"/>
  <c r="AJ4034" i="2"/>
  <c r="AK4034" i="2"/>
  <c r="AJ4035" i="2"/>
  <c r="AK4035" i="2"/>
  <c r="AJ4036" i="2"/>
  <c r="AK4036" i="2"/>
  <c r="AJ2322" i="2"/>
  <c r="AK2322" i="2"/>
  <c r="AJ1623" i="2"/>
  <c r="AK1623" i="2"/>
  <c r="AJ942" i="2"/>
  <c r="AK942" i="2"/>
  <c r="AJ2323" i="2"/>
  <c r="AK2323" i="2"/>
  <c r="AJ2324" i="2"/>
  <c r="AK2324" i="2"/>
  <c r="AJ2325" i="2"/>
  <c r="AK2325" i="2"/>
  <c r="AJ4037" i="2"/>
  <c r="AK4037" i="2"/>
  <c r="AJ1624" i="2"/>
  <c r="AK1624" i="2"/>
  <c r="AJ2326" i="2"/>
  <c r="AK2326" i="2"/>
  <c r="AJ2327" i="2"/>
  <c r="AK2327" i="2"/>
  <c r="AJ2328" i="2"/>
  <c r="AK2328" i="2"/>
  <c r="AJ2916" i="2"/>
  <c r="AK2916" i="2"/>
  <c r="AJ372" i="2"/>
  <c r="AK372" i="2"/>
  <c r="AJ2917" i="2"/>
  <c r="AK2917" i="2"/>
  <c r="AJ2329" i="2"/>
  <c r="AK2329" i="2"/>
  <c r="AJ4038" i="2"/>
  <c r="AK4038" i="2"/>
  <c r="AJ4039" i="2"/>
  <c r="AK4039" i="2"/>
  <c r="AJ4040" i="2"/>
  <c r="AK4040" i="2"/>
  <c r="AJ4041" i="2"/>
  <c r="AK4041" i="2"/>
  <c r="AJ4042" i="2"/>
  <c r="AK4042" i="2"/>
  <c r="AJ4043" i="2"/>
  <c r="AK4043" i="2"/>
  <c r="AJ4044" i="2"/>
  <c r="AK4044" i="2"/>
  <c r="AJ4045" i="2"/>
  <c r="AK4045" i="2"/>
  <c r="AJ4046" i="2"/>
  <c r="AK4046" i="2"/>
  <c r="AJ4047" i="2"/>
  <c r="AK4047" i="2"/>
  <c r="AJ4048" i="2"/>
  <c r="AK4048" i="2"/>
  <c r="AJ4049" i="2"/>
  <c r="AK4049" i="2"/>
  <c r="AJ4050" i="2"/>
  <c r="AK4050" i="2"/>
  <c r="AJ4051" i="2"/>
  <c r="AK4051" i="2"/>
  <c r="AJ4052" i="2"/>
  <c r="AK4052" i="2"/>
  <c r="AJ4053" i="2"/>
  <c r="AK4053" i="2"/>
  <c r="AJ2330" i="2"/>
  <c r="AK2330" i="2"/>
  <c r="AJ2331" i="2"/>
  <c r="AK2331" i="2"/>
  <c r="AJ3308" i="2"/>
  <c r="AK3308" i="2"/>
  <c r="AJ2332" i="2"/>
  <c r="AK2332" i="2"/>
  <c r="AJ2918" i="2"/>
  <c r="AK2918" i="2"/>
  <c r="AJ1625" i="2"/>
  <c r="AK1625" i="2"/>
  <c r="AJ2919" i="2"/>
  <c r="AK2919" i="2"/>
  <c r="AJ943" i="2"/>
  <c r="AK943" i="2"/>
  <c r="AJ2920" i="2"/>
  <c r="AK2920" i="2"/>
  <c r="AJ2921" i="2"/>
  <c r="AK2921" i="2"/>
  <c r="AJ373" i="2"/>
  <c r="AK373" i="2"/>
  <c r="AJ3309" i="2"/>
  <c r="AK3309" i="2"/>
  <c r="AJ2333" i="2"/>
  <c r="AK2333" i="2"/>
  <c r="AJ3310" i="2"/>
  <c r="AK3310" i="2"/>
  <c r="AJ2334" i="2"/>
  <c r="AK2334" i="2"/>
  <c r="AJ4054" i="2"/>
  <c r="AK4054" i="2"/>
  <c r="AJ4055" i="2"/>
  <c r="AK4055" i="2"/>
  <c r="AJ4056" i="2"/>
  <c r="AK4056" i="2"/>
  <c r="AJ4057" i="2"/>
  <c r="AK4057" i="2"/>
  <c r="AJ4058" i="2"/>
  <c r="AK4058" i="2"/>
  <c r="AJ2335" i="2"/>
  <c r="AK2335" i="2"/>
  <c r="AJ4059" i="2"/>
  <c r="AK4059" i="2"/>
  <c r="AJ2336" i="2"/>
  <c r="AK2336" i="2"/>
  <c r="AJ4060" i="2"/>
  <c r="AK4060" i="2"/>
  <c r="AJ4061" i="2"/>
  <c r="AK4061" i="2"/>
  <c r="AJ2337" i="2"/>
  <c r="AK2337" i="2"/>
  <c r="AJ4062" i="2"/>
  <c r="AK4062" i="2"/>
  <c r="AJ3311" i="2"/>
  <c r="AK3311" i="2"/>
  <c r="AJ4063" i="2"/>
  <c r="AK4063" i="2"/>
  <c r="AJ4064" i="2"/>
  <c r="AK4064" i="2"/>
  <c r="AJ4065" i="2"/>
  <c r="AK4065" i="2"/>
  <c r="AJ4066" i="2"/>
  <c r="AK4066" i="2"/>
  <c r="AJ4067" i="2"/>
  <c r="AK4067" i="2"/>
  <c r="AJ4068" i="2"/>
  <c r="AK4068" i="2"/>
  <c r="AJ3312" i="2"/>
  <c r="AK3312" i="2"/>
  <c r="AJ2338" i="2"/>
  <c r="AK2338" i="2"/>
  <c r="AJ4069" i="2"/>
  <c r="AK4069" i="2"/>
  <c r="AJ4070" i="2"/>
  <c r="AK4070" i="2"/>
  <c r="AJ4071" i="2"/>
  <c r="AK4071" i="2"/>
  <c r="AJ4072" i="2"/>
  <c r="AK4072" i="2"/>
  <c r="AJ4073" i="2"/>
  <c r="AK4073" i="2"/>
  <c r="AJ4074" i="2"/>
  <c r="AK4074" i="2"/>
  <c r="AJ4075" i="2"/>
  <c r="AK4075" i="2"/>
  <c r="AJ4076" i="2"/>
  <c r="AK4076" i="2"/>
  <c r="AJ4077" i="2"/>
  <c r="AK4077" i="2"/>
  <c r="AJ4078" i="2"/>
  <c r="AK4078" i="2"/>
  <c r="AJ4079" i="2"/>
  <c r="AK4079" i="2"/>
  <c r="AJ4080" i="2"/>
  <c r="AK4080" i="2"/>
  <c r="AJ4081" i="2"/>
  <c r="AK4081" i="2"/>
  <c r="AJ4082" i="2"/>
  <c r="AK4082" i="2"/>
  <c r="AJ4083" i="2"/>
  <c r="AK4083" i="2"/>
  <c r="AJ4084" i="2"/>
  <c r="AK4084" i="2"/>
  <c r="AJ4085" i="2"/>
  <c r="AK4085" i="2"/>
  <c r="AJ4086" i="2"/>
  <c r="AK4086" i="2"/>
  <c r="AJ4087" i="2"/>
  <c r="AK4087" i="2"/>
  <c r="AJ4088" i="2"/>
  <c r="AK4088" i="2"/>
  <c r="AJ4089" i="2"/>
  <c r="AK4089" i="2"/>
  <c r="AJ4090" i="2"/>
  <c r="AK4090" i="2"/>
  <c r="AJ4091" i="2"/>
  <c r="AK4091" i="2"/>
  <c r="AJ4092" i="2"/>
  <c r="AK4092" i="2"/>
  <c r="AJ4093" i="2"/>
  <c r="AK4093" i="2"/>
  <c r="AJ4094" i="2"/>
  <c r="AK4094" i="2"/>
  <c r="AJ4095" i="2"/>
  <c r="AK4095" i="2"/>
  <c r="AJ4096" i="2"/>
  <c r="AK4096" i="2"/>
  <c r="AJ4097" i="2"/>
  <c r="AK4097" i="2"/>
  <c r="AJ4098" i="2"/>
  <c r="AK4098" i="2"/>
  <c r="AJ4099" i="2"/>
  <c r="AK4099" i="2"/>
  <c r="AJ4100" i="2"/>
  <c r="AK4100" i="2"/>
  <c r="AJ4101" i="2"/>
  <c r="AK4101" i="2"/>
  <c r="AJ4102" i="2"/>
  <c r="AK4102" i="2"/>
  <c r="AJ4103" i="2"/>
  <c r="AK4103" i="2"/>
  <c r="AJ4104" i="2"/>
  <c r="AK4104" i="2"/>
  <c r="AJ4105" i="2"/>
  <c r="AK4105" i="2"/>
  <c r="AJ4106" i="2"/>
  <c r="AK4106" i="2"/>
  <c r="AJ4107" i="2"/>
  <c r="AK4107" i="2"/>
  <c r="AJ4108" i="2"/>
  <c r="AK4108" i="2"/>
  <c r="AJ4109" i="2"/>
  <c r="AK4109" i="2"/>
  <c r="AJ1626" i="2"/>
  <c r="AK1626" i="2"/>
  <c r="AJ4110" i="2"/>
  <c r="AK4110" i="2"/>
  <c r="AJ4111" i="2"/>
  <c r="AK4111" i="2"/>
  <c r="AJ4112" i="2"/>
  <c r="AK4112" i="2"/>
  <c r="AJ4113" i="2"/>
  <c r="AK4113" i="2"/>
  <c r="AJ4114" i="2"/>
  <c r="AK4114" i="2"/>
  <c r="AJ4115" i="2"/>
  <c r="AK4115" i="2"/>
  <c r="AJ4116" i="2"/>
  <c r="AK4116" i="2"/>
  <c r="AJ4117" i="2"/>
  <c r="AK4117" i="2"/>
  <c r="AJ4118" i="2"/>
  <c r="AK4118" i="2"/>
  <c r="AJ4119" i="2"/>
  <c r="AK4119" i="2"/>
  <c r="AJ4120" i="2"/>
  <c r="AK4120" i="2"/>
  <c r="AJ4121" i="2"/>
  <c r="AK4121" i="2"/>
  <c r="AJ4122" i="2"/>
  <c r="AK4122" i="2"/>
  <c r="AJ4123" i="2"/>
  <c r="AK4123" i="2"/>
  <c r="AJ4124" i="2"/>
  <c r="AK4124" i="2"/>
  <c r="AJ4125" i="2"/>
  <c r="AK4125" i="2"/>
  <c r="AJ4126" i="2"/>
  <c r="AK4126" i="2"/>
  <c r="AJ4127" i="2"/>
  <c r="AK4127" i="2"/>
  <c r="AJ4128" i="2"/>
  <c r="AK4128" i="2"/>
  <c r="AJ2339" i="2"/>
  <c r="AK2339" i="2"/>
  <c r="AJ3313" i="2"/>
  <c r="AK3313" i="2"/>
  <c r="AJ3314" i="2"/>
  <c r="AK3314" i="2"/>
  <c r="AJ3315" i="2"/>
  <c r="AK3315" i="2"/>
  <c r="AJ4129" i="2"/>
  <c r="AK4129" i="2"/>
  <c r="AJ4130" i="2"/>
  <c r="AK4130" i="2"/>
  <c r="AJ4131" i="2"/>
  <c r="AK4131" i="2"/>
  <c r="AJ4132" i="2"/>
  <c r="AK4132" i="2"/>
  <c r="AJ4133" i="2"/>
  <c r="AK4133" i="2"/>
  <c r="AJ4134" i="2"/>
  <c r="AK4134" i="2"/>
  <c r="AJ4135" i="2"/>
  <c r="AK4135" i="2"/>
  <c r="AJ4136" i="2"/>
  <c r="AK4136" i="2"/>
  <c r="AJ4137" i="2"/>
  <c r="AK4137" i="2"/>
  <c r="AJ3520" i="2"/>
  <c r="AK3520" i="2"/>
  <c r="AJ3316" i="2"/>
  <c r="AK3316" i="2"/>
  <c r="AJ3317" i="2"/>
  <c r="AK3317" i="2"/>
  <c r="AJ944" i="2"/>
  <c r="AK944" i="2"/>
  <c r="AJ945" i="2"/>
  <c r="AK945" i="2"/>
  <c r="AJ374" i="2"/>
  <c r="AK374" i="2"/>
  <c r="AJ375" i="2"/>
  <c r="AK375" i="2"/>
  <c r="AJ946" i="2"/>
  <c r="AK946" i="2"/>
  <c r="AJ1627" i="2"/>
  <c r="AK1627" i="2"/>
  <c r="AJ4138" i="2"/>
  <c r="AK4138" i="2"/>
  <c r="AJ4139" i="2"/>
  <c r="AK4139" i="2"/>
  <c r="AJ4140" i="2"/>
  <c r="AK4140" i="2"/>
  <c r="AJ4141" i="2"/>
  <c r="AK4141" i="2"/>
  <c r="AJ4142" i="2"/>
  <c r="AK4142" i="2"/>
  <c r="AJ4143" i="2"/>
  <c r="AK4143" i="2"/>
  <c r="AJ4144" i="2"/>
  <c r="AK4144" i="2"/>
  <c r="AJ4145" i="2"/>
  <c r="AK4145" i="2"/>
  <c r="AJ4146" i="2"/>
  <c r="AK4146" i="2"/>
  <c r="AJ376" i="2"/>
  <c r="AK376" i="2"/>
  <c r="AJ1628" i="2"/>
  <c r="AK1628" i="2"/>
  <c r="AJ84" i="2"/>
  <c r="AK84" i="2"/>
  <c r="AJ1629" i="2"/>
  <c r="AK1629" i="2"/>
  <c r="AJ2922" i="2"/>
  <c r="AK2922" i="2"/>
  <c r="AJ377" i="2"/>
  <c r="AK377" i="2"/>
  <c r="AJ2923" i="2"/>
  <c r="AK2923" i="2"/>
  <c r="AJ378" i="2"/>
  <c r="AK378" i="2"/>
  <c r="AJ4147" i="2"/>
  <c r="AK4147" i="2"/>
  <c r="AJ4148" i="2"/>
  <c r="AK4148" i="2"/>
  <c r="AJ4149" i="2"/>
  <c r="AK4149" i="2"/>
  <c r="AJ1630" i="2"/>
  <c r="AK1630" i="2"/>
  <c r="AJ2340" i="2"/>
  <c r="AK2340" i="2"/>
  <c r="AJ3521" i="2"/>
  <c r="AK3521" i="2"/>
  <c r="AJ2924" i="2"/>
  <c r="AK2924" i="2"/>
  <c r="AJ3318" i="2"/>
  <c r="AK3318" i="2"/>
  <c r="AJ379" i="2"/>
  <c r="AK379" i="2"/>
  <c r="AJ1631" i="2"/>
  <c r="AK1631" i="2"/>
  <c r="AJ85" i="2"/>
  <c r="AK85" i="2"/>
  <c r="AJ2925" i="2"/>
  <c r="AK2925" i="2"/>
  <c r="AJ3319" i="2"/>
  <c r="AK3319" i="2"/>
  <c r="AJ2926" i="2"/>
  <c r="AK2926" i="2"/>
  <c r="AJ1632" i="2"/>
  <c r="AK1632" i="2"/>
  <c r="AJ3320" i="2"/>
  <c r="AK3320" i="2"/>
  <c r="AJ2927" i="2"/>
  <c r="AK2927" i="2"/>
  <c r="AJ2928" i="2"/>
  <c r="AK2928" i="2"/>
  <c r="AJ3321" i="2"/>
  <c r="AK3321" i="2"/>
  <c r="AJ1633" i="2"/>
  <c r="AK1633" i="2"/>
  <c r="AJ1634" i="2"/>
  <c r="AK1634" i="2"/>
  <c r="AJ1635" i="2"/>
  <c r="AK1635" i="2"/>
  <c r="AJ4150" i="2"/>
  <c r="AK4150" i="2"/>
  <c r="AJ1636" i="2"/>
  <c r="AK1636" i="2"/>
  <c r="AJ2341" i="2"/>
  <c r="AK2341" i="2"/>
  <c r="AJ2342" i="2"/>
  <c r="AK2342" i="2"/>
  <c r="AJ2343" i="2"/>
  <c r="AK2343" i="2"/>
  <c r="AJ1637" i="2"/>
  <c r="AK1637" i="2"/>
  <c r="AJ1638" i="2"/>
  <c r="AK1638" i="2"/>
  <c r="AJ1639" i="2"/>
  <c r="AK1639" i="2"/>
  <c r="AJ380" i="2"/>
  <c r="AK380" i="2"/>
  <c r="AJ947" i="2"/>
  <c r="AK947" i="2"/>
  <c r="AJ3322" i="2"/>
  <c r="AK3322" i="2"/>
  <c r="AJ2344" i="2"/>
  <c r="AK2344" i="2"/>
  <c r="AJ2345" i="2"/>
  <c r="AK2345" i="2"/>
  <c r="AJ2346" i="2"/>
  <c r="AK2346" i="2"/>
  <c r="AJ381" i="2"/>
  <c r="AK381" i="2"/>
  <c r="AJ3522" i="2"/>
  <c r="AK3522" i="2"/>
  <c r="AJ3323" i="2"/>
  <c r="AK3323" i="2"/>
  <c r="AJ1640" i="2"/>
  <c r="AK1640" i="2"/>
  <c r="AJ948" i="2"/>
  <c r="AK948" i="2"/>
  <c r="AJ3324" i="2"/>
  <c r="AK3324" i="2"/>
  <c r="AJ382" i="2"/>
  <c r="AK382" i="2"/>
  <c r="AJ3325" i="2"/>
  <c r="AK3325" i="2"/>
  <c r="AJ949" i="2"/>
  <c r="AK949" i="2"/>
  <c r="AJ3326" i="2"/>
  <c r="AK3326" i="2"/>
  <c r="AJ3523" i="2"/>
  <c r="AK3523" i="2"/>
  <c r="AJ86" i="2"/>
  <c r="AK86" i="2"/>
  <c r="AJ383" i="2"/>
  <c r="AK383" i="2"/>
  <c r="AJ950" i="2"/>
  <c r="AK950" i="2"/>
  <c r="AJ2929" i="2"/>
  <c r="AK2929" i="2"/>
  <c r="AJ2347" i="2"/>
  <c r="AK2347" i="2"/>
  <c r="AJ2348" i="2"/>
  <c r="AK2348" i="2"/>
  <c r="AJ951" i="2"/>
  <c r="AK951" i="2"/>
  <c r="AJ1641" i="2"/>
  <c r="AK1641" i="2"/>
  <c r="AJ1642" i="2"/>
  <c r="AK1642" i="2"/>
  <c r="AJ2930" i="2"/>
  <c r="AK2930" i="2"/>
  <c r="AJ3327" i="2"/>
  <c r="AK3327" i="2"/>
  <c r="AJ384" i="2"/>
  <c r="AK384" i="2"/>
  <c r="AJ2349" i="2"/>
  <c r="AK2349" i="2"/>
  <c r="AJ952" i="2"/>
  <c r="AK952" i="2"/>
  <c r="AJ953" i="2"/>
  <c r="AK953" i="2"/>
  <c r="AJ2931" i="2"/>
  <c r="AK2931" i="2"/>
  <c r="AJ1643" i="2"/>
  <c r="AK1643" i="2"/>
  <c r="AJ2350" i="2"/>
  <c r="AK2350" i="2"/>
  <c r="AJ1644" i="2"/>
  <c r="AK1644" i="2"/>
  <c r="AJ2351" i="2"/>
  <c r="AK2351" i="2"/>
  <c r="AJ1645" i="2"/>
  <c r="AK1645" i="2"/>
  <c r="AJ3328" i="2"/>
  <c r="AK3328" i="2"/>
  <c r="AJ954" i="2"/>
  <c r="AK954" i="2"/>
  <c r="AJ3329" i="2"/>
  <c r="AK3329" i="2"/>
  <c r="AJ955" i="2"/>
  <c r="AK955" i="2"/>
  <c r="AJ956" i="2"/>
  <c r="AK956" i="2"/>
  <c r="AJ385" i="2"/>
  <c r="AK385" i="2"/>
  <c r="AJ386" i="2"/>
  <c r="AK386" i="2"/>
  <c r="AJ957" i="2"/>
  <c r="AK957" i="2"/>
  <c r="AJ387" i="2"/>
  <c r="AK387" i="2"/>
  <c r="AJ1646" i="2"/>
  <c r="AK1646" i="2"/>
  <c r="AJ388" i="2"/>
  <c r="AK388" i="2"/>
  <c r="AJ958" i="2"/>
  <c r="AK958" i="2"/>
  <c r="AJ2352" i="2"/>
  <c r="AK2352" i="2"/>
  <c r="AJ959" i="2"/>
  <c r="AK959" i="2"/>
  <c r="AJ2353" i="2"/>
  <c r="AK2353" i="2"/>
  <c r="AJ1647" i="2"/>
  <c r="AK1647" i="2"/>
  <c r="AJ960" i="2"/>
  <c r="AK960" i="2"/>
  <c r="AJ87" i="2"/>
  <c r="AK87" i="2"/>
  <c r="AJ2354" i="2"/>
  <c r="AK2354" i="2"/>
  <c r="AJ1648" i="2"/>
  <c r="AK1648" i="2"/>
  <c r="AJ4151" i="2"/>
  <c r="AK4151" i="2"/>
  <c r="AJ2355" i="2"/>
  <c r="AK2355" i="2"/>
  <c r="AJ88" i="2"/>
  <c r="AK88" i="2"/>
  <c r="AJ1649" i="2"/>
  <c r="AK1649" i="2"/>
  <c r="AJ2932" i="2"/>
  <c r="AK2932" i="2"/>
  <c r="AJ1650" i="2"/>
  <c r="AK1650" i="2"/>
  <c r="AJ3330" i="2"/>
  <c r="AK3330" i="2"/>
  <c r="AJ389" i="2"/>
  <c r="AK389" i="2"/>
  <c r="AJ2356" i="2"/>
  <c r="AK2356" i="2"/>
  <c r="AJ961" i="2"/>
  <c r="AK961" i="2"/>
  <c r="AJ390" i="2"/>
  <c r="AK390" i="2"/>
  <c r="AJ3524" i="2"/>
  <c r="AK3524" i="2"/>
  <c r="AJ2357" i="2"/>
  <c r="AK2357" i="2"/>
  <c r="AJ391" i="2"/>
  <c r="AK391" i="2"/>
  <c r="AJ392" i="2"/>
  <c r="AK392" i="2"/>
  <c r="AJ393" i="2"/>
  <c r="AK393" i="2"/>
  <c r="AJ1651" i="2"/>
  <c r="AK1651" i="2"/>
  <c r="AJ3525" i="2"/>
  <c r="AK3525" i="2"/>
  <c r="AJ3331" i="2"/>
  <c r="AK3331" i="2"/>
  <c r="AJ4152" i="2"/>
  <c r="AK4152" i="2"/>
  <c r="AJ394" i="2"/>
  <c r="AK394" i="2"/>
  <c r="AJ962" i="2"/>
  <c r="AK962" i="2"/>
  <c r="AJ1652" i="2"/>
  <c r="AK1652" i="2"/>
  <c r="AJ1653" i="2"/>
  <c r="AK1653" i="2"/>
  <c r="AJ2358" i="2"/>
  <c r="AK2358" i="2"/>
  <c r="AJ3332" i="2"/>
  <c r="AK3332" i="2"/>
  <c r="AJ1654" i="2"/>
  <c r="AK1654" i="2"/>
  <c r="AJ4153" i="2"/>
  <c r="AK4153" i="2"/>
  <c r="AJ2933" i="2"/>
  <c r="AK2933" i="2"/>
  <c r="AJ2934" i="2"/>
  <c r="AK2934" i="2"/>
  <c r="AJ963" i="2"/>
  <c r="AK963" i="2"/>
  <c r="AJ964" i="2"/>
  <c r="AK964" i="2"/>
  <c r="AJ395" i="2"/>
  <c r="AK395" i="2"/>
  <c r="AJ1655" i="2"/>
  <c r="AK1655" i="2"/>
  <c r="AJ1656" i="2"/>
  <c r="AK1656" i="2"/>
  <c r="AJ2935" i="2"/>
  <c r="AK2935" i="2"/>
  <c r="AJ2936" i="2"/>
  <c r="AK2936" i="2"/>
  <c r="AJ3526" i="2"/>
  <c r="AK3526" i="2"/>
  <c r="AJ89" i="2"/>
  <c r="AK89" i="2"/>
  <c r="AJ1657" i="2"/>
  <c r="AK1657" i="2"/>
  <c r="AJ2359" i="2"/>
  <c r="AK2359" i="2"/>
  <c r="AJ2360" i="2"/>
  <c r="AK2360" i="2"/>
  <c r="AJ2361" i="2"/>
  <c r="AK2361" i="2"/>
  <c r="AJ965" i="2"/>
  <c r="AK965" i="2"/>
  <c r="AJ966" i="2"/>
  <c r="AK966" i="2"/>
  <c r="AJ396" i="2"/>
  <c r="AK396" i="2"/>
  <c r="AJ1658" i="2"/>
  <c r="AK1658" i="2"/>
  <c r="AJ2362" i="2"/>
  <c r="AK2362" i="2"/>
  <c r="AJ3333" i="2"/>
  <c r="AK3333" i="2"/>
  <c r="AJ1659" i="2"/>
  <c r="AK1659" i="2"/>
  <c r="AJ3527" i="2"/>
  <c r="AK3527" i="2"/>
  <c r="AJ2363" i="2"/>
  <c r="AK2363" i="2"/>
  <c r="AJ2937" i="2"/>
  <c r="AK2937" i="2"/>
  <c r="AJ4154" i="2"/>
  <c r="AK4154" i="2"/>
  <c r="AJ4155" i="2"/>
  <c r="AK4155" i="2"/>
  <c r="AJ4156" i="2"/>
  <c r="AK4156" i="2"/>
  <c r="AJ90" i="2"/>
  <c r="AK90" i="2"/>
  <c r="AJ3334" i="2"/>
  <c r="AK3334" i="2"/>
  <c r="AJ397" i="2"/>
  <c r="AK397" i="2"/>
  <c r="AJ1660" i="2"/>
  <c r="AK1660" i="2"/>
  <c r="AJ398" i="2"/>
  <c r="AK398" i="2"/>
  <c r="AJ91" i="2"/>
  <c r="AK91" i="2"/>
  <c r="AJ967" i="2"/>
  <c r="AK967" i="2"/>
  <c r="AJ2364" i="2"/>
  <c r="AK2364" i="2"/>
  <c r="AJ2938" i="2"/>
  <c r="AK2938" i="2"/>
  <c r="AJ399" i="2"/>
  <c r="AK399" i="2"/>
  <c r="AJ2365" i="2"/>
  <c r="AK2365" i="2"/>
  <c r="AJ4157" i="2"/>
  <c r="AK4157" i="2"/>
  <c r="AJ4158" i="2"/>
  <c r="AK4158" i="2"/>
  <c r="AJ4159" i="2"/>
  <c r="AK4159" i="2"/>
  <c r="AJ4160" i="2"/>
  <c r="AK4160" i="2"/>
  <c r="AJ4161" i="2"/>
  <c r="AK4161" i="2"/>
  <c r="AJ4162" i="2"/>
  <c r="AK4162" i="2"/>
  <c r="AJ4163" i="2"/>
  <c r="AK4163" i="2"/>
  <c r="AJ2939" i="2"/>
  <c r="AK2939" i="2"/>
  <c r="AJ92" i="2"/>
  <c r="AK92" i="2"/>
  <c r="AJ2366" i="2"/>
  <c r="AK2366" i="2"/>
  <c r="AJ3335" i="2"/>
  <c r="AK3335" i="2"/>
  <c r="AJ1661" i="2"/>
  <c r="AK1661" i="2"/>
  <c r="AJ968" i="2"/>
  <c r="AK968" i="2"/>
  <c r="AJ2940" i="2"/>
  <c r="AK2940" i="2"/>
  <c r="AJ969" i="2"/>
  <c r="AK969" i="2"/>
  <c r="AJ2941" i="2"/>
  <c r="AK2941" i="2"/>
  <c r="AJ3336" i="2"/>
  <c r="AK3336" i="2"/>
  <c r="AJ93" i="2"/>
  <c r="AK93" i="2"/>
  <c r="AJ970" i="2"/>
  <c r="AK970" i="2"/>
  <c r="AJ971" i="2"/>
  <c r="AK971" i="2"/>
  <c r="AJ3528" i="2"/>
  <c r="AK3528" i="2"/>
  <c r="AJ3337" i="2"/>
  <c r="AK3337" i="2"/>
  <c r="AJ972" i="2"/>
  <c r="AK972" i="2"/>
  <c r="AJ3338" i="2"/>
  <c r="AK3338" i="2"/>
  <c r="AJ3339" i="2"/>
  <c r="AK3339" i="2"/>
  <c r="AJ1662" i="2"/>
  <c r="AK1662" i="2"/>
  <c r="AJ1663" i="2"/>
  <c r="AK1663" i="2"/>
  <c r="AJ1664" i="2"/>
  <c r="AK1664" i="2"/>
  <c r="AJ2942" i="2"/>
  <c r="AK2942" i="2"/>
  <c r="AJ2943" i="2"/>
  <c r="AK2943" i="2"/>
  <c r="AJ94" i="2"/>
  <c r="AK94" i="2"/>
  <c r="AJ2367" i="2"/>
  <c r="AK2367" i="2"/>
  <c r="AJ1665" i="2"/>
  <c r="AK1665" i="2"/>
  <c r="AJ400" i="2"/>
  <c r="AK400" i="2"/>
  <c r="AJ2368" i="2"/>
  <c r="AK2368" i="2"/>
  <c r="AJ401" i="2"/>
  <c r="AK401" i="2"/>
  <c r="AJ2944" i="2"/>
  <c r="AK2944" i="2"/>
  <c r="AJ3529" i="2"/>
  <c r="AK3529" i="2"/>
  <c r="AJ1666" i="2"/>
  <c r="AK1666" i="2"/>
  <c r="AJ402" i="2"/>
  <c r="AK402" i="2"/>
  <c r="AJ3530" i="2"/>
  <c r="AK3530" i="2"/>
  <c r="AJ1667" i="2"/>
  <c r="AK1667" i="2"/>
  <c r="AJ403" i="2"/>
  <c r="AK403" i="2"/>
  <c r="AJ973" i="2"/>
  <c r="AK973" i="2"/>
  <c r="AJ1668" i="2"/>
  <c r="AK1668" i="2"/>
  <c r="AJ3340" i="2"/>
  <c r="AK3340" i="2"/>
  <c r="AJ404" i="2"/>
  <c r="AK404" i="2"/>
  <c r="AJ974" i="2"/>
  <c r="AK974" i="2"/>
  <c r="AJ1669" i="2"/>
  <c r="AK1669" i="2"/>
  <c r="AJ2945" i="2"/>
  <c r="AK2945" i="2"/>
  <c r="AJ405" i="2"/>
  <c r="AK405" i="2"/>
  <c r="AJ4164" i="2"/>
  <c r="AK4164" i="2"/>
  <c r="AJ2946" i="2"/>
  <c r="AK2946" i="2"/>
  <c r="AJ2369" i="2"/>
  <c r="AK2369" i="2"/>
  <c r="AJ2370" i="2"/>
  <c r="AK2370" i="2"/>
  <c r="AJ1670" i="2"/>
  <c r="AK1670" i="2"/>
  <c r="AJ4165" i="2"/>
  <c r="AK4165" i="2"/>
  <c r="AJ4166" i="2"/>
  <c r="AK4166" i="2"/>
  <c r="AJ4167" i="2"/>
  <c r="AK4167" i="2"/>
  <c r="AJ4168" i="2"/>
  <c r="AK4168" i="2"/>
  <c r="AJ4169" i="2"/>
  <c r="AK4169" i="2"/>
  <c r="AJ4170" i="2"/>
  <c r="AK4170" i="2"/>
  <c r="AJ4171" i="2"/>
  <c r="AK4171" i="2"/>
  <c r="AJ4172" i="2"/>
  <c r="AK4172" i="2"/>
  <c r="AJ4173" i="2"/>
  <c r="AK4173" i="2"/>
  <c r="AJ2371" i="2"/>
  <c r="AK2371" i="2"/>
  <c r="AJ1671" i="2"/>
  <c r="AK1671" i="2"/>
  <c r="AJ975" i="2"/>
  <c r="AK975" i="2"/>
  <c r="AJ976" i="2"/>
  <c r="AK976" i="2"/>
  <c r="AJ2947" i="2"/>
  <c r="AK2947" i="2"/>
  <c r="AJ1672" i="2"/>
  <c r="AK1672" i="2"/>
  <c r="AJ1673" i="2"/>
  <c r="AK1673" i="2"/>
  <c r="AJ3341" i="2"/>
  <c r="AK3341" i="2"/>
  <c r="AJ1674" i="2"/>
  <c r="AK1674" i="2"/>
  <c r="AJ1675" i="2"/>
  <c r="AK1675" i="2"/>
  <c r="AJ2372" i="2"/>
  <c r="AK2372" i="2"/>
  <c r="AJ2373" i="2"/>
  <c r="AK2373" i="2"/>
  <c r="AJ977" i="2"/>
  <c r="AK977" i="2"/>
  <c r="AJ95" i="2"/>
  <c r="AK95" i="2"/>
  <c r="AJ406" i="2"/>
  <c r="AK406" i="2"/>
  <c r="AJ2374" i="2"/>
  <c r="AK2374" i="2"/>
  <c r="AJ2375" i="2"/>
  <c r="AK2375" i="2"/>
  <c r="AJ3531" i="2"/>
  <c r="AK3531" i="2"/>
  <c r="AJ1676" i="2"/>
  <c r="AK1676" i="2"/>
  <c r="AJ978" i="2"/>
  <c r="AK978" i="2"/>
  <c r="AJ2376" i="2"/>
  <c r="AK2376" i="2"/>
  <c r="AJ2948" i="2"/>
  <c r="AK2948" i="2"/>
  <c r="AJ2377" i="2"/>
  <c r="AK2377" i="2"/>
  <c r="AJ407" i="2"/>
  <c r="AK407" i="2"/>
  <c r="AJ979" i="2"/>
  <c r="AK979" i="2"/>
  <c r="AJ1677" i="2"/>
  <c r="AK1677" i="2"/>
  <c r="AJ2378" i="2"/>
  <c r="AK2378" i="2"/>
  <c r="AJ408" i="2"/>
  <c r="AK408" i="2"/>
  <c r="AJ2379" i="2"/>
  <c r="AK2379" i="2"/>
  <c r="AJ409" i="2"/>
  <c r="AK409" i="2"/>
  <c r="AJ980" i="2"/>
  <c r="AK980" i="2"/>
  <c r="AJ1678" i="2"/>
  <c r="AK1678" i="2"/>
  <c r="AJ1679" i="2"/>
  <c r="AK1679" i="2"/>
  <c r="AJ4174" i="2"/>
  <c r="AK4174" i="2"/>
  <c r="AJ981" i="2"/>
  <c r="AK981" i="2"/>
  <c r="AJ96" i="2"/>
  <c r="AK96" i="2"/>
  <c r="AJ4175" i="2"/>
  <c r="AK4175" i="2"/>
  <c r="AJ2380" i="2"/>
  <c r="AK2380" i="2"/>
  <c r="AJ2949" i="2"/>
  <c r="AK2949" i="2"/>
  <c r="AJ1680" i="2"/>
  <c r="AK1680" i="2"/>
  <c r="AJ982" i="2"/>
  <c r="AK982" i="2"/>
  <c r="AJ2950" i="2"/>
  <c r="AK2950" i="2"/>
  <c r="AJ410" i="2"/>
  <c r="AK410" i="2"/>
  <c r="AJ2381" i="2"/>
  <c r="AK2381" i="2"/>
  <c r="AJ411" i="2"/>
  <c r="AK411" i="2"/>
  <c r="AJ1681" i="2"/>
  <c r="AK1681" i="2"/>
  <c r="AJ1682" i="2"/>
  <c r="AK1682" i="2"/>
  <c r="AJ2382" i="2"/>
  <c r="AK2382" i="2"/>
  <c r="AJ1683" i="2"/>
  <c r="AK1683" i="2"/>
  <c r="AJ1684" i="2"/>
  <c r="AK1684" i="2"/>
  <c r="AJ2383" i="2"/>
  <c r="AK2383" i="2"/>
  <c r="AJ2384" i="2"/>
  <c r="AK2384" i="2"/>
  <c r="AJ4176" i="2"/>
  <c r="AK4176" i="2"/>
  <c r="AJ4177" i="2"/>
  <c r="AK4177" i="2"/>
  <c r="AJ4178" i="2"/>
  <c r="AK4178" i="2"/>
  <c r="AJ1685" i="2"/>
  <c r="AK1685" i="2"/>
  <c r="AJ412" i="2"/>
  <c r="AK412" i="2"/>
  <c r="AJ3342" i="2"/>
  <c r="AK3342" i="2"/>
  <c r="AJ983" i="2"/>
  <c r="AK983" i="2"/>
  <c r="AJ1686" i="2"/>
  <c r="AK1686" i="2"/>
  <c r="AJ97" i="2"/>
  <c r="AK97" i="2"/>
  <c r="AJ1687" i="2"/>
  <c r="AK1687" i="2"/>
  <c r="AJ413" i="2"/>
  <c r="AK413" i="2"/>
  <c r="AJ3343" i="2"/>
  <c r="AK3343" i="2"/>
  <c r="AJ1688" i="2"/>
  <c r="AK1688" i="2"/>
  <c r="AJ1689" i="2"/>
  <c r="AK1689" i="2"/>
  <c r="AJ2951" i="2"/>
  <c r="AK2951" i="2"/>
  <c r="AJ2385" i="2"/>
  <c r="AK2385" i="2"/>
  <c r="AJ4179" i="2"/>
  <c r="AK4179" i="2"/>
  <c r="AJ2386" i="2"/>
  <c r="AK2386" i="2"/>
  <c r="AJ2387" i="2"/>
  <c r="AK2387" i="2"/>
  <c r="AJ414" i="2"/>
  <c r="AK414" i="2"/>
  <c r="AJ415" i="2"/>
  <c r="AK415" i="2"/>
  <c r="AJ2388" i="2"/>
  <c r="AK2388" i="2"/>
  <c r="AJ416" i="2"/>
  <c r="AK416" i="2"/>
  <c r="AJ3532" i="2"/>
  <c r="AK3532" i="2"/>
  <c r="AJ984" i="2"/>
  <c r="AK984" i="2"/>
  <c r="AJ2952" i="2"/>
  <c r="AK2952" i="2"/>
  <c r="AJ2389" i="2"/>
  <c r="AK2389" i="2"/>
  <c r="AJ1690" i="2"/>
  <c r="AK1690" i="2"/>
  <c r="AJ985" i="2"/>
  <c r="AK985" i="2"/>
  <c r="AJ2390" i="2"/>
  <c r="AK2390" i="2"/>
  <c r="AJ986" i="2"/>
  <c r="AK986" i="2"/>
  <c r="AJ2953" i="2"/>
  <c r="AK2953" i="2"/>
  <c r="AJ987" i="2"/>
  <c r="AK987" i="2"/>
  <c r="AJ2954" i="2"/>
  <c r="AK2954" i="2"/>
  <c r="AJ1691" i="2"/>
  <c r="AK1691" i="2"/>
  <c r="AJ1692" i="2"/>
  <c r="AK1692" i="2"/>
  <c r="AJ988" i="2"/>
  <c r="AK988" i="2"/>
  <c r="AJ2955" i="2"/>
  <c r="AK2955" i="2"/>
  <c r="AJ989" i="2"/>
  <c r="AK989" i="2"/>
  <c r="AJ3344" i="2"/>
  <c r="AK3344" i="2"/>
  <c r="AJ10" i="2"/>
  <c r="AK10" i="2"/>
  <c r="AJ417" i="2"/>
  <c r="AK417" i="2"/>
  <c r="AJ2391" i="2"/>
  <c r="AK2391" i="2"/>
  <c r="AJ4180" i="2"/>
  <c r="AK4180" i="2"/>
  <c r="AJ4181" i="2"/>
  <c r="AK4181" i="2"/>
  <c r="AJ3533" i="2"/>
  <c r="AK3533" i="2"/>
  <c r="AJ3345" i="2"/>
  <c r="AK3345" i="2"/>
  <c r="AJ418" i="2"/>
  <c r="AK418" i="2"/>
  <c r="AJ3534" i="2"/>
  <c r="AK3534" i="2"/>
  <c r="AJ419" i="2"/>
  <c r="AK419" i="2"/>
  <c r="AJ3346" i="2"/>
  <c r="AK3346" i="2"/>
  <c r="AJ2956" i="2"/>
  <c r="AK2956" i="2"/>
  <c r="AJ990" i="2"/>
  <c r="AK990" i="2"/>
  <c r="AJ1693" i="2"/>
  <c r="AK1693" i="2"/>
  <c r="AJ991" i="2"/>
  <c r="AK991" i="2"/>
  <c r="AJ420" i="2"/>
  <c r="AK420" i="2"/>
  <c r="AJ1694" i="2"/>
  <c r="AK1694" i="2"/>
  <c r="AJ3347" i="2"/>
  <c r="AK3347" i="2"/>
  <c r="AJ1695" i="2"/>
  <c r="AK1695" i="2"/>
  <c r="AJ992" i="2"/>
  <c r="AK992" i="2"/>
  <c r="AJ2392" i="2"/>
  <c r="AK2392" i="2"/>
  <c r="AJ98" i="2"/>
  <c r="AK98" i="2"/>
  <c r="AJ2393" i="2"/>
  <c r="AK2393" i="2"/>
  <c r="AJ3348" i="2"/>
  <c r="AK3348" i="2"/>
  <c r="AJ1696" i="2"/>
  <c r="AK1696" i="2"/>
  <c r="AJ421" i="2"/>
  <c r="AK421" i="2"/>
  <c r="AJ2394" i="2"/>
  <c r="AK2394" i="2"/>
  <c r="AJ4182" i="2"/>
  <c r="AK4182" i="2"/>
  <c r="AJ1697" i="2"/>
  <c r="AK1697" i="2"/>
  <c r="AJ2957" i="2"/>
  <c r="AK2957" i="2"/>
  <c r="AJ2958" i="2"/>
  <c r="AK2958" i="2"/>
  <c r="AJ422" i="2"/>
  <c r="AK422" i="2"/>
  <c r="AJ2959" i="2"/>
  <c r="AK2959" i="2"/>
  <c r="AJ1698" i="2"/>
  <c r="AK1698" i="2"/>
  <c r="AJ423" i="2"/>
  <c r="AK423" i="2"/>
  <c r="AJ993" i="2"/>
  <c r="AK993" i="2"/>
  <c r="AJ424" i="2"/>
  <c r="AK424" i="2"/>
  <c r="AJ2395" i="2"/>
  <c r="AK2395" i="2"/>
  <c r="AJ994" i="2"/>
  <c r="AK994" i="2"/>
  <c r="AJ2960" i="2"/>
  <c r="AK2960" i="2"/>
  <c r="AJ3349" i="2"/>
  <c r="AK3349" i="2"/>
  <c r="AJ1699" i="2"/>
  <c r="AK1699" i="2"/>
  <c r="AJ3350" i="2"/>
  <c r="AK3350" i="2"/>
  <c r="AJ1700" i="2"/>
  <c r="AK1700" i="2"/>
  <c r="AJ1701" i="2"/>
  <c r="AK1701" i="2"/>
  <c r="AJ3351" i="2"/>
  <c r="AK3351" i="2"/>
  <c r="AJ2396" i="2"/>
  <c r="AK2396" i="2"/>
  <c r="AJ3535" i="2"/>
  <c r="AK3535" i="2"/>
  <c r="AJ995" i="2"/>
  <c r="AK995" i="2"/>
  <c r="AJ425" i="2"/>
  <c r="AK425" i="2"/>
  <c r="AJ2961" i="2"/>
  <c r="AK2961" i="2"/>
  <c r="AJ2397" i="2"/>
  <c r="AK2397" i="2"/>
  <c r="AJ1702" i="2"/>
  <c r="AK1702" i="2"/>
  <c r="AJ3352" i="2"/>
  <c r="AK3352" i="2"/>
  <c r="AJ1703" i="2"/>
  <c r="AK1703" i="2"/>
  <c r="AJ996" i="2"/>
  <c r="AK996" i="2"/>
  <c r="AJ1704" i="2"/>
  <c r="AK1704" i="2"/>
  <c r="AJ2962" i="2"/>
  <c r="AK2962" i="2"/>
  <c r="AJ99" i="2"/>
  <c r="AK99" i="2"/>
  <c r="AJ1705" i="2"/>
  <c r="AK1705" i="2"/>
  <c r="AJ997" i="2"/>
  <c r="AK997" i="2"/>
  <c r="AJ100" i="2"/>
  <c r="AK100" i="2"/>
  <c r="AJ2398" i="2"/>
  <c r="AK2398" i="2"/>
  <c r="AJ101" i="2"/>
  <c r="AK101" i="2"/>
  <c r="AJ426" i="2"/>
  <c r="AK426" i="2"/>
  <c r="AJ2963" i="2"/>
  <c r="AK2963" i="2"/>
  <c r="AJ1706" i="2"/>
  <c r="AK1706" i="2"/>
  <c r="AJ1707" i="2"/>
  <c r="AK1707" i="2"/>
  <c r="AJ2399" i="2"/>
  <c r="AK2399" i="2"/>
  <c r="AJ1708" i="2"/>
  <c r="AK1708" i="2"/>
  <c r="AJ998" i="2"/>
  <c r="AK998" i="2"/>
  <c r="AJ999" i="2"/>
  <c r="AK999" i="2"/>
  <c r="AJ2400" i="2"/>
  <c r="AK2400" i="2"/>
  <c r="AJ1000" i="2"/>
  <c r="AK1000" i="2"/>
  <c r="AJ4183" i="2"/>
  <c r="AK4183" i="2"/>
  <c r="AJ427" i="2"/>
  <c r="AK427" i="2"/>
  <c r="AJ428" i="2"/>
  <c r="AK428" i="2"/>
  <c r="AJ2401" i="2"/>
  <c r="AK2401" i="2"/>
  <c r="AJ2402" i="2"/>
  <c r="AK2402" i="2"/>
  <c r="AJ102" i="2"/>
  <c r="AK102" i="2"/>
  <c r="AJ3536" i="2"/>
  <c r="AK3536" i="2"/>
  <c r="AJ2403" i="2"/>
  <c r="AK2403" i="2"/>
  <c r="AJ2964" i="2"/>
  <c r="AK2964" i="2"/>
  <c r="AJ1709" i="2"/>
  <c r="AK1709" i="2"/>
  <c r="AJ1001" i="2"/>
  <c r="AK1001" i="2"/>
  <c r="AJ429" i="2"/>
  <c r="AK429" i="2"/>
  <c r="AJ1002" i="2"/>
  <c r="AK1002" i="2"/>
  <c r="AJ1003" i="2"/>
  <c r="AK1003" i="2"/>
  <c r="AJ430" i="2"/>
  <c r="AK430" i="2"/>
  <c r="AJ431" i="2"/>
  <c r="AK431" i="2"/>
  <c r="AJ2965" i="2"/>
  <c r="AK2965" i="2"/>
  <c r="AJ2966" i="2"/>
  <c r="AK2966" i="2"/>
  <c r="AJ1710" i="2"/>
  <c r="AK1710" i="2"/>
  <c r="AJ1004" i="2"/>
  <c r="AK1004" i="2"/>
  <c r="AJ3353" i="2"/>
  <c r="AK3353" i="2"/>
  <c r="AJ1711" i="2"/>
  <c r="AK1711" i="2"/>
  <c r="AJ1005" i="2"/>
  <c r="AK1005" i="2"/>
  <c r="AJ1006" i="2"/>
  <c r="AK1006" i="2"/>
  <c r="AJ1007" i="2"/>
  <c r="AK1007" i="2"/>
  <c r="AJ432" i="2"/>
  <c r="AK432" i="2"/>
  <c r="AJ2404" i="2"/>
  <c r="AK2404" i="2"/>
  <c r="AJ2405" i="2"/>
  <c r="AK2405" i="2"/>
  <c r="AJ433" i="2"/>
  <c r="AK433" i="2"/>
  <c r="AJ1712" i="2"/>
  <c r="AK1712" i="2"/>
  <c r="AJ2967" i="2"/>
  <c r="AK2967" i="2"/>
  <c r="AJ3537" i="2"/>
  <c r="AK3537" i="2"/>
  <c r="AJ1713" i="2"/>
  <c r="AK1713" i="2"/>
  <c r="AJ103" i="2"/>
  <c r="AK103" i="2"/>
  <c r="AJ1714" i="2"/>
  <c r="AK1714" i="2"/>
  <c r="AJ2406" i="2"/>
  <c r="AK2406" i="2"/>
  <c r="AJ2407" i="2"/>
  <c r="AK2407" i="2"/>
  <c r="AJ104" i="2"/>
  <c r="AK104" i="2"/>
  <c r="AJ1715" i="2"/>
  <c r="AK1715" i="2"/>
  <c r="AJ3538" i="2"/>
  <c r="AK3538" i="2"/>
  <c r="AJ2408" i="2"/>
  <c r="AK2408" i="2"/>
  <c r="AJ4184" i="2"/>
  <c r="AK4184" i="2"/>
  <c r="AJ2968" i="2"/>
  <c r="AK2968" i="2"/>
  <c r="AJ2409" i="2"/>
  <c r="AK2409" i="2"/>
  <c r="AJ2410" i="2"/>
  <c r="AK2410" i="2"/>
  <c r="AJ434" i="2"/>
  <c r="AK434" i="2"/>
  <c r="AJ2411" i="2"/>
  <c r="AK2411" i="2"/>
  <c r="AJ435" i="2"/>
  <c r="AK435" i="2"/>
  <c r="AJ3539" i="2"/>
  <c r="AK3539" i="2"/>
  <c r="AJ2412" i="2"/>
  <c r="AK2412" i="2"/>
  <c r="AJ2413" i="2"/>
  <c r="AK2413" i="2"/>
  <c r="AJ105" i="2"/>
  <c r="AK105" i="2"/>
  <c r="AJ2414" i="2"/>
  <c r="AK2414" i="2"/>
  <c r="AJ2415" i="2"/>
  <c r="AK2415" i="2"/>
  <c r="AJ106" i="2"/>
  <c r="AK106" i="2"/>
  <c r="AJ2416" i="2"/>
  <c r="AK2416" i="2"/>
  <c r="AJ1008" i="2"/>
  <c r="AK1008" i="2"/>
  <c r="AJ436" i="2"/>
  <c r="AK436" i="2"/>
  <c r="AJ1716" i="2"/>
  <c r="AK1716" i="2"/>
  <c r="AJ2969" i="2"/>
  <c r="AK2969" i="2"/>
  <c r="AJ1717" i="2"/>
  <c r="AK1717" i="2"/>
  <c r="AJ2417" i="2"/>
  <c r="AK2417" i="2"/>
  <c r="AJ2418" i="2"/>
  <c r="AK2418" i="2"/>
  <c r="AJ2419" i="2"/>
  <c r="AK2419" i="2"/>
  <c r="AJ2420" i="2"/>
  <c r="AK2420" i="2"/>
  <c r="AJ2421" i="2"/>
  <c r="AK2421" i="2"/>
  <c r="AJ2422" i="2"/>
  <c r="AK2422" i="2"/>
  <c r="AJ2423" i="2"/>
  <c r="AK2423" i="2"/>
  <c r="AJ2424" i="2"/>
  <c r="AK2424" i="2"/>
  <c r="AJ437" i="2"/>
  <c r="AK437" i="2"/>
  <c r="AJ2970" i="2"/>
  <c r="AK2970" i="2"/>
  <c r="AJ1009" i="2"/>
  <c r="AK1009" i="2"/>
  <c r="AJ1010" i="2"/>
  <c r="AK1010" i="2"/>
  <c r="AJ2971" i="2"/>
  <c r="AK2971" i="2"/>
  <c r="AJ2425" i="2"/>
  <c r="AK2425" i="2"/>
  <c r="AJ1718" i="2"/>
  <c r="AK1718" i="2"/>
  <c r="AJ438" i="2"/>
  <c r="AK438" i="2"/>
  <c r="AJ439" i="2"/>
  <c r="AK439" i="2"/>
  <c r="AJ440" i="2"/>
  <c r="AK440" i="2"/>
  <c r="AJ2972" i="2"/>
  <c r="AK2972" i="2"/>
  <c r="AJ1719" i="2"/>
  <c r="AK1719" i="2"/>
  <c r="AJ1720" i="2"/>
  <c r="AK1720" i="2"/>
  <c r="AJ1011" i="2"/>
  <c r="AK1011" i="2"/>
  <c r="AJ107" i="2"/>
  <c r="AK107" i="2"/>
  <c r="AJ1012" i="2"/>
  <c r="AK1012" i="2"/>
  <c r="AJ1721" i="2"/>
  <c r="AK1721" i="2"/>
  <c r="AJ2973" i="2"/>
  <c r="AK2973" i="2"/>
  <c r="AJ1722" i="2"/>
  <c r="AK1722" i="2"/>
  <c r="AJ2426" i="2"/>
  <c r="AK2426" i="2"/>
  <c r="AJ1723" i="2"/>
  <c r="AK1723" i="2"/>
  <c r="AJ441" i="2"/>
  <c r="AK441" i="2"/>
  <c r="AJ1013" i="2"/>
  <c r="AK1013" i="2"/>
  <c r="AJ2974" i="2"/>
  <c r="AK2974" i="2"/>
  <c r="AJ2427" i="2"/>
  <c r="AK2427" i="2"/>
  <c r="AJ1014" i="2"/>
  <c r="AK1014" i="2"/>
  <c r="AJ1015" i="2"/>
  <c r="AK1015" i="2"/>
  <c r="AJ442" i="2"/>
  <c r="AK442" i="2"/>
  <c r="AJ1016" i="2"/>
  <c r="AK1016" i="2"/>
  <c r="AJ1724" i="2"/>
  <c r="AK1724" i="2"/>
  <c r="AJ1017" i="2"/>
  <c r="AK1017" i="2"/>
  <c r="AJ1725" i="2"/>
  <c r="AK1725" i="2"/>
  <c r="AJ1726" i="2"/>
  <c r="AK1726" i="2"/>
  <c r="AJ1727" i="2"/>
  <c r="AK1727" i="2"/>
  <c r="AJ2975" i="2"/>
  <c r="AK2975" i="2"/>
  <c r="AJ3354" i="2"/>
  <c r="AK3354" i="2"/>
  <c r="AJ1728" i="2"/>
  <c r="AK1728" i="2"/>
  <c r="AJ2976" i="2"/>
  <c r="AK2976" i="2"/>
  <c r="AJ1729" i="2"/>
  <c r="AK1729" i="2"/>
  <c r="AJ2977" i="2"/>
  <c r="AK2977" i="2"/>
  <c r="AJ4185" i="2"/>
  <c r="AK4185" i="2"/>
  <c r="AJ3355" i="2"/>
  <c r="AK3355" i="2"/>
  <c r="AJ1730" i="2"/>
  <c r="AK1730" i="2"/>
  <c r="AJ1731" i="2"/>
  <c r="AK1731" i="2"/>
  <c r="AJ3356" i="2"/>
  <c r="AK3356" i="2"/>
  <c r="AJ443" i="2"/>
  <c r="AK443" i="2"/>
  <c r="AJ444" i="2"/>
  <c r="AK444" i="2"/>
  <c r="AJ1732" i="2"/>
  <c r="AK1732" i="2"/>
  <c r="AJ2978" i="2"/>
  <c r="AK2978" i="2"/>
  <c r="AJ2979" i="2"/>
  <c r="AK2979" i="2"/>
  <c r="AJ4186" i="2"/>
  <c r="AK4186" i="2"/>
  <c r="AJ2428" i="2"/>
  <c r="AK2428" i="2"/>
  <c r="AJ3540" i="2"/>
  <c r="AK3540" i="2"/>
  <c r="AJ1018" i="2"/>
  <c r="AK1018" i="2"/>
  <c r="AJ3541" i="2"/>
  <c r="AK3541" i="2"/>
  <c r="AJ1733" i="2"/>
  <c r="AK1733" i="2"/>
  <c r="AJ2429" i="2"/>
  <c r="AK2429" i="2"/>
  <c r="AJ445" i="2"/>
  <c r="AK445" i="2"/>
  <c r="AJ2430" i="2"/>
  <c r="AK2430" i="2"/>
  <c r="AJ1019" i="2"/>
  <c r="AK1019" i="2"/>
  <c r="AJ4187" i="2"/>
  <c r="AK4187" i="2"/>
  <c r="AJ4188" i="2"/>
  <c r="AK4188" i="2"/>
  <c r="AJ1734" i="2"/>
  <c r="AK1734" i="2"/>
  <c r="AJ1735" i="2"/>
  <c r="AK1735" i="2"/>
  <c r="AJ4189" i="2"/>
  <c r="AK4189" i="2"/>
  <c r="AJ1020" i="2"/>
  <c r="AK1020" i="2"/>
  <c r="AJ1736" i="2"/>
  <c r="AK1736" i="2"/>
  <c r="AJ108" i="2"/>
  <c r="AK108" i="2"/>
  <c r="AJ446" i="2"/>
  <c r="AK446" i="2"/>
  <c r="AJ2980" i="2"/>
  <c r="AK2980" i="2"/>
  <c r="AJ1021" i="2"/>
  <c r="AK1021" i="2"/>
  <c r="AJ3357" i="2"/>
  <c r="AK3357" i="2"/>
  <c r="AJ1022" i="2"/>
  <c r="AK1022" i="2"/>
  <c r="AJ2431" i="2"/>
  <c r="AK2431" i="2"/>
  <c r="AJ1737" i="2"/>
  <c r="AK1737" i="2"/>
  <c r="AJ2981" i="2"/>
  <c r="AK2981" i="2"/>
  <c r="AJ109" i="2"/>
  <c r="AK109" i="2"/>
  <c r="AJ3358" i="2"/>
  <c r="AK3358" i="2"/>
  <c r="AJ447" i="2"/>
  <c r="AK447" i="2"/>
  <c r="AJ448" i="2"/>
  <c r="AK448" i="2"/>
  <c r="AJ2432" i="2"/>
  <c r="AK2432" i="2"/>
  <c r="AJ1023" i="2"/>
  <c r="AK1023" i="2"/>
  <c r="AJ2982" i="2"/>
  <c r="AK2982" i="2"/>
  <c r="AJ2983" i="2"/>
  <c r="AK2983" i="2"/>
  <c r="AJ1738" i="2"/>
  <c r="AK1738" i="2"/>
  <c r="AJ2984" i="2"/>
  <c r="AK2984" i="2"/>
  <c r="AJ2433" i="2"/>
  <c r="AK2433" i="2"/>
  <c r="AJ3359" i="2"/>
  <c r="AK3359" i="2"/>
  <c r="AJ1739" i="2"/>
  <c r="AK1739" i="2"/>
  <c r="AJ1740" i="2"/>
  <c r="AK1740" i="2"/>
  <c r="AJ1741" i="2"/>
  <c r="AK1741" i="2"/>
  <c r="AJ2434" i="2"/>
  <c r="AK2434" i="2"/>
  <c r="AJ2435" i="2"/>
  <c r="AK2435" i="2"/>
  <c r="AJ2436" i="2"/>
  <c r="AK2436" i="2"/>
  <c r="AJ449" i="2"/>
  <c r="AK449" i="2"/>
  <c r="AJ2437" i="2"/>
  <c r="AK2437" i="2"/>
  <c r="AJ1024" i="2"/>
  <c r="AK1024" i="2"/>
  <c r="AJ450" i="2"/>
  <c r="AK450" i="2"/>
  <c r="AJ2985" i="2"/>
  <c r="AK2985" i="2"/>
  <c r="AJ2986" i="2"/>
  <c r="AK2986" i="2"/>
  <c r="AJ1742" i="2"/>
  <c r="AK1742" i="2"/>
  <c r="AJ4190" i="2"/>
  <c r="AK4190" i="2"/>
  <c r="AJ4191" i="2"/>
  <c r="AK4191" i="2"/>
  <c r="AJ4192" i="2"/>
  <c r="AK4192" i="2"/>
  <c r="AJ4193" i="2"/>
  <c r="AK4193" i="2"/>
  <c r="AJ4194" i="2"/>
  <c r="AK4194" i="2"/>
  <c r="AJ4195" i="2"/>
  <c r="AK4195" i="2"/>
  <c r="AJ110" i="2"/>
  <c r="AK110" i="2"/>
  <c r="AJ2987" i="2"/>
  <c r="AK2987" i="2"/>
  <c r="AJ1743" i="2"/>
  <c r="AK1743" i="2"/>
  <c r="AJ1025" i="2"/>
  <c r="AK1025" i="2"/>
  <c r="AJ2988" i="2"/>
  <c r="AK2988" i="2"/>
  <c r="AJ451" i="2"/>
  <c r="AK451" i="2"/>
  <c r="AJ2989" i="2"/>
  <c r="AK2989" i="2"/>
  <c r="AJ1744" i="2"/>
  <c r="AK1744" i="2"/>
  <c r="AJ2438" i="2"/>
  <c r="AK2438" i="2"/>
  <c r="AJ452" i="2"/>
  <c r="AK452" i="2"/>
  <c r="AJ1026" i="2"/>
  <c r="AK1026" i="2"/>
  <c r="AJ1027" i="2"/>
  <c r="AK1027" i="2"/>
  <c r="AJ1745" i="2"/>
  <c r="AK1745" i="2"/>
  <c r="AJ1028" i="2"/>
  <c r="AK1028" i="2"/>
  <c r="AJ453" i="2"/>
  <c r="AK453" i="2"/>
  <c r="AJ2990" i="2"/>
  <c r="AK2990" i="2"/>
  <c r="AJ1029" i="2"/>
  <c r="AK1029" i="2"/>
  <c r="AJ3542" i="2"/>
  <c r="AK3542" i="2"/>
  <c r="AJ1746" i="2"/>
  <c r="AK1746" i="2"/>
  <c r="AJ1747" i="2"/>
  <c r="AK1747" i="2"/>
  <c r="AJ1030" i="2"/>
  <c r="AK1030" i="2"/>
  <c r="AJ1031" i="2"/>
  <c r="AK1031" i="2"/>
  <c r="AJ1748" i="2"/>
  <c r="AK1748" i="2"/>
  <c r="AJ2439" i="2"/>
  <c r="AK2439" i="2"/>
  <c r="AJ3543" i="2"/>
  <c r="AK3543" i="2"/>
  <c r="AJ3360" i="2"/>
  <c r="AK3360" i="2"/>
  <c r="AJ4196" i="2"/>
  <c r="AK4196" i="2"/>
  <c r="AJ4197" i="2"/>
  <c r="AK4197" i="2"/>
  <c r="AJ4198" i="2"/>
  <c r="AK4198" i="2"/>
  <c r="AJ4199" i="2"/>
  <c r="AK4199" i="2"/>
  <c r="AJ454" i="2"/>
  <c r="AK454" i="2"/>
  <c r="AJ1749" i="2"/>
  <c r="AK1749" i="2"/>
  <c r="AJ2991" i="2"/>
  <c r="AK2991" i="2"/>
  <c r="AJ2440" i="2"/>
  <c r="AK2440" i="2"/>
  <c r="AJ4200" i="2"/>
  <c r="AK4200" i="2"/>
  <c r="AJ2441" i="2"/>
  <c r="AK2441" i="2"/>
  <c r="AJ2992" i="2"/>
  <c r="AK2992" i="2"/>
  <c r="AJ1750" i="2"/>
  <c r="AK1750" i="2"/>
  <c r="AJ2442" i="2"/>
  <c r="AK2442" i="2"/>
  <c r="AJ2993" i="2"/>
  <c r="AK2993" i="2"/>
  <c r="AJ2994" i="2"/>
  <c r="AK2994" i="2"/>
  <c r="AJ2443" i="2"/>
  <c r="AK2443" i="2"/>
  <c r="AJ4201" i="2"/>
  <c r="AK4201" i="2"/>
  <c r="AJ1751" i="2"/>
  <c r="AK1751" i="2"/>
  <c r="AJ3361" i="2"/>
  <c r="AK3361" i="2"/>
  <c r="AJ4202" i="2"/>
  <c r="AK4202" i="2"/>
  <c r="AJ1032" i="2"/>
  <c r="AK1032" i="2"/>
  <c r="AJ4203" i="2"/>
  <c r="AK4203" i="2"/>
  <c r="AJ2444" i="2"/>
  <c r="AK2444" i="2"/>
  <c r="AJ4204" i="2"/>
  <c r="AK4204" i="2"/>
  <c r="AJ1033" i="2"/>
  <c r="AK1033" i="2"/>
  <c r="AJ4205" i="2"/>
  <c r="AK4205" i="2"/>
  <c r="AJ4206" i="2"/>
  <c r="AK4206" i="2"/>
  <c r="AJ1034" i="2"/>
  <c r="AK1034" i="2"/>
  <c r="AJ2445" i="2"/>
  <c r="AK2445" i="2"/>
  <c r="AJ1752" i="2"/>
  <c r="AK1752" i="2"/>
  <c r="AJ1753" i="2"/>
  <c r="AK1753" i="2"/>
  <c r="AJ2995" i="2"/>
  <c r="AK2995" i="2"/>
  <c r="AJ2446" i="2"/>
  <c r="AK2446" i="2"/>
  <c r="AJ4207" i="2"/>
  <c r="AK4207" i="2"/>
  <c r="AJ1754" i="2"/>
  <c r="AK1754" i="2"/>
  <c r="AJ1755" i="2"/>
  <c r="AK1755" i="2"/>
  <c r="AJ2996" i="2"/>
  <c r="AK2996" i="2"/>
  <c r="AJ3362" i="2"/>
  <c r="AK3362" i="2"/>
  <c r="AJ2447" i="2"/>
  <c r="AK2447" i="2"/>
  <c r="AJ3544" i="2"/>
  <c r="AK3544" i="2"/>
  <c r="AJ2448" i="2"/>
  <c r="AK2448" i="2"/>
  <c r="AJ4208" i="2"/>
  <c r="AK4208" i="2"/>
  <c r="AJ1756" i="2"/>
  <c r="AK1756" i="2"/>
  <c r="AJ4209" i="2"/>
  <c r="AK4209" i="2"/>
  <c r="AJ2997" i="2"/>
  <c r="AK2997" i="2"/>
  <c r="AJ3545" i="2"/>
  <c r="AK3545" i="2"/>
  <c r="AJ2998" i="2"/>
  <c r="AK2998" i="2"/>
  <c r="AJ2449" i="2"/>
  <c r="AK2449" i="2"/>
  <c r="AJ2450" i="2"/>
  <c r="AK2450" i="2"/>
  <c r="AJ4210" i="2"/>
  <c r="AK4210" i="2"/>
  <c r="AJ455" i="2"/>
  <c r="AK455" i="2"/>
  <c r="AJ2451" i="2"/>
  <c r="AK2451" i="2"/>
  <c r="AJ1035" i="2"/>
  <c r="AK1035" i="2"/>
  <c r="AJ2999" i="2"/>
  <c r="AK2999" i="2"/>
  <c r="AJ2452" i="2"/>
  <c r="AK2452" i="2"/>
  <c r="AJ456" i="2"/>
  <c r="AK456" i="2"/>
  <c r="AJ1036" i="2"/>
  <c r="AK1036" i="2"/>
  <c r="AJ4211" i="2"/>
  <c r="AK4211" i="2"/>
  <c r="AJ4212" i="2"/>
  <c r="AK4212" i="2"/>
  <c r="AJ457" i="2"/>
  <c r="AK457" i="2"/>
  <c r="AJ4213" i="2"/>
  <c r="AK4213" i="2"/>
  <c r="AJ1757" i="2"/>
  <c r="AK1757" i="2"/>
  <c r="AJ1758" i="2"/>
  <c r="AK1758" i="2"/>
  <c r="AJ3000" i="2"/>
  <c r="AK3000" i="2"/>
  <c r="AJ4214" i="2"/>
  <c r="AK4214" i="2"/>
  <c r="AJ1037" i="2"/>
  <c r="AK1037" i="2"/>
  <c r="AJ2453" i="2"/>
  <c r="AK2453" i="2"/>
  <c r="AJ111" i="2"/>
  <c r="AK111" i="2"/>
  <c r="AJ1038" i="2"/>
  <c r="AK1038" i="2"/>
  <c r="AJ3363" i="2"/>
  <c r="AK3363" i="2"/>
  <c r="AJ3364" i="2"/>
  <c r="AK3364" i="2"/>
  <c r="AJ458" i="2"/>
  <c r="AK458" i="2"/>
  <c r="AJ3001" i="2"/>
  <c r="AK3001" i="2"/>
  <c r="AJ3002" i="2"/>
  <c r="AK3002" i="2"/>
  <c r="AJ3546" i="2"/>
  <c r="AK3546" i="2"/>
  <c r="AJ2454" i="2"/>
  <c r="AK2454" i="2"/>
  <c r="AJ1759" i="2"/>
  <c r="AK1759" i="2"/>
  <c r="AJ3003" i="2"/>
  <c r="AK3003" i="2"/>
  <c r="AJ1760" i="2"/>
  <c r="AK1760" i="2"/>
  <c r="AJ112" i="2"/>
  <c r="AK112" i="2"/>
  <c r="AJ3547" i="2"/>
  <c r="AK3547" i="2"/>
  <c r="AJ1039" i="2"/>
  <c r="AK1039" i="2"/>
  <c r="AJ1761" i="2"/>
  <c r="AK1761" i="2"/>
  <c r="AJ1762" i="2"/>
  <c r="AK1762" i="2"/>
  <c r="AJ2455" i="2"/>
  <c r="AK2455" i="2"/>
  <c r="AJ1040" i="2"/>
  <c r="AK1040" i="2"/>
  <c r="AJ3004" i="2"/>
  <c r="AK3004" i="2"/>
  <c r="AJ3005" i="2"/>
  <c r="AK3005" i="2"/>
  <c r="AJ3548" i="2"/>
  <c r="AK3548" i="2"/>
  <c r="AJ1763" i="2"/>
  <c r="AK1763" i="2"/>
  <c r="AJ1764" i="2"/>
  <c r="AK1764" i="2"/>
  <c r="AJ1041" i="2"/>
  <c r="AK1041" i="2"/>
  <c r="AJ2456" i="2"/>
  <c r="AK2456" i="2"/>
  <c r="AJ3006" i="2"/>
  <c r="AK3006" i="2"/>
  <c r="AJ3007" i="2"/>
  <c r="AK3007" i="2"/>
  <c r="AJ4215" i="2"/>
  <c r="AK4215" i="2"/>
  <c r="AJ2457" i="2"/>
  <c r="AK2457" i="2"/>
  <c r="AJ1765" i="2"/>
  <c r="AK1765" i="2"/>
  <c r="AJ2458" i="2"/>
  <c r="AK2458" i="2"/>
  <c r="AJ1042" i="2"/>
  <c r="AK1042" i="2"/>
  <c r="AJ3008" i="2"/>
  <c r="AK3008" i="2"/>
  <c r="AJ1043" i="2"/>
  <c r="AK1043" i="2"/>
  <c r="AJ1766" i="2"/>
  <c r="AK1766" i="2"/>
  <c r="AJ4216" i="2"/>
  <c r="AK4216" i="2"/>
  <c r="AJ2459" i="2"/>
  <c r="AK2459" i="2"/>
  <c r="AJ1767" i="2"/>
  <c r="AK1767" i="2"/>
  <c r="AJ1044" i="2"/>
  <c r="AK1044" i="2"/>
  <c r="AJ459" i="2"/>
  <c r="AK459" i="2"/>
  <c r="AJ3009" i="2"/>
  <c r="AK3009" i="2"/>
  <c r="AJ3010" i="2"/>
  <c r="AK3010" i="2"/>
  <c r="AJ2460" i="2"/>
  <c r="AK2460" i="2"/>
  <c r="AJ3549" i="2"/>
  <c r="AK3549" i="2"/>
  <c r="AJ460" i="2"/>
  <c r="AK460" i="2"/>
  <c r="AJ2461" i="2"/>
  <c r="AK2461" i="2"/>
  <c r="AJ1768" i="2"/>
  <c r="AK1768" i="2"/>
  <c r="AJ2462" i="2"/>
  <c r="AK2462" i="2"/>
  <c r="AJ461" i="2"/>
  <c r="AK461" i="2"/>
  <c r="AJ113" i="2"/>
  <c r="AK113" i="2"/>
  <c r="AJ1769" i="2"/>
  <c r="AK1769" i="2"/>
  <c r="AJ1770" i="2"/>
  <c r="AK1770" i="2"/>
  <c r="AJ1771" i="2"/>
  <c r="AK1771" i="2"/>
  <c r="AJ2463" i="2"/>
  <c r="AK2463" i="2"/>
  <c r="AJ1772" i="2"/>
  <c r="AK1772" i="2"/>
  <c r="AJ1045" i="2"/>
  <c r="AK1045" i="2"/>
  <c r="AJ1046" i="2"/>
  <c r="AK1046" i="2"/>
  <c r="AJ2464" i="2"/>
  <c r="AK2464" i="2"/>
  <c r="AJ2465" i="2"/>
  <c r="AK2465" i="2"/>
  <c r="AJ1773" i="2"/>
  <c r="AK1773" i="2"/>
  <c r="AJ1774" i="2"/>
  <c r="AK1774" i="2"/>
  <c r="AJ1047" i="2"/>
  <c r="AK1047" i="2"/>
  <c r="AJ3550" i="2"/>
  <c r="AK3550" i="2"/>
  <c r="AJ3011" i="2"/>
  <c r="AK3011" i="2"/>
  <c r="AJ3012" i="2"/>
  <c r="AK3012" i="2"/>
  <c r="AJ462" i="2"/>
  <c r="AK462" i="2"/>
  <c r="AJ1775" i="2"/>
  <c r="AK1775" i="2"/>
  <c r="AJ2466" i="2"/>
  <c r="AK2466" i="2"/>
  <c r="AJ3013" i="2"/>
  <c r="AK3013" i="2"/>
  <c r="AJ3014" i="2"/>
  <c r="AK3014" i="2"/>
  <c r="AJ2467" i="2"/>
  <c r="AK2467" i="2"/>
  <c r="AJ4217" i="2"/>
  <c r="AK4217" i="2"/>
  <c r="AJ1048" i="2"/>
  <c r="AK1048" i="2"/>
  <c r="AJ1049" i="2"/>
  <c r="AK1049" i="2"/>
  <c r="AJ1776" i="2"/>
  <c r="AK1776" i="2"/>
  <c r="AJ463" i="2"/>
  <c r="AK463" i="2"/>
  <c r="AJ2468" i="2"/>
  <c r="AK2468" i="2"/>
  <c r="AJ3015" i="2"/>
  <c r="AK3015" i="2"/>
  <c r="AJ1777" i="2"/>
  <c r="AK1777" i="2"/>
  <c r="AJ1050" i="2"/>
  <c r="AK1050" i="2"/>
  <c r="AJ3551" i="2"/>
  <c r="AK3551" i="2"/>
  <c r="AJ114" i="2"/>
  <c r="AK114" i="2"/>
  <c r="AJ2469" i="2"/>
  <c r="AK2469" i="2"/>
  <c r="AJ464" i="2"/>
  <c r="AK464" i="2"/>
  <c r="AJ2470" i="2"/>
  <c r="AK2470" i="2"/>
  <c r="AJ3016" i="2"/>
  <c r="AK3016" i="2"/>
  <c r="AJ115" i="2"/>
  <c r="AK115" i="2"/>
  <c r="AJ3017" i="2"/>
  <c r="AK3017" i="2"/>
  <c r="AJ4218" i="2"/>
  <c r="AK4218" i="2"/>
  <c r="AJ4219" i="2"/>
  <c r="AK4219" i="2"/>
  <c r="AJ4220" i="2"/>
  <c r="AK4220" i="2"/>
  <c r="AJ4221" i="2"/>
  <c r="AK4221" i="2"/>
  <c r="AJ4222" i="2"/>
  <c r="AK4222" i="2"/>
  <c r="AJ4223" i="2"/>
  <c r="AK4223" i="2"/>
  <c r="AJ4224" i="2"/>
  <c r="AK4224" i="2"/>
  <c r="AJ4225" i="2"/>
  <c r="AK4225" i="2"/>
  <c r="AJ2471" i="2"/>
  <c r="AK2471" i="2"/>
  <c r="AJ1778" i="2"/>
  <c r="AK1778" i="2"/>
  <c r="AJ465" i="2"/>
  <c r="AK465" i="2"/>
  <c r="AJ1051" i="2"/>
  <c r="AK1051" i="2"/>
  <c r="AJ3018" i="2"/>
  <c r="AK3018" i="2"/>
  <c r="AJ2472" i="2"/>
  <c r="AK2472" i="2"/>
  <c r="AJ1052" i="2"/>
  <c r="AK1052" i="2"/>
  <c r="AJ2473" i="2"/>
  <c r="AK2473" i="2"/>
  <c r="AJ1779" i="2"/>
  <c r="AK1779" i="2"/>
  <c r="AJ3365" i="2"/>
  <c r="AK3365" i="2"/>
  <c r="AJ1780" i="2"/>
  <c r="AK1780" i="2"/>
  <c r="AJ2474" i="2"/>
  <c r="AK2474" i="2"/>
  <c r="AJ3366" i="2"/>
  <c r="AK3366" i="2"/>
  <c r="AJ3019" i="2"/>
  <c r="AK3019" i="2"/>
  <c r="AJ1053" i="2"/>
  <c r="AK1053" i="2"/>
  <c r="AJ3552" i="2"/>
  <c r="AK3552" i="2"/>
  <c r="AJ2475" i="2"/>
  <c r="AK2475" i="2"/>
  <c r="AJ3553" i="2"/>
  <c r="AK3553" i="2"/>
  <c r="AJ3020" i="2"/>
  <c r="AK3020" i="2"/>
  <c r="AJ2476" i="2"/>
  <c r="AK2476" i="2"/>
  <c r="AJ466" i="2"/>
  <c r="AK466" i="2"/>
  <c r="AJ1054" i="2"/>
  <c r="AK1054" i="2"/>
  <c r="AJ467" i="2"/>
  <c r="AK467" i="2"/>
  <c r="AJ468" i="2"/>
  <c r="AK468" i="2"/>
  <c r="AJ1781" i="2"/>
  <c r="AK1781" i="2"/>
  <c r="AJ469" i="2"/>
  <c r="AK469" i="2"/>
  <c r="AJ1782" i="2"/>
  <c r="AK1782" i="2"/>
  <c r="AJ2477" i="2"/>
  <c r="AK2477" i="2"/>
  <c r="AJ3021" i="2"/>
  <c r="AK3021" i="2"/>
  <c r="AJ3367" i="2"/>
  <c r="AK3367" i="2"/>
  <c r="AJ2478" i="2"/>
  <c r="AK2478" i="2"/>
  <c r="AJ2479" i="2"/>
  <c r="AK2479" i="2"/>
  <c r="AJ1783" i="2"/>
  <c r="AK1783" i="2"/>
  <c r="AJ116" i="2"/>
  <c r="AK116" i="2"/>
  <c r="AJ470" i="2"/>
  <c r="AK470" i="2"/>
  <c r="AJ1055" i="2"/>
  <c r="AK1055" i="2"/>
  <c r="AJ471" i="2"/>
  <c r="AK471" i="2"/>
  <c r="AJ1056" i="2"/>
  <c r="AK1056" i="2"/>
  <c r="AJ1057" i="2"/>
  <c r="AK1057" i="2"/>
  <c r="AJ117" i="2"/>
  <c r="AK117" i="2"/>
  <c r="AJ2480" i="2"/>
  <c r="AK2480" i="2"/>
  <c r="AJ1784" i="2"/>
  <c r="AK1784" i="2"/>
  <c r="AJ2481" i="2"/>
  <c r="AK2481" i="2"/>
  <c r="AJ472" i="2"/>
  <c r="AK472" i="2"/>
  <c r="AJ1785" i="2"/>
  <c r="AK1785" i="2"/>
  <c r="AJ2482" i="2"/>
  <c r="AK2482" i="2"/>
  <c r="AJ1786" i="2"/>
  <c r="AK1786" i="2"/>
  <c r="AJ1787" i="2"/>
  <c r="AK1787" i="2"/>
  <c r="AJ1788" i="2"/>
  <c r="AK1788" i="2"/>
  <c r="AJ1058" i="2"/>
  <c r="AK1058" i="2"/>
  <c r="AJ1059" i="2"/>
  <c r="AK1059" i="2"/>
  <c r="AJ4226" i="2"/>
  <c r="AK4226" i="2"/>
  <c r="AJ2483" i="2"/>
  <c r="AK2483" i="2"/>
  <c r="AJ118" i="2"/>
  <c r="AK118" i="2"/>
  <c r="AJ1060" i="2"/>
  <c r="AK1060" i="2"/>
  <c r="AJ2484" i="2"/>
  <c r="AK2484" i="2"/>
  <c r="AJ1061" i="2"/>
  <c r="AK1061" i="2"/>
  <c r="AJ1789" i="2"/>
  <c r="AK1789" i="2"/>
  <c r="AJ2485" i="2"/>
  <c r="AK2485" i="2"/>
  <c r="AJ3022" i="2"/>
  <c r="AK3022" i="2"/>
  <c r="AJ2486" i="2"/>
  <c r="AK2486" i="2"/>
  <c r="AJ1790" i="2"/>
  <c r="AK1790" i="2"/>
  <c r="AJ3023" i="2"/>
  <c r="AK3023" i="2"/>
  <c r="AJ3024" i="2"/>
  <c r="AK3024" i="2"/>
  <c r="AJ1791" i="2"/>
  <c r="AK1791" i="2"/>
  <c r="AJ119" i="2"/>
  <c r="AK119" i="2"/>
  <c r="AJ1062" i="2"/>
  <c r="AK1062" i="2"/>
  <c r="AJ3554" i="2"/>
  <c r="AK3554" i="2"/>
  <c r="AJ1792" i="2"/>
  <c r="AK1792" i="2"/>
  <c r="AJ2487" i="2"/>
  <c r="AK2487" i="2"/>
  <c r="AJ1063" i="2"/>
  <c r="AK1063" i="2"/>
  <c r="AJ3555" i="2"/>
  <c r="AK3555" i="2"/>
  <c r="AJ3556" i="2"/>
  <c r="AK3556" i="2"/>
  <c r="AJ4227" i="2"/>
  <c r="AK4227" i="2"/>
  <c r="AJ2488" i="2"/>
  <c r="AK2488" i="2"/>
  <c r="AJ3025" i="2"/>
  <c r="AK3025" i="2"/>
  <c r="AJ2489" i="2"/>
  <c r="AK2489" i="2"/>
  <c r="AJ1793" i="2"/>
  <c r="AK1793" i="2"/>
  <c r="AJ1794" i="2"/>
  <c r="AK1794" i="2"/>
  <c r="AJ3368" i="2"/>
  <c r="AK3368" i="2"/>
  <c r="AJ1795" i="2"/>
  <c r="AK1795" i="2"/>
  <c r="AJ3026" i="2"/>
  <c r="AK3026" i="2"/>
  <c r="AJ473" i="2"/>
  <c r="AK473" i="2"/>
  <c r="AJ2490" i="2"/>
  <c r="AK2490" i="2"/>
  <c r="AJ11" i="2"/>
  <c r="AK11" i="2"/>
  <c r="AJ1064" i="2"/>
  <c r="AK1064" i="2"/>
  <c r="AJ4228" i="2"/>
  <c r="AK4228" i="2"/>
  <c r="AJ4229" i="2"/>
  <c r="AK4229" i="2"/>
  <c r="AJ3369" i="2"/>
  <c r="AK3369" i="2"/>
  <c r="AJ1796" i="2"/>
  <c r="AK1796" i="2"/>
  <c r="AJ3027" i="2"/>
  <c r="AK3027" i="2"/>
  <c r="AJ474" i="2"/>
  <c r="AK474" i="2"/>
  <c r="AJ475" i="2"/>
  <c r="AK475" i="2"/>
  <c r="AJ1797" i="2"/>
  <c r="AK1797" i="2"/>
  <c r="AJ2491" i="2"/>
  <c r="AK2491" i="2"/>
  <c r="AJ476" i="2"/>
  <c r="AK476" i="2"/>
  <c r="AJ2492" i="2"/>
  <c r="AK2492" i="2"/>
  <c r="AJ1798" i="2"/>
  <c r="AK1798" i="2"/>
  <c r="AJ2493" i="2"/>
  <c r="AK2493" i="2"/>
  <c r="AJ3370" i="2"/>
  <c r="AK3370" i="2"/>
  <c r="AJ477" i="2"/>
  <c r="AK477" i="2"/>
  <c r="AJ4230" i="2"/>
  <c r="AK4230" i="2"/>
  <c r="AJ3028" i="2"/>
  <c r="AK3028" i="2"/>
  <c r="AJ1799" i="2"/>
  <c r="AK1799" i="2"/>
  <c r="AJ1800" i="2"/>
  <c r="AK1800" i="2"/>
  <c r="AJ3371" i="2"/>
  <c r="AK3371" i="2"/>
  <c r="AJ3557" i="2"/>
  <c r="AK3557" i="2"/>
  <c r="AJ4231" i="2"/>
  <c r="AK4231" i="2"/>
  <c r="AJ4232" i="2"/>
  <c r="AK4232" i="2"/>
  <c r="AJ4233" i="2"/>
  <c r="AK4233" i="2"/>
  <c r="AJ4234" i="2"/>
  <c r="AK4234" i="2"/>
  <c r="AJ3029" i="2"/>
  <c r="AK3029" i="2"/>
  <c r="AJ3030" i="2"/>
  <c r="AK3030" i="2"/>
  <c r="AJ2494" i="2"/>
  <c r="AK2494" i="2"/>
  <c r="AJ3558" i="2"/>
  <c r="AK3558" i="2"/>
  <c r="AJ3031" i="2"/>
  <c r="AK3031" i="2"/>
  <c r="AJ1801" i="2"/>
  <c r="AK1801" i="2"/>
  <c r="AJ3372" i="2"/>
  <c r="AK3372" i="2"/>
  <c r="AJ2495" i="2"/>
  <c r="AK2495" i="2"/>
  <c r="AJ3032" i="2"/>
  <c r="AK3032" i="2"/>
  <c r="AJ1802" i="2"/>
  <c r="AK1802" i="2"/>
  <c r="AJ3033" i="2"/>
  <c r="AK3033" i="2"/>
  <c r="AJ478" i="2"/>
  <c r="AK478" i="2"/>
  <c r="AJ1065" i="2"/>
  <c r="AK1065" i="2"/>
  <c r="AJ1803" i="2"/>
  <c r="AK1803" i="2"/>
  <c r="AJ2496" i="2"/>
  <c r="AK2496" i="2"/>
  <c r="AJ3034" i="2"/>
  <c r="AK3034" i="2"/>
  <c r="AJ2497" i="2"/>
  <c r="AK2497" i="2"/>
  <c r="AJ1804" i="2"/>
  <c r="AK1804" i="2"/>
  <c r="AJ3559" i="2"/>
  <c r="AK3559" i="2"/>
  <c r="AJ1805" i="2"/>
  <c r="AK1805" i="2"/>
  <c r="AJ3035" i="2"/>
  <c r="AK3035" i="2"/>
  <c r="AJ2498" i="2"/>
  <c r="AK2498" i="2"/>
  <c r="AJ479" i="2"/>
  <c r="AK479" i="2"/>
  <c r="AJ480" i="2"/>
  <c r="AK480" i="2"/>
  <c r="AJ481" i="2"/>
  <c r="AK481" i="2"/>
  <c r="AJ1066" i="2"/>
  <c r="AK1066" i="2"/>
  <c r="AJ482" i="2"/>
  <c r="AK482" i="2"/>
  <c r="AJ1067" i="2"/>
  <c r="AK1067" i="2"/>
  <c r="AJ1068" i="2"/>
  <c r="AK1068" i="2"/>
  <c r="AJ3560" i="2"/>
  <c r="AK3560" i="2"/>
  <c r="AJ3561" i="2"/>
  <c r="AK3561" i="2"/>
  <c r="AJ1806" i="2"/>
  <c r="AK1806" i="2"/>
  <c r="AJ3036" i="2"/>
  <c r="AK3036" i="2"/>
  <c r="AJ1807" i="2"/>
  <c r="AK1807" i="2"/>
  <c r="AJ2499" i="2"/>
  <c r="AK2499" i="2"/>
  <c r="AJ3373" i="2"/>
  <c r="AK3373" i="2"/>
  <c r="AJ483" i="2"/>
  <c r="AK483" i="2"/>
  <c r="AJ484" i="2"/>
  <c r="AK484" i="2"/>
  <c r="AJ1069" i="2"/>
  <c r="AK1069" i="2"/>
  <c r="AJ485" i="2"/>
  <c r="AK485" i="2"/>
  <c r="AJ1070" i="2"/>
  <c r="AK1070" i="2"/>
  <c r="AJ1808" i="2"/>
  <c r="AK1808" i="2"/>
  <c r="AJ2500" i="2"/>
  <c r="AK2500" i="2"/>
  <c r="AJ486" i="2"/>
  <c r="AK486" i="2"/>
  <c r="AJ1809" i="2"/>
  <c r="AK1809" i="2"/>
  <c r="AJ1071" i="2"/>
  <c r="AK1071" i="2"/>
  <c r="AJ2501" i="2"/>
  <c r="AK2501" i="2"/>
  <c r="AJ1072" i="2"/>
  <c r="AK1072" i="2"/>
  <c r="AJ3562" i="2"/>
  <c r="AK3562" i="2"/>
  <c r="AJ487" i="2"/>
  <c r="AK487" i="2"/>
  <c r="AJ2502" i="2"/>
  <c r="AK2502" i="2"/>
  <c r="AJ1810" i="2"/>
  <c r="AK1810" i="2"/>
  <c r="AJ3037" i="2"/>
  <c r="AK3037" i="2"/>
  <c r="AJ3563" i="2"/>
  <c r="AK3563" i="2"/>
  <c r="AJ1811" i="2"/>
  <c r="AK1811" i="2"/>
  <c r="AJ3374" i="2"/>
  <c r="AK3374" i="2"/>
  <c r="AJ3375" i="2"/>
  <c r="AK3375" i="2"/>
  <c r="AJ2503" i="2"/>
  <c r="AK2503" i="2"/>
  <c r="AJ1812" i="2"/>
  <c r="AK1812" i="2"/>
  <c r="AJ2504" i="2"/>
  <c r="AK2504" i="2"/>
  <c r="AJ488" i="2"/>
  <c r="AK488" i="2"/>
  <c r="AJ489" i="2"/>
  <c r="AK489" i="2"/>
  <c r="AJ1813" i="2"/>
  <c r="AK1813" i="2"/>
  <c r="AJ490" i="2"/>
  <c r="AK490" i="2"/>
  <c r="AJ1073" i="2"/>
  <c r="AK1073" i="2"/>
  <c r="AJ120" i="2"/>
  <c r="AK120" i="2"/>
  <c r="AJ3038" i="2"/>
  <c r="AK3038" i="2"/>
  <c r="AJ491" i="2"/>
  <c r="AK491" i="2"/>
  <c r="AJ1074" i="2"/>
  <c r="AK1074" i="2"/>
  <c r="AJ3039" i="2"/>
  <c r="AK3039" i="2"/>
  <c r="AJ4235" i="2"/>
  <c r="AK4235" i="2"/>
  <c r="AJ4236" i="2"/>
  <c r="AK4236" i="2"/>
  <c r="AJ4237" i="2"/>
  <c r="AK4237" i="2"/>
  <c r="AJ4238" i="2"/>
  <c r="AK4238" i="2"/>
  <c r="AJ2505" i="2"/>
  <c r="AK2505" i="2"/>
  <c r="AJ4239" i="2"/>
  <c r="AK4239" i="2"/>
  <c r="AJ492" i="2"/>
  <c r="AK492" i="2"/>
  <c r="AJ2506" i="2"/>
  <c r="AK2506" i="2"/>
  <c r="AJ2507" i="2"/>
  <c r="AK2507" i="2"/>
  <c r="AJ2508" i="2"/>
  <c r="AK2508" i="2"/>
  <c r="AJ1075" i="2"/>
  <c r="AK1075" i="2"/>
  <c r="AJ4240" i="2"/>
  <c r="AK4240" i="2"/>
  <c r="AJ121" i="2"/>
  <c r="AK121" i="2"/>
  <c r="AJ2509" i="2"/>
  <c r="AK2509" i="2"/>
  <c r="AJ2510" i="2"/>
  <c r="AK2510" i="2"/>
  <c r="AJ1076" i="2"/>
  <c r="AK1076" i="2"/>
  <c r="AJ2511" i="2"/>
  <c r="AK2511" i="2"/>
  <c r="AJ1077" i="2"/>
  <c r="AK1077" i="2"/>
  <c r="AJ1814" i="2"/>
  <c r="AK1814" i="2"/>
  <c r="AJ3040" i="2"/>
  <c r="AK3040" i="2"/>
  <c r="AJ1815" i="2"/>
  <c r="AK1815" i="2"/>
  <c r="AJ1078" i="2"/>
  <c r="AK1078" i="2"/>
  <c r="AJ4241" i="2"/>
  <c r="AK4241" i="2"/>
  <c r="AJ4242" i="2"/>
  <c r="AK4242" i="2"/>
  <c r="AJ4243" i="2"/>
  <c r="AK4243" i="2"/>
  <c r="AJ4244" i="2"/>
  <c r="AK4244" i="2"/>
  <c r="AJ4245" i="2"/>
  <c r="AK4245" i="2"/>
  <c r="AJ4246" i="2"/>
  <c r="AK4246" i="2"/>
  <c r="AJ4247" i="2"/>
  <c r="AK4247" i="2"/>
  <c r="AJ4248" i="2"/>
  <c r="AK4248" i="2"/>
  <c r="AJ4249" i="2"/>
  <c r="AK4249" i="2"/>
  <c r="AJ122" i="2"/>
  <c r="AK122" i="2"/>
  <c r="AJ1816" i="2"/>
  <c r="AK1816" i="2"/>
  <c r="AJ4250" i="2"/>
  <c r="AK4250" i="2"/>
  <c r="AJ2512" i="2"/>
  <c r="AK2512" i="2"/>
  <c r="AJ3041" i="2"/>
  <c r="AK3041" i="2"/>
  <c r="AJ1079" i="2"/>
  <c r="AK1079" i="2"/>
  <c r="AJ1080" i="2"/>
  <c r="AK1080" i="2"/>
  <c r="AJ123" i="2"/>
  <c r="AK123" i="2"/>
  <c r="AJ493" i="2"/>
  <c r="AK493" i="2"/>
  <c r="AJ2513" i="2"/>
  <c r="AK2513" i="2"/>
  <c r="AJ494" i="2"/>
  <c r="AK494" i="2"/>
  <c r="AJ1817" i="2"/>
  <c r="AK1817" i="2"/>
  <c r="AJ1818" i="2"/>
  <c r="AK1818" i="2"/>
  <c r="AJ3042" i="2"/>
  <c r="AK3042" i="2"/>
  <c r="AJ3043" i="2"/>
  <c r="AK3043" i="2"/>
  <c r="AJ3044" i="2"/>
  <c r="AK3044" i="2"/>
  <c r="AJ1819" i="2"/>
  <c r="AK1819" i="2"/>
  <c r="AJ2514" i="2"/>
  <c r="AK2514" i="2"/>
  <c r="AJ1820" i="2"/>
  <c r="AK1820" i="2"/>
  <c r="AJ3376" i="2"/>
  <c r="AK3376" i="2"/>
  <c r="AJ3045" i="2"/>
  <c r="AK3045" i="2"/>
  <c r="AJ1081" i="2"/>
  <c r="AK1081" i="2"/>
  <c r="AJ1082" i="2"/>
  <c r="AK1082" i="2"/>
  <c r="AJ495" i="2"/>
  <c r="AK495" i="2"/>
  <c r="AJ3377" i="2"/>
  <c r="AK3377" i="2"/>
  <c r="AJ3564" i="2"/>
  <c r="AK3564" i="2"/>
  <c r="AJ1083" i="2"/>
  <c r="AK1083" i="2"/>
  <c r="AJ496" i="2"/>
  <c r="AK496" i="2"/>
  <c r="AJ3046" i="2"/>
  <c r="AK3046" i="2"/>
  <c r="AJ3378" i="2"/>
  <c r="AK3378" i="2"/>
  <c r="AJ2515" i="2"/>
  <c r="AK2515" i="2"/>
  <c r="AJ1821" i="2"/>
  <c r="AK1821" i="2"/>
  <c r="AJ1822" i="2"/>
  <c r="AK1822" i="2"/>
  <c r="AJ497" i="2"/>
  <c r="AK497" i="2"/>
  <c r="AJ2516" i="2"/>
  <c r="AK2516" i="2"/>
  <c r="AJ3047" i="2"/>
  <c r="AK3047" i="2"/>
  <c r="AJ3048" i="2"/>
  <c r="AK3048" i="2"/>
  <c r="AJ3049" i="2"/>
  <c r="AK3049" i="2"/>
  <c r="AJ2517" i="2"/>
  <c r="AK2517" i="2"/>
  <c r="AJ3379" i="2"/>
  <c r="AK3379" i="2"/>
  <c r="AJ3380" i="2"/>
  <c r="AK3380" i="2"/>
  <c r="AJ3381" i="2"/>
  <c r="AK3381" i="2"/>
  <c r="AJ2518" i="2"/>
  <c r="AK2518" i="2"/>
  <c r="AJ1823" i="2"/>
  <c r="AK1823" i="2"/>
  <c r="AJ1824" i="2"/>
  <c r="AK1824" i="2"/>
  <c r="AJ2519" i="2"/>
  <c r="AK2519" i="2"/>
  <c r="AJ3050" i="2"/>
  <c r="AK3050" i="2"/>
  <c r="AJ3382" i="2"/>
  <c r="AK3382" i="2"/>
  <c r="AJ2520" i="2"/>
  <c r="AK2520" i="2"/>
  <c r="AJ1084" i="2"/>
  <c r="AK1084" i="2"/>
  <c r="AJ1825" i="2"/>
  <c r="AK1825" i="2"/>
  <c r="AJ1085" i="2"/>
  <c r="AK1085" i="2"/>
  <c r="AJ2521" i="2"/>
  <c r="AK2521" i="2"/>
  <c r="AJ498" i="2"/>
  <c r="AK498" i="2"/>
  <c r="AJ499" i="2"/>
  <c r="AK499" i="2"/>
  <c r="AJ1086" i="2"/>
  <c r="AK1086" i="2"/>
  <c r="AJ1087" i="2"/>
  <c r="AK1087" i="2"/>
  <c r="AJ3051" i="2"/>
  <c r="AK3051" i="2"/>
  <c r="AJ500" i="2"/>
  <c r="AK500" i="2"/>
  <c r="AJ3383" i="2"/>
  <c r="AK3383" i="2"/>
  <c r="AJ124" i="2"/>
  <c r="AK124" i="2"/>
  <c r="AJ1826" i="2"/>
  <c r="AK1826" i="2"/>
  <c r="AJ501" i="2"/>
  <c r="AK501" i="2"/>
  <c r="AJ1088" i="2"/>
  <c r="AK1088" i="2"/>
  <c r="AJ1827" i="2"/>
  <c r="AK1827" i="2"/>
  <c r="AJ502" i="2"/>
  <c r="AK502" i="2"/>
  <c r="AJ503" i="2"/>
  <c r="AK503" i="2"/>
  <c r="AJ3052" i="2"/>
  <c r="AK3052" i="2"/>
  <c r="AJ1828" i="2"/>
  <c r="AK1828" i="2"/>
  <c r="AJ2522" i="2"/>
  <c r="AK2522" i="2"/>
  <c r="AJ1089" i="2"/>
  <c r="AK1089" i="2"/>
  <c r="AJ3053" i="2"/>
  <c r="AK3053" i="2"/>
  <c r="AJ1090" i="2"/>
  <c r="AK1090" i="2"/>
  <c r="AJ3384" i="2"/>
  <c r="AK3384" i="2"/>
  <c r="AJ1829" i="2"/>
  <c r="AK1829" i="2"/>
  <c r="AJ2523" i="2"/>
  <c r="AK2523" i="2"/>
  <c r="AJ1830" i="2"/>
  <c r="AK1830" i="2"/>
  <c r="AJ2524" i="2"/>
  <c r="AK2524" i="2"/>
  <c r="AJ3565" i="2"/>
  <c r="AK3565" i="2"/>
  <c r="AJ3566" i="2"/>
  <c r="AK3566" i="2"/>
  <c r="AJ3054" i="2"/>
  <c r="AK3054" i="2"/>
  <c r="AJ3055" i="2"/>
  <c r="AK3055" i="2"/>
  <c r="AJ504" i="2"/>
  <c r="AK504" i="2"/>
  <c r="AJ3385" i="2"/>
  <c r="AK3385" i="2"/>
  <c r="AJ1091" i="2"/>
  <c r="AK1091" i="2"/>
  <c r="AJ1831" i="2"/>
  <c r="AK1831" i="2"/>
  <c r="AJ3056" i="2"/>
  <c r="AK3056" i="2"/>
  <c r="AJ1832" i="2"/>
  <c r="AK1832" i="2"/>
  <c r="AJ1833" i="2"/>
  <c r="AK1833" i="2"/>
  <c r="AJ2525" i="2"/>
  <c r="AK2525" i="2"/>
  <c r="AJ1834" i="2"/>
  <c r="AK1834" i="2"/>
  <c r="AJ3057" i="2"/>
  <c r="AK3057" i="2"/>
  <c r="AJ1835" i="2"/>
  <c r="AK1835" i="2"/>
  <c r="AJ1092" i="2"/>
  <c r="AK1092" i="2"/>
  <c r="AJ505" i="2"/>
  <c r="AK505" i="2"/>
  <c r="AJ1836" i="2"/>
  <c r="AK1836" i="2"/>
  <c r="AJ1093" i="2"/>
  <c r="AK1093" i="2"/>
  <c r="AJ1837" i="2"/>
  <c r="AK1837" i="2"/>
  <c r="AJ1838" i="2"/>
  <c r="AK1838" i="2"/>
  <c r="AJ1839" i="2"/>
  <c r="AK1839" i="2"/>
  <c r="AJ3567" i="2"/>
  <c r="AK3567" i="2"/>
  <c r="AJ506" i="2"/>
  <c r="AK506" i="2"/>
  <c r="AJ1094" i="2"/>
  <c r="AK1094" i="2"/>
  <c r="AJ125" i="2"/>
  <c r="AK125" i="2"/>
  <c r="AJ1095" i="2"/>
  <c r="AK1095" i="2"/>
  <c r="AJ2526" i="2"/>
  <c r="AK2526" i="2"/>
  <c r="AJ1096" i="2"/>
  <c r="AK1096" i="2"/>
  <c r="AJ126" i="2"/>
  <c r="AK126" i="2"/>
  <c r="AJ2527" i="2"/>
  <c r="AK2527" i="2"/>
  <c r="AJ2528" i="2"/>
  <c r="AK2528" i="2"/>
  <c r="AJ507" i="2"/>
  <c r="AK507" i="2"/>
  <c r="AJ1840" i="2"/>
  <c r="AK1840" i="2"/>
  <c r="AJ3386" i="2"/>
  <c r="AK3386" i="2"/>
  <c r="AJ508" i="2"/>
  <c r="AK508" i="2"/>
  <c r="AJ127" i="2"/>
  <c r="AK127" i="2"/>
  <c r="AJ1841" i="2"/>
  <c r="AK1841" i="2"/>
  <c r="AJ509" i="2"/>
  <c r="AK509" i="2"/>
  <c r="AJ1097" i="2"/>
  <c r="AK1097" i="2"/>
  <c r="AJ3387" i="2"/>
  <c r="AK3387" i="2"/>
  <c r="AJ4251" i="2"/>
  <c r="AK4251" i="2"/>
  <c r="AJ3568" i="2"/>
  <c r="AK3568" i="2"/>
  <c r="AJ2529" i="2"/>
  <c r="AK2529" i="2"/>
  <c r="AJ2530" i="2"/>
  <c r="AK2530" i="2"/>
  <c r="AJ3058" i="2"/>
  <c r="AK3058" i="2"/>
  <c r="AJ3059" i="2"/>
  <c r="AK3059" i="2"/>
  <c r="AJ1098" i="2"/>
  <c r="AK1098" i="2"/>
  <c r="AJ510" i="2"/>
  <c r="AK510" i="2"/>
  <c r="AJ128" i="2"/>
  <c r="AK128" i="2"/>
  <c r="AJ511" i="2"/>
  <c r="AK511" i="2"/>
  <c r="AJ3060" i="2"/>
  <c r="AK3060" i="2"/>
  <c r="AJ4252" i="2"/>
  <c r="AK4252" i="2"/>
  <c r="AJ3061" i="2"/>
  <c r="AK3061" i="2"/>
  <c r="AJ4253" i="2"/>
  <c r="AK4253" i="2"/>
  <c r="AJ4254" i="2"/>
  <c r="AK4254" i="2"/>
  <c r="AJ4255" i="2"/>
  <c r="AK4255" i="2"/>
  <c r="AJ4256" i="2"/>
  <c r="AK4256" i="2"/>
  <c r="AJ4257" i="2"/>
  <c r="AK4257" i="2"/>
  <c r="AJ4258" i="2"/>
  <c r="AK4258" i="2"/>
  <c r="AJ4259" i="2"/>
  <c r="AK4259" i="2"/>
  <c r="AJ4260" i="2"/>
  <c r="AK4260" i="2"/>
  <c r="AJ3569" i="2"/>
  <c r="AK3569" i="2"/>
  <c r="AJ3388" i="2"/>
  <c r="AK3388" i="2"/>
  <c r="AJ512" i="2"/>
  <c r="AK512" i="2"/>
  <c r="AJ2531" i="2"/>
  <c r="AK2531" i="2"/>
  <c r="AJ513" i="2"/>
  <c r="AK513" i="2"/>
  <c r="AJ1099" i="2"/>
  <c r="AK1099" i="2"/>
  <c r="AJ4261" i="2"/>
  <c r="AK4261" i="2"/>
  <c r="AJ3062" i="2"/>
  <c r="AK3062" i="2"/>
  <c r="AJ3570" i="2"/>
  <c r="AK3570" i="2"/>
  <c r="AJ1100" i="2"/>
  <c r="AK1100" i="2"/>
  <c r="AJ2532" i="2"/>
  <c r="AK2532" i="2"/>
  <c r="AJ3063" i="2"/>
  <c r="AK3063" i="2"/>
  <c r="AJ2533" i="2"/>
  <c r="AK2533" i="2"/>
  <c r="AJ2534" i="2"/>
  <c r="AK2534" i="2"/>
  <c r="AJ129" i="2"/>
  <c r="AK129" i="2"/>
  <c r="AJ1101" i="2"/>
  <c r="AK1101" i="2"/>
  <c r="AJ3064" i="2"/>
  <c r="AK3064" i="2"/>
  <c r="AJ130" i="2"/>
  <c r="AK130" i="2"/>
  <c r="AJ3389" i="2"/>
  <c r="AK3389" i="2"/>
  <c r="AJ4262" i="2"/>
  <c r="AK4262" i="2"/>
  <c r="AJ4263" i="2"/>
  <c r="AK4263" i="2"/>
  <c r="AJ4264" i="2"/>
  <c r="AK4264" i="2"/>
  <c r="AJ514" i="2"/>
  <c r="AK514" i="2"/>
  <c r="AJ515" i="2"/>
  <c r="AK515" i="2"/>
  <c r="AJ516" i="2"/>
  <c r="AK516" i="2"/>
  <c r="AJ4265" i="2"/>
  <c r="AK4265" i="2"/>
  <c r="AJ3390" i="2"/>
  <c r="AK3390" i="2"/>
  <c r="AJ3065" i="2"/>
  <c r="AK3065" i="2"/>
  <c r="AJ517" i="2"/>
  <c r="AK517" i="2"/>
  <c r="AJ131" i="2"/>
  <c r="AK131" i="2"/>
  <c r="AJ132" i="2"/>
  <c r="AK132" i="2"/>
  <c r="AJ1102" i="2"/>
  <c r="AK1102" i="2"/>
  <c r="AJ3066" i="2"/>
  <c r="AK3066" i="2"/>
  <c r="AJ1842" i="2"/>
  <c r="AK1842" i="2"/>
  <c r="AJ1843" i="2"/>
  <c r="AK1843" i="2"/>
  <c r="AJ1103" i="2"/>
  <c r="AK1103" i="2"/>
  <c r="AJ1104" i="2"/>
  <c r="AK1104" i="2"/>
  <c r="AJ1844" i="2"/>
  <c r="AK1844" i="2"/>
  <c r="AJ2535" i="2"/>
  <c r="AK2535" i="2"/>
  <c r="AJ1845" i="2"/>
  <c r="AK1845" i="2"/>
  <c r="AJ1846" i="2"/>
  <c r="AK1846" i="2"/>
  <c r="AJ2536" i="2"/>
  <c r="AK2536" i="2"/>
  <c r="AJ1105" i="2"/>
  <c r="AK1105" i="2"/>
  <c r="AJ518" i="2"/>
  <c r="AK518" i="2"/>
  <c r="AJ1847" i="2"/>
  <c r="AK1847" i="2"/>
  <c r="AJ2537" i="2"/>
  <c r="AK2537" i="2"/>
  <c r="AJ3067" i="2"/>
  <c r="AK3067" i="2"/>
  <c r="AJ2538" i="2"/>
  <c r="AK2538" i="2"/>
  <c r="AJ3068" i="2"/>
  <c r="AK3068" i="2"/>
  <c r="AJ1106" i="2"/>
  <c r="AK1106" i="2"/>
  <c r="AJ1848" i="2"/>
  <c r="AK1848" i="2"/>
  <c r="AJ1107" i="2"/>
  <c r="AK1107" i="2"/>
  <c r="AJ2539" i="2"/>
  <c r="AK2539" i="2"/>
  <c r="AJ1849" i="2"/>
  <c r="AK1849" i="2"/>
  <c r="AJ3069" i="2"/>
  <c r="AK3069" i="2"/>
  <c r="AJ133" i="2"/>
  <c r="AK133" i="2"/>
  <c r="AJ134" i="2"/>
  <c r="AK134" i="2"/>
  <c r="AJ1108" i="2"/>
  <c r="AK1108" i="2"/>
  <c r="AJ1850" i="2"/>
  <c r="AK1850" i="2"/>
  <c r="AJ2540" i="2"/>
  <c r="AK2540" i="2"/>
  <c r="AJ2541" i="2"/>
  <c r="AK2541" i="2"/>
  <c r="AJ2542" i="2"/>
  <c r="AK2542" i="2"/>
  <c r="AJ1851" i="2"/>
  <c r="AK1851" i="2"/>
  <c r="AJ519" i="2"/>
  <c r="AK519" i="2"/>
  <c r="AJ520" i="2"/>
  <c r="AK520" i="2"/>
  <c r="AJ1852" i="2"/>
  <c r="AK1852" i="2"/>
  <c r="AJ1853" i="2"/>
  <c r="AK1853" i="2"/>
  <c r="AJ12" i="2"/>
  <c r="AK12" i="2"/>
  <c r="AJ1854" i="2"/>
  <c r="AK1854" i="2"/>
  <c r="AJ1855" i="2"/>
  <c r="AK1855" i="2"/>
  <c r="AJ1856" i="2"/>
  <c r="AK1856" i="2"/>
  <c r="AJ521" i="2"/>
  <c r="AK521" i="2"/>
  <c r="AJ1109" i="2"/>
  <c r="AK1109" i="2"/>
  <c r="AJ1110" i="2"/>
  <c r="AK1110" i="2"/>
  <c r="AJ3571" i="2"/>
  <c r="AK3571" i="2"/>
  <c r="AJ2543" i="2"/>
  <c r="AK2543" i="2"/>
  <c r="AJ3391" i="2"/>
  <c r="AK3391" i="2"/>
  <c r="AJ13" i="2"/>
  <c r="AK13" i="2"/>
  <c r="AJ2544" i="2"/>
  <c r="AK2544" i="2"/>
  <c r="AJ522" i="2"/>
  <c r="AK522" i="2"/>
  <c r="AJ3572" i="2"/>
  <c r="AK3572" i="2"/>
  <c r="AJ523" i="2"/>
  <c r="AK523" i="2"/>
  <c r="AJ2545" i="2"/>
  <c r="AK2545" i="2"/>
  <c r="AJ3392" i="2"/>
  <c r="AK3392" i="2"/>
  <c r="AJ3070" i="2"/>
  <c r="AK3070" i="2"/>
  <c r="AJ1111" i="2"/>
  <c r="AK1111" i="2"/>
  <c r="AJ1857" i="2"/>
  <c r="AK1857" i="2"/>
  <c r="AJ1858" i="2"/>
  <c r="AK1858" i="2"/>
  <c r="AJ3071" i="2"/>
  <c r="AK3071" i="2"/>
  <c r="AJ524" i="2"/>
  <c r="AK524" i="2"/>
  <c r="AJ4266" i="2"/>
  <c r="AK4266" i="2"/>
  <c r="AJ4267" i="2"/>
  <c r="AK4267" i="2"/>
  <c r="AJ4268" i="2"/>
  <c r="AK4268" i="2"/>
  <c r="AJ1859" i="2"/>
  <c r="AK1859" i="2"/>
  <c r="AJ135" i="2"/>
  <c r="AK135" i="2"/>
  <c r="AJ525" i="2"/>
  <c r="AK525" i="2"/>
  <c r="AJ1860" i="2"/>
  <c r="AK1860" i="2"/>
  <c r="AJ3072" i="2"/>
  <c r="AK3072" i="2"/>
  <c r="AJ2546" i="2"/>
  <c r="AK2546" i="2"/>
  <c r="AJ2547" i="2"/>
  <c r="AK2547" i="2"/>
  <c r="AJ1112" i="2"/>
  <c r="AK1112" i="2"/>
  <c r="AJ1861" i="2"/>
  <c r="AK1861" i="2"/>
  <c r="AJ1862" i="2"/>
  <c r="AK1862" i="2"/>
  <c r="AJ1863" i="2"/>
  <c r="AK1863" i="2"/>
  <c r="AJ1113" i="2"/>
  <c r="AK1113" i="2"/>
  <c r="AJ2548" i="2"/>
  <c r="AK2548" i="2"/>
  <c r="AJ3393" i="2"/>
  <c r="AK3393" i="2"/>
  <c r="AJ3394" i="2"/>
  <c r="AK3394" i="2"/>
  <c r="AJ3073" i="2"/>
  <c r="AK3073" i="2"/>
  <c r="AJ2549" i="2"/>
  <c r="AK2549" i="2"/>
  <c r="AJ136" i="2"/>
  <c r="AK136" i="2"/>
  <c r="AJ526" i="2"/>
  <c r="AK526" i="2"/>
  <c r="AJ2550" i="2"/>
  <c r="AK2550" i="2"/>
  <c r="AJ1114" i="2"/>
  <c r="AK1114" i="2"/>
  <c r="AJ527" i="2"/>
  <c r="AK527" i="2"/>
  <c r="AJ1115" i="2"/>
  <c r="AK1115" i="2"/>
  <c r="AJ1864" i="2"/>
  <c r="AK1864" i="2"/>
  <c r="AJ3074" i="2"/>
  <c r="AK3074" i="2"/>
  <c r="AJ1865" i="2"/>
  <c r="AK1865" i="2"/>
  <c r="AJ2551" i="2"/>
  <c r="AK2551" i="2"/>
  <c r="AJ1866" i="2"/>
  <c r="AK1866" i="2"/>
  <c r="AJ1116" i="2"/>
  <c r="AK1116" i="2"/>
  <c r="AJ1867" i="2"/>
  <c r="AK1867" i="2"/>
  <c r="AJ1868" i="2"/>
  <c r="AK1868" i="2"/>
  <c r="AJ528" i="2"/>
  <c r="AK528" i="2"/>
  <c r="AJ2552" i="2"/>
  <c r="AK2552" i="2"/>
  <c r="AJ3395" i="2"/>
  <c r="AK3395" i="2"/>
  <c r="AJ2553" i="2"/>
  <c r="AK2553" i="2"/>
  <c r="AJ1869" i="2"/>
  <c r="AK1869" i="2"/>
  <c r="AJ3573" i="2"/>
  <c r="AK3573" i="2"/>
  <c r="AJ2554" i="2"/>
  <c r="AK2554" i="2"/>
  <c r="AJ3574" i="2"/>
  <c r="AK3574" i="2"/>
  <c r="AJ3575" i="2"/>
  <c r="AK3575" i="2"/>
  <c r="AJ529" i="2"/>
  <c r="AK529" i="2"/>
  <c r="AJ3396" i="2"/>
  <c r="AK3396" i="2"/>
  <c r="AJ4269" i="2"/>
  <c r="AK4269" i="2"/>
  <c r="AJ2555" i="2"/>
  <c r="AK2555" i="2"/>
  <c r="AJ4270" i="2"/>
  <c r="AK4270" i="2"/>
  <c r="AJ1870" i="2"/>
  <c r="AK1870" i="2"/>
  <c r="AJ1871" i="2"/>
  <c r="AK1871" i="2"/>
  <c r="AJ2556" i="2"/>
  <c r="AK2556" i="2"/>
  <c r="AJ4271" i="2"/>
  <c r="AK4271" i="2"/>
  <c r="AJ4272" i="2"/>
  <c r="AK4272" i="2"/>
  <c r="AJ3075" i="2"/>
  <c r="AK3075" i="2"/>
  <c r="AJ1872" i="2"/>
  <c r="AK1872" i="2"/>
  <c r="AJ1117" i="2"/>
  <c r="AK1117" i="2"/>
  <c r="AJ2557" i="2"/>
  <c r="AK2557" i="2"/>
  <c r="AJ4273" i="2"/>
  <c r="AK4273" i="2"/>
  <c r="AJ2558" i="2"/>
  <c r="AK2558" i="2"/>
  <c r="AJ3076" i="2"/>
  <c r="AK3076" i="2"/>
  <c r="AJ1873" i="2"/>
  <c r="AK1873" i="2"/>
  <c r="AJ530" i="2"/>
  <c r="AK530" i="2"/>
  <c r="AJ2559" i="2"/>
  <c r="AK2559" i="2"/>
  <c r="AJ531" i="2"/>
  <c r="AK531" i="2"/>
  <c r="AJ2560" i="2"/>
  <c r="AK2560" i="2"/>
  <c r="AJ3077" i="2"/>
  <c r="AK3077" i="2"/>
  <c r="AJ1118" i="2"/>
  <c r="AK1118" i="2"/>
  <c r="AJ2561" i="2"/>
  <c r="AK2561" i="2"/>
  <c r="AJ1874" i="2"/>
  <c r="AK1874" i="2"/>
  <c r="AJ1875" i="2"/>
  <c r="AK1875" i="2"/>
  <c r="AJ3397" i="2"/>
  <c r="AK3397" i="2"/>
  <c r="AJ532" i="2"/>
  <c r="AK532" i="2"/>
  <c r="AJ1876" i="2"/>
  <c r="AK1876" i="2"/>
  <c r="AJ137" i="2"/>
  <c r="AK137" i="2"/>
  <c r="AJ2562" i="2"/>
  <c r="AK2562" i="2"/>
  <c r="AJ3398" i="2"/>
  <c r="AK3398" i="2"/>
  <c r="AJ3078" i="2"/>
  <c r="AK3078" i="2"/>
  <c r="AJ3079" i="2"/>
  <c r="AK3079" i="2"/>
  <c r="AJ1119" i="2"/>
  <c r="AK1119" i="2"/>
  <c r="AJ1877" i="2"/>
  <c r="AK1877" i="2"/>
  <c r="AJ2563" i="2"/>
  <c r="AK2563" i="2"/>
  <c r="AJ1878" i="2"/>
  <c r="AK1878" i="2"/>
  <c r="AJ1879" i="2"/>
  <c r="AK1879" i="2"/>
  <c r="AJ2564" i="2"/>
  <c r="AK2564" i="2"/>
  <c r="AJ138" i="2"/>
  <c r="AK138" i="2"/>
  <c r="AJ2565" i="2"/>
  <c r="AK2565" i="2"/>
  <c r="AJ533" i="2"/>
  <c r="AK533" i="2"/>
  <c r="AJ1120" i="2"/>
  <c r="AK1120" i="2"/>
  <c r="AJ1880" i="2"/>
  <c r="AK1880" i="2"/>
  <c r="AJ3080" i="2"/>
  <c r="AK3080" i="2"/>
  <c r="AJ2566" i="2"/>
  <c r="AK2566" i="2"/>
  <c r="AJ1121" i="2"/>
  <c r="AK1121" i="2"/>
  <c r="AJ2567" i="2"/>
  <c r="AK2567" i="2"/>
  <c r="AJ3399" i="2"/>
  <c r="AK3399" i="2"/>
  <c r="AJ2568" i="2"/>
  <c r="AK2568" i="2"/>
  <c r="AJ534" i="2"/>
  <c r="AK534" i="2"/>
  <c r="AJ3576" i="2"/>
  <c r="AK3576" i="2"/>
  <c r="AJ2569" i="2"/>
  <c r="AK2569" i="2"/>
  <c r="AJ2570" i="2"/>
  <c r="AK2570" i="2"/>
  <c r="AJ1881" i="2"/>
  <c r="AK1881" i="2"/>
  <c r="AJ1882" i="2"/>
  <c r="AK1882" i="2"/>
  <c r="AJ3081" i="2"/>
  <c r="AK3081" i="2"/>
  <c r="AJ1883" i="2"/>
  <c r="AK1883" i="2"/>
  <c r="AJ1884" i="2"/>
  <c r="AK1884" i="2"/>
  <c r="AJ4274" i="2"/>
  <c r="AK4274" i="2"/>
  <c r="AJ3400" i="2"/>
  <c r="AK3400" i="2"/>
  <c r="AJ1885" i="2"/>
  <c r="AK1885" i="2"/>
  <c r="AJ3082" i="2"/>
  <c r="AK3082" i="2"/>
  <c r="AJ1122" i="2"/>
  <c r="AK1122" i="2"/>
  <c r="AJ535" i="2"/>
  <c r="AK535" i="2"/>
  <c r="AJ1123" i="2"/>
  <c r="AK1123" i="2"/>
  <c r="AJ1886" i="2"/>
  <c r="AK1886" i="2"/>
  <c r="AJ3083" i="2"/>
  <c r="AK3083" i="2"/>
  <c r="AJ1887" i="2"/>
  <c r="AK1887" i="2"/>
  <c r="AJ2571" i="2"/>
  <c r="AK2571" i="2"/>
  <c r="AJ3084" i="2"/>
  <c r="AK3084" i="2"/>
  <c r="AJ1124" i="2"/>
  <c r="AK1124" i="2"/>
  <c r="AJ3401" i="2"/>
  <c r="AK3401" i="2"/>
  <c r="AJ1888" i="2"/>
  <c r="AK1888" i="2"/>
  <c r="AJ4275" i="2"/>
  <c r="AK4275" i="2"/>
  <c r="AJ4276" i="2"/>
  <c r="AK4276" i="2"/>
  <c r="AJ4277" i="2"/>
  <c r="AK4277" i="2"/>
  <c r="AJ3085" i="2"/>
  <c r="AK3085" i="2"/>
  <c r="AJ536" i="2"/>
  <c r="AK536" i="2"/>
  <c r="AJ3086" i="2"/>
  <c r="AK3086" i="2"/>
  <c r="AJ2572" i="2"/>
  <c r="AK2572" i="2"/>
  <c r="AJ1889" i="2"/>
  <c r="AK1889" i="2"/>
  <c r="AJ3577" i="2"/>
  <c r="AK3577" i="2"/>
  <c r="AJ3087" i="2"/>
  <c r="AK3087" i="2"/>
  <c r="AJ537" i="2"/>
  <c r="AK537" i="2"/>
  <c r="AJ538" i="2"/>
  <c r="AK538" i="2"/>
  <c r="AJ3578" i="2"/>
  <c r="AK3578" i="2"/>
  <c r="AJ2573" i="2"/>
  <c r="AK2573" i="2"/>
  <c r="AJ1890" i="2"/>
  <c r="AK1890" i="2"/>
  <c r="AJ1125" i="2"/>
  <c r="AK1125" i="2"/>
  <c r="AJ4278" i="2"/>
  <c r="AK4278" i="2"/>
  <c r="AJ4279" i="2"/>
  <c r="AK4279" i="2"/>
  <c r="AJ4280" i="2"/>
  <c r="AK4280" i="2"/>
  <c r="AJ4281" i="2"/>
  <c r="AK4281" i="2"/>
  <c r="AJ4282" i="2"/>
  <c r="AK4282" i="2"/>
  <c r="AJ4283" i="2"/>
  <c r="AK4283" i="2"/>
  <c r="AJ1126" i="2"/>
  <c r="AK1126" i="2"/>
  <c r="AJ539" i="2"/>
  <c r="AK539" i="2"/>
  <c r="AJ2574" i="2"/>
  <c r="AK2574" i="2"/>
  <c r="AJ540" i="2"/>
  <c r="AK540" i="2"/>
  <c r="AJ3579" i="2"/>
  <c r="AK3579" i="2"/>
  <c r="AJ541" i="2"/>
  <c r="AK541" i="2"/>
  <c r="AJ3088" i="2"/>
  <c r="AK3088" i="2"/>
  <c r="AJ1891" i="2"/>
  <c r="AK1891" i="2"/>
  <c r="AJ4284" i="2"/>
  <c r="AK4284" i="2"/>
  <c r="AJ4285" i="2"/>
  <c r="AK4285" i="2"/>
  <c r="AJ4286" i="2"/>
  <c r="AK4286" i="2"/>
  <c r="AJ4287" i="2"/>
  <c r="AK4287" i="2"/>
  <c r="AJ4288" i="2"/>
  <c r="AK4288" i="2"/>
  <c r="AJ4289" i="2"/>
  <c r="AK4289" i="2"/>
  <c r="AJ4290" i="2"/>
  <c r="AK4290" i="2"/>
  <c r="AJ4291" i="2"/>
  <c r="AK4291" i="2"/>
  <c r="AJ4292" i="2"/>
  <c r="AK4292" i="2"/>
  <c r="AJ4293" i="2"/>
  <c r="AK4293" i="2"/>
  <c r="AJ4294" i="2"/>
  <c r="AK4294" i="2"/>
  <c r="AJ4295" i="2"/>
  <c r="AK4295" i="2"/>
  <c r="AJ4296" i="2"/>
  <c r="AK4296" i="2"/>
  <c r="AJ4297" i="2"/>
  <c r="AK4297" i="2"/>
  <c r="AJ4298" i="2"/>
  <c r="AK4298" i="2"/>
  <c r="AJ4299" i="2"/>
  <c r="AK4299" i="2"/>
  <c r="AJ1892" i="2"/>
  <c r="AK1892" i="2"/>
  <c r="AJ3089" i="2"/>
  <c r="AK3089" i="2"/>
  <c r="AJ542" i="2"/>
  <c r="AK542" i="2"/>
  <c r="AJ1127" i="2"/>
  <c r="AK1127" i="2"/>
  <c r="AJ1128" i="2"/>
  <c r="AK1128" i="2"/>
  <c r="AJ1129" i="2"/>
  <c r="AK1129" i="2"/>
  <c r="AJ1130" i="2"/>
  <c r="AK1130" i="2"/>
  <c r="AJ543" i="2"/>
  <c r="AK543" i="2"/>
  <c r="AJ1893" i="2"/>
  <c r="AK1893" i="2"/>
  <c r="AJ2575" i="2"/>
  <c r="AK2575" i="2"/>
  <c r="AJ2576" i="2"/>
  <c r="AK2576" i="2"/>
  <c r="AJ3580" i="2"/>
  <c r="AK3580" i="2"/>
  <c r="AJ1894" i="2"/>
  <c r="AK1894" i="2"/>
  <c r="AJ3090" i="2"/>
  <c r="AK3090" i="2"/>
  <c r="AJ1895" i="2"/>
  <c r="AK1895" i="2"/>
  <c r="AJ1896" i="2"/>
  <c r="AK1896" i="2"/>
  <c r="AJ1131" i="2"/>
  <c r="AK1131" i="2"/>
  <c r="AJ139" i="2"/>
  <c r="AK139" i="2"/>
  <c r="AJ1897" i="2"/>
  <c r="AK1897" i="2"/>
  <c r="AJ544" i="2"/>
  <c r="AK544" i="2"/>
  <c r="AJ2577" i="2"/>
  <c r="AK2577" i="2"/>
  <c r="AJ1898" i="2"/>
  <c r="AK1898" i="2"/>
  <c r="AJ2578" i="2"/>
  <c r="AK2578" i="2"/>
  <c r="AJ140" i="2"/>
  <c r="AK140" i="2"/>
  <c r="AJ141" i="2"/>
  <c r="AK141" i="2"/>
  <c r="AJ2579" i="2"/>
  <c r="AK2579" i="2"/>
  <c r="AJ2580" i="2"/>
  <c r="AK2580" i="2"/>
  <c r="AJ1132" i="2"/>
  <c r="AK1132" i="2"/>
  <c r="AJ545" i="2"/>
  <c r="AK545" i="2"/>
  <c r="AJ1899" i="2"/>
  <c r="AK1899" i="2"/>
  <c r="AJ3091" i="2"/>
  <c r="AK3091" i="2"/>
  <c r="AJ2581" i="2"/>
  <c r="AK2581" i="2"/>
  <c r="AJ3092" i="2"/>
  <c r="AK3092" i="2"/>
  <c r="AJ1133" i="2"/>
  <c r="AK1133" i="2"/>
  <c r="AJ3093" i="2"/>
  <c r="AK3093" i="2"/>
  <c r="AJ546" i="2"/>
  <c r="AK546" i="2"/>
  <c r="AJ4300" i="2"/>
  <c r="AK4300" i="2"/>
  <c r="AJ4301" i="2"/>
  <c r="AK4301" i="2"/>
  <c r="AJ1900" i="2"/>
  <c r="AK1900" i="2"/>
  <c r="AJ3094" i="2"/>
  <c r="AK3094" i="2"/>
  <c r="AJ142" i="2"/>
  <c r="AK142" i="2"/>
  <c r="AJ3095" i="2"/>
  <c r="AK3095" i="2"/>
  <c r="AJ3581" i="2"/>
  <c r="AK3581" i="2"/>
  <c r="AJ1901" i="2"/>
  <c r="AK1901" i="2"/>
  <c r="AJ2582" i="2"/>
  <c r="AK2582" i="2"/>
  <c r="AJ1902" i="2"/>
  <c r="AK1902" i="2"/>
  <c r="AJ3096" i="2"/>
  <c r="AK3096" i="2"/>
  <c r="AJ547" i="2"/>
  <c r="AK547" i="2"/>
  <c r="AJ548" i="2"/>
  <c r="AK548" i="2"/>
  <c r="AJ2583" i="2"/>
  <c r="AK2583" i="2"/>
  <c r="AJ2584" i="2"/>
  <c r="AK2584" i="2"/>
  <c r="AJ3097" i="2"/>
  <c r="AK3097" i="2"/>
  <c r="AJ1134" i="2"/>
  <c r="AK1134" i="2"/>
  <c r="AJ1903" i="2"/>
  <c r="AK1903" i="2"/>
  <c r="AJ3402" i="2"/>
  <c r="AK3402" i="2"/>
  <c r="AJ1135" i="2"/>
  <c r="AK1135" i="2"/>
  <c r="AJ3098" i="2"/>
  <c r="AK3098" i="2"/>
  <c r="AJ3403" i="2"/>
  <c r="AK3403" i="2"/>
  <c r="AJ1136" i="2"/>
  <c r="AK1136" i="2"/>
  <c r="AJ4302" i="2"/>
  <c r="AK4302" i="2"/>
  <c r="AJ3099" i="2"/>
  <c r="AK3099" i="2"/>
  <c r="AJ3100" i="2"/>
  <c r="AK3100" i="2"/>
  <c r="AJ2585" i="2"/>
  <c r="AK2585" i="2"/>
  <c r="AJ3404" i="2"/>
  <c r="AK3404" i="2"/>
  <c r="AJ2586" i="2"/>
  <c r="AK2586" i="2"/>
  <c r="AJ143" i="2"/>
  <c r="AK143" i="2"/>
  <c r="AJ549" i="2"/>
  <c r="AK549" i="2"/>
  <c r="AJ2587" i="2"/>
  <c r="AK2587" i="2"/>
  <c r="AJ1904" i="2"/>
  <c r="AK1904" i="2"/>
  <c r="AJ3101" i="2"/>
  <c r="AK3101" i="2"/>
  <c r="AJ1905" i="2"/>
  <c r="AK1905" i="2"/>
  <c r="AJ4303" i="2"/>
  <c r="AK4303" i="2"/>
  <c r="AJ1906" i="2"/>
  <c r="AK1906" i="2"/>
  <c r="AJ550" i="2"/>
  <c r="AK550" i="2"/>
  <c r="AJ1907" i="2"/>
  <c r="AK1907" i="2"/>
  <c r="AJ1137" i="2"/>
  <c r="AK1137" i="2"/>
  <c r="AJ1138" i="2"/>
  <c r="AK1138" i="2"/>
  <c r="AJ551" i="2"/>
  <c r="AK551" i="2"/>
  <c r="AJ3102" i="2"/>
  <c r="AK3102" i="2"/>
  <c r="AJ3103" i="2"/>
  <c r="AK3103" i="2"/>
  <c r="AJ1908" i="2"/>
  <c r="AK1908" i="2"/>
  <c r="AJ1139" i="2"/>
  <c r="AK1139" i="2"/>
  <c r="AJ1909" i="2"/>
  <c r="AK1909" i="2"/>
  <c r="AJ4304" i="2"/>
  <c r="AK4304" i="2"/>
  <c r="AJ1140" i="2"/>
  <c r="AK1140" i="2"/>
  <c r="AJ4305" i="2"/>
  <c r="AK4305" i="2"/>
  <c r="AJ1910" i="2"/>
  <c r="AK1910" i="2"/>
  <c r="AJ3104" i="2"/>
  <c r="AK3104" i="2"/>
  <c r="AJ1141" i="2"/>
  <c r="AK1141" i="2"/>
  <c r="AJ1911" i="2"/>
  <c r="AK1911" i="2"/>
  <c r="AJ14" i="2"/>
  <c r="AK14" i="2"/>
  <c r="AJ1142" i="2"/>
  <c r="AK1142" i="2"/>
  <c r="AJ1912" i="2"/>
  <c r="AK1912" i="2"/>
  <c r="AJ1913" i="2"/>
  <c r="AK1913" i="2"/>
  <c r="AJ552" i="2"/>
  <c r="AK552" i="2"/>
  <c r="AJ1914" i="2"/>
  <c r="AK1914" i="2"/>
  <c r="AJ3405" i="2"/>
  <c r="AK3405" i="2"/>
  <c r="AJ1915" i="2"/>
  <c r="AK1915" i="2"/>
  <c r="AJ2588" i="2"/>
  <c r="AK2588" i="2"/>
  <c r="AJ1916" i="2"/>
  <c r="AK1916" i="2"/>
  <c r="AJ1143" i="2"/>
  <c r="AK1143" i="2"/>
  <c r="AJ3105" i="2"/>
  <c r="AK3105" i="2"/>
  <c r="AJ144" i="2"/>
  <c r="AK144" i="2"/>
  <c r="AJ4306" i="2"/>
  <c r="AK4306" i="2"/>
  <c r="AJ4307" i="2"/>
  <c r="AK4307" i="2"/>
  <c r="AJ4308" i="2"/>
  <c r="AK4308" i="2"/>
  <c r="AJ4309" i="2"/>
  <c r="AK4309" i="2"/>
  <c r="AJ1917" i="2"/>
  <c r="AK1917" i="2"/>
  <c r="AJ553" i="2"/>
  <c r="AK553" i="2"/>
  <c r="AJ1918" i="2"/>
  <c r="AK1918" i="2"/>
  <c r="AJ145" i="2"/>
  <c r="AK145" i="2"/>
  <c r="AJ2589" i="2"/>
  <c r="AK2589" i="2"/>
  <c r="AJ1919" i="2"/>
  <c r="AK1919" i="2"/>
  <c r="AJ1920" i="2"/>
  <c r="AK1920" i="2"/>
  <c r="AJ3582" i="2"/>
  <c r="AK3582" i="2"/>
  <c r="AJ2590" i="2"/>
  <c r="AK2590" i="2"/>
  <c r="AJ2591" i="2"/>
  <c r="AK2591" i="2"/>
  <c r="AJ15" i="2"/>
  <c r="AK15" i="2"/>
  <c r="AJ3406" i="2"/>
  <c r="AK3406" i="2"/>
  <c r="AJ1144" i="2"/>
  <c r="AK1144" i="2"/>
  <c r="AJ2592" i="2"/>
  <c r="AK2592" i="2"/>
  <c r="AJ1921" i="2"/>
  <c r="AK1921" i="2"/>
  <c r="AJ3106" i="2"/>
  <c r="AK3106" i="2"/>
  <c r="AJ4310" i="2"/>
  <c r="AK4310" i="2"/>
  <c r="AJ4311" i="2"/>
  <c r="AK4311" i="2"/>
  <c r="AJ4312" i="2"/>
  <c r="AK4312" i="2"/>
  <c r="AJ3107" i="2"/>
  <c r="AK3107" i="2"/>
  <c r="AJ2593" i="2"/>
  <c r="AK2593" i="2"/>
  <c r="AJ2594" i="2"/>
  <c r="AK2594" i="2"/>
  <c r="AJ554" i="2"/>
  <c r="AK554" i="2"/>
  <c r="AJ2595" i="2"/>
  <c r="AK2595" i="2"/>
  <c r="AJ1145" i="2"/>
  <c r="AK1145" i="2"/>
  <c r="AJ1146" i="2"/>
  <c r="AK1146" i="2"/>
  <c r="AJ555" i="2"/>
  <c r="AK555" i="2"/>
  <c r="AJ1147" i="2"/>
  <c r="AK1147" i="2"/>
  <c r="AJ146" i="2"/>
  <c r="AK146" i="2"/>
  <c r="AJ1922" i="2"/>
  <c r="AK1922" i="2"/>
  <c r="AJ3108" i="2"/>
  <c r="AK3108" i="2"/>
  <c r="AJ1923" i="2"/>
  <c r="AK1923" i="2"/>
  <c r="AJ1924" i="2"/>
  <c r="AK1924" i="2"/>
  <c r="AJ3109" i="2"/>
  <c r="AK3109" i="2"/>
  <c r="AJ1148" i="2"/>
  <c r="AK1148" i="2"/>
  <c r="AJ3583" i="2"/>
  <c r="AK3583" i="2"/>
  <c r="AJ1925" i="2"/>
  <c r="AK1925" i="2"/>
  <c r="AJ556" i="2"/>
  <c r="AK556" i="2"/>
  <c r="AJ1149" i="2"/>
  <c r="AK1149" i="2"/>
  <c r="AJ2596" i="2"/>
  <c r="AK2596" i="2"/>
  <c r="AJ4313" i="2"/>
  <c r="AK4313" i="2"/>
  <c r="AJ1150" i="2"/>
  <c r="AK1150" i="2"/>
  <c r="AJ1926" i="2"/>
  <c r="AK1926" i="2"/>
  <c r="AJ1151" i="2"/>
  <c r="AK1151" i="2"/>
  <c r="AJ557" i="2"/>
  <c r="AK557" i="2"/>
  <c r="AJ2597" i="2"/>
  <c r="AK2597" i="2"/>
  <c r="AJ2598" i="2"/>
  <c r="AK2598" i="2"/>
  <c r="AJ3584" i="2"/>
  <c r="AK3584" i="2"/>
  <c r="AJ4314" i="2"/>
  <c r="AK4314" i="2"/>
  <c r="AJ3110" i="2"/>
  <c r="AK3110" i="2"/>
  <c r="AJ1152" i="2"/>
  <c r="AK1152" i="2"/>
  <c r="AJ558" i="2"/>
  <c r="AK558" i="2"/>
  <c r="AJ559" i="2"/>
  <c r="AK559" i="2"/>
  <c r="AJ1927" i="2"/>
  <c r="AK1927" i="2"/>
  <c r="AJ1153" i="2"/>
  <c r="AK1153" i="2"/>
  <c r="AJ1928" i="2"/>
  <c r="AK1928" i="2"/>
  <c r="AJ2599" i="2"/>
  <c r="AK2599" i="2"/>
  <c r="AJ1154" i="2"/>
  <c r="AK1154" i="2"/>
  <c r="AJ3407" i="2"/>
  <c r="AK3407" i="2"/>
  <c r="AJ560" i="2"/>
  <c r="AK560" i="2"/>
  <c r="AJ1929" i="2"/>
  <c r="AK1929" i="2"/>
  <c r="AJ2600" i="2"/>
  <c r="AK2600" i="2"/>
  <c r="AJ2601" i="2"/>
  <c r="AK2601" i="2"/>
  <c r="AJ3111" i="2"/>
  <c r="AK3111" i="2"/>
  <c r="AJ3112" i="2"/>
  <c r="AK3112" i="2"/>
  <c r="AJ3113" i="2"/>
  <c r="AK3113" i="2"/>
  <c r="AJ561" i="2"/>
  <c r="AK561" i="2"/>
  <c r="AJ1155" i="2"/>
  <c r="AK1155" i="2"/>
  <c r="AJ3408" i="2"/>
  <c r="AK3408" i="2"/>
  <c r="AJ3409" i="2"/>
  <c r="AK3409" i="2"/>
  <c r="AJ2602" i="2"/>
  <c r="AK2602" i="2"/>
  <c r="AJ1930" i="2"/>
  <c r="AK1930" i="2"/>
  <c r="AJ562" i="2"/>
  <c r="AK562" i="2"/>
  <c r="AJ3410" i="2"/>
  <c r="AK3410" i="2"/>
  <c r="AJ563" i="2"/>
  <c r="AK563" i="2"/>
  <c r="AJ3114" i="2"/>
  <c r="AK3114" i="2"/>
  <c r="AJ1156" i="2"/>
  <c r="AK1156" i="2"/>
  <c r="AJ1157" i="2"/>
  <c r="AK1157" i="2"/>
  <c r="AJ1931" i="2"/>
  <c r="AK1931" i="2"/>
  <c r="AJ3115" i="2"/>
  <c r="AK3115" i="2"/>
  <c r="AJ2603" i="2"/>
  <c r="AK2603" i="2"/>
  <c r="AJ1932" i="2"/>
  <c r="AK1932" i="2"/>
  <c r="AJ2604" i="2"/>
  <c r="AK2604" i="2"/>
  <c r="AJ2605" i="2"/>
  <c r="AK2605" i="2"/>
  <c r="AJ3116" i="2"/>
  <c r="AK3116" i="2"/>
  <c r="AJ4315" i="2"/>
  <c r="AK4315" i="2"/>
  <c r="AJ4316" i="2"/>
  <c r="AK4316" i="2"/>
  <c r="AJ3117" i="2"/>
  <c r="AK3117" i="2"/>
  <c r="AJ564" i="2"/>
  <c r="AK564" i="2"/>
  <c r="AJ4317" i="2"/>
  <c r="AK4317" i="2"/>
  <c r="AJ1158" i="2"/>
  <c r="AK1158" i="2"/>
  <c r="AJ3118" i="2"/>
  <c r="AK3118" i="2"/>
  <c r="AJ1933" i="2"/>
  <c r="AK1933" i="2"/>
  <c r="AJ565" i="2"/>
  <c r="AK565" i="2"/>
  <c r="AJ147" i="2"/>
  <c r="AK147" i="2"/>
  <c r="AJ1934" i="2"/>
  <c r="AK1934" i="2"/>
  <c r="AJ1935" i="2"/>
  <c r="AK1935" i="2"/>
  <c r="AJ1159" i="2"/>
  <c r="AK1159" i="2"/>
  <c r="AJ1160" i="2"/>
  <c r="AK1160" i="2"/>
  <c r="AJ2606" i="2"/>
  <c r="AK2606" i="2"/>
  <c r="AJ1936" i="2"/>
  <c r="AK1936" i="2"/>
  <c r="AJ2607" i="2"/>
  <c r="AK2607" i="2"/>
  <c r="AJ3411" i="2"/>
  <c r="AK3411" i="2"/>
  <c r="AJ566" i="2"/>
  <c r="AK566" i="2"/>
  <c r="AJ1161" i="2"/>
  <c r="AK1161" i="2"/>
  <c r="AJ1162" i="2"/>
  <c r="AK1162" i="2"/>
  <c r="AJ1163" i="2"/>
  <c r="AK1163" i="2"/>
  <c r="AJ3119" i="2"/>
  <c r="AK3119" i="2"/>
  <c r="AJ1937" i="2"/>
  <c r="AK1937" i="2"/>
  <c r="AJ1938" i="2"/>
  <c r="AK1938" i="2"/>
  <c r="AJ2608" i="2"/>
  <c r="AK2608" i="2"/>
  <c r="AJ1164" i="2"/>
  <c r="AK1164" i="2"/>
  <c r="AJ3585" i="2"/>
  <c r="AK3585" i="2"/>
  <c r="AJ148" i="2"/>
  <c r="AK148" i="2"/>
  <c r="AJ3412" i="2"/>
  <c r="AK3412" i="2"/>
  <c r="AJ1165" i="2"/>
  <c r="AK1165" i="2"/>
  <c r="AJ149" i="2"/>
  <c r="AK149" i="2"/>
  <c r="AJ2609" i="2"/>
  <c r="AK2609" i="2"/>
  <c r="AJ4318" i="2"/>
  <c r="AK4318" i="2"/>
  <c r="AJ567" i="2"/>
  <c r="AK567" i="2"/>
  <c r="AJ2610" i="2"/>
  <c r="AK2610" i="2"/>
  <c r="AJ1939" i="2"/>
  <c r="AK1939" i="2"/>
  <c r="AJ1166" i="2"/>
  <c r="AK1166" i="2"/>
  <c r="AJ2611" i="2"/>
  <c r="AK2611" i="2"/>
  <c r="AJ1167" i="2"/>
  <c r="AK1167" i="2"/>
  <c r="AJ4319" i="2"/>
  <c r="AK4319" i="2"/>
  <c r="AJ4320" i="2"/>
  <c r="AK4320" i="2"/>
  <c r="AJ4321" i="2"/>
  <c r="AK4321" i="2"/>
  <c r="AJ4322" i="2"/>
  <c r="AK4322" i="2"/>
  <c r="AJ4323" i="2"/>
  <c r="AK4323" i="2"/>
  <c r="AJ4324" i="2"/>
  <c r="AK4324" i="2"/>
  <c r="AJ4325" i="2"/>
  <c r="AK4325" i="2"/>
  <c r="AJ4326" i="2"/>
  <c r="AK4326" i="2"/>
  <c r="AJ4327" i="2"/>
  <c r="AK4327" i="2"/>
  <c r="AJ4328" i="2"/>
  <c r="AK4328" i="2"/>
  <c r="AJ4329" i="2"/>
  <c r="AK4329" i="2"/>
  <c r="AJ4330" i="2"/>
  <c r="AK4330" i="2"/>
  <c r="AJ4331" i="2"/>
  <c r="AK4331" i="2"/>
  <c r="AJ4332" i="2"/>
  <c r="AK4332" i="2"/>
  <c r="AJ4333" i="2"/>
  <c r="AK4333" i="2"/>
  <c r="AJ4334" i="2"/>
  <c r="AK4334" i="2"/>
  <c r="AJ3120" i="2"/>
  <c r="AK3120" i="2"/>
  <c r="AJ1940" i="2"/>
  <c r="AK1940" i="2"/>
  <c r="AJ150" i="2"/>
  <c r="AK150" i="2"/>
  <c r="AJ3121" i="2"/>
  <c r="AK3121" i="2"/>
  <c r="AJ151" i="2"/>
  <c r="AK151" i="2"/>
  <c r="AJ1941" i="2"/>
  <c r="AK1941" i="2"/>
  <c r="AJ2612" i="2"/>
  <c r="AK2612" i="2"/>
  <c r="AJ3122" i="2"/>
  <c r="AK3122" i="2"/>
  <c r="AJ3123" i="2"/>
  <c r="AK3123" i="2"/>
  <c r="AJ1168" i="2"/>
  <c r="AK1168" i="2"/>
  <c r="AJ1169" i="2"/>
  <c r="AK1169" i="2"/>
  <c r="AJ568" i="2"/>
  <c r="AK568" i="2"/>
  <c r="AJ1170" i="2"/>
  <c r="AK1170" i="2"/>
  <c r="AJ1942" i="2"/>
  <c r="AK1942" i="2"/>
  <c r="AJ1943" i="2"/>
  <c r="AK1943" i="2"/>
  <c r="AJ152" i="2"/>
  <c r="AK152" i="2"/>
  <c r="AJ1944" i="2"/>
  <c r="AK1944" i="2"/>
  <c r="AJ1945" i="2"/>
  <c r="AK1945" i="2"/>
  <c r="AJ2613" i="2"/>
  <c r="AK2613" i="2"/>
  <c r="AJ2614" i="2"/>
  <c r="AK2614" i="2"/>
  <c r="AJ2615" i="2"/>
  <c r="AK2615" i="2"/>
  <c r="AJ4335" i="2"/>
  <c r="AK4335" i="2"/>
  <c r="AJ4336" i="2"/>
  <c r="AK4336" i="2"/>
  <c r="AJ4337" i="2"/>
  <c r="AK4337" i="2"/>
  <c r="AJ3124" i="2"/>
  <c r="AK3124" i="2"/>
  <c r="AJ3125" i="2"/>
  <c r="AK3125" i="2"/>
  <c r="AJ1171" i="2"/>
  <c r="AK1171" i="2"/>
  <c r="AJ3126" i="2"/>
  <c r="AK3126" i="2"/>
  <c r="AJ3413" i="2"/>
  <c r="AK3413" i="2"/>
  <c r="AJ4338" i="2"/>
  <c r="AK4338" i="2"/>
  <c r="AJ4339" i="2"/>
  <c r="AK4339" i="2"/>
  <c r="AJ1946" i="2"/>
  <c r="AK1946" i="2"/>
  <c r="AJ4340" i="2"/>
  <c r="AK4340" i="2"/>
  <c r="AJ2616" i="2"/>
  <c r="AK2616" i="2"/>
  <c r="AJ3414" i="2"/>
  <c r="AK3414" i="2"/>
  <c r="AJ4341" i="2"/>
  <c r="AK4341" i="2"/>
  <c r="AJ4342" i="2"/>
  <c r="AK4342" i="2"/>
  <c r="AJ4343" i="2"/>
  <c r="AK4343" i="2"/>
  <c r="AJ4344" i="2"/>
  <c r="AK4344" i="2"/>
  <c r="AJ4345" i="2"/>
  <c r="AK4345" i="2"/>
  <c r="AJ4346" i="2"/>
  <c r="AK4346" i="2"/>
  <c r="AJ4347" i="2"/>
  <c r="AK4347" i="2"/>
  <c r="AJ4348" i="2"/>
  <c r="AK4348" i="2"/>
  <c r="AJ4349" i="2"/>
  <c r="AK4349" i="2"/>
  <c r="AJ4350" i="2"/>
  <c r="AK4350" i="2"/>
  <c r="AJ4351" i="2"/>
  <c r="AK4351" i="2"/>
  <c r="AJ4352" i="2"/>
  <c r="AK4352" i="2"/>
  <c r="AJ4353" i="2"/>
  <c r="AK4353" i="2"/>
  <c r="AJ4354" i="2"/>
  <c r="AK4354" i="2"/>
  <c r="AJ4355" i="2"/>
  <c r="AK4355" i="2"/>
  <c r="AJ4356" i="2"/>
  <c r="AK4356" i="2"/>
  <c r="AJ4357" i="2"/>
  <c r="AK4357" i="2"/>
  <c r="AJ4358" i="2"/>
  <c r="AK4358" i="2"/>
  <c r="AJ153" i="2"/>
  <c r="AK153" i="2"/>
  <c r="AJ3127" i="2"/>
  <c r="AK3127" i="2"/>
  <c r="AJ3128" i="2"/>
  <c r="AK3128" i="2"/>
  <c r="AJ569" i="2"/>
  <c r="AK569" i="2"/>
  <c r="AJ1947" i="2"/>
  <c r="AK1947" i="2"/>
  <c r="AJ2617" i="2"/>
  <c r="AK2617" i="2"/>
  <c r="AJ570" i="2"/>
  <c r="AK570" i="2"/>
  <c r="AJ3586" i="2"/>
  <c r="AK3586" i="2"/>
  <c r="AJ154" i="2"/>
  <c r="AK154" i="2"/>
  <c r="AJ3415" i="2"/>
  <c r="AK3415" i="2"/>
  <c r="AJ1172" i="2"/>
  <c r="AK1172" i="2"/>
  <c r="AJ1173" i="2"/>
  <c r="AK1173" i="2"/>
  <c r="AJ1948" i="2"/>
  <c r="AK1948" i="2"/>
  <c r="AJ1174" i="2"/>
  <c r="AK1174" i="2"/>
  <c r="AJ2618" i="2"/>
  <c r="AK2618" i="2"/>
  <c r="AJ4359" i="2"/>
  <c r="AK4359" i="2"/>
  <c r="AJ3129" i="2"/>
  <c r="AK3129" i="2"/>
  <c r="AJ4360" i="2"/>
  <c r="AK4360" i="2"/>
  <c r="AJ1949" i="2"/>
  <c r="AK1949" i="2"/>
  <c r="AJ4361" i="2"/>
  <c r="AK4361" i="2"/>
  <c r="AJ3587" i="2"/>
  <c r="AK3587" i="2"/>
  <c r="AJ2619" i="2"/>
  <c r="AK2619" i="2"/>
  <c r="AJ2620" i="2"/>
  <c r="AK2620" i="2"/>
  <c r="AJ1950" i="2"/>
  <c r="AK1950" i="2"/>
  <c r="AJ1175" i="2"/>
  <c r="AK1175" i="2"/>
  <c r="AJ571" i="2"/>
  <c r="AK571" i="2"/>
  <c r="AJ1951" i="2"/>
  <c r="AK1951" i="2"/>
  <c r="AJ1176" i="2"/>
  <c r="AK1176" i="2"/>
  <c r="AJ3130" i="2"/>
  <c r="AK3130" i="2"/>
  <c r="AJ155" i="2"/>
  <c r="AK155" i="2"/>
  <c r="AJ572" i="2"/>
  <c r="AK572" i="2"/>
  <c r="AJ3588" i="2"/>
  <c r="AK3588" i="2"/>
  <c r="AJ2621" i="2"/>
  <c r="AK2621" i="2"/>
  <c r="AJ573" i="2"/>
  <c r="AK573" i="2"/>
  <c r="AJ574" i="2"/>
  <c r="AK574" i="2"/>
  <c r="AJ1177" i="2"/>
  <c r="AK1177" i="2"/>
  <c r="AJ575" i="2"/>
  <c r="AK575" i="2"/>
  <c r="AJ2622" i="2"/>
  <c r="AK2622" i="2"/>
  <c r="AJ2623" i="2"/>
  <c r="AK2623" i="2"/>
  <c r="AJ1952" i="2"/>
  <c r="AK1952" i="2"/>
  <c r="AJ2624" i="2"/>
  <c r="AK2624" i="2"/>
  <c r="AJ2625" i="2"/>
  <c r="AK2625" i="2"/>
  <c r="AJ576" i="2"/>
  <c r="AK576" i="2"/>
  <c r="AJ2626" i="2"/>
  <c r="AK2626" i="2"/>
  <c r="AJ3416" i="2"/>
  <c r="AK3416" i="2"/>
  <c r="AJ1178" i="2"/>
  <c r="AK1178" i="2"/>
  <c r="AJ2627" i="2"/>
  <c r="AK2627" i="2"/>
  <c r="AJ1953" i="2"/>
  <c r="AK1953" i="2"/>
  <c r="AJ3417" i="2"/>
  <c r="AK3417" i="2"/>
  <c r="AJ156" i="2"/>
  <c r="AK156" i="2"/>
  <c r="AJ577" i="2"/>
  <c r="AK577" i="2"/>
  <c r="AJ578" i="2"/>
  <c r="AK578" i="2"/>
  <c r="AJ1179" i="2"/>
  <c r="AK1179" i="2"/>
  <c r="AJ3418" i="2"/>
  <c r="AK3418" i="2"/>
  <c r="AJ1954" i="2"/>
  <c r="AK1954" i="2"/>
  <c r="AJ1180" i="2"/>
  <c r="AK1180" i="2"/>
  <c r="AJ1955" i="2"/>
  <c r="AK1955" i="2"/>
  <c r="AJ3419" i="2"/>
  <c r="AK3419" i="2"/>
  <c r="AJ1956" i="2"/>
  <c r="AK1956" i="2"/>
  <c r="AJ3131" i="2"/>
  <c r="AK3131" i="2"/>
  <c r="AJ1181" i="2"/>
  <c r="AK1181" i="2"/>
  <c r="AJ4362" i="2"/>
  <c r="AK4362" i="2"/>
  <c r="AJ3132" i="2"/>
  <c r="AK3132" i="2"/>
  <c r="AJ1182" i="2"/>
  <c r="AK1182" i="2"/>
  <c r="AJ3133" i="2"/>
  <c r="AK3133" i="2"/>
  <c r="AJ1183" i="2"/>
  <c r="AK1183" i="2"/>
  <c r="AJ2628" i="2"/>
  <c r="AK2628" i="2"/>
  <c r="AJ1184" i="2"/>
  <c r="AK1184" i="2"/>
  <c r="AJ579" i="2"/>
  <c r="AK579" i="2"/>
  <c r="AJ3134" i="2"/>
  <c r="AK3134" i="2"/>
  <c r="AJ1957" i="2"/>
  <c r="AK1957" i="2"/>
  <c r="AJ1185" i="2"/>
  <c r="AK1185" i="2"/>
  <c r="AJ2629" i="2"/>
  <c r="AK2629" i="2"/>
  <c r="AJ2630" i="2"/>
  <c r="AK2630" i="2"/>
  <c r="AJ3420" i="2"/>
  <c r="AK3420" i="2"/>
  <c r="AJ580" i="2"/>
  <c r="AK580" i="2"/>
  <c r="AJ3135" i="2"/>
  <c r="AK3135" i="2"/>
  <c r="AJ581" i="2"/>
  <c r="AK581" i="2"/>
  <c r="AJ3589" i="2"/>
  <c r="AK3589" i="2"/>
  <c r="AJ582" i="2"/>
  <c r="AK582" i="2"/>
  <c r="AJ3421" i="2"/>
  <c r="AK3421" i="2"/>
  <c r="AJ1958" i="2"/>
  <c r="AK1958" i="2"/>
  <c r="AJ3590" i="2"/>
  <c r="AK3590" i="2"/>
  <c r="AJ4363" i="2"/>
  <c r="AK4363" i="2"/>
  <c r="AJ1186" i="2"/>
  <c r="AK1186" i="2"/>
  <c r="AJ1187" i="2"/>
  <c r="AK1187" i="2"/>
  <c r="AJ583" i="2"/>
  <c r="AK583" i="2"/>
  <c r="AJ1959" i="2"/>
  <c r="AK1959" i="2"/>
  <c r="AJ2631" i="2"/>
  <c r="AK2631" i="2"/>
  <c r="AJ1960" i="2"/>
  <c r="AK1960" i="2"/>
  <c r="AJ2632" i="2"/>
  <c r="AK2632" i="2"/>
  <c r="AJ2633" i="2"/>
  <c r="AK2633" i="2"/>
  <c r="AJ2634" i="2"/>
  <c r="AK2634" i="2"/>
  <c r="AJ1188" i="2"/>
  <c r="AK1188" i="2"/>
  <c r="AJ1189" i="2"/>
  <c r="AK1189" i="2"/>
  <c r="AJ2635" i="2"/>
  <c r="AK2635" i="2"/>
  <c r="AJ4364" i="2"/>
  <c r="AK4364" i="2"/>
  <c r="AJ4365" i="2"/>
  <c r="AK4365" i="2"/>
  <c r="AJ157" i="2"/>
  <c r="AK157" i="2"/>
  <c r="AJ3136" i="2"/>
  <c r="AK3136" i="2"/>
  <c r="AJ3137" i="2"/>
  <c r="AK3137" i="2"/>
  <c r="AJ2636" i="2"/>
  <c r="AK2636" i="2"/>
  <c r="AJ1190" i="2"/>
  <c r="AK1190" i="2"/>
  <c r="AJ1191" i="2"/>
  <c r="AK1191" i="2"/>
  <c r="AJ1961" i="2"/>
  <c r="AK1961" i="2"/>
  <c r="AJ158" i="2"/>
  <c r="AK158" i="2"/>
  <c r="AJ1962" i="2"/>
  <c r="AK1962" i="2"/>
  <c r="AJ1192" i="2"/>
  <c r="AK1192" i="2"/>
  <c r="AJ2637" i="2"/>
  <c r="AK2637" i="2"/>
  <c r="AJ1963" i="2"/>
  <c r="AK1963" i="2"/>
  <c r="AJ1193" i="2"/>
  <c r="AK1193" i="2"/>
  <c r="AJ2638" i="2"/>
  <c r="AK2638" i="2"/>
  <c r="AJ1194" i="2"/>
  <c r="AK1194" i="2"/>
  <c r="AJ2639" i="2"/>
  <c r="AK2639" i="2"/>
  <c r="AJ584" i="2"/>
  <c r="AK584" i="2"/>
  <c r="AJ3591" i="2"/>
  <c r="AK3591" i="2"/>
  <c r="AJ1964" i="2"/>
  <c r="AK1964" i="2"/>
  <c r="AJ585" i="2"/>
  <c r="AK585" i="2"/>
  <c r="AJ1195" i="2"/>
  <c r="AK1195" i="2"/>
  <c r="AJ1965" i="2"/>
  <c r="AK1965" i="2"/>
  <c r="AJ2640" i="2"/>
  <c r="AK2640" i="2"/>
  <c r="AJ1966" i="2"/>
  <c r="AK1966" i="2"/>
  <c r="AJ1967" i="2"/>
  <c r="AK1967" i="2"/>
  <c r="AJ2641" i="2"/>
  <c r="AK2641" i="2"/>
  <c r="AJ1968" i="2"/>
  <c r="AK1968" i="2"/>
  <c r="AJ1196" i="2"/>
  <c r="AK1196" i="2"/>
  <c r="AJ1197" i="2"/>
  <c r="AK1197" i="2"/>
  <c r="AJ586" i="2"/>
  <c r="AK586" i="2"/>
  <c r="AJ2642" i="2"/>
  <c r="AK2642" i="2"/>
  <c r="AJ3138" i="2"/>
  <c r="AK3138" i="2"/>
  <c r="AJ1198" i="2"/>
  <c r="AK1198" i="2"/>
  <c r="AJ3422" i="2"/>
  <c r="AK3422" i="2"/>
  <c r="AJ587" i="2"/>
  <c r="AK587" i="2"/>
  <c r="AJ1969" i="2"/>
  <c r="AK1969" i="2"/>
  <c r="AJ1199" i="2"/>
  <c r="AK1199" i="2"/>
  <c r="AJ159" i="2"/>
  <c r="AK159" i="2"/>
  <c r="AJ1970" i="2"/>
  <c r="AK1970" i="2"/>
  <c r="AJ2643" i="2"/>
  <c r="AK2643" i="2"/>
  <c r="AJ160" i="2"/>
  <c r="AK160" i="2"/>
  <c r="AJ588" i="2"/>
  <c r="AK588" i="2"/>
  <c r="AJ1971" i="2"/>
  <c r="AK1971" i="2"/>
  <c r="AJ1200" i="2"/>
  <c r="AK1200" i="2"/>
  <c r="AJ3139" i="2"/>
  <c r="AK3139" i="2"/>
  <c r="AJ589" i="2"/>
  <c r="AK589" i="2"/>
  <c r="AJ1201" i="2"/>
  <c r="AK1201" i="2"/>
  <c r="AJ3592" i="2"/>
  <c r="AK3592" i="2"/>
  <c r="AJ590" i="2"/>
  <c r="AK590" i="2"/>
  <c r="AJ2644" i="2"/>
  <c r="AK2644" i="2"/>
  <c r="AJ1972" i="2"/>
  <c r="AK1972" i="2"/>
  <c r="AJ3140" i="2"/>
  <c r="AK3140" i="2"/>
  <c r="AJ591" i="2"/>
  <c r="AK591" i="2"/>
  <c r="AJ1202" i="2"/>
  <c r="AK1202" i="2"/>
  <c r="AJ3141" i="2"/>
  <c r="AK3141" i="2"/>
  <c r="AJ592" i="2"/>
  <c r="AK592" i="2"/>
  <c r="AJ1203" i="2"/>
  <c r="AK1203" i="2"/>
  <c r="AJ2645" i="2"/>
  <c r="AK2645" i="2"/>
  <c r="AJ3593" i="2"/>
  <c r="AK3593" i="2"/>
  <c r="AJ1973" i="2"/>
  <c r="AK1973" i="2"/>
  <c r="AJ593" i="2"/>
  <c r="AK593" i="2"/>
  <c r="AJ594" i="2"/>
  <c r="AK594" i="2"/>
  <c r="AJ595" i="2"/>
  <c r="AK595" i="2"/>
  <c r="AJ1204" i="2"/>
  <c r="AK1204" i="2"/>
  <c r="AJ1205" i="2"/>
  <c r="AK1205" i="2"/>
  <c r="AJ1974" i="2"/>
  <c r="AK1974" i="2"/>
  <c r="AJ4366" i="2"/>
  <c r="AK4366" i="2"/>
  <c r="AJ4367" i="2"/>
  <c r="AK4367" i="2"/>
  <c r="AJ4368" i="2"/>
  <c r="AK4368" i="2"/>
  <c r="AJ3142" i="2"/>
  <c r="AK3142" i="2"/>
  <c r="AJ596" i="2"/>
  <c r="AK596" i="2"/>
  <c r="AJ2646" i="2"/>
  <c r="AK2646" i="2"/>
  <c r="AJ3594" i="2"/>
  <c r="AK3594" i="2"/>
  <c r="AJ597" i="2"/>
  <c r="AK597" i="2"/>
  <c r="AJ3423" i="2"/>
  <c r="AK3423" i="2"/>
  <c r="AJ4369" i="2"/>
  <c r="AK4369" i="2"/>
  <c r="AJ4370" i="2"/>
  <c r="AK4370" i="2"/>
  <c r="AJ4371" i="2"/>
  <c r="AK4371" i="2"/>
  <c r="AJ4372" i="2"/>
  <c r="AK4372" i="2"/>
  <c r="AJ4373" i="2"/>
  <c r="AK4373" i="2"/>
  <c r="AJ4374" i="2"/>
  <c r="AK4374" i="2"/>
  <c r="AJ4375" i="2"/>
  <c r="AK4375" i="2"/>
  <c r="AJ4376" i="2"/>
  <c r="AK4376" i="2"/>
  <c r="AJ4377" i="2"/>
  <c r="AK4377" i="2"/>
  <c r="AJ4378" i="2"/>
  <c r="AK4378" i="2"/>
  <c r="AJ4379" i="2"/>
  <c r="AK4379" i="2"/>
  <c r="AJ4380" i="2"/>
  <c r="AK4380" i="2"/>
  <c r="AJ4381" i="2"/>
  <c r="AK4381" i="2"/>
  <c r="AJ4382" i="2"/>
  <c r="AK4382" i="2"/>
  <c r="AJ4383" i="2"/>
  <c r="AK4383" i="2"/>
  <c r="AJ4384" i="2"/>
  <c r="AK4384" i="2"/>
  <c r="AJ4385" i="2"/>
  <c r="AK4385" i="2"/>
  <c r="AJ4386" i="2"/>
  <c r="AK4386" i="2"/>
  <c r="AJ4387" i="2"/>
  <c r="AK4387" i="2"/>
  <c r="AJ4388" i="2"/>
  <c r="AK4388" i="2"/>
  <c r="AJ4389" i="2"/>
  <c r="AK4389" i="2"/>
  <c r="AJ4390" i="2"/>
  <c r="AK4390" i="2"/>
  <c r="AJ4391" i="2"/>
  <c r="AK4391" i="2"/>
  <c r="AJ4392" i="2"/>
  <c r="AK4392" i="2"/>
  <c r="AJ4393" i="2"/>
  <c r="AK4393" i="2"/>
  <c r="AJ4394" i="2"/>
  <c r="AK4394" i="2"/>
  <c r="AJ4395" i="2"/>
  <c r="AK4395" i="2"/>
  <c r="AJ4396" i="2"/>
  <c r="AK4396" i="2"/>
  <c r="AJ4397" i="2"/>
  <c r="AK4397" i="2"/>
  <c r="AJ4398" i="2"/>
  <c r="AK4398" i="2"/>
  <c r="AJ4399" i="2"/>
  <c r="AK4399" i="2"/>
  <c r="AJ4400" i="2"/>
  <c r="AK4400" i="2"/>
  <c r="AJ4401" i="2"/>
  <c r="AK4401" i="2"/>
  <c r="AJ4402" i="2"/>
  <c r="AK4402" i="2"/>
  <c r="AJ4403" i="2"/>
  <c r="AK4403" i="2"/>
  <c r="AJ3143" i="2"/>
  <c r="AK3143" i="2"/>
  <c r="AJ2647" i="2"/>
  <c r="AK2647" i="2"/>
  <c r="AJ3144" i="2"/>
  <c r="AK3144" i="2"/>
  <c r="AJ1975" i="2"/>
  <c r="AK1975" i="2"/>
  <c r="AJ598" i="2"/>
  <c r="AK598" i="2"/>
  <c r="AJ2648" i="2"/>
  <c r="AK2648" i="2"/>
  <c r="AJ2649" i="2"/>
  <c r="AK2649" i="2"/>
  <c r="AJ1206" i="2"/>
  <c r="AK1206" i="2"/>
  <c r="AJ3145" i="2"/>
  <c r="AK3145" i="2"/>
  <c r="AJ3595" i="2"/>
  <c r="AK3595" i="2"/>
  <c r="AJ1207" i="2"/>
  <c r="AK1207" i="2"/>
  <c r="AJ1208" i="2"/>
  <c r="AK1208" i="2"/>
  <c r="AJ1976" i="2"/>
  <c r="AK1976" i="2"/>
  <c r="AJ599" i="2"/>
  <c r="AK599" i="2"/>
  <c r="AJ1977" i="2"/>
  <c r="AK1977" i="2"/>
  <c r="AJ2650" i="2"/>
  <c r="AK2650" i="2"/>
  <c r="AJ161" i="2"/>
  <c r="AK161" i="2"/>
  <c r="AJ600" i="2"/>
  <c r="AK600" i="2"/>
  <c r="AJ2651" i="2"/>
  <c r="AK2651" i="2"/>
  <c r="AJ1978" i="2"/>
  <c r="AK1978" i="2"/>
  <c r="AJ3424" i="2"/>
  <c r="AK3424" i="2"/>
  <c r="AJ601" i="2"/>
  <c r="AK601" i="2"/>
  <c r="AJ3425" i="2"/>
  <c r="AK3425" i="2"/>
  <c r="AJ1209" i="2"/>
  <c r="AK1209" i="2"/>
  <c r="AJ602" i="2"/>
  <c r="AK602" i="2"/>
  <c r="AJ1979" i="2"/>
  <c r="AK1979" i="2"/>
  <c r="AJ603" i="2"/>
  <c r="AK603" i="2"/>
  <c r="AJ604" i="2"/>
  <c r="AK604" i="2"/>
  <c r="AJ1980" i="2"/>
  <c r="AK1980" i="2"/>
  <c r="AJ2652" i="2"/>
  <c r="AK2652" i="2"/>
  <c r="AJ2653" i="2"/>
  <c r="AK2653" i="2"/>
  <c r="AJ3596" i="2"/>
  <c r="AK3596" i="2"/>
  <c r="AJ1210" i="2"/>
  <c r="AK1210" i="2"/>
  <c r="AJ3146" i="2"/>
  <c r="AK3146" i="2"/>
  <c r="AJ1211" i="2"/>
  <c r="AK1211" i="2"/>
  <c r="AJ605" i="2"/>
  <c r="AK605" i="2"/>
  <c r="AJ4404" i="2"/>
  <c r="AK4404" i="2"/>
  <c r="AJ4405" i="2"/>
  <c r="AK4405" i="2"/>
  <c r="AJ4406" i="2"/>
  <c r="AK4406" i="2"/>
  <c r="AJ4407" i="2"/>
  <c r="AK4407" i="2"/>
  <c r="AJ4408" i="2"/>
  <c r="AK4408" i="2"/>
  <c r="AJ4409" i="2"/>
  <c r="AK4409" i="2"/>
  <c r="AJ4410" i="2"/>
  <c r="AK4410" i="2"/>
  <c r="AJ4411" i="2"/>
  <c r="AK4411" i="2"/>
  <c r="AJ4412" i="2"/>
  <c r="AK4412" i="2"/>
  <c r="AJ4413" i="2"/>
  <c r="AK4413" i="2"/>
  <c r="AJ4414" i="2"/>
  <c r="AK4414" i="2"/>
  <c r="AJ4415" i="2"/>
  <c r="AK4415" i="2"/>
  <c r="AJ4416" i="2"/>
  <c r="AK4416" i="2"/>
  <c r="AJ4417" i="2"/>
  <c r="AK4417" i="2"/>
  <c r="AJ4418" i="2"/>
  <c r="AK4418" i="2"/>
  <c r="AJ4419" i="2"/>
  <c r="AK4419" i="2"/>
  <c r="AJ4420" i="2"/>
  <c r="AK4420" i="2"/>
  <c r="AJ4421" i="2"/>
  <c r="AK4421" i="2"/>
  <c r="AJ4422" i="2"/>
  <c r="AK4422" i="2"/>
  <c r="AJ4423" i="2"/>
  <c r="AK4423" i="2"/>
  <c r="AJ4424" i="2"/>
  <c r="AK4424" i="2"/>
  <c r="AJ4425" i="2"/>
  <c r="AK4425" i="2"/>
  <c r="AJ4426" i="2"/>
  <c r="AK4426" i="2"/>
  <c r="AJ4427" i="2"/>
  <c r="AK4427" i="2"/>
  <c r="AJ4428" i="2"/>
  <c r="AK4428" i="2"/>
  <c r="AJ1212" i="2"/>
  <c r="AK1212" i="2"/>
  <c r="AJ1213" i="2"/>
  <c r="AK1213" i="2"/>
  <c r="AJ3597" i="2"/>
  <c r="AK3597" i="2"/>
  <c r="AJ606" i="2"/>
  <c r="AK606" i="2"/>
  <c r="AJ162" i="2"/>
  <c r="AK162" i="2"/>
  <c r="AJ1214" i="2"/>
  <c r="AK1214" i="2"/>
  <c r="AJ607" i="2"/>
  <c r="AK607" i="2"/>
  <c r="AJ4429" i="2"/>
  <c r="AK4429" i="2"/>
  <c r="AJ1981" i="2"/>
  <c r="AK1981" i="2"/>
  <c r="AJ3426" i="2"/>
  <c r="AK3426" i="2"/>
  <c r="AJ3427" i="2"/>
  <c r="AK3427" i="2"/>
  <c r="AJ1982" i="2"/>
  <c r="AK1982" i="2"/>
  <c r="AJ3428" i="2"/>
  <c r="AK3428" i="2"/>
  <c r="AJ3147" i="2"/>
  <c r="AK3147" i="2"/>
  <c r="AJ2654" i="2"/>
  <c r="AK2654" i="2"/>
  <c r="AJ3429" i="2"/>
  <c r="AK3429" i="2"/>
  <c r="AJ2655" i="2"/>
  <c r="AK2655" i="2"/>
  <c r="AJ1215" i="2"/>
  <c r="AK1215" i="2"/>
  <c r="AJ4430" i="2"/>
  <c r="AK4430" i="2"/>
  <c r="AJ4431" i="2"/>
  <c r="AK4431" i="2"/>
  <c r="AJ3148" i="2"/>
  <c r="AK3148" i="2"/>
  <c r="AJ4432" i="2"/>
  <c r="AK4432" i="2"/>
  <c r="AJ1983" i="2"/>
  <c r="AK1983" i="2"/>
  <c r="AJ4433" i="2"/>
  <c r="AK4433" i="2"/>
  <c r="AJ608" i="2"/>
  <c r="AK608" i="2"/>
  <c r="AJ1984" i="2"/>
  <c r="AK1984" i="2"/>
  <c r="AJ1985" i="2"/>
  <c r="AK1985" i="2"/>
  <c r="AJ1986" i="2"/>
  <c r="AK1986" i="2"/>
  <c r="AJ1987" i="2"/>
  <c r="AK1987" i="2"/>
  <c r="AJ3149" i="2"/>
  <c r="AK3149" i="2"/>
  <c r="AJ163" i="2"/>
  <c r="AK163" i="2"/>
  <c r="AJ1216" i="2"/>
  <c r="AK1216" i="2"/>
  <c r="AJ2656" i="2"/>
  <c r="AK2656" i="2"/>
  <c r="AJ1217" i="2"/>
  <c r="AK1217" i="2"/>
  <c r="AJ3150" i="2"/>
  <c r="AK3150" i="2"/>
  <c r="AJ3598" i="2"/>
  <c r="AK3598" i="2"/>
  <c r="AJ1988" i="2"/>
  <c r="AK1988" i="2"/>
  <c r="AJ3151" i="2"/>
  <c r="AK3151" i="2"/>
  <c r="AJ3152" i="2"/>
  <c r="AK3152" i="2"/>
  <c r="AJ4434" i="2"/>
  <c r="AK4434" i="2"/>
  <c r="AJ4435" i="2"/>
  <c r="AK4435" i="2"/>
  <c r="AJ2657" i="2"/>
  <c r="AK2657" i="2"/>
  <c r="AJ1989" i="2"/>
  <c r="AK1989" i="2"/>
  <c r="AJ3430" i="2"/>
  <c r="AK3430" i="2"/>
  <c r="AJ4436" i="2"/>
  <c r="AK4436" i="2"/>
  <c r="AJ4437" i="2"/>
  <c r="AK4437" i="2"/>
  <c r="AJ2658" i="2"/>
  <c r="AK2658" i="2"/>
  <c r="AJ1990" i="2"/>
  <c r="AK1990" i="2"/>
  <c r="AJ1991" i="2"/>
  <c r="AK1991" i="2"/>
  <c r="AJ3153" i="2"/>
  <c r="AK3153" i="2"/>
  <c r="AJ1218" i="2"/>
  <c r="AK1218" i="2"/>
  <c r="AJ1992" i="2"/>
  <c r="AK1992" i="2"/>
  <c r="AJ2659" i="2"/>
  <c r="AK2659" i="2"/>
  <c r="AJ1993" i="2"/>
  <c r="AK1993" i="2"/>
  <c r="AJ2660" i="2"/>
  <c r="AK2660" i="2"/>
  <c r="AJ3154" i="2"/>
  <c r="AK3154" i="2"/>
  <c r="AJ1994" i="2"/>
  <c r="AK1994" i="2"/>
  <c r="AJ3431" i="2"/>
  <c r="AK3431" i="2"/>
  <c r="AJ164" i="2"/>
  <c r="AK164" i="2"/>
  <c r="AJ2661" i="2"/>
  <c r="AK2661" i="2"/>
  <c r="AJ1995" i="2"/>
  <c r="AK1995" i="2"/>
  <c r="AJ1996" i="2"/>
  <c r="AK1996" i="2"/>
  <c r="AJ2662" i="2"/>
  <c r="AK2662" i="2"/>
  <c r="AJ1219" i="2"/>
  <c r="AK1219" i="2"/>
  <c r="AJ1220" i="2"/>
  <c r="AK1220" i="2"/>
  <c r="AJ1221" i="2"/>
  <c r="AK1221" i="2"/>
  <c r="AJ1222" i="2"/>
  <c r="AK1222" i="2"/>
  <c r="AJ1223" i="2"/>
  <c r="AK1223" i="2"/>
  <c r="AJ2663" i="2"/>
  <c r="AK2663" i="2"/>
  <c r="AJ16" i="2"/>
  <c r="AK16" i="2"/>
  <c r="AJ3432" i="2"/>
  <c r="AK3432" i="2"/>
  <c r="AJ1224" i="2"/>
  <c r="AK1224" i="2"/>
  <c r="AJ609" i="2"/>
  <c r="AK609" i="2"/>
  <c r="AJ1225" i="2"/>
  <c r="AK1225" i="2"/>
  <c r="AJ17" i="2"/>
  <c r="AK17" i="2"/>
  <c r="AJ1997" i="2"/>
  <c r="AK1997" i="2"/>
  <c r="AJ2664" i="2"/>
  <c r="AK2664" i="2"/>
  <c r="AJ1998" i="2"/>
  <c r="AK1998" i="2"/>
  <c r="AJ2665" i="2"/>
  <c r="AK2665" i="2"/>
  <c r="AJ1999" i="2"/>
  <c r="AK1999" i="2"/>
  <c r="AJ2666" i="2"/>
  <c r="AK2666" i="2"/>
  <c r="AJ2000" i="2"/>
  <c r="AK2000" i="2"/>
  <c r="AJ2001" i="2"/>
  <c r="AK2001" i="2"/>
  <c r="AJ3599" i="2"/>
  <c r="AK3599" i="2"/>
  <c r="AJ3600" i="2"/>
  <c r="AK3600" i="2"/>
  <c r="AJ3155" i="2"/>
  <c r="AK3155" i="2"/>
  <c r="AJ2002" i="2"/>
  <c r="AK2002" i="2"/>
  <c r="AJ2003" i="2"/>
  <c r="AK2003" i="2"/>
  <c r="AJ2667" i="2"/>
  <c r="AK2667" i="2"/>
  <c r="AJ2004" i="2"/>
  <c r="AK2004" i="2"/>
  <c r="AJ3601" i="2"/>
  <c r="AK3601" i="2"/>
  <c r="AJ3433" i="2"/>
  <c r="AK3433" i="2"/>
  <c r="AJ2668" i="2"/>
  <c r="AK2668" i="2"/>
  <c r="AJ2005" i="2"/>
  <c r="AK2005" i="2"/>
  <c r="AJ4438" i="2"/>
  <c r="AK4438" i="2"/>
  <c r="AJ2669" i="2"/>
  <c r="AK2669" i="2"/>
  <c r="AJ4439" i="2"/>
  <c r="AK4439" i="2"/>
  <c r="AJ1226" i="2"/>
  <c r="AK1226" i="2"/>
  <c r="AJ1227" i="2"/>
  <c r="AK1227" i="2"/>
  <c r="AJ2006" i="2"/>
  <c r="AK2006" i="2"/>
  <c r="AJ2670" i="2"/>
  <c r="AK2670" i="2"/>
  <c r="AJ4440" i="2"/>
  <c r="AK4440" i="2"/>
  <c r="AJ3156" i="2"/>
  <c r="AK3156" i="2"/>
  <c r="AJ2007" i="2"/>
  <c r="AK2007" i="2"/>
  <c r="AJ3434" i="2"/>
  <c r="AK3434" i="2"/>
  <c r="AJ3157" i="2"/>
  <c r="AK3157" i="2"/>
  <c r="AJ610" i="2"/>
  <c r="AK610" i="2"/>
  <c r="AJ2008" i="2"/>
  <c r="AK2008" i="2"/>
  <c r="AJ1228" i="2"/>
  <c r="AK1228" i="2"/>
  <c r="AJ611" i="2"/>
  <c r="AK611" i="2"/>
  <c r="AJ1229" i="2"/>
  <c r="AK1229" i="2"/>
  <c r="AJ2671" i="2"/>
  <c r="AK2671" i="2"/>
  <c r="AJ3435" i="2"/>
  <c r="AK3435" i="2"/>
  <c r="AJ2009" i="2"/>
  <c r="AK2009" i="2"/>
  <c r="AJ165" i="2"/>
  <c r="AK165" i="2"/>
  <c r="AJ3158" i="2"/>
  <c r="AK3158" i="2"/>
  <c r="AJ2672" i="2"/>
  <c r="AK2672" i="2"/>
  <c r="AJ3436" i="2"/>
  <c r="AK3436" i="2"/>
  <c r="AJ2673" i="2"/>
  <c r="AK2673" i="2"/>
  <c r="AJ2674" i="2"/>
  <c r="AK2674" i="2"/>
  <c r="AJ1230" i="2"/>
  <c r="AK1230" i="2"/>
  <c r="AJ3159" i="2"/>
  <c r="AK3159" i="2"/>
  <c r="AJ612" i="2"/>
  <c r="AK612" i="2"/>
  <c r="AJ3160" i="2"/>
  <c r="AK3160" i="2"/>
  <c r="AJ1231" i="2"/>
  <c r="AK1231" i="2"/>
  <c r="AJ3437" i="2"/>
  <c r="AK3437" i="2"/>
  <c r="AJ1232" i="2"/>
  <c r="AK1232" i="2"/>
  <c r="AJ613" i="2"/>
  <c r="AK613" i="2"/>
  <c r="AJ2675" i="2"/>
  <c r="AK2675" i="2"/>
  <c r="AJ4441" i="2"/>
  <c r="AK4441" i="2"/>
  <c r="AJ2010" i="2"/>
  <c r="AK2010" i="2"/>
  <c r="AJ1233" i="2"/>
  <c r="AK1233" i="2"/>
  <c r="AJ1234" i="2"/>
  <c r="AK1234" i="2"/>
  <c r="AJ2676" i="2"/>
  <c r="AK2676" i="2"/>
  <c r="AJ2011" i="2"/>
  <c r="AK2011" i="2"/>
  <c r="AJ3602" i="2"/>
  <c r="AK3602" i="2"/>
  <c r="AJ4442" i="2"/>
  <c r="AK4442" i="2"/>
  <c r="AJ4443" i="2"/>
  <c r="AK4443" i="2"/>
  <c r="AJ4444" i="2"/>
  <c r="AK4444" i="2"/>
  <c r="AJ4445" i="2"/>
  <c r="AK4445" i="2"/>
  <c r="AJ4446" i="2"/>
  <c r="AK4446" i="2"/>
  <c r="AJ4447" i="2"/>
  <c r="AK4447" i="2"/>
  <c r="AJ4448" i="2"/>
  <c r="AK4448" i="2"/>
  <c r="AJ4449" i="2"/>
  <c r="AK4449" i="2"/>
  <c r="AJ4450" i="2"/>
  <c r="AK4450" i="2"/>
  <c r="AJ4451" i="2"/>
  <c r="AK4451" i="2"/>
  <c r="AJ4452" i="2"/>
  <c r="AK4452" i="2"/>
  <c r="AJ4453" i="2"/>
  <c r="AK4453" i="2"/>
  <c r="AJ4454" i="2"/>
  <c r="AK4454" i="2"/>
  <c r="AJ4455" i="2"/>
  <c r="AK4455" i="2"/>
  <c r="AJ4456" i="2"/>
  <c r="AK4456" i="2"/>
  <c r="AJ4457" i="2"/>
  <c r="AK4457" i="2"/>
  <c r="AJ4458" i="2"/>
  <c r="AK4458" i="2"/>
  <c r="AJ4459" i="2"/>
  <c r="AK4459" i="2"/>
  <c r="AJ1235" i="2"/>
  <c r="AK1235" i="2"/>
  <c r="AJ1236" i="2"/>
  <c r="AK1236" i="2"/>
  <c r="AJ2012" i="2"/>
  <c r="AK2012" i="2"/>
  <c r="AJ1237" i="2"/>
  <c r="AK1237" i="2"/>
  <c r="AJ3161" i="2"/>
  <c r="AK3161" i="2"/>
  <c r="AJ2013" i="2"/>
  <c r="AK2013" i="2"/>
  <c r="AJ2014" i="2"/>
  <c r="AK2014" i="2"/>
  <c r="AJ3438" i="2"/>
  <c r="AK3438" i="2"/>
  <c r="AJ18" i="2"/>
  <c r="AK18" i="2"/>
  <c r="AJ2677" i="2"/>
  <c r="AK2677" i="2"/>
  <c r="AJ614" i="2"/>
  <c r="AK614" i="2"/>
  <c r="AJ615" i="2"/>
  <c r="AK615" i="2"/>
  <c r="AJ616" i="2"/>
  <c r="AK616" i="2"/>
  <c r="AJ617" i="2"/>
  <c r="AK617" i="2"/>
  <c r="AJ1238" i="2"/>
  <c r="AK1238" i="2"/>
  <c r="AJ1239" i="2"/>
  <c r="AK1239" i="2"/>
  <c r="AJ1240" i="2"/>
  <c r="AK1240" i="2"/>
  <c r="AJ2015" i="2"/>
  <c r="AK2015" i="2"/>
  <c r="AJ4460" i="2"/>
  <c r="AK4460" i="2"/>
  <c r="AJ3162" i="2"/>
  <c r="AK3162" i="2"/>
  <c r="AJ2678" i="2"/>
  <c r="AK2678" i="2"/>
  <c r="AJ4461" i="2"/>
  <c r="AK4461" i="2"/>
  <c r="AJ2679" i="2"/>
  <c r="AK2679" i="2"/>
  <c r="AJ618" i="2"/>
  <c r="AK618" i="2"/>
  <c r="AJ3603" i="2"/>
  <c r="AK3603" i="2"/>
  <c r="AJ2680" i="2"/>
  <c r="AK2680" i="2"/>
  <c r="AJ3163" i="2"/>
  <c r="AK3163" i="2"/>
  <c r="AJ3164" i="2"/>
  <c r="AK3164" i="2"/>
  <c r="AJ3165" i="2"/>
  <c r="AK3165" i="2"/>
  <c r="AJ2681" i="2"/>
  <c r="AK2681" i="2"/>
  <c r="AJ3166" i="2"/>
  <c r="AK3166" i="2"/>
  <c r="AJ3439" i="2"/>
  <c r="AK3439" i="2"/>
  <c r="AJ2016" i="2"/>
  <c r="AK2016" i="2"/>
  <c r="AJ619" i="2"/>
  <c r="AK619" i="2"/>
  <c r="AJ2017" i="2"/>
  <c r="AK2017" i="2"/>
  <c r="AJ620" i="2"/>
  <c r="AK620" i="2"/>
  <c r="AJ2018" i="2"/>
  <c r="AK2018" i="2"/>
  <c r="AJ621" i="2"/>
  <c r="AK621" i="2"/>
  <c r="AJ3440" i="2"/>
  <c r="AK3440" i="2"/>
  <c r="AJ3441" i="2"/>
  <c r="AK3441" i="2"/>
  <c r="AJ2682" i="2"/>
  <c r="AK2682" i="2"/>
  <c r="AJ3167" i="2"/>
  <c r="AK3167" i="2"/>
  <c r="AJ622" i="2"/>
  <c r="AK622" i="2"/>
  <c r="AJ1241" i="2"/>
  <c r="AK1241" i="2"/>
  <c r="AJ2683" i="2"/>
  <c r="AK2683" i="2"/>
  <c r="AJ19" i="2"/>
  <c r="AK19" i="2"/>
  <c r="AJ2684" i="2"/>
  <c r="AK2684" i="2"/>
  <c r="AJ3442" i="2"/>
  <c r="AK3442" i="2"/>
  <c r="AJ1242" i="2"/>
  <c r="AK1242" i="2"/>
  <c r="AJ3168" i="2"/>
  <c r="AK3168" i="2"/>
  <c r="AJ623" i="2"/>
  <c r="AK623" i="2"/>
  <c r="AJ2019" i="2"/>
  <c r="AK2019" i="2"/>
  <c r="AJ166" i="2"/>
  <c r="AK166" i="2"/>
  <c r="AJ167" i="2"/>
  <c r="AK167" i="2"/>
  <c r="AJ2020" i="2"/>
  <c r="AK2020" i="2"/>
  <c r="AJ2685" i="2"/>
  <c r="AK2685" i="2"/>
  <c r="AJ2686" i="2"/>
  <c r="AK2686" i="2"/>
  <c r="AJ20" i="2"/>
  <c r="AK20" i="2"/>
  <c r="AJ624" i="2"/>
  <c r="AK624" i="2"/>
  <c r="AJ2687" i="2"/>
  <c r="AK2687" i="2"/>
  <c r="AJ1243" i="2"/>
  <c r="AK1243" i="2"/>
  <c r="AJ1244" i="2"/>
  <c r="AK1244" i="2"/>
  <c r="AJ2688" i="2"/>
  <c r="AK2688" i="2"/>
  <c r="AJ625" i="2"/>
  <c r="AK625" i="2"/>
  <c r="AJ2689" i="2"/>
  <c r="AK2689" i="2"/>
  <c r="AJ626" i="2"/>
  <c r="AK626" i="2"/>
  <c r="AJ3169" i="2"/>
  <c r="AK3169" i="2"/>
  <c r="AJ2690" i="2"/>
  <c r="AK2690" i="2"/>
  <c r="AK2021" i="2"/>
  <c r="AJ2021" i="2"/>
  <c r="AI2021" i="2"/>
  <c r="AW626" i="2" l="1"/>
  <c r="AW1244" i="2"/>
  <c r="AW20" i="2"/>
  <c r="AW167" i="2"/>
  <c r="AW3168" i="2"/>
  <c r="AW19" i="2"/>
  <c r="AW3167" i="2"/>
  <c r="AW621" i="2"/>
  <c r="AW619" i="2"/>
  <c r="AW2681" i="2"/>
  <c r="AW2680" i="2"/>
  <c r="AW4461" i="2"/>
  <c r="AW2015" i="2"/>
  <c r="AW617" i="2"/>
  <c r="AW2677" i="2"/>
  <c r="AW2013" i="2"/>
  <c r="AW1236" i="2"/>
  <c r="AW4457" i="2"/>
  <c r="AW4453" i="2"/>
  <c r="AW4449" i="2"/>
  <c r="AW4445" i="2"/>
  <c r="AW3602" i="2"/>
  <c r="AW1233" i="2"/>
  <c r="AW613" i="2"/>
  <c r="AW3160" i="2"/>
  <c r="AW2674" i="2"/>
  <c r="AW3158" i="2"/>
  <c r="AW2671" i="2"/>
  <c r="AW2008" i="2"/>
  <c r="AW2007" i="2"/>
  <c r="AW2006" i="2"/>
  <c r="AW2669" i="2"/>
  <c r="AW3433" i="2"/>
  <c r="AW2003" i="2"/>
  <c r="AW3599" i="2"/>
  <c r="AW1999" i="2"/>
  <c r="AW1997" i="2"/>
  <c r="AW1224" i="2"/>
  <c r="AW1223" i="2"/>
  <c r="AW1219" i="2"/>
  <c r="AW2661" i="2"/>
  <c r="AW3154" i="2"/>
  <c r="AW1992" i="2"/>
  <c r="AW1990" i="2"/>
  <c r="AW3430" i="2"/>
  <c r="AW4434" i="2"/>
  <c r="AW3598" i="2"/>
  <c r="AW1216" i="2"/>
  <c r="AW1986" i="2"/>
  <c r="AW4433" i="2"/>
  <c r="AW4431" i="2"/>
  <c r="AW3429" i="2"/>
  <c r="AW1982" i="2"/>
  <c r="AW4429" i="2"/>
  <c r="AW606" i="2"/>
  <c r="AW4428" i="2"/>
  <c r="AW4424" i="2"/>
  <c r="AW4420" i="2"/>
  <c r="AW4416" i="2"/>
  <c r="AW4412" i="2"/>
  <c r="AW4408" i="2"/>
  <c r="AW4404" i="2"/>
  <c r="AW1210" i="2"/>
  <c r="AW1980" i="2"/>
  <c r="AW602" i="2"/>
  <c r="AW3424" i="2"/>
  <c r="AW161" i="2"/>
  <c r="AW1976" i="2"/>
  <c r="AW3145" i="2"/>
  <c r="AW598" i="2"/>
  <c r="AW3143" i="2"/>
  <c r="AW4400" i="2"/>
  <c r="AW4396" i="2"/>
  <c r="AW4392" i="2"/>
  <c r="AW4388" i="2"/>
  <c r="AW4384" i="2"/>
  <c r="AW4380" i="2"/>
  <c r="AW4376" i="2"/>
  <c r="AW4372" i="2"/>
  <c r="AW3423" i="2"/>
  <c r="AW596" i="2"/>
  <c r="AW4366" i="2"/>
  <c r="AW595" i="2"/>
  <c r="AW3593" i="2"/>
  <c r="AW3141" i="2"/>
  <c r="AW1972" i="2"/>
  <c r="AW1201" i="2"/>
  <c r="AW1971" i="2"/>
  <c r="AW1970" i="2"/>
  <c r="AW587" i="2"/>
  <c r="AW2642" i="2"/>
  <c r="AW1968" i="2"/>
  <c r="AW2640" i="2"/>
  <c r="AW1964" i="2"/>
  <c r="AW1194" i="2"/>
  <c r="AW2637" i="2"/>
  <c r="AW1961" i="2"/>
  <c r="AW3137" i="2"/>
  <c r="AW4364" i="2"/>
  <c r="AW2634" i="2"/>
  <c r="AW2631" i="2"/>
  <c r="AW1186" i="2"/>
  <c r="AW3421" i="2"/>
  <c r="AW3135" i="2"/>
  <c r="AW2629" i="2"/>
  <c r="AW579" i="2"/>
  <c r="AW3133" i="2"/>
  <c r="AW1181" i="2"/>
  <c r="AW1955" i="2"/>
  <c r="AW1179" i="2"/>
  <c r="AW3417" i="2"/>
  <c r="AW3416" i="2"/>
  <c r="AW2598" i="2"/>
  <c r="AW1926" i="2"/>
  <c r="AW1149" i="2"/>
  <c r="AW1148" i="2"/>
  <c r="AW3108" i="2"/>
  <c r="AW555" i="2"/>
  <c r="AW554" i="2"/>
  <c r="AW4312" i="2"/>
  <c r="AW1921" i="2"/>
  <c r="AW15" i="2"/>
  <c r="AW1920" i="2"/>
  <c r="AW1918" i="2"/>
  <c r="AW4308" i="2"/>
  <c r="AW3105" i="2"/>
  <c r="AW1915" i="2"/>
  <c r="AW1913" i="2"/>
  <c r="AW1911" i="2"/>
  <c r="AW4305" i="2"/>
  <c r="AW1139" i="2"/>
  <c r="AW551" i="2"/>
  <c r="AW550" i="2"/>
  <c r="AW3101" i="2"/>
  <c r="AW143" i="2"/>
  <c r="AW3100" i="2"/>
  <c r="AW3403" i="2"/>
  <c r="AW1903" i="2"/>
  <c r="AW2583" i="2"/>
  <c r="AW1902" i="2"/>
  <c r="AW3095" i="2"/>
  <c r="AW4301" i="2"/>
  <c r="AW1133" i="2"/>
  <c r="AW1899" i="2"/>
  <c r="AW2579" i="2"/>
  <c r="AW1898" i="2"/>
  <c r="AW139" i="2"/>
  <c r="AW3090" i="2"/>
  <c r="AW2575" i="2"/>
  <c r="AW1129" i="2"/>
  <c r="AW3089" i="2"/>
  <c r="AW4297" i="2"/>
  <c r="AW4293" i="2"/>
  <c r="AW4289" i="2"/>
  <c r="AW4285" i="2"/>
  <c r="AW541" i="2"/>
  <c r="AW539" i="2"/>
  <c r="AW4281" i="2"/>
  <c r="AW1125" i="2"/>
  <c r="AW538" i="2"/>
  <c r="AW1889" i="2"/>
  <c r="AW3085" i="2"/>
  <c r="AW1888" i="2"/>
  <c r="AW2571" i="2"/>
  <c r="AW1123" i="2"/>
  <c r="AW1885" i="2"/>
  <c r="AW1883" i="2"/>
  <c r="AW2570" i="2"/>
  <c r="AW2568" i="2"/>
  <c r="AW2566" i="2"/>
  <c r="AW533" i="2"/>
  <c r="AW1879" i="2"/>
  <c r="AW1119" i="2"/>
  <c r="AW2562" i="2"/>
  <c r="AW3397" i="2"/>
  <c r="AW1118" i="2"/>
  <c r="AW2559" i="2"/>
  <c r="AW2558" i="2"/>
  <c r="AW1872" i="2"/>
  <c r="AW2556" i="2"/>
  <c r="AW2555" i="2"/>
  <c r="AW3575" i="2"/>
  <c r="AW1869" i="2"/>
  <c r="AW528" i="2"/>
  <c r="AW1866" i="2"/>
  <c r="AW1864" i="2"/>
  <c r="AW2550" i="2"/>
  <c r="AW3073" i="2"/>
  <c r="AW1113" i="2"/>
  <c r="AW1112" i="2"/>
  <c r="AW1860" i="2"/>
  <c r="AW4268" i="2"/>
  <c r="AW3071" i="2"/>
  <c r="AW3070" i="2"/>
  <c r="AW3572" i="2"/>
  <c r="AW3391" i="2"/>
  <c r="AW1109" i="2"/>
  <c r="AW1854" i="2"/>
  <c r="AW520" i="2"/>
  <c r="AW2541" i="2"/>
  <c r="AW134" i="2"/>
  <c r="AW2539" i="2"/>
  <c r="AW3068" i="2"/>
  <c r="AW1847" i="2"/>
  <c r="AW1846" i="2"/>
  <c r="AW1104" i="2"/>
  <c r="AW3066" i="2"/>
  <c r="AW517" i="2"/>
  <c r="AW516" i="2"/>
  <c r="AW4263" i="2"/>
  <c r="AW3064" i="2"/>
  <c r="AW2533" i="2"/>
  <c r="AW3570" i="2"/>
  <c r="AW513" i="2"/>
  <c r="AW3569" i="2"/>
  <c r="AW4257" i="2"/>
  <c r="AW4253" i="2"/>
  <c r="AW511" i="2"/>
  <c r="AW3059" i="2"/>
  <c r="AW3568" i="2"/>
  <c r="AW509" i="2"/>
  <c r="AW3386" i="2"/>
  <c r="AW2527" i="2"/>
  <c r="AW1095" i="2"/>
  <c r="AW3567" i="2"/>
  <c r="AW1093" i="2"/>
  <c r="AW1835" i="2"/>
  <c r="AW1833" i="2"/>
  <c r="AW1091" i="2"/>
  <c r="AW3054" i="2"/>
  <c r="AW1830" i="2"/>
  <c r="AW1090" i="2"/>
  <c r="AW1828" i="2"/>
  <c r="AW1827" i="2"/>
  <c r="AW124" i="2"/>
  <c r="AW1087" i="2"/>
  <c r="AW2521" i="2"/>
  <c r="AW2520" i="2"/>
  <c r="AW1824" i="2"/>
  <c r="AW3380" i="2"/>
  <c r="AW3048" i="2"/>
  <c r="AW1822" i="2"/>
  <c r="AW3046" i="2"/>
  <c r="AW3377" i="2"/>
  <c r="AW3045" i="2"/>
  <c r="AW1819" i="2"/>
  <c r="AW1818" i="2"/>
  <c r="AW493" i="2"/>
  <c r="AW3041" i="2"/>
  <c r="AW122" i="2"/>
  <c r="AW4246" i="2"/>
  <c r="AW4242" i="2"/>
  <c r="AW3040" i="2"/>
  <c r="AW1076" i="2"/>
  <c r="AW4240" i="2"/>
  <c r="AW2506" i="2"/>
  <c r="AW4238" i="2"/>
  <c r="AW3039" i="2"/>
  <c r="AW120" i="2"/>
  <c r="AW489" i="2"/>
  <c r="AW2503" i="2"/>
  <c r="AW3563" i="2"/>
  <c r="AW487" i="2"/>
  <c r="AW1071" i="2"/>
  <c r="AW1808" i="2"/>
  <c r="AW484" i="2"/>
  <c r="AW1807" i="2"/>
  <c r="AW3560" i="2"/>
  <c r="AW1066" i="2"/>
  <c r="AW2498" i="2"/>
  <c r="AW1804" i="2"/>
  <c r="AW1803" i="2"/>
  <c r="AW1802" i="2"/>
  <c r="AW1801" i="2"/>
  <c r="AW3030" i="2"/>
  <c r="AW4232" i="2"/>
  <c r="AW1800" i="2"/>
  <c r="AW477" i="2"/>
  <c r="AW2492" i="2"/>
  <c r="AW475" i="2"/>
  <c r="AW3369" i="2"/>
  <c r="AW11" i="2"/>
  <c r="AW1795" i="2"/>
  <c r="AW2489" i="2"/>
  <c r="AW3556" i="2"/>
  <c r="AW1792" i="2"/>
  <c r="AW1791" i="2"/>
  <c r="AW2486" i="2"/>
  <c r="AW1061" i="2"/>
  <c r="AW2483" i="2"/>
  <c r="AW1788" i="2"/>
  <c r="AW1785" i="2"/>
  <c r="AW2480" i="2"/>
  <c r="AW471" i="2"/>
  <c r="AW1783" i="2"/>
  <c r="AW3021" i="2"/>
  <c r="AW1781" i="2"/>
  <c r="AW466" i="2"/>
  <c r="AW2475" i="2"/>
  <c r="AW3366" i="2"/>
  <c r="AW1779" i="2"/>
  <c r="AW3018" i="2"/>
  <c r="AW2471" i="2"/>
  <c r="AW4222" i="2"/>
  <c r="AW4218" i="2"/>
  <c r="AW2470" i="2"/>
  <c r="AW3551" i="2"/>
  <c r="AW2468" i="2"/>
  <c r="AW1048" i="2"/>
  <c r="AW3013" i="2"/>
  <c r="AW3012" i="2"/>
  <c r="AW1774" i="2"/>
  <c r="AW1046" i="2"/>
  <c r="AW1771" i="2"/>
  <c r="AW461" i="2"/>
  <c r="AW460" i="2"/>
  <c r="AW3009" i="2"/>
  <c r="AW2459" i="2"/>
  <c r="AW3008" i="2"/>
  <c r="AW2457" i="2"/>
  <c r="AW2456" i="2"/>
  <c r="AW3548" i="2"/>
  <c r="AW2455" i="2"/>
  <c r="AW3547" i="2"/>
  <c r="AW1759" i="2"/>
  <c r="AW3001" i="2"/>
  <c r="AW1038" i="2"/>
  <c r="AW4214" i="2"/>
  <c r="AW4213" i="2"/>
  <c r="AW1036" i="2"/>
  <c r="AW1035" i="2"/>
  <c r="AW2450" i="2"/>
  <c r="AW2997" i="2"/>
  <c r="AW2448" i="2"/>
  <c r="AW2996" i="2"/>
  <c r="AW2446" i="2"/>
  <c r="AW2445" i="2"/>
  <c r="AW1033" i="2"/>
  <c r="AW1032" i="2"/>
  <c r="AW4201" i="2"/>
  <c r="AW2442" i="2"/>
  <c r="AW4200" i="2"/>
  <c r="AW454" i="2"/>
  <c r="AW4196" i="2"/>
  <c r="AW1748" i="2"/>
  <c r="AW1746" i="2"/>
  <c r="AW453" i="2"/>
  <c r="AW1026" i="2"/>
  <c r="AW2989" i="2"/>
  <c r="AW1743" i="2"/>
  <c r="AW4194" i="2"/>
  <c r="AW4190" i="2"/>
  <c r="AW450" i="2"/>
  <c r="AW2436" i="2"/>
  <c r="AW1740" i="2"/>
  <c r="AW2984" i="2"/>
  <c r="AW1023" i="2"/>
  <c r="AW3358" i="2"/>
  <c r="AW2431" i="2"/>
  <c r="AW2980" i="2"/>
  <c r="AW1020" i="2"/>
  <c r="AW4188" i="2"/>
  <c r="AW445" i="2"/>
  <c r="AW1018" i="2"/>
  <c r="AW2979" i="2"/>
  <c r="AW443" i="2"/>
  <c r="AW3355" i="2"/>
  <c r="AW2976" i="2"/>
  <c r="AW1727" i="2"/>
  <c r="AW1724" i="2"/>
  <c r="AW1014" i="2"/>
  <c r="AW441" i="2"/>
  <c r="AW2973" i="2"/>
  <c r="AW1011" i="2"/>
  <c r="AW440" i="2"/>
  <c r="AW2425" i="2"/>
  <c r="AW2970" i="2"/>
  <c r="AW2422" i="2"/>
  <c r="AW2418" i="2"/>
  <c r="AW1716" i="2"/>
  <c r="AW106" i="2"/>
  <c r="AW2413" i="2"/>
  <c r="AW2411" i="2"/>
  <c r="AW2968" i="2"/>
  <c r="AW1715" i="2"/>
  <c r="AW1714" i="2"/>
  <c r="AW2967" i="2"/>
  <c r="AW2404" i="2"/>
  <c r="AW1005" i="2"/>
  <c r="AW1710" i="2"/>
  <c r="AW430" i="2"/>
  <c r="AW1001" i="2"/>
  <c r="AW3536" i="2"/>
  <c r="AW428" i="2"/>
  <c r="AW2400" i="2"/>
  <c r="AW2399" i="2"/>
  <c r="AW426" i="2"/>
  <c r="AW997" i="2"/>
  <c r="AW1704" i="2"/>
  <c r="AW1702" i="2"/>
  <c r="AW995" i="2"/>
  <c r="AW1701" i="2"/>
  <c r="AW3349" i="2"/>
  <c r="AW424" i="2"/>
  <c r="AW2959" i="2"/>
  <c r="AW1697" i="2"/>
  <c r="AW1696" i="2"/>
  <c r="AW2392" i="2"/>
  <c r="AW1694" i="2"/>
  <c r="AW2624" i="2"/>
  <c r="AW575" i="2"/>
  <c r="AW2621" i="2"/>
  <c r="AW3130" i="2"/>
  <c r="AW1175" i="2"/>
  <c r="AW3587" i="2"/>
  <c r="AW3129" i="2"/>
  <c r="AW1948" i="2"/>
  <c r="AW154" i="2"/>
  <c r="AW1947" i="2"/>
  <c r="AW153" i="2"/>
  <c r="AW4355" i="2"/>
  <c r="AW4351" i="2"/>
  <c r="AW4347" i="2"/>
  <c r="AW4343" i="2"/>
  <c r="AW2616" i="2"/>
  <c r="AW4338" i="2"/>
  <c r="AW3125" i="2"/>
  <c r="AW4335" i="2"/>
  <c r="AW1945" i="2"/>
  <c r="AW1942" i="2"/>
  <c r="AW1168" i="2"/>
  <c r="AW1941" i="2"/>
  <c r="AW1940" i="2"/>
  <c r="AW4332" i="2"/>
  <c r="AW4328" i="2"/>
  <c r="AW4324" i="2"/>
  <c r="AW4320" i="2"/>
  <c r="AW1166" i="2"/>
  <c r="AW4318" i="2"/>
  <c r="AW3412" i="2"/>
  <c r="AW2608" i="2"/>
  <c r="AW1163" i="2"/>
  <c r="AW3411" i="2"/>
  <c r="AW1160" i="2"/>
  <c r="AW147" i="2"/>
  <c r="AW1158" i="2"/>
  <c r="AW4316" i="2"/>
  <c r="AW2604" i="2"/>
  <c r="AW1931" i="2"/>
  <c r="AW563" i="2"/>
  <c r="AW2602" i="2"/>
  <c r="AW561" i="2"/>
  <c r="AW2601" i="2"/>
  <c r="AW3407" i="2"/>
  <c r="AW1153" i="2"/>
  <c r="AW1152" i="2"/>
  <c r="AW990" i="2"/>
  <c r="AW3534" i="2"/>
  <c r="AW4181" i="2"/>
  <c r="AW10" i="2"/>
  <c r="AW988" i="2"/>
  <c r="AW987" i="2"/>
  <c r="AW985" i="2"/>
  <c r="AW984" i="2"/>
  <c r="AW415" i="2"/>
  <c r="AW4179" i="2"/>
  <c r="AW1688" i="2"/>
  <c r="AW97" i="2"/>
  <c r="AW412" i="2"/>
  <c r="AW4176" i="2"/>
  <c r="AW1683" i="2"/>
  <c r="AW411" i="2"/>
  <c r="AW982" i="2"/>
  <c r="AW4175" i="2"/>
  <c r="AW1679" i="2"/>
  <c r="AW2379" i="2"/>
  <c r="AW979" i="2"/>
  <c r="AW2376" i="2"/>
  <c r="AW2375" i="2"/>
  <c r="AW977" i="2"/>
  <c r="AW1674" i="2"/>
  <c r="AW2947" i="2"/>
  <c r="AW2371" i="2"/>
  <c r="AW4170" i="2"/>
  <c r="AW4166" i="2"/>
  <c r="AW2369" i="2"/>
  <c r="AW2945" i="2"/>
  <c r="AW3340" i="2"/>
  <c r="AW1667" i="2"/>
  <c r="AW3529" i="2"/>
  <c r="AW400" i="2"/>
  <c r="AW2943" i="2"/>
  <c r="AW1662" i="2"/>
  <c r="AW3337" i="2"/>
  <c r="AW93" i="2"/>
  <c r="AW2940" i="2"/>
  <c r="AW2366" i="2"/>
  <c r="AW4162" i="2"/>
  <c r="AW4158" i="2"/>
  <c r="AW2938" i="2"/>
  <c r="AW398" i="2"/>
  <c r="AW90" i="2"/>
  <c r="AW2937" i="2"/>
  <c r="AW3333" i="2"/>
  <c r="AW966" i="2"/>
  <c r="AW2359" i="2"/>
  <c r="AW2936" i="2"/>
  <c r="AW395" i="2"/>
  <c r="AW2933" i="2"/>
  <c r="AW2358" i="2"/>
  <c r="AW394" i="2"/>
  <c r="AW1651" i="2"/>
  <c r="AW2357" i="2"/>
  <c r="AW2356" i="2"/>
  <c r="AW2932" i="2"/>
  <c r="AW4151" i="2"/>
  <c r="AW960" i="2"/>
  <c r="AW2352" i="2"/>
  <c r="AW387" i="2"/>
  <c r="AW956" i="2"/>
  <c r="AW3328" i="2"/>
  <c r="AW2350" i="2"/>
  <c r="AW952" i="2"/>
  <c r="AW2930" i="2"/>
  <c r="AW2348" i="2"/>
  <c r="AW383" i="2"/>
  <c r="AW949" i="2"/>
  <c r="AW948" i="2"/>
  <c r="AW381" i="2"/>
  <c r="AW3322" i="2"/>
  <c r="AW1638" i="2"/>
  <c r="AW2341" i="2"/>
  <c r="AW1634" i="2"/>
  <c r="AW2927" i="2"/>
  <c r="AW3319" i="2"/>
  <c r="AW379" i="2"/>
  <c r="AW2340" i="2"/>
  <c r="AW4147" i="2"/>
  <c r="AW2922" i="2"/>
  <c r="AW376" i="2"/>
  <c r="AW4143" i="2"/>
  <c r="AW4139" i="2"/>
  <c r="AW375" i="2"/>
  <c r="AW3317" i="2"/>
  <c r="AW4136" i="2"/>
  <c r="AW4132" i="2"/>
  <c r="AW3315" i="2"/>
  <c r="AW4128" i="2"/>
  <c r="AW4124" i="2"/>
  <c r="AW4120" i="2"/>
  <c r="AW4116" i="2"/>
  <c r="AW4112" i="2"/>
  <c r="AW4109" i="2"/>
  <c r="AW4105" i="2"/>
  <c r="AW4101" i="2"/>
  <c r="AW4097" i="2"/>
  <c r="AW4093" i="2"/>
  <c r="AW4089" i="2"/>
  <c r="AW4085" i="2"/>
  <c r="AW4081" i="2"/>
  <c r="AW4077" i="2"/>
  <c r="AW4073" i="2"/>
  <c r="AW4069" i="2"/>
  <c r="AW4067" i="2"/>
  <c r="AW4063" i="2"/>
  <c r="AW4061" i="2"/>
  <c r="AW2335" i="2"/>
  <c r="AW4055" i="2"/>
  <c r="AW2333" i="2"/>
  <c r="AW2920" i="2"/>
  <c r="AW2918" i="2"/>
  <c r="AW2330" i="2"/>
  <c r="AW4050" i="2"/>
  <c r="AW4046" i="2"/>
  <c r="AW4042" i="2"/>
  <c r="AW4038" i="2"/>
  <c r="AW2916" i="2"/>
  <c r="AW1624" i="2"/>
  <c r="AW2323" i="2"/>
  <c r="AW4036" i="2"/>
  <c r="AW4032" i="2"/>
  <c r="AW4028" i="2"/>
  <c r="AW4024" i="2"/>
  <c r="AW4020" i="2"/>
  <c r="AW4016" i="2"/>
  <c r="AW4012" i="2"/>
  <c r="AW4008" i="2"/>
  <c r="AW4004" i="2"/>
  <c r="AW4000" i="2"/>
  <c r="AW3996" i="2"/>
  <c r="AW3992" i="2"/>
  <c r="AW3988" i="2"/>
  <c r="AW3984" i="2"/>
  <c r="AW3307" i="2"/>
  <c r="AW3978" i="2"/>
  <c r="AW3975" i="2"/>
  <c r="AW3971" i="2"/>
  <c r="AW2914" i="2"/>
  <c r="AW3965" i="2"/>
  <c r="AW2320" i="2"/>
  <c r="AW3958" i="2"/>
  <c r="AW1622" i="2"/>
  <c r="AW371" i="2"/>
  <c r="AW2314" i="2"/>
  <c r="AW370" i="2"/>
  <c r="AW3305" i="2"/>
  <c r="AW369" i="2"/>
  <c r="AW367" i="2"/>
  <c r="AW1618" i="2"/>
  <c r="AW2309" i="2"/>
  <c r="AW1616" i="2"/>
  <c r="AW3957" i="2"/>
  <c r="AW2306" i="2"/>
  <c r="AW365" i="2"/>
  <c r="AW2905" i="2"/>
  <c r="AW3517" i="2"/>
  <c r="AW2900" i="2"/>
  <c r="AW2898" i="2"/>
  <c r="AW1611" i="2"/>
  <c r="AW363" i="2"/>
  <c r="AW361" i="2"/>
  <c r="AW2895" i="2"/>
  <c r="AW80" i="2"/>
  <c r="AW2302" i="2"/>
  <c r="AW1603" i="2"/>
  <c r="AW2300" i="2"/>
  <c r="AW2299" i="2"/>
  <c r="AW3301" i="2"/>
  <c r="AW1600" i="2"/>
  <c r="AW1599" i="2"/>
  <c r="AW2294" i="2"/>
  <c r="AW357" i="2"/>
  <c r="AW2888" i="2"/>
  <c r="AW930" i="2"/>
  <c r="AW2290" i="2"/>
  <c r="AW1596" i="2"/>
  <c r="AW2288" i="2"/>
  <c r="AW3297" i="2"/>
  <c r="AW1594" i="2"/>
  <c r="AW2286" i="2"/>
  <c r="AW922" i="2"/>
  <c r="AW2285" i="2"/>
  <c r="AW920" i="2"/>
  <c r="AW918" i="2"/>
  <c r="AW917" i="2"/>
  <c r="AW2284" i="2"/>
  <c r="AW2283" i="2"/>
  <c r="AW2282" i="2"/>
  <c r="AW915" i="2"/>
  <c r="AW1584" i="2"/>
  <c r="AW3952" i="2"/>
  <c r="AW1582" i="2"/>
  <c r="AW1580" i="2"/>
  <c r="AW2880" i="2"/>
  <c r="AW1578" i="2"/>
  <c r="AW3511" i="2"/>
  <c r="AW75" i="2"/>
  <c r="AW3948" i="2"/>
  <c r="AW2876" i="2"/>
  <c r="AW2875" i="2"/>
  <c r="AW1572" i="2"/>
  <c r="AW340" i="2"/>
  <c r="AW2874" i="2"/>
  <c r="AW3291" i="2"/>
  <c r="AW3945" i="2"/>
  <c r="AW3941" i="2"/>
  <c r="AW3937" i="2"/>
  <c r="AW3933" i="2"/>
  <c r="AW3929" i="2"/>
  <c r="AW2273" i="2"/>
  <c r="AW3289" i="2"/>
  <c r="AW3928" i="2"/>
  <c r="AW3288" i="2"/>
  <c r="AW2271" i="2"/>
  <c r="AW2270" i="2"/>
  <c r="AW3925" i="2"/>
  <c r="AW3923" i="2"/>
  <c r="AW3919" i="2"/>
  <c r="AW3915" i="2"/>
  <c r="AW3911" i="2"/>
  <c r="AW3907" i="2"/>
  <c r="AW3903" i="2"/>
  <c r="AW3899" i="2"/>
  <c r="AW3895" i="2"/>
  <c r="AW3891" i="2"/>
  <c r="AW3887" i="2"/>
  <c r="AW332" i="2"/>
  <c r="AW2872" i="2"/>
  <c r="AW1560" i="2"/>
  <c r="AW901" i="2"/>
  <c r="AW1558" i="2"/>
  <c r="AW327" i="2"/>
  <c r="AW899" i="2"/>
  <c r="AW2263" i="2"/>
  <c r="AW1552" i="2"/>
  <c r="AW895" i="2"/>
  <c r="AW325" i="2"/>
  <c r="AW3285" i="2"/>
  <c r="AW323" i="2"/>
  <c r="AW893" i="2"/>
  <c r="AW2867" i="2"/>
  <c r="AW892" i="2"/>
  <c r="AW2259" i="2"/>
  <c r="AW2865" i="2"/>
  <c r="AW3282" i="2"/>
  <c r="AW889" i="2"/>
  <c r="AW2863" i="2"/>
  <c r="AW1542" i="2"/>
  <c r="AW3280" i="2"/>
  <c r="AW2861" i="2"/>
  <c r="AW69" i="2"/>
  <c r="AW1539" i="2"/>
  <c r="AW3879" i="2"/>
  <c r="AW2256" i="2"/>
  <c r="AW68" i="2"/>
  <c r="AW2857" i="2"/>
  <c r="AW1530" i="2"/>
  <c r="AW883" i="2"/>
  <c r="AW2254" i="2"/>
  <c r="AW313" i="2"/>
  <c r="AW2252" i="2"/>
  <c r="AW1527" i="2"/>
  <c r="AW3876" i="2"/>
  <c r="AW2249" i="2"/>
  <c r="AW2855" i="2"/>
  <c r="AW2246" i="2"/>
  <c r="AW65" i="2"/>
  <c r="AW1523" i="2"/>
  <c r="AW876" i="2"/>
  <c r="AW3872" i="2"/>
  <c r="AW3868" i="2"/>
  <c r="AW3864" i="2"/>
  <c r="AW3860" i="2"/>
  <c r="AW3856" i="2"/>
  <c r="AW3852" i="2"/>
  <c r="AW3848" i="2"/>
  <c r="AW3844" i="2"/>
  <c r="AW3840" i="2"/>
  <c r="AW3836" i="2"/>
  <c r="AW3832" i="2"/>
  <c r="AW3828" i="2"/>
  <c r="AW3824" i="2"/>
  <c r="AW3820" i="2"/>
  <c r="AW3816" i="2"/>
  <c r="AW3812" i="2"/>
  <c r="AW2852" i="2"/>
  <c r="AW3805" i="2"/>
  <c r="AW3801" i="2"/>
  <c r="AW3797" i="2"/>
  <c r="AW3793" i="2"/>
  <c r="AW3789" i="2"/>
  <c r="AW3785" i="2"/>
  <c r="AW3781" i="2"/>
  <c r="AW2244" i="2"/>
  <c r="AW1519" i="2"/>
  <c r="AW2850" i="2"/>
  <c r="AW1518" i="2"/>
  <c r="AW1516" i="2"/>
  <c r="AW871" i="2"/>
  <c r="AW307" i="2"/>
  <c r="AW2237" i="2"/>
  <c r="AW2235" i="2"/>
  <c r="AW1514" i="2"/>
  <c r="AW2689" i="2"/>
  <c r="AW1243" i="2"/>
  <c r="AW2686" i="2"/>
  <c r="AW166" i="2"/>
  <c r="AW1242" i="2"/>
  <c r="AW2683" i="2"/>
  <c r="AW2682" i="2"/>
  <c r="AW2018" i="2"/>
  <c r="AW2016" i="2"/>
  <c r="AW3165" i="2"/>
  <c r="AW3603" i="2"/>
  <c r="AW2678" i="2"/>
  <c r="AW1240" i="2"/>
  <c r="AW616" i="2"/>
  <c r="AW18" i="2"/>
  <c r="AW3161" i="2"/>
  <c r="AW1235" i="2"/>
  <c r="AW4456" i="2"/>
  <c r="AW4452" i="2"/>
  <c r="AW4448" i="2"/>
  <c r="AW4444" i="2"/>
  <c r="AW2011" i="2"/>
  <c r="AW2010" i="2"/>
  <c r="AW1232" i="2"/>
  <c r="AW612" i="2"/>
  <c r="AW2673" i="2"/>
  <c r="AW165" i="2"/>
  <c r="AW1229" i="2"/>
  <c r="AW610" i="2"/>
  <c r="AW3156" i="2"/>
  <c r="AW1227" i="2"/>
  <c r="AW4438" i="2"/>
  <c r="AW3601" i="2"/>
  <c r="AW2002" i="2"/>
  <c r="AW2001" i="2"/>
  <c r="AW2665" i="2"/>
  <c r="AW17" i="2"/>
  <c r="AW3432" i="2"/>
  <c r="AW1222" i="2"/>
  <c r="AW2662" i="2"/>
  <c r="AW164" i="2"/>
  <c r="AW2660" i="2"/>
  <c r="AW1218" i="2"/>
  <c r="AW2658" i="2"/>
  <c r="AW1989" i="2"/>
  <c r="AW3152" i="2"/>
  <c r="AW3150" i="2"/>
  <c r="AW163" i="2"/>
  <c r="AW1985" i="2"/>
  <c r="AW1983" i="2"/>
  <c r="AW4430" i="2"/>
  <c r="AW2654" i="2"/>
  <c r="AW3427" i="2"/>
  <c r="AW607" i="2"/>
  <c r="AW3597" i="2"/>
  <c r="AW4427" i="2"/>
  <c r="AW4423" i="2"/>
  <c r="AW4419" i="2"/>
  <c r="AW4415" i="2"/>
  <c r="AW4411" i="2"/>
  <c r="AW4407" i="2"/>
  <c r="AW605" i="2"/>
  <c r="AW3596" i="2"/>
  <c r="AW604" i="2"/>
  <c r="AW1209" i="2"/>
  <c r="AW1978" i="2"/>
  <c r="AW2650" i="2"/>
  <c r="AW1208" i="2"/>
  <c r="AW1206" i="2"/>
  <c r="AW1975" i="2"/>
  <c r="AW4403" i="2"/>
  <c r="AW4399" i="2"/>
  <c r="AW4395" i="2"/>
  <c r="AW4391" i="2"/>
  <c r="AW4387" i="2"/>
  <c r="AW4383" i="2"/>
  <c r="AW4379" i="2"/>
  <c r="AW4375" i="2"/>
  <c r="AW4371" i="2"/>
  <c r="AW597" i="2"/>
  <c r="AW3142" i="2"/>
  <c r="AW1974" i="2"/>
  <c r="AW594" i="2"/>
  <c r="AW2645" i="2"/>
  <c r="AW1202" i="2"/>
  <c r="AW2644" i="2"/>
  <c r="AW589" i="2"/>
  <c r="AW588" i="2"/>
  <c r="AW159" i="2"/>
  <c r="AW3422" i="2"/>
  <c r="AW586" i="2"/>
  <c r="AW2641" i="2"/>
  <c r="AW1965" i="2"/>
  <c r="AW3591" i="2"/>
  <c r="AW2638" i="2"/>
  <c r="AW1192" i="2"/>
  <c r="AW1191" i="2"/>
  <c r="AW3136" i="2"/>
  <c r="AW2635" i="2"/>
  <c r="AW2633" i="2"/>
  <c r="AW1959" i="2"/>
  <c r="AW4363" i="2"/>
  <c r="AW582" i="2"/>
  <c r="AW580" i="2"/>
  <c r="AW1185" i="2"/>
  <c r="AW1184" i="2"/>
  <c r="AW1182" i="2"/>
  <c r="AW3131" i="2"/>
  <c r="AW1180" i="2"/>
  <c r="AW578" i="2"/>
  <c r="AW1953" i="2"/>
  <c r="AW2626" i="2"/>
  <c r="AW1952" i="2"/>
  <c r="AW1177" i="2"/>
  <c r="AW3588" i="2"/>
  <c r="AW1176" i="2"/>
  <c r="AW1950" i="2"/>
  <c r="AW4361" i="2"/>
  <c r="AW4359" i="2"/>
  <c r="AW1173" i="2"/>
  <c r="AW3586" i="2"/>
  <c r="AW569" i="2"/>
  <c r="AW4358" i="2"/>
  <c r="AW4354" i="2"/>
  <c r="AW4350" i="2"/>
  <c r="AW4346" i="2"/>
  <c r="AW4342" i="2"/>
  <c r="AW4340" i="2"/>
  <c r="AW3413" i="2"/>
  <c r="AW3124" i="2"/>
  <c r="AW2615" i="2"/>
  <c r="AW1944" i="2"/>
  <c r="AW1170" i="2"/>
  <c r="AW3123" i="2"/>
  <c r="AW151" i="2"/>
  <c r="AW3120" i="2"/>
  <c r="AW4331" i="2"/>
  <c r="AW4327" i="2"/>
  <c r="AW4323" i="2"/>
  <c r="AW4319" i="2"/>
  <c r="AW1939" i="2"/>
  <c r="AW2609" i="2"/>
  <c r="AW148" i="2"/>
  <c r="AW1938" i="2"/>
  <c r="AW1162" i="2"/>
  <c r="AW2607" i="2"/>
  <c r="AW1159" i="2"/>
  <c r="AW565" i="2"/>
  <c r="AW4317" i="2"/>
  <c r="AW4315" i="2"/>
  <c r="AW1932" i="2"/>
  <c r="AW1157" i="2"/>
  <c r="AW3410" i="2"/>
  <c r="AW3409" i="2"/>
  <c r="AW3113" i="2"/>
  <c r="AW2600" i="2"/>
  <c r="AW1154" i="2"/>
  <c r="AW1927" i="2"/>
  <c r="AW3110" i="2"/>
  <c r="AW2597" i="2"/>
  <c r="AW1150" i="2"/>
  <c r="AW556" i="2"/>
  <c r="AW3109" i="2"/>
  <c r="AW1922" i="2"/>
  <c r="AW1146" i="2"/>
  <c r="AW2594" i="2"/>
  <c r="AW4311" i="2"/>
  <c r="AW2592" i="2"/>
  <c r="AW2591" i="2"/>
  <c r="AW1919" i="2"/>
  <c r="AW553" i="2"/>
  <c r="AW4307" i="2"/>
  <c r="AW1143" i="2"/>
  <c r="AW3405" i="2"/>
  <c r="AW1912" i="2"/>
  <c r="AW1141" i="2"/>
  <c r="AW1140" i="2"/>
  <c r="AW1908" i="2"/>
  <c r="AW1138" i="2"/>
  <c r="AW1906" i="2"/>
  <c r="AW1904" i="2"/>
  <c r="AW2586" i="2"/>
  <c r="AW3099" i="2"/>
  <c r="AW3098" i="2"/>
  <c r="AW1134" i="2"/>
  <c r="AW548" i="2"/>
  <c r="AW2582" i="2"/>
  <c r="AW142" i="2"/>
  <c r="AW4300" i="2"/>
  <c r="AW3092" i="2"/>
  <c r="AW545" i="2"/>
  <c r="AW141" i="2"/>
  <c r="AW2577" i="2"/>
  <c r="AW1131" i="2"/>
  <c r="AW1894" i="2"/>
  <c r="AW1893" i="2"/>
  <c r="AW1128" i="2"/>
  <c r="AW1892" i="2"/>
  <c r="AW4296" i="2"/>
  <c r="AW4292" i="2"/>
  <c r="AW4288" i="2"/>
  <c r="AW4284" i="2"/>
  <c r="AW3579" i="2"/>
  <c r="AW1126" i="2"/>
  <c r="AW4280" i="2"/>
  <c r="AW1890" i="2"/>
  <c r="AW537" i="2"/>
  <c r="AW2572" i="2"/>
  <c r="AW4277" i="2"/>
  <c r="AW3401" i="2"/>
  <c r="AW1887" i="2"/>
  <c r="AW535" i="2"/>
  <c r="AW3400" i="2"/>
  <c r="AW3081" i="2"/>
  <c r="AW2569" i="2"/>
  <c r="AW3399" i="2"/>
  <c r="AW3080" i="2"/>
  <c r="AW2565" i="2"/>
  <c r="AW1878" i="2"/>
  <c r="AW3079" i="2"/>
  <c r="AW137" i="2"/>
  <c r="AW1875" i="2"/>
  <c r="AW3077" i="2"/>
  <c r="AW530" i="2"/>
  <c r="AW4273" i="2"/>
  <c r="AW3075" i="2"/>
  <c r="AW1871" i="2"/>
  <c r="AW4269" i="2"/>
  <c r="AW3574" i="2"/>
  <c r="AW2553" i="2"/>
  <c r="AW1868" i="2"/>
  <c r="AW2551" i="2"/>
  <c r="AW1115" i="2"/>
  <c r="AW526" i="2"/>
  <c r="AW3394" i="2"/>
  <c r="AW1863" i="2"/>
  <c r="AW2547" i="2"/>
  <c r="AW525" i="2"/>
  <c r="AW4267" i="2"/>
  <c r="AW1858" i="2"/>
  <c r="AW3392" i="2"/>
  <c r="AW522" i="2"/>
  <c r="AW2543" i="2"/>
  <c r="AW521" i="2"/>
  <c r="AW12" i="2"/>
  <c r="AW519" i="2"/>
  <c r="AW2540" i="2"/>
  <c r="AW133" i="2"/>
  <c r="AW1107" i="2"/>
  <c r="AW2538" i="2"/>
  <c r="AW518" i="2"/>
  <c r="AW1845" i="2"/>
  <c r="AW1103" i="2"/>
  <c r="AW1102" i="2"/>
  <c r="AW3065" i="2"/>
  <c r="AW515" i="2"/>
  <c r="AW4262" i="2"/>
  <c r="AW1101" i="2"/>
  <c r="AW3063" i="2"/>
  <c r="AW3062" i="2"/>
  <c r="AW2531" i="2"/>
  <c r="AW4260" i="2"/>
  <c r="AW4256" i="2"/>
  <c r="AW3061" i="2"/>
  <c r="AW128" i="2"/>
  <c r="AW3058" i="2"/>
  <c r="AW4251" i="2"/>
  <c r="AW1841" i="2"/>
  <c r="AW1840" i="2"/>
  <c r="AW126" i="2"/>
  <c r="AW125" i="2"/>
  <c r="AW1839" i="2"/>
  <c r="AW1836" i="2"/>
  <c r="AW3057" i="2"/>
  <c r="AW1832" i="2"/>
  <c r="AW3385" i="2"/>
  <c r="AW3566" i="2"/>
  <c r="AW2523" i="2"/>
  <c r="AW3053" i="2"/>
  <c r="AW3052" i="2"/>
  <c r="AW1088" i="2"/>
  <c r="AW3383" i="2"/>
  <c r="AW1086" i="2"/>
  <c r="AW1085" i="2"/>
  <c r="AW3382" i="2"/>
  <c r="AW1823" i="2"/>
  <c r="AW3379" i="2"/>
  <c r="AW3047" i="2"/>
  <c r="AW1821" i="2"/>
  <c r="AW496" i="2"/>
  <c r="AW495" i="2"/>
  <c r="AW3376" i="2"/>
  <c r="AW3044" i="2"/>
  <c r="AW1817" i="2"/>
  <c r="AW123" i="2"/>
  <c r="AW2512" i="2"/>
  <c r="AW4249" i="2"/>
  <c r="AW4245" i="2"/>
  <c r="AW4241" i="2"/>
  <c r="AW1814" i="2"/>
  <c r="AW2510" i="2"/>
  <c r="AW1075" i="2"/>
  <c r="AW492" i="2"/>
  <c r="AW4237" i="2"/>
  <c r="AW1074" i="2"/>
  <c r="AW1073" i="2"/>
  <c r="AW488" i="2"/>
  <c r="AW3375" i="2"/>
  <c r="AW3037" i="2"/>
  <c r="AW3562" i="2"/>
  <c r="AW1809" i="2"/>
  <c r="AW1070" i="2"/>
  <c r="AW483" i="2"/>
  <c r="AW3036" i="2"/>
  <c r="AW1068" i="2"/>
  <c r="AW481" i="2"/>
  <c r="AW3035" i="2"/>
  <c r="AW2497" i="2"/>
  <c r="AW1065" i="2"/>
  <c r="AW3032" i="2"/>
  <c r="AW3031" i="2"/>
  <c r="AW3029" i="2"/>
  <c r="AW4231" i="2"/>
  <c r="AW1799" i="2"/>
  <c r="AW3370" i="2"/>
  <c r="AW476" i="2"/>
  <c r="AW474" i="2"/>
  <c r="AW4229" i="2"/>
  <c r="AW2490" i="2"/>
  <c r="AW3368" i="2"/>
  <c r="AW3025" i="2"/>
  <c r="AW3555" i="2"/>
  <c r="AW3554" i="2"/>
  <c r="AW3024" i="2"/>
  <c r="AW3022" i="2"/>
  <c r="AW2484" i="2"/>
  <c r="AW4226" i="2"/>
  <c r="AW1787" i="2"/>
  <c r="AW472" i="2"/>
  <c r="AW117" i="2"/>
  <c r="AW1055" i="2"/>
  <c r="AW2479" i="2"/>
  <c r="AW2477" i="2"/>
  <c r="AW468" i="2"/>
  <c r="AW2476" i="2"/>
  <c r="AW3552" i="2"/>
  <c r="AW2474" i="2"/>
  <c r="AW2473" i="2"/>
  <c r="AW1051" i="2"/>
  <c r="AW4225" i="2"/>
  <c r="AW4221" i="2"/>
  <c r="AW3017" i="2"/>
  <c r="AW464" i="2"/>
  <c r="AW1050" i="2"/>
  <c r="AW463" i="2"/>
  <c r="AW4217" i="2"/>
  <c r="AW2466" i="2"/>
  <c r="AW3011" i="2"/>
  <c r="AW1773" i="2"/>
  <c r="AW1045" i="2"/>
  <c r="AW1770" i="2"/>
  <c r="AW2462" i="2"/>
  <c r="AW3549" i="2"/>
  <c r="AW459" i="2"/>
  <c r="AW4216" i="2"/>
  <c r="AW1042" i="2"/>
  <c r="AW4215" i="2"/>
  <c r="AW1041" i="2"/>
  <c r="AW3005" i="2"/>
  <c r="AW1762" i="2"/>
  <c r="AW112" i="2"/>
  <c r="AW2454" i="2"/>
  <c r="AW458" i="2"/>
  <c r="AW111" i="2"/>
  <c r="AW3000" i="2"/>
  <c r="AW457" i="2"/>
  <c r="AW456" i="2"/>
  <c r="AW2451" i="2"/>
  <c r="AW2449" i="2"/>
  <c r="AW4209" i="2"/>
  <c r="AW3544" i="2"/>
  <c r="AW1755" i="2"/>
  <c r="AW2995" i="2"/>
  <c r="AW1034" i="2"/>
  <c r="AW4204" i="2"/>
  <c r="AW4202" i="2"/>
  <c r="AW2443" i="2"/>
  <c r="AW1750" i="2"/>
  <c r="AW2440" i="2"/>
  <c r="AW4199" i="2"/>
  <c r="AW3360" i="2"/>
  <c r="AW1031" i="2"/>
  <c r="AW3542" i="2"/>
  <c r="AW1028" i="2"/>
  <c r="AW452" i="2"/>
  <c r="AW451" i="2"/>
  <c r="AW2987" i="2"/>
  <c r="AW4193" i="2"/>
  <c r="AW1742" i="2"/>
  <c r="AW1024" i="2"/>
  <c r="AW2435" i="2"/>
  <c r="AW1739" i="2"/>
  <c r="AW1738" i="2"/>
  <c r="AW2432" i="2"/>
  <c r="AW109" i="2"/>
  <c r="AW1022" i="2"/>
  <c r="AW446" i="2"/>
  <c r="AW4189" i="2"/>
  <c r="AW4187" i="2"/>
  <c r="AW2429" i="2"/>
  <c r="AW3540" i="2"/>
  <c r="AW2978" i="2"/>
  <c r="AW3356" i="2"/>
  <c r="AW4185" i="2"/>
  <c r="AW1728" i="2"/>
  <c r="AW1726" i="2"/>
  <c r="AW1016" i="2"/>
  <c r="AW2427" i="2"/>
  <c r="AW1723" i="2"/>
  <c r="AW1721" i="2"/>
  <c r="AW1720" i="2"/>
  <c r="AW439" i="2"/>
  <c r="AW2971" i="2"/>
  <c r="AW437" i="2"/>
  <c r="AW2421" i="2"/>
  <c r="AW2417" i="2"/>
  <c r="AW436" i="2"/>
  <c r="AW2415" i="2"/>
  <c r="AW2412" i="2"/>
  <c r="AW434" i="2"/>
  <c r="AW4184" i="2"/>
  <c r="AW104" i="2"/>
  <c r="AW103" i="2"/>
  <c r="AW1712" i="2"/>
  <c r="AW432" i="2"/>
  <c r="AW1711" i="2"/>
  <c r="AW2966" i="2"/>
  <c r="AW1003" i="2"/>
  <c r="AW1709" i="2"/>
  <c r="AW102" i="2"/>
  <c r="AW427" i="2"/>
  <c r="AW999" i="2"/>
  <c r="AW1707" i="2"/>
  <c r="AW101" i="2"/>
  <c r="AW1705" i="2"/>
  <c r="AW996" i="2"/>
  <c r="AW2397" i="2"/>
  <c r="AW3535" i="2"/>
  <c r="AW1700" i="2"/>
  <c r="AW2960" i="2"/>
  <c r="AW993" i="2"/>
  <c r="AW422" i="2"/>
  <c r="AW4182" i="2"/>
  <c r="AW3348" i="2"/>
  <c r="AW992" i="2"/>
  <c r="AW420" i="2"/>
  <c r="AW2956" i="2"/>
  <c r="AW418" i="2"/>
  <c r="AW4180" i="2"/>
  <c r="AW3344" i="2"/>
  <c r="AW1692" i="2"/>
  <c r="AW2953" i="2"/>
  <c r="AW1690" i="2"/>
  <c r="AW3532" i="2"/>
  <c r="AW414" i="2"/>
  <c r="AW2385" i="2"/>
  <c r="AW3343" i="2"/>
  <c r="AW1686" i="2"/>
  <c r="AW1685" i="2"/>
  <c r="AW2384" i="2"/>
  <c r="AW2382" i="2"/>
  <c r="AW2381" i="2"/>
  <c r="AW1680" i="2"/>
  <c r="AW96" i="2"/>
  <c r="AW1678" i="2"/>
  <c r="AW408" i="2"/>
  <c r="AW407" i="2"/>
  <c r="AW978" i="2"/>
  <c r="AW2374" i="2"/>
  <c r="AW2373" i="2"/>
  <c r="AW3341" i="2"/>
  <c r="AW976" i="2"/>
  <c r="AW4173" i="2"/>
  <c r="AW4169" i="2"/>
  <c r="AW4165" i="2"/>
  <c r="AW2946" i="2"/>
  <c r="AW1669" i="2"/>
  <c r="AW1668" i="2"/>
  <c r="AW3530" i="2"/>
  <c r="AW2944" i="2"/>
  <c r="AW1665" i="2"/>
  <c r="AW2942" i="2"/>
  <c r="AW3339" i="2"/>
  <c r="AW3528" i="2"/>
  <c r="AW3336" i="2"/>
  <c r="AW968" i="2"/>
  <c r="AW92" i="2"/>
  <c r="AW4161" i="2"/>
  <c r="AW4157" i="2"/>
  <c r="AW2364" i="2"/>
  <c r="AW1660" i="2"/>
  <c r="AW4156" i="2"/>
  <c r="AW2363" i="2"/>
  <c r="AW2362" i="2"/>
  <c r="AW965" i="2"/>
  <c r="AW1657" i="2"/>
  <c r="AW2935" i="2"/>
  <c r="AW964" i="2"/>
  <c r="AW4153" i="2"/>
  <c r="AW1653" i="2"/>
  <c r="AW4152" i="2"/>
  <c r="AW393" i="2"/>
  <c r="AW3524" i="2"/>
  <c r="AW389" i="2"/>
  <c r="AW1649" i="2"/>
  <c r="AW1648" i="2"/>
  <c r="AW1647" i="2"/>
  <c r="AW958" i="2"/>
  <c r="AW957" i="2"/>
  <c r="AW955" i="2"/>
  <c r="AW1645" i="2"/>
  <c r="AW1643" i="2"/>
  <c r="AW2349" i="2"/>
  <c r="AW1642" i="2"/>
  <c r="AW2347" i="2"/>
  <c r="AW86" i="2"/>
  <c r="AW3325" i="2"/>
  <c r="AW1640" i="2"/>
  <c r="AW2346" i="2"/>
  <c r="AW947" i="2"/>
  <c r="AW1637" i="2"/>
  <c r="AW1636" i="2"/>
  <c r="AW1633" i="2"/>
  <c r="AW3320" i="2"/>
  <c r="AW2925" i="2"/>
  <c r="AW3318" i="2"/>
  <c r="AW1630" i="2"/>
  <c r="AW378" i="2"/>
  <c r="AW1629" i="2"/>
  <c r="AW4146" i="2"/>
  <c r="AW4142" i="2"/>
  <c r="AW4138" i="2"/>
  <c r="AW374" i="2"/>
  <c r="AW3316" i="2"/>
  <c r="AW4135" i="2"/>
  <c r="AW4131" i="2"/>
  <c r="AW3314" i="2"/>
  <c r="AW4127" i="2"/>
  <c r="AW4123" i="2"/>
  <c r="AW4119" i="2"/>
  <c r="AW4115" i="2"/>
  <c r="AW4111" i="2"/>
  <c r="AW4108" i="2"/>
  <c r="AW4104" i="2"/>
  <c r="AW4100" i="2"/>
  <c r="AW4096" i="2"/>
  <c r="AW4092" i="2"/>
  <c r="AW4088" i="2"/>
  <c r="AW4084" i="2"/>
  <c r="AW4080" i="2"/>
  <c r="AW4076" i="2"/>
  <c r="AW4072" i="2"/>
  <c r="AW2338" i="2"/>
  <c r="AW4066" i="2"/>
  <c r="AW3311" i="2"/>
  <c r="AW4060" i="2"/>
  <c r="AW4058" i="2"/>
  <c r="AW4054" i="2"/>
  <c r="AW3309" i="2"/>
  <c r="AW943" i="2"/>
  <c r="AW2332" i="2"/>
  <c r="AW4053" i="2"/>
  <c r="AW4049" i="2"/>
  <c r="AW4045" i="2"/>
  <c r="AW4041" i="2"/>
  <c r="AW2329" i="2"/>
  <c r="AW2328" i="2"/>
  <c r="AW4037" i="2"/>
  <c r="AW942" i="2"/>
  <c r="AW4035" i="2"/>
  <c r="AW4031" i="2"/>
  <c r="AW4027" i="2"/>
  <c r="AW4023" i="2"/>
  <c r="AW4019" i="2"/>
  <c r="AW4015" i="2"/>
  <c r="AW4011" i="2"/>
  <c r="AW4007" i="2"/>
  <c r="AW4003" i="2"/>
  <c r="AW3999" i="2"/>
  <c r="AW3995" i="2"/>
  <c r="AW3991" i="2"/>
  <c r="AW3987" i="2"/>
  <c r="AW3983" i="2"/>
  <c r="AW2321" i="2"/>
  <c r="AW2915" i="2"/>
  <c r="AW3974" i="2"/>
  <c r="AW3306" i="2"/>
  <c r="AW3968" i="2"/>
  <c r="AW3964" i="2"/>
  <c r="AW3961" i="2"/>
  <c r="AW2319" i="2"/>
  <c r="AW1621" i="2"/>
  <c r="AW2316" i="2"/>
  <c r="AW941" i="2"/>
  <c r="AW2311" i="2"/>
  <c r="AW3519" i="2"/>
  <c r="AW1620" i="2"/>
  <c r="AW3304" i="2"/>
  <c r="AW1617" i="2"/>
  <c r="AW938" i="2"/>
  <c r="AW2907" i="2"/>
  <c r="AW3956" i="2"/>
  <c r="AW1614" i="2"/>
  <c r="AW2906" i="2"/>
  <c r="AW2904" i="2"/>
  <c r="AW2903" i="2"/>
  <c r="AW1612" i="2"/>
  <c r="AW934" i="2"/>
  <c r="AW3514" i="2"/>
  <c r="AW1609" i="2"/>
  <c r="AW933" i="2"/>
  <c r="AW3302" i="2"/>
  <c r="AW1606" i="2"/>
  <c r="AW1605" i="2"/>
  <c r="AW2892" i="2"/>
  <c r="AW79" i="2"/>
  <c r="AW2298" i="2"/>
  <c r="AW3300" i="2"/>
  <c r="AW931" i="2"/>
  <c r="AW2296" i="2"/>
  <c r="AW3299" i="2"/>
  <c r="AW2293" i="2"/>
  <c r="AW3512" i="2"/>
  <c r="AW356" i="2"/>
  <c r="AW2887" i="2"/>
  <c r="AW927" i="2"/>
  <c r="AW2886" i="2"/>
  <c r="AW1595" i="2"/>
  <c r="AW1593" i="2"/>
  <c r="AW924" i="2"/>
  <c r="AW2885" i="2"/>
  <c r="AW921" i="2"/>
  <c r="AW2884" i="2"/>
  <c r="AW1589" i="2"/>
  <c r="AW347" i="2"/>
  <c r="AW3953" i="2"/>
  <c r="AW346" i="2"/>
  <c r="AW344" i="2"/>
  <c r="AW1586" i="2"/>
  <c r="AW343" i="2"/>
  <c r="AW3951" i="2"/>
  <c r="AW1581" i="2"/>
  <c r="AW2280" i="2"/>
  <c r="AW2879" i="2"/>
  <c r="AW910" i="2"/>
  <c r="AW2877" i="2"/>
  <c r="AW3294" i="2"/>
  <c r="AW3947" i="2"/>
  <c r="AW2278" i="2"/>
  <c r="AW342" i="2"/>
  <c r="AW2277" i="2"/>
  <c r="AW339" i="2"/>
  <c r="AW2275" i="2"/>
  <c r="AW3290" i="2"/>
  <c r="AW3944" i="2"/>
  <c r="AW3940" i="2"/>
  <c r="AW3936" i="2"/>
  <c r="AW3932" i="2"/>
  <c r="AW2274" i="2"/>
  <c r="AW336" i="2"/>
  <c r="AW3510" i="2"/>
  <c r="AW3927" i="2"/>
  <c r="AW2272" i="2"/>
  <c r="AW1567" i="2"/>
  <c r="AW333" i="2"/>
  <c r="AW2269" i="2"/>
  <c r="AW3922" i="2"/>
  <c r="AW3918" i="2"/>
  <c r="AW3914" i="2"/>
  <c r="AW3910" i="2"/>
  <c r="AW3906" i="2"/>
  <c r="AW3902" i="2"/>
  <c r="AW3898" i="2"/>
  <c r="AW3894" i="2"/>
  <c r="AW3890" i="2"/>
  <c r="AW1562" i="2"/>
  <c r="AW331" i="2"/>
  <c r="AW3287" i="2"/>
  <c r="AW329" i="2"/>
  <c r="AW1559" i="2"/>
  <c r="AW1557" i="2"/>
  <c r="AW1555" i="2"/>
  <c r="AW1554" i="2"/>
  <c r="AW3286" i="2"/>
  <c r="AW896" i="2"/>
  <c r="AW2871" i="2"/>
  <c r="AW324" i="2"/>
  <c r="AW72" i="2"/>
  <c r="AW2869" i="2"/>
  <c r="AW1549" i="2"/>
  <c r="AW1547" i="2"/>
  <c r="AW891" i="2"/>
  <c r="AW3884" i="2"/>
  <c r="AW2864" i="2"/>
  <c r="AW1544" i="2"/>
  <c r="AW3281" i="2"/>
  <c r="AW2257" i="2"/>
  <c r="AW3882" i="2"/>
  <c r="AW319" i="2"/>
  <c r="AW2860" i="2"/>
  <c r="AW318" i="2"/>
  <c r="AW885" i="2"/>
  <c r="AW1538" i="2"/>
  <c r="AW1535" i="2"/>
  <c r="AW2255" i="2"/>
  <c r="AW1531" i="2"/>
  <c r="AW316" i="2"/>
  <c r="AW315" i="2"/>
  <c r="AW2253" i="2"/>
  <c r="AW882" i="2"/>
  <c r="AW880" i="2"/>
  <c r="AW2251" i="2"/>
  <c r="AW879" i="2"/>
  <c r="AW2248" i="2"/>
  <c r="AW3278" i="2"/>
  <c r="AW2854" i="2"/>
  <c r="AW1524" i="2"/>
  <c r="AW2245" i="2"/>
  <c r="AW3874" i="2"/>
  <c r="AW3871" i="2"/>
  <c r="AW3867" i="2"/>
  <c r="AW3863" i="2"/>
  <c r="AW3859" i="2"/>
  <c r="AW3855" i="2"/>
  <c r="AW3851" i="2"/>
  <c r="AW3847" i="2"/>
  <c r="AW3843" i="2"/>
  <c r="AW3839" i="2"/>
  <c r="AW3835" i="2"/>
  <c r="AW3831" i="2"/>
  <c r="AW3827" i="2"/>
  <c r="AW3823" i="2"/>
  <c r="AW3819" i="2"/>
  <c r="AW3815" i="2"/>
  <c r="AW3811" i="2"/>
  <c r="AW3808" i="2"/>
  <c r="AW3804" i="2"/>
  <c r="AW3800" i="2"/>
  <c r="AW3796" i="2"/>
  <c r="AW3792" i="2"/>
  <c r="AW3788" i="2"/>
  <c r="AW3784" i="2"/>
  <c r="AW3780" i="2"/>
  <c r="AW1520" i="2"/>
  <c r="AW2242" i="2"/>
  <c r="AW308" i="2"/>
  <c r="AW3277" i="2"/>
  <c r="AW2241" i="2"/>
  <c r="AW870" i="2"/>
  <c r="AW869" i="2"/>
  <c r="AW2236" i="2"/>
  <c r="AW3778" i="2"/>
  <c r="AW3275" i="2"/>
  <c r="AW3777" i="2"/>
  <c r="AW3774" i="2"/>
  <c r="AW2230" i="2"/>
  <c r="AW1511" i="2"/>
  <c r="AW2229" i="2"/>
  <c r="AW865" i="2"/>
  <c r="AW304" i="2"/>
  <c r="AW1507" i="2"/>
  <c r="AW63" i="2"/>
  <c r="AW2226" i="2"/>
  <c r="AW860" i="2"/>
  <c r="AW2224" i="2"/>
  <c r="AW3771" i="2"/>
  <c r="AW1503" i="2"/>
  <c r="AW2839" i="2"/>
  <c r="AW298" i="2"/>
  <c r="AW297" i="2"/>
  <c r="AW296" i="2"/>
  <c r="AW1497" i="2"/>
  <c r="AW3768" i="2"/>
  <c r="AW3764" i="2"/>
  <c r="AW3760" i="2"/>
  <c r="AW2220" i="2"/>
  <c r="AW2217" i="2"/>
  <c r="AW3269" i="2"/>
  <c r="AW1494" i="2"/>
  <c r="AW293" i="2"/>
  <c r="AW1491" i="2"/>
  <c r="AW2834" i="2"/>
  <c r="AW2214" i="2"/>
  <c r="AW3268" i="2"/>
  <c r="AW2213" i="2"/>
  <c r="AW1486" i="2"/>
  <c r="AW850" i="2"/>
  <c r="AW2831" i="2"/>
  <c r="AW2210" i="2"/>
  <c r="AW2207" i="2"/>
  <c r="AW3266" i="2"/>
  <c r="AW285" i="2"/>
  <c r="AW2206" i="2"/>
  <c r="AW2827" i="2"/>
  <c r="AW61" i="2"/>
  <c r="AW839" i="2"/>
  <c r="AW1482" i="2"/>
  <c r="AW2204" i="2"/>
  <c r="AW2203" i="2"/>
  <c r="AW3753" i="2"/>
  <c r="AW3495" i="2"/>
  <c r="AW2821" i="2"/>
  <c r="AW3751" i="2"/>
  <c r="AW3262" i="2"/>
  <c r="AW837" i="2"/>
  <c r="AW2200" i="2"/>
  <c r="AW1474" i="2"/>
  <c r="AW3746" i="2"/>
  <c r="AW3742" i="2"/>
  <c r="AW3738" i="2"/>
  <c r="AW3734" i="2"/>
  <c r="AW3730" i="2"/>
  <c r="AW3726" i="2"/>
  <c r="AW3722" i="2"/>
  <c r="AW3718" i="2"/>
  <c r="AW836" i="2"/>
  <c r="AW278" i="2"/>
  <c r="AW2198" i="2"/>
  <c r="AW832" i="2"/>
  <c r="AW60" i="2"/>
  <c r="AW2815" i="2"/>
  <c r="AW2814" i="2"/>
  <c r="AW273" i="2"/>
  <c r="AW2813" i="2"/>
  <c r="AW3712" i="2"/>
  <c r="AW2812" i="2"/>
  <c r="AW269" i="2"/>
  <c r="AW825" i="2"/>
  <c r="AW823" i="2"/>
  <c r="AW821" i="2"/>
  <c r="AW1465" i="2"/>
  <c r="AW3710" i="2"/>
  <c r="AW3706" i="2"/>
  <c r="AW3702" i="2"/>
  <c r="AW3698" i="2"/>
  <c r="AW3694" i="2"/>
  <c r="AW3690" i="2"/>
  <c r="AW3688" i="2"/>
  <c r="AW2810" i="2"/>
  <c r="AW816" i="2"/>
  <c r="AW2191" i="2"/>
  <c r="AW2189" i="2"/>
  <c r="AW3254" i="2"/>
  <c r="AW2806" i="2"/>
  <c r="AW2187" i="2"/>
  <c r="AW58" i="2"/>
  <c r="AW3683" i="2"/>
  <c r="AW2184" i="2"/>
  <c r="AW1459" i="2"/>
  <c r="AW3489" i="2"/>
  <c r="AW2180" i="2"/>
  <c r="AW810" i="2"/>
  <c r="AW809" i="2"/>
  <c r="AW2802" i="2"/>
  <c r="AW808" i="2"/>
  <c r="AW3487" i="2"/>
  <c r="AW1453" i="2"/>
  <c r="AW3251" i="2"/>
  <c r="AW2175" i="2"/>
  <c r="AW259" i="2"/>
  <c r="AW258" i="2"/>
  <c r="AW3248" i="2"/>
  <c r="AW804" i="2"/>
  <c r="AW1446" i="2"/>
  <c r="AW2169" i="2"/>
  <c r="AW1445" i="2"/>
  <c r="AW255" i="2"/>
  <c r="AW254" i="2"/>
  <c r="AW3247" i="2"/>
  <c r="AW2794" i="2"/>
  <c r="AW2165" i="2"/>
  <c r="AW3246" i="2"/>
  <c r="AW2791" i="2"/>
  <c r="AW1441" i="2"/>
  <c r="AW2790" i="2"/>
  <c r="AW1440" i="2"/>
  <c r="AW789" i="2"/>
  <c r="AW1438" i="2"/>
  <c r="AW1437" i="2"/>
  <c r="AW3245" i="2"/>
  <c r="AW1434" i="2"/>
  <c r="AW1433" i="2"/>
  <c r="AW787" i="2"/>
  <c r="AW2157" i="2"/>
  <c r="AW3480" i="2"/>
  <c r="AW786" i="2"/>
  <c r="AW785" i="2"/>
  <c r="AW3676" i="2"/>
  <c r="AW1427" i="2"/>
  <c r="AW3241" i="2"/>
  <c r="AW3479" i="2"/>
  <c r="AW53" i="2"/>
  <c r="AW781" i="2"/>
  <c r="AW779" i="2"/>
  <c r="AW1423" i="2"/>
  <c r="AW775" i="2"/>
  <c r="AW3671" i="2"/>
  <c r="AW2150" i="2"/>
  <c r="AW2779" i="2"/>
  <c r="AW1419" i="2"/>
  <c r="AW770" i="2"/>
  <c r="AW769" i="2"/>
  <c r="AW3669" i="2"/>
  <c r="AW1414" i="2"/>
  <c r="AW2777" i="2"/>
  <c r="AW2148" i="2"/>
  <c r="AW1411" i="2"/>
  <c r="AW3477" i="2"/>
  <c r="AW2776" i="2"/>
  <c r="AW1409" i="2"/>
  <c r="AW2775" i="2"/>
  <c r="AW49" i="2"/>
  <c r="AW2774" i="2"/>
  <c r="AW1406" i="2"/>
  <c r="AW761" i="2"/>
  <c r="AW2772" i="2"/>
  <c r="AW2139" i="2"/>
  <c r="AW2137" i="2"/>
  <c r="AW758" i="2"/>
  <c r="AW757" i="2"/>
  <c r="AW2770" i="2"/>
  <c r="AW2136" i="2"/>
  <c r="AW3230" i="2"/>
  <c r="AW3475" i="2"/>
  <c r="AW2135" i="2"/>
  <c r="AW231" i="2"/>
  <c r="AW3662" i="2"/>
  <c r="AW230" i="2"/>
  <c r="AW2766" i="2"/>
  <c r="AW749" i="2"/>
  <c r="AW1396" i="2"/>
  <c r="AW746" i="2"/>
  <c r="AW2133" i="2"/>
  <c r="AW2763" i="2"/>
  <c r="AW2132" i="2"/>
  <c r="AW2130" i="2"/>
  <c r="AW1392" i="2"/>
  <c r="AW2127" i="2"/>
  <c r="AW2125" i="2"/>
  <c r="AW742" i="2"/>
  <c r="AW1389" i="2"/>
  <c r="AW1385" i="2"/>
  <c r="AW1383" i="2"/>
  <c r="AW226" i="2"/>
  <c r="AW3221" i="2"/>
  <c r="AW1379" i="2"/>
  <c r="AW1378" i="2"/>
  <c r="AW2120" i="2"/>
  <c r="AW224" i="2"/>
  <c r="AW734" i="2"/>
  <c r="AW2117" i="2"/>
  <c r="AW3472" i="2"/>
  <c r="AW3471" i="2"/>
  <c r="AW1372" i="2"/>
  <c r="AW2115" i="2"/>
  <c r="AW6" i="2"/>
  <c r="AW2755" i="2"/>
  <c r="AW1369" i="2"/>
  <c r="AW3654" i="2"/>
  <c r="AW3470" i="2"/>
  <c r="AW1367" i="2"/>
  <c r="AW2751" i="2"/>
  <c r="AW3215" i="2"/>
  <c r="AW2108" i="2"/>
  <c r="AW730" i="2"/>
  <c r="AW3645" i="2"/>
  <c r="AW1363" i="2"/>
  <c r="AW727" i="2"/>
  <c r="AW1360" i="2"/>
  <c r="AW1357" i="2"/>
  <c r="AW1355" i="2"/>
  <c r="AW2748" i="2"/>
  <c r="AW2747" i="2"/>
  <c r="AW3641" i="2"/>
  <c r="AW3637" i="2"/>
  <c r="AW2105" i="2"/>
  <c r="AW2744" i="2"/>
  <c r="AW1351" i="2"/>
  <c r="AW217" i="2"/>
  <c r="AW1348" i="2"/>
  <c r="AW215" i="2"/>
  <c r="AW721" i="2"/>
  <c r="AW1345" i="2"/>
  <c r="AW3465" i="2"/>
  <c r="AW2101" i="2"/>
  <c r="AW1341" i="2"/>
  <c r="AW2739" i="2"/>
  <c r="AW2100" i="2"/>
  <c r="AW2099" i="2"/>
  <c r="AW2097" i="2"/>
  <c r="AW3631" i="2"/>
  <c r="AW2096" i="2"/>
  <c r="AW2736" i="2"/>
  <c r="AW2735" i="2"/>
  <c r="AW2231" i="2"/>
  <c r="AW3775" i="2"/>
  <c r="AW867" i="2"/>
  <c r="AW306" i="2"/>
  <c r="AW2844" i="2"/>
  <c r="AW1510" i="2"/>
  <c r="AW1509" i="2"/>
  <c r="AW863" i="2"/>
  <c r="AW861" i="2"/>
  <c r="AW2842" i="2"/>
  <c r="AW302" i="2"/>
  <c r="AW859" i="2"/>
  <c r="AW3772" i="2"/>
  <c r="AW3272" i="2"/>
  <c r="AW300" i="2"/>
  <c r="AW1501" i="2"/>
  <c r="AW2838" i="2"/>
  <c r="AW1499" i="2"/>
  <c r="AW1498" i="2"/>
  <c r="AW3769" i="2"/>
  <c r="AW3765" i="2"/>
  <c r="AW3761" i="2"/>
  <c r="AW3757" i="2"/>
  <c r="AW2218" i="2"/>
  <c r="AW3270" i="2"/>
  <c r="AW294" i="2"/>
  <c r="AW3499" i="2"/>
  <c r="AW1492" i="2"/>
  <c r="AW1490" i="2"/>
  <c r="AW1489" i="2"/>
  <c r="AW3755" i="2"/>
  <c r="AW853" i="2"/>
  <c r="AW290" i="2"/>
  <c r="AW289" i="2"/>
  <c r="AW2212" i="2"/>
  <c r="AW288" i="2"/>
  <c r="AW848" i="2"/>
  <c r="AW287" i="2"/>
  <c r="AW286" i="2"/>
  <c r="AW2830" i="2"/>
  <c r="AW2828" i="2"/>
  <c r="AW3265" i="2"/>
  <c r="AW283" i="2"/>
  <c r="AW1483" i="2"/>
  <c r="AW1481" i="2"/>
  <c r="AW3497" i="2"/>
  <c r="AW3496" i="2"/>
  <c r="AW3263" i="2"/>
  <c r="AW2822" i="2"/>
  <c r="AW3752" i="2"/>
  <c r="AW1476" i="2"/>
  <c r="AW279" i="2"/>
  <c r="AW2201" i="2"/>
  <c r="AW2818" i="2"/>
  <c r="AW3747" i="2"/>
  <c r="AW3743" i="2"/>
  <c r="AW3739" i="2"/>
  <c r="AW3735" i="2"/>
  <c r="AW3731" i="2"/>
  <c r="AW3727" i="2"/>
  <c r="AW3723" i="2"/>
  <c r="AW3719" i="2"/>
  <c r="AW3715" i="2"/>
  <c r="AW835" i="2"/>
  <c r="AW1473" i="2"/>
  <c r="AW833" i="2"/>
  <c r="AW3259" i="2"/>
  <c r="AW275" i="2"/>
  <c r="AW274" i="2"/>
  <c r="AW3257" i="2"/>
  <c r="AW3256" i="2"/>
  <c r="AW3713" i="2"/>
  <c r="AW270" i="2"/>
  <c r="AW828" i="2"/>
  <c r="AW826" i="2"/>
  <c r="AW2195" i="2"/>
  <c r="AW1466" i="2"/>
  <c r="AW819" i="2"/>
  <c r="AW3491" i="2"/>
  <c r="AW3707" i="2"/>
  <c r="AW3703" i="2"/>
  <c r="AW3699" i="2"/>
  <c r="AW3695" i="2"/>
  <c r="AW3691" i="2"/>
  <c r="AW3689" i="2"/>
  <c r="AW818" i="2"/>
  <c r="AW817" i="2"/>
  <c r="AW815" i="2"/>
  <c r="AW813" i="2"/>
  <c r="AW1462" i="2"/>
  <c r="AW3490" i="2"/>
  <c r="AW59" i="2"/>
  <c r="AW1460" i="2"/>
  <c r="AW3684" i="2"/>
  <c r="AW265" i="2"/>
  <c r="AW811" i="2"/>
  <c r="AW2182" i="2"/>
  <c r="AW1458" i="2"/>
  <c r="AW2179" i="2"/>
  <c r="AW2803" i="2"/>
  <c r="AW1457" i="2"/>
  <c r="AW2799" i="2"/>
  <c r="AW1456" i="2"/>
  <c r="AW1454" i="2"/>
  <c r="AW1452" i="2"/>
  <c r="AW2798" i="2"/>
  <c r="AW2174" i="2"/>
  <c r="AW2797" i="2"/>
  <c r="AW1449" i="2"/>
  <c r="AW1447" i="2"/>
  <c r="AW2171" i="2"/>
  <c r="AW2170" i="2"/>
  <c r="AW800" i="2"/>
  <c r="AW2168" i="2"/>
  <c r="AW796" i="2"/>
  <c r="AW1442" i="2"/>
  <c r="AW795" i="2"/>
  <c r="AW2793" i="2"/>
  <c r="AW792" i="2"/>
  <c r="AW2164" i="2"/>
  <c r="AW2163" i="2"/>
  <c r="AW56" i="2"/>
  <c r="AW791" i="2"/>
  <c r="AW790" i="2"/>
  <c r="AW1439" i="2"/>
  <c r="AW2788" i="2"/>
  <c r="AW3481" i="2"/>
  <c r="AW1435" i="2"/>
  <c r="AW2159" i="2"/>
  <c r="AW1431" i="2"/>
  <c r="AW3679" i="2"/>
  <c r="AW2785" i="2"/>
  <c r="AW2784" i="2"/>
  <c r="AW2783" i="2"/>
  <c r="AW3242" i="2"/>
  <c r="AW3674" i="2"/>
  <c r="AW3672" i="2"/>
  <c r="AW3240" i="2"/>
  <c r="AW2154" i="2"/>
  <c r="AW246" i="2"/>
  <c r="AW2153" i="2"/>
  <c r="AW1424" i="2"/>
  <c r="AW776" i="2"/>
  <c r="AW2151" i="2"/>
  <c r="AW52" i="2"/>
  <c r="AW1421" i="2"/>
  <c r="AW771" i="2"/>
  <c r="AW2149" i="2"/>
  <c r="AW245" i="2"/>
  <c r="AW1416" i="2"/>
  <c r="AW3668" i="2"/>
  <c r="AW243" i="2"/>
  <c r="AW3236" i="2"/>
  <c r="AW240" i="2"/>
  <c r="AW2147" i="2"/>
  <c r="AW764" i="2"/>
  <c r="AW3667" i="2"/>
  <c r="AW7" i="2"/>
  <c r="AW2145" i="2"/>
  <c r="AW762" i="2"/>
  <c r="AW3233" i="2"/>
  <c r="AW2143" i="2"/>
  <c r="AW2140" i="2"/>
  <c r="AW2771" i="2"/>
  <c r="AW2138" i="2"/>
  <c r="AW48" i="2"/>
  <c r="AW235" i="2"/>
  <c r="AW756" i="2"/>
  <c r="AW754" i="2"/>
  <c r="AW2769" i="2"/>
  <c r="AW232" i="2"/>
  <c r="AW753" i="2"/>
  <c r="AW46" i="2"/>
  <c r="AW1400" i="2"/>
  <c r="AW3229" i="2"/>
  <c r="AW3228" i="2"/>
  <c r="AW1397" i="2"/>
  <c r="AW3226" i="2"/>
  <c r="AW3225" i="2"/>
  <c r="AW3474" i="2"/>
  <c r="AW229" i="2"/>
  <c r="AW3223" i="2"/>
  <c r="AW3661" i="2"/>
  <c r="AW3659" i="2"/>
  <c r="AW3473" i="2"/>
  <c r="AW2126" i="2"/>
  <c r="AW2124" i="2"/>
  <c r="AW3222" i="2"/>
  <c r="AW1386" i="2"/>
  <c r="AW1384" i="2"/>
  <c r="AW1381" i="2"/>
  <c r="AW2123" i="2"/>
  <c r="AW1380" i="2"/>
  <c r="AW2121" i="2"/>
  <c r="AW42" i="2"/>
  <c r="AW3219" i="2"/>
  <c r="AW223" i="2"/>
  <c r="AW1376" i="2"/>
  <c r="AW2759" i="2"/>
  <c r="AW1375" i="2"/>
  <c r="AW1373" i="2"/>
  <c r="AW3218" i="2"/>
  <c r="AW2757" i="2"/>
  <c r="AW2756" i="2"/>
  <c r="AW2114" i="2"/>
  <c r="AW3655" i="2"/>
  <c r="AW2112" i="2"/>
  <c r="AW2752" i="2"/>
  <c r="AW219" i="2"/>
  <c r="AW2750" i="2"/>
  <c r="AW3650" i="2"/>
  <c r="AW3649" i="2"/>
  <c r="AW3646" i="2"/>
  <c r="AW1364" i="2"/>
  <c r="AW728" i="2"/>
  <c r="AW1361" i="2"/>
  <c r="AW1358" i="2"/>
  <c r="AW723" i="2"/>
  <c r="AW2749" i="2"/>
  <c r="AW2106" i="2"/>
  <c r="AW2745" i="2"/>
  <c r="AW3638" i="2"/>
  <c r="AW3634" i="2"/>
  <c r="AW1353" i="2"/>
  <c r="AW1352" i="2"/>
  <c r="AW1349" i="2"/>
  <c r="AW3632" i="2"/>
  <c r="AW39" i="2"/>
  <c r="AW214" i="2"/>
  <c r="AW1346" i="2"/>
  <c r="AW719" i="2"/>
  <c r="AW1343" i="2"/>
  <c r="AW1342" i="2"/>
  <c r="AW2740" i="2"/>
  <c r="AW3211" i="2"/>
  <c r="AW714" i="2"/>
  <c r="AW2098" i="2"/>
  <c r="AW38" i="2"/>
  <c r="AW1340" i="2"/>
  <c r="AW3209" i="2"/>
  <c r="AW211" i="2"/>
  <c r="AW1338" i="2"/>
  <c r="AW2094" i="2"/>
  <c r="AW1334" i="2"/>
  <c r="AW1332" i="2"/>
  <c r="AW2091" i="2"/>
  <c r="AW1331" i="2"/>
  <c r="AW3205" i="2"/>
  <c r="AW1329" i="2"/>
  <c r="AW2088" i="2"/>
  <c r="AW704" i="2"/>
  <c r="AW206" i="2"/>
  <c r="AW2730" i="2"/>
  <c r="AW2086" i="2"/>
  <c r="AW700" i="2"/>
  <c r="AW2728" i="2"/>
  <c r="AW2085" i="2"/>
  <c r="AW1321" i="2"/>
  <c r="AW1319" i="2"/>
  <c r="AW1318" i="2"/>
  <c r="AW3460" i="2"/>
  <c r="AW1317" i="2"/>
  <c r="AW693" i="2"/>
  <c r="AW692" i="2"/>
  <c r="AW1315" i="2"/>
  <c r="AW1313" i="2"/>
  <c r="AW3201" i="2"/>
  <c r="AW3199" i="2"/>
  <c r="AW2081" i="2"/>
  <c r="AW1308" i="2"/>
  <c r="AW1307" i="2"/>
  <c r="AW198" i="2"/>
  <c r="AW2718" i="2"/>
  <c r="AW1305" i="2"/>
  <c r="AW2716" i="2"/>
  <c r="AW3628" i="2"/>
  <c r="AW3197" i="2"/>
  <c r="AW3196" i="2"/>
  <c r="AW2073" i="2"/>
  <c r="AW2713" i="2"/>
  <c r="AW2071" i="2"/>
  <c r="AW33" i="2"/>
  <c r="AW1301" i="2"/>
  <c r="AW2710" i="2"/>
  <c r="AW3194" i="2"/>
  <c r="AW3457" i="2"/>
  <c r="AW2709" i="2"/>
  <c r="AW3192" i="2"/>
  <c r="AW1292" i="2"/>
  <c r="AW2063" i="2"/>
  <c r="AW673" i="2"/>
  <c r="AW2062" i="2"/>
  <c r="AW672" i="2"/>
  <c r="AW2060" i="2"/>
  <c r="AW3454" i="2"/>
  <c r="AW29" i="2"/>
  <c r="AW188" i="2"/>
  <c r="AU624" i="2"/>
  <c r="AU3440" i="2"/>
  <c r="AU4460" i="2"/>
  <c r="AU2012" i="2"/>
  <c r="AU4442" i="2"/>
  <c r="AU2672" i="2"/>
  <c r="AU3434" i="2"/>
  <c r="AU3600" i="2"/>
  <c r="AU1220" i="2"/>
  <c r="AU4436" i="2"/>
  <c r="AU608" i="2"/>
  <c r="AU1981" i="2"/>
  <c r="AU4425" i="2"/>
  <c r="AU4405" i="2"/>
  <c r="AU600" i="2"/>
  <c r="AU4401" i="2"/>
  <c r="AU4389" i="2"/>
  <c r="AU4369" i="2"/>
  <c r="AU1204" i="2"/>
  <c r="AU3592" i="2"/>
  <c r="AU1196" i="2"/>
  <c r="AU2636" i="2"/>
  <c r="AU1187" i="2"/>
  <c r="AU4362" i="2"/>
  <c r="AU2625" i="2"/>
  <c r="AU155" i="2"/>
  <c r="AU3415" i="2"/>
  <c r="AU3127" i="2"/>
  <c r="AU3414" i="2"/>
  <c r="AU2613" i="2"/>
  <c r="AU4333" i="2"/>
  <c r="AU567" i="2"/>
  <c r="AU2606" i="2"/>
  <c r="AU2605" i="2"/>
  <c r="AU3111" i="2"/>
  <c r="AU1151" i="2"/>
  <c r="AU2595" i="2"/>
  <c r="AU4309" i="2"/>
  <c r="AU1910" i="2"/>
  <c r="AU2585" i="2"/>
  <c r="AU3581" i="2"/>
  <c r="AU2580" i="2"/>
  <c r="AU1130" i="2"/>
  <c r="AU4290" i="2"/>
  <c r="AU4278" i="2"/>
  <c r="AU1886" i="2"/>
  <c r="AU1121" i="2"/>
  <c r="AU3398" i="2"/>
  <c r="AU531" i="2"/>
  <c r="AU529" i="2"/>
  <c r="AU1114" i="2"/>
  <c r="AU1859" i="2"/>
  <c r="AU1855" i="2"/>
  <c r="AU1106" i="2"/>
  <c r="AU4265" i="2"/>
  <c r="AU2534" i="2"/>
  <c r="AU4254" i="2"/>
  <c r="AU508" i="2"/>
  <c r="AU1092" i="2"/>
  <c r="AU2522" i="2"/>
  <c r="AU1084" i="2"/>
  <c r="AU3564" i="2"/>
  <c r="AU1079" i="2"/>
  <c r="AU2511" i="2"/>
  <c r="AU3038" i="2"/>
  <c r="AU2502" i="2"/>
  <c r="AU3561" i="2"/>
  <c r="AU3033" i="2"/>
  <c r="AU4230" i="2"/>
  <c r="AU1064" i="2"/>
  <c r="AU119" i="2"/>
  <c r="AU1058" i="2"/>
  <c r="AU3367" i="2"/>
  <c r="AU3019" i="2"/>
  <c r="AU4219" i="2"/>
  <c r="AU3014" i="2"/>
  <c r="AU113" i="2"/>
  <c r="AU4210" i="2"/>
  <c r="AU4207" i="2"/>
  <c r="AU2993" i="2"/>
  <c r="AU2439" i="2"/>
  <c r="AU1025" i="2"/>
  <c r="AU1741" i="2"/>
  <c r="AU1021" i="2"/>
  <c r="AU4186" i="2"/>
  <c r="AU1017" i="2"/>
  <c r="AU107" i="2"/>
  <c r="AU2419" i="2"/>
  <c r="AU2409" i="2"/>
  <c r="AU1004" i="2"/>
  <c r="AU2401" i="2"/>
  <c r="AU425" i="2"/>
  <c r="AU2957" i="2"/>
  <c r="AU419" i="2"/>
  <c r="AU2390" i="2"/>
  <c r="AU3342" i="2"/>
  <c r="AU4174" i="2"/>
  <c r="AU3531" i="2"/>
  <c r="AU4171" i="2"/>
  <c r="AU403" i="2"/>
  <c r="AU4163" i="2"/>
  <c r="AU3334" i="2"/>
  <c r="AU3526" i="2"/>
  <c r="AU87" i="2"/>
  <c r="AU3169" i="2"/>
  <c r="AU2684" i="2"/>
  <c r="AU3163" i="2"/>
  <c r="AU614" i="2"/>
  <c r="AU4450" i="2"/>
  <c r="AU1231" i="2"/>
  <c r="AU4439" i="2"/>
  <c r="AU2666" i="2"/>
  <c r="AU1995" i="2"/>
  <c r="AU1991" i="2"/>
  <c r="AU1987" i="2"/>
  <c r="AU1212" i="2"/>
  <c r="AU4409" i="2"/>
  <c r="AU601" i="2"/>
  <c r="AU4393" i="2"/>
  <c r="AU4373" i="2"/>
  <c r="AU592" i="2"/>
  <c r="AU1969" i="2"/>
  <c r="AU585" i="2"/>
  <c r="AU4365" i="2"/>
  <c r="AU581" i="2"/>
  <c r="AU3418" i="2"/>
  <c r="AU571" i="2"/>
  <c r="AU2617" i="2"/>
  <c r="AU4348" i="2"/>
  <c r="AU4336" i="2"/>
  <c r="AU150" i="2"/>
  <c r="AU2611" i="2"/>
  <c r="AU566" i="2"/>
  <c r="AU3117" i="2"/>
  <c r="AU1155" i="2"/>
  <c r="AU558" i="2"/>
  <c r="AU1923" i="2"/>
  <c r="AU3582" i="2"/>
  <c r="AU552" i="2"/>
  <c r="AU1907" i="2"/>
  <c r="AU1136" i="2"/>
  <c r="AU1900" i="2"/>
  <c r="AU1897" i="2"/>
  <c r="AU4294" i="2"/>
  <c r="AU2574" i="2"/>
  <c r="AU4275" i="2"/>
  <c r="AU1881" i="2"/>
  <c r="AU532" i="2"/>
  <c r="AU4270" i="2"/>
  <c r="AU3074" i="2"/>
  <c r="AU3072" i="2"/>
  <c r="AU523" i="2"/>
  <c r="AU1852" i="2"/>
  <c r="AU2537" i="2"/>
  <c r="AU131" i="2"/>
  <c r="AU3388" i="2"/>
  <c r="AU2529" i="2"/>
  <c r="AU506" i="2"/>
  <c r="AU3055" i="2"/>
  <c r="AU1826" i="2"/>
  <c r="AU3381" i="2"/>
  <c r="AU1081" i="2"/>
  <c r="AU4247" i="2"/>
  <c r="AU121" i="2"/>
  <c r="AU1813" i="2"/>
  <c r="AU2501" i="2"/>
  <c r="AU482" i="2"/>
  <c r="AU3372" i="2"/>
  <c r="AU1798" i="2"/>
  <c r="AU4227" i="2"/>
  <c r="AU1789" i="2"/>
  <c r="AU1056" i="2"/>
  <c r="AU3365" i="2"/>
  <c r="AU3016" i="2"/>
  <c r="AU2464" i="2"/>
  <c r="AU1767" i="2"/>
  <c r="AU3006" i="2"/>
  <c r="AU1039" i="2"/>
  <c r="AU3363" i="2"/>
  <c r="AU2999" i="2"/>
  <c r="AU4205" i="2"/>
  <c r="AU1749" i="2"/>
  <c r="AU1027" i="2"/>
  <c r="AU449" i="2"/>
  <c r="AU1737" i="2"/>
  <c r="AU3541" i="2"/>
  <c r="AU1729" i="2"/>
  <c r="AU1722" i="2"/>
  <c r="AU2423" i="2"/>
  <c r="AU435" i="2"/>
  <c r="AU2405" i="2"/>
  <c r="AU2403" i="2"/>
  <c r="AU100" i="2"/>
  <c r="AU1699" i="2"/>
  <c r="AU421" i="2"/>
  <c r="AU3533" i="2"/>
  <c r="AU2952" i="2"/>
  <c r="AU4177" i="2"/>
  <c r="AU2380" i="2"/>
  <c r="AU95" i="2"/>
  <c r="AU1671" i="2"/>
  <c r="AU404" i="2"/>
  <c r="AU1663" i="2"/>
  <c r="AU91" i="2"/>
  <c r="AU2360" i="2"/>
  <c r="AU3332" i="2"/>
  <c r="AU1650" i="2"/>
  <c r="AU623" i="2"/>
  <c r="AU3166" i="2"/>
  <c r="AU4458" i="2"/>
  <c r="AU1230" i="2"/>
  <c r="AU2667" i="2"/>
  <c r="AU2663" i="2"/>
  <c r="AU4435" i="2"/>
  <c r="AU2655" i="2"/>
  <c r="AU4413" i="2"/>
  <c r="AU1979" i="2"/>
  <c r="AU2648" i="2"/>
  <c r="AU4377" i="2"/>
  <c r="AU1200" i="2"/>
  <c r="AU2639" i="2"/>
  <c r="AU1188" i="2"/>
  <c r="AU3134" i="2"/>
  <c r="AU156" i="2"/>
  <c r="AU4360" i="2"/>
  <c r="AU4344" i="2"/>
  <c r="AU1943" i="2"/>
  <c r="AU4321" i="2"/>
  <c r="AU3119" i="2"/>
  <c r="AU1930" i="2"/>
  <c r="AU3583" i="2"/>
  <c r="AU3406" i="2"/>
  <c r="AU2588" i="2"/>
  <c r="AU3102" i="2"/>
  <c r="AU3402" i="2"/>
  <c r="AU3091" i="2"/>
  <c r="AU2576" i="2"/>
  <c r="AU4286" i="2"/>
  <c r="AU3577" i="2"/>
  <c r="AU3082" i="2"/>
  <c r="AU2564" i="2"/>
  <c r="AU4271" i="2"/>
  <c r="AU2552" i="2"/>
  <c r="AU1861" i="2"/>
  <c r="AU1110" i="2"/>
  <c r="AU1849" i="2"/>
  <c r="AU1842" i="2"/>
  <c r="AU4258" i="2"/>
  <c r="AU1097" i="2"/>
  <c r="AU1837" i="2"/>
  <c r="AU2524" i="2"/>
  <c r="AU498" i="2"/>
  <c r="AU497" i="2"/>
  <c r="AU2513" i="2"/>
  <c r="AU2507" i="2"/>
  <c r="AU2500" i="2"/>
  <c r="AU2496" i="2"/>
  <c r="AU3371" i="2"/>
  <c r="AU2487" i="2"/>
  <c r="AU1784" i="2"/>
  <c r="AU469" i="2"/>
  <c r="AU2472" i="2"/>
  <c r="AU3015" i="2"/>
  <c r="AU1047" i="2"/>
  <c r="AU3010" i="2"/>
  <c r="AU1040" i="2"/>
  <c r="AU4211" i="2"/>
  <c r="AU3362" i="2"/>
  <c r="AU1751" i="2"/>
  <c r="AU1744" i="2"/>
  <c r="AU2985" i="2"/>
  <c r="AU447" i="2"/>
  <c r="AU2430" i="2"/>
  <c r="AU2975" i="2"/>
  <c r="AU2972" i="2"/>
  <c r="AU2416" i="2"/>
  <c r="AU2406" i="2"/>
  <c r="AU429" i="2"/>
  <c r="AU2963" i="2"/>
  <c r="AU3351" i="2"/>
  <c r="AU98" i="2"/>
  <c r="AU2955" i="2"/>
  <c r="AU2386" i="2"/>
  <c r="AU1684" i="2"/>
  <c r="AU409" i="2"/>
  <c r="AU1675" i="2"/>
  <c r="AU405" i="2"/>
  <c r="AU94" i="2"/>
  <c r="AU969" i="2"/>
  <c r="AU4154" i="2"/>
  <c r="AU959" i="2"/>
  <c r="AU2020" i="2"/>
  <c r="AU2017" i="2"/>
  <c r="AU1238" i="2"/>
  <c r="AU4454" i="2"/>
  <c r="AU1234" i="2"/>
  <c r="AU3435" i="2"/>
  <c r="AU2670" i="2"/>
  <c r="AU2664" i="2"/>
  <c r="AU2659" i="2"/>
  <c r="AU2656" i="2"/>
  <c r="AU3428" i="2"/>
  <c r="AU4421" i="2"/>
  <c r="AU3146" i="2"/>
  <c r="AU599" i="2"/>
  <c r="AU2647" i="2"/>
  <c r="AU4385" i="2"/>
  <c r="AU4367" i="2"/>
  <c r="AU3140" i="2"/>
  <c r="AU3138" i="2"/>
  <c r="AU1963" i="2"/>
  <c r="AU1960" i="2"/>
  <c r="AU2630" i="2"/>
  <c r="AU3419" i="2"/>
  <c r="AU2622" i="2"/>
  <c r="AU2619" i="2"/>
  <c r="AU4352" i="2"/>
  <c r="AU1171" i="2"/>
  <c r="AU1169" i="2"/>
  <c r="AU4329" i="2"/>
  <c r="AU1164" i="2"/>
  <c r="AU1934" i="2"/>
  <c r="AU3115" i="2"/>
  <c r="AU1928" i="2"/>
  <c r="AU2596" i="2"/>
  <c r="AU3107" i="2"/>
  <c r="AU145" i="2"/>
  <c r="AU14" i="2"/>
  <c r="AU1905" i="2"/>
  <c r="AU2584" i="2"/>
  <c r="AU3093" i="2"/>
  <c r="AU1895" i="2"/>
  <c r="AU4298" i="2"/>
  <c r="AU4282" i="2"/>
  <c r="AU536" i="2"/>
  <c r="AU1884" i="2"/>
  <c r="AU1120" i="2"/>
  <c r="AU2561" i="2"/>
  <c r="AU1117" i="2"/>
  <c r="AU1116" i="2"/>
  <c r="AU2548" i="2"/>
  <c r="AU1111" i="2"/>
  <c r="AU2542" i="2"/>
  <c r="AU2536" i="2"/>
  <c r="AU4264" i="2"/>
  <c r="AU1100" i="2"/>
  <c r="AU3060" i="2"/>
  <c r="AU2528" i="2"/>
  <c r="AU2525" i="2"/>
  <c r="AU3384" i="2"/>
  <c r="AU3051" i="2"/>
  <c r="AU3049" i="2"/>
  <c r="AU2514" i="2"/>
  <c r="AU1816" i="2"/>
  <c r="AU1815" i="2"/>
  <c r="AU4235" i="2"/>
  <c r="AU1811" i="2"/>
  <c r="AU2499" i="2"/>
  <c r="AU3559" i="2"/>
  <c r="AU2494" i="2"/>
  <c r="AU1797" i="2"/>
  <c r="AU3026" i="2"/>
  <c r="AU1790" i="2"/>
  <c r="AU2482" i="2"/>
  <c r="AU1054" i="2"/>
  <c r="AU4223" i="2"/>
  <c r="AU1049" i="2"/>
  <c r="AU2463" i="2"/>
  <c r="AU1043" i="2"/>
  <c r="AU1763" i="2"/>
  <c r="AU3002" i="2"/>
  <c r="AU1037" i="2"/>
  <c r="AU4208" i="2"/>
  <c r="AU4203" i="2"/>
  <c r="AU4197" i="2"/>
  <c r="AU2990" i="2"/>
  <c r="AU4191" i="2"/>
  <c r="AU2433" i="2"/>
  <c r="AU1734" i="2"/>
  <c r="AU1730" i="2"/>
  <c r="AU1013" i="2"/>
  <c r="AU1009" i="2"/>
  <c r="AU105" i="2"/>
  <c r="AU3537" i="2"/>
  <c r="AU431" i="2"/>
  <c r="AU1000" i="2"/>
  <c r="AU2962" i="2"/>
  <c r="AU2395" i="2"/>
  <c r="AU3347" i="2"/>
  <c r="AU417" i="2"/>
  <c r="AU2388" i="2"/>
  <c r="AU1687" i="2"/>
  <c r="AU2950" i="2"/>
  <c r="AU2948" i="2"/>
  <c r="AU1672" i="2"/>
  <c r="AU2370" i="2"/>
  <c r="AU2368" i="2"/>
  <c r="AU4159" i="2"/>
  <c r="AU1659" i="2"/>
  <c r="AU1655" i="2"/>
  <c r="AU962" i="2"/>
  <c r="AU961" i="2"/>
  <c r="AU2688" i="2"/>
  <c r="AU622" i="2"/>
  <c r="AU2679" i="2"/>
  <c r="AU2014" i="2"/>
  <c r="AU4446" i="2"/>
  <c r="AU2675" i="2"/>
  <c r="AU1228" i="2"/>
  <c r="AU2668" i="2"/>
  <c r="AU609" i="2"/>
  <c r="AU1994" i="2"/>
  <c r="AU1988" i="2"/>
  <c r="AU3148" i="2"/>
  <c r="AU162" i="2"/>
  <c r="AU4417" i="2"/>
  <c r="AU2652" i="2"/>
  <c r="AU3595" i="2"/>
  <c r="AU4397" i="2"/>
  <c r="AU4381" i="2"/>
  <c r="AU2646" i="2"/>
  <c r="AU1973" i="2"/>
  <c r="AU2643" i="2"/>
  <c r="AU1966" i="2"/>
  <c r="AU158" i="2"/>
  <c r="AU1958" i="2"/>
  <c r="AU1183" i="2"/>
  <c r="AU1178" i="2"/>
  <c r="AU573" i="2"/>
  <c r="AU1174" i="2"/>
  <c r="AU4356" i="2"/>
  <c r="AU4339" i="2"/>
  <c r="AU2612" i="2"/>
  <c r="AU4325" i="2"/>
  <c r="AU1165" i="2"/>
  <c r="AU3118" i="2"/>
  <c r="AU3114" i="2"/>
  <c r="AU560" i="2"/>
  <c r="AU3584" i="2"/>
  <c r="AU1147" i="2"/>
  <c r="AU3106" i="2"/>
  <c r="AU144" i="2"/>
  <c r="AU1909" i="2"/>
  <c r="AU549" i="2"/>
  <c r="AU3096" i="2"/>
  <c r="AU2578" i="2"/>
  <c r="AU542" i="2"/>
  <c r="AU3088" i="2"/>
  <c r="AU3578" i="2"/>
  <c r="AU3084" i="2"/>
  <c r="AU534" i="2"/>
  <c r="AU1877" i="2"/>
  <c r="AU3076" i="2"/>
  <c r="AU3573" i="2"/>
  <c r="AU2549" i="2"/>
  <c r="AU524" i="2"/>
  <c r="AU13" i="2"/>
  <c r="AU1108" i="2"/>
  <c r="AU1844" i="2"/>
  <c r="AU130" i="2"/>
  <c r="AU1099" i="2"/>
  <c r="AU1098" i="2"/>
  <c r="AU2526" i="2"/>
  <c r="AU1831" i="2"/>
  <c r="AU502" i="2"/>
  <c r="AU2519" i="2"/>
  <c r="AU3378" i="2"/>
  <c r="AU3042" i="2"/>
  <c r="AU4243" i="2"/>
  <c r="AU2505" i="2"/>
  <c r="AU1812" i="2"/>
  <c r="AU1069" i="2"/>
  <c r="AU479" i="2"/>
  <c r="AU4233" i="2"/>
  <c r="AU1796" i="2"/>
  <c r="AU1793" i="2"/>
  <c r="AU118" i="2"/>
  <c r="AU116" i="2"/>
  <c r="AU3553" i="2"/>
  <c r="AU1778" i="2"/>
  <c r="AU114" i="2"/>
  <c r="AU462" i="2"/>
  <c r="AU2461" i="2"/>
  <c r="AU1765" i="2"/>
  <c r="AU3003" i="2"/>
  <c r="AU1757" i="2"/>
  <c r="AU3545" i="2"/>
  <c r="AU1752" i="2"/>
  <c r="AU2441" i="2"/>
  <c r="AU1747" i="2"/>
  <c r="AU4195" i="2"/>
  <c r="AU2982" i="2"/>
  <c r="AU1736" i="2"/>
  <c r="AU444" i="2"/>
  <c r="AU1015" i="2"/>
  <c r="AU1718" i="2"/>
  <c r="AU2969" i="2"/>
  <c r="AU3538" i="2"/>
  <c r="AU1006" i="2"/>
  <c r="AU1708" i="2"/>
  <c r="AU3352" i="2"/>
  <c r="AU1698" i="2"/>
  <c r="AU1693" i="2"/>
  <c r="AU2954" i="2"/>
  <c r="AU1689" i="2"/>
  <c r="AU1681" i="2"/>
  <c r="AU1677" i="2"/>
  <c r="AU4167" i="2"/>
  <c r="AU1666" i="2"/>
  <c r="AU972" i="2"/>
  <c r="AU970" i="2"/>
  <c r="AU3335" i="2"/>
  <c r="AU399" i="2"/>
  <c r="AU396" i="2"/>
  <c r="AU2934" i="2"/>
  <c r="AU3525" i="2"/>
  <c r="AU391" i="2"/>
  <c r="AU2355" i="2"/>
  <c r="AU954" i="2"/>
  <c r="AU950" i="2"/>
  <c r="AU2344" i="2"/>
  <c r="AU2926" i="2"/>
  <c r="AU1628" i="2"/>
  <c r="AU944" i="2"/>
  <c r="AU4121" i="2"/>
  <c r="AU4102" i="2"/>
  <c r="AU4078" i="2"/>
  <c r="AU4059" i="2"/>
  <c r="AU4047" i="2"/>
  <c r="AU2326" i="2"/>
  <c r="AU4017" i="2"/>
  <c r="AU3989" i="2"/>
  <c r="AU3976" i="2"/>
  <c r="AU2315" i="2"/>
  <c r="AU939" i="2"/>
  <c r="AU1613" i="2"/>
  <c r="AU3516" i="2"/>
  <c r="AU2896" i="2"/>
  <c r="AU1602" i="2"/>
  <c r="AU358" i="2"/>
  <c r="AU928" i="2"/>
  <c r="AU348" i="2"/>
  <c r="AU2883" i="2"/>
  <c r="AU912" i="2"/>
  <c r="AU1575" i="2"/>
  <c r="AU74" i="2"/>
  <c r="AU3938" i="2"/>
  <c r="AU1570" i="2"/>
  <c r="AU903" i="2"/>
  <c r="AU3904" i="2"/>
  <c r="AU2268" i="2"/>
  <c r="AU898" i="2"/>
  <c r="AU2866" i="2"/>
  <c r="AU3880" i="2"/>
  <c r="AU2856" i="2"/>
  <c r="AU310" i="2"/>
  <c r="AU3504" i="2"/>
  <c r="AU3869" i="2"/>
  <c r="AU3837" i="2"/>
  <c r="AU3809" i="2"/>
  <c r="AU3790" i="2"/>
  <c r="AU872" i="2"/>
  <c r="AU2233" i="2"/>
  <c r="AU2228" i="2"/>
  <c r="AU1504" i="2"/>
  <c r="AU3766" i="2"/>
  <c r="AU3500" i="2"/>
  <c r="AU291" i="2"/>
  <c r="AU842" i="2"/>
  <c r="AU1484" i="2"/>
  <c r="AU3264" i="2"/>
  <c r="AU1475" i="2"/>
  <c r="AU3716" i="2"/>
  <c r="AU1646" i="2"/>
  <c r="AU953" i="2"/>
  <c r="AU3326" i="2"/>
  <c r="AU1639" i="2"/>
  <c r="AU2928" i="2"/>
  <c r="AU4148" i="2"/>
  <c r="AU4140" i="2"/>
  <c r="AU4133" i="2"/>
  <c r="AU2339" i="2"/>
  <c r="AU4113" i="2"/>
  <c r="AU4098" i="2"/>
  <c r="AU4086" i="2"/>
  <c r="AU4070" i="2"/>
  <c r="AU2337" i="2"/>
  <c r="AU2921" i="2"/>
  <c r="AU4051" i="2"/>
  <c r="AU372" i="2"/>
  <c r="AU2322" i="2"/>
  <c r="AU4025" i="2"/>
  <c r="AU4009" i="2"/>
  <c r="AU3997" i="2"/>
  <c r="AU3981" i="2"/>
  <c r="AU3969" i="2"/>
  <c r="AU3959" i="2"/>
  <c r="AU2312" i="2"/>
  <c r="AU1619" i="2"/>
  <c r="AU2307" i="2"/>
  <c r="AU935" i="2"/>
  <c r="AU362" i="2"/>
  <c r="AU2893" i="2"/>
  <c r="AU78" i="2"/>
  <c r="AU2291" i="2"/>
  <c r="AU3955" i="2"/>
  <c r="AU923" i="2"/>
  <c r="AU919" i="2"/>
  <c r="AU3295" i="2"/>
  <c r="AU1585" i="2"/>
  <c r="AU1579" i="2"/>
  <c r="AU2279" i="2"/>
  <c r="AU338" i="2"/>
  <c r="AU3942" i="2"/>
  <c r="AU73" i="2"/>
  <c r="AU1568" i="2"/>
  <c r="AU1564" i="2"/>
  <c r="AU3916" i="2"/>
  <c r="AU3900" i="2"/>
  <c r="AU3888" i="2"/>
  <c r="AU2266" i="2"/>
  <c r="AU1556" i="2"/>
  <c r="AU1551" i="2"/>
  <c r="AU894" i="2"/>
  <c r="AU2260" i="2"/>
  <c r="AU3507" i="2"/>
  <c r="AU888" i="2"/>
  <c r="AU1540" i="2"/>
  <c r="AU1536" i="2"/>
  <c r="AU1529" i="2"/>
  <c r="AU3877" i="2"/>
  <c r="AU1525" i="2"/>
  <c r="AU877" i="2"/>
  <c r="AU3865" i="2"/>
  <c r="AU3849" i="2"/>
  <c r="AU3833" i="2"/>
  <c r="AU3821" i="2"/>
  <c r="AU3806" i="2"/>
  <c r="AU3794" i="2"/>
  <c r="AU3779" i="2"/>
  <c r="AU1517" i="2"/>
  <c r="AU2847" i="2"/>
  <c r="AU64" i="2"/>
  <c r="AU866" i="2"/>
  <c r="AU303" i="2"/>
  <c r="AU2225" i="2"/>
  <c r="AU1500" i="2"/>
  <c r="AU3770" i="2"/>
  <c r="AU2219" i="2"/>
  <c r="AU1495" i="2"/>
  <c r="AU2835" i="2"/>
  <c r="AU1488" i="2"/>
  <c r="AU1485" i="2"/>
  <c r="AU2208" i="2"/>
  <c r="AU284" i="2"/>
  <c r="AU2205" i="2"/>
  <c r="AU3754" i="2"/>
  <c r="AU3750" i="2"/>
  <c r="AU3748" i="2"/>
  <c r="AU3728" i="2"/>
  <c r="AU1644" i="2"/>
  <c r="AU951" i="2"/>
  <c r="AU3522" i="2"/>
  <c r="AU1635" i="2"/>
  <c r="AU3521" i="2"/>
  <c r="AU377" i="2"/>
  <c r="AU946" i="2"/>
  <c r="AU4129" i="2"/>
  <c r="AU4117" i="2"/>
  <c r="AU1626" i="2"/>
  <c r="AU4094" i="2"/>
  <c r="AU4082" i="2"/>
  <c r="AU4068" i="2"/>
  <c r="AU4056" i="2"/>
  <c r="AU2331" i="2"/>
  <c r="AU4039" i="2"/>
  <c r="AU2324" i="2"/>
  <c r="AU4029" i="2"/>
  <c r="AU4013" i="2"/>
  <c r="AU4001" i="2"/>
  <c r="AU3985" i="2"/>
  <c r="AU3972" i="2"/>
  <c r="AU3962" i="2"/>
  <c r="AU2913" i="2"/>
  <c r="AU2911" i="2"/>
  <c r="AU2310" i="2"/>
  <c r="AU2308" i="2"/>
  <c r="AU2901" i="2"/>
  <c r="AU2303" i="2"/>
  <c r="AU1607" i="2"/>
  <c r="AU932" i="2"/>
  <c r="AU359" i="2"/>
  <c r="AU2292" i="2"/>
  <c r="AU354" i="2"/>
  <c r="AU2287" i="2"/>
  <c r="AU350" i="2"/>
  <c r="AU916" i="2"/>
  <c r="AU914" i="2"/>
  <c r="AU3949" i="2"/>
  <c r="AU3292" i="2"/>
  <c r="AU337" i="2"/>
  <c r="AU3934" i="2"/>
  <c r="AU904" i="2"/>
  <c r="AU3924" i="2"/>
  <c r="AU3912" i="2"/>
  <c r="AU3896" i="2"/>
  <c r="AU902" i="2"/>
  <c r="AU328" i="2"/>
  <c r="AU897" i="2"/>
  <c r="AU2261" i="2"/>
  <c r="AU1548" i="2"/>
  <c r="AU3283" i="2"/>
  <c r="AU1543" i="2"/>
  <c r="AU886" i="2"/>
  <c r="AU1533" i="2"/>
  <c r="AU1528" i="2"/>
  <c r="AU3875" i="2"/>
  <c r="AU1521" i="2"/>
  <c r="AU3861" i="2"/>
  <c r="AU3845" i="2"/>
  <c r="AU3829" i="2"/>
  <c r="AU3817" i="2"/>
  <c r="AU3802" i="2"/>
  <c r="AU3786" i="2"/>
  <c r="AU2243" i="2"/>
  <c r="AU2239" i="2"/>
  <c r="AU2846" i="2"/>
  <c r="AU868" i="2"/>
  <c r="AU3273" i="2"/>
  <c r="AU2227" i="2"/>
  <c r="AU1506" i="2"/>
  <c r="AU2223" i="2"/>
  <c r="AU2222" i="2"/>
  <c r="AU3762" i="2"/>
  <c r="AU3756" i="2"/>
  <c r="AU292" i="2"/>
  <c r="AU851" i="2"/>
  <c r="AU849" i="2"/>
  <c r="AU846" i="2"/>
  <c r="AU841" i="2"/>
  <c r="AU3498" i="2"/>
  <c r="AU2823" i="2"/>
  <c r="AU280" i="2"/>
  <c r="AU3744" i="2"/>
  <c r="AU3732" i="2"/>
  <c r="AU2878" i="2"/>
  <c r="AU2859" i="2"/>
  <c r="AU312" i="2"/>
  <c r="AU3853" i="2"/>
  <c r="AU1512" i="2"/>
  <c r="AU2202" i="2"/>
  <c r="AU3740" i="2"/>
  <c r="AU3724" i="2"/>
  <c r="AU385" i="2"/>
  <c r="AU3327" i="2"/>
  <c r="AU3324" i="2"/>
  <c r="AU2342" i="2"/>
  <c r="AU1631" i="2"/>
  <c r="AU4144" i="2"/>
  <c r="AU4137" i="2"/>
  <c r="AU4125" i="2"/>
  <c r="AU4106" i="2"/>
  <c r="AU4090" i="2"/>
  <c r="AU4074" i="2"/>
  <c r="AU4064" i="2"/>
  <c r="AU3310" i="2"/>
  <c r="AU1625" i="2"/>
  <c r="AU4043" i="2"/>
  <c r="AU4033" i="2"/>
  <c r="AU4021" i="2"/>
  <c r="AU4005" i="2"/>
  <c r="AU3993" i="2"/>
  <c r="AU3979" i="2"/>
  <c r="AU3966" i="2"/>
  <c r="AU2317" i="2"/>
  <c r="AU2909" i="2"/>
  <c r="AU937" i="2"/>
  <c r="AU2304" i="2"/>
  <c r="AU3303" i="2"/>
  <c r="AU2894" i="2"/>
  <c r="AU2297" i="2"/>
  <c r="AU2889" i="2"/>
  <c r="AU355" i="2"/>
  <c r="AU352" i="2"/>
  <c r="AU1591" i="2"/>
  <c r="AU3954" i="2"/>
  <c r="AU2881" i="2"/>
  <c r="AU1576" i="2"/>
  <c r="AU1573" i="2"/>
  <c r="AU3946" i="2"/>
  <c r="AU3930" i="2"/>
  <c r="AU1569" i="2"/>
  <c r="AU3920" i="2"/>
  <c r="AU3908" i="2"/>
  <c r="AU3892" i="2"/>
  <c r="AU1561" i="2"/>
  <c r="AU3885" i="2"/>
  <c r="AU2262" i="2"/>
  <c r="AU322" i="2"/>
  <c r="AU1545" i="2"/>
  <c r="AU3881" i="2"/>
  <c r="AU1532" i="2"/>
  <c r="AU3878" i="2"/>
  <c r="AU2250" i="2"/>
  <c r="AU3873" i="2"/>
  <c r="AU3857" i="2"/>
  <c r="AU3841" i="2"/>
  <c r="AU3825" i="2"/>
  <c r="AU3813" i="2"/>
  <c r="AU3798" i="2"/>
  <c r="AU3782" i="2"/>
  <c r="AU873" i="2"/>
  <c r="AU2238" i="2"/>
  <c r="AU3776" i="2"/>
  <c r="AU2843" i="2"/>
  <c r="AU3773" i="2"/>
  <c r="AU299" i="2"/>
  <c r="AU2836" i="2"/>
  <c r="AU3758" i="2"/>
  <c r="AU2215" i="2"/>
  <c r="AU1487" i="2"/>
  <c r="AU844" i="2"/>
  <c r="AU1479" i="2"/>
  <c r="AU1478" i="2"/>
  <c r="AU3736" i="2"/>
  <c r="AU3720" i="2"/>
  <c r="AU1472" i="2"/>
  <c r="AU271" i="2"/>
  <c r="AU820" i="2"/>
  <c r="AU3696" i="2"/>
  <c r="AU2807" i="2"/>
  <c r="AU3685" i="2"/>
  <c r="AU2800" i="2"/>
  <c r="AU1450" i="2"/>
  <c r="AU2172" i="2"/>
  <c r="AU797" i="2"/>
  <c r="AU2160" i="2"/>
  <c r="AU55" i="2"/>
  <c r="AU54" i="2"/>
  <c r="AU2778" i="2"/>
  <c r="AU1412" i="2"/>
  <c r="AU1408" i="2"/>
  <c r="AU2144" i="2"/>
  <c r="AU759" i="2"/>
  <c r="AU1402" i="2"/>
  <c r="AU2765" i="2"/>
  <c r="AU745" i="2"/>
  <c r="AU228" i="2"/>
  <c r="AU738" i="2"/>
  <c r="AU2119" i="2"/>
  <c r="AU1371" i="2"/>
  <c r="AU1368" i="2"/>
  <c r="AU3647" i="2"/>
  <c r="AU1359" i="2"/>
  <c r="AU3635" i="2"/>
  <c r="AU2742" i="2"/>
  <c r="AU716" i="2"/>
  <c r="AU2095" i="2"/>
  <c r="AU3207" i="2"/>
  <c r="AU3203" i="2"/>
  <c r="AU204" i="2"/>
  <c r="AU2725" i="2"/>
  <c r="AU1314" i="2"/>
  <c r="AU681" i="2"/>
  <c r="AU1279" i="2"/>
  <c r="AU3620" i="2"/>
  <c r="AU2045" i="2"/>
  <c r="AU645" i="2"/>
  <c r="AW2688" i="2"/>
  <c r="AW3440" i="2"/>
  <c r="AW3163" i="2"/>
  <c r="AW614" i="2"/>
  <c r="AW4446" i="2"/>
  <c r="AW1230" i="2"/>
  <c r="AW2670" i="2"/>
  <c r="AW3600" i="2"/>
  <c r="AW1220" i="2"/>
  <c r="AW4436" i="2"/>
  <c r="AW608" i="2"/>
  <c r="AW162" i="2"/>
  <c r="AW4417" i="2"/>
  <c r="AW2652" i="2"/>
  <c r="AW3595" i="2"/>
  <c r="AW4397" i="2"/>
  <c r="AW4377" i="2"/>
  <c r="AW2646" i="2"/>
  <c r="AW592" i="2"/>
  <c r="AW3138" i="2"/>
  <c r="AW1966" i="2"/>
  <c r="AW158" i="2"/>
  <c r="AW1958" i="2"/>
  <c r="AW4360" i="2"/>
  <c r="AU3714" i="2"/>
  <c r="AU272" i="2"/>
  <c r="AU822" i="2"/>
  <c r="AU3700" i="2"/>
  <c r="AU2808" i="2"/>
  <c r="AU1461" i="2"/>
  <c r="AU812" i="2"/>
  <c r="AU262" i="2"/>
  <c r="AU805" i="2"/>
  <c r="AU801" i="2"/>
  <c r="AU2166" i="2"/>
  <c r="AU3483" i="2"/>
  <c r="AU3680" i="2"/>
  <c r="AU9" i="2"/>
  <c r="AU3243" i="2"/>
  <c r="AU2780" i="2"/>
  <c r="AU3239" i="2"/>
  <c r="AU3238" i="2"/>
  <c r="AU1417" i="2"/>
  <c r="AU765" i="2"/>
  <c r="AU3234" i="2"/>
  <c r="AU3476" i="2"/>
  <c r="AU3663" i="2"/>
  <c r="AU45" i="2"/>
  <c r="AU2764" i="2"/>
  <c r="AU2131" i="2"/>
  <c r="AU743" i="2"/>
  <c r="AU739" i="2"/>
  <c r="AU735" i="2"/>
  <c r="AU1374" i="2"/>
  <c r="AU2754" i="2"/>
  <c r="AU3216" i="2"/>
  <c r="AU1365" i="2"/>
  <c r="AU1356" i="2"/>
  <c r="AU2746" i="2"/>
  <c r="AU2103" i="2"/>
  <c r="AU720" i="2"/>
  <c r="AU3464" i="2"/>
  <c r="AU710" i="2"/>
  <c r="AU210" i="2"/>
  <c r="AU705" i="2"/>
  <c r="AU701" i="2"/>
  <c r="AU1320" i="2"/>
  <c r="AU694" i="2"/>
  <c r="AU1311" i="2"/>
  <c r="AU2078" i="2"/>
  <c r="AU679" i="2"/>
  <c r="AU192" i="2"/>
  <c r="AU3193" i="2"/>
  <c r="AU2707" i="2"/>
  <c r="AU30" i="2"/>
  <c r="AU2059" i="2"/>
  <c r="AU664" i="2"/>
  <c r="AU2053" i="2"/>
  <c r="AU2051" i="2"/>
  <c r="AU3451" i="2"/>
  <c r="AU2039" i="2"/>
  <c r="AW2684" i="2"/>
  <c r="AW4454" i="2"/>
  <c r="AW1231" i="2"/>
  <c r="AW3434" i="2"/>
  <c r="AW2664" i="2"/>
  <c r="AW2659" i="2"/>
  <c r="AW2656" i="2"/>
  <c r="AW2655" i="2"/>
  <c r="AW1212" i="2"/>
  <c r="AW4409" i="2"/>
  <c r="AW599" i="2"/>
  <c r="AW4381" i="2"/>
  <c r="AW1204" i="2"/>
  <c r="AW3140" i="2"/>
  <c r="AW2643" i="2"/>
  <c r="AW585" i="2"/>
  <c r="AW2636" i="2"/>
  <c r="AW581" i="2"/>
  <c r="AW3415" i="2"/>
  <c r="AU3494" i="2"/>
  <c r="AU831" i="2"/>
  <c r="AU829" i="2"/>
  <c r="AU3704" i="2"/>
  <c r="AU1463" i="2"/>
  <c r="AU3253" i="2"/>
  <c r="AU2183" i="2"/>
  <c r="AU2177" i="2"/>
  <c r="AU260" i="2"/>
  <c r="AU1448" i="2"/>
  <c r="AU1443" i="2"/>
  <c r="AU2792" i="2"/>
  <c r="AU2789" i="2"/>
  <c r="AU2158" i="2"/>
  <c r="AU782" i="2"/>
  <c r="AU2152" i="2"/>
  <c r="AU3237" i="2"/>
  <c r="AU241" i="2"/>
  <c r="AU3235" i="2"/>
  <c r="AU237" i="2"/>
  <c r="AU1404" i="2"/>
  <c r="AU1399" i="2"/>
  <c r="AU3660" i="2"/>
  <c r="AU1387" i="2"/>
  <c r="AU2118" i="2"/>
  <c r="AU3656" i="2"/>
  <c r="AU731" i="2"/>
  <c r="AU3644" i="2"/>
  <c r="AU3213" i="2"/>
  <c r="AU3467" i="2"/>
  <c r="AU212" i="2"/>
  <c r="AU711" i="2"/>
  <c r="AU3463" i="2"/>
  <c r="AU1330" i="2"/>
  <c r="AU1327" i="2"/>
  <c r="AU1322" i="2"/>
  <c r="AU200" i="2"/>
  <c r="AU686" i="2"/>
  <c r="AU2714" i="2"/>
  <c r="AU194" i="2"/>
  <c r="AU2068" i="2"/>
  <c r="AU1295" i="2"/>
  <c r="AU3626" i="2"/>
  <c r="AU187" i="2"/>
  <c r="AU3623" i="2"/>
  <c r="AU3187" i="2"/>
  <c r="AU3452" i="2"/>
  <c r="AU2044" i="2"/>
  <c r="AU181" i="2"/>
  <c r="AW623" i="2"/>
  <c r="AW2679" i="2"/>
  <c r="AW4458" i="2"/>
  <c r="AW1234" i="2"/>
  <c r="AW3435" i="2"/>
  <c r="AW2667" i="2"/>
  <c r="AW2663" i="2"/>
  <c r="AW1991" i="2"/>
  <c r="AW3428" i="2"/>
  <c r="AW4413" i="2"/>
  <c r="AW1979" i="2"/>
  <c r="AW2648" i="2"/>
  <c r="AW4389" i="2"/>
  <c r="AW4367" i="2"/>
  <c r="AW3592" i="2"/>
  <c r="AW1969" i="2"/>
  <c r="AW2639" i="2"/>
  <c r="AW4362" i="2"/>
  <c r="AW2622" i="2"/>
  <c r="AW4356" i="2"/>
  <c r="AU834" i="2"/>
  <c r="AU1471" i="2"/>
  <c r="AU2811" i="2"/>
  <c r="AU3708" i="2"/>
  <c r="AU268" i="2"/>
  <c r="AU267" i="2"/>
  <c r="AU2185" i="2"/>
  <c r="AU2181" i="2"/>
  <c r="AU1455" i="2"/>
  <c r="AU2796" i="2"/>
  <c r="AU1444" i="2"/>
  <c r="AU793" i="2"/>
  <c r="AU2161" i="2"/>
  <c r="AU788" i="2"/>
  <c r="AU3678" i="2"/>
  <c r="AU784" i="2"/>
  <c r="AU780" i="2"/>
  <c r="AU1422" i="2"/>
  <c r="AU767" i="2"/>
  <c r="AU1410" i="2"/>
  <c r="AU2141" i="2"/>
  <c r="AU234" i="2"/>
  <c r="AU752" i="2"/>
  <c r="AU3227" i="2"/>
  <c r="AU3224" i="2"/>
  <c r="AU2128" i="2"/>
  <c r="AU227" i="2"/>
  <c r="AU2122" i="2"/>
  <c r="AU2760" i="2"/>
  <c r="AU732" i="2"/>
  <c r="AU3651" i="2"/>
  <c r="AU729" i="2"/>
  <c r="AU3643" i="2"/>
  <c r="AU3633" i="2"/>
  <c r="AU213" i="2"/>
  <c r="AU2738" i="2"/>
  <c r="AU708" i="2"/>
  <c r="AU3206" i="2"/>
  <c r="AU1325" i="2"/>
  <c r="AU35" i="2"/>
  <c r="AU201" i="2"/>
  <c r="AU689" i="2"/>
  <c r="AU684" i="2"/>
  <c r="AU2717" i="2"/>
  <c r="AU3195" i="2"/>
  <c r="AU1302" i="2"/>
  <c r="AU32" i="2"/>
  <c r="AU3456" i="2"/>
  <c r="AU3455" i="2"/>
  <c r="AU670" i="2"/>
  <c r="AU1285" i="2"/>
  <c r="AU3621" i="2"/>
  <c r="AU3186" i="2"/>
  <c r="AU2697" i="2"/>
  <c r="AU3618" i="2"/>
  <c r="AW3169" i="2"/>
  <c r="AW2020" i="2"/>
  <c r="AW2017" i="2"/>
  <c r="AW4460" i="2"/>
  <c r="AW2012" i="2"/>
  <c r="AW4442" i="2"/>
  <c r="AW2672" i="2"/>
  <c r="AW4439" i="2"/>
  <c r="AW2666" i="2"/>
  <c r="AW1995" i="2"/>
  <c r="AW4435" i="2"/>
  <c r="AW1987" i="2"/>
  <c r="AW1981" i="2"/>
  <c r="AW4421" i="2"/>
  <c r="AW3146" i="2"/>
  <c r="AW600" i="2"/>
  <c r="AW4401" i="2"/>
  <c r="AW4385" i="2"/>
  <c r="AW4369" i="2"/>
  <c r="AW1973" i="2"/>
  <c r="AW1200" i="2"/>
  <c r="AW4365" i="2"/>
  <c r="AW1960" i="2"/>
  <c r="AW2630" i="2"/>
  <c r="AW1183" i="2"/>
  <c r="AW3418" i="2"/>
  <c r="AW1178" i="2"/>
  <c r="AW573" i="2"/>
  <c r="AW571" i="2"/>
  <c r="AW2619" i="2"/>
  <c r="AU276" i="2"/>
  <c r="AU830" i="2"/>
  <c r="AU1468" i="2"/>
  <c r="AU1464" i="2"/>
  <c r="AU3692" i="2"/>
  <c r="AU814" i="2"/>
  <c r="AU3681" i="2"/>
  <c r="AU263" i="2"/>
  <c r="AU2176" i="2"/>
  <c r="AU3250" i="2"/>
  <c r="AU2795" i="2"/>
  <c r="AU794" i="2"/>
  <c r="AU251" i="2"/>
  <c r="AU2786" i="2"/>
  <c r="AU2156" i="2"/>
  <c r="AU2155" i="2"/>
  <c r="AU1426" i="2"/>
  <c r="AU777" i="2"/>
  <c r="AU772" i="2"/>
  <c r="AU244" i="2"/>
  <c r="AU50" i="2"/>
  <c r="AU2773" i="2"/>
  <c r="AU236" i="2"/>
  <c r="AU2767" i="2"/>
  <c r="AU44" i="2"/>
  <c r="AU1395" i="2"/>
  <c r="AU2762" i="2"/>
  <c r="AU2761" i="2"/>
  <c r="AU737" i="2"/>
  <c r="AU2116" i="2"/>
  <c r="AU220" i="2"/>
  <c r="AU3653" i="2"/>
  <c r="AU218" i="2"/>
  <c r="AU3469" i="2"/>
  <c r="AU3639" i="2"/>
  <c r="AU722" i="2"/>
  <c r="AU1344" i="2"/>
  <c r="AU712" i="2"/>
  <c r="AU706" i="2"/>
  <c r="AU1333" i="2"/>
  <c r="AU207" i="2"/>
  <c r="AU2729" i="2"/>
  <c r="AU34" i="2"/>
  <c r="AU1316" i="2"/>
  <c r="AU2720" i="2"/>
  <c r="AU2076" i="2"/>
  <c r="AU3198" i="2"/>
  <c r="AU3627" i="2"/>
  <c r="AU676" i="2"/>
  <c r="AU1293" i="2"/>
  <c r="AU189" i="2"/>
  <c r="AU3624" i="2"/>
  <c r="AU1282" i="2"/>
  <c r="AU657" i="2"/>
  <c r="AU1274" i="2"/>
  <c r="AU183" i="2"/>
  <c r="AU2040" i="2"/>
  <c r="AW624" i="2"/>
  <c r="AW622" i="2"/>
  <c r="AW3166" i="2"/>
  <c r="AW1238" i="2"/>
  <c r="AW2014" i="2"/>
  <c r="AW4450" i="2"/>
  <c r="AW2675" i="2"/>
  <c r="AW1228" i="2"/>
  <c r="AW2668" i="2"/>
  <c r="AW609" i="2"/>
  <c r="AW1994" i="2"/>
  <c r="AW1988" i="2"/>
  <c r="AW3148" i="2"/>
  <c r="AW4425" i="2"/>
  <c r="AW4405" i="2"/>
  <c r="AW601" i="2"/>
  <c r="AW2647" i="2"/>
  <c r="AW4393" i="2"/>
  <c r="AW4373" i="2"/>
  <c r="AW1196" i="2"/>
  <c r="AW1963" i="2"/>
  <c r="AW1188" i="2"/>
  <c r="AW1187" i="2"/>
  <c r="AW3134" i="2"/>
  <c r="AW3419" i="2"/>
  <c r="AW156" i="2"/>
  <c r="AW2625" i="2"/>
  <c r="AW155" i="2"/>
  <c r="AW1174" i="2"/>
  <c r="AW2617" i="2"/>
  <c r="AW3414" i="2"/>
  <c r="AW1169" i="2"/>
  <c r="AW4321" i="2"/>
  <c r="AW3119" i="2"/>
  <c r="AW3118" i="2"/>
  <c r="AW3115" i="2"/>
  <c r="AW1155" i="2"/>
  <c r="AW1928" i="2"/>
  <c r="AW2596" i="2"/>
  <c r="AW3107" i="2"/>
  <c r="AW145" i="2"/>
  <c r="AW552" i="2"/>
  <c r="AW3102" i="2"/>
  <c r="AW3096" i="2"/>
  <c r="AW3093" i="2"/>
  <c r="AW1895" i="2"/>
  <c r="AW4294" i="2"/>
  <c r="AW4282" i="2"/>
  <c r="AW3084" i="2"/>
  <c r="AW534" i="2"/>
  <c r="AW3398" i="2"/>
  <c r="AW4270" i="2"/>
  <c r="AW1116" i="2"/>
  <c r="AW1861" i="2"/>
  <c r="AW523" i="2"/>
  <c r="AW2542" i="2"/>
  <c r="AW1106" i="2"/>
  <c r="AW1844" i="2"/>
  <c r="AW2534" i="2"/>
  <c r="AW3388" i="2"/>
  <c r="AW1098" i="2"/>
  <c r="AW2526" i="2"/>
  <c r="AW1831" i="2"/>
  <c r="AW1826" i="2"/>
  <c r="AW3378" i="2"/>
  <c r="AW2513" i="2"/>
  <c r="AW1815" i="2"/>
  <c r="AW2505" i="2"/>
  <c r="AW1812" i="2"/>
  <c r="AW2500" i="2"/>
  <c r="AW4233" i="2"/>
  <c r="AW4227" i="2"/>
  <c r="AW1790" i="2"/>
  <c r="AW1784" i="2"/>
  <c r="AW1054" i="2"/>
  <c r="AW2472" i="2"/>
  <c r="AW3016" i="2"/>
  <c r="AW462" i="2"/>
  <c r="AW3010" i="2"/>
  <c r="AW1039" i="2"/>
  <c r="AW4207" i="2"/>
  <c r="AW2993" i="2"/>
  <c r="AW2439" i="2"/>
  <c r="AW1025" i="2"/>
  <c r="AW2433" i="2"/>
  <c r="AW1734" i="2"/>
  <c r="AW444" i="2"/>
  <c r="AW1015" i="2"/>
  <c r="AW2972" i="2"/>
  <c r="AW2969" i="2"/>
  <c r="AW2409" i="2"/>
  <c r="AW1006" i="2"/>
  <c r="AW2401" i="2"/>
  <c r="AW100" i="2"/>
  <c r="AW1699" i="2"/>
  <c r="AW98" i="2"/>
  <c r="AW2955" i="2"/>
  <c r="AW1677" i="2"/>
  <c r="AW4352" i="2"/>
  <c r="AW4344" i="2"/>
  <c r="AW4336" i="2"/>
  <c r="AW2612" i="2"/>
  <c r="AW4333" i="2"/>
  <c r="AW2611" i="2"/>
  <c r="AW1165" i="2"/>
  <c r="AW1934" i="2"/>
  <c r="AW2605" i="2"/>
  <c r="AW1930" i="2"/>
  <c r="AW560" i="2"/>
  <c r="AW558" i="2"/>
  <c r="AW3583" i="2"/>
  <c r="AW1147" i="2"/>
  <c r="AW3582" i="2"/>
  <c r="AW144" i="2"/>
  <c r="AW1910" i="2"/>
  <c r="AW549" i="2"/>
  <c r="AW1136" i="2"/>
  <c r="AW3581" i="2"/>
  <c r="AW2580" i="2"/>
  <c r="AW2576" i="2"/>
  <c r="AW4290" i="2"/>
  <c r="AW4278" i="2"/>
  <c r="AW536" i="2"/>
  <c r="AW1884" i="2"/>
  <c r="AW1121" i="2"/>
  <c r="AW2561" i="2"/>
  <c r="AW1117" i="2"/>
  <c r="AW529" i="2"/>
  <c r="AW1114" i="2"/>
  <c r="AW3072" i="2"/>
  <c r="AW13" i="2"/>
  <c r="AW1108" i="2"/>
  <c r="AW2536" i="2"/>
  <c r="AW4264" i="2"/>
  <c r="AW1099" i="2"/>
  <c r="AW3060" i="2"/>
  <c r="AW2528" i="2"/>
  <c r="AW2525" i="2"/>
  <c r="AW2524" i="2"/>
  <c r="AW502" i="2"/>
  <c r="AW2519" i="2"/>
  <c r="AW497" i="2"/>
  <c r="AW2514" i="2"/>
  <c r="AW1816" i="2"/>
  <c r="AW121" i="2"/>
  <c r="AW3038" i="2"/>
  <c r="AW1811" i="2"/>
  <c r="AW1069" i="2"/>
  <c r="AW479" i="2"/>
  <c r="AW3372" i="2"/>
  <c r="AW1798" i="2"/>
  <c r="AW1796" i="2"/>
  <c r="AW2487" i="2"/>
  <c r="AW1058" i="2"/>
  <c r="AW3367" i="2"/>
  <c r="AW3553" i="2"/>
  <c r="AW4223" i="2"/>
  <c r="AW1049" i="2"/>
  <c r="AW2464" i="2"/>
  <c r="AW1767" i="2"/>
  <c r="AW3006" i="2"/>
  <c r="AW3003" i="2"/>
  <c r="AW1037" i="2"/>
  <c r="AW4210" i="2"/>
  <c r="AW4203" i="2"/>
  <c r="AW1749" i="2"/>
  <c r="AW2990" i="2"/>
  <c r="AW4195" i="2"/>
  <c r="AW1741" i="2"/>
  <c r="AW1021" i="2"/>
  <c r="AW3541" i="2"/>
  <c r="AW2975" i="2"/>
  <c r="AW1722" i="2"/>
  <c r="AW1009" i="2"/>
  <c r="AW3537" i="2"/>
  <c r="AW431" i="2"/>
  <c r="AW1708" i="2"/>
  <c r="AW2962" i="2"/>
  <c r="AW2395" i="2"/>
  <c r="AW419" i="2"/>
  <c r="AW3531" i="2"/>
  <c r="AW4339" i="2"/>
  <c r="AW2613" i="2"/>
  <c r="AW4329" i="2"/>
  <c r="AW567" i="2"/>
  <c r="AW566" i="2"/>
  <c r="AW3117" i="2"/>
  <c r="AW3114" i="2"/>
  <c r="AW3111" i="2"/>
  <c r="AW1151" i="2"/>
  <c r="AW2595" i="2"/>
  <c r="AW3406" i="2"/>
  <c r="AW2588" i="2"/>
  <c r="AW1909" i="2"/>
  <c r="AW1905" i="2"/>
  <c r="AW3402" i="2"/>
  <c r="AW3091" i="2"/>
  <c r="AW4298" i="2"/>
  <c r="AW3088" i="2"/>
  <c r="AW3577" i="2"/>
  <c r="AW3082" i="2"/>
  <c r="AW1877" i="2"/>
  <c r="AW3076" i="2"/>
  <c r="AW3573" i="2"/>
  <c r="AW2548" i="2"/>
  <c r="AW1111" i="2"/>
  <c r="AW1852" i="2"/>
  <c r="AW4265" i="2"/>
  <c r="AW4254" i="2"/>
  <c r="AW508" i="2"/>
  <c r="AW1092" i="2"/>
  <c r="AW2522" i="2"/>
  <c r="AW498" i="2"/>
  <c r="AW3049" i="2"/>
  <c r="AW4247" i="2"/>
  <c r="AW2511" i="2"/>
  <c r="AW1813" i="2"/>
  <c r="AW2501" i="2"/>
  <c r="AW482" i="2"/>
  <c r="AW2494" i="2"/>
  <c r="AW1797" i="2"/>
  <c r="AW1793" i="2"/>
  <c r="AW118" i="2"/>
  <c r="AW469" i="2"/>
  <c r="AW4219" i="2"/>
  <c r="AW3014" i="2"/>
  <c r="AW113" i="2"/>
  <c r="AW1765" i="2"/>
  <c r="AW4211" i="2"/>
  <c r="AW3545" i="2"/>
  <c r="AW1752" i="2"/>
  <c r="AW2441" i="2"/>
  <c r="AW2982" i="2"/>
  <c r="AW2430" i="2"/>
  <c r="AW1730" i="2"/>
  <c r="AW1013" i="2"/>
  <c r="AW1718" i="2"/>
  <c r="AW2419" i="2"/>
  <c r="AW105" i="2"/>
  <c r="AW2405" i="2"/>
  <c r="AW429" i="2"/>
  <c r="AW425" i="2"/>
  <c r="AW2957" i="2"/>
  <c r="AW3347" i="2"/>
  <c r="AW417" i="2"/>
  <c r="AW2952" i="2"/>
  <c r="AW1689" i="2"/>
  <c r="AW3342" i="2"/>
  <c r="AW1681" i="2"/>
  <c r="AW409" i="2"/>
  <c r="AW2578" i="2"/>
  <c r="AW542" i="2"/>
  <c r="AW3578" i="2"/>
  <c r="AW1886" i="2"/>
  <c r="AW1120" i="2"/>
  <c r="AW4271" i="2"/>
  <c r="AW3074" i="2"/>
  <c r="AW1859" i="2"/>
  <c r="AW1855" i="2"/>
  <c r="AW2537" i="2"/>
  <c r="AW131" i="2"/>
  <c r="AW1100" i="2"/>
  <c r="AW2529" i="2"/>
  <c r="AW1837" i="2"/>
  <c r="AW3384" i="2"/>
  <c r="AW1084" i="2"/>
  <c r="AW3564" i="2"/>
  <c r="AW1079" i="2"/>
  <c r="AW2507" i="2"/>
  <c r="AW3561" i="2"/>
  <c r="AW2496" i="2"/>
  <c r="AW3371" i="2"/>
  <c r="AW3026" i="2"/>
  <c r="AW1789" i="2"/>
  <c r="AW1056" i="2"/>
  <c r="AW3365" i="2"/>
  <c r="AW114" i="2"/>
  <c r="AW2463" i="2"/>
  <c r="AW1763" i="2"/>
  <c r="AW3363" i="2"/>
  <c r="AW2999" i="2"/>
  <c r="AW3362" i="2"/>
  <c r="AW1751" i="2"/>
  <c r="AW1747" i="2"/>
  <c r="AW1744" i="2"/>
  <c r="AW2985" i="2"/>
  <c r="AW447" i="2"/>
  <c r="AW1736" i="2"/>
  <c r="AW1729" i="2"/>
  <c r="AW3538" i="2"/>
  <c r="AW2403" i="2"/>
  <c r="AW3352" i="2"/>
  <c r="AW1698" i="2"/>
  <c r="AW1693" i="2"/>
  <c r="AW2390" i="2"/>
  <c r="AW2386" i="2"/>
  <c r="AW1687" i="2"/>
  <c r="AW1684" i="2"/>
  <c r="AW2950" i="2"/>
  <c r="AW2380" i="2"/>
  <c r="AW3127" i="2"/>
  <c r="AW4348" i="2"/>
  <c r="AW1171" i="2"/>
  <c r="AW1943" i="2"/>
  <c r="AW150" i="2"/>
  <c r="AW4325" i="2"/>
  <c r="AW1164" i="2"/>
  <c r="AW2606" i="2"/>
  <c r="AW3584" i="2"/>
  <c r="AW1923" i="2"/>
  <c r="AW3106" i="2"/>
  <c r="AW4309" i="2"/>
  <c r="AW14" i="2"/>
  <c r="AW1907" i="2"/>
  <c r="AW2585" i="2"/>
  <c r="AW2584" i="2"/>
  <c r="AW1900" i="2"/>
  <c r="AW1897" i="2"/>
  <c r="AW1130" i="2"/>
  <c r="AW4286" i="2"/>
  <c r="AW2574" i="2"/>
  <c r="AW4275" i="2"/>
  <c r="AW1881" i="2"/>
  <c r="AW2564" i="2"/>
  <c r="AW532" i="2"/>
  <c r="AW531" i="2"/>
  <c r="AW2552" i="2"/>
  <c r="AW2549" i="2"/>
  <c r="AW524" i="2"/>
  <c r="AW1110" i="2"/>
  <c r="AW1849" i="2"/>
  <c r="AW1842" i="2"/>
  <c r="AW130" i="2"/>
  <c r="AW4258" i="2"/>
  <c r="AW1097" i="2"/>
  <c r="AW506" i="2"/>
  <c r="AW3055" i="2"/>
  <c r="AW3051" i="2"/>
  <c r="AW3381" i="2"/>
  <c r="AW1081" i="2"/>
  <c r="AW3042" i="2"/>
  <c r="AW4243" i="2"/>
  <c r="AW4235" i="2"/>
  <c r="AW2502" i="2"/>
  <c r="AW2499" i="2"/>
  <c r="AW3559" i="2"/>
  <c r="AW3033" i="2"/>
  <c r="AW4230" i="2"/>
  <c r="AW1064" i="2"/>
  <c r="AW119" i="2"/>
  <c r="AW2482" i="2"/>
  <c r="AW116" i="2"/>
  <c r="AW3019" i="2"/>
  <c r="AW1778" i="2"/>
  <c r="AW3015" i="2"/>
  <c r="AW1047" i="2"/>
  <c r="AW2461" i="2"/>
  <c r="AW1043" i="2"/>
  <c r="AW1040" i="2"/>
  <c r="AW3002" i="2"/>
  <c r="AW1757" i="2"/>
  <c r="AW4208" i="2"/>
  <c r="AW4205" i="2"/>
  <c r="AW4197" i="2"/>
  <c r="AW1027" i="2"/>
  <c r="AW4191" i="2"/>
  <c r="AW449" i="2"/>
  <c r="AW1737" i="2"/>
  <c r="AW4186" i="2"/>
  <c r="AW1017" i="2"/>
  <c r="AW107" i="2"/>
  <c r="AW2423" i="2"/>
  <c r="AW2416" i="2"/>
  <c r="AW435" i="2"/>
  <c r="AW2406" i="2"/>
  <c r="AW1004" i="2"/>
  <c r="AW1000" i="2"/>
  <c r="AW2963" i="2"/>
  <c r="AW3351" i="2"/>
  <c r="AW421" i="2"/>
  <c r="AW3533" i="2"/>
  <c r="AW2954" i="2"/>
  <c r="AW2388" i="2"/>
  <c r="AW4177" i="2"/>
  <c r="AW4174" i="2"/>
  <c r="AW4171" i="2"/>
  <c r="AW403" i="2"/>
  <c r="AW1663" i="2"/>
  <c r="AW969" i="2"/>
  <c r="AW399" i="2"/>
  <c r="AW396" i="2"/>
  <c r="AW2934" i="2"/>
  <c r="AW1650" i="2"/>
  <c r="AW385" i="2"/>
  <c r="AW3326" i="2"/>
  <c r="AW2342" i="2"/>
  <c r="AW3521" i="2"/>
  <c r="AW4140" i="2"/>
  <c r="AW944" i="2"/>
  <c r="AW4125" i="2"/>
  <c r="AW4106" i="2"/>
  <c r="AW4086" i="2"/>
  <c r="AW4068" i="2"/>
  <c r="AW3310" i="2"/>
  <c r="AW1625" i="2"/>
  <c r="AW4039" i="2"/>
  <c r="AW2324" i="2"/>
  <c r="AW4025" i="2"/>
  <c r="AW4005" i="2"/>
  <c r="AW3989" i="2"/>
  <c r="AW3976" i="2"/>
  <c r="AW3959" i="2"/>
  <c r="AW2312" i="2"/>
  <c r="AW2308" i="2"/>
  <c r="AW2901" i="2"/>
  <c r="AW362" i="2"/>
  <c r="AW932" i="2"/>
  <c r="AW2291" i="2"/>
  <c r="AW352" i="2"/>
  <c r="AW3954" i="2"/>
  <c r="AW2881" i="2"/>
  <c r="AW2878" i="2"/>
  <c r="AW3292" i="2"/>
  <c r="AW3938" i="2"/>
  <c r="AW1570" i="2"/>
  <c r="AW1564" i="2"/>
  <c r="AW3908" i="2"/>
  <c r="AW3892" i="2"/>
  <c r="AW2266" i="2"/>
  <c r="AW898" i="2"/>
  <c r="AW894" i="2"/>
  <c r="AW2866" i="2"/>
  <c r="AW1543" i="2"/>
  <c r="AW886" i="2"/>
  <c r="AW1529" i="2"/>
  <c r="AW3877" i="2"/>
  <c r="AW3873" i="2"/>
  <c r="AW3861" i="2"/>
  <c r="AW3845" i="2"/>
  <c r="AW3825" i="2"/>
  <c r="AW3813" i="2"/>
  <c r="AW3802" i="2"/>
  <c r="AW3790" i="2"/>
  <c r="AW3782" i="2"/>
  <c r="AW873" i="2"/>
  <c r="AW2239" i="2"/>
  <c r="AW2233" i="2"/>
  <c r="AW3776" i="2"/>
  <c r="AW1512" i="2"/>
  <c r="AW3273" i="2"/>
  <c r="AW2843" i="2"/>
  <c r="AW2228" i="2"/>
  <c r="AW2227" i="2"/>
  <c r="AW1506" i="2"/>
  <c r="AW1504" i="2"/>
  <c r="AW2223" i="2"/>
  <c r="AW1500" i="2"/>
  <c r="AW2222" i="2"/>
  <c r="AW3770" i="2"/>
  <c r="AW3766" i="2"/>
  <c r="AW3762" i="2"/>
  <c r="AW2219" i="2"/>
  <c r="AW3756" i="2"/>
  <c r="AW2835" i="2"/>
  <c r="AW1488" i="2"/>
  <c r="AW1487" i="2"/>
  <c r="AW849" i="2"/>
  <c r="AW844" i="2"/>
  <c r="AW841" i="2"/>
  <c r="AW3754" i="2"/>
  <c r="AW1671" i="2"/>
  <c r="AW405" i="2"/>
  <c r="AW94" i="2"/>
  <c r="AW4163" i="2"/>
  <c r="AW91" i="2"/>
  <c r="AW2360" i="2"/>
  <c r="AW3525" i="2"/>
  <c r="AW87" i="2"/>
  <c r="AW954" i="2"/>
  <c r="AW3324" i="2"/>
  <c r="AW1635" i="2"/>
  <c r="AW1631" i="2"/>
  <c r="AW1628" i="2"/>
  <c r="AW4133" i="2"/>
  <c r="AW4121" i="2"/>
  <c r="AW1626" i="2"/>
  <c r="AW4090" i="2"/>
  <c r="AW4070" i="2"/>
  <c r="AW4056" i="2"/>
  <c r="AW4051" i="2"/>
  <c r="AW2326" i="2"/>
  <c r="AW2322" i="2"/>
  <c r="AW4017" i="2"/>
  <c r="AW4001" i="2"/>
  <c r="AW3981" i="2"/>
  <c r="AW3966" i="2"/>
  <c r="AW2315" i="2"/>
  <c r="AW939" i="2"/>
  <c r="AW2307" i="2"/>
  <c r="AW935" i="2"/>
  <c r="AW2893" i="2"/>
  <c r="AW78" i="2"/>
  <c r="AW2889" i="2"/>
  <c r="AW928" i="2"/>
  <c r="AW2287" i="2"/>
  <c r="AW919" i="2"/>
  <c r="AW916" i="2"/>
  <c r="AW914" i="2"/>
  <c r="AW1575" i="2"/>
  <c r="AW2279" i="2"/>
  <c r="AW337" i="2"/>
  <c r="AW3930" i="2"/>
  <c r="AW903" i="2"/>
  <c r="AW3916" i="2"/>
  <c r="AW3896" i="2"/>
  <c r="AW902" i="2"/>
  <c r="AW1556" i="2"/>
  <c r="AW2262" i="2"/>
  <c r="AW2260" i="2"/>
  <c r="AW3881" i="2"/>
  <c r="AW1536" i="2"/>
  <c r="AW2856" i="2"/>
  <c r="AW310" i="2"/>
  <c r="AW3504" i="2"/>
  <c r="AW1521" i="2"/>
  <c r="AW3857" i="2"/>
  <c r="AW3837" i="2"/>
  <c r="AW3817" i="2"/>
  <c r="AW3806" i="2"/>
  <c r="AW3794" i="2"/>
  <c r="AW3779" i="2"/>
  <c r="AW872" i="2"/>
  <c r="AW1517" i="2"/>
  <c r="AW2846" i="2"/>
  <c r="AW64" i="2"/>
  <c r="AW868" i="2"/>
  <c r="AW866" i="2"/>
  <c r="AW303" i="2"/>
  <c r="AW2225" i="2"/>
  <c r="AW3773" i="2"/>
  <c r="AW299" i="2"/>
  <c r="AW2836" i="2"/>
  <c r="AW3758" i="2"/>
  <c r="AW3500" i="2"/>
  <c r="AW1495" i="2"/>
  <c r="AW2215" i="2"/>
  <c r="AW292" i="2"/>
  <c r="AW291" i="2"/>
  <c r="AW851" i="2"/>
  <c r="AW1485" i="2"/>
  <c r="AW2208" i="2"/>
  <c r="AW846" i="2"/>
  <c r="AW284" i="2"/>
  <c r="AW842" i="2"/>
  <c r="AW1479" i="2"/>
  <c r="AW95" i="2"/>
  <c r="AW4167" i="2"/>
  <c r="AW1666" i="2"/>
  <c r="AW972" i="2"/>
  <c r="AW3335" i="2"/>
  <c r="AW3334" i="2"/>
  <c r="AW3526" i="2"/>
  <c r="AW962" i="2"/>
  <c r="AW961" i="2"/>
  <c r="AW1646" i="2"/>
  <c r="AW953" i="2"/>
  <c r="AW950" i="2"/>
  <c r="AW1639" i="2"/>
  <c r="AW2926" i="2"/>
  <c r="AW377" i="2"/>
  <c r="AW4137" i="2"/>
  <c r="AW4117" i="2"/>
  <c r="AW4098" i="2"/>
  <c r="AW4082" i="2"/>
  <c r="AW4064" i="2"/>
  <c r="AW2921" i="2"/>
  <c r="AW4043" i="2"/>
  <c r="AW4033" i="2"/>
  <c r="AW4013" i="2"/>
  <c r="AW3997" i="2"/>
  <c r="AW3979" i="2"/>
  <c r="AW3962" i="2"/>
  <c r="AW2909" i="2"/>
  <c r="AW937" i="2"/>
  <c r="AW2304" i="2"/>
  <c r="AW2303" i="2"/>
  <c r="AW2894" i="2"/>
  <c r="AW1602" i="2"/>
  <c r="AW358" i="2"/>
  <c r="AW355" i="2"/>
  <c r="AW923" i="2"/>
  <c r="AW3295" i="2"/>
  <c r="AW912" i="2"/>
  <c r="AW1576" i="2"/>
  <c r="AW74" i="2"/>
  <c r="AW338" i="2"/>
  <c r="AW3934" i="2"/>
  <c r="AW1569" i="2"/>
  <c r="AW3924" i="2"/>
  <c r="AW3904" i="2"/>
  <c r="AW3888" i="2"/>
  <c r="AW3885" i="2"/>
  <c r="AW2261" i="2"/>
  <c r="AW1548" i="2"/>
  <c r="AW3507" i="2"/>
  <c r="AW3880" i="2"/>
  <c r="AW1528" i="2"/>
  <c r="AW3875" i="2"/>
  <c r="AW3869" i="2"/>
  <c r="AW3853" i="2"/>
  <c r="AW3841" i="2"/>
  <c r="AW3821" i="2"/>
  <c r="AW3809" i="2"/>
  <c r="AW3798" i="2"/>
  <c r="AW2243" i="2"/>
  <c r="AW3498" i="2"/>
  <c r="AW2948" i="2"/>
  <c r="AW1672" i="2"/>
  <c r="AW404" i="2"/>
  <c r="AW970" i="2"/>
  <c r="AW4154" i="2"/>
  <c r="AW3332" i="2"/>
  <c r="AW2355" i="2"/>
  <c r="AW3327" i="2"/>
  <c r="AW2344" i="2"/>
  <c r="AW4148" i="2"/>
  <c r="AW946" i="2"/>
  <c r="AW2339" i="2"/>
  <c r="AW4102" i="2"/>
  <c r="AW4078" i="2"/>
  <c r="AW4059" i="2"/>
  <c r="AW2331" i="2"/>
  <c r="AW372" i="2"/>
  <c r="AW4021" i="2"/>
  <c r="AW3993" i="2"/>
  <c r="AW3972" i="2"/>
  <c r="AW2317" i="2"/>
  <c r="AW1619" i="2"/>
  <c r="AW3516" i="2"/>
  <c r="AW2896" i="2"/>
  <c r="AW359" i="2"/>
  <c r="AW3955" i="2"/>
  <c r="AW350" i="2"/>
  <c r="AW2883" i="2"/>
  <c r="AW3949" i="2"/>
  <c r="AW3946" i="2"/>
  <c r="AW73" i="2"/>
  <c r="AW1568" i="2"/>
  <c r="AW3912" i="2"/>
  <c r="AW1561" i="2"/>
  <c r="AW897" i="2"/>
  <c r="AW322" i="2"/>
  <c r="AW1545" i="2"/>
  <c r="AW1540" i="2"/>
  <c r="AW1533" i="2"/>
  <c r="AW3878" i="2"/>
  <c r="AW2250" i="2"/>
  <c r="AW877" i="2"/>
  <c r="AW3849" i="2"/>
  <c r="AW3829" i="2"/>
  <c r="AW3786" i="2"/>
  <c r="AW2238" i="2"/>
  <c r="AW1484" i="2"/>
  <c r="AW1675" i="2"/>
  <c r="AW2370" i="2"/>
  <c r="AW2368" i="2"/>
  <c r="AW4159" i="2"/>
  <c r="AW1659" i="2"/>
  <c r="AW1655" i="2"/>
  <c r="AW391" i="2"/>
  <c r="AW959" i="2"/>
  <c r="AW1644" i="2"/>
  <c r="AW951" i="2"/>
  <c r="AW3522" i="2"/>
  <c r="AW2928" i="2"/>
  <c r="AW4144" i="2"/>
  <c r="AW4129" i="2"/>
  <c r="AW4113" i="2"/>
  <c r="AW4094" i="2"/>
  <c r="AW4074" i="2"/>
  <c r="AW2337" i="2"/>
  <c r="AW4047" i="2"/>
  <c r="AW4029" i="2"/>
  <c r="AW4009" i="2"/>
  <c r="AW3985" i="2"/>
  <c r="AW3969" i="2"/>
  <c r="AW2913" i="2"/>
  <c r="AW2911" i="2"/>
  <c r="AW2310" i="2"/>
  <c r="AW1613" i="2"/>
  <c r="AW3303" i="2"/>
  <c r="AW1607" i="2"/>
  <c r="AW2297" i="2"/>
  <c r="AW2292" i="2"/>
  <c r="AW354" i="2"/>
  <c r="AW1591" i="2"/>
  <c r="AW348" i="2"/>
  <c r="AW1585" i="2"/>
  <c r="AW1579" i="2"/>
  <c r="AW1573" i="2"/>
  <c r="AW3942" i="2"/>
  <c r="AW904" i="2"/>
  <c r="AW3920" i="2"/>
  <c r="AW3900" i="2"/>
  <c r="AW2268" i="2"/>
  <c r="AW328" i="2"/>
  <c r="AW1551" i="2"/>
  <c r="AW3283" i="2"/>
  <c r="AW888" i="2"/>
  <c r="AW2859" i="2"/>
  <c r="AW1532" i="2"/>
  <c r="AW312" i="2"/>
  <c r="AW1525" i="2"/>
  <c r="AW3865" i="2"/>
  <c r="AW3833" i="2"/>
  <c r="AW2847" i="2"/>
  <c r="AW2205" i="2"/>
  <c r="AW3264" i="2"/>
  <c r="AW2823" i="2"/>
  <c r="AW1478" i="2"/>
  <c r="AW3750" i="2"/>
  <c r="AW280" i="2"/>
  <c r="AW2202" i="2"/>
  <c r="AW1475" i="2"/>
  <c r="AW3748" i="2"/>
  <c r="AW3744" i="2"/>
  <c r="AW3740" i="2"/>
  <c r="AW3736" i="2"/>
  <c r="AW3732" i="2"/>
  <c r="AW3728" i="2"/>
  <c r="AW3724" i="2"/>
  <c r="AW3720" i="2"/>
  <c r="AW3716" i="2"/>
  <c r="AW3494" i="2"/>
  <c r="AW834" i="2"/>
  <c r="AW276" i="2"/>
  <c r="AW3714" i="2"/>
  <c r="AW1472" i="2"/>
  <c r="AW831" i="2"/>
  <c r="AW1471" i="2"/>
  <c r="AW830" i="2"/>
  <c r="AW272" i="2"/>
  <c r="AW271" i="2"/>
  <c r="AW829" i="2"/>
  <c r="AW2811" i="2"/>
  <c r="AW1468" i="2"/>
  <c r="AW822" i="2"/>
  <c r="AW820" i="2"/>
  <c r="AW1464" i="2"/>
  <c r="AW3708" i="2"/>
  <c r="AW3704" i="2"/>
  <c r="AW3700" i="2"/>
  <c r="AW3696" i="2"/>
  <c r="AW3692" i="2"/>
  <c r="AW268" i="2"/>
  <c r="AW1463" i="2"/>
  <c r="AW2808" i="2"/>
  <c r="AW2807" i="2"/>
  <c r="AW814" i="2"/>
  <c r="AW267" i="2"/>
  <c r="AW1461" i="2"/>
  <c r="AW3253" i="2"/>
  <c r="AW2185" i="2"/>
  <c r="AW3685" i="2"/>
  <c r="AW3681" i="2"/>
  <c r="AW812" i="2"/>
  <c r="AW2183" i="2"/>
  <c r="AW2181" i="2"/>
  <c r="AW263" i="2"/>
  <c r="AW262" i="2"/>
  <c r="AW2177" i="2"/>
  <c r="AW2800" i="2"/>
  <c r="AW2176" i="2"/>
  <c r="AW1455" i="2"/>
  <c r="AW260" i="2"/>
  <c r="AW1450" i="2"/>
  <c r="AW805" i="2"/>
  <c r="AW3250" i="2"/>
  <c r="AW2796" i="2"/>
  <c r="AW1448" i="2"/>
  <c r="AW2172" i="2"/>
  <c r="AW801" i="2"/>
  <c r="AW2795" i="2"/>
  <c r="AW1444" i="2"/>
  <c r="AW797" i="2"/>
  <c r="AW1443" i="2"/>
  <c r="AW2166" i="2"/>
  <c r="AW794" i="2"/>
  <c r="AW793" i="2"/>
  <c r="AW2792" i="2"/>
  <c r="AW3483" i="2"/>
  <c r="AW251" i="2"/>
  <c r="AW2161" i="2"/>
  <c r="AW2160" i="2"/>
  <c r="AW3680" i="2"/>
  <c r="AW2789" i="2"/>
  <c r="AW788" i="2"/>
  <c r="AW55" i="2"/>
  <c r="AW2786" i="2"/>
  <c r="AW9" i="2"/>
  <c r="AW2158" i="2"/>
  <c r="AW2156" i="2"/>
  <c r="AW1337" i="2"/>
  <c r="AW2734" i="2"/>
  <c r="AW2093" i="2"/>
  <c r="AW3208" i="2"/>
  <c r="AW3462" i="2"/>
  <c r="AW2090" i="2"/>
  <c r="AW209" i="2"/>
  <c r="AW2732" i="2"/>
  <c r="AW37" i="2"/>
  <c r="AW36" i="2"/>
  <c r="AW2087" i="2"/>
  <c r="AW703" i="2"/>
  <c r="AW205" i="2"/>
  <c r="AW1323" i="2"/>
  <c r="AW2727" i="2"/>
  <c r="AW698" i="2"/>
  <c r="AW203" i="2"/>
  <c r="AW3461" i="2"/>
  <c r="AW3202" i="2"/>
  <c r="AW697" i="2"/>
  <c r="AW696" i="2"/>
  <c r="AW2724" i="2"/>
  <c r="AW2722" i="2"/>
  <c r="AW691" i="2"/>
  <c r="AW690" i="2"/>
  <c r="AW3200" i="2"/>
  <c r="AW687" i="2"/>
  <c r="AW685" i="2"/>
  <c r="AW2080" i="2"/>
  <c r="AW199" i="2"/>
  <c r="AW2077" i="2"/>
  <c r="AW1306" i="2"/>
  <c r="AW197" i="2"/>
  <c r="AW2075" i="2"/>
  <c r="AW1304" i="2"/>
  <c r="AW680" i="2"/>
  <c r="AW2074" i="2"/>
  <c r="AW1303" i="2"/>
  <c r="AW193" i="2"/>
  <c r="AW2070" i="2"/>
  <c r="AW2069" i="2"/>
  <c r="AW1300" i="2"/>
  <c r="AW2067" i="2"/>
  <c r="AW2066" i="2"/>
  <c r="AW1297" i="2"/>
  <c r="AW2708" i="2"/>
  <c r="AW674" i="2"/>
  <c r="AW191" i="2"/>
  <c r="AW190" i="2"/>
  <c r="AW1290" i="2"/>
  <c r="AW31" i="2"/>
  <c r="AW2061" i="2"/>
  <c r="AW1289" i="2"/>
  <c r="AW671" i="2"/>
  <c r="AW2690" i="2"/>
  <c r="AW625" i="2"/>
  <c r="AW2687" i="2"/>
  <c r="AW2685" i="2"/>
  <c r="AW2019" i="2"/>
  <c r="AW3442" i="2"/>
  <c r="AW1241" i="2"/>
  <c r="AW3441" i="2"/>
  <c r="AW620" i="2"/>
  <c r="AW3439" i="2"/>
  <c r="AW3164" i="2"/>
  <c r="AW618" i="2"/>
  <c r="AW3162" i="2"/>
  <c r="AW1239" i="2"/>
  <c r="AW615" i="2"/>
  <c r="AW3438" i="2"/>
  <c r="AW1237" i="2"/>
  <c r="AW4459" i="2"/>
  <c r="AW4455" i="2"/>
  <c r="AW4451" i="2"/>
  <c r="AW4447" i="2"/>
  <c r="AW4443" i="2"/>
  <c r="AW2676" i="2"/>
  <c r="AW4441" i="2"/>
  <c r="AW3437" i="2"/>
  <c r="AW3159" i="2"/>
  <c r="AW3436" i="2"/>
  <c r="AW2009" i="2"/>
  <c r="AW611" i="2"/>
  <c r="AW3157" i="2"/>
  <c r="AW4440" i="2"/>
  <c r="AW1226" i="2"/>
  <c r="AW2005" i="2"/>
  <c r="AW2004" i="2"/>
  <c r="AW3155" i="2"/>
  <c r="AW2000" i="2"/>
  <c r="AW1998" i="2"/>
  <c r="AW1225" i="2"/>
  <c r="AW16" i="2"/>
  <c r="AW1221" i="2"/>
  <c r="AW1996" i="2"/>
  <c r="AW3431" i="2"/>
  <c r="AW1993" i="2"/>
  <c r="AW3153" i="2"/>
  <c r="AW4437" i="2"/>
  <c r="AW2657" i="2"/>
  <c r="AW3151" i="2"/>
  <c r="AW1217" i="2"/>
  <c r="AW3149" i="2"/>
  <c r="AW1984" i="2"/>
  <c r="AW4432" i="2"/>
  <c r="AW1215" i="2"/>
  <c r="AW3147" i="2"/>
  <c r="AW3426" i="2"/>
  <c r="AW1214" i="2"/>
  <c r="AW1213" i="2"/>
  <c r="AW4426" i="2"/>
  <c r="AW4422" i="2"/>
  <c r="AW4418" i="2"/>
  <c r="AW4414" i="2"/>
  <c r="AW4410" i="2"/>
  <c r="AW4406" i="2"/>
  <c r="AW1211" i="2"/>
  <c r="AW2653" i="2"/>
  <c r="AW603" i="2"/>
  <c r="AW3425" i="2"/>
  <c r="AW2651" i="2"/>
  <c r="AW1977" i="2"/>
  <c r="AW1207" i="2"/>
  <c r="AW2649" i="2"/>
  <c r="AW3144" i="2"/>
  <c r="AW4402" i="2"/>
  <c r="AW4398" i="2"/>
  <c r="AW4394" i="2"/>
  <c r="AW4390" i="2"/>
  <c r="AW4386" i="2"/>
  <c r="AW4382" i="2"/>
  <c r="AW4378" i="2"/>
  <c r="AW4374" i="2"/>
  <c r="AW4370" i="2"/>
  <c r="AW3594" i="2"/>
  <c r="AW4368" i="2"/>
  <c r="AW1205" i="2"/>
  <c r="AW593" i="2"/>
  <c r="AW1203" i="2"/>
  <c r="AW591" i="2"/>
  <c r="AW590" i="2"/>
  <c r="AW3139" i="2"/>
  <c r="AW160" i="2"/>
  <c r="AW1199" i="2"/>
  <c r="AW1198" i="2"/>
  <c r="AW1197" i="2"/>
  <c r="AW1967" i="2"/>
  <c r="AW1195" i="2"/>
  <c r="AW584" i="2"/>
  <c r="AW1193" i="2"/>
  <c r="AW1962" i="2"/>
  <c r="AW1190" i="2"/>
  <c r="AW157" i="2"/>
  <c r="AW1189" i="2"/>
  <c r="AW2632" i="2"/>
  <c r="AW583" i="2"/>
  <c r="AW3590" i="2"/>
  <c r="AW3589" i="2"/>
  <c r="AW3420" i="2"/>
  <c r="AW1957" i="2"/>
  <c r="AW2628" i="2"/>
  <c r="AW3132" i="2"/>
  <c r="AW1956" i="2"/>
  <c r="AW1954" i="2"/>
  <c r="AW577" i="2"/>
  <c r="AW2627" i="2"/>
  <c r="AW576" i="2"/>
  <c r="AW2623" i="2"/>
  <c r="AW574" i="2"/>
  <c r="AW572" i="2"/>
  <c r="AW1951" i="2"/>
  <c r="AW2620" i="2"/>
  <c r="AW1949" i="2"/>
  <c r="AW2618" i="2"/>
  <c r="AW1172" i="2"/>
  <c r="AW570" i="2"/>
  <c r="AW3128" i="2"/>
  <c r="AW4357" i="2"/>
  <c r="AW4353" i="2"/>
  <c r="AW4349" i="2"/>
  <c r="AW4345" i="2"/>
  <c r="AW4341" i="2"/>
  <c r="AW1946" i="2"/>
  <c r="AW3126" i="2"/>
  <c r="AW4337" i="2"/>
  <c r="AW2614" i="2"/>
  <c r="AW152" i="2"/>
  <c r="AW568" i="2"/>
  <c r="AW3122" i="2"/>
  <c r="AW3121" i="2"/>
  <c r="AW4334" i="2"/>
  <c r="AW4330" i="2"/>
  <c r="AW4326" i="2"/>
  <c r="AW4322" i="2"/>
  <c r="AW1167" i="2"/>
  <c r="AW2610" i="2"/>
  <c r="AW149" i="2"/>
  <c r="AW3585" i="2"/>
  <c r="AW1937" i="2"/>
  <c r="AW1161" i="2"/>
  <c r="AW1936" i="2"/>
  <c r="AW1935" i="2"/>
  <c r="AW1933" i="2"/>
  <c r="AW564" i="2"/>
  <c r="AW3116" i="2"/>
  <c r="AW2603" i="2"/>
  <c r="AW1156" i="2"/>
  <c r="AW562" i="2"/>
  <c r="AW3408" i="2"/>
  <c r="AW3112" i="2"/>
  <c r="AW1929" i="2"/>
  <c r="AW2599" i="2"/>
  <c r="AW559" i="2"/>
  <c r="AW4314" i="2"/>
  <c r="AW557" i="2"/>
  <c r="AW4313" i="2"/>
  <c r="AW1925" i="2"/>
  <c r="AW1924" i="2"/>
  <c r="AW146" i="2"/>
  <c r="AW1145" i="2"/>
  <c r="AW2593" i="2"/>
  <c r="AW4310" i="2"/>
  <c r="AW1144" i="2"/>
  <c r="AW2590" i="2"/>
  <c r="AW2589" i="2"/>
  <c r="AW1917" i="2"/>
  <c r="AW4306" i="2"/>
  <c r="AW1916" i="2"/>
  <c r="AW1914" i="2"/>
  <c r="AW1142" i="2"/>
  <c r="AW3104" i="2"/>
  <c r="AW4304" i="2"/>
  <c r="AW3103" i="2"/>
  <c r="AW1137" i="2"/>
  <c r="AW4303" i="2"/>
  <c r="AW2587" i="2"/>
  <c r="AW3404" i="2"/>
  <c r="AW4302" i="2"/>
  <c r="AW1135" i="2"/>
  <c r="AW3097" i="2"/>
  <c r="AW547" i="2"/>
  <c r="AW1901" i="2"/>
  <c r="AW3094" i="2"/>
  <c r="AW546" i="2"/>
  <c r="AW2581" i="2"/>
  <c r="AW1132" i="2"/>
  <c r="AW140" i="2"/>
  <c r="AW544" i="2"/>
  <c r="AW1896" i="2"/>
  <c r="AW3580" i="2"/>
  <c r="AW543" i="2"/>
  <c r="AW1127" i="2"/>
  <c r="AW4299" i="2"/>
  <c r="AW4295" i="2"/>
  <c r="AW4291" i="2"/>
  <c r="AW4287" i="2"/>
  <c r="AW1891" i="2"/>
  <c r="AW540" i="2"/>
  <c r="AW4283" i="2"/>
  <c r="AW4279" i="2"/>
  <c r="AW2573" i="2"/>
  <c r="AW3087" i="2"/>
  <c r="AW3086" i="2"/>
  <c r="AW4276" i="2"/>
  <c r="AW1124" i="2"/>
  <c r="AW3083" i="2"/>
  <c r="AW1122" i="2"/>
  <c r="AW4274" i="2"/>
  <c r="AW1882" i="2"/>
  <c r="AW3576" i="2"/>
  <c r="AW2567" i="2"/>
  <c r="AW1880" i="2"/>
  <c r="AW138" i="2"/>
  <c r="AW2563" i="2"/>
  <c r="AW3078" i="2"/>
  <c r="AW1876" i="2"/>
  <c r="AW1874" i="2"/>
  <c r="AW2560" i="2"/>
  <c r="AW1873" i="2"/>
  <c r="AW2557" i="2"/>
  <c r="AW4272" i="2"/>
  <c r="AW1870" i="2"/>
  <c r="AW3396" i="2"/>
  <c r="AW2554" i="2"/>
  <c r="AW3395" i="2"/>
  <c r="AW1867" i="2"/>
  <c r="AW1865" i="2"/>
  <c r="AW527" i="2"/>
  <c r="AW136" i="2"/>
  <c r="AW3393" i="2"/>
  <c r="AW1862" i="2"/>
  <c r="AW2546" i="2"/>
  <c r="AW135" i="2"/>
  <c r="AW4266" i="2"/>
  <c r="AW1857" i="2"/>
  <c r="AW2545" i="2"/>
  <c r="AW2544" i="2"/>
  <c r="AW3571" i="2"/>
  <c r="AW1856" i="2"/>
  <c r="AW1853" i="2"/>
  <c r="AW1851" i="2"/>
  <c r="AW1850" i="2"/>
  <c r="AW3069" i="2"/>
  <c r="AW1848" i="2"/>
  <c r="AW3067" i="2"/>
  <c r="AW1105" i="2"/>
  <c r="AW2535" i="2"/>
  <c r="AW1843" i="2"/>
  <c r="AW132" i="2"/>
  <c r="AW3390" i="2"/>
  <c r="AW514" i="2"/>
  <c r="AW3389" i="2"/>
  <c r="AW129" i="2"/>
  <c r="AW2532" i="2"/>
  <c r="AW4261" i="2"/>
  <c r="AW512" i="2"/>
  <c r="AW4259" i="2"/>
  <c r="AW4255" i="2"/>
  <c r="AW4252" i="2"/>
  <c r="AW510" i="2"/>
  <c r="AW2530" i="2"/>
  <c r="AW3387" i="2"/>
  <c r="AW127" i="2"/>
  <c r="AW507" i="2"/>
  <c r="AW1096" i="2"/>
  <c r="AW1094" i="2"/>
  <c r="AW1838" i="2"/>
  <c r="AW505" i="2"/>
  <c r="AW1834" i="2"/>
  <c r="AW3056" i="2"/>
  <c r="AW504" i="2"/>
  <c r="AW3565" i="2"/>
  <c r="AW1829" i="2"/>
  <c r="AW1089" i="2"/>
  <c r="AW503" i="2"/>
  <c r="AW501" i="2"/>
  <c r="AW500" i="2"/>
  <c r="AW499" i="2"/>
  <c r="AW1825" i="2"/>
  <c r="AW3050" i="2"/>
  <c r="AW2518" i="2"/>
  <c r="AW2517" i="2"/>
  <c r="AW2516" i="2"/>
  <c r="AW2515" i="2"/>
  <c r="AW1083" i="2"/>
  <c r="AW1082" i="2"/>
  <c r="AW1820" i="2"/>
  <c r="AW3043" i="2"/>
  <c r="AW494" i="2"/>
  <c r="AW1080" i="2"/>
  <c r="AW4250" i="2"/>
  <c r="AW4248" i="2"/>
  <c r="AW4244" i="2"/>
  <c r="AW1078" i="2"/>
  <c r="AW1077" i="2"/>
  <c r="AW2509" i="2"/>
  <c r="AW2508" i="2"/>
  <c r="AW4239" i="2"/>
  <c r="AW4236" i="2"/>
  <c r="AW491" i="2"/>
  <c r="AW490" i="2"/>
  <c r="AW2504" i="2"/>
  <c r="AW3374" i="2"/>
  <c r="AW1810" i="2"/>
  <c r="AW1072" i="2"/>
  <c r="AW486" i="2"/>
  <c r="AW485" i="2"/>
  <c r="AW3373" i="2"/>
  <c r="AW1806" i="2"/>
  <c r="AW1067" i="2"/>
  <c r="AW480" i="2"/>
  <c r="AW1805" i="2"/>
  <c r="AW3034" i="2"/>
  <c r="AW478" i="2"/>
  <c r="AW2495" i="2"/>
  <c r="AW3558" i="2"/>
  <c r="AW4234" i="2"/>
  <c r="AW3557" i="2"/>
  <c r="AW3028" i="2"/>
  <c r="AW2493" i="2"/>
  <c r="AW2491" i="2"/>
  <c r="AW3027" i="2"/>
  <c r="AW4228" i="2"/>
  <c r="AW473" i="2"/>
  <c r="AW1794" i="2"/>
  <c r="AW2488" i="2"/>
  <c r="AW1063" i="2"/>
  <c r="AW1062" i="2"/>
  <c r="AW3023" i="2"/>
  <c r="AW2485" i="2"/>
  <c r="AW1060" i="2"/>
  <c r="AW1059" i="2"/>
  <c r="AW1786" i="2"/>
  <c r="AW2481" i="2"/>
  <c r="AW1057" i="2"/>
  <c r="AW470" i="2"/>
  <c r="AW2478" i="2"/>
  <c r="AW1782" i="2"/>
  <c r="AW467" i="2"/>
  <c r="AW3020" i="2"/>
  <c r="AW1053" i="2"/>
  <c r="AW1780" i="2"/>
  <c r="AW1052" i="2"/>
  <c r="AW465" i="2"/>
  <c r="AW4224" i="2"/>
  <c r="AW4220" i="2"/>
  <c r="AW115" i="2"/>
  <c r="AW2469" i="2"/>
  <c r="AW1777" i="2"/>
  <c r="AW1776" i="2"/>
  <c r="AW2467" i="2"/>
  <c r="AW1775" i="2"/>
  <c r="AW3550" i="2"/>
  <c r="AW2465" i="2"/>
  <c r="AW1772" i="2"/>
  <c r="AW1769" i="2"/>
  <c r="AW1768" i="2"/>
  <c r="AW2460" i="2"/>
  <c r="AW1044" i="2"/>
  <c r="AW1766" i="2"/>
  <c r="AW2458" i="2"/>
  <c r="AW3007" i="2"/>
  <c r="AW1764" i="2"/>
  <c r="AW3004" i="2"/>
  <c r="AW1761" i="2"/>
  <c r="AW1760" i="2"/>
  <c r="AW3546" i="2"/>
  <c r="AW3364" i="2"/>
  <c r="AW2453" i="2"/>
  <c r="AW1758" i="2"/>
  <c r="AW4212" i="2"/>
  <c r="AW2452" i="2"/>
  <c r="AW455" i="2"/>
  <c r="AW2998" i="2"/>
  <c r="AW1756" i="2"/>
  <c r="AW2447" i="2"/>
  <c r="AW1754" i="2"/>
  <c r="AW1753" i="2"/>
  <c r="AW4206" i="2"/>
  <c r="AW2444" i="2"/>
  <c r="AW3361" i="2"/>
  <c r="AW2994" i="2"/>
  <c r="AW2992" i="2"/>
  <c r="AW2991" i="2"/>
  <c r="AW4198" i="2"/>
  <c r="AW3543" i="2"/>
  <c r="AW1030" i="2"/>
  <c r="AW1029" i="2"/>
  <c r="AW1745" i="2"/>
  <c r="AW2438" i="2"/>
  <c r="AW2988" i="2"/>
  <c r="AW110" i="2"/>
  <c r="AW4192" i="2"/>
  <c r="AW2986" i="2"/>
  <c r="AW2437" i="2"/>
  <c r="AW2434" i="2"/>
  <c r="AW3359" i="2"/>
  <c r="AW2983" i="2"/>
  <c r="AW448" i="2"/>
  <c r="AW2981" i="2"/>
  <c r="AW3357" i="2"/>
  <c r="AW108" i="2"/>
  <c r="AW1735" i="2"/>
  <c r="AW1019" i="2"/>
  <c r="AW1733" i="2"/>
  <c r="AW2428" i="2"/>
  <c r="AW1732" i="2"/>
  <c r="AW1731" i="2"/>
  <c r="AW2977" i="2"/>
  <c r="AW3354" i="2"/>
  <c r="AW1725" i="2"/>
  <c r="AW442" i="2"/>
  <c r="AW2974" i="2"/>
  <c r="AW2426" i="2"/>
  <c r="AW1012" i="2"/>
  <c r="AW1719" i="2"/>
  <c r="AW438" i="2"/>
  <c r="AW1010" i="2"/>
  <c r="AW2424" i="2"/>
  <c r="AW2420" i="2"/>
  <c r="AW1717" i="2"/>
  <c r="AW1008" i="2"/>
  <c r="AW2414" i="2"/>
  <c r="AW3539" i="2"/>
  <c r="AW2410" i="2"/>
  <c r="AW2408" i="2"/>
  <c r="AW2407" i="2"/>
  <c r="AW1713" i="2"/>
  <c r="AW433" i="2"/>
  <c r="AW1007" i="2"/>
  <c r="AW3353" i="2"/>
  <c r="AW2965" i="2"/>
  <c r="AW1002" i="2"/>
  <c r="AW2964" i="2"/>
  <c r="AW2402" i="2"/>
  <c r="AW4183" i="2"/>
  <c r="AW998" i="2"/>
  <c r="AW1706" i="2"/>
  <c r="AW2398" i="2"/>
  <c r="AW99" i="2"/>
  <c r="AW1703" i="2"/>
  <c r="AW2961" i="2"/>
  <c r="AW2396" i="2"/>
  <c r="AW3350" i="2"/>
  <c r="AW994" i="2"/>
  <c r="AW423" i="2"/>
  <c r="AW2958" i="2"/>
  <c r="AW2394" i="2"/>
  <c r="AW2393" i="2"/>
  <c r="AW1695" i="2"/>
  <c r="AW991" i="2"/>
  <c r="AW3346" i="2"/>
  <c r="AW3345" i="2"/>
  <c r="AW2391" i="2"/>
  <c r="AW989" i="2"/>
  <c r="AW1691" i="2"/>
  <c r="AW986" i="2"/>
  <c r="AW2389" i="2"/>
  <c r="AW416" i="2"/>
  <c r="AW2387" i="2"/>
  <c r="AW2951" i="2"/>
  <c r="AW413" i="2"/>
  <c r="AW983" i="2"/>
  <c r="AW4178" i="2"/>
  <c r="AW2383" i="2"/>
  <c r="AW1682" i="2"/>
  <c r="AW410" i="2"/>
  <c r="AW2949" i="2"/>
  <c r="AW981" i="2"/>
  <c r="AW980" i="2"/>
  <c r="AW2378" i="2"/>
  <c r="AW2377" i="2"/>
  <c r="AW1676" i="2"/>
  <c r="AW406" i="2"/>
  <c r="AW2372" i="2"/>
  <c r="AW1673" i="2"/>
  <c r="AW975" i="2"/>
  <c r="AW4172" i="2"/>
  <c r="AW4168" i="2"/>
  <c r="AW1670" i="2"/>
  <c r="AW4164" i="2"/>
  <c r="AW974" i="2"/>
  <c r="AW973" i="2"/>
  <c r="AW402" i="2"/>
  <c r="AW401" i="2"/>
  <c r="AW2367" i="2"/>
  <c r="AW1664" i="2"/>
  <c r="AW3338" i="2"/>
  <c r="AW971" i="2"/>
  <c r="AW2941" i="2"/>
  <c r="AW1661" i="2"/>
  <c r="AW2939" i="2"/>
  <c r="AW4160" i="2"/>
  <c r="AW2365" i="2"/>
  <c r="AW967" i="2"/>
  <c r="AW397" i="2"/>
  <c r="AW4155" i="2"/>
  <c r="AW3527" i="2"/>
  <c r="AW1658" i="2"/>
  <c r="AW2361" i="2"/>
  <c r="AW89" i="2"/>
  <c r="AW1656" i="2"/>
  <c r="AW963" i="2"/>
  <c r="AW1654" i="2"/>
  <c r="AW1652" i="2"/>
  <c r="AW3331" i="2"/>
  <c r="AW392" i="2"/>
  <c r="AW390" i="2"/>
  <c r="AW3330" i="2"/>
  <c r="AW88" i="2"/>
  <c r="AW2354" i="2"/>
  <c r="AW2353" i="2"/>
  <c r="AW388" i="2"/>
  <c r="AW386" i="2"/>
  <c r="AW3329" i="2"/>
  <c r="AW2351" i="2"/>
  <c r="AW2931" i="2"/>
  <c r="AW384" i="2"/>
  <c r="AW1641" i="2"/>
  <c r="AW2929" i="2"/>
  <c r="AW3523" i="2"/>
  <c r="AW382" i="2"/>
  <c r="AW3323" i="2"/>
  <c r="AW2345" i="2"/>
  <c r="AW380" i="2"/>
  <c r="AW2343" i="2"/>
  <c r="AW4150" i="2"/>
  <c r="AW3321" i="2"/>
  <c r="AW1632" i="2"/>
  <c r="AW85" i="2"/>
  <c r="AW2924" i="2"/>
  <c r="AW4149" i="2"/>
  <c r="AW2923" i="2"/>
  <c r="AW84" i="2"/>
  <c r="AW4145" i="2"/>
  <c r="AW4141" i="2"/>
  <c r="AW1627" i="2"/>
  <c r="AW945" i="2"/>
  <c r="AW3520" i="2"/>
  <c r="AW4134" i="2"/>
  <c r="AW4130" i="2"/>
  <c r="AW3313" i="2"/>
  <c r="AW4126" i="2"/>
  <c r="AW4122" i="2"/>
  <c r="AW4118" i="2"/>
  <c r="AW4114" i="2"/>
  <c r="AW4110" i="2"/>
  <c r="AW4107" i="2"/>
  <c r="AW4103" i="2"/>
  <c r="AW4099" i="2"/>
  <c r="AW4095" i="2"/>
  <c r="AW4091" i="2"/>
  <c r="AW4087" i="2"/>
  <c r="AW4083" i="2"/>
  <c r="AW4079" i="2"/>
  <c r="AW4075" i="2"/>
  <c r="AW4071" i="2"/>
  <c r="AW3312" i="2"/>
  <c r="AW4065" i="2"/>
  <c r="AW4062" i="2"/>
  <c r="AW2336" i="2"/>
  <c r="AW4057" i="2"/>
  <c r="AW2334" i="2"/>
  <c r="AW373" i="2"/>
  <c r="AW2919" i="2"/>
  <c r="AW3308" i="2"/>
  <c r="AW4052" i="2"/>
  <c r="AW4048" i="2"/>
  <c r="AW4044" i="2"/>
  <c r="AW4040" i="2"/>
  <c r="AW2917" i="2"/>
  <c r="AW2327" i="2"/>
  <c r="AW2325" i="2"/>
  <c r="AW1623" i="2"/>
  <c r="AW4034" i="2"/>
  <c r="AW4030" i="2"/>
  <c r="AW4026" i="2"/>
  <c r="AW4022" i="2"/>
  <c r="AW4018" i="2"/>
  <c r="AW4014" i="2"/>
  <c r="AW4010" i="2"/>
  <c r="AW4006" i="2"/>
  <c r="AW4002" i="2"/>
  <c r="AW3998" i="2"/>
  <c r="AW3994" i="2"/>
  <c r="AW3990" i="2"/>
  <c r="AW3986" i="2"/>
  <c r="AW3982" i="2"/>
  <c r="AW3980" i="2"/>
  <c r="AW3977" i="2"/>
  <c r="AW3973" i="2"/>
  <c r="AW3970" i="2"/>
  <c r="AW3967" i="2"/>
  <c r="AW3963" i="2"/>
  <c r="AW3960" i="2"/>
  <c r="AW2318" i="2"/>
  <c r="AW2912" i="2"/>
  <c r="AW83" i="2"/>
  <c r="AW2313" i="2"/>
  <c r="AW940" i="2"/>
  <c r="AW2910" i="2"/>
  <c r="AW368" i="2"/>
  <c r="AW366" i="2"/>
  <c r="AW2908" i="2"/>
  <c r="AW3518" i="2"/>
  <c r="AW936" i="2"/>
  <c r="AW1615" i="2"/>
  <c r="AW2305" i="2"/>
  <c r="AW82" i="2"/>
  <c r="AW364" i="2"/>
  <c r="AW2902" i="2"/>
  <c r="AW2899" i="2"/>
  <c r="AW3515" i="2"/>
  <c r="AW1610" i="2"/>
  <c r="AW2897" i="2"/>
  <c r="AW81" i="2"/>
  <c r="AW1608" i="2"/>
  <c r="AW360" i="2"/>
  <c r="AW1604" i="2"/>
  <c r="AW2301" i="2"/>
  <c r="AW2891" i="2"/>
  <c r="AW2890" i="2"/>
  <c r="AW1601" i="2"/>
  <c r="AW77" i="2"/>
  <c r="AW2295" i="2"/>
  <c r="AW3513" i="2"/>
  <c r="AW3298" i="2"/>
  <c r="AW1598" i="2"/>
  <c r="AW929" i="2"/>
  <c r="AW1597" i="2"/>
  <c r="AW2289" i="2"/>
  <c r="AW353" i="2"/>
  <c r="AW926" i="2"/>
  <c r="AW925" i="2"/>
  <c r="AW1592" i="2"/>
  <c r="AW351" i="2"/>
  <c r="AW3296" i="2"/>
  <c r="AW1590" i="2"/>
  <c r="AW349" i="2"/>
  <c r="AW1588" i="2"/>
  <c r="AW1587" i="2"/>
  <c r="AW345" i="2"/>
  <c r="AW2281" i="2"/>
  <c r="AW2882" i="2"/>
  <c r="AW1583" i="2"/>
  <c r="AW3950" i="2"/>
  <c r="AW913" i="2"/>
  <c r="AW76" i="2"/>
  <c r="AW911" i="2"/>
  <c r="AW1577" i="2"/>
  <c r="AW909" i="2"/>
  <c r="AW908" i="2"/>
  <c r="AW1574" i="2"/>
  <c r="AW3293" i="2"/>
  <c r="AW341" i="2"/>
  <c r="AW907" i="2"/>
  <c r="AW2276" i="2"/>
  <c r="AW2873" i="2"/>
  <c r="AW1571" i="2"/>
  <c r="AW3943" i="2"/>
  <c r="AW3939" i="2"/>
  <c r="AW3935" i="2"/>
  <c r="AW3931" i="2"/>
  <c r="AW906" i="2"/>
  <c r="AW335" i="2"/>
  <c r="AW905" i="2"/>
  <c r="AW3926" i="2"/>
  <c r="AW334" i="2"/>
  <c r="AW1566" i="2"/>
  <c r="AW1565" i="2"/>
  <c r="AW1563" i="2"/>
  <c r="AW3921" i="2"/>
  <c r="AW3917" i="2"/>
  <c r="AW3913" i="2"/>
  <c r="AW3909" i="2"/>
  <c r="AW3905" i="2"/>
  <c r="AW3901" i="2"/>
  <c r="AW3897" i="2"/>
  <c r="AW3893" i="2"/>
  <c r="AW3889" i="2"/>
  <c r="AW3886" i="2"/>
  <c r="AW330" i="2"/>
  <c r="AW2267" i="2"/>
  <c r="AW3509" i="2"/>
  <c r="AW900" i="2"/>
  <c r="AW2265" i="2"/>
  <c r="AW2264" i="2"/>
  <c r="AW3508" i="2"/>
  <c r="AW1553" i="2"/>
  <c r="AW326" i="2"/>
  <c r="AW2870" i="2"/>
  <c r="AW1550" i="2"/>
  <c r="AW3284" i="2"/>
  <c r="AW71" i="2"/>
  <c r="AW2868" i="2"/>
  <c r="AW1546" i="2"/>
  <c r="AW321" i="2"/>
  <c r="AW320" i="2"/>
  <c r="AW890" i="2"/>
  <c r="AW3883" i="2"/>
  <c r="AW2258" i="2"/>
  <c r="AW2862" i="2"/>
  <c r="AW1541" i="2"/>
  <c r="AW887" i="2"/>
  <c r="AW70" i="2"/>
  <c r="AW317" i="2"/>
  <c r="AW2858" i="2"/>
  <c r="AW1537" i="2"/>
  <c r="AW1534" i="2"/>
  <c r="AW3279" i="2"/>
  <c r="AW884" i="2"/>
  <c r="AW3506" i="2"/>
  <c r="AW3505" i="2"/>
  <c r="AW314" i="2"/>
  <c r="AW881" i="2"/>
  <c r="AW311" i="2"/>
  <c r="AW67" i="2"/>
  <c r="AW1526" i="2"/>
  <c r="AW2247" i="2"/>
  <c r="AW878" i="2"/>
  <c r="AW66" i="2"/>
  <c r="AW309" i="2"/>
  <c r="AW1522" i="2"/>
  <c r="AW2853" i="2"/>
  <c r="AW3870" i="2"/>
  <c r="AW3866" i="2"/>
  <c r="AW3862" i="2"/>
  <c r="AW3858" i="2"/>
  <c r="AW3854" i="2"/>
  <c r="AW3850" i="2"/>
  <c r="AW3846" i="2"/>
  <c r="AW3842" i="2"/>
  <c r="AW3838" i="2"/>
  <c r="AW3834" i="2"/>
  <c r="AW3830" i="2"/>
  <c r="AW3826" i="2"/>
  <c r="AW3822" i="2"/>
  <c r="AW3818" i="2"/>
  <c r="AW3814" i="2"/>
  <c r="AW3810" i="2"/>
  <c r="AW3807" i="2"/>
  <c r="AW3803" i="2"/>
  <c r="AW3799" i="2"/>
  <c r="AW3795" i="2"/>
  <c r="AW3791" i="2"/>
  <c r="AW3787" i="2"/>
  <c r="AW3783" i="2"/>
  <c r="AW2851" i="2"/>
  <c r="AW875" i="2"/>
  <c r="AW874" i="2"/>
  <c r="AW2849" i="2"/>
  <c r="AW3503" i="2"/>
  <c r="AW2240" i="2"/>
  <c r="AW1515" i="2"/>
  <c r="AW2848" i="2"/>
  <c r="AW3276" i="2"/>
  <c r="AW2234" i="2"/>
  <c r="AW2232" i="2"/>
  <c r="AW1513" i="2"/>
  <c r="AW2845" i="2"/>
  <c r="AW3274" i="2"/>
  <c r="AW305" i="2"/>
  <c r="AW3502" i="2"/>
  <c r="AW864" i="2"/>
  <c r="AW1508" i="2"/>
  <c r="AW862" i="2"/>
  <c r="AW3501" i="2"/>
  <c r="AW62" i="2"/>
  <c r="AW2841" i="2"/>
  <c r="AW1505" i="2"/>
  <c r="AW301" i="2"/>
  <c r="AW2840" i="2"/>
  <c r="AW1502" i="2"/>
  <c r="AW3271" i="2"/>
  <c r="AW858" i="2"/>
  <c r="AW2837" i="2"/>
  <c r="AW2221" i="2"/>
  <c r="AW3767" i="2"/>
  <c r="AW3763" i="2"/>
  <c r="AW3759" i="2"/>
  <c r="AW857" i="2"/>
  <c r="AW1496" i="2"/>
  <c r="AW295" i="2"/>
  <c r="AW1493" i="2"/>
  <c r="AW2216" i="2"/>
  <c r="AW856" i="2"/>
  <c r="AW855" i="2"/>
  <c r="AW2833" i="2"/>
  <c r="AW854" i="2"/>
  <c r="AW852" i="2"/>
  <c r="AW2832" i="2"/>
  <c r="AW3267" i="2"/>
  <c r="AW2211" i="2"/>
  <c r="AW2209" i="2"/>
  <c r="AW847" i="2"/>
  <c r="AW845" i="2"/>
  <c r="AW843" i="2"/>
  <c r="AW2829" i="2"/>
  <c r="AW2826" i="2"/>
  <c r="AW840" i="2"/>
  <c r="AW282" i="2"/>
  <c r="AW838" i="2"/>
  <c r="AW281" i="2"/>
  <c r="AW1480" i="2"/>
  <c r="AW2825" i="2"/>
  <c r="AW2824" i="2"/>
  <c r="AW2820" i="2"/>
  <c r="AW1477" i="2"/>
  <c r="AW3261" i="2"/>
  <c r="AW3260" i="2"/>
  <c r="AW2819" i="2"/>
  <c r="AW3749" i="2"/>
  <c r="AW3745" i="2"/>
  <c r="AW3741" i="2"/>
  <c r="AW3737" i="2"/>
  <c r="AW3733" i="2"/>
  <c r="AW3729" i="2"/>
  <c r="AW3725" i="2"/>
  <c r="AW3721" i="2"/>
  <c r="AW3717" i="2"/>
  <c r="AW2199" i="2"/>
  <c r="AW2817" i="2"/>
  <c r="AW277" i="2"/>
  <c r="AW2197" i="2"/>
  <c r="AW2816" i="2"/>
  <c r="AW3258" i="2"/>
  <c r="AW3493" i="2"/>
  <c r="AW1470" i="2"/>
  <c r="AW1469" i="2"/>
  <c r="AW3711" i="2"/>
  <c r="AW2196" i="2"/>
  <c r="AW827" i="2"/>
  <c r="AW824" i="2"/>
  <c r="AW1467" i="2"/>
  <c r="AW2194" i="2"/>
  <c r="AW3492" i="2"/>
  <c r="AW3709" i="2"/>
  <c r="AW3705" i="2"/>
  <c r="AW3701" i="2"/>
  <c r="AW3697" i="2"/>
  <c r="AW3693" i="2"/>
  <c r="AW2193" i="2"/>
  <c r="AW3255" i="2"/>
  <c r="AW2809" i="2"/>
  <c r="AW2192" i="2"/>
  <c r="AW2190" i="2"/>
  <c r="AW3687" i="2"/>
  <c r="AW2188" i="2"/>
  <c r="AW266" i="2"/>
  <c r="AW2186" i="2"/>
  <c r="AW3686" i="2"/>
  <c r="AW3682" i="2"/>
  <c r="AW2805" i="2"/>
  <c r="AW264" i="2"/>
  <c r="AW2804" i="2"/>
  <c r="AW3488" i="2"/>
  <c r="AW3252" i="2"/>
  <c r="AW2178" i="2"/>
  <c r="AW2801" i="2"/>
  <c r="AW261" i="2"/>
  <c r="AW3486" i="2"/>
  <c r="AW807" i="2"/>
  <c r="AW1451" i="2"/>
  <c r="AW806" i="2"/>
  <c r="AW2173" i="2"/>
  <c r="AW3249" i="2"/>
  <c r="AW257" i="2"/>
  <c r="AW803" i="2"/>
  <c r="AW802" i="2"/>
  <c r="AW256" i="2"/>
  <c r="AW799" i="2"/>
  <c r="AW798" i="2"/>
  <c r="AW3485" i="2"/>
  <c r="AW2167" i="2"/>
  <c r="AW57" i="2"/>
  <c r="AW253" i="2"/>
  <c r="AW252" i="2"/>
  <c r="AW3484" i="2"/>
  <c r="AW2162" i="2"/>
  <c r="AW250" i="2"/>
  <c r="AW3482" i="2"/>
  <c r="AW249" i="2"/>
  <c r="AW248" i="2"/>
  <c r="AW2787" i="2"/>
  <c r="AW1436" i="2"/>
  <c r="AW3244" i="2"/>
  <c r="AW1432" i="2"/>
  <c r="AW1430" i="2"/>
  <c r="AW1429" i="2"/>
  <c r="AW1428" i="2"/>
  <c r="AW3677" i="2"/>
  <c r="AW2782" i="2"/>
  <c r="AW3675" i="2"/>
  <c r="AW3673" i="2"/>
  <c r="AW2781" i="2"/>
  <c r="AW783" i="2"/>
  <c r="AW247" i="2"/>
  <c r="AW1425" i="2"/>
  <c r="AW778" i="2"/>
  <c r="AW3478" i="2"/>
  <c r="AW774" i="2"/>
  <c r="AW773" i="2"/>
  <c r="AW8" i="2"/>
  <c r="AW1420" i="2"/>
  <c r="AW1418" i="2"/>
  <c r="AW3670" i="2"/>
  <c r="AW768" i="2"/>
  <c r="AW1415" i="2"/>
  <c r="AW1413" i="2"/>
  <c r="AW242" i="2"/>
  <c r="AW766" i="2"/>
  <c r="AW51" i="2"/>
  <c r="AW2146" i="2"/>
  <c r="AW239" i="2"/>
  <c r="AW3666" i="2"/>
  <c r="AW763" i="2"/>
  <c r="AW1407" i="2"/>
  <c r="AW238" i="2"/>
  <c r="AW3665" i="2"/>
  <c r="AW2142" i="2"/>
  <c r="AW760" i="2"/>
  <c r="AW3232" i="2"/>
  <c r="AW3231" i="2"/>
  <c r="AW1405" i="2"/>
  <c r="AW3664" i="2"/>
  <c r="AW755" i="2"/>
  <c r="AW233" i="2"/>
  <c r="AW1403" i="2"/>
  <c r="AW2768" i="2"/>
  <c r="AW47" i="2"/>
  <c r="AW1401" i="2"/>
  <c r="AW751" i="2"/>
  <c r="AW750" i="2"/>
  <c r="AW1398" i="2"/>
  <c r="AW748" i="2"/>
  <c r="AW747" i="2"/>
  <c r="AW2134" i="2"/>
  <c r="AW1394" i="2"/>
  <c r="AW43" i="2"/>
  <c r="AW1393" i="2"/>
  <c r="AW2129" i="2"/>
  <c r="AW1391" i="2"/>
  <c r="AW1390" i="2"/>
  <c r="AW744" i="2"/>
  <c r="AW741" i="2"/>
  <c r="AW1388" i="2"/>
  <c r="AW3658" i="2"/>
  <c r="AW1382" i="2"/>
  <c r="AW740" i="2"/>
  <c r="AW225" i="2"/>
  <c r="AW3657" i="2"/>
  <c r="AW3220" i="2"/>
  <c r="AW736" i="2"/>
  <c r="AW1377" i="2"/>
  <c r="AW222" i="2"/>
  <c r="AW41" i="2"/>
  <c r="AW221" i="2"/>
  <c r="AW2758" i="2"/>
  <c r="AW733" i="2"/>
  <c r="AW40" i="2"/>
  <c r="AW3217" i="2"/>
  <c r="AW1370" i="2"/>
  <c r="AW2753" i="2"/>
  <c r="AW2113" i="2"/>
  <c r="AW2111" i="2"/>
  <c r="AW2110" i="2"/>
  <c r="AW3652" i="2"/>
  <c r="AW2109" i="2"/>
  <c r="AW3214" i="2"/>
  <c r="AW3648" i="2"/>
  <c r="AW1366" i="2"/>
  <c r="AW1362" i="2"/>
  <c r="AW726" i="2"/>
  <c r="AW725" i="2"/>
  <c r="AW724" i="2"/>
  <c r="AW2107" i="2"/>
  <c r="AW1354" i="2"/>
  <c r="AW3642" i="2"/>
  <c r="AW3640" i="2"/>
  <c r="AW3636" i="2"/>
  <c r="AW2104" i="2"/>
  <c r="AW2743" i="2"/>
  <c r="AW1350" i="2"/>
  <c r="AW216" i="2"/>
  <c r="AW3468" i="2"/>
  <c r="AW2102" i="2"/>
  <c r="AW1347" i="2"/>
  <c r="AW3466" i="2"/>
  <c r="AW718" i="2"/>
  <c r="AW2741" i="2"/>
  <c r="AW717" i="2"/>
  <c r="AW3212" i="2"/>
  <c r="AW715" i="2"/>
  <c r="AW713" i="2"/>
  <c r="AW2737" i="2"/>
  <c r="AW3210" i="2"/>
  <c r="AW709" i="2"/>
  <c r="AW1339" i="2"/>
  <c r="AW707" i="2"/>
  <c r="AW1336" i="2"/>
  <c r="AW1335" i="2"/>
  <c r="AW3630" i="2"/>
  <c r="AW2092" i="2"/>
  <c r="AW2733" i="2"/>
  <c r="AW2089" i="2"/>
  <c r="AW3204" i="2"/>
  <c r="AW208" i="2"/>
  <c r="AW2731" i="2"/>
  <c r="AW1328" i="2"/>
  <c r="AW1326" i="2"/>
  <c r="AW702" i="2"/>
  <c r="AW1324" i="2"/>
  <c r="AW699" i="2"/>
  <c r="AW3629" i="2"/>
  <c r="AW2084" i="2"/>
  <c r="AW2726" i="2"/>
  <c r="AW2083" i="2"/>
  <c r="AW202" i="2"/>
  <c r="AW3459" i="2"/>
  <c r="AW695" i="2"/>
  <c r="AW2723" i="2"/>
  <c r="AW2721" i="2"/>
  <c r="AW2082" i="2"/>
  <c r="AW1312" i="2"/>
  <c r="AW688" i="2"/>
  <c r="AW1310" i="2"/>
  <c r="AW1309" i="2"/>
  <c r="AW2079" i="2"/>
  <c r="AW2719" i="2"/>
  <c r="AW683" i="2"/>
  <c r="AW682" i="2"/>
  <c r="AW196" i="2"/>
  <c r="AW2715" i="2"/>
  <c r="AW3458" i="2"/>
  <c r="AW195" i="2"/>
  <c r="AW678" i="2"/>
  <c r="AW2072" i="2"/>
  <c r="AW677" i="2"/>
  <c r="AW2712" i="2"/>
  <c r="AW2711" i="2"/>
  <c r="AW1299" i="2"/>
  <c r="AW1298" i="2"/>
  <c r="AW2065" i="2"/>
  <c r="AW675" i="2"/>
  <c r="AW1296" i="2"/>
  <c r="AW1294" i="2"/>
  <c r="AW2064" i="2"/>
  <c r="AW1291" i="2"/>
  <c r="AW2706" i="2"/>
  <c r="AW2705" i="2"/>
  <c r="AW3191" i="2"/>
  <c r="AW1288" i="2"/>
  <c r="AW1287" i="2"/>
  <c r="AW3625" i="2"/>
  <c r="AW1286" i="2"/>
  <c r="AW667" i="2"/>
  <c r="AW665" i="2"/>
  <c r="AW2056" i="2"/>
  <c r="AW1283" i="2"/>
  <c r="AW663" i="2"/>
  <c r="AW2703" i="2"/>
  <c r="AW661" i="2"/>
  <c r="AW3622" i="2"/>
  <c r="AW658" i="2"/>
  <c r="AW1277" i="2"/>
  <c r="AW654" i="2"/>
  <c r="AW653" i="2"/>
  <c r="AW2699" i="2"/>
  <c r="AW2698" i="2"/>
  <c r="AW3453" i="2"/>
  <c r="AW2050" i="2"/>
  <c r="AW1272" i="2"/>
  <c r="AW651" i="2"/>
  <c r="AW2046" i="2"/>
  <c r="AW182" i="2"/>
  <c r="AW1270" i="2"/>
  <c r="AW1269" i="2"/>
  <c r="AW648" i="2"/>
  <c r="AW3617" i="2"/>
  <c r="AW3181" i="2"/>
  <c r="AW1267" i="2"/>
  <c r="AW3180" i="2"/>
  <c r="AW1265" i="2"/>
  <c r="AW3179" i="2"/>
  <c r="AW641" i="2"/>
  <c r="AW640" i="2"/>
  <c r="AW1264" i="2"/>
  <c r="AW1263" i="2"/>
  <c r="AW3176" i="2"/>
  <c r="AW3614" i="2"/>
  <c r="AW2031" i="2"/>
  <c r="AW2693" i="2"/>
  <c r="AW2030" i="2"/>
  <c r="AW22" i="2"/>
  <c r="AW637" i="2"/>
  <c r="AW3174" i="2"/>
  <c r="AW171" i="2"/>
  <c r="AW1255" i="2"/>
  <c r="AW634" i="2"/>
  <c r="AW1253" i="2"/>
  <c r="AW1251" i="2"/>
  <c r="AW2025" i="2"/>
  <c r="AW1249" i="2"/>
  <c r="AW3171" i="2"/>
  <c r="AW1248" i="2"/>
  <c r="AW168" i="2"/>
  <c r="AW3444" i="2"/>
  <c r="AW627" i="2"/>
  <c r="AW3678" i="2"/>
  <c r="AW54" i="2"/>
  <c r="AW3243" i="2"/>
  <c r="AW2155" i="2"/>
  <c r="AW784" i="2"/>
  <c r="AW1426" i="2"/>
  <c r="AW2780" i="2"/>
  <c r="AW782" i="2"/>
  <c r="AW780" i="2"/>
  <c r="AW777" i="2"/>
  <c r="AW3239" i="2"/>
  <c r="AW2152" i="2"/>
  <c r="AW3238" i="2"/>
  <c r="AW1422" i="2"/>
  <c r="AW772" i="2"/>
  <c r="AW3237" i="2"/>
  <c r="AW2778" i="2"/>
  <c r="AW1417" i="2"/>
  <c r="AW767" i="2"/>
  <c r="AW244" i="2"/>
  <c r="AW241" i="2"/>
  <c r="AW1412" i="2"/>
  <c r="AW765" i="2"/>
  <c r="AW1410" i="2"/>
  <c r="AW50" i="2"/>
  <c r="AW1408" i="2"/>
  <c r="AW3235" i="2"/>
  <c r="AW3234" i="2"/>
  <c r="AW2773" i="2"/>
  <c r="AW2144" i="2"/>
  <c r="AW2141" i="2"/>
  <c r="AW237" i="2"/>
  <c r="AW3476" i="2"/>
  <c r="AW759" i="2"/>
  <c r="AW236" i="2"/>
  <c r="AW234" i="2"/>
  <c r="AW1404" i="2"/>
  <c r="AW3663" i="2"/>
  <c r="AW1402" i="2"/>
  <c r="AW2767" i="2"/>
  <c r="AW752" i="2"/>
  <c r="AW45" i="2"/>
  <c r="AW1399" i="2"/>
  <c r="AW44" i="2"/>
  <c r="AW3227" i="2"/>
  <c r="AW2765" i="2"/>
  <c r="AW2764" i="2"/>
  <c r="AW1395" i="2"/>
  <c r="AW3224" i="2"/>
  <c r="AW745" i="2"/>
  <c r="AW2131" i="2"/>
  <c r="AW3660" i="2"/>
  <c r="AW2128" i="2"/>
  <c r="AW2762" i="2"/>
  <c r="AW743" i="2"/>
  <c r="AW228" i="2"/>
  <c r="AW1387" i="2"/>
  <c r="AW227" i="2"/>
  <c r="AW2761" i="2"/>
  <c r="AW739" i="2"/>
  <c r="AW738" i="2"/>
  <c r="AW2122" i="2"/>
  <c r="AW737" i="2"/>
  <c r="AW735" i="2"/>
  <c r="AW2119" i="2"/>
  <c r="AW2118" i="2"/>
  <c r="AW2760" i="2"/>
  <c r="AW2116" i="2"/>
  <c r="AW1374" i="2"/>
  <c r="AW1371" i="2"/>
  <c r="AW732" i="2"/>
  <c r="AW220" i="2"/>
  <c r="AW2754" i="2"/>
  <c r="AW3656" i="2"/>
  <c r="AW1368" i="2"/>
  <c r="AW3653" i="2"/>
  <c r="AW3216" i="2"/>
  <c r="AW3651" i="2"/>
  <c r="AW731" i="2"/>
  <c r="AW218" i="2"/>
  <c r="AW3647" i="2"/>
  <c r="AW1365" i="2"/>
  <c r="AW729" i="2"/>
  <c r="AW3469" i="2"/>
  <c r="AW1359" i="2"/>
  <c r="AW1356" i="2"/>
  <c r="AW3644" i="2"/>
  <c r="AW3643" i="2"/>
  <c r="AW2746" i="2"/>
  <c r="AW3639" i="2"/>
  <c r="AW3635" i="2"/>
  <c r="AW3213" i="2"/>
  <c r="AW2103" i="2"/>
  <c r="AW3633" i="2"/>
  <c r="AW722" i="2"/>
  <c r="AW2742" i="2"/>
  <c r="AW3467" i="2"/>
  <c r="AW720" i="2"/>
  <c r="AW213" i="2"/>
  <c r="AW1344" i="2"/>
  <c r="AW212" i="2"/>
  <c r="AW3464" i="2"/>
  <c r="AW716" i="2"/>
  <c r="AW2738" i="2"/>
  <c r="AW712" i="2"/>
  <c r="AW711" i="2"/>
  <c r="AW710" i="2"/>
  <c r="AW2095" i="2"/>
  <c r="AW708" i="2"/>
  <c r="AW706" i="2"/>
  <c r="AW3463" i="2"/>
  <c r="AW210" i="2"/>
  <c r="AW1333" i="2"/>
  <c r="AW3207" i="2"/>
  <c r="AW3206" i="2"/>
  <c r="AW705" i="2"/>
  <c r="AW1330" i="2"/>
  <c r="AW207" i="2"/>
  <c r="AW3203" i="2"/>
  <c r="AW1327" i="2"/>
  <c r="AW1325" i="2"/>
  <c r="AW701" i="2"/>
  <c r="AW2729" i="2"/>
  <c r="AW204" i="2"/>
  <c r="AW35" i="2"/>
  <c r="AW1322" i="2"/>
  <c r="AW1320" i="2"/>
  <c r="AW34" i="2"/>
  <c r="AW2725" i="2"/>
  <c r="AW201" i="2"/>
  <c r="AW694" i="2"/>
  <c r="AW200" i="2"/>
  <c r="AW1316" i="2"/>
  <c r="AW1314" i="2"/>
  <c r="AW689" i="2"/>
  <c r="AW1311" i="2"/>
  <c r="AW686" i="2"/>
  <c r="AW2720" i="2"/>
  <c r="AW684" i="2"/>
  <c r="AW2078" i="2"/>
  <c r="AW2076" i="2"/>
  <c r="AW2717" i="2"/>
  <c r="AW681" i="2"/>
  <c r="AW2714" i="2"/>
  <c r="AW3198" i="2"/>
  <c r="AW679" i="2"/>
  <c r="AW3195" i="2"/>
  <c r="AW194" i="2"/>
  <c r="AW3627" i="2"/>
  <c r="AW192" i="2"/>
  <c r="AW1302" i="2"/>
  <c r="AW2068" i="2"/>
  <c r="AW676" i="2"/>
  <c r="AW3193" i="2"/>
  <c r="AW32" i="2"/>
  <c r="AW1295" i="2"/>
  <c r="AW1293" i="2"/>
  <c r="AW3456" i="2"/>
  <c r="AW2707" i="2"/>
  <c r="AW189" i="2"/>
  <c r="AW3455" i="2"/>
  <c r="AW30" i="2"/>
  <c r="AW3626" i="2"/>
  <c r="AW670" i="2"/>
  <c r="AW3624" i="2"/>
  <c r="AW2059" i="2"/>
  <c r="AW187" i="2"/>
  <c r="AW1285" i="2"/>
  <c r="AW664" i="2"/>
  <c r="AW1282" i="2"/>
  <c r="AW3623" i="2"/>
  <c r="AW1279" i="2"/>
  <c r="AW2053" i="2"/>
  <c r="AW3621" i="2"/>
  <c r="AW657" i="2"/>
  <c r="AW3187" i="2"/>
  <c r="AW2051" i="2"/>
  <c r="AW3186" i="2"/>
  <c r="AW1274" i="2"/>
  <c r="AW3620" i="2"/>
  <c r="AW3452" i="2"/>
  <c r="AW3451" i="2"/>
  <c r="AW2697" i="2"/>
  <c r="AW183" i="2"/>
  <c r="AW2045" i="2"/>
  <c r="AW2044" i="2"/>
  <c r="AW3618" i="2"/>
  <c r="AW2040" i="2"/>
  <c r="AW2039" i="2"/>
  <c r="AW181" i="2"/>
  <c r="AW645" i="2"/>
  <c r="AW3450" i="2"/>
  <c r="AW2038" i="2"/>
  <c r="AW642" i="2"/>
  <c r="AW3178" i="2"/>
  <c r="AW24" i="2"/>
  <c r="AW639" i="2"/>
  <c r="AW2032" i="2"/>
  <c r="AW1262" i="2"/>
  <c r="AW179" i="2"/>
  <c r="AW3613" i="2"/>
  <c r="AW1259" i="2"/>
  <c r="AW1258" i="2"/>
  <c r="AW23" i="2"/>
  <c r="AW21" i="2"/>
  <c r="AW636" i="2"/>
  <c r="AW3173" i="2"/>
  <c r="AW2692" i="2"/>
  <c r="AW2027" i="2"/>
  <c r="AW633" i="2"/>
  <c r="AW1252" i="2"/>
  <c r="AW1250" i="2"/>
  <c r="AW3609" i="2"/>
  <c r="AW3172" i="2"/>
  <c r="AW3608" i="2"/>
  <c r="AW629" i="2"/>
  <c r="AW1246" i="2"/>
  <c r="AW3170" i="2"/>
  <c r="AW1245" i="2"/>
  <c r="AW669" i="2"/>
  <c r="AW668" i="2"/>
  <c r="AW2057" i="2"/>
  <c r="AW666" i="2"/>
  <c r="AW2704" i="2"/>
  <c r="AW186" i="2"/>
  <c r="AW3190" i="2"/>
  <c r="AW1280" i="2"/>
  <c r="AW2054" i="2"/>
  <c r="AW660" i="2"/>
  <c r="AW3189" i="2"/>
  <c r="AW3188" i="2"/>
  <c r="AW655" i="2"/>
  <c r="AW2701" i="2"/>
  <c r="AW1275" i="2"/>
  <c r="AW185" i="2"/>
  <c r="AW652" i="2"/>
  <c r="AW184" i="2"/>
  <c r="AW2048" i="2"/>
  <c r="AW27" i="2"/>
  <c r="AW2047" i="2"/>
  <c r="AW2696" i="2"/>
  <c r="AW26" i="2"/>
  <c r="AW2041" i="2"/>
  <c r="AW3183" i="2"/>
  <c r="AW1268" i="2"/>
  <c r="AW646" i="2"/>
  <c r="AW644" i="2"/>
  <c r="AW2695" i="2"/>
  <c r="AW2037" i="2"/>
  <c r="AW3449" i="2"/>
  <c r="AW3177" i="2"/>
  <c r="AW2694" i="2"/>
  <c r="AW2033" i="2"/>
  <c r="AW180" i="2"/>
  <c r="AW1260" i="2"/>
  <c r="AW3615" i="2"/>
  <c r="AW3175" i="2"/>
  <c r="AW177" i="2"/>
  <c r="AW176" i="2"/>
  <c r="AW2029" i="2"/>
  <c r="AW1256" i="2"/>
  <c r="AW173" i="2"/>
  <c r="AW172" i="2"/>
  <c r="AW170" i="2"/>
  <c r="AW1254" i="2"/>
  <c r="AW631" i="2"/>
  <c r="AW3446" i="2"/>
  <c r="AW3610" i="2"/>
  <c r="AW630" i="2"/>
  <c r="AV3169" i="2"/>
  <c r="AV2688" i="2"/>
  <c r="AV624" i="2"/>
  <c r="AV2020" i="2"/>
  <c r="AV623" i="2"/>
  <c r="AV2684" i="2"/>
  <c r="AV622" i="2"/>
  <c r="AV3440" i="2"/>
  <c r="AV2017" i="2"/>
  <c r="AV3166" i="2"/>
  <c r="AV3163" i="2"/>
  <c r="AV2679" i="2"/>
  <c r="AV4460" i="2"/>
  <c r="AV1238" i="2"/>
  <c r="AV614" i="2"/>
  <c r="AV2014" i="2"/>
  <c r="AV2012" i="2"/>
  <c r="AV4458" i="2"/>
  <c r="AV4454" i="2"/>
  <c r="AV4450" i="2"/>
  <c r="AV4446" i="2"/>
  <c r="AV4442" i="2"/>
  <c r="AV1234" i="2"/>
  <c r="AV2675" i="2"/>
  <c r="AV1231" i="2"/>
  <c r="AV1230" i="2"/>
  <c r="AV2672" i="2"/>
  <c r="AV3435" i="2"/>
  <c r="AV1228" i="2"/>
  <c r="AV3434" i="2"/>
  <c r="AV2670" i="2"/>
  <c r="AV4439" i="2"/>
  <c r="AV2668" i="2"/>
  <c r="AV2667" i="2"/>
  <c r="AV3600" i="2"/>
  <c r="AV2666" i="2"/>
  <c r="AV2664" i="2"/>
  <c r="AV609" i="2"/>
  <c r="AV2663" i="2"/>
  <c r="AV1220" i="2"/>
  <c r="AV1995" i="2"/>
  <c r="AV1994" i="2"/>
  <c r="AV2659" i="2"/>
  <c r="AV1991" i="2"/>
  <c r="AV4436" i="2"/>
  <c r="AV4435" i="2"/>
  <c r="AV1988" i="2"/>
  <c r="AV2656" i="2"/>
  <c r="AV1987" i="2"/>
  <c r="AV608" i="2"/>
  <c r="AV3148" i="2"/>
  <c r="AV2655" i="2"/>
  <c r="AV3428" i="2"/>
  <c r="AV1981" i="2"/>
  <c r="AV162" i="2"/>
  <c r="AV1212" i="2"/>
  <c r="AV4425" i="2"/>
  <c r="AV4421" i="2"/>
  <c r="AV4417" i="2"/>
  <c r="AV4413" i="2"/>
  <c r="AV4409" i="2"/>
  <c r="AV4405" i="2"/>
  <c r="AV3146" i="2"/>
  <c r="AV2652" i="2"/>
  <c r="AV1979" i="2"/>
  <c r="AV601" i="2"/>
  <c r="AV600" i="2"/>
  <c r="AV599" i="2"/>
  <c r="AV3595" i="2"/>
  <c r="AV2648" i="2"/>
  <c r="AV2647" i="2"/>
  <c r="AV4401" i="2"/>
  <c r="AV4397" i="2"/>
  <c r="AV4393" i="2"/>
  <c r="AV4389" i="2"/>
  <c r="AV4385" i="2"/>
  <c r="AV4381" i="2"/>
  <c r="AV4377" i="2"/>
  <c r="AV4373" i="2"/>
  <c r="AV4369" i="2"/>
  <c r="AV2646" i="2"/>
  <c r="AV4367" i="2"/>
  <c r="AV1204" i="2"/>
  <c r="AV1973" i="2"/>
  <c r="AV592" i="2"/>
  <c r="AV3140" i="2"/>
  <c r="AV3592" i="2"/>
  <c r="AV1200" i="2"/>
  <c r="AV2643" i="2"/>
  <c r="AV1969" i="2"/>
  <c r="AV3138" i="2"/>
  <c r="AV1196" i="2"/>
  <c r="AV1966" i="2"/>
  <c r="AV585" i="2"/>
  <c r="AV2639" i="2"/>
  <c r="AV1963" i="2"/>
  <c r="AV158" i="2"/>
  <c r="AV2636" i="2"/>
  <c r="AV4365" i="2"/>
  <c r="AV1188" i="2"/>
  <c r="AV1960" i="2"/>
  <c r="AV1187" i="2"/>
  <c r="AV1958" i="2"/>
  <c r="AV581" i="2"/>
  <c r="AV2630" i="2"/>
  <c r="AV3134" i="2"/>
  <c r="AV1183" i="2"/>
  <c r="AV4362" i="2"/>
  <c r="AV3419" i="2"/>
  <c r="AV3418" i="2"/>
  <c r="AV156" i="2"/>
  <c r="AV1178" i="2"/>
  <c r="AV2625" i="2"/>
  <c r="AV2622" i="2"/>
  <c r="AV573" i="2"/>
  <c r="AV155" i="2"/>
  <c r="AV571" i="2"/>
  <c r="AV2619" i="2"/>
  <c r="AV4360" i="2"/>
  <c r="AV1174" i="2"/>
  <c r="AV3415" i="2"/>
  <c r="AV2617" i="2"/>
  <c r="AV3127" i="2"/>
  <c r="AV4356" i="2"/>
  <c r="AV4352" i="2"/>
  <c r="AV4348" i="2"/>
  <c r="AV4344" i="2"/>
  <c r="AV3414" i="2"/>
  <c r="AV4339" i="2"/>
  <c r="AV1171" i="2"/>
  <c r="AV4336" i="2"/>
  <c r="AV2613" i="2"/>
  <c r="AV1943" i="2"/>
  <c r="AV1169" i="2"/>
  <c r="AV2612" i="2"/>
  <c r="AV150" i="2"/>
  <c r="AV4333" i="2"/>
  <c r="AV4329" i="2"/>
  <c r="AV4325" i="2"/>
  <c r="AV4321" i="2"/>
  <c r="AV2611" i="2"/>
  <c r="AV567" i="2"/>
  <c r="AV1165" i="2"/>
  <c r="AV1164" i="2"/>
  <c r="AV3119" i="2"/>
  <c r="AV566" i="2"/>
  <c r="AV2606" i="2"/>
  <c r="AV1934" i="2"/>
  <c r="AV3118" i="2"/>
  <c r="AV3117" i="2"/>
  <c r="AV2605" i="2"/>
  <c r="AV3115" i="2"/>
  <c r="AV3114" i="2"/>
  <c r="AV1930" i="2"/>
  <c r="AV1155" i="2"/>
  <c r="AV3111" i="2"/>
  <c r="AV560" i="2"/>
  <c r="AV1928" i="2"/>
  <c r="AV558" i="2"/>
  <c r="AV3584" i="2"/>
  <c r="AV1151" i="2"/>
  <c r="AV2689" i="2"/>
  <c r="AV1243" i="2"/>
  <c r="AV2686" i="2"/>
  <c r="AV166" i="2"/>
  <c r="AV1242" i="2"/>
  <c r="AV2683" i="2"/>
  <c r="AV2682" i="2"/>
  <c r="AV2018" i="2"/>
  <c r="AV2016" i="2"/>
  <c r="AV3165" i="2"/>
  <c r="AV3603" i="2"/>
  <c r="AV2678" i="2"/>
  <c r="AV1240" i="2"/>
  <c r="AV616" i="2"/>
  <c r="AV18" i="2"/>
  <c r="AV3161" i="2"/>
  <c r="AV1235" i="2"/>
  <c r="AV4456" i="2"/>
  <c r="AV4452" i="2"/>
  <c r="AV4448" i="2"/>
  <c r="AV4444" i="2"/>
  <c r="AV2011" i="2"/>
  <c r="AV2010" i="2"/>
  <c r="AV1232" i="2"/>
  <c r="AV612" i="2"/>
  <c r="AV2673" i="2"/>
  <c r="AV165" i="2"/>
  <c r="AV1229" i="2"/>
  <c r="AV610" i="2"/>
  <c r="AV3156" i="2"/>
  <c r="AV1227" i="2"/>
  <c r="AV4438" i="2"/>
  <c r="AV3601" i="2"/>
  <c r="AV2002" i="2"/>
  <c r="AV2001" i="2"/>
  <c r="AV2665" i="2"/>
  <c r="AV17" i="2"/>
  <c r="AV3432" i="2"/>
  <c r="AV1222" i="2"/>
  <c r="AV2662" i="2"/>
  <c r="AV164" i="2"/>
  <c r="AV2660" i="2"/>
  <c r="AV1218" i="2"/>
  <c r="AV2658" i="2"/>
  <c r="AV1989" i="2"/>
  <c r="AV3152" i="2"/>
  <c r="AV3150" i="2"/>
  <c r="AV163" i="2"/>
  <c r="AV1985" i="2"/>
  <c r="AV1983" i="2"/>
  <c r="AV4430" i="2"/>
  <c r="AV2654" i="2"/>
  <c r="AV3427" i="2"/>
  <c r="AV607" i="2"/>
  <c r="AV3597" i="2"/>
  <c r="AV4427" i="2"/>
  <c r="AV4423" i="2"/>
  <c r="AV4419" i="2"/>
  <c r="AV4415" i="2"/>
  <c r="AV4411" i="2"/>
  <c r="AV4407" i="2"/>
  <c r="AV605" i="2"/>
  <c r="AV3596" i="2"/>
  <c r="AV604" i="2"/>
  <c r="AV1209" i="2"/>
  <c r="AV1978" i="2"/>
  <c r="AV2650" i="2"/>
  <c r="AV1208" i="2"/>
  <c r="AV1206" i="2"/>
  <c r="AV1975" i="2"/>
  <c r="AV4403" i="2"/>
  <c r="AV4399" i="2"/>
  <c r="AV4395" i="2"/>
  <c r="AV4391" i="2"/>
  <c r="AV4387" i="2"/>
  <c r="AV4383" i="2"/>
  <c r="AV4379" i="2"/>
  <c r="AV4375" i="2"/>
  <c r="AV4371" i="2"/>
  <c r="AV597" i="2"/>
  <c r="AV3142" i="2"/>
  <c r="AV1974" i="2"/>
  <c r="AV594" i="2"/>
  <c r="AV2645" i="2"/>
  <c r="AV1202" i="2"/>
  <c r="AV2644" i="2"/>
  <c r="AV589" i="2"/>
  <c r="AV588" i="2"/>
  <c r="AV159" i="2"/>
  <c r="AV3422" i="2"/>
  <c r="AV586" i="2"/>
  <c r="AV2641" i="2"/>
  <c r="AV1965" i="2"/>
  <c r="AV3591" i="2"/>
  <c r="AV2638" i="2"/>
  <c r="AV1192" i="2"/>
  <c r="AV1191" i="2"/>
  <c r="AV3136" i="2"/>
  <c r="AV2635" i="2"/>
  <c r="AV2633" i="2"/>
  <c r="AV1959" i="2"/>
  <c r="AV4363" i="2"/>
  <c r="AV582" i="2"/>
  <c r="AV580" i="2"/>
  <c r="AV1185" i="2"/>
  <c r="AV1184" i="2"/>
  <c r="AV1182" i="2"/>
  <c r="AV3131" i="2"/>
  <c r="AV1180" i="2"/>
  <c r="AV578" i="2"/>
  <c r="AV1953" i="2"/>
  <c r="AV2626" i="2"/>
  <c r="AV1952" i="2"/>
  <c r="AV1177" i="2"/>
  <c r="AV3588" i="2"/>
  <c r="AV1176" i="2"/>
  <c r="AV1950" i="2"/>
  <c r="AV4361" i="2"/>
  <c r="AV4359" i="2"/>
  <c r="AV1173" i="2"/>
  <c r="AV3586" i="2"/>
  <c r="AV569" i="2"/>
  <c r="AV4358" i="2"/>
  <c r="AV4354" i="2"/>
  <c r="AV4350" i="2"/>
  <c r="AV4346" i="2"/>
  <c r="AV4342" i="2"/>
  <c r="AW2058" i="2"/>
  <c r="AW28" i="2"/>
  <c r="AW1284" i="2"/>
  <c r="AW2055" i="2"/>
  <c r="AW1281" i="2"/>
  <c r="AW662" i="2"/>
  <c r="AW1278" i="2"/>
  <c r="AW2702" i="2"/>
  <c r="AW659" i="2"/>
  <c r="AW2052" i="2"/>
  <c r="AW656" i="2"/>
  <c r="AW1276" i="2"/>
  <c r="AW2700" i="2"/>
  <c r="AW3185" i="2"/>
  <c r="AW3619" i="2"/>
  <c r="AW1273" i="2"/>
  <c r="AW2049" i="2"/>
  <c r="AW3184" i="2"/>
  <c r="AW1271" i="2"/>
  <c r="AW650" i="2"/>
  <c r="AW2043" i="2"/>
  <c r="AW2042" i="2"/>
  <c r="AW649" i="2"/>
  <c r="AW647" i="2"/>
  <c r="AW3182" i="2"/>
  <c r="AW25" i="2"/>
  <c r="AW643" i="2"/>
  <c r="AW1266" i="2"/>
  <c r="AW2036" i="2"/>
  <c r="AW3448" i="2"/>
  <c r="AW2035" i="2"/>
  <c r="AW2034" i="2"/>
  <c r="AW638" i="2"/>
  <c r="AW1261" i="2"/>
  <c r="AW3616" i="2"/>
  <c r="AW3612" i="2"/>
  <c r="AW178" i="2"/>
  <c r="AW1257" i="2"/>
  <c r="AW175" i="2"/>
  <c r="AW174" i="2"/>
  <c r="AW2028" i="2"/>
  <c r="AW635" i="2"/>
  <c r="AW3447" i="2"/>
  <c r="AW169" i="2"/>
  <c r="AW632" i="2"/>
  <c r="AW3611" i="2"/>
  <c r="AW2026" i="2"/>
  <c r="AW2024" i="2"/>
  <c r="AW2023" i="2"/>
  <c r="AW3607" i="2"/>
  <c r="AW3605" i="2"/>
  <c r="AW628" i="2"/>
  <c r="AW3443" i="2"/>
  <c r="AW2022" i="2"/>
  <c r="AV4340" i="2"/>
  <c r="AV3413" i="2"/>
  <c r="AV3124" i="2"/>
  <c r="AV2615" i="2"/>
  <c r="AV1944" i="2"/>
  <c r="AV1170" i="2"/>
  <c r="AV3123" i="2"/>
  <c r="AV151" i="2"/>
  <c r="AV3120" i="2"/>
  <c r="AV4331" i="2"/>
  <c r="AV4327" i="2"/>
  <c r="AV4323" i="2"/>
  <c r="AV4319" i="2"/>
  <c r="AV1939" i="2"/>
  <c r="AV2609" i="2"/>
  <c r="AV148" i="2"/>
  <c r="AV1938" i="2"/>
  <c r="AV1162" i="2"/>
  <c r="AV2607" i="2"/>
  <c r="AV1159" i="2"/>
  <c r="AV565" i="2"/>
  <c r="AV4317" i="2"/>
  <c r="AV4315" i="2"/>
  <c r="AV1932" i="2"/>
  <c r="AV1157" i="2"/>
  <c r="AV3410" i="2"/>
  <c r="AV3409" i="2"/>
  <c r="AV3113" i="2"/>
  <c r="AV2600" i="2"/>
  <c r="AV1154" i="2"/>
  <c r="AV1927" i="2"/>
  <c r="AV3110" i="2"/>
  <c r="AV2597" i="2"/>
  <c r="AV1150" i="2"/>
  <c r="AV556" i="2"/>
  <c r="AV3109" i="2"/>
  <c r="AV1922" i="2"/>
  <c r="AV1146" i="2"/>
  <c r="AV2594" i="2"/>
  <c r="AV4311" i="2"/>
  <c r="AV2592" i="2"/>
  <c r="AV2591" i="2"/>
  <c r="AV1919" i="2"/>
  <c r="AV553" i="2"/>
  <c r="AV4307" i="2"/>
  <c r="AV1143" i="2"/>
  <c r="AV3405" i="2"/>
  <c r="AV1912" i="2"/>
  <c r="AV1141" i="2"/>
  <c r="AV1140" i="2"/>
  <c r="AV1908" i="2"/>
  <c r="AV1138" i="2"/>
  <c r="AV1906" i="2"/>
  <c r="AV1904" i="2"/>
  <c r="AV2586" i="2"/>
  <c r="AV3099" i="2"/>
  <c r="AV3098" i="2"/>
  <c r="AV1134" i="2"/>
  <c r="AV548" i="2"/>
  <c r="AV2582" i="2"/>
  <c r="AV142" i="2"/>
  <c r="AV4300" i="2"/>
  <c r="AV3092" i="2"/>
  <c r="AV545" i="2"/>
  <c r="AV141" i="2"/>
  <c r="AV2577" i="2"/>
  <c r="AV1131" i="2"/>
  <c r="AV1894" i="2"/>
  <c r="AV1893" i="2"/>
  <c r="AV1128" i="2"/>
  <c r="AV1892" i="2"/>
  <c r="AV4296" i="2"/>
  <c r="AV4292" i="2"/>
  <c r="AV4288" i="2"/>
  <c r="AV4284" i="2"/>
  <c r="AV3579" i="2"/>
  <c r="AV1126" i="2"/>
  <c r="AV4280" i="2"/>
  <c r="AV1890" i="2"/>
  <c r="AV537" i="2"/>
  <c r="AV2572" i="2"/>
  <c r="AV4277" i="2"/>
  <c r="AV3401" i="2"/>
  <c r="AV1887" i="2"/>
  <c r="I5" i="4" a="1"/>
  <c r="I5" i="4" s="1"/>
  <c r="T30" i="4" s="1"/>
  <c r="AV626" i="2"/>
  <c r="AV1244" i="2"/>
  <c r="AV20" i="2"/>
  <c r="AV167" i="2"/>
  <c r="AV3168" i="2"/>
  <c r="AV19" i="2"/>
  <c r="AV3167" i="2"/>
  <c r="AV621" i="2"/>
  <c r="AV619" i="2"/>
  <c r="AV2681" i="2"/>
  <c r="AV2680" i="2"/>
  <c r="AV4461" i="2"/>
  <c r="AV2015" i="2"/>
  <c r="AV617" i="2"/>
  <c r="AV2677" i="2"/>
  <c r="AV2013" i="2"/>
  <c r="AV1236" i="2"/>
  <c r="AV4457" i="2"/>
  <c r="AV4453" i="2"/>
  <c r="AV4449" i="2"/>
  <c r="AV4445" i="2"/>
  <c r="AV3602" i="2"/>
  <c r="AV1233" i="2"/>
  <c r="AV613" i="2"/>
  <c r="AV3160" i="2"/>
  <c r="AV2674" i="2"/>
  <c r="AV3158" i="2"/>
  <c r="AV2671" i="2"/>
  <c r="AV2008" i="2"/>
  <c r="AV2007" i="2"/>
  <c r="AV2006" i="2"/>
  <c r="AV2669" i="2"/>
  <c r="AV3433" i="2"/>
  <c r="AV2003" i="2"/>
  <c r="AV3599" i="2"/>
  <c r="AV1999" i="2"/>
  <c r="AV1997" i="2"/>
  <c r="AV1224" i="2"/>
  <c r="AV1223" i="2"/>
  <c r="AV1219" i="2"/>
  <c r="AV2661" i="2"/>
  <c r="AV3154" i="2"/>
  <c r="AV1992" i="2"/>
  <c r="AV1990" i="2"/>
  <c r="AV3430" i="2"/>
  <c r="AV4434" i="2"/>
  <c r="AV3598" i="2"/>
  <c r="AV1216" i="2"/>
  <c r="AV1986" i="2"/>
  <c r="AV4433" i="2"/>
  <c r="AV4431" i="2"/>
  <c r="AV3429" i="2"/>
  <c r="AV1982" i="2"/>
  <c r="AV4429" i="2"/>
  <c r="AV606" i="2"/>
  <c r="AV4428" i="2"/>
  <c r="AV4424" i="2"/>
  <c r="AV4420" i="2"/>
  <c r="AV4416" i="2"/>
  <c r="AV4412" i="2"/>
  <c r="AV4408" i="2"/>
  <c r="AV4404" i="2"/>
  <c r="AV1210" i="2"/>
  <c r="AV1980" i="2"/>
  <c r="AV602" i="2"/>
  <c r="AV3424" i="2"/>
  <c r="AV161" i="2"/>
  <c r="AV1976" i="2"/>
  <c r="AV3145" i="2"/>
  <c r="AV598" i="2"/>
  <c r="AV3143" i="2"/>
  <c r="AV4400" i="2"/>
  <c r="AV4396" i="2"/>
  <c r="AV4392" i="2"/>
  <c r="AV4388" i="2"/>
  <c r="AV4384" i="2"/>
  <c r="AV4380" i="2"/>
  <c r="AV4376" i="2"/>
  <c r="AV4372" i="2"/>
  <c r="AV3423" i="2"/>
  <c r="AV596" i="2"/>
  <c r="AV4366" i="2"/>
  <c r="AV595" i="2"/>
  <c r="AV3593" i="2"/>
  <c r="AV3141" i="2"/>
  <c r="AV1972" i="2"/>
  <c r="AV1201" i="2"/>
  <c r="AV1971" i="2"/>
  <c r="AV1970" i="2"/>
  <c r="AV587" i="2"/>
  <c r="AV2642" i="2"/>
  <c r="AV1968" i="2"/>
  <c r="AV2640" i="2"/>
  <c r="AV1964" i="2"/>
  <c r="AV1194" i="2"/>
  <c r="AV2637" i="2"/>
  <c r="AV1961" i="2"/>
  <c r="AV3137" i="2"/>
  <c r="AV4364" i="2"/>
  <c r="AV2634" i="2"/>
  <c r="AV2631" i="2"/>
  <c r="AV1186" i="2"/>
  <c r="AV3421" i="2"/>
  <c r="AV3135" i="2"/>
  <c r="AV2629" i="2"/>
  <c r="AV579" i="2"/>
  <c r="AV3133" i="2"/>
  <c r="AV1181" i="2"/>
  <c r="AV1955" i="2"/>
  <c r="AV1179" i="2"/>
  <c r="AV3417" i="2"/>
  <c r="AV3416" i="2"/>
  <c r="AV2624" i="2"/>
  <c r="AV575" i="2"/>
  <c r="AV2621" i="2"/>
  <c r="AV3130" i="2"/>
  <c r="AV1175" i="2"/>
  <c r="AV3587" i="2"/>
  <c r="AV3129" i="2"/>
  <c r="AV1948" i="2"/>
  <c r="AV154" i="2"/>
  <c r="AV1947" i="2"/>
  <c r="AV153" i="2"/>
  <c r="AV4355" i="2"/>
  <c r="AV4351" i="2"/>
  <c r="AV4347" i="2"/>
  <c r="AV4343" i="2"/>
  <c r="AV2616" i="2"/>
  <c r="AV4338" i="2"/>
  <c r="AV3125" i="2"/>
  <c r="AV4335" i="2"/>
  <c r="AV1945" i="2"/>
  <c r="AV1942" i="2"/>
  <c r="AV1168" i="2"/>
  <c r="AV1941" i="2"/>
  <c r="AV1940" i="2"/>
  <c r="AV4332" i="2"/>
  <c r="AV4328" i="2"/>
  <c r="AV4324" i="2"/>
  <c r="AV4320" i="2"/>
  <c r="AV1166" i="2"/>
  <c r="AV4318" i="2"/>
  <c r="AV3412" i="2"/>
  <c r="AV2608" i="2"/>
  <c r="AV1163" i="2"/>
  <c r="AV3411" i="2"/>
  <c r="AV1160" i="2"/>
  <c r="AV147" i="2"/>
  <c r="AV1158" i="2"/>
  <c r="AV4316" i="2"/>
  <c r="AV2604" i="2"/>
  <c r="AV1931" i="2"/>
  <c r="AV563" i="2"/>
  <c r="AV2602" i="2"/>
  <c r="AV561" i="2"/>
  <c r="AV2601" i="2"/>
  <c r="AV3407" i="2"/>
  <c r="AV1153" i="2"/>
  <c r="AV1152" i="2"/>
  <c r="AV2598" i="2"/>
  <c r="AV1926" i="2"/>
  <c r="AV1149" i="2"/>
  <c r="AV1148" i="2"/>
  <c r="AV3108" i="2"/>
  <c r="AV555" i="2"/>
  <c r="AV554" i="2"/>
  <c r="AV4312" i="2"/>
  <c r="AV1921" i="2"/>
  <c r="AV15" i="2"/>
  <c r="AV1920" i="2"/>
  <c r="AV1918" i="2"/>
  <c r="AV4308" i="2"/>
  <c r="AV3105" i="2"/>
  <c r="AV1915" i="2"/>
  <c r="AV1913" i="2"/>
  <c r="AV1911" i="2"/>
  <c r="AV4305" i="2"/>
  <c r="AV1139" i="2"/>
  <c r="AV551" i="2"/>
  <c r="AV550" i="2"/>
  <c r="AV3101" i="2"/>
  <c r="AV143" i="2"/>
  <c r="AV3100" i="2"/>
  <c r="AV3403" i="2"/>
  <c r="AV1903" i="2"/>
  <c r="AV2583" i="2"/>
  <c r="AV1902" i="2"/>
  <c r="AV3095" i="2"/>
  <c r="AV4301" i="2"/>
  <c r="AV1133" i="2"/>
  <c r="AV1899" i="2"/>
  <c r="AV2579" i="2"/>
  <c r="AV1898" i="2"/>
  <c r="AV139" i="2"/>
  <c r="AV3090" i="2"/>
  <c r="AV2575" i="2"/>
  <c r="AV1129" i="2"/>
  <c r="AV3089" i="2"/>
  <c r="AV4297" i="2"/>
  <c r="AV4293" i="2"/>
  <c r="AV4289" i="2"/>
  <c r="AV4285" i="2"/>
  <c r="AV541" i="2"/>
  <c r="AV539" i="2"/>
  <c r="AV4281" i="2"/>
  <c r="AV1125" i="2"/>
  <c r="AV538" i="2"/>
  <c r="AV1889" i="2"/>
  <c r="AV3085" i="2"/>
  <c r="AV1888" i="2"/>
  <c r="AV2571" i="2"/>
  <c r="AV1123" i="2"/>
  <c r="AV1885" i="2"/>
  <c r="AV1883" i="2"/>
  <c r="AV2570" i="2"/>
  <c r="AV2568" i="2"/>
  <c r="AV2566" i="2"/>
  <c r="AV533" i="2"/>
  <c r="AV1879" i="2"/>
  <c r="AV1119" i="2"/>
  <c r="AV2562" i="2"/>
  <c r="AV3397" i="2"/>
  <c r="AV1118" i="2"/>
  <c r="AV2559" i="2"/>
  <c r="AV2558" i="2"/>
  <c r="AV2690" i="2"/>
  <c r="AV625" i="2"/>
  <c r="AV2687" i="2"/>
  <c r="AV2685" i="2"/>
  <c r="AV2019" i="2"/>
  <c r="AV3442" i="2"/>
  <c r="AV1241" i="2"/>
  <c r="AV3441" i="2"/>
  <c r="AV620" i="2"/>
  <c r="AV3439" i="2"/>
  <c r="AV3164" i="2"/>
  <c r="AV618" i="2"/>
  <c r="AV3162" i="2"/>
  <c r="AV1239" i="2"/>
  <c r="AV615" i="2"/>
  <c r="AV3438" i="2"/>
  <c r="AV1237" i="2"/>
  <c r="AV4459" i="2"/>
  <c r="AV4455" i="2"/>
  <c r="AV4451" i="2"/>
  <c r="AV4447" i="2"/>
  <c r="AV4443" i="2"/>
  <c r="AV2676" i="2"/>
  <c r="AV4441" i="2"/>
  <c r="AV3437" i="2"/>
  <c r="AV3159" i="2"/>
  <c r="AV3436" i="2"/>
  <c r="AV2009" i="2"/>
  <c r="AV611" i="2"/>
  <c r="AV3157" i="2"/>
  <c r="AV4440" i="2"/>
  <c r="AV1226" i="2"/>
  <c r="AV2005" i="2"/>
  <c r="AV2004" i="2"/>
  <c r="AV3155" i="2"/>
  <c r="AV2000" i="2"/>
  <c r="AV1998" i="2"/>
  <c r="AV1225" i="2"/>
  <c r="AV16" i="2"/>
  <c r="AV1221" i="2"/>
  <c r="AV1996" i="2"/>
  <c r="AV3431" i="2"/>
  <c r="AV1993" i="2"/>
  <c r="AV3153" i="2"/>
  <c r="AV4437" i="2"/>
  <c r="AV2657" i="2"/>
  <c r="AV3151" i="2"/>
  <c r="AV1217" i="2"/>
  <c r="AV3149" i="2"/>
  <c r="AV1984" i="2"/>
  <c r="AV4432" i="2"/>
  <c r="AV1215" i="2"/>
  <c r="AV3147" i="2"/>
  <c r="AV3426" i="2"/>
  <c r="AV1214" i="2"/>
  <c r="AV1213" i="2"/>
  <c r="AV4426" i="2"/>
  <c r="AV4422" i="2"/>
  <c r="AV4418" i="2"/>
  <c r="AV4414" i="2"/>
  <c r="AV4410" i="2"/>
  <c r="AV4406" i="2"/>
  <c r="AV1211" i="2"/>
  <c r="AV2653" i="2"/>
  <c r="AV603" i="2"/>
  <c r="AV3425" i="2"/>
  <c r="AV2651" i="2"/>
  <c r="AV1977" i="2"/>
  <c r="AV1207" i="2"/>
  <c r="AV2649" i="2"/>
  <c r="AV3144" i="2"/>
  <c r="AV4402" i="2"/>
  <c r="AV4398" i="2"/>
  <c r="AV4394" i="2"/>
  <c r="AV4390" i="2"/>
  <c r="AV4386" i="2"/>
  <c r="AV4382" i="2"/>
  <c r="AV4378" i="2"/>
  <c r="AV4374" i="2"/>
  <c r="AV4370" i="2"/>
  <c r="AV3594" i="2"/>
  <c r="AV4368" i="2"/>
  <c r="AV1205" i="2"/>
  <c r="AV593" i="2"/>
  <c r="AV1203" i="2"/>
  <c r="AV591" i="2"/>
  <c r="AV590" i="2"/>
  <c r="AV3139" i="2"/>
  <c r="AV160" i="2"/>
  <c r="AV1199" i="2"/>
  <c r="AV1198" i="2"/>
  <c r="AV1197" i="2"/>
  <c r="AV1967" i="2"/>
  <c r="AV1195" i="2"/>
  <c r="AV584" i="2"/>
  <c r="AV1193" i="2"/>
  <c r="AV1962" i="2"/>
  <c r="AV1190" i="2"/>
  <c r="AV157" i="2"/>
  <c r="AV1189" i="2"/>
  <c r="AV2632" i="2"/>
  <c r="AV583" i="2"/>
  <c r="AV3590" i="2"/>
  <c r="AV3589" i="2"/>
  <c r="AV3420" i="2"/>
  <c r="AV1957" i="2"/>
  <c r="AV2628" i="2"/>
  <c r="AV3132" i="2"/>
  <c r="AV1956" i="2"/>
  <c r="AV1954" i="2"/>
  <c r="AV577" i="2"/>
  <c r="AV2627" i="2"/>
  <c r="AV576" i="2"/>
  <c r="AV2623" i="2"/>
  <c r="AV574" i="2"/>
  <c r="AV572" i="2"/>
  <c r="AV1951" i="2"/>
  <c r="AV2620" i="2"/>
  <c r="AV1949" i="2"/>
  <c r="AV2618" i="2"/>
  <c r="AV1172" i="2"/>
  <c r="AV570" i="2"/>
  <c r="AV3128" i="2"/>
  <c r="AV4357" i="2"/>
  <c r="AV4353" i="2"/>
  <c r="AV4349" i="2"/>
  <c r="AV4345" i="2"/>
  <c r="AV4341" i="2"/>
  <c r="AV1946" i="2"/>
  <c r="AV3126" i="2"/>
  <c r="AV4337" i="2"/>
  <c r="AV2614" i="2"/>
  <c r="AV152" i="2"/>
  <c r="AV568" i="2"/>
  <c r="AV3122" i="2"/>
  <c r="AV3121" i="2"/>
  <c r="AV4334" i="2"/>
  <c r="AV4330" i="2"/>
  <c r="AV4326" i="2"/>
  <c r="AV4322" i="2"/>
  <c r="AV1167" i="2"/>
  <c r="AV2610" i="2"/>
  <c r="AV149" i="2"/>
  <c r="AV3585" i="2"/>
  <c r="AV1937" i="2"/>
  <c r="AV1161" i="2"/>
  <c r="AV1936" i="2"/>
  <c r="AV1935" i="2"/>
  <c r="AV1933" i="2"/>
  <c r="AV564" i="2"/>
  <c r="AV3116" i="2"/>
  <c r="AV2603" i="2"/>
  <c r="AV1156" i="2"/>
  <c r="AV562" i="2"/>
  <c r="AV3408" i="2"/>
  <c r="AV3112" i="2"/>
  <c r="AV1929" i="2"/>
  <c r="AV2599" i="2"/>
  <c r="AV559" i="2"/>
  <c r="AV4314" i="2"/>
  <c r="AV557" i="2"/>
  <c r="AV4313" i="2"/>
  <c r="AV1925" i="2"/>
  <c r="AV1924" i="2"/>
  <c r="AV146" i="2"/>
  <c r="AV1145" i="2"/>
  <c r="AV2593" i="2"/>
  <c r="AV4310" i="2"/>
  <c r="AV1144" i="2"/>
  <c r="AV2590" i="2"/>
  <c r="AV2589" i="2"/>
  <c r="AV1917" i="2"/>
  <c r="AV4306" i="2"/>
  <c r="AV1916" i="2"/>
  <c r="AV1914" i="2"/>
  <c r="AV1142" i="2"/>
  <c r="AV3104" i="2"/>
  <c r="AV4304" i="2"/>
  <c r="AV3103" i="2"/>
  <c r="AV1137" i="2"/>
  <c r="AV4303" i="2"/>
  <c r="AV2587" i="2"/>
  <c r="AV3404" i="2"/>
  <c r="AV4302" i="2"/>
  <c r="AV1135" i="2"/>
  <c r="AV3097" i="2"/>
  <c r="AV547" i="2"/>
  <c r="AV1901" i="2"/>
  <c r="AV3094" i="2"/>
  <c r="AV546" i="2"/>
  <c r="AV2581" i="2"/>
  <c r="AV1132" i="2"/>
  <c r="AV140" i="2"/>
  <c r="AV544" i="2"/>
  <c r="AV1896" i="2"/>
  <c r="AV3580" i="2"/>
  <c r="AV543" i="2"/>
  <c r="AV1127" i="2"/>
  <c r="AV4299" i="2"/>
  <c r="AV4295" i="2"/>
  <c r="AV4291" i="2"/>
  <c r="AV4287" i="2"/>
  <c r="AV1891" i="2"/>
  <c r="AV540" i="2"/>
  <c r="AV4283" i="2"/>
  <c r="AV4279" i="2"/>
  <c r="AV2573" i="2"/>
  <c r="AV3087" i="2"/>
  <c r="AV3086" i="2"/>
  <c r="AV4276" i="2"/>
  <c r="AV1124" i="2"/>
  <c r="AV3083" i="2"/>
  <c r="AV1122" i="2"/>
  <c r="AV4274" i="2"/>
  <c r="AV1882" i="2"/>
  <c r="AV3576" i="2"/>
  <c r="AV2567" i="2"/>
  <c r="AV1880" i="2"/>
  <c r="AV138" i="2"/>
  <c r="AV2563" i="2"/>
  <c r="AV3078" i="2"/>
  <c r="AV1876" i="2"/>
  <c r="AV1874" i="2"/>
  <c r="AV2560" i="2"/>
  <c r="AV1873" i="2"/>
  <c r="AV2557" i="2"/>
  <c r="AV4272" i="2"/>
  <c r="AV1870" i="2"/>
  <c r="AV3396" i="2"/>
  <c r="AV2554" i="2"/>
  <c r="AV3395" i="2"/>
  <c r="AV1867" i="2"/>
  <c r="AV1865" i="2"/>
  <c r="AV527" i="2"/>
  <c r="AV136" i="2"/>
  <c r="AV3393" i="2"/>
  <c r="AV1862" i="2"/>
  <c r="AV2546" i="2"/>
  <c r="AV135" i="2"/>
  <c r="AV4266" i="2"/>
  <c r="AV1857" i="2"/>
  <c r="AV2545" i="2"/>
  <c r="AV2544" i="2"/>
  <c r="AV3571" i="2"/>
  <c r="AV2596" i="2"/>
  <c r="AV3583" i="2"/>
  <c r="AV1923" i="2"/>
  <c r="AV1147" i="2"/>
  <c r="AV2595" i="2"/>
  <c r="AV3107" i="2"/>
  <c r="AV3106" i="2"/>
  <c r="AV3406" i="2"/>
  <c r="AV3582" i="2"/>
  <c r="AV145" i="2"/>
  <c r="AV4309" i="2"/>
  <c r="AV144" i="2"/>
  <c r="AV2588" i="2"/>
  <c r="AV552" i="2"/>
  <c r="AV14" i="2"/>
  <c r="AV1910" i="2"/>
  <c r="AV1909" i="2"/>
  <c r="AV3102" i="2"/>
  <c r="AV1907" i="2"/>
  <c r="AV1905" i="2"/>
  <c r="AV549" i="2"/>
  <c r="AV2585" i="2"/>
  <c r="AV1136" i="2"/>
  <c r="AV3402" i="2"/>
  <c r="AV2584" i="2"/>
  <c r="AV3096" i="2"/>
  <c r="AV3581" i="2"/>
  <c r="AV1900" i="2"/>
  <c r="AV3093" i="2"/>
  <c r="AV3091" i="2"/>
  <c r="AV2580" i="2"/>
  <c r="AV2578" i="2"/>
  <c r="AV1897" i="2"/>
  <c r="AV1895" i="2"/>
  <c r="AV2576" i="2"/>
  <c r="AV1130" i="2"/>
  <c r="AV542" i="2"/>
  <c r="AV4298" i="2"/>
  <c r="AV4294" i="2"/>
  <c r="AV4290" i="2"/>
  <c r="AV4286" i="2"/>
  <c r="AV3088" i="2"/>
  <c r="AV2574" i="2"/>
  <c r="AV4282" i="2"/>
  <c r="AV4278" i="2"/>
  <c r="AV3578" i="2"/>
  <c r="AV3577" i="2"/>
  <c r="AV536" i="2"/>
  <c r="AV4275" i="2"/>
  <c r="AV3084" i="2"/>
  <c r="AV1886" i="2"/>
  <c r="AV3082" i="2"/>
  <c r="AV1884" i="2"/>
  <c r="AV1881" i="2"/>
  <c r="AV534" i="2"/>
  <c r="AV1121" i="2"/>
  <c r="AV1120" i="2"/>
  <c r="AV2564" i="2"/>
  <c r="AV1877" i="2"/>
  <c r="AV3398" i="2"/>
  <c r="AV532" i="2"/>
  <c r="AV2561" i="2"/>
  <c r="AV531" i="2"/>
  <c r="AV3076" i="2"/>
  <c r="AV1117" i="2"/>
  <c r="AV4271" i="2"/>
  <c r="AV4270" i="2"/>
  <c r="AV529" i="2"/>
  <c r="AV3573" i="2"/>
  <c r="AV2552" i="2"/>
  <c r="AV1116" i="2"/>
  <c r="AV3074" i="2"/>
  <c r="AV1114" i="2"/>
  <c r="AV2549" i="2"/>
  <c r="AV2548" i="2"/>
  <c r="AV1861" i="2"/>
  <c r="AV3072" i="2"/>
  <c r="AV1859" i="2"/>
  <c r="AV524" i="2"/>
  <c r="AV1111" i="2"/>
  <c r="AV523" i="2"/>
  <c r="AV13" i="2"/>
  <c r="AV1110" i="2"/>
  <c r="AV1855" i="2"/>
  <c r="AV1852" i="2"/>
  <c r="AV2542" i="2"/>
  <c r="AV1108" i="2"/>
  <c r="AV1849" i="2"/>
  <c r="AV1106" i="2"/>
  <c r="AV2537" i="2"/>
  <c r="AV2536" i="2"/>
  <c r="AV1844" i="2"/>
  <c r="AV1842" i="2"/>
  <c r="AV131" i="2"/>
  <c r="AV4265" i="2"/>
  <c r="AV4264" i="2"/>
  <c r="AV130" i="2"/>
  <c r="AV2534" i="2"/>
  <c r="AV1100" i="2"/>
  <c r="AV1099" i="2"/>
  <c r="AV3388" i="2"/>
  <c r="AV4258" i="2"/>
  <c r="AV4254" i="2"/>
  <c r="AV3060" i="2"/>
  <c r="AV1098" i="2"/>
  <c r="AV2529" i="2"/>
  <c r="AV1097" i="2"/>
  <c r="AV508" i="2"/>
  <c r="AV2528" i="2"/>
  <c r="AV2526" i="2"/>
  <c r="AV506" i="2"/>
  <c r="AV1837" i="2"/>
  <c r="AV1092" i="2"/>
  <c r="AV2525" i="2"/>
  <c r="AV1831" i="2"/>
  <c r="AV3055" i="2"/>
  <c r="AV2524" i="2"/>
  <c r="AV3384" i="2"/>
  <c r="AV2522" i="2"/>
  <c r="AV502" i="2"/>
  <c r="AV1826" i="2"/>
  <c r="AV3051" i="2"/>
  <c r="AV498" i="2"/>
  <c r="AV1084" i="2"/>
  <c r="AV2519" i="2"/>
  <c r="AV3381" i="2"/>
  <c r="AV3049" i="2"/>
  <c r="AV497" i="2"/>
  <c r="AV3378" i="2"/>
  <c r="AV3564" i="2"/>
  <c r="AV1081" i="2"/>
  <c r="AV2514" i="2"/>
  <c r="AV3042" i="2"/>
  <c r="AV2513" i="2"/>
  <c r="AV1079" i="2"/>
  <c r="AV1816" i="2"/>
  <c r="AV4247" i="2"/>
  <c r="AV4243" i="2"/>
  <c r="AV1815" i="2"/>
  <c r="AV2511" i="2"/>
  <c r="AV121" i="2"/>
  <c r="AV2507" i="2"/>
  <c r="AV2505" i="2"/>
  <c r="AV1872" i="2"/>
  <c r="AV2556" i="2"/>
  <c r="AV2555" i="2"/>
  <c r="AV3575" i="2"/>
  <c r="AV1869" i="2"/>
  <c r="AV528" i="2"/>
  <c r="AV1866" i="2"/>
  <c r="AV1864" i="2"/>
  <c r="AV2550" i="2"/>
  <c r="AV3073" i="2"/>
  <c r="AV1113" i="2"/>
  <c r="AV1112" i="2"/>
  <c r="AV1860" i="2"/>
  <c r="AV4268" i="2"/>
  <c r="AV3071" i="2"/>
  <c r="AV3070" i="2"/>
  <c r="AV3572" i="2"/>
  <c r="AV3391" i="2"/>
  <c r="AV1109" i="2"/>
  <c r="AV1854" i="2"/>
  <c r="AV520" i="2"/>
  <c r="AV2541" i="2"/>
  <c r="AV134" i="2"/>
  <c r="AV2539" i="2"/>
  <c r="AV3068" i="2"/>
  <c r="AV1847" i="2"/>
  <c r="AV1846" i="2"/>
  <c r="AV1104" i="2"/>
  <c r="AV3066" i="2"/>
  <c r="AV517" i="2"/>
  <c r="AV516" i="2"/>
  <c r="AV4263" i="2"/>
  <c r="AV3064" i="2"/>
  <c r="AV2533" i="2"/>
  <c r="AV3570" i="2"/>
  <c r="AV513" i="2"/>
  <c r="AV3569" i="2"/>
  <c r="AV4257" i="2"/>
  <c r="AV4253" i="2"/>
  <c r="AV511" i="2"/>
  <c r="AV3059" i="2"/>
  <c r="AV3568" i="2"/>
  <c r="AV509" i="2"/>
  <c r="AV3386" i="2"/>
  <c r="AV2527" i="2"/>
  <c r="AV1095" i="2"/>
  <c r="AV3567" i="2"/>
  <c r="AV1093" i="2"/>
  <c r="AV1835" i="2"/>
  <c r="AV1833" i="2"/>
  <c r="AV1091" i="2"/>
  <c r="AV3054" i="2"/>
  <c r="AV1830" i="2"/>
  <c r="AV1090" i="2"/>
  <c r="AV1828" i="2"/>
  <c r="AV1827" i="2"/>
  <c r="AV124" i="2"/>
  <c r="AV1087" i="2"/>
  <c r="AV2521" i="2"/>
  <c r="AV2520" i="2"/>
  <c r="AV1824" i="2"/>
  <c r="AV3380" i="2"/>
  <c r="AV3048" i="2"/>
  <c r="AV1822" i="2"/>
  <c r="AV3046" i="2"/>
  <c r="AV3377" i="2"/>
  <c r="AV3045" i="2"/>
  <c r="AV1819" i="2"/>
  <c r="AV1818" i="2"/>
  <c r="AV493" i="2"/>
  <c r="AV3041" i="2"/>
  <c r="AV122" i="2"/>
  <c r="AV4246" i="2"/>
  <c r="AV4242" i="2"/>
  <c r="AV3040" i="2"/>
  <c r="AV1076" i="2"/>
  <c r="AV4240" i="2"/>
  <c r="AV2506" i="2"/>
  <c r="AV4238" i="2"/>
  <c r="AV3039" i="2"/>
  <c r="AV120" i="2"/>
  <c r="AV489" i="2"/>
  <c r="AV2503" i="2"/>
  <c r="AV3563" i="2"/>
  <c r="AV487" i="2"/>
  <c r="AV1071" i="2"/>
  <c r="AV1808" i="2"/>
  <c r="AV484" i="2"/>
  <c r="AV1807" i="2"/>
  <c r="AV3560" i="2"/>
  <c r="AV1066" i="2"/>
  <c r="AV2498" i="2"/>
  <c r="AV1804" i="2"/>
  <c r="AV1803" i="2"/>
  <c r="AV1802" i="2"/>
  <c r="AV1801" i="2"/>
  <c r="AV3030" i="2"/>
  <c r="AV4232" i="2"/>
  <c r="AV1800" i="2"/>
  <c r="AV477" i="2"/>
  <c r="AV2492" i="2"/>
  <c r="AV475" i="2"/>
  <c r="AV3369" i="2"/>
  <c r="AV11" i="2"/>
  <c r="AV1795" i="2"/>
  <c r="AV2489" i="2"/>
  <c r="AV3556" i="2"/>
  <c r="AV1792" i="2"/>
  <c r="AV1791" i="2"/>
  <c r="AV2486" i="2"/>
  <c r="AV1061" i="2"/>
  <c r="AV2483" i="2"/>
  <c r="AV1788" i="2"/>
  <c r="AV1785" i="2"/>
  <c r="AV2480" i="2"/>
  <c r="AV471" i="2"/>
  <c r="AV1783" i="2"/>
  <c r="AV3021" i="2"/>
  <c r="AV1781" i="2"/>
  <c r="AV466" i="2"/>
  <c r="AV2475" i="2"/>
  <c r="AV3366" i="2"/>
  <c r="AV1779" i="2"/>
  <c r="AV3018" i="2"/>
  <c r="AV2471" i="2"/>
  <c r="AV4222" i="2"/>
  <c r="AV4218" i="2"/>
  <c r="AV2470" i="2"/>
  <c r="AV3551" i="2"/>
  <c r="AV2468" i="2"/>
  <c r="AV1048" i="2"/>
  <c r="AV3013" i="2"/>
  <c r="AV3012" i="2"/>
  <c r="AV1774" i="2"/>
  <c r="AV1046" i="2"/>
  <c r="AV1771" i="2"/>
  <c r="AV461" i="2"/>
  <c r="AV460" i="2"/>
  <c r="AV3009" i="2"/>
  <c r="AV2459" i="2"/>
  <c r="AV3008" i="2"/>
  <c r="AV2457" i="2"/>
  <c r="AV2456" i="2"/>
  <c r="AV3548" i="2"/>
  <c r="AV2455" i="2"/>
  <c r="AV3547" i="2"/>
  <c r="AV1759" i="2"/>
  <c r="AV3001" i="2"/>
  <c r="AV1038" i="2"/>
  <c r="AV4214" i="2"/>
  <c r="AV4213" i="2"/>
  <c r="AV1036" i="2"/>
  <c r="AV1035" i="2"/>
  <c r="AV2450" i="2"/>
  <c r="AV2997" i="2"/>
  <c r="AV2448" i="2"/>
  <c r="AV2996" i="2"/>
  <c r="AV2446" i="2"/>
  <c r="AV2445" i="2"/>
  <c r="AV1033" i="2"/>
  <c r="AV1032" i="2"/>
  <c r="AV4201" i="2"/>
  <c r="AV2442" i="2"/>
  <c r="AV4200" i="2"/>
  <c r="AV454" i="2"/>
  <c r="AV4196" i="2"/>
  <c r="AV1748" i="2"/>
  <c r="AV1746" i="2"/>
  <c r="AV453" i="2"/>
  <c r="AV1026" i="2"/>
  <c r="AV2989" i="2"/>
  <c r="AV535" i="2"/>
  <c r="AV3400" i="2"/>
  <c r="AV3081" i="2"/>
  <c r="AV2569" i="2"/>
  <c r="AV3399" i="2"/>
  <c r="AV3080" i="2"/>
  <c r="AV2565" i="2"/>
  <c r="AV1878" i="2"/>
  <c r="AV3079" i="2"/>
  <c r="AV137" i="2"/>
  <c r="AV1875" i="2"/>
  <c r="AV3077" i="2"/>
  <c r="AV530" i="2"/>
  <c r="AV4273" i="2"/>
  <c r="AV3075" i="2"/>
  <c r="AV1871" i="2"/>
  <c r="AV4269" i="2"/>
  <c r="AV3574" i="2"/>
  <c r="AV2553" i="2"/>
  <c r="AV1868" i="2"/>
  <c r="AV2551" i="2"/>
  <c r="AV1115" i="2"/>
  <c r="AV526" i="2"/>
  <c r="AV3394" i="2"/>
  <c r="AV1863" i="2"/>
  <c r="AV2547" i="2"/>
  <c r="AV525" i="2"/>
  <c r="AV4267" i="2"/>
  <c r="AV1858" i="2"/>
  <c r="AV3392" i="2"/>
  <c r="AV522" i="2"/>
  <c r="AV2543" i="2"/>
  <c r="AV521" i="2"/>
  <c r="AV12" i="2"/>
  <c r="AV519" i="2"/>
  <c r="AV2540" i="2"/>
  <c r="AV133" i="2"/>
  <c r="AV1107" i="2"/>
  <c r="AV2538" i="2"/>
  <c r="AV518" i="2"/>
  <c r="AV1845" i="2"/>
  <c r="AV1103" i="2"/>
  <c r="AV1102" i="2"/>
  <c r="AV3065" i="2"/>
  <c r="AV515" i="2"/>
  <c r="AV4262" i="2"/>
  <c r="AV1101" i="2"/>
  <c r="AV3063" i="2"/>
  <c r="AV3062" i="2"/>
  <c r="AV2531" i="2"/>
  <c r="AV4260" i="2"/>
  <c r="AV4256" i="2"/>
  <c r="AV3061" i="2"/>
  <c r="AV128" i="2"/>
  <c r="AV3058" i="2"/>
  <c r="AV4251" i="2"/>
  <c r="AV1841" i="2"/>
  <c r="AV1840" i="2"/>
  <c r="AV126" i="2"/>
  <c r="AV125" i="2"/>
  <c r="AV1839" i="2"/>
  <c r="AV1836" i="2"/>
  <c r="AV3057" i="2"/>
  <c r="AV1832" i="2"/>
  <c r="AV3385" i="2"/>
  <c r="AV3566" i="2"/>
  <c r="AV2523" i="2"/>
  <c r="AV3053" i="2"/>
  <c r="AV3052" i="2"/>
  <c r="AV1088" i="2"/>
  <c r="AV3383" i="2"/>
  <c r="AV1086" i="2"/>
  <c r="AV1085" i="2"/>
  <c r="AV3382" i="2"/>
  <c r="AV1823" i="2"/>
  <c r="AV3379" i="2"/>
  <c r="AV3047" i="2"/>
  <c r="AV1821" i="2"/>
  <c r="AV496" i="2"/>
  <c r="AV495" i="2"/>
  <c r="AV3376" i="2"/>
  <c r="AV3044" i="2"/>
  <c r="AV1817" i="2"/>
  <c r="AV123" i="2"/>
  <c r="AV2512" i="2"/>
  <c r="AV4249" i="2"/>
  <c r="AV4245" i="2"/>
  <c r="AV4241" i="2"/>
  <c r="AV1814" i="2"/>
  <c r="AV2510" i="2"/>
  <c r="AV1075" i="2"/>
  <c r="AV492" i="2"/>
  <c r="AV4237" i="2"/>
  <c r="AV1074" i="2"/>
  <c r="AV1073" i="2"/>
  <c r="AV488" i="2"/>
  <c r="AV3375" i="2"/>
  <c r="AV3037" i="2"/>
  <c r="AV3562" i="2"/>
  <c r="AV1809" i="2"/>
  <c r="AV1070" i="2"/>
  <c r="AV483" i="2"/>
  <c r="AV3036" i="2"/>
  <c r="AV1068" i="2"/>
  <c r="AV481" i="2"/>
  <c r="AV3035" i="2"/>
  <c r="AV2497" i="2"/>
  <c r="AV1065" i="2"/>
  <c r="AV3032" i="2"/>
  <c r="AV3031" i="2"/>
  <c r="AV3029" i="2"/>
  <c r="AV4231" i="2"/>
  <c r="AV1799" i="2"/>
  <c r="AV3370" i="2"/>
  <c r="AV476" i="2"/>
  <c r="AV474" i="2"/>
  <c r="AV4229" i="2"/>
  <c r="AV2490" i="2"/>
  <c r="AV3368" i="2"/>
  <c r="AV3025" i="2"/>
  <c r="AV3555" i="2"/>
  <c r="AV3554" i="2"/>
  <c r="AV3024" i="2"/>
  <c r="AV3022" i="2"/>
  <c r="AV2484" i="2"/>
  <c r="AV4226" i="2"/>
  <c r="AV1787" i="2"/>
  <c r="AV472" i="2"/>
  <c r="AV117" i="2"/>
  <c r="AV1055" i="2"/>
  <c r="AV2479" i="2"/>
  <c r="AV2477" i="2"/>
  <c r="AV468" i="2"/>
  <c r="AV2476" i="2"/>
  <c r="AV3552" i="2"/>
  <c r="AV2474" i="2"/>
  <c r="AV2473" i="2"/>
  <c r="AV1051" i="2"/>
  <c r="AV4225" i="2"/>
  <c r="AV4221" i="2"/>
  <c r="AV3017" i="2"/>
  <c r="AV464" i="2"/>
  <c r="AV1050" i="2"/>
  <c r="AV463" i="2"/>
  <c r="AV4217" i="2"/>
  <c r="AV2466" i="2"/>
  <c r="AV3011" i="2"/>
  <c r="AV1773" i="2"/>
  <c r="AV1045" i="2"/>
  <c r="AV1770" i="2"/>
  <c r="AV2462" i="2"/>
  <c r="AV3549" i="2"/>
  <c r="AV459" i="2"/>
  <c r="AV4216" i="2"/>
  <c r="AV1042" i="2"/>
  <c r="AV4215" i="2"/>
  <c r="AV1041" i="2"/>
  <c r="AV3005" i="2"/>
  <c r="AV1762" i="2"/>
  <c r="AV112" i="2"/>
  <c r="AV2454" i="2"/>
  <c r="AV458" i="2"/>
  <c r="AV111" i="2"/>
  <c r="AV3000" i="2"/>
  <c r="AV457" i="2"/>
  <c r="AV456" i="2"/>
  <c r="AV2451" i="2"/>
  <c r="AV2449" i="2"/>
  <c r="AV4209" i="2"/>
  <c r="AV3544" i="2"/>
  <c r="AV1856" i="2"/>
  <c r="AV1853" i="2"/>
  <c r="AV1851" i="2"/>
  <c r="AV1850" i="2"/>
  <c r="AV3069" i="2"/>
  <c r="AV1848" i="2"/>
  <c r="AV3067" i="2"/>
  <c r="AV1105" i="2"/>
  <c r="AV2535" i="2"/>
  <c r="AV1843" i="2"/>
  <c r="AV132" i="2"/>
  <c r="AV3390" i="2"/>
  <c r="AV514" i="2"/>
  <c r="AV3389" i="2"/>
  <c r="AV129" i="2"/>
  <c r="AV2532" i="2"/>
  <c r="AV4261" i="2"/>
  <c r="AV512" i="2"/>
  <c r="AV4259" i="2"/>
  <c r="AV4255" i="2"/>
  <c r="AV4252" i="2"/>
  <c r="AV510" i="2"/>
  <c r="AV2530" i="2"/>
  <c r="AV3387" i="2"/>
  <c r="AV127" i="2"/>
  <c r="AV507" i="2"/>
  <c r="AV1096" i="2"/>
  <c r="AV1094" i="2"/>
  <c r="AV1838" i="2"/>
  <c r="AV505" i="2"/>
  <c r="AV1834" i="2"/>
  <c r="AV3056" i="2"/>
  <c r="AV504" i="2"/>
  <c r="AV3565" i="2"/>
  <c r="AV1829" i="2"/>
  <c r="AV1089" i="2"/>
  <c r="AV503" i="2"/>
  <c r="AV501" i="2"/>
  <c r="AV500" i="2"/>
  <c r="AV499" i="2"/>
  <c r="AV1825" i="2"/>
  <c r="AV3050" i="2"/>
  <c r="AV2518" i="2"/>
  <c r="AV2517" i="2"/>
  <c r="AV2516" i="2"/>
  <c r="AV2515" i="2"/>
  <c r="AV1083" i="2"/>
  <c r="AV1082" i="2"/>
  <c r="AV1820" i="2"/>
  <c r="AV3043" i="2"/>
  <c r="AV494" i="2"/>
  <c r="AV1080" i="2"/>
  <c r="AV4250" i="2"/>
  <c r="AV4248" i="2"/>
  <c r="AV4244" i="2"/>
  <c r="AV1078" i="2"/>
  <c r="AV1077" i="2"/>
  <c r="AV2509" i="2"/>
  <c r="AV2508" i="2"/>
  <c r="AV4239" i="2"/>
  <c r="AV4236" i="2"/>
  <c r="AV491" i="2"/>
  <c r="AV490" i="2"/>
  <c r="AV2504" i="2"/>
  <c r="AV3374" i="2"/>
  <c r="AV1810" i="2"/>
  <c r="AV1072" i="2"/>
  <c r="AV486" i="2"/>
  <c r="AV485" i="2"/>
  <c r="AV3373" i="2"/>
  <c r="AV1806" i="2"/>
  <c r="AV1067" i="2"/>
  <c r="AV480" i="2"/>
  <c r="AV1805" i="2"/>
  <c r="AV3034" i="2"/>
  <c r="AV478" i="2"/>
  <c r="AV2495" i="2"/>
  <c r="AV3558" i="2"/>
  <c r="AV4234" i="2"/>
  <c r="AV3557" i="2"/>
  <c r="AV3028" i="2"/>
  <c r="AV2493" i="2"/>
  <c r="AV2491" i="2"/>
  <c r="AV3027" i="2"/>
  <c r="AV4228" i="2"/>
  <c r="AV473" i="2"/>
  <c r="AV1794" i="2"/>
  <c r="AV2488" i="2"/>
  <c r="AV1063" i="2"/>
  <c r="AV1062" i="2"/>
  <c r="AV3023" i="2"/>
  <c r="AV2485" i="2"/>
  <c r="AV1060" i="2"/>
  <c r="AV1059" i="2"/>
  <c r="AV1786" i="2"/>
  <c r="AV2481" i="2"/>
  <c r="AV1057" i="2"/>
  <c r="AV470" i="2"/>
  <c r="AV2478" i="2"/>
  <c r="AV1782" i="2"/>
  <c r="AV467" i="2"/>
  <c r="AV3020" i="2"/>
  <c r="AV1053" i="2"/>
  <c r="AV1780" i="2"/>
  <c r="AV1052" i="2"/>
  <c r="AV465" i="2"/>
  <c r="AV4224" i="2"/>
  <c r="AV4220" i="2"/>
  <c r="AV115" i="2"/>
  <c r="AV2469" i="2"/>
  <c r="AV1777" i="2"/>
  <c r="AV1776" i="2"/>
  <c r="AV2467" i="2"/>
  <c r="AV1775" i="2"/>
  <c r="AV3550" i="2"/>
  <c r="AV2465" i="2"/>
  <c r="AV1772" i="2"/>
  <c r="AV1769" i="2"/>
  <c r="AV1768" i="2"/>
  <c r="AV2460" i="2"/>
  <c r="AV1044" i="2"/>
  <c r="AV1766" i="2"/>
  <c r="AV2458" i="2"/>
  <c r="AV3007" i="2"/>
  <c r="AV1764" i="2"/>
  <c r="AV3004" i="2"/>
  <c r="AV1761" i="2"/>
  <c r="AV1760" i="2"/>
  <c r="AV3546" i="2"/>
  <c r="AV3364" i="2"/>
  <c r="AV2453" i="2"/>
  <c r="AV1758" i="2"/>
  <c r="AV4212" i="2"/>
  <c r="AV2452" i="2"/>
  <c r="AV455" i="2"/>
  <c r="AV2998" i="2"/>
  <c r="AV1756" i="2"/>
  <c r="AV2447" i="2"/>
  <c r="AV1754" i="2"/>
  <c r="AV1753" i="2"/>
  <c r="AV4206" i="2"/>
  <c r="AV2444" i="2"/>
  <c r="AV3361" i="2"/>
  <c r="AV2994" i="2"/>
  <c r="AV2992" i="2"/>
  <c r="AV2991" i="2"/>
  <c r="AV4198" i="2"/>
  <c r="AV3543" i="2"/>
  <c r="AV1030" i="2"/>
  <c r="AV1029" i="2"/>
  <c r="AV1745" i="2"/>
  <c r="AV2438" i="2"/>
  <c r="AV2988" i="2"/>
  <c r="AV110" i="2"/>
  <c r="AV4192" i="2"/>
  <c r="AV2986" i="2"/>
  <c r="AV2437" i="2"/>
  <c r="AV2434" i="2"/>
  <c r="AV3359" i="2"/>
  <c r="AV2983" i="2"/>
  <c r="AV448" i="2"/>
  <c r="AV2981" i="2"/>
  <c r="AV3357" i="2"/>
  <c r="AV108" i="2"/>
  <c r="AV1735" i="2"/>
  <c r="AV1019" i="2"/>
  <c r="AV1733" i="2"/>
  <c r="AV2428" i="2"/>
  <c r="AV1732" i="2"/>
  <c r="AV1731" i="2"/>
  <c r="AV2977" i="2"/>
  <c r="AV3354" i="2"/>
  <c r="AV1725" i="2"/>
  <c r="AV442" i="2"/>
  <c r="AV2974" i="2"/>
  <c r="AV2426" i="2"/>
  <c r="AV1012" i="2"/>
  <c r="AV1719" i="2"/>
  <c r="AV438" i="2"/>
  <c r="AV1010" i="2"/>
  <c r="AV2424" i="2"/>
  <c r="AV2420" i="2"/>
  <c r="AV1717" i="2"/>
  <c r="AV1008" i="2"/>
  <c r="AV2414" i="2"/>
  <c r="AV3539" i="2"/>
  <c r="AV2410" i="2"/>
  <c r="AV2408" i="2"/>
  <c r="AV2407" i="2"/>
  <c r="AV1713" i="2"/>
  <c r="AV433" i="2"/>
  <c r="AV1007" i="2"/>
  <c r="AV3353" i="2"/>
  <c r="AV2965" i="2"/>
  <c r="AV4235" i="2"/>
  <c r="AV3038" i="2"/>
  <c r="AV1813" i="2"/>
  <c r="AV1812" i="2"/>
  <c r="AV1811" i="2"/>
  <c r="AV2502" i="2"/>
  <c r="AV2501" i="2"/>
  <c r="AV2500" i="2"/>
  <c r="AV1069" i="2"/>
  <c r="AV2499" i="2"/>
  <c r="AV3561" i="2"/>
  <c r="AV482" i="2"/>
  <c r="AV479" i="2"/>
  <c r="AV3559" i="2"/>
  <c r="AV2496" i="2"/>
  <c r="AV3033" i="2"/>
  <c r="AV3372" i="2"/>
  <c r="AV2494" i="2"/>
  <c r="AV4233" i="2"/>
  <c r="AV3371" i="2"/>
  <c r="AV4230" i="2"/>
  <c r="AV1798" i="2"/>
  <c r="AV1797" i="2"/>
  <c r="AV1796" i="2"/>
  <c r="AV1064" i="2"/>
  <c r="AV3026" i="2"/>
  <c r="AV1793" i="2"/>
  <c r="AV4227" i="2"/>
  <c r="AV2487" i="2"/>
  <c r="AV119" i="2"/>
  <c r="AV1790" i="2"/>
  <c r="AV1789" i="2"/>
  <c r="AV118" i="2"/>
  <c r="AV1058" i="2"/>
  <c r="AV2482" i="2"/>
  <c r="AV1784" i="2"/>
  <c r="AV1056" i="2"/>
  <c r="AV116" i="2"/>
  <c r="AV3367" i="2"/>
  <c r="AV469" i="2"/>
  <c r="AV1054" i="2"/>
  <c r="AV3553" i="2"/>
  <c r="AV3019" i="2"/>
  <c r="AV3365" i="2"/>
  <c r="AV2472" i="2"/>
  <c r="AV1778" i="2"/>
  <c r="AV4223" i="2"/>
  <c r="AV4219" i="2"/>
  <c r="AV3016" i="2"/>
  <c r="AV114" i="2"/>
  <c r="AV3015" i="2"/>
  <c r="AV1049" i="2"/>
  <c r="AV3014" i="2"/>
  <c r="AV462" i="2"/>
  <c r="AV1047" i="2"/>
  <c r="AV2464" i="2"/>
  <c r="AV2463" i="2"/>
  <c r="AV113" i="2"/>
  <c r="AV2461" i="2"/>
  <c r="AV3010" i="2"/>
  <c r="AV1767" i="2"/>
  <c r="AV1043" i="2"/>
  <c r="AV1765" i="2"/>
  <c r="AV3006" i="2"/>
  <c r="AV1763" i="2"/>
  <c r="AV1040" i="2"/>
  <c r="AV1039" i="2"/>
  <c r="AV3003" i="2"/>
  <c r="AV3002" i="2"/>
  <c r="AV3363" i="2"/>
  <c r="AV1037" i="2"/>
  <c r="AV1757" i="2"/>
  <c r="AV4211" i="2"/>
  <c r="AV2999" i="2"/>
  <c r="AV4210" i="2"/>
  <c r="AV3545" i="2"/>
  <c r="AV4208" i="2"/>
  <c r="AV3362" i="2"/>
  <c r="AV4207" i="2"/>
  <c r="AV1752" i="2"/>
  <c r="AV4205" i="2"/>
  <c r="AV4203" i="2"/>
  <c r="AV1751" i="2"/>
  <c r="AV2993" i="2"/>
  <c r="AV2441" i="2"/>
  <c r="AV1743" i="2"/>
  <c r="AV4194" i="2"/>
  <c r="AV4190" i="2"/>
  <c r="AV450" i="2"/>
  <c r="AV2436" i="2"/>
  <c r="AV1740" i="2"/>
  <c r="AV2984" i="2"/>
  <c r="AV1023" i="2"/>
  <c r="AV3358" i="2"/>
  <c r="AV2431" i="2"/>
  <c r="AV2980" i="2"/>
  <c r="AV1020" i="2"/>
  <c r="AV4188" i="2"/>
  <c r="AV445" i="2"/>
  <c r="AV1018" i="2"/>
  <c r="AV2979" i="2"/>
  <c r="AV443" i="2"/>
  <c r="AV3355" i="2"/>
  <c r="AV2976" i="2"/>
  <c r="AV1727" i="2"/>
  <c r="AV1724" i="2"/>
  <c r="AV1014" i="2"/>
  <c r="AV441" i="2"/>
  <c r="AV2973" i="2"/>
  <c r="AV1011" i="2"/>
  <c r="AV440" i="2"/>
  <c r="AV2425" i="2"/>
  <c r="AV2970" i="2"/>
  <c r="AV2422" i="2"/>
  <c r="AV2418" i="2"/>
  <c r="AV1716" i="2"/>
  <c r="AV106" i="2"/>
  <c r="AV2413" i="2"/>
  <c r="AV2411" i="2"/>
  <c r="AV2968" i="2"/>
  <c r="AV1715" i="2"/>
  <c r="AV1714" i="2"/>
  <c r="AV2967" i="2"/>
  <c r="AV2404" i="2"/>
  <c r="AV1005" i="2"/>
  <c r="AV1710" i="2"/>
  <c r="AV430" i="2"/>
  <c r="AV1001" i="2"/>
  <c r="AV3536" i="2"/>
  <c r="AV428" i="2"/>
  <c r="AV2400" i="2"/>
  <c r="AV2399" i="2"/>
  <c r="AV426" i="2"/>
  <c r="AV997" i="2"/>
  <c r="AV1704" i="2"/>
  <c r="AV1702" i="2"/>
  <c r="AV995" i="2"/>
  <c r="AV1701" i="2"/>
  <c r="AV3349" i="2"/>
  <c r="AV424" i="2"/>
  <c r="AV2959" i="2"/>
  <c r="AV1697" i="2"/>
  <c r="AV1696" i="2"/>
  <c r="AV2392" i="2"/>
  <c r="AV1694" i="2"/>
  <c r="AV990" i="2"/>
  <c r="AV3534" i="2"/>
  <c r="AV4181" i="2"/>
  <c r="AV10" i="2"/>
  <c r="AV988" i="2"/>
  <c r="AV987" i="2"/>
  <c r="AV985" i="2"/>
  <c r="AV984" i="2"/>
  <c r="AV415" i="2"/>
  <c r="AV4179" i="2"/>
  <c r="AV1688" i="2"/>
  <c r="AV97" i="2"/>
  <c r="AV412" i="2"/>
  <c r="AV4176" i="2"/>
  <c r="AV1683" i="2"/>
  <c r="AV411" i="2"/>
  <c r="AV982" i="2"/>
  <c r="AV4175" i="2"/>
  <c r="AV1679" i="2"/>
  <c r="AV2379" i="2"/>
  <c r="AV979" i="2"/>
  <c r="AV2376" i="2"/>
  <c r="AV2375" i="2"/>
  <c r="AV977" i="2"/>
  <c r="AV1674" i="2"/>
  <c r="AV2947" i="2"/>
  <c r="AV2371" i="2"/>
  <c r="AV4170" i="2"/>
  <c r="AV4166" i="2"/>
  <c r="AV2369" i="2"/>
  <c r="AV2945" i="2"/>
  <c r="AV3340" i="2"/>
  <c r="AV1667" i="2"/>
  <c r="AV3529" i="2"/>
  <c r="AV400" i="2"/>
  <c r="AV2943" i="2"/>
  <c r="AV1662" i="2"/>
  <c r="AV3337" i="2"/>
  <c r="AV93" i="2"/>
  <c r="AV2940" i="2"/>
  <c r="AV2366" i="2"/>
  <c r="AV4162" i="2"/>
  <c r="AV4158" i="2"/>
  <c r="AV2938" i="2"/>
  <c r="AV398" i="2"/>
  <c r="AV90" i="2"/>
  <c r="AV2937" i="2"/>
  <c r="AV3333" i="2"/>
  <c r="AV966" i="2"/>
  <c r="AV2359" i="2"/>
  <c r="AV2936" i="2"/>
  <c r="AV395" i="2"/>
  <c r="AV2933" i="2"/>
  <c r="AV2358" i="2"/>
  <c r="AV394" i="2"/>
  <c r="AV1651" i="2"/>
  <c r="AV2357" i="2"/>
  <c r="AV2356" i="2"/>
  <c r="AV2932" i="2"/>
  <c r="AV4151" i="2"/>
  <c r="AV960" i="2"/>
  <c r="AV2352" i="2"/>
  <c r="AV387" i="2"/>
  <c r="AV956" i="2"/>
  <c r="AV3328" i="2"/>
  <c r="AV2350" i="2"/>
  <c r="AV952" i="2"/>
  <c r="AV2930" i="2"/>
  <c r="AV2348" i="2"/>
  <c r="AV383" i="2"/>
  <c r="AV949" i="2"/>
  <c r="AV948" i="2"/>
  <c r="AV381" i="2"/>
  <c r="AV3322" i="2"/>
  <c r="AV1638" i="2"/>
  <c r="AV2341" i="2"/>
  <c r="AV1634" i="2"/>
  <c r="AV2927" i="2"/>
  <c r="AV3319" i="2"/>
  <c r="AV379" i="2"/>
  <c r="AV2340" i="2"/>
  <c r="AV4147" i="2"/>
  <c r="AV2922" i="2"/>
  <c r="AV376" i="2"/>
  <c r="AV4143" i="2"/>
  <c r="AV4139" i="2"/>
  <c r="AV375" i="2"/>
  <c r="AV3317" i="2"/>
  <c r="AV4136" i="2"/>
  <c r="AV4132" i="2"/>
  <c r="AV3315" i="2"/>
  <c r="AV4128" i="2"/>
  <c r="AV4124" i="2"/>
  <c r="AV4120" i="2"/>
  <c r="AV4116" i="2"/>
  <c r="AV4112" i="2"/>
  <c r="AV4109" i="2"/>
  <c r="AV4105" i="2"/>
  <c r="AV4101" i="2"/>
  <c r="AV4097" i="2"/>
  <c r="AV1755" i="2"/>
  <c r="AV2995" i="2"/>
  <c r="AV1034" i="2"/>
  <c r="AV4204" i="2"/>
  <c r="AV4202" i="2"/>
  <c r="AV2443" i="2"/>
  <c r="AV1750" i="2"/>
  <c r="AV2440" i="2"/>
  <c r="AV4199" i="2"/>
  <c r="AV3360" i="2"/>
  <c r="AV1031" i="2"/>
  <c r="AV3542" i="2"/>
  <c r="AV1028" i="2"/>
  <c r="AV452" i="2"/>
  <c r="AV451" i="2"/>
  <c r="AV2987" i="2"/>
  <c r="AV4193" i="2"/>
  <c r="AV1742" i="2"/>
  <c r="AV1024" i="2"/>
  <c r="AV2435" i="2"/>
  <c r="AV1739" i="2"/>
  <c r="AV1738" i="2"/>
  <c r="AV2432" i="2"/>
  <c r="AV109" i="2"/>
  <c r="AV1022" i="2"/>
  <c r="AV446" i="2"/>
  <c r="AV4189" i="2"/>
  <c r="AV4187" i="2"/>
  <c r="AV2429" i="2"/>
  <c r="AV3540" i="2"/>
  <c r="AV2978" i="2"/>
  <c r="AV3356" i="2"/>
  <c r="AV4185" i="2"/>
  <c r="AV1728" i="2"/>
  <c r="AV1726" i="2"/>
  <c r="AV1016" i="2"/>
  <c r="AV2427" i="2"/>
  <c r="AV1723" i="2"/>
  <c r="AV1721" i="2"/>
  <c r="AV1720" i="2"/>
  <c r="AV439" i="2"/>
  <c r="AV2971" i="2"/>
  <c r="AV437" i="2"/>
  <c r="AV2421" i="2"/>
  <c r="AV2417" i="2"/>
  <c r="AV436" i="2"/>
  <c r="AV2415" i="2"/>
  <c r="AV2412" i="2"/>
  <c r="AV434" i="2"/>
  <c r="AV4184" i="2"/>
  <c r="AV104" i="2"/>
  <c r="AV103" i="2"/>
  <c r="AV1712" i="2"/>
  <c r="AV432" i="2"/>
  <c r="AV1711" i="2"/>
  <c r="AV2966" i="2"/>
  <c r="AV1003" i="2"/>
  <c r="AV1709" i="2"/>
  <c r="AV102" i="2"/>
  <c r="AV427" i="2"/>
  <c r="AV999" i="2"/>
  <c r="AV1707" i="2"/>
  <c r="AV101" i="2"/>
  <c r="AV1705" i="2"/>
  <c r="AV996" i="2"/>
  <c r="AV2397" i="2"/>
  <c r="AV3535" i="2"/>
  <c r="AV1700" i="2"/>
  <c r="AV2960" i="2"/>
  <c r="AV993" i="2"/>
  <c r="AV422" i="2"/>
  <c r="AV4182" i="2"/>
  <c r="AV3348" i="2"/>
  <c r="AV992" i="2"/>
  <c r="AV420" i="2"/>
  <c r="AV2956" i="2"/>
  <c r="AV418" i="2"/>
  <c r="AV4180" i="2"/>
  <c r="AV3344" i="2"/>
  <c r="AV1692" i="2"/>
  <c r="AV2953" i="2"/>
  <c r="AV1690" i="2"/>
  <c r="AV3532" i="2"/>
  <c r="AV414" i="2"/>
  <c r="AV2385" i="2"/>
  <c r="AV3343" i="2"/>
  <c r="AV1686" i="2"/>
  <c r="AV1685" i="2"/>
  <c r="AV2384" i="2"/>
  <c r="AV2382" i="2"/>
  <c r="AV2381" i="2"/>
  <c r="AV1680" i="2"/>
  <c r="AV96" i="2"/>
  <c r="AV1678" i="2"/>
  <c r="AV408" i="2"/>
  <c r="AV407" i="2"/>
  <c r="AV978" i="2"/>
  <c r="AV2374" i="2"/>
  <c r="AV2373" i="2"/>
  <c r="AV3341" i="2"/>
  <c r="AV976" i="2"/>
  <c r="AV4173" i="2"/>
  <c r="AV4169" i="2"/>
  <c r="AV4165" i="2"/>
  <c r="AV2946" i="2"/>
  <c r="AV1669" i="2"/>
  <c r="AV1668" i="2"/>
  <c r="AV3530" i="2"/>
  <c r="AV2944" i="2"/>
  <c r="AV1665" i="2"/>
  <c r="AV2942" i="2"/>
  <c r="AV3339" i="2"/>
  <c r="AV3528" i="2"/>
  <c r="AV3336" i="2"/>
  <c r="AV968" i="2"/>
  <c r="AV92" i="2"/>
  <c r="AV4161" i="2"/>
  <c r="AV4157" i="2"/>
  <c r="AV2364" i="2"/>
  <c r="AV1660" i="2"/>
  <c r="AV4156" i="2"/>
  <c r="AV2363" i="2"/>
  <c r="AV2362" i="2"/>
  <c r="AV965" i="2"/>
  <c r="AV1657" i="2"/>
  <c r="AV2935" i="2"/>
  <c r="AV964" i="2"/>
  <c r="AV4153" i="2"/>
  <c r="AV1653" i="2"/>
  <c r="AV4152" i="2"/>
  <c r="AV393" i="2"/>
  <c r="AV3524" i="2"/>
  <c r="AV389" i="2"/>
  <c r="AV1649" i="2"/>
  <c r="AV1648" i="2"/>
  <c r="AV1647" i="2"/>
  <c r="AV958" i="2"/>
  <c r="AV957" i="2"/>
  <c r="AV955" i="2"/>
  <c r="AV1645" i="2"/>
  <c r="AV1643" i="2"/>
  <c r="AV2349" i="2"/>
  <c r="AV1642" i="2"/>
  <c r="AV2347" i="2"/>
  <c r="AV86" i="2"/>
  <c r="AV3325" i="2"/>
  <c r="AV1640" i="2"/>
  <c r="AV2346" i="2"/>
  <c r="AV947" i="2"/>
  <c r="AV1637" i="2"/>
  <c r="AV1002" i="2"/>
  <c r="AV2964" i="2"/>
  <c r="AV2402" i="2"/>
  <c r="AV4183" i="2"/>
  <c r="AV998" i="2"/>
  <c r="AV1706" i="2"/>
  <c r="AV2398" i="2"/>
  <c r="AV99" i="2"/>
  <c r="AV1703" i="2"/>
  <c r="AV2961" i="2"/>
  <c r="AV2396" i="2"/>
  <c r="AV3350" i="2"/>
  <c r="AV994" i="2"/>
  <c r="AV423" i="2"/>
  <c r="AV2958" i="2"/>
  <c r="AV2394" i="2"/>
  <c r="AV2393" i="2"/>
  <c r="AV1695" i="2"/>
  <c r="AV991" i="2"/>
  <c r="AV3346" i="2"/>
  <c r="AV3345" i="2"/>
  <c r="AV2391" i="2"/>
  <c r="AV989" i="2"/>
  <c r="AV1691" i="2"/>
  <c r="AV986" i="2"/>
  <c r="AV2389" i="2"/>
  <c r="AV416" i="2"/>
  <c r="AV2387" i="2"/>
  <c r="AV2951" i="2"/>
  <c r="AV413" i="2"/>
  <c r="AV983" i="2"/>
  <c r="AV4178" i="2"/>
  <c r="AV2383" i="2"/>
  <c r="AV1682" i="2"/>
  <c r="AV410" i="2"/>
  <c r="AV2949" i="2"/>
  <c r="AV981" i="2"/>
  <c r="AV980" i="2"/>
  <c r="AV2378" i="2"/>
  <c r="AV2377" i="2"/>
  <c r="AV1676" i="2"/>
  <c r="AV406" i="2"/>
  <c r="AV2372" i="2"/>
  <c r="AV1673" i="2"/>
  <c r="AV975" i="2"/>
  <c r="AV4172" i="2"/>
  <c r="AV4168" i="2"/>
  <c r="AV1670" i="2"/>
  <c r="AV4164" i="2"/>
  <c r="AV974" i="2"/>
  <c r="AV973" i="2"/>
  <c r="AV402" i="2"/>
  <c r="AV401" i="2"/>
  <c r="AV2367" i="2"/>
  <c r="AV1664" i="2"/>
  <c r="AV3338" i="2"/>
  <c r="AV971" i="2"/>
  <c r="AV2941" i="2"/>
  <c r="AV1661" i="2"/>
  <c r="AV2939" i="2"/>
  <c r="AV4160" i="2"/>
  <c r="AV2365" i="2"/>
  <c r="AV967" i="2"/>
  <c r="AV397" i="2"/>
  <c r="AV4155" i="2"/>
  <c r="AV3527" i="2"/>
  <c r="AV1658" i="2"/>
  <c r="AV2361" i="2"/>
  <c r="AV89" i="2"/>
  <c r="AV1656" i="2"/>
  <c r="AV963" i="2"/>
  <c r="AV1654" i="2"/>
  <c r="AV1652" i="2"/>
  <c r="AV3331" i="2"/>
  <c r="AV392" i="2"/>
  <c r="AV390" i="2"/>
  <c r="AV3330" i="2"/>
  <c r="AV88" i="2"/>
  <c r="AV2354" i="2"/>
  <c r="AV2353" i="2"/>
  <c r="AV388" i="2"/>
  <c r="AV386" i="2"/>
  <c r="AV3329" i="2"/>
  <c r="AV2351" i="2"/>
  <c r="AV2931" i="2"/>
  <c r="AV384" i="2"/>
  <c r="AV1641" i="2"/>
  <c r="AV2929" i="2"/>
  <c r="AV3523" i="2"/>
  <c r="AV382" i="2"/>
  <c r="AV3323" i="2"/>
  <c r="AV2345" i="2"/>
  <c r="AV380" i="2"/>
  <c r="AV2343" i="2"/>
  <c r="AV4150" i="2"/>
  <c r="AV3321" i="2"/>
  <c r="AV1632" i="2"/>
  <c r="AV85" i="2"/>
  <c r="AV2924" i="2"/>
  <c r="AV4149" i="2"/>
  <c r="AV2923" i="2"/>
  <c r="AV84" i="2"/>
  <c r="AV4145" i="2"/>
  <c r="AV4141" i="2"/>
  <c r="AV1627" i="2"/>
  <c r="AV945" i="2"/>
  <c r="AV3520" i="2"/>
  <c r="AV4134" i="2"/>
  <c r="AV4130" i="2"/>
  <c r="AV3313" i="2"/>
  <c r="AV4126" i="2"/>
  <c r="AV4122" i="2"/>
  <c r="AV4118" i="2"/>
  <c r="AV4114" i="2"/>
  <c r="AV4110" i="2"/>
  <c r="AV4107" i="2"/>
  <c r="AV4103" i="2"/>
  <c r="AV4099" i="2"/>
  <c r="AV4095" i="2"/>
  <c r="AV4091" i="2"/>
  <c r="AV4087" i="2"/>
  <c r="AV4083" i="2"/>
  <c r="AV4079" i="2"/>
  <c r="AV4075" i="2"/>
  <c r="AV4071" i="2"/>
  <c r="AV3312" i="2"/>
  <c r="AV4065" i="2"/>
  <c r="AV4062" i="2"/>
  <c r="AV2336" i="2"/>
  <c r="AV4057" i="2"/>
  <c r="AV2334" i="2"/>
  <c r="AV373" i="2"/>
  <c r="AV2919" i="2"/>
  <c r="AV3308" i="2"/>
  <c r="AV4052" i="2"/>
  <c r="AV4048" i="2"/>
  <c r="AV4044" i="2"/>
  <c r="AV4040" i="2"/>
  <c r="AV2917" i="2"/>
  <c r="AV2327" i="2"/>
  <c r="AV2325" i="2"/>
  <c r="AV1623" i="2"/>
  <c r="AV4034" i="2"/>
  <c r="AV4030" i="2"/>
  <c r="AV4026" i="2"/>
  <c r="AV4022" i="2"/>
  <c r="AV4018" i="2"/>
  <c r="AV4014" i="2"/>
  <c r="AV4010" i="2"/>
  <c r="AV1573" i="2"/>
  <c r="AV4093" i="2"/>
  <c r="AV4089" i="2"/>
  <c r="AV4085" i="2"/>
  <c r="AV4081" i="2"/>
  <c r="AV4077" i="2"/>
  <c r="AV4073" i="2"/>
  <c r="AV4069" i="2"/>
  <c r="AV4067" i="2"/>
  <c r="AV4063" i="2"/>
  <c r="AV4061" i="2"/>
  <c r="AV2335" i="2"/>
  <c r="AV4055" i="2"/>
  <c r="AV2333" i="2"/>
  <c r="AV2920" i="2"/>
  <c r="AV2918" i="2"/>
  <c r="AV2330" i="2"/>
  <c r="AV4050" i="2"/>
  <c r="AV4046" i="2"/>
  <c r="AV4042" i="2"/>
  <c r="AV4038" i="2"/>
  <c r="AV2916" i="2"/>
  <c r="AV1624" i="2"/>
  <c r="AV2323" i="2"/>
  <c r="AV4036" i="2"/>
  <c r="AV4032" i="2"/>
  <c r="AV4028" i="2"/>
  <c r="AV4024" i="2"/>
  <c r="AV4020" i="2"/>
  <c r="AV4016" i="2"/>
  <c r="AV4012" i="2"/>
  <c r="AV4008" i="2"/>
  <c r="AV4004" i="2"/>
  <c r="AV4000" i="2"/>
  <c r="AV3996" i="2"/>
  <c r="AV3992" i="2"/>
  <c r="AV3988" i="2"/>
  <c r="AV3984" i="2"/>
  <c r="AV3307" i="2"/>
  <c r="AV3978" i="2"/>
  <c r="AV3975" i="2"/>
  <c r="AV3971" i="2"/>
  <c r="AV2914" i="2"/>
  <c r="AV3965" i="2"/>
  <c r="AV2320" i="2"/>
  <c r="AV3958" i="2"/>
  <c r="AV1622" i="2"/>
  <c r="AV371" i="2"/>
  <c r="AV2314" i="2"/>
  <c r="AV370" i="2"/>
  <c r="AV3305" i="2"/>
  <c r="AV369" i="2"/>
  <c r="AV367" i="2"/>
  <c r="AV1618" i="2"/>
  <c r="AV2309" i="2"/>
  <c r="AV1616" i="2"/>
  <c r="AV3957" i="2"/>
  <c r="AV2306" i="2"/>
  <c r="AV365" i="2"/>
  <c r="AV2905" i="2"/>
  <c r="AV3517" i="2"/>
  <c r="AV2900" i="2"/>
  <c r="AV2898" i="2"/>
  <c r="AV1611" i="2"/>
  <c r="AV363" i="2"/>
  <c r="AV361" i="2"/>
  <c r="AV2895" i="2"/>
  <c r="AV80" i="2"/>
  <c r="AV2302" i="2"/>
  <c r="AV1603" i="2"/>
  <c r="AV2300" i="2"/>
  <c r="AV2299" i="2"/>
  <c r="AV3301" i="2"/>
  <c r="AV1600" i="2"/>
  <c r="AV1599" i="2"/>
  <c r="AV2294" i="2"/>
  <c r="AV357" i="2"/>
  <c r="AV2888" i="2"/>
  <c r="AV930" i="2"/>
  <c r="AV2290" i="2"/>
  <c r="AV1596" i="2"/>
  <c r="AV2288" i="2"/>
  <c r="AV3297" i="2"/>
  <c r="AV1594" i="2"/>
  <c r="AV2286" i="2"/>
  <c r="AV922" i="2"/>
  <c r="AV2285" i="2"/>
  <c r="AV920" i="2"/>
  <c r="AV918" i="2"/>
  <c r="AV917" i="2"/>
  <c r="AV2284" i="2"/>
  <c r="AV2283" i="2"/>
  <c r="AV2282" i="2"/>
  <c r="AV915" i="2"/>
  <c r="AV1584" i="2"/>
  <c r="AV3952" i="2"/>
  <c r="AV1582" i="2"/>
  <c r="AV1580" i="2"/>
  <c r="AV2880" i="2"/>
  <c r="AV1578" i="2"/>
  <c r="AV3511" i="2"/>
  <c r="AV75" i="2"/>
  <c r="AV3948" i="2"/>
  <c r="AV2876" i="2"/>
  <c r="AV2875" i="2"/>
  <c r="AV1572" i="2"/>
  <c r="AV340" i="2"/>
  <c r="AV2874" i="2"/>
  <c r="AV3291" i="2"/>
  <c r="AV3945" i="2"/>
  <c r="AV3941" i="2"/>
  <c r="AV3937" i="2"/>
  <c r="AV3933" i="2"/>
  <c r="AV3929" i="2"/>
  <c r="AV2273" i="2"/>
  <c r="AV3289" i="2"/>
  <c r="AV3928" i="2"/>
  <c r="AV3288" i="2"/>
  <c r="AV2271" i="2"/>
  <c r="AV2270" i="2"/>
  <c r="AV3925" i="2"/>
  <c r="AV3923" i="2"/>
  <c r="AV3919" i="2"/>
  <c r="AV3915" i="2"/>
  <c r="AV3911" i="2"/>
  <c r="AV3907" i="2"/>
  <c r="AV3903" i="2"/>
  <c r="AV3899" i="2"/>
  <c r="AV3895" i="2"/>
  <c r="AV3891" i="2"/>
  <c r="AV3887" i="2"/>
  <c r="AV332" i="2"/>
  <c r="AV2872" i="2"/>
  <c r="AV1560" i="2"/>
  <c r="AV901" i="2"/>
  <c r="AV1558" i="2"/>
  <c r="AV327" i="2"/>
  <c r="AV899" i="2"/>
  <c r="AV2263" i="2"/>
  <c r="AV1552" i="2"/>
  <c r="AV895" i="2"/>
  <c r="AV325" i="2"/>
  <c r="AV3285" i="2"/>
  <c r="AV323" i="2"/>
  <c r="AV893" i="2"/>
  <c r="AV2867" i="2"/>
  <c r="AV892" i="2"/>
  <c r="AV2259" i="2"/>
  <c r="AV2865" i="2"/>
  <c r="AV3282" i="2"/>
  <c r="AV889" i="2"/>
  <c r="AV2863" i="2"/>
  <c r="AV1542" i="2"/>
  <c r="AV3280" i="2"/>
  <c r="AV2861" i="2"/>
  <c r="AV69" i="2"/>
  <c r="AV1539" i="2"/>
  <c r="AV3879" i="2"/>
  <c r="AV2256" i="2"/>
  <c r="AV68" i="2"/>
  <c r="AV2857" i="2"/>
  <c r="AV1530" i="2"/>
  <c r="AV883" i="2"/>
  <c r="AV2254" i="2"/>
  <c r="AV313" i="2"/>
  <c r="AV2252" i="2"/>
  <c r="AV1527" i="2"/>
  <c r="AV3876" i="2"/>
  <c r="AV2249" i="2"/>
  <c r="AV2855" i="2"/>
  <c r="AV2246" i="2"/>
  <c r="AV1636" i="2"/>
  <c r="AV1633" i="2"/>
  <c r="AV3320" i="2"/>
  <c r="AV2925" i="2"/>
  <c r="AV3318" i="2"/>
  <c r="AV1630" i="2"/>
  <c r="AV378" i="2"/>
  <c r="AV1629" i="2"/>
  <c r="AV4146" i="2"/>
  <c r="AV4142" i="2"/>
  <c r="AV4138" i="2"/>
  <c r="AV374" i="2"/>
  <c r="AV3316" i="2"/>
  <c r="AV4135" i="2"/>
  <c r="AV4131" i="2"/>
  <c r="AV3314" i="2"/>
  <c r="AV4127" i="2"/>
  <c r="AV4123" i="2"/>
  <c r="AV4119" i="2"/>
  <c r="AV4115" i="2"/>
  <c r="AV4111" i="2"/>
  <c r="AV4108" i="2"/>
  <c r="AV4104" i="2"/>
  <c r="AV4100" i="2"/>
  <c r="AV4096" i="2"/>
  <c r="AV4092" i="2"/>
  <c r="AV4088" i="2"/>
  <c r="AV4084" i="2"/>
  <c r="AV4080" i="2"/>
  <c r="AV4076" i="2"/>
  <c r="AV4072" i="2"/>
  <c r="AV2338" i="2"/>
  <c r="AV4066" i="2"/>
  <c r="AV3311" i="2"/>
  <c r="AV4060" i="2"/>
  <c r="AV4058" i="2"/>
  <c r="AV4054" i="2"/>
  <c r="AV3309" i="2"/>
  <c r="AV943" i="2"/>
  <c r="AV2332" i="2"/>
  <c r="AV4053" i="2"/>
  <c r="AV4049" i="2"/>
  <c r="AV4045" i="2"/>
  <c r="AV4041" i="2"/>
  <c r="AV2329" i="2"/>
  <c r="AV2328" i="2"/>
  <c r="AV4037" i="2"/>
  <c r="AV942" i="2"/>
  <c r="AV4035" i="2"/>
  <c r="AV4031" i="2"/>
  <c r="AV4027" i="2"/>
  <c r="AV4023" i="2"/>
  <c r="AV4019" i="2"/>
  <c r="AV4015" i="2"/>
  <c r="AV4011" i="2"/>
  <c r="AV4007" i="2"/>
  <c r="AV4003" i="2"/>
  <c r="AV3999" i="2"/>
  <c r="AV3995" i="2"/>
  <c r="AV3991" i="2"/>
  <c r="AV3987" i="2"/>
  <c r="AV3983" i="2"/>
  <c r="AV2321" i="2"/>
  <c r="AV2915" i="2"/>
  <c r="AV3974" i="2"/>
  <c r="AV3306" i="2"/>
  <c r="AV3968" i="2"/>
  <c r="AV3964" i="2"/>
  <c r="AV3961" i="2"/>
  <c r="AV2319" i="2"/>
  <c r="AV1621" i="2"/>
  <c r="AV2316" i="2"/>
  <c r="AV941" i="2"/>
  <c r="AV2311" i="2"/>
  <c r="AV3519" i="2"/>
  <c r="AV1620" i="2"/>
  <c r="AV3304" i="2"/>
  <c r="AV1617" i="2"/>
  <c r="AV938" i="2"/>
  <c r="AV2907" i="2"/>
  <c r="AV3956" i="2"/>
  <c r="AV1614" i="2"/>
  <c r="AV2906" i="2"/>
  <c r="AV2904" i="2"/>
  <c r="AV2903" i="2"/>
  <c r="AV1612" i="2"/>
  <c r="AV934" i="2"/>
  <c r="AV3514" i="2"/>
  <c r="AV1609" i="2"/>
  <c r="AV933" i="2"/>
  <c r="AV3302" i="2"/>
  <c r="AV1606" i="2"/>
  <c r="AV1605" i="2"/>
  <c r="AV2892" i="2"/>
  <c r="AV79" i="2"/>
  <c r="AV2298" i="2"/>
  <c r="AV3300" i="2"/>
  <c r="AV931" i="2"/>
  <c r="AV2296" i="2"/>
  <c r="AV3299" i="2"/>
  <c r="AV2293" i="2"/>
  <c r="AV3512" i="2"/>
  <c r="AV356" i="2"/>
  <c r="AV2887" i="2"/>
  <c r="AV927" i="2"/>
  <c r="AV2886" i="2"/>
  <c r="AV1595" i="2"/>
  <c r="AV1593" i="2"/>
  <c r="AV924" i="2"/>
  <c r="AV2885" i="2"/>
  <c r="AV921" i="2"/>
  <c r="AV2884" i="2"/>
  <c r="AV1589" i="2"/>
  <c r="AV347" i="2"/>
  <c r="AV3953" i="2"/>
  <c r="AV346" i="2"/>
  <c r="AV344" i="2"/>
  <c r="AV1586" i="2"/>
  <c r="AV343" i="2"/>
  <c r="AV3951" i="2"/>
  <c r="AV1581" i="2"/>
  <c r="AV2280" i="2"/>
  <c r="AV2879" i="2"/>
  <c r="AV910" i="2"/>
  <c r="AV2877" i="2"/>
  <c r="AV3294" i="2"/>
  <c r="AV3947" i="2"/>
  <c r="AV2278" i="2"/>
  <c r="AV342" i="2"/>
  <c r="AV2277" i="2"/>
  <c r="AV339" i="2"/>
  <c r="AV2275" i="2"/>
  <c r="AV3290" i="2"/>
  <c r="AV3944" i="2"/>
  <c r="AV4006" i="2"/>
  <c r="AV4002" i="2"/>
  <c r="AV3998" i="2"/>
  <c r="AV3994" i="2"/>
  <c r="AV3990" i="2"/>
  <c r="AV3986" i="2"/>
  <c r="AV3982" i="2"/>
  <c r="AV3980" i="2"/>
  <c r="AV3977" i="2"/>
  <c r="AV3973" i="2"/>
  <c r="AV3970" i="2"/>
  <c r="AV3967" i="2"/>
  <c r="AV3963" i="2"/>
  <c r="AV3960" i="2"/>
  <c r="AV2318" i="2"/>
  <c r="AV2912" i="2"/>
  <c r="AV83" i="2"/>
  <c r="AV2313" i="2"/>
  <c r="AV940" i="2"/>
  <c r="AV2910" i="2"/>
  <c r="AV368" i="2"/>
  <c r="AV366" i="2"/>
  <c r="AV2908" i="2"/>
  <c r="AV3518" i="2"/>
  <c r="AV936" i="2"/>
  <c r="AV1615" i="2"/>
  <c r="AV2305" i="2"/>
  <c r="AV82" i="2"/>
  <c r="AV364" i="2"/>
  <c r="AV2902" i="2"/>
  <c r="AV2899" i="2"/>
  <c r="AV3515" i="2"/>
  <c r="AV1610" i="2"/>
  <c r="AV2897" i="2"/>
  <c r="AV81" i="2"/>
  <c r="AV1608" i="2"/>
  <c r="AV360" i="2"/>
  <c r="AV1604" i="2"/>
  <c r="AV2301" i="2"/>
  <c r="AV2891" i="2"/>
  <c r="AV2890" i="2"/>
  <c r="AV1601" i="2"/>
  <c r="AV77" i="2"/>
  <c r="AV2295" i="2"/>
  <c r="AV3513" i="2"/>
  <c r="AV3298" i="2"/>
  <c r="AV1598" i="2"/>
  <c r="AV929" i="2"/>
  <c r="AV1597" i="2"/>
  <c r="AV2289" i="2"/>
  <c r="AV353" i="2"/>
  <c r="AV926" i="2"/>
  <c r="AV925" i="2"/>
  <c r="AV1592" i="2"/>
  <c r="AV351" i="2"/>
  <c r="AV3296" i="2"/>
  <c r="AV1590" i="2"/>
  <c r="AV349" i="2"/>
  <c r="AV1588" i="2"/>
  <c r="AV1587" i="2"/>
  <c r="AV345" i="2"/>
  <c r="AV2281" i="2"/>
  <c r="AV2882" i="2"/>
  <c r="AV1583" i="2"/>
  <c r="AV3950" i="2"/>
  <c r="AV913" i="2"/>
  <c r="AV76" i="2"/>
  <c r="AV911" i="2"/>
  <c r="AV1577" i="2"/>
  <c r="AV909" i="2"/>
  <c r="AV908" i="2"/>
  <c r="AV1574" i="2"/>
  <c r="AV3293" i="2"/>
  <c r="AV341" i="2"/>
  <c r="AV907" i="2"/>
  <c r="AV2276" i="2"/>
  <c r="AV2873" i="2"/>
  <c r="AV1571" i="2"/>
  <c r="AV3943" i="2"/>
  <c r="AV3939" i="2"/>
  <c r="AV3935" i="2"/>
  <c r="AV3931" i="2"/>
  <c r="AV906" i="2"/>
  <c r="AV335" i="2"/>
  <c r="AV905" i="2"/>
  <c r="AV3926" i="2"/>
  <c r="AV334" i="2"/>
  <c r="AV1566" i="2"/>
  <c r="AV1565" i="2"/>
  <c r="AV1563" i="2"/>
  <c r="AV3921" i="2"/>
  <c r="AV3917" i="2"/>
  <c r="AV3913" i="2"/>
  <c r="AV3909" i="2"/>
  <c r="AV3905" i="2"/>
  <c r="AV3901" i="2"/>
  <c r="AV3897" i="2"/>
  <c r="AV3893" i="2"/>
  <c r="AV3889" i="2"/>
  <c r="AV3886" i="2"/>
  <c r="AV330" i="2"/>
  <c r="AV2267" i="2"/>
  <c r="AV3509" i="2"/>
  <c r="AV900" i="2"/>
  <c r="AV2265" i="2"/>
  <c r="AV2264" i="2"/>
  <c r="AV3508" i="2"/>
  <c r="AV1553" i="2"/>
  <c r="AV326" i="2"/>
  <c r="AV2870" i="2"/>
  <c r="AV1550" i="2"/>
  <c r="AV3284" i="2"/>
  <c r="AV71" i="2"/>
  <c r="AV2868" i="2"/>
  <c r="AV1546" i="2"/>
  <c r="AV321" i="2"/>
  <c r="AV320" i="2"/>
  <c r="AV890" i="2"/>
  <c r="AV3883" i="2"/>
  <c r="AV2258" i="2"/>
  <c r="AV2862" i="2"/>
  <c r="AV1541" i="2"/>
  <c r="AV887" i="2"/>
  <c r="AV70" i="2"/>
  <c r="AV317" i="2"/>
  <c r="AV2858" i="2"/>
  <c r="AV1537" i="2"/>
  <c r="AV1534" i="2"/>
  <c r="AV3279" i="2"/>
  <c r="AV884" i="2"/>
  <c r="AV3506" i="2"/>
  <c r="AV3505" i="2"/>
  <c r="AV314" i="2"/>
  <c r="AV881" i="2"/>
  <c r="AV311" i="2"/>
  <c r="AV67" i="2"/>
  <c r="AV1526" i="2"/>
  <c r="AV2247" i="2"/>
  <c r="AV878" i="2"/>
  <c r="AV66" i="2"/>
  <c r="AV309" i="2"/>
  <c r="AV1522" i="2"/>
  <c r="AV2853" i="2"/>
  <c r="AV3870" i="2"/>
  <c r="AV3866" i="2"/>
  <c r="AV3862" i="2"/>
  <c r="AV3858" i="2"/>
  <c r="AV3854" i="2"/>
  <c r="AV3850" i="2"/>
  <c r="AV3846" i="2"/>
  <c r="AV3842" i="2"/>
  <c r="AV3838" i="2"/>
  <c r="AV3834" i="2"/>
  <c r="AV3830" i="2"/>
  <c r="AV3826" i="2"/>
  <c r="AV3822" i="2"/>
  <c r="AV3818" i="2"/>
  <c r="AV3814" i="2"/>
  <c r="AV3810" i="2"/>
  <c r="AV3807" i="2"/>
  <c r="AV3803" i="2"/>
  <c r="AV3799" i="2"/>
  <c r="AV3795" i="2"/>
  <c r="AV3791" i="2"/>
  <c r="AV3787" i="2"/>
  <c r="AV3783" i="2"/>
  <c r="AV2851" i="2"/>
  <c r="AV875" i="2"/>
  <c r="AV874" i="2"/>
  <c r="AV2849" i="2"/>
  <c r="AV3503" i="2"/>
  <c r="AV2240" i="2"/>
  <c r="AV1515" i="2"/>
  <c r="AV2848" i="2"/>
  <c r="AV65" i="2"/>
  <c r="AV1523" i="2"/>
  <c r="AV876" i="2"/>
  <c r="AV3872" i="2"/>
  <c r="AV3868" i="2"/>
  <c r="AV3864" i="2"/>
  <c r="AV3860" i="2"/>
  <c r="AV3856" i="2"/>
  <c r="AV3852" i="2"/>
  <c r="AV3848" i="2"/>
  <c r="AV3844" i="2"/>
  <c r="AV3840" i="2"/>
  <c r="AV3836" i="2"/>
  <c r="AV3832" i="2"/>
  <c r="AV3828" i="2"/>
  <c r="AV3824" i="2"/>
  <c r="AV3820" i="2"/>
  <c r="AV3816" i="2"/>
  <c r="AV3812" i="2"/>
  <c r="AV2852" i="2"/>
  <c r="AV3805" i="2"/>
  <c r="AV3801" i="2"/>
  <c r="AV3797" i="2"/>
  <c r="AV3793" i="2"/>
  <c r="AV3789" i="2"/>
  <c r="AV3785" i="2"/>
  <c r="AV3781" i="2"/>
  <c r="AV2244" i="2"/>
  <c r="AV1519" i="2"/>
  <c r="AV2850" i="2"/>
  <c r="AV1518" i="2"/>
  <c r="AV1516" i="2"/>
  <c r="AV871" i="2"/>
  <c r="AV307" i="2"/>
  <c r="AV2237" i="2"/>
  <c r="AV2235" i="2"/>
  <c r="AV1514" i="2"/>
  <c r="AV2231" i="2"/>
  <c r="AV3775" i="2"/>
  <c r="AV867" i="2"/>
  <c r="AV306" i="2"/>
  <c r="AV2844" i="2"/>
  <c r="AV1510" i="2"/>
  <c r="AV1509" i="2"/>
  <c r="AV863" i="2"/>
  <c r="AV861" i="2"/>
  <c r="AV2842" i="2"/>
  <c r="AV302" i="2"/>
  <c r="AV859" i="2"/>
  <c r="AV3772" i="2"/>
  <c r="AV3272" i="2"/>
  <c r="AV300" i="2"/>
  <c r="AV1501" i="2"/>
  <c r="AV2838" i="2"/>
  <c r="AV1499" i="2"/>
  <c r="AV1498" i="2"/>
  <c r="AV3769" i="2"/>
  <c r="AV3765" i="2"/>
  <c r="AV3761" i="2"/>
  <c r="AV3757" i="2"/>
  <c r="AV2218" i="2"/>
  <c r="AV3270" i="2"/>
  <c r="AV294" i="2"/>
  <c r="AV3499" i="2"/>
  <c r="AV1492" i="2"/>
  <c r="AV1490" i="2"/>
  <c r="AV1489" i="2"/>
  <c r="AV3755" i="2"/>
  <c r="AV853" i="2"/>
  <c r="AV290" i="2"/>
  <c r="AV289" i="2"/>
  <c r="AV2212" i="2"/>
  <c r="AV288" i="2"/>
  <c r="AV848" i="2"/>
  <c r="AV287" i="2"/>
  <c r="AV286" i="2"/>
  <c r="AV2830" i="2"/>
  <c r="AV2828" i="2"/>
  <c r="AV3265" i="2"/>
  <c r="AV283" i="2"/>
  <c r="AV1483" i="2"/>
  <c r="AV1481" i="2"/>
  <c r="AV3497" i="2"/>
  <c r="AV3496" i="2"/>
  <c r="AV3263" i="2"/>
  <c r="AV2822" i="2"/>
  <c r="AV3752" i="2"/>
  <c r="AV1476" i="2"/>
  <c r="AV279" i="2"/>
  <c r="AV2201" i="2"/>
  <c r="AV2818" i="2"/>
  <c r="AV3747" i="2"/>
  <c r="AV3743" i="2"/>
  <c r="AV3739" i="2"/>
  <c r="AV3735" i="2"/>
  <c r="AV3731" i="2"/>
  <c r="AV3727" i="2"/>
  <c r="AV3723" i="2"/>
  <c r="AV3719" i="2"/>
  <c r="AV3715" i="2"/>
  <c r="AV835" i="2"/>
  <c r="AV1473" i="2"/>
  <c r="AV833" i="2"/>
  <c r="AV3259" i="2"/>
  <c r="AV275" i="2"/>
  <c r="AV274" i="2"/>
  <c r="AV3257" i="2"/>
  <c r="AV3256" i="2"/>
  <c r="AV3713" i="2"/>
  <c r="AV270" i="2"/>
  <c r="AV828" i="2"/>
  <c r="AV826" i="2"/>
  <c r="AV2195" i="2"/>
  <c r="AV1466" i="2"/>
  <c r="AV819" i="2"/>
  <c r="AV3491" i="2"/>
  <c r="AV3707" i="2"/>
  <c r="AV3703" i="2"/>
  <c r="AV3699" i="2"/>
  <c r="AV3695" i="2"/>
  <c r="AV3691" i="2"/>
  <c r="AV3689" i="2"/>
  <c r="AV818" i="2"/>
  <c r="AV817" i="2"/>
  <c r="AV815" i="2"/>
  <c r="AV813" i="2"/>
  <c r="AV1462" i="2"/>
  <c r="AV3490" i="2"/>
  <c r="AV59" i="2"/>
  <c r="AV1460" i="2"/>
  <c r="AV3684" i="2"/>
  <c r="AV265" i="2"/>
  <c r="AV811" i="2"/>
  <c r="AV2182" i="2"/>
  <c r="AV1458" i="2"/>
  <c r="AV2179" i="2"/>
  <c r="AV2803" i="2"/>
  <c r="AV1457" i="2"/>
  <c r="AV2799" i="2"/>
  <c r="AV1456" i="2"/>
  <c r="AV1454" i="2"/>
  <c r="AV1452" i="2"/>
  <c r="AV2798" i="2"/>
  <c r="AV2174" i="2"/>
  <c r="AV2797" i="2"/>
  <c r="AV1449" i="2"/>
  <c r="AV1447" i="2"/>
  <c r="AV2171" i="2"/>
  <c r="AV2170" i="2"/>
  <c r="AV800" i="2"/>
  <c r="AV2168" i="2"/>
  <c r="AV796" i="2"/>
  <c r="AV3940" i="2"/>
  <c r="AV3936" i="2"/>
  <c r="AV3932" i="2"/>
  <c r="AV2274" i="2"/>
  <c r="AV336" i="2"/>
  <c r="AV3510" i="2"/>
  <c r="AV3927" i="2"/>
  <c r="AV2272" i="2"/>
  <c r="AV1567" i="2"/>
  <c r="AV333" i="2"/>
  <c r="AV2269" i="2"/>
  <c r="AV3922" i="2"/>
  <c r="AV3918" i="2"/>
  <c r="AV3914" i="2"/>
  <c r="AV3910" i="2"/>
  <c r="AV3906" i="2"/>
  <c r="AV3902" i="2"/>
  <c r="AV3898" i="2"/>
  <c r="AV3894" i="2"/>
  <c r="AV3890" i="2"/>
  <c r="AV1562" i="2"/>
  <c r="AV331" i="2"/>
  <c r="AV3287" i="2"/>
  <c r="AV329" i="2"/>
  <c r="AV1559" i="2"/>
  <c r="AV1557" i="2"/>
  <c r="AV1555" i="2"/>
  <c r="AV1554" i="2"/>
  <c r="AV3286" i="2"/>
  <c r="AV896" i="2"/>
  <c r="AV2871" i="2"/>
  <c r="AV324" i="2"/>
  <c r="AV72" i="2"/>
  <c r="AV2869" i="2"/>
  <c r="AV1549" i="2"/>
  <c r="AV1547" i="2"/>
  <c r="AV891" i="2"/>
  <c r="AV3884" i="2"/>
  <c r="AV2864" i="2"/>
  <c r="AV1544" i="2"/>
  <c r="AV3281" i="2"/>
  <c r="AV2257" i="2"/>
  <c r="AV3882" i="2"/>
  <c r="AV319" i="2"/>
  <c r="AV2860" i="2"/>
  <c r="AV318" i="2"/>
  <c r="AV885" i="2"/>
  <c r="AV1538" i="2"/>
  <c r="AV1535" i="2"/>
  <c r="AV2255" i="2"/>
  <c r="AV1531" i="2"/>
  <c r="AV316" i="2"/>
  <c r="AV315" i="2"/>
  <c r="AV2253" i="2"/>
  <c r="AV882" i="2"/>
  <c r="AV880" i="2"/>
  <c r="AV2251" i="2"/>
  <c r="AV879" i="2"/>
  <c r="AV2248" i="2"/>
  <c r="AV3278" i="2"/>
  <c r="AV2854" i="2"/>
  <c r="AV1524" i="2"/>
  <c r="AV2245" i="2"/>
  <c r="AV3874" i="2"/>
  <c r="AV3871" i="2"/>
  <c r="AV3867" i="2"/>
  <c r="AV3863" i="2"/>
  <c r="AV3859" i="2"/>
  <c r="AV3855" i="2"/>
  <c r="AV3851" i="2"/>
  <c r="AV3847" i="2"/>
  <c r="AV3843" i="2"/>
  <c r="AV3839" i="2"/>
  <c r="AV3835" i="2"/>
  <c r="AV3831" i="2"/>
  <c r="AV3827" i="2"/>
  <c r="AV3823" i="2"/>
  <c r="AV3819" i="2"/>
  <c r="AV3815" i="2"/>
  <c r="AV3811" i="2"/>
  <c r="AV3808" i="2"/>
  <c r="AV3804" i="2"/>
  <c r="AV3800" i="2"/>
  <c r="AV3796" i="2"/>
  <c r="AV3792" i="2"/>
  <c r="AV3788" i="2"/>
  <c r="AV3784" i="2"/>
  <c r="AV3780" i="2"/>
  <c r="AV1520" i="2"/>
  <c r="AV2242" i="2"/>
  <c r="AV308" i="2"/>
  <c r="AV3277" i="2"/>
  <c r="AV2241" i="2"/>
  <c r="AV870" i="2"/>
  <c r="AV869" i="2"/>
  <c r="AV2236" i="2"/>
  <c r="AV3778" i="2"/>
  <c r="AV3275" i="2"/>
  <c r="AV3777" i="2"/>
  <c r="AV3774" i="2"/>
  <c r="AV2230" i="2"/>
  <c r="AV1511" i="2"/>
  <c r="AV2229" i="2"/>
  <c r="AV865" i="2"/>
  <c r="AV304" i="2"/>
  <c r="AV1507" i="2"/>
  <c r="AV63" i="2"/>
  <c r="AV2226" i="2"/>
  <c r="AV860" i="2"/>
  <c r="AV2224" i="2"/>
  <c r="AV3771" i="2"/>
  <c r="AV1503" i="2"/>
  <c r="AV2839" i="2"/>
  <c r="AV298" i="2"/>
  <c r="AV297" i="2"/>
  <c r="AV296" i="2"/>
  <c r="AV1497" i="2"/>
  <c r="AV3768" i="2"/>
  <c r="AV3764" i="2"/>
  <c r="AV3760" i="2"/>
  <c r="AV2220" i="2"/>
  <c r="AV2217" i="2"/>
  <c r="AV3269" i="2"/>
  <c r="AV1494" i="2"/>
  <c r="AV293" i="2"/>
  <c r="AV1491" i="2"/>
  <c r="AV2834" i="2"/>
  <c r="AV2214" i="2"/>
  <c r="AV3268" i="2"/>
  <c r="AV2213" i="2"/>
  <c r="AV1486" i="2"/>
  <c r="AV850" i="2"/>
  <c r="AV3276" i="2"/>
  <c r="AV2234" i="2"/>
  <c r="AV2232" i="2"/>
  <c r="AV1513" i="2"/>
  <c r="AV2845" i="2"/>
  <c r="AV3274" i="2"/>
  <c r="AV305" i="2"/>
  <c r="AV3502" i="2"/>
  <c r="AV864" i="2"/>
  <c r="AV1508" i="2"/>
  <c r="AV862" i="2"/>
  <c r="AV3501" i="2"/>
  <c r="AV62" i="2"/>
  <c r="AV2841" i="2"/>
  <c r="AV1505" i="2"/>
  <c r="AV301" i="2"/>
  <c r="AV2840" i="2"/>
  <c r="AV1502" i="2"/>
  <c r="AV3271" i="2"/>
  <c r="AV858" i="2"/>
  <c r="AV2837" i="2"/>
  <c r="AV2221" i="2"/>
  <c r="AV3767" i="2"/>
  <c r="AV3763" i="2"/>
  <c r="AV3759" i="2"/>
  <c r="AV857" i="2"/>
  <c r="AV1496" i="2"/>
  <c r="AV295" i="2"/>
  <c r="AV1493" i="2"/>
  <c r="AV2216" i="2"/>
  <c r="AV856" i="2"/>
  <c r="AV855" i="2"/>
  <c r="AV2833" i="2"/>
  <c r="AV854" i="2"/>
  <c r="AV852" i="2"/>
  <c r="AV2832" i="2"/>
  <c r="AV3267" i="2"/>
  <c r="AV2211" i="2"/>
  <c r="AV2209" i="2"/>
  <c r="AV847" i="2"/>
  <c r="AV845" i="2"/>
  <c r="AV843" i="2"/>
  <c r="AV2829" i="2"/>
  <c r="AV2826" i="2"/>
  <c r="AV840" i="2"/>
  <c r="AV282" i="2"/>
  <c r="AV838" i="2"/>
  <c r="AV281" i="2"/>
  <c r="AV1480" i="2"/>
  <c r="AV2825" i="2"/>
  <c r="AV2824" i="2"/>
  <c r="AV2820" i="2"/>
  <c r="AV1477" i="2"/>
  <c r="AV3261" i="2"/>
  <c r="AV3260" i="2"/>
  <c r="AV2819" i="2"/>
  <c r="AV3749" i="2"/>
  <c r="AV3745" i="2"/>
  <c r="AV3741" i="2"/>
  <c r="AV3737" i="2"/>
  <c r="AV3733" i="2"/>
  <c r="AV3729" i="2"/>
  <c r="AV3725" i="2"/>
  <c r="AV3721" i="2"/>
  <c r="AV3717" i="2"/>
  <c r="AV2199" i="2"/>
  <c r="AV2817" i="2"/>
  <c r="AV277" i="2"/>
  <c r="AV2197" i="2"/>
  <c r="AV2816" i="2"/>
  <c r="AV3258" i="2"/>
  <c r="AV3493" i="2"/>
  <c r="AV1470" i="2"/>
  <c r="AV1469" i="2"/>
  <c r="AV3711" i="2"/>
  <c r="AV2196" i="2"/>
  <c r="AV827" i="2"/>
  <c r="AV824" i="2"/>
  <c r="AV1467" i="2"/>
  <c r="AV2194" i="2"/>
  <c r="AV3492" i="2"/>
  <c r="AV3709" i="2"/>
  <c r="AV3705" i="2"/>
  <c r="AV3701" i="2"/>
  <c r="AV3697" i="2"/>
  <c r="AV3693" i="2"/>
  <c r="AV2193" i="2"/>
  <c r="AV3255" i="2"/>
  <c r="AV2809" i="2"/>
  <c r="AV2192" i="2"/>
  <c r="AV2190" i="2"/>
  <c r="AV3687" i="2"/>
  <c r="AV2188" i="2"/>
  <c r="AV266" i="2"/>
  <c r="AV2186" i="2"/>
  <c r="AV3686" i="2"/>
  <c r="AV3682" i="2"/>
  <c r="AV2805" i="2"/>
  <c r="AV264" i="2"/>
  <c r="AV2804" i="2"/>
  <c r="AV3488" i="2"/>
  <c r="AV3252" i="2"/>
  <c r="AV2178" i="2"/>
  <c r="AV2801" i="2"/>
  <c r="AV261" i="2"/>
  <c r="AV3486" i="2"/>
  <c r="AV807" i="2"/>
  <c r="AV1451" i="2"/>
  <c r="AV806" i="2"/>
  <c r="AV2173" i="2"/>
  <c r="AV3249" i="2"/>
  <c r="AV257" i="2"/>
  <c r="AV803" i="2"/>
  <c r="AV802" i="2"/>
  <c r="AV256" i="2"/>
  <c r="AV799" i="2"/>
  <c r="AV798" i="2"/>
  <c r="AV3485" i="2"/>
  <c r="AV2167" i="2"/>
  <c r="AV57" i="2"/>
  <c r="AV253" i="2"/>
  <c r="AV252" i="2"/>
  <c r="AV3484" i="2"/>
  <c r="AV2162" i="2"/>
  <c r="AV250" i="2"/>
  <c r="AV3482" i="2"/>
  <c r="AV249" i="2"/>
  <c r="AV248" i="2"/>
  <c r="AV2787" i="2"/>
  <c r="AV1436" i="2"/>
  <c r="AV3244" i="2"/>
  <c r="AV1432" i="2"/>
  <c r="AV1430" i="2"/>
  <c r="AV1429" i="2"/>
  <c r="AV1428" i="2"/>
  <c r="AV3677" i="2"/>
  <c r="AV2782" i="2"/>
  <c r="AV3675" i="2"/>
  <c r="AV3673" i="2"/>
  <c r="AV2781" i="2"/>
  <c r="AV783" i="2"/>
  <c r="AV247" i="2"/>
  <c r="AV1425" i="2"/>
  <c r="AV778" i="2"/>
  <c r="AV3478" i="2"/>
  <c r="AV774" i="2"/>
  <c r="AV773" i="2"/>
  <c r="AV8" i="2"/>
  <c r="AV1420" i="2"/>
  <c r="AV1418" i="2"/>
  <c r="AV3670" i="2"/>
  <c r="AV768" i="2"/>
  <c r="AV1415" i="2"/>
  <c r="AV1413" i="2"/>
  <c r="AV242" i="2"/>
  <c r="AV766" i="2"/>
  <c r="AV51" i="2"/>
  <c r="AV2146" i="2"/>
  <c r="AV239" i="2"/>
  <c r="AV3666" i="2"/>
  <c r="AV763" i="2"/>
  <c r="AV1407" i="2"/>
  <c r="AV238" i="2"/>
  <c r="AV3665" i="2"/>
  <c r="AV2142" i="2"/>
  <c r="AV760" i="2"/>
  <c r="AV3232" i="2"/>
  <c r="AV3231" i="2"/>
  <c r="AV1405" i="2"/>
  <c r="AV3664" i="2"/>
  <c r="AV1442" i="2"/>
  <c r="AV795" i="2"/>
  <c r="AV2793" i="2"/>
  <c r="AV792" i="2"/>
  <c r="AV2164" i="2"/>
  <c r="AV2163" i="2"/>
  <c r="AV56" i="2"/>
  <c r="AV791" i="2"/>
  <c r="AV790" i="2"/>
  <c r="AV1439" i="2"/>
  <c r="AV2788" i="2"/>
  <c r="AV3481" i="2"/>
  <c r="AV1435" i="2"/>
  <c r="AV2159" i="2"/>
  <c r="AV1431" i="2"/>
  <c r="AV3679" i="2"/>
  <c r="AV2785" i="2"/>
  <c r="AV2784" i="2"/>
  <c r="AV2783" i="2"/>
  <c r="AV3242" i="2"/>
  <c r="AV3674" i="2"/>
  <c r="AV3672" i="2"/>
  <c r="AV3240" i="2"/>
  <c r="AV2154" i="2"/>
  <c r="AV246" i="2"/>
  <c r="AV2153" i="2"/>
  <c r="AV1424" i="2"/>
  <c r="AV776" i="2"/>
  <c r="AV2151" i="2"/>
  <c r="AV52" i="2"/>
  <c r="AV1421" i="2"/>
  <c r="AV771" i="2"/>
  <c r="AV2149" i="2"/>
  <c r="AV245" i="2"/>
  <c r="AV1416" i="2"/>
  <c r="AV3668" i="2"/>
  <c r="AV243" i="2"/>
  <c r="AV3236" i="2"/>
  <c r="AV240" i="2"/>
  <c r="AV2147" i="2"/>
  <c r="AV764" i="2"/>
  <c r="AV3667" i="2"/>
  <c r="AV7" i="2"/>
  <c r="AV2145" i="2"/>
  <c r="AV762" i="2"/>
  <c r="AV3233" i="2"/>
  <c r="AV2143" i="2"/>
  <c r="AV2140" i="2"/>
  <c r="AV2771" i="2"/>
  <c r="AV2138" i="2"/>
  <c r="AV48" i="2"/>
  <c r="AV235" i="2"/>
  <c r="AV756" i="2"/>
  <c r="AV754" i="2"/>
  <c r="AV2769" i="2"/>
  <c r="AV232" i="2"/>
  <c r="AV753" i="2"/>
  <c r="AV46" i="2"/>
  <c r="AV1400" i="2"/>
  <c r="AV3229" i="2"/>
  <c r="AV3228" i="2"/>
  <c r="AV1397" i="2"/>
  <c r="AV3226" i="2"/>
  <c r="AV3225" i="2"/>
  <c r="AV3474" i="2"/>
  <c r="AV229" i="2"/>
  <c r="AV3223" i="2"/>
  <c r="AV3661" i="2"/>
  <c r="AV3659" i="2"/>
  <c r="AV3473" i="2"/>
  <c r="AV2126" i="2"/>
  <c r="AV2124" i="2"/>
  <c r="AV3222" i="2"/>
  <c r="AV1386" i="2"/>
  <c r="AV1384" i="2"/>
  <c r="AV1381" i="2"/>
  <c r="AV2123" i="2"/>
  <c r="AV1380" i="2"/>
  <c r="AV2121" i="2"/>
  <c r="AV42" i="2"/>
  <c r="AV3219" i="2"/>
  <c r="AV223" i="2"/>
  <c r="AV1376" i="2"/>
  <c r="AV2759" i="2"/>
  <c r="AV1375" i="2"/>
  <c r="AV2831" i="2"/>
  <c r="AV2210" i="2"/>
  <c r="AV2207" i="2"/>
  <c r="AV3266" i="2"/>
  <c r="AV285" i="2"/>
  <c r="AV2206" i="2"/>
  <c r="AV2827" i="2"/>
  <c r="AV61" i="2"/>
  <c r="AV839" i="2"/>
  <c r="AV1482" i="2"/>
  <c r="AV2204" i="2"/>
  <c r="AV2203" i="2"/>
  <c r="AV3753" i="2"/>
  <c r="AV3495" i="2"/>
  <c r="AV2821" i="2"/>
  <c r="AV3751" i="2"/>
  <c r="AV3262" i="2"/>
  <c r="AV837" i="2"/>
  <c r="AV2200" i="2"/>
  <c r="AV1474" i="2"/>
  <c r="AV3746" i="2"/>
  <c r="AV3742" i="2"/>
  <c r="AV3738" i="2"/>
  <c r="AV3734" i="2"/>
  <c r="AV3730" i="2"/>
  <c r="AV3726" i="2"/>
  <c r="AV3722" i="2"/>
  <c r="AV3718" i="2"/>
  <c r="AV836" i="2"/>
  <c r="AV278" i="2"/>
  <c r="AV2198" i="2"/>
  <c r="AV832" i="2"/>
  <c r="AV60" i="2"/>
  <c r="AV2815" i="2"/>
  <c r="AV2814" i="2"/>
  <c r="AV273" i="2"/>
  <c r="AV2813" i="2"/>
  <c r="AV3712" i="2"/>
  <c r="AV2812" i="2"/>
  <c r="AV269" i="2"/>
  <c r="AV825" i="2"/>
  <c r="AV823" i="2"/>
  <c r="AV821" i="2"/>
  <c r="AV1465" i="2"/>
  <c r="AV3710" i="2"/>
  <c r="AV3706" i="2"/>
  <c r="AV3702" i="2"/>
  <c r="AV3698" i="2"/>
  <c r="AV3694" i="2"/>
  <c r="AV3690" i="2"/>
  <c r="AV3688" i="2"/>
  <c r="AV2810" i="2"/>
  <c r="AV816" i="2"/>
  <c r="AV2191" i="2"/>
  <c r="AV2189" i="2"/>
  <c r="AV3254" i="2"/>
  <c r="AV2806" i="2"/>
  <c r="AV2187" i="2"/>
  <c r="AV58" i="2"/>
  <c r="AV3683" i="2"/>
  <c r="AV2184" i="2"/>
  <c r="AV1459" i="2"/>
  <c r="AV3489" i="2"/>
  <c r="AV2180" i="2"/>
  <c r="AV810" i="2"/>
  <c r="AV809" i="2"/>
  <c r="AV2802" i="2"/>
  <c r="AV808" i="2"/>
  <c r="AV3487" i="2"/>
  <c r="AV1453" i="2"/>
  <c r="AV3251" i="2"/>
  <c r="AV2175" i="2"/>
  <c r="AV259" i="2"/>
  <c r="AV755" i="2"/>
  <c r="AV233" i="2"/>
  <c r="AV1403" i="2"/>
  <c r="AV2768" i="2"/>
  <c r="AV47" i="2"/>
  <c r="AV1401" i="2"/>
  <c r="AV751" i="2"/>
  <c r="AV750" i="2"/>
  <c r="AV1398" i="2"/>
  <c r="AV748" i="2"/>
  <c r="AV747" i="2"/>
  <c r="AV2134" i="2"/>
  <c r="AV1394" i="2"/>
  <c r="AV43" i="2"/>
  <c r="AV1393" i="2"/>
  <c r="AV2129" i="2"/>
  <c r="AV1391" i="2"/>
  <c r="AV1390" i="2"/>
  <c r="AV744" i="2"/>
  <c r="AV741" i="2"/>
  <c r="AV1388" i="2"/>
  <c r="AV3658" i="2"/>
  <c r="AV1382" i="2"/>
  <c r="AV740" i="2"/>
  <c r="AV225" i="2"/>
  <c r="AV3657" i="2"/>
  <c r="AV3220" i="2"/>
  <c r="AV736" i="2"/>
  <c r="AV1377" i="2"/>
  <c r="AV222" i="2"/>
  <c r="AV41" i="2"/>
  <c r="AV221" i="2"/>
  <c r="AV2758" i="2"/>
  <c r="AV733" i="2"/>
  <c r="AV40" i="2"/>
  <c r="AV3217" i="2"/>
  <c r="AV1370" i="2"/>
  <c r="AV2753" i="2"/>
  <c r="AV2113" i="2"/>
  <c r="AV2111" i="2"/>
  <c r="AV2110" i="2"/>
  <c r="AV3652" i="2"/>
  <c r="AV2109" i="2"/>
  <c r="AV3214" i="2"/>
  <c r="AV3648" i="2"/>
  <c r="AV1366" i="2"/>
  <c r="AV1362" i="2"/>
  <c r="AV726" i="2"/>
  <c r="AV725" i="2"/>
  <c r="AV724" i="2"/>
  <c r="AV2107" i="2"/>
  <c r="AV1354" i="2"/>
  <c r="AV3642" i="2"/>
  <c r="AV3640" i="2"/>
  <c r="AV3636" i="2"/>
  <c r="AV2104" i="2"/>
  <c r="AV2743" i="2"/>
  <c r="AV1350" i="2"/>
  <c r="AV216" i="2"/>
  <c r="AV3468" i="2"/>
  <c r="AV2102" i="2"/>
  <c r="AV1347" i="2"/>
  <c r="AV3466" i="2"/>
  <c r="AV718" i="2"/>
  <c r="AV2741" i="2"/>
  <c r="AV717" i="2"/>
  <c r="AV3212" i="2"/>
  <c r="AV715" i="2"/>
  <c r="AV713" i="2"/>
  <c r="AV2737" i="2"/>
  <c r="AV3210" i="2"/>
  <c r="AV709" i="2"/>
  <c r="AV1339" i="2"/>
  <c r="AV707" i="2"/>
  <c r="AV1336" i="2"/>
  <c r="AV1335" i="2"/>
  <c r="AV3630" i="2"/>
  <c r="AV2092" i="2"/>
  <c r="AV2733" i="2"/>
  <c r="AV2089" i="2"/>
  <c r="AV3204" i="2"/>
  <c r="AV208" i="2"/>
  <c r="AV2731" i="2"/>
  <c r="AV1328" i="2"/>
  <c r="AV1326" i="2"/>
  <c r="AV702" i="2"/>
  <c r="AV1324" i="2"/>
  <c r="AV699" i="2"/>
  <c r="AV3629" i="2"/>
  <c r="AV2084" i="2"/>
  <c r="AV2726" i="2"/>
  <c r="AV2083" i="2"/>
  <c r="AV202" i="2"/>
  <c r="AV3459" i="2"/>
  <c r="AV695" i="2"/>
  <c r="AV2723" i="2"/>
  <c r="AV2721" i="2"/>
  <c r="AV2082" i="2"/>
  <c r="AV3611" i="2"/>
  <c r="AV2026" i="2"/>
  <c r="AV2024" i="2"/>
  <c r="AV2023" i="2"/>
  <c r="AV3607" i="2"/>
  <c r="AV3605" i="2"/>
  <c r="AV628" i="2"/>
  <c r="AV3443" i="2"/>
  <c r="AV258" i="2"/>
  <c r="AV3248" i="2"/>
  <c r="AV804" i="2"/>
  <c r="AV1446" i="2"/>
  <c r="AV2169" i="2"/>
  <c r="AV1445" i="2"/>
  <c r="AV255" i="2"/>
  <c r="AV254" i="2"/>
  <c r="AV3247" i="2"/>
  <c r="AV2794" i="2"/>
  <c r="AV2165" i="2"/>
  <c r="AV3246" i="2"/>
  <c r="AV2791" i="2"/>
  <c r="AV1441" i="2"/>
  <c r="AV2790" i="2"/>
  <c r="AV1440" i="2"/>
  <c r="AV789" i="2"/>
  <c r="AV1438" i="2"/>
  <c r="AV1437" i="2"/>
  <c r="AV3245" i="2"/>
  <c r="AV1434" i="2"/>
  <c r="AV1433" i="2"/>
  <c r="AV787" i="2"/>
  <c r="AV2157" i="2"/>
  <c r="AV3480" i="2"/>
  <c r="AV786" i="2"/>
  <c r="AV785" i="2"/>
  <c r="AV3676" i="2"/>
  <c r="AV1427" i="2"/>
  <c r="AV3241" i="2"/>
  <c r="AV3479" i="2"/>
  <c r="AV53" i="2"/>
  <c r="AV781" i="2"/>
  <c r="AV779" i="2"/>
  <c r="AV1423" i="2"/>
  <c r="AV775" i="2"/>
  <c r="AV3671" i="2"/>
  <c r="AV2150" i="2"/>
  <c r="AV2779" i="2"/>
  <c r="AV1419" i="2"/>
  <c r="AV770" i="2"/>
  <c r="AV769" i="2"/>
  <c r="AV3669" i="2"/>
  <c r="AV1414" i="2"/>
  <c r="AV2777" i="2"/>
  <c r="AV2148" i="2"/>
  <c r="AV1411" i="2"/>
  <c r="AV3477" i="2"/>
  <c r="AV2776" i="2"/>
  <c r="AV1409" i="2"/>
  <c r="AV2775" i="2"/>
  <c r="AV49" i="2"/>
  <c r="AV2774" i="2"/>
  <c r="AV1406" i="2"/>
  <c r="AV761" i="2"/>
  <c r="AV2772" i="2"/>
  <c r="AV2139" i="2"/>
  <c r="AV2137" i="2"/>
  <c r="AV758" i="2"/>
  <c r="AV757" i="2"/>
  <c r="AV2770" i="2"/>
  <c r="AV2136" i="2"/>
  <c r="AV3230" i="2"/>
  <c r="AV3475" i="2"/>
  <c r="AV2135" i="2"/>
  <c r="AV231" i="2"/>
  <c r="AV3662" i="2"/>
  <c r="AV230" i="2"/>
  <c r="AV2766" i="2"/>
  <c r="AV749" i="2"/>
  <c r="AV1396" i="2"/>
  <c r="AV746" i="2"/>
  <c r="AV2133" i="2"/>
  <c r="AV2763" i="2"/>
  <c r="AV2132" i="2"/>
  <c r="AV2130" i="2"/>
  <c r="AV1392" i="2"/>
  <c r="AV2127" i="2"/>
  <c r="AV2125" i="2"/>
  <c r="AV742" i="2"/>
  <c r="AV1389" i="2"/>
  <c r="AV1385" i="2"/>
  <c r="AV1383" i="2"/>
  <c r="AV226" i="2"/>
  <c r="AV3221" i="2"/>
  <c r="AV1379" i="2"/>
  <c r="AV1378" i="2"/>
  <c r="AV2120" i="2"/>
  <c r="AV224" i="2"/>
  <c r="AV734" i="2"/>
  <c r="AV1312" i="2"/>
  <c r="AV688" i="2"/>
  <c r="AV1310" i="2"/>
  <c r="AV1309" i="2"/>
  <c r="AV2079" i="2"/>
  <c r="AV2719" i="2"/>
  <c r="AV683" i="2"/>
  <c r="AV682" i="2"/>
  <c r="AV196" i="2"/>
  <c r="AV2715" i="2"/>
  <c r="AV3458" i="2"/>
  <c r="AV195" i="2"/>
  <c r="AV678" i="2"/>
  <c r="AV2072" i="2"/>
  <c r="AV677" i="2"/>
  <c r="AV2712" i="2"/>
  <c r="AV2711" i="2"/>
  <c r="AV1299" i="2"/>
  <c r="AV1298" i="2"/>
  <c r="AV2065" i="2"/>
  <c r="AV675" i="2"/>
  <c r="AV1296" i="2"/>
  <c r="AV1294" i="2"/>
  <c r="AV2064" i="2"/>
  <c r="AV1291" i="2"/>
  <c r="AV2706" i="2"/>
  <c r="AV2705" i="2"/>
  <c r="AV3191" i="2"/>
  <c r="AV1288" i="2"/>
  <c r="AV1287" i="2"/>
  <c r="AV3625" i="2"/>
  <c r="AV1286" i="2"/>
  <c r="AV667" i="2"/>
  <c r="AV665" i="2"/>
  <c r="AV2056" i="2"/>
  <c r="AV1283" i="2"/>
  <c r="AV663" i="2"/>
  <c r="AV2703" i="2"/>
  <c r="AV661" i="2"/>
  <c r="AV3622" i="2"/>
  <c r="AV658" i="2"/>
  <c r="AV1277" i="2"/>
  <c r="AV654" i="2"/>
  <c r="AV653" i="2"/>
  <c r="AV2699" i="2"/>
  <c r="AV2698" i="2"/>
  <c r="AV3453" i="2"/>
  <c r="AV2050" i="2"/>
  <c r="AV1272" i="2"/>
  <c r="AV651" i="2"/>
  <c r="AV2046" i="2"/>
  <c r="AV182" i="2"/>
  <c r="AV1270" i="2"/>
  <c r="AV1269" i="2"/>
  <c r="AV648" i="2"/>
  <c r="AV3617" i="2"/>
  <c r="AV3181" i="2"/>
  <c r="AV1267" i="2"/>
  <c r="AV3180" i="2"/>
  <c r="AV1265" i="2"/>
  <c r="AV3179" i="2"/>
  <c r="AV641" i="2"/>
  <c r="AV640" i="2"/>
  <c r="AV1264" i="2"/>
  <c r="AV1263" i="2"/>
  <c r="AV3176" i="2"/>
  <c r="AV3614" i="2"/>
  <c r="AV2031" i="2"/>
  <c r="AV2693" i="2"/>
  <c r="AV2030" i="2"/>
  <c r="AV22" i="2"/>
  <c r="AV637" i="2"/>
  <c r="AV3174" i="2"/>
  <c r="AV171" i="2"/>
  <c r="AV1255" i="2"/>
  <c r="AV634" i="2"/>
  <c r="AV1253" i="2"/>
  <c r="AV1251" i="2"/>
  <c r="AV2025" i="2"/>
  <c r="AV1249" i="2"/>
  <c r="AV3171" i="2"/>
  <c r="AV1248" i="2"/>
  <c r="AV168" i="2"/>
  <c r="AV3444" i="2"/>
  <c r="AV627" i="2"/>
  <c r="AV2117" i="2"/>
  <c r="AV3472" i="2"/>
  <c r="AV3471" i="2"/>
  <c r="AV1372" i="2"/>
  <c r="AV2115" i="2"/>
  <c r="AV6" i="2"/>
  <c r="AV2755" i="2"/>
  <c r="AV1369" i="2"/>
  <c r="AV3654" i="2"/>
  <c r="AV3470" i="2"/>
  <c r="AV1367" i="2"/>
  <c r="AV2751" i="2"/>
  <c r="AV3215" i="2"/>
  <c r="AV2108" i="2"/>
  <c r="AV730" i="2"/>
  <c r="AV3645" i="2"/>
  <c r="AV1363" i="2"/>
  <c r="AV727" i="2"/>
  <c r="AV1360" i="2"/>
  <c r="AV1357" i="2"/>
  <c r="AV1355" i="2"/>
  <c r="AV2748" i="2"/>
  <c r="AV2747" i="2"/>
  <c r="AV3641" i="2"/>
  <c r="AV3637" i="2"/>
  <c r="AV2105" i="2"/>
  <c r="AV2744" i="2"/>
  <c r="AV1351" i="2"/>
  <c r="AV217" i="2"/>
  <c r="AV1348" i="2"/>
  <c r="AV215" i="2"/>
  <c r="AV721" i="2"/>
  <c r="AV1345" i="2"/>
  <c r="AV3465" i="2"/>
  <c r="AV2101" i="2"/>
  <c r="AV1341" i="2"/>
  <c r="AV2739" i="2"/>
  <c r="AV2100" i="2"/>
  <c r="AV2099" i="2"/>
  <c r="AV2097" i="2"/>
  <c r="AV3631" i="2"/>
  <c r="AV2096" i="2"/>
  <c r="AV2736" i="2"/>
  <c r="AV2735" i="2"/>
  <c r="AV1337" i="2"/>
  <c r="AV2734" i="2"/>
  <c r="AV2093" i="2"/>
  <c r="AV3208" i="2"/>
  <c r="AV3462" i="2"/>
  <c r="AV2090" i="2"/>
  <c r="AV209" i="2"/>
  <c r="AV2732" i="2"/>
  <c r="AV37" i="2"/>
  <c r="AV36" i="2"/>
  <c r="AV2087" i="2"/>
  <c r="AV703" i="2"/>
  <c r="AV205" i="2"/>
  <c r="AV1323" i="2"/>
  <c r="AV2727" i="2"/>
  <c r="AV698" i="2"/>
  <c r="AV203" i="2"/>
  <c r="AV3461" i="2"/>
  <c r="AV3202" i="2"/>
  <c r="AV697" i="2"/>
  <c r="AV696" i="2"/>
  <c r="AV2724" i="2"/>
  <c r="AV2722" i="2"/>
  <c r="AV691" i="2"/>
  <c r="AV690" i="2"/>
  <c r="AV3200" i="2"/>
  <c r="AV687" i="2"/>
  <c r="AV685" i="2"/>
  <c r="AV2080" i="2"/>
  <c r="AV199" i="2"/>
  <c r="AV2077" i="2"/>
  <c r="AV1306" i="2"/>
  <c r="AV197" i="2"/>
  <c r="AV2075" i="2"/>
  <c r="AV1304" i="2"/>
  <c r="AV680" i="2"/>
  <c r="AV2074" i="2"/>
  <c r="AV1303" i="2"/>
  <c r="AV193" i="2"/>
  <c r="AV2070" i="2"/>
  <c r="AV2069" i="2"/>
  <c r="AV1300" i="2"/>
  <c r="AV2067" i="2"/>
  <c r="AV2066" i="2"/>
  <c r="AV1297" i="2"/>
  <c r="AV2708" i="2"/>
  <c r="AV674" i="2"/>
  <c r="AV191" i="2"/>
  <c r="AV190" i="2"/>
  <c r="AV1290" i="2"/>
  <c r="AV31" i="2"/>
  <c r="AV2061" i="2"/>
  <c r="AV1289" i="2"/>
  <c r="AV671" i="2"/>
  <c r="AV669" i="2"/>
  <c r="AV668" i="2"/>
  <c r="AV2057" i="2"/>
  <c r="AV666" i="2"/>
  <c r="AV2704" i="2"/>
  <c r="AV186" i="2"/>
  <c r="AV3190" i="2"/>
  <c r="AV1280" i="2"/>
  <c r="AV2054" i="2"/>
  <c r="AV660" i="2"/>
  <c r="AV3189" i="2"/>
  <c r="AV3188" i="2"/>
  <c r="AV655" i="2"/>
  <c r="AV2701" i="2"/>
  <c r="AV1275" i="2"/>
  <c r="AV185" i="2"/>
  <c r="AV652" i="2"/>
  <c r="AV184" i="2"/>
  <c r="AV2048" i="2"/>
  <c r="AV27" i="2"/>
  <c r="AV2047" i="2"/>
  <c r="AV2696" i="2"/>
  <c r="AV26" i="2"/>
  <c r="AV2041" i="2"/>
  <c r="AV3183" i="2"/>
  <c r="AV1268" i="2"/>
  <c r="AV646" i="2"/>
  <c r="AV644" i="2"/>
  <c r="AV2695" i="2"/>
  <c r="AV2037" i="2"/>
  <c r="AV3449" i="2"/>
  <c r="AV3177" i="2"/>
  <c r="AV2694" i="2"/>
  <c r="AV2033" i="2"/>
  <c r="AV180" i="2"/>
  <c r="AV1260" i="2"/>
  <c r="AV3615" i="2"/>
  <c r="AV3175" i="2"/>
  <c r="AV177" i="2"/>
  <c r="AV176" i="2"/>
  <c r="AV2029" i="2"/>
  <c r="AV1256" i="2"/>
  <c r="AV173" i="2"/>
  <c r="AV172" i="2"/>
  <c r="AV170" i="2"/>
  <c r="AV1254" i="2"/>
  <c r="AV631" i="2"/>
  <c r="AV3446" i="2"/>
  <c r="AV3610" i="2"/>
  <c r="AV630" i="2"/>
  <c r="AV3445" i="2"/>
  <c r="AV3606" i="2"/>
  <c r="AV1247" i="2"/>
  <c r="AV3604" i="2"/>
  <c r="AV2691" i="2"/>
  <c r="AW2021" i="2"/>
  <c r="AU2689" i="2"/>
  <c r="AU1243" i="2"/>
  <c r="AU2686" i="2"/>
  <c r="AU166" i="2"/>
  <c r="AU1242" i="2"/>
  <c r="AU2683" i="2"/>
  <c r="AU2682" i="2"/>
  <c r="AU2018" i="2"/>
  <c r="AU2016" i="2"/>
  <c r="AU3165" i="2"/>
  <c r="AU3603" i="2"/>
  <c r="AU2678" i="2"/>
  <c r="AU1240" i="2"/>
  <c r="AU616" i="2"/>
  <c r="AU18" i="2"/>
  <c r="AU3161" i="2"/>
  <c r="AU1235" i="2"/>
  <c r="AU4456" i="2"/>
  <c r="AU4452" i="2"/>
  <c r="AU4448" i="2"/>
  <c r="AU4444" i="2"/>
  <c r="AU2011" i="2"/>
  <c r="AU2010" i="2"/>
  <c r="AU2690" i="2"/>
  <c r="AU625" i="2"/>
  <c r="AU2687" i="2"/>
  <c r="AU2685" i="2"/>
  <c r="AU2019" i="2"/>
  <c r="AU3442" i="2"/>
  <c r="AU1241" i="2"/>
  <c r="AU3441" i="2"/>
  <c r="AU620" i="2"/>
  <c r="AU3439" i="2"/>
  <c r="AU3164" i="2"/>
  <c r="AU618" i="2"/>
  <c r="AU3162" i="2"/>
  <c r="AU1239" i="2"/>
  <c r="AU615" i="2"/>
  <c r="AU3438" i="2"/>
  <c r="AU1237" i="2"/>
  <c r="AU4459" i="2"/>
  <c r="AU4455" i="2"/>
  <c r="AU4451" i="2"/>
  <c r="AU4447" i="2"/>
  <c r="AU4443" i="2"/>
  <c r="AU2676" i="2"/>
  <c r="AU4441" i="2"/>
  <c r="AU3437" i="2"/>
  <c r="AU1232" i="2"/>
  <c r="AU612" i="2"/>
  <c r="AU2673" i="2"/>
  <c r="AU165" i="2"/>
  <c r="AU1229" i="2"/>
  <c r="AU610" i="2"/>
  <c r="AU3156" i="2"/>
  <c r="AU1227" i="2"/>
  <c r="AU4438" i="2"/>
  <c r="AU3601" i="2"/>
  <c r="AU2002" i="2"/>
  <c r="AU2001" i="2"/>
  <c r="AU2665" i="2"/>
  <c r="AU17" i="2"/>
  <c r="AU3432" i="2"/>
  <c r="AU1222" i="2"/>
  <c r="AU2662" i="2"/>
  <c r="AU164" i="2"/>
  <c r="AU2660" i="2"/>
  <c r="AU1218" i="2"/>
  <c r="AU2658" i="2"/>
  <c r="AU1989" i="2"/>
  <c r="AU3152" i="2"/>
  <c r="AU3150" i="2"/>
  <c r="AU163" i="2"/>
  <c r="AU1985" i="2"/>
  <c r="AU1983" i="2"/>
  <c r="AU4430" i="2"/>
  <c r="AU2654" i="2"/>
  <c r="AU3427" i="2"/>
  <c r="AU607" i="2"/>
  <c r="AU3597" i="2"/>
  <c r="AU4427" i="2"/>
  <c r="AU4423" i="2"/>
  <c r="AU4419" i="2"/>
  <c r="AU4415" i="2"/>
  <c r="AU4411" i="2"/>
  <c r="AU4407" i="2"/>
  <c r="AU605" i="2"/>
  <c r="AU3596" i="2"/>
  <c r="AU604" i="2"/>
  <c r="AU1209" i="2"/>
  <c r="AU1978" i="2"/>
  <c r="AU2650" i="2"/>
  <c r="AU1208" i="2"/>
  <c r="AU1206" i="2"/>
  <c r="AU1975" i="2"/>
  <c r="AU4403" i="2"/>
  <c r="AU4399" i="2"/>
  <c r="AU4395" i="2"/>
  <c r="AU4391" i="2"/>
  <c r="AU4387" i="2"/>
  <c r="AU4383" i="2"/>
  <c r="AU4379" i="2"/>
  <c r="AU4375" i="2"/>
  <c r="AU4371" i="2"/>
  <c r="AU597" i="2"/>
  <c r="AU3142" i="2"/>
  <c r="AU1974" i="2"/>
  <c r="AU594" i="2"/>
  <c r="AU2645" i="2"/>
  <c r="AU1202" i="2"/>
  <c r="AU2644" i="2"/>
  <c r="AU589" i="2"/>
  <c r="AU588" i="2"/>
  <c r="AU159" i="2"/>
  <c r="AU3422" i="2"/>
  <c r="AU586" i="2"/>
  <c r="AU2641" i="2"/>
  <c r="AU1965" i="2"/>
  <c r="AU3591" i="2"/>
  <c r="AU2638" i="2"/>
  <c r="AU1192" i="2"/>
  <c r="AU1191" i="2"/>
  <c r="AU3136" i="2"/>
  <c r="AU2635" i="2"/>
  <c r="AU2633" i="2"/>
  <c r="AU1959" i="2"/>
  <c r="AU4363" i="2"/>
  <c r="AU582" i="2"/>
  <c r="AU580" i="2"/>
  <c r="AU1185" i="2"/>
  <c r="AU1184" i="2"/>
  <c r="AU1182" i="2"/>
  <c r="AU3131" i="2"/>
  <c r="AU1180" i="2"/>
  <c r="AU578" i="2"/>
  <c r="AU1953" i="2"/>
  <c r="AU2626" i="2"/>
  <c r="AU1952" i="2"/>
  <c r="AU1177" i="2"/>
  <c r="AU3588" i="2"/>
  <c r="AU1176" i="2"/>
  <c r="AU1950" i="2"/>
  <c r="AU4361" i="2"/>
  <c r="AU4359" i="2"/>
  <c r="AU1173" i="2"/>
  <c r="AU3586" i="2"/>
  <c r="AU569" i="2"/>
  <c r="AU4358" i="2"/>
  <c r="AU4354" i="2"/>
  <c r="AU4350" i="2"/>
  <c r="AU4346" i="2"/>
  <c r="AU4342" i="2"/>
  <c r="AU4340" i="2"/>
  <c r="AU3413" i="2"/>
  <c r="AU3124" i="2"/>
  <c r="AU2615" i="2"/>
  <c r="AU1944" i="2"/>
  <c r="AU1170" i="2"/>
  <c r="AU3123" i="2"/>
  <c r="AU151" i="2"/>
  <c r="AU3120" i="2"/>
  <c r="AU4331" i="2"/>
  <c r="AU4327" i="2"/>
  <c r="AU4323" i="2"/>
  <c r="AU4319" i="2"/>
  <c r="AU1939" i="2"/>
  <c r="AU2609" i="2"/>
  <c r="AU148" i="2"/>
  <c r="AU1938" i="2"/>
  <c r="AU1162" i="2"/>
  <c r="AU2607" i="2"/>
  <c r="AU1159" i="2"/>
  <c r="AU565" i="2"/>
  <c r="AU4317" i="2"/>
  <c r="AU4315" i="2"/>
  <c r="AU1932" i="2"/>
  <c r="AU1157" i="2"/>
  <c r="AU3410" i="2"/>
  <c r="AU3409" i="2"/>
  <c r="AU3113" i="2"/>
  <c r="AU2600" i="2"/>
  <c r="AU1154" i="2"/>
  <c r="AU1927" i="2"/>
  <c r="AU3110" i="2"/>
  <c r="AU2597" i="2"/>
  <c r="AU1150" i="2"/>
  <c r="AU556" i="2"/>
  <c r="AU3109" i="2"/>
  <c r="AU1922" i="2"/>
  <c r="AU1146" i="2"/>
  <c r="AU2594" i="2"/>
  <c r="AU4311" i="2"/>
  <c r="AU2592" i="2"/>
  <c r="AU2591" i="2"/>
  <c r="AU1919" i="2"/>
  <c r="AU553" i="2"/>
  <c r="AU4307" i="2"/>
  <c r="AU1143" i="2"/>
  <c r="AU3405" i="2"/>
  <c r="AU1912" i="2"/>
  <c r="AU1141" i="2"/>
  <c r="AU1140" i="2"/>
  <c r="AU1908" i="2"/>
  <c r="AU1138" i="2"/>
  <c r="AU1906" i="2"/>
  <c r="AU1904" i="2"/>
  <c r="AU2586" i="2"/>
  <c r="AU3099" i="2"/>
  <c r="AU3098" i="2"/>
  <c r="AU1134" i="2"/>
  <c r="AU548" i="2"/>
  <c r="AU2582" i="2"/>
  <c r="AU142" i="2"/>
  <c r="AU4300" i="2"/>
  <c r="AU3092" i="2"/>
  <c r="AU545" i="2"/>
  <c r="AU141" i="2"/>
  <c r="AU2577" i="2"/>
  <c r="AU1131" i="2"/>
  <c r="AU1894" i="2"/>
  <c r="AU1893" i="2"/>
  <c r="AU1128" i="2"/>
  <c r="AU1892" i="2"/>
  <c r="AU4296" i="2"/>
  <c r="AU4292" i="2"/>
  <c r="AU4288" i="2"/>
  <c r="AU4284" i="2"/>
  <c r="AU3579" i="2"/>
  <c r="AU1126" i="2"/>
  <c r="AU4280" i="2"/>
  <c r="AU1890" i="2"/>
  <c r="AU537" i="2"/>
  <c r="AU2572" i="2"/>
  <c r="AU4277" i="2"/>
  <c r="AU3401" i="2"/>
  <c r="AU1887" i="2"/>
  <c r="AU535" i="2"/>
  <c r="AU3400" i="2"/>
  <c r="AU3081" i="2"/>
  <c r="AU2569" i="2"/>
  <c r="AU3399" i="2"/>
  <c r="AU3080" i="2"/>
  <c r="AU2565" i="2"/>
  <c r="AU1878" i="2"/>
  <c r="AU3079" i="2"/>
  <c r="AU137" i="2"/>
  <c r="AU1875" i="2"/>
  <c r="AU3077" i="2"/>
  <c r="AU530" i="2"/>
  <c r="AU4273" i="2"/>
  <c r="AU3075" i="2"/>
  <c r="AU1871" i="2"/>
  <c r="AU4269" i="2"/>
  <c r="AU3574" i="2"/>
  <c r="AU2553" i="2"/>
  <c r="AU1868" i="2"/>
  <c r="AU2551" i="2"/>
  <c r="AU1115" i="2"/>
  <c r="AU526" i="2"/>
  <c r="AU3394" i="2"/>
  <c r="AU1863" i="2"/>
  <c r="AU2547" i="2"/>
  <c r="AU525" i="2"/>
  <c r="AU4267" i="2"/>
  <c r="AU1858" i="2"/>
  <c r="AU3392" i="2"/>
  <c r="AU522" i="2"/>
  <c r="AU2543" i="2"/>
  <c r="AU521" i="2"/>
  <c r="AU12" i="2"/>
  <c r="AU519" i="2"/>
  <c r="AU2540" i="2"/>
  <c r="AU133" i="2"/>
  <c r="AU1107" i="2"/>
  <c r="AU2538" i="2"/>
  <c r="AU518" i="2"/>
  <c r="AU1845" i="2"/>
  <c r="AU1103" i="2"/>
  <c r="AU1102" i="2"/>
  <c r="AU3065" i="2"/>
  <c r="AU515" i="2"/>
  <c r="AU4262" i="2"/>
  <c r="AU1101" i="2"/>
  <c r="AU3063" i="2"/>
  <c r="AU3062" i="2"/>
  <c r="AU2531" i="2"/>
  <c r="AU4260" i="2"/>
  <c r="AU4256" i="2"/>
  <c r="AU3061" i="2"/>
  <c r="AU128" i="2"/>
  <c r="AU3058" i="2"/>
  <c r="AU4251" i="2"/>
  <c r="AU1841" i="2"/>
  <c r="AU1840" i="2"/>
  <c r="AU126" i="2"/>
  <c r="AU125" i="2"/>
  <c r="AU1839" i="2"/>
  <c r="AU1836" i="2"/>
  <c r="AU3057" i="2"/>
  <c r="AU1832" i="2"/>
  <c r="AU3385" i="2"/>
  <c r="AU3566" i="2"/>
  <c r="AU2523" i="2"/>
  <c r="AU3053" i="2"/>
  <c r="AU3052" i="2"/>
  <c r="AU1088" i="2"/>
  <c r="AU3383" i="2"/>
  <c r="AU1086" i="2"/>
  <c r="AU1085" i="2"/>
  <c r="AU3382" i="2"/>
  <c r="AU1823" i="2"/>
  <c r="AU3379" i="2"/>
  <c r="AU3047" i="2"/>
  <c r="AU1821" i="2"/>
  <c r="AU496" i="2"/>
  <c r="AU495" i="2"/>
  <c r="AU3376" i="2"/>
  <c r="AU3044" i="2"/>
  <c r="AU1817" i="2"/>
  <c r="AU123" i="2"/>
  <c r="AU2512" i="2"/>
  <c r="AU4249" i="2"/>
  <c r="AU4245" i="2"/>
  <c r="AU4241" i="2"/>
  <c r="AU1814" i="2"/>
  <c r="AU2510" i="2"/>
  <c r="AU1075" i="2"/>
  <c r="AU492" i="2"/>
  <c r="AU4237" i="2"/>
  <c r="AU1074" i="2"/>
  <c r="AU1073" i="2"/>
  <c r="AU488" i="2"/>
  <c r="AU3375" i="2"/>
  <c r="AU3037" i="2"/>
  <c r="AU3562" i="2"/>
  <c r="AU1809" i="2"/>
  <c r="AU1070" i="2"/>
  <c r="AU483" i="2"/>
  <c r="AU3036" i="2"/>
  <c r="AU1068" i="2"/>
  <c r="AU481" i="2"/>
  <c r="AU3035" i="2"/>
  <c r="AU2497" i="2"/>
  <c r="AU1065" i="2"/>
  <c r="AU3032" i="2"/>
  <c r="AU3031" i="2"/>
  <c r="AU3029" i="2"/>
  <c r="AU4231" i="2"/>
  <c r="AU1799" i="2"/>
  <c r="AU3370" i="2"/>
  <c r="AU476" i="2"/>
  <c r="AU474" i="2"/>
  <c r="AU4229" i="2"/>
  <c r="AU2490" i="2"/>
  <c r="AU3368" i="2"/>
  <c r="AU3025" i="2"/>
  <c r="AU3555" i="2"/>
  <c r="AU3554" i="2"/>
  <c r="AU3024" i="2"/>
  <c r="AU3022" i="2"/>
  <c r="AU2484" i="2"/>
  <c r="AU4226" i="2"/>
  <c r="AU1787" i="2"/>
  <c r="AU472" i="2"/>
  <c r="AU117" i="2"/>
  <c r="AU1055" i="2"/>
  <c r="AU2479" i="2"/>
  <c r="AU2477" i="2"/>
  <c r="AU468" i="2"/>
  <c r="AU2476" i="2"/>
  <c r="AU3552" i="2"/>
  <c r="AU2474" i="2"/>
  <c r="AU2473" i="2"/>
  <c r="AU1051" i="2"/>
  <c r="AU4225" i="2"/>
  <c r="AU4221" i="2"/>
  <c r="AU3017" i="2"/>
  <c r="AU464" i="2"/>
  <c r="AU1050" i="2"/>
  <c r="AU463" i="2"/>
  <c r="AU4217" i="2"/>
  <c r="AU2466" i="2"/>
  <c r="AU3011" i="2"/>
  <c r="AU1773" i="2"/>
  <c r="AU1045" i="2"/>
  <c r="AU1770" i="2"/>
  <c r="AU2462" i="2"/>
  <c r="AU3549" i="2"/>
  <c r="AU459" i="2"/>
  <c r="AU3159" i="2"/>
  <c r="AU3436" i="2"/>
  <c r="AU2009" i="2"/>
  <c r="AU611" i="2"/>
  <c r="AU3157" i="2"/>
  <c r="AU4440" i="2"/>
  <c r="AU1226" i="2"/>
  <c r="AU2005" i="2"/>
  <c r="AU2004" i="2"/>
  <c r="AU3155" i="2"/>
  <c r="AU2000" i="2"/>
  <c r="AU1998" i="2"/>
  <c r="AU1225" i="2"/>
  <c r="AU16" i="2"/>
  <c r="AU1221" i="2"/>
  <c r="AU1996" i="2"/>
  <c r="AU3431" i="2"/>
  <c r="AU1993" i="2"/>
  <c r="AU3153" i="2"/>
  <c r="AU4437" i="2"/>
  <c r="AU2657" i="2"/>
  <c r="AU3151" i="2"/>
  <c r="AU1217" i="2"/>
  <c r="AU3149" i="2"/>
  <c r="AU1984" i="2"/>
  <c r="AU4432" i="2"/>
  <c r="AU1215" i="2"/>
  <c r="AU3147" i="2"/>
  <c r="AU3426" i="2"/>
  <c r="AU1214" i="2"/>
  <c r="AU1213" i="2"/>
  <c r="AU4426" i="2"/>
  <c r="AU4422" i="2"/>
  <c r="AU4418" i="2"/>
  <c r="AU4414" i="2"/>
  <c r="AU4410" i="2"/>
  <c r="AU4406" i="2"/>
  <c r="AU1211" i="2"/>
  <c r="AU2653" i="2"/>
  <c r="AU603" i="2"/>
  <c r="AU3425" i="2"/>
  <c r="AU2651" i="2"/>
  <c r="AU1977" i="2"/>
  <c r="AU1207" i="2"/>
  <c r="AU2649" i="2"/>
  <c r="AU3144" i="2"/>
  <c r="AU4402" i="2"/>
  <c r="AU4398" i="2"/>
  <c r="AU4394" i="2"/>
  <c r="AU4390" i="2"/>
  <c r="AU4386" i="2"/>
  <c r="AU4382" i="2"/>
  <c r="AU4378" i="2"/>
  <c r="AU4374" i="2"/>
  <c r="AU4370" i="2"/>
  <c r="AU3594" i="2"/>
  <c r="AU4368" i="2"/>
  <c r="AU1205" i="2"/>
  <c r="AU593" i="2"/>
  <c r="AU1203" i="2"/>
  <c r="AU591" i="2"/>
  <c r="AU590" i="2"/>
  <c r="AU3139" i="2"/>
  <c r="AU160" i="2"/>
  <c r="AU1199" i="2"/>
  <c r="AU1198" i="2"/>
  <c r="AU1197" i="2"/>
  <c r="AU1967" i="2"/>
  <c r="AU1195" i="2"/>
  <c r="AU584" i="2"/>
  <c r="AU1193" i="2"/>
  <c r="AU1962" i="2"/>
  <c r="AU1190" i="2"/>
  <c r="AU157" i="2"/>
  <c r="AU1189" i="2"/>
  <c r="AU2632" i="2"/>
  <c r="AU583" i="2"/>
  <c r="AU3590" i="2"/>
  <c r="AU3589" i="2"/>
  <c r="AU3420" i="2"/>
  <c r="AU1957" i="2"/>
  <c r="AU2628" i="2"/>
  <c r="AU3132" i="2"/>
  <c r="AU1956" i="2"/>
  <c r="AU1954" i="2"/>
  <c r="AU577" i="2"/>
  <c r="AU2627" i="2"/>
  <c r="AU576" i="2"/>
  <c r="AU2623" i="2"/>
  <c r="AU574" i="2"/>
  <c r="AU572" i="2"/>
  <c r="AU1951" i="2"/>
  <c r="AU2620" i="2"/>
  <c r="AU1949" i="2"/>
  <c r="AU2618" i="2"/>
  <c r="AU1172" i="2"/>
  <c r="AU570" i="2"/>
  <c r="AU3128" i="2"/>
  <c r="AU4357" i="2"/>
  <c r="AU4353" i="2"/>
  <c r="AU4349" i="2"/>
  <c r="AU4345" i="2"/>
  <c r="AU4341" i="2"/>
  <c r="AU1946" i="2"/>
  <c r="AU3126" i="2"/>
  <c r="AU4337" i="2"/>
  <c r="AU2614" i="2"/>
  <c r="AU152" i="2"/>
  <c r="AU568" i="2"/>
  <c r="AU3122" i="2"/>
  <c r="AU3121" i="2"/>
  <c r="AU4334" i="2"/>
  <c r="AU4330" i="2"/>
  <c r="AU4326" i="2"/>
  <c r="AU4322" i="2"/>
  <c r="AU1167" i="2"/>
  <c r="AU2610" i="2"/>
  <c r="AU149" i="2"/>
  <c r="AU3585" i="2"/>
  <c r="AU1937" i="2"/>
  <c r="AU1161" i="2"/>
  <c r="AU1936" i="2"/>
  <c r="AU1935" i="2"/>
  <c r="AU1933" i="2"/>
  <c r="AU564" i="2"/>
  <c r="AU3116" i="2"/>
  <c r="AU2603" i="2"/>
  <c r="AU1156" i="2"/>
  <c r="AU562" i="2"/>
  <c r="AU3408" i="2"/>
  <c r="AU3112" i="2"/>
  <c r="AU1929" i="2"/>
  <c r="AU2599" i="2"/>
  <c r="AU559" i="2"/>
  <c r="AU4314" i="2"/>
  <c r="AU557" i="2"/>
  <c r="AU4313" i="2"/>
  <c r="AU1925" i="2"/>
  <c r="AU1924" i="2"/>
  <c r="AU146" i="2"/>
  <c r="AU1145" i="2"/>
  <c r="AU2593" i="2"/>
  <c r="AU4310" i="2"/>
  <c r="AU1144" i="2"/>
  <c r="AU2590" i="2"/>
  <c r="AU2589" i="2"/>
  <c r="AU1917" i="2"/>
  <c r="AU4306" i="2"/>
  <c r="AU1916" i="2"/>
  <c r="AU1914" i="2"/>
  <c r="AU1142" i="2"/>
  <c r="AU3104" i="2"/>
  <c r="AU4304" i="2"/>
  <c r="AU3103" i="2"/>
  <c r="AU1137" i="2"/>
  <c r="AU4303" i="2"/>
  <c r="AU2587" i="2"/>
  <c r="AU3404" i="2"/>
  <c r="AU4302" i="2"/>
  <c r="AU1135" i="2"/>
  <c r="AU3097" i="2"/>
  <c r="AU547" i="2"/>
  <c r="AU1901" i="2"/>
  <c r="AU3094" i="2"/>
  <c r="AU546" i="2"/>
  <c r="AU2581" i="2"/>
  <c r="AU1132" i="2"/>
  <c r="AU140" i="2"/>
  <c r="AU544" i="2"/>
  <c r="AU1896" i="2"/>
  <c r="AU3580" i="2"/>
  <c r="AU543" i="2"/>
  <c r="AU1127" i="2"/>
  <c r="AU4299" i="2"/>
  <c r="AU4295" i="2"/>
  <c r="AU4291" i="2"/>
  <c r="AU4287" i="2"/>
  <c r="AU1891" i="2"/>
  <c r="AU540" i="2"/>
  <c r="AU4283" i="2"/>
  <c r="AU4279" i="2"/>
  <c r="AU2573" i="2"/>
  <c r="AU3087" i="2"/>
  <c r="AU3086" i="2"/>
  <c r="AU4276" i="2"/>
  <c r="AU1124" i="2"/>
  <c r="AU3083" i="2"/>
  <c r="AU1122" i="2"/>
  <c r="AU4274" i="2"/>
  <c r="AU1882" i="2"/>
  <c r="AU3576" i="2"/>
  <c r="AU2567" i="2"/>
  <c r="AU1880" i="2"/>
  <c r="AU138" i="2"/>
  <c r="AU2563" i="2"/>
  <c r="AU3078" i="2"/>
  <c r="AU1876" i="2"/>
  <c r="AU1874" i="2"/>
  <c r="AU2560" i="2"/>
  <c r="AU1873" i="2"/>
  <c r="AU2557" i="2"/>
  <c r="AU4272" i="2"/>
  <c r="AU1870" i="2"/>
  <c r="AU3396" i="2"/>
  <c r="AU2554" i="2"/>
  <c r="AU3395" i="2"/>
  <c r="AU1867" i="2"/>
  <c r="AU1865" i="2"/>
  <c r="AU527" i="2"/>
  <c r="AU136" i="2"/>
  <c r="AU3393" i="2"/>
  <c r="AU1862" i="2"/>
  <c r="AU2546" i="2"/>
  <c r="AU135" i="2"/>
  <c r="AU4266" i="2"/>
  <c r="AU1857" i="2"/>
  <c r="AU2545" i="2"/>
  <c r="AU2544" i="2"/>
  <c r="AU3571" i="2"/>
  <c r="AU1856" i="2"/>
  <c r="AU1853" i="2"/>
  <c r="AU1851" i="2"/>
  <c r="AU1850" i="2"/>
  <c r="AU3069" i="2"/>
  <c r="AU1848" i="2"/>
  <c r="AU3067" i="2"/>
  <c r="AU1105" i="2"/>
  <c r="AU2535" i="2"/>
  <c r="AU1843" i="2"/>
  <c r="AU132" i="2"/>
  <c r="AU3390" i="2"/>
  <c r="AU514" i="2"/>
  <c r="AU3389" i="2"/>
  <c r="AU129" i="2"/>
  <c r="AU2532" i="2"/>
  <c r="AU4261" i="2"/>
  <c r="AU512" i="2"/>
  <c r="AU4259" i="2"/>
  <c r="AU4255" i="2"/>
  <c r="AU4252" i="2"/>
  <c r="AU510" i="2"/>
  <c r="AU2530" i="2"/>
  <c r="AU3387" i="2"/>
  <c r="AU127" i="2"/>
  <c r="AU507" i="2"/>
  <c r="AU1096" i="2"/>
  <c r="AU1094" i="2"/>
  <c r="AU1838" i="2"/>
  <c r="AU505" i="2"/>
  <c r="AU1834" i="2"/>
  <c r="AU3056" i="2"/>
  <c r="AU504" i="2"/>
  <c r="AU3565" i="2"/>
  <c r="AU1829" i="2"/>
  <c r="AU1089" i="2"/>
  <c r="AU503" i="2"/>
  <c r="AU501" i="2"/>
  <c r="AU500" i="2"/>
  <c r="AU499" i="2"/>
  <c r="AU1825" i="2"/>
  <c r="AU3050" i="2"/>
  <c r="AU2518" i="2"/>
  <c r="AU2517" i="2"/>
  <c r="AU2516" i="2"/>
  <c r="AU2515" i="2"/>
  <c r="AU1083" i="2"/>
  <c r="AU1082" i="2"/>
  <c r="AU1820" i="2"/>
  <c r="AU3043" i="2"/>
  <c r="AU494" i="2"/>
  <c r="AU1080" i="2"/>
  <c r="AU4250" i="2"/>
  <c r="AU4248" i="2"/>
  <c r="AU4244" i="2"/>
  <c r="AU1078" i="2"/>
  <c r="AU1077" i="2"/>
  <c r="AU2509" i="2"/>
  <c r="AU2508" i="2"/>
  <c r="AU4239" i="2"/>
  <c r="AU4236" i="2"/>
  <c r="AU491" i="2"/>
  <c r="AU490" i="2"/>
  <c r="AU2504" i="2"/>
  <c r="AU3374" i="2"/>
  <c r="AU4216" i="2"/>
  <c r="AU1042" i="2"/>
  <c r="AU4215" i="2"/>
  <c r="AU1041" i="2"/>
  <c r="AU3005" i="2"/>
  <c r="AU1762" i="2"/>
  <c r="AU112" i="2"/>
  <c r="AU2454" i="2"/>
  <c r="AU458" i="2"/>
  <c r="AU111" i="2"/>
  <c r="AU3000" i="2"/>
  <c r="AU457" i="2"/>
  <c r="AU456" i="2"/>
  <c r="AU2451" i="2"/>
  <c r="AU2449" i="2"/>
  <c r="AU4209" i="2"/>
  <c r="AU3544" i="2"/>
  <c r="AU1755" i="2"/>
  <c r="AU2995" i="2"/>
  <c r="AU1034" i="2"/>
  <c r="AU4204" i="2"/>
  <c r="AU4202" i="2"/>
  <c r="AU2443" i="2"/>
  <c r="AU1750" i="2"/>
  <c r="AU2440" i="2"/>
  <c r="AU4199" i="2"/>
  <c r="AU3360" i="2"/>
  <c r="AU1031" i="2"/>
  <c r="AU3542" i="2"/>
  <c r="AU1028" i="2"/>
  <c r="AU452" i="2"/>
  <c r="AU451" i="2"/>
  <c r="AU2987" i="2"/>
  <c r="AU4193" i="2"/>
  <c r="AU1742" i="2"/>
  <c r="AU1024" i="2"/>
  <c r="AU2435" i="2"/>
  <c r="AU1739" i="2"/>
  <c r="AU1738" i="2"/>
  <c r="AU2432" i="2"/>
  <c r="AU109" i="2"/>
  <c r="AU1022" i="2"/>
  <c r="AU446" i="2"/>
  <c r="AU4189" i="2"/>
  <c r="AU4187" i="2"/>
  <c r="AU2429" i="2"/>
  <c r="AU3540" i="2"/>
  <c r="AU2978" i="2"/>
  <c r="AU3356" i="2"/>
  <c r="AU4185" i="2"/>
  <c r="AU1728" i="2"/>
  <c r="AU1726" i="2"/>
  <c r="AU1016" i="2"/>
  <c r="AU2427" i="2"/>
  <c r="AU1723" i="2"/>
  <c r="AU1721" i="2"/>
  <c r="AU1720" i="2"/>
  <c r="AU439" i="2"/>
  <c r="AU2971" i="2"/>
  <c r="AU437" i="2"/>
  <c r="AU2421" i="2"/>
  <c r="AU2417" i="2"/>
  <c r="AU436" i="2"/>
  <c r="AU2415" i="2"/>
  <c r="AU2412" i="2"/>
  <c r="AU434" i="2"/>
  <c r="AU4184" i="2"/>
  <c r="AU104" i="2"/>
  <c r="AU103" i="2"/>
  <c r="AU1712" i="2"/>
  <c r="AU432" i="2"/>
  <c r="AU1711" i="2"/>
  <c r="AU2966" i="2"/>
  <c r="AU1003" i="2"/>
  <c r="AU1709" i="2"/>
  <c r="AU102" i="2"/>
  <c r="AU427" i="2"/>
  <c r="AU999" i="2"/>
  <c r="AU1707" i="2"/>
  <c r="AU101" i="2"/>
  <c r="AU1705" i="2"/>
  <c r="AU996" i="2"/>
  <c r="AU2397" i="2"/>
  <c r="AU3535" i="2"/>
  <c r="AU1700" i="2"/>
  <c r="AU2960" i="2"/>
  <c r="AU993" i="2"/>
  <c r="AU422" i="2"/>
  <c r="AU4182" i="2"/>
  <c r="AU3348" i="2"/>
  <c r="AU992" i="2"/>
  <c r="AU420" i="2"/>
  <c r="AU2956" i="2"/>
  <c r="AU418" i="2"/>
  <c r="AU4180" i="2"/>
  <c r="AU3344" i="2"/>
  <c r="AU1692" i="2"/>
  <c r="AU2953" i="2"/>
  <c r="AU1690" i="2"/>
  <c r="AU3532" i="2"/>
  <c r="AU414" i="2"/>
  <c r="AU2385" i="2"/>
  <c r="AU3343" i="2"/>
  <c r="AU1686" i="2"/>
  <c r="AU1685" i="2"/>
  <c r="AU2384" i="2"/>
  <c r="AU2382" i="2"/>
  <c r="AU2381" i="2"/>
  <c r="AU1680" i="2"/>
  <c r="AU96" i="2"/>
  <c r="AU1678" i="2"/>
  <c r="AU408" i="2"/>
  <c r="AU407" i="2"/>
  <c r="AU978" i="2"/>
  <c r="AU2374" i="2"/>
  <c r="AU2373" i="2"/>
  <c r="AU3341" i="2"/>
  <c r="AU976" i="2"/>
  <c r="AU4173" i="2"/>
  <c r="AU4169" i="2"/>
  <c r="AU4165" i="2"/>
  <c r="AU2946" i="2"/>
  <c r="AU1669" i="2"/>
  <c r="AU1668" i="2"/>
  <c r="AU3530" i="2"/>
  <c r="AU2944" i="2"/>
  <c r="AU1665" i="2"/>
  <c r="AU2942" i="2"/>
  <c r="AU3339" i="2"/>
  <c r="AU3528" i="2"/>
  <c r="AU3336" i="2"/>
  <c r="AU968" i="2"/>
  <c r="AU92" i="2"/>
  <c r="AU4161" i="2"/>
  <c r="AU4157" i="2"/>
  <c r="AU2364" i="2"/>
  <c r="AU1660" i="2"/>
  <c r="AU4156" i="2"/>
  <c r="AU2363" i="2"/>
  <c r="AU2362" i="2"/>
  <c r="AU965" i="2"/>
  <c r="AU1657" i="2"/>
  <c r="AU2935" i="2"/>
  <c r="AU964" i="2"/>
  <c r="AU4153" i="2"/>
  <c r="AU1653" i="2"/>
  <c r="AU4152" i="2"/>
  <c r="AU393" i="2"/>
  <c r="AU3524" i="2"/>
  <c r="AU389" i="2"/>
  <c r="AU1649" i="2"/>
  <c r="AU1648" i="2"/>
  <c r="AU1647" i="2"/>
  <c r="AU958" i="2"/>
  <c r="AU957" i="2"/>
  <c r="AU955" i="2"/>
  <c r="AU1645" i="2"/>
  <c r="AU1643" i="2"/>
  <c r="AU2349" i="2"/>
  <c r="AU1642" i="2"/>
  <c r="AU2347" i="2"/>
  <c r="AU86" i="2"/>
  <c r="AU3325" i="2"/>
  <c r="AU1640" i="2"/>
  <c r="AU2346" i="2"/>
  <c r="AU947" i="2"/>
  <c r="AU1637" i="2"/>
  <c r="AU1636" i="2"/>
  <c r="AU1633" i="2"/>
  <c r="AU3320" i="2"/>
  <c r="AU2925" i="2"/>
  <c r="AU3318" i="2"/>
  <c r="AU1630" i="2"/>
  <c r="AU378" i="2"/>
  <c r="AU1629" i="2"/>
  <c r="AU4146" i="2"/>
  <c r="AU4142" i="2"/>
  <c r="AU4138" i="2"/>
  <c r="AU374" i="2"/>
  <c r="AU3316" i="2"/>
  <c r="AU4135" i="2"/>
  <c r="AU4131" i="2"/>
  <c r="AU3314" i="2"/>
  <c r="AU4127" i="2"/>
  <c r="AU4123" i="2"/>
  <c r="AU4119" i="2"/>
  <c r="AU4115" i="2"/>
  <c r="AU4111" i="2"/>
  <c r="AU4108" i="2"/>
  <c r="AU4104" i="2"/>
  <c r="AU4100" i="2"/>
  <c r="AU4096" i="2"/>
  <c r="AU4092" i="2"/>
  <c r="AU4088" i="2"/>
  <c r="AU4084" i="2"/>
  <c r="AU4080" i="2"/>
  <c r="AU4076" i="2"/>
  <c r="AU4072" i="2"/>
  <c r="AU2338" i="2"/>
  <c r="AU4066" i="2"/>
  <c r="AU3311" i="2"/>
  <c r="AU4060" i="2"/>
  <c r="AU4058" i="2"/>
  <c r="AU4054" i="2"/>
  <c r="AU3309" i="2"/>
  <c r="AU943" i="2"/>
  <c r="AU2332" i="2"/>
  <c r="AU4053" i="2"/>
  <c r="AU4049" i="2"/>
  <c r="AU4045" i="2"/>
  <c r="AU4041" i="2"/>
  <c r="AU2329" i="2"/>
  <c r="AU2328" i="2"/>
  <c r="AU4037" i="2"/>
  <c r="AU942" i="2"/>
  <c r="AU4035" i="2"/>
  <c r="AU4031" i="2"/>
  <c r="AU4027" i="2"/>
  <c r="AU4023" i="2"/>
  <c r="AU4019" i="2"/>
  <c r="AU4015" i="2"/>
  <c r="AU4011" i="2"/>
  <c r="AU4007" i="2"/>
  <c r="AU4003" i="2"/>
  <c r="AU3999" i="2"/>
  <c r="AU3995" i="2"/>
  <c r="AU3991" i="2"/>
  <c r="AU3987" i="2"/>
  <c r="AU3983" i="2"/>
  <c r="AU2321" i="2"/>
  <c r="AU2915" i="2"/>
  <c r="AU3974" i="2"/>
  <c r="AU3306" i="2"/>
  <c r="AU3968" i="2"/>
  <c r="AU3964" i="2"/>
  <c r="AU3961" i="2"/>
  <c r="AU2319" i="2"/>
  <c r="AU1621" i="2"/>
  <c r="AU2316" i="2"/>
  <c r="AU941" i="2"/>
  <c r="AU2311" i="2"/>
  <c r="AU3519" i="2"/>
  <c r="AU1620" i="2"/>
  <c r="AU3304" i="2"/>
  <c r="AU1617" i="2"/>
  <c r="AU938" i="2"/>
  <c r="AU2907" i="2"/>
  <c r="AU3956" i="2"/>
  <c r="AU1614" i="2"/>
  <c r="AU2906" i="2"/>
  <c r="AU2904" i="2"/>
  <c r="AU2903" i="2"/>
  <c r="AU1612" i="2"/>
  <c r="AU934" i="2"/>
  <c r="AU3514" i="2"/>
  <c r="AU1609" i="2"/>
  <c r="AU933" i="2"/>
  <c r="AU3302" i="2"/>
  <c r="AU1606" i="2"/>
  <c r="AU1605" i="2"/>
  <c r="AU2892" i="2"/>
  <c r="AU79" i="2"/>
  <c r="AU2298" i="2"/>
  <c r="AU3300" i="2"/>
  <c r="AU931" i="2"/>
  <c r="AU2296" i="2"/>
  <c r="AU3299" i="2"/>
  <c r="AU2293" i="2"/>
  <c r="AU3512" i="2"/>
  <c r="AU356" i="2"/>
  <c r="AU2887" i="2"/>
  <c r="AU927" i="2"/>
  <c r="AU2886" i="2"/>
  <c r="AU1595" i="2"/>
  <c r="AU1593" i="2"/>
  <c r="AU924" i="2"/>
  <c r="AU2885" i="2"/>
  <c r="AU921" i="2"/>
  <c r="AU2884" i="2"/>
  <c r="AU1589" i="2"/>
  <c r="AU347" i="2"/>
  <c r="AU3953" i="2"/>
  <c r="AU346" i="2"/>
  <c r="AU344" i="2"/>
  <c r="AU1586" i="2"/>
  <c r="AU343" i="2"/>
  <c r="AU3951" i="2"/>
  <c r="AU1581" i="2"/>
  <c r="AU2280" i="2"/>
  <c r="AU2879" i="2"/>
  <c r="AU910" i="2"/>
  <c r="AU2877" i="2"/>
  <c r="AU3294" i="2"/>
  <c r="AU3947" i="2"/>
  <c r="AU2278" i="2"/>
  <c r="AU342" i="2"/>
  <c r="AU2277" i="2"/>
  <c r="AU339" i="2"/>
  <c r="AU2275" i="2"/>
  <c r="AU3290" i="2"/>
  <c r="AU3944" i="2"/>
  <c r="AU3940" i="2"/>
  <c r="AU3936" i="2"/>
  <c r="AU3932" i="2"/>
  <c r="AU2274" i="2"/>
  <c r="AU336" i="2"/>
  <c r="AU3510" i="2"/>
  <c r="AU3927" i="2"/>
  <c r="AU2272" i="2"/>
  <c r="AU1567" i="2"/>
  <c r="AU333" i="2"/>
  <c r="AU2269" i="2"/>
  <c r="AU3922" i="2"/>
  <c r="AU3918" i="2"/>
  <c r="AU3914" i="2"/>
  <c r="AU3910" i="2"/>
  <c r="AU3906" i="2"/>
  <c r="AU3902" i="2"/>
  <c r="AU3898" i="2"/>
  <c r="AU3894" i="2"/>
  <c r="AU3890" i="2"/>
  <c r="AU1562" i="2"/>
  <c r="AU331" i="2"/>
  <c r="AU3287" i="2"/>
  <c r="AU329" i="2"/>
  <c r="AU1559" i="2"/>
  <c r="AU1557" i="2"/>
  <c r="AU1555" i="2"/>
  <c r="AU1554" i="2"/>
  <c r="AU3286" i="2"/>
  <c r="AU896" i="2"/>
  <c r="AU2871" i="2"/>
  <c r="AU324" i="2"/>
  <c r="AU72" i="2"/>
  <c r="AU2869" i="2"/>
  <c r="AU1549" i="2"/>
  <c r="AU1547" i="2"/>
  <c r="AU891" i="2"/>
  <c r="AU3884" i="2"/>
  <c r="AU2864" i="2"/>
  <c r="AU1544" i="2"/>
  <c r="AU1810" i="2"/>
  <c r="AU1072" i="2"/>
  <c r="AU486" i="2"/>
  <c r="AU485" i="2"/>
  <c r="AU3373" i="2"/>
  <c r="AU1806" i="2"/>
  <c r="AU1067" i="2"/>
  <c r="AU480" i="2"/>
  <c r="AU1805" i="2"/>
  <c r="AU3034" i="2"/>
  <c r="AU478" i="2"/>
  <c r="AU2495" i="2"/>
  <c r="AU3558" i="2"/>
  <c r="AU4234" i="2"/>
  <c r="AU3557" i="2"/>
  <c r="AU3028" i="2"/>
  <c r="AU2493" i="2"/>
  <c r="AU2491" i="2"/>
  <c r="AU3027" i="2"/>
  <c r="AU4228" i="2"/>
  <c r="AU473" i="2"/>
  <c r="AU1794" i="2"/>
  <c r="AU2488" i="2"/>
  <c r="AU1063" i="2"/>
  <c r="AU1062" i="2"/>
  <c r="AU3023" i="2"/>
  <c r="AU2485" i="2"/>
  <c r="AU1060" i="2"/>
  <c r="AU1059" i="2"/>
  <c r="AU1786" i="2"/>
  <c r="AU2481" i="2"/>
  <c r="AU1057" i="2"/>
  <c r="AU470" i="2"/>
  <c r="AU2478" i="2"/>
  <c r="AU1782" i="2"/>
  <c r="AU467" i="2"/>
  <c r="AU3020" i="2"/>
  <c r="AU1053" i="2"/>
  <c r="AU1780" i="2"/>
  <c r="AU1052" i="2"/>
  <c r="AU465" i="2"/>
  <c r="AU4224" i="2"/>
  <c r="AU4220" i="2"/>
  <c r="AU115" i="2"/>
  <c r="AU2469" i="2"/>
  <c r="AU1777" i="2"/>
  <c r="AU1776" i="2"/>
  <c r="AU2467" i="2"/>
  <c r="AU1775" i="2"/>
  <c r="AU3550" i="2"/>
  <c r="AU2465" i="2"/>
  <c r="AU1772" i="2"/>
  <c r="AU1769" i="2"/>
  <c r="AU1768" i="2"/>
  <c r="AU2460" i="2"/>
  <c r="AU1044" i="2"/>
  <c r="AU1766" i="2"/>
  <c r="AU2458" i="2"/>
  <c r="AU3007" i="2"/>
  <c r="AU1764" i="2"/>
  <c r="AU3004" i="2"/>
  <c r="AU1761" i="2"/>
  <c r="AU1760" i="2"/>
  <c r="AU3546" i="2"/>
  <c r="AU3364" i="2"/>
  <c r="AU2453" i="2"/>
  <c r="AU1758" i="2"/>
  <c r="AU4212" i="2"/>
  <c r="AU2452" i="2"/>
  <c r="AU455" i="2"/>
  <c r="AU2998" i="2"/>
  <c r="AU1756" i="2"/>
  <c r="AU2447" i="2"/>
  <c r="AU1754" i="2"/>
  <c r="AU1753" i="2"/>
  <c r="AU4206" i="2"/>
  <c r="AU2444" i="2"/>
  <c r="AU3361" i="2"/>
  <c r="AU2994" i="2"/>
  <c r="AU2992" i="2"/>
  <c r="AU2991" i="2"/>
  <c r="AU4198" i="2"/>
  <c r="AU3543" i="2"/>
  <c r="AU1030" i="2"/>
  <c r="AU1029" i="2"/>
  <c r="AU1745" i="2"/>
  <c r="AU2438" i="2"/>
  <c r="AU2988" i="2"/>
  <c r="AU110" i="2"/>
  <c r="AU4192" i="2"/>
  <c r="AU2986" i="2"/>
  <c r="AU2437" i="2"/>
  <c r="AU2434" i="2"/>
  <c r="AU3359" i="2"/>
  <c r="AU2983" i="2"/>
  <c r="AU448" i="2"/>
  <c r="AU2981" i="2"/>
  <c r="AU3357" i="2"/>
  <c r="AU108" i="2"/>
  <c r="AU1735" i="2"/>
  <c r="AU1019" i="2"/>
  <c r="AU1733" i="2"/>
  <c r="AU2428" i="2"/>
  <c r="AU1732" i="2"/>
  <c r="AU1731" i="2"/>
  <c r="AU2977" i="2"/>
  <c r="AU3354" i="2"/>
  <c r="AU1725" i="2"/>
  <c r="AU442" i="2"/>
  <c r="AU2974" i="2"/>
  <c r="AU2426" i="2"/>
  <c r="AU1012" i="2"/>
  <c r="AU1719" i="2"/>
  <c r="AU438" i="2"/>
  <c r="AU1010" i="2"/>
  <c r="AU2424" i="2"/>
  <c r="AU2420" i="2"/>
  <c r="AU1717" i="2"/>
  <c r="AU1008" i="2"/>
  <c r="AU2414" i="2"/>
  <c r="AU3539" i="2"/>
  <c r="AU2410" i="2"/>
  <c r="AU2408" i="2"/>
  <c r="AU2407" i="2"/>
  <c r="AU1713" i="2"/>
  <c r="AU433" i="2"/>
  <c r="AU1007" i="2"/>
  <c r="AU3353" i="2"/>
  <c r="AU2965" i="2"/>
  <c r="AU1002" i="2"/>
  <c r="AU2964" i="2"/>
  <c r="AU2402" i="2"/>
  <c r="AU4183" i="2"/>
  <c r="AU998" i="2"/>
  <c r="AU1706" i="2"/>
  <c r="AU2398" i="2"/>
  <c r="AU99" i="2"/>
  <c r="AU1703" i="2"/>
  <c r="AU2961" i="2"/>
  <c r="AU2396" i="2"/>
  <c r="AU3350" i="2"/>
  <c r="AU994" i="2"/>
  <c r="AU423" i="2"/>
  <c r="AU2958" i="2"/>
  <c r="AU2394" i="2"/>
  <c r="AU2393" i="2"/>
  <c r="AU1695" i="2"/>
  <c r="AU991" i="2"/>
  <c r="AU3346" i="2"/>
  <c r="AU3345" i="2"/>
  <c r="AU2391" i="2"/>
  <c r="AU989" i="2"/>
  <c r="AU1691" i="2"/>
  <c r="AU986" i="2"/>
  <c r="AU2389" i="2"/>
  <c r="AU416" i="2"/>
  <c r="AU2387" i="2"/>
  <c r="AU2951" i="2"/>
  <c r="AU413" i="2"/>
  <c r="AU983" i="2"/>
  <c r="AU4178" i="2"/>
  <c r="AU3281" i="2"/>
  <c r="AU2257" i="2"/>
  <c r="AU3882" i="2"/>
  <c r="AU319" i="2"/>
  <c r="AU2860" i="2"/>
  <c r="AU318" i="2"/>
  <c r="AU885" i="2"/>
  <c r="AU1538" i="2"/>
  <c r="AU1535" i="2"/>
  <c r="AU2255" i="2"/>
  <c r="AU1531" i="2"/>
  <c r="AU316" i="2"/>
  <c r="AU315" i="2"/>
  <c r="AU2253" i="2"/>
  <c r="AU882" i="2"/>
  <c r="AU880" i="2"/>
  <c r="AU2251" i="2"/>
  <c r="AU879" i="2"/>
  <c r="AU2248" i="2"/>
  <c r="AU3278" i="2"/>
  <c r="AU2854" i="2"/>
  <c r="AU1524" i="2"/>
  <c r="AU2245" i="2"/>
  <c r="AU3874" i="2"/>
  <c r="AU3871" i="2"/>
  <c r="AU3867" i="2"/>
  <c r="AU3863" i="2"/>
  <c r="AU3859" i="2"/>
  <c r="AU3855" i="2"/>
  <c r="AU3851" i="2"/>
  <c r="AU3847" i="2"/>
  <c r="AU3843" i="2"/>
  <c r="AU3839" i="2"/>
  <c r="AU3835" i="2"/>
  <c r="AU3831" i="2"/>
  <c r="AU3827" i="2"/>
  <c r="AU3823" i="2"/>
  <c r="AU3819" i="2"/>
  <c r="AU3815" i="2"/>
  <c r="AU3811" i="2"/>
  <c r="AU3808" i="2"/>
  <c r="AU3804" i="2"/>
  <c r="AU3800" i="2"/>
  <c r="AU3796" i="2"/>
  <c r="AU3792" i="2"/>
  <c r="AU3788" i="2"/>
  <c r="AU3784" i="2"/>
  <c r="AU3780" i="2"/>
  <c r="AU1520" i="2"/>
  <c r="AU2242" i="2"/>
  <c r="AU308" i="2"/>
  <c r="AU3277" i="2"/>
  <c r="AU2241" i="2"/>
  <c r="AU870" i="2"/>
  <c r="AU869" i="2"/>
  <c r="AU2236" i="2"/>
  <c r="AU3778" i="2"/>
  <c r="AU3275" i="2"/>
  <c r="AU3777" i="2"/>
  <c r="AU3774" i="2"/>
  <c r="AU2230" i="2"/>
  <c r="AU1511" i="2"/>
  <c r="AU2229" i="2"/>
  <c r="AU865" i="2"/>
  <c r="AU304" i="2"/>
  <c r="AU1507" i="2"/>
  <c r="AU63" i="2"/>
  <c r="AU2226" i="2"/>
  <c r="AU860" i="2"/>
  <c r="AU2224" i="2"/>
  <c r="AU3771" i="2"/>
  <c r="AU1503" i="2"/>
  <c r="AU2839" i="2"/>
  <c r="AU298" i="2"/>
  <c r="AU297" i="2"/>
  <c r="AU296" i="2"/>
  <c r="AU1497" i="2"/>
  <c r="AU3768" i="2"/>
  <c r="AU3764" i="2"/>
  <c r="AU3760" i="2"/>
  <c r="AU2220" i="2"/>
  <c r="AU2217" i="2"/>
  <c r="AU3269" i="2"/>
  <c r="AU1494" i="2"/>
  <c r="AU293" i="2"/>
  <c r="AU1491" i="2"/>
  <c r="AU2834" i="2"/>
  <c r="AU2214" i="2"/>
  <c r="AU3268" i="2"/>
  <c r="AU2213" i="2"/>
  <c r="AU1486" i="2"/>
  <c r="AU850" i="2"/>
  <c r="AU2831" i="2"/>
  <c r="AU2210" i="2"/>
  <c r="AU2207" i="2"/>
  <c r="AU3266" i="2"/>
  <c r="AU285" i="2"/>
  <c r="AU2206" i="2"/>
  <c r="AU2827" i="2"/>
  <c r="AU61" i="2"/>
  <c r="AU839" i="2"/>
  <c r="AU1482" i="2"/>
  <c r="AU2204" i="2"/>
  <c r="AU2203" i="2"/>
  <c r="AU3753" i="2"/>
  <c r="AU3495" i="2"/>
  <c r="AU2821" i="2"/>
  <c r="AU3751" i="2"/>
  <c r="AU3262" i="2"/>
  <c r="AU837" i="2"/>
  <c r="AU2200" i="2"/>
  <c r="AU1474" i="2"/>
  <c r="AU3746" i="2"/>
  <c r="AU3742" i="2"/>
  <c r="AU3738" i="2"/>
  <c r="AU3734" i="2"/>
  <c r="AU3730" i="2"/>
  <c r="AU3726" i="2"/>
  <c r="AU3722" i="2"/>
  <c r="AU3718" i="2"/>
  <c r="AU836" i="2"/>
  <c r="AU278" i="2"/>
  <c r="AU2198" i="2"/>
  <c r="AU832" i="2"/>
  <c r="AU60" i="2"/>
  <c r="AU2815" i="2"/>
  <c r="AU2814" i="2"/>
  <c r="AU273" i="2"/>
  <c r="AU2813" i="2"/>
  <c r="AU3712" i="2"/>
  <c r="AU2812" i="2"/>
  <c r="AU269" i="2"/>
  <c r="AU825" i="2"/>
  <c r="AU823" i="2"/>
  <c r="AU821" i="2"/>
  <c r="AU1465" i="2"/>
  <c r="AU3710" i="2"/>
  <c r="AU3706" i="2"/>
  <c r="AU3702" i="2"/>
  <c r="AU3698" i="2"/>
  <c r="AU3694" i="2"/>
  <c r="AU3690" i="2"/>
  <c r="AU3688" i="2"/>
  <c r="AU2810" i="2"/>
  <c r="AU816" i="2"/>
  <c r="AU2191" i="2"/>
  <c r="AU2189" i="2"/>
  <c r="AU3254" i="2"/>
  <c r="AU2806" i="2"/>
  <c r="AU2187" i="2"/>
  <c r="AU58" i="2"/>
  <c r="AU3683" i="2"/>
  <c r="AU2184" i="2"/>
  <c r="AU1459" i="2"/>
  <c r="AU3489" i="2"/>
  <c r="AU2180" i="2"/>
  <c r="AU810" i="2"/>
  <c r="AU809" i="2"/>
  <c r="AU2802" i="2"/>
  <c r="AU808" i="2"/>
  <c r="AU3487" i="2"/>
  <c r="AU1453" i="2"/>
  <c r="AU3251" i="2"/>
  <c r="AU2175" i="2"/>
  <c r="AU259" i="2"/>
  <c r="AU258" i="2"/>
  <c r="AU3248" i="2"/>
  <c r="AU804" i="2"/>
  <c r="AU1446" i="2"/>
  <c r="AU2169" i="2"/>
  <c r="AU1445" i="2"/>
  <c r="AU255" i="2"/>
  <c r="AU254" i="2"/>
  <c r="AU3247" i="2"/>
  <c r="AU2794" i="2"/>
  <c r="AU2165" i="2"/>
  <c r="AU3246" i="2"/>
  <c r="AU2791" i="2"/>
  <c r="AU1441" i="2"/>
  <c r="AU2790" i="2"/>
  <c r="AU1440" i="2"/>
  <c r="AU789" i="2"/>
  <c r="AU1438" i="2"/>
  <c r="AU1437" i="2"/>
  <c r="AU3245" i="2"/>
  <c r="AU1434" i="2"/>
  <c r="AU1433" i="2"/>
  <c r="AU787" i="2"/>
  <c r="AU2157" i="2"/>
  <c r="AU3480" i="2"/>
  <c r="AU786" i="2"/>
  <c r="AU785" i="2"/>
  <c r="AU3676" i="2"/>
  <c r="AU1427" i="2"/>
  <c r="AU3241" i="2"/>
  <c r="AU3479" i="2"/>
  <c r="AU53" i="2"/>
  <c r="AU781" i="2"/>
  <c r="AU779" i="2"/>
  <c r="AU1423" i="2"/>
  <c r="AU775" i="2"/>
  <c r="AU3671" i="2"/>
  <c r="AU2150" i="2"/>
  <c r="AU2779" i="2"/>
  <c r="AU1419" i="2"/>
  <c r="AU770" i="2"/>
  <c r="AU769" i="2"/>
  <c r="AU3669" i="2"/>
  <c r="AU1414" i="2"/>
  <c r="AU2777" i="2"/>
  <c r="AU2148" i="2"/>
  <c r="AU1411" i="2"/>
  <c r="AU3477" i="2"/>
  <c r="AU2776" i="2"/>
  <c r="AU1409" i="2"/>
  <c r="AU2775" i="2"/>
  <c r="AU49" i="2"/>
  <c r="AU2774" i="2"/>
  <c r="AU1406" i="2"/>
  <c r="AU761" i="2"/>
  <c r="AU2772" i="2"/>
  <c r="AU2139" i="2"/>
  <c r="AU2137" i="2"/>
  <c r="AU758" i="2"/>
  <c r="AU757" i="2"/>
  <c r="AU2770" i="2"/>
  <c r="AU2136" i="2"/>
  <c r="AU3230" i="2"/>
  <c r="AU3475" i="2"/>
  <c r="AU2135" i="2"/>
  <c r="AU231" i="2"/>
  <c r="AU3662" i="2"/>
  <c r="AU230" i="2"/>
  <c r="AU2766" i="2"/>
  <c r="AU749" i="2"/>
  <c r="AU1396" i="2"/>
  <c r="AU746" i="2"/>
  <c r="AU2133" i="2"/>
  <c r="AU2763" i="2"/>
  <c r="AU2132" i="2"/>
  <c r="AU2130" i="2"/>
  <c r="AU1392" i="2"/>
  <c r="AU2127" i="2"/>
  <c r="AU2125" i="2"/>
  <c r="AU742" i="2"/>
  <c r="AU1389" i="2"/>
  <c r="AU1385" i="2"/>
  <c r="AU1383" i="2"/>
  <c r="AU226" i="2"/>
  <c r="AU3221" i="2"/>
  <c r="AU1379" i="2"/>
  <c r="AU1378" i="2"/>
  <c r="AU2120" i="2"/>
  <c r="AU224" i="2"/>
  <c r="AU734" i="2"/>
  <c r="AU2117" i="2"/>
  <c r="AU3472" i="2"/>
  <c r="AU3471" i="2"/>
  <c r="AU1372" i="2"/>
  <c r="AU2115" i="2"/>
  <c r="AU6" i="2"/>
  <c r="AU2755" i="2"/>
  <c r="AU1369" i="2"/>
  <c r="AU3654" i="2"/>
  <c r="AU3470" i="2"/>
  <c r="AU1367" i="2"/>
  <c r="AU2751" i="2"/>
  <c r="AU3215" i="2"/>
  <c r="AU2108" i="2"/>
  <c r="AU730" i="2"/>
  <c r="AU3645" i="2"/>
  <c r="AU1363" i="2"/>
  <c r="AU727" i="2"/>
  <c r="AU1360" i="2"/>
  <c r="AU1357" i="2"/>
  <c r="AU1355" i="2"/>
  <c r="AU2748" i="2"/>
  <c r="AU2747" i="2"/>
  <c r="AU3641" i="2"/>
  <c r="AU3637" i="2"/>
  <c r="AU2105" i="2"/>
  <c r="AU2744" i="2"/>
  <c r="AU1351" i="2"/>
  <c r="AU217" i="2"/>
  <c r="AU1348" i="2"/>
  <c r="AU215" i="2"/>
  <c r="AU721" i="2"/>
  <c r="AU1345" i="2"/>
  <c r="AU3465" i="2"/>
  <c r="AU2101" i="2"/>
  <c r="AU1341" i="2"/>
  <c r="AU2739" i="2"/>
  <c r="AU2100" i="2"/>
  <c r="AU2099" i="2"/>
  <c r="AU2097" i="2"/>
  <c r="AU3631" i="2"/>
  <c r="AU2096" i="2"/>
  <c r="AU2736" i="2"/>
  <c r="AU2735" i="2"/>
  <c r="AU1337" i="2"/>
  <c r="AU2734" i="2"/>
  <c r="AU2093" i="2"/>
  <c r="AU3208" i="2"/>
  <c r="AU3462" i="2"/>
  <c r="AU2090" i="2"/>
  <c r="AU209" i="2"/>
  <c r="AU2732" i="2"/>
  <c r="AU37" i="2"/>
  <c r="AU36" i="2"/>
  <c r="AU2087" i="2"/>
  <c r="AU703" i="2"/>
  <c r="AU205" i="2"/>
  <c r="AU1323" i="2"/>
  <c r="AU2727" i="2"/>
  <c r="AU698" i="2"/>
  <c r="AU203" i="2"/>
  <c r="AU3461" i="2"/>
  <c r="AU3202" i="2"/>
  <c r="AU697" i="2"/>
  <c r="AU696" i="2"/>
  <c r="AU2724" i="2"/>
  <c r="AU2722" i="2"/>
  <c r="AU691" i="2"/>
  <c r="AU690" i="2"/>
  <c r="AU3200" i="2"/>
  <c r="AU687" i="2"/>
  <c r="AU685" i="2"/>
  <c r="AU2080" i="2"/>
  <c r="AU199" i="2"/>
  <c r="AU2077" i="2"/>
  <c r="AU1306" i="2"/>
  <c r="AU197" i="2"/>
  <c r="AU2075" i="2"/>
  <c r="AU1304" i="2"/>
  <c r="AU680" i="2"/>
  <c r="AU2074" i="2"/>
  <c r="AU1303" i="2"/>
  <c r="AU193" i="2"/>
  <c r="AU2070" i="2"/>
  <c r="AU2069" i="2"/>
  <c r="AU2837" i="2"/>
  <c r="AU2221" i="2"/>
  <c r="AU3767" i="2"/>
  <c r="AU3763" i="2"/>
  <c r="AU3759" i="2"/>
  <c r="AU857" i="2"/>
  <c r="AU1496" i="2"/>
  <c r="AU295" i="2"/>
  <c r="AU1493" i="2"/>
  <c r="AU2216" i="2"/>
  <c r="AU856" i="2"/>
  <c r="AU855" i="2"/>
  <c r="AU2833" i="2"/>
  <c r="AU854" i="2"/>
  <c r="AU852" i="2"/>
  <c r="AU2832" i="2"/>
  <c r="AU3267" i="2"/>
  <c r="AU2211" i="2"/>
  <c r="AU2209" i="2"/>
  <c r="AU847" i="2"/>
  <c r="AU845" i="2"/>
  <c r="AU843" i="2"/>
  <c r="AU2829" i="2"/>
  <c r="AU2826" i="2"/>
  <c r="AU840" i="2"/>
  <c r="AU282" i="2"/>
  <c r="AU838" i="2"/>
  <c r="AU281" i="2"/>
  <c r="AU1480" i="2"/>
  <c r="AU2825" i="2"/>
  <c r="AU2824" i="2"/>
  <c r="AU2820" i="2"/>
  <c r="AU1477" i="2"/>
  <c r="AU3261" i="2"/>
  <c r="AU3260" i="2"/>
  <c r="AU2819" i="2"/>
  <c r="AU3749" i="2"/>
  <c r="AU3745" i="2"/>
  <c r="AU3741" i="2"/>
  <c r="AU3737" i="2"/>
  <c r="AU3733" i="2"/>
  <c r="AU3729" i="2"/>
  <c r="AU3725" i="2"/>
  <c r="AU3721" i="2"/>
  <c r="AU3717" i="2"/>
  <c r="AU2199" i="2"/>
  <c r="AU2817" i="2"/>
  <c r="AU277" i="2"/>
  <c r="AU2197" i="2"/>
  <c r="AU2816" i="2"/>
  <c r="AU3258" i="2"/>
  <c r="AU3493" i="2"/>
  <c r="AU1470" i="2"/>
  <c r="AU1469" i="2"/>
  <c r="AU3711" i="2"/>
  <c r="AU2196" i="2"/>
  <c r="AU827" i="2"/>
  <c r="AU824" i="2"/>
  <c r="AU1467" i="2"/>
  <c r="AU2194" i="2"/>
  <c r="AU3492" i="2"/>
  <c r="AU3709" i="2"/>
  <c r="AU3705" i="2"/>
  <c r="AU3701" i="2"/>
  <c r="AU3697" i="2"/>
  <c r="AU3693" i="2"/>
  <c r="AU2193" i="2"/>
  <c r="AU3255" i="2"/>
  <c r="AU2809" i="2"/>
  <c r="AU2192" i="2"/>
  <c r="AU2190" i="2"/>
  <c r="AU3687" i="2"/>
  <c r="AU2188" i="2"/>
  <c r="AU266" i="2"/>
  <c r="AU2186" i="2"/>
  <c r="AU3686" i="2"/>
  <c r="AU3682" i="2"/>
  <c r="AU2805" i="2"/>
  <c r="AU264" i="2"/>
  <c r="AU2804" i="2"/>
  <c r="AU3488" i="2"/>
  <c r="AU3252" i="2"/>
  <c r="AU2178" i="2"/>
  <c r="AU2801" i="2"/>
  <c r="AU261" i="2"/>
  <c r="AU3486" i="2"/>
  <c r="AU807" i="2"/>
  <c r="AU1451" i="2"/>
  <c r="AU806" i="2"/>
  <c r="AU2173" i="2"/>
  <c r="AU3249" i="2"/>
  <c r="AU257" i="2"/>
  <c r="AU803" i="2"/>
  <c r="AU802" i="2"/>
  <c r="AU256" i="2"/>
  <c r="AU799" i="2"/>
  <c r="AU798" i="2"/>
  <c r="AU3485" i="2"/>
  <c r="AU2167" i="2"/>
  <c r="AU57" i="2"/>
  <c r="AU253" i="2"/>
  <c r="AU252" i="2"/>
  <c r="AU3484" i="2"/>
  <c r="AU2162" i="2"/>
  <c r="AU250" i="2"/>
  <c r="AU3482" i="2"/>
  <c r="AU249" i="2"/>
  <c r="AU248" i="2"/>
  <c r="AU2787" i="2"/>
  <c r="AU1436" i="2"/>
  <c r="AU3244" i="2"/>
  <c r="AU1432" i="2"/>
  <c r="AU1430" i="2"/>
  <c r="AU1429" i="2"/>
  <c r="AU1428" i="2"/>
  <c r="AU3677" i="2"/>
  <c r="AU2782" i="2"/>
  <c r="AU3675" i="2"/>
  <c r="AU3673" i="2"/>
  <c r="AU2781" i="2"/>
  <c r="AU783" i="2"/>
  <c r="AU247" i="2"/>
  <c r="AU1425" i="2"/>
  <c r="AU778" i="2"/>
  <c r="AU3478" i="2"/>
  <c r="AU774" i="2"/>
  <c r="AU773" i="2"/>
  <c r="AU8" i="2"/>
  <c r="AU1420" i="2"/>
  <c r="AU1418" i="2"/>
  <c r="AU3670" i="2"/>
  <c r="AU768" i="2"/>
  <c r="AU1415" i="2"/>
  <c r="AU1413" i="2"/>
  <c r="AU242" i="2"/>
  <c r="AU766" i="2"/>
  <c r="AU51" i="2"/>
  <c r="AU2146" i="2"/>
  <c r="AU239" i="2"/>
  <c r="AU3666" i="2"/>
  <c r="AU763" i="2"/>
  <c r="AU1407" i="2"/>
  <c r="AU238" i="2"/>
  <c r="AU3665" i="2"/>
  <c r="AU2142" i="2"/>
  <c r="AU760" i="2"/>
  <c r="AU3232" i="2"/>
  <c r="AU3231" i="2"/>
  <c r="AU1405" i="2"/>
  <c r="AU3664" i="2"/>
  <c r="AU755" i="2"/>
  <c r="AU233" i="2"/>
  <c r="AU1403" i="2"/>
  <c r="AU2768" i="2"/>
  <c r="AU47" i="2"/>
  <c r="AU1401" i="2"/>
  <c r="AU751" i="2"/>
  <c r="AU750" i="2"/>
  <c r="AU1398" i="2"/>
  <c r="AU748" i="2"/>
  <c r="AU747" i="2"/>
  <c r="AU2134" i="2"/>
  <c r="AU1394" i="2"/>
  <c r="AU43" i="2"/>
  <c r="AU1393" i="2"/>
  <c r="AU2129" i="2"/>
  <c r="AU1391" i="2"/>
  <c r="AU1390" i="2"/>
  <c r="AU744" i="2"/>
  <c r="AU741" i="2"/>
  <c r="AU1388" i="2"/>
  <c r="AU3658" i="2"/>
  <c r="AU1382" i="2"/>
  <c r="AU740" i="2"/>
  <c r="AU225" i="2"/>
  <c r="AU3657" i="2"/>
  <c r="AU3220" i="2"/>
  <c r="AU736" i="2"/>
  <c r="AU1377" i="2"/>
  <c r="AU1300" i="2"/>
  <c r="AU2067" i="2"/>
  <c r="AU2066" i="2"/>
  <c r="AU1297" i="2"/>
  <c r="AU2708" i="2"/>
  <c r="AU674" i="2"/>
  <c r="AU191" i="2"/>
  <c r="AU190" i="2"/>
  <c r="AU1290" i="2"/>
  <c r="AU31" i="2"/>
  <c r="AU2061" i="2"/>
  <c r="AU1289" i="2"/>
  <c r="AU671" i="2"/>
  <c r="AU669" i="2"/>
  <c r="AU668" i="2"/>
  <c r="AU2057" i="2"/>
  <c r="AU666" i="2"/>
  <c r="AU2704" i="2"/>
  <c r="AU186" i="2"/>
  <c r="AU3190" i="2"/>
  <c r="AU1280" i="2"/>
  <c r="AU2054" i="2"/>
  <c r="AU660" i="2"/>
  <c r="AU3189" i="2"/>
  <c r="AU3188" i="2"/>
  <c r="AU655" i="2"/>
  <c r="AU2701" i="2"/>
  <c r="AU1275" i="2"/>
  <c r="AU185" i="2"/>
  <c r="AU652" i="2"/>
  <c r="AU184" i="2"/>
  <c r="AU2048" i="2"/>
  <c r="AU27" i="2"/>
  <c r="AU2047" i="2"/>
  <c r="AU2696" i="2"/>
  <c r="AU26" i="2"/>
  <c r="AU2041" i="2"/>
  <c r="AU3183" i="2"/>
  <c r="AU1268" i="2"/>
  <c r="AU646" i="2"/>
  <c r="AU644" i="2"/>
  <c r="AU2695" i="2"/>
  <c r="AU2037" i="2"/>
  <c r="AU3449" i="2"/>
  <c r="AU3177" i="2"/>
  <c r="AU2694" i="2"/>
  <c r="AU2033" i="2"/>
  <c r="AU180" i="2"/>
  <c r="AU1260" i="2"/>
  <c r="AU3615" i="2"/>
  <c r="AU3175" i="2"/>
  <c r="AU177" i="2"/>
  <c r="AU176" i="2"/>
  <c r="AU2029" i="2"/>
  <c r="AU1256" i="2"/>
  <c r="AU173" i="2"/>
  <c r="AU172" i="2"/>
  <c r="AU170" i="2"/>
  <c r="AU1254" i="2"/>
  <c r="AU631" i="2"/>
  <c r="AU3446" i="2"/>
  <c r="AU3610" i="2"/>
  <c r="AU630" i="2"/>
  <c r="AU3445" i="2"/>
  <c r="AU3606" i="2"/>
  <c r="AU1247" i="2"/>
  <c r="AU3604" i="2"/>
  <c r="AU2691" i="2"/>
  <c r="AW3445" i="2"/>
  <c r="AW3606" i="2"/>
  <c r="AW1247" i="2"/>
  <c r="AW3604" i="2"/>
  <c r="AW2691" i="2"/>
  <c r="AU222" i="2"/>
  <c r="AU41" i="2"/>
  <c r="AU221" i="2"/>
  <c r="AU2758" i="2"/>
  <c r="AU733" i="2"/>
  <c r="AU40" i="2"/>
  <c r="AU3217" i="2"/>
  <c r="AU1370" i="2"/>
  <c r="AU2753" i="2"/>
  <c r="AU2113" i="2"/>
  <c r="AU2111" i="2"/>
  <c r="AU2110" i="2"/>
  <c r="AU3652" i="2"/>
  <c r="AU2109" i="2"/>
  <c r="AU3214" i="2"/>
  <c r="AU3648" i="2"/>
  <c r="AU1366" i="2"/>
  <c r="AU1362" i="2"/>
  <c r="AU726" i="2"/>
  <c r="AU725" i="2"/>
  <c r="AU724" i="2"/>
  <c r="AU2107" i="2"/>
  <c r="AU1354" i="2"/>
  <c r="AU3642" i="2"/>
  <c r="AU3640" i="2"/>
  <c r="AU3636" i="2"/>
  <c r="AU2104" i="2"/>
  <c r="AU2743" i="2"/>
  <c r="AU1350" i="2"/>
  <c r="AU216" i="2"/>
  <c r="AU3468" i="2"/>
  <c r="AU2102" i="2"/>
  <c r="AU1347" i="2"/>
  <c r="AU3466" i="2"/>
  <c r="AU718" i="2"/>
  <c r="AU2741" i="2"/>
  <c r="AU717" i="2"/>
  <c r="AU3212" i="2"/>
  <c r="AU715" i="2"/>
  <c r="AU713" i="2"/>
  <c r="AU2737" i="2"/>
  <c r="AU3210" i="2"/>
  <c r="AU709" i="2"/>
  <c r="AU1339" i="2"/>
  <c r="AU707" i="2"/>
  <c r="AU1336" i="2"/>
  <c r="AU1335" i="2"/>
  <c r="AU3630" i="2"/>
  <c r="AU2092" i="2"/>
  <c r="AU2733" i="2"/>
  <c r="AU2089" i="2"/>
  <c r="AU3204" i="2"/>
  <c r="AU208" i="2"/>
  <c r="AU2731" i="2"/>
  <c r="AU1328" i="2"/>
  <c r="AU1326" i="2"/>
  <c r="AU702" i="2"/>
  <c r="AU1324" i="2"/>
  <c r="AU699" i="2"/>
  <c r="AU3629" i="2"/>
  <c r="AU2084" i="2"/>
  <c r="AU2726" i="2"/>
  <c r="AU2083" i="2"/>
  <c r="AU202" i="2"/>
  <c r="AU3459" i="2"/>
  <c r="AU695" i="2"/>
  <c r="AU2723" i="2"/>
  <c r="AU2721" i="2"/>
  <c r="AU2082" i="2"/>
  <c r="AU1312" i="2"/>
  <c r="AU688" i="2"/>
  <c r="AU1310" i="2"/>
  <c r="AU1309" i="2"/>
  <c r="AU2079" i="2"/>
  <c r="AU2719" i="2"/>
  <c r="AU683" i="2"/>
  <c r="AU682" i="2"/>
  <c r="AU196" i="2"/>
  <c r="AU2715" i="2"/>
  <c r="AU3458" i="2"/>
  <c r="AU195" i="2"/>
  <c r="AU678" i="2"/>
  <c r="AU2072" i="2"/>
  <c r="AU677" i="2"/>
  <c r="AU2712" i="2"/>
  <c r="AU2711" i="2"/>
  <c r="AU1299" i="2"/>
  <c r="AU1298" i="2"/>
  <c r="AU2065" i="2"/>
  <c r="AU675" i="2"/>
  <c r="AU1296" i="2"/>
  <c r="AU1294" i="2"/>
  <c r="AU2064" i="2"/>
  <c r="AU1291" i="2"/>
  <c r="AU2706" i="2"/>
  <c r="AU2705" i="2"/>
  <c r="AU3191" i="2"/>
  <c r="AU1288" i="2"/>
  <c r="AU1287" i="2"/>
  <c r="AU3625" i="2"/>
  <c r="AU1286" i="2"/>
  <c r="AU667" i="2"/>
  <c r="AU665" i="2"/>
  <c r="AU2056" i="2"/>
  <c r="AU1283" i="2"/>
  <c r="AU663" i="2"/>
  <c r="AU2703" i="2"/>
  <c r="AU661" i="2"/>
  <c r="AU3622" i="2"/>
  <c r="AU658" i="2"/>
  <c r="AU1277" i="2"/>
  <c r="AU654" i="2"/>
  <c r="AU653" i="2"/>
  <c r="AU2699" i="2"/>
  <c r="AU2698" i="2"/>
  <c r="AU3453" i="2"/>
  <c r="AU2050" i="2"/>
  <c r="AU1272" i="2"/>
  <c r="AU651" i="2"/>
  <c r="AU2046" i="2"/>
  <c r="AU182" i="2"/>
  <c r="AU1270" i="2"/>
  <c r="AU1269" i="2"/>
  <c r="AU648" i="2"/>
  <c r="AU3617" i="2"/>
  <c r="AU3181" i="2"/>
  <c r="AU1267" i="2"/>
  <c r="AU3180" i="2"/>
  <c r="AU1265" i="2"/>
  <c r="AU3179" i="2"/>
  <c r="AU641" i="2"/>
  <c r="AU640" i="2"/>
  <c r="AU1264" i="2"/>
  <c r="AU1263" i="2"/>
  <c r="AU3176" i="2"/>
  <c r="AU3614" i="2"/>
  <c r="AU2031" i="2"/>
  <c r="AU2693" i="2"/>
  <c r="AU2030" i="2"/>
  <c r="AU22" i="2"/>
  <c r="AU637" i="2"/>
  <c r="AU3174" i="2"/>
  <c r="AU171" i="2"/>
  <c r="AU1255" i="2"/>
  <c r="AU634" i="2"/>
  <c r="AU1253" i="2"/>
  <c r="AU1251" i="2"/>
  <c r="AU2025" i="2"/>
  <c r="AU1249" i="2"/>
  <c r="AU3171" i="2"/>
  <c r="AU1248" i="2"/>
  <c r="AU168" i="2"/>
  <c r="AU3444" i="2"/>
  <c r="AU627" i="2"/>
  <c r="AU3450" i="2"/>
  <c r="AU2038" i="2"/>
  <c r="AU642" i="2"/>
  <c r="AU3178" i="2"/>
  <c r="AU24" i="2"/>
  <c r="AU639" i="2"/>
  <c r="AU2032" i="2"/>
  <c r="AU1262" i="2"/>
  <c r="AU179" i="2"/>
  <c r="AU3613" i="2"/>
  <c r="AU1259" i="2"/>
  <c r="AU1258" i="2"/>
  <c r="AU23" i="2"/>
  <c r="AU21" i="2"/>
  <c r="AU636" i="2"/>
  <c r="AU3173" i="2"/>
  <c r="AU2692" i="2"/>
  <c r="AU2027" i="2"/>
  <c r="AU633" i="2"/>
  <c r="AU1252" i="2"/>
  <c r="AU1250" i="2"/>
  <c r="AU3609" i="2"/>
  <c r="AU3172" i="2"/>
  <c r="AU3608" i="2"/>
  <c r="AU629" i="2"/>
  <c r="AU1246" i="2"/>
  <c r="AU3170" i="2"/>
  <c r="AU1245" i="2"/>
  <c r="AU2003" i="2"/>
  <c r="AU3599" i="2"/>
  <c r="AU1223" i="2"/>
  <c r="AU3154" i="2"/>
  <c r="AU1992" i="2"/>
  <c r="AU3598" i="2"/>
  <c r="AU4433" i="2"/>
  <c r="AU4431" i="2"/>
  <c r="AU1955" i="2"/>
  <c r="AU154" i="2"/>
  <c r="AU1942" i="2"/>
  <c r="AU1166" i="2"/>
  <c r="AU4318" i="2"/>
  <c r="AU3412" i="2"/>
  <c r="AU2608" i="2"/>
  <c r="AU1163" i="2"/>
  <c r="AU3411" i="2"/>
  <c r="AU1160" i="2"/>
  <c r="AU1158" i="2"/>
  <c r="AU563" i="2"/>
  <c r="AU3407" i="2"/>
  <c r="AU2598" i="2"/>
  <c r="AU1926" i="2"/>
  <c r="AU1148" i="2"/>
  <c r="AU3108" i="2"/>
  <c r="AU555" i="2"/>
  <c r="AU4312" i="2"/>
  <c r="AU1921" i="2"/>
  <c r="AU15" i="2"/>
  <c r="AU4308" i="2"/>
  <c r="AU4281" i="2"/>
  <c r="AU1125" i="2"/>
  <c r="AU1889" i="2"/>
  <c r="AU2571" i="2"/>
  <c r="AU1123" i="2"/>
  <c r="AU1885" i="2"/>
  <c r="AU1883" i="2"/>
  <c r="AU2570" i="2"/>
  <c r="AU2568" i="2"/>
  <c r="AU2566" i="2"/>
  <c r="AU533" i="2"/>
  <c r="AU1879" i="2"/>
  <c r="AU2550" i="2"/>
  <c r="AU3073" i="2"/>
  <c r="AU4268" i="2"/>
  <c r="AU3071" i="2"/>
  <c r="AU3070" i="2"/>
  <c r="AU3572" i="2"/>
  <c r="AU3391" i="2"/>
  <c r="AU1854" i="2"/>
  <c r="AU520" i="2"/>
  <c r="AU2541" i="2"/>
  <c r="AU124" i="2"/>
  <c r="AU1087" i="2"/>
  <c r="AU2521" i="2"/>
  <c r="AU2520" i="2"/>
  <c r="AU1824" i="2"/>
  <c r="AU120" i="2"/>
  <c r="AU1807" i="2"/>
  <c r="AU2498" i="2"/>
  <c r="AU1803" i="2"/>
  <c r="AU1802" i="2"/>
  <c r="AU1801" i="2"/>
  <c r="AU4232" i="2"/>
  <c r="AU1800" i="2"/>
  <c r="AU477" i="2"/>
  <c r="AU2492" i="2"/>
  <c r="AU475" i="2"/>
  <c r="AU3369" i="2"/>
  <c r="AU11" i="2"/>
  <c r="AU1792" i="2"/>
  <c r="AU1791" i="2"/>
  <c r="AU2486" i="2"/>
  <c r="AU1785" i="2"/>
  <c r="AU2480" i="2"/>
  <c r="AU471" i="2"/>
  <c r="AU1783" i="2"/>
  <c r="AU3021" i="2"/>
  <c r="AU1781" i="2"/>
  <c r="AU4213" i="2"/>
  <c r="AU1036" i="2"/>
  <c r="AU1035" i="2"/>
  <c r="AU2450" i="2"/>
  <c r="AU2997" i="2"/>
  <c r="AU2996" i="2"/>
  <c r="AU2445" i="2"/>
  <c r="AU4200" i="2"/>
  <c r="AU4196" i="2"/>
  <c r="AU1748" i="2"/>
  <c r="AU1746" i="2"/>
  <c r="AU1026" i="2"/>
  <c r="AU2989" i="2"/>
  <c r="AU4190" i="2"/>
  <c r="AU450" i="2"/>
  <c r="AU2436" i="2"/>
  <c r="AU1740" i="2"/>
  <c r="AU2984" i="2"/>
  <c r="AU1023" i="2"/>
  <c r="AU2980" i="2"/>
  <c r="AU4188" i="2"/>
  <c r="AU445" i="2"/>
  <c r="AU2979" i="2"/>
  <c r="AU443" i="2"/>
  <c r="AU3355" i="2"/>
  <c r="AU1724" i="2"/>
  <c r="AU1014" i="2"/>
  <c r="AU441" i="2"/>
  <c r="AU2973" i="2"/>
  <c r="AU1011" i="2"/>
  <c r="AU440" i="2"/>
  <c r="AU2422" i="2"/>
  <c r="AU2418" i="2"/>
  <c r="AU1716" i="2"/>
  <c r="AU106" i="2"/>
  <c r="AU2413" i="2"/>
  <c r="AU2968" i="2"/>
  <c r="AU1715" i="2"/>
  <c r="AU1714" i="2"/>
  <c r="AU2967" i="2"/>
  <c r="AU1005" i="2"/>
  <c r="AU1704" i="2"/>
  <c r="AU2938" i="2"/>
  <c r="AU383" i="2"/>
  <c r="AU4067" i="2"/>
  <c r="AU1599" i="2"/>
  <c r="AU2383" i="2"/>
  <c r="AU1682" i="2"/>
  <c r="AU410" i="2"/>
  <c r="AU2949" i="2"/>
  <c r="AU981" i="2"/>
  <c r="AU980" i="2"/>
  <c r="AU2378" i="2"/>
  <c r="AU2377" i="2"/>
  <c r="AU1676" i="2"/>
  <c r="AU406" i="2"/>
  <c r="AU2372" i="2"/>
  <c r="AU1673" i="2"/>
  <c r="AU975" i="2"/>
  <c r="AU4172" i="2"/>
  <c r="AU4168" i="2"/>
  <c r="AU1670" i="2"/>
  <c r="AU4164" i="2"/>
  <c r="AU974" i="2"/>
  <c r="AU973" i="2"/>
  <c r="AU402" i="2"/>
  <c r="AU401" i="2"/>
  <c r="AU2367" i="2"/>
  <c r="AU1664" i="2"/>
  <c r="AU3338" i="2"/>
  <c r="AU971" i="2"/>
  <c r="AU2941" i="2"/>
  <c r="AU1661" i="2"/>
  <c r="AU2939" i="2"/>
  <c r="AU4160" i="2"/>
  <c r="AU2365" i="2"/>
  <c r="AU967" i="2"/>
  <c r="AU397" i="2"/>
  <c r="AU4155" i="2"/>
  <c r="AU3527" i="2"/>
  <c r="AU1658" i="2"/>
  <c r="AU2361" i="2"/>
  <c r="AU89" i="2"/>
  <c r="AU1656" i="2"/>
  <c r="AU963" i="2"/>
  <c r="AU1654" i="2"/>
  <c r="AU1652" i="2"/>
  <c r="AU3331" i="2"/>
  <c r="AU392" i="2"/>
  <c r="AU390" i="2"/>
  <c r="AU3330" i="2"/>
  <c r="AU88" i="2"/>
  <c r="AU2354" i="2"/>
  <c r="AU2353" i="2"/>
  <c r="AU388" i="2"/>
  <c r="AU386" i="2"/>
  <c r="AU3329" i="2"/>
  <c r="AU2351" i="2"/>
  <c r="AU2931" i="2"/>
  <c r="AU384" i="2"/>
  <c r="AU1641" i="2"/>
  <c r="AU2929" i="2"/>
  <c r="AU3523" i="2"/>
  <c r="AU382" i="2"/>
  <c r="AU3323" i="2"/>
  <c r="AU2345" i="2"/>
  <c r="AU380" i="2"/>
  <c r="AU2343" i="2"/>
  <c r="AU4150" i="2"/>
  <c r="AU3321" i="2"/>
  <c r="AU1632" i="2"/>
  <c r="AU85" i="2"/>
  <c r="AU2924" i="2"/>
  <c r="AU4149" i="2"/>
  <c r="AU2923" i="2"/>
  <c r="AU84" i="2"/>
  <c r="AU4145" i="2"/>
  <c r="AU4141" i="2"/>
  <c r="AU1627" i="2"/>
  <c r="AU945" i="2"/>
  <c r="AU3520" i="2"/>
  <c r="AU4134" i="2"/>
  <c r="AU4130" i="2"/>
  <c r="AU3313" i="2"/>
  <c r="AU4126" i="2"/>
  <c r="AU4122" i="2"/>
  <c r="AU4118" i="2"/>
  <c r="AU4114" i="2"/>
  <c r="AU4110" i="2"/>
  <c r="AU4107" i="2"/>
  <c r="AU4103" i="2"/>
  <c r="AU4099" i="2"/>
  <c r="AU4095" i="2"/>
  <c r="AU4091" i="2"/>
  <c r="AU4087" i="2"/>
  <c r="AU4083" i="2"/>
  <c r="AU4079" i="2"/>
  <c r="AU4075" i="2"/>
  <c r="AU4071" i="2"/>
  <c r="AU3312" i="2"/>
  <c r="AU4065" i="2"/>
  <c r="AU4062" i="2"/>
  <c r="AU2336" i="2"/>
  <c r="AU4057" i="2"/>
  <c r="AU2334" i="2"/>
  <c r="AU373" i="2"/>
  <c r="AU2919" i="2"/>
  <c r="AU3308" i="2"/>
  <c r="AU4052" i="2"/>
  <c r="AU4048" i="2"/>
  <c r="AU4044" i="2"/>
  <c r="AU4040" i="2"/>
  <c r="AU2917" i="2"/>
  <c r="AU2327" i="2"/>
  <c r="AU2325" i="2"/>
  <c r="AU1623" i="2"/>
  <c r="AU4034" i="2"/>
  <c r="AU4030" i="2"/>
  <c r="AU4026" i="2"/>
  <c r="AU4022" i="2"/>
  <c r="AU4018" i="2"/>
  <c r="AU4014" i="2"/>
  <c r="AU4010" i="2"/>
  <c r="AU4006" i="2"/>
  <c r="AU4002" i="2"/>
  <c r="AU3998" i="2"/>
  <c r="AU3994" i="2"/>
  <c r="AU3990" i="2"/>
  <c r="AU3986" i="2"/>
  <c r="AU3982" i="2"/>
  <c r="AU3980" i="2"/>
  <c r="AU3977" i="2"/>
  <c r="AU3973" i="2"/>
  <c r="AU3970" i="2"/>
  <c r="AU3967" i="2"/>
  <c r="AU3963" i="2"/>
  <c r="AU3960" i="2"/>
  <c r="AU2318" i="2"/>
  <c r="AU2912" i="2"/>
  <c r="AU83" i="2"/>
  <c r="AU2313" i="2"/>
  <c r="AU940" i="2"/>
  <c r="AU2910" i="2"/>
  <c r="AU368" i="2"/>
  <c r="AU366" i="2"/>
  <c r="AU2908" i="2"/>
  <c r="AU3518" i="2"/>
  <c r="AU936" i="2"/>
  <c r="AU1615" i="2"/>
  <c r="AV1749" i="2"/>
  <c r="AV4197" i="2"/>
  <c r="AV2439" i="2"/>
  <c r="AV1747" i="2"/>
  <c r="AV2990" i="2"/>
  <c r="AV1027" i="2"/>
  <c r="AV1744" i="2"/>
  <c r="AV1025" i="2"/>
  <c r="AV4195" i="2"/>
  <c r="AV4191" i="2"/>
  <c r="AV2985" i="2"/>
  <c r="AV449" i="2"/>
  <c r="AV1741" i="2"/>
  <c r="AV2433" i="2"/>
  <c r="AV2982" i="2"/>
  <c r="AV447" i="2"/>
  <c r="AV1737" i="2"/>
  <c r="AV1021" i="2"/>
  <c r="AV1736" i="2"/>
  <c r="AV1734" i="2"/>
  <c r="AV2430" i="2"/>
  <c r="AV3541" i="2"/>
  <c r="AV4186" i="2"/>
  <c r="AV444" i="2"/>
  <c r="AV1730" i="2"/>
  <c r="AV1729" i="2"/>
  <c r="AV2975" i="2"/>
  <c r="AV1017" i="2"/>
  <c r="AV1015" i="2"/>
  <c r="AV1013" i="2"/>
  <c r="AV1722" i="2"/>
  <c r="AV107" i="2"/>
  <c r="AV2972" i="2"/>
  <c r="AV1718" i="2"/>
  <c r="AV1009" i="2"/>
  <c r="AV2423" i="2"/>
  <c r="AV2419" i="2"/>
  <c r="AV2969" i="2"/>
  <c r="AV2416" i="2"/>
  <c r="AV105" i="2"/>
  <c r="AV435" i="2"/>
  <c r="AV2409" i="2"/>
  <c r="AV3538" i="2"/>
  <c r="AV2406" i="2"/>
  <c r="AV3537" i="2"/>
  <c r="AV2405" i="2"/>
  <c r="AV1006" i="2"/>
  <c r="AV1004" i="2"/>
  <c r="AV431" i="2"/>
  <c r="AV429" i="2"/>
  <c r="AV2403" i="2"/>
  <c r="AV2401" i="2"/>
  <c r="AV1000" i="2"/>
  <c r="AV1708" i="2"/>
  <c r="AV2963" i="2"/>
  <c r="AV100" i="2"/>
  <c r="AV2962" i="2"/>
  <c r="AV3352" i="2"/>
  <c r="AV425" i="2"/>
  <c r="AV3351" i="2"/>
  <c r="AV1699" i="2"/>
  <c r="AV2395" i="2"/>
  <c r="AV1698" i="2"/>
  <c r="AV2957" i="2"/>
  <c r="AV421" i="2"/>
  <c r="AV98" i="2"/>
  <c r="AV3347" i="2"/>
  <c r="AV1693" i="2"/>
  <c r="AV419" i="2"/>
  <c r="AV3533" i="2"/>
  <c r="AV417" i="2"/>
  <c r="AV2955" i="2"/>
  <c r="AV2954" i="2"/>
  <c r="AV2390" i="2"/>
  <c r="AV2952" i="2"/>
  <c r="AV2388" i="2"/>
  <c r="AV2386" i="2"/>
  <c r="AV1689" i="2"/>
  <c r="AV1687" i="2"/>
  <c r="AV3342" i="2"/>
  <c r="AV4177" i="2"/>
  <c r="AV1684" i="2"/>
  <c r="AV1681" i="2"/>
  <c r="AV2950" i="2"/>
  <c r="AV2380" i="2"/>
  <c r="AV4174" i="2"/>
  <c r="AV409" i="2"/>
  <c r="AV1677" i="2"/>
  <c r="AV2948" i="2"/>
  <c r="AV3531" i="2"/>
  <c r="AV95" i="2"/>
  <c r="AV1675" i="2"/>
  <c r="AV1672" i="2"/>
  <c r="AV1671" i="2"/>
  <c r="AV4171" i="2"/>
  <c r="AV4167" i="2"/>
  <c r="AV2370" i="2"/>
  <c r="AV405" i="2"/>
  <c r="AV404" i="2"/>
  <c r="AV403" i="2"/>
  <c r="AV1666" i="2"/>
  <c r="AV2368" i="2"/>
  <c r="AV94" i="2"/>
  <c r="AV1663" i="2"/>
  <c r="AV972" i="2"/>
  <c r="AV970" i="2"/>
  <c r="AV969" i="2"/>
  <c r="AV3335" i="2"/>
  <c r="AV4163" i="2"/>
  <c r="AV4159" i="2"/>
  <c r="AV399" i="2"/>
  <c r="AV91" i="2"/>
  <c r="AV3334" i="2"/>
  <c r="AV4154" i="2"/>
  <c r="AV1659" i="2"/>
  <c r="AV396" i="2"/>
  <c r="AV2360" i="2"/>
  <c r="AV3526" i="2"/>
  <c r="AV1655" i="2"/>
  <c r="AV2934" i="2"/>
  <c r="AV3332" i="2"/>
  <c r="AV962" i="2"/>
  <c r="AV3525" i="2"/>
  <c r="AV391" i="2"/>
  <c r="AV961" i="2"/>
  <c r="AV1650" i="2"/>
  <c r="AV2355" i="2"/>
  <c r="AV87" i="2"/>
  <c r="AV959" i="2"/>
  <c r="AV1646" i="2"/>
  <c r="AU2305" i="2"/>
  <c r="AU82" i="2"/>
  <c r="AU364" i="2"/>
  <c r="AU2902" i="2"/>
  <c r="AU2899" i="2"/>
  <c r="AU3515" i="2"/>
  <c r="AU1610" i="2"/>
  <c r="AU2897" i="2"/>
  <c r="AU81" i="2"/>
  <c r="AU1608" i="2"/>
  <c r="AU360" i="2"/>
  <c r="AU1604" i="2"/>
  <c r="AU2301" i="2"/>
  <c r="AU2891" i="2"/>
  <c r="AU2890" i="2"/>
  <c r="AU1601" i="2"/>
  <c r="AU77" i="2"/>
  <c r="AU2295" i="2"/>
  <c r="AU3513" i="2"/>
  <c r="AU3298" i="2"/>
  <c r="AU1598" i="2"/>
  <c r="AU929" i="2"/>
  <c r="AU1597" i="2"/>
  <c r="AU2289" i="2"/>
  <c r="AU353" i="2"/>
  <c r="AU926" i="2"/>
  <c r="AU925" i="2"/>
  <c r="AU1592" i="2"/>
  <c r="AU351" i="2"/>
  <c r="AU3296" i="2"/>
  <c r="AU1590" i="2"/>
  <c r="AU349" i="2"/>
  <c r="AU1588" i="2"/>
  <c r="AU1587" i="2"/>
  <c r="AU345" i="2"/>
  <c r="AU2281" i="2"/>
  <c r="AU2882" i="2"/>
  <c r="AU1583" i="2"/>
  <c r="AU3950" i="2"/>
  <c r="AU913" i="2"/>
  <c r="AU76" i="2"/>
  <c r="AU911" i="2"/>
  <c r="AU1577" i="2"/>
  <c r="AU909" i="2"/>
  <c r="AU908" i="2"/>
  <c r="AU1574" i="2"/>
  <c r="AU3293" i="2"/>
  <c r="AU341" i="2"/>
  <c r="AU907" i="2"/>
  <c r="AU2276" i="2"/>
  <c r="AU2873" i="2"/>
  <c r="AU1571" i="2"/>
  <c r="AU3943" i="2"/>
  <c r="AU3939" i="2"/>
  <c r="AU3935" i="2"/>
  <c r="AU3931" i="2"/>
  <c r="AU906" i="2"/>
  <c r="AU335" i="2"/>
  <c r="AU905" i="2"/>
  <c r="AU3926" i="2"/>
  <c r="AU334" i="2"/>
  <c r="AU1566" i="2"/>
  <c r="AU1565" i="2"/>
  <c r="AU1563" i="2"/>
  <c r="AU3921" i="2"/>
  <c r="AU3917" i="2"/>
  <c r="AU3913" i="2"/>
  <c r="AU3909" i="2"/>
  <c r="AU3905" i="2"/>
  <c r="AU3901" i="2"/>
  <c r="AU3897" i="2"/>
  <c r="AU3893" i="2"/>
  <c r="AU3889" i="2"/>
  <c r="AU3886" i="2"/>
  <c r="AU330" i="2"/>
  <c r="AU2267" i="2"/>
  <c r="AU3509" i="2"/>
  <c r="AU900" i="2"/>
  <c r="AU2265" i="2"/>
  <c r="AU2264" i="2"/>
  <c r="AU3508" i="2"/>
  <c r="AU1553" i="2"/>
  <c r="AU326" i="2"/>
  <c r="AU2870" i="2"/>
  <c r="AU1550" i="2"/>
  <c r="AU3284" i="2"/>
  <c r="AU71" i="2"/>
  <c r="AU2868" i="2"/>
  <c r="AU1546" i="2"/>
  <c r="AU321" i="2"/>
  <c r="AU320" i="2"/>
  <c r="AU890" i="2"/>
  <c r="AU3883" i="2"/>
  <c r="AU2258" i="2"/>
  <c r="AU2862" i="2"/>
  <c r="AU1541" i="2"/>
  <c r="AU887" i="2"/>
  <c r="AU70" i="2"/>
  <c r="AU317" i="2"/>
  <c r="AU2858" i="2"/>
  <c r="AU1537" i="2"/>
  <c r="AU1534" i="2"/>
  <c r="AU3279" i="2"/>
  <c r="AU884" i="2"/>
  <c r="AU3506" i="2"/>
  <c r="AU3505" i="2"/>
  <c r="AU314" i="2"/>
  <c r="AU881" i="2"/>
  <c r="AU311" i="2"/>
  <c r="AU67" i="2"/>
  <c r="AU1526" i="2"/>
  <c r="AU2247" i="2"/>
  <c r="AU878" i="2"/>
  <c r="AU66" i="2"/>
  <c r="AU309" i="2"/>
  <c r="AU1522" i="2"/>
  <c r="AU2853" i="2"/>
  <c r="AU3870" i="2"/>
  <c r="AU3866" i="2"/>
  <c r="AU3862" i="2"/>
  <c r="AU3858" i="2"/>
  <c r="AU3854" i="2"/>
  <c r="AU3850" i="2"/>
  <c r="AU3846" i="2"/>
  <c r="AU3842" i="2"/>
  <c r="AU3838" i="2"/>
  <c r="AU3834" i="2"/>
  <c r="AU3830" i="2"/>
  <c r="AU3826" i="2"/>
  <c r="AU3822" i="2"/>
  <c r="AU3818" i="2"/>
  <c r="AU3814" i="2"/>
  <c r="AU3810" i="2"/>
  <c r="AU3807" i="2"/>
  <c r="AU3803" i="2"/>
  <c r="AU3799" i="2"/>
  <c r="AU3795" i="2"/>
  <c r="AU3791" i="2"/>
  <c r="AU3787" i="2"/>
  <c r="AU3783" i="2"/>
  <c r="AU2851" i="2"/>
  <c r="AU875" i="2"/>
  <c r="AU874" i="2"/>
  <c r="AU2849" i="2"/>
  <c r="AU3503" i="2"/>
  <c r="AU2240" i="2"/>
  <c r="AU1515" i="2"/>
  <c r="AU2848" i="2"/>
  <c r="AU3276" i="2"/>
  <c r="AU2234" i="2"/>
  <c r="AU2232" i="2"/>
  <c r="AU1513" i="2"/>
  <c r="AU2845" i="2"/>
  <c r="AU3274" i="2"/>
  <c r="AU305" i="2"/>
  <c r="AU3502" i="2"/>
  <c r="AU864" i="2"/>
  <c r="AU1508" i="2"/>
  <c r="AU862" i="2"/>
  <c r="AU3501" i="2"/>
  <c r="AU62" i="2"/>
  <c r="AU2841" i="2"/>
  <c r="AU1505" i="2"/>
  <c r="AU301" i="2"/>
  <c r="AU2840" i="2"/>
  <c r="AU1502" i="2"/>
  <c r="AU3271" i="2"/>
  <c r="AU858" i="2"/>
  <c r="AV385" i="2"/>
  <c r="AV954" i="2"/>
  <c r="AV1644" i="2"/>
  <c r="AV953" i="2"/>
  <c r="AV3327" i="2"/>
  <c r="AV951" i="2"/>
  <c r="AV950" i="2"/>
  <c r="AV3326" i="2"/>
  <c r="AV3324" i="2"/>
  <c r="AV3522" i="2"/>
  <c r="AV2344" i="2"/>
  <c r="AV1639" i="2"/>
  <c r="AV2342" i="2"/>
  <c r="AV1635" i="2"/>
  <c r="AV2928" i="2"/>
  <c r="AV2926" i="2"/>
  <c r="AV1631" i="2"/>
  <c r="AV3521" i="2"/>
  <c r="AV4148" i="2"/>
  <c r="AV377" i="2"/>
  <c r="AV1628" i="2"/>
  <c r="AV4144" i="2"/>
  <c r="AV4140" i="2"/>
  <c r="AV946" i="2"/>
  <c r="AV944" i="2"/>
  <c r="AV4137" i="2"/>
  <c r="AV4133" i="2"/>
  <c r="AV4129" i="2"/>
  <c r="AV2339" i="2"/>
  <c r="AV4125" i="2"/>
  <c r="AV4121" i="2"/>
  <c r="AV4117" i="2"/>
  <c r="AV4113" i="2"/>
  <c r="AV1626" i="2"/>
  <c r="AV4106" i="2"/>
  <c r="AV4102" i="2"/>
  <c r="AV4098" i="2"/>
  <c r="AV4094" i="2"/>
  <c r="AV4090" i="2"/>
  <c r="AV4086" i="2"/>
  <c r="AV4082" i="2"/>
  <c r="AV4078" i="2"/>
  <c r="AV4074" i="2"/>
  <c r="AV4070" i="2"/>
  <c r="AV4068" i="2"/>
  <c r="AV4064" i="2"/>
  <c r="AV2337" i="2"/>
  <c r="AV4059" i="2"/>
  <c r="AV4056" i="2"/>
  <c r="AV3310" i="2"/>
  <c r="AV2921" i="2"/>
  <c r="AV1625" i="2"/>
  <c r="AV2331" i="2"/>
  <c r="AV4051" i="2"/>
  <c r="AV4047" i="2"/>
  <c r="AV4043" i="2"/>
  <c r="AV4039" i="2"/>
  <c r="AV372" i="2"/>
  <c r="AV2326" i="2"/>
  <c r="AV2324" i="2"/>
  <c r="AV2322" i="2"/>
  <c r="AV4033" i="2"/>
  <c r="AV4029" i="2"/>
  <c r="AV4025" i="2"/>
  <c r="AV4021" i="2"/>
  <c r="AV4017" i="2"/>
  <c r="AV4013" i="2"/>
  <c r="AV4009" i="2"/>
  <c r="AV4005" i="2"/>
  <c r="AV4001" i="2"/>
  <c r="AV3997" i="2"/>
  <c r="AV3993" i="2"/>
  <c r="AV3989" i="2"/>
  <c r="AV3985" i="2"/>
  <c r="AV3981" i="2"/>
  <c r="AV3979" i="2"/>
  <c r="AV3976" i="2"/>
  <c r="AV3972" i="2"/>
  <c r="AV3969" i="2"/>
  <c r="AV3966" i="2"/>
  <c r="AV3962" i="2"/>
  <c r="AV3959" i="2"/>
  <c r="AV2913" i="2"/>
  <c r="AV2317" i="2"/>
  <c r="AV2315" i="2"/>
  <c r="AV2312" i="2"/>
  <c r="AV2911" i="2"/>
  <c r="AV2909" i="2"/>
  <c r="AV939" i="2"/>
  <c r="AV1619" i="2"/>
  <c r="AV2310" i="2"/>
  <c r="AV937" i="2"/>
  <c r="AV2308" i="2"/>
  <c r="AV2307" i="2"/>
  <c r="AV1613" i="2"/>
  <c r="AV2304" i="2"/>
  <c r="AV935" i="2"/>
  <c r="AV2901" i="2"/>
  <c r="AV3516" i="2"/>
  <c r="AV3303" i="2"/>
  <c r="AV2303" i="2"/>
  <c r="AV362" i="2"/>
  <c r="AV2896" i="2"/>
  <c r="AV1607" i="2"/>
  <c r="AV2894" i="2"/>
  <c r="AV2893" i="2"/>
  <c r="AV932" i="2"/>
  <c r="AV1602" i="2"/>
  <c r="AV2297" i="2"/>
  <c r="AV78" i="2"/>
  <c r="AV359" i="2"/>
  <c r="AV358" i="2"/>
  <c r="AV2889" i="2"/>
  <c r="AV2292" i="2"/>
  <c r="AV2291" i="2"/>
  <c r="AV928" i="2"/>
  <c r="AV355" i="2"/>
  <c r="AV354" i="2"/>
  <c r="AV3955" i="2"/>
  <c r="AV352" i="2"/>
  <c r="AV2287" i="2"/>
  <c r="AV923" i="2"/>
  <c r="AV1591" i="2"/>
  <c r="AV350" i="2"/>
  <c r="AV919" i="2"/>
  <c r="AV348" i="2"/>
  <c r="AV3954" i="2"/>
  <c r="AV916" i="2"/>
  <c r="AV3295" i="2"/>
  <c r="AV2883" i="2"/>
  <c r="AV1585" i="2"/>
  <c r="AV2881" i="2"/>
  <c r="AV914" i="2"/>
  <c r="AV912" i="2"/>
  <c r="AV1579" i="2"/>
  <c r="AV2878" i="2"/>
  <c r="AV1576" i="2"/>
  <c r="AV1575" i="2"/>
  <c r="AV3949" i="2"/>
  <c r="AV2279" i="2"/>
  <c r="AV74" i="2"/>
  <c r="AV3292" i="2"/>
  <c r="AV338" i="2"/>
  <c r="AV337" i="2"/>
  <c r="AV3946" i="2"/>
  <c r="AV3942" i="2"/>
  <c r="AV3938" i="2"/>
  <c r="AV3934" i="2"/>
  <c r="AV3930" i="2"/>
  <c r="AV73" i="2"/>
  <c r="AV1570" i="2"/>
  <c r="AV904" i="2"/>
  <c r="AV1569" i="2"/>
  <c r="AV1568" i="2"/>
  <c r="AV903" i="2"/>
  <c r="AV1564" i="2"/>
  <c r="AV3924" i="2"/>
  <c r="AV3920" i="2"/>
  <c r="AV3916" i="2"/>
  <c r="AV3912" i="2"/>
  <c r="AV3908" i="2"/>
  <c r="AV3904" i="2"/>
  <c r="AV3900" i="2"/>
  <c r="AV3896" i="2"/>
  <c r="AV3892" i="2"/>
  <c r="AV3888" i="2"/>
  <c r="AV2268" i="2"/>
  <c r="AV902" i="2"/>
  <c r="AV1561" i="2"/>
  <c r="AV2266" i="2"/>
  <c r="AV328" i="2"/>
  <c r="AV1556" i="2"/>
  <c r="AV3885" i="2"/>
  <c r="AV898" i="2"/>
  <c r="AV897" i="2"/>
  <c r="AV1551" i="2"/>
  <c r="AV2262" i="2"/>
  <c r="AV2261" i="2"/>
  <c r="AV894" i="2"/>
  <c r="AV322" i="2"/>
  <c r="AV1548" i="2"/>
  <c r="AV2260" i="2"/>
  <c r="AV2866" i="2"/>
  <c r="AV3283" i="2"/>
  <c r="AV1545" i="2"/>
  <c r="AV3507" i="2"/>
  <c r="AV1543" i="2"/>
  <c r="AV888" i="2"/>
  <c r="AV3881" i="2"/>
  <c r="AV1540" i="2"/>
  <c r="AV886" i="2"/>
  <c r="AV2859" i="2"/>
  <c r="AV3880" i="2"/>
  <c r="AV1536" i="2"/>
  <c r="AV1533" i="2"/>
  <c r="AV1532" i="2"/>
  <c r="AV2856" i="2"/>
  <c r="AV1529" i="2"/>
  <c r="AV1528" i="2"/>
  <c r="AV3878" i="2"/>
  <c r="AV312" i="2"/>
  <c r="AV310" i="2"/>
  <c r="AV3877" i="2"/>
  <c r="AV2250" i="2"/>
  <c r="AV3875" i="2"/>
  <c r="AV1525" i="2"/>
  <c r="AV3504" i="2"/>
  <c r="AV877" i="2"/>
  <c r="AV1521" i="2"/>
  <c r="AV3873" i="2"/>
  <c r="AV3869" i="2"/>
  <c r="AV3865" i="2"/>
  <c r="AV3861" i="2"/>
  <c r="AV3857" i="2"/>
  <c r="AV3853" i="2"/>
  <c r="AV3849" i="2"/>
  <c r="AV3845" i="2"/>
  <c r="AV3841" i="2"/>
  <c r="AV3837" i="2"/>
  <c r="AV3833" i="2"/>
  <c r="AV3829" i="2"/>
  <c r="AV3825" i="2"/>
  <c r="AV3821" i="2"/>
  <c r="AV3817" i="2"/>
  <c r="AV3813" i="2"/>
  <c r="AV3809" i="2"/>
  <c r="AV3806" i="2"/>
  <c r="AV3802" i="2"/>
  <c r="AV3798" i="2"/>
  <c r="AV3794" i="2"/>
  <c r="AV3790" i="2"/>
  <c r="AV3786" i="2"/>
  <c r="AV3782" i="2"/>
  <c r="AV3779" i="2"/>
  <c r="AV2243" i="2"/>
  <c r="AV873" i="2"/>
  <c r="AV872" i="2"/>
  <c r="AV1517" i="2"/>
  <c r="AV2239" i="2"/>
  <c r="AV2238" i="2"/>
  <c r="AV2847" i="2"/>
  <c r="AV2846" i="2"/>
  <c r="AV2233" i="2"/>
  <c r="AV64" i="2"/>
  <c r="AV3776" i="2"/>
  <c r="AV868" i="2"/>
  <c r="AV1512" i="2"/>
  <c r="AV866" i="2"/>
  <c r="AV3273" i="2"/>
  <c r="AV2843" i="2"/>
  <c r="AV303" i="2"/>
  <c r="AV2228" i="2"/>
  <c r="AV2227" i="2"/>
  <c r="AV2225" i="2"/>
  <c r="AV1506" i="2"/>
  <c r="AV3773" i="2"/>
  <c r="AV1504" i="2"/>
  <c r="AV2223" i="2"/>
  <c r="AV299" i="2"/>
  <c r="AV1500" i="2"/>
  <c r="AV2222" i="2"/>
  <c r="AV2836" i="2"/>
  <c r="AV3770" i="2"/>
  <c r="AV3766" i="2"/>
  <c r="AV3762" i="2"/>
  <c r="AV3758" i="2"/>
  <c r="AV2219" i="2"/>
  <c r="AV3500" i="2"/>
  <c r="AV1495" i="2"/>
  <c r="AV3756" i="2"/>
  <c r="AV2215" i="2"/>
  <c r="AV2835" i="2"/>
  <c r="AV292" i="2"/>
  <c r="AV1488" i="2"/>
  <c r="AV291" i="2"/>
  <c r="AV1487" i="2"/>
  <c r="AV851" i="2"/>
  <c r="AV1485" i="2"/>
  <c r="AV849" i="2"/>
  <c r="AV2208" i="2"/>
  <c r="AV846" i="2"/>
  <c r="AV844" i="2"/>
  <c r="AV284" i="2"/>
  <c r="AV842" i="2"/>
  <c r="AV841" i="2"/>
  <c r="AV2205" i="2"/>
  <c r="AV1484" i="2"/>
  <c r="AV3498" i="2"/>
  <c r="AV3754" i="2"/>
  <c r="AV1479" i="2"/>
  <c r="AV3264" i="2"/>
  <c r="AV2823" i="2"/>
  <c r="AV1478" i="2"/>
  <c r="AV3750" i="2"/>
  <c r="AV280" i="2"/>
  <c r="AV2202" i="2"/>
  <c r="AV1475" i="2"/>
  <c r="AV3748" i="2"/>
  <c r="AV3744" i="2"/>
  <c r="AV3740" i="2"/>
  <c r="AV3736" i="2"/>
  <c r="AV3732" i="2"/>
  <c r="AV3728" i="2"/>
  <c r="AV3724" i="2"/>
  <c r="AV3720" i="2"/>
  <c r="AV3716" i="2"/>
  <c r="AV3494" i="2"/>
  <c r="AV834" i="2"/>
  <c r="AV276" i="2"/>
  <c r="AV3714" i="2"/>
  <c r="AV1472" i="2"/>
  <c r="AV831" i="2"/>
  <c r="AV1471" i="2"/>
  <c r="AV830" i="2"/>
  <c r="AV272" i="2"/>
  <c r="AV271" i="2"/>
  <c r="AV829" i="2"/>
  <c r="AV2811" i="2"/>
  <c r="AV1468" i="2"/>
  <c r="AV822" i="2"/>
  <c r="AV820" i="2"/>
  <c r="AV1464" i="2"/>
  <c r="AV3708" i="2"/>
  <c r="AV3704" i="2"/>
  <c r="AV3700" i="2"/>
  <c r="AV3696" i="2"/>
  <c r="AV3692" i="2"/>
  <c r="AV268" i="2"/>
  <c r="AV1463" i="2"/>
  <c r="AV2185" i="2"/>
  <c r="AV50" i="2"/>
  <c r="AV2808" i="2"/>
  <c r="AV2807" i="2"/>
  <c r="AV814" i="2"/>
  <c r="AV267" i="2"/>
  <c r="AV1461" i="2"/>
  <c r="AV3253" i="2"/>
  <c r="AV3685" i="2"/>
  <c r="AV3681" i="2"/>
  <c r="AV812" i="2"/>
  <c r="AV2183" i="2"/>
  <c r="AV2181" i="2"/>
  <c r="AV263" i="2"/>
  <c r="AV262" i="2"/>
  <c r="AV2177" i="2"/>
  <c r="AV2800" i="2"/>
  <c r="AV2176" i="2"/>
  <c r="AV1455" i="2"/>
  <c r="AV260" i="2"/>
  <c r="AV1450" i="2"/>
  <c r="AV805" i="2"/>
  <c r="AV3250" i="2"/>
  <c r="AV2796" i="2"/>
  <c r="AV1448" i="2"/>
  <c r="AV2172" i="2"/>
  <c r="AV801" i="2"/>
  <c r="AV2795" i="2"/>
  <c r="AV1444" i="2"/>
  <c r="AV797" i="2"/>
  <c r="AV1443" i="2"/>
  <c r="AV2166" i="2"/>
  <c r="AV794" i="2"/>
  <c r="AV793" i="2"/>
  <c r="AV2792" i="2"/>
  <c r="AV3483" i="2"/>
  <c r="AV251" i="2"/>
  <c r="AV2161" i="2"/>
  <c r="AV2160" i="2"/>
  <c r="AV3680" i="2"/>
  <c r="AV2789" i="2"/>
  <c r="AV788" i="2"/>
  <c r="AV55" i="2"/>
  <c r="AV2786" i="2"/>
  <c r="AV9" i="2"/>
  <c r="AV2158" i="2"/>
  <c r="AV2156" i="2"/>
  <c r="AV3678" i="2"/>
  <c r="AV54" i="2"/>
  <c r="AV3243" i="2"/>
  <c r="AV2155" i="2"/>
  <c r="AV784" i="2"/>
  <c r="AV1426" i="2"/>
  <c r="AV2780" i="2"/>
  <c r="AV782" i="2"/>
  <c r="AV780" i="2"/>
  <c r="AV777" i="2"/>
  <c r="AV3239" i="2"/>
  <c r="AV2152" i="2"/>
  <c r="AV3238" i="2"/>
  <c r="AV1422" i="2"/>
  <c r="AV772" i="2"/>
  <c r="AV3237" i="2"/>
  <c r="AV2778" i="2"/>
  <c r="AV1417" i="2"/>
  <c r="AV767" i="2"/>
  <c r="AV244" i="2"/>
  <c r="AV241" i="2"/>
  <c r="AV1412" i="2"/>
  <c r="AV765" i="2"/>
  <c r="AV1410" i="2"/>
  <c r="AV1408" i="2"/>
  <c r="AV3235" i="2"/>
  <c r="AV3234" i="2"/>
  <c r="AV2773" i="2"/>
  <c r="AV2144" i="2"/>
  <c r="AV2141" i="2"/>
  <c r="AV237" i="2"/>
  <c r="AV3476" i="2"/>
  <c r="AV759" i="2"/>
  <c r="AV236" i="2"/>
  <c r="AV234" i="2"/>
  <c r="AV1404" i="2"/>
  <c r="AV3663" i="2"/>
  <c r="AV1402" i="2"/>
  <c r="AV2767" i="2"/>
  <c r="AV752" i="2"/>
  <c r="AV45" i="2"/>
  <c r="AV1399" i="2"/>
  <c r="AV44" i="2"/>
  <c r="AV3227" i="2"/>
  <c r="AV2765" i="2"/>
  <c r="AV2764" i="2"/>
  <c r="AV1395" i="2"/>
  <c r="AV3224" i="2"/>
  <c r="AV745" i="2"/>
  <c r="AV2131" i="2"/>
  <c r="AV3660" i="2"/>
  <c r="AV2128" i="2"/>
  <c r="AV2762" i="2"/>
  <c r="AV743" i="2"/>
  <c r="AV228" i="2"/>
  <c r="AV1387" i="2"/>
  <c r="AV227" i="2"/>
  <c r="AV2761" i="2"/>
  <c r="AV739" i="2"/>
  <c r="AV738" i="2"/>
  <c r="AV2122" i="2"/>
  <c r="AV737" i="2"/>
  <c r="AV735" i="2"/>
  <c r="AV2119" i="2"/>
  <c r="AV2118" i="2"/>
  <c r="AV2760" i="2"/>
  <c r="AV2116" i="2"/>
  <c r="AV1374" i="2"/>
  <c r="AV1371" i="2"/>
  <c r="AV732" i="2"/>
  <c r="AV220" i="2"/>
  <c r="AV2754" i="2"/>
  <c r="AV3656" i="2"/>
  <c r="AV1368" i="2"/>
  <c r="AV3653" i="2"/>
  <c r="AV3216" i="2"/>
  <c r="AV3651" i="2"/>
  <c r="AV731" i="2"/>
  <c r="AV218" i="2"/>
  <c r="AV3647" i="2"/>
  <c r="AV1365" i="2"/>
  <c r="AV729" i="2"/>
  <c r="AV3469" i="2"/>
  <c r="AV1359" i="2"/>
  <c r="AV1356" i="2"/>
  <c r="AV3644" i="2"/>
  <c r="AV3643" i="2"/>
  <c r="AV2746" i="2"/>
  <c r="AV3639" i="2"/>
  <c r="AV3635" i="2"/>
  <c r="AV3213" i="2"/>
  <c r="AV2103" i="2"/>
  <c r="AV3633" i="2"/>
  <c r="AV722" i="2"/>
  <c r="AV2742" i="2"/>
  <c r="AV3467" i="2"/>
  <c r="AV720" i="2"/>
  <c r="AV213" i="2"/>
  <c r="AV1344" i="2"/>
  <c r="AV212" i="2"/>
  <c r="AV3464" i="2"/>
  <c r="AV716" i="2"/>
  <c r="AV2738" i="2"/>
  <c r="AV712" i="2"/>
  <c r="AV711" i="2"/>
  <c r="AV710" i="2"/>
  <c r="AV2095" i="2"/>
  <c r="AV708" i="2"/>
  <c r="AV706" i="2"/>
  <c r="AV3463" i="2"/>
  <c r="AV210" i="2"/>
  <c r="AV1333" i="2"/>
  <c r="AV3207" i="2"/>
  <c r="AV3206" i="2"/>
  <c r="AV705" i="2"/>
  <c r="AV1330" i="2"/>
  <c r="AV207" i="2"/>
  <c r="AV3203" i="2"/>
  <c r="AV1327" i="2"/>
  <c r="AV1325" i="2"/>
  <c r="AV701" i="2"/>
  <c r="AV2729" i="2"/>
  <c r="AV204" i="2"/>
  <c r="AV35" i="2"/>
  <c r="AV1322" i="2"/>
  <c r="AV1320" i="2"/>
  <c r="AV34" i="2"/>
  <c r="AV2725" i="2"/>
  <c r="AV201" i="2"/>
  <c r="AV694" i="2"/>
  <c r="AV200" i="2"/>
  <c r="AV1316" i="2"/>
  <c r="AV1314" i="2"/>
  <c r="AV689" i="2"/>
  <c r="AV1311" i="2"/>
  <c r="AV686" i="2"/>
  <c r="AV2720" i="2"/>
  <c r="AV684" i="2"/>
  <c r="AV2078" i="2"/>
  <c r="AV2076" i="2"/>
  <c r="AV2717" i="2"/>
  <c r="AV681" i="2"/>
  <c r="AV2714" i="2"/>
  <c r="AV3198" i="2"/>
  <c r="AV679" i="2"/>
  <c r="AV3195" i="2"/>
  <c r="AV194" i="2"/>
  <c r="AV3627" i="2"/>
  <c r="AV192" i="2"/>
  <c r="AV1302" i="2"/>
  <c r="AV2068" i="2"/>
  <c r="AV676" i="2"/>
  <c r="AV3193" i="2"/>
  <c r="AV32" i="2"/>
  <c r="AV1295" i="2"/>
  <c r="AV1293" i="2"/>
  <c r="AV3456" i="2"/>
  <c r="AV2707" i="2"/>
  <c r="AV189" i="2"/>
  <c r="AV3455" i="2"/>
  <c r="AV30" i="2"/>
  <c r="AV3626" i="2"/>
  <c r="AV670" i="2"/>
  <c r="AV3624" i="2"/>
  <c r="AV2059" i="2"/>
  <c r="AV187" i="2"/>
  <c r="AV1285" i="2"/>
  <c r="AV664" i="2"/>
  <c r="AV1282" i="2"/>
  <c r="AV3623" i="2"/>
  <c r="AV1279" i="2"/>
  <c r="AV2053" i="2"/>
  <c r="AV3621" i="2"/>
  <c r="AV657" i="2"/>
  <c r="AV3187" i="2"/>
  <c r="AV2051" i="2"/>
  <c r="AV3186" i="2"/>
  <c r="AV1274" i="2"/>
  <c r="AV3620" i="2"/>
  <c r="AV3452" i="2"/>
  <c r="AV3451" i="2"/>
  <c r="AV2697" i="2"/>
  <c r="AV183" i="2"/>
  <c r="AV2045" i="2"/>
  <c r="AV2044" i="2"/>
  <c r="AV3618" i="2"/>
  <c r="AV2040" i="2"/>
  <c r="AV2039" i="2"/>
  <c r="AV181" i="2"/>
  <c r="AV645" i="2"/>
  <c r="AV3450" i="2"/>
  <c r="AV2038" i="2"/>
  <c r="AV642" i="2"/>
  <c r="AV3178" i="2"/>
  <c r="AV24" i="2"/>
  <c r="AV639" i="2"/>
  <c r="AV2032" i="2"/>
  <c r="AV1262" i="2"/>
  <c r="AV179" i="2"/>
  <c r="AV3613" i="2"/>
  <c r="AV1259" i="2"/>
  <c r="AV1258" i="2"/>
  <c r="AV23" i="2"/>
  <c r="AV21" i="2"/>
  <c r="AV636" i="2"/>
  <c r="AV3173" i="2"/>
  <c r="AV2692" i="2"/>
  <c r="AV2027" i="2"/>
  <c r="AV633" i="2"/>
  <c r="AV1252" i="2"/>
  <c r="AV1250" i="2"/>
  <c r="AV3609" i="2"/>
  <c r="AV3172" i="2"/>
  <c r="AV3608" i="2"/>
  <c r="AV629" i="2"/>
  <c r="AV1246" i="2"/>
  <c r="AV3170" i="2"/>
  <c r="AV1245" i="2"/>
  <c r="AV1373" i="2"/>
  <c r="AV3218" i="2"/>
  <c r="AV2757" i="2"/>
  <c r="AV2756" i="2"/>
  <c r="AV2114" i="2"/>
  <c r="AV3655" i="2"/>
  <c r="AV2112" i="2"/>
  <c r="AV2752" i="2"/>
  <c r="AV219" i="2"/>
  <c r="AV2750" i="2"/>
  <c r="AV3650" i="2"/>
  <c r="AV3649" i="2"/>
  <c r="AV3646" i="2"/>
  <c r="AV1364" i="2"/>
  <c r="AV728" i="2"/>
  <c r="AV1361" i="2"/>
  <c r="AV1358" i="2"/>
  <c r="AV723" i="2"/>
  <c r="AV2749" i="2"/>
  <c r="AV2106" i="2"/>
  <c r="AV2745" i="2"/>
  <c r="AV3638" i="2"/>
  <c r="AV3634" i="2"/>
  <c r="AV1353" i="2"/>
  <c r="AV1352" i="2"/>
  <c r="AV1349" i="2"/>
  <c r="AV3632" i="2"/>
  <c r="AV39" i="2"/>
  <c r="AV214" i="2"/>
  <c r="AV1346" i="2"/>
  <c r="AV719" i="2"/>
  <c r="AV1343" i="2"/>
  <c r="AV1342" i="2"/>
  <c r="AV2740" i="2"/>
  <c r="AV3211" i="2"/>
  <c r="AV714" i="2"/>
  <c r="AV2098" i="2"/>
  <c r="AV38" i="2"/>
  <c r="AV1340" i="2"/>
  <c r="AV3209" i="2"/>
  <c r="AV211" i="2"/>
  <c r="AV1338" i="2"/>
  <c r="AV2094" i="2"/>
  <c r="AV1334" i="2"/>
  <c r="AV1332" i="2"/>
  <c r="AV2091" i="2"/>
  <c r="AV1331" i="2"/>
  <c r="AV3205" i="2"/>
  <c r="AV1329" i="2"/>
  <c r="AV2088" i="2"/>
  <c r="AV704" i="2"/>
  <c r="AV206" i="2"/>
  <c r="AV2730" i="2"/>
  <c r="AV2086" i="2"/>
  <c r="AV700" i="2"/>
  <c r="AV2728" i="2"/>
  <c r="AV2085" i="2"/>
  <c r="AV1321" i="2"/>
  <c r="AV1319" i="2"/>
  <c r="AV1318" i="2"/>
  <c r="AV3460" i="2"/>
  <c r="AV1317" i="2"/>
  <c r="AV693" i="2"/>
  <c r="AV692" i="2"/>
  <c r="AV1315" i="2"/>
  <c r="AV1313" i="2"/>
  <c r="AV3201" i="2"/>
  <c r="AV3199" i="2"/>
  <c r="AV2081" i="2"/>
  <c r="AV1308" i="2"/>
  <c r="AV1307" i="2"/>
  <c r="AV198" i="2"/>
  <c r="AV2718" i="2"/>
  <c r="AV1305" i="2"/>
  <c r="AV2716" i="2"/>
  <c r="AV3628" i="2"/>
  <c r="AV3197" i="2"/>
  <c r="AV3196" i="2"/>
  <c r="AV2073" i="2"/>
  <c r="AV2713" i="2"/>
  <c r="AV2071" i="2"/>
  <c r="AV33" i="2"/>
  <c r="AV1301" i="2"/>
  <c r="AV2710" i="2"/>
  <c r="AV3194" i="2"/>
  <c r="AV3457" i="2"/>
  <c r="AV2709" i="2"/>
  <c r="AV3192" i="2"/>
  <c r="AV1292" i="2"/>
  <c r="AV2063" i="2"/>
  <c r="AV673" i="2"/>
  <c r="AV2062" i="2"/>
  <c r="AV672" i="2"/>
  <c r="AV2060" i="2"/>
  <c r="AV3454" i="2"/>
  <c r="AV29" i="2"/>
  <c r="AV188" i="2"/>
  <c r="AV2058" i="2"/>
  <c r="AV28" i="2"/>
  <c r="AV1284" i="2"/>
  <c r="AV2055" i="2"/>
  <c r="AV1281" i="2"/>
  <c r="AV662" i="2"/>
  <c r="AV1278" i="2"/>
  <c r="AV2702" i="2"/>
  <c r="AV659" i="2"/>
  <c r="AV2052" i="2"/>
  <c r="AV656" i="2"/>
  <c r="AV1276" i="2"/>
  <c r="AV2700" i="2"/>
  <c r="AV3185" i="2"/>
  <c r="AV3619" i="2"/>
  <c r="AV1273" i="2"/>
  <c r="AV2049" i="2"/>
  <c r="AV3184" i="2"/>
  <c r="AV1271" i="2"/>
  <c r="AV650" i="2"/>
  <c r="AV2043" i="2"/>
  <c r="AV2042" i="2"/>
  <c r="AV649" i="2"/>
  <c r="AV647" i="2"/>
  <c r="AV3182" i="2"/>
  <c r="AV25" i="2"/>
  <c r="AV643" i="2"/>
  <c r="AV1266" i="2"/>
  <c r="AV2036" i="2"/>
  <c r="AV3448" i="2"/>
  <c r="AV2035" i="2"/>
  <c r="AV2034" i="2"/>
  <c r="AV638" i="2"/>
  <c r="AV1261" i="2"/>
  <c r="AV3616" i="2"/>
  <c r="AV3612" i="2"/>
  <c r="AV178" i="2"/>
  <c r="AV1257" i="2"/>
  <c r="AV175" i="2"/>
  <c r="AV174" i="2"/>
  <c r="AV2028" i="2"/>
  <c r="AV635" i="2"/>
  <c r="AV3447" i="2"/>
  <c r="AV169" i="2"/>
  <c r="AV632" i="2"/>
  <c r="AV2022" i="2"/>
  <c r="AU626" i="2"/>
  <c r="AU20" i="2"/>
  <c r="AU3168" i="2"/>
  <c r="AU3167" i="2"/>
  <c r="AU2681" i="2"/>
  <c r="AU4461" i="2"/>
  <c r="AU2015" i="2"/>
  <c r="AU2677" i="2"/>
  <c r="AU1236" i="2"/>
  <c r="AU4453" i="2"/>
  <c r="AU4449" i="2"/>
  <c r="AU3602" i="2"/>
  <c r="AU613" i="2"/>
  <c r="AU2674" i="2"/>
  <c r="AU2671" i="2"/>
  <c r="AU2007" i="2"/>
  <c r="AU3433" i="2"/>
  <c r="AU1999" i="2"/>
  <c r="AU1224" i="2"/>
  <c r="AU1219" i="2"/>
  <c r="AU1990" i="2"/>
  <c r="AU4434" i="2"/>
  <c r="AU1216" i="2"/>
  <c r="AU3429" i="2"/>
  <c r="AU4429" i="2"/>
  <c r="AU4428" i="2"/>
  <c r="AU4420" i="2"/>
  <c r="AU4416" i="2"/>
  <c r="AU4408" i="2"/>
  <c r="AU1210" i="2"/>
  <c r="AU602" i="2"/>
  <c r="AU161" i="2"/>
  <c r="AU3145" i="2"/>
  <c r="AU598" i="2"/>
  <c r="AU3143" i="2"/>
  <c r="AU4396" i="2"/>
  <c r="AU4388" i="2"/>
  <c r="AU4380" i="2"/>
  <c r="AU4372" i="2"/>
  <c r="AU4366" i="2"/>
  <c r="AU3593" i="2"/>
  <c r="AU1972" i="2"/>
  <c r="AU1201" i="2"/>
  <c r="AU1970" i="2"/>
  <c r="AU2642" i="2"/>
  <c r="AU1968" i="2"/>
  <c r="AU1194" i="2"/>
  <c r="AU1961" i="2"/>
  <c r="AU4364" i="2"/>
  <c r="AU2634" i="2"/>
  <c r="AU1186" i="2"/>
  <c r="AU3135" i="2"/>
  <c r="AU579" i="2"/>
  <c r="AU1181" i="2"/>
  <c r="AU1179" i="2"/>
  <c r="AU3416" i="2"/>
  <c r="AU2621" i="2"/>
  <c r="AU1175" i="2"/>
  <c r="AU3587" i="2"/>
  <c r="AU1948" i="2"/>
  <c r="AU153" i="2"/>
  <c r="AU4351" i="2"/>
  <c r="AU4343" i="2"/>
  <c r="AU4338" i="2"/>
  <c r="AU4335" i="2"/>
  <c r="AU1941" i="2"/>
  <c r="AU1940" i="2"/>
  <c r="AU4328" i="2"/>
  <c r="AU4320" i="2"/>
  <c r="AU2604" i="2"/>
  <c r="AU1931" i="2"/>
  <c r="AU2602" i="2"/>
  <c r="AU1153" i="2"/>
  <c r="AU1152" i="2"/>
  <c r="AU1149" i="2"/>
  <c r="AU1920" i="2"/>
  <c r="AU1918" i="2"/>
  <c r="AU3105" i="2"/>
  <c r="AU1915" i="2"/>
  <c r="AU1911" i="2"/>
  <c r="AU1139" i="2"/>
  <c r="AU550" i="2"/>
  <c r="AU3101" i="2"/>
  <c r="AU3100" i="2"/>
  <c r="AU1903" i="2"/>
  <c r="AU1902" i="2"/>
  <c r="AU4301" i="2"/>
  <c r="AU1899" i="2"/>
  <c r="AU1898" i="2"/>
  <c r="AU3090" i="2"/>
  <c r="AU3089" i="2"/>
  <c r="AU4293" i="2"/>
  <c r="AU4289" i="2"/>
  <c r="AU541" i="2"/>
  <c r="AU539" i="2"/>
  <c r="AU538" i="2"/>
  <c r="AU3085" i="2"/>
  <c r="AU1888" i="2"/>
  <c r="AU1119" i="2"/>
  <c r="AU3397" i="2"/>
  <c r="AU2559" i="2"/>
  <c r="AU2556" i="2"/>
  <c r="AU3575" i="2"/>
  <c r="AU528" i="2"/>
  <c r="AU1866" i="2"/>
  <c r="AU1864" i="2"/>
  <c r="AU1112" i="2"/>
  <c r="AU1860" i="2"/>
  <c r="AU2539" i="2"/>
  <c r="AU3068" i="2"/>
  <c r="AU1846" i="2"/>
  <c r="AU3066" i="2"/>
  <c r="AU4263" i="2"/>
  <c r="AU2533" i="2"/>
  <c r="AU513" i="2"/>
  <c r="AU4257" i="2"/>
  <c r="AU511" i="2"/>
  <c r="AU509" i="2"/>
  <c r="AU2527" i="2"/>
  <c r="AU1093" i="2"/>
  <c r="AU1833" i="2"/>
  <c r="AU3054" i="2"/>
  <c r="AU1830" i="2"/>
  <c r="AU1828" i="2"/>
  <c r="AU1827" i="2"/>
  <c r="AU3380" i="2"/>
  <c r="AU1822" i="2"/>
  <c r="AU3377" i="2"/>
  <c r="AU1819" i="2"/>
  <c r="AU493" i="2"/>
  <c r="AU122" i="2"/>
  <c r="AU4246" i="2"/>
  <c r="AU3040" i="2"/>
  <c r="AU1076" i="2"/>
  <c r="AU4238" i="2"/>
  <c r="AU3039" i="2"/>
  <c r="AU2503" i="2"/>
  <c r="AU3563" i="2"/>
  <c r="AU1071" i="2"/>
  <c r="AU1808" i="2"/>
  <c r="AU484" i="2"/>
  <c r="AU3560" i="2"/>
  <c r="AU1066" i="2"/>
  <c r="AU3030" i="2"/>
  <c r="AU1795" i="2"/>
  <c r="AU2489" i="2"/>
  <c r="AU3556" i="2"/>
  <c r="AU1061" i="2"/>
  <c r="AU2483" i="2"/>
  <c r="AU1788" i="2"/>
  <c r="AU2475" i="2"/>
  <c r="AU1779" i="2"/>
  <c r="AU2471" i="2"/>
  <c r="AU4218" i="2"/>
  <c r="AU3551" i="2"/>
  <c r="AU1048" i="2"/>
  <c r="AU3012" i="2"/>
  <c r="AU1046" i="2"/>
  <c r="AU1771" i="2"/>
  <c r="AU460" i="2"/>
  <c r="AU2459" i="2"/>
  <c r="AU2457" i="2"/>
  <c r="AU2455" i="2"/>
  <c r="AU1759" i="2"/>
  <c r="AU1038" i="2"/>
  <c r="AU2448" i="2"/>
  <c r="AU2446" i="2"/>
  <c r="AU1033" i="2"/>
  <c r="AU4201" i="2"/>
  <c r="AU2442" i="2"/>
  <c r="AU1743" i="2"/>
  <c r="AU4194" i="2"/>
  <c r="AU2431" i="2"/>
  <c r="AU2976" i="2"/>
  <c r="AU1727" i="2"/>
  <c r="AU2970" i="2"/>
  <c r="AU2404" i="2"/>
  <c r="AU1710" i="2"/>
  <c r="AU1001" i="2"/>
  <c r="AU3536" i="2"/>
  <c r="AU428" i="2"/>
  <c r="AU2399" i="2"/>
  <c r="AU997" i="2"/>
  <c r="AU1702" i="2"/>
  <c r="AU995" i="2"/>
  <c r="AU3349" i="2"/>
  <c r="AU2959" i="2"/>
  <c r="AU1696" i="2"/>
  <c r="AU1694" i="2"/>
  <c r="AU4181" i="2"/>
  <c r="AU988" i="2"/>
  <c r="AU985" i="2"/>
  <c r="AU415" i="2"/>
  <c r="AU4179" i="2"/>
  <c r="AU97" i="2"/>
  <c r="AU4176" i="2"/>
  <c r="AU411" i="2"/>
  <c r="AU4175" i="2"/>
  <c r="AU2379" i="2"/>
  <c r="AU2376" i="2"/>
  <c r="AU2947" i="2"/>
  <c r="AU4170" i="2"/>
  <c r="AU2369" i="2"/>
  <c r="AU3340" i="2"/>
  <c r="AU3529" i="2"/>
  <c r="AU2943" i="2"/>
  <c r="AU1662" i="2"/>
  <c r="AU93" i="2"/>
  <c r="AU2940" i="2"/>
  <c r="AU2366" i="2"/>
  <c r="AU4162" i="2"/>
  <c r="AU398" i="2"/>
  <c r="AU90" i="2"/>
  <c r="AU2937" i="2"/>
  <c r="AU3333" i="2"/>
  <c r="AU966" i="2"/>
  <c r="AU2359" i="2"/>
  <c r="AU2936" i="2"/>
  <c r="AU395" i="2"/>
  <c r="AU2933" i="2"/>
  <c r="AU2358" i="2"/>
  <c r="AU394" i="2"/>
  <c r="AU1651" i="2"/>
  <c r="AU2357" i="2"/>
  <c r="AU2356" i="2"/>
  <c r="AU2932" i="2"/>
  <c r="AU4151" i="2"/>
  <c r="AU960" i="2"/>
  <c r="AU2352" i="2"/>
  <c r="AU387" i="2"/>
  <c r="AU956" i="2"/>
  <c r="AU3328" i="2"/>
  <c r="AU2350" i="2"/>
  <c r="AU952" i="2"/>
  <c r="AU2930" i="2"/>
  <c r="AU2348" i="2"/>
  <c r="AU949" i="2"/>
  <c r="AU948" i="2"/>
  <c r="AU381" i="2"/>
  <c r="AU3322" i="2"/>
  <c r="AU1638" i="2"/>
  <c r="AU2341" i="2"/>
  <c r="AU1634" i="2"/>
  <c r="AU2927" i="2"/>
  <c r="AU3319" i="2"/>
  <c r="AU379" i="2"/>
  <c r="AU2340" i="2"/>
  <c r="AU4147" i="2"/>
  <c r="AU2922" i="2"/>
  <c r="AU376" i="2"/>
  <c r="AU4143" i="2"/>
  <c r="AU4139" i="2"/>
  <c r="AU375" i="2"/>
  <c r="AU3317" i="2"/>
  <c r="AU4136" i="2"/>
  <c r="AU4132" i="2"/>
  <c r="AU3315" i="2"/>
  <c r="AU4128" i="2"/>
  <c r="AU4124" i="2"/>
  <c r="AU4120" i="2"/>
  <c r="AU4116" i="2"/>
  <c r="AU4112" i="2"/>
  <c r="AU4109" i="2"/>
  <c r="AU4105" i="2"/>
  <c r="AU4101" i="2"/>
  <c r="AU4097" i="2"/>
  <c r="AU4093" i="2"/>
  <c r="AU4089" i="2"/>
  <c r="AU4085" i="2"/>
  <c r="AU4081" i="2"/>
  <c r="AU4077" i="2"/>
  <c r="AU4073" i="2"/>
  <c r="AU4069" i="2"/>
  <c r="AU4063" i="2"/>
  <c r="AU4061" i="2"/>
  <c r="AU2335" i="2"/>
  <c r="AU4055" i="2"/>
  <c r="AU2333" i="2"/>
  <c r="AU2920" i="2"/>
  <c r="AU2918" i="2"/>
  <c r="AU2330" i="2"/>
  <c r="AU4050" i="2"/>
  <c r="AU4046" i="2"/>
  <c r="AU4042" i="2"/>
  <c r="AU4038" i="2"/>
  <c r="AU2916" i="2"/>
  <c r="AU1624" i="2"/>
  <c r="AU2323" i="2"/>
  <c r="AU4036" i="2"/>
  <c r="AU4032" i="2"/>
  <c r="AU4028" i="2"/>
  <c r="AU4024" i="2"/>
  <c r="AU4020" i="2"/>
  <c r="AU4016" i="2"/>
  <c r="AU4012" i="2"/>
  <c r="AU4008" i="2"/>
  <c r="AU4004" i="2"/>
  <c r="AU4000" i="2"/>
  <c r="AU3996" i="2"/>
  <c r="AU3992" i="2"/>
  <c r="AU3988" i="2"/>
  <c r="AU3984" i="2"/>
  <c r="AU3307" i="2"/>
  <c r="AU3978" i="2"/>
  <c r="AU3975" i="2"/>
  <c r="AU3971" i="2"/>
  <c r="AU2914" i="2"/>
  <c r="AU3965" i="2"/>
  <c r="AU2320" i="2"/>
  <c r="AU3958" i="2"/>
  <c r="AU1622" i="2"/>
  <c r="AU371" i="2"/>
  <c r="AU2314" i="2"/>
  <c r="AU370" i="2"/>
  <c r="AU3305" i="2"/>
  <c r="AU369" i="2"/>
  <c r="AU367" i="2"/>
  <c r="AU1618" i="2"/>
  <c r="AU2309" i="2"/>
  <c r="AU1616" i="2"/>
  <c r="AU3957" i="2"/>
  <c r="AU2306" i="2"/>
  <c r="AU365" i="2"/>
  <c r="AU2905" i="2"/>
  <c r="AU3517" i="2"/>
  <c r="AU2900" i="2"/>
  <c r="AU2898" i="2"/>
  <c r="AU1611" i="2"/>
  <c r="AU363" i="2"/>
  <c r="AU361" i="2"/>
  <c r="AU2895" i="2"/>
  <c r="AU80" i="2"/>
  <c r="AU2302" i="2"/>
  <c r="AU1603" i="2"/>
  <c r="AU2300" i="2"/>
  <c r="AU2299" i="2"/>
  <c r="AU3301" i="2"/>
  <c r="AU1600" i="2"/>
  <c r="AU2294" i="2"/>
  <c r="AU357" i="2"/>
  <c r="AU2888" i="2"/>
  <c r="AU930" i="2"/>
  <c r="AU2290" i="2"/>
  <c r="AU1596" i="2"/>
  <c r="AU2288" i="2"/>
  <c r="AU3297" i="2"/>
  <c r="AU1594" i="2"/>
  <c r="AU2286" i="2"/>
  <c r="AU922" i="2"/>
  <c r="AU2285" i="2"/>
  <c r="AU920" i="2"/>
  <c r="AU918" i="2"/>
  <c r="AU917" i="2"/>
  <c r="AU2284" i="2"/>
  <c r="AU2283" i="2"/>
  <c r="AU2282" i="2"/>
  <c r="AU915" i="2"/>
  <c r="AU1584" i="2"/>
  <c r="AU3952" i="2"/>
  <c r="AU1582" i="2"/>
  <c r="AU1580" i="2"/>
  <c r="AU2880" i="2"/>
  <c r="AU1578" i="2"/>
  <c r="AU3511" i="2"/>
  <c r="AU75" i="2"/>
  <c r="AU3948" i="2"/>
  <c r="AU2876" i="2"/>
  <c r="AU2875" i="2"/>
  <c r="AU1572" i="2"/>
  <c r="AU340" i="2"/>
  <c r="AU2874" i="2"/>
  <c r="AU3291" i="2"/>
  <c r="AU3945" i="2"/>
  <c r="AU3941" i="2"/>
  <c r="AU3937" i="2"/>
  <c r="AU3933" i="2"/>
  <c r="AU3929" i="2"/>
  <c r="AU2273" i="2"/>
  <c r="AU3289" i="2"/>
  <c r="AU3928" i="2"/>
  <c r="AU3288" i="2"/>
  <c r="AU2271" i="2"/>
  <c r="AU2270" i="2"/>
  <c r="AU3925" i="2"/>
  <c r="AU3923" i="2"/>
  <c r="AU3919" i="2"/>
  <c r="AU3915" i="2"/>
  <c r="AU3911" i="2"/>
  <c r="AU3907" i="2"/>
  <c r="AU3903" i="2"/>
  <c r="AU3899" i="2"/>
  <c r="AU3895" i="2"/>
  <c r="AU3891" i="2"/>
  <c r="AU3887" i="2"/>
  <c r="AU332" i="2"/>
  <c r="AU2872" i="2"/>
  <c r="AU1560" i="2"/>
  <c r="AU901" i="2"/>
  <c r="AU1558" i="2"/>
  <c r="AU327" i="2"/>
  <c r="AU899" i="2"/>
  <c r="AU2263" i="2"/>
  <c r="AU1552" i="2"/>
  <c r="AU895" i="2"/>
  <c r="AU325" i="2"/>
  <c r="AU3285" i="2"/>
  <c r="AU323" i="2"/>
  <c r="AU893" i="2"/>
  <c r="AU2867" i="2"/>
  <c r="AU892" i="2"/>
  <c r="AU2259" i="2"/>
  <c r="AU2865" i="2"/>
  <c r="AU3282" i="2"/>
  <c r="AU889" i="2"/>
  <c r="AU2863" i="2"/>
  <c r="AU1542" i="2"/>
  <c r="AU3280" i="2"/>
  <c r="AU2861" i="2"/>
  <c r="AU69" i="2"/>
  <c r="AU1539" i="2"/>
  <c r="AU3879" i="2"/>
  <c r="AU2256" i="2"/>
  <c r="AU68" i="2"/>
  <c r="AU2857" i="2"/>
  <c r="AU1530" i="2"/>
  <c r="AU883" i="2"/>
  <c r="AU2254" i="2"/>
  <c r="AU313" i="2"/>
  <c r="AU2252" i="2"/>
  <c r="AU1527" i="2"/>
  <c r="AU3876" i="2"/>
  <c r="AU2249" i="2"/>
  <c r="AU2855" i="2"/>
  <c r="AU2246" i="2"/>
  <c r="AU65" i="2"/>
  <c r="AU1523" i="2"/>
  <c r="AU876" i="2"/>
  <c r="AU3872" i="2"/>
  <c r="AU3868" i="2"/>
  <c r="AU3864" i="2"/>
  <c r="AU3860" i="2"/>
  <c r="AU3856" i="2"/>
  <c r="AU3852" i="2"/>
  <c r="AU3848" i="2"/>
  <c r="AU3844" i="2"/>
  <c r="AU3840" i="2"/>
  <c r="AU3836" i="2"/>
  <c r="AU3832" i="2"/>
  <c r="AU3828" i="2"/>
  <c r="AU3824" i="2"/>
  <c r="AU3820" i="2"/>
  <c r="AU3816" i="2"/>
  <c r="AU3812" i="2"/>
  <c r="AU2852" i="2"/>
  <c r="AU3805" i="2"/>
  <c r="AU3801" i="2"/>
  <c r="AU3797" i="2"/>
  <c r="AU3793" i="2"/>
  <c r="AU3789" i="2"/>
  <c r="AU3785" i="2"/>
  <c r="AU3781" i="2"/>
  <c r="AU2244" i="2"/>
  <c r="AU1519" i="2"/>
  <c r="AU2850" i="2"/>
  <c r="AU1518" i="2"/>
  <c r="AU1516" i="2"/>
  <c r="AU871" i="2"/>
  <c r="AU307" i="2"/>
  <c r="AU2237" i="2"/>
  <c r="AU2235" i="2"/>
  <c r="AU1514" i="2"/>
  <c r="AU2231" i="2"/>
  <c r="AU3775" i="2"/>
  <c r="AU867" i="2"/>
  <c r="AU306" i="2"/>
  <c r="AU2844" i="2"/>
  <c r="AU1510" i="2"/>
  <c r="AU1509" i="2"/>
  <c r="AU863" i="2"/>
  <c r="AU861" i="2"/>
  <c r="AU2842" i="2"/>
  <c r="AU302" i="2"/>
  <c r="AU859" i="2"/>
  <c r="AU3772" i="2"/>
  <c r="AU3272" i="2"/>
  <c r="AU300" i="2"/>
  <c r="AU1501" i="2"/>
  <c r="AU2838" i="2"/>
  <c r="AU1499" i="2"/>
  <c r="AU1498" i="2"/>
  <c r="AU3769" i="2"/>
  <c r="AU3765" i="2"/>
  <c r="AU3761" i="2"/>
  <c r="AU3757" i="2"/>
  <c r="AU2218" i="2"/>
  <c r="AU3270" i="2"/>
  <c r="AU294" i="2"/>
  <c r="AU3499" i="2"/>
  <c r="AU1492" i="2"/>
  <c r="AU1490" i="2"/>
  <c r="AU1489" i="2"/>
  <c r="AU3755" i="2"/>
  <c r="AU853" i="2"/>
  <c r="AU290" i="2"/>
  <c r="AU289" i="2"/>
  <c r="AU2212" i="2"/>
  <c r="AU288" i="2"/>
  <c r="AU848" i="2"/>
  <c r="AU287" i="2"/>
  <c r="AU286" i="2"/>
  <c r="AU2830" i="2"/>
  <c r="AU2828" i="2"/>
  <c r="AU3265" i="2"/>
  <c r="AU283" i="2"/>
  <c r="AU1483" i="2"/>
  <c r="AU1481" i="2"/>
  <c r="AU3497" i="2"/>
  <c r="AU3496" i="2"/>
  <c r="AU3263" i="2"/>
  <c r="AU2822" i="2"/>
  <c r="AU3752" i="2"/>
  <c r="AU1476" i="2"/>
  <c r="AU279" i="2"/>
  <c r="AU2201" i="2"/>
  <c r="AU2818" i="2"/>
  <c r="AU3747" i="2"/>
  <c r="AU3743" i="2"/>
  <c r="AU3739" i="2"/>
  <c r="AU3735" i="2"/>
  <c r="AU3731" i="2"/>
  <c r="AU3727" i="2"/>
  <c r="AU3723" i="2"/>
  <c r="AU3719" i="2"/>
  <c r="AU3715" i="2"/>
  <c r="AU835" i="2"/>
  <c r="AU1473" i="2"/>
  <c r="AU833" i="2"/>
  <c r="AU3259" i="2"/>
  <c r="AU275" i="2"/>
  <c r="AU274" i="2"/>
  <c r="AU3257" i="2"/>
  <c r="AU3256" i="2"/>
  <c r="AU3713" i="2"/>
  <c r="AU270" i="2"/>
  <c r="AU828" i="2"/>
  <c r="AU826" i="2"/>
  <c r="AU2195" i="2"/>
  <c r="AU1466" i="2"/>
  <c r="AU819" i="2"/>
  <c r="AU3491" i="2"/>
  <c r="AU3707" i="2"/>
  <c r="AU3703" i="2"/>
  <c r="AU3699" i="2"/>
  <c r="AU1244" i="2"/>
  <c r="AU167" i="2"/>
  <c r="AU19" i="2"/>
  <c r="AU621" i="2"/>
  <c r="AU619" i="2"/>
  <c r="AU2680" i="2"/>
  <c r="AU617" i="2"/>
  <c r="AU2013" i="2"/>
  <c r="AU4457" i="2"/>
  <c r="AU4445" i="2"/>
  <c r="AU1233" i="2"/>
  <c r="AU3160" i="2"/>
  <c r="AU3158" i="2"/>
  <c r="AU2008" i="2"/>
  <c r="AU2006" i="2"/>
  <c r="AU2669" i="2"/>
  <c r="AU1997" i="2"/>
  <c r="AU2661" i="2"/>
  <c r="AU3430" i="2"/>
  <c r="AU1986" i="2"/>
  <c r="AU1982" i="2"/>
  <c r="AU606" i="2"/>
  <c r="AU4424" i="2"/>
  <c r="AU4412" i="2"/>
  <c r="AU4404" i="2"/>
  <c r="AU1980" i="2"/>
  <c r="AU3424" i="2"/>
  <c r="AU1976" i="2"/>
  <c r="AU4400" i="2"/>
  <c r="AU4392" i="2"/>
  <c r="AU4384" i="2"/>
  <c r="AU4376" i="2"/>
  <c r="AU3423" i="2"/>
  <c r="AU596" i="2"/>
  <c r="AU595" i="2"/>
  <c r="AU3141" i="2"/>
  <c r="AU1971" i="2"/>
  <c r="AU587" i="2"/>
  <c r="AU2640" i="2"/>
  <c r="AU1964" i="2"/>
  <c r="AU2637" i="2"/>
  <c r="AU3137" i="2"/>
  <c r="AU2631" i="2"/>
  <c r="AU3421" i="2"/>
  <c r="AU2629" i="2"/>
  <c r="AU3133" i="2"/>
  <c r="AU3417" i="2"/>
  <c r="AU2624" i="2"/>
  <c r="AU575" i="2"/>
  <c r="AU3130" i="2"/>
  <c r="AU3129" i="2"/>
  <c r="AU1947" i="2"/>
  <c r="AU4355" i="2"/>
  <c r="AU4347" i="2"/>
  <c r="AU2616" i="2"/>
  <c r="AU3125" i="2"/>
  <c r="AU1945" i="2"/>
  <c r="AU1168" i="2"/>
  <c r="AU4332" i="2"/>
  <c r="AU4324" i="2"/>
  <c r="AU147" i="2"/>
  <c r="AU4316" i="2"/>
  <c r="AU561" i="2"/>
  <c r="AU2601" i="2"/>
  <c r="AU554" i="2"/>
  <c r="AU1913" i="2"/>
  <c r="AU4305" i="2"/>
  <c r="AU551" i="2"/>
  <c r="AU143" i="2"/>
  <c r="AU3403" i="2"/>
  <c r="AU2583" i="2"/>
  <c r="AU3095" i="2"/>
  <c r="AU1133" i="2"/>
  <c r="AU2579" i="2"/>
  <c r="AU139" i="2"/>
  <c r="AU2575" i="2"/>
  <c r="AU1129" i="2"/>
  <c r="AU4297" i="2"/>
  <c r="AU4285" i="2"/>
  <c r="AU2562" i="2"/>
  <c r="AU1118" i="2"/>
  <c r="AU2558" i="2"/>
  <c r="AU1872" i="2"/>
  <c r="AU2555" i="2"/>
  <c r="AU1869" i="2"/>
  <c r="AU1113" i="2"/>
  <c r="AU1109" i="2"/>
  <c r="AU134" i="2"/>
  <c r="AU1847" i="2"/>
  <c r="AU1104" i="2"/>
  <c r="AU517" i="2"/>
  <c r="AU516" i="2"/>
  <c r="AU3064" i="2"/>
  <c r="AU3570" i="2"/>
  <c r="AU3569" i="2"/>
  <c r="AU4253" i="2"/>
  <c r="AU3059" i="2"/>
  <c r="AU3568" i="2"/>
  <c r="AU3386" i="2"/>
  <c r="AU1095" i="2"/>
  <c r="AU3567" i="2"/>
  <c r="AU1835" i="2"/>
  <c r="AU1091" i="2"/>
  <c r="AU1090" i="2"/>
  <c r="AU3048" i="2"/>
  <c r="AU3046" i="2"/>
  <c r="AU3045" i="2"/>
  <c r="AU1818" i="2"/>
  <c r="AU3041" i="2"/>
  <c r="AU4242" i="2"/>
  <c r="AU4240" i="2"/>
  <c r="AU2506" i="2"/>
  <c r="AU489" i="2"/>
  <c r="AU487" i="2"/>
  <c r="AU1804" i="2"/>
  <c r="AU466" i="2"/>
  <c r="AU3366" i="2"/>
  <c r="AU3018" i="2"/>
  <c r="AU4222" i="2"/>
  <c r="AU2470" i="2"/>
  <c r="AU2468" i="2"/>
  <c r="AU3013" i="2"/>
  <c r="AU1774" i="2"/>
  <c r="AU461" i="2"/>
  <c r="AU3009" i="2"/>
  <c r="AU3008" i="2"/>
  <c r="AU2456" i="2"/>
  <c r="AU3548" i="2"/>
  <c r="AU3547" i="2"/>
  <c r="AU3001" i="2"/>
  <c r="AU4214" i="2"/>
  <c r="AU1032" i="2"/>
  <c r="AU454" i="2"/>
  <c r="AU453" i="2"/>
  <c r="AU3358" i="2"/>
  <c r="AU1020" i="2"/>
  <c r="AU1018" i="2"/>
  <c r="AU2425" i="2"/>
  <c r="AU2411" i="2"/>
  <c r="AU430" i="2"/>
  <c r="AU2400" i="2"/>
  <c r="AU426" i="2"/>
  <c r="AU1701" i="2"/>
  <c r="AU424" i="2"/>
  <c r="AU1697" i="2"/>
  <c r="AU2392" i="2"/>
  <c r="AU990" i="2"/>
  <c r="AU3534" i="2"/>
  <c r="AU10" i="2"/>
  <c r="AU987" i="2"/>
  <c r="AU984" i="2"/>
  <c r="AU1688" i="2"/>
  <c r="AU412" i="2"/>
  <c r="AU1683" i="2"/>
  <c r="AU982" i="2"/>
  <c r="AU1679" i="2"/>
  <c r="AU979" i="2"/>
  <c r="AU2375" i="2"/>
  <c r="AU977" i="2"/>
  <c r="AU1674" i="2"/>
  <c r="AU2371" i="2"/>
  <c r="AU4166" i="2"/>
  <c r="AU2945" i="2"/>
  <c r="AU1667" i="2"/>
  <c r="AU400" i="2"/>
  <c r="AU3337" i="2"/>
  <c r="AU4158" i="2"/>
  <c r="AU2021" i="2"/>
  <c r="AU3695" i="2"/>
  <c r="AU3691" i="2"/>
  <c r="AU3689" i="2"/>
  <c r="AU818" i="2"/>
  <c r="AU817" i="2"/>
  <c r="AU815" i="2"/>
  <c r="AU813" i="2"/>
  <c r="AU1462" i="2"/>
  <c r="AU3490" i="2"/>
  <c r="AU59" i="2"/>
  <c r="AU1460" i="2"/>
  <c r="AU3684" i="2"/>
  <c r="AU265" i="2"/>
  <c r="AU811" i="2"/>
  <c r="AU2182" i="2"/>
  <c r="AU1458" i="2"/>
  <c r="AU2179" i="2"/>
  <c r="AU2803" i="2"/>
  <c r="AU1457" i="2"/>
  <c r="AU2799" i="2"/>
  <c r="AU1456" i="2"/>
  <c r="AU1454" i="2"/>
  <c r="AU1452" i="2"/>
  <c r="AU2798" i="2"/>
  <c r="AU2174" i="2"/>
  <c r="AU2797" i="2"/>
  <c r="AU1449" i="2"/>
  <c r="AU1447" i="2"/>
  <c r="AU2171" i="2"/>
  <c r="AU2170" i="2"/>
  <c r="AU800" i="2"/>
  <c r="AU2168" i="2"/>
  <c r="AU796" i="2"/>
  <c r="AU1442" i="2"/>
  <c r="AU795" i="2"/>
  <c r="AU2793" i="2"/>
  <c r="AU792" i="2"/>
  <c r="AU2164" i="2"/>
  <c r="AU2163" i="2"/>
  <c r="AU56" i="2"/>
  <c r="AU791" i="2"/>
  <c r="AU790" i="2"/>
  <c r="AU1439" i="2"/>
  <c r="AU2788" i="2"/>
  <c r="AU3481" i="2"/>
  <c r="AU1435" i="2"/>
  <c r="AU2159" i="2"/>
  <c r="AU1431" i="2"/>
  <c r="AU3679" i="2"/>
  <c r="AU2785" i="2"/>
  <c r="AU2784" i="2"/>
  <c r="AU2783" i="2"/>
  <c r="AU3242" i="2"/>
  <c r="AU3674" i="2"/>
  <c r="AU3672" i="2"/>
  <c r="AU3240" i="2"/>
  <c r="AU2154" i="2"/>
  <c r="AU246" i="2"/>
  <c r="AU2153" i="2"/>
  <c r="AU1424" i="2"/>
  <c r="AU776" i="2"/>
  <c r="AU2151" i="2"/>
  <c r="AU52" i="2"/>
  <c r="AU1421" i="2"/>
  <c r="AU771" i="2"/>
  <c r="AU2149" i="2"/>
  <c r="AU245" i="2"/>
  <c r="AU1416" i="2"/>
  <c r="AU3668" i="2"/>
  <c r="AU243" i="2"/>
  <c r="AU3236" i="2"/>
  <c r="AU240" i="2"/>
  <c r="AU2147" i="2"/>
  <c r="AU764" i="2"/>
  <c r="AU3667" i="2"/>
  <c r="AU7" i="2"/>
  <c r="AU2145" i="2"/>
  <c r="AU762" i="2"/>
  <c r="AU3233" i="2"/>
  <c r="AU2143" i="2"/>
  <c r="AU2140" i="2"/>
  <c r="AU2771" i="2"/>
  <c r="AU2138" i="2"/>
  <c r="AU48" i="2"/>
  <c r="AU235" i="2"/>
  <c r="AU756" i="2"/>
  <c r="AU754" i="2"/>
  <c r="AU2769" i="2"/>
  <c r="AU232" i="2"/>
  <c r="AU753" i="2"/>
  <c r="AU46" i="2"/>
  <c r="AU1400" i="2"/>
  <c r="AU3229" i="2"/>
  <c r="AU3228" i="2"/>
  <c r="AU1397" i="2"/>
  <c r="AU3226" i="2"/>
  <c r="AU3225" i="2"/>
  <c r="AU3474" i="2"/>
  <c r="AU229" i="2"/>
  <c r="AU3223" i="2"/>
  <c r="AU3661" i="2"/>
  <c r="AU3659" i="2"/>
  <c r="AU3473" i="2"/>
  <c r="AU2126" i="2"/>
  <c r="AU2124" i="2"/>
  <c r="AU3222" i="2"/>
  <c r="AU1386" i="2"/>
  <c r="AU1384" i="2"/>
  <c r="AU1381" i="2"/>
  <c r="AU2123" i="2"/>
  <c r="AU1380" i="2"/>
  <c r="AU2121" i="2"/>
  <c r="AU42" i="2"/>
  <c r="AU3219" i="2"/>
  <c r="AU223" i="2"/>
  <c r="AU1376" i="2"/>
  <c r="AU2759" i="2"/>
  <c r="AU1375" i="2"/>
  <c r="AU1373" i="2"/>
  <c r="AU3218" i="2"/>
  <c r="AU2757" i="2"/>
  <c r="AU2756" i="2"/>
  <c r="AU2114" i="2"/>
  <c r="AU3655" i="2"/>
  <c r="AU2112" i="2"/>
  <c r="AU2752" i="2"/>
  <c r="AU219" i="2"/>
  <c r="AU2750" i="2"/>
  <c r="AU3650" i="2"/>
  <c r="AU3649" i="2"/>
  <c r="AU3646" i="2"/>
  <c r="AU1364" i="2"/>
  <c r="AU728" i="2"/>
  <c r="AU1361" i="2"/>
  <c r="AU1358" i="2"/>
  <c r="AU723" i="2"/>
  <c r="AU2749" i="2"/>
  <c r="AU2106" i="2"/>
  <c r="AU2745" i="2"/>
  <c r="AU3638" i="2"/>
  <c r="AU3634" i="2"/>
  <c r="AU1353" i="2"/>
  <c r="AU1352" i="2"/>
  <c r="AU1349" i="2"/>
  <c r="AU3632" i="2"/>
  <c r="AU39" i="2"/>
  <c r="AU214" i="2"/>
  <c r="AU1346" i="2"/>
  <c r="AU719" i="2"/>
  <c r="AU1343" i="2"/>
  <c r="AU1342" i="2"/>
  <c r="AU2740" i="2"/>
  <c r="AU3211" i="2"/>
  <c r="AU714" i="2"/>
  <c r="AU2098" i="2"/>
  <c r="AU38" i="2"/>
  <c r="AU1340" i="2"/>
  <c r="AU3209" i="2"/>
  <c r="AU211" i="2"/>
  <c r="AU1338" i="2"/>
  <c r="AU2094" i="2"/>
  <c r="AU1334" i="2"/>
  <c r="AU1332" i="2"/>
  <c r="AU2091" i="2"/>
  <c r="AU1331" i="2"/>
  <c r="AU3205" i="2"/>
  <c r="AU1329" i="2"/>
  <c r="AU2088" i="2"/>
  <c r="AU704" i="2"/>
  <c r="AU206" i="2"/>
  <c r="AU2730" i="2"/>
  <c r="AU2086" i="2"/>
  <c r="AU700" i="2"/>
  <c r="AU2728" i="2"/>
  <c r="AU2085" i="2"/>
  <c r="AU1321" i="2"/>
  <c r="AU1319" i="2"/>
  <c r="AU1318" i="2"/>
  <c r="AU3460" i="2"/>
  <c r="AU1317" i="2"/>
  <c r="AU693" i="2"/>
  <c r="AU692" i="2"/>
  <c r="AU1315" i="2"/>
  <c r="AU1313" i="2"/>
  <c r="AU3201" i="2"/>
  <c r="AU3199" i="2"/>
  <c r="AU2081" i="2"/>
  <c r="AU1308" i="2"/>
  <c r="AU1307" i="2"/>
  <c r="AU198" i="2"/>
  <c r="AU2718" i="2"/>
  <c r="AU1305" i="2"/>
  <c r="AU2716" i="2"/>
  <c r="AU3628" i="2"/>
  <c r="AU3197" i="2"/>
  <c r="AU3196" i="2"/>
  <c r="AU2073" i="2"/>
  <c r="AU2713" i="2"/>
  <c r="AU2071" i="2"/>
  <c r="AU33" i="2"/>
  <c r="AU1301" i="2"/>
  <c r="AU2710" i="2"/>
  <c r="AU3194" i="2"/>
  <c r="AU3457" i="2"/>
  <c r="AU2709" i="2"/>
  <c r="AU3192" i="2"/>
  <c r="AU1292" i="2"/>
  <c r="AU2063" i="2"/>
  <c r="AU673" i="2"/>
  <c r="AU2062" i="2"/>
  <c r="AU672" i="2"/>
  <c r="AU2060" i="2"/>
  <c r="AU3454" i="2"/>
  <c r="AU29" i="2"/>
  <c r="AU188" i="2"/>
  <c r="AU2058" i="2"/>
  <c r="AU28" i="2"/>
  <c r="AU1284" i="2"/>
  <c r="AU2055" i="2"/>
  <c r="AU1281" i="2"/>
  <c r="AU662" i="2"/>
  <c r="AU1278" i="2"/>
  <c r="AU2702" i="2"/>
  <c r="AU659" i="2"/>
  <c r="AU2052" i="2"/>
  <c r="AU656" i="2"/>
  <c r="AU1276" i="2"/>
  <c r="AU2700" i="2"/>
  <c r="AU3185" i="2"/>
  <c r="AU3619" i="2"/>
  <c r="AU1273" i="2"/>
  <c r="AU2049" i="2"/>
  <c r="AU3184" i="2"/>
  <c r="AU1271" i="2"/>
  <c r="AU650" i="2"/>
  <c r="AU2043" i="2"/>
  <c r="AU2042" i="2"/>
  <c r="AU649" i="2"/>
  <c r="AU647" i="2"/>
  <c r="AU3182" i="2"/>
  <c r="AU25" i="2"/>
  <c r="AU643" i="2"/>
  <c r="AU1266" i="2"/>
  <c r="AU2036" i="2"/>
  <c r="AU3448" i="2"/>
  <c r="AU2035" i="2"/>
  <c r="AU2034" i="2"/>
  <c r="AU638" i="2"/>
  <c r="AU1261" i="2"/>
  <c r="AU3616" i="2"/>
  <c r="AU3612" i="2"/>
  <c r="AU178" i="2"/>
  <c r="AU1257" i="2"/>
  <c r="AU175" i="2"/>
  <c r="AU174" i="2"/>
  <c r="AU2028" i="2"/>
  <c r="AU635" i="2"/>
  <c r="AU3447" i="2"/>
  <c r="AU169" i="2"/>
  <c r="AU632" i="2"/>
  <c r="AU3611" i="2"/>
  <c r="AU2026" i="2"/>
  <c r="AU2024" i="2"/>
  <c r="AU2023" i="2"/>
  <c r="AU3607" i="2"/>
  <c r="AU3605" i="2"/>
  <c r="AU628" i="2"/>
  <c r="AU3443" i="2"/>
  <c r="AU2022" i="2"/>
  <c r="AS2690" i="2"/>
  <c r="AQ2690" i="2"/>
  <c r="AI2690" i="2"/>
  <c r="AH2690" i="2"/>
  <c r="AG2690" i="2"/>
  <c r="AF2690" i="2"/>
  <c r="AS3169" i="2"/>
  <c r="AQ3169" i="2"/>
  <c r="AI3169" i="2"/>
  <c r="AH3169" i="2"/>
  <c r="AG3169" i="2"/>
  <c r="AF3169" i="2"/>
  <c r="AS626" i="2"/>
  <c r="AQ626" i="2"/>
  <c r="AI626" i="2"/>
  <c r="AH626" i="2"/>
  <c r="AG626" i="2"/>
  <c r="AF626" i="2"/>
  <c r="AS2689" i="2"/>
  <c r="AQ2689" i="2"/>
  <c r="AI2689" i="2"/>
  <c r="AH2689" i="2"/>
  <c r="AG2689" i="2"/>
  <c r="AF2689" i="2"/>
  <c r="AS625" i="2"/>
  <c r="AQ625" i="2"/>
  <c r="AI625" i="2"/>
  <c r="AH625" i="2"/>
  <c r="AG625" i="2"/>
  <c r="AF625" i="2"/>
  <c r="AS2688" i="2"/>
  <c r="AQ2688" i="2"/>
  <c r="AI2688" i="2"/>
  <c r="AH2688" i="2"/>
  <c r="AG2688" i="2"/>
  <c r="AF2688" i="2"/>
  <c r="AS1244" i="2"/>
  <c r="AQ1244" i="2"/>
  <c r="AI1244" i="2"/>
  <c r="AH1244" i="2"/>
  <c r="AG1244" i="2"/>
  <c r="AF1244" i="2"/>
  <c r="AS1243" i="2"/>
  <c r="AQ1243" i="2"/>
  <c r="AI1243" i="2"/>
  <c r="AH1243" i="2"/>
  <c r="AG1243" i="2"/>
  <c r="AF1243" i="2"/>
  <c r="AS2687" i="2"/>
  <c r="AQ2687" i="2"/>
  <c r="AI2687" i="2"/>
  <c r="AH2687" i="2"/>
  <c r="AG2687" i="2"/>
  <c r="AF2687" i="2"/>
  <c r="AS624" i="2"/>
  <c r="AQ624" i="2"/>
  <c r="AI624" i="2"/>
  <c r="AH624" i="2"/>
  <c r="AG624" i="2"/>
  <c r="AF624" i="2"/>
  <c r="AS20" i="2"/>
  <c r="AQ20" i="2"/>
  <c r="AI20" i="2"/>
  <c r="AH20" i="2"/>
  <c r="AG20" i="2"/>
  <c r="AF20" i="2"/>
  <c r="AS2686" i="2"/>
  <c r="AQ2686" i="2"/>
  <c r="AI2686" i="2"/>
  <c r="AH2686" i="2"/>
  <c r="AG2686" i="2"/>
  <c r="AF2686" i="2"/>
  <c r="AS2685" i="2"/>
  <c r="AQ2685" i="2"/>
  <c r="AI2685" i="2"/>
  <c r="AH2685" i="2"/>
  <c r="AG2685" i="2"/>
  <c r="AF2685" i="2"/>
  <c r="AS2020" i="2"/>
  <c r="AQ2020" i="2"/>
  <c r="AI2020" i="2"/>
  <c r="AH2020" i="2"/>
  <c r="AG2020" i="2"/>
  <c r="AF2020" i="2"/>
  <c r="AS167" i="2"/>
  <c r="AQ167" i="2"/>
  <c r="AI167" i="2"/>
  <c r="AH167" i="2"/>
  <c r="AG167" i="2"/>
  <c r="AF167" i="2"/>
  <c r="AS166" i="2"/>
  <c r="AQ166" i="2"/>
  <c r="AI166" i="2"/>
  <c r="AH166" i="2"/>
  <c r="AG166" i="2"/>
  <c r="AF166" i="2"/>
  <c r="AS2019" i="2"/>
  <c r="AQ2019" i="2"/>
  <c r="AI2019" i="2"/>
  <c r="AH2019" i="2"/>
  <c r="AG2019" i="2"/>
  <c r="AF2019" i="2"/>
  <c r="AS623" i="2"/>
  <c r="AQ623" i="2"/>
  <c r="AI623" i="2"/>
  <c r="AH623" i="2"/>
  <c r="AG623" i="2"/>
  <c r="AF623" i="2"/>
  <c r="AS3168" i="2"/>
  <c r="AQ3168" i="2"/>
  <c r="AI3168" i="2"/>
  <c r="AH3168" i="2"/>
  <c r="AG3168" i="2"/>
  <c r="AF3168" i="2"/>
  <c r="AS1242" i="2"/>
  <c r="AQ1242" i="2"/>
  <c r="AI1242" i="2"/>
  <c r="AH1242" i="2"/>
  <c r="AG1242" i="2"/>
  <c r="AF1242" i="2"/>
  <c r="AS3442" i="2"/>
  <c r="AQ3442" i="2"/>
  <c r="AI3442" i="2"/>
  <c r="AH3442" i="2"/>
  <c r="AG3442" i="2"/>
  <c r="AF3442" i="2"/>
  <c r="AS2684" i="2"/>
  <c r="AQ2684" i="2"/>
  <c r="AI2684" i="2"/>
  <c r="AH2684" i="2"/>
  <c r="AG2684" i="2"/>
  <c r="AF2684" i="2"/>
  <c r="AS19" i="2"/>
  <c r="AQ19" i="2"/>
  <c r="AI19" i="2"/>
  <c r="AH19" i="2"/>
  <c r="AG19" i="2"/>
  <c r="AF19" i="2"/>
  <c r="AS2683" i="2"/>
  <c r="AQ2683" i="2"/>
  <c r="AI2683" i="2"/>
  <c r="AH2683" i="2"/>
  <c r="AG2683" i="2"/>
  <c r="AF2683" i="2"/>
  <c r="AS1241" i="2"/>
  <c r="AQ1241" i="2"/>
  <c r="AI1241" i="2"/>
  <c r="AH1241" i="2"/>
  <c r="AG1241" i="2"/>
  <c r="AF1241" i="2"/>
  <c r="AS622" i="2"/>
  <c r="AQ622" i="2"/>
  <c r="AI622" i="2"/>
  <c r="AH622" i="2"/>
  <c r="AG622" i="2"/>
  <c r="AF622" i="2"/>
  <c r="AS3167" i="2"/>
  <c r="AQ3167" i="2"/>
  <c r="AI3167" i="2"/>
  <c r="AH3167" i="2"/>
  <c r="AG3167" i="2"/>
  <c r="AF3167" i="2"/>
  <c r="AS2682" i="2"/>
  <c r="AQ2682" i="2"/>
  <c r="AI2682" i="2"/>
  <c r="AH2682" i="2"/>
  <c r="AG2682" i="2"/>
  <c r="AF2682" i="2"/>
  <c r="AS3441" i="2"/>
  <c r="AQ3441" i="2"/>
  <c r="AI3441" i="2"/>
  <c r="AH3441" i="2"/>
  <c r="AG3441" i="2"/>
  <c r="AF3441" i="2"/>
  <c r="AS3440" i="2"/>
  <c r="AQ3440" i="2"/>
  <c r="AI3440" i="2"/>
  <c r="AH3440" i="2"/>
  <c r="AG3440" i="2"/>
  <c r="AF3440" i="2"/>
  <c r="AS621" i="2"/>
  <c r="AQ621" i="2"/>
  <c r="AI621" i="2"/>
  <c r="AH621" i="2"/>
  <c r="AG621" i="2"/>
  <c r="AF621" i="2"/>
  <c r="AS2018" i="2"/>
  <c r="AQ2018" i="2"/>
  <c r="AI2018" i="2"/>
  <c r="AH2018" i="2"/>
  <c r="AG2018" i="2"/>
  <c r="AF2018" i="2"/>
  <c r="AS620" i="2"/>
  <c r="AQ620" i="2"/>
  <c r="AI620" i="2"/>
  <c r="AH620" i="2"/>
  <c r="AG620" i="2"/>
  <c r="AF620" i="2"/>
  <c r="AS2017" i="2"/>
  <c r="AQ2017" i="2"/>
  <c r="AI2017" i="2"/>
  <c r="AH2017" i="2"/>
  <c r="AG2017" i="2"/>
  <c r="AF2017" i="2"/>
  <c r="AS619" i="2"/>
  <c r="AQ619" i="2"/>
  <c r="AI619" i="2"/>
  <c r="AH619" i="2"/>
  <c r="AG619" i="2"/>
  <c r="AF619" i="2"/>
  <c r="AS2016" i="2"/>
  <c r="AQ2016" i="2"/>
  <c r="AI2016" i="2"/>
  <c r="AH2016" i="2"/>
  <c r="AG2016" i="2"/>
  <c r="AF2016" i="2"/>
  <c r="AS3439" i="2"/>
  <c r="AQ3439" i="2"/>
  <c r="AI3439" i="2"/>
  <c r="AH3439" i="2"/>
  <c r="AG3439" i="2"/>
  <c r="AF3439" i="2"/>
  <c r="AS3166" i="2"/>
  <c r="AQ3166" i="2"/>
  <c r="AI3166" i="2"/>
  <c r="AH3166" i="2"/>
  <c r="AG3166" i="2"/>
  <c r="AF3166" i="2"/>
  <c r="AS2681" i="2"/>
  <c r="AQ2681" i="2"/>
  <c r="AI2681" i="2"/>
  <c r="AH2681" i="2"/>
  <c r="AG2681" i="2"/>
  <c r="AF2681" i="2"/>
  <c r="AS3165" i="2"/>
  <c r="AQ3165" i="2"/>
  <c r="AI3165" i="2"/>
  <c r="AH3165" i="2"/>
  <c r="AG3165" i="2"/>
  <c r="AF3165" i="2"/>
  <c r="AS3164" i="2"/>
  <c r="AQ3164" i="2"/>
  <c r="AI3164" i="2"/>
  <c r="AH3164" i="2"/>
  <c r="AG3164" i="2"/>
  <c r="AF3164" i="2"/>
  <c r="AS3163" i="2"/>
  <c r="AQ3163" i="2"/>
  <c r="AI3163" i="2"/>
  <c r="AH3163" i="2"/>
  <c r="AG3163" i="2"/>
  <c r="AF3163" i="2"/>
  <c r="AS2680" i="2"/>
  <c r="AQ2680" i="2"/>
  <c r="AI2680" i="2"/>
  <c r="AH2680" i="2"/>
  <c r="AG2680" i="2"/>
  <c r="AF2680" i="2"/>
  <c r="AS3603" i="2"/>
  <c r="AQ3603" i="2"/>
  <c r="AI3603" i="2"/>
  <c r="AH3603" i="2"/>
  <c r="AG3603" i="2"/>
  <c r="AF3603" i="2"/>
  <c r="AS618" i="2"/>
  <c r="AQ618" i="2"/>
  <c r="AI618" i="2"/>
  <c r="AH618" i="2"/>
  <c r="AG618" i="2"/>
  <c r="AF618" i="2"/>
  <c r="AS2679" i="2"/>
  <c r="AQ2679" i="2"/>
  <c r="AI2679" i="2"/>
  <c r="AH2679" i="2"/>
  <c r="AG2679" i="2"/>
  <c r="AF2679" i="2"/>
  <c r="AS4461" i="2"/>
  <c r="AQ4461" i="2"/>
  <c r="AI4461" i="2"/>
  <c r="AH4461" i="2"/>
  <c r="AG4461" i="2"/>
  <c r="AF4461" i="2"/>
  <c r="AS2678" i="2"/>
  <c r="AQ2678" i="2"/>
  <c r="AI2678" i="2"/>
  <c r="AH2678" i="2"/>
  <c r="AG2678" i="2"/>
  <c r="AF2678" i="2"/>
  <c r="AS3162" i="2"/>
  <c r="AQ3162" i="2"/>
  <c r="AI3162" i="2"/>
  <c r="AH3162" i="2"/>
  <c r="AG3162" i="2"/>
  <c r="AF3162" i="2"/>
  <c r="AS4460" i="2"/>
  <c r="AQ4460" i="2"/>
  <c r="AI4460" i="2"/>
  <c r="AH4460" i="2"/>
  <c r="AG4460" i="2"/>
  <c r="AF4460" i="2"/>
  <c r="AS2015" i="2"/>
  <c r="AQ2015" i="2"/>
  <c r="AI2015" i="2"/>
  <c r="AH2015" i="2"/>
  <c r="AG2015" i="2"/>
  <c r="AF2015" i="2"/>
  <c r="AS1240" i="2"/>
  <c r="AQ1240" i="2"/>
  <c r="AI1240" i="2"/>
  <c r="AH1240" i="2"/>
  <c r="AG1240" i="2"/>
  <c r="AF1240" i="2"/>
  <c r="AS1239" i="2"/>
  <c r="AQ1239" i="2"/>
  <c r="AI1239" i="2"/>
  <c r="AH1239" i="2"/>
  <c r="AG1239" i="2"/>
  <c r="AF1239" i="2"/>
  <c r="AS1238" i="2"/>
  <c r="AQ1238" i="2"/>
  <c r="AI1238" i="2"/>
  <c r="AH1238" i="2"/>
  <c r="AG1238" i="2"/>
  <c r="AF1238" i="2"/>
  <c r="AS617" i="2"/>
  <c r="AQ617" i="2"/>
  <c r="AI617" i="2"/>
  <c r="AH617" i="2"/>
  <c r="AG617" i="2"/>
  <c r="AF617" i="2"/>
  <c r="AS616" i="2"/>
  <c r="AQ616" i="2"/>
  <c r="AI616" i="2"/>
  <c r="AH616" i="2"/>
  <c r="AG616" i="2"/>
  <c r="AF616" i="2"/>
  <c r="AS615" i="2"/>
  <c r="AQ615" i="2"/>
  <c r="AI615" i="2"/>
  <c r="AH615" i="2"/>
  <c r="AG615" i="2"/>
  <c r="AF615" i="2"/>
  <c r="AS614" i="2"/>
  <c r="AQ614" i="2"/>
  <c r="AI614" i="2"/>
  <c r="AH614" i="2"/>
  <c r="AG614" i="2"/>
  <c r="AF614" i="2"/>
  <c r="AS2677" i="2"/>
  <c r="AQ2677" i="2"/>
  <c r="AI2677" i="2"/>
  <c r="AH2677" i="2"/>
  <c r="AG2677" i="2"/>
  <c r="AF2677" i="2"/>
  <c r="AS18" i="2"/>
  <c r="AQ18" i="2"/>
  <c r="AI18" i="2"/>
  <c r="AH18" i="2"/>
  <c r="AG18" i="2"/>
  <c r="AF18" i="2"/>
  <c r="AS3438" i="2"/>
  <c r="AQ3438" i="2"/>
  <c r="AI3438" i="2"/>
  <c r="AH3438" i="2"/>
  <c r="AG3438" i="2"/>
  <c r="AF3438" i="2"/>
  <c r="AS2014" i="2"/>
  <c r="AQ2014" i="2"/>
  <c r="AI2014" i="2"/>
  <c r="AH2014" i="2"/>
  <c r="AG2014" i="2"/>
  <c r="AF2014" i="2"/>
  <c r="AS2013" i="2"/>
  <c r="AQ2013" i="2"/>
  <c r="AI2013" i="2"/>
  <c r="AH2013" i="2"/>
  <c r="AG2013" i="2"/>
  <c r="AF2013" i="2"/>
  <c r="AQ3161" i="2"/>
  <c r="AI3161" i="2"/>
  <c r="AH3161" i="2"/>
  <c r="AG3161" i="2"/>
  <c r="AF3161" i="2"/>
  <c r="AS1237" i="2"/>
  <c r="AQ1237" i="2"/>
  <c r="AI1237" i="2"/>
  <c r="AH1237" i="2"/>
  <c r="AG1237" i="2"/>
  <c r="AF1237" i="2"/>
  <c r="AS2012" i="2"/>
  <c r="AQ2012" i="2"/>
  <c r="AI2012" i="2"/>
  <c r="AH2012" i="2"/>
  <c r="AG2012" i="2"/>
  <c r="AF2012" i="2"/>
  <c r="AS1236" i="2"/>
  <c r="AQ1236" i="2"/>
  <c r="AI1236" i="2"/>
  <c r="AH1236" i="2"/>
  <c r="AG1236" i="2"/>
  <c r="AF1236" i="2"/>
  <c r="AS1235" i="2"/>
  <c r="AQ1235" i="2"/>
  <c r="AI1235" i="2"/>
  <c r="AH1235" i="2"/>
  <c r="AG1235" i="2"/>
  <c r="AF1235" i="2"/>
  <c r="AS4459" i="2"/>
  <c r="AQ4459" i="2"/>
  <c r="AI4459" i="2"/>
  <c r="AH4459" i="2"/>
  <c r="AG4459" i="2"/>
  <c r="AF4459" i="2"/>
  <c r="AS4458" i="2"/>
  <c r="AQ4458" i="2"/>
  <c r="AI4458" i="2"/>
  <c r="AH4458" i="2"/>
  <c r="AG4458" i="2"/>
  <c r="AF4458" i="2"/>
  <c r="AS4457" i="2"/>
  <c r="AQ4457" i="2"/>
  <c r="AI4457" i="2"/>
  <c r="AH4457" i="2"/>
  <c r="AG4457" i="2"/>
  <c r="AF4457" i="2"/>
  <c r="AS4456" i="2"/>
  <c r="AQ4456" i="2"/>
  <c r="AI4456" i="2"/>
  <c r="AH4456" i="2"/>
  <c r="AG4456" i="2"/>
  <c r="AF4456" i="2"/>
  <c r="AS4455" i="2"/>
  <c r="AQ4455" i="2"/>
  <c r="AI4455" i="2"/>
  <c r="AH4455" i="2"/>
  <c r="AG4455" i="2"/>
  <c r="AF4455" i="2"/>
  <c r="AS4454" i="2"/>
  <c r="AQ4454" i="2"/>
  <c r="AI4454" i="2"/>
  <c r="AH4454" i="2"/>
  <c r="AG4454" i="2"/>
  <c r="AF4454" i="2"/>
  <c r="AS4453" i="2"/>
  <c r="AQ4453" i="2"/>
  <c r="AI4453" i="2"/>
  <c r="AH4453" i="2"/>
  <c r="AG4453" i="2"/>
  <c r="AF4453" i="2"/>
  <c r="AS4452" i="2"/>
  <c r="AQ4452" i="2"/>
  <c r="AI4452" i="2"/>
  <c r="AH4452" i="2"/>
  <c r="AG4452" i="2"/>
  <c r="AF4452" i="2"/>
  <c r="AS4451" i="2"/>
  <c r="AQ4451" i="2"/>
  <c r="AI4451" i="2"/>
  <c r="AH4451" i="2"/>
  <c r="AG4451" i="2"/>
  <c r="AF4451" i="2"/>
  <c r="AS4450" i="2"/>
  <c r="AQ4450" i="2"/>
  <c r="AI4450" i="2"/>
  <c r="AH4450" i="2"/>
  <c r="AG4450" i="2"/>
  <c r="AF4450" i="2"/>
  <c r="AS4449" i="2"/>
  <c r="AQ4449" i="2"/>
  <c r="AI4449" i="2"/>
  <c r="AH4449" i="2"/>
  <c r="AG4449" i="2"/>
  <c r="AF4449" i="2"/>
  <c r="AS4448" i="2"/>
  <c r="AQ4448" i="2"/>
  <c r="AI4448" i="2"/>
  <c r="AH4448" i="2"/>
  <c r="AG4448" i="2"/>
  <c r="AF4448" i="2"/>
  <c r="AS4447" i="2"/>
  <c r="AQ4447" i="2"/>
  <c r="AI4447" i="2"/>
  <c r="AH4447" i="2"/>
  <c r="AG4447" i="2"/>
  <c r="AF4447" i="2"/>
  <c r="AS4446" i="2"/>
  <c r="AQ4446" i="2"/>
  <c r="AI4446" i="2"/>
  <c r="AH4446" i="2"/>
  <c r="AG4446" i="2"/>
  <c r="AF4446" i="2"/>
  <c r="AS4445" i="2"/>
  <c r="AQ4445" i="2"/>
  <c r="AI4445" i="2"/>
  <c r="AH4445" i="2"/>
  <c r="AG4445" i="2"/>
  <c r="AF4445" i="2"/>
  <c r="AS4444" i="2"/>
  <c r="AQ4444" i="2"/>
  <c r="AI4444" i="2"/>
  <c r="AH4444" i="2"/>
  <c r="AG4444" i="2"/>
  <c r="AF4444" i="2"/>
  <c r="AS4443" i="2"/>
  <c r="AQ4443" i="2"/>
  <c r="AI4443" i="2"/>
  <c r="AH4443" i="2"/>
  <c r="AG4443" i="2"/>
  <c r="AF4443" i="2"/>
  <c r="AS4442" i="2"/>
  <c r="AQ4442" i="2"/>
  <c r="AI4442" i="2"/>
  <c r="AH4442" i="2"/>
  <c r="AG4442" i="2"/>
  <c r="AF4442" i="2"/>
  <c r="AS3602" i="2"/>
  <c r="AQ3602" i="2"/>
  <c r="AI3602" i="2"/>
  <c r="AH3602" i="2"/>
  <c r="AG3602" i="2"/>
  <c r="AF3602" i="2"/>
  <c r="AS2011" i="2"/>
  <c r="AQ2011" i="2"/>
  <c r="AI2011" i="2"/>
  <c r="AH2011" i="2"/>
  <c r="AG2011" i="2"/>
  <c r="AF2011" i="2"/>
  <c r="AS2676" i="2"/>
  <c r="AQ2676" i="2"/>
  <c r="AI2676" i="2"/>
  <c r="AH2676" i="2"/>
  <c r="AG2676" i="2"/>
  <c r="AF2676" i="2"/>
  <c r="AS1234" i="2"/>
  <c r="AQ1234" i="2"/>
  <c r="AI1234" i="2"/>
  <c r="AH1234" i="2"/>
  <c r="AG1234" i="2"/>
  <c r="AF1234" i="2"/>
  <c r="AS1233" i="2"/>
  <c r="AQ1233" i="2"/>
  <c r="AI1233" i="2"/>
  <c r="AH1233" i="2"/>
  <c r="AG1233" i="2"/>
  <c r="AF1233" i="2"/>
  <c r="AS2010" i="2"/>
  <c r="AQ2010" i="2"/>
  <c r="AI2010" i="2"/>
  <c r="AH2010" i="2"/>
  <c r="AG2010" i="2"/>
  <c r="AF2010" i="2"/>
  <c r="AS4441" i="2"/>
  <c r="AQ4441" i="2"/>
  <c r="AI4441" i="2"/>
  <c r="AH4441" i="2"/>
  <c r="AG4441" i="2"/>
  <c r="AF4441" i="2"/>
  <c r="AS2675" i="2"/>
  <c r="AQ2675" i="2"/>
  <c r="AI2675" i="2"/>
  <c r="AH2675" i="2"/>
  <c r="AG2675" i="2"/>
  <c r="AF2675" i="2"/>
  <c r="AS613" i="2"/>
  <c r="AQ613" i="2"/>
  <c r="AI613" i="2"/>
  <c r="AH613" i="2"/>
  <c r="AG613" i="2"/>
  <c r="AF613" i="2"/>
  <c r="AS1232" i="2"/>
  <c r="AQ1232" i="2"/>
  <c r="AI1232" i="2"/>
  <c r="AH1232" i="2"/>
  <c r="AG1232" i="2"/>
  <c r="AF1232" i="2"/>
  <c r="AS3437" i="2"/>
  <c r="AQ3437" i="2"/>
  <c r="AI3437" i="2"/>
  <c r="AH3437" i="2"/>
  <c r="AG3437" i="2"/>
  <c r="AF3437" i="2"/>
  <c r="AS1231" i="2"/>
  <c r="AQ1231" i="2"/>
  <c r="AI1231" i="2"/>
  <c r="AH1231" i="2"/>
  <c r="AG1231" i="2"/>
  <c r="AF1231" i="2"/>
  <c r="AS3160" i="2"/>
  <c r="AQ3160" i="2"/>
  <c r="AI3160" i="2"/>
  <c r="AH3160" i="2"/>
  <c r="AG3160" i="2"/>
  <c r="AF3160" i="2"/>
  <c r="AS612" i="2"/>
  <c r="AQ612" i="2"/>
  <c r="AI612" i="2"/>
  <c r="AH612" i="2"/>
  <c r="AG612" i="2"/>
  <c r="AF612" i="2"/>
  <c r="AS3159" i="2"/>
  <c r="AQ3159" i="2"/>
  <c r="AI3159" i="2"/>
  <c r="AH3159" i="2"/>
  <c r="AG3159" i="2"/>
  <c r="AF3159" i="2"/>
  <c r="AS1230" i="2"/>
  <c r="AQ1230" i="2"/>
  <c r="AI1230" i="2"/>
  <c r="AH1230" i="2"/>
  <c r="AG1230" i="2"/>
  <c r="AF1230" i="2"/>
  <c r="AS2674" i="2"/>
  <c r="AQ2674" i="2"/>
  <c r="AI2674" i="2"/>
  <c r="AH2674" i="2"/>
  <c r="AG2674" i="2"/>
  <c r="AF2674" i="2"/>
  <c r="AS2673" i="2"/>
  <c r="AQ2673" i="2"/>
  <c r="AI2673" i="2"/>
  <c r="AH2673" i="2"/>
  <c r="AG2673" i="2"/>
  <c r="AF2673" i="2"/>
  <c r="AS3436" i="2"/>
  <c r="AQ3436" i="2"/>
  <c r="AI3436" i="2"/>
  <c r="AH3436" i="2"/>
  <c r="AG3436" i="2"/>
  <c r="AF3436" i="2"/>
  <c r="AS2672" i="2"/>
  <c r="AQ2672" i="2"/>
  <c r="AI2672" i="2"/>
  <c r="AH2672" i="2"/>
  <c r="AG2672" i="2"/>
  <c r="AF2672" i="2"/>
  <c r="AS3158" i="2"/>
  <c r="AQ3158" i="2"/>
  <c r="AI3158" i="2"/>
  <c r="AH3158" i="2"/>
  <c r="AG3158" i="2"/>
  <c r="AF3158" i="2"/>
  <c r="AS165" i="2"/>
  <c r="AQ165" i="2"/>
  <c r="AI165" i="2"/>
  <c r="AH165" i="2"/>
  <c r="AG165" i="2"/>
  <c r="AF165" i="2"/>
  <c r="AS2009" i="2"/>
  <c r="AQ2009" i="2"/>
  <c r="AI2009" i="2"/>
  <c r="AH2009" i="2"/>
  <c r="AG2009" i="2"/>
  <c r="AF2009" i="2"/>
  <c r="AS3435" i="2"/>
  <c r="AQ3435" i="2"/>
  <c r="AI3435" i="2"/>
  <c r="AH3435" i="2"/>
  <c r="AG3435" i="2"/>
  <c r="AF3435" i="2"/>
  <c r="AS2671" i="2"/>
  <c r="AQ2671" i="2"/>
  <c r="AI2671" i="2"/>
  <c r="AH2671" i="2"/>
  <c r="AG2671" i="2"/>
  <c r="AF2671" i="2"/>
  <c r="AS1229" i="2"/>
  <c r="AQ1229" i="2"/>
  <c r="AI1229" i="2"/>
  <c r="AH1229" i="2"/>
  <c r="AG1229" i="2"/>
  <c r="AF1229" i="2"/>
  <c r="AS611" i="2"/>
  <c r="AQ611" i="2"/>
  <c r="AI611" i="2"/>
  <c r="AH611" i="2"/>
  <c r="AG611" i="2"/>
  <c r="AF611" i="2"/>
  <c r="AS1228" i="2"/>
  <c r="AQ1228" i="2"/>
  <c r="AI1228" i="2"/>
  <c r="AH1228" i="2"/>
  <c r="AG1228" i="2"/>
  <c r="AF1228" i="2"/>
  <c r="AS2008" i="2"/>
  <c r="AQ2008" i="2"/>
  <c r="AI2008" i="2"/>
  <c r="AH2008" i="2"/>
  <c r="AG2008" i="2"/>
  <c r="AF2008" i="2"/>
  <c r="AS610" i="2"/>
  <c r="AQ610" i="2"/>
  <c r="AI610" i="2"/>
  <c r="AH610" i="2"/>
  <c r="AG610" i="2"/>
  <c r="AF610" i="2"/>
  <c r="AS3157" i="2"/>
  <c r="AQ3157" i="2"/>
  <c r="AI3157" i="2"/>
  <c r="AH3157" i="2"/>
  <c r="AG3157" i="2"/>
  <c r="AF3157" i="2"/>
  <c r="AS3434" i="2"/>
  <c r="AQ3434" i="2"/>
  <c r="AI3434" i="2"/>
  <c r="AH3434" i="2"/>
  <c r="AG3434" i="2"/>
  <c r="AF3434" i="2"/>
  <c r="AS2007" i="2"/>
  <c r="AQ2007" i="2"/>
  <c r="AI2007" i="2"/>
  <c r="AH2007" i="2"/>
  <c r="AG2007" i="2"/>
  <c r="AF2007" i="2"/>
  <c r="AS3156" i="2"/>
  <c r="AQ3156" i="2"/>
  <c r="AI3156" i="2"/>
  <c r="AH3156" i="2"/>
  <c r="AG3156" i="2"/>
  <c r="AF3156" i="2"/>
  <c r="AS4440" i="2"/>
  <c r="AQ4440" i="2"/>
  <c r="AI4440" i="2"/>
  <c r="AH4440" i="2"/>
  <c r="AG4440" i="2"/>
  <c r="AF4440" i="2"/>
  <c r="AS2670" i="2"/>
  <c r="AQ2670" i="2"/>
  <c r="AI2670" i="2"/>
  <c r="AH2670" i="2"/>
  <c r="AG2670" i="2"/>
  <c r="AF2670" i="2"/>
  <c r="AS2006" i="2"/>
  <c r="AQ2006" i="2"/>
  <c r="AI2006" i="2"/>
  <c r="AH2006" i="2"/>
  <c r="AG2006" i="2"/>
  <c r="AF2006" i="2"/>
  <c r="AS1227" i="2"/>
  <c r="AQ1227" i="2"/>
  <c r="AI1227" i="2"/>
  <c r="AH1227" i="2"/>
  <c r="AG1227" i="2"/>
  <c r="AF1227" i="2"/>
  <c r="AS1226" i="2"/>
  <c r="AQ1226" i="2"/>
  <c r="AI1226" i="2"/>
  <c r="AH1226" i="2"/>
  <c r="AG1226" i="2"/>
  <c r="AF1226" i="2"/>
  <c r="AS4439" i="2"/>
  <c r="AQ4439" i="2"/>
  <c r="AI4439" i="2"/>
  <c r="AH4439" i="2"/>
  <c r="AG4439" i="2"/>
  <c r="AF4439" i="2"/>
  <c r="AS2669" i="2"/>
  <c r="AQ2669" i="2"/>
  <c r="AI2669" i="2"/>
  <c r="AH2669" i="2"/>
  <c r="AG2669" i="2"/>
  <c r="AF2669" i="2"/>
  <c r="AS4438" i="2"/>
  <c r="AQ4438" i="2"/>
  <c r="AI4438" i="2"/>
  <c r="AH4438" i="2"/>
  <c r="AG4438" i="2"/>
  <c r="AF4438" i="2"/>
  <c r="AS2005" i="2"/>
  <c r="AQ2005" i="2"/>
  <c r="AI2005" i="2"/>
  <c r="AH2005" i="2"/>
  <c r="AG2005" i="2"/>
  <c r="AF2005" i="2"/>
  <c r="AS2668" i="2"/>
  <c r="AQ2668" i="2"/>
  <c r="AI2668" i="2"/>
  <c r="AH2668" i="2"/>
  <c r="AG2668" i="2"/>
  <c r="AF2668" i="2"/>
  <c r="AS3433" i="2"/>
  <c r="AQ3433" i="2"/>
  <c r="AI3433" i="2"/>
  <c r="AH3433" i="2"/>
  <c r="AG3433" i="2"/>
  <c r="AF3433" i="2"/>
  <c r="AS3601" i="2"/>
  <c r="AQ3601" i="2"/>
  <c r="AI3601" i="2"/>
  <c r="AH3601" i="2"/>
  <c r="AG3601" i="2"/>
  <c r="AF3601" i="2"/>
  <c r="AS2004" i="2"/>
  <c r="AQ2004" i="2"/>
  <c r="AI2004" i="2"/>
  <c r="AH2004" i="2"/>
  <c r="AG2004" i="2"/>
  <c r="AF2004" i="2"/>
  <c r="AS2667" i="2"/>
  <c r="AQ2667" i="2"/>
  <c r="AI2667" i="2"/>
  <c r="AH2667" i="2"/>
  <c r="AG2667" i="2"/>
  <c r="AF2667" i="2"/>
  <c r="AS2003" i="2"/>
  <c r="AQ2003" i="2"/>
  <c r="AI2003" i="2"/>
  <c r="AH2003" i="2"/>
  <c r="AG2003" i="2"/>
  <c r="AF2003" i="2"/>
  <c r="AS2002" i="2"/>
  <c r="AQ2002" i="2"/>
  <c r="AI2002" i="2"/>
  <c r="AH2002" i="2"/>
  <c r="AG2002" i="2"/>
  <c r="AF2002" i="2"/>
  <c r="AS3155" i="2"/>
  <c r="AQ3155" i="2"/>
  <c r="AI3155" i="2"/>
  <c r="AH3155" i="2"/>
  <c r="AG3155" i="2"/>
  <c r="AF3155" i="2"/>
  <c r="AS3600" i="2"/>
  <c r="AQ3600" i="2"/>
  <c r="AI3600" i="2"/>
  <c r="AH3600" i="2"/>
  <c r="AG3600" i="2"/>
  <c r="AF3600" i="2"/>
  <c r="AS3599" i="2"/>
  <c r="AQ3599" i="2"/>
  <c r="AI3599" i="2"/>
  <c r="AH3599" i="2"/>
  <c r="AG3599" i="2"/>
  <c r="AF3599" i="2"/>
  <c r="AS2001" i="2"/>
  <c r="AQ2001" i="2"/>
  <c r="AI2001" i="2"/>
  <c r="AH2001" i="2"/>
  <c r="AG2001" i="2"/>
  <c r="AF2001" i="2"/>
  <c r="AS2000" i="2"/>
  <c r="AQ2000" i="2"/>
  <c r="AI2000" i="2"/>
  <c r="AH2000" i="2"/>
  <c r="AG2000" i="2"/>
  <c r="AF2000" i="2"/>
  <c r="AS2666" i="2"/>
  <c r="AQ2666" i="2"/>
  <c r="AI2666" i="2"/>
  <c r="AH2666" i="2"/>
  <c r="AG2666" i="2"/>
  <c r="AF2666" i="2"/>
  <c r="AS1999" i="2"/>
  <c r="AQ1999" i="2"/>
  <c r="AI1999" i="2"/>
  <c r="AH1999" i="2"/>
  <c r="AG1999" i="2"/>
  <c r="AF1999" i="2"/>
  <c r="AS2665" i="2"/>
  <c r="AQ2665" i="2"/>
  <c r="AI2665" i="2"/>
  <c r="AH2665" i="2"/>
  <c r="AG2665" i="2"/>
  <c r="AF2665" i="2"/>
  <c r="AS1998" i="2"/>
  <c r="AQ1998" i="2"/>
  <c r="AI1998" i="2"/>
  <c r="AH1998" i="2"/>
  <c r="AG1998" i="2"/>
  <c r="AF1998" i="2"/>
  <c r="AS2664" i="2"/>
  <c r="AQ2664" i="2"/>
  <c r="AI2664" i="2"/>
  <c r="AH2664" i="2"/>
  <c r="AG2664" i="2"/>
  <c r="AF2664" i="2"/>
  <c r="AS1997" i="2"/>
  <c r="AQ1997" i="2"/>
  <c r="AI1997" i="2"/>
  <c r="AH1997" i="2"/>
  <c r="AG1997" i="2"/>
  <c r="AF1997" i="2"/>
  <c r="AS17" i="2"/>
  <c r="AQ17" i="2"/>
  <c r="AI17" i="2"/>
  <c r="AH17" i="2"/>
  <c r="AG17" i="2"/>
  <c r="AF17" i="2"/>
  <c r="AS1225" i="2"/>
  <c r="AQ1225" i="2"/>
  <c r="AI1225" i="2"/>
  <c r="AH1225" i="2"/>
  <c r="AG1225" i="2"/>
  <c r="AF1225" i="2"/>
  <c r="AS609" i="2"/>
  <c r="AQ609" i="2"/>
  <c r="AI609" i="2"/>
  <c r="AH609" i="2"/>
  <c r="AG609" i="2"/>
  <c r="AF609" i="2"/>
  <c r="AS1224" i="2"/>
  <c r="AQ1224" i="2"/>
  <c r="AI1224" i="2"/>
  <c r="AH1224" i="2"/>
  <c r="AG1224" i="2"/>
  <c r="AF1224" i="2"/>
  <c r="AS3432" i="2"/>
  <c r="AQ3432" i="2"/>
  <c r="AI3432" i="2"/>
  <c r="AH3432" i="2"/>
  <c r="AG3432" i="2"/>
  <c r="AF3432" i="2"/>
  <c r="AS16" i="2"/>
  <c r="AQ16" i="2"/>
  <c r="AI16" i="2"/>
  <c r="AH16" i="2"/>
  <c r="AG16" i="2"/>
  <c r="AF16" i="2"/>
  <c r="AS2663" i="2"/>
  <c r="AQ2663" i="2"/>
  <c r="AI2663" i="2"/>
  <c r="AH2663" i="2"/>
  <c r="AG2663" i="2"/>
  <c r="AF2663" i="2"/>
  <c r="AS1223" i="2"/>
  <c r="AQ1223" i="2"/>
  <c r="AI1223" i="2"/>
  <c r="AH1223" i="2"/>
  <c r="AG1223" i="2"/>
  <c r="AF1223" i="2"/>
  <c r="AS1222" i="2"/>
  <c r="AQ1222" i="2"/>
  <c r="AI1222" i="2"/>
  <c r="AH1222" i="2"/>
  <c r="AG1222" i="2"/>
  <c r="AF1222" i="2"/>
  <c r="AS1221" i="2"/>
  <c r="AQ1221" i="2"/>
  <c r="AI1221" i="2"/>
  <c r="AH1221" i="2"/>
  <c r="AG1221" i="2"/>
  <c r="AF1221" i="2"/>
  <c r="AS1220" i="2"/>
  <c r="AQ1220" i="2"/>
  <c r="AI1220" i="2"/>
  <c r="AH1220" i="2"/>
  <c r="AG1220" i="2"/>
  <c r="AF1220" i="2"/>
  <c r="AS1219" i="2"/>
  <c r="AQ1219" i="2"/>
  <c r="AI1219" i="2"/>
  <c r="AH1219" i="2"/>
  <c r="AG1219" i="2"/>
  <c r="AF1219" i="2"/>
  <c r="AS2662" i="2"/>
  <c r="AQ2662" i="2"/>
  <c r="AI2662" i="2"/>
  <c r="AH2662" i="2"/>
  <c r="AG2662" i="2"/>
  <c r="AF2662" i="2"/>
  <c r="AS1996" i="2"/>
  <c r="AQ1996" i="2"/>
  <c r="AI1996" i="2"/>
  <c r="AH1996" i="2"/>
  <c r="AG1996" i="2"/>
  <c r="AF1996" i="2"/>
  <c r="AS1995" i="2"/>
  <c r="AQ1995" i="2"/>
  <c r="AI1995" i="2"/>
  <c r="AH1995" i="2"/>
  <c r="AG1995" i="2"/>
  <c r="AF1995" i="2"/>
  <c r="AS2661" i="2"/>
  <c r="AQ2661" i="2"/>
  <c r="AI2661" i="2"/>
  <c r="AH2661" i="2"/>
  <c r="AG2661" i="2"/>
  <c r="AF2661" i="2"/>
  <c r="AS164" i="2"/>
  <c r="AQ164" i="2"/>
  <c r="AI164" i="2"/>
  <c r="AH164" i="2"/>
  <c r="AG164" i="2"/>
  <c r="AF164" i="2"/>
  <c r="AS3431" i="2"/>
  <c r="AQ3431" i="2"/>
  <c r="AI3431" i="2"/>
  <c r="AH3431" i="2"/>
  <c r="AG3431" i="2"/>
  <c r="AF3431" i="2"/>
  <c r="AS1994" i="2"/>
  <c r="AQ1994" i="2"/>
  <c r="AI1994" i="2"/>
  <c r="AH1994" i="2"/>
  <c r="AG1994" i="2"/>
  <c r="AF1994" i="2"/>
  <c r="AS3154" i="2"/>
  <c r="AQ3154" i="2"/>
  <c r="AI3154" i="2"/>
  <c r="AH3154" i="2"/>
  <c r="AG3154" i="2"/>
  <c r="AF3154" i="2"/>
  <c r="AS2660" i="2"/>
  <c r="AQ2660" i="2"/>
  <c r="AI2660" i="2"/>
  <c r="AH2660" i="2"/>
  <c r="AG2660" i="2"/>
  <c r="AF2660" i="2"/>
  <c r="AS1993" i="2"/>
  <c r="AQ1993" i="2"/>
  <c r="AI1993" i="2"/>
  <c r="AH1993" i="2"/>
  <c r="AG1993" i="2"/>
  <c r="AF1993" i="2"/>
  <c r="AS2659" i="2"/>
  <c r="AQ2659" i="2"/>
  <c r="AI2659" i="2"/>
  <c r="AH2659" i="2"/>
  <c r="AG2659" i="2"/>
  <c r="AF2659" i="2"/>
  <c r="AS1992" i="2"/>
  <c r="AQ1992" i="2"/>
  <c r="AI1992" i="2"/>
  <c r="AH1992" i="2"/>
  <c r="AG1992" i="2"/>
  <c r="AF1992" i="2"/>
  <c r="AS1218" i="2"/>
  <c r="AQ1218" i="2"/>
  <c r="AI1218" i="2"/>
  <c r="AH1218" i="2"/>
  <c r="AG1218" i="2"/>
  <c r="AF1218" i="2"/>
  <c r="AS3153" i="2"/>
  <c r="AQ3153" i="2"/>
  <c r="AI3153" i="2"/>
  <c r="AH3153" i="2"/>
  <c r="AG3153" i="2"/>
  <c r="AF3153" i="2"/>
  <c r="AS1991" i="2"/>
  <c r="AQ1991" i="2"/>
  <c r="AI1991" i="2"/>
  <c r="AH1991" i="2"/>
  <c r="AG1991" i="2"/>
  <c r="AF1991" i="2"/>
  <c r="AS1990" i="2"/>
  <c r="AQ1990" i="2"/>
  <c r="AI1990" i="2"/>
  <c r="AH1990" i="2"/>
  <c r="AG1990" i="2"/>
  <c r="AF1990" i="2"/>
  <c r="AS2658" i="2"/>
  <c r="AQ2658" i="2"/>
  <c r="AI2658" i="2"/>
  <c r="AH2658" i="2"/>
  <c r="AG2658" i="2"/>
  <c r="AF2658" i="2"/>
  <c r="AS4437" i="2"/>
  <c r="AQ4437" i="2"/>
  <c r="AI4437" i="2"/>
  <c r="AH4437" i="2"/>
  <c r="AG4437" i="2"/>
  <c r="AF4437" i="2"/>
  <c r="AS4436" i="2"/>
  <c r="AQ4436" i="2"/>
  <c r="AI4436" i="2"/>
  <c r="AH4436" i="2"/>
  <c r="AG4436" i="2"/>
  <c r="AF4436" i="2"/>
  <c r="AS3430" i="2"/>
  <c r="AQ3430" i="2"/>
  <c r="AI3430" i="2"/>
  <c r="AH3430" i="2"/>
  <c r="AG3430" i="2"/>
  <c r="AF3430" i="2"/>
  <c r="AS1989" i="2"/>
  <c r="AQ1989" i="2"/>
  <c r="AI1989" i="2"/>
  <c r="AH1989" i="2"/>
  <c r="AG1989" i="2"/>
  <c r="AF1989" i="2"/>
  <c r="AS2657" i="2"/>
  <c r="AQ2657" i="2"/>
  <c r="AI2657" i="2"/>
  <c r="AH2657" i="2"/>
  <c r="AG2657" i="2"/>
  <c r="AF2657" i="2"/>
  <c r="AS4435" i="2"/>
  <c r="AQ4435" i="2"/>
  <c r="AI4435" i="2"/>
  <c r="AH4435" i="2"/>
  <c r="AG4435" i="2"/>
  <c r="AF4435" i="2"/>
  <c r="AS4434" i="2"/>
  <c r="AQ4434" i="2"/>
  <c r="AI4434" i="2"/>
  <c r="AH4434" i="2"/>
  <c r="AG4434" i="2"/>
  <c r="AF4434" i="2"/>
  <c r="AS3152" i="2"/>
  <c r="AQ3152" i="2"/>
  <c r="AI3152" i="2"/>
  <c r="AH3152" i="2"/>
  <c r="AG3152" i="2"/>
  <c r="AF3152" i="2"/>
  <c r="AS3151" i="2"/>
  <c r="AQ3151" i="2"/>
  <c r="AI3151" i="2"/>
  <c r="AH3151" i="2"/>
  <c r="AG3151" i="2"/>
  <c r="AF3151" i="2"/>
  <c r="AS1988" i="2"/>
  <c r="AQ1988" i="2"/>
  <c r="AI1988" i="2"/>
  <c r="AH1988" i="2"/>
  <c r="AG1988" i="2"/>
  <c r="AF1988" i="2"/>
  <c r="AS3598" i="2"/>
  <c r="AQ3598" i="2"/>
  <c r="AI3598" i="2"/>
  <c r="AH3598" i="2"/>
  <c r="AG3598" i="2"/>
  <c r="AF3598" i="2"/>
  <c r="AS3150" i="2"/>
  <c r="AQ3150" i="2"/>
  <c r="AI3150" i="2"/>
  <c r="AH3150" i="2"/>
  <c r="AG3150" i="2"/>
  <c r="AF3150" i="2"/>
  <c r="AS1217" i="2"/>
  <c r="AQ1217" i="2"/>
  <c r="AI1217" i="2"/>
  <c r="AH1217" i="2"/>
  <c r="AG1217" i="2"/>
  <c r="AF1217" i="2"/>
  <c r="AS2656" i="2"/>
  <c r="AQ2656" i="2"/>
  <c r="AI2656" i="2"/>
  <c r="AH2656" i="2"/>
  <c r="AG2656" i="2"/>
  <c r="AF2656" i="2"/>
  <c r="AS1216" i="2"/>
  <c r="AQ1216" i="2"/>
  <c r="AI1216" i="2"/>
  <c r="AH1216" i="2"/>
  <c r="AG1216" i="2"/>
  <c r="AF1216" i="2"/>
  <c r="AS163" i="2"/>
  <c r="AQ163" i="2"/>
  <c r="AI163" i="2"/>
  <c r="AH163" i="2"/>
  <c r="AG163" i="2"/>
  <c r="AF163" i="2"/>
  <c r="AS3149" i="2"/>
  <c r="AQ3149" i="2"/>
  <c r="AI3149" i="2"/>
  <c r="AH3149" i="2"/>
  <c r="AG3149" i="2"/>
  <c r="AF3149" i="2"/>
  <c r="AS1987" i="2"/>
  <c r="AQ1987" i="2"/>
  <c r="AI1987" i="2"/>
  <c r="AH1987" i="2"/>
  <c r="AG1987" i="2"/>
  <c r="AF1987" i="2"/>
  <c r="AS1986" i="2"/>
  <c r="AQ1986" i="2"/>
  <c r="AI1986" i="2"/>
  <c r="AH1986" i="2"/>
  <c r="AG1986" i="2"/>
  <c r="AF1986" i="2"/>
  <c r="AS1985" i="2"/>
  <c r="AQ1985" i="2"/>
  <c r="AI1985" i="2"/>
  <c r="AH1985" i="2"/>
  <c r="AG1985" i="2"/>
  <c r="AF1985" i="2"/>
  <c r="AS1984" i="2"/>
  <c r="AQ1984" i="2"/>
  <c r="AI1984" i="2"/>
  <c r="AH1984" i="2"/>
  <c r="AG1984" i="2"/>
  <c r="AF1984" i="2"/>
  <c r="AS608" i="2"/>
  <c r="AQ608" i="2"/>
  <c r="AI608" i="2"/>
  <c r="AH608" i="2"/>
  <c r="AG608" i="2"/>
  <c r="AF608" i="2"/>
  <c r="AS4433" i="2"/>
  <c r="AQ4433" i="2"/>
  <c r="AI4433" i="2"/>
  <c r="AH4433" i="2"/>
  <c r="AG4433" i="2"/>
  <c r="AF4433" i="2"/>
  <c r="AS1983" i="2"/>
  <c r="AQ1983" i="2"/>
  <c r="AI1983" i="2"/>
  <c r="AH1983" i="2"/>
  <c r="AG1983" i="2"/>
  <c r="AF1983" i="2"/>
  <c r="AS4432" i="2"/>
  <c r="AQ4432" i="2"/>
  <c r="AI4432" i="2"/>
  <c r="AH4432" i="2"/>
  <c r="AG4432" i="2"/>
  <c r="AF4432" i="2"/>
  <c r="AS3148" i="2"/>
  <c r="AQ3148" i="2"/>
  <c r="AI3148" i="2"/>
  <c r="AH3148" i="2"/>
  <c r="AG3148" i="2"/>
  <c r="AF3148" i="2"/>
  <c r="AS4431" i="2"/>
  <c r="AQ4431" i="2"/>
  <c r="AI4431" i="2"/>
  <c r="AH4431" i="2"/>
  <c r="AG4431" i="2"/>
  <c r="AF4431" i="2"/>
  <c r="AS4430" i="2"/>
  <c r="AQ4430" i="2"/>
  <c r="AI4430" i="2"/>
  <c r="AH4430" i="2"/>
  <c r="AG4430" i="2"/>
  <c r="AF4430" i="2"/>
  <c r="AS1215" i="2"/>
  <c r="AQ1215" i="2"/>
  <c r="AI1215" i="2"/>
  <c r="AH1215" i="2"/>
  <c r="AG1215" i="2"/>
  <c r="AF1215" i="2"/>
  <c r="AS2655" i="2"/>
  <c r="AQ2655" i="2"/>
  <c r="AI2655" i="2"/>
  <c r="AH2655" i="2"/>
  <c r="AG2655" i="2"/>
  <c r="AF2655" i="2"/>
  <c r="AS3429" i="2"/>
  <c r="AQ3429" i="2"/>
  <c r="AI3429" i="2"/>
  <c r="AH3429" i="2"/>
  <c r="AG3429" i="2"/>
  <c r="AF3429" i="2"/>
  <c r="AS2654" i="2"/>
  <c r="AQ2654" i="2"/>
  <c r="AI2654" i="2"/>
  <c r="AH2654" i="2"/>
  <c r="AG2654" i="2"/>
  <c r="AF2654" i="2"/>
  <c r="AS3147" i="2"/>
  <c r="AQ3147" i="2"/>
  <c r="AI3147" i="2"/>
  <c r="AH3147" i="2"/>
  <c r="AG3147" i="2"/>
  <c r="AF3147" i="2"/>
  <c r="AS3428" i="2"/>
  <c r="AQ3428" i="2"/>
  <c r="AI3428" i="2"/>
  <c r="AH3428" i="2"/>
  <c r="AG3428" i="2"/>
  <c r="AF3428" i="2"/>
  <c r="AS1982" i="2"/>
  <c r="AQ1982" i="2"/>
  <c r="AI1982" i="2"/>
  <c r="AH1982" i="2"/>
  <c r="AG1982" i="2"/>
  <c r="AF1982" i="2"/>
  <c r="AS3427" i="2"/>
  <c r="AQ3427" i="2"/>
  <c r="AI3427" i="2"/>
  <c r="AH3427" i="2"/>
  <c r="AG3427" i="2"/>
  <c r="AF3427" i="2"/>
  <c r="AS3426" i="2"/>
  <c r="AQ3426" i="2"/>
  <c r="AI3426" i="2"/>
  <c r="AH3426" i="2"/>
  <c r="AG3426" i="2"/>
  <c r="AF3426" i="2"/>
  <c r="AS1981" i="2"/>
  <c r="AQ1981" i="2"/>
  <c r="AI1981" i="2"/>
  <c r="AH1981" i="2"/>
  <c r="AG1981" i="2"/>
  <c r="AF1981" i="2"/>
  <c r="AS4429" i="2"/>
  <c r="AQ4429" i="2"/>
  <c r="AI4429" i="2"/>
  <c r="AH4429" i="2"/>
  <c r="AG4429" i="2"/>
  <c r="AF4429" i="2"/>
  <c r="AS607" i="2"/>
  <c r="AQ607" i="2"/>
  <c r="AI607" i="2"/>
  <c r="AH607" i="2"/>
  <c r="AG607" i="2"/>
  <c r="AF607" i="2"/>
  <c r="AS1214" i="2"/>
  <c r="AQ1214" i="2"/>
  <c r="AI1214" i="2"/>
  <c r="AH1214" i="2"/>
  <c r="AG1214" i="2"/>
  <c r="AF1214" i="2"/>
  <c r="AS162" i="2"/>
  <c r="AQ162" i="2"/>
  <c r="AI162" i="2"/>
  <c r="AH162" i="2"/>
  <c r="AG162" i="2"/>
  <c r="AF162" i="2"/>
  <c r="AS606" i="2"/>
  <c r="AQ606" i="2"/>
  <c r="AI606" i="2"/>
  <c r="AH606" i="2"/>
  <c r="AG606" i="2"/>
  <c r="AF606" i="2"/>
  <c r="AS3597" i="2"/>
  <c r="AQ3597" i="2"/>
  <c r="AI3597" i="2"/>
  <c r="AH3597" i="2"/>
  <c r="AG3597" i="2"/>
  <c r="AF3597" i="2"/>
  <c r="AS1213" i="2"/>
  <c r="AQ1213" i="2"/>
  <c r="AI1213" i="2"/>
  <c r="AH1213" i="2"/>
  <c r="AG1213" i="2"/>
  <c r="AF1213" i="2"/>
  <c r="AS1212" i="2"/>
  <c r="AQ1212" i="2"/>
  <c r="AI1212" i="2"/>
  <c r="AH1212" i="2"/>
  <c r="AG1212" i="2"/>
  <c r="AF1212" i="2"/>
  <c r="AS4428" i="2"/>
  <c r="AQ4428" i="2"/>
  <c r="AI4428" i="2"/>
  <c r="AH4428" i="2"/>
  <c r="AG4428" i="2"/>
  <c r="AF4428" i="2"/>
  <c r="AS4427" i="2"/>
  <c r="AQ4427" i="2"/>
  <c r="AI4427" i="2"/>
  <c r="AH4427" i="2"/>
  <c r="AG4427" i="2"/>
  <c r="AF4427" i="2"/>
  <c r="AS4426" i="2"/>
  <c r="AQ4426" i="2"/>
  <c r="AI4426" i="2"/>
  <c r="AH4426" i="2"/>
  <c r="AG4426" i="2"/>
  <c r="AF4426" i="2"/>
  <c r="AS4425" i="2"/>
  <c r="AQ4425" i="2"/>
  <c r="AI4425" i="2"/>
  <c r="AH4425" i="2"/>
  <c r="AG4425" i="2"/>
  <c r="AF4425" i="2"/>
  <c r="AS4424" i="2"/>
  <c r="AQ4424" i="2"/>
  <c r="AI4424" i="2"/>
  <c r="AH4424" i="2"/>
  <c r="AG4424" i="2"/>
  <c r="AF4424" i="2"/>
  <c r="AS4423" i="2"/>
  <c r="AQ4423" i="2"/>
  <c r="AI4423" i="2"/>
  <c r="AH4423" i="2"/>
  <c r="AG4423" i="2"/>
  <c r="AF4423" i="2"/>
  <c r="AS4422" i="2"/>
  <c r="AQ4422" i="2"/>
  <c r="AI4422" i="2"/>
  <c r="AH4422" i="2"/>
  <c r="AG4422" i="2"/>
  <c r="AF4422" i="2"/>
  <c r="AS4421" i="2"/>
  <c r="AQ4421" i="2"/>
  <c r="AI4421" i="2"/>
  <c r="AH4421" i="2"/>
  <c r="AG4421" i="2"/>
  <c r="AF4421" i="2"/>
  <c r="AS4420" i="2"/>
  <c r="AQ4420" i="2"/>
  <c r="AI4420" i="2"/>
  <c r="AH4420" i="2"/>
  <c r="AG4420" i="2"/>
  <c r="AF4420" i="2"/>
  <c r="AS4419" i="2"/>
  <c r="AQ4419" i="2"/>
  <c r="AI4419" i="2"/>
  <c r="AH4419" i="2"/>
  <c r="AG4419" i="2"/>
  <c r="AF4419" i="2"/>
  <c r="AS4418" i="2"/>
  <c r="AQ4418" i="2"/>
  <c r="AI4418" i="2"/>
  <c r="AH4418" i="2"/>
  <c r="AG4418" i="2"/>
  <c r="AF4418" i="2"/>
  <c r="AS4417" i="2"/>
  <c r="AQ4417" i="2"/>
  <c r="AI4417" i="2"/>
  <c r="AH4417" i="2"/>
  <c r="AG4417" i="2"/>
  <c r="AF4417" i="2"/>
  <c r="AS4416" i="2"/>
  <c r="AQ4416" i="2"/>
  <c r="AI4416" i="2"/>
  <c r="AH4416" i="2"/>
  <c r="AG4416" i="2"/>
  <c r="AF4416" i="2"/>
  <c r="AS4415" i="2"/>
  <c r="AQ4415" i="2"/>
  <c r="AI4415" i="2"/>
  <c r="AH4415" i="2"/>
  <c r="AG4415" i="2"/>
  <c r="AF4415" i="2"/>
  <c r="AS4414" i="2"/>
  <c r="AQ4414" i="2"/>
  <c r="AI4414" i="2"/>
  <c r="AH4414" i="2"/>
  <c r="AG4414" i="2"/>
  <c r="AF4414" i="2"/>
  <c r="AS4413" i="2"/>
  <c r="AQ4413" i="2"/>
  <c r="AI4413" i="2"/>
  <c r="AH4413" i="2"/>
  <c r="AG4413" i="2"/>
  <c r="AF4413" i="2"/>
  <c r="AS4412" i="2"/>
  <c r="AQ4412" i="2"/>
  <c r="AI4412" i="2"/>
  <c r="AH4412" i="2"/>
  <c r="AG4412" i="2"/>
  <c r="AF4412" i="2"/>
  <c r="AS4411" i="2"/>
  <c r="AQ4411" i="2"/>
  <c r="AI4411" i="2"/>
  <c r="AH4411" i="2"/>
  <c r="AG4411" i="2"/>
  <c r="AF4411" i="2"/>
  <c r="AS4410" i="2"/>
  <c r="AQ4410" i="2"/>
  <c r="AI4410" i="2"/>
  <c r="AH4410" i="2"/>
  <c r="AG4410" i="2"/>
  <c r="AF4410" i="2"/>
  <c r="AS4409" i="2"/>
  <c r="AQ4409" i="2"/>
  <c r="AI4409" i="2"/>
  <c r="AH4409" i="2"/>
  <c r="AG4409" i="2"/>
  <c r="AF4409" i="2"/>
  <c r="AS4408" i="2"/>
  <c r="AQ4408" i="2"/>
  <c r="AI4408" i="2"/>
  <c r="AH4408" i="2"/>
  <c r="AG4408" i="2"/>
  <c r="AF4408" i="2"/>
  <c r="AS4407" i="2"/>
  <c r="AQ4407" i="2"/>
  <c r="AI4407" i="2"/>
  <c r="AH4407" i="2"/>
  <c r="AG4407" i="2"/>
  <c r="AF4407" i="2"/>
  <c r="AS4406" i="2"/>
  <c r="AQ4406" i="2"/>
  <c r="AI4406" i="2"/>
  <c r="AH4406" i="2"/>
  <c r="AG4406" i="2"/>
  <c r="AF4406" i="2"/>
  <c r="AS4405" i="2"/>
  <c r="AQ4405" i="2"/>
  <c r="AI4405" i="2"/>
  <c r="AH4405" i="2"/>
  <c r="AG4405" i="2"/>
  <c r="AF4405" i="2"/>
  <c r="AS4404" i="2"/>
  <c r="AQ4404" i="2"/>
  <c r="AI4404" i="2"/>
  <c r="AH4404" i="2"/>
  <c r="AG4404" i="2"/>
  <c r="AF4404" i="2"/>
  <c r="AS605" i="2"/>
  <c r="AQ605" i="2"/>
  <c r="AI605" i="2"/>
  <c r="AH605" i="2"/>
  <c r="AG605" i="2"/>
  <c r="AF605" i="2"/>
  <c r="AS1211" i="2"/>
  <c r="AQ1211" i="2"/>
  <c r="AI1211" i="2"/>
  <c r="AH1211" i="2"/>
  <c r="AG1211" i="2"/>
  <c r="AF1211" i="2"/>
  <c r="AS3146" i="2"/>
  <c r="AQ3146" i="2"/>
  <c r="AI3146" i="2"/>
  <c r="AH3146" i="2"/>
  <c r="AG3146" i="2"/>
  <c r="AF3146" i="2"/>
  <c r="AS1210" i="2"/>
  <c r="AQ1210" i="2"/>
  <c r="AI1210" i="2"/>
  <c r="AH1210" i="2"/>
  <c r="AG1210" i="2"/>
  <c r="AF1210" i="2"/>
  <c r="AS3596" i="2"/>
  <c r="AQ3596" i="2"/>
  <c r="AI3596" i="2"/>
  <c r="AH3596" i="2"/>
  <c r="AG3596" i="2"/>
  <c r="AF3596" i="2"/>
  <c r="AS2653" i="2"/>
  <c r="AQ2653" i="2"/>
  <c r="AI2653" i="2"/>
  <c r="AH2653" i="2"/>
  <c r="AG2653" i="2"/>
  <c r="AF2653" i="2"/>
  <c r="AS2652" i="2"/>
  <c r="AQ2652" i="2"/>
  <c r="AI2652" i="2"/>
  <c r="AH2652" i="2"/>
  <c r="AG2652" i="2"/>
  <c r="AF2652" i="2"/>
  <c r="AS1980" i="2"/>
  <c r="AQ1980" i="2"/>
  <c r="AI1980" i="2"/>
  <c r="AH1980" i="2"/>
  <c r="AG1980" i="2"/>
  <c r="AF1980" i="2"/>
  <c r="AS604" i="2"/>
  <c r="AQ604" i="2"/>
  <c r="AI604" i="2"/>
  <c r="AH604" i="2"/>
  <c r="AG604" i="2"/>
  <c r="AF604" i="2"/>
  <c r="AS603" i="2"/>
  <c r="AQ603" i="2"/>
  <c r="AI603" i="2"/>
  <c r="AH603" i="2"/>
  <c r="AG603" i="2"/>
  <c r="AF603" i="2"/>
  <c r="AS1979" i="2"/>
  <c r="AQ1979" i="2"/>
  <c r="AI1979" i="2"/>
  <c r="AH1979" i="2"/>
  <c r="AG1979" i="2"/>
  <c r="AF1979" i="2"/>
  <c r="AS602" i="2"/>
  <c r="AQ602" i="2"/>
  <c r="AI602" i="2"/>
  <c r="AH602" i="2"/>
  <c r="AG602" i="2"/>
  <c r="AF602" i="2"/>
  <c r="AS1209" i="2"/>
  <c r="AQ1209" i="2"/>
  <c r="AI1209" i="2"/>
  <c r="AH1209" i="2"/>
  <c r="AG1209" i="2"/>
  <c r="AF1209" i="2"/>
  <c r="AS3425" i="2"/>
  <c r="AQ3425" i="2"/>
  <c r="AI3425" i="2"/>
  <c r="AH3425" i="2"/>
  <c r="AG3425" i="2"/>
  <c r="AF3425" i="2"/>
  <c r="AS601" i="2"/>
  <c r="AQ601" i="2"/>
  <c r="AI601" i="2"/>
  <c r="AH601" i="2"/>
  <c r="AG601" i="2"/>
  <c r="AF601" i="2"/>
  <c r="AS3424" i="2"/>
  <c r="AQ3424" i="2"/>
  <c r="AI3424" i="2"/>
  <c r="AH3424" i="2"/>
  <c r="AG3424" i="2"/>
  <c r="AF3424" i="2"/>
  <c r="AS1978" i="2"/>
  <c r="AQ1978" i="2"/>
  <c r="AI1978" i="2"/>
  <c r="AH1978" i="2"/>
  <c r="AG1978" i="2"/>
  <c r="AF1978" i="2"/>
  <c r="AS2651" i="2"/>
  <c r="AQ2651" i="2"/>
  <c r="AI2651" i="2"/>
  <c r="AH2651" i="2"/>
  <c r="AG2651" i="2"/>
  <c r="AF2651" i="2"/>
  <c r="AS600" i="2"/>
  <c r="AQ600" i="2"/>
  <c r="AI600" i="2"/>
  <c r="AH600" i="2"/>
  <c r="AG600" i="2"/>
  <c r="AF600" i="2"/>
  <c r="AS161" i="2"/>
  <c r="AQ161" i="2"/>
  <c r="AI161" i="2"/>
  <c r="AH161" i="2"/>
  <c r="AG161" i="2"/>
  <c r="AF161" i="2"/>
  <c r="AS2650" i="2"/>
  <c r="AQ2650" i="2"/>
  <c r="AI2650" i="2"/>
  <c r="AH2650" i="2"/>
  <c r="AG2650" i="2"/>
  <c r="AF2650" i="2"/>
  <c r="AS1977" i="2"/>
  <c r="AQ1977" i="2"/>
  <c r="AI1977" i="2"/>
  <c r="AH1977" i="2"/>
  <c r="AG1977" i="2"/>
  <c r="AF1977" i="2"/>
  <c r="AS599" i="2"/>
  <c r="AQ599" i="2"/>
  <c r="AI599" i="2"/>
  <c r="AH599" i="2"/>
  <c r="AG599" i="2"/>
  <c r="AF599" i="2"/>
  <c r="AS1976" i="2"/>
  <c r="AQ1976" i="2"/>
  <c r="AI1976" i="2"/>
  <c r="AH1976" i="2"/>
  <c r="AG1976" i="2"/>
  <c r="AF1976" i="2"/>
  <c r="AS1208" i="2"/>
  <c r="AQ1208" i="2"/>
  <c r="AI1208" i="2"/>
  <c r="AH1208" i="2"/>
  <c r="AG1208" i="2"/>
  <c r="AF1208" i="2"/>
  <c r="AS1207" i="2"/>
  <c r="AQ1207" i="2"/>
  <c r="AI1207" i="2"/>
  <c r="AH1207" i="2"/>
  <c r="AG1207" i="2"/>
  <c r="AF1207" i="2"/>
  <c r="AS3595" i="2"/>
  <c r="AQ3595" i="2"/>
  <c r="AI3595" i="2"/>
  <c r="AH3595" i="2"/>
  <c r="AG3595" i="2"/>
  <c r="AF3595" i="2"/>
  <c r="AS3145" i="2"/>
  <c r="AQ3145" i="2"/>
  <c r="AI3145" i="2"/>
  <c r="AH3145" i="2"/>
  <c r="AG3145" i="2"/>
  <c r="AF3145" i="2"/>
  <c r="AS1206" i="2"/>
  <c r="AQ1206" i="2"/>
  <c r="AI1206" i="2"/>
  <c r="AH1206" i="2"/>
  <c r="AG1206" i="2"/>
  <c r="AF1206" i="2"/>
  <c r="AS2649" i="2"/>
  <c r="AQ2649" i="2"/>
  <c r="AI2649" i="2"/>
  <c r="AH2649" i="2"/>
  <c r="AG2649" i="2"/>
  <c r="AF2649" i="2"/>
  <c r="AS2648" i="2"/>
  <c r="AQ2648" i="2"/>
  <c r="AI2648" i="2"/>
  <c r="AH2648" i="2"/>
  <c r="AG2648" i="2"/>
  <c r="AF2648" i="2"/>
  <c r="AS598" i="2"/>
  <c r="AQ598" i="2"/>
  <c r="AI598" i="2"/>
  <c r="AH598" i="2"/>
  <c r="AG598" i="2"/>
  <c r="AF598" i="2"/>
  <c r="AS1975" i="2"/>
  <c r="AQ1975" i="2"/>
  <c r="AI1975" i="2"/>
  <c r="AH1975" i="2"/>
  <c r="AG1975" i="2"/>
  <c r="AF1975" i="2"/>
  <c r="AS3144" i="2"/>
  <c r="AQ3144" i="2"/>
  <c r="AI3144" i="2"/>
  <c r="AH3144" i="2"/>
  <c r="AG3144" i="2"/>
  <c r="AF3144" i="2"/>
  <c r="AS2647" i="2"/>
  <c r="AQ2647" i="2"/>
  <c r="AI2647" i="2"/>
  <c r="AH2647" i="2"/>
  <c r="AG2647" i="2"/>
  <c r="AF2647" i="2"/>
  <c r="AS3143" i="2"/>
  <c r="AQ3143" i="2"/>
  <c r="AI3143" i="2"/>
  <c r="AH3143" i="2"/>
  <c r="AG3143" i="2"/>
  <c r="AF3143" i="2"/>
  <c r="AS4403" i="2"/>
  <c r="AQ4403" i="2"/>
  <c r="AI4403" i="2"/>
  <c r="AH4403" i="2"/>
  <c r="AG4403" i="2"/>
  <c r="AF4403" i="2"/>
  <c r="AS4402" i="2"/>
  <c r="AQ4402" i="2"/>
  <c r="AI4402" i="2"/>
  <c r="AH4402" i="2"/>
  <c r="AG4402" i="2"/>
  <c r="AF4402" i="2"/>
  <c r="AS4401" i="2"/>
  <c r="AQ4401" i="2"/>
  <c r="AI4401" i="2"/>
  <c r="AH4401" i="2"/>
  <c r="AG4401" i="2"/>
  <c r="AF4401" i="2"/>
  <c r="AS4400" i="2"/>
  <c r="AQ4400" i="2"/>
  <c r="AI4400" i="2"/>
  <c r="AH4400" i="2"/>
  <c r="AG4400" i="2"/>
  <c r="AF4400" i="2"/>
  <c r="AS4399" i="2"/>
  <c r="AQ4399" i="2"/>
  <c r="AI4399" i="2"/>
  <c r="AH4399" i="2"/>
  <c r="AG4399" i="2"/>
  <c r="AF4399" i="2"/>
  <c r="AS4398" i="2"/>
  <c r="AQ4398" i="2"/>
  <c r="AI4398" i="2"/>
  <c r="AH4398" i="2"/>
  <c r="AG4398" i="2"/>
  <c r="AF4398" i="2"/>
  <c r="AS4397" i="2"/>
  <c r="AQ4397" i="2"/>
  <c r="AI4397" i="2"/>
  <c r="AH4397" i="2"/>
  <c r="AG4397" i="2"/>
  <c r="AF4397" i="2"/>
  <c r="AS4396" i="2"/>
  <c r="AQ4396" i="2"/>
  <c r="AI4396" i="2"/>
  <c r="AH4396" i="2"/>
  <c r="AG4396" i="2"/>
  <c r="AF4396" i="2"/>
  <c r="AS4395" i="2"/>
  <c r="AQ4395" i="2"/>
  <c r="AI4395" i="2"/>
  <c r="AH4395" i="2"/>
  <c r="AG4395" i="2"/>
  <c r="AF4395" i="2"/>
  <c r="AS4394" i="2"/>
  <c r="AQ4394" i="2"/>
  <c r="AI4394" i="2"/>
  <c r="AH4394" i="2"/>
  <c r="AG4394" i="2"/>
  <c r="AF4394" i="2"/>
  <c r="AS4393" i="2"/>
  <c r="AQ4393" i="2"/>
  <c r="AI4393" i="2"/>
  <c r="AH4393" i="2"/>
  <c r="AG4393" i="2"/>
  <c r="AF4393" i="2"/>
  <c r="AS4392" i="2"/>
  <c r="AQ4392" i="2"/>
  <c r="AI4392" i="2"/>
  <c r="AH4392" i="2"/>
  <c r="AG4392" i="2"/>
  <c r="AF4392" i="2"/>
  <c r="AS4391" i="2"/>
  <c r="AQ4391" i="2"/>
  <c r="AI4391" i="2"/>
  <c r="AH4391" i="2"/>
  <c r="AG4391" i="2"/>
  <c r="AF4391" i="2"/>
  <c r="AS4390" i="2"/>
  <c r="AQ4390" i="2"/>
  <c r="AI4390" i="2"/>
  <c r="AH4390" i="2"/>
  <c r="AG4390" i="2"/>
  <c r="AF4390" i="2"/>
  <c r="AS4389" i="2"/>
  <c r="AQ4389" i="2"/>
  <c r="AI4389" i="2"/>
  <c r="AH4389" i="2"/>
  <c r="AG4389" i="2"/>
  <c r="AF4389" i="2"/>
  <c r="AS4388" i="2"/>
  <c r="AQ4388" i="2"/>
  <c r="AI4388" i="2"/>
  <c r="AH4388" i="2"/>
  <c r="AG4388" i="2"/>
  <c r="AF4388" i="2"/>
  <c r="AS4387" i="2"/>
  <c r="AQ4387" i="2"/>
  <c r="AI4387" i="2"/>
  <c r="AH4387" i="2"/>
  <c r="AG4387" i="2"/>
  <c r="AF4387" i="2"/>
  <c r="AS4386" i="2"/>
  <c r="AQ4386" i="2"/>
  <c r="AI4386" i="2"/>
  <c r="AH4386" i="2"/>
  <c r="AG4386" i="2"/>
  <c r="AF4386" i="2"/>
  <c r="AS4385" i="2"/>
  <c r="AQ4385" i="2"/>
  <c r="AI4385" i="2"/>
  <c r="AH4385" i="2"/>
  <c r="AG4385" i="2"/>
  <c r="AF4385" i="2"/>
  <c r="AS4384" i="2"/>
  <c r="AQ4384" i="2"/>
  <c r="AI4384" i="2"/>
  <c r="AH4384" i="2"/>
  <c r="AG4384" i="2"/>
  <c r="AF4384" i="2"/>
  <c r="AS4383" i="2"/>
  <c r="AQ4383" i="2"/>
  <c r="AI4383" i="2"/>
  <c r="AH4383" i="2"/>
  <c r="AG4383" i="2"/>
  <c r="AF4383" i="2"/>
  <c r="AS4382" i="2"/>
  <c r="AQ4382" i="2"/>
  <c r="AI4382" i="2"/>
  <c r="AH4382" i="2"/>
  <c r="AG4382" i="2"/>
  <c r="AF4382" i="2"/>
  <c r="AS4381" i="2"/>
  <c r="AQ4381" i="2"/>
  <c r="AI4381" i="2"/>
  <c r="AH4381" i="2"/>
  <c r="AG4381" i="2"/>
  <c r="AF4381" i="2"/>
  <c r="AS4380" i="2"/>
  <c r="AQ4380" i="2"/>
  <c r="AI4380" i="2"/>
  <c r="AH4380" i="2"/>
  <c r="AG4380" i="2"/>
  <c r="AF4380" i="2"/>
  <c r="AS4379" i="2"/>
  <c r="AQ4379" i="2"/>
  <c r="AI4379" i="2"/>
  <c r="AH4379" i="2"/>
  <c r="AG4379" i="2"/>
  <c r="AF4379" i="2"/>
  <c r="AS4378" i="2"/>
  <c r="AQ4378" i="2"/>
  <c r="AI4378" i="2"/>
  <c r="AH4378" i="2"/>
  <c r="AG4378" i="2"/>
  <c r="AF4378" i="2"/>
  <c r="AS4377" i="2"/>
  <c r="AQ4377" i="2"/>
  <c r="AI4377" i="2"/>
  <c r="AH4377" i="2"/>
  <c r="AG4377" i="2"/>
  <c r="AF4377" i="2"/>
  <c r="AS4376" i="2"/>
  <c r="AQ4376" i="2"/>
  <c r="AI4376" i="2"/>
  <c r="AH4376" i="2"/>
  <c r="AG4376" i="2"/>
  <c r="AF4376" i="2"/>
  <c r="AS4375" i="2"/>
  <c r="AQ4375" i="2"/>
  <c r="AI4375" i="2"/>
  <c r="AH4375" i="2"/>
  <c r="AG4375" i="2"/>
  <c r="AF4375" i="2"/>
  <c r="AS4374" i="2"/>
  <c r="AQ4374" i="2"/>
  <c r="AI4374" i="2"/>
  <c r="AH4374" i="2"/>
  <c r="AG4374" i="2"/>
  <c r="AF4374" i="2"/>
  <c r="AS4373" i="2"/>
  <c r="AQ4373" i="2"/>
  <c r="AI4373" i="2"/>
  <c r="AH4373" i="2"/>
  <c r="AG4373" i="2"/>
  <c r="AF4373" i="2"/>
  <c r="AS4372" i="2"/>
  <c r="AQ4372" i="2"/>
  <c r="AI4372" i="2"/>
  <c r="AH4372" i="2"/>
  <c r="AG4372" i="2"/>
  <c r="AF4372" i="2"/>
  <c r="AS4371" i="2"/>
  <c r="AQ4371" i="2"/>
  <c r="AI4371" i="2"/>
  <c r="AH4371" i="2"/>
  <c r="AG4371" i="2"/>
  <c r="AF4371" i="2"/>
  <c r="AS4370" i="2"/>
  <c r="AQ4370" i="2"/>
  <c r="AI4370" i="2"/>
  <c r="AH4370" i="2"/>
  <c r="AG4370" i="2"/>
  <c r="AF4370" i="2"/>
  <c r="AS4369" i="2"/>
  <c r="AQ4369" i="2"/>
  <c r="AI4369" i="2"/>
  <c r="AH4369" i="2"/>
  <c r="AG4369" i="2"/>
  <c r="AF4369" i="2"/>
  <c r="AS3423" i="2"/>
  <c r="AQ3423" i="2"/>
  <c r="AI3423" i="2"/>
  <c r="AH3423" i="2"/>
  <c r="AG3423" i="2"/>
  <c r="AF3423" i="2"/>
  <c r="AS597" i="2"/>
  <c r="AQ597" i="2"/>
  <c r="AI597" i="2"/>
  <c r="AH597" i="2"/>
  <c r="AG597" i="2"/>
  <c r="AF597" i="2"/>
  <c r="AS3594" i="2"/>
  <c r="AQ3594" i="2"/>
  <c r="AI3594" i="2"/>
  <c r="AH3594" i="2"/>
  <c r="AG3594" i="2"/>
  <c r="AF3594" i="2"/>
  <c r="AS2646" i="2"/>
  <c r="AQ2646" i="2"/>
  <c r="AI2646" i="2"/>
  <c r="AH2646" i="2"/>
  <c r="AG2646" i="2"/>
  <c r="AF2646" i="2"/>
  <c r="AS596" i="2"/>
  <c r="AQ596" i="2"/>
  <c r="AI596" i="2"/>
  <c r="AH596" i="2"/>
  <c r="AG596" i="2"/>
  <c r="AF596" i="2"/>
  <c r="AS3142" i="2"/>
  <c r="AQ3142" i="2"/>
  <c r="AI3142" i="2"/>
  <c r="AH3142" i="2"/>
  <c r="AG3142" i="2"/>
  <c r="AF3142" i="2"/>
  <c r="AS4368" i="2"/>
  <c r="AQ4368" i="2"/>
  <c r="AI4368" i="2"/>
  <c r="AH4368" i="2"/>
  <c r="AG4368" i="2"/>
  <c r="AF4368" i="2"/>
  <c r="AS4367" i="2"/>
  <c r="AQ4367" i="2"/>
  <c r="AI4367" i="2"/>
  <c r="AH4367" i="2"/>
  <c r="AG4367" i="2"/>
  <c r="AF4367" i="2"/>
  <c r="AS4366" i="2"/>
  <c r="AQ4366" i="2"/>
  <c r="AI4366" i="2"/>
  <c r="AH4366" i="2"/>
  <c r="AG4366" i="2"/>
  <c r="AF4366" i="2"/>
  <c r="AS1974" i="2"/>
  <c r="AQ1974" i="2"/>
  <c r="AI1974" i="2"/>
  <c r="AH1974" i="2"/>
  <c r="AG1974" i="2"/>
  <c r="AF1974" i="2"/>
  <c r="AS1205" i="2"/>
  <c r="AQ1205" i="2"/>
  <c r="AI1205" i="2"/>
  <c r="AH1205" i="2"/>
  <c r="AG1205" i="2"/>
  <c r="AF1205" i="2"/>
  <c r="AS1204" i="2"/>
  <c r="AQ1204" i="2"/>
  <c r="AI1204" i="2"/>
  <c r="AH1204" i="2"/>
  <c r="AG1204" i="2"/>
  <c r="AF1204" i="2"/>
  <c r="AS595" i="2"/>
  <c r="AQ595" i="2"/>
  <c r="AI595" i="2"/>
  <c r="AH595" i="2"/>
  <c r="AG595" i="2"/>
  <c r="AF595" i="2"/>
  <c r="AS594" i="2"/>
  <c r="AQ594" i="2"/>
  <c r="AI594" i="2"/>
  <c r="AH594" i="2"/>
  <c r="AG594" i="2"/>
  <c r="AF594" i="2"/>
  <c r="AS593" i="2"/>
  <c r="AQ593" i="2"/>
  <c r="AI593" i="2"/>
  <c r="AH593" i="2"/>
  <c r="AG593" i="2"/>
  <c r="AF593" i="2"/>
  <c r="AS1973" i="2"/>
  <c r="AQ1973" i="2"/>
  <c r="AI1973" i="2"/>
  <c r="AH1973" i="2"/>
  <c r="AG1973" i="2"/>
  <c r="AF1973" i="2"/>
  <c r="AS3593" i="2"/>
  <c r="AQ3593" i="2"/>
  <c r="AI3593" i="2"/>
  <c r="AH3593" i="2"/>
  <c r="AG3593" i="2"/>
  <c r="AF3593" i="2"/>
  <c r="AS2645" i="2"/>
  <c r="AQ2645" i="2"/>
  <c r="AI2645" i="2"/>
  <c r="AH2645" i="2"/>
  <c r="AG2645" i="2"/>
  <c r="AF2645" i="2"/>
  <c r="AS1203" i="2"/>
  <c r="AQ1203" i="2"/>
  <c r="AI1203" i="2"/>
  <c r="AH1203" i="2"/>
  <c r="AG1203" i="2"/>
  <c r="AF1203" i="2"/>
  <c r="AS592" i="2"/>
  <c r="AQ592" i="2"/>
  <c r="AI592" i="2"/>
  <c r="AH592" i="2"/>
  <c r="AG592" i="2"/>
  <c r="AF592" i="2"/>
  <c r="AS3141" i="2"/>
  <c r="AQ3141" i="2"/>
  <c r="AI3141" i="2"/>
  <c r="AH3141" i="2"/>
  <c r="AG3141" i="2"/>
  <c r="AF3141" i="2"/>
  <c r="AS1202" i="2"/>
  <c r="AQ1202" i="2"/>
  <c r="AI1202" i="2"/>
  <c r="AH1202" i="2"/>
  <c r="AG1202" i="2"/>
  <c r="AF1202" i="2"/>
  <c r="AS591" i="2"/>
  <c r="AQ591" i="2"/>
  <c r="AI591" i="2"/>
  <c r="AH591" i="2"/>
  <c r="AG591" i="2"/>
  <c r="AF591" i="2"/>
  <c r="AS3140" i="2"/>
  <c r="AQ3140" i="2"/>
  <c r="AI3140" i="2"/>
  <c r="AH3140" i="2"/>
  <c r="AG3140" i="2"/>
  <c r="AF3140" i="2"/>
  <c r="AS1972" i="2"/>
  <c r="AQ1972" i="2"/>
  <c r="AI1972" i="2"/>
  <c r="AH1972" i="2"/>
  <c r="AG1972" i="2"/>
  <c r="AF1972" i="2"/>
  <c r="AS2644" i="2"/>
  <c r="AQ2644" i="2"/>
  <c r="AI2644" i="2"/>
  <c r="AH2644" i="2"/>
  <c r="AG2644" i="2"/>
  <c r="AF2644" i="2"/>
  <c r="AS590" i="2"/>
  <c r="AQ590" i="2"/>
  <c r="AI590" i="2"/>
  <c r="AH590" i="2"/>
  <c r="AG590" i="2"/>
  <c r="AF590" i="2"/>
  <c r="AS3592" i="2"/>
  <c r="AQ3592" i="2"/>
  <c r="AI3592" i="2"/>
  <c r="AH3592" i="2"/>
  <c r="AG3592" i="2"/>
  <c r="AF3592" i="2"/>
  <c r="AS1201" i="2"/>
  <c r="AQ1201" i="2"/>
  <c r="AI1201" i="2"/>
  <c r="AH1201" i="2"/>
  <c r="AG1201" i="2"/>
  <c r="AF1201" i="2"/>
  <c r="AS589" i="2"/>
  <c r="AQ589" i="2"/>
  <c r="AI589" i="2"/>
  <c r="AH589" i="2"/>
  <c r="AG589" i="2"/>
  <c r="AF589" i="2"/>
  <c r="AS3139" i="2"/>
  <c r="AQ3139" i="2"/>
  <c r="AI3139" i="2"/>
  <c r="AH3139" i="2"/>
  <c r="AG3139" i="2"/>
  <c r="AF3139" i="2"/>
  <c r="AS1200" i="2"/>
  <c r="AQ1200" i="2"/>
  <c r="AI1200" i="2"/>
  <c r="AH1200" i="2"/>
  <c r="AG1200" i="2"/>
  <c r="AF1200" i="2"/>
  <c r="AS1971" i="2"/>
  <c r="AQ1971" i="2"/>
  <c r="AI1971" i="2"/>
  <c r="AH1971" i="2"/>
  <c r="AG1971" i="2"/>
  <c r="AF1971" i="2"/>
  <c r="AS588" i="2"/>
  <c r="AQ588" i="2"/>
  <c r="AI588" i="2"/>
  <c r="AH588" i="2"/>
  <c r="AG588" i="2"/>
  <c r="AF588" i="2"/>
  <c r="AS160" i="2"/>
  <c r="AQ160" i="2"/>
  <c r="AI160" i="2"/>
  <c r="AH160" i="2"/>
  <c r="AG160" i="2"/>
  <c r="AF160" i="2"/>
  <c r="AS2643" i="2"/>
  <c r="AQ2643" i="2"/>
  <c r="AI2643" i="2"/>
  <c r="AH2643" i="2"/>
  <c r="AG2643" i="2"/>
  <c r="AF2643" i="2"/>
  <c r="AS1970" i="2"/>
  <c r="AQ1970" i="2"/>
  <c r="AI1970" i="2"/>
  <c r="AH1970" i="2"/>
  <c r="AG1970" i="2"/>
  <c r="AF1970" i="2"/>
  <c r="AS159" i="2"/>
  <c r="AQ159" i="2"/>
  <c r="AI159" i="2"/>
  <c r="AH159" i="2"/>
  <c r="AG159" i="2"/>
  <c r="AF159" i="2"/>
  <c r="AS1199" i="2"/>
  <c r="AQ1199" i="2"/>
  <c r="AI1199" i="2"/>
  <c r="AH1199" i="2"/>
  <c r="AG1199" i="2"/>
  <c r="AF1199" i="2"/>
  <c r="AS1969" i="2"/>
  <c r="AQ1969" i="2"/>
  <c r="AI1969" i="2"/>
  <c r="AH1969" i="2"/>
  <c r="AG1969" i="2"/>
  <c r="AF1969" i="2"/>
  <c r="AS587" i="2"/>
  <c r="AQ587" i="2"/>
  <c r="AI587" i="2"/>
  <c r="AH587" i="2"/>
  <c r="AG587" i="2"/>
  <c r="AF587" i="2"/>
  <c r="AS3422" i="2"/>
  <c r="AQ3422" i="2"/>
  <c r="AI3422" i="2"/>
  <c r="AH3422" i="2"/>
  <c r="AG3422" i="2"/>
  <c r="AF3422" i="2"/>
  <c r="AS1198" i="2"/>
  <c r="AQ1198" i="2"/>
  <c r="AI1198" i="2"/>
  <c r="AH1198" i="2"/>
  <c r="AG1198" i="2"/>
  <c r="AF1198" i="2"/>
  <c r="AS3138" i="2"/>
  <c r="AQ3138" i="2"/>
  <c r="AI3138" i="2"/>
  <c r="AH3138" i="2"/>
  <c r="AG3138" i="2"/>
  <c r="AF3138" i="2"/>
  <c r="AS2642" i="2"/>
  <c r="AQ2642" i="2"/>
  <c r="AI2642" i="2"/>
  <c r="AH2642" i="2"/>
  <c r="AG2642" i="2"/>
  <c r="AF2642" i="2"/>
  <c r="AS586" i="2"/>
  <c r="AQ586" i="2"/>
  <c r="AI586" i="2"/>
  <c r="AH586" i="2"/>
  <c r="AG586" i="2"/>
  <c r="AF586" i="2"/>
  <c r="AS1197" i="2"/>
  <c r="AQ1197" i="2"/>
  <c r="AI1197" i="2"/>
  <c r="AH1197" i="2"/>
  <c r="AG1197" i="2"/>
  <c r="AF1197" i="2"/>
  <c r="AS1196" i="2"/>
  <c r="AQ1196" i="2"/>
  <c r="AI1196" i="2"/>
  <c r="AH1196" i="2"/>
  <c r="AG1196" i="2"/>
  <c r="AF1196" i="2"/>
  <c r="AS1968" i="2"/>
  <c r="AQ1968" i="2"/>
  <c r="AI1968" i="2"/>
  <c r="AH1968" i="2"/>
  <c r="AG1968" i="2"/>
  <c r="AF1968" i="2"/>
  <c r="AS2641" i="2"/>
  <c r="AQ2641" i="2"/>
  <c r="AI2641" i="2"/>
  <c r="AH2641" i="2"/>
  <c r="AG2641" i="2"/>
  <c r="AF2641" i="2"/>
  <c r="AS1967" i="2"/>
  <c r="AQ1967" i="2"/>
  <c r="AI1967" i="2"/>
  <c r="AH1967" i="2"/>
  <c r="AG1967" i="2"/>
  <c r="AF1967" i="2"/>
  <c r="AS1966" i="2"/>
  <c r="AQ1966" i="2"/>
  <c r="AI1966" i="2"/>
  <c r="AH1966" i="2"/>
  <c r="AG1966" i="2"/>
  <c r="AF1966" i="2"/>
  <c r="AS2640" i="2"/>
  <c r="AQ2640" i="2"/>
  <c r="AI2640" i="2"/>
  <c r="AH2640" i="2"/>
  <c r="AG2640" i="2"/>
  <c r="AF2640" i="2"/>
  <c r="AS1965" i="2"/>
  <c r="AQ1965" i="2"/>
  <c r="AI1965" i="2"/>
  <c r="AH1965" i="2"/>
  <c r="AG1965" i="2"/>
  <c r="AF1965" i="2"/>
  <c r="AS1195" i="2"/>
  <c r="AQ1195" i="2"/>
  <c r="AI1195" i="2"/>
  <c r="AH1195" i="2"/>
  <c r="AG1195" i="2"/>
  <c r="AF1195" i="2"/>
  <c r="AS585" i="2"/>
  <c r="AQ585" i="2"/>
  <c r="AI585" i="2"/>
  <c r="AH585" i="2"/>
  <c r="AG585" i="2"/>
  <c r="AF585" i="2"/>
  <c r="AS1964" i="2"/>
  <c r="AQ1964" i="2"/>
  <c r="AI1964" i="2"/>
  <c r="AH1964" i="2"/>
  <c r="AG1964" i="2"/>
  <c r="AF1964" i="2"/>
  <c r="AS3591" i="2"/>
  <c r="AQ3591" i="2"/>
  <c r="AI3591" i="2"/>
  <c r="AH3591" i="2"/>
  <c r="AG3591" i="2"/>
  <c r="AF3591" i="2"/>
  <c r="AS584" i="2"/>
  <c r="AQ584" i="2"/>
  <c r="AI584" i="2"/>
  <c r="AH584" i="2"/>
  <c r="AG584" i="2"/>
  <c r="AF584" i="2"/>
  <c r="AS2639" i="2"/>
  <c r="AQ2639" i="2"/>
  <c r="AI2639" i="2"/>
  <c r="AH2639" i="2"/>
  <c r="AG2639" i="2"/>
  <c r="AF2639" i="2"/>
  <c r="AS1194" i="2"/>
  <c r="AQ1194" i="2"/>
  <c r="AI1194" i="2"/>
  <c r="AH1194" i="2"/>
  <c r="AG1194" i="2"/>
  <c r="AF1194" i="2"/>
  <c r="AS2638" i="2"/>
  <c r="AQ2638" i="2"/>
  <c r="AI2638" i="2"/>
  <c r="AH2638" i="2"/>
  <c r="AG2638" i="2"/>
  <c r="AF2638" i="2"/>
  <c r="AS1193" i="2"/>
  <c r="AQ1193" i="2"/>
  <c r="AI1193" i="2"/>
  <c r="AH1193" i="2"/>
  <c r="AG1193" i="2"/>
  <c r="AF1193" i="2"/>
  <c r="AS1963" i="2"/>
  <c r="AQ1963" i="2"/>
  <c r="AI1963" i="2"/>
  <c r="AH1963" i="2"/>
  <c r="AG1963" i="2"/>
  <c r="AF1963" i="2"/>
  <c r="AS2637" i="2"/>
  <c r="AQ2637" i="2"/>
  <c r="AI2637" i="2"/>
  <c r="AH2637" i="2"/>
  <c r="AG2637" i="2"/>
  <c r="AF2637" i="2"/>
  <c r="AS1192" i="2"/>
  <c r="AQ1192" i="2"/>
  <c r="AI1192" i="2"/>
  <c r="AH1192" i="2"/>
  <c r="AG1192" i="2"/>
  <c r="AF1192" i="2"/>
  <c r="AS1962" i="2"/>
  <c r="AQ1962" i="2"/>
  <c r="AI1962" i="2"/>
  <c r="AH1962" i="2"/>
  <c r="AG1962" i="2"/>
  <c r="AF1962" i="2"/>
  <c r="AS158" i="2"/>
  <c r="AQ158" i="2"/>
  <c r="AI158" i="2"/>
  <c r="AH158" i="2"/>
  <c r="AG158" i="2"/>
  <c r="AF158" i="2"/>
  <c r="AS1961" i="2"/>
  <c r="AQ1961" i="2"/>
  <c r="AI1961" i="2"/>
  <c r="AH1961" i="2"/>
  <c r="AG1961" i="2"/>
  <c r="AF1961" i="2"/>
  <c r="AS1191" i="2"/>
  <c r="AQ1191" i="2"/>
  <c r="AI1191" i="2"/>
  <c r="AH1191" i="2"/>
  <c r="AG1191" i="2"/>
  <c r="AF1191" i="2"/>
  <c r="AS1190" i="2"/>
  <c r="AQ1190" i="2"/>
  <c r="AI1190" i="2"/>
  <c r="AH1190" i="2"/>
  <c r="AG1190" i="2"/>
  <c r="AF1190" i="2"/>
  <c r="AS2636" i="2"/>
  <c r="AQ2636" i="2"/>
  <c r="AI2636" i="2"/>
  <c r="AH2636" i="2"/>
  <c r="AG2636" i="2"/>
  <c r="AF2636" i="2"/>
  <c r="AS3137" i="2"/>
  <c r="AQ3137" i="2"/>
  <c r="AI3137" i="2"/>
  <c r="AH3137" i="2"/>
  <c r="AG3137" i="2"/>
  <c r="AF3137" i="2"/>
  <c r="AS3136" i="2"/>
  <c r="AQ3136" i="2"/>
  <c r="AI3136" i="2"/>
  <c r="AH3136" i="2"/>
  <c r="AG3136" i="2"/>
  <c r="AF3136" i="2"/>
  <c r="AS157" i="2"/>
  <c r="AQ157" i="2"/>
  <c r="AI157" i="2"/>
  <c r="AH157" i="2"/>
  <c r="AG157" i="2"/>
  <c r="AF157" i="2"/>
  <c r="AS4365" i="2"/>
  <c r="AQ4365" i="2"/>
  <c r="AI4365" i="2"/>
  <c r="AH4365" i="2"/>
  <c r="AG4365" i="2"/>
  <c r="AF4365" i="2"/>
  <c r="AS4364" i="2"/>
  <c r="AQ4364" i="2"/>
  <c r="AI4364" i="2"/>
  <c r="AH4364" i="2"/>
  <c r="AG4364" i="2"/>
  <c r="AF4364" i="2"/>
  <c r="AS2635" i="2"/>
  <c r="AQ2635" i="2"/>
  <c r="AI2635" i="2"/>
  <c r="AH2635" i="2"/>
  <c r="AG2635" i="2"/>
  <c r="AF2635" i="2"/>
  <c r="AS1189" i="2"/>
  <c r="AQ1189" i="2"/>
  <c r="AI1189" i="2"/>
  <c r="AH1189" i="2"/>
  <c r="AG1189" i="2"/>
  <c r="AF1189" i="2"/>
  <c r="AS1188" i="2"/>
  <c r="AQ1188" i="2"/>
  <c r="AI1188" i="2"/>
  <c r="AH1188" i="2"/>
  <c r="AG1188" i="2"/>
  <c r="AF1188" i="2"/>
  <c r="AS2634" i="2"/>
  <c r="AQ2634" i="2"/>
  <c r="AI2634" i="2"/>
  <c r="AH2634" i="2"/>
  <c r="AG2634" i="2"/>
  <c r="AF2634" i="2"/>
  <c r="AS2633" i="2"/>
  <c r="AQ2633" i="2"/>
  <c r="AI2633" i="2"/>
  <c r="AH2633" i="2"/>
  <c r="AG2633" i="2"/>
  <c r="AF2633" i="2"/>
  <c r="AS2632" i="2"/>
  <c r="AQ2632" i="2"/>
  <c r="AI2632" i="2"/>
  <c r="AH2632" i="2"/>
  <c r="AG2632" i="2"/>
  <c r="AF2632" i="2"/>
  <c r="AS1960" i="2"/>
  <c r="AQ1960" i="2"/>
  <c r="AI1960" i="2"/>
  <c r="AH1960" i="2"/>
  <c r="AG1960" i="2"/>
  <c r="AF1960" i="2"/>
  <c r="AS2631" i="2"/>
  <c r="AQ2631" i="2"/>
  <c r="AI2631" i="2"/>
  <c r="AH2631" i="2"/>
  <c r="AG2631" i="2"/>
  <c r="AF2631" i="2"/>
  <c r="AS1959" i="2"/>
  <c r="AQ1959" i="2"/>
  <c r="AI1959" i="2"/>
  <c r="AH1959" i="2"/>
  <c r="AG1959" i="2"/>
  <c r="AF1959" i="2"/>
  <c r="AS583" i="2"/>
  <c r="AQ583" i="2"/>
  <c r="AI583" i="2"/>
  <c r="AH583" i="2"/>
  <c r="AG583" i="2"/>
  <c r="AF583" i="2"/>
  <c r="AS1187" i="2"/>
  <c r="AQ1187" i="2"/>
  <c r="AI1187" i="2"/>
  <c r="AH1187" i="2"/>
  <c r="AG1187" i="2"/>
  <c r="AF1187" i="2"/>
  <c r="AS1186" i="2"/>
  <c r="AQ1186" i="2"/>
  <c r="AI1186" i="2"/>
  <c r="AH1186" i="2"/>
  <c r="AG1186" i="2"/>
  <c r="AF1186" i="2"/>
  <c r="AS4363" i="2"/>
  <c r="AQ4363" i="2"/>
  <c r="AI4363" i="2"/>
  <c r="AH4363" i="2"/>
  <c r="AG4363" i="2"/>
  <c r="AF4363" i="2"/>
  <c r="AS3590" i="2"/>
  <c r="AQ3590" i="2"/>
  <c r="AI3590" i="2"/>
  <c r="AH3590" i="2"/>
  <c r="AG3590" i="2"/>
  <c r="AF3590" i="2"/>
  <c r="AS1958" i="2"/>
  <c r="AQ1958" i="2"/>
  <c r="AI1958" i="2"/>
  <c r="AH1958" i="2"/>
  <c r="AG1958" i="2"/>
  <c r="AF1958" i="2"/>
  <c r="AS3421" i="2"/>
  <c r="AQ3421" i="2"/>
  <c r="AI3421" i="2"/>
  <c r="AH3421" i="2"/>
  <c r="AG3421" i="2"/>
  <c r="AF3421" i="2"/>
  <c r="AS582" i="2"/>
  <c r="AQ582" i="2"/>
  <c r="AI582" i="2"/>
  <c r="AH582" i="2"/>
  <c r="AG582" i="2"/>
  <c r="AF582" i="2"/>
  <c r="AS3589" i="2"/>
  <c r="AQ3589" i="2"/>
  <c r="AI3589" i="2"/>
  <c r="AH3589" i="2"/>
  <c r="AG3589" i="2"/>
  <c r="AF3589" i="2"/>
  <c r="AS581" i="2"/>
  <c r="AQ581" i="2"/>
  <c r="AI581" i="2"/>
  <c r="AH581" i="2"/>
  <c r="AG581" i="2"/>
  <c r="AF581" i="2"/>
  <c r="AS3135" i="2"/>
  <c r="AQ3135" i="2"/>
  <c r="AI3135" i="2"/>
  <c r="AH3135" i="2"/>
  <c r="AG3135" i="2"/>
  <c r="AF3135" i="2"/>
  <c r="AS580" i="2"/>
  <c r="AQ580" i="2"/>
  <c r="AI580" i="2"/>
  <c r="AH580" i="2"/>
  <c r="AG580" i="2"/>
  <c r="AF580" i="2"/>
  <c r="AS3420" i="2"/>
  <c r="AQ3420" i="2"/>
  <c r="AI3420" i="2"/>
  <c r="AH3420" i="2"/>
  <c r="AG3420" i="2"/>
  <c r="AF3420" i="2"/>
  <c r="AS2630" i="2"/>
  <c r="AQ2630" i="2"/>
  <c r="AI2630" i="2"/>
  <c r="AH2630" i="2"/>
  <c r="AG2630" i="2"/>
  <c r="AF2630" i="2"/>
  <c r="AS2629" i="2"/>
  <c r="AQ2629" i="2"/>
  <c r="AI2629" i="2"/>
  <c r="AH2629" i="2"/>
  <c r="AG2629" i="2"/>
  <c r="AF2629" i="2"/>
  <c r="AS1185" i="2"/>
  <c r="AQ1185" i="2"/>
  <c r="AI1185" i="2"/>
  <c r="AH1185" i="2"/>
  <c r="AG1185" i="2"/>
  <c r="AF1185" i="2"/>
  <c r="AS1957" i="2"/>
  <c r="AQ1957" i="2"/>
  <c r="AI1957" i="2"/>
  <c r="AH1957" i="2"/>
  <c r="AG1957" i="2"/>
  <c r="AF1957" i="2"/>
  <c r="AS3134" i="2"/>
  <c r="AQ3134" i="2"/>
  <c r="AI3134" i="2"/>
  <c r="AH3134" i="2"/>
  <c r="AG3134" i="2"/>
  <c r="AF3134" i="2"/>
  <c r="AS579" i="2"/>
  <c r="AQ579" i="2"/>
  <c r="AI579" i="2"/>
  <c r="AH579" i="2"/>
  <c r="AG579" i="2"/>
  <c r="AF579" i="2"/>
  <c r="AS1184" i="2"/>
  <c r="AQ1184" i="2"/>
  <c r="AI1184" i="2"/>
  <c r="AH1184" i="2"/>
  <c r="AG1184" i="2"/>
  <c r="AF1184" i="2"/>
  <c r="AS2628" i="2"/>
  <c r="AQ2628" i="2"/>
  <c r="AI2628" i="2"/>
  <c r="AH2628" i="2"/>
  <c r="AG2628" i="2"/>
  <c r="AF2628" i="2"/>
  <c r="AS1183" i="2"/>
  <c r="AQ1183" i="2"/>
  <c r="AI1183" i="2"/>
  <c r="AH1183" i="2"/>
  <c r="AG1183" i="2"/>
  <c r="AF1183" i="2"/>
  <c r="AS3133" i="2"/>
  <c r="AQ3133" i="2"/>
  <c r="AI3133" i="2"/>
  <c r="AH3133" i="2"/>
  <c r="AG3133" i="2"/>
  <c r="AF3133" i="2"/>
  <c r="AS1182" i="2"/>
  <c r="AQ1182" i="2"/>
  <c r="AI1182" i="2"/>
  <c r="AH1182" i="2"/>
  <c r="AG1182" i="2"/>
  <c r="AF1182" i="2"/>
  <c r="AS3132" i="2"/>
  <c r="AQ3132" i="2"/>
  <c r="AI3132" i="2"/>
  <c r="AH3132" i="2"/>
  <c r="AG3132" i="2"/>
  <c r="AF3132" i="2"/>
  <c r="AS4362" i="2"/>
  <c r="AQ4362" i="2"/>
  <c r="AI4362" i="2"/>
  <c r="AH4362" i="2"/>
  <c r="AG4362" i="2"/>
  <c r="AF4362" i="2"/>
  <c r="AS1181" i="2"/>
  <c r="AQ1181" i="2"/>
  <c r="AI1181" i="2"/>
  <c r="AH1181" i="2"/>
  <c r="AG1181" i="2"/>
  <c r="AF1181" i="2"/>
  <c r="AS3131" i="2"/>
  <c r="AQ3131" i="2"/>
  <c r="AI3131" i="2"/>
  <c r="AH3131" i="2"/>
  <c r="AG3131" i="2"/>
  <c r="AF3131" i="2"/>
  <c r="AS1956" i="2"/>
  <c r="AQ1956" i="2"/>
  <c r="AI1956" i="2"/>
  <c r="AH1956" i="2"/>
  <c r="AG1956" i="2"/>
  <c r="AF1956" i="2"/>
  <c r="AS3419" i="2"/>
  <c r="AQ3419" i="2"/>
  <c r="AI3419" i="2"/>
  <c r="AH3419" i="2"/>
  <c r="AG3419" i="2"/>
  <c r="AF3419" i="2"/>
  <c r="AS1955" i="2"/>
  <c r="AQ1955" i="2"/>
  <c r="AI1955" i="2"/>
  <c r="AH1955" i="2"/>
  <c r="AG1955" i="2"/>
  <c r="AF1955" i="2"/>
  <c r="AS1180" i="2"/>
  <c r="AQ1180" i="2"/>
  <c r="AI1180" i="2"/>
  <c r="AH1180" i="2"/>
  <c r="AG1180" i="2"/>
  <c r="AF1180" i="2"/>
  <c r="AS1954" i="2"/>
  <c r="AQ1954" i="2"/>
  <c r="AI1954" i="2"/>
  <c r="AH1954" i="2"/>
  <c r="AG1954" i="2"/>
  <c r="AF1954" i="2"/>
  <c r="AS3418" i="2"/>
  <c r="AQ3418" i="2"/>
  <c r="AI3418" i="2"/>
  <c r="AH3418" i="2"/>
  <c r="AG3418" i="2"/>
  <c r="AF3418" i="2"/>
  <c r="AS1179" i="2"/>
  <c r="AQ1179" i="2"/>
  <c r="AI1179" i="2"/>
  <c r="AH1179" i="2"/>
  <c r="AG1179" i="2"/>
  <c r="AF1179" i="2"/>
  <c r="AS578" i="2"/>
  <c r="AQ578" i="2"/>
  <c r="AI578" i="2"/>
  <c r="AH578" i="2"/>
  <c r="AG578" i="2"/>
  <c r="AF578" i="2"/>
  <c r="AS577" i="2"/>
  <c r="AQ577" i="2"/>
  <c r="AI577" i="2"/>
  <c r="AH577" i="2"/>
  <c r="AG577" i="2"/>
  <c r="AF577" i="2"/>
  <c r="AS156" i="2"/>
  <c r="AQ156" i="2"/>
  <c r="AI156" i="2"/>
  <c r="AH156" i="2"/>
  <c r="AG156" i="2"/>
  <c r="AF156" i="2"/>
  <c r="AS3417" i="2"/>
  <c r="AQ3417" i="2"/>
  <c r="AI3417" i="2"/>
  <c r="AH3417" i="2"/>
  <c r="AG3417" i="2"/>
  <c r="AF3417" i="2"/>
  <c r="AS1953" i="2"/>
  <c r="AQ1953" i="2"/>
  <c r="AI1953" i="2"/>
  <c r="AH1953" i="2"/>
  <c r="AG1953" i="2"/>
  <c r="AF1953" i="2"/>
  <c r="AS2627" i="2"/>
  <c r="AQ2627" i="2"/>
  <c r="AI2627" i="2"/>
  <c r="AH2627" i="2"/>
  <c r="AG2627" i="2"/>
  <c r="AF2627" i="2"/>
  <c r="AS1178" i="2"/>
  <c r="AQ1178" i="2"/>
  <c r="AI1178" i="2"/>
  <c r="AH1178" i="2"/>
  <c r="AG1178" i="2"/>
  <c r="AF1178" i="2"/>
  <c r="AS3416" i="2"/>
  <c r="AQ3416" i="2"/>
  <c r="AI3416" i="2"/>
  <c r="AH3416" i="2"/>
  <c r="AG3416" i="2"/>
  <c r="AF3416" i="2"/>
  <c r="AS2626" i="2"/>
  <c r="AQ2626" i="2"/>
  <c r="AI2626" i="2"/>
  <c r="AH2626" i="2"/>
  <c r="AG2626" i="2"/>
  <c r="AF2626" i="2"/>
  <c r="AS576" i="2"/>
  <c r="AQ576" i="2"/>
  <c r="AI576" i="2"/>
  <c r="AH576" i="2"/>
  <c r="AG576" i="2"/>
  <c r="AF576" i="2"/>
  <c r="AS2625" i="2"/>
  <c r="AQ2625" i="2"/>
  <c r="AI2625" i="2"/>
  <c r="AH2625" i="2"/>
  <c r="AG2625" i="2"/>
  <c r="AF2625" i="2"/>
  <c r="AS2624" i="2"/>
  <c r="AQ2624" i="2"/>
  <c r="AI2624" i="2"/>
  <c r="AH2624" i="2"/>
  <c r="AG2624" i="2"/>
  <c r="AF2624" i="2"/>
  <c r="AS1952" i="2"/>
  <c r="AQ1952" i="2"/>
  <c r="AI1952" i="2"/>
  <c r="AH1952" i="2"/>
  <c r="AG1952" i="2"/>
  <c r="AF1952" i="2"/>
  <c r="AS2623" i="2"/>
  <c r="AQ2623" i="2"/>
  <c r="AI2623" i="2"/>
  <c r="AH2623" i="2"/>
  <c r="AG2623" i="2"/>
  <c r="AF2623" i="2"/>
  <c r="AS2622" i="2"/>
  <c r="AQ2622" i="2"/>
  <c r="AI2622" i="2"/>
  <c r="AH2622" i="2"/>
  <c r="AG2622" i="2"/>
  <c r="AF2622" i="2"/>
  <c r="AS575" i="2"/>
  <c r="AQ575" i="2"/>
  <c r="AI575" i="2"/>
  <c r="AH575" i="2"/>
  <c r="AG575" i="2"/>
  <c r="AF575" i="2"/>
  <c r="AS1177" i="2"/>
  <c r="AQ1177" i="2"/>
  <c r="AI1177" i="2"/>
  <c r="AH1177" i="2"/>
  <c r="AG1177" i="2"/>
  <c r="AF1177" i="2"/>
  <c r="AS574" i="2"/>
  <c r="AQ574" i="2"/>
  <c r="AI574" i="2"/>
  <c r="AH574" i="2"/>
  <c r="AG574" i="2"/>
  <c r="AF574" i="2"/>
  <c r="AS573" i="2"/>
  <c r="AQ573" i="2"/>
  <c r="AI573" i="2"/>
  <c r="AH573" i="2"/>
  <c r="AG573" i="2"/>
  <c r="AF573" i="2"/>
  <c r="AS2621" i="2"/>
  <c r="AQ2621" i="2"/>
  <c r="AI2621" i="2"/>
  <c r="AH2621" i="2"/>
  <c r="AG2621" i="2"/>
  <c r="AF2621" i="2"/>
  <c r="AS3588" i="2"/>
  <c r="AQ3588" i="2"/>
  <c r="AI3588" i="2"/>
  <c r="AH3588" i="2"/>
  <c r="AG3588" i="2"/>
  <c r="AF3588" i="2"/>
  <c r="AS572" i="2"/>
  <c r="AQ572" i="2"/>
  <c r="AI572" i="2"/>
  <c r="AH572" i="2"/>
  <c r="AG572" i="2"/>
  <c r="AF572" i="2"/>
  <c r="AS155" i="2"/>
  <c r="AQ155" i="2"/>
  <c r="AI155" i="2"/>
  <c r="AH155" i="2"/>
  <c r="AG155" i="2"/>
  <c r="AF155" i="2"/>
  <c r="AS3130" i="2"/>
  <c r="AQ3130" i="2"/>
  <c r="AI3130" i="2"/>
  <c r="AH3130" i="2"/>
  <c r="AG3130" i="2"/>
  <c r="AF3130" i="2"/>
  <c r="AS1176" i="2"/>
  <c r="AQ1176" i="2"/>
  <c r="AI1176" i="2"/>
  <c r="AH1176" i="2"/>
  <c r="AG1176" i="2"/>
  <c r="AF1176" i="2"/>
  <c r="AS1951" i="2"/>
  <c r="AQ1951" i="2"/>
  <c r="AI1951" i="2"/>
  <c r="AH1951" i="2"/>
  <c r="AG1951" i="2"/>
  <c r="AF1951" i="2"/>
  <c r="AS571" i="2"/>
  <c r="AQ571" i="2"/>
  <c r="AI571" i="2"/>
  <c r="AH571" i="2"/>
  <c r="AG571" i="2"/>
  <c r="AF571" i="2"/>
  <c r="AS1175" i="2"/>
  <c r="AQ1175" i="2"/>
  <c r="AI1175" i="2"/>
  <c r="AH1175" i="2"/>
  <c r="AG1175" i="2"/>
  <c r="AF1175" i="2"/>
  <c r="AS1950" i="2"/>
  <c r="AQ1950" i="2"/>
  <c r="AI1950" i="2"/>
  <c r="AH1950" i="2"/>
  <c r="AG1950" i="2"/>
  <c r="AF1950" i="2"/>
  <c r="AS2620" i="2"/>
  <c r="AQ2620" i="2"/>
  <c r="AI2620" i="2"/>
  <c r="AH2620" i="2"/>
  <c r="AG2620" i="2"/>
  <c r="AF2620" i="2"/>
  <c r="AS2619" i="2"/>
  <c r="AQ2619" i="2"/>
  <c r="AI2619" i="2"/>
  <c r="AH2619" i="2"/>
  <c r="AG2619" i="2"/>
  <c r="AF2619" i="2"/>
  <c r="AS3587" i="2"/>
  <c r="AQ3587" i="2"/>
  <c r="AI3587" i="2"/>
  <c r="AH3587" i="2"/>
  <c r="AG3587" i="2"/>
  <c r="AF3587" i="2"/>
  <c r="AS4361" i="2"/>
  <c r="AQ4361" i="2"/>
  <c r="AI4361" i="2"/>
  <c r="AH4361" i="2"/>
  <c r="AG4361" i="2"/>
  <c r="AF4361" i="2"/>
  <c r="AS1949" i="2"/>
  <c r="AQ1949" i="2"/>
  <c r="AI1949" i="2"/>
  <c r="AH1949" i="2"/>
  <c r="AG1949" i="2"/>
  <c r="AF1949" i="2"/>
  <c r="AS4360" i="2"/>
  <c r="AQ4360" i="2"/>
  <c r="AI4360" i="2"/>
  <c r="AH4360" i="2"/>
  <c r="AG4360" i="2"/>
  <c r="AF4360" i="2"/>
  <c r="AS3129" i="2"/>
  <c r="AQ3129" i="2"/>
  <c r="AI3129" i="2"/>
  <c r="AH3129" i="2"/>
  <c r="AG3129" i="2"/>
  <c r="AF3129" i="2"/>
  <c r="AS4359" i="2"/>
  <c r="AQ4359" i="2"/>
  <c r="AI4359" i="2"/>
  <c r="AH4359" i="2"/>
  <c r="AG4359" i="2"/>
  <c r="AF4359" i="2"/>
  <c r="AS2618" i="2"/>
  <c r="AQ2618" i="2"/>
  <c r="AI2618" i="2"/>
  <c r="AH2618" i="2"/>
  <c r="AG2618" i="2"/>
  <c r="AF2618" i="2"/>
  <c r="AS1174" i="2"/>
  <c r="AQ1174" i="2"/>
  <c r="AI1174" i="2"/>
  <c r="AH1174" i="2"/>
  <c r="AG1174" i="2"/>
  <c r="AF1174" i="2"/>
  <c r="AS1948" i="2"/>
  <c r="AQ1948" i="2"/>
  <c r="AI1948" i="2"/>
  <c r="AH1948" i="2"/>
  <c r="AG1948" i="2"/>
  <c r="AF1948" i="2"/>
  <c r="AS1173" i="2"/>
  <c r="AQ1173" i="2"/>
  <c r="AI1173" i="2"/>
  <c r="AH1173" i="2"/>
  <c r="AG1173" i="2"/>
  <c r="AF1173" i="2"/>
  <c r="AS1172" i="2"/>
  <c r="AQ1172" i="2"/>
  <c r="AI1172" i="2"/>
  <c r="AH1172" i="2"/>
  <c r="AG1172" i="2"/>
  <c r="AF1172" i="2"/>
  <c r="AS3415" i="2"/>
  <c r="AQ3415" i="2"/>
  <c r="AI3415" i="2"/>
  <c r="AH3415" i="2"/>
  <c r="AG3415" i="2"/>
  <c r="AF3415" i="2"/>
  <c r="AS154" i="2"/>
  <c r="AQ154" i="2"/>
  <c r="AI154" i="2"/>
  <c r="AH154" i="2"/>
  <c r="AG154" i="2"/>
  <c r="AF154" i="2"/>
  <c r="AS3586" i="2"/>
  <c r="AQ3586" i="2"/>
  <c r="AI3586" i="2"/>
  <c r="AH3586" i="2"/>
  <c r="AG3586" i="2"/>
  <c r="AF3586" i="2"/>
  <c r="AS570" i="2"/>
  <c r="AQ570" i="2"/>
  <c r="AI570" i="2"/>
  <c r="AH570" i="2"/>
  <c r="AG570" i="2"/>
  <c r="AF570" i="2"/>
  <c r="AS2617" i="2"/>
  <c r="AQ2617" i="2"/>
  <c r="AI2617" i="2"/>
  <c r="AH2617" i="2"/>
  <c r="AG2617" i="2"/>
  <c r="AF2617" i="2"/>
  <c r="AS1947" i="2"/>
  <c r="AQ1947" i="2"/>
  <c r="AI1947" i="2"/>
  <c r="AH1947" i="2"/>
  <c r="AG1947" i="2"/>
  <c r="AF1947" i="2"/>
  <c r="AS569" i="2"/>
  <c r="AQ569" i="2"/>
  <c r="AI569" i="2"/>
  <c r="AH569" i="2"/>
  <c r="AG569" i="2"/>
  <c r="AF569" i="2"/>
  <c r="AS3128" i="2"/>
  <c r="AQ3128" i="2"/>
  <c r="AI3128" i="2"/>
  <c r="AH3128" i="2"/>
  <c r="AG3128" i="2"/>
  <c r="AF3128" i="2"/>
  <c r="AS3127" i="2"/>
  <c r="AQ3127" i="2"/>
  <c r="AI3127" i="2"/>
  <c r="AH3127" i="2"/>
  <c r="AG3127" i="2"/>
  <c r="AF3127" i="2"/>
  <c r="AS153" i="2"/>
  <c r="AQ153" i="2"/>
  <c r="AI153" i="2"/>
  <c r="AH153" i="2"/>
  <c r="AG153" i="2"/>
  <c r="AF153" i="2"/>
  <c r="AS4358" i="2"/>
  <c r="AQ4358" i="2"/>
  <c r="AI4358" i="2"/>
  <c r="AH4358" i="2"/>
  <c r="AG4358" i="2"/>
  <c r="AF4358" i="2"/>
  <c r="AS4357" i="2"/>
  <c r="AQ4357" i="2"/>
  <c r="AI4357" i="2"/>
  <c r="AH4357" i="2"/>
  <c r="AG4357" i="2"/>
  <c r="AF4357" i="2"/>
  <c r="AS4356" i="2"/>
  <c r="AQ4356" i="2"/>
  <c r="AI4356" i="2"/>
  <c r="AH4356" i="2"/>
  <c r="AG4356" i="2"/>
  <c r="AF4356" i="2"/>
  <c r="AS4355" i="2"/>
  <c r="AQ4355" i="2"/>
  <c r="AI4355" i="2"/>
  <c r="AH4355" i="2"/>
  <c r="AG4355" i="2"/>
  <c r="AF4355" i="2"/>
  <c r="AS4354" i="2"/>
  <c r="AQ4354" i="2"/>
  <c r="AI4354" i="2"/>
  <c r="AH4354" i="2"/>
  <c r="AG4354" i="2"/>
  <c r="AF4354" i="2"/>
  <c r="AS4353" i="2"/>
  <c r="AQ4353" i="2"/>
  <c r="AI4353" i="2"/>
  <c r="AH4353" i="2"/>
  <c r="AG4353" i="2"/>
  <c r="AF4353" i="2"/>
  <c r="AS4352" i="2"/>
  <c r="AQ4352" i="2"/>
  <c r="AI4352" i="2"/>
  <c r="AH4352" i="2"/>
  <c r="AG4352" i="2"/>
  <c r="AF4352" i="2"/>
  <c r="AS4351" i="2"/>
  <c r="AQ4351" i="2"/>
  <c r="AI4351" i="2"/>
  <c r="AH4351" i="2"/>
  <c r="AG4351" i="2"/>
  <c r="AF4351" i="2"/>
  <c r="AS4350" i="2"/>
  <c r="AQ4350" i="2"/>
  <c r="AI4350" i="2"/>
  <c r="AH4350" i="2"/>
  <c r="AG4350" i="2"/>
  <c r="AF4350" i="2"/>
  <c r="AS4349" i="2"/>
  <c r="AQ4349" i="2"/>
  <c r="AI4349" i="2"/>
  <c r="AH4349" i="2"/>
  <c r="AG4349" i="2"/>
  <c r="AF4349" i="2"/>
  <c r="AS4348" i="2"/>
  <c r="AQ4348" i="2"/>
  <c r="AI4348" i="2"/>
  <c r="AH4348" i="2"/>
  <c r="AG4348" i="2"/>
  <c r="AF4348" i="2"/>
  <c r="AS4347" i="2"/>
  <c r="AQ4347" i="2"/>
  <c r="AI4347" i="2"/>
  <c r="AH4347" i="2"/>
  <c r="AG4347" i="2"/>
  <c r="AF4347" i="2"/>
  <c r="AS4346" i="2"/>
  <c r="AQ4346" i="2"/>
  <c r="AI4346" i="2"/>
  <c r="AH4346" i="2"/>
  <c r="AG4346" i="2"/>
  <c r="AF4346" i="2"/>
  <c r="AS4345" i="2"/>
  <c r="AQ4345" i="2"/>
  <c r="AI4345" i="2"/>
  <c r="AH4345" i="2"/>
  <c r="AG4345" i="2"/>
  <c r="AF4345" i="2"/>
  <c r="AS4344" i="2"/>
  <c r="AQ4344" i="2"/>
  <c r="AI4344" i="2"/>
  <c r="AH4344" i="2"/>
  <c r="AG4344" i="2"/>
  <c r="AF4344" i="2"/>
  <c r="AS4343" i="2"/>
  <c r="AQ4343" i="2"/>
  <c r="AI4343" i="2"/>
  <c r="AH4343" i="2"/>
  <c r="AG4343" i="2"/>
  <c r="AF4343" i="2"/>
  <c r="AS4342" i="2"/>
  <c r="AQ4342" i="2"/>
  <c r="AI4342" i="2"/>
  <c r="AH4342" i="2"/>
  <c r="AG4342" i="2"/>
  <c r="AF4342" i="2"/>
  <c r="AS4341" i="2"/>
  <c r="AQ4341" i="2"/>
  <c r="AI4341" i="2"/>
  <c r="AH4341" i="2"/>
  <c r="AG4341" i="2"/>
  <c r="AF4341" i="2"/>
  <c r="AS3414" i="2"/>
  <c r="AQ3414" i="2"/>
  <c r="AI3414" i="2"/>
  <c r="AH3414" i="2"/>
  <c r="AG3414" i="2"/>
  <c r="AF3414" i="2"/>
  <c r="AS2616" i="2"/>
  <c r="AQ2616" i="2"/>
  <c r="AI2616" i="2"/>
  <c r="AH2616" i="2"/>
  <c r="AG2616" i="2"/>
  <c r="AF2616" i="2"/>
  <c r="AS4340" i="2"/>
  <c r="AQ4340" i="2"/>
  <c r="AI4340" i="2"/>
  <c r="AH4340" i="2"/>
  <c r="AG4340" i="2"/>
  <c r="AF4340" i="2"/>
  <c r="AS1946" i="2"/>
  <c r="AQ1946" i="2"/>
  <c r="AI1946" i="2"/>
  <c r="AH1946" i="2"/>
  <c r="AG1946" i="2"/>
  <c r="AF1946" i="2"/>
  <c r="AS4339" i="2"/>
  <c r="AQ4339" i="2"/>
  <c r="AI4339" i="2"/>
  <c r="AH4339" i="2"/>
  <c r="AG4339" i="2"/>
  <c r="AF4339" i="2"/>
  <c r="AS4338" i="2"/>
  <c r="AQ4338" i="2"/>
  <c r="AI4338" i="2"/>
  <c r="AH4338" i="2"/>
  <c r="AG4338" i="2"/>
  <c r="AF4338" i="2"/>
  <c r="AS3413" i="2"/>
  <c r="AQ3413" i="2"/>
  <c r="AI3413" i="2"/>
  <c r="AH3413" i="2"/>
  <c r="AG3413" i="2"/>
  <c r="AF3413" i="2"/>
  <c r="AS3126" i="2"/>
  <c r="AQ3126" i="2"/>
  <c r="AI3126" i="2"/>
  <c r="AH3126" i="2"/>
  <c r="AG3126" i="2"/>
  <c r="AF3126" i="2"/>
  <c r="AS1171" i="2"/>
  <c r="AQ1171" i="2"/>
  <c r="AI1171" i="2"/>
  <c r="AH1171" i="2"/>
  <c r="AG1171" i="2"/>
  <c r="AF1171" i="2"/>
  <c r="AS3125" i="2"/>
  <c r="AQ3125" i="2"/>
  <c r="AI3125" i="2"/>
  <c r="AH3125" i="2"/>
  <c r="AG3125" i="2"/>
  <c r="AF3125" i="2"/>
  <c r="AS3124" i="2"/>
  <c r="AQ3124" i="2"/>
  <c r="AI3124" i="2"/>
  <c r="AH3124" i="2"/>
  <c r="AG3124" i="2"/>
  <c r="AF3124" i="2"/>
  <c r="AS4337" i="2"/>
  <c r="AQ4337" i="2"/>
  <c r="AI4337" i="2"/>
  <c r="AH4337" i="2"/>
  <c r="AG4337" i="2"/>
  <c r="AF4337" i="2"/>
  <c r="AS4336" i="2"/>
  <c r="AQ4336" i="2"/>
  <c r="AI4336" i="2"/>
  <c r="AH4336" i="2"/>
  <c r="AG4336" i="2"/>
  <c r="AF4336" i="2"/>
  <c r="AS4335" i="2"/>
  <c r="AQ4335" i="2"/>
  <c r="AI4335" i="2"/>
  <c r="AH4335" i="2"/>
  <c r="AG4335" i="2"/>
  <c r="AF4335" i="2"/>
  <c r="AS2615" i="2"/>
  <c r="AQ2615" i="2"/>
  <c r="AI2615" i="2"/>
  <c r="AH2615" i="2"/>
  <c r="AG2615" i="2"/>
  <c r="AF2615" i="2"/>
  <c r="AS2614" i="2"/>
  <c r="AQ2614" i="2"/>
  <c r="AI2614" i="2"/>
  <c r="AH2614" i="2"/>
  <c r="AG2614" i="2"/>
  <c r="AF2614" i="2"/>
  <c r="AS2613" i="2"/>
  <c r="AQ2613" i="2"/>
  <c r="AI2613" i="2"/>
  <c r="AH2613" i="2"/>
  <c r="AG2613" i="2"/>
  <c r="AF2613" i="2"/>
  <c r="AS1945" i="2"/>
  <c r="AQ1945" i="2"/>
  <c r="AI1945" i="2"/>
  <c r="AH1945" i="2"/>
  <c r="AG1945" i="2"/>
  <c r="AF1945" i="2"/>
  <c r="AS1944" i="2"/>
  <c r="AQ1944" i="2"/>
  <c r="AI1944" i="2"/>
  <c r="AH1944" i="2"/>
  <c r="AG1944" i="2"/>
  <c r="AF1944" i="2"/>
  <c r="AS152" i="2"/>
  <c r="AQ152" i="2"/>
  <c r="AI152" i="2"/>
  <c r="AH152" i="2"/>
  <c r="AG152" i="2"/>
  <c r="AF152" i="2"/>
  <c r="AS1943" i="2"/>
  <c r="AQ1943" i="2"/>
  <c r="AI1943" i="2"/>
  <c r="AH1943" i="2"/>
  <c r="AG1943" i="2"/>
  <c r="AF1943" i="2"/>
  <c r="AS1942" i="2"/>
  <c r="AQ1942" i="2"/>
  <c r="AI1942" i="2"/>
  <c r="AH1942" i="2"/>
  <c r="AG1942" i="2"/>
  <c r="AF1942" i="2"/>
  <c r="AS1170" i="2"/>
  <c r="AQ1170" i="2"/>
  <c r="AI1170" i="2"/>
  <c r="AH1170" i="2"/>
  <c r="AG1170" i="2"/>
  <c r="AF1170" i="2"/>
  <c r="AS568" i="2"/>
  <c r="AQ568" i="2"/>
  <c r="AI568" i="2"/>
  <c r="AH568" i="2"/>
  <c r="AG568" i="2"/>
  <c r="AF568" i="2"/>
  <c r="AS1169" i="2"/>
  <c r="AQ1169" i="2"/>
  <c r="AI1169" i="2"/>
  <c r="AH1169" i="2"/>
  <c r="AG1169" i="2"/>
  <c r="AF1169" i="2"/>
  <c r="AS1168" i="2"/>
  <c r="AQ1168" i="2"/>
  <c r="AI1168" i="2"/>
  <c r="AH1168" i="2"/>
  <c r="AG1168" i="2"/>
  <c r="AF1168" i="2"/>
  <c r="AS3123" i="2"/>
  <c r="AQ3123" i="2"/>
  <c r="AI3123" i="2"/>
  <c r="AH3123" i="2"/>
  <c r="AG3123" i="2"/>
  <c r="AF3123" i="2"/>
  <c r="AS3122" i="2"/>
  <c r="AQ3122" i="2"/>
  <c r="AI3122" i="2"/>
  <c r="AH3122" i="2"/>
  <c r="AG3122" i="2"/>
  <c r="AF3122" i="2"/>
  <c r="AS2612" i="2"/>
  <c r="AQ2612" i="2"/>
  <c r="AI2612" i="2"/>
  <c r="AH2612" i="2"/>
  <c r="AG2612" i="2"/>
  <c r="AF2612" i="2"/>
  <c r="AS1941" i="2"/>
  <c r="AQ1941" i="2"/>
  <c r="AI1941" i="2"/>
  <c r="AH1941" i="2"/>
  <c r="AG1941" i="2"/>
  <c r="AF1941" i="2"/>
  <c r="AS151" i="2"/>
  <c r="AQ151" i="2"/>
  <c r="AI151" i="2"/>
  <c r="AH151" i="2"/>
  <c r="AG151" i="2"/>
  <c r="AF151" i="2"/>
  <c r="AS3121" i="2"/>
  <c r="AQ3121" i="2"/>
  <c r="AI3121" i="2"/>
  <c r="AH3121" i="2"/>
  <c r="AG3121" i="2"/>
  <c r="AF3121" i="2"/>
  <c r="AS150" i="2"/>
  <c r="AQ150" i="2"/>
  <c r="AI150" i="2"/>
  <c r="AH150" i="2"/>
  <c r="AG150" i="2"/>
  <c r="AF150" i="2"/>
  <c r="AS1940" i="2"/>
  <c r="AQ1940" i="2"/>
  <c r="AI1940" i="2"/>
  <c r="AH1940" i="2"/>
  <c r="AG1940" i="2"/>
  <c r="AF1940" i="2"/>
  <c r="AS3120" i="2"/>
  <c r="AQ3120" i="2"/>
  <c r="AI3120" i="2"/>
  <c r="AH3120" i="2"/>
  <c r="AG3120" i="2"/>
  <c r="AF3120" i="2"/>
  <c r="AS4334" i="2"/>
  <c r="AQ4334" i="2"/>
  <c r="AI4334" i="2"/>
  <c r="AH4334" i="2"/>
  <c r="AG4334" i="2"/>
  <c r="AF4334" i="2"/>
  <c r="AS4333" i="2"/>
  <c r="AQ4333" i="2"/>
  <c r="AI4333" i="2"/>
  <c r="AH4333" i="2"/>
  <c r="AG4333" i="2"/>
  <c r="AF4333" i="2"/>
  <c r="AS4332" i="2"/>
  <c r="AQ4332" i="2"/>
  <c r="AI4332" i="2"/>
  <c r="AH4332" i="2"/>
  <c r="AG4332" i="2"/>
  <c r="AF4332" i="2"/>
  <c r="AS4331" i="2"/>
  <c r="AQ4331" i="2"/>
  <c r="AI4331" i="2"/>
  <c r="AH4331" i="2"/>
  <c r="AG4331" i="2"/>
  <c r="AF4331" i="2"/>
  <c r="AS4330" i="2"/>
  <c r="AQ4330" i="2"/>
  <c r="AI4330" i="2"/>
  <c r="AH4330" i="2"/>
  <c r="AG4330" i="2"/>
  <c r="AF4330" i="2"/>
  <c r="AS4329" i="2"/>
  <c r="AQ4329" i="2"/>
  <c r="AI4329" i="2"/>
  <c r="AH4329" i="2"/>
  <c r="AG4329" i="2"/>
  <c r="AF4329" i="2"/>
  <c r="AS4328" i="2"/>
  <c r="AQ4328" i="2"/>
  <c r="AI4328" i="2"/>
  <c r="AH4328" i="2"/>
  <c r="AG4328" i="2"/>
  <c r="AF4328" i="2"/>
  <c r="AS4327" i="2"/>
  <c r="AQ4327" i="2"/>
  <c r="AI4327" i="2"/>
  <c r="AH4327" i="2"/>
  <c r="AG4327" i="2"/>
  <c r="AF4327" i="2"/>
  <c r="AS4326" i="2"/>
  <c r="AQ4326" i="2"/>
  <c r="AI4326" i="2"/>
  <c r="AH4326" i="2"/>
  <c r="AG4326" i="2"/>
  <c r="AF4326" i="2"/>
  <c r="AS4325" i="2"/>
  <c r="AQ4325" i="2"/>
  <c r="AI4325" i="2"/>
  <c r="AH4325" i="2"/>
  <c r="AG4325" i="2"/>
  <c r="AF4325" i="2"/>
  <c r="AS4324" i="2"/>
  <c r="AQ4324" i="2"/>
  <c r="AI4324" i="2"/>
  <c r="AH4324" i="2"/>
  <c r="AG4324" i="2"/>
  <c r="AF4324" i="2"/>
  <c r="AS4323" i="2"/>
  <c r="AQ4323" i="2"/>
  <c r="AI4323" i="2"/>
  <c r="AH4323" i="2"/>
  <c r="AG4323" i="2"/>
  <c r="AF4323" i="2"/>
  <c r="AS4322" i="2"/>
  <c r="AQ4322" i="2"/>
  <c r="AI4322" i="2"/>
  <c r="AH4322" i="2"/>
  <c r="AG4322" i="2"/>
  <c r="AF4322" i="2"/>
  <c r="AS4321" i="2"/>
  <c r="AQ4321" i="2"/>
  <c r="AI4321" i="2"/>
  <c r="AH4321" i="2"/>
  <c r="AG4321" i="2"/>
  <c r="AF4321" i="2"/>
  <c r="AS4320" i="2"/>
  <c r="AQ4320" i="2"/>
  <c r="AI4320" i="2"/>
  <c r="AH4320" i="2"/>
  <c r="AG4320" i="2"/>
  <c r="AF4320" i="2"/>
  <c r="AS4319" i="2"/>
  <c r="AQ4319" i="2"/>
  <c r="AI4319" i="2"/>
  <c r="AH4319" i="2"/>
  <c r="AG4319" i="2"/>
  <c r="AF4319" i="2"/>
  <c r="AS1167" i="2"/>
  <c r="AQ1167" i="2"/>
  <c r="AI1167" i="2"/>
  <c r="AH1167" i="2"/>
  <c r="AG1167" i="2"/>
  <c r="AF1167" i="2"/>
  <c r="AS2611" i="2"/>
  <c r="AQ2611" i="2"/>
  <c r="AI2611" i="2"/>
  <c r="AH2611" i="2"/>
  <c r="AG2611" i="2"/>
  <c r="AF2611" i="2"/>
  <c r="AS1166" i="2"/>
  <c r="AQ1166" i="2"/>
  <c r="AI1166" i="2"/>
  <c r="AH1166" i="2"/>
  <c r="AG1166" i="2"/>
  <c r="AF1166" i="2"/>
  <c r="AS1939" i="2"/>
  <c r="AQ1939" i="2"/>
  <c r="AI1939" i="2"/>
  <c r="AH1939" i="2"/>
  <c r="AG1939" i="2"/>
  <c r="AF1939" i="2"/>
  <c r="AS2610" i="2"/>
  <c r="AQ2610" i="2"/>
  <c r="AI2610" i="2"/>
  <c r="AH2610" i="2"/>
  <c r="AG2610" i="2"/>
  <c r="AF2610" i="2"/>
  <c r="AS567" i="2"/>
  <c r="AQ567" i="2"/>
  <c r="AI567" i="2"/>
  <c r="AH567" i="2"/>
  <c r="AG567" i="2"/>
  <c r="AF567" i="2"/>
  <c r="AS4318" i="2"/>
  <c r="AQ4318" i="2"/>
  <c r="AI4318" i="2"/>
  <c r="AH4318" i="2"/>
  <c r="AG4318" i="2"/>
  <c r="AF4318" i="2"/>
  <c r="AS2609" i="2"/>
  <c r="AQ2609" i="2"/>
  <c r="AI2609" i="2"/>
  <c r="AH2609" i="2"/>
  <c r="AG2609" i="2"/>
  <c r="AF2609" i="2"/>
  <c r="AS149" i="2"/>
  <c r="AQ149" i="2"/>
  <c r="AI149" i="2"/>
  <c r="AH149" i="2"/>
  <c r="AG149" i="2"/>
  <c r="AF149" i="2"/>
  <c r="AS1165" i="2"/>
  <c r="AQ1165" i="2"/>
  <c r="AI1165" i="2"/>
  <c r="AH1165" i="2"/>
  <c r="AG1165" i="2"/>
  <c r="AF1165" i="2"/>
  <c r="AS3412" i="2"/>
  <c r="AQ3412" i="2"/>
  <c r="AI3412" i="2"/>
  <c r="AH3412" i="2"/>
  <c r="AG3412" i="2"/>
  <c r="AF3412" i="2"/>
  <c r="AS148" i="2"/>
  <c r="AQ148" i="2"/>
  <c r="AI148" i="2"/>
  <c r="AH148" i="2"/>
  <c r="AG148" i="2"/>
  <c r="AF148" i="2"/>
  <c r="AS3585" i="2"/>
  <c r="AQ3585" i="2"/>
  <c r="AI3585" i="2"/>
  <c r="AH3585" i="2"/>
  <c r="AG3585" i="2"/>
  <c r="AF3585" i="2"/>
  <c r="AS1164" i="2"/>
  <c r="AQ1164" i="2"/>
  <c r="AI1164" i="2"/>
  <c r="AH1164" i="2"/>
  <c r="AG1164" i="2"/>
  <c r="AF1164" i="2"/>
  <c r="AS2608" i="2"/>
  <c r="AQ2608" i="2"/>
  <c r="AI2608" i="2"/>
  <c r="AH2608" i="2"/>
  <c r="AG2608" i="2"/>
  <c r="AF2608" i="2"/>
  <c r="AS1938" i="2"/>
  <c r="AQ1938" i="2"/>
  <c r="AI1938" i="2"/>
  <c r="AH1938" i="2"/>
  <c r="AG1938" i="2"/>
  <c r="AF1938" i="2"/>
  <c r="AS1937" i="2"/>
  <c r="AQ1937" i="2"/>
  <c r="AI1937" i="2"/>
  <c r="AH1937" i="2"/>
  <c r="AG1937" i="2"/>
  <c r="AF1937" i="2"/>
  <c r="AS3119" i="2"/>
  <c r="AQ3119" i="2"/>
  <c r="AI3119" i="2"/>
  <c r="AH3119" i="2"/>
  <c r="AG3119" i="2"/>
  <c r="AF3119" i="2"/>
  <c r="AS1163" i="2"/>
  <c r="AQ1163" i="2"/>
  <c r="AI1163" i="2"/>
  <c r="AH1163" i="2"/>
  <c r="AG1163" i="2"/>
  <c r="AF1163" i="2"/>
  <c r="AS1162" i="2"/>
  <c r="AQ1162" i="2"/>
  <c r="AI1162" i="2"/>
  <c r="AH1162" i="2"/>
  <c r="AG1162" i="2"/>
  <c r="AF1162" i="2"/>
  <c r="AS1161" i="2"/>
  <c r="AQ1161" i="2"/>
  <c r="AI1161" i="2"/>
  <c r="AH1161" i="2"/>
  <c r="AG1161" i="2"/>
  <c r="AF1161" i="2"/>
  <c r="AS566" i="2"/>
  <c r="AQ566" i="2"/>
  <c r="AI566" i="2"/>
  <c r="AH566" i="2"/>
  <c r="AG566" i="2"/>
  <c r="AF566" i="2"/>
  <c r="AS3411" i="2"/>
  <c r="AQ3411" i="2"/>
  <c r="AI3411" i="2"/>
  <c r="AH3411" i="2"/>
  <c r="AG3411" i="2"/>
  <c r="AF3411" i="2"/>
  <c r="AS2607" i="2"/>
  <c r="AQ2607" i="2"/>
  <c r="AI2607" i="2"/>
  <c r="AH2607" i="2"/>
  <c r="AG2607" i="2"/>
  <c r="AF2607" i="2"/>
  <c r="AS1936" i="2"/>
  <c r="AQ1936" i="2"/>
  <c r="AI1936" i="2"/>
  <c r="AH1936" i="2"/>
  <c r="AG1936" i="2"/>
  <c r="AF1936" i="2"/>
  <c r="AS2606" i="2"/>
  <c r="AQ2606" i="2"/>
  <c r="AI2606" i="2"/>
  <c r="AH2606" i="2"/>
  <c r="AG2606" i="2"/>
  <c r="AF2606" i="2"/>
  <c r="AS1160" i="2"/>
  <c r="AQ1160" i="2"/>
  <c r="AI1160" i="2"/>
  <c r="AH1160" i="2"/>
  <c r="AG1160" i="2"/>
  <c r="AF1160" i="2"/>
  <c r="AS1159" i="2"/>
  <c r="AQ1159" i="2"/>
  <c r="AI1159" i="2"/>
  <c r="AH1159" i="2"/>
  <c r="AG1159" i="2"/>
  <c r="AF1159" i="2"/>
  <c r="AS1935" i="2"/>
  <c r="AQ1935" i="2"/>
  <c r="AI1935" i="2"/>
  <c r="AH1935" i="2"/>
  <c r="AG1935" i="2"/>
  <c r="AF1935" i="2"/>
  <c r="AS1934" i="2"/>
  <c r="AQ1934" i="2"/>
  <c r="AI1934" i="2"/>
  <c r="AH1934" i="2"/>
  <c r="AG1934" i="2"/>
  <c r="AF1934" i="2"/>
  <c r="AS147" i="2"/>
  <c r="AQ147" i="2"/>
  <c r="AI147" i="2"/>
  <c r="AH147" i="2"/>
  <c r="AG147" i="2"/>
  <c r="AF147" i="2"/>
  <c r="AS565" i="2"/>
  <c r="AQ565" i="2"/>
  <c r="AI565" i="2"/>
  <c r="AH565" i="2"/>
  <c r="AG565" i="2"/>
  <c r="AF565" i="2"/>
  <c r="AS1933" i="2"/>
  <c r="AQ1933" i="2"/>
  <c r="AI1933" i="2"/>
  <c r="AH1933" i="2"/>
  <c r="AG1933" i="2"/>
  <c r="AF1933" i="2"/>
  <c r="AS3118" i="2"/>
  <c r="AQ3118" i="2"/>
  <c r="AI3118" i="2"/>
  <c r="AH3118" i="2"/>
  <c r="AG3118" i="2"/>
  <c r="AF3118" i="2"/>
  <c r="AS1158" i="2"/>
  <c r="AQ1158" i="2"/>
  <c r="AI1158" i="2"/>
  <c r="AH1158" i="2"/>
  <c r="AG1158" i="2"/>
  <c r="AF1158" i="2"/>
  <c r="AS4317" i="2"/>
  <c r="AQ4317" i="2"/>
  <c r="AI4317" i="2"/>
  <c r="AH4317" i="2"/>
  <c r="AG4317" i="2"/>
  <c r="AF4317" i="2"/>
  <c r="AS564" i="2"/>
  <c r="AQ564" i="2"/>
  <c r="AI564" i="2"/>
  <c r="AH564" i="2"/>
  <c r="AG564" i="2"/>
  <c r="AF564" i="2"/>
  <c r="AS3117" i="2"/>
  <c r="AQ3117" i="2"/>
  <c r="AI3117" i="2"/>
  <c r="AH3117" i="2"/>
  <c r="AG3117" i="2"/>
  <c r="AF3117" i="2"/>
  <c r="AS4316" i="2"/>
  <c r="AQ4316" i="2"/>
  <c r="AI4316" i="2"/>
  <c r="AH4316" i="2"/>
  <c r="AG4316" i="2"/>
  <c r="AF4316" i="2"/>
  <c r="AS4315" i="2"/>
  <c r="AQ4315" i="2"/>
  <c r="AI4315" i="2"/>
  <c r="AH4315" i="2"/>
  <c r="AG4315" i="2"/>
  <c r="AF4315" i="2"/>
  <c r="AS3116" i="2"/>
  <c r="AQ3116" i="2"/>
  <c r="AI3116" i="2"/>
  <c r="AH3116" i="2"/>
  <c r="AG3116" i="2"/>
  <c r="AF3116" i="2"/>
  <c r="AS2605" i="2"/>
  <c r="AQ2605" i="2"/>
  <c r="AI2605" i="2"/>
  <c r="AH2605" i="2"/>
  <c r="AG2605" i="2"/>
  <c r="AF2605" i="2"/>
  <c r="AS2604" i="2"/>
  <c r="AQ2604" i="2"/>
  <c r="AI2604" i="2"/>
  <c r="AH2604" i="2"/>
  <c r="AG2604" i="2"/>
  <c r="AF2604" i="2"/>
  <c r="AS1932" i="2"/>
  <c r="AQ1932" i="2"/>
  <c r="AI1932" i="2"/>
  <c r="AH1932" i="2"/>
  <c r="AG1932" i="2"/>
  <c r="AF1932" i="2"/>
  <c r="AS2603" i="2"/>
  <c r="AQ2603" i="2"/>
  <c r="AI2603" i="2"/>
  <c r="AH2603" i="2"/>
  <c r="AG2603" i="2"/>
  <c r="AF2603" i="2"/>
  <c r="AS3115" i="2"/>
  <c r="AQ3115" i="2"/>
  <c r="AI3115" i="2"/>
  <c r="AH3115" i="2"/>
  <c r="AG3115" i="2"/>
  <c r="AF3115" i="2"/>
  <c r="AS1931" i="2"/>
  <c r="AQ1931" i="2"/>
  <c r="AI1931" i="2"/>
  <c r="AH1931" i="2"/>
  <c r="AG1931" i="2"/>
  <c r="AF1931" i="2"/>
  <c r="AS1157" i="2"/>
  <c r="AQ1157" i="2"/>
  <c r="AI1157" i="2"/>
  <c r="AH1157" i="2"/>
  <c r="AG1157" i="2"/>
  <c r="AF1157" i="2"/>
  <c r="AS1156" i="2"/>
  <c r="AQ1156" i="2"/>
  <c r="AI1156" i="2"/>
  <c r="AH1156" i="2"/>
  <c r="AG1156" i="2"/>
  <c r="AF1156" i="2"/>
  <c r="AS3114" i="2"/>
  <c r="AQ3114" i="2"/>
  <c r="AI3114" i="2"/>
  <c r="AH3114" i="2"/>
  <c r="AG3114" i="2"/>
  <c r="AF3114" i="2"/>
  <c r="AS563" i="2"/>
  <c r="AQ563" i="2"/>
  <c r="AI563" i="2"/>
  <c r="AH563" i="2"/>
  <c r="AG563" i="2"/>
  <c r="AF563" i="2"/>
  <c r="AS3410" i="2"/>
  <c r="AQ3410" i="2"/>
  <c r="AI3410" i="2"/>
  <c r="AH3410" i="2"/>
  <c r="AG3410" i="2"/>
  <c r="AF3410" i="2"/>
  <c r="AS562" i="2"/>
  <c r="AQ562" i="2"/>
  <c r="AI562" i="2"/>
  <c r="AH562" i="2"/>
  <c r="AG562" i="2"/>
  <c r="AF562" i="2"/>
  <c r="AS1930" i="2"/>
  <c r="AQ1930" i="2"/>
  <c r="AI1930" i="2"/>
  <c r="AH1930" i="2"/>
  <c r="AG1930" i="2"/>
  <c r="AF1930" i="2"/>
  <c r="AS2602" i="2"/>
  <c r="AQ2602" i="2"/>
  <c r="AI2602" i="2"/>
  <c r="AH2602" i="2"/>
  <c r="AG2602" i="2"/>
  <c r="AF2602" i="2"/>
  <c r="AS3409" i="2"/>
  <c r="AQ3409" i="2"/>
  <c r="AI3409" i="2"/>
  <c r="AH3409" i="2"/>
  <c r="AG3409" i="2"/>
  <c r="AF3409" i="2"/>
  <c r="AS3408" i="2"/>
  <c r="AQ3408" i="2"/>
  <c r="AI3408" i="2"/>
  <c r="AH3408" i="2"/>
  <c r="AG3408" i="2"/>
  <c r="AF3408" i="2"/>
  <c r="AS1155" i="2"/>
  <c r="AQ1155" i="2"/>
  <c r="AI1155" i="2"/>
  <c r="AH1155" i="2"/>
  <c r="AG1155" i="2"/>
  <c r="AF1155" i="2"/>
  <c r="AS561" i="2"/>
  <c r="AQ561" i="2"/>
  <c r="AI561" i="2"/>
  <c r="AH561" i="2"/>
  <c r="AG561" i="2"/>
  <c r="AF561" i="2"/>
  <c r="AS3113" i="2"/>
  <c r="AQ3113" i="2"/>
  <c r="AI3113" i="2"/>
  <c r="AH3113" i="2"/>
  <c r="AG3113" i="2"/>
  <c r="AF3113" i="2"/>
  <c r="AS3112" i="2"/>
  <c r="AQ3112" i="2"/>
  <c r="AI3112" i="2"/>
  <c r="AH3112" i="2"/>
  <c r="AG3112" i="2"/>
  <c r="AF3112" i="2"/>
  <c r="AS3111" i="2"/>
  <c r="AQ3111" i="2"/>
  <c r="AI3111" i="2"/>
  <c r="AH3111" i="2"/>
  <c r="AG3111" i="2"/>
  <c r="AF3111" i="2"/>
  <c r="AS2601" i="2"/>
  <c r="AQ2601" i="2"/>
  <c r="AI2601" i="2"/>
  <c r="AH2601" i="2"/>
  <c r="AG2601" i="2"/>
  <c r="AF2601" i="2"/>
  <c r="AS2600" i="2"/>
  <c r="AQ2600" i="2"/>
  <c r="AI2600" i="2"/>
  <c r="AH2600" i="2"/>
  <c r="AG2600" i="2"/>
  <c r="AF2600" i="2"/>
  <c r="AS1929" i="2"/>
  <c r="AQ1929" i="2"/>
  <c r="AI1929" i="2"/>
  <c r="AH1929" i="2"/>
  <c r="AG1929" i="2"/>
  <c r="AF1929" i="2"/>
  <c r="AS560" i="2"/>
  <c r="AQ560" i="2"/>
  <c r="AI560" i="2"/>
  <c r="AH560" i="2"/>
  <c r="AG560" i="2"/>
  <c r="AF560" i="2"/>
  <c r="AS3407" i="2"/>
  <c r="AQ3407" i="2"/>
  <c r="AI3407" i="2"/>
  <c r="AH3407" i="2"/>
  <c r="AG3407" i="2"/>
  <c r="AF3407" i="2"/>
  <c r="AS1154" i="2"/>
  <c r="AQ1154" i="2"/>
  <c r="AI1154" i="2"/>
  <c r="AH1154" i="2"/>
  <c r="AG1154" i="2"/>
  <c r="AF1154" i="2"/>
  <c r="AS2599" i="2"/>
  <c r="AQ2599" i="2"/>
  <c r="AI2599" i="2"/>
  <c r="AH2599" i="2"/>
  <c r="AG2599" i="2"/>
  <c r="AF2599" i="2"/>
  <c r="AS1928" i="2"/>
  <c r="AQ1928" i="2"/>
  <c r="AI1928" i="2"/>
  <c r="AH1928" i="2"/>
  <c r="AG1928" i="2"/>
  <c r="AF1928" i="2"/>
  <c r="AS1153" i="2"/>
  <c r="AQ1153" i="2"/>
  <c r="AI1153" i="2"/>
  <c r="AH1153" i="2"/>
  <c r="AG1153" i="2"/>
  <c r="AF1153" i="2"/>
  <c r="AS1927" i="2"/>
  <c r="AQ1927" i="2"/>
  <c r="AI1927" i="2"/>
  <c r="AH1927" i="2"/>
  <c r="AG1927" i="2"/>
  <c r="AF1927" i="2"/>
  <c r="AS559" i="2"/>
  <c r="AQ559" i="2"/>
  <c r="AI559" i="2"/>
  <c r="AH559" i="2"/>
  <c r="AG559" i="2"/>
  <c r="AF559" i="2"/>
  <c r="AS558" i="2"/>
  <c r="AQ558" i="2"/>
  <c r="AI558" i="2"/>
  <c r="AH558" i="2"/>
  <c r="AG558" i="2"/>
  <c r="AF558" i="2"/>
  <c r="AS1152" i="2"/>
  <c r="AQ1152" i="2"/>
  <c r="AI1152" i="2"/>
  <c r="AH1152" i="2"/>
  <c r="AG1152" i="2"/>
  <c r="AF1152" i="2"/>
  <c r="AS3110" i="2"/>
  <c r="AQ3110" i="2"/>
  <c r="AI3110" i="2"/>
  <c r="AH3110" i="2"/>
  <c r="AG3110" i="2"/>
  <c r="AF3110" i="2"/>
  <c r="AS4314" i="2"/>
  <c r="AQ4314" i="2"/>
  <c r="AI4314" i="2"/>
  <c r="AH4314" i="2"/>
  <c r="AG4314" i="2"/>
  <c r="AF4314" i="2"/>
  <c r="AS3584" i="2"/>
  <c r="AQ3584" i="2"/>
  <c r="AI3584" i="2"/>
  <c r="AH3584" i="2"/>
  <c r="AG3584" i="2"/>
  <c r="AF3584" i="2"/>
  <c r="AS2598" i="2"/>
  <c r="AQ2598" i="2"/>
  <c r="AI2598" i="2"/>
  <c r="AH2598" i="2"/>
  <c r="AG2598" i="2"/>
  <c r="AF2598" i="2"/>
  <c r="AS2597" i="2"/>
  <c r="AQ2597" i="2"/>
  <c r="AI2597" i="2"/>
  <c r="AH2597" i="2"/>
  <c r="AG2597" i="2"/>
  <c r="AF2597" i="2"/>
  <c r="AS557" i="2"/>
  <c r="AQ557" i="2"/>
  <c r="AI557" i="2"/>
  <c r="AH557" i="2"/>
  <c r="AG557" i="2"/>
  <c r="AF557" i="2"/>
  <c r="AS1151" i="2"/>
  <c r="AQ1151" i="2"/>
  <c r="AI1151" i="2"/>
  <c r="AH1151" i="2"/>
  <c r="AG1151" i="2"/>
  <c r="AF1151" i="2"/>
  <c r="AS1926" i="2"/>
  <c r="AQ1926" i="2"/>
  <c r="AI1926" i="2"/>
  <c r="AH1926" i="2"/>
  <c r="AG1926" i="2"/>
  <c r="AF1926" i="2"/>
  <c r="AS1150" i="2"/>
  <c r="AQ1150" i="2"/>
  <c r="AI1150" i="2"/>
  <c r="AH1150" i="2"/>
  <c r="AG1150" i="2"/>
  <c r="AF1150" i="2"/>
  <c r="AS4313" i="2"/>
  <c r="AQ4313" i="2"/>
  <c r="AI4313" i="2"/>
  <c r="AH4313" i="2"/>
  <c r="AG4313" i="2"/>
  <c r="AF4313" i="2"/>
  <c r="AS2596" i="2"/>
  <c r="AQ2596" i="2"/>
  <c r="AI2596" i="2"/>
  <c r="AH2596" i="2"/>
  <c r="AG2596" i="2"/>
  <c r="AF2596" i="2"/>
  <c r="AS1149" i="2"/>
  <c r="AQ1149" i="2"/>
  <c r="AI1149" i="2"/>
  <c r="AH1149" i="2"/>
  <c r="AG1149" i="2"/>
  <c r="AF1149" i="2"/>
  <c r="AS556" i="2"/>
  <c r="AQ556" i="2"/>
  <c r="AI556" i="2"/>
  <c r="AH556" i="2"/>
  <c r="AG556" i="2"/>
  <c r="AF556" i="2"/>
  <c r="AS1925" i="2"/>
  <c r="AQ1925" i="2"/>
  <c r="AI1925" i="2"/>
  <c r="AH1925" i="2"/>
  <c r="AG1925" i="2"/>
  <c r="AF1925" i="2"/>
  <c r="AS3583" i="2"/>
  <c r="AQ3583" i="2"/>
  <c r="AI3583" i="2"/>
  <c r="AH3583" i="2"/>
  <c r="AG3583" i="2"/>
  <c r="AF3583" i="2"/>
  <c r="AS1148" i="2"/>
  <c r="AQ1148" i="2"/>
  <c r="AI1148" i="2"/>
  <c r="AH1148" i="2"/>
  <c r="AG1148" i="2"/>
  <c r="AF1148" i="2"/>
  <c r="AS3109" i="2"/>
  <c r="AQ3109" i="2"/>
  <c r="AI3109" i="2"/>
  <c r="AH3109" i="2"/>
  <c r="AG3109" i="2"/>
  <c r="AF3109" i="2"/>
  <c r="AS1924" i="2"/>
  <c r="AQ1924" i="2"/>
  <c r="AI1924" i="2"/>
  <c r="AH1924" i="2"/>
  <c r="AG1924" i="2"/>
  <c r="AF1924" i="2"/>
  <c r="AS1923" i="2"/>
  <c r="AQ1923" i="2"/>
  <c r="AI1923" i="2"/>
  <c r="AH1923" i="2"/>
  <c r="AG1923" i="2"/>
  <c r="AF1923" i="2"/>
  <c r="AS3108" i="2"/>
  <c r="AQ3108" i="2"/>
  <c r="AI3108" i="2"/>
  <c r="AH3108" i="2"/>
  <c r="AG3108" i="2"/>
  <c r="AF3108" i="2"/>
  <c r="AS1922" i="2"/>
  <c r="AQ1922" i="2"/>
  <c r="AI1922" i="2"/>
  <c r="AH1922" i="2"/>
  <c r="AG1922" i="2"/>
  <c r="AF1922" i="2"/>
  <c r="AS146" i="2"/>
  <c r="AQ146" i="2"/>
  <c r="AI146" i="2"/>
  <c r="AH146" i="2"/>
  <c r="AG146" i="2"/>
  <c r="AF146" i="2"/>
  <c r="AS1147" i="2"/>
  <c r="AQ1147" i="2"/>
  <c r="AI1147" i="2"/>
  <c r="AH1147" i="2"/>
  <c r="AG1147" i="2"/>
  <c r="AF1147" i="2"/>
  <c r="AS555" i="2"/>
  <c r="AQ555" i="2"/>
  <c r="AI555" i="2"/>
  <c r="AH555" i="2"/>
  <c r="AG555" i="2"/>
  <c r="AF555" i="2"/>
  <c r="AS1146" i="2"/>
  <c r="AQ1146" i="2"/>
  <c r="AI1146" i="2"/>
  <c r="AH1146" i="2"/>
  <c r="AG1146" i="2"/>
  <c r="AF1146" i="2"/>
  <c r="AS1145" i="2"/>
  <c r="AQ1145" i="2"/>
  <c r="AI1145" i="2"/>
  <c r="AH1145" i="2"/>
  <c r="AG1145" i="2"/>
  <c r="AF1145" i="2"/>
  <c r="AS2595" i="2"/>
  <c r="AQ2595" i="2"/>
  <c r="AI2595" i="2"/>
  <c r="AH2595" i="2"/>
  <c r="AG2595" i="2"/>
  <c r="AF2595" i="2"/>
  <c r="AS554" i="2"/>
  <c r="AQ554" i="2"/>
  <c r="AI554" i="2"/>
  <c r="AH554" i="2"/>
  <c r="AG554" i="2"/>
  <c r="AF554" i="2"/>
  <c r="AS2594" i="2"/>
  <c r="AQ2594" i="2"/>
  <c r="AI2594" i="2"/>
  <c r="AH2594" i="2"/>
  <c r="AG2594" i="2"/>
  <c r="AF2594" i="2"/>
  <c r="AS2593" i="2"/>
  <c r="AQ2593" i="2"/>
  <c r="AI2593" i="2"/>
  <c r="AH2593" i="2"/>
  <c r="AG2593" i="2"/>
  <c r="AF2593" i="2"/>
  <c r="AS3107" i="2"/>
  <c r="AQ3107" i="2"/>
  <c r="AI3107" i="2"/>
  <c r="AH3107" i="2"/>
  <c r="AG3107" i="2"/>
  <c r="AF3107" i="2"/>
  <c r="AS4312" i="2"/>
  <c r="AQ4312" i="2"/>
  <c r="AI4312" i="2"/>
  <c r="AH4312" i="2"/>
  <c r="AG4312" i="2"/>
  <c r="AF4312" i="2"/>
  <c r="AS4311" i="2"/>
  <c r="AQ4311" i="2"/>
  <c r="AI4311" i="2"/>
  <c r="AH4311" i="2"/>
  <c r="AG4311" i="2"/>
  <c r="AF4311" i="2"/>
  <c r="AS4310" i="2"/>
  <c r="AQ4310" i="2"/>
  <c r="AI4310" i="2"/>
  <c r="AH4310" i="2"/>
  <c r="AG4310" i="2"/>
  <c r="AF4310" i="2"/>
  <c r="AS3106" i="2"/>
  <c r="AQ3106" i="2"/>
  <c r="AI3106" i="2"/>
  <c r="AH3106" i="2"/>
  <c r="AG3106" i="2"/>
  <c r="AF3106" i="2"/>
  <c r="AS1921" i="2"/>
  <c r="AQ1921" i="2"/>
  <c r="AI1921" i="2"/>
  <c r="AH1921" i="2"/>
  <c r="AG1921" i="2"/>
  <c r="AF1921" i="2"/>
  <c r="AS2592" i="2"/>
  <c r="AQ2592" i="2"/>
  <c r="AI2592" i="2"/>
  <c r="AH2592" i="2"/>
  <c r="AG2592" i="2"/>
  <c r="AF2592" i="2"/>
  <c r="AS1144" i="2"/>
  <c r="AQ1144" i="2"/>
  <c r="AI1144" i="2"/>
  <c r="AH1144" i="2"/>
  <c r="AG1144" i="2"/>
  <c r="AF1144" i="2"/>
  <c r="AS3406" i="2"/>
  <c r="AQ3406" i="2"/>
  <c r="AI3406" i="2"/>
  <c r="AH3406" i="2"/>
  <c r="AG3406" i="2"/>
  <c r="AF3406" i="2"/>
  <c r="AS15" i="2"/>
  <c r="AQ15" i="2"/>
  <c r="AI15" i="2"/>
  <c r="AH15" i="2"/>
  <c r="AG15" i="2"/>
  <c r="AF15" i="2"/>
  <c r="AS2591" i="2"/>
  <c r="AQ2591" i="2"/>
  <c r="AI2591" i="2"/>
  <c r="AH2591" i="2"/>
  <c r="AG2591" i="2"/>
  <c r="AF2591" i="2"/>
  <c r="AS2590" i="2"/>
  <c r="AQ2590" i="2"/>
  <c r="AI2590" i="2"/>
  <c r="AH2590" i="2"/>
  <c r="AG2590" i="2"/>
  <c r="AF2590" i="2"/>
  <c r="AS3582" i="2"/>
  <c r="AQ3582" i="2"/>
  <c r="AI3582" i="2"/>
  <c r="AH3582" i="2"/>
  <c r="AG3582" i="2"/>
  <c r="AF3582" i="2"/>
  <c r="AS1920" i="2"/>
  <c r="AQ1920" i="2"/>
  <c r="AI1920" i="2"/>
  <c r="AH1920" i="2"/>
  <c r="AG1920" i="2"/>
  <c r="AF1920" i="2"/>
  <c r="AS1919" i="2"/>
  <c r="AQ1919" i="2"/>
  <c r="AI1919" i="2"/>
  <c r="AH1919" i="2"/>
  <c r="AG1919" i="2"/>
  <c r="AF1919" i="2"/>
  <c r="AS2589" i="2"/>
  <c r="AQ2589" i="2"/>
  <c r="AI2589" i="2"/>
  <c r="AH2589" i="2"/>
  <c r="AG2589" i="2"/>
  <c r="AF2589" i="2"/>
  <c r="AS145" i="2"/>
  <c r="AQ145" i="2"/>
  <c r="AI145" i="2"/>
  <c r="AH145" i="2"/>
  <c r="AG145" i="2"/>
  <c r="AF145" i="2"/>
  <c r="AS1918" i="2"/>
  <c r="AQ1918" i="2"/>
  <c r="AI1918" i="2"/>
  <c r="AH1918" i="2"/>
  <c r="AG1918" i="2"/>
  <c r="AF1918" i="2"/>
  <c r="AS553" i="2"/>
  <c r="AQ553" i="2"/>
  <c r="AI553" i="2"/>
  <c r="AH553" i="2"/>
  <c r="AG553" i="2"/>
  <c r="AF553" i="2"/>
  <c r="AS1917" i="2"/>
  <c r="AQ1917" i="2"/>
  <c r="AI1917" i="2"/>
  <c r="AH1917" i="2"/>
  <c r="AG1917" i="2"/>
  <c r="AF1917" i="2"/>
  <c r="AS4309" i="2"/>
  <c r="AQ4309" i="2"/>
  <c r="AI4309" i="2"/>
  <c r="AH4309" i="2"/>
  <c r="AG4309" i="2"/>
  <c r="AF4309" i="2"/>
  <c r="AS4308" i="2"/>
  <c r="AQ4308" i="2"/>
  <c r="AI4308" i="2"/>
  <c r="AH4308" i="2"/>
  <c r="AG4308" i="2"/>
  <c r="AF4308" i="2"/>
  <c r="AS4307" i="2"/>
  <c r="AQ4307" i="2"/>
  <c r="AI4307" i="2"/>
  <c r="AH4307" i="2"/>
  <c r="AG4307" i="2"/>
  <c r="AF4307" i="2"/>
  <c r="AS4306" i="2"/>
  <c r="AQ4306" i="2"/>
  <c r="AI4306" i="2"/>
  <c r="AH4306" i="2"/>
  <c r="AG4306" i="2"/>
  <c r="AF4306" i="2"/>
  <c r="AS144" i="2"/>
  <c r="AQ144" i="2"/>
  <c r="AI144" i="2"/>
  <c r="AH144" i="2"/>
  <c r="AG144" i="2"/>
  <c r="AF144" i="2"/>
  <c r="AS3105" i="2"/>
  <c r="AQ3105" i="2"/>
  <c r="AI3105" i="2"/>
  <c r="AH3105" i="2"/>
  <c r="AG3105" i="2"/>
  <c r="AF3105" i="2"/>
  <c r="AS1143" i="2"/>
  <c r="AQ1143" i="2"/>
  <c r="AI1143" i="2"/>
  <c r="AH1143" i="2"/>
  <c r="AG1143" i="2"/>
  <c r="AF1143" i="2"/>
  <c r="AS1916" i="2"/>
  <c r="AQ1916" i="2"/>
  <c r="AI1916" i="2"/>
  <c r="AH1916" i="2"/>
  <c r="AG1916" i="2"/>
  <c r="AF1916" i="2"/>
  <c r="AS2588" i="2"/>
  <c r="AQ2588" i="2"/>
  <c r="AI2588" i="2"/>
  <c r="AH2588" i="2"/>
  <c r="AG2588" i="2"/>
  <c r="AF2588" i="2"/>
  <c r="AS1915" i="2"/>
  <c r="AQ1915" i="2"/>
  <c r="AI1915" i="2"/>
  <c r="AH1915" i="2"/>
  <c r="AG1915" i="2"/>
  <c r="AF1915" i="2"/>
  <c r="AS3405" i="2"/>
  <c r="AQ3405" i="2"/>
  <c r="AI3405" i="2"/>
  <c r="AH3405" i="2"/>
  <c r="AG3405" i="2"/>
  <c r="AF3405" i="2"/>
  <c r="AS1914" i="2"/>
  <c r="AQ1914" i="2"/>
  <c r="AI1914" i="2"/>
  <c r="AH1914" i="2"/>
  <c r="AG1914" i="2"/>
  <c r="AF1914" i="2"/>
  <c r="AS552" i="2"/>
  <c r="AQ552" i="2"/>
  <c r="AI552" i="2"/>
  <c r="AH552" i="2"/>
  <c r="AG552" i="2"/>
  <c r="AF552" i="2"/>
  <c r="AS1913" i="2"/>
  <c r="AQ1913" i="2"/>
  <c r="AI1913" i="2"/>
  <c r="AH1913" i="2"/>
  <c r="AG1913" i="2"/>
  <c r="AF1913" i="2"/>
  <c r="AS1912" i="2"/>
  <c r="AQ1912" i="2"/>
  <c r="AI1912" i="2"/>
  <c r="AH1912" i="2"/>
  <c r="AG1912" i="2"/>
  <c r="AF1912" i="2"/>
  <c r="AS1142" i="2"/>
  <c r="AQ1142" i="2"/>
  <c r="AI1142" i="2"/>
  <c r="AH1142" i="2"/>
  <c r="AG1142" i="2"/>
  <c r="AF1142" i="2"/>
  <c r="AS14" i="2"/>
  <c r="AQ14" i="2"/>
  <c r="AI14" i="2"/>
  <c r="AH14" i="2"/>
  <c r="AG14" i="2"/>
  <c r="AF14" i="2"/>
  <c r="AS1911" i="2"/>
  <c r="AQ1911" i="2"/>
  <c r="AI1911" i="2"/>
  <c r="AH1911" i="2"/>
  <c r="AG1911" i="2"/>
  <c r="AF1911" i="2"/>
  <c r="AS1141" i="2"/>
  <c r="AQ1141" i="2"/>
  <c r="AI1141" i="2"/>
  <c r="AH1141" i="2"/>
  <c r="AG1141" i="2"/>
  <c r="AF1141" i="2"/>
  <c r="AS3104" i="2"/>
  <c r="AQ3104" i="2"/>
  <c r="AI3104" i="2"/>
  <c r="AH3104" i="2"/>
  <c r="AG3104" i="2"/>
  <c r="AF3104" i="2"/>
  <c r="AS1910" i="2"/>
  <c r="AQ1910" i="2"/>
  <c r="AI1910" i="2"/>
  <c r="AH1910" i="2"/>
  <c r="AG1910" i="2"/>
  <c r="AF1910" i="2"/>
  <c r="AS4305" i="2"/>
  <c r="AQ4305" i="2"/>
  <c r="AI4305" i="2"/>
  <c r="AH4305" i="2"/>
  <c r="AG4305" i="2"/>
  <c r="AF4305" i="2"/>
  <c r="AS1140" i="2"/>
  <c r="AQ1140" i="2"/>
  <c r="AI1140" i="2"/>
  <c r="AH1140" i="2"/>
  <c r="AG1140" i="2"/>
  <c r="AF1140" i="2"/>
  <c r="AS4304" i="2"/>
  <c r="AQ4304" i="2"/>
  <c r="AI4304" i="2"/>
  <c r="AH4304" i="2"/>
  <c r="AG4304" i="2"/>
  <c r="AF4304" i="2"/>
  <c r="AS1909" i="2"/>
  <c r="AQ1909" i="2"/>
  <c r="AI1909" i="2"/>
  <c r="AH1909" i="2"/>
  <c r="AG1909" i="2"/>
  <c r="AF1909" i="2"/>
  <c r="AS1139" i="2"/>
  <c r="AQ1139" i="2"/>
  <c r="AI1139" i="2"/>
  <c r="AH1139" i="2"/>
  <c r="AG1139" i="2"/>
  <c r="AF1139" i="2"/>
  <c r="AS1908" i="2"/>
  <c r="AQ1908" i="2"/>
  <c r="AI1908" i="2"/>
  <c r="AH1908" i="2"/>
  <c r="AG1908" i="2"/>
  <c r="AF1908" i="2"/>
  <c r="AS3103" i="2"/>
  <c r="AQ3103" i="2"/>
  <c r="AI3103" i="2"/>
  <c r="AH3103" i="2"/>
  <c r="AG3103" i="2"/>
  <c r="AF3103" i="2"/>
  <c r="AS3102" i="2"/>
  <c r="AQ3102" i="2"/>
  <c r="AI3102" i="2"/>
  <c r="AH3102" i="2"/>
  <c r="AG3102" i="2"/>
  <c r="AF3102" i="2"/>
  <c r="AS551" i="2"/>
  <c r="AQ551" i="2"/>
  <c r="AI551" i="2"/>
  <c r="AH551" i="2"/>
  <c r="AG551" i="2"/>
  <c r="AF551" i="2"/>
  <c r="AS1138" i="2"/>
  <c r="AQ1138" i="2"/>
  <c r="AI1138" i="2"/>
  <c r="AH1138" i="2"/>
  <c r="AG1138" i="2"/>
  <c r="AF1138" i="2"/>
  <c r="AS1137" i="2"/>
  <c r="AQ1137" i="2"/>
  <c r="AI1137" i="2"/>
  <c r="AH1137" i="2"/>
  <c r="AG1137" i="2"/>
  <c r="AF1137" i="2"/>
  <c r="AS1907" i="2"/>
  <c r="AQ1907" i="2"/>
  <c r="AI1907" i="2"/>
  <c r="AH1907" i="2"/>
  <c r="AG1907" i="2"/>
  <c r="AF1907" i="2"/>
  <c r="AS550" i="2"/>
  <c r="AQ550" i="2"/>
  <c r="AI550" i="2"/>
  <c r="AH550" i="2"/>
  <c r="AG550" i="2"/>
  <c r="AF550" i="2"/>
  <c r="AS1906" i="2"/>
  <c r="AQ1906" i="2"/>
  <c r="AI1906" i="2"/>
  <c r="AH1906" i="2"/>
  <c r="AG1906" i="2"/>
  <c r="AF1906" i="2"/>
  <c r="AS4303" i="2"/>
  <c r="AQ4303" i="2"/>
  <c r="AI4303" i="2"/>
  <c r="AH4303" i="2"/>
  <c r="AG4303" i="2"/>
  <c r="AF4303" i="2"/>
  <c r="AS1905" i="2"/>
  <c r="AQ1905" i="2"/>
  <c r="AI1905" i="2"/>
  <c r="AH1905" i="2"/>
  <c r="AG1905" i="2"/>
  <c r="AF1905" i="2"/>
  <c r="AS3101" i="2"/>
  <c r="AQ3101" i="2"/>
  <c r="AI3101" i="2"/>
  <c r="AH3101" i="2"/>
  <c r="AG3101" i="2"/>
  <c r="AF3101" i="2"/>
  <c r="AS1904" i="2"/>
  <c r="AQ1904" i="2"/>
  <c r="AI1904" i="2"/>
  <c r="AH1904" i="2"/>
  <c r="AG1904" i="2"/>
  <c r="AF1904" i="2"/>
  <c r="AS2587" i="2"/>
  <c r="AQ2587" i="2"/>
  <c r="AI2587" i="2"/>
  <c r="AH2587" i="2"/>
  <c r="AG2587" i="2"/>
  <c r="AF2587" i="2"/>
  <c r="AS549" i="2"/>
  <c r="AQ549" i="2"/>
  <c r="AI549" i="2"/>
  <c r="AH549" i="2"/>
  <c r="AG549" i="2"/>
  <c r="AF549" i="2"/>
  <c r="AS143" i="2"/>
  <c r="AQ143" i="2"/>
  <c r="AI143" i="2"/>
  <c r="AH143" i="2"/>
  <c r="AG143" i="2"/>
  <c r="AF143" i="2"/>
  <c r="AS2586" i="2"/>
  <c r="AQ2586" i="2"/>
  <c r="AI2586" i="2"/>
  <c r="AH2586" i="2"/>
  <c r="AG2586" i="2"/>
  <c r="AF2586" i="2"/>
  <c r="AS3404" i="2"/>
  <c r="AQ3404" i="2"/>
  <c r="AI3404" i="2"/>
  <c r="AH3404" i="2"/>
  <c r="AG3404" i="2"/>
  <c r="AF3404" i="2"/>
  <c r="AS2585" i="2"/>
  <c r="AQ2585" i="2"/>
  <c r="AI2585" i="2"/>
  <c r="AH2585" i="2"/>
  <c r="AG2585" i="2"/>
  <c r="AF2585" i="2"/>
  <c r="AS3100" i="2"/>
  <c r="AQ3100" i="2"/>
  <c r="AI3100" i="2"/>
  <c r="AH3100" i="2"/>
  <c r="AG3100" i="2"/>
  <c r="AF3100" i="2"/>
  <c r="AS3099" i="2"/>
  <c r="AQ3099" i="2"/>
  <c r="AI3099" i="2"/>
  <c r="AH3099" i="2"/>
  <c r="AG3099" i="2"/>
  <c r="AF3099" i="2"/>
  <c r="AS4302" i="2"/>
  <c r="AQ4302" i="2"/>
  <c r="AI4302" i="2"/>
  <c r="AH4302" i="2"/>
  <c r="AG4302" i="2"/>
  <c r="AF4302" i="2"/>
  <c r="AS1136" i="2"/>
  <c r="AQ1136" i="2"/>
  <c r="AI1136" i="2"/>
  <c r="AH1136" i="2"/>
  <c r="AG1136" i="2"/>
  <c r="AF1136" i="2"/>
  <c r="AS3403" i="2"/>
  <c r="AQ3403" i="2"/>
  <c r="AI3403" i="2"/>
  <c r="AH3403" i="2"/>
  <c r="AG3403" i="2"/>
  <c r="AF3403" i="2"/>
  <c r="AS3098" i="2"/>
  <c r="AQ3098" i="2"/>
  <c r="AI3098" i="2"/>
  <c r="AH3098" i="2"/>
  <c r="AG3098" i="2"/>
  <c r="AF3098" i="2"/>
  <c r="AS1135" i="2"/>
  <c r="AQ1135" i="2"/>
  <c r="AI1135" i="2"/>
  <c r="AH1135" i="2"/>
  <c r="AG1135" i="2"/>
  <c r="AF1135" i="2"/>
  <c r="AS3402" i="2"/>
  <c r="AQ3402" i="2"/>
  <c r="AI3402" i="2"/>
  <c r="AH3402" i="2"/>
  <c r="AG3402" i="2"/>
  <c r="AF3402" i="2"/>
  <c r="AS1903" i="2"/>
  <c r="AQ1903" i="2"/>
  <c r="AI1903" i="2"/>
  <c r="AH1903" i="2"/>
  <c r="AG1903" i="2"/>
  <c r="AF1903" i="2"/>
  <c r="AS1134" i="2"/>
  <c r="AQ1134" i="2"/>
  <c r="AI1134" i="2"/>
  <c r="AH1134" i="2"/>
  <c r="AG1134" i="2"/>
  <c r="AF1134" i="2"/>
  <c r="AS3097" i="2"/>
  <c r="AQ3097" i="2"/>
  <c r="AI3097" i="2"/>
  <c r="AH3097" i="2"/>
  <c r="AG3097" i="2"/>
  <c r="AF3097" i="2"/>
  <c r="AS2584" i="2"/>
  <c r="AQ2584" i="2"/>
  <c r="AI2584" i="2"/>
  <c r="AH2584" i="2"/>
  <c r="AG2584" i="2"/>
  <c r="AF2584" i="2"/>
  <c r="AS2583" i="2"/>
  <c r="AQ2583" i="2"/>
  <c r="AI2583" i="2"/>
  <c r="AH2583" i="2"/>
  <c r="AG2583" i="2"/>
  <c r="AF2583" i="2"/>
  <c r="AS548" i="2"/>
  <c r="AQ548" i="2"/>
  <c r="AI548" i="2"/>
  <c r="AH548" i="2"/>
  <c r="AG548" i="2"/>
  <c r="AF548" i="2"/>
  <c r="AS547" i="2"/>
  <c r="AQ547" i="2"/>
  <c r="AI547" i="2"/>
  <c r="AH547" i="2"/>
  <c r="AG547" i="2"/>
  <c r="AF547" i="2"/>
  <c r="AS3096" i="2"/>
  <c r="AQ3096" i="2"/>
  <c r="AI3096" i="2"/>
  <c r="AH3096" i="2"/>
  <c r="AG3096" i="2"/>
  <c r="AF3096" i="2"/>
  <c r="AS1902" i="2"/>
  <c r="AQ1902" i="2"/>
  <c r="AI1902" i="2"/>
  <c r="AH1902" i="2"/>
  <c r="AG1902" i="2"/>
  <c r="AF1902" i="2"/>
  <c r="AS2582" i="2"/>
  <c r="AQ2582" i="2"/>
  <c r="AI2582" i="2"/>
  <c r="AH2582" i="2"/>
  <c r="AG2582" i="2"/>
  <c r="AF2582" i="2"/>
  <c r="AS1901" i="2"/>
  <c r="AQ1901" i="2"/>
  <c r="AI1901" i="2"/>
  <c r="AH1901" i="2"/>
  <c r="AG1901" i="2"/>
  <c r="AF1901" i="2"/>
  <c r="AS3581" i="2"/>
  <c r="AQ3581" i="2"/>
  <c r="AI3581" i="2"/>
  <c r="AH3581" i="2"/>
  <c r="AG3581" i="2"/>
  <c r="AF3581" i="2"/>
  <c r="AS3095" i="2"/>
  <c r="AQ3095" i="2"/>
  <c r="AI3095" i="2"/>
  <c r="AH3095" i="2"/>
  <c r="AG3095" i="2"/>
  <c r="AF3095" i="2"/>
  <c r="AS142" i="2"/>
  <c r="AQ142" i="2"/>
  <c r="AI142" i="2"/>
  <c r="AH142" i="2"/>
  <c r="AG142" i="2"/>
  <c r="AF142" i="2"/>
  <c r="AS3094" i="2"/>
  <c r="AQ3094" i="2"/>
  <c r="AI3094" i="2"/>
  <c r="AH3094" i="2"/>
  <c r="AG3094" i="2"/>
  <c r="AF3094" i="2"/>
  <c r="AS1900" i="2"/>
  <c r="AQ1900" i="2"/>
  <c r="AI1900" i="2"/>
  <c r="AH1900" i="2"/>
  <c r="AG1900" i="2"/>
  <c r="AF1900" i="2"/>
  <c r="AS4301" i="2"/>
  <c r="AQ4301" i="2"/>
  <c r="AI4301" i="2"/>
  <c r="AH4301" i="2"/>
  <c r="AG4301" i="2"/>
  <c r="AF4301" i="2"/>
  <c r="AS4300" i="2"/>
  <c r="AQ4300" i="2"/>
  <c r="AI4300" i="2"/>
  <c r="AH4300" i="2"/>
  <c r="AG4300" i="2"/>
  <c r="AF4300" i="2"/>
  <c r="AS546" i="2"/>
  <c r="AQ546" i="2"/>
  <c r="AI546" i="2"/>
  <c r="AH546" i="2"/>
  <c r="AG546" i="2"/>
  <c r="AF546" i="2"/>
  <c r="AS3093" i="2"/>
  <c r="AQ3093" i="2"/>
  <c r="AI3093" i="2"/>
  <c r="AH3093" i="2"/>
  <c r="AG3093" i="2"/>
  <c r="AF3093" i="2"/>
  <c r="AS1133" i="2"/>
  <c r="AQ1133" i="2"/>
  <c r="AI1133" i="2"/>
  <c r="AH1133" i="2"/>
  <c r="AG1133" i="2"/>
  <c r="AF1133" i="2"/>
  <c r="AS3092" i="2"/>
  <c r="AQ3092" i="2"/>
  <c r="AI3092" i="2"/>
  <c r="AH3092" i="2"/>
  <c r="AG3092" i="2"/>
  <c r="AF3092" i="2"/>
  <c r="AS2581" i="2"/>
  <c r="AQ2581" i="2"/>
  <c r="AI2581" i="2"/>
  <c r="AH2581" i="2"/>
  <c r="AG2581" i="2"/>
  <c r="AF2581" i="2"/>
  <c r="AS3091" i="2"/>
  <c r="AQ3091" i="2"/>
  <c r="AI3091" i="2"/>
  <c r="AH3091" i="2"/>
  <c r="AG3091" i="2"/>
  <c r="AF3091" i="2"/>
  <c r="AS1899" i="2"/>
  <c r="AQ1899" i="2"/>
  <c r="AI1899" i="2"/>
  <c r="AH1899" i="2"/>
  <c r="AG1899" i="2"/>
  <c r="AF1899" i="2"/>
  <c r="AS545" i="2"/>
  <c r="AQ545" i="2"/>
  <c r="AI545" i="2"/>
  <c r="AH545" i="2"/>
  <c r="AG545" i="2"/>
  <c r="AF545" i="2"/>
  <c r="AS1132" i="2"/>
  <c r="AQ1132" i="2"/>
  <c r="AI1132" i="2"/>
  <c r="AH1132" i="2"/>
  <c r="AG1132" i="2"/>
  <c r="AF1132" i="2"/>
  <c r="AS2580" i="2"/>
  <c r="AQ2580" i="2"/>
  <c r="AI2580" i="2"/>
  <c r="AH2580" i="2"/>
  <c r="AG2580" i="2"/>
  <c r="AF2580" i="2"/>
  <c r="AS2579" i="2"/>
  <c r="AQ2579" i="2"/>
  <c r="AI2579" i="2"/>
  <c r="AH2579" i="2"/>
  <c r="AG2579" i="2"/>
  <c r="AF2579" i="2"/>
  <c r="AS141" i="2"/>
  <c r="AQ141" i="2"/>
  <c r="AI141" i="2"/>
  <c r="AH141" i="2"/>
  <c r="AG141" i="2"/>
  <c r="AF141" i="2"/>
  <c r="AS140" i="2"/>
  <c r="AQ140" i="2"/>
  <c r="AI140" i="2"/>
  <c r="AH140" i="2"/>
  <c r="AG140" i="2"/>
  <c r="AF140" i="2"/>
  <c r="AS2578" i="2"/>
  <c r="AQ2578" i="2"/>
  <c r="AI2578" i="2"/>
  <c r="AH2578" i="2"/>
  <c r="AG2578" i="2"/>
  <c r="AF2578" i="2"/>
  <c r="AS1898" i="2"/>
  <c r="AQ1898" i="2"/>
  <c r="AI1898" i="2"/>
  <c r="AH1898" i="2"/>
  <c r="AG1898" i="2"/>
  <c r="AF1898" i="2"/>
  <c r="AS2577" i="2"/>
  <c r="AQ2577" i="2"/>
  <c r="AI2577" i="2"/>
  <c r="AH2577" i="2"/>
  <c r="AG2577" i="2"/>
  <c r="AF2577" i="2"/>
  <c r="AS544" i="2"/>
  <c r="AQ544" i="2"/>
  <c r="AI544" i="2"/>
  <c r="AH544" i="2"/>
  <c r="AG544" i="2"/>
  <c r="AF544" i="2"/>
  <c r="AS1897" i="2"/>
  <c r="AQ1897" i="2"/>
  <c r="AI1897" i="2"/>
  <c r="AH1897" i="2"/>
  <c r="AG1897" i="2"/>
  <c r="AF1897" i="2"/>
  <c r="AS139" i="2"/>
  <c r="AQ139" i="2"/>
  <c r="AI139" i="2"/>
  <c r="AH139" i="2"/>
  <c r="AG139" i="2"/>
  <c r="AF139" i="2"/>
  <c r="AS1131" i="2"/>
  <c r="AQ1131" i="2"/>
  <c r="AI1131" i="2"/>
  <c r="AH1131" i="2"/>
  <c r="AG1131" i="2"/>
  <c r="AF1131" i="2"/>
  <c r="AS1896" i="2"/>
  <c r="AQ1896" i="2"/>
  <c r="AI1896" i="2"/>
  <c r="AH1896" i="2"/>
  <c r="AG1896" i="2"/>
  <c r="AF1896" i="2"/>
  <c r="AS1895" i="2"/>
  <c r="AQ1895" i="2"/>
  <c r="AI1895" i="2"/>
  <c r="AH1895" i="2"/>
  <c r="AG1895" i="2"/>
  <c r="AF1895" i="2"/>
  <c r="AS3090" i="2"/>
  <c r="AQ3090" i="2"/>
  <c r="AI3090" i="2"/>
  <c r="AH3090" i="2"/>
  <c r="AG3090" i="2"/>
  <c r="AF3090" i="2"/>
  <c r="AS1894" i="2"/>
  <c r="AQ1894" i="2"/>
  <c r="AI1894" i="2"/>
  <c r="AH1894" i="2"/>
  <c r="AG1894" i="2"/>
  <c r="AF1894" i="2"/>
  <c r="AS3580" i="2"/>
  <c r="AQ3580" i="2"/>
  <c r="AI3580" i="2"/>
  <c r="AH3580" i="2"/>
  <c r="AG3580" i="2"/>
  <c r="AF3580" i="2"/>
  <c r="AS2576" i="2"/>
  <c r="AQ2576" i="2"/>
  <c r="AI2576" i="2"/>
  <c r="AH2576" i="2"/>
  <c r="AG2576" i="2"/>
  <c r="AF2576" i="2"/>
  <c r="AS2575" i="2"/>
  <c r="AQ2575" i="2"/>
  <c r="AI2575" i="2"/>
  <c r="AH2575" i="2"/>
  <c r="AG2575" i="2"/>
  <c r="AF2575" i="2"/>
  <c r="AS1893" i="2"/>
  <c r="AQ1893" i="2"/>
  <c r="AI1893" i="2"/>
  <c r="AH1893" i="2"/>
  <c r="AG1893" i="2"/>
  <c r="AF1893" i="2"/>
  <c r="AS543" i="2"/>
  <c r="AQ543" i="2"/>
  <c r="AI543" i="2"/>
  <c r="AH543" i="2"/>
  <c r="AG543" i="2"/>
  <c r="AF543" i="2"/>
  <c r="AS1130" i="2"/>
  <c r="AQ1130" i="2"/>
  <c r="AI1130" i="2"/>
  <c r="AH1130" i="2"/>
  <c r="AG1130" i="2"/>
  <c r="AF1130" i="2"/>
  <c r="AS1129" i="2"/>
  <c r="AQ1129" i="2"/>
  <c r="AI1129" i="2"/>
  <c r="AH1129" i="2"/>
  <c r="AG1129" i="2"/>
  <c r="AF1129" i="2"/>
  <c r="AS1128" i="2"/>
  <c r="AQ1128" i="2"/>
  <c r="AI1128" i="2"/>
  <c r="AH1128" i="2"/>
  <c r="AG1128" i="2"/>
  <c r="AF1128" i="2"/>
  <c r="AS1127" i="2"/>
  <c r="AQ1127" i="2"/>
  <c r="AI1127" i="2"/>
  <c r="AH1127" i="2"/>
  <c r="AG1127" i="2"/>
  <c r="AF1127" i="2"/>
  <c r="AS542" i="2"/>
  <c r="AQ542" i="2"/>
  <c r="AI542" i="2"/>
  <c r="AH542" i="2"/>
  <c r="AG542" i="2"/>
  <c r="AF542" i="2"/>
  <c r="AS3089" i="2"/>
  <c r="AQ3089" i="2"/>
  <c r="AI3089" i="2"/>
  <c r="AH3089" i="2"/>
  <c r="AG3089" i="2"/>
  <c r="AF3089" i="2"/>
  <c r="AS1892" i="2"/>
  <c r="AQ1892" i="2"/>
  <c r="AI1892" i="2"/>
  <c r="AH1892" i="2"/>
  <c r="AG1892" i="2"/>
  <c r="AF1892" i="2"/>
  <c r="AS4299" i="2"/>
  <c r="AQ4299" i="2"/>
  <c r="AI4299" i="2"/>
  <c r="AH4299" i="2"/>
  <c r="AG4299" i="2"/>
  <c r="AF4299" i="2"/>
  <c r="AS4298" i="2"/>
  <c r="AQ4298" i="2"/>
  <c r="AI4298" i="2"/>
  <c r="AH4298" i="2"/>
  <c r="AG4298" i="2"/>
  <c r="AF4298" i="2"/>
  <c r="AS4297" i="2"/>
  <c r="AQ4297" i="2"/>
  <c r="AI4297" i="2"/>
  <c r="AH4297" i="2"/>
  <c r="AG4297" i="2"/>
  <c r="AF4297" i="2"/>
  <c r="AS4296" i="2"/>
  <c r="AQ4296" i="2"/>
  <c r="AI4296" i="2"/>
  <c r="AH4296" i="2"/>
  <c r="AG4296" i="2"/>
  <c r="AF4296" i="2"/>
  <c r="AS4295" i="2"/>
  <c r="AQ4295" i="2"/>
  <c r="AI4295" i="2"/>
  <c r="AH4295" i="2"/>
  <c r="AG4295" i="2"/>
  <c r="AF4295" i="2"/>
  <c r="AS4294" i="2"/>
  <c r="AQ4294" i="2"/>
  <c r="AI4294" i="2"/>
  <c r="AH4294" i="2"/>
  <c r="AG4294" i="2"/>
  <c r="AF4294" i="2"/>
  <c r="AS4293" i="2"/>
  <c r="AQ4293" i="2"/>
  <c r="AI4293" i="2"/>
  <c r="AH4293" i="2"/>
  <c r="AG4293" i="2"/>
  <c r="AF4293" i="2"/>
  <c r="AS4292" i="2"/>
  <c r="AQ4292" i="2"/>
  <c r="AI4292" i="2"/>
  <c r="AH4292" i="2"/>
  <c r="AG4292" i="2"/>
  <c r="AF4292" i="2"/>
  <c r="AS4291" i="2"/>
  <c r="AQ4291" i="2"/>
  <c r="AI4291" i="2"/>
  <c r="AH4291" i="2"/>
  <c r="AG4291" i="2"/>
  <c r="AF4291" i="2"/>
  <c r="AS4290" i="2"/>
  <c r="AQ4290" i="2"/>
  <c r="AI4290" i="2"/>
  <c r="AH4290" i="2"/>
  <c r="AG4290" i="2"/>
  <c r="AF4290" i="2"/>
  <c r="AS4289" i="2"/>
  <c r="AQ4289" i="2"/>
  <c r="AI4289" i="2"/>
  <c r="AH4289" i="2"/>
  <c r="AG4289" i="2"/>
  <c r="AF4289" i="2"/>
  <c r="AS4288" i="2"/>
  <c r="AQ4288" i="2"/>
  <c r="AI4288" i="2"/>
  <c r="AH4288" i="2"/>
  <c r="AG4288" i="2"/>
  <c r="AF4288" i="2"/>
  <c r="AS4287" i="2"/>
  <c r="AQ4287" i="2"/>
  <c r="AI4287" i="2"/>
  <c r="AH4287" i="2"/>
  <c r="AG4287" i="2"/>
  <c r="AF4287" i="2"/>
  <c r="AS4286" i="2"/>
  <c r="AQ4286" i="2"/>
  <c r="AI4286" i="2"/>
  <c r="AH4286" i="2"/>
  <c r="AG4286" i="2"/>
  <c r="AF4286" i="2"/>
  <c r="AS4285" i="2"/>
  <c r="AQ4285" i="2"/>
  <c r="AI4285" i="2"/>
  <c r="AH4285" i="2"/>
  <c r="AG4285" i="2"/>
  <c r="AF4285" i="2"/>
  <c r="AS4284" i="2"/>
  <c r="AQ4284" i="2"/>
  <c r="AI4284" i="2"/>
  <c r="AH4284" i="2"/>
  <c r="AG4284" i="2"/>
  <c r="AF4284" i="2"/>
  <c r="AS1891" i="2"/>
  <c r="AQ1891" i="2"/>
  <c r="AI1891" i="2"/>
  <c r="AH1891" i="2"/>
  <c r="AG1891" i="2"/>
  <c r="AF1891" i="2"/>
  <c r="AS3088" i="2"/>
  <c r="AQ3088" i="2"/>
  <c r="AI3088" i="2"/>
  <c r="AH3088" i="2"/>
  <c r="AG3088" i="2"/>
  <c r="AF3088" i="2"/>
  <c r="AS541" i="2"/>
  <c r="AQ541" i="2"/>
  <c r="AI541" i="2"/>
  <c r="AH541" i="2"/>
  <c r="AG541" i="2"/>
  <c r="AF541" i="2"/>
  <c r="AS3579" i="2"/>
  <c r="AQ3579" i="2"/>
  <c r="AI3579" i="2"/>
  <c r="AH3579" i="2"/>
  <c r="AG3579" i="2"/>
  <c r="AF3579" i="2"/>
  <c r="AS540" i="2"/>
  <c r="AQ540" i="2"/>
  <c r="AI540" i="2"/>
  <c r="AH540" i="2"/>
  <c r="AG540" i="2"/>
  <c r="AF540" i="2"/>
  <c r="AS2574" i="2"/>
  <c r="AQ2574" i="2"/>
  <c r="AI2574" i="2"/>
  <c r="AH2574" i="2"/>
  <c r="AG2574" i="2"/>
  <c r="AF2574" i="2"/>
  <c r="AS539" i="2"/>
  <c r="AQ539" i="2"/>
  <c r="AI539" i="2"/>
  <c r="AH539" i="2"/>
  <c r="AG539" i="2"/>
  <c r="AF539" i="2"/>
  <c r="AS1126" i="2"/>
  <c r="AQ1126" i="2"/>
  <c r="AI1126" i="2"/>
  <c r="AH1126" i="2"/>
  <c r="AG1126" i="2"/>
  <c r="AF1126" i="2"/>
  <c r="AS4283" i="2"/>
  <c r="AQ4283" i="2"/>
  <c r="AI4283" i="2"/>
  <c r="AH4283" i="2"/>
  <c r="AG4283" i="2"/>
  <c r="AF4283" i="2"/>
  <c r="AS4282" i="2"/>
  <c r="AQ4282" i="2"/>
  <c r="AI4282" i="2"/>
  <c r="AH4282" i="2"/>
  <c r="AG4282" i="2"/>
  <c r="AF4282" i="2"/>
  <c r="AS4281" i="2"/>
  <c r="AQ4281" i="2"/>
  <c r="AI4281" i="2"/>
  <c r="AH4281" i="2"/>
  <c r="AG4281" i="2"/>
  <c r="AF4281" i="2"/>
  <c r="AS4280" i="2"/>
  <c r="AQ4280" i="2"/>
  <c r="AI4280" i="2"/>
  <c r="AH4280" i="2"/>
  <c r="AG4280" i="2"/>
  <c r="AF4280" i="2"/>
  <c r="AS4279" i="2"/>
  <c r="AQ4279" i="2"/>
  <c r="AI4279" i="2"/>
  <c r="AH4279" i="2"/>
  <c r="AG4279" i="2"/>
  <c r="AF4279" i="2"/>
  <c r="AS4278" i="2"/>
  <c r="AQ4278" i="2"/>
  <c r="AI4278" i="2"/>
  <c r="AH4278" i="2"/>
  <c r="AG4278" i="2"/>
  <c r="AF4278" i="2"/>
  <c r="AS1125" i="2"/>
  <c r="AQ1125" i="2"/>
  <c r="AI1125" i="2"/>
  <c r="AH1125" i="2"/>
  <c r="AG1125" i="2"/>
  <c r="AF1125" i="2"/>
  <c r="AS1890" i="2"/>
  <c r="AQ1890" i="2"/>
  <c r="AI1890" i="2"/>
  <c r="AH1890" i="2"/>
  <c r="AG1890" i="2"/>
  <c r="AF1890" i="2"/>
  <c r="AS2573" i="2"/>
  <c r="AQ2573" i="2"/>
  <c r="AI2573" i="2"/>
  <c r="AH2573" i="2"/>
  <c r="AG2573" i="2"/>
  <c r="AF2573" i="2"/>
  <c r="AS3578" i="2"/>
  <c r="AQ3578" i="2"/>
  <c r="AI3578" i="2"/>
  <c r="AH3578" i="2"/>
  <c r="AG3578" i="2"/>
  <c r="AF3578" i="2"/>
  <c r="AS538" i="2"/>
  <c r="AQ538" i="2"/>
  <c r="AI538" i="2"/>
  <c r="AH538" i="2"/>
  <c r="AG538" i="2"/>
  <c r="AF538" i="2"/>
  <c r="AS537" i="2"/>
  <c r="AQ537" i="2"/>
  <c r="AI537" i="2"/>
  <c r="AH537" i="2"/>
  <c r="AG537" i="2"/>
  <c r="AF537" i="2"/>
  <c r="AS3087" i="2"/>
  <c r="AQ3087" i="2"/>
  <c r="AI3087" i="2"/>
  <c r="AH3087" i="2"/>
  <c r="AG3087" i="2"/>
  <c r="AF3087" i="2"/>
  <c r="AS3577" i="2"/>
  <c r="AQ3577" i="2"/>
  <c r="AI3577" i="2"/>
  <c r="AH3577" i="2"/>
  <c r="AG3577" i="2"/>
  <c r="AF3577" i="2"/>
  <c r="AS1889" i="2"/>
  <c r="AQ1889" i="2"/>
  <c r="AI1889" i="2"/>
  <c r="AH1889" i="2"/>
  <c r="AG1889" i="2"/>
  <c r="AF1889" i="2"/>
  <c r="AS2572" i="2"/>
  <c r="AQ2572" i="2"/>
  <c r="AI2572" i="2"/>
  <c r="AH2572" i="2"/>
  <c r="AG2572" i="2"/>
  <c r="AF2572" i="2"/>
  <c r="AS3086" i="2"/>
  <c r="AQ3086" i="2"/>
  <c r="AI3086" i="2"/>
  <c r="AH3086" i="2"/>
  <c r="AG3086" i="2"/>
  <c r="AF3086" i="2"/>
  <c r="AS536" i="2"/>
  <c r="AQ536" i="2"/>
  <c r="AI536" i="2"/>
  <c r="AH536" i="2"/>
  <c r="AG536" i="2"/>
  <c r="AF536" i="2"/>
  <c r="AS3085" i="2"/>
  <c r="AQ3085" i="2"/>
  <c r="AI3085" i="2"/>
  <c r="AH3085" i="2"/>
  <c r="AG3085" i="2"/>
  <c r="AF3085" i="2"/>
  <c r="AS4277" i="2"/>
  <c r="AQ4277" i="2"/>
  <c r="AI4277" i="2"/>
  <c r="AH4277" i="2"/>
  <c r="AG4277" i="2"/>
  <c r="AF4277" i="2"/>
  <c r="AS4276" i="2"/>
  <c r="AQ4276" i="2"/>
  <c r="AI4276" i="2"/>
  <c r="AH4276" i="2"/>
  <c r="AG4276" i="2"/>
  <c r="AF4276" i="2"/>
  <c r="AS4275" i="2"/>
  <c r="AQ4275" i="2"/>
  <c r="AI4275" i="2"/>
  <c r="AH4275" i="2"/>
  <c r="AG4275" i="2"/>
  <c r="AF4275" i="2"/>
  <c r="AS1888" i="2"/>
  <c r="AQ1888" i="2"/>
  <c r="AI1888" i="2"/>
  <c r="AH1888" i="2"/>
  <c r="AG1888" i="2"/>
  <c r="AF1888" i="2"/>
  <c r="AS3401" i="2"/>
  <c r="AQ3401" i="2"/>
  <c r="AI3401" i="2"/>
  <c r="AH3401" i="2"/>
  <c r="AG3401" i="2"/>
  <c r="AF3401" i="2"/>
  <c r="AS1124" i="2"/>
  <c r="AQ1124" i="2"/>
  <c r="AI1124" i="2"/>
  <c r="AH1124" i="2"/>
  <c r="AG1124" i="2"/>
  <c r="AF1124" i="2"/>
  <c r="AS3084" i="2"/>
  <c r="AQ3084" i="2"/>
  <c r="AI3084" i="2"/>
  <c r="AH3084" i="2"/>
  <c r="AG3084" i="2"/>
  <c r="AF3084" i="2"/>
  <c r="AS2571" i="2"/>
  <c r="AQ2571" i="2"/>
  <c r="AI2571" i="2"/>
  <c r="AH2571" i="2"/>
  <c r="AG2571" i="2"/>
  <c r="AF2571" i="2"/>
  <c r="AS1887" i="2"/>
  <c r="AQ1887" i="2"/>
  <c r="AI1887" i="2"/>
  <c r="AH1887" i="2"/>
  <c r="AG1887" i="2"/>
  <c r="AF1887" i="2"/>
  <c r="AS3083" i="2"/>
  <c r="AQ3083" i="2"/>
  <c r="AI3083" i="2"/>
  <c r="AH3083" i="2"/>
  <c r="AG3083" i="2"/>
  <c r="AF3083" i="2"/>
  <c r="AS1886" i="2"/>
  <c r="AQ1886" i="2"/>
  <c r="AI1886" i="2"/>
  <c r="AH1886" i="2"/>
  <c r="AG1886" i="2"/>
  <c r="AF1886" i="2"/>
  <c r="AS1123" i="2"/>
  <c r="AQ1123" i="2"/>
  <c r="AI1123" i="2"/>
  <c r="AH1123" i="2"/>
  <c r="AG1123" i="2"/>
  <c r="AF1123" i="2"/>
  <c r="AS535" i="2"/>
  <c r="AQ535" i="2"/>
  <c r="AI535" i="2"/>
  <c r="AH535" i="2"/>
  <c r="AG535" i="2"/>
  <c r="AF535" i="2"/>
  <c r="AS1122" i="2"/>
  <c r="AQ1122" i="2"/>
  <c r="AI1122" i="2"/>
  <c r="AH1122" i="2"/>
  <c r="AG1122" i="2"/>
  <c r="AF1122" i="2"/>
  <c r="AS3082" i="2"/>
  <c r="AQ3082" i="2"/>
  <c r="AI3082" i="2"/>
  <c r="AH3082" i="2"/>
  <c r="AG3082" i="2"/>
  <c r="AF3082" i="2"/>
  <c r="AS1885" i="2"/>
  <c r="AQ1885" i="2"/>
  <c r="AI1885" i="2"/>
  <c r="AH1885" i="2"/>
  <c r="AG1885" i="2"/>
  <c r="AF1885" i="2"/>
  <c r="AS3400" i="2"/>
  <c r="AQ3400" i="2"/>
  <c r="AI3400" i="2"/>
  <c r="AH3400" i="2"/>
  <c r="AG3400" i="2"/>
  <c r="AF3400" i="2"/>
  <c r="AS4274" i="2"/>
  <c r="AQ4274" i="2"/>
  <c r="AI4274" i="2"/>
  <c r="AH4274" i="2"/>
  <c r="AG4274" i="2"/>
  <c r="AF4274" i="2"/>
  <c r="AS1884" i="2"/>
  <c r="AQ1884" i="2"/>
  <c r="AI1884" i="2"/>
  <c r="AH1884" i="2"/>
  <c r="AG1884" i="2"/>
  <c r="AF1884" i="2"/>
  <c r="AS1883" i="2"/>
  <c r="AQ1883" i="2"/>
  <c r="AI1883" i="2"/>
  <c r="AH1883" i="2"/>
  <c r="AG1883" i="2"/>
  <c r="AF1883" i="2"/>
  <c r="AS3081" i="2"/>
  <c r="AQ3081" i="2"/>
  <c r="AI3081" i="2"/>
  <c r="AH3081" i="2"/>
  <c r="AG3081" i="2"/>
  <c r="AF3081" i="2"/>
  <c r="AS1882" i="2"/>
  <c r="AQ1882" i="2"/>
  <c r="AI1882" i="2"/>
  <c r="AH1882" i="2"/>
  <c r="AG1882" i="2"/>
  <c r="AF1882" i="2"/>
  <c r="AS1881" i="2"/>
  <c r="AQ1881" i="2"/>
  <c r="AI1881" i="2"/>
  <c r="AH1881" i="2"/>
  <c r="AG1881" i="2"/>
  <c r="AF1881" i="2"/>
  <c r="AS2570" i="2"/>
  <c r="AQ2570" i="2"/>
  <c r="AI2570" i="2"/>
  <c r="AH2570" i="2"/>
  <c r="AG2570" i="2"/>
  <c r="AF2570" i="2"/>
  <c r="AS2569" i="2"/>
  <c r="AQ2569" i="2"/>
  <c r="AI2569" i="2"/>
  <c r="AH2569" i="2"/>
  <c r="AG2569" i="2"/>
  <c r="AF2569" i="2"/>
  <c r="AS3576" i="2"/>
  <c r="AQ3576" i="2"/>
  <c r="AI3576" i="2"/>
  <c r="AH3576" i="2"/>
  <c r="AG3576" i="2"/>
  <c r="AF3576" i="2"/>
  <c r="AS534" i="2"/>
  <c r="AQ534" i="2"/>
  <c r="AI534" i="2"/>
  <c r="AH534" i="2"/>
  <c r="AG534" i="2"/>
  <c r="AF534" i="2"/>
  <c r="AS2568" i="2"/>
  <c r="AQ2568" i="2"/>
  <c r="AI2568" i="2"/>
  <c r="AH2568" i="2"/>
  <c r="AG2568" i="2"/>
  <c r="AF2568" i="2"/>
  <c r="AS3399" i="2"/>
  <c r="AQ3399" i="2"/>
  <c r="AI3399" i="2"/>
  <c r="AH3399" i="2"/>
  <c r="AG3399" i="2"/>
  <c r="AF3399" i="2"/>
  <c r="AS2567" i="2"/>
  <c r="AQ2567" i="2"/>
  <c r="AI2567" i="2"/>
  <c r="AH2567" i="2"/>
  <c r="AG2567" i="2"/>
  <c r="AF2567" i="2"/>
  <c r="AS1121" i="2"/>
  <c r="AQ1121" i="2"/>
  <c r="AI1121" i="2"/>
  <c r="AH1121" i="2"/>
  <c r="AG1121" i="2"/>
  <c r="AF1121" i="2"/>
  <c r="AS2566" i="2"/>
  <c r="AQ2566" i="2"/>
  <c r="AI2566" i="2"/>
  <c r="AH2566" i="2"/>
  <c r="AG2566" i="2"/>
  <c r="AF2566" i="2"/>
  <c r="AS3080" i="2"/>
  <c r="AQ3080" i="2"/>
  <c r="AI3080" i="2"/>
  <c r="AH3080" i="2"/>
  <c r="AG3080" i="2"/>
  <c r="AF3080" i="2"/>
  <c r="AS1880" i="2"/>
  <c r="AQ1880" i="2"/>
  <c r="AI1880" i="2"/>
  <c r="AH1880" i="2"/>
  <c r="AG1880" i="2"/>
  <c r="AF1880" i="2"/>
  <c r="AS1120" i="2"/>
  <c r="AQ1120" i="2"/>
  <c r="AI1120" i="2"/>
  <c r="AH1120" i="2"/>
  <c r="AG1120" i="2"/>
  <c r="AF1120" i="2"/>
  <c r="AS533" i="2"/>
  <c r="AQ533" i="2"/>
  <c r="AI533" i="2"/>
  <c r="AH533" i="2"/>
  <c r="AG533" i="2"/>
  <c r="AF533" i="2"/>
  <c r="AS2565" i="2"/>
  <c r="AQ2565" i="2"/>
  <c r="AI2565" i="2"/>
  <c r="AH2565" i="2"/>
  <c r="AG2565" i="2"/>
  <c r="AF2565" i="2"/>
  <c r="AS138" i="2"/>
  <c r="AQ138" i="2"/>
  <c r="AI138" i="2"/>
  <c r="AH138" i="2"/>
  <c r="AG138" i="2"/>
  <c r="AF138" i="2"/>
  <c r="AS2564" i="2"/>
  <c r="AQ2564" i="2"/>
  <c r="AI2564" i="2"/>
  <c r="AH2564" i="2"/>
  <c r="AG2564" i="2"/>
  <c r="AF2564" i="2"/>
  <c r="AS1879" i="2"/>
  <c r="AQ1879" i="2"/>
  <c r="AI1879" i="2"/>
  <c r="AH1879" i="2"/>
  <c r="AG1879" i="2"/>
  <c r="AF1879" i="2"/>
  <c r="AS1878" i="2"/>
  <c r="AQ1878" i="2"/>
  <c r="AI1878" i="2"/>
  <c r="AH1878" i="2"/>
  <c r="AG1878" i="2"/>
  <c r="AF1878" i="2"/>
  <c r="AS2563" i="2"/>
  <c r="AQ2563" i="2"/>
  <c r="AI2563" i="2"/>
  <c r="AH2563" i="2"/>
  <c r="AG2563" i="2"/>
  <c r="AF2563" i="2"/>
  <c r="AS1877" i="2"/>
  <c r="AQ1877" i="2"/>
  <c r="AI1877" i="2"/>
  <c r="AH1877" i="2"/>
  <c r="AG1877" i="2"/>
  <c r="AF1877" i="2"/>
  <c r="AS1119" i="2"/>
  <c r="AQ1119" i="2"/>
  <c r="AI1119" i="2"/>
  <c r="AH1119" i="2"/>
  <c r="AG1119" i="2"/>
  <c r="AF1119" i="2"/>
  <c r="AS3079" i="2"/>
  <c r="AQ3079" i="2"/>
  <c r="AI3079" i="2"/>
  <c r="AH3079" i="2"/>
  <c r="AG3079" i="2"/>
  <c r="AF3079" i="2"/>
  <c r="AS3078" i="2"/>
  <c r="AQ3078" i="2"/>
  <c r="AI3078" i="2"/>
  <c r="AH3078" i="2"/>
  <c r="AG3078" i="2"/>
  <c r="AF3078" i="2"/>
  <c r="AS3398" i="2"/>
  <c r="AQ3398" i="2"/>
  <c r="AI3398" i="2"/>
  <c r="AH3398" i="2"/>
  <c r="AG3398" i="2"/>
  <c r="AF3398" i="2"/>
  <c r="AS2562" i="2"/>
  <c r="AQ2562" i="2"/>
  <c r="AI2562" i="2"/>
  <c r="AH2562" i="2"/>
  <c r="AG2562" i="2"/>
  <c r="AF2562" i="2"/>
  <c r="AS137" i="2"/>
  <c r="AQ137" i="2"/>
  <c r="AI137" i="2"/>
  <c r="AH137" i="2"/>
  <c r="AG137" i="2"/>
  <c r="AF137" i="2"/>
  <c r="AS1876" i="2"/>
  <c r="AQ1876" i="2"/>
  <c r="AI1876" i="2"/>
  <c r="AH1876" i="2"/>
  <c r="AG1876" i="2"/>
  <c r="AF1876" i="2"/>
  <c r="AS532" i="2"/>
  <c r="AQ532" i="2"/>
  <c r="AI532" i="2"/>
  <c r="AH532" i="2"/>
  <c r="AG532" i="2"/>
  <c r="AF532" i="2"/>
  <c r="AS3397" i="2"/>
  <c r="AQ3397" i="2"/>
  <c r="AI3397" i="2"/>
  <c r="AH3397" i="2"/>
  <c r="AG3397" i="2"/>
  <c r="AF3397" i="2"/>
  <c r="AS1875" i="2"/>
  <c r="AQ1875" i="2"/>
  <c r="AI1875" i="2"/>
  <c r="AH1875" i="2"/>
  <c r="AG1875" i="2"/>
  <c r="AF1875" i="2"/>
  <c r="AS1874" i="2"/>
  <c r="AQ1874" i="2"/>
  <c r="AI1874" i="2"/>
  <c r="AH1874" i="2"/>
  <c r="AG1874" i="2"/>
  <c r="AF1874" i="2"/>
  <c r="AS2561" i="2"/>
  <c r="AQ2561" i="2"/>
  <c r="AI2561" i="2"/>
  <c r="AH2561" i="2"/>
  <c r="AG2561" i="2"/>
  <c r="AF2561" i="2"/>
  <c r="AS1118" i="2"/>
  <c r="AQ1118" i="2"/>
  <c r="AI1118" i="2"/>
  <c r="AH1118" i="2"/>
  <c r="AG1118" i="2"/>
  <c r="AF1118" i="2"/>
  <c r="AS3077" i="2"/>
  <c r="AQ3077" i="2"/>
  <c r="AI3077" i="2"/>
  <c r="AH3077" i="2"/>
  <c r="AG3077" i="2"/>
  <c r="AF3077" i="2"/>
  <c r="AS2560" i="2"/>
  <c r="AQ2560" i="2"/>
  <c r="AI2560" i="2"/>
  <c r="AH2560" i="2"/>
  <c r="AG2560" i="2"/>
  <c r="AF2560" i="2"/>
  <c r="AS531" i="2"/>
  <c r="AQ531" i="2"/>
  <c r="AI531" i="2"/>
  <c r="AH531" i="2"/>
  <c r="AG531" i="2"/>
  <c r="AF531" i="2"/>
  <c r="AS2559" i="2"/>
  <c r="AQ2559" i="2"/>
  <c r="AI2559" i="2"/>
  <c r="AH2559" i="2"/>
  <c r="AG2559" i="2"/>
  <c r="AF2559" i="2"/>
  <c r="AS530" i="2"/>
  <c r="AQ530" i="2"/>
  <c r="AI530" i="2"/>
  <c r="AH530" i="2"/>
  <c r="AG530" i="2"/>
  <c r="AF530" i="2"/>
  <c r="AS1873" i="2"/>
  <c r="AQ1873" i="2"/>
  <c r="AI1873" i="2"/>
  <c r="AH1873" i="2"/>
  <c r="AG1873" i="2"/>
  <c r="AF1873" i="2"/>
  <c r="AS3076" i="2"/>
  <c r="AQ3076" i="2"/>
  <c r="AI3076" i="2"/>
  <c r="AH3076" i="2"/>
  <c r="AG3076" i="2"/>
  <c r="AF3076" i="2"/>
  <c r="AS2558" i="2"/>
  <c r="AQ2558" i="2"/>
  <c r="AI2558" i="2"/>
  <c r="AH2558" i="2"/>
  <c r="AG2558" i="2"/>
  <c r="AF2558" i="2"/>
  <c r="AS4273" i="2"/>
  <c r="AQ4273" i="2"/>
  <c r="AI4273" i="2"/>
  <c r="AH4273" i="2"/>
  <c r="AG4273" i="2"/>
  <c r="AF4273" i="2"/>
  <c r="AS2557" i="2"/>
  <c r="AQ2557" i="2"/>
  <c r="AI2557" i="2"/>
  <c r="AH2557" i="2"/>
  <c r="AG2557" i="2"/>
  <c r="AF2557" i="2"/>
  <c r="AS1117" i="2"/>
  <c r="AQ1117" i="2"/>
  <c r="AI1117" i="2"/>
  <c r="AH1117" i="2"/>
  <c r="AG1117" i="2"/>
  <c r="AF1117" i="2"/>
  <c r="AS1872" i="2"/>
  <c r="AQ1872" i="2"/>
  <c r="AI1872" i="2"/>
  <c r="AH1872" i="2"/>
  <c r="AG1872" i="2"/>
  <c r="AF1872" i="2"/>
  <c r="AS3075" i="2"/>
  <c r="AQ3075" i="2"/>
  <c r="AI3075" i="2"/>
  <c r="AH3075" i="2"/>
  <c r="AG3075" i="2"/>
  <c r="AF3075" i="2"/>
  <c r="AS4272" i="2"/>
  <c r="AQ4272" i="2"/>
  <c r="AI4272" i="2"/>
  <c r="AH4272" i="2"/>
  <c r="AG4272" i="2"/>
  <c r="AF4272" i="2"/>
  <c r="AS4271" i="2"/>
  <c r="AQ4271" i="2"/>
  <c r="AI4271" i="2"/>
  <c r="AH4271" i="2"/>
  <c r="AG4271" i="2"/>
  <c r="AF4271" i="2"/>
  <c r="AS2556" i="2"/>
  <c r="AQ2556" i="2"/>
  <c r="AI2556" i="2"/>
  <c r="AH2556" i="2"/>
  <c r="AG2556" i="2"/>
  <c r="AF2556" i="2"/>
  <c r="AS1871" i="2"/>
  <c r="AQ1871" i="2"/>
  <c r="AI1871" i="2"/>
  <c r="AH1871" i="2"/>
  <c r="AG1871" i="2"/>
  <c r="AF1871" i="2"/>
  <c r="AS1870" i="2"/>
  <c r="AQ1870" i="2"/>
  <c r="AI1870" i="2"/>
  <c r="AH1870" i="2"/>
  <c r="AG1870" i="2"/>
  <c r="AF1870" i="2"/>
  <c r="AS4270" i="2"/>
  <c r="AQ4270" i="2"/>
  <c r="AI4270" i="2"/>
  <c r="AH4270" i="2"/>
  <c r="AG4270" i="2"/>
  <c r="AF4270" i="2"/>
  <c r="AS2555" i="2"/>
  <c r="AQ2555" i="2"/>
  <c r="AI2555" i="2"/>
  <c r="AH2555" i="2"/>
  <c r="AG2555" i="2"/>
  <c r="AF2555" i="2"/>
  <c r="AS4269" i="2"/>
  <c r="AQ4269" i="2"/>
  <c r="AI4269" i="2"/>
  <c r="AH4269" i="2"/>
  <c r="AG4269" i="2"/>
  <c r="AF4269" i="2"/>
  <c r="AS3396" i="2"/>
  <c r="AQ3396" i="2"/>
  <c r="AI3396" i="2"/>
  <c r="AH3396" i="2"/>
  <c r="AG3396" i="2"/>
  <c r="AF3396" i="2"/>
  <c r="AS529" i="2"/>
  <c r="AQ529" i="2"/>
  <c r="AI529" i="2"/>
  <c r="AH529" i="2"/>
  <c r="AG529" i="2"/>
  <c r="AF529" i="2"/>
  <c r="AS3575" i="2"/>
  <c r="AQ3575" i="2"/>
  <c r="AI3575" i="2"/>
  <c r="AH3575" i="2"/>
  <c r="AG3575" i="2"/>
  <c r="AF3575" i="2"/>
  <c r="AS3574" i="2"/>
  <c r="AQ3574" i="2"/>
  <c r="AI3574" i="2"/>
  <c r="AH3574" i="2"/>
  <c r="AG3574" i="2"/>
  <c r="AF3574" i="2"/>
  <c r="AS2554" i="2"/>
  <c r="AQ2554" i="2"/>
  <c r="AI2554" i="2"/>
  <c r="AH2554" i="2"/>
  <c r="AG2554" i="2"/>
  <c r="AF2554" i="2"/>
  <c r="AS3573" i="2"/>
  <c r="AQ3573" i="2"/>
  <c r="AI3573" i="2"/>
  <c r="AH3573" i="2"/>
  <c r="AG3573" i="2"/>
  <c r="AF3573" i="2"/>
  <c r="AS1869" i="2"/>
  <c r="AQ1869" i="2"/>
  <c r="AI1869" i="2"/>
  <c r="AH1869" i="2"/>
  <c r="AG1869" i="2"/>
  <c r="AF1869" i="2"/>
  <c r="AS2553" i="2"/>
  <c r="AQ2553" i="2"/>
  <c r="AI2553" i="2"/>
  <c r="AH2553" i="2"/>
  <c r="AG2553" i="2"/>
  <c r="AF2553" i="2"/>
  <c r="AS3395" i="2"/>
  <c r="AQ3395" i="2"/>
  <c r="AI3395" i="2"/>
  <c r="AH3395" i="2"/>
  <c r="AG3395" i="2"/>
  <c r="AF3395" i="2"/>
  <c r="AS2552" i="2"/>
  <c r="AQ2552" i="2"/>
  <c r="AI2552" i="2"/>
  <c r="AH2552" i="2"/>
  <c r="AG2552" i="2"/>
  <c r="AF2552" i="2"/>
  <c r="AS528" i="2"/>
  <c r="AQ528" i="2"/>
  <c r="AI528" i="2"/>
  <c r="AH528" i="2"/>
  <c r="AG528" i="2"/>
  <c r="AF528" i="2"/>
  <c r="AS1868" i="2"/>
  <c r="AQ1868" i="2"/>
  <c r="AI1868" i="2"/>
  <c r="AH1868" i="2"/>
  <c r="AG1868" i="2"/>
  <c r="AF1868" i="2"/>
  <c r="AS1867" i="2"/>
  <c r="AQ1867" i="2"/>
  <c r="AI1867" i="2"/>
  <c r="AH1867" i="2"/>
  <c r="AG1867" i="2"/>
  <c r="AF1867" i="2"/>
  <c r="AS1116" i="2"/>
  <c r="AQ1116" i="2"/>
  <c r="AI1116" i="2"/>
  <c r="AH1116" i="2"/>
  <c r="AG1116" i="2"/>
  <c r="AF1116" i="2"/>
  <c r="AS1866" i="2"/>
  <c r="AQ1866" i="2"/>
  <c r="AI1866" i="2"/>
  <c r="AH1866" i="2"/>
  <c r="AG1866" i="2"/>
  <c r="AF1866" i="2"/>
  <c r="AS2551" i="2"/>
  <c r="AQ2551" i="2"/>
  <c r="AI2551" i="2"/>
  <c r="AH2551" i="2"/>
  <c r="AG2551" i="2"/>
  <c r="AF2551" i="2"/>
  <c r="AS1865" i="2"/>
  <c r="AQ1865" i="2"/>
  <c r="AI1865" i="2"/>
  <c r="AH1865" i="2"/>
  <c r="AG1865" i="2"/>
  <c r="AF1865" i="2"/>
  <c r="AS3074" i="2"/>
  <c r="AQ3074" i="2"/>
  <c r="AI3074" i="2"/>
  <c r="AH3074" i="2"/>
  <c r="AG3074" i="2"/>
  <c r="AF3074" i="2"/>
  <c r="AS1864" i="2"/>
  <c r="AQ1864" i="2"/>
  <c r="AI1864" i="2"/>
  <c r="AH1864" i="2"/>
  <c r="AG1864" i="2"/>
  <c r="AF1864" i="2"/>
  <c r="AS1115" i="2"/>
  <c r="AQ1115" i="2"/>
  <c r="AI1115" i="2"/>
  <c r="AH1115" i="2"/>
  <c r="AG1115" i="2"/>
  <c r="AF1115" i="2"/>
  <c r="AS527" i="2"/>
  <c r="AQ527" i="2"/>
  <c r="AI527" i="2"/>
  <c r="AH527" i="2"/>
  <c r="AG527" i="2"/>
  <c r="AF527" i="2"/>
  <c r="AS1114" i="2"/>
  <c r="AQ1114" i="2"/>
  <c r="AI1114" i="2"/>
  <c r="AH1114" i="2"/>
  <c r="AG1114" i="2"/>
  <c r="AF1114" i="2"/>
  <c r="AS2550" i="2"/>
  <c r="AQ2550" i="2"/>
  <c r="AI2550" i="2"/>
  <c r="AH2550" i="2"/>
  <c r="AG2550" i="2"/>
  <c r="AF2550" i="2"/>
  <c r="AS526" i="2"/>
  <c r="AQ526" i="2"/>
  <c r="AI526" i="2"/>
  <c r="AH526" i="2"/>
  <c r="AG526" i="2"/>
  <c r="AF526" i="2"/>
  <c r="AS136" i="2"/>
  <c r="AQ136" i="2"/>
  <c r="AI136" i="2"/>
  <c r="AH136" i="2"/>
  <c r="AG136" i="2"/>
  <c r="AF136" i="2"/>
  <c r="AS2549" i="2"/>
  <c r="AQ2549" i="2"/>
  <c r="AI2549" i="2"/>
  <c r="AH2549" i="2"/>
  <c r="AG2549" i="2"/>
  <c r="AF2549" i="2"/>
  <c r="AS3073" i="2"/>
  <c r="AQ3073" i="2"/>
  <c r="AI3073" i="2"/>
  <c r="AH3073" i="2"/>
  <c r="AG3073" i="2"/>
  <c r="AF3073" i="2"/>
  <c r="AS3394" i="2"/>
  <c r="AQ3394" i="2"/>
  <c r="AI3394" i="2"/>
  <c r="AH3394" i="2"/>
  <c r="AG3394" i="2"/>
  <c r="AF3394" i="2"/>
  <c r="AS3393" i="2"/>
  <c r="AQ3393" i="2"/>
  <c r="AI3393" i="2"/>
  <c r="AH3393" i="2"/>
  <c r="AG3393" i="2"/>
  <c r="AF3393" i="2"/>
  <c r="AS2548" i="2"/>
  <c r="AQ2548" i="2"/>
  <c r="AI2548" i="2"/>
  <c r="AH2548" i="2"/>
  <c r="AG2548" i="2"/>
  <c r="AF2548" i="2"/>
  <c r="AS1113" i="2"/>
  <c r="AQ1113" i="2"/>
  <c r="AI1113" i="2"/>
  <c r="AH1113" i="2"/>
  <c r="AG1113" i="2"/>
  <c r="AF1113" i="2"/>
  <c r="AS1863" i="2"/>
  <c r="AQ1863" i="2"/>
  <c r="AI1863" i="2"/>
  <c r="AH1863" i="2"/>
  <c r="AG1863" i="2"/>
  <c r="AF1863" i="2"/>
  <c r="AS1862" i="2"/>
  <c r="AQ1862" i="2"/>
  <c r="AI1862" i="2"/>
  <c r="AH1862" i="2"/>
  <c r="AG1862" i="2"/>
  <c r="AF1862" i="2"/>
  <c r="AS1861" i="2"/>
  <c r="AQ1861" i="2"/>
  <c r="AI1861" i="2"/>
  <c r="AH1861" i="2"/>
  <c r="AG1861" i="2"/>
  <c r="AF1861" i="2"/>
  <c r="AS1112" i="2"/>
  <c r="AQ1112" i="2"/>
  <c r="AI1112" i="2"/>
  <c r="AH1112" i="2"/>
  <c r="AG1112" i="2"/>
  <c r="AF1112" i="2"/>
  <c r="AS2547" i="2"/>
  <c r="AQ2547" i="2"/>
  <c r="AI2547" i="2"/>
  <c r="AH2547" i="2"/>
  <c r="AG2547" i="2"/>
  <c r="AF2547" i="2"/>
  <c r="AS2546" i="2"/>
  <c r="AQ2546" i="2"/>
  <c r="AI2546" i="2"/>
  <c r="AH2546" i="2"/>
  <c r="AG2546" i="2"/>
  <c r="AF2546" i="2"/>
  <c r="AS3072" i="2"/>
  <c r="AQ3072" i="2"/>
  <c r="AI3072" i="2"/>
  <c r="AH3072" i="2"/>
  <c r="AG3072" i="2"/>
  <c r="AF3072" i="2"/>
  <c r="AS1860" i="2"/>
  <c r="AQ1860" i="2"/>
  <c r="AI1860" i="2"/>
  <c r="AH1860" i="2"/>
  <c r="AG1860" i="2"/>
  <c r="AF1860" i="2"/>
  <c r="AS525" i="2"/>
  <c r="AQ525" i="2"/>
  <c r="AI525" i="2"/>
  <c r="AH525" i="2"/>
  <c r="AG525" i="2"/>
  <c r="AF525" i="2"/>
  <c r="AS135" i="2"/>
  <c r="AQ135" i="2"/>
  <c r="AI135" i="2"/>
  <c r="AH135" i="2"/>
  <c r="AG135" i="2"/>
  <c r="AF135" i="2"/>
  <c r="AS1859" i="2"/>
  <c r="AQ1859" i="2"/>
  <c r="AI1859" i="2"/>
  <c r="AH1859" i="2"/>
  <c r="AG1859" i="2"/>
  <c r="AF1859" i="2"/>
  <c r="AS4268" i="2"/>
  <c r="AQ4268" i="2"/>
  <c r="AI4268" i="2"/>
  <c r="AH4268" i="2"/>
  <c r="AG4268" i="2"/>
  <c r="AF4268" i="2"/>
  <c r="AS4267" i="2"/>
  <c r="AQ4267" i="2"/>
  <c r="AI4267" i="2"/>
  <c r="AH4267" i="2"/>
  <c r="AG4267" i="2"/>
  <c r="AF4267" i="2"/>
  <c r="AS4266" i="2"/>
  <c r="AQ4266" i="2"/>
  <c r="AI4266" i="2"/>
  <c r="AH4266" i="2"/>
  <c r="AG4266" i="2"/>
  <c r="AF4266" i="2"/>
  <c r="AS524" i="2"/>
  <c r="AQ524" i="2"/>
  <c r="AI524" i="2"/>
  <c r="AH524" i="2"/>
  <c r="AG524" i="2"/>
  <c r="AF524" i="2"/>
  <c r="AS3071" i="2"/>
  <c r="AQ3071" i="2"/>
  <c r="AI3071" i="2"/>
  <c r="AH3071" i="2"/>
  <c r="AG3071" i="2"/>
  <c r="AF3071" i="2"/>
  <c r="AS1858" i="2"/>
  <c r="AQ1858" i="2"/>
  <c r="AI1858" i="2"/>
  <c r="AH1858" i="2"/>
  <c r="AG1858" i="2"/>
  <c r="AF1858" i="2"/>
  <c r="AS1857" i="2"/>
  <c r="AQ1857" i="2"/>
  <c r="AI1857" i="2"/>
  <c r="AH1857" i="2"/>
  <c r="AG1857" i="2"/>
  <c r="AF1857" i="2"/>
  <c r="AS1111" i="2"/>
  <c r="AQ1111" i="2"/>
  <c r="AI1111" i="2"/>
  <c r="AH1111" i="2"/>
  <c r="AG1111" i="2"/>
  <c r="AF1111" i="2"/>
  <c r="AS3070" i="2"/>
  <c r="AQ3070" i="2"/>
  <c r="AI3070" i="2"/>
  <c r="AH3070" i="2"/>
  <c r="AG3070" i="2"/>
  <c r="AF3070" i="2"/>
  <c r="AS3392" i="2"/>
  <c r="AQ3392" i="2"/>
  <c r="AI3392" i="2"/>
  <c r="AH3392" i="2"/>
  <c r="AG3392" i="2"/>
  <c r="AF3392" i="2"/>
  <c r="AS2545" i="2"/>
  <c r="AQ2545" i="2"/>
  <c r="AI2545" i="2"/>
  <c r="AH2545" i="2"/>
  <c r="AG2545" i="2"/>
  <c r="AF2545" i="2"/>
  <c r="AS523" i="2"/>
  <c r="AQ523" i="2"/>
  <c r="AI523" i="2"/>
  <c r="AH523" i="2"/>
  <c r="AG523" i="2"/>
  <c r="AF523" i="2"/>
  <c r="AS3572" i="2"/>
  <c r="AQ3572" i="2"/>
  <c r="AI3572" i="2"/>
  <c r="AH3572" i="2"/>
  <c r="AG3572" i="2"/>
  <c r="AF3572" i="2"/>
  <c r="AS522" i="2"/>
  <c r="AQ522" i="2"/>
  <c r="AI522" i="2"/>
  <c r="AH522" i="2"/>
  <c r="AG522" i="2"/>
  <c r="AF522" i="2"/>
  <c r="AS2544" i="2"/>
  <c r="AQ2544" i="2"/>
  <c r="AI2544" i="2"/>
  <c r="AH2544" i="2"/>
  <c r="AG2544" i="2"/>
  <c r="AF2544" i="2"/>
  <c r="AS13" i="2"/>
  <c r="AQ13" i="2"/>
  <c r="AI13" i="2"/>
  <c r="AH13" i="2"/>
  <c r="AG13" i="2"/>
  <c r="AF13" i="2"/>
  <c r="AS3391" i="2"/>
  <c r="AQ3391" i="2"/>
  <c r="AI3391" i="2"/>
  <c r="AH3391" i="2"/>
  <c r="AG3391" i="2"/>
  <c r="AF3391" i="2"/>
  <c r="AS2543" i="2"/>
  <c r="AQ2543" i="2"/>
  <c r="AI2543" i="2"/>
  <c r="AH2543" i="2"/>
  <c r="AG2543" i="2"/>
  <c r="AF2543" i="2"/>
  <c r="AS3571" i="2"/>
  <c r="AQ3571" i="2"/>
  <c r="AI3571" i="2"/>
  <c r="AH3571" i="2"/>
  <c r="AG3571" i="2"/>
  <c r="AF3571" i="2"/>
  <c r="AS1110" i="2"/>
  <c r="AQ1110" i="2"/>
  <c r="AI1110" i="2"/>
  <c r="AH1110" i="2"/>
  <c r="AG1110" i="2"/>
  <c r="AF1110" i="2"/>
  <c r="AS1109" i="2"/>
  <c r="AQ1109" i="2"/>
  <c r="AI1109" i="2"/>
  <c r="AH1109" i="2"/>
  <c r="AG1109" i="2"/>
  <c r="AF1109" i="2"/>
  <c r="AS521" i="2"/>
  <c r="AQ521" i="2"/>
  <c r="AI521" i="2"/>
  <c r="AH521" i="2"/>
  <c r="AG521" i="2"/>
  <c r="AF521" i="2"/>
  <c r="AS1856" i="2"/>
  <c r="AQ1856" i="2"/>
  <c r="AI1856" i="2"/>
  <c r="AH1856" i="2"/>
  <c r="AG1856" i="2"/>
  <c r="AF1856" i="2"/>
  <c r="AS1855" i="2"/>
  <c r="AQ1855" i="2"/>
  <c r="AI1855" i="2"/>
  <c r="AH1855" i="2"/>
  <c r="AG1855" i="2"/>
  <c r="AF1855" i="2"/>
  <c r="AS1854" i="2"/>
  <c r="AQ1854" i="2"/>
  <c r="AI1854" i="2"/>
  <c r="AH1854" i="2"/>
  <c r="AG1854" i="2"/>
  <c r="AF1854" i="2"/>
  <c r="AS12" i="2"/>
  <c r="AQ12" i="2"/>
  <c r="AI12" i="2"/>
  <c r="AH12" i="2"/>
  <c r="AG12" i="2"/>
  <c r="AF12" i="2"/>
  <c r="AS1853" i="2"/>
  <c r="AQ1853" i="2"/>
  <c r="AI1853" i="2"/>
  <c r="AH1853" i="2"/>
  <c r="AG1853" i="2"/>
  <c r="AF1853" i="2"/>
  <c r="AS1852" i="2"/>
  <c r="AQ1852" i="2"/>
  <c r="AI1852" i="2"/>
  <c r="AH1852" i="2"/>
  <c r="AG1852" i="2"/>
  <c r="AF1852" i="2"/>
  <c r="AS520" i="2"/>
  <c r="AQ520" i="2"/>
  <c r="AI520" i="2"/>
  <c r="AH520" i="2"/>
  <c r="AG520" i="2"/>
  <c r="AF520" i="2"/>
  <c r="AS519" i="2"/>
  <c r="AQ519" i="2"/>
  <c r="AI519" i="2"/>
  <c r="AH519" i="2"/>
  <c r="AG519" i="2"/>
  <c r="AF519" i="2"/>
  <c r="AS1851" i="2"/>
  <c r="AQ1851" i="2"/>
  <c r="AI1851" i="2"/>
  <c r="AH1851" i="2"/>
  <c r="AG1851" i="2"/>
  <c r="AF1851" i="2"/>
  <c r="AS2542" i="2"/>
  <c r="AQ2542" i="2"/>
  <c r="AI2542" i="2"/>
  <c r="AH2542" i="2"/>
  <c r="AG2542" i="2"/>
  <c r="AF2542" i="2"/>
  <c r="AS2541" i="2"/>
  <c r="AQ2541" i="2"/>
  <c r="AI2541" i="2"/>
  <c r="AH2541" i="2"/>
  <c r="AG2541" i="2"/>
  <c r="AF2541" i="2"/>
  <c r="AS2540" i="2"/>
  <c r="AQ2540" i="2"/>
  <c r="AI2540" i="2"/>
  <c r="AH2540" i="2"/>
  <c r="AG2540" i="2"/>
  <c r="AF2540" i="2"/>
  <c r="AS1850" i="2"/>
  <c r="AQ1850" i="2"/>
  <c r="AI1850" i="2"/>
  <c r="AH1850" i="2"/>
  <c r="AG1850" i="2"/>
  <c r="AF1850" i="2"/>
  <c r="AS1108" i="2"/>
  <c r="AQ1108" i="2"/>
  <c r="AI1108" i="2"/>
  <c r="AH1108" i="2"/>
  <c r="AG1108" i="2"/>
  <c r="AF1108" i="2"/>
  <c r="AS134" i="2"/>
  <c r="AQ134" i="2"/>
  <c r="AI134" i="2"/>
  <c r="AH134" i="2"/>
  <c r="AG134" i="2"/>
  <c r="AF134" i="2"/>
  <c r="AS133" i="2"/>
  <c r="AQ133" i="2"/>
  <c r="AI133" i="2"/>
  <c r="AH133" i="2"/>
  <c r="AG133" i="2"/>
  <c r="AF133" i="2"/>
  <c r="AS3069" i="2"/>
  <c r="AQ3069" i="2"/>
  <c r="AI3069" i="2"/>
  <c r="AH3069" i="2"/>
  <c r="AG3069" i="2"/>
  <c r="AF3069" i="2"/>
  <c r="AS1849" i="2"/>
  <c r="AQ1849" i="2"/>
  <c r="AI1849" i="2"/>
  <c r="AH1849" i="2"/>
  <c r="AG1849" i="2"/>
  <c r="AF1849" i="2"/>
  <c r="AS2539" i="2"/>
  <c r="AQ2539" i="2"/>
  <c r="AI2539" i="2"/>
  <c r="AH2539" i="2"/>
  <c r="AG2539" i="2"/>
  <c r="AF2539" i="2"/>
  <c r="AS1107" i="2"/>
  <c r="AQ1107" i="2"/>
  <c r="AI1107" i="2"/>
  <c r="AH1107" i="2"/>
  <c r="AG1107" i="2"/>
  <c r="AF1107" i="2"/>
  <c r="AS1848" i="2"/>
  <c r="AQ1848" i="2"/>
  <c r="AI1848" i="2"/>
  <c r="AH1848" i="2"/>
  <c r="AG1848" i="2"/>
  <c r="AF1848" i="2"/>
  <c r="AS1106" i="2"/>
  <c r="AQ1106" i="2"/>
  <c r="AI1106" i="2"/>
  <c r="AH1106" i="2"/>
  <c r="AG1106" i="2"/>
  <c r="AF1106" i="2"/>
  <c r="AS3068" i="2"/>
  <c r="AQ3068" i="2"/>
  <c r="AI3068" i="2"/>
  <c r="AH3068" i="2"/>
  <c r="AG3068" i="2"/>
  <c r="AF3068" i="2"/>
  <c r="AS2538" i="2"/>
  <c r="AQ2538" i="2"/>
  <c r="AI2538" i="2"/>
  <c r="AH2538" i="2"/>
  <c r="AG2538" i="2"/>
  <c r="AF2538" i="2"/>
  <c r="AS3067" i="2"/>
  <c r="AQ3067" i="2"/>
  <c r="AI3067" i="2"/>
  <c r="AH3067" i="2"/>
  <c r="AG3067" i="2"/>
  <c r="AF3067" i="2"/>
  <c r="AS2537" i="2"/>
  <c r="AQ2537" i="2"/>
  <c r="AI2537" i="2"/>
  <c r="AH2537" i="2"/>
  <c r="AG2537" i="2"/>
  <c r="AF2537" i="2"/>
  <c r="AS1847" i="2"/>
  <c r="AQ1847" i="2"/>
  <c r="AI1847" i="2"/>
  <c r="AH1847" i="2"/>
  <c r="AG1847" i="2"/>
  <c r="AF1847" i="2"/>
  <c r="AS518" i="2"/>
  <c r="AQ518" i="2"/>
  <c r="AI518" i="2"/>
  <c r="AH518" i="2"/>
  <c r="AG518" i="2"/>
  <c r="AF518" i="2"/>
  <c r="AS1105" i="2"/>
  <c r="AQ1105" i="2"/>
  <c r="AI1105" i="2"/>
  <c r="AH1105" i="2"/>
  <c r="AG1105" i="2"/>
  <c r="AF1105" i="2"/>
  <c r="AS2536" i="2"/>
  <c r="AQ2536" i="2"/>
  <c r="AI2536" i="2"/>
  <c r="AH2536" i="2"/>
  <c r="AG2536" i="2"/>
  <c r="AF2536" i="2"/>
  <c r="AS1846" i="2"/>
  <c r="AQ1846" i="2"/>
  <c r="AI1846" i="2"/>
  <c r="AH1846" i="2"/>
  <c r="AG1846" i="2"/>
  <c r="AF1846" i="2"/>
  <c r="AS1845" i="2"/>
  <c r="AQ1845" i="2"/>
  <c r="AI1845" i="2"/>
  <c r="AH1845" i="2"/>
  <c r="AG1845" i="2"/>
  <c r="AF1845" i="2"/>
  <c r="AS2535" i="2"/>
  <c r="AQ2535" i="2"/>
  <c r="AI2535" i="2"/>
  <c r="AH2535" i="2"/>
  <c r="AG2535" i="2"/>
  <c r="AF2535" i="2"/>
  <c r="AS1844" i="2"/>
  <c r="AQ1844" i="2"/>
  <c r="AI1844" i="2"/>
  <c r="AH1844" i="2"/>
  <c r="AG1844" i="2"/>
  <c r="AF1844" i="2"/>
  <c r="AS1104" i="2"/>
  <c r="AQ1104" i="2"/>
  <c r="AI1104" i="2"/>
  <c r="AH1104" i="2"/>
  <c r="AG1104" i="2"/>
  <c r="AF1104" i="2"/>
  <c r="AS1103" i="2"/>
  <c r="AQ1103" i="2"/>
  <c r="AI1103" i="2"/>
  <c r="AH1103" i="2"/>
  <c r="AG1103" i="2"/>
  <c r="AF1103" i="2"/>
  <c r="AS1843" i="2"/>
  <c r="AQ1843" i="2"/>
  <c r="AI1843" i="2"/>
  <c r="AH1843" i="2"/>
  <c r="AG1843" i="2"/>
  <c r="AF1843" i="2"/>
  <c r="AS1842" i="2"/>
  <c r="AQ1842" i="2"/>
  <c r="AI1842" i="2"/>
  <c r="AH1842" i="2"/>
  <c r="AG1842" i="2"/>
  <c r="AF1842" i="2"/>
  <c r="AS3066" i="2"/>
  <c r="AQ3066" i="2"/>
  <c r="AI3066" i="2"/>
  <c r="AH3066" i="2"/>
  <c r="AG3066" i="2"/>
  <c r="AF3066" i="2"/>
  <c r="AS1102" i="2"/>
  <c r="AQ1102" i="2"/>
  <c r="AI1102" i="2"/>
  <c r="AH1102" i="2"/>
  <c r="AG1102" i="2"/>
  <c r="AF1102" i="2"/>
  <c r="AS132" i="2"/>
  <c r="AQ132" i="2"/>
  <c r="AI132" i="2"/>
  <c r="AH132" i="2"/>
  <c r="AG132" i="2"/>
  <c r="AF132" i="2"/>
  <c r="AS131" i="2"/>
  <c r="AQ131" i="2"/>
  <c r="AI131" i="2"/>
  <c r="AH131" i="2"/>
  <c r="AG131" i="2"/>
  <c r="AF131" i="2"/>
  <c r="AS517" i="2"/>
  <c r="AQ517" i="2"/>
  <c r="AI517" i="2"/>
  <c r="AH517" i="2"/>
  <c r="AG517" i="2"/>
  <c r="AF517" i="2"/>
  <c r="AS3065" i="2"/>
  <c r="AQ3065" i="2"/>
  <c r="AI3065" i="2"/>
  <c r="AH3065" i="2"/>
  <c r="AG3065" i="2"/>
  <c r="AF3065" i="2"/>
  <c r="AS3390" i="2"/>
  <c r="AQ3390" i="2"/>
  <c r="AI3390" i="2"/>
  <c r="AH3390" i="2"/>
  <c r="AG3390" i="2"/>
  <c r="AF3390" i="2"/>
  <c r="AS4265" i="2"/>
  <c r="AQ4265" i="2"/>
  <c r="AI4265" i="2"/>
  <c r="AH4265" i="2"/>
  <c r="AG4265" i="2"/>
  <c r="AF4265" i="2"/>
  <c r="AS516" i="2"/>
  <c r="AQ516" i="2"/>
  <c r="AI516" i="2"/>
  <c r="AH516" i="2"/>
  <c r="AG516" i="2"/>
  <c r="AF516" i="2"/>
  <c r="AS515" i="2"/>
  <c r="AQ515" i="2"/>
  <c r="AI515" i="2"/>
  <c r="AH515" i="2"/>
  <c r="AG515" i="2"/>
  <c r="AF515" i="2"/>
  <c r="AS514" i="2"/>
  <c r="AQ514" i="2"/>
  <c r="AI514" i="2"/>
  <c r="AH514" i="2"/>
  <c r="AG514" i="2"/>
  <c r="AF514" i="2"/>
  <c r="AS4264" i="2"/>
  <c r="AQ4264" i="2"/>
  <c r="AI4264" i="2"/>
  <c r="AH4264" i="2"/>
  <c r="AG4264" i="2"/>
  <c r="AF4264" i="2"/>
  <c r="AS4263" i="2"/>
  <c r="AQ4263" i="2"/>
  <c r="AI4263" i="2"/>
  <c r="AH4263" i="2"/>
  <c r="AG4263" i="2"/>
  <c r="AF4263" i="2"/>
  <c r="AS4262" i="2"/>
  <c r="AQ4262" i="2"/>
  <c r="AI4262" i="2"/>
  <c r="AH4262" i="2"/>
  <c r="AG4262" i="2"/>
  <c r="AF4262" i="2"/>
  <c r="AS3389" i="2"/>
  <c r="AQ3389" i="2"/>
  <c r="AI3389" i="2"/>
  <c r="AH3389" i="2"/>
  <c r="AG3389" i="2"/>
  <c r="AF3389" i="2"/>
  <c r="AS130" i="2"/>
  <c r="AQ130" i="2"/>
  <c r="AI130" i="2"/>
  <c r="AH130" i="2"/>
  <c r="AG130" i="2"/>
  <c r="AF130" i="2"/>
  <c r="AS3064" i="2"/>
  <c r="AQ3064" i="2"/>
  <c r="AI3064" i="2"/>
  <c r="AH3064" i="2"/>
  <c r="AG3064" i="2"/>
  <c r="AF3064" i="2"/>
  <c r="AS1101" i="2"/>
  <c r="AQ1101" i="2"/>
  <c r="AI1101" i="2"/>
  <c r="AH1101" i="2"/>
  <c r="AG1101" i="2"/>
  <c r="AF1101" i="2"/>
  <c r="AS129" i="2"/>
  <c r="AQ129" i="2"/>
  <c r="AI129" i="2"/>
  <c r="AH129" i="2"/>
  <c r="AG129" i="2"/>
  <c r="AF129" i="2"/>
  <c r="AS2534" i="2"/>
  <c r="AQ2534" i="2"/>
  <c r="AI2534" i="2"/>
  <c r="AH2534" i="2"/>
  <c r="AG2534" i="2"/>
  <c r="AF2534" i="2"/>
  <c r="AS2533" i="2"/>
  <c r="AQ2533" i="2"/>
  <c r="AI2533" i="2"/>
  <c r="AH2533" i="2"/>
  <c r="AG2533" i="2"/>
  <c r="AF2533" i="2"/>
  <c r="AS3063" i="2"/>
  <c r="AQ3063" i="2"/>
  <c r="AI3063" i="2"/>
  <c r="AH3063" i="2"/>
  <c r="AG3063" i="2"/>
  <c r="AF3063" i="2"/>
  <c r="AS2532" i="2"/>
  <c r="AQ2532" i="2"/>
  <c r="AI2532" i="2"/>
  <c r="AH2532" i="2"/>
  <c r="AG2532" i="2"/>
  <c r="AF2532" i="2"/>
  <c r="AS1100" i="2"/>
  <c r="AQ1100" i="2"/>
  <c r="AI1100" i="2"/>
  <c r="AH1100" i="2"/>
  <c r="AG1100" i="2"/>
  <c r="AF1100" i="2"/>
  <c r="AS3570" i="2"/>
  <c r="AQ3570" i="2"/>
  <c r="AI3570" i="2"/>
  <c r="AH3570" i="2"/>
  <c r="AG3570" i="2"/>
  <c r="AF3570" i="2"/>
  <c r="AS3062" i="2"/>
  <c r="AQ3062" i="2"/>
  <c r="AI3062" i="2"/>
  <c r="AH3062" i="2"/>
  <c r="AG3062" i="2"/>
  <c r="AF3062" i="2"/>
  <c r="AS4261" i="2"/>
  <c r="AQ4261" i="2"/>
  <c r="AI4261" i="2"/>
  <c r="AH4261" i="2"/>
  <c r="AG4261" i="2"/>
  <c r="AF4261" i="2"/>
  <c r="AS1099" i="2"/>
  <c r="AQ1099" i="2"/>
  <c r="AI1099" i="2"/>
  <c r="AH1099" i="2"/>
  <c r="AG1099" i="2"/>
  <c r="AF1099" i="2"/>
  <c r="AS513" i="2"/>
  <c r="AQ513" i="2"/>
  <c r="AI513" i="2"/>
  <c r="AH513" i="2"/>
  <c r="AG513" i="2"/>
  <c r="AF513" i="2"/>
  <c r="AS2531" i="2"/>
  <c r="AQ2531" i="2"/>
  <c r="AI2531" i="2"/>
  <c r="AH2531" i="2"/>
  <c r="AG2531" i="2"/>
  <c r="AF2531" i="2"/>
  <c r="AS512" i="2"/>
  <c r="AQ512" i="2"/>
  <c r="AI512" i="2"/>
  <c r="AH512" i="2"/>
  <c r="AG512" i="2"/>
  <c r="AF512" i="2"/>
  <c r="AS3388" i="2"/>
  <c r="AQ3388" i="2"/>
  <c r="AI3388" i="2"/>
  <c r="AH3388" i="2"/>
  <c r="AG3388" i="2"/>
  <c r="AF3388" i="2"/>
  <c r="AS3569" i="2"/>
  <c r="AQ3569" i="2"/>
  <c r="AI3569" i="2"/>
  <c r="AH3569" i="2"/>
  <c r="AG3569" i="2"/>
  <c r="AF3569" i="2"/>
  <c r="AS4260" i="2"/>
  <c r="AQ4260" i="2"/>
  <c r="AI4260" i="2"/>
  <c r="AH4260" i="2"/>
  <c r="AG4260" i="2"/>
  <c r="AF4260" i="2"/>
  <c r="AS4259" i="2"/>
  <c r="AQ4259" i="2"/>
  <c r="AI4259" i="2"/>
  <c r="AH4259" i="2"/>
  <c r="AG4259" i="2"/>
  <c r="AF4259" i="2"/>
  <c r="AS4258" i="2"/>
  <c r="AQ4258" i="2"/>
  <c r="AI4258" i="2"/>
  <c r="AH4258" i="2"/>
  <c r="AG4258" i="2"/>
  <c r="AF4258" i="2"/>
  <c r="AS4257" i="2"/>
  <c r="AQ4257" i="2"/>
  <c r="AI4257" i="2"/>
  <c r="AH4257" i="2"/>
  <c r="AG4257" i="2"/>
  <c r="AF4257" i="2"/>
  <c r="AS4256" i="2"/>
  <c r="AQ4256" i="2"/>
  <c r="AI4256" i="2"/>
  <c r="AH4256" i="2"/>
  <c r="AG4256" i="2"/>
  <c r="AF4256" i="2"/>
  <c r="AS4255" i="2"/>
  <c r="AQ4255" i="2"/>
  <c r="AI4255" i="2"/>
  <c r="AH4255" i="2"/>
  <c r="AG4255" i="2"/>
  <c r="AF4255" i="2"/>
  <c r="AS4254" i="2"/>
  <c r="AQ4254" i="2"/>
  <c r="AI4254" i="2"/>
  <c r="AH4254" i="2"/>
  <c r="AG4254" i="2"/>
  <c r="AF4254" i="2"/>
  <c r="AS4253" i="2"/>
  <c r="AQ4253" i="2"/>
  <c r="AI4253" i="2"/>
  <c r="AH4253" i="2"/>
  <c r="AG4253" i="2"/>
  <c r="AF4253" i="2"/>
  <c r="AS3061" i="2"/>
  <c r="AQ3061" i="2"/>
  <c r="AI3061" i="2"/>
  <c r="AH3061" i="2"/>
  <c r="AG3061" i="2"/>
  <c r="AF3061" i="2"/>
  <c r="AS4252" i="2"/>
  <c r="AQ4252" i="2"/>
  <c r="AI4252" i="2"/>
  <c r="AH4252" i="2"/>
  <c r="AG4252" i="2"/>
  <c r="AF4252" i="2"/>
  <c r="AS3060" i="2"/>
  <c r="AQ3060" i="2"/>
  <c r="AI3060" i="2"/>
  <c r="AH3060" i="2"/>
  <c r="AG3060" i="2"/>
  <c r="AF3060" i="2"/>
  <c r="AS511" i="2"/>
  <c r="AQ511" i="2"/>
  <c r="AI511" i="2"/>
  <c r="AH511" i="2"/>
  <c r="AG511" i="2"/>
  <c r="AF511" i="2"/>
  <c r="AS128" i="2"/>
  <c r="AQ128" i="2"/>
  <c r="AI128" i="2"/>
  <c r="AH128" i="2"/>
  <c r="AG128" i="2"/>
  <c r="AF128" i="2"/>
  <c r="AS510" i="2"/>
  <c r="AQ510" i="2"/>
  <c r="AI510" i="2"/>
  <c r="AH510" i="2"/>
  <c r="AG510" i="2"/>
  <c r="AF510" i="2"/>
  <c r="AS1098" i="2"/>
  <c r="AQ1098" i="2"/>
  <c r="AI1098" i="2"/>
  <c r="AH1098" i="2"/>
  <c r="AG1098" i="2"/>
  <c r="AF1098" i="2"/>
  <c r="AS3059" i="2"/>
  <c r="AQ3059" i="2"/>
  <c r="AI3059" i="2"/>
  <c r="AH3059" i="2"/>
  <c r="AG3059" i="2"/>
  <c r="AF3059" i="2"/>
  <c r="AS3058" i="2"/>
  <c r="AQ3058" i="2"/>
  <c r="AI3058" i="2"/>
  <c r="AH3058" i="2"/>
  <c r="AG3058" i="2"/>
  <c r="AF3058" i="2"/>
  <c r="AS2530" i="2"/>
  <c r="AQ2530" i="2"/>
  <c r="AI2530" i="2"/>
  <c r="AH2530" i="2"/>
  <c r="AG2530" i="2"/>
  <c r="AF2530" i="2"/>
  <c r="AS2529" i="2"/>
  <c r="AQ2529" i="2"/>
  <c r="AI2529" i="2"/>
  <c r="AH2529" i="2"/>
  <c r="AG2529" i="2"/>
  <c r="AF2529" i="2"/>
  <c r="AS3568" i="2"/>
  <c r="AQ3568" i="2"/>
  <c r="AI3568" i="2"/>
  <c r="AH3568" i="2"/>
  <c r="AG3568" i="2"/>
  <c r="AF3568" i="2"/>
  <c r="AS4251" i="2"/>
  <c r="AQ4251" i="2"/>
  <c r="AI4251" i="2"/>
  <c r="AH4251" i="2"/>
  <c r="AG4251" i="2"/>
  <c r="AF4251" i="2"/>
  <c r="AS3387" i="2"/>
  <c r="AQ3387" i="2"/>
  <c r="AI3387" i="2"/>
  <c r="AH3387" i="2"/>
  <c r="AG3387" i="2"/>
  <c r="AF3387" i="2"/>
  <c r="AS1097" i="2"/>
  <c r="AQ1097" i="2"/>
  <c r="AI1097" i="2"/>
  <c r="AH1097" i="2"/>
  <c r="AG1097" i="2"/>
  <c r="AF1097" i="2"/>
  <c r="AS509" i="2"/>
  <c r="AQ509" i="2"/>
  <c r="AI509" i="2"/>
  <c r="AH509" i="2"/>
  <c r="AG509" i="2"/>
  <c r="AF509" i="2"/>
  <c r="AS1841" i="2"/>
  <c r="AQ1841" i="2"/>
  <c r="AI1841" i="2"/>
  <c r="AH1841" i="2"/>
  <c r="AG1841" i="2"/>
  <c r="AF1841" i="2"/>
  <c r="AS127" i="2"/>
  <c r="AQ127" i="2"/>
  <c r="AI127" i="2"/>
  <c r="AH127" i="2"/>
  <c r="AG127" i="2"/>
  <c r="AF127" i="2"/>
  <c r="AS508" i="2"/>
  <c r="AQ508" i="2"/>
  <c r="AI508" i="2"/>
  <c r="AH508" i="2"/>
  <c r="AG508" i="2"/>
  <c r="AF508" i="2"/>
  <c r="AS3386" i="2"/>
  <c r="AQ3386" i="2"/>
  <c r="AI3386" i="2"/>
  <c r="AH3386" i="2"/>
  <c r="AG3386" i="2"/>
  <c r="AF3386" i="2"/>
  <c r="AS1840" i="2"/>
  <c r="AQ1840" i="2"/>
  <c r="AI1840" i="2"/>
  <c r="AH1840" i="2"/>
  <c r="AG1840" i="2"/>
  <c r="AF1840" i="2"/>
  <c r="AS507" i="2"/>
  <c r="AQ507" i="2"/>
  <c r="AI507" i="2"/>
  <c r="AH507" i="2"/>
  <c r="AG507" i="2"/>
  <c r="AF507" i="2"/>
  <c r="AS2528" i="2"/>
  <c r="AQ2528" i="2"/>
  <c r="AI2528" i="2"/>
  <c r="AH2528" i="2"/>
  <c r="AG2528" i="2"/>
  <c r="AF2528" i="2"/>
  <c r="AS2527" i="2"/>
  <c r="AQ2527" i="2"/>
  <c r="AI2527" i="2"/>
  <c r="AH2527" i="2"/>
  <c r="AG2527" i="2"/>
  <c r="AF2527" i="2"/>
  <c r="AS126" i="2"/>
  <c r="AQ126" i="2"/>
  <c r="AI126" i="2"/>
  <c r="AH126" i="2"/>
  <c r="AG126" i="2"/>
  <c r="AF126" i="2"/>
  <c r="AS1096" i="2"/>
  <c r="AQ1096" i="2"/>
  <c r="AI1096" i="2"/>
  <c r="AH1096" i="2"/>
  <c r="AG1096" i="2"/>
  <c r="AF1096" i="2"/>
  <c r="AS2526" i="2"/>
  <c r="AQ2526" i="2"/>
  <c r="AI2526" i="2"/>
  <c r="AH2526" i="2"/>
  <c r="AG2526" i="2"/>
  <c r="AF2526" i="2"/>
  <c r="AS1095" i="2"/>
  <c r="AQ1095" i="2"/>
  <c r="AI1095" i="2"/>
  <c r="AH1095" i="2"/>
  <c r="AG1095" i="2"/>
  <c r="AF1095" i="2"/>
  <c r="AS125" i="2"/>
  <c r="AQ125" i="2"/>
  <c r="AI125" i="2"/>
  <c r="AH125" i="2"/>
  <c r="AG125" i="2"/>
  <c r="AF125" i="2"/>
  <c r="AS1094" i="2"/>
  <c r="AQ1094" i="2"/>
  <c r="AI1094" i="2"/>
  <c r="AH1094" i="2"/>
  <c r="AG1094" i="2"/>
  <c r="AF1094" i="2"/>
  <c r="AS506" i="2"/>
  <c r="AQ506" i="2"/>
  <c r="AI506" i="2"/>
  <c r="AH506" i="2"/>
  <c r="AG506" i="2"/>
  <c r="AF506" i="2"/>
  <c r="AS3567" i="2"/>
  <c r="AQ3567" i="2"/>
  <c r="AI3567" i="2"/>
  <c r="AH3567" i="2"/>
  <c r="AG3567" i="2"/>
  <c r="AF3567" i="2"/>
  <c r="AS1839" i="2"/>
  <c r="AQ1839" i="2"/>
  <c r="AI1839" i="2"/>
  <c r="AH1839" i="2"/>
  <c r="AG1839" i="2"/>
  <c r="AF1839" i="2"/>
  <c r="AS1838" i="2"/>
  <c r="AQ1838" i="2"/>
  <c r="AI1838" i="2"/>
  <c r="AH1838" i="2"/>
  <c r="AG1838" i="2"/>
  <c r="AF1838" i="2"/>
  <c r="AS1837" i="2"/>
  <c r="AQ1837" i="2"/>
  <c r="AI1837" i="2"/>
  <c r="AH1837" i="2"/>
  <c r="AG1837" i="2"/>
  <c r="AF1837" i="2"/>
  <c r="AS1093" i="2"/>
  <c r="AQ1093" i="2"/>
  <c r="AI1093" i="2"/>
  <c r="AH1093" i="2"/>
  <c r="AG1093" i="2"/>
  <c r="AF1093" i="2"/>
  <c r="AS1836" i="2"/>
  <c r="AQ1836" i="2"/>
  <c r="AI1836" i="2"/>
  <c r="AH1836" i="2"/>
  <c r="AG1836" i="2"/>
  <c r="AF1836" i="2"/>
  <c r="AS505" i="2"/>
  <c r="AQ505" i="2"/>
  <c r="AI505" i="2"/>
  <c r="AH505" i="2"/>
  <c r="AG505" i="2"/>
  <c r="AF505" i="2"/>
  <c r="AS1092" i="2"/>
  <c r="AQ1092" i="2"/>
  <c r="AI1092" i="2"/>
  <c r="AH1092" i="2"/>
  <c r="AG1092" i="2"/>
  <c r="AF1092" i="2"/>
  <c r="AS1835" i="2"/>
  <c r="AQ1835" i="2"/>
  <c r="AI1835" i="2"/>
  <c r="AH1835" i="2"/>
  <c r="AG1835" i="2"/>
  <c r="AF1835" i="2"/>
  <c r="AS3057" i="2"/>
  <c r="AQ3057" i="2"/>
  <c r="AI3057" i="2"/>
  <c r="AH3057" i="2"/>
  <c r="AG3057" i="2"/>
  <c r="AF3057" i="2"/>
  <c r="AS1834" i="2"/>
  <c r="AQ1834" i="2"/>
  <c r="AI1834" i="2"/>
  <c r="AH1834" i="2"/>
  <c r="AG1834" i="2"/>
  <c r="AF1834" i="2"/>
  <c r="AS2525" i="2"/>
  <c r="AQ2525" i="2"/>
  <c r="AI2525" i="2"/>
  <c r="AH2525" i="2"/>
  <c r="AG2525" i="2"/>
  <c r="AF2525" i="2"/>
  <c r="AS1833" i="2"/>
  <c r="AQ1833" i="2"/>
  <c r="AI1833" i="2"/>
  <c r="AH1833" i="2"/>
  <c r="AG1833" i="2"/>
  <c r="AF1833" i="2"/>
  <c r="AS1832" i="2"/>
  <c r="AQ1832" i="2"/>
  <c r="AI1832" i="2"/>
  <c r="AH1832" i="2"/>
  <c r="AG1832" i="2"/>
  <c r="AF1832" i="2"/>
  <c r="AS3056" i="2"/>
  <c r="AQ3056" i="2"/>
  <c r="AI3056" i="2"/>
  <c r="AH3056" i="2"/>
  <c r="AG3056" i="2"/>
  <c r="AF3056" i="2"/>
  <c r="AS1831" i="2"/>
  <c r="AQ1831" i="2"/>
  <c r="AI1831" i="2"/>
  <c r="AH1831" i="2"/>
  <c r="AG1831" i="2"/>
  <c r="AF1831" i="2"/>
  <c r="AS1091" i="2"/>
  <c r="AQ1091" i="2"/>
  <c r="AI1091" i="2"/>
  <c r="AH1091" i="2"/>
  <c r="AG1091" i="2"/>
  <c r="AF1091" i="2"/>
  <c r="AS3385" i="2"/>
  <c r="AQ3385" i="2"/>
  <c r="AI3385" i="2"/>
  <c r="AH3385" i="2"/>
  <c r="AG3385" i="2"/>
  <c r="AF3385" i="2"/>
  <c r="AS504" i="2"/>
  <c r="AQ504" i="2"/>
  <c r="AI504" i="2"/>
  <c r="AH504" i="2"/>
  <c r="AG504" i="2"/>
  <c r="AF504" i="2"/>
  <c r="AS3055" i="2"/>
  <c r="AQ3055" i="2"/>
  <c r="AI3055" i="2"/>
  <c r="AH3055" i="2"/>
  <c r="AG3055" i="2"/>
  <c r="AF3055" i="2"/>
  <c r="AS3054" i="2"/>
  <c r="AQ3054" i="2"/>
  <c r="AI3054" i="2"/>
  <c r="AH3054" i="2"/>
  <c r="AG3054" i="2"/>
  <c r="AF3054" i="2"/>
  <c r="AS3566" i="2"/>
  <c r="AQ3566" i="2"/>
  <c r="AI3566" i="2"/>
  <c r="AH3566" i="2"/>
  <c r="AG3566" i="2"/>
  <c r="AF3566" i="2"/>
  <c r="AS3565" i="2"/>
  <c r="AQ3565" i="2"/>
  <c r="AI3565" i="2"/>
  <c r="AH3565" i="2"/>
  <c r="AG3565" i="2"/>
  <c r="AF3565" i="2"/>
  <c r="AS2524" i="2"/>
  <c r="AQ2524" i="2"/>
  <c r="AI2524" i="2"/>
  <c r="AH2524" i="2"/>
  <c r="AG2524" i="2"/>
  <c r="AF2524" i="2"/>
  <c r="AS1830" i="2"/>
  <c r="AQ1830" i="2"/>
  <c r="AI1830" i="2"/>
  <c r="AH1830" i="2"/>
  <c r="AG1830" i="2"/>
  <c r="AF1830" i="2"/>
  <c r="AS2523" i="2"/>
  <c r="AQ2523" i="2"/>
  <c r="AI2523" i="2"/>
  <c r="AH2523" i="2"/>
  <c r="AG2523" i="2"/>
  <c r="AF2523" i="2"/>
  <c r="AS1829" i="2"/>
  <c r="AQ1829" i="2"/>
  <c r="AI1829" i="2"/>
  <c r="AH1829" i="2"/>
  <c r="AG1829" i="2"/>
  <c r="AF1829" i="2"/>
  <c r="AS3384" i="2"/>
  <c r="AQ3384" i="2"/>
  <c r="AI3384" i="2"/>
  <c r="AH3384" i="2"/>
  <c r="AG3384" i="2"/>
  <c r="AF3384" i="2"/>
  <c r="AS1090" i="2"/>
  <c r="AQ1090" i="2"/>
  <c r="AI1090" i="2"/>
  <c r="AH1090" i="2"/>
  <c r="AG1090" i="2"/>
  <c r="AF1090" i="2"/>
  <c r="AS3053" i="2"/>
  <c r="AQ3053" i="2"/>
  <c r="AI3053" i="2"/>
  <c r="AH3053" i="2"/>
  <c r="AG3053" i="2"/>
  <c r="AF3053" i="2"/>
  <c r="AS1089" i="2"/>
  <c r="AQ1089" i="2"/>
  <c r="AI1089" i="2"/>
  <c r="AH1089" i="2"/>
  <c r="AG1089" i="2"/>
  <c r="AF1089" i="2"/>
  <c r="AS2522" i="2"/>
  <c r="AQ2522" i="2"/>
  <c r="AI2522" i="2"/>
  <c r="AH2522" i="2"/>
  <c r="AG2522" i="2"/>
  <c r="AF2522" i="2"/>
  <c r="AS1828" i="2"/>
  <c r="AQ1828" i="2"/>
  <c r="AI1828" i="2"/>
  <c r="AH1828" i="2"/>
  <c r="AG1828" i="2"/>
  <c r="AF1828" i="2"/>
  <c r="AS3052" i="2"/>
  <c r="AQ3052" i="2"/>
  <c r="AI3052" i="2"/>
  <c r="AH3052" i="2"/>
  <c r="AG3052" i="2"/>
  <c r="AF3052" i="2"/>
  <c r="AS503" i="2"/>
  <c r="AQ503" i="2"/>
  <c r="AI503" i="2"/>
  <c r="AH503" i="2"/>
  <c r="AG503" i="2"/>
  <c r="AF503" i="2"/>
  <c r="AS502" i="2"/>
  <c r="AQ502" i="2"/>
  <c r="AI502" i="2"/>
  <c r="AH502" i="2"/>
  <c r="AG502" i="2"/>
  <c r="AF502" i="2"/>
  <c r="AS1827" i="2"/>
  <c r="AQ1827" i="2"/>
  <c r="AI1827" i="2"/>
  <c r="AH1827" i="2"/>
  <c r="AG1827" i="2"/>
  <c r="AF1827" i="2"/>
  <c r="AS1088" i="2"/>
  <c r="AQ1088" i="2"/>
  <c r="AI1088" i="2"/>
  <c r="AH1088" i="2"/>
  <c r="AG1088" i="2"/>
  <c r="AF1088" i="2"/>
  <c r="AS501" i="2"/>
  <c r="AQ501" i="2"/>
  <c r="AI501" i="2"/>
  <c r="AH501" i="2"/>
  <c r="AG501" i="2"/>
  <c r="AF501" i="2"/>
  <c r="AS1826" i="2"/>
  <c r="AQ1826" i="2"/>
  <c r="AI1826" i="2"/>
  <c r="AH1826" i="2"/>
  <c r="AG1826" i="2"/>
  <c r="AF1826" i="2"/>
  <c r="AS124" i="2"/>
  <c r="AQ124" i="2"/>
  <c r="AI124" i="2"/>
  <c r="AH124" i="2"/>
  <c r="AG124" i="2"/>
  <c r="AF124" i="2"/>
  <c r="AS3383" i="2"/>
  <c r="AQ3383" i="2"/>
  <c r="AI3383" i="2"/>
  <c r="AH3383" i="2"/>
  <c r="AG3383" i="2"/>
  <c r="AF3383" i="2"/>
  <c r="AS500" i="2"/>
  <c r="AQ500" i="2"/>
  <c r="AI500" i="2"/>
  <c r="AH500" i="2"/>
  <c r="AG500" i="2"/>
  <c r="AF500" i="2"/>
  <c r="AS3051" i="2"/>
  <c r="AQ3051" i="2"/>
  <c r="AI3051" i="2"/>
  <c r="AH3051" i="2"/>
  <c r="AG3051" i="2"/>
  <c r="AF3051" i="2"/>
  <c r="AS1087" i="2"/>
  <c r="AQ1087" i="2"/>
  <c r="AI1087" i="2"/>
  <c r="AH1087" i="2"/>
  <c r="AG1087" i="2"/>
  <c r="AF1087" i="2"/>
  <c r="AS1086" i="2"/>
  <c r="AQ1086" i="2"/>
  <c r="AI1086" i="2"/>
  <c r="AH1086" i="2"/>
  <c r="AG1086" i="2"/>
  <c r="AF1086" i="2"/>
  <c r="AS499" i="2"/>
  <c r="AQ499" i="2"/>
  <c r="AI499" i="2"/>
  <c r="AH499" i="2"/>
  <c r="AG499" i="2"/>
  <c r="AF499" i="2"/>
  <c r="AS498" i="2"/>
  <c r="AQ498" i="2"/>
  <c r="AI498" i="2"/>
  <c r="AH498" i="2"/>
  <c r="AG498" i="2"/>
  <c r="AF498" i="2"/>
  <c r="AS2521" i="2"/>
  <c r="AQ2521" i="2"/>
  <c r="AI2521" i="2"/>
  <c r="AH2521" i="2"/>
  <c r="AG2521" i="2"/>
  <c r="AF2521" i="2"/>
  <c r="AS1085" i="2"/>
  <c r="AQ1085" i="2"/>
  <c r="AI1085" i="2"/>
  <c r="AH1085" i="2"/>
  <c r="AG1085" i="2"/>
  <c r="AF1085" i="2"/>
  <c r="AS1825" i="2"/>
  <c r="AQ1825" i="2"/>
  <c r="AI1825" i="2"/>
  <c r="AH1825" i="2"/>
  <c r="AG1825" i="2"/>
  <c r="AF1825" i="2"/>
  <c r="AS1084" i="2"/>
  <c r="AQ1084" i="2"/>
  <c r="AI1084" i="2"/>
  <c r="AH1084" i="2"/>
  <c r="AG1084" i="2"/>
  <c r="AF1084" i="2"/>
  <c r="AS2520" i="2"/>
  <c r="AQ2520" i="2"/>
  <c r="AI2520" i="2"/>
  <c r="AH2520" i="2"/>
  <c r="AG2520" i="2"/>
  <c r="AF2520" i="2"/>
  <c r="AS3382" i="2"/>
  <c r="AQ3382" i="2"/>
  <c r="AI3382" i="2"/>
  <c r="AH3382" i="2"/>
  <c r="AG3382" i="2"/>
  <c r="AF3382" i="2"/>
  <c r="AS3050" i="2"/>
  <c r="AQ3050" i="2"/>
  <c r="AI3050" i="2"/>
  <c r="AH3050" i="2"/>
  <c r="AG3050" i="2"/>
  <c r="AF3050" i="2"/>
  <c r="AS2519" i="2"/>
  <c r="AQ2519" i="2"/>
  <c r="AI2519" i="2"/>
  <c r="AH2519" i="2"/>
  <c r="AG2519" i="2"/>
  <c r="AF2519" i="2"/>
  <c r="AS1824" i="2"/>
  <c r="AQ1824" i="2"/>
  <c r="AI1824" i="2"/>
  <c r="AH1824" i="2"/>
  <c r="AG1824" i="2"/>
  <c r="AF1824" i="2"/>
  <c r="AS1823" i="2"/>
  <c r="AQ1823" i="2"/>
  <c r="AI1823" i="2"/>
  <c r="AH1823" i="2"/>
  <c r="AG1823" i="2"/>
  <c r="AF1823" i="2"/>
  <c r="AS2518" i="2"/>
  <c r="AQ2518" i="2"/>
  <c r="AI2518" i="2"/>
  <c r="AH2518" i="2"/>
  <c r="AG2518" i="2"/>
  <c r="AF2518" i="2"/>
  <c r="AS3381" i="2"/>
  <c r="AQ3381" i="2"/>
  <c r="AI3381" i="2"/>
  <c r="AH3381" i="2"/>
  <c r="AG3381" i="2"/>
  <c r="AF3381" i="2"/>
  <c r="AS3380" i="2"/>
  <c r="AQ3380" i="2"/>
  <c r="AI3380" i="2"/>
  <c r="AH3380" i="2"/>
  <c r="AG3380" i="2"/>
  <c r="AF3380" i="2"/>
  <c r="AS3379" i="2"/>
  <c r="AQ3379" i="2"/>
  <c r="AI3379" i="2"/>
  <c r="AH3379" i="2"/>
  <c r="AG3379" i="2"/>
  <c r="AF3379" i="2"/>
  <c r="AS2517" i="2"/>
  <c r="AQ2517" i="2"/>
  <c r="AI2517" i="2"/>
  <c r="AH2517" i="2"/>
  <c r="AG2517" i="2"/>
  <c r="AF2517" i="2"/>
  <c r="AS3049" i="2"/>
  <c r="AQ3049" i="2"/>
  <c r="AI3049" i="2"/>
  <c r="AH3049" i="2"/>
  <c r="AG3049" i="2"/>
  <c r="AF3049" i="2"/>
  <c r="AS3048" i="2"/>
  <c r="AQ3048" i="2"/>
  <c r="AI3048" i="2"/>
  <c r="AH3048" i="2"/>
  <c r="AG3048" i="2"/>
  <c r="AF3048" i="2"/>
  <c r="AS3047" i="2"/>
  <c r="AQ3047" i="2"/>
  <c r="AI3047" i="2"/>
  <c r="AH3047" i="2"/>
  <c r="AG3047" i="2"/>
  <c r="AF3047" i="2"/>
  <c r="AS2516" i="2"/>
  <c r="AQ2516" i="2"/>
  <c r="AI2516" i="2"/>
  <c r="AH2516" i="2"/>
  <c r="AG2516" i="2"/>
  <c r="AF2516" i="2"/>
  <c r="AS497" i="2"/>
  <c r="AQ497" i="2"/>
  <c r="AI497" i="2"/>
  <c r="AH497" i="2"/>
  <c r="AG497" i="2"/>
  <c r="AF497" i="2"/>
  <c r="AS1822" i="2"/>
  <c r="AQ1822" i="2"/>
  <c r="AI1822" i="2"/>
  <c r="AH1822" i="2"/>
  <c r="AG1822" i="2"/>
  <c r="AF1822" i="2"/>
  <c r="AS1821" i="2"/>
  <c r="AQ1821" i="2"/>
  <c r="AI1821" i="2"/>
  <c r="AH1821" i="2"/>
  <c r="AG1821" i="2"/>
  <c r="AF1821" i="2"/>
  <c r="AS2515" i="2"/>
  <c r="AQ2515" i="2"/>
  <c r="AI2515" i="2"/>
  <c r="AH2515" i="2"/>
  <c r="AG2515" i="2"/>
  <c r="AF2515" i="2"/>
  <c r="AS3378" i="2"/>
  <c r="AQ3378" i="2"/>
  <c r="AI3378" i="2"/>
  <c r="AH3378" i="2"/>
  <c r="AG3378" i="2"/>
  <c r="AF3378" i="2"/>
  <c r="AS3046" i="2"/>
  <c r="AQ3046" i="2"/>
  <c r="AI3046" i="2"/>
  <c r="AH3046" i="2"/>
  <c r="AG3046" i="2"/>
  <c r="AF3046" i="2"/>
  <c r="AS496" i="2"/>
  <c r="AQ496" i="2"/>
  <c r="AI496" i="2"/>
  <c r="AH496" i="2"/>
  <c r="AG496" i="2"/>
  <c r="AF496" i="2"/>
  <c r="AS1083" i="2"/>
  <c r="AQ1083" i="2"/>
  <c r="AI1083" i="2"/>
  <c r="AH1083" i="2"/>
  <c r="AG1083" i="2"/>
  <c r="AF1083" i="2"/>
  <c r="AS3564" i="2"/>
  <c r="AQ3564" i="2"/>
  <c r="AI3564" i="2"/>
  <c r="AH3564" i="2"/>
  <c r="AG3564" i="2"/>
  <c r="AF3564" i="2"/>
  <c r="AS3377" i="2"/>
  <c r="AQ3377" i="2"/>
  <c r="AI3377" i="2"/>
  <c r="AH3377" i="2"/>
  <c r="AG3377" i="2"/>
  <c r="AF3377" i="2"/>
  <c r="AS495" i="2"/>
  <c r="AQ495" i="2"/>
  <c r="AI495" i="2"/>
  <c r="AH495" i="2"/>
  <c r="AG495" i="2"/>
  <c r="AF495" i="2"/>
  <c r="AS1082" i="2"/>
  <c r="AQ1082" i="2"/>
  <c r="AI1082" i="2"/>
  <c r="AH1082" i="2"/>
  <c r="AG1082" i="2"/>
  <c r="AF1082" i="2"/>
  <c r="AS1081" i="2"/>
  <c r="AQ1081" i="2"/>
  <c r="AI1081" i="2"/>
  <c r="AH1081" i="2"/>
  <c r="AG1081" i="2"/>
  <c r="AF1081" i="2"/>
  <c r="AS3045" i="2"/>
  <c r="AQ3045" i="2"/>
  <c r="AI3045" i="2"/>
  <c r="AH3045" i="2"/>
  <c r="AG3045" i="2"/>
  <c r="AF3045" i="2"/>
  <c r="AS3376" i="2"/>
  <c r="AQ3376" i="2"/>
  <c r="AI3376" i="2"/>
  <c r="AH3376" i="2"/>
  <c r="AG3376" i="2"/>
  <c r="AF3376" i="2"/>
  <c r="AS1820" i="2"/>
  <c r="AQ1820" i="2"/>
  <c r="AI1820" i="2"/>
  <c r="AH1820" i="2"/>
  <c r="AG1820" i="2"/>
  <c r="AF1820" i="2"/>
  <c r="AS2514" i="2"/>
  <c r="AQ2514" i="2"/>
  <c r="AI2514" i="2"/>
  <c r="AH2514" i="2"/>
  <c r="AG2514" i="2"/>
  <c r="AF2514" i="2"/>
  <c r="AS1819" i="2"/>
  <c r="AQ1819" i="2"/>
  <c r="AI1819" i="2"/>
  <c r="AH1819" i="2"/>
  <c r="AG1819" i="2"/>
  <c r="AF1819" i="2"/>
  <c r="AS3044" i="2"/>
  <c r="AQ3044" i="2"/>
  <c r="AI3044" i="2"/>
  <c r="AH3044" i="2"/>
  <c r="AG3044" i="2"/>
  <c r="AF3044" i="2"/>
  <c r="AS3043" i="2"/>
  <c r="AQ3043" i="2"/>
  <c r="AI3043" i="2"/>
  <c r="AH3043" i="2"/>
  <c r="AG3043" i="2"/>
  <c r="AF3043" i="2"/>
  <c r="AS3042" i="2"/>
  <c r="AQ3042" i="2"/>
  <c r="AI3042" i="2"/>
  <c r="AH3042" i="2"/>
  <c r="AG3042" i="2"/>
  <c r="AF3042" i="2"/>
  <c r="AS1818" i="2"/>
  <c r="AQ1818" i="2"/>
  <c r="AI1818" i="2"/>
  <c r="AH1818" i="2"/>
  <c r="AG1818" i="2"/>
  <c r="AF1818" i="2"/>
  <c r="AS1817" i="2"/>
  <c r="AQ1817" i="2"/>
  <c r="AI1817" i="2"/>
  <c r="AH1817" i="2"/>
  <c r="AG1817" i="2"/>
  <c r="AF1817" i="2"/>
  <c r="AS494" i="2"/>
  <c r="AQ494" i="2"/>
  <c r="AI494" i="2"/>
  <c r="AH494" i="2"/>
  <c r="AG494" i="2"/>
  <c r="AF494" i="2"/>
  <c r="AS2513" i="2"/>
  <c r="AQ2513" i="2"/>
  <c r="AI2513" i="2"/>
  <c r="AH2513" i="2"/>
  <c r="AG2513" i="2"/>
  <c r="AF2513" i="2"/>
  <c r="AS493" i="2"/>
  <c r="AQ493" i="2"/>
  <c r="AI493" i="2"/>
  <c r="AH493" i="2"/>
  <c r="AG493" i="2"/>
  <c r="AF493" i="2"/>
  <c r="AS123" i="2"/>
  <c r="AQ123" i="2"/>
  <c r="AI123" i="2"/>
  <c r="AH123" i="2"/>
  <c r="AG123" i="2"/>
  <c r="AF123" i="2"/>
  <c r="AS1080" i="2"/>
  <c r="AQ1080" i="2"/>
  <c r="AI1080" i="2"/>
  <c r="AH1080" i="2"/>
  <c r="AG1080" i="2"/>
  <c r="AF1080" i="2"/>
  <c r="AS1079" i="2"/>
  <c r="AQ1079" i="2"/>
  <c r="AI1079" i="2"/>
  <c r="AH1079" i="2"/>
  <c r="AG1079" i="2"/>
  <c r="AF1079" i="2"/>
  <c r="AS3041" i="2"/>
  <c r="AQ3041" i="2"/>
  <c r="AI3041" i="2"/>
  <c r="AH3041" i="2"/>
  <c r="AG3041" i="2"/>
  <c r="AF3041" i="2"/>
  <c r="AS2512" i="2"/>
  <c r="AQ2512" i="2"/>
  <c r="AI2512" i="2"/>
  <c r="AH2512" i="2"/>
  <c r="AG2512" i="2"/>
  <c r="AF2512" i="2"/>
  <c r="AS4250" i="2"/>
  <c r="AQ4250" i="2"/>
  <c r="AI4250" i="2"/>
  <c r="AH4250" i="2"/>
  <c r="AG4250" i="2"/>
  <c r="AF4250" i="2"/>
  <c r="AS1816" i="2"/>
  <c r="AQ1816" i="2"/>
  <c r="AI1816" i="2"/>
  <c r="AH1816" i="2"/>
  <c r="AG1816" i="2"/>
  <c r="AF1816" i="2"/>
  <c r="AS122" i="2"/>
  <c r="AQ122" i="2"/>
  <c r="AI122" i="2"/>
  <c r="AH122" i="2"/>
  <c r="AG122" i="2"/>
  <c r="AF122" i="2"/>
  <c r="AS4249" i="2"/>
  <c r="AQ4249" i="2"/>
  <c r="AI4249" i="2"/>
  <c r="AH4249" i="2"/>
  <c r="AG4249" i="2"/>
  <c r="AF4249" i="2"/>
  <c r="AS4248" i="2"/>
  <c r="AQ4248" i="2"/>
  <c r="AI4248" i="2"/>
  <c r="AH4248" i="2"/>
  <c r="AG4248" i="2"/>
  <c r="AF4248" i="2"/>
  <c r="AS4247" i="2"/>
  <c r="AQ4247" i="2"/>
  <c r="AI4247" i="2"/>
  <c r="AH4247" i="2"/>
  <c r="AG4247" i="2"/>
  <c r="AF4247" i="2"/>
  <c r="AS4246" i="2"/>
  <c r="AQ4246" i="2"/>
  <c r="AI4246" i="2"/>
  <c r="AH4246" i="2"/>
  <c r="AG4246" i="2"/>
  <c r="AF4246" i="2"/>
  <c r="AS4245" i="2"/>
  <c r="AQ4245" i="2"/>
  <c r="AI4245" i="2"/>
  <c r="AH4245" i="2"/>
  <c r="AG4245" i="2"/>
  <c r="AF4245" i="2"/>
  <c r="AS4244" i="2"/>
  <c r="AQ4244" i="2"/>
  <c r="AI4244" i="2"/>
  <c r="AH4244" i="2"/>
  <c r="AG4244" i="2"/>
  <c r="AF4244" i="2"/>
  <c r="AS4243" i="2"/>
  <c r="AQ4243" i="2"/>
  <c r="AI4243" i="2"/>
  <c r="AH4243" i="2"/>
  <c r="AG4243" i="2"/>
  <c r="AF4243" i="2"/>
  <c r="AS4242" i="2"/>
  <c r="AQ4242" i="2"/>
  <c r="AI4242" i="2"/>
  <c r="AH4242" i="2"/>
  <c r="AG4242" i="2"/>
  <c r="AF4242" i="2"/>
  <c r="AS4241" i="2"/>
  <c r="AQ4241" i="2"/>
  <c r="AI4241" i="2"/>
  <c r="AH4241" i="2"/>
  <c r="AG4241" i="2"/>
  <c r="AF4241" i="2"/>
  <c r="AS1078" i="2"/>
  <c r="AQ1078" i="2"/>
  <c r="AI1078" i="2"/>
  <c r="AH1078" i="2"/>
  <c r="AG1078" i="2"/>
  <c r="AF1078" i="2"/>
  <c r="AS1815" i="2"/>
  <c r="AQ1815" i="2"/>
  <c r="AI1815" i="2"/>
  <c r="AH1815" i="2"/>
  <c r="AG1815" i="2"/>
  <c r="AF1815" i="2"/>
  <c r="AS3040" i="2"/>
  <c r="AQ3040" i="2"/>
  <c r="AI3040" i="2"/>
  <c r="AH3040" i="2"/>
  <c r="AG3040" i="2"/>
  <c r="AF3040" i="2"/>
  <c r="AS1814" i="2"/>
  <c r="AQ1814" i="2"/>
  <c r="AI1814" i="2"/>
  <c r="AH1814" i="2"/>
  <c r="AG1814" i="2"/>
  <c r="AF1814" i="2"/>
  <c r="AS1077" i="2"/>
  <c r="AQ1077" i="2"/>
  <c r="AI1077" i="2"/>
  <c r="AH1077" i="2"/>
  <c r="AG1077" i="2"/>
  <c r="AF1077" i="2"/>
  <c r="AS2511" i="2"/>
  <c r="AQ2511" i="2"/>
  <c r="AI2511" i="2"/>
  <c r="AH2511" i="2"/>
  <c r="AG2511" i="2"/>
  <c r="AF2511" i="2"/>
  <c r="AS1076" i="2"/>
  <c r="AQ1076" i="2"/>
  <c r="AI1076" i="2"/>
  <c r="AH1076" i="2"/>
  <c r="AG1076" i="2"/>
  <c r="AF1076" i="2"/>
  <c r="AS2510" i="2"/>
  <c r="AQ2510" i="2"/>
  <c r="AI2510" i="2"/>
  <c r="AH2510" i="2"/>
  <c r="AG2510" i="2"/>
  <c r="AF2510" i="2"/>
  <c r="AS2509" i="2"/>
  <c r="AQ2509" i="2"/>
  <c r="AI2509" i="2"/>
  <c r="AH2509" i="2"/>
  <c r="AG2509" i="2"/>
  <c r="AF2509" i="2"/>
  <c r="AS121" i="2"/>
  <c r="AQ121" i="2"/>
  <c r="AI121" i="2"/>
  <c r="AH121" i="2"/>
  <c r="AG121" i="2"/>
  <c r="AF121" i="2"/>
  <c r="AS4240" i="2"/>
  <c r="AQ4240" i="2"/>
  <c r="AI4240" i="2"/>
  <c r="AH4240" i="2"/>
  <c r="AG4240" i="2"/>
  <c r="AF4240" i="2"/>
  <c r="AS1075" i="2"/>
  <c r="AQ1075" i="2"/>
  <c r="AI1075" i="2"/>
  <c r="AH1075" i="2"/>
  <c r="AG1075" i="2"/>
  <c r="AF1075" i="2"/>
  <c r="AS2508" i="2"/>
  <c r="AQ2508" i="2"/>
  <c r="AI2508" i="2"/>
  <c r="AH2508" i="2"/>
  <c r="AG2508" i="2"/>
  <c r="AF2508" i="2"/>
  <c r="AS2507" i="2"/>
  <c r="AQ2507" i="2"/>
  <c r="AI2507" i="2"/>
  <c r="AH2507" i="2"/>
  <c r="AG2507" i="2"/>
  <c r="AF2507" i="2"/>
  <c r="AS2506" i="2"/>
  <c r="AQ2506" i="2"/>
  <c r="AI2506" i="2"/>
  <c r="AH2506" i="2"/>
  <c r="AG2506" i="2"/>
  <c r="AF2506" i="2"/>
  <c r="AS492" i="2"/>
  <c r="AQ492" i="2"/>
  <c r="AI492" i="2"/>
  <c r="AH492" i="2"/>
  <c r="AG492" i="2"/>
  <c r="AF492" i="2"/>
  <c r="AS4239" i="2"/>
  <c r="AQ4239" i="2"/>
  <c r="AI4239" i="2"/>
  <c r="AH4239" i="2"/>
  <c r="AG4239" i="2"/>
  <c r="AF4239" i="2"/>
  <c r="AS2505" i="2"/>
  <c r="AQ2505" i="2"/>
  <c r="AI2505" i="2"/>
  <c r="AH2505" i="2"/>
  <c r="AG2505" i="2"/>
  <c r="AF2505" i="2"/>
  <c r="AS4238" i="2"/>
  <c r="AQ4238" i="2"/>
  <c r="AI4238" i="2"/>
  <c r="AH4238" i="2"/>
  <c r="AG4238" i="2"/>
  <c r="AF4238" i="2"/>
  <c r="AS4237" i="2"/>
  <c r="AQ4237" i="2"/>
  <c r="AI4237" i="2"/>
  <c r="AH4237" i="2"/>
  <c r="AG4237" i="2"/>
  <c r="AF4237" i="2"/>
  <c r="AS4236" i="2"/>
  <c r="AQ4236" i="2"/>
  <c r="AI4236" i="2"/>
  <c r="AH4236" i="2"/>
  <c r="AG4236" i="2"/>
  <c r="AF4236" i="2"/>
  <c r="AS4235" i="2"/>
  <c r="AQ4235" i="2"/>
  <c r="AI4235" i="2"/>
  <c r="AH4235" i="2"/>
  <c r="AG4235" i="2"/>
  <c r="AF4235" i="2"/>
  <c r="AS3039" i="2"/>
  <c r="AQ3039" i="2"/>
  <c r="AI3039" i="2"/>
  <c r="AH3039" i="2"/>
  <c r="AG3039" i="2"/>
  <c r="AF3039" i="2"/>
  <c r="AS1074" i="2"/>
  <c r="AQ1074" i="2"/>
  <c r="AI1074" i="2"/>
  <c r="AH1074" i="2"/>
  <c r="AG1074" i="2"/>
  <c r="AF1074" i="2"/>
  <c r="AS491" i="2"/>
  <c r="AQ491" i="2"/>
  <c r="AI491" i="2"/>
  <c r="AH491" i="2"/>
  <c r="AG491" i="2"/>
  <c r="AF491" i="2"/>
  <c r="AS3038" i="2"/>
  <c r="AQ3038" i="2"/>
  <c r="AI3038" i="2"/>
  <c r="AH3038" i="2"/>
  <c r="AG3038" i="2"/>
  <c r="AF3038" i="2"/>
  <c r="AS120" i="2"/>
  <c r="AQ120" i="2"/>
  <c r="AI120" i="2"/>
  <c r="AH120" i="2"/>
  <c r="AG120" i="2"/>
  <c r="AF120" i="2"/>
  <c r="AS1073" i="2"/>
  <c r="AQ1073" i="2"/>
  <c r="AI1073" i="2"/>
  <c r="AH1073" i="2"/>
  <c r="AG1073" i="2"/>
  <c r="AF1073" i="2"/>
  <c r="AS490" i="2"/>
  <c r="AQ490" i="2"/>
  <c r="AI490" i="2"/>
  <c r="AH490" i="2"/>
  <c r="AG490" i="2"/>
  <c r="AF490" i="2"/>
  <c r="AS1813" i="2"/>
  <c r="AQ1813" i="2"/>
  <c r="AI1813" i="2"/>
  <c r="AH1813" i="2"/>
  <c r="AG1813" i="2"/>
  <c r="AF1813" i="2"/>
  <c r="AS489" i="2"/>
  <c r="AQ489" i="2"/>
  <c r="AI489" i="2"/>
  <c r="AH489" i="2"/>
  <c r="AG489" i="2"/>
  <c r="AF489" i="2"/>
  <c r="AS488" i="2"/>
  <c r="AQ488" i="2"/>
  <c r="AI488" i="2"/>
  <c r="AH488" i="2"/>
  <c r="AG488" i="2"/>
  <c r="AF488" i="2"/>
  <c r="AS2504" i="2"/>
  <c r="AQ2504" i="2"/>
  <c r="AI2504" i="2"/>
  <c r="AH2504" i="2"/>
  <c r="AG2504" i="2"/>
  <c r="AF2504" i="2"/>
  <c r="AS1812" i="2"/>
  <c r="AQ1812" i="2"/>
  <c r="AI1812" i="2"/>
  <c r="AH1812" i="2"/>
  <c r="AG1812" i="2"/>
  <c r="AF1812" i="2"/>
  <c r="AS2503" i="2"/>
  <c r="AQ2503" i="2"/>
  <c r="AI2503" i="2"/>
  <c r="AH2503" i="2"/>
  <c r="AG2503" i="2"/>
  <c r="AF2503" i="2"/>
  <c r="AS3375" i="2"/>
  <c r="AQ3375" i="2"/>
  <c r="AI3375" i="2"/>
  <c r="AH3375" i="2"/>
  <c r="AG3375" i="2"/>
  <c r="AF3375" i="2"/>
  <c r="AS3374" i="2"/>
  <c r="AQ3374" i="2"/>
  <c r="AI3374" i="2"/>
  <c r="AH3374" i="2"/>
  <c r="AG3374" i="2"/>
  <c r="AF3374" i="2"/>
  <c r="AS1811" i="2"/>
  <c r="AQ1811" i="2"/>
  <c r="AI1811" i="2"/>
  <c r="AH1811" i="2"/>
  <c r="AG1811" i="2"/>
  <c r="AF1811" i="2"/>
  <c r="AS3563" i="2"/>
  <c r="AQ3563" i="2"/>
  <c r="AI3563" i="2"/>
  <c r="AH3563" i="2"/>
  <c r="AG3563" i="2"/>
  <c r="AF3563" i="2"/>
  <c r="AS3037" i="2"/>
  <c r="AQ3037" i="2"/>
  <c r="AI3037" i="2"/>
  <c r="AH3037" i="2"/>
  <c r="AG3037" i="2"/>
  <c r="AF3037" i="2"/>
  <c r="AS1810" i="2"/>
  <c r="AQ1810" i="2"/>
  <c r="AI1810" i="2"/>
  <c r="AH1810" i="2"/>
  <c r="AG1810" i="2"/>
  <c r="AF1810" i="2"/>
  <c r="AS2502" i="2"/>
  <c r="AQ2502" i="2"/>
  <c r="AI2502" i="2"/>
  <c r="AH2502" i="2"/>
  <c r="AG2502" i="2"/>
  <c r="AF2502" i="2"/>
  <c r="AS487" i="2"/>
  <c r="AQ487" i="2"/>
  <c r="AI487" i="2"/>
  <c r="AH487" i="2"/>
  <c r="AG487" i="2"/>
  <c r="AF487" i="2"/>
  <c r="AS3562" i="2"/>
  <c r="AQ3562" i="2"/>
  <c r="AI3562" i="2"/>
  <c r="AH3562" i="2"/>
  <c r="AG3562" i="2"/>
  <c r="AF3562" i="2"/>
  <c r="AS1072" i="2"/>
  <c r="AQ1072" i="2"/>
  <c r="AI1072" i="2"/>
  <c r="AH1072" i="2"/>
  <c r="AG1072" i="2"/>
  <c r="AF1072" i="2"/>
  <c r="AS2501" i="2"/>
  <c r="AQ2501" i="2"/>
  <c r="AI2501" i="2"/>
  <c r="AH2501" i="2"/>
  <c r="AG2501" i="2"/>
  <c r="AF2501" i="2"/>
  <c r="AS1071" i="2"/>
  <c r="AQ1071" i="2"/>
  <c r="AI1071" i="2"/>
  <c r="AH1071" i="2"/>
  <c r="AG1071" i="2"/>
  <c r="AF1071" i="2"/>
  <c r="AS1809" i="2"/>
  <c r="AQ1809" i="2"/>
  <c r="AI1809" i="2"/>
  <c r="AH1809" i="2"/>
  <c r="AG1809" i="2"/>
  <c r="AF1809" i="2"/>
  <c r="AS486" i="2"/>
  <c r="AQ486" i="2"/>
  <c r="AI486" i="2"/>
  <c r="AH486" i="2"/>
  <c r="AG486" i="2"/>
  <c r="AF486" i="2"/>
  <c r="AS2500" i="2"/>
  <c r="AQ2500" i="2"/>
  <c r="AI2500" i="2"/>
  <c r="AH2500" i="2"/>
  <c r="AG2500" i="2"/>
  <c r="AF2500" i="2"/>
  <c r="AS1808" i="2"/>
  <c r="AQ1808" i="2"/>
  <c r="AI1808" i="2"/>
  <c r="AH1808" i="2"/>
  <c r="AG1808" i="2"/>
  <c r="AF1808" i="2"/>
  <c r="AS1070" i="2"/>
  <c r="AQ1070" i="2"/>
  <c r="AI1070" i="2"/>
  <c r="AH1070" i="2"/>
  <c r="AG1070" i="2"/>
  <c r="AF1070" i="2"/>
  <c r="AS485" i="2"/>
  <c r="AQ485" i="2"/>
  <c r="AI485" i="2"/>
  <c r="AH485" i="2"/>
  <c r="AG485" i="2"/>
  <c r="AF485" i="2"/>
  <c r="AS1069" i="2"/>
  <c r="AQ1069" i="2"/>
  <c r="AI1069" i="2"/>
  <c r="AH1069" i="2"/>
  <c r="AG1069" i="2"/>
  <c r="AF1069" i="2"/>
  <c r="AS484" i="2"/>
  <c r="AQ484" i="2"/>
  <c r="AI484" i="2"/>
  <c r="AH484" i="2"/>
  <c r="AG484" i="2"/>
  <c r="AF484" i="2"/>
  <c r="AS483" i="2"/>
  <c r="AQ483" i="2"/>
  <c r="AI483" i="2"/>
  <c r="AH483" i="2"/>
  <c r="AG483" i="2"/>
  <c r="AF483" i="2"/>
  <c r="AS3373" i="2"/>
  <c r="AQ3373" i="2"/>
  <c r="AI3373" i="2"/>
  <c r="AH3373" i="2"/>
  <c r="AG3373" i="2"/>
  <c r="AF3373" i="2"/>
  <c r="AS2499" i="2"/>
  <c r="AQ2499" i="2"/>
  <c r="AI2499" i="2"/>
  <c r="AH2499" i="2"/>
  <c r="AG2499" i="2"/>
  <c r="AF2499" i="2"/>
  <c r="AS1807" i="2"/>
  <c r="AQ1807" i="2"/>
  <c r="AI1807" i="2"/>
  <c r="AH1807" i="2"/>
  <c r="AG1807" i="2"/>
  <c r="AF1807" i="2"/>
  <c r="AS3036" i="2"/>
  <c r="AQ3036" i="2"/>
  <c r="AI3036" i="2"/>
  <c r="AH3036" i="2"/>
  <c r="AG3036" i="2"/>
  <c r="AF3036" i="2"/>
  <c r="AS1806" i="2"/>
  <c r="AQ1806" i="2"/>
  <c r="AI1806" i="2"/>
  <c r="AH1806" i="2"/>
  <c r="AG1806" i="2"/>
  <c r="AF1806" i="2"/>
  <c r="AS3561" i="2"/>
  <c r="AQ3561" i="2"/>
  <c r="AI3561" i="2"/>
  <c r="AH3561" i="2"/>
  <c r="AG3561" i="2"/>
  <c r="AF3561" i="2"/>
  <c r="AS3560" i="2"/>
  <c r="AQ3560" i="2"/>
  <c r="AI3560" i="2"/>
  <c r="AH3560" i="2"/>
  <c r="AG3560" i="2"/>
  <c r="AF3560" i="2"/>
  <c r="AS1068" i="2"/>
  <c r="AQ1068" i="2"/>
  <c r="AI1068" i="2"/>
  <c r="AH1068" i="2"/>
  <c r="AG1068" i="2"/>
  <c r="AF1068" i="2"/>
  <c r="AS1067" i="2"/>
  <c r="AQ1067" i="2"/>
  <c r="AI1067" i="2"/>
  <c r="AH1067" i="2"/>
  <c r="AG1067" i="2"/>
  <c r="AF1067" i="2"/>
  <c r="AS482" i="2"/>
  <c r="AQ482" i="2"/>
  <c r="AI482" i="2"/>
  <c r="AH482" i="2"/>
  <c r="AG482" i="2"/>
  <c r="AF482" i="2"/>
  <c r="AS1066" i="2"/>
  <c r="AQ1066" i="2"/>
  <c r="AI1066" i="2"/>
  <c r="AH1066" i="2"/>
  <c r="AG1066" i="2"/>
  <c r="AF1066" i="2"/>
  <c r="AS481" i="2"/>
  <c r="AQ481" i="2"/>
  <c r="AI481" i="2"/>
  <c r="AH481" i="2"/>
  <c r="AG481" i="2"/>
  <c r="AF481" i="2"/>
  <c r="AS480" i="2"/>
  <c r="AQ480" i="2"/>
  <c r="AI480" i="2"/>
  <c r="AH480" i="2"/>
  <c r="AG480" i="2"/>
  <c r="AF480" i="2"/>
  <c r="AS479" i="2"/>
  <c r="AQ479" i="2"/>
  <c r="AI479" i="2"/>
  <c r="AH479" i="2"/>
  <c r="AG479" i="2"/>
  <c r="AF479" i="2"/>
  <c r="AS2498" i="2"/>
  <c r="AQ2498" i="2"/>
  <c r="AI2498" i="2"/>
  <c r="AH2498" i="2"/>
  <c r="AG2498" i="2"/>
  <c r="AF2498" i="2"/>
  <c r="AS3035" i="2"/>
  <c r="AQ3035" i="2"/>
  <c r="AI3035" i="2"/>
  <c r="AH3035" i="2"/>
  <c r="AG3035" i="2"/>
  <c r="AF3035" i="2"/>
  <c r="AS1805" i="2"/>
  <c r="AQ1805" i="2"/>
  <c r="AI1805" i="2"/>
  <c r="AH1805" i="2"/>
  <c r="AG1805" i="2"/>
  <c r="AF1805" i="2"/>
  <c r="AS3559" i="2"/>
  <c r="AQ3559" i="2"/>
  <c r="AI3559" i="2"/>
  <c r="AH3559" i="2"/>
  <c r="AG3559" i="2"/>
  <c r="AF3559" i="2"/>
  <c r="AS1804" i="2"/>
  <c r="AQ1804" i="2"/>
  <c r="AI1804" i="2"/>
  <c r="AH1804" i="2"/>
  <c r="AG1804" i="2"/>
  <c r="AF1804" i="2"/>
  <c r="AS2497" i="2"/>
  <c r="AQ2497" i="2"/>
  <c r="AI2497" i="2"/>
  <c r="AH2497" i="2"/>
  <c r="AG2497" i="2"/>
  <c r="AF2497" i="2"/>
  <c r="AS3034" i="2"/>
  <c r="AQ3034" i="2"/>
  <c r="AI3034" i="2"/>
  <c r="AH3034" i="2"/>
  <c r="AG3034" i="2"/>
  <c r="AF3034" i="2"/>
  <c r="AS2496" i="2"/>
  <c r="AQ2496" i="2"/>
  <c r="AI2496" i="2"/>
  <c r="AH2496" i="2"/>
  <c r="AG2496" i="2"/>
  <c r="AF2496" i="2"/>
  <c r="AS1803" i="2"/>
  <c r="AQ1803" i="2"/>
  <c r="AI1803" i="2"/>
  <c r="AH1803" i="2"/>
  <c r="AG1803" i="2"/>
  <c r="AF1803" i="2"/>
  <c r="AS1065" i="2"/>
  <c r="AQ1065" i="2"/>
  <c r="AI1065" i="2"/>
  <c r="AH1065" i="2"/>
  <c r="AG1065" i="2"/>
  <c r="AF1065" i="2"/>
  <c r="AS478" i="2"/>
  <c r="AQ478" i="2"/>
  <c r="AI478" i="2"/>
  <c r="AH478" i="2"/>
  <c r="AG478" i="2"/>
  <c r="AF478" i="2"/>
  <c r="AS3033" i="2"/>
  <c r="AQ3033" i="2"/>
  <c r="AI3033" i="2"/>
  <c r="AH3033" i="2"/>
  <c r="AG3033" i="2"/>
  <c r="AF3033" i="2"/>
  <c r="AS1802" i="2"/>
  <c r="AQ1802" i="2"/>
  <c r="AI1802" i="2"/>
  <c r="AH1802" i="2"/>
  <c r="AG1802" i="2"/>
  <c r="AF1802" i="2"/>
  <c r="AS3032" i="2"/>
  <c r="AQ3032" i="2"/>
  <c r="AI3032" i="2"/>
  <c r="AH3032" i="2"/>
  <c r="AG3032" i="2"/>
  <c r="AF3032" i="2"/>
  <c r="AS2495" i="2"/>
  <c r="AQ2495" i="2"/>
  <c r="AI2495" i="2"/>
  <c r="AH2495" i="2"/>
  <c r="AG2495" i="2"/>
  <c r="AF2495" i="2"/>
  <c r="AS3372" i="2"/>
  <c r="AQ3372" i="2"/>
  <c r="AI3372" i="2"/>
  <c r="AH3372" i="2"/>
  <c r="AG3372" i="2"/>
  <c r="AF3372" i="2"/>
  <c r="AS1801" i="2"/>
  <c r="AQ1801" i="2"/>
  <c r="AI1801" i="2"/>
  <c r="AH1801" i="2"/>
  <c r="AG1801" i="2"/>
  <c r="AF1801" i="2"/>
  <c r="AS3031" i="2"/>
  <c r="AQ3031" i="2"/>
  <c r="AI3031" i="2"/>
  <c r="AH3031" i="2"/>
  <c r="AG3031" i="2"/>
  <c r="AF3031" i="2"/>
  <c r="AS3558" i="2"/>
  <c r="AQ3558" i="2"/>
  <c r="AI3558" i="2"/>
  <c r="AH3558" i="2"/>
  <c r="AG3558" i="2"/>
  <c r="AF3558" i="2"/>
  <c r="AS2494" i="2"/>
  <c r="AQ2494" i="2"/>
  <c r="AI2494" i="2"/>
  <c r="AH2494" i="2"/>
  <c r="AG2494" i="2"/>
  <c r="AF2494" i="2"/>
  <c r="AS3030" i="2"/>
  <c r="AQ3030" i="2"/>
  <c r="AI3030" i="2"/>
  <c r="AH3030" i="2"/>
  <c r="AG3030" i="2"/>
  <c r="AF3030" i="2"/>
  <c r="AS3029" i="2"/>
  <c r="AQ3029" i="2"/>
  <c r="AI3029" i="2"/>
  <c r="AH3029" i="2"/>
  <c r="AG3029" i="2"/>
  <c r="AF3029" i="2"/>
  <c r="AS4234" i="2"/>
  <c r="AQ4234" i="2"/>
  <c r="AI4234" i="2"/>
  <c r="AH4234" i="2"/>
  <c r="AG4234" i="2"/>
  <c r="AF4234" i="2"/>
  <c r="AS4233" i="2"/>
  <c r="AQ4233" i="2"/>
  <c r="AI4233" i="2"/>
  <c r="AH4233" i="2"/>
  <c r="AG4233" i="2"/>
  <c r="AF4233" i="2"/>
  <c r="AS4232" i="2"/>
  <c r="AQ4232" i="2"/>
  <c r="AI4232" i="2"/>
  <c r="AH4232" i="2"/>
  <c r="AG4232" i="2"/>
  <c r="AF4232" i="2"/>
  <c r="AS4231" i="2"/>
  <c r="AQ4231" i="2"/>
  <c r="AI4231" i="2"/>
  <c r="AH4231" i="2"/>
  <c r="AG4231" i="2"/>
  <c r="AF4231" i="2"/>
  <c r="AS3557" i="2"/>
  <c r="AQ3557" i="2"/>
  <c r="AI3557" i="2"/>
  <c r="AH3557" i="2"/>
  <c r="AG3557" i="2"/>
  <c r="AF3557" i="2"/>
  <c r="AS3371" i="2"/>
  <c r="AQ3371" i="2"/>
  <c r="AI3371" i="2"/>
  <c r="AH3371" i="2"/>
  <c r="AG3371" i="2"/>
  <c r="AF3371" i="2"/>
  <c r="AS1800" i="2"/>
  <c r="AQ1800" i="2"/>
  <c r="AI1800" i="2"/>
  <c r="AH1800" i="2"/>
  <c r="AG1800" i="2"/>
  <c r="AF1800" i="2"/>
  <c r="AS1799" i="2"/>
  <c r="AQ1799" i="2"/>
  <c r="AI1799" i="2"/>
  <c r="AH1799" i="2"/>
  <c r="AG1799" i="2"/>
  <c r="AF1799" i="2"/>
  <c r="AS3028" i="2"/>
  <c r="AQ3028" i="2"/>
  <c r="AI3028" i="2"/>
  <c r="AH3028" i="2"/>
  <c r="AG3028" i="2"/>
  <c r="AF3028" i="2"/>
  <c r="AS4230" i="2"/>
  <c r="AQ4230" i="2"/>
  <c r="AI4230" i="2"/>
  <c r="AH4230" i="2"/>
  <c r="AG4230" i="2"/>
  <c r="AF4230" i="2"/>
  <c r="AS477" i="2"/>
  <c r="AQ477" i="2"/>
  <c r="AI477" i="2"/>
  <c r="AH477" i="2"/>
  <c r="AG477" i="2"/>
  <c r="AF477" i="2"/>
  <c r="AS3370" i="2"/>
  <c r="AQ3370" i="2"/>
  <c r="AI3370" i="2"/>
  <c r="AH3370" i="2"/>
  <c r="AG3370" i="2"/>
  <c r="AF3370" i="2"/>
  <c r="AS2493" i="2"/>
  <c r="AQ2493" i="2"/>
  <c r="AI2493" i="2"/>
  <c r="AH2493" i="2"/>
  <c r="AG2493" i="2"/>
  <c r="AF2493" i="2"/>
  <c r="AS1798" i="2"/>
  <c r="AQ1798" i="2"/>
  <c r="AI1798" i="2"/>
  <c r="AH1798" i="2"/>
  <c r="AG1798" i="2"/>
  <c r="AF1798" i="2"/>
  <c r="AS2492" i="2"/>
  <c r="AQ2492" i="2"/>
  <c r="AI2492" i="2"/>
  <c r="AH2492" i="2"/>
  <c r="AG2492" i="2"/>
  <c r="AF2492" i="2"/>
  <c r="AS476" i="2"/>
  <c r="AQ476" i="2"/>
  <c r="AI476" i="2"/>
  <c r="AH476" i="2"/>
  <c r="AG476" i="2"/>
  <c r="AF476" i="2"/>
  <c r="AS2491" i="2"/>
  <c r="AQ2491" i="2"/>
  <c r="AI2491" i="2"/>
  <c r="AH2491" i="2"/>
  <c r="AG2491" i="2"/>
  <c r="AF2491" i="2"/>
  <c r="AS1797" i="2"/>
  <c r="AQ1797" i="2"/>
  <c r="AI1797" i="2"/>
  <c r="AH1797" i="2"/>
  <c r="AG1797" i="2"/>
  <c r="AF1797" i="2"/>
  <c r="AS475" i="2"/>
  <c r="AQ475" i="2"/>
  <c r="AI475" i="2"/>
  <c r="AH475" i="2"/>
  <c r="AG475" i="2"/>
  <c r="AF475" i="2"/>
  <c r="AS474" i="2"/>
  <c r="AQ474" i="2"/>
  <c r="AI474" i="2"/>
  <c r="AH474" i="2"/>
  <c r="AG474" i="2"/>
  <c r="AF474" i="2"/>
  <c r="AS3027" i="2"/>
  <c r="AQ3027" i="2"/>
  <c r="AI3027" i="2"/>
  <c r="AH3027" i="2"/>
  <c r="AG3027" i="2"/>
  <c r="AF3027" i="2"/>
  <c r="AS1796" i="2"/>
  <c r="AQ1796" i="2"/>
  <c r="AI1796" i="2"/>
  <c r="AH1796" i="2"/>
  <c r="AG1796" i="2"/>
  <c r="AF1796" i="2"/>
  <c r="AS3369" i="2"/>
  <c r="AQ3369" i="2"/>
  <c r="AI3369" i="2"/>
  <c r="AH3369" i="2"/>
  <c r="AG3369" i="2"/>
  <c r="AF3369" i="2"/>
  <c r="AS4229" i="2"/>
  <c r="AQ4229" i="2"/>
  <c r="AI4229" i="2"/>
  <c r="AH4229" i="2"/>
  <c r="AG4229" i="2"/>
  <c r="AF4229" i="2"/>
  <c r="AS4228" i="2"/>
  <c r="AQ4228" i="2"/>
  <c r="AI4228" i="2"/>
  <c r="AH4228" i="2"/>
  <c r="AG4228" i="2"/>
  <c r="AF4228" i="2"/>
  <c r="AS1064" i="2"/>
  <c r="AQ1064" i="2"/>
  <c r="AI1064" i="2"/>
  <c r="AH1064" i="2"/>
  <c r="AG1064" i="2"/>
  <c r="AF1064" i="2"/>
  <c r="AS11" i="2"/>
  <c r="AQ11" i="2"/>
  <c r="AI11" i="2"/>
  <c r="AH11" i="2"/>
  <c r="AG11" i="2"/>
  <c r="AF11" i="2"/>
  <c r="AS2490" i="2"/>
  <c r="AQ2490" i="2"/>
  <c r="AI2490" i="2"/>
  <c r="AH2490" i="2"/>
  <c r="AG2490" i="2"/>
  <c r="AF2490" i="2"/>
  <c r="AS473" i="2"/>
  <c r="AQ473" i="2"/>
  <c r="AI473" i="2"/>
  <c r="AH473" i="2"/>
  <c r="AG473" i="2"/>
  <c r="AF473" i="2"/>
  <c r="AS3026" i="2"/>
  <c r="AQ3026" i="2"/>
  <c r="AI3026" i="2"/>
  <c r="AH3026" i="2"/>
  <c r="AG3026" i="2"/>
  <c r="AF3026" i="2"/>
  <c r="AS1795" i="2"/>
  <c r="AQ1795" i="2"/>
  <c r="AI1795" i="2"/>
  <c r="AH1795" i="2"/>
  <c r="AG1795" i="2"/>
  <c r="AF1795" i="2"/>
  <c r="AS3368" i="2"/>
  <c r="AQ3368" i="2"/>
  <c r="AI3368" i="2"/>
  <c r="AH3368" i="2"/>
  <c r="AG3368" i="2"/>
  <c r="AF3368" i="2"/>
  <c r="AS1794" i="2"/>
  <c r="AQ1794" i="2"/>
  <c r="AI1794" i="2"/>
  <c r="AH1794" i="2"/>
  <c r="AG1794" i="2"/>
  <c r="AF1794" i="2"/>
  <c r="AS1793" i="2"/>
  <c r="AQ1793" i="2"/>
  <c r="AI1793" i="2"/>
  <c r="AH1793" i="2"/>
  <c r="AG1793" i="2"/>
  <c r="AF1793" i="2"/>
  <c r="AS2489" i="2"/>
  <c r="AQ2489" i="2"/>
  <c r="AI2489" i="2"/>
  <c r="AH2489" i="2"/>
  <c r="AG2489" i="2"/>
  <c r="AF2489" i="2"/>
  <c r="AS3025" i="2"/>
  <c r="AQ3025" i="2"/>
  <c r="AI3025" i="2"/>
  <c r="AH3025" i="2"/>
  <c r="AG3025" i="2"/>
  <c r="AF3025" i="2"/>
  <c r="AS2488" i="2"/>
  <c r="AQ2488" i="2"/>
  <c r="AI2488" i="2"/>
  <c r="AH2488" i="2"/>
  <c r="AG2488" i="2"/>
  <c r="AF2488" i="2"/>
  <c r="AS4227" i="2"/>
  <c r="AQ4227" i="2"/>
  <c r="AI4227" i="2"/>
  <c r="AH4227" i="2"/>
  <c r="AG4227" i="2"/>
  <c r="AF4227" i="2"/>
  <c r="AS3556" i="2"/>
  <c r="AQ3556" i="2"/>
  <c r="AI3556" i="2"/>
  <c r="AH3556" i="2"/>
  <c r="AG3556" i="2"/>
  <c r="AF3556" i="2"/>
  <c r="AS3555" i="2"/>
  <c r="AQ3555" i="2"/>
  <c r="AI3555" i="2"/>
  <c r="AH3555" i="2"/>
  <c r="AG3555" i="2"/>
  <c r="AF3555" i="2"/>
  <c r="AS1063" i="2"/>
  <c r="AQ1063" i="2"/>
  <c r="AI1063" i="2"/>
  <c r="AH1063" i="2"/>
  <c r="AG1063" i="2"/>
  <c r="AF1063" i="2"/>
  <c r="AS2487" i="2"/>
  <c r="AQ2487" i="2"/>
  <c r="AI2487" i="2"/>
  <c r="AH2487" i="2"/>
  <c r="AG2487" i="2"/>
  <c r="AF2487" i="2"/>
  <c r="AS1792" i="2"/>
  <c r="AQ1792" i="2"/>
  <c r="AI1792" i="2"/>
  <c r="AH1792" i="2"/>
  <c r="AG1792" i="2"/>
  <c r="AF1792" i="2"/>
  <c r="AS3554" i="2"/>
  <c r="AQ3554" i="2"/>
  <c r="AI3554" i="2"/>
  <c r="AH3554" i="2"/>
  <c r="AG3554" i="2"/>
  <c r="AF3554" i="2"/>
  <c r="AS1062" i="2"/>
  <c r="AQ1062" i="2"/>
  <c r="AI1062" i="2"/>
  <c r="AH1062" i="2"/>
  <c r="AG1062" i="2"/>
  <c r="AF1062" i="2"/>
  <c r="AS119" i="2"/>
  <c r="AQ119" i="2"/>
  <c r="AI119" i="2"/>
  <c r="AH119" i="2"/>
  <c r="AG119" i="2"/>
  <c r="AF119" i="2"/>
  <c r="AS1791" i="2"/>
  <c r="AQ1791" i="2"/>
  <c r="AI1791" i="2"/>
  <c r="AH1791" i="2"/>
  <c r="AG1791" i="2"/>
  <c r="AF1791" i="2"/>
  <c r="AS3024" i="2"/>
  <c r="AQ3024" i="2"/>
  <c r="AI3024" i="2"/>
  <c r="AH3024" i="2"/>
  <c r="AG3024" i="2"/>
  <c r="AF3024" i="2"/>
  <c r="AS3023" i="2"/>
  <c r="AQ3023" i="2"/>
  <c r="AI3023" i="2"/>
  <c r="AH3023" i="2"/>
  <c r="AG3023" i="2"/>
  <c r="AF3023" i="2"/>
  <c r="AS1790" i="2"/>
  <c r="AQ1790" i="2"/>
  <c r="AI1790" i="2"/>
  <c r="AH1790" i="2"/>
  <c r="AG1790" i="2"/>
  <c r="AF1790" i="2"/>
  <c r="AS2486" i="2"/>
  <c r="AQ2486" i="2"/>
  <c r="AI2486" i="2"/>
  <c r="AH2486" i="2"/>
  <c r="AG2486" i="2"/>
  <c r="AF2486" i="2"/>
  <c r="AS3022" i="2"/>
  <c r="AQ3022" i="2"/>
  <c r="AI3022" i="2"/>
  <c r="AH3022" i="2"/>
  <c r="AG3022" i="2"/>
  <c r="AF3022" i="2"/>
  <c r="AS2485" i="2"/>
  <c r="AQ2485" i="2"/>
  <c r="AI2485" i="2"/>
  <c r="AH2485" i="2"/>
  <c r="AG2485" i="2"/>
  <c r="AF2485" i="2"/>
  <c r="AS1789" i="2"/>
  <c r="AQ1789" i="2"/>
  <c r="AI1789" i="2"/>
  <c r="AH1789" i="2"/>
  <c r="AG1789" i="2"/>
  <c r="AF1789" i="2"/>
  <c r="AS1061" i="2"/>
  <c r="AQ1061" i="2"/>
  <c r="AI1061" i="2"/>
  <c r="AH1061" i="2"/>
  <c r="AG1061" i="2"/>
  <c r="AF1061" i="2"/>
  <c r="AS2484" i="2"/>
  <c r="AQ2484" i="2"/>
  <c r="AI2484" i="2"/>
  <c r="AH2484" i="2"/>
  <c r="AG2484" i="2"/>
  <c r="AF2484" i="2"/>
  <c r="AS1060" i="2"/>
  <c r="AQ1060" i="2"/>
  <c r="AI1060" i="2"/>
  <c r="AH1060" i="2"/>
  <c r="AG1060" i="2"/>
  <c r="AF1060" i="2"/>
  <c r="AS118" i="2"/>
  <c r="AQ118" i="2"/>
  <c r="AI118" i="2"/>
  <c r="AH118" i="2"/>
  <c r="AG118" i="2"/>
  <c r="AF118" i="2"/>
  <c r="AS2483" i="2"/>
  <c r="AQ2483" i="2"/>
  <c r="AI2483" i="2"/>
  <c r="AH2483" i="2"/>
  <c r="AG2483" i="2"/>
  <c r="AF2483" i="2"/>
  <c r="AS4226" i="2"/>
  <c r="AQ4226" i="2"/>
  <c r="AI4226" i="2"/>
  <c r="AH4226" i="2"/>
  <c r="AG4226" i="2"/>
  <c r="AF4226" i="2"/>
  <c r="AS1059" i="2"/>
  <c r="AQ1059" i="2"/>
  <c r="AI1059" i="2"/>
  <c r="AH1059" i="2"/>
  <c r="AG1059" i="2"/>
  <c r="AF1059" i="2"/>
  <c r="AS1058" i="2"/>
  <c r="AQ1058" i="2"/>
  <c r="AI1058" i="2"/>
  <c r="AH1058" i="2"/>
  <c r="AG1058" i="2"/>
  <c r="AF1058" i="2"/>
  <c r="AS1788" i="2"/>
  <c r="AQ1788" i="2"/>
  <c r="AI1788" i="2"/>
  <c r="AH1788" i="2"/>
  <c r="AG1788" i="2"/>
  <c r="AF1788" i="2"/>
  <c r="AS1787" i="2"/>
  <c r="AQ1787" i="2"/>
  <c r="AI1787" i="2"/>
  <c r="AH1787" i="2"/>
  <c r="AG1787" i="2"/>
  <c r="AF1787" i="2"/>
  <c r="AS1786" i="2"/>
  <c r="AQ1786" i="2"/>
  <c r="AI1786" i="2"/>
  <c r="AH1786" i="2"/>
  <c r="AG1786" i="2"/>
  <c r="AF1786" i="2"/>
  <c r="AS2482" i="2"/>
  <c r="AQ2482" i="2"/>
  <c r="AI2482" i="2"/>
  <c r="AH2482" i="2"/>
  <c r="AG2482" i="2"/>
  <c r="AF2482" i="2"/>
  <c r="AS1785" i="2"/>
  <c r="AQ1785" i="2"/>
  <c r="AI1785" i="2"/>
  <c r="AH1785" i="2"/>
  <c r="AG1785" i="2"/>
  <c r="AF1785" i="2"/>
  <c r="AS472" i="2"/>
  <c r="AQ472" i="2"/>
  <c r="AI472" i="2"/>
  <c r="AH472" i="2"/>
  <c r="AG472" i="2"/>
  <c r="AF472" i="2"/>
  <c r="AS2481" i="2"/>
  <c r="AQ2481" i="2"/>
  <c r="AI2481" i="2"/>
  <c r="AH2481" i="2"/>
  <c r="AG2481" i="2"/>
  <c r="AF2481" i="2"/>
  <c r="AS1784" i="2"/>
  <c r="AQ1784" i="2"/>
  <c r="AI1784" i="2"/>
  <c r="AH1784" i="2"/>
  <c r="AG1784" i="2"/>
  <c r="AF1784" i="2"/>
  <c r="AS2480" i="2"/>
  <c r="AQ2480" i="2"/>
  <c r="AI2480" i="2"/>
  <c r="AH2480" i="2"/>
  <c r="AG2480" i="2"/>
  <c r="AF2480" i="2"/>
  <c r="AS117" i="2"/>
  <c r="AQ117" i="2"/>
  <c r="AI117" i="2"/>
  <c r="AH117" i="2"/>
  <c r="AG117" i="2"/>
  <c r="AF117" i="2"/>
  <c r="AS1057" i="2"/>
  <c r="AQ1057" i="2"/>
  <c r="AI1057" i="2"/>
  <c r="AH1057" i="2"/>
  <c r="AG1057" i="2"/>
  <c r="AF1057" i="2"/>
  <c r="AS1056" i="2"/>
  <c r="AQ1056" i="2"/>
  <c r="AI1056" i="2"/>
  <c r="AH1056" i="2"/>
  <c r="AG1056" i="2"/>
  <c r="AF1056" i="2"/>
  <c r="AS471" i="2"/>
  <c r="AQ471" i="2"/>
  <c r="AI471" i="2"/>
  <c r="AH471" i="2"/>
  <c r="AG471" i="2"/>
  <c r="AF471" i="2"/>
  <c r="AS1055" i="2"/>
  <c r="AQ1055" i="2"/>
  <c r="AI1055" i="2"/>
  <c r="AH1055" i="2"/>
  <c r="AG1055" i="2"/>
  <c r="AF1055" i="2"/>
  <c r="AS470" i="2"/>
  <c r="AQ470" i="2"/>
  <c r="AI470" i="2"/>
  <c r="AH470" i="2"/>
  <c r="AG470" i="2"/>
  <c r="AF470" i="2"/>
  <c r="AS116" i="2"/>
  <c r="AQ116" i="2"/>
  <c r="AI116" i="2"/>
  <c r="AH116" i="2"/>
  <c r="AG116" i="2"/>
  <c r="AF116" i="2"/>
  <c r="AS1783" i="2"/>
  <c r="AQ1783" i="2"/>
  <c r="AI1783" i="2"/>
  <c r="AH1783" i="2"/>
  <c r="AG1783" i="2"/>
  <c r="AF1783" i="2"/>
  <c r="AS2479" i="2"/>
  <c r="AQ2479" i="2"/>
  <c r="AI2479" i="2"/>
  <c r="AH2479" i="2"/>
  <c r="AG2479" i="2"/>
  <c r="AF2479" i="2"/>
  <c r="AS2478" i="2"/>
  <c r="AQ2478" i="2"/>
  <c r="AI2478" i="2"/>
  <c r="AH2478" i="2"/>
  <c r="AG2478" i="2"/>
  <c r="AF2478" i="2"/>
  <c r="AS3367" i="2"/>
  <c r="AQ3367" i="2"/>
  <c r="AI3367" i="2"/>
  <c r="AH3367" i="2"/>
  <c r="AG3367" i="2"/>
  <c r="AF3367" i="2"/>
  <c r="AS3021" i="2"/>
  <c r="AQ3021" i="2"/>
  <c r="AI3021" i="2"/>
  <c r="AH3021" i="2"/>
  <c r="AG3021" i="2"/>
  <c r="AF3021" i="2"/>
  <c r="AS2477" i="2"/>
  <c r="AQ2477" i="2"/>
  <c r="AI2477" i="2"/>
  <c r="AH2477" i="2"/>
  <c r="AG2477" i="2"/>
  <c r="AF2477" i="2"/>
  <c r="AS1782" i="2"/>
  <c r="AQ1782" i="2"/>
  <c r="AI1782" i="2"/>
  <c r="AH1782" i="2"/>
  <c r="AG1782" i="2"/>
  <c r="AF1782" i="2"/>
  <c r="AS469" i="2"/>
  <c r="AQ469" i="2"/>
  <c r="AI469" i="2"/>
  <c r="AH469" i="2"/>
  <c r="AG469" i="2"/>
  <c r="AF469" i="2"/>
  <c r="AS1781" i="2"/>
  <c r="AQ1781" i="2"/>
  <c r="AI1781" i="2"/>
  <c r="AH1781" i="2"/>
  <c r="AG1781" i="2"/>
  <c r="AF1781" i="2"/>
  <c r="AS468" i="2"/>
  <c r="AQ468" i="2"/>
  <c r="AI468" i="2"/>
  <c r="AH468" i="2"/>
  <c r="AG468" i="2"/>
  <c r="AF468" i="2"/>
  <c r="AS467" i="2"/>
  <c r="AQ467" i="2"/>
  <c r="AI467" i="2"/>
  <c r="AH467" i="2"/>
  <c r="AG467" i="2"/>
  <c r="AF467" i="2"/>
  <c r="AS1054" i="2"/>
  <c r="AQ1054" i="2"/>
  <c r="AI1054" i="2"/>
  <c r="AH1054" i="2"/>
  <c r="AG1054" i="2"/>
  <c r="AF1054" i="2"/>
  <c r="AS466" i="2"/>
  <c r="AQ466" i="2"/>
  <c r="AI466" i="2"/>
  <c r="AH466" i="2"/>
  <c r="AG466" i="2"/>
  <c r="AF466" i="2"/>
  <c r="AS2476" i="2"/>
  <c r="AQ2476" i="2"/>
  <c r="AI2476" i="2"/>
  <c r="AH2476" i="2"/>
  <c r="AG2476" i="2"/>
  <c r="AF2476" i="2"/>
  <c r="AS3020" i="2"/>
  <c r="AQ3020" i="2"/>
  <c r="AI3020" i="2"/>
  <c r="AH3020" i="2"/>
  <c r="AG3020" i="2"/>
  <c r="AF3020" i="2"/>
  <c r="AS3553" i="2"/>
  <c r="AQ3553" i="2"/>
  <c r="AI3553" i="2"/>
  <c r="AH3553" i="2"/>
  <c r="AG3553" i="2"/>
  <c r="AF3553" i="2"/>
  <c r="AS2475" i="2"/>
  <c r="AQ2475" i="2"/>
  <c r="AI2475" i="2"/>
  <c r="AH2475" i="2"/>
  <c r="AG2475" i="2"/>
  <c r="AF2475" i="2"/>
  <c r="AS3552" i="2"/>
  <c r="AQ3552" i="2"/>
  <c r="AI3552" i="2"/>
  <c r="AH3552" i="2"/>
  <c r="AG3552" i="2"/>
  <c r="AF3552" i="2"/>
  <c r="AS1053" i="2"/>
  <c r="AQ1053" i="2"/>
  <c r="AI1053" i="2"/>
  <c r="AH1053" i="2"/>
  <c r="AG1053" i="2"/>
  <c r="AF1053" i="2"/>
  <c r="AS3019" i="2"/>
  <c r="AQ3019" i="2"/>
  <c r="AI3019" i="2"/>
  <c r="AH3019" i="2"/>
  <c r="AG3019" i="2"/>
  <c r="AF3019" i="2"/>
  <c r="AS3366" i="2"/>
  <c r="AQ3366" i="2"/>
  <c r="AI3366" i="2"/>
  <c r="AH3366" i="2"/>
  <c r="AG3366" i="2"/>
  <c r="AF3366" i="2"/>
  <c r="AS2474" i="2"/>
  <c r="AQ2474" i="2"/>
  <c r="AI2474" i="2"/>
  <c r="AH2474" i="2"/>
  <c r="AG2474" i="2"/>
  <c r="AF2474" i="2"/>
  <c r="AS1780" i="2"/>
  <c r="AQ1780" i="2"/>
  <c r="AI1780" i="2"/>
  <c r="AH1780" i="2"/>
  <c r="AG1780" i="2"/>
  <c r="AF1780" i="2"/>
  <c r="AS3365" i="2"/>
  <c r="AQ3365" i="2"/>
  <c r="AI3365" i="2"/>
  <c r="AH3365" i="2"/>
  <c r="AG3365" i="2"/>
  <c r="AF3365" i="2"/>
  <c r="AS1779" i="2"/>
  <c r="AQ1779" i="2"/>
  <c r="AI1779" i="2"/>
  <c r="AH1779" i="2"/>
  <c r="AG1779" i="2"/>
  <c r="AF1779" i="2"/>
  <c r="AS2473" i="2"/>
  <c r="AQ2473" i="2"/>
  <c r="AI2473" i="2"/>
  <c r="AH2473" i="2"/>
  <c r="AG2473" i="2"/>
  <c r="AF2473" i="2"/>
  <c r="AS1052" i="2"/>
  <c r="AQ1052" i="2"/>
  <c r="AI1052" i="2"/>
  <c r="AH1052" i="2"/>
  <c r="AG1052" i="2"/>
  <c r="AF1052" i="2"/>
  <c r="AS2472" i="2"/>
  <c r="AQ2472" i="2"/>
  <c r="AI2472" i="2"/>
  <c r="AH2472" i="2"/>
  <c r="AG2472" i="2"/>
  <c r="AF2472" i="2"/>
  <c r="AS3018" i="2"/>
  <c r="AQ3018" i="2"/>
  <c r="AI3018" i="2"/>
  <c r="AH3018" i="2"/>
  <c r="AG3018" i="2"/>
  <c r="AF3018" i="2"/>
  <c r="AS1051" i="2"/>
  <c r="AQ1051" i="2"/>
  <c r="AI1051" i="2"/>
  <c r="AH1051" i="2"/>
  <c r="AG1051" i="2"/>
  <c r="AF1051" i="2"/>
  <c r="AS465" i="2"/>
  <c r="AQ465" i="2"/>
  <c r="AI465" i="2"/>
  <c r="AH465" i="2"/>
  <c r="AG465" i="2"/>
  <c r="AF465" i="2"/>
  <c r="AS1778" i="2"/>
  <c r="AQ1778" i="2"/>
  <c r="AI1778" i="2"/>
  <c r="AH1778" i="2"/>
  <c r="AG1778" i="2"/>
  <c r="AF1778" i="2"/>
  <c r="AS2471" i="2"/>
  <c r="AQ2471" i="2"/>
  <c r="AI2471" i="2"/>
  <c r="AH2471" i="2"/>
  <c r="AG2471" i="2"/>
  <c r="AF2471" i="2"/>
  <c r="AS4225" i="2"/>
  <c r="AQ4225" i="2"/>
  <c r="AI4225" i="2"/>
  <c r="AH4225" i="2"/>
  <c r="AG4225" i="2"/>
  <c r="AF4225" i="2"/>
  <c r="AS4224" i="2"/>
  <c r="AQ4224" i="2"/>
  <c r="AI4224" i="2"/>
  <c r="AH4224" i="2"/>
  <c r="AG4224" i="2"/>
  <c r="AF4224" i="2"/>
  <c r="AS4223" i="2"/>
  <c r="AQ4223" i="2"/>
  <c r="AI4223" i="2"/>
  <c r="AH4223" i="2"/>
  <c r="AG4223" i="2"/>
  <c r="AF4223" i="2"/>
  <c r="AS4222" i="2"/>
  <c r="AQ4222" i="2"/>
  <c r="AI4222" i="2"/>
  <c r="AH4222" i="2"/>
  <c r="AG4222" i="2"/>
  <c r="AF4222" i="2"/>
  <c r="AS4221" i="2"/>
  <c r="AQ4221" i="2"/>
  <c r="AI4221" i="2"/>
  <c r="AH4221" i="2"/>
  <c r="AG4221" i="2"/>
  <c r="AF4221" i="2"/>
  <c r="AS4220" i="2"/>
  <c r="AQ4220" i="2"/>
  <c r="AI4220" i="2"/>
  <c r="AH4220" i="2"/>
  <c r="AG4220" i="2"/>
  <c r="AF4220" i="2"/>
  <c r="AS4219" i="2"/>
  <c r="AQ4219" i="2"/>
  <c r="AI4219" i="2"/>
  <c r="AH4219" i="2"/>
  <c r="AG4219" i="2"/>
  <c r="AF4219" i="2"/>
  <c r="AS4218" i="2"/>
  <c r="AQ4218" i="2"/>
  <c r="AI4218" i="2"/>
  <c r="AH4218" i="2"/>
  <c r="AG4218" i="2"/>
  <c r="AF4218" i="2"/>
  <c r="AS3017" i="2"/>
  <c r="AQ3017" i="2"/>
  <c r="AI3017" i="2"/>
  <c r="AH3017" i="2"/>
  <c r="AG3017" i="2"/>
  <c r="AF3017" i="2"/>
  <c r="AS115" i="2"/>
  <c r="AQ115" i="2"/>
  <c r="AI115" i="2"/>
  <c r="AH115" i="2"/>
  <c r="AG115" i="2"/>
  <c r="AF115" i="2"/>
  <c r="AS3016" i="2"/>
  <c r="AQ3016" i="2"/>
  <c r="AI3016" i="2"/>
  <c r="AH3016" i="2"/>
  <c r="AG3016" i="2"/>
  <c r="AF3016" i="2"/>
  <c r="AS2470" i="2"/>
  <c r="AQ2470" i="2"/>
  <c r="AI2470" i="2"/>
  <c r="AH2470" i="2"/>
  <c r="AG2470" i="2"/>
  <c r="AF2470" i="2"/>
  <c r="AS464" i="2"/>
  <c r="AQ464" i="2"/>
  <c r="AI464" i="2"/>
  <c r="AH464" i="2"/>
  <c r="AG464" i="2"/>
  <c r="AF464" i="2"/>
  <c r="AS2469" i="2"/>
  <c r="AQ2469" i="2"/>
  <c r="AI2469" i="2"/>
  <c r="AH2469" i="2"/>
  <c r="AG2469" i="2"/>
  <c r="AF2469" i="2"/>
  <c r="AS114" i="2"/>
  <c r="AQ114" i="2"/>
  <c r="AI114" i="2"/>
  <c r="AH114" i="2"/>
  <c r="AG114" i="2"/>
  <c r="AF114" i="2"/>
  <c r="AS3551" i="2"/>
  <c r="AQ3551" i="2"/>
  <c r="AI3551" i="2"/>
  <c r="AH3551" i="2"/>
  <c r="AG3551" i="2"/>
  <c r="AF3551" i="2"/>
  <c r="AS1050" i="2"/>
  <c r="AQ1050" i="2"/>
  <c r="AI1050" i="2"/>
  <c r="AH1050" i="2"/>
  <c r="AG1050" i="2"/>
  <c r="AF1050" i="2"/>
  <c r="AS1777" i="2"/>
  <c r="AQ1777" i="2"/>
  <c r="AI1777" i="2"/>
  <c r="AH1777" i="2"/>
  <c r="AG1777" i="2"/>
  <c r="AF1777" i="2"/>
  <c r="AS3015" i="2"/>
  <c r="AQ3015" i="2"/>
  <c r="AI3015" i="2"/>
  <c r="AH3015" i="2"/>
  <c r="AG3015" i="2"/>
  <c r="AF3015" i="2"/>
  <c r="AS2468" i="2"/>
  <c r="AQ2468" i="2"/>
  <c r="AI2468" i="2"/>
  <c r="AH2468" i="2"/>
  <c r="AG2468" i="2"/>
  <c r="AF2468" i="2"/>
  <c r="AS463" i="2"/>
  <c r="AQ463" i="2"/>
  <c r="AI463" i="2"/>
  <c r="AH463" i="2"/>
  <c r="AG463" i="2"/>
  <c r="AF463" i="2"/>
  <c r="AS1776" i="2"/>
  <c r="AQ1776" i="2"/>
  <c r="AI1776" i="2"/>
  <c r="AH1776" i="2"/>
  <c r="AG1776" i="2"/>
  <c r="AF1776" i="2"/>
  <c r="AS1049" i="2"/>
  <c r="AQ1049" i="2"/>
  <c r="AI1049" i="2"/>
  <c r="AH1049" i="2"/>
  <c r="AG1049" i="2"/>
  <c r="AF1049" i="2"/>
  <c r="AS1048" i="2"/>
  <c r="AQ1048" i="2"/>
  <c r="AI1048" i="2"/>
  <c r="AH1048" i="2"/>
  <c r="AG1048" i="2"/>
  <c r="AF1048" i="2"/>
  <c r="AS4217" i="2"/>
  <c r="AQ4217" i="2"/>
  <c r="AI4217" i="2"/>
  <c r="AH4217" i="2"/>
  <c r="AG4217" i="2"/>
  <c r="AF4217" i="2"/>
  <c r="AS2467" i="2"/>
  <c r="AQ2467" i="2"/>
  <c r="AI2467" i="2"/>
  <c r="AH2467" i="2"/>
  <c r="AG2467" i="2"/>
  <c r="AF2467" i="2"/>
  <c r="AS3014" i="2"/>
  <c r="AQ3014" i="2"/>
  <c r="AI3014" i="2"/>
  <c r="AH3014" i="2"/>
  <c r="AG3014" i="2"/>
  <c r="AF3014" i="2"/>
  <c r="AS3013" i="2"/>
  <c r="AQ3013" i="2"/>
  <c r="AI3013" i="2"/>
  <c r="AH3013" i="2"/>
  <c r="AG3013" i="2"/>
  <c r="AF3013" i="2"/>
  <c r="AS2466" i="2"/>
  <c r="AQ2466" i="2"/>
  <c r="AI2466" i="2"/>
  <c r="AH2466" i="2"/>
  <c r="AG2466" i="2"/>
  <c r="AF2466" i="2"/>
  <c r="AS1775" i="2"/>
  <c r="AQ1775" i="2"/>
  <c r="AI1775" i="2"/>
  <c r="AH1775" i="2"/>
  <c r="AG1775" i="2"/>
  <c r="AF1775" i="2"/>
  <c r="AS462" i="2"/>
  <c r="AQ462" i="2"/>
  <c r="AI462" i="2"/>
  <c r="AH462" i="2"/>
  <c r="AG462" i="2"/>
  <c r="AF462" i="2"/>
  <c r="AS3012" i="2"/>
  <c r="AQ3012" i="2"/>
  <c r="AI3012" i="2"/>
  <c r="AH3012" i="2"/>
  <c r="AG3012" i="2"/>
  <c r="AF3012" i="2"/>
  <c r="AS3011" i="2"/>
  <c r="AQ3011" i="2"/>
  <c r="AI3011" i="2"/>
  <c r="AH3011" i="2"/>
  <c r="AG3011" i="2"/>
  <c r="AF3011" i="2"/>
  <c r="AS3550" i="2"/>
  <c r="AQ3550" i="2"/>
  <c r="AI3550" i="2"/>
  <c r="AH3550" i="2"/>
  <c r="AG3550" i="2"/>
  <c r="AF3550" i="2"/>
  <c r="AS1047" i="2"/>
  <c r="AQ1047" i="2"/>
  <c r="AI1047" i="2"/>
  <c r="AH1047" i="2"/>
  <c r="AG1047" i="2"/>
  <c r="AF1047" i="2"/>
  <c r="AS1774" i="2"/>
  <c r="AQ1774" i="2"/>
  <c r="AI1774" i="2"/>
  <c r="AH1774" i="2"/>
  <c r="AG1774" i="2"/>
  <c r="AF1774" i="2"/>
  <c r="AS1773" i="2"/>
  <c r="AQ1773" i="2"/>
  <c r="AI1773" i="2"/>
  <c r="AH1773" i="2"/>
  <c r="AG1773" i="2"/>
  <c r="AF1773" i="2"/>
  <c r="AS2465" i="2"/>
  <c r="AQ2465" i="2"/>
  <c r="AI2465" i="2"/>
  <c r="AH2465" i="2"/>
  <c r="AG2465" i="2"/>
  <c r="AF2465" i="2"/>
  <c r="AS2464" i="2"/>
  <c r="AQ2464" i="2"/>
  <c r="AI2464" i="2"/>
  <c r="AH2464" i="2"/>
  <c r="AG2464" i="2"/>
  <c r="AF2464" i="2"/>
  <c r="AS1046" i="2"/>
  <c r="AQ1046" i="2"/>
  <c r="AI1046" i="2"/>
  <c r="AH1046" i="2"/>
  <c r="AG1046" i="2"/>
  <c r="AF1046" i="2"/>
  <c r="AS1045" i="2"/>
  <c r="AQ1045" i="2"/>
  <c r="AI1045" i="2"/>
  <c r="AH1045" i="2"/>
  <c r="AG1045" i="2"/>
  <c r="AF1045" i="2"/>
  <c r="AS1772" i="2"/>
  <c r="AQ1772" i="2"/>
  <c r="AI1772" i="2"/>
  <c r="AH1772" i="2"/>
  <c r="AG1772" i="2"/>
  <c r="AF1772" i="2"/>
  <c r="AS2463" i="2"/>
  <c r="AQ2463" i="2"/>
  <c r="AI2463" i="2"/>
  <c r="AH2463" i="2"/>
  <c r="AG2463" i="2"/>
  <c r="AF2463" i="2"/>
  <c r="AS1771" i="2"/>
  <c r="AQ1771" i="2"/>
  <c r="AI1771" i="2"/>
  <c r="AH1771" i="2"/>
  <c r="AG1771" i="2"/>
  <c r="AF1771" i="2"/>
  <c r="AS1770" i="2"/>
  <c r="AQ1770" i="2"/>
  <c r="AI1770" i="2"/>
  <c r="AH1770" i="2"/>
  <c r="AG1770" i="2"/>
  <c r="AF1770" i="2"/>
  <c r="AS1769" i="2"/>
  <c r="AQ1769" i="2"/>
  <c r="AI1769" i="2"/>
  <c r="AH1769" i="2"/>
  <c r="AG1769" i="2"/>
  <c r="AF1769" i="2"/>
  <c r="AS113" i="2"/>
  <c r="AQ113" i="2"/>
  <c r="AI113" i="2"/>
  <c r="AH113" i="2"/>
  <c r="AG113" i="2"/>
  <c r="AF113" i="2"/>
  <c r="AS461" i="2"/>
  <c r="AQ461" i="2"/>
  <c r="AI461" i="2"/>
  <c r="AH461" i="2"/>
  <c r="AG461" i="2"/>
  <c r="AF461" i="2"/>
  <c r="AS2462" i="2"/>
  <c r="AQ2462" i="2"/>
  <c r="AI2462" i="2"/>
  <c r="AH2462" i="2"/>
  <c r="AG2462" i="2"/>
  <c r="AF2462" i="2"/>
  <c r="AS1768" i="2"/>
  <c r="AQ1768" i="2"/>
  <c r="AI1768" i="2"/>
  <c r="AH1768" i="2"/>
  <c r="AG1768" i="2"/>
  <c r="AF1768" i="2"/>
  <c r="AS2461" i="2"/>
  <c r="AQ2461" i="2"/>
  <c r="AI2461" i="2"/>
  <c r="AH2461" i="2"/>
  <c r="AG2461" i="2"/>
  <c r="AF2461" i="2"/>
  <c r="AS460" i="2"/>
  <c r="AQ460" i="2"/>
  <c r="AI460" i="2"/>
  <c r="AH460" i="2"/>
  <c r="AG460" i="2"/>
  <c r="AF460" i="2"/>
  <c r="AS3549" i="2"/>
  <c r="AQ3549" i="2"/>
  <c r="AI3549" i="2"/>
  <c r="AH3549" i="2"/>
  <c r="AG3549" i="2"/>
  <c r="AF3549" i="2"/>
  <c r="AS2460" i="2"/>
  <c r="AQ2460" i="2"/>
  <c r="AI2460" i="2"/>
  <c r="AH2460" i="2"/>
  <c r="AG2460" i="2"/>
  <c r="AF2460" i="2"/>
  <c r="AS3010" i="2"/>
  <c r="AQ3010" i="2"/>
  <c r="AI3010" i="2"/>
  <c r="AH3010" i="2"/>
  <c r="AG3010" i="2"/>
  <c r="AF3010" i="2"/>
  <c r="AS3009" i="2"/>
  <c r="AQ3009" i="2"/>
  <c r="AI3009" i="2"/>
  <c r="AH3009" i="2"/>
  <c r="AG3009" i="2"/>
  <c r="AF3009" i="2"/>
  <c r="AS459" i="2"/>
  <c r="AQ459" i="2"/>
  <c r="AI459" i="2"/>
  <c r="AH459" i="2"/>
  <c r="AG459" i="2"/>
  <c r="AF459" i="2"/>
  <c r="AS1044" i="2"/>
  <c r="AQ1044" i="2"/>
  <c r="AI1044" i="2"/>
  <c r="AH1044" i="2"/>
  <c r="AG1044" i="2"/>
  <c r="AF1044" i="2"/>
  <c r="AS1767" i="2"/>
  <c r="AQ1767" i="2"/>
  <c r="AI1767" i="2"/>
  <c r="AH1767" i="2"/>
  <c r="AG1767" i="2"/>
  <c r="AF1767" i="2"/>
  <c r="AS2459" i="2"/>
  <c r="AQ2459" i="2"/>
  <c r="AI2459" i="2"/>
  <c r="AH2459" i="2"/>
  <c r="AG2459" i="2"/>
  <c r="AF2459" i="2"/>
  <c r="AS4216" i="2"/>
  <c r="AQ4216" i="2"/>
  <c r="AI4216" i="2"/>
  <c r="AH4216" i="2"/>
  <c r="AG4216" i="2"/>
  <c r="AF4216" i="2"/>
  <c r="AS1766" i="2"/>
  <c r="AQ1766" i="2"/>
  <c r="AI1766" i="2"/>
  <c r="AH1766" i="2"/>
  <c r="AG1766" i="2"/>
  <c r="AF1766" i="2"/>
  <c r="AS1043" i="2"/>
  <c r="AQ1043" i="2"/>
  <c r="AI1043" i="2"/>
  <c r="AH1043" i="2"/>
  <c r="AG1043" i="2"/>
  <c r="AF1043" i="2"/>
  <c r="AS3008" i="2"/>
  <c r="AQ3008" i="2"/>
  <c r="AI3008" i="2"/>
  <c r="AH3008" i="2"/>
  <c r="AG3008" i="2"/>
  <c r="AF3008" i="2"/>
  <c r="AS1042" i="2"/>
  <c r="AQ1042" i="2"/>
  <c r="AI1042" i="2"/>
  <c r="AH1042" i="2"/>
  <c r="AG1042" i="2"/>
  <c r="AF1042" i="2"/>
  <c r="AS2458" i="2"/>
  <c r="AQ2458" i="2"/>
  <c r="AI2458" i="2"/>
  <c r="AH2458" i="2"/>
  <c r="AG2458" i="2"/>
  <c r="AF2458" i="2"/>
  <c r="AS1765" i="2"/>
  <c r="AQ1765" i="2"/>
  <c r="AI1765" i="2"/>
  <c r="AH1765" i="2"/>
  <c r="AG1765" i="2"/>
  <c r="AF1765" i="2"/>
  <c r="AS2457" i="2"/>
  <c r="AQ2457" i="2"/>
  <c r="AI2457" i="2"/>
  <c r="AH2457" i="2"/>
  <c r="AG2457" i="2"/>
  <c r="AF2457" i="2"/>
  <c r="AS4215" i="2"/>
  <c r="AQ4215" i="2"/>
  <c r="AI4215" i="2"/>
  <c r="AH4215" i="2"/>
  <c r="AG4215" i="2"/>
  <c r="AF4215" i="2"/>
  <c r="AS3007" i="2"/>
  <c r="AQ3007" i="2"/>
  <c r="AI3007" i="2"/>
  <c r="AH3007" i="2"/>
  <c r="AG3007" i="2"/>
  <c r="AF3007" i="2"/>
  <c r="AS3006" i="2"/>
  <c r="AQ3006" i="2"/>
  <c r="AI3006" i="2"/>
  <c r="AH3006" i="2"/>
  <c r="AG3006" i="2"/>
  <c r="AF3006" i="2"/>
  <c r="AS2456" i="2"/>
  <c r="AQ2456" i="2"/>
  <c r="AI2456" i="2"/>
  <c r="AH2456" i="2"/>
  <c r="AG2456" i="2"/>
  <c r="AF2456" i="2"/>
  <c r="AS1041" i="2"/>
  <c r="AQ1041" i="2"/>
  <c r="AI1041" i="2"/>
  <c r="AH1041" i="2"/>
  <c r="AG1041" i="2"/>
  <c r="AF1041" i="2"/>
  <c r="AS1764" i="2"/>
  <c r="AQ1764" i="2"/>
  <c r="AI1764" i="2"/>
  <c r="AH1764" i="2"/>
  <c r="AG1764" i="2"/>
  <c r="AF1764" i="2"/>
  <c r="AS1763" i="2"/>
  <c r="AQ1763" i="2"/>
  <c r="AI1763" i="2"/>
  <c r="AH1763" i="2"/>
  <c r="AG1763" i="2"/>
  <c r="AF1763" i="2"/>
  <c r="AS3548" i="2"/>
  <c r="AQ3548" i="2"/>
  <c r="AI3548" i="2"/>
  <c r="AH3548" i="2"/>
  <c r="AG3548" i="2"/>
  <c r="AF3548" i="2"/>
  <c r="AS3005" i="2"/>
  <c r="AQ3005" i="2"/>
  <c r="AI3005" i="2"/>
  <c r="AH3005" i="2"/>
  <c r="AG3005" i="2"/>
  <c r="AF3005" i="2"/>
  <c r="AS3004" i="2"/>
  <c r="AQ3004" i="2"/>
  <c r="AI3004" i="2"/>
  <c r="AH3004" i="2"/>
  <c r="AG3004" i="2"/>
  <c r="AF3004" i="2"/>
  <c r="AS1040" i="2"/>
  <c r="AQ1040" i="2"/>
  <c r="AI1040" i="2"/>
  <c r="AH1040" i="2"/>
  <c r="AG1040" i="2"/>
  <c r="AF1040" i="2"/>
  <c r="AS2455" i="2"/>
  <c r="AQ2455" i="2"/>
  <c r="AI2455" i="2"/>
  <c r="AH2455" i="2"/>
  <c r="AG2455" i="2"/>
  <c r="AF2455" i="2"/>
  <c r="AS1762" i="2"/>
  <c r="AQ1762" i="2"/>
  <c r="AI1762" i="2"/>
  <c r="AH1762" i="2"/>
  <c r="AG1762" i="2"/>
  <c r="AF1762" i="2"/>
  <c r="AS1761" i="2"/>
  <c r="AQ1761" i="2"/>
  <c r="AI1761" i="2"/>
  <c r="AH1761" i="2"/>
  <c r="AG1761" i="2"/>
  <c r="AF1761" i="2"/>
  <c r="AS1039" i="2"/>
  <c r="AQ1039" i="2"/>
  <c r="AI1039" i="2"/>
  <c r="AH1039" i="2"/>
  <c r="AG1039" i="2"/>
  <c r="AF1039" i="2"/>
  <c r="AS3547" i="2"/>
  <c r="AQ3547" i="2"/>
  <c r="AI3547" i="2"/>
  <c r="AH3547" i="2"/>
  <c r="AG3547" i="2"/>
  <c r="AF3547" i="2"/>
  <c r="AS112" i="2"/>
  <c r="AQ112" i="2"/>
  <c r="AI112" i="2"/>
  <c r="AH112" i="2"/>
  <c r="AG112" i="2"/>
  <c r="AF112" i="2"/>
  <c r="AS1760" i="2"/>
  <c r="AQ1760" i="2"/>
  <c r="AI1760" i="2"/>
  <c r="AH1760" i="2"/>
  <c r="AG1760" i="2"/>
  <c r="AF1760" i="2"/>
  <c r="AS3003" i="2"/>
  <c r="AQ3003" i="2"/>
  <c r="AI3003" i="2"/>
  <c r="AH3003" i="2"/>
  <c r="AG3003" i="2"/>
  <c r="AF3003" i="2"/>
  <c r="AS1759" i="2"/>
  <c r="AQ1759" i="2"/>
  <c r="AI1759" i="2"/>
  <c r="AH1759" i="2"/>
  <c r="AG1759" i="2"/>
  <c r="AF1759" i="2"/>
  <c r="AS2454" i="2"/>
  <c r="AQ2454" i="2"/>
  <c r="AI2454" i="2"/>
  <c r="AH2454" i="2"/>
  <c r="AG2454" i="2"/>
  <c r="AF2454" i="2"/>
  <c r="AS3546" i="2"/>
  <c r="AQ3546" i="2"/>
  <c r="AI3546" i="2"/>
  <c r="AH3546" i="2"/>
  <c r="AG3546" i="2"/>
  <c r="AF3546" i="2"/>
  <c r="AS3002" i="2"/>
  <c r="AQ3002" i="2"/>
  <c r="AI3002" i="2"/>
  <c r="AH3002" i="2"/>
  <c r="AG3002" i="2"/>
  <c r="AF3002" i="2"/>
  <c r="AS3001" i="2"/>
  <c r="AQ3001" i="2"/>
  <c r="AI3001" i="2"/>
  <c r="AH3001" i="2"/>
  <c r="AG3001" i="2"/>
  <c r="AF3001" i="2"/>
  <c r="AS458" i="2"/>
  <c r="AQ458" i="2"/>
  <c r="AI458" i="2"/>
  <c r="AH458" i="2"/>
  <c r="AG458" i="2"/>
  <c r="AF458" i="2"/>
  <c r="AS3364" i="2"/>
  <c r="AQ3364" i="2"/>
  <c r="AI3364" i="2"/>
  <c r="AH3364" i="2"/>
  <c r="AG3364" i="2"/>
  <c r="AF3364" i="2"/>
  <c r="AS3363" i="2"/>
  <c r="AQ3363" i="2"/>
  <c r="AI3363" i="2"/>
  <c r="AH3363" i="2"/>
  <c r="AG3363" i="2"/>
  <c r="AF3363" i="2"/>
  <c r="AS1038" i="2"/>
  <c r="AQ1038" i="2"/>
  <c r="AI1038" i="2"/>
  <c r="AH1038" i="2"/>
  <c r="AG1038" i="2"/>
  <c r="AF1038" i="2"/>
  <c r="AS111" i="2"/>
  <c r="AQ111" i="2"/>
  <c r="AI111" i="2"/>
  <c r="AH111" i="2"/>
  <c r="AG111" i="2"/>
  <c r="AF111" i="2"/>
  <c r="AS2453" i="2"/>
  <c r="AQ2453" i="2"/>
  <c r="AI2453" i="2"/>
  <c r="AH2453" i="2"/>
  <c r="AG2453" i="2"/>
  <c r="AF2453" i="2"/>
  <c r="AS1037" i="2"/>
  <c r="AQ1037" i="2"/>
  <c r="AI1037" i="2"/>
  <c r="AH1037" i="2"/>
  <c r="AG1037" i="2"/>
  <c r="AF1037" i="2"/>
  <c r="AS4214" i="2"/>
  <c r="AQ4214" i="2"/>
  <c r="AI4214" i="2"/>
  <c r="AH4214" i="2"/>
  <c r="AG4214" i="2"/>
  <c r="AF4214" i="2"/>
  <c r="AS3000" i="2"/>
  <c r="AQ3000" i="2"/>
  <c r="AI3000" i="2"/>
  <c r="AH3000" i="2"/>
  <c r="AG3000" i="2"/>
  <c r="AF3000" i="2"/>
  <c r="AS1758" i="2"/>
  <c r="AQ1758" i="2"/>
  <c r="AI1758" i="2"/>
  <c r="AH1758" i="2"/>
  <c r="AG1758" i="2"/>
  <c r="AF1758" i="2"/>
  <c r="AS1757" i="2"/>
  <c r="AQ1757" i="2"/>
  <c r="AI1757" i="2"/>
  <c r="AH1757" i="2"/>
  <c r="AG1757" i="2"/>
  <c r="AF1757" i="2"/>
  <c r="AS4213" i="2"/>
  <c r="AQ4213" i="2"/>
  <c r="AI4213" i="2"/>
  <c r="AH4213" i="2"/>
  <c r="AG4213" i="2"/>
  <c r="AF4213" i="2"/>
  <c r="AS457" i="2"/>
  <c r="AQ457" i="2"/>
  <c r="AI457" i="2"/>
  <c r="AH457" i="2"/>
  <c r="AG457" i="2"/>
  <c r="AF457" i="2"/>
  <c r="AS4212" i="2"/>
  <c r="AQ4212" i="2"/>
  <c r="AI4212" i="2"/>
  <c r="AH4212" i="2"/>
  <c r="AG4212" i="2"/>
  <c r="AF4212" i="2"/>
  <c r="AS4211" i="2"/>
  <c r="AQ4211" i="2"/>
  <c r="AI4211" i="2"/>
  <c r="AH4211" i="2"/>
  <c r="AG4211" i="2"/>
  <c r="AF4211" i="2"/>
  <c r="AS1036" i="2"/>
  <c r="AQ1036" i="2"/>
  <c r="AI1036" i="2"/>
  <c r="AH1036" i="2"/>
  <c r="AG1036" i="2"/>
  <c r="AF1036" i="2"/>
  <c r="AS456" i="2"/>
  <c r="AQ456" i="2"/>
  <c r="AI456" i="2"/>
  <c r="AH456" i="2"/>
  <c r="AG456" i="2"/>
  <c r="AF456" i="2"/>
  <c r="AS2452" i="2"/>
  <c r="AQ2452" i="2"/>
  <c r="AI2452" i="2"/>
  <c r="AH2452" i="2"/>
  <c r="AG2452" i="2"/>
  <c r="AF2452" i="2"/>
  <c r="AS2999" i="2"/>
  <c r="AQ2999" i="2"/>
  <c r="AI2999" i="2"/>
  <c r="AH2999" i="2"/>
  <c r="AG2999" i="2"/>
  <c r="AF2999" i="2"/>
  <c r="AS1035" i="2"/>
  <c r="AQ1035" i="2"/>
  <c r="AI1035" i="2"/>
  <c r="AH1035" i="2"/>
  <c r="AG1035" i="2"/>
  <c r="AF1035" i="2"/>
  <c r="AS2451" i="2"/>
  <c r="AQ2451" i="2"/>
  <c r="AI2451" i="2"/>
  <c r="AH2451" i="2"/>
  <c r="AG2451" i="2"/>
  <c r="AF2451" i="2"/>
  <c r="AS455" i="2"/>
  <c r="AQ455" i="2"/>
  <c r="AI455" i="2"/>
  <c r="AH455" i="2"/>
  <c r="AG455" i="2"/>
  <c r="AF455" i="2"/>
  <c r="AS4210" i="2"/>
  <c r="AQ4210" i="2"/>
  <c r="AI4210" i="2"/>
  <c r="AH4210" i="2"/>
  <c r="AG4210" i="2"/>
  <c r="AF4210" i="2"/>
  <c r="AS2450" i="2"/>
  <c r="AQ2450" i="2"/>
  <c r="AI2450" i="2"/>
  <c r="AH2450" i="2"/>
  <c r="AG2450" i="2"/>
  <c r="AF2450" i="2"/>
  <c r="AS2449" i="2"/>
  <c r="AQ2449" i="2"/>
  <c r="AI2449" i="2"/>
  <c r="AH2449" i="2"/>
  <c r="AG2449" i="2"/>
  <c r="AF2449" i="2"/>
  <c r="AS2998" i="2"/>
  <c r="AQ2998" i="2"/>
  <c r="AI2998" i="2"/>
  <c r="AH2998" i="2"/>
  <c r="AG2998" i="2"/>
  <c r="AF2998" i="2"/>
  <c r="AS3545" i="2"/>
  <c r="AQ3545" i="2"/>
  <c r="AI3545" i="2"/>
  <c r="AH3545" i="2"/>
  <c r="AG3545" i="2"/>
  <c r="AF3545" i="2"/>
  <c r="AS2997" i="2"/>
  <c r="AQ2997" i="2"/>
  <c r="AI2997" i="2"/>
  <c r="AH2997" i="2"/>
  <c r="AG2997" i="2"/>
  <c r="AF2997" i="2"/>
  <c r="AS4209" i="2"/>
  <c r="AQ4209" i="2"/>
  <c r="AI4209" i="2"/>
  <c r="AH4209" i="2"/>
  <c r="AG4209" i="2"/>
  <c r="AF4209" i="2"/>
  <c r="AS1756" i="2"/>
  <c r="AQ1756" i="2"/>
  <c r="AI1756" i="2"/>
  <c r="AH1756" i="2"/>
  <c r="AG1756" i="2"/>
  <c r="AF1756" i="2"/>
  <c r="AS4208" i="2"/>
  <c r="AQ4208" i="2"/>
  <c r="AI4208" i="2"/>
  <c r="AH4208" i="2"/>
  <c r="AG4208" i="2"/>
  <c r="AF4208" i="2"/>
  <c r="AS2448" i="2"/>
  <c r="AQ2448" i="2"/>
  <c r="AI2448" i="2"/>
  <c r="AH2448" i="2"/>
  <c r="AG2448" i="2"/>
  <c r="AF2448" i="2"/>
  <c r="AS3544" i="2"/>
  <c r="AQ3544" i="2"/>
  <c r="AI3544" i="2"/>
  <c r="AH3544" i="2"/>
  <c r="AG3544" i="2"/>
  <c r="AF3544" i="2"/>
  <c r="AS2447" i="2"/>
  <c r="AQ2447" i="2"/>
  <c r="AI2447" i="2"/>
  <c r="AH2447" i="2"/>
  <c r="AG2447" i="2"/>
  <c r="AF2447" i="2"/>
  <c r="AS3362" i="2"/>
  <c r="AQ3362" i="2"/>
  <c r="AI3362" i="2"/>
  <c r="AH3362" i="2"/>
  <c r="AG3362" i="2"/>
  <c r="AF3362" i="2"/>
  <c r="AS2996" i="2"/>
  <c r="AQ2996" i="2"/>
  <c r="AI2996" i="2"/>
  <c r="AH2996" i="2"/>
  <c r="AG2996" i="2"/>
  <c r="AF2996" i="2"/>
  <c r="AS1755" i="2"/>
  <c r="AQ1755" i="2"/>
  <c r="AI1755" i="2"/>
  <c r="AH1755" i="2"/>
  <c r="AG1755" i="2"/>
  <c r="AF1755" i="2"/>
  <c r="AS1754" i="2"/>
  <c r="AQ1754" i="2"/>
  <c r="AI1754" i="2"/>
  <c r="AH1754" i="2"/>
  <c r="AG1754" i="2"/>
  <c r="AF1754" i="2"/>
  <c r="AS4207" i="2"/>
  <c r="AQ4207" i="2"/>
  <c r="AI4207" i="2"/>
  <c r="AH4207" i="2"/>
  <c r="AG4207" i="2"/>
  <c r="AF4207" i="2"/>
  <c r="AS2446" i="2"/>
  <c r="AQ2446" i="2"/>
  <c r="AI2446" i="2"/>
  <c r="AH2446" i="2"/>
  <c r="AG2446" i="2"/>
  <c r="AF2446" i="2"/>
  <c r="AS2995" i="2"/>
  <c r="AQ2995" i="2"/>
  <c r="AI2995" i="2"/>
  <c r="AH2995" i="2"/>
  <c r="AG2995" i="2"/>
  <c r="AF2995" i="2"/>
  <c r="AS1753" i="2"/>
  <c r="AQ1753" i="2"/>
  <c r="AI1753" i="2"/>
  <c r="AH1753" i="2"/>
  <c r="AG1753" i="2"/>
  <c r="AF1753" i="2"/>
  <c r="AS1752" i="2"/>
  <c r="AQ1752" i="2"/>
  <c r="AI1752" i="2"/>
  <c r="AH1752" i="2"/>
  <c r="AG1752" i="2"/>
  <c r="AF1752" i="2"/>
  <c r="AS2445" i="2"/>
  <c r="AQ2445" i="2"/>
  <c r="AI2445" i="2"/>
  <c r="AH2445" i="2"/>
  <c r="AG2445" i="2"/>
  <c r="AF2445" i="2"/>
  <c r="AS1034" i="2"/>
  <c r="AQ1034" i="2"/>
  <c r="AI1034" i="2"/>
  <c r="AH1034" i="2"/>
  <c r="AG1034" i="2"/>
  <c r="AF1034" i="2"/>
  <c r="AS4206" i="2"/>
  <c r="AQ4206" i="2"/>
  <c r="AI4206" i="2"/>
  <c r="AH4206" i="2"/>
  <c r="AG4206" i="2"/>
  <c r="AF4206" i="2"/>
  <c r="AS4205" i="2"/>
  <c r="AQ4205" i="2"/>
  <c r="AI4205" i="2"/>
  <c r="AH4205" i="2"/>
  <c r="AG4205" i="2"/>
  <c r="AF4205" i="2"/>
  <c r="AS1033" i="2"/>
  <c r="AQ1033" i="2"/>
  <c r="AI1033" i="2"/>
  <c r="AH1033" i="2"/>
  <c r="AG1033" i="2"/>
  <c r="AF1033" i="2"/>
  <c r="AS4204" i="2"/>
  <c r="AQ4204" i="2"/>
  <c r="AI4204" i="2"/>
  <c r="AH4204" i="2"/>
  <c r="AG4204" i="2"/>
  <c r="AF4204" i="2"/>
  <c r="AS2444" i="2"/>
  <c r="AQ2444" i="2"/>
  <c r="AI2444" i="2"/>
  <c r="AH2444" i="2"/>
  <c r="AG2444" i="2"/>
  <c r="AF2444" i="2"/>
  <c r="AS4203" i="2"/>
  <c r="AQ4203" i="2"/>
  <c r="AI4203" i="2"/>
  <c r="AH4203" i="2"/>
  <c r="AG4203" i="2"/>
  <c r="AF4203" i="2"/>
  <c r="AS1032" i="2"/>
  <c r="AQ1032" i="2"/>
  <c r="AI1032" i="2"/>
  <c r="AH1032" i="2"/>
  <c r="AG1032" i="2"/>
  <c r="AF1032" i="2"/>
  <c r="AS4202" i="2"/>
  <c r="AQ4202" i="2"/>
  <c r="AI4202" i="2"/>
  <c r="AH4202" i="2"/>
  <c r="AG4202" i="2"/>
  <c r="AF4202" i="2"/>
  <c r="AS3361" i="2"/>
  <c r="AQ3361" i="2"/>
  <c r="AI3361" i="2"/>
  <c r="AH3361" i="2"/>
  <c r="AG3361" i="2"/>
  <c r="AF3361" i="2"/>
  <c r="AS1751" i="2"/>
  <c r="AQ1751" i="2"/>
  <c r="AI1751" i="2"/>
  <c r="AH1751" i="2"/>
  <c r="AG1751" i="2"/>
  <c r="AF1751" i="2"/>
  <c r="AS4201" i="2"/>
  <c r="AQ4201" i="2"/>
  <c r="AI4201" i="2"/>
  <c r="AH4201" i="2"/>
  <c r="AG4201" i="2"/>
  <c r="AF4201" i="2"/>
  <c r="AS2443" i="2"/>
  <c r="AQ2443" i="2"/>
  <c r="AI2443" i="2"/>
  <c r="AH2443" i="2"/>
  <c r="AG2443" i="2"/>
  <c r="AF2443" i="2"/>
  <c r="AS2994" i="2"/>
  <c r="AQ2994" i="2"/>
  <c r="AI2994" i="2"/>
  <c r="AH2994" i="2"/>
  <c r="AG2994" i="2"/>
  <c r="AF2994" i="2"/>
  <c r="AS2993" i="2"/>
  <c r="AQ2993" i="2"/>
  <c r="AI2993" i="2"/>
  <c r="AH2993" i="2"/>
  <c r="AG2993" i="2"/>
  <c r="AF2993" i="2"/>
  <c r="AS2442" i="2"/>
  <c r="AQ2442" i="2"/>
  <c r="AI2442" i="2"/>
  <c r="AH2442" i="2"/>
  <c r="AG2442" i="2"/>
  <c r="AF2442" i="2"/>
  <c r="AS1750" i="2"/>
  <c r="AQ1750" i="2"/>
  <c r="AI1750" i="2"/>
  <c r="AH1750" i="2"/>
  <c r="AG1750" i="2"/>
  <c r="AF1750" i="2"/>
  <c r="AS2992" i="2"/>
  <c r="AQ2992" i="2"/>
  <c r="AI2992" i="2"/>
  <c r="AH2992" i="2"/>
  <c r="AG2992" i="2"/>
  <c r="AF2992" i="2"/>
  <c r="AS2441" i="2"/>
  <c r="AQ2441" i="2"/>
  <c r="AI2441" i="2"/>
  <c r="AH2441" i="2"/>
  <c r="AG2441" i="2"/>
  <c r="AF2441" i="2"/>
  <c r="AS4200" i="2"/>
  <c r="AQ4200" i="2"/>
  <c r="AI4200" i="2"/>
  <c r="AH4200" i="2"/>
  <c r="AG4200" i="2"/>
  <c r="AF4200" i="2"/>
  <c r="AS2440" i="2"/>
  <c r="AQ2440" i="2"/>
  <c r="AI2440" i="2"/>
  <c r="AH2440" i="2"/>
  <c r="AG2440" i="2"/>
  <c r="AF2440" i="2"/>
  <c r="AS2991" i="2"/>
  <c r="AQ2991" i="2"/>
  <c r="AI2991" i="2"/>
  <c r="AH2991" i="2"/>
  <c r="AG2991" i="2"/>
  <c r="AF2991" i="2"/>
  <c r="AS1749" i="2"/>
  <c r="AQ1749" i="2"/>
  <c r="AI1749" i="2"/>
  <c r="AH1749" i="2"/>
  <c r="AG1749" i="2"/>
  <c r="AF1749" i="2"/>
  <c r="AS454" i="2"/>
  <c r="AQ454" i="2"/>
  <c r="AI454" i="2"/>
  <c r="AH454" i="2"/>
  <c r="AG454" i="2"/>
  <c r="AF454" i="2"/>
  <c r="AS4199" i="2"/>
  <c r="AQ4199" i="2"/>
  <c r="AI4199" i="2"/>
  <c r="AH4199" i="2"/>
  <c r="AG4199" i="2"/>
  <c r="AF4199" i="2"/>
  <c r="AS4198" i="2"/>
  <c r="AQ4198" i="2"/>
  <c r="AI4198" i="2"/>
  <c r="AH4198" i="2"/>
  <c r="AG4198" i="2"/>
  <c r="AF4198" i="2"/>
  <c r="AS4197" i="2"/>
  <c r="AQ4197" i="2"/>
  <c r="AI4197" i="2"/>
  <c r="AH4197" i="2"/>
  <c r="AG4197" i="2"/>
  <c r="AF4197" i="2"/>
  <c r="AS4196" i="2"/>
  <c r="AQ4196" i="2"/>
  <c r="AI4196" i="2"/>
  <c r="AH4196" i="2"/>
  <c r="AG4196" i="2"/>
  <c r="AF4196" i="2"/>
  <c r="AS3360" i="2"/>
  <c r="AQ3360" i="2"/>
  <c r="AI3360" i="2"/>
  <c r="AH3360" i="2"/>
  <c r="AG3360" i="2"/>
  <c r="AF3360" i="2"/>
  <c r="AS3543" i="2"/>
  <c r="AQ3543" i="2"/>
  <c r="AI3543" i="2"/>
  <c r="AH3543" i="2"/>
  <c r="AG3543" i="2"/>
  <c r="AF3543" i="2"/>
  <c r="AS2439" i="2"/>
  <c r="AQ2439" i="2"/>
  <c r="AI2439" i="2"/>
  <c r="AH2439" i="2"/>
  <c r="AG2439" i="2"/>
  <c r="AF2439" i="2"/>
  <c r="AS1748" i="2"/>
  <c r="AQ1748" i="2"/>
  <c r="AI1748" i="2"/>
  <c r="AH1748" i="2"/>
  <c r="AG1748" i="2"/>
  <c r="AF1748" i="2"/>
  <c r="AS1031" i="2"/>
  <c r="AQ1031" i="2"/>
  <c r="AI1031" i="2"/>
  <c r="AH1031" i="2"/>
  <c r="AG1031" i="2"/>
  <c r="AF1031" i="2"/>
  <c r="AS1030" i="2"/>
  <c r="AQ1030" i="2"/>
  <c r="AI1030" i="2"/>
  <c r="AH1030" i="2"/>
  <c r="AG1030" i="2"/>
  <c r="AF1030" i="2"/>
  <c r="AS1747" i="2"/>
  <c r="AQ1747" i="2"/>
  <c r="AI1747" i="2"/>
  <c r="AH1747" i="2"/>
  <c r="AG1747" i="2"/>
  <c r="AF1747" i="2"/>
  <c r="AS1746" i="2"/>
  <c r="AQ1746" i="2"/>
  <c r="AI1746" i="2"/>
  <c r="AH1746" i="2"/>
  <c r="AG1746" i="2"/>
  <c r="AF1746" i="2"/>
  <c r="AS3542" i="2"/>
  <c r="AQ3542" i="2"/>
  <c r="AI3542" i="2"/>
  <c r="AH3542" i="2"/>
  <c r="AG3542" i="2"/>
  <c r="AF3542" i="2"/>
  <c r="AS1029" i="2"/>
  <c r="AQ1029" i="2"/>
  <c r="AI1029" i="2"/>
  <c r="AH1029" i="2"/>
  <c r="AG1029" i="2"/>
  <c r="AF1029" i="2"/>
  <c r="AS2990" i="2"/>
  <c r="AQ2990" i="2"/>
  <c r="AI2990" i="2"/>
  <c r="AH2990" i="2"/>
  <c r="AG2990" i="2"/>
  <c r="AF2990" i="2"/>
  <c r="AS453" i="2"/>
  <c r="AQ453" i="2"/>
  <c r="AI453" i="2"/>
  <c r="AH453" i="2"/>
  <c r="AG453" i="2"/>
  <c r="AF453" i="2"/>
  <c r="AS1028" i="2"/>
  <c r="AQ1028" i="2"/>
  <c r="AI1028" i="2"/>
  <c r="AH1028" i="2"/>
  <c r="AG1028" i="2"/>
  <c r="AF1028" i="2"/>
  <c r="AS1745" i="2"/>
  <c r="AQ1745" i="2"/>
  <c r="AI1745" i="2"/>
  <c r="AH1745" i="2"/>
  <c r="AG1745" i="2"/>
  <c r="AF1745" i="2"/>
  <c r="AS1027" i="2"/>
  <c r="AQ1027" i="2"/>
  <c r="AI1027" i="2"/>
  <c r="AH1027" i="2"/>
  <c r="AG1027" i="2"/>
  <c r="AF1027" i="2"/>
  <c r="AS1026" i="2"/>
  <c r="AQ1026" i="2"/>
  <c r="AI1026" i="2"/>
  <c r="AH1026" i="2"/>
  <c r="AG1026" i="2"/>
  <c r="AF1026" i="2"/>
  <c r="AS452" i="2"/>
  <c r="AQ452" i="2"/>
  <c r="AI452" i="2"/>
  <c r="AH452" i="2"/>
  <c r="AG452" i="2"/>
  <c r="AF452" i="2"/>
  <c r="AS2438" i="2"/>
  <c r="AQ2438" i="2"/>
  <c r="AI2438" i="2"/>
  <c r="AH2438" i="2"/>
  <c r="AG2438" i="2"/>
  <c r="AF2438" i="2"/>
  <c r="AS1744" i="2"/>
  <c r="AQ1744" i="2"/>
  <c r="AI1744" i="2"/>
  <c r="AH1744" i="2"/>
  <c r="AG1744" i="2"/>
  <c r="AF1744" i="2"/>
  <c r="AS2989" i="2"/>
  <c r="AQ2989" i="2"/>
  <c r="AI2989" i="2"/>
  <c r="AH2989" i="2"/>
  <c r="AG2989" i="2"/>
  <c r="AF2989" i="2"/>
  <c r="AS451" i="2"/>
  <c r="AQ451" i="2"/>
  <c r="AI451" i="2"/>
  <c r="AH451" i="2"/>
  <c r="AG451" i="2"/>
  <c r="AF451" i="2"/>
  <c r="AS2988" i="2"/>
  <c r="AQ2988" i="2"/>
  <c r="AI2988" i="2"/>
  <c r="AH2988" i="2"/>
  <c r="AG2988" i="2"/>
  <c r="AF2988" i="2"/>
  <c r="AS1025" i="2"/>
  <c r="AQ1025" i="2"/>
  <c r="AI1025" i="2"/>
  <c r="AH1025" i="2"/>
  <c r="AG1025" i="2"/>
  <c r="AF1025" i="2"/>
  <c r="AS1743" i="2"/>
  <c r="AQ1743" i="2"/>
  <c r="AI1743" i="2"/>
  <c r="AH1743" i="2"/>
  <c r="AG1743" i="2"/>
  <c r="AF1743" i="2"/>
  <c r="AS2987" i="2"/>
  <c r="AQ2987" i="2"/>
  <c r="AI2987" i="2"/>
  <c r="AH2987" i="2"/>
  <c r="AG2987" i="2"/>
  <c r="AF2987" i="2"/>
  <c r="AS110" i="2"/>
  <c r="AQ110" i="2"/>
  <c r="AI110" i="2"/>
  <c r="AH110" i="2"/>
  <c r="AG110" i="2"/>
  <c r="AF110" i="2"/>
  <c r="AS4195" i="2"/>
  <c r="AQ4195" i="2"/>
  <c r="AI4195" i="2"/>
  <c r="AH4195" i="2"/>
  <c r="AG4195" i="2"/>
  <c r="AF4195" i="2"/>
  <c r="AS4194" i="2"/>
  <c r="AQ4194" i="2"/>
  <c r="AI4194" i="2"/>
  <c r="AH4194" i="2"/>
  <c r="AG4194" i="2"/>
  <c r="AF4194" i="2"/>
  <c r="AS4193" i="2"/>
  <c r="AQ4193" i="2"/>
  <c r="AI4193" i="2"/>
  <c r="AH4193" i="2"/>
  <c r="AG4193" i="2"/>
  <c r="AF4193" i="2"/>
  <c r="AS4192" i="2"/>
  <c r="AQ4192" i="2"/>
  <c r="AI4192" i="2"/>
  <c r="AH4192" i="2"/>
  <c r="AG4192" i="2"/>
  <c r="AF4192" i="2"/>
  <c r="AS4191" i="2"/>
  <c r="AQ4191" i="2"/>
  <c r="AI4191" i="2"/>
  <c r="AH4191" i="2"/>
  <c r="AG4191" i="2"/>
  <c r="AF4191" i="2"/>
  <c r="AS4190" i="2"/>
  <c r="AQ4190" i="2"/>
  <c r="AI4190" i="2"/>
  <c r="AH4190" i="2"/>
  <c r="AG4190" i="2"/>
  <c r="AF4190" i="2"/>
  <c r="AS1742" i="2"/>
  <c r="AQ1742" i="2"/>
  <c r="AI1742" i="2"/>
  <c r="AH1742" i="2"/>
  <c r="AG1742" i="2"/>
  <c r="AF1742" i="2"/>
  <c r="AS2986" i="2"/>
  <c r="AQ2986" i="2"/>
  <c r="AI2986" i="2"/>
  <c r="AH2986" i="2"/>
  <c r="AG2986" i="2"/>
  <c r="AF2986" i="2"/>
  <c r="AS2985" i="2"/>
  <c r="AQ2985" i="2"/>
  <c r="AI2985" i="2"/>
  <c r="AH2985" i="2"/>
  <c r="AG2985" i="2"/>
  <c r="AF2985" i="2"/>
  <c r="AS450" i="2"/>
  <c r="AQ450" i="2"/>
  <c r="AI450" i="2"/>
  <c r="AH450" i="2"/>
  <c r="AG450" i="2"/>
  <c r="AF450" i="2"/>
  <c r="AS1024" i="2"/>
  <c r="AQ1024" i="2"/>
  <c r="AI1024" i="2"/>
  <c r="AH1024" i="2"/>
  <c r="AG1024" i="2"/>
  <c r="AF1024" i="2"/>
  <c r="AS2437" i="2"/>
  <c r="AQ2437" i="2"/>
  <c r="AI2437" i="2"/>
  <c r="AH2437" i="2"/>
  <c r="AG2437" i="2"/>
  <c r="AF2437" i="2"/>
  <c r="AS449" i="2"/>
  <c r="AQ449" i="2"/>
  <c r="AI449" i="2"/>
  <c r="AH449" i="2"/>
  <c r="AG449" i="2"/>
  <c r="AF449" i="2"/>
  <c r="AS2436" i="2"/>
  <c r="AQ2436" i="2"/>
  <c r="AI2436" i="2"/>
  <c r="AH2436" i="2"/>
  <c r="AG2436" i="2"/>
  <c r="AF2436" i="2"/>
  <c r="AS2435" i="2"/>
  <c r="AQ2435" i="2"/>
  <c r="AI2435" i="2"/>
  <c r="AH2435" i="2"/>
  <c r="AG2435" i="2"/>
  <c r="AF2435" i="2"/>
  <c r="AS2434" i="2"/>
  <c r="AQ2434" i="2"/>
  <c r="AI2434" i="2"/>
  <c r="AH2434" i="2"/>
  <c r="AG2434" i="2"/>
  <c r="AF2434" i="2"/>
  <c r="AS1741" i="2"/>
  <c r="AQ1741" i="2"/>
  <c r="AI1741" i="2"/>
  <c r="AH1741" i="2"/>
  <c r="AG1741" i="2"/>
  <c r="AF1741" i="2"/>
  <c r="AS1740" i="2"/>
  <c r="AQ1740" i="2"/>
  <c r="AI1740" i="2"/>
  <c r="AH1740" i="2"/>
  <c r="AG1740" i="2"/>
  <c r="AF1740" i="2"/>
  <c r="AS1739" i="2"/>
  <c r="AQ1739" i="2"/>
  <c r="AI1739" i="2"/>
  <c r="AH1739" i="2"/>
  <c r="AG1739" i="2"/>
  <c r="AF1739" i="2"/>
  <c r="AS3359" i="2"/>
  <c r="AQ3359" i="2"/>
  <c r="AI3359" i="2"/>
  <c r="AH3359" i="2"/>
  <c r="AG3359" i="2"/>
  <c r="AF3359" i="2"/>
  <c r="AS2433" i="2"/>
  <c r="AQ2433" i="2"/>
  <c r="AI2433" i="2"/>
  <c r="AH2433" i="2"/>
  <c r="AG2433" i="2"/>
  <c r="AF2433" i="2"/>
  <c r="AS2984" i="2"/>
  <c r="AQ2984" i="2"/>
  <c r="AI2984" i="2"/>
  <c r="AH2984" i="2"/>
  <c r="AG2984" i="2"/>
  <c r="AF2984" i="2"/>
  <c r="AS1738" i="2"/>
  <c r="AQ1738" i="2"/>
  <c r="AI1738" i="2"/>
  <c r="AH1738" i="2"/>
  <c r="AG1738" i="2"/>
  <c r="AF1738" i="2"/>
  <c r="AS2983" i="2"/>
  <c r="AQ2983" i="2"/>
  <c r="AI2983" i="2"/>
  <c r="AH2983" i="2"/>
  <c r="AG2983" i="2"/>
  <c r="AF2983" i="2"/>
  <c r="AS2982" i="2"/>
  <c r="AQ2982" i="2"/>
  <c r="AI2982" i="2"/>
  <c r="AH2982" i="2"/>
  <c r="AG2982" i="2"/>
  <c r="AF2982" i="2"/>
  <c r="AS1023" i="2"/>
  <c r="AQ1023" i="2"/>
  <c r="AI1023" i="2"/>
  <c r="AH1023" i="2"/>
  <c r="AG1023" i="2"/>
  <c r="AF1023" i="2"/>
  <c r="AS2432" i="2"/>
  <c r="AQ2432" i="2"/>
  <c r="AI2432" i="2"/>
  <c r="AH2432" i="2"/>
  <c r="AG2432" i="2"/>
  <c r="AF2432" i="2"/>
  <c r="AS448" i="2"/>
  <c r="AQ448" i="2"/>
  <c r="AI448" i="2"/>
  <c r="AH448" i="2"/>
  <c r="AG448" i="2"/>
  <c r="AF448" i="2"/>
  <c r="AS447" i="2"/>
  <c r="AQ447" i="2"/>
  <c r="AI447" i="2"/>
  <c r="AH447" i="2"/>
  <c r="AG447" i="2"/>
  <c r="AF447" i="2"/>
  <c r="AS3358" i="2"/>
  <c r="AQ3358" i="2"/>
  <c r="AI3358" i="2"/>
  <c r="AH3358" i="2"/>
  <c r="AG3358" i="2"/>
  <c r="AF3358" i="2"/>
  <c r="AS109" i="2"/>
  <c r="AQ109" i="2"/>
  <c r="AI109" i="2"/>
  <c r="AH109" i="2"/>
  <c r="AG109" i="2"/>
  <c r="AF109" i="2"/>
  <c r="AS2981" i="2"/>
  <c r="AQ2981" i="2"/>
  <c r="AI2981" i="2"/>
  <c r="AH2981" i="2"/>
  <c r="AG2981" i="2"/>
  <c r="AF2981" i="2"/>
  <c r="AS1737" i="2"/>
  <c r="AQ1737" i="2"/>
  <c r="AI1737" i="2"/>
  <c r="AH1737" i="2"/>
  <c r="AG1737" i="2"/>
  <c r="AF1737" i="2"/>
  <c r="AS2431" i="2"/>
  <c r="AQ2431" i="2"/>
  <c r="AI2431" i="2"/>
  <c r="AH2431" i="2"/>
  <c r="AG2431" i="2"/>
  <c r="AF2431" i="2"/>
  <c r="AS1022" i="2"/>
  <c r="AQ1022" i="2"/>
  <c r="AI1022" i="2"/>
  <c r="AH1022" i="2"/>
  <c r="AG1022" i="2"/>
  <c r="AF1022" i="2"/>
  <c r="AS3357" i="2"/>
  <c r="AQ3357" i="2"/>
  <c r="AI3357" i="2"/>
  <c r="AH3357" i="2"/>
  <c r="AG3357" i="2"/>
  <c r="AF3357" i="2"/>
  <c r="AS1021" i="2"/>
  <c r="AQ1021" i="2"/>
  <c r="AI1021" i="2"/>
  <c r="AH1021" i="2"/>
  <c r="AG1021" i="2"/>
  <c r="AF1021" i="2"/>
  <c r="AS2980" i="2"/>
  <c r="AQ2980" i="2"/>
  <c r="AI2980" i="2"/>
  <c r="AH2980" i="2"/>
  <c r="AG2980" i="2"/>
  <c r="AF2980" i="2"/>
  <c r="AS446" i="2"/>
  <c r="AQ446" i="2"/>
  <c r="AI446" i="2"/>
  <c r="AH446" i="2"/>
  <c r="AG446" i="2"/>
  <c r="AF446" i="2"/>
  <c r="AS108" i="2"/>
  <c r="AQ108" i="2"/>
  <c r="AI108" i="2"/>
  <c r="AH108" i="2"/>
  <c r="AG108" i="2"/>
  <c r="AF108" i="2"/>
  <c r="AS1736" i="2"/>
  <c r="AQ1736" i="2"/>
  <c r="AI1736" i="2"/>
  <c r="AH1736" i="2"/>
  <c r="AG1736" i="2"/>
  <c r="AF1736" i="2"/>
  <c r="AS1020" i="2"/>
  <c r="AQ1020" i="2"/>
  <c r="AI1020" i="2"/>
  <c r="AH1020" i="2"/>
  <c r="AG1020" i="2"/>
  <c r="AF1020" i="2"/>
  <c r="AS4189" i="2"/>
  <c r="AQ4189" i="2"/>
  <c r="AI4189" i="2"/>
  <c r="AH4189" i="2"/>
  <c r="AG4189" i="2"/>
  <c r="AF4189" i="2"/>
  <c r="AS1735" i="2"/>
  <c r="AQ1735" i="2"/>
  <c r="AI1735" i="2"/>
  <c r="AH1735" i="2"/>
  <c r="AG1735" i="2"/>
  <c r="AF1735" i="2"/>
  <c r="AS1734" i="2"/>
  <c r="AQ1734" i="2"/>
  <c r="AI1734" i="2"/>
  <c r="AH1734" i="2"/>
  <c r="AG1734" i="2"/>
  <c r="AF1734" i="2"/>
  <c r="AS4188" i="2"/>
  <c r="AQ4188" i="2"/>
  <c r="AI4188" i="2"/>
  <c r="AH4188" i="2"/>
  <c r="AG4188" i="2"/>
  <c r="AF4188" i="2"/>
  <c r="AS4187" i="2"/>
  <c r="AQ4187" i="2"/>
  <c r="AI4187" i="2"/>
  <c r="AH4187" i="2"/>
  <c r="AG4187" i="2"/>
  <c r="AF4187" i="2"/>
  <c r="AS1019" i="2"/>
  <c r="AQ1019" i="2"/>
  <c r="AI1019" i="2"/>
  <c r="AH1019" i="2"/>
  <c r="AG1019" i="2"/>
  <c r="AF1019" i="2"/>
  <c r="AS2430" i="2"/>
  <c r="AQ2430" i="2"/>
  <c r="AI2430" i="2"/>
  <c r="AH2430" i="2"/>
  <c r="AG2430" i="2"/>
  <c r="AF2430" i="2"/>
  <c r="AS445" i="2"/>
  <c r="AQ445" i="2"/>
  <c r="AI445" i="2"/>
  <c r="AH445" i="2"/>
  <c r="AG445" i="2"/>
  <c r="AF445" i="2"/>
  <c r="AS2429" i="2"/>
  <c r="AQ2429" i="2"/>
  <c r="AI2429" i="2"/>
  <c r="AH2429" i="2"/>
  <c r="AG2429" i="2"/>
  <c r="AF2429" i="2"/>
  <c r="AS1733" i="2"/>
  <c r="AQ1733" i="2"/>
  <c r="AI1733" i="2"/>
  <c r="AH1733" i="2"/>
  <c r="AG1733" i="2"/>
  <c r="AF1733" i="2"/>
  <c r="AS3541" i="2"/>
  <c r="AQ3541" i="2"/>
  <c r="AI3541" i="2"/>
  <c r="AH3541" i="2"/>
  <c r="AG3541" i="2"/>
  <c r="AF3541" i="2"/>
  <c r="AS1018" i="2"/>
  <c r="AQ1018" i="2"/>
  <c r="AI1018" i="2"/>
  <c r="AH1018" i="2"/>
  <c r="AG1018" i="2"/>
  <c r="AF1018" i="2"/>
  <c r="AS3540" i="2"/>
  <c r="AQ3540" i="2"/>
  <c r="AI3540" i="2"/>
  <c r="AH3540" i="2"/>
  <c r="AG3540" i="2"/>
  <c r="AF3540" i="2"/>
  <c r="AS2428" i="2"/>
  <c r="AQ2428" i="2"/>
  <c r="AI2428" i="2"/>
  <c r="AH2428" i="2"/>
  <c r="AG2428" i="2"/>
  <c r="AF2428" i="2"/>
  <c r="AS4186" i="2"/>
  <c r="AQ4186" i="2"/>
  <c r="AI4186" i="2"/>
  <c r="AH4186" i="2"/>
  <c r="AG4186" i="2"/>
  <c r="AF4186" i="2"/>
  <c r="AS2979" i="2"/>
  <c r="AQ2979" i="2"/>
  <c r="AI2979" i="2"/>
  <c r="AH2979" i="2"/>
  <c r="AG2979" i="2"/>
  <c r="AF2979" i="2"/>
  <c r="AS2978" i="2"/>
  <c r="AQ2978" i="2"/>
  <c r="AI2978" i="2"/>
  <c r="AH2978" i="2"/>
  <c r="AG2978" i="2"/>
  <c r="AF2978" i="2"/>
  <c r="AS1732" i="2"/>
  <c r="AQ1732" i="2"/>
  <c r="AI1732" i="2"/>
  <c r="AH1732" i="2"/>
  <c r="AG1732" i="2"/>
  <c r="AF1732" i="2"/>
  <c r="AS444" i="2"/>
  <c r="AQ444" i="2"/>
  <c r="AI444" i="2"/>
  <c r="AH444" i="2"/>
  <c r="AG444" i="2"/>
  <c r="AF444" i="2"/>
  <c r="AS443" i="2"/>
  <c r="AQ443" i="2"/>
  <c r="AI443" i="2"/>
  <c r="AH443" i="2"/>
  <c r="AG443" i="2"/>
  <c r="AF443" i="2"/>
  <c r="AS3356" i="2"/>
  <c r="AQ3356" i="2"/>
  <c r="AI3356" i="2"/>
  <c r="AH3356" i="2"/>
  <c r="AG3356" i="2"/>
  <c r="AF3356" i="2"/>
  <c r="AS1731" i="2"/>
  <c r="AQ1731" i="2"/>
  <c r="AI1731" i="2"/>
  <c r="AH1731" i="2"/>
  <c r="AG1731" i="2"/>
  <c r="AF1731" i="2"/>
  <c r="AS1730" i="2"/>
  <c r="AQ1730" i="2"/>
  <c r="AI1730" i="2"/>
  <c r="AH1730" i="2"/>
  <c r="AG1730" i="2"/>
  <c r="AF1730" i="2"/>
  <c r="AS3355" i="2"/>
  <c r="AQ3355" i="2"/>
  <c r="AI3355" i="2"/>
  <c r="AH3355" i="2"/>
  <c r="AG3355" i="2"/>
  <c r="AF3355" i="2"/>
  <c r="AS4185" i="2"/>
  <c r="AQ4185" i="2"/>
  <c r="AI4185" i="2"/>
  <c r="AH4185" i="2"/>
  <c r="AG4185" i="2"/>
  <c r="AF4185" i="2"/>
  <c r="AS2977" i="2"/>
  <c r="AQ2977" i="2"/>
  <c r="AI2977" i="2"/>
  <c r="AH2977" i="2"/>
  <c r="AG2977" i="2"/>
  <c r="AF2977" i="2"/>
  <c r="AS1729" i="2"/>
  <c r="AQ1729" i="2"/>
  <c r="AI1729" i="2"/>
  <c r="AH1729" i="2"/>
  <c r="AG1729" i="2"/>
  <c r="AF1729" i="2"/>
  <c r="AS2976" i="2"/>
  <c r="AQ2976" i="2"/>
  <c r="AI2976" i="2"/>
  <c r="AH2976" i="2"/>
  <c r="AG2976" i="2"/>
  <c r="AF2976" i="2"/>
  <c r="AS1728" i="2"/>
  <c r="AQ1728" i="2"/>
  <c r="AI1728" i="2"/>
  <c r="AH1728" i="2"/>
  <c r="AG1728" i="2"/>
  <c r="AF1728" i="2"/>
  <c r="AS3354" i="2"/>
  <c r="AQ3354" i="2"/>
  <c r="AI3354" i="2"/>
  <c r="AH3354" i="2"/>
  <c r="AG3354" i="2"/>
  <c r="AF3354" i="2"/>
  <c r="AS2975" i="2"/>
  <c r="AQ2975" i="2"/>
  <c r="AI2975" i="2"/>
  <c r="AH2975" i="2"/>
  <c r="AG2975" i="2"/>
  <c r="AF2975" i="2"/>
  <c r="AS1727" i="2"/>
  <c r="AQ1727" i="2"/>
  <c r="AI1727" i="2"/>
  <c r="AH1727" i="2"/>
  <c r="AG1727" i="2"/>
  <c r="AF1727" i="2"/>
  <c r="AS1726" i="2"/>
  <c r="AQ1726" i="2"/>
  <c r="AI1726" i="2"/>
  <c r="AH1726" i="2"/>
  <c r="AG1726" i="2"/>
  <c r="AF1726" i="2"/>
  <c r="AS1725" i="2"/>
  <c r="AQ1725" i="2"/>
  <c r="AI1725" i="2"/>
  <c r="AH1725" i="2"/>
  <c r="AG1725" i="2"/>
  <c r="AF1725" i="2"/>
  <c r="AS1017" i="2"/>
  <c r="AQ1017" i="2"/>
  <c r="AI1017" i="2"/>
  <c r="AH1017" i="2"/>
  <c r="AG1017" i="2"/>
  <c r="AF1017" i="2"/>
  <c r="AS1724" i="2"/>
  <c r="AQ1724" i="2"/>
  <c r="AI1724" i="2"/>
  <c r="AH1724" i="2"/>
  <c r="AG1724" i="2"/>
  <c r="AF1724" i="2"/>
  <c r="AS1016" i="2"/>
  <c r="AQ1016" i="2"/>
  <c r="AI1016" i="2"/>
  <c r="AH1016" i="2"/>
  <c r="AG1016" i="2"/>
  <c r="AF1016" i="2"/>
  <c r="AS442" i="2"/>
  <c r="AQ442" i="2"/>
  <c r="AI442" i="2"/>
  <c r="AH442" i="2"/>
  <c r="AG442" i="2"/>
  <c r="AF442" i="2"/>
  <c r="AS1015" i="2"/>
  <c r="AQ1015" i="2"/>
  <c r="AI1015" i="2"/>
  <c r="AH1015" i="2"/>
  <c r="AG1015" i="2"/>
  <c r="AF1015" i="2"/>
  <c r="AS1014" i="2"/>
  <c r="AQ1014" i="2"/>
  <c r="AI1014" i="2"/>
  <c r="AH1014" i="2"/>
  <c r="AG1014" i="2"/>
  <c r="AF1014" i="2"/>
  <c r="AS2427" i="2"/>
  <c r="AQ2427" i="2"/>
  <c r="AI2427" i="2"/>
  <c r="AH2427" i="2"/>
  <c r="AG2427" i="2"/>
  <c r="AF2427" i="2"/>
  <c r="AS2974" i="2"/>
  <c r="AQ2974" i="2"/>
  <c r="AI2974" i="2"/>
  <c r="AH2974" i="2"/>
  <c r="AG2974" i="2"/>
  <c r="AF2974" i="2"/>
  <c r="AS1013" i="2"/>
  <c r="AQ1013" i="2"/>
  <c r="AI1013" i="2"/>
  <c r="AH1013" i="2"/>
  <c r="AG1013" i="2"/>
  <c r="AF1013" i="2"/>
  <c r="AS441" i="2"/>
  <c r="AQ441" i="2"/>
  <c r="AI441" i="2"/>
  <c r="AH441" i="2"/>
  <c r="AG441" i="2"/>
  <c r="AF441" i="2"/>
  <c r="AS1723" i="2"/>
  <c r="AQ1723" i="2"/>
  <c r="AI1723" i="2"/>
  <c r="AH1723" i="2"/>
  <c r="AG1723" i="2"/>
  <c r="AF1723" i="2"/>
  <c r="AS2426" i="2"/>
  <c r="AQ2426" i="2"/>
  <c r="AI2426" i="2"/>
  <c r="AH2426" i="2"/>
  <c r="AG2426" i="2"/>
  <c r="AF2426" i="2"/>
  <c r="AS1722" i="2"/>
  <c r="AQ1722" i="2"/>
  <c r="AI1722" i="2"/>
  <c r="AH1722" i="2"/>
  <c r="AG1722" i="2"/>
  <c r="AF1722" i="2"/>
  <c r="AS2973" i="2"/>
  <c r="AQ2973" i="2"/>
  <c r="AI2973" i="2"/>
  <c r="AH2973" i="2"/>
  <c r="AG2973" i="2"/>
  <c r="AF2973" i="2"/>
  <c r="AS1721" i="2"/>
  <c r="AQ1721" i="2"/>
  <c r="AI1721" i="2"/>
  <c r="AH1721" i="2"/>
  <c r="AG1721" i="2"/>
  <c r="AF1721" i="2"/>
  <c r="AS1012" i="2"/>
  <c r="AQ1012" i="2"/>
  <c r="AI1012" i="2"/>
  <c r="AH1012" i="2"/>
  <c r="AG1012" i="2"/>
  <c r="AF1012" i="2"/>
  <c r="AS107" i="2"/>
  <c r="AQ107" i="2"/>
  <c r="AI107" i="2"/>
  <c r="AH107" i="2"/>
  <c r="AG107" i="2"/>
  <c r="AF107" i="2"/>
  <c r="AS1011" i="2"/>
  <c r="AQ1011" i="2"/>
  <c r="AI1011" i="2"/>
  <c r="AH1011" i="2"/>
  <c r="AG1011" i="2"/>
  <c r="AF1011" i="2"/>
  <c r="AS1720" i="2"/>
  <c r="AQ1720" i="2"/>
  <c r="AI1720" i="2"/>
  <c r="AH1720" i="2"/>
  <c r="AG1720" i="2"/>
  <c r="AF1720" i="2"/>
  <c r="AS1719" i="2"/>
  <c r="AQ1719" i="2"/>
  <c r="AI1719" i="2"/>
  <c r="AH1719" i="2"/>
  <c r="AG1719" i="2"/>
  <c r="AF1719" i="2"/>
  <c r="AS2972" i="2"/>
  <c r="AQ2972" i="2"/>
  <c r="AI2972" i="2"/>
  <c r="AH2972" i="2"/>
  <c r="AG2972" i="2"/>
  <c r="AF2972" i="2"/>
  <c r="AS440" i="2"/>
  <c r="AQ440" i="2"/>
  <c r="AI440" i="2"/>
  <c r="AH440" i="2"/>
  <c r="AG440" i="2"/>
  <c r="AF440" i="2"/>
  <c r="AS439" i="2"/>
  <c r="AQ439" i="2"/>
  <c r="AI439" i="2"/>
  <c r="AH439" i="2"/>
  <c r="AG439" i="2"/>
  <c r="AF439" i="2"/>
  <c r="AS438" i="2"/>
  <c r="AQ438" i="2"/>
  <c r="AI438" i="2"/>
  <c r="AH438" i="2"/>
  <c r="AG438" i="2"/>
  <c r="AF438" i="2"/>
  <c r="AS1718" i="2"/>
  <c r="AQ1718" i="2"/>
  <c r="AI1718" i="2"/>
  <c r="AH1718" i="2"/>
  <c r="AG1718" i="2"/>
  <c r="AF1718" i="2"/>
  <c r="AS2425" i="2"/>
  <c r="AQ2425" i="2"/>
  <c r="AI2425" i="2"/>
  <c r="AH2425" i="2"/>
  <c r="AG2425" i="2"/>
  <c r="AF2425" i="2"/>
  <c r="AS2971" i="2"/>
  <c r="AQ2971" i="2"/>
  <c r="AI2971" i="2"/>
  <c r="AH2971" i="2"/>
  <c r="AG2971" i="2"/>
  <c r="AF2971" i="2"/>
  <c r="AS1010" i="2"/>
  <c r="AQ1010" i="2"/>
  <c r="AI1010" i="2"/>
  <c r="AH1010" i="2"/>
  <c r="AG1010" i="2"/>
  <c r="AF1010" i="2"/>
  <c r="AS1009" i="2"/>
  <c r="AQ1009" i="2"/>
  <c r="AI1009" i="2"/>
  <c r="AH1009" i="2"/>
  <c r="AG1009" i="2"/>
  <c r="AF1009" i="2"/>
  <c r="AS2970" i="2"/>
  <c r="AQ2970" i="2"/>
  <c r="AI2970" i="2"/>
  <c r="AH2970" i="2"/>
  <c r="AG2970" i="2"/>
  <c r="AF2970" i="2"/>
  <c r="AS437" i="2"/>
  <c r="AQ437" i="2"/>
  <c r="AI437" i="2"/>
  <c r="AH437" i="2"/>
  <c r="AG437" i="2"/>
  <c r="AF437" i="2"/>
  <c r="AS2424" i="2"/>
  <c r="AQ2424" i="2"/>
  <c r="AI2424" i="2"/>
  <c r="AH2424" i="2"/>
  <c r="AG2424" i="2"/>
  <c r="AF2424" i="2"/>
  <c r="AS2423" i="2"/>
  <c r="AQ2423" i="2"/>
  <c r="AI2423" i="2"/>
  <c r="AH2423" i="2"/>
  <c r="AG2423" i="2"/>
  <c r="AF2423" i="2"/>
  <c r="AS2422" i="2"/>
  <c r="AQ2422" i="2"/>
  <c r="AI2422" i="2"/>
  <c r="AH2422" i="2"/>
  <c r="AG2422" i="2"/>
  <c r="AF2422" i="2"/>
  <c r="AS2421" i="2"/>
  <c r="AQ2421" i="2"/>
  <c r="AI2421" i="2"/>
  <c r="AH2421" i="2"/>
  <c r="AG2421" i="2"/>
  <c r="AF2421" i="2"/>
  <c r="AS2420" i="2"/>
  <c r="AQ2420" i="2"/>
  <c r="AI2420" i="2"/>
  <c r="AH2420" i="2"/>
  <c r="AG2420" i="2"/>
  <c r="AF2420" i="2"/>
  <c r="AS2419" i="2"/>
  <c r="AQ2419" i="2"/>
  <c r="AI2419" i="2"/>
  <c r="AH2419" i="2"/>
  <c r="AG2419" i="2"/>
  <c r="AF2419" i="2"/>
  <c r="AS2418" i="2"/>
  <c r="AQ2418" i="2"/>
  <c r="AI2418" i="2"/>
  <c r="AH2418" i="2"/>
  <c r="AG2418" i="2"/>
  <c r="AF2418" i="2"/>
  <c r="AS2417" i="2"/>
  <c r="AQ2417" i="2"/>
  <c r="AI2417" i="2"/>
  <c r="AH2417" i="2"/>
  <c r="AG2417" i="2"/>
  <c r="AF2417" i="2"/>
  <c r="AS1717" i="2"/>
  <c r="AQ1717" i="2"/>
  <c r="AI1717" i="2"/>
  <c r="AH1717" i="2"/>
  <c r="AG1717" i="2"/>
  <c r="AF1717" i="2"/>
  <c r="AS2969" i="2"/>
  <c r="AQ2969" i="2"/>
  <c r="AI2969" i="2"/>
  <c r="AH2969" i="2"/>
  <c r="AG2969" i="2"/>
  <c r="AF2969" i="2"/>
  <c r="AS1716" i="2"/>
  <c r="AQ1716" i="2"/>
  <c r="AI1716" i="2"/>
  <c r="AH1716" i="2"/>
  <c r="AG1716" i="2"/>
  <c r="AF1716" i="2"/>
  <c r="AS436" i="2"/>
  <c r="AQ436" i="2"/>
  <c r="AI436" i="2"/>
  <c r="AH436" i="2"/>
  <c r="AG436" i="2"/>
  <c r="AF436" i="2"/>
  <c r="AS1008" i="2"/>
  <c r="AQ1008" i="2"/>
  <c r="AI1008" i="2"/>
  <c r="AH1008" i="2"/>
  <c r="AG1008" i="2"/>
  <c r="AF1008" i="2"/>
  <c r="AS2416" i="2"/>
  <c r="AQ2416" i="2"/>
  <c r="AI2416" i="2"/>
  <c r="AH2416" i="2"/>
  <c r="AG2416" i="2"/>
  <c r="AF2416" i="2"/>
  <c r="AS106" i="2"/>
  <c r="AQ106" i="2"/>
  <c r="AI106" i="2"/>
  <c r="AH106" i="2"/>
  <c r="AG106" i="2"/>
  <c r="AF106" i="2"/>
  <c r="AS2415" i="2"/>
  <c r="AQ2415" i="2"/>
  <c r="AI2415" i="2"/>
  <c r="AH2415" i="2"/>
  <c r="AG2415" i="2"/>
  <c r="AF2415" i="2"/>
  <c r="AS2414" i="2"/>
  <c r="AQ2414" i="2"/>
  <c r="AI2414" i="2"/>
  <c r="AH2414" i="2"/>
  <c r="AG2414" i="2"/>
  <c r="AF2414" i="2"/>
  <c r="AS105" i="2"/>
  <c r="AQ105" i="2"/>
  <c r="AI105" i="2"/>
  <c r="AH105" i="2"/>
  <c r="AG105" i="2"/>
  <c r="AF105" i="2"/>
  <c r="AS2413" i="2"/>
  <c r="AQ2413" i="2"/>
  <c r="AI2413" i="2"/>
  <c r="AH2413" i="2"/>
  <c r="AG2413" i="2"/>
  <c r="AF2413" i="2"/>
  <c r="AS2412" i="2"/>
  <c r="AQ2412" i="2"/>
  <c r="AI2412" i="2"/>
  <c r="AH2412" i="2"/>
  <c r="AG2412" i="2"/>
  <c r="AF2412" i="2"/>
  <c r="AS3539" i="2"/>
  <c r="AQ3539" i="2"/>
  <c r="AI3539" i="2"/>
  <c r="AH3539" i="2"/>
  <c r="AG3539" i="2"/>
  <c r="AF3539" i="2"/>
  <c r="AS435" i="2"/>
  <c r="AQ435" i="2"/>
  <c r="AI435" i="2"/>
  <c r="AH435" i="2"/>
  <c r="AG435" i="2"/>
  <c r="AF435" i="2"/>
  <c r="AS2411" i="2"/>
  <c r="AQ2411" i="2"/>
  <c r="AI2411" i="2"/>
  <c r="AH2411" i="2"/>
  <c r="AG2411" i="2"/>
  <c r="AF2411" i="2"/>
  <c r="AS434" i="2"/>
  <c r="AQ434" i="2"/>
  <c r="AI434" i="2"/>
  <c r="AH434" i="2"/>
  <c r="AG434" i="2"/>
  <c r="AF434" i="2"/>
  <c r="AS2410" i="2"/>
  <c r="AQ2410" i="2"/>
  <c r="AI2410" i="2"/>
  <c r="AH2410" i="2"/>
  <c r="AG2410" i="2"/>
  <c r="AF2410" i="2"/>
  <c r="AS2409" i="2"/>
  <c r="AQ2409" i="2"/>
  <c r="AI2409" i="2"/>
  <c r="AH2409" i="2"/>
  <c r="AG2409" i="2"/>
  <c r="AF2409" i="2"/>
  <c r="AS2968" i="2"/>
  <c r="AQ2968" i="2"/>
  <c r="AI2968" i="2"/>
  <c r="AH2968" i="2"/>
  <c r="AG2968" i="2"/>
  <c r="AF2968" i="2"/>
  <c r="AS4184" i="2"/>
  <c r="AQ4184" i="2"/>
  <c r="AI4184" i="2"/>
  <c r="AH4184" i="2"/>
  <c r="AG4184" i="2"/>
  <c r="AF4184" i="2"/>
  <c r="AS2408" i="2"/>
  <c r="AQ2408" i="2"/>
  <c r="AI2408" i="2"/>
  <c r="AH2408" i="2"/>
  <c r="AG2408" i="2"/>
  <c r="AF2408" i="2"/>
  <c r="AS3538" i="2"/>
  <c r="AQ3538" i="2"/>
  <c r="AI3538" i="2"/>
  <c r="AH3538" i="2"/>
  <c r="AG3538" i="2"/>
  <c r="AF3538" i="2"/>
  <c r="AS1715" i="2"/>
  <c r="AQ1715" i="2"/>
  <c r="AI1715" i="2"/>
  <c r="AH1715" i="2"/>
  <c r="AG1715" i="2"/>
  <c r="AF1715" i="2"/>
  <c r="AS104" i="2"/>
  <c r="AQ104" i="2"/>
  <c r="AI104" i="2"/>
  <c r="AH104" i="2"/>
  <c r="AG104" i="2"/>
  <c r="AF104" i="2"/>
  <c r="AS2407" i="2"/>
  <c r="AQ2407" i="2"/>
  <c r="AI2407" i="2"/>
  <c r="AH2407" i="2"/>
  <c r="AG2407" i="2"/>
  <c r="AF2407" i="2"/>
  <c r="AS2406" i="2"/>
  <c r="AQ2406" i="2"/>
  <c r="AI2406" i="2"/>
  <c r="AH2406" i="2"/>
  <c r="AG2406" i="2"/>
  <c r="AF2406" i="2"/>
  <c r="AS1714" i="2"/>
  <c r="AQ1714" i="2"/>
  <c r="AI1714" i="2"/>
  <c r="AH1714" i="2"/>
  <c r="AG1714" i="2"/>
  <c r="AF1714" i="2"/>
  <c r="AS103" i="2"/>
  <c r="AQ103" i="2"/>
  <c r="AI103" i="2"/>
  <c r="AH103" i="2"/>
  <c r="AG103" i="2"/>
  <c r="AF103" i="2"/>
  <c r="AS1713" i="2"/>
  <c r="AQ1713" i="2"/>
  <c r="AI1713" i="2"/>
  <c r="AH1713" i="2"/>
  <c r="AG1713" i="2"/>
  <c r="AF1713" i="2"/>
  <c r="AS3537" i="2"/>
  <c r="AQ3537" i="2"/>
  <c r="AI3537" i="2"/>
  <c r="AH3537" i="2"/>
  <c r="AG3537" i="2"/>
  <c r="AF3537" i="2"/>
  <c r="AS2967" i="2"/>
  <c r="AQ2967" i="2"/>
  <c r="AI2967" i="2"/>
  <c r="AH2967" i="2"/>
  <c r="AG2967" i="2"/>
  <c r="AF2967" i="2"/>
  <c r="AS1712" i="2"/>
  <c r="AQ1712" i="2"/>
  <c r="AI1712" i="2"/>
  <c r="AH1712" i="2"/>
  <c r="AG1712" i="2"/>
  <c r="AF1712" i="2"/>
  <c r="AS433" i="2"/>
  <c r="AQ433" i="2"/>
  <c r="AI433" i="2"/>
  <c r="AH433" i="2"/>
  <c r="AG433" i="2"/>
  <c r="AF433" i="2"/>
  <c r="AS2405" i="2"/>
  <c r="AQ2405" i="2"/>
  <c r="AI2405" i="2"/>
  <c r="AH2405" i="2"/>
  <c r="AG2405" i="2"/>
  <c r="AF2405" i="2"/>
  <c r="AS2404" i="2"/>
  <c r="AQ2404" i="2"/>
  <c r="AI2404" i="2"/>
  <c r="AH2404" i="2"/>
  <c r="AG2404" i="2"/>
  <c r="AF2404" i="2"/>
  <c r="AS432" i="2"/>
  <c r="AQ432" i="2"/>
  <c r="AI432" i="2"/>
  <c r="AH432" i="2"/>
  <c r="AG432" i="2"/>
  <c r="AF432" i="2"/>
  <c r="AS1007" i="2"/>
  <c r="AQ1007" i="2"/>
  <c r="AI1007" i="2"/>
  <c r="AH1007" i="2"/>
  <c r="AG1007" i="2"/>
  <c r="AF1007" i="2"/>
  <c r="AS1006" i="2"/>
  <c r="AQ1006" i="2"/>
  <c r="AI1006" i="2"/>
  <c r="AH1006" i="2"/>
  <c r="AG1006" i="2"/>
  <c r="AF1006" i="2"/>
  <c r="AS1005" i="2"/>
  <c r="AQ1005" i="2"/>
  <c r="AI1005" i="2"/>
  <c r="AH1005" i="2"/>
  <c r="AG1005" i="2"/>
  <c r="AF1005" i="2"/>
  <c r="AS1711" i="2"/>
  <c r="AQ1711" i="2"/>
  <c r="AI1711" i="2"/>
  <c r="AH1711" i="2"/>
  <c r="AG1711" i="2"/>
  <c r="AF1711" i="2"/>
  <c r="AS3353" i="2"/>
  <c r="AQ3353" i="2"/>
  <c r="AI3353" i="2"/>
  <c r="AH3353" i="2"/>
  <c r="AG3353" i="2"/>
  <c r="AF3353" i="2"/>
  <c r="AS1004" i="2"/>
  <c r="AQ1004" i="2"/>
  <c r="AI1004" i="2"/>
  <c r="AH1004" i="2"/>
  <c r="AG1004" i="2"/>
  <c r="AF1004" i="2"/>
  <c r="AS1710" i="2"/>
  <c r="AQ1710" i="2"/>
  <c r="AI1710" i="2"/>
  <c r="AH1710" i="2"/>
  <c r="AG1710" i="2"/>
  <c r="AF1710" i="2"/>
  <c r="AS2966" i="2"/>
  <c r="AQ2966" i="2"/>
  <c r="AI2966" i="2"/>
  <c r="AH2966" i="2"/>
  <c r="AG2966" i="2"/>
  <c r="AF2966" i="2"/>
  <c r="AS2965" i="2"/>
  <c r="AQ2965" i="2"/>
  <c r="AI2965" i="2"/>
  <c r="AH2965" i="2"/>
  <c r="AG2965" i="2"/>
  <c r="AF2965" i="2"/>
  <c r="AS431" i="2"/>
  <c r="AQ431" i="2"/>
  <c r="AI431" i="2"/>
  <c r="AH431" i="2"/>
  <c r="AG431" i="2"/>
  <c r="AF431" i="2"/>
  <c r="AS430" i="2"/>
  <c r="AQ430" i="2"/>
  <c r="AI430" i="2"/>
  <c r="AH430" i="2"/>
  <c r="AG430" i="2"/>
  <c r="AF430" i="2"/>
  <c r="AS1003" i="2"/>
  <c r="AQ1003" i="2"/>
  <c r="AI1003" i="2"/>
  <c r="AH1003" i="2"/>
  <c r="AG1003" i="2"/>
  <c r="AF1003" i="2"/>
  <c r="AS1002" i="2"/>
  <c r="AQ1002" i="2"/>
  <c r="AI1002" i="2"/>
  <c r="AH1002" i="2"/>
  <c r="AG1002" i="2"/>
  <c r="AF1002" i="2"/>
  <c r="AS429" i="2"/>
  <c r="AQ429" i="2"/>
  <c r="AI429" i="2"/>
  <c r="AH429" i="2"/>
  <c r="AG429" i="2"/>
  <c r="AF429" i="2"/>
  <c r="AS1001" i="2"/>
  <c r="AQ1001" i="2"/>
  <c r="AI1001" i="2"/>
  <c r="AH1001" i="2"/>
  <c r="AG1001" i="2"/>
  <c r="AF1001" i="2"/>
  <c r="AS1709" i="2"/>
  <c r="AQ1709" i="2"/>
  <c r="AI1709" i="2"/>
  <c r="AH1709" i="2"/>
  <c r="AG1709" i="2"/>
  <c r="AF1709" i="2"/>
  <c r="AS2964" i="2"/>
  <c r="AQ2964" i="2"/>
  <c r="AI2964" i="2"/>
  <c r="AH2964" i="2"/>
  <c r="AG2964" i="2"/>
  <c r="AF2964" i="2"/>
  <c r="AS2403" i="2"/>
  <c r="AQ2403" i="2"/>
  <c r="AI2403" i="2"/>
  <c r="AH2403" i="2"/>
  <c r="AG2403" i="2"/>
  <c r="AF2403" i="2"/>
  <c r="AS3536" i="2"/>
  <c r="AQ3536" i="2"/>
  <c r="AI3536" i="2"/>
  <c r="AH3536" i="2"/>
  <c r="AG3536" i="2"/>
  <c r="AF3536" i="2"/>
  <c r="AS102" i="2"/>
  <c r="AQ102" i="2"/>
  <c r="AI102" i="2"/>
  <c r="AH102" i="2"/>
  <c r="AG102" i="2"/>
  <c r="AF102" i="2"/>
  <c r="AS2402" i="2"/>
  <c r="AQ2402" i="2"/>
  <c r="AI2402" i="2"/>
  <c r="AH2402" i="2"/>
  <c r="AG2402" i="2"/>
  <c r="AF2402" i="2"/>
  <c r="AS2401" i="2"/>
  <c r="AQ2401" i="2"/>
  <c r="AI2401" i="2"/>
  <c r="AH2401" i="2"/>
  <c r="AG2401" i="2"/>
  <c r="AF2401" i="2"/>
  <c r="AS428" i="2"/>
  <c r="AQ428" i="2"/>
  <c r="AI428" i="2"/>
  <c r="AH428" i="2"/>
  <c r="AG428" i="2"/>
  <c r="AF428" i="2"/>
  <c r="AS427" i="2"/>
  <c r="AQ427" i="2"/>
  <c r="AI427" i="2"/>
  <c r="AH427" i="2"/>
  <c r="AG427" i="2"/>
  <c r="AF427" i="2"/>
  <c r="AS4183" i="2"/>
  <c r="AQ4183" i="2"/>
  <c r="AI4183" i="2"/>
  <c r="AH4183" i="2"/>
  <c r="AG4183" i="2"/>
  <c r="AF4183" i="2"/>
  <c r="AS1000" i="2"/>
  <c r="AQ1000" i="2"/>
  <c r="AI1000" i="2"/>
  <c r="AH1000" i="2"/>
  <c r="AG1000" i="2"/>
  <c r="AF1000" i="2"/>
  <c r="AS2400" i="2"/>
  <c r="AQ2400" i="2"/>
  <c r="AI2400" i="2"/>
  <c r="AH2400" i="2"/>
  <c r="AG2400" i="2"/>
  <c r="AF2400" i="2"/>
  <c r="AS999" i="2"/>
  <c r="AQ999" i="2"/>
  <c r="AI999" i="2"/>
  <c r="AH999" i="2"/>
  <c r="AG999" i="2"/>
  <c r="AF999" i="2"/>
  <c r="AS998" i="2"/>
  <c r="AQ998" i="2"/>
  <c r="AI998" i="2"/>
  <c r="AH998" i="2"/>
  <c r="AG998" i="2"/>
  <c r="AF998" i="2"/>
  <c r="AS1708" i="2"/>
  <c r="AQ1708" i="2"/>
  <c r="AI1708" i="2"/>
  <c r="AH1708" i="2"/>
  <c r="AG1708" i="2"/>
  <c r="AF1708" i="2"/>
  <c r="AS2399" i="2"/>
  <c r="AQ2399" i="2"/>
  <c r="AI2399" i="2"/>
  <c r="AH2399" i="2"/>
  <c r="AG2399" i="2"/>
  <c r="AF2399" i="2"/>
  <c r="AS1707" i="2"/>
  <c r="AQ1707" i="2"/>
  <c r="AI1707" i="2"/>
  <c r="AH1707" i="2"/>
  <c r="AG1707" i="2"/>
  <c r="AF1707" i="2"/>
  <c r="AS1706" i="2"/>
  <c r="AQ1706" i="2"/>
  <c r="AI1706" i="2"/>
  <c r="AH1706" i="2"/>
  <c r="AG1706" i="2"/>
  <c r="AF1706" i="2"/>
  <c r="AS2963" i="2"/>
  <c r="AQ2963" i="2"/>
  <c r="AI2963" i="2"/>
  <c r="AH2963" i="2"/>
  <c r="AG2963" i="2"/>
  <c r="AF2963" i="2"/>
  <c r="AS426" i="2"/>
  <c r="AQ426" i="2"/>
  <c r="AI426" i="2"/>
  <c r="AH426" i="2"/>
  <c r="AG426" i="2"/>
  <c r="AF426" i="2"/>
  <c r="AS101" i="2"/>
  <c r="AQ101" i="2"/>
  <c r="AI101" i="2"/>
  <c r="AH101" i="2"/>
  <c r="AG101" i="2"/>
  <c r="AF101" i="2"/>
  <c r="AS2398" i="2"/>
  <c r="AQ2398" i="2"/>
  <c r="AI2398" i="2"/>
  <c r="AH2398" i="2"/>
  <c r="AG2398" i="2"/>
  <c r="AF2398" i="2"/>
  <c r="AS100" i="2"/>
  <c r="AQ100" i="2"/>
  <c r="AI100" i="2"/>
  <c r="AH100" i="2"/>
  <c r="AG100" i="2"/>
  <c r="AF100" i="2"/>
  <c r="AS997" i="2"/>
  <c r="AQ997" i="2"/>
  <c r="AI997" i="2"/>
  <c r="AH997" i="2"/>
  <c r="AG997" i="2"/>
  <c r="AF997" i="2"/>
  <c r="AS1705" i="2"/>
  <c r="AQ1705" i="2"/>
  <c r="AI1705" i="2"/>
  <c r="AH1705" i="2"/>
  <c r="AG1705" i="2"/>
  <c r="AF1705" i="2"/>
  <c r="AS99" i="2"/>
  <c r="AQ99" i="2"/>
  <c r="AI99" i="2"/>
  <c r="AH99" i="2"/>
  <c r="AG99" i="2"/>
  <c r="AF99" i="2"/>
  <c r="AS2962" i="2"/>
  <c r="AQ2962" i="2"/>
  <c r="AI2962" i="2"/>
  <c r="AH2962" i="2"/>
  <c r="AG2962" i="2"/>
  <c r="AF2962" i="2"/>
  <c r="AS1704" i="2"/>
  <c r="AQ1704" i="2"/>
  <c r="AI1704" i="2"/>
  <c r="AH1704" i="2"/>
  <c r="AG1704" i="2"/>
  <c r="AF1704" i="2"/>
  <c r="AS996" i="2"/>
  <c r="AQ996" i="2"/>
  <c r="AI996" i="2"/>
  <c r="AH996" i="2"/>
  <c r="AG996" i="2"/>
  <c r="AF996" i="2"/>
  <c r="AS1703" i="2"/>
  <c r="AQ1703" i="2"/>
  <c r="AI1703" i="2"/>
  <c r="AH1703" i="2"/>
  <c r="AG1703" i="2"/>
  <c r="AF1703" i="2"/>
  <c r="AS3352" i="2"/>
  <c r="AQ3352" i="2"/>
  <c r="AI3352" i="2"/>
  <c r="AH3352" i="2"/>
  <c r="AG3352" i="2"/>
  <c r="AF3352" i="2"/>
  <c r="AS1702" i="2"/>
  <c r="AQ1702" i="2"/>
  <c r="AI1702" i="2"/>
  <c r="AH1702" i="2"/>
  <c r="AG1702" i="2"/>
  <c r="AF1702" i="2"/>
  <c r="AS2397" i="2"/>
  <c r="AQ2397" i="2"/>
  <c r="AI2397" i="2"/>
  <c r="AH2397" i="2"/>
  <c r="AG2397" i="2"/>
  <c r="AF2397" i="2"/>
  <c r="AS2961" i="2"/>
  <c r="AQ2961" i="2"/>
  <c r="AI2961" i="2"/>
  <c r="AH2961" i="2"/>
  <c r="AG2961" i="2"/>
  <c r="AF2961" i="2"/>
  <c r="AS425" i="2"/>
  <c r="AQ425" i="2"/>
  <c r="AI425" i="2"/>
  <c r="AH425" i="2"/>
  <c r="AG425" i="2"/>
  <c r="AF425" i="2"/>
  <c r="AS995" i="2"/>
  <c r="AQ995" i="2"/>
  <c r="AI995" i="2"/>
  <c r="AH995" i="2"/>
  <c r="AG995" i="2"/>
  <c r="AF995" i="2"/>
  <c r="AS3535" i="2"/>
  <c r="AQ3535" i="2"/>
  <c r="AI3535" i="2"/>
  <c r="AH3535" i="2"/>
  <c r="AG3535" i="2"/>
  <c r="AF3535" i="2"/>
  <c r="AS2396" i="2"/>
  <c r="AQ2396" i="2"/>
  <c r="AI2396" i="2"/>
  <c r="AH2396" i="2"/>
  <c r="AG2396" i="2"/>
  <c r="AF2396" i="2"/>
  <c r="AS3351" i="2"/>
  <c r="AQ3351" i="2"/>
  <c r="AI3351" i="2"/>
  <c r="AH3351" i="2"/>
  <c r="AG3351" i="2"/>
  <c r="AF3351" i="2"/>
  <c r="AS1701" i="2"/>
  <c r="AQ1701" i="2"/>
  <c r="AI1701" i="2"/>
  <c r="AH1701" i="2"/>
  <c r="AG1701" i="2"/>
  <c r="AF1701" i="2"/>
  <c r="AS1700" i="2"/>
  <c r="AQ1700" i="2"/>
  <c r="AI1700" i="2"/>
  <c r="AH1700" i="2"/>
  <c r="AG1700" i="2"/>
  <c r="AF1700" i="2"/>
  <c r="AS3350" i="2"/>
  <c r="AQ3350" i="2"/>
  <c r="AI3350" i="2"/>
  <c r="AH3350" i="2"/>
  <c r="AG3350" i="2"/>
  <c r="AF3350" i="2"/>
  <c r="AS1699" i="2"/>
  <c r="AQ1699" i="2"/>
  <c r="AI1699" i="2"/>
  <c r="AH1699" i="2"/>
  <c r="AG1699" i="2"/>
  <c r="AF1699" i="2"/>
  <c r="AS3349" i="2"/>
  <c r="AQ3349" i="2"/>
  <c r="AI3349" i="2"/>
  <c r="AH3349" i="2"/>
  <c r="AG3349" i="2"/>
  <c r="AF3349" i="2"/>
  <c r="AS2960" i="2"/>
  <c r="AQ2960" i="2"/>
  <c r="AI2960" i="2"/>
  <c r="AH2960" i="2"/>
  <c r="AG2960" i="2"/>
  <c r="AF2960" i="2"/>
  <c r="AS994" i="2"/>
  <c r="AQ994" i="2"/>
  <c r="AI994" i="2"/>
  <c r="AH994" i="2"/>
  <c r="AG994" i="2"/>
  <c r="AF994" i="2"/>
  <c r="AS2395" i="2"/>
  <c r="AQ2395" i="2"/>
  <c r="AI2395" i="2"/>
  <c r="AH2395" i="2"/>
  <c r="AG2395" i="2"/>
  <c r="AF2395" i="2"/>
  <c r="AS424" i="2"/>
  <c r="AQ424" i="2"/>
  <c r="AI424" i="2"/>
  <c r="AH424" i="2"/>
  <c r="AG424" i="2"/>
  <c r="AF424" i="2"/>
  <c r="AS993" i="2"/>
  <c r="AQ993" i="2"/>
  <c r="AI993" i="2"/>
  <c r="AH993" i="2"/>
  <c r="AG993" i="2"/>
  <c r="AF993" i="2"/>
  <c r="AS423" i="2"/>
  <c r="AQ423" i="2"/>
  <c r="AI423" i="2"/>
  <c r="AH423" i="2"/>
  <c r="AG423" i="2"/>
  <c r="AF423" i="2"/>
  <c r="AS1698" i="2"/>
  <c r="AQ1698" i="2"/>
  <c r="AI1698" i="2"/>
  <c r="AH1698" i="2"/>
  <c r="AG1698" i="2"/>
  <c r="AF1698" i="2"/>
  <c r="AS2959" i="2"/>
  <c r="AQ2959" i="2"/>
  <c r="AI2959" i="2"/>
  <c r="AH2959" i="2"/>
  <c r="AG2959" i="2"/>
  <c r="AF2959" i="2"/>
  <c r="AS422" i="2"/>
  <c r="AQ422" i="2"/>
  <c r="AI422" i="2"/>
  <c r="AH422" i="2"/>
  <c r="AG422" i="2"/>
  <c r="AF422" i="2"/>
  <c r="AS2958" i="2"/>
  <c r="AQ2958" i="2"/>
  <c r="AI2958" i="2"/>
  <c r="AH2958" i="2"/>
  <c r="AG2958" i="2"/>
  <c r="AF2958" i="2"/>
  <c r="AS2957" i="2"/>
  <c r="AQ2957" i="2"/>
  <c r="AI2957" i="2"/>
  <c r="AH2957" i="2"/>
  <c r="AG2957" i="2"/>
  <c r="AF2957" i="2"/>
  <c r="AS1697" i="2"/>
  <c r="AQ1697" i="2"/>
  <c r="AI1697" i="2"/>
  <c r="AH1697" i="2"/>
  <c r="AG1697" i="2"/>
  <c r="AF1697" i="2"/>
  <c r="AS4182" i="2"/>
  <c r="AQ4182" i="2"/>
  <c r="AI4182" i="2"/>
  <c r="AH4182" i="2"/>
  <c r="AG4182" i="2"/>
  <c r="AF4182" i="2"/>
  <c r="AS2394" i="2"/>
  <c r="AQ2394" i="2"/>
  <c r="AI2394" i="2"/>
  <c r="AH2394" i="2"/>
  <c r="AG2394" i="2"/>
  <c r="AF2394" i="2"/>
  <c r="AS421" i="2"/>
  <c r="AQ421" i="2"/>
  <c r="AI421" i="2"/>
  <c r="AH421" i="2"/>
  <c r="AG421" i="2"/>
  <c r="AF421" i="2"/>
  <c r="AS1696" i="2"/>
  <c r="AQ1696" i="2"/>
  <c r="AI1696" i="2"/>
  <c r="AH1696" i="2"/>
  <c r="AG1696" i="2"/>
  <c r="AF1696" i="2"/>
  <c r="AS3348" i="2"/>
  <c r="AQ3348" i="2"/>
  <c r="AI3348" i="2"/>
  <c r="AH3348" i="2"/>
  <c r="AG3348" i="2"/>
  <c r="AF3348" i="2"/>
  <c r="AS2393" i="2"/>
  <c r="AQ2393" i="2"/>
  <c r="AI2393" i="2"/>
  <c r="AH2393" i="2"/>
  <c r="AG2393" i="2"/>
  <c r="AF2393" i="2"/>
  <c r="AS98" i="2"/>
  <c r="AQ98" i="2"/>
  <c r="AI98" i="2"/>
  <c r="AH98" i="2"/>
  <c r="AG98" i="2"/>
  <c r="AF98" i="2"/>
  <c r="AS2392" i="2"/>
  <c r="AQ2392" i="2"/>
  <c r="AI2392" i="2"/>
  <c r="AH2392" i="2"/>
  <c r="AG2392" i="2"/>
  <c r="AF2392" i="2"/>
  <c r="AS992" i="2"/>
  <c r="AQ992" i="2"/>
  <c r="AI992" i="2"/>
  <c r="AH992" i="2"/>
  <c r="AG992" i="2"/>
  <c r="AF992" i="2"/>
  <c r="AS1695" i="2"/>
  <c r="AQ1695" i="2"/>
  <c r="AI1695" i="2"/>
  <c r="AH1695" i="2"/>
  <c r="AG1695" i="2"/>
  <c r="AF1695" i="2"/>
  <c r="AS3347" i="2"/>
  <c r="AQ3347" i="2"/>
  <c r="AI3347" i="2"/>
  <c r="AH3347" i="2"/>
  <c r="AG3347" i="2"/>
  <c r="AF3347" i="2"/>
  <c r="AS1694" i="2"/>
  <c r="AQ1694" i="2"/>
  <c r="AI1694" i="2"/>
  <c r="AH1694" i="2"/>
  <c r="AG1694" i="2"/>
  <c r="AF1694" i="2"/>
  <c r="AS420" i="2"/>
  <c r="AQ420" i="2"/>
  <c r="AI420" i="2"/>
  <c r="AH420" i="2"/>
  <c r="AG420" i="2"/>
  <c r="AF420" i="2"/>
  <c r="AS991" i="2"/>
  <c r="AQ991" i="2"/>
  <c r="AI991" i="2"/>
  <c r="AH991" i="2"/>
  <c r="AG991" i="2"/>
  <c r="AF991" i="2"/>
  <c r="AS1693" i="2"/>
  <c r="AQ1693" i="2"/>
  <c r="AI1693" i="2"/>
  <c r="AH1693" i="2"/>
  <c r="AG1693" i="2"/>
  <c r="AF1693" i="2"/>
  <c r="AS990" i="2"/>
  <c r="AQ990" i="2"/>
  <c r="AI990" i="2"/>
  <c r="AH990" i="2"/>
  <c r="AG990" i="2"/>
  <c r="AF990" i="2"/>
  <c r="AS2956" i="2"/>
  <c r="AQ2956" i="2"/>
  <c r="AI2956" i="2"/>
  <c r="AH2956" i="2"/>
  <c r="AG2956" i="2"/>
  <c r="AF2956" i="2"/>
  <c r="AS3346" i="2"/>
  <c r="AQ3346" i="2"/>
  <c r="AI3346" i="2"/>
  <c r="AH3346" i="2"/>
  <c r="AG3346" i="2"/>
  <c r="AF3346" i="2"/>
  <c r="AS419" i="2"/>
  <c r="AQ419" i="2"/>
  <c r="AI419" i="2"/>
  <c r="AH419" i="2"/>
  <c r="AG419" i="2"/>
  <c r="AF419" i="2"/>
  <c r="AS3534" i="2"/>
  <c r="AQ3534" i="2"/>
  <c r="AI3534" i="2"/>
  <c r="AH3534" i="2"/>
  <c r="AG3534" i="2"/>
  <c r="AF3534" i="2"/>
  <c r="AS418" i="2"/>
  <c r="AQ418" i="2"/>
  <c r="AI418" i="2"/>
  <c r="AH418" i="2"/>
  <c r="AG418" i="2"/>
  <c r="AF418" i="2"/>
  <c r="AS3345" i="2"/>
  <c r="AQ3345" i="2"/>
  <c r="AI3345" i="2"/>
  <c r="AH3345" i="2"/>
  <c r="AG3345" i="2"/>
  <c r="AF3345" i="2"/>
  <c r="AS3533" i="2"/>
  <c r="AQ3533" i="2"/>
  <c r="AI3533" i="2"/>
  <c r="AH3533" i="2"/>
  <c r="AG3533" i="2"/>
  <c r="AF3533" i="2"/>
  <c r="AS4181" i="2"/>
  <c r="AQ4181" i="2"/>
  <c r="AI4181" i="2"/>
  <c r="AH4181" i="2"/>
  <c r="AG4181" i="2"/>
  <c r="AF4181" i="2"/>
  <c r="AS4180" i="2"/>
  <c r="AQ4180" i="2"/>
  <c r="AI4180" i="2"/>
  <c r="AH4180" i="2"/>
  <c r="AG4180" i="2"/>
  <c r="AF4180" i="2"/>
  <c r="AS2391" i="2"/>
  <c r="AQ2391" i="2"/>
  <c r="AI2391" i="2"/>
  <c r="AH2391" i="2"/>
  <c r="AG2391" i="2"/>
  <c r="AF2391" i="2"/>
  <c r="AS417" i="2"/>
  <c r="AQ417" i="2"/>
  <c r="AI417" i="2"/>
  <c r="AH417" i="2"/>
  <c r="AG417" i="2"/>
  <c r="AF417" i="2"/>
  <c r="AS10" i="2"/>
  <c r="AQ10" i="2"/>
  <c r="AI10" i="2"/>
  <c r="AH10" i="2"/>
  <c r="AG10" i="2"/>
  <c r="AF10" i="2"/>
  <c r="AS3344" i="2"/>
  <c r="AQ3344" i="2"/>
  <c r="AI3344" i="2"/>
  <c r="AH3344" i="2"/>
  <c r="AG3344" i="2"/>
  <c r="AF3344" i="2"/>
  <c r="AS989" i="2"/>
  <c r="AQ989" i="2"/>
  <c r="AI989" i="2"/>
  <c r="AH989" i="2"/>
  <c r="AG989" i="2"/>
  <c r="AF989" i="2"/>
  <c r="AS2955" i="2"/>
  <c r="AQ2955" i="2"/>
  <c r="AI2955" i="2"/>
  <c r="AH2955" i="2"/>
  <c r="AG2955" i="2"/>
  <c r="AF2955" i="2"/>
  <c r="AS988" i="2"/>
  <c r="AQ988" i="2"/>
  <c r="AI988" i="2"/>
  <c r="AH988" i="2"/>
  <c r="AG988" i="2"/>
  <c r="AF988" i="2"/>
  <c r="AS1692" i="2"/>
  <c r="AQ1692" i="2"/>
  <c r="AI1692" i="2"/>
  <c r="AH1692" i="2"/>
  <c r="AG1692" i="2"/>
  <c r="AF1692" i="2"/>
  <c r="AS1691" i="2"/>
  <c r="AQ1691" i="2"/>
  <c r="AI1691" i="2"/>
  <c r="AH1691" i="2"/>
  <c r="AG1691" i="2"/>
  <c r="AF1691" i="2"/>
  <c r="AS2954" i="2"/>
  <c r="AQ2954" i="2"/>
  <c r="AI2954" i="2"/>
  <c r="AH2954" i="2"/>
  <c r="AG2954" i="2"/>
  <c r="AF2954" i="2"/>
  <c r="AS987" i="2"/>
  <c r="AQ987" i="2"/>
  <c r="AI987" i="2"/>
  <c r="AH987" i="2"/>
  <c r="AG987" i="2"/>
  <c r="AF987" i="2"/>
  <c r="AS2953" i="2"/>
  <c r="AQ2953" i="2"/>
  <c r="AI2953" i="2"/>
  <c r="AH2953" i="2"/>
  <c r="AG2953" i="2"/>
  <c r="AF2953" i="2"/>
  <c r="AS986" i="2"/>
  <c r="AQ986" i="2"/>
  <c r="AI986" i="2"/>
  <c r="AH986" i="2"/>
  <c r="AG986" i="2"/>
  <c r="AF986" i="2"/>
  <c r="AS2390" i="2"/>
  <c r="AQ2390" i="2"/>
  <c r="AI2390" i="2"/>
  <c r="AH2390" i="2"/>
  <c r="AG2390" i="2"/>
  <c r="AF2390" i="2"/>
  <c r="AS985" i="2"/>
  <c r="AQ985" i="2"/>
  <c r="AI985" i="2"/>
  <c r="AH985" i="2"/>
  <c r="AG985" i="2"/>
  <c r="AF985" i="2"/>
  <c r="AS1690" i="2"/>
  <c r="AQ1690" i="2"/>
  <c r="AI1690" i="2"/>
  <c r="AH1690" i="2"/>
  <c r="AG1690" i="2"/>
  <c r="AF1690" i="2"/>
  <c r="AS2389" i="2"/>
  <c r="AQ2389" i="2"/>
  <c r="AI2389" i="2"/>
  <c r="AH2389" i="2"/>
  <c r="AG2389" i="2"/>
  <c r="AF2389" i="2"/>
  <c r="AS2952" i="2"/>
  <c r="AQ2952" i="2"/>
  <c r="AI2952" i="2"/>
  <c r="AH2952" i="2"/>
  <c r="AG2952" i="2"/>
  <c r="AF2952" i="2"/>
  <c r="AS984" i="2"/>
  <c r="AQ984" i="2"/>
  <c r="AI984" i="2"/>
  <c r="AH984" i="2"/>
  <c r="AG984" i="2"/>
  <c r="AF984" i="2"/>
  <c r="AS3532" i="2"/>
  <c r="AQ3532" i="2"/>
  <c r="AI3532" i="2"/>
  <c r="AH3532" i="2"/>
  <c r="AG3532" i="2"/>
  <c r="AF3532" i="2"/>
  <c r="AS416" i="2"/>
  <c r="AQ416" i="2"/>
  <c r="AI416" i="2"/>
  <c r="AH416" i="2"/>
  <c r="AG416" i="2"/>
  <c r="AF416" i="2"/>
  <c r="AS2388" i="2"/>
  <c r="AQ2388" i="2"/>
  <c r="AI2388" i="2"/>
  <c r="AH2388" i="2"/>
  <c r="AG2388" i="2"/>
  <c r="AF2388" i="2"/>
  <c r="AS415" i="2"/>
  <c r="AQ415" i="2"/>
  <c r="AI415" i="2"/>
  <c r="AH415" i="2"/>
  <c r="AG415" i="2"/>
  <c r="AF415" i="2"/>
  <c r="AS414" i="2"/>
  <c r="AQ414" i="2"/>
  <c r="AI414" i="2"/>
  <c r="AH414" i="2"/>
  <c r="AG414" i="2"/>
  <c r="AF414" i="2"/>
  <c r="AS2387" i="2"/>
  <c r="AQ2387" i="2"/>
  <c r="AI2387" i="2"/>
  <c r="AH2387" i="2"/>
  <c r="AG2387" i="2"/>
  <c r="AF2387" i="2"/>
  <c r="AS2386" i="2"/>
  <c r="AQ2386" i="2"/>
  <c r="AI2386" i="2"/>
  <c r="AH2386" i="2"/>
  <c r="AG2386" i="2"/>
  <c r="AF2386" i="2"/>
  <c r="AS4179" i="2"/>
  <c r="AQ4179" i="2"/>
  <c r="AI4179" i="2"/>
  <c r="AH4179" i="2"/>
  <c r="AG4179" i="2"/>
  <c r="AF4179" i="2"/>
  <c r="AS2385" i="2"/>
  <c r="AQ2385" i="2"/>
  <c r="AI2385" i="2"/>
  <c r="AH2385" i="2"/>
  <c r="AG2385" i="2"/>
  <c r="AF2385" i="2"/>
  <c r="AS2951" i="2"/>
  <c r="AQ2951" i="2"/>
  <c r="AI2951" i="2"/>
  <c r="AH2951" i="2"/>
  <c r="AG2951" i="2"/>
  <c r="AF2951" i="2"/>
  <c r="AS1689" i="2"/>
  <c r="AQ1689" i="2"/>
  <c r="AI1689" i="2"/>
  <c r="AH1689" i="2"/>
  <c r="AG1689" i="2"/>
  <c r="AF1689" i="2"/>
  <c r="AS1688" i="2"/>
  <c r="AQ1688" i="2"/>
  <c r="AI1688" i="2"/>
  <c r="AH1688" i="2"/>
  <c r="AG1688" i="2"/>
  <c r="AF1688" i="2"/>
  <c r="AS3343" i="2"/>
  <c r="AQ3343" i="2"/>
  <c r="AI3343" i="2"/>
  <c r="AH3343" i="2"/>
  <c r="AG3343" i="2"/>
  <c r="AF3343" i="2"/>
  <c r="AS413" i="2"/>
  <c r="AQ413" i="2"/>
  <c r="AI413" i="2"/>
  <c r="AH413" i="2"/>
  <c r="AG413" i="2"/>
  <c r="AF413" i="2"/>
  <c r="AS1687" i="2"/>
  <c r="AQ1687" i="2"/>
  <c r="AI1687" i="2"/>
  <c r="AH1687" i="2"/>
  <c r="AG1687" i="2"/>
  <c r="AF1687" i="2"/>
  <c r="AS97" i="2"/>
  <c r="AQ97" i="2"/>
  <c r="AI97" i="2"/>
  <c r="AH97" i="2"/>
  <c r="AG97" i="2"/>
  <c r="AF97" i="2"/>
  <c r="AS1686" i="2"/>
  <c r="AQ1686" i="2"/>
  <c r="AI1686" i="2"/>
  <c r="AH1686" i="2"/>
  <c r="AG1686" i="2"/>
  <c r="AF1686" i="2"/>
  <c r="AS983" i="2"/>
  <c r="AQ983" i="2"/>
  <c r="AI983" i="2"/>
  <c r="AH983" i="2"/>
  <c r="AG983" i="2"/>
  <c r="AF983" i="2"/>
  <c r="AS3342" i="2"/>
  <c r="AQ3342" i="2"/>
  <c r="AI3342" i="2"/>
  <c r="AH3342" i="2"/>
  <c r="AG3342" i="2"/>
  <c r="AF3342" i="2"/>
  <c r="AS412" i="2"/>
  <c r="AQ412" i="2"/>
  <c r="AI412" i="2"/>
  <c r="AH412" i="2"/>
  <c r="AG412" i="2"/>
  <c r="AF412" i="2"/>
  <c r="AS1685" i="2"/>
  <c r="AQ1685" i="2"/>
  <c r="AI1685" i="2"/>
  <c r="AH1685" i="2"/>
  <c r="AG1685" i="2"/>
  <c r="AF1685" i="2"/>
  <c r="AS4178" i="2"/>
  <c r="AQ4178" i="2"/>
  <c r="AI4178" i="2"/>
  <c r="AH4178" i="2"/>
  <c r="AG4178" i="2"/>
  <c r="AF4178" i="2"/>
  <c r="AS4177" i="2"/>
  <c r="AQ4177" i="2"/>
  <c r="AI4177" i="2"/>
  <c r="AH4177" i="2"/>
  <c r="AG4177" i="2"/>
  <c r="AF4177" i="2"/>
  <c r="AS4176" i="2"/>
  <c r="AQ4176" i="2"/>
  <c r="AI4176" i="2"/>
  <c r="AH4176" i="2"/>
  <c r="AG4176" i="2"/>
  <c r="AF4176" i="2"/>
  <c r="AS2384" i="2"/>
  <c r="AQ2384" i="2"/>
  <c r="AI2384" i="2"/>
  <c r="AH2384" i="2"/>
  <c r="AG2384" i="2"/>
  <c r="AF2384" i="2"/>
  <c r="AS2383" i="2"/>
  <c r="AQ2383" i="2"/>
  <c r="AI2383" i="2"/>
  <c r="AH2383" i="2"/>
  <c r="AG2383" i="2"/>
  <c r="AF2383" i="2"/>
  <c r="AS1684" i="2"/>
  <c r="AQ1684" i="2"/>
  <c r="AI1684" i="2"/>
  <c r="AH1684" i="2"/>
  <c r="AG1684" i="2"/>
  <c r="AF1684" i="2"/>
  <c r="AS1683" i="2"/>
  <c r="AQ1683" i="2"/>
  <c r="AI1683" i="2"/>
  <c r="AH1683" i="2"/>
  <c r="AG1683" i="2"/>
  <c r="AF1683" i="2"/>
  <c r="AS2382" i="2"/>
  <c r="AQ2382" i="2"/>
  <c r="AI2382" i="2"/>
  <c r="AH2382" i="2"/>
  <c r="AG2382" i="2"/>
  <c r="AF2382" i="2"/>
  <c r="AS1682" i="2"/>
  <c r="AQ1682" i="2"/>
  <c r="AI1682" i="2"/>
  <c r="AH1682" i="2"/>
  <c r="AG1682" i="2"/>
  <c r="AF1682" i="2"/>
  <c r="AS1681" i="2"/>
  <c r="AQ1681" i="2"/>
  <c r="AI1681" i="2"/>
  <c r="AH1681" i="2"/>
  <c r="AG1681" i="2"/>
  <c r="AF1681" i="2"/>
  <c r="AS411" i="2"/>
  <c r="AQ411" i="2"/>
  <c r="AI411" i="2"/>
  <c r="AH411" i="2"/>
  <c r="AG411" i="2"/>
  <c r="AF411" i="2"/>
  <c r="AS2381" i="2"/>
  <c r="AQ2381" i="2"/>
  <c r="AI2381" i="2"/>
  <c r="AH2381" i="2"/>
  <c r="AG2381" i="2"/>
  <c r="AF2381" i="2"/>
  <c r="AS410" i="2"/>
  <c r="AQ410" i="2"/>
  <c r="AI410" i="2"/>
  <c r="AH410" i="2"/>
  <c r="AG410" i="2"/>
  <c r="AF410" i="2"/>
  <c r="AS2950" i="2"/>
  <c r="AQ2950" i="2"/>
  <c r="AI2950" i="2"/>
  <c r="AH2950" i="2"/>
  <c r="AG2950" i="2"/>
  <c r="AF2950" i="2"/>
  <c r="AS982" i="2"/>
  <c r="AQ982" i="2"/>
  <c r="AI982" i="2"/>
  <c r="AH982" i="2"/>
  <c r="AG982" i="2"/>
  <c r="AF982" i="2"/>
  <c r="AS1680" i="2"/>
  <c r="AQ1680" i="2"/>
  <c r="AI1680" i="2"/>
  <c r="AH1680" i="2"/>
  <c r="AG1680" i="2"/>
  <c r="AF1680" i="2"/>
  <c r="AS2949" i="2"/>
  <c r="AQ2949" i="2"/>
  <c r="AI2949" i="2"/>
  <c r="AH2949" i="2"/>
  <c r="AG2949" i="2"/>
  <c r="AF2949" i="2"/>
  <c r="AS2380" i="2"/>
  <c r="AQ2380" i="2"/>
  <c r="AI2380" i="2"/>
  <c r="AH2380" i="2"/>
  <c r="AG2380" i="2"/>
  <c r="AF2380" i="2"/>
  <c r="AS4175" i="2"/>
  <c r="AQ4175" i="2"/>
  <c r="AI4175" i="2"/>
  <c r="AH4175" i="2"/>
  <c r="AG4175" i="2"/>
  <c r="AF4175" i="2"/>
  <c r="AS96" i="2"/>
  <c r="AQ96" i="2"/>
  <c r="AI96" i="2"/>
  <c r="AH96" i="2"/>
  <c r="AG96" i="2"/>
  <c r="AF96" i="2"/>
  <c r="AS981" i="2"/>
  <c r="AQ981" i="2"/>
  <c r="AI981" i="2"/>
  <c r="AH981" i="2"/>
  <c r="AG981" i="2"/>
  <c r="AF981" i="2"/>
  <c r="AS4174" i="2"/>
  <c r="AQ4174" i="2"/>
  <c r="AI4174" i="2"/>
  <c r="AH4174" i="2"/>
  <c r="AG4174" i="2"/>
  <c r="AF4174" i="2"/>
  <c r="AS1679" i="2"/>
  <c r="AQ1679" i="2"/>
  <c r="AI1679" i="2"/>
  <c r="AH1679" i="2"/>
  <c r="AG1679" i="2"/>
  <c r="AF1679" i="2"/>
  <c r="AS1678" i="2"/>
  <c r="AQ1678" i="2"/>
  <c r="AI1678" i="2"/>
  <c r="AH1678" i="2"/>
  <c r="AG1678" i="2"/>
  <c r="AF1678" i="2"/>
  <c r="AS980" i="2"/>
  <c r="AQ980" i="2"/>
  <c r="AI980" i="2"/>
  <c r="AH980" i="2"/>
  <c r="AG980" i="2"/>
  <c r="AF980" i="2"/>
  <c r="AS409" i="2"/>
  <c r="AQ409" i="2"/>
  <c r="AI409" i="2"/>
  <c r="AH409" i="2"/>
  <c r="AG409" i="2"/>
  <c r="AF409" i="2"/>
  <c r="AS2379" i="2"/>
  <c r="AQ2379" i="2"/>
  <c r="AI2379" i="2"/>
  <c r="AH2379" i="2"/>
  <c r="AG2379" i="2"/>
  <c r="AF2379" i="2"/>
  <c r="AS408" i="2"/>
  <c r="AQ408" i="2"/>
  <c r="AI408" i="2"/>
  <c r="AH408" i="2"/>
  <c r="AG408" i="2"/>
  <c r="AF408" i="2"/>
  <c r="AS2378" i="2"/>
  <c r="AQ2378" i="2"/>
  <c r="AI2378" i="2"/>
  <c r="AH2378" i="2"/>
  <c r="AG2378" i="2"/>
  <c r="AF2378" i="2"/>
  <c r="AS1677" i="2"/>
  <c r="AQ1677" i="2"/>
  <c r="AI1677" i="2"/>
  <c r="AH1677" i="2"/>
  <c r="AG1677" i="2"/>
  <c r="AF1677" i="2"/>
  <c r="AS979" i="2"/>
  <c r="AQ979" i="2"/>
  <c r="AI979" i="2"/>
  <c r="AH979" i="2"/>
  <c r="AG979" i="2"/>
  <c r="AF979" i="2"/>
  <c r="AS407" i="2"/>
  <c r="AQ407" i="2"/>
  <c r="AI407" i="2"/>
  <c r="AH407" i="2"/>
  <c r="AG407" i="2"/>
  <c r="AF407" i="2"/>
  <c r="AS2377" i="2"/>
  <c r="AQ2377" i="2"/>
  <c r="AI2377" i="2"/>
  <c r="AH2377" i="2"/>
  <c r="AG2377" i="2"/>
  <c r="AF2377" i="2"/>
  <c r="AS2948" i="2"/>
  <c r="AQ2948" i="2"/>
  <c r="AI2948" i="2"/>
  <c r="AH2948" i="2"/>
  <c r="AG2948" i="2"/>
  <c r="AF2948" i="2"/>
  <c r="AS2376" i="2"/>
  <c r="AQ2376" i="2"/>
  <c r="AI2376" i="2"/>
  <c r="AH2376" i="2"/>
  <c r="AG2376" i="2"/>
  <c r="AF2376" i="2"/>
  <c r="AS978" i="2"/>
  <c r="AQ978" i="2"/>
  <c r="AI978" i="2"/>
  <c r="AH978" i="2"/>
  <c r="AG978" i="2"/>
  <c r="AF978" i="2"/>
  <c r="AS1676" i="2"/>
  <c r="AQ1676" i="2"/>
  <c r="AI1676" i="2"/>
  <c r="AH1676" i="2"/>
  <c r="AG1676" i="2"/>
  <c r="AF1676" i="2"/>
  <c r="AS3531" i="2"/>
  <c r="AQ3531" i="2"/>
  <c r="AI3531" i="2"/>
  <c r="AH3531" i="2"/>
  <c r="AG3531" i="2"/>
  <c r="AF3531" i="2"/>
  <c r="AS2375" i="2"/>
  <c r="AQ2375" i="2"/>
  <c r="AI2375" i="2"/>
  <c r="AH2375" i="2"/>
  <c r="AG2375" i="2"/>
  <c r="AF2375" i="2"/>
  <c r="AS2374" i="2"/>
  <c r="AQ2374" i="2"/>
  <c r="AI2374" i="2"/>
  <c r="AH2374" i="2"/>
  <c r="AG2374" i="2"/>
  <c r="AF2374" i="2"/>
  <c r="AS406" i="2"/>
  <c r="AQ406" i="2"/>
  <c r="AI406" i="2"/>
  <c r="AH406" i="2"/>
  <c r="AG406" i="2"/>
  <c r="AF406" i="2"/>
  <c r="AS95" i="2"/>
  <c r="AQ95" i="2"/>
  <c r="AI95" i="2"/>
  <c r="AH95" i="2"/>
  <c r="AG95" i="2"/>
  <c r="AF95" i="2"/>
  <c r="AS977" i="2"/>
  <c r="AQ977" i="2"/>
  <c r="AI977" i="2"/>
  <c r="AH977" i="2"/>
  <c r="AG977" i="2"/>
  <c r="AF977" i="2"/>
  <c r="AS2373" i="2"/>
  <c r="AQ2373" i="2"/>
  <c r="AI2373" i="2"/>
  <c r="AH2373" i="2"/>
  <c r="AG2373" i="2"/>
  <c r="AF2373" i="2"/>
  <c r="AS2372" i="2"/>
  <c r="AQ2372" i="2"/>
  <c r="AI2372" i="2"/>
  <c r="AH2372" i="2"/>
  <c r="AG2372" i="2"/>
  <c r="AF2372" i="2"/>
  <c r="AS1675" i="2"/>
  <c r="AQ1675" i="2"/>
  <c r="AI1675" i="2"/>
  <c r="AH1675" i="2"/>
  <c r="AG1675" i="2"/>
  <c r="AF1675" i="2"/>
  <c r="AS1674" i="2"/>
  <c r="AQ1674" i="2"/>
  <c r="AI1674" i="2"/>
  <c r="AH1674" i="2"/>
  <c r="AG1674" i="2"/>
  <c r="AF1674" i="2"/>
  <c r="AS3341" i="2"/>
  <c r="AQ3341" i="2"/>
  <c r="AI3341" i="2"/>
  <c r="AH3341" i="2"/>
  <c r="AG3341" i="2"/>
  <c r="AF3341" i="2"/>
  <c r="AS1673" i="2"/>
  <c r="AQ1673" i="2"/>
  <c r="AI1673" i="2"/>
  <c r="AH1673" i="2"/>
  <c r="AG1673" i="2"/>
  <c r="AF1673" i="2"/>
  <c r="AS1672" i="2"/>
  <c r="AQ1672" i="2"/>
  <c r="AI1672" i="2"/>
  <c r="AH1672" i="2"/>
  <c r="AG1672" i="2"/>
  <c r="AF1672" i="2"/>
  <c r="AS2947" i="2"/>
  <c r="AQ2947" i="2"/>
  <c r="AI2947" i="2"/>
  <c r="AH2947" i="2"/>
  <c r="AG2947" i="2"/>
  <c r="AF2947" i="2"/>
  <c r="AS976" i="2"/>
  <c r="AQ976" i="2"/>
  <c r="AI976" i="2"/>
  <c r="AH976" i="2"/>
  <c r="AG976" i="2"/>
  <c r="AF976" i="2"/>
  <c r="AS975" i="2"/>
  <c r="AQ975" i="2"/>
  <c r="AI975" i="2"/>
  <c r="AH975" i="2"/>
  <c r="AG975" i="2"/>
  <c r="AF975" i="2"/>
  <c r="AS1671" i="2"/>
  <c r="AQ1671" i="2"/>
  <c r="AI1671" i="2"/>
  <c r="AH1671" i="2"/>
  <c r="AG1671" i="2"/>
  <c r="AF1671" i="2"/>
  <c r="AS2371" i="2"/>
  <c r="AQ2371" i="2"/>
  <c r="AI2371" i="2"/>
  <c r="AH2371" i="2"/>
  <c r="AG2371" i="2"/>
  <c r="AF2371" i="2"/>
  <c r="AS4173" i="2"/>
  <c r="AQ4173" i="2"/>
  <c r="AI4173" i="2"/>
  <c r="AH4173" i="2"/>
  <c r="AG4173" i="2"/>
  <c r="AF4173" i="2"/>
  <c r="AS4172" i="2"/>
  <c r="AQ4172" i="2"/>
  <c r="AI4172" i="2"/>
  <c r="AH4172" i="2"/>
  <c r="AG4172" i="2"/>
  <c r="AF4172" i="2"/>
  <c r="AS4171" i="2"/>
  <c r="AQ4171" i="2"/>
  <c r="AI4171" i="2"/>
  <c r="AH4171" i="2"/>
  <c r="AG4171" i="2"/>
  <c r="AF4171" i="2"/>
  <c r="AS4170" i="2"/>
  <c r="AQ4170" i="2"/>
  <c r="AI4170" i="2"/>
  <c r="AH4170" i="2"/>
  <c r="AG4170" i="2"/>
  <c r="AF4170" i="2"/>
  <c r="AS4169" i="2"/>
  <c r="AQ4169" i="2"/>
  <c r="AI4169" i="2"/>
  <c r="AH4169" i="2"/>
  <c r="AG4169" i="2"/>
  <c r="AF4169" i="2"/>
  <c r="AS4168" i="2"/>
  <c r="AQ4168" i="2"/>
  <c r="AI4168" i="2"/>
  <c r="AH4168" i="2"/>
  <c r="AG4168" i="2"/>
  <c r="AF4168" i="2"/>
  <c r="AS4167" i="2"/>
  <c r="AQ4167" i="2"/>
  <c r="AI4167" i="2"/>
  <c r="AH4167" i="2"/>
  <c r="AG4167" i="2"/>
  <c r="AF4167" i="2"/>
  <c r="AS4166" i="2"/>
  <c r="AQ4166" i="2"/>
  <c r="AI4166" i="2"/>
  <c r="AH4166" i="2"/>
  <c r="AG4166" i="2"/>
  <c r="AF4166" i="2"/>
  <c r="AS4165" i="2"/>
  <c r="AQ4165" i="2"/>
  <c r="AI4165" i="2"/>
  <c r="AH4165" i="2"/>
  <c r="AG4165" i="2"/>
  <c r="AF4165" i="2"/>
  <c r="AS1670" i="2"/>
  <c r="AQ1670" i="2"/>
  <c r="AI1670" i="2"/>
  <c r="AH1670" i="2"/>
  <c r="AG1670" i="2"/>
  <c r="AF1670" i="2"/>
  <c r="AS2370" i="2"/>
  <c r="AQ2370" i="2"/>
  <c r="AI2370" i="2"/>
  <c r="AH2370" i="2"/>
  <c r="AG2370" i="2"/>
  <c r="AF2370" i="2"/>
  <c r="AS2369" i="2"/>
  <c r="AQ2369" i="2"/>
  <c r="AI2369" i="2"/>
  <c r="AH2369" i="2"/>
  <c r="AG2369" i="2"/>
  <c r="AF2369" i="2"/>
  <c r="AS2946" i="2"/>
  <c r="AQ2946" i="2"/>
  <c r="AI2946" i="2"/>
  <c r="AH2946" i="2"/>
  <c r="AG2946" i="2"/>
  <c r="AF2946" i="2"/>
  <c r="AS4164" i="2"/>
  <c r="AQ4164" i="2"/>
  <c r="AI4164" i="2"/>
  <c r="AH4164" i="2"/>
  <c r="AG4164" i="2"/>
  <c r="AF4164" i="2"/>
  <c r="AS405" i="2"/>
  <c r="AQ405" i="2"/>
  <c r="AI405" i="2"/>
  <c r="AH405" i="2"/>
  <c r="AG405" i="2"/>
  <c r="AF405" i="2"/>
  <c r="AS2945" i="2"/>
  <c r="AQ2945" i="2"/>
  <c r="AI2945" i="2"/>
  <c r="AH2945" i="2"/>
  <c r="AG2945" i="2"/>
  <c r="AF2945" i="2"/>
  <c r="AS1669" i="2"/>
  <c r="AQ1669" i="2"/>
  <c r="AI1669" i="2"/>
  <c r="AH1669" i="2"/>
  <c r="AG1669" i="2"/>
  <c r="AF1669" i="2"/>
  <c r="AS974" i="2"/>
  <c r="AQ974" i="2"/>
  <c r="AI974" i="2"/>
  <c r="AH974" i="2"/>
  <c r="AG974" i="2"/>
  <c r="AF974" i="2"/>
  <c r="AS404" i="2"/>
  <c r="AQ404" i="2"/>
  <c r="AI404" i="2"/>
  <c r="AH404" i="2"/>
  <c r="AG404" i="2"/>
  <c r="AF404" i="2"/>
  <c r="AS3340" i="2"/>
  <c r="AQ3340" i="2"/>
  <c r="AI3340" i="2"/>
  <c r="AH3340" i="2"/>
  <c r="AG3340" i="2"/>
  <c r="AF3340" i="2"/>
  <c r="AS1668" i="2"/>
  <c r="AQ1668" i="2"/>
  <c r="AI1668" i="2"/>
  <c r="AH1668" i="2"/>
  <c r="AG1668" i="2"/>
  <c r="AF1668" i="2"/>
  <c r="AS973" i="2"/>
  <c r="AQ973" i="2"/>
  <c r="AI973" i="2"/>
  <c r="AH973" i="2"/>
  <c r="AG973" i="2"/>
  <c r="AF973" i="2"/>
  <c r="AS403" i="2"/>
  <c r="AQ403" i="2"/>
  <c r="AI403" i="2"/>
  <c r="AH403" i="2"/>
  <c r="AG403" i="2"/>
  <c r="AF403" i="2"/>
  <c r="AS1667" i="2"/>
  <c r="AQ1667" i="2"/>
  <c r="AI1667" i="2"/>
  <c r="AH1667" i="2"/>
  <c r="AG1667" i="2"/>
  <c r="AF1667" i="2"/>
  <c r="AS3530" i="2"/>
  <c r="AQ3530" i="2"/>
  <c r="AI3530" i="2"/>
  <c r="AH3530" i="2"/>
  <c r="AG3530" i="2"/>
  <c r="AF3530" i="2"/>
  <c r="AS402" i="2"/>
  <c r="AQ402" i="2"/>
  <c r="AI402" i="2"/>
  <c r="AH402" i="2"/>
  <c r="AG402" i="2"/>
  <c r="AF402" i="2"/>
  <c r="AS1666" i="2"/>
  <c r="AQ1666" i="2"/>
  <c r="AI1666" i="2"/>
  <c r="AH1666" i="2"/>
  <c r="AG1666" i="2"/>
  <c r="AF1666" i="2"/>
  <c r="AS3529" i="2"/>
  <c r="AQ3529" i="2"/>
  <c r="AI3529" i="2"/>
  <c r="AH3529" i="2"/>
  <c r="AG3529" i="2"/>
  <c r="AF3529" i="2"/>
  <c r="AS2944" i="2"/>
  <c r="AQ2944" i="2"/>
  <c r="AI2944" i="2"/>
  <c r="AH2944" i="2"/>
  <c r="AG2944" i="2"/>
  <c r="AF2944" i="2"/>
  <c r="AS401" i="2"/>
  <c r="AQ401" i="2"/>
  <c r="AI401" i="2"/>
  <c r="AH401" i="2"/>
  <c r="AG401" i="2"/>
  <c r="AF401" i="2"/>
  <c r="AS2368" i="2"/>
  <c r="AQ2368" i="2"/>
  <c r="AI2368" i="2"/>
  <c r="AH2368" i="2"/>
  <c r="AG2368" i="2"/>
  <c r="AF2368" i="2"/>
  <c r="AS400" i="2"/>
  <c r="AQ400" i="2"/>
  <c r="AI400" i="2"/>
  <c r="AH400" i="2"/>
  <c r="AG400" i="2"/>
  <c r="AF400" i="2"/>
  <c r="AS1665" i="2"/>
  <c r="AQ1665" i="2"/>
  <c r="AI1665" i="2"/>
  <c r="AH1665" i="2"/>
  <c r="AG1665" i="2"/>
  <c r="AF1665" i="2"/>
  <c r="AS2367" i="2"/>
  <c r="AQ2367" i="2"/>
  <c r="AI2367" i="2"/>
  <c r="AH2367" i="2"/>
  <c r="AG2367" i="2"/>
  <c r="AF2367" i="2"/>
  <c r="AS94" i="2"/>
  <c r="AQ94" i="2"/>
  <c r="AI94" i="2"/>
  <c r="AH94" i="2"/>
  <c r="AG94" i="2"/>
  <c r="AF94" i="2"/>
  <c r="AS2943" i="2"/>
  <c r="AQ2943" i="2"/>
  <c r="AI2943" i="2"/>
  <c r="AH2943" i="2"/>
  <c r="AG2943" i="2"/>
  <c r="AF2943" i="2"/>
  <c r="AS2942" i="2"/>
  <c r="AQ2942" i="2"/>
  <c r="AI2942" i="2"/>
  <c r="AH2942" i="2"/>
  <c r="AG2942" i="2"/>
  <c r="AF2942" i="2"/>
  <c r="AS1664" i="2"/>
  <c r="AQ1664" i="2"/>
  <c r="AI1664" i="2"/>
  <c r="AH1664" i="2"/>
  <c r="AG1664" i="2"/>
  <c r="AF1664" i="2"/>
  <c r="AS1663" i="2"/>
  <c r="AQ1663" i="2"/>
  <c r="AI1663" i="2"/>
  <c r="AH1663" i="2"/>
  <c r="AG1663" i="2"/>
  <c r="AF1663" i="2"/>
  <c r="AS1662" i="2"/>
  <c r="AQ1662" i="2"/>
  <c r="AI1662" i="2"/>
  <c r="AH1662" i="2"/>
  <c r="AG1662" i="2"/>
  <c r="AF1662" i="2"/>
  <c r="AS3339" i="2"/>
  <c r="AQ3339" i="2"/>
  <c r="AI3339" i="2"/>
  <c r="AH3339" i="2"/>
  <c r="AG3339" i="2"/>
  <c r="AF3339" i="2"/>
  <c r="AS3338" i="2"/>
  <c r="AQ3338" i="2"/>
  <c r="AI3338" i="2"/>
  <c r="AH3338" i="2"/>
  <c r="AG3338" i="2"/>
  <c r="AF3338" i="2"/>
  <c r="AS972" i="2"/>
  <c r="AQ972" i="2"/>
  <c r="AI972" i="2"/>
  <c r="AH972" i="2"/>
  <c r="AG972" i="2"/>
  <c r="AF972" i="2"/>
  <c r="AS3337" i="2"/>
  <c r="AQ3337" i="2"/>
  <c r="AI3337" i="2"/>
  <c r="AH3337" i="2"/>
  <c r="AG3337" i="2"/>
  <c r="AF3337" i="2"/>
  <c r="AS3528" i="2"/>
  <c r="AQ3528" i="2"/>
  <c r="AI3528" i="2"/>
  <c r="AH3528" i="2"/>
  <c r="AG3528" i="2"/>
  <c r="AF3528" i="2"/>
  <c r="AS971" i="2"/>
  <c r="AQ971" i="2"/>
  <c r="AI971" i="2"/>
  <c r="AH971" i="2"/>
  <c r="AG971" i="2"/>
  <c r="AF971" i="2"/>
  <c r="AS970" i="2"/>
  <c r="AQ970" i="2"/>
  <c r="AI970" i="2"/>
  <c r="AH970" i="2"/>
  <c r="AG970" i="2"/>
  <c r="AF970" i="2"/>
  <c r="AS93" i="2"/>
  <c r="AQ93" i="2"/>
  <c r="AI93" i="2"/>
  <c r="AH93" i="2"/>
  <c r="AG93" i="2"/>
  <c r="AF93" i="2"/>
  <c r="AS3336" i="2"/>
  <c r="AQ3336" i="2"/>
  <c r="AI3336" i="2"/>
  <c r="AH3336" i="2"/>
  <c r="AG3336" i="2"/>
  <c r="AF3336" i="2"/>
  <c r="AS2941" i="2"/>
  <c r="AQ2941" i="2"/>
  <c r="AI2941" i="2"/>
  <c r="AH2941" i="2"/>
  <c r="AG2941" i="2"/>
  <c r="AF2941" i="2"/>
  <c r="AS969" i="2"/>
  <c r="AQ969" i="2"/>
  <c r="AI969" i="2"/>
  <c r="AH969" i="2"/>
  <c r="AG969" i="2"/>
  <c r="AF969" i="2"/>
  <c r="AS2940" i="2"/>
  <c r="AQ2940" i="2"/>
  <c r="AI2940" i="2"/>
  <c r="AH2940" i="2"/>
  <c r="AG2940" i="2"/>
  <c r="AF2940" i="2"/>
  <c r="AS968" i="2"/>
  <c r="AQ968" i="2"/>
  <c r="AI968" i="2"/>
  <c r="AH968" i="2"/>
  <c r="AG968" i="2"/>
  <c r="AF968" i="2"/>
  <c r="AS1661" i="2"/>
  <c r="AQ1661" i="2"/>
  <c r="AI1661" i="2"/>
  <c r="AH1661" i="2"/>
  <c r="AG1661" i="2"/>
  <c r="AF1661" i="2"/>
  <c r="AS3335" i="2"/>
  <c r="AQ3335" i="2"/>
  <c r="AI3335" i="2"/>
  <c r="AH3335" i="2"/>
  <c r="AG3335" i="2"/>
  <c r="AF3335" i="2"/>
  <c r="AS2366" i="2"/>
  <c r="AQ2366" i="2"/>
  <c r="AI2366" i="2"/>
  <c r="AH2366" i="2"/>
  <c r="AG2366" i="2"/>
  <c r="AF2366" i="2"/>
  <c r="AS92" i="2"/>
  <c r="AQ92" i="2"/>
  <c r="AI92" i="2"/>
  <c r="AH92" i="2"/>
  <c r="AG92" i="2"/>
  <c r="AF92" i="2"/>
  <c r="AS2939" i="2"/>
  <c r="AQ2939" i="2"/>
  <c r="AI2939" i="2"/>
  <c r="AH2939" i="2"/>
  <c r="AG2939" i="2"/>
  <c r="AF2939" i="2"/>
  <c r="AS4163" i="2"/>
  <c r="AQ4163" i="2"/>
  <c r="AI4163" i="2"/>
  <c r="AH4163" i="2"/>
  <c r="AG4163" i="2"/>
  <c r="AF4163" i="2"/>
  <c r="AS4162" i="2"/>
  <c r="AQ4162" i="2"/>
  <c r="AI4162" i="2"/>
  <c r="AH4162" i="2"/>
  <c r="AG4162" i="2"/>
  <c r="AF4162" i="2"/>
  <c r="AS4161" i="2"/>
  <c r="AQ4161" i="2"/>
  <c r="AI4161" i="2"/>
  <c r="AH4161" i="2"/>
  <c r="AG4161" i="2"/>
  <c r="AF4161" i="2"/>
  <c r="AS4160" i="2"/>
  <c r="AQ4160" i="2"/>
  <c r="AI4160" i="2"/>
  <c r="AH4160" i="2"/>
  <c r="AG4160" i="2"/>
  <c r="AF4160" i="2"/>
  <c r="AS4159" i="2"/>
  <c r="AQ4159" i="2"/>
  <c r="AI4159" i="2"/>
  <c r="AH4159" i="2"/>
  <c r="AG4159" i="2"/>
  <c r="AF4159" i="2"/>
  <c r="AS4158" i="2"/>
  <c r="AQ4158" i="2"/>
  <c r="AI4158" i="2"/>
  <c r="AH4158" i="2"/>
  <c r="AG4158" i="2"/>
  <c r="AF4158" i="2"/>
  <c r="AS4157" i="2"/>
  <c r="AQ4157" i="2"/>
  <c r="AI4157" i="2"/>
  <c r="AH4157" i="2"/>
  <c r="AG4157" i="2"/>
  <c r="AF4157" i="2"/>
  <c r="AS2365" i="2"/>
  <c r="AQ2365" i="2"/>
  <c r="AI2365" i="2"/>
  <c r="AH2365" i="2"/>
  <c r="AG2365" i="2"/>
  <c r="AF2365" i="2"/>
  <c r="AS399" i="2"/>
  <c r="AQ399" i="2"/>
  <c r="AI399" i="2"/>
  <c r="AH399" i="2"/>
  <c r="AG399" i="2"/>
  <c r="AF399" i="2"/>
  <c r="AS2938" i="2"/>
  <c r="AQ2938" i="2"/>
  <c r="AI2938" i="2"/>
  <c r="AH2938" i="2"/>
  <c r="AG2938" i="2"/>
  <c r="AF2938" i="2"/>
  <c r="AS2364" i="2"/>
  <c r="AQ2364" i="2"/>
  <c r="AI2364" i="2"/>
  <c r="AH2364" i="2"/>
  <c r="AG2364" i="2"/>
  <c r="AF2364" i="2"/>
  <c r="AS967" i="2"/>
  <c r="AQ967" i="2"/>
  <c r="AI967" i="2"/>
  <c r="AH967" i="2"/>
  <c r="AG967" i="2"/>
  <c r="AF967" i="2"/>
  <c r="AS91" i="2"/>
  <c r="AQ91" i="2"/>
  <c r="AI91" i="2"/>
  <c r="AH91" i="2"/>
  <c r="AG91" i="2"/>
  <c r="AF91" i="2"/>
  <c r="AS398" i="2"/>
  <c r="AQ398" i="2"/>
  <c r="AI398" i="2"/>
  <c r="AH398" i="2"/>
  <c r="AG398" i="2"/>
  <c r="AF398" i="2"/>
  <c r="AS1660" i="2"/>
  <c r="AQ1660" i="2"/>
  <c r="AI1660" i="2"/>
  <c r="AH1660" i="2"/>
  <c r="AG1660" i="2"/>
  <c r="AF1660" i="2"/>
  <c r="AS397" i="2"/>
  <c r="AQ397" i="2"/>
  <c r="AI397" i="2"/>
  <c r="AH397" i="2"/>
  <c r="AG397" i="2"/>
  <c r="AF397" i="2"/>
  <c r="AS3334" i="2"/>
  <c r="AQ3334" i="2"/>
  <c r="AI3334" i="2"/>
  <c r="AH3334" i="2"/>
  <c r="AG3334" i="2"/>
  <c r="AF3334" i="2"/>
  <c r="AS90" i="2"/>
  <c r="AQ90" i="2"/>
  <c r="AI90" i="2"/>
  <c r="AH90" i="2"/>
  <c r="AG90" i="2"/>
  <c r="AF90" i="2"/>
  <c r="AS4156" i="2"/>
  <c r="AQ4156" i="2"/>
  <c r="AI4156" i="2"/>
  <c r="AH4156" i="2"/>
  <c r="AG4156" i="2"/>
  <c r="AF4156" i="2"/>
  <c r="AS4155" i="2"/>
  <c r="AQ4155" i="2"/>
  <c r="AI4155" i="2"/>
  <c r="AH4155" i="2"/>
  <c r="AG4155" i="2"/>
  <c r="AF4155" i="2"/>
  <c r="AS4154" i="2"/>
  <c r="AQ4154" i="2"/>
  <c r="AI4154" i="2"/>
  <c r="AH4154" i="2"/>
  <c r="AG4154" i="2"/>
  <c r="AF4154" i="2"/>
  <c r="AS2937" i="2"/>
  <c r="AQ2937" i="2"/>
  <c r="AI2937" i="2"/>
  <c r="AH2937" i="2"/>
  <c r="AG2937" i="2"/>
  <c r="AF2937" i="2"/>
  <c r="AS2363" i="2"/>
  <c r="AQ2363" i="2"/>
  <c r="AI2363" i="2"/>
  <c r="AH2363" i="2"/>
  <c r="AG2363" i="2"/>
  <c r="AF2363" i="2"/>
  <c r="AS3527" i="2"/>
  <c r="AQ3527" i="2"/>
  <c r="AI3527" i="2"/>
  <c r="AH3527" i="2"/>
  <c r="AG3527" i="2"/>
  <c r="AF3527" i="2"/>
  <c r="AS1659" i="2"/>
  <c r="AQ1659" i="2"/>
  <c r="AI1659" i="2"/>
  <c r="AH1659" i="2"/>
  <c r="AG1659" i="2"/>
  <c r="AF1659" i="2"/>
  <c r="AS3333" i="2"/>
  <c r="AQ3333" i="2"/>
  <c r="AI3333" i="2"/>
  <c r="AH3333" i="2"/>
  <c r="AG3333" i="2"/>
  <c r="AF3333" i="2"/>
  <c r="AS2362" i="2"/>
  <c r="AQ2362" i="2"/>
  <c r="AI2362" i="2"/>
  <c r="AH2362" i="2"/>
  <c r="AG2362" i="2"/>
  <c r="AF2362" i="2"/>
  <c r="AS1658" i="2"/>
  <c r="AQ1658" i="2"/>
  <c r="AI1658" i="2"/>
  <c r="AH1658" i="2"/>
  <c r="AG1658" i="2"/>
  <c r="AF1658" i="2"/>
  <c r="AS396" i="2"/>
  <c r="AQ396" i="2"/>
  <c r="AI396" i="2"/>
  <c r="AH396" i="2"/>
  <c r="AG396" i="2"/>
  <c r="AF396" i="2"/>
  <c r="AS966" i="2"/>
  <c r="AQ966" i="2"/>
  <c r="AI966" i="2"/>
  <c r="AH966" i="2"/>
  <c r="AG966" i="2"/>
  <c r="AF966" i="2"/>
  <c r="AS965" i="2"/>
  <c r="AQ965" i="2"/>
  <c r="AI965" i="2"/>
  <c r="AH965" i="2"/>
  <c r="AG965" i="2"/>
  <c r="AF965" i="2"/>
  <c r="AS2361" i="2"/>
  <c r="AQ2361" i="2"/>
  <c r="AI2361" i="2"/>
  <c r="AH2361" i="2"/>
  <c r="AG2361" i="2"/>
  <c r="AF2361" i="2"/>
  <c r="AS2360" i="2"/>
  <c r="AQ2360" i="2"/>
  <c r="AI2360" i="2"/>
  <c r="AH2360" i="2"/>
  <c r="AG2360" i="2"/>
  <c r="AF2360" i="2"/>
  <c r="AS2359" i="2"/>
  <c r="AQ2359" i="2"/>
  <c r="AI2359" i="2"/>
  <c r="AH2359" i="2"/>
  <c r="AG2359" i="2"/>
  <c r="AF2359" i="2"/>
  <c r="AS1657" i="2"/>
  <c r="AQ1657" i="2"/>
  <c r="AI1657" i="2"/>
  <c r="AH1657" i="2"/>
  <c r="AG1657" i="2"/>
  <c r="AF1657" i="2"/>
  <c r="AS89" i="2"/>
  <c r="AQ89" i="2"/>
  <c r="AI89" i="2"/>
  <c r="AH89" i="2"/>
  <c r="AG89" i="2"/>
  <c r="AF89" i="2"/>
  <c r="AS3526" i="2"/>
  <c r="AQ3526" i="2"/>
  <c r="AI3526" i="2"/>
  <c r="AH3526" i="2"/>
  <c r="AG3526" i="2"/>
  <c r="AF3526" i="2"/>
  <c r="AS2936" i="2"/>
  <c r="AQ2936" i="2"/>
  <c r="AI2936" i="2"/>
  <c r="AH2936" i="2"/>
  <c r="AG2936" i="2"/>
  <c r="AF2936" i="2"/>
  <c r="AS2935" i="2"/>
  <c r="AQ2935" i="2"/>
  <c r="AI2935" i="2"/>
  <c r="AH2935" i="2"/>
  <c r="AG2935" i="2"/>
  <c r="AF2935" i="2"/>
  <c r="AS1656" i="2"/>
  <c r="AQ1656" i="2"/>
  <c r="AI1656" i="2"/>
  <c r="AH1656" i="2"/>
  <c r="AG1656" i="2"/>
  <c r="AF1656" i="2"/>
  <c r="AS1655" i="2"/>
  <c r="AQ1655" i="2"/>
  <c r="AI1655" i="2"/>
  <c r="AH1655" i="2"/>
  <c r="AG1655" i="2"/>
  <c r="AF1655" i="2"/>
  <c r="AS395" i="2"/>
  <c r="AQ395" i="2"/>
  <c r="AI395" i="2"/>
  <c r="AH395" i="2"/>
  <c r="AG395" i="2"/>
  <c r="AF395" i="2"/>
  <c r="AS964" i="2"/>
  <c r="AQ964" i="2"/>
  <c r="AI964" i="2"/>
  <c r="AH964" i="2"/>
  <c r="AG964" i="2"/>
  <c r="AF964" i="2"/>
  <c r="AS963" i="2"/>
  <c r="AQ963" i="2"/>
  <c r="AI963" i="2"/>
  <c r="AH963" i="2"/>
  <c r="AG963" i="2"/>
  <c r="AF963" i="2"/>
  <c r="AS2934" i="2"/>
  <c r="AQ2934" i="2"/>
  <c r="AI2934" i="2"/>
  <c r="AH2934" i="2"/>
  <c r="AG2934" i="2"/>
  <c r="AF2934" i="2"/>
  <c r="AS2933" i="2"/>
  <c r="AQ2933" i="2"/>
  <c r="AI2933" i="2"/>
  <c r="AH2933" i="2"/>
  <c r="AG2933" i="2"/>
  <c r="AF2933" i="2"/>
  <c r="AS4153" i="2"/>
  <c r="AQ4153" i="2"/>
  <c r="AI4153" i="2"/>
  <c r="AH4153" i="2"/>
  <c r="AG4153" i="2"/>
  <c r="AF4153" i="2"/>
  <c r="AS1654" i="2"/>
  <c r="AQ1654" i="2"/>
  <c r="AI1654" i="2"/>
  <c r="AH1654" i="2"/>
  <c r="AG1654" i="2"/>
  <c r="AF1654" i="2"/>
  <c r="AS3332" i="2"/>
  <c r="AQ3332" i="2"/>
  <c r="AI3332" i="2"/>
  <c r="AH3332" i="2"/>
  <c r="AG3332" i="2"/>
  <c r="AF3332" i="2"/>
  <c r="AS2358" i="2"/>
  <c r="AQ2358" i="2"/>
  <c r="AI2358" i="2"/>
  <c r="AH2358" i="2"/>
  <c r="AG2358" i="2"/>
  <c r="AF2358" i="2"/>
  <c r="AS1653" i="2"/>
  <c r="AQ1653" i="2"/>
  <c r="AI1653" i="2"/>
  <c r="AH1653" i="2"/>
  <c r="AG1653" i="2"/>
  <c r="AF1653" i="2"/>
  <c r="AS1652" i="2"/>
  <c r="AQ1652" i="2"/>
  <c r="AI1652" i="2"/>
  <c r="AH1652" i="2"/>
  <c r="AG1652" i="2"/>
  <c r="AF1652" i="2"/>
  <c r="AS962" i="2"/>
  <c r="AQ962" i="2"/>
  <c r="AI962" i="2"/>
  <c r="AH962" i="2"/>
  <c r="AG962" i="2"/>
  <c r="AF962" i="2"/>
  <c r="AS394" i="2"/>
  <c r="AQ394" i="2"/>
  <c r="AI394" i="2"/>
  <c r="AH394" i="2"/>
  <c r="AG394" i="2"/>
  <c r="AF394" i="2"/>
  <c r="AS4152" i="2"/>
  <c r="AQ4152" i="2"/>
  <c r="AI4152" i="2"/>
  <c r="AH4152" i="2"/>
  <c r="AG4152" i="2"/>
  <c r="AF4152" i="2"/>
  <c r="AS3331" i="2"/>
  <c r="AQ3331" i="2"/>
  <c r="AI3331" i="2"/>
  <c r="AH3331" i="2"/>
  <c r="AG3331" i="2"/>
  <c r="AF3331" i="2"/>
  <c r="AS3525" i="2"/>
  <c r="AQ3525" i="2"/>
  <c r="AI3525" i="2"/>
  <c r="AH3525" i="2"/>
  <c r="AG3525" i="2"/>
  <c r="AF3525" i="2"/>
  <c r="AS1651" i="2"/>
  <c r="AQ1651" i="2"/>
  <c r="AI1651" i="2"/>
  <c r="AH1651" i="2"/>
  <c r="AG1651" i="2"/>
  <c r="AF1651" i="2"/>
  <c r="AS393" i="2"/>
  <c r="AQ393" i="2"/>
  <c r="AI393" i="2"/>
  <c r="AH393" i="2"/>
  <c r="AG393" i="2"/>
  <c r="AF393" i="2"/>
  <c r="AS392" i="2"/>
  <c r="AQ392" i="2"/>
  <c r="AI392" i="2"/>
  <c r="AH392" i="2"/>
  <c r="AG392" i="2"/>
  <c r="AF392" i="2"/>
  <c r="AS391" i="2"/>
  <c r="AQ391" i="2"/>
  <c r="AI391" i="2"/>
  <c r="AH391" i="2"/>
  <c r="AG391" i="2"/>
  <c r="AF391" i="2"/>
  <c r="AS2357" i="2"/>
  <c r="AQ2357" i="2"/>
  <c r="AI2357" i="2"/>
  <c r="AH2357" i="2"/>
  <c r="AG2357" i="2"/>
  <c r="AF2357" i="2"/>
  <c r="AS3524" i="2"/>
  <c r="AQ3524" i="2"/>
  <c r="AI3524" i="2"/>
  <c r="AH3524" i="2"/>
  <c r="AG3524" i="2"/>
  <c r="AF3524" i="2"/>
  <c r="AS390" i="2"/>
  <c r="AQ390" i="2"/>
  <c r="AI390" i="2"/>
  <c r="AH390" i="2"/>
  <c r="AG390" i="2"/>
  <c r="AF390" i="2"/>
  <c r="AS961" i="2"/>
  <c r="AQ961" i="2"/>
  <c r="AI961" i="2"/>
  <c r="AH961" i="2"/>
  <c r="AG961" i="2"/>
  <c r="AF961" i="2"/>
  <c r="AS2356" i="2"/>
  <c r="AQ2356" i="2"/>
  <c r="AI2356" i="2"/>
  <c r="AH2356" i="2"/>
  <c r="AG2356" i="2"/>
  <c r="AF2356" i="2"/>
  <c r="AS389" i="2"/>
  <c r="AQ389" i="2"/>
  <c r="AI389" i="2"/>
  <c r="AH389" i="2"/>
  <c r="AG389" i="2"/>
  <c r="AF389" i="2"/>
  <c r="AS3330" i="2"/>
  <c r="AQ3330" i="2"/>
  <c r="AI3330" i="2"/>
  <c r="AH3330" i="2"/>
  <c r="AG3330" i="2"/>
  <c r="AF3330" i="2"/>
  <c r="AS1650" i="2"/>
  <c r="AQ1650" i="2"/>
  <c r="AI1650" i="2"/>
  <c r="AH1650" i="2"/>
  <c r="AG1650" i="2"/>
  <c r="AF1650" i="2"/>
  <c r="AS2932" i="2"/>
  <c r="AQ2932" i="2"/>
  <c r="AI2932" i="2"/>
  <c r="AH2932" i="2"/>
  <c r="AG2932" i="2"/>
  <c r="AF2932" i="2"/>
  <c r="AS1649" i="2"/>
  <c r="AQ1649" i="2"/>
  <c r="AI1649" i="2"/>
  <c r="AH1649" i="2"/>
  <c r="AG1649" i="2"/>
  <c r="AF1649" i="2"/>
  <c r="AS88" i="2"/>
  <c r="AQ88" i="2"/>
  <c r="AI88" i="2"/>
  <c r="AH88" i="2"/>
  <c r="AG88" i="2"/>
  <c r="AF88" i="2"/>
  <c r="AS2355" i="2"/>
  <c r="AQ2355" i="2"/>
  <c r="AI2355" i="2"/>
  <c r="AH2355" i="2"/>
  <c r="AG2355" i="2"/>
  <c r="AF2355" i="2"/>
  <c r="AS4151" i="2"/>
  <c r="AQ4151" i="2"/>
  <c r="AI4151" i="2"/>
  <c r="AH4151" i="2"/>
  <c r="AG4151" i="2"/>
  <c r="AF4151" i="2"/>
  <c r="AS1648" i="2"/>
  <c r="AQ1648" i="2"/>
  <c r="AI1648" i="2"/>
  <c r="AH1648" i="2"/>
  <c r="AG1648" i="2"/>
  <c r="AF1648" i="2"/>
  <c r="AS2354" i="2"/>
  <c r="AQ2354" i="2"/>
  <c r="AI2354" i="2"/>
  <c r="AH2354" i="2"/>
  <c r="AG2354" i="2"/>
  <c r="AF2354" i="2"/>
  <c r="AS87" i="2"/>
  <c r="AQ87" i="2"/>
  <c r="AI87" i="2"/>
  <c r="AH87" i="2"/>
  <c r="AG87" i="2"/>
  <c r="AF87" i="2"/>
  <c r="AS960" i="2"/>
  <c r="AQ960" i="2"/>
  <c r="AI960" i="2"/>
  <c r="AH960" i="2"/>
  <c r="AG960" i="2"/>
  <c r="AF960" i="2"/>
  <c r="AS1647" i="2"/>
  <c r="AQ1647" i="2"/>
  <c r="AI1647" i="2"/>
  <c r="AH1647" i="2"/>
  <c r="AG1647" i="2"/>
  <c r="AF1647" i="2"/>
  <c r="AS2353" i="2"/>
  <c r="AQ2353" i="2"/>
  <c r="AI2353" i="2"/>
  <c r="AH2353" i="2"/>
  <c r="AG2353" i="2"/>
  <c r="AF2353" i="2"/>
  <c r="AS959" i="2"/>
  <c r="AQ959" i="2"/>
  <c r="AI959" i="2"/>
  <c r="AH959" i="2"/>
  <c r="AG959" i="2"/>
  <c r="AF959" i="2"/>
  <c r="AS2352" i="2"/>
  <c r="AQ2352" i="2"/>
  <c r="AI2352" i="2"/>
  <c r="AH2352" i="2"/>
  <c r="AG2352" i="2"/>
  <c r="AF2352" i="2"/>
  <c r="AS958" i="2"/>
  <c r="AQ958" i="2"/>
  <c r="AI958" i="2"/>
  <c r="AH958" i="2"/>
  <c r="AG958" i="2"/>
  <c r="AF958" i="2"/>
  <c r="AS388" i="2"/>
  <c r="AQ388" i="2"/>
  <c r="AI388" i="2"/>
  <c r="AH388" i="2"/>
  <c r="AG388" i="2"/>
  <c r="AF388" i="2"/>
  <c r="AS1646" i="2"/>
  <c r="AQ1646" i="2"/>
  <c r="AI1646" i="2"/>
  <c r="AH1646" i="2"/>
  <c r="AG1646" i="2"/>
  <c r="AF1646" i="2"/>
  <c r="AS387" i="2"/>
  <c r="AQ387" i="2"/>
  <c r="AI387" i="2"/>
  <c r="AH387" i="2"/>
  <c r="AG387" i="2"/>
  <c r="AF387" i="2"/>
  <c r="AS957" i="2"/>
  <c r="AQ957" i="2"/>
  <c r="AI957" i="2"/>
  <c r="AH957" i="2"/>
  <c r="AG957" i="2"/>
  <c r="AF957" i="2"/>
  <c r="AS386" i="2"/>
  <c r="AQ386" i="2"/>
  <c r="AI386" i="2"/>
  <c r="AH386" i="2"/>
  <c r="AG386" i="2"/>
  <c r="AF386" i="2"/>
  <c r="AS385" i="2"/>
  <c r="AQ385" i="2"/>
  <c r="AI385" i="2"/>
  <c r="AH385" i="2"/>
  <c r="AG385" i="2"/>
  <c r="AF385" i="2"/>
  <c r="AS956" i="2"/>
  <c r="AQ956" i="2"/>
  <c r="AI956" i="2"/>
  <c r="AH956" i="2"/>
  <c r="AG956" i="2"/>
  <c r="AF956" i="2"/>
  <c r="AS955" i="2"/>
  <c r="AQ955" i="2"/>
  <c r="AI955" i="2"/>
  <c r="AH955" i="2"/>
  <c r="AG955" i="2"/>
  <c r="AF955" i="2"/>
  <c r="AS3329" i="2"/>
  <c r="AQ3329" i="2"/>
  <c r="AI3329" i="2"/>
  <c r="AH3329" i="2"/>
  <c r="AG3329" i="2"/>
  <c r="AF3329" i="2"/>
  <c r="AS954" i="2"/>
  <c r="AQ954" i="2"/>
  <c r="AI954" i="2"/>
  <c r="AH954" i="2"/>
  <c r="AG954" i="2"/>
  <c r="AF954" i="2"/>
  <c r="AS3328" i="2"/>
  <c r="AQ3328" i="2"/>
  <c r="AI3328" i="2"/>
  <c r="AH3328" i="2"/>
  <c r="AG3328" i="2"/>
  <c r="AF3328" i="2"/>
  <c r="AS1645" i="2"/>
  <c r="AQ1645" i="2"/>
  <c r="AI1645" i="2"/>
  <c r="AH1645" i="2"/>
  <c r="AG1645" i="2"/>
  <c r="AF1645" i="2"/>
  <c r="AS2351" i="2"/>
  <c r="AQ2351" i="2"/>
  <c r="AI2351" i="2"/>
  <c r="AH2351" i="2"/>
  <c r="AG2351" i="2"/>
  <c r="AF2351" i="2"/>
  <c r="AS1644" i="2"/>
  <c r="AQ1644" i="2"/>
  <c r="AI1644" i="2"/>
  <c r="AH1644" i="2"/>
  <c r="AG1644" i="2"/>
  <c r="AF1644" i="2"/>
  <c r="AS2350" i="2"/>
  <c r="AQ2350" i="2"/>
  <c r="AI2350" i="2"/>
  <c r="AH2350" i="2"/>
  <c r="AG2350" i="2"/>
  <c r="AF2350" i="2"/>
  <c r="AS1643" i="2"/>
  <c r="AQ1643" i="2"/>
  <c r="AI1643" i="2"/>
  <c r="AH1643" i="2"/>
  <c r="AG1643" i="2"/>
  <c r="AF1643" i="2"/>
  <c r="AS2931" i="2"/>
  <c r="AQ2931" i="2"/>
  <c r="AI2931" i="2"/>
  <c r="AH2931" i="2"/>
  <c r="AG2931" i="2"/>
  <c r="AF2931" i="2"/>
  <c r="AS953" i="2"/>
  <c r="AQ953" i="2"/>
  <c r="AI953" i="2"/>
  <c r="AH953" i="2"/>
  <c r="AG953" i="2"/>
  <c r="AF953" i="2"/>
  <c r="AS952" i="2"/>
  <c r="AQ952" i="2"/>
  <c r="AI952" i="2"/>
  <c r="AH952" i="2"/>
  <c r="AG952" i="2"/>
  <c r="AF952" i="2"/>
  <c r="AS2349" i="2"/>
  <c r="AQ2349" i="2"/>
  <c r="AI2349" i="2"/>
  <c r="AH2349" i="2"/>
  <c r="AG2349" i="2"/>
  <c r="AF2349" i="2"/>
  <c r="AS384" i="2"/>
  <c r="AQ384" i="2"/>
  <c r="AI384" i="2"/>
  <c r="AH384" i="2"/>
  <c r="AG384" i="2"/>
  <c r="AF384" i="2"/>
  <c r="AS3327" i="2"/>
  <c r="AQ3327" i="2"/>
  <c r="AI3327" i="2"/>
  <c r="AH3327" i="2"/>
  <c r="AG3327" i="2"/>
  <c r="AF3327" i="2"/>
  <c r="AS2930" i="2"/>
  <c r="AQ2930" i="2"/>
  <c r="AI2930" i="2"/>
  <c r="AH2930" i="2"/>
  <c r="AG2930" i="2"/>
  <c r="AF2930" i="2"/>
  <c r="AS1642" i="2"/>
  <c r="AQ1642" i="2"/>
  <c r="AI1642" i="2"/>
  <c r="AH1642" i="2"/>
  <c r="AG1642" i="2"/>
  <c r="AF1642" i="2"/>
  <c r="AS1641" i="2"/>
  <c r="AQ1641" i="2"/>
  <c r="AI1641" i="2"/>
  <c r="AH1641" i="2"/>
  <c r="AG1641" i="2"/>
  <c r="AF1641" i="2"/>
  <c r="AS951" i="2"/>
  <c r="AQ951" i="2"/>
  <c r="AI951" i="2"/>
  <c r="AH951" i="2"/>
  <c r="AG951" i="2"/>
  <c r="AF951" i="2"/>
  <c r="AS2348" i="2"/>
  <c r="AQ2348" i="2"/>
  <c r="AI2348" i="2"/>
  <c r="AH2348" i="2"/>
  <c r="AG2348" i="2"/>
  <c r="AF2348" i="2"/>
  <c r="AS2347" i="2"/>
  <c r="AQ2347" i="2"/>
  <c r="AI2347" i="2"/>
  <c r="AH2347" i="2"/>
  <c r="AG2347" i="2"/>
  <c r="AF2347" i="2"/>
  <c r="AS2929" i="2"/>
  <c r="AQ2929" i="2"/>
  <c r="AI2929" i="2"/>
  <c r="AH2929" i="2"/>
  <c r="AG2929" i="2"/>
  <c r="AF2929" i="2"/>
  <c r="AS950" i="2"/>
  <c r="AQ950" i="2"/>
  <c r="AI950" i="2"/>
  <c r="AH950" i="2"/>
  <c r="AG950" i="2"/>
  <c r="AF950" i="2"/>
  <c r="AS383" i="2"/>
  <c r="AQ383" i="2"/>
  <c r="AI383" i="2"/>
  <c r="AH383" i="2"/>
  <c r="AG383" i="2"/>
  <c r="AF383" i="2"/>
  <c r="AS86" i="2"/>
  <c r="AQ86" i="2"/>
  <c r="AI86" i="2"/>
  <c r="AH86" i="2"/>
  <c r="AG86" i="2"/>
  <c r="AF86" i="2"/>
  <c r="AS3523" i="2"/>
  <c r="AQ3523" i="2"/>
  <c r="AI3523" i="2"/>
  <c r="AH3523" i="2"/>
  <c r="AG3523" i="2"/>
  <c r="AF3523" i="2"/>
  <c r="AS3326" i="2"/>
  <c r="AQ3326" i="2"/>
  <c r="AI3326" i="2"/>
  <c r="AH3326" i="2"/>
  <c r="AG3326" i="2"/>
  <c r="AF3326" i="2"/>
  <c r="AS949" i="2"/>
  <c r="AQ949" i="2"/>
  <c r="AI949" i="2"/>
  <c r="AH949" i="2"/>
  <c r="AG949" i="2"/>
  <c r="AF949" i="2"/>
  <c r="AS3325" i="2"/>
  <c r="AQ3325" i="2"/>
  <c r="AI3325" i="2"/>
  <c r="AH3325" i="2"/>
  <c r="AG3325" i="2"/>
  <c r="AF3325" i="2"/>
  <c r="AS382" i="2"/>
  <c r="AQ382" i="2"/>
  <c r="AI382" i="2"/>
  <c r="AH382" i="2"/>
  <c r="AG382" i="2"/>
  <c r="AF382" i="2"/>
  <c r="AS3324" i="2"/>
  <c r="AQ3324" i="2"/>
  <c r="AI3324" i="2"/>
  <c r="AH3324" i="2"/>
  <c r="AG3324" i="2"/>
  <c r="AF3324" i="2"/>
  <c r="AS948" i="2"/>
  <c r="AQ948" i="2"/>
  <c r="AI948" i="2"/>
  <c r="AH948" i="2"/>
  <c r="AG948" i="2"/>
  <c r="AF948" i="2"/>
  <c r="AS1640" i="2"/>
  <c r="AQ1640" i="2"/>
  <c r="AI1640" i="2"/>
  <c r="AH1640" i="2"/>
  <c r="AG1640" i="2"/>
  <c r="AF1640" i="2"/>
  <c r="AS3323" i="2"/>
  <c r="AQ3323" i="2"/>
  <c r="AI3323" i="2"/>
  <c r="AH3323" i="2"/>
  <c r="AG3323" i="2"/>
  <c r="AF3323" i="2"/>
  <c r="AS3522" i="2"/>
  <c r="AQ3522" i="2"/>
  <c r="AI3522" i="2"/>
  <c r="AH3522" i="2"/>
  <c r="AG3522" i="2"/>
  <c r="AF3522" i="2"/>
  <c r="AS381" i="2"/>
  <c r="AQ381" i="2"/>
  <c r="AI381" i="2"/>
  <c r="AH381" i="2"/>
  <c r="AG381" i="2"/>
  <c r="AF381" i="2"/>
  <c r="AS2346" i="2"/>
  <c r="AQ2346" i="2"/>
  <c r="AI2346" i="2"/>
  <c r="AH2346" i="2"/>
  <c r="AG2346" i="2"/>
  <c r="AF2346" i="2"/>
  <c r="AS2345" i="2"/>
  <c r="AQ2345" i="2"/>
  <c r="AI2345" i="2"/>
  <c r="AH2345" i="2"/>
  <c r="AG2345" i="2"/>
  <c r="AF2345" i="2"/>
  <c r="AS2344" i="2"/>
  <c r="AQ2344" i="2"/>
  <c r="AI2344" i="2"/>
  <c r="AH2344" i="2"/>
  <c r="AG2344" i="2"/>
  <c r="AF2344" i="2"/>
  <c r="AS3322" i="2"/>
  <c r="AQ3322" i="2"/>
  <c r="AI3322" i="2"/>
  <c r="AH3322" i="2"/>
  <c r="AG3322" i="2"/>
  <c r="AF3322" i="2"/>
  <c r="AS947" i="2"/>
  <c r="AQ947" i="2"/>
  <c r="AI947" i="2"/>
  <c r="AH947" i="2"/>
  <c r="AG947" i="2"/>
  <c r="AF947" i="2"/>
  <c r="AS380" i="2"/>
  <c r="AQ380" i="2"/>
  <c r="AI380" i="2"/>
  <c r="AH380" i="2"/>
  <c r="AG380" i="2"/>
  <c r="AF380" i="2"/>
  <c r="AS1639" i="2"/>
  <c r="AQ1639" i="2"/>
  <c r="AI1639" i="2"/>
  <c r="AH1639" i="2"/>
  <c r="AG1639" i="2"/>
  <c r="AF1639" i="2"/>
  <c r="AS1638" i="2"/>
  <c r="AQ1638" i="2"/>
  <c r="AI1638" i="2"/>
  <c r="AH1638" i="2"/>
  <c r="AG1638" i="2"/>
  <c r="AF1638" i="2"/>
  <c r="AS1637" i="2"/>
  <c r="AQ1637" i="2"/>
  <c r="AI1637" i="2"/>
  <c r="AH1637" i="2"/>
  <c r="AG1637" i="2"/>
  <c r="AF1637" i="2"/>
  <c r="AS2343" i="2"/>
  <c r="AQ2343" i="2"/>
  <c r="AI2343" i="2"/>
  <c r="AH2343" i="2"/>
  <c r="AG2343" i="2"/>
  <c r="AF2343" i="2"/>
  <c r="AS2342" i="2"/>
  <c r="AQ2342" i="2"/>
  <c r="AI2342" i="2"/>
  <c r="AH2342" i="2"/>
  <c r="AG2342" i="2"/>
  <c r="AF2342" i="2"/>
  <c r="AS2341" i="2"/>
  <c r="AQ2341" i="2"/>
  <c r="AI2341" i="2"/>
  <c r="AH2341" i="2"/>
  <c r="AG2341" i="2"/>
  <c r="AF2341" i="2"/>
  <c r="AS1636" i="2"/>
  <c r="AQ1636" i="2"/>
  <c r="AI1636" i="2"/>
  <c r="AH1636" i="2"/>
  <c r="AG1636" i="2"/>
  <c r="AF1636" i="2"/>
  <c r="AS4150" i="2"/>
  <c r="AQ4150" i="2"/>
  <c r="AI4150" i="2"/>
  <c r="AH4150" i="2"/>
  <c r="AG4150" i="2"/>
  <c r="AF4150" i="2"/>
  <c r="AS1635" i="2"/>
  <c r="AQ1635" i="2"/>
  <c r="AI1635" i="2"/>
  <c r="AH1635" i="2"/>
  <c r="AG1635" i="2"/>
  <c r="AF1635" i="2"/>
  <c r="AS1634" i="2"/>
  <c r="AQ1634" i="2"/>
  <c r="AI1634" i="2"/>
  <c r="AH1634" i="2"/>
  <c r="AG1634" i="2"/>
  <c r="AF1634" i="2"/>
  <c r="AS1633" i="2"/>
  <c r="AQ1633" i="2"/>
  <c r="AI1633" i="2"/>
  <c r="AH1633" i="2"/>
  <c r="AG1633" i="2"/>
  <c r="AF1633" i="2"/>
  <c r="AS3321" i="2"/>
  <c r="AQ3321" i="2"/>
  <c r="AI3321" i="2"/>
  <c r="AH3321" i="2"/>
  <c r="AG3321" i="2"/>
  <c r="AF3321" i="2"/>
  <c r="AS2928" i="2"/>
  <c r="AQ2928" i="2"/>
  <c r="AI2928" i="2"/>
  <c r="AH2928" i="2"/>
  <c r="AG2928" i="2"/>
  <c r="AF2928" i="2"/>
  <c r="AS2927" i="2"/>
  <c r="AQ2927" i="2"/>
  <c r="AI2927" i="2"/>
  <c r="AH2927" i="2"/>
  <c r="AG2927" i="2"/>
  <c r="AF2927" i="2"/>
  <c r="AS3320" i="2"/>
  <c r="AQ3320" i="2"/>
  <c r="AI3320" i="2"/>
  <c r="AH3320" i="2"/>
  <c r="AG3320" i="2"/>
  <c r="AF3320" i="2"/>
  <c r="AS1632" i="2"/>
  <c r="AQ1632" i="2"/>
  <c r="AI1632" i="2"/>
  <c r="AH1632" i="2"/>
  <c r="AG1632" i="2"/>
  <c r="AF1632" i="2"/>
  <c r="AS2926" i="2"/>
  <c r="AQ2926" i="2"/>
  <c r="AI2926" i="2"/>
  <c r="AH2926" i="2"/>
  <c r="AG2926" i="2"/>
  <c r="AF2926" i="2"/>
  <c r="AS3319" i="2"/>
  <c r="AQ3319" i="2"/>
  <c r="AI3319" i="2"/>
  <c r="AH3319" i="2"/>
  <c r="AG3319" i="2"/>
  <c r="AF3319" i="2"/>
  <c r="AS2925" i="2"/>
  <c r="AQ2925" i="2"/>
  <c r="AI2925" i="2"/>
  <c r="AH2925" i="2"/>
  <c r="AG2925" i="2"/>
  <c r="AF2925" i="2"/>
  <c r="AS85" i="2"/>
  <c r="AQ85" i="2"/>
  <c r="AI85" i="2"/>
  <c r="AH85" i="2"/>
  <c r="AG85" i="2"/>
  <c r="AF85" i="2"/>
  <c r="AS1631" i="2"/>
  <c r="AQ1631" i="2"/>
  <c r="AI1631" i="2"/>
  <c r="AH1631" i="2"/>
  <c r="AG1631" i="2"/>
  <c r="AF1631" i="2"/>
  <c r="AS379" i="2"/>
  <c r="AQ379" i="2"/>
  <c r="AI379" i="2"/>
  <c r="AH379" i="2"/>
  <c r="AG379" i="2"/>
  <c r="AF379" i="2"/>
  <c r="AS3318" i="2"/>
  <c r="AQ3318" i="2"/>
  <c r="AI3318" i="2"/>
  <c r="AH3318" i="2"/>
  <c r="AG3318" i="2"/>
  <c r="AF3318" i="2"/>
  <c r="AS2924" i="2"/>
  <c r="AQ2924" i="2"/>
  <c r="AI2924" i="2"/>
  <c r="AH2924" i="2"/>
  <c r="AG2924" i="2"/>
  <c r="AF2924" i="2"/>
  <c r="AS3521" i="2"/>
  <c r="AQ3521" i="2"/>
  <c r="AI3521" i="2"/>
  <c r="AH3521" i="2"/>
  <c r="AG3521" i="2"/>
  <c r="AF3521" i="2"/>
  <c r="AS2340" i="2"/>
  <c r="AQ2340" i="2"/>
  <c r="AI2340" i="2"/>
  <c r="AH2340" i="2"/>
  <c r="AG2340" i="2"/>
  <c r="AF2340" i="2"/>
  <c r="AS1630" i="2"/>
  <c r="AQ1630" i="2"/>
  <c r="AI1630" i="2"/>
  <c r="AH1630" i="2"/>
  <c r="AG1630" i="2"/>
  <c r="AF1630" i="2"/>
  <c r="AS4149" i="2"/>
  <c r="AQ4149" i="2"/>
  <c r="AI4149" i="2"/>
  <c r="AH4149" i="2"/>
  <c r="AG4149" i="2"/>
  <c r="AF4149" i="2"/>
  <c r="AS4148" i="2"/>
  <c r="AQ4148" i="2"/>
  <c r="AI4148" i="2"/>
  <c r="AH4148" i="2"/>
  <c r="AG4148" i="2"/>
  <c r="AF4148" i="2"/>
  <c r="AS4147" i="2"/>
  <c r="AQ4147" i="2"/>
  <c r="AI4147" i="2"/>
  <c r="AH4147" i="2"/>
  <c r="AG4147" i="2"/>
  <c r="AF4147" i="2"/>
  <c r="AS378" i="2"/>
  <c r="AQ378" i="2"/>
  <c r="AI378" i="2"/>
  <c r="AH378" i="2"/>
  <c r="AG378" i="2"/>
  <c r="AF378" i="2"/>
  <c r="AS2923" i="2"/>
  <c r="AQ2923" i="2"/>
  <c r="AI2923" i="2"/>
  <c r="AH2923" i="2"/>
  <c r="AG2923" i="2"/>
  <c r="AF2923" i="2"/>
  <c r="AS377" i="2"/>
  <c r="AQ377" i="2"/>
  <c r="AI377" i="2"/>
  <c r="AH377" i="2"/>
  <c r="AG377" i="2"/>
  <c r="AF377" i="2"/>
  <c r="AS2922" i="2"/>
  <c r="AQ2922" i="2"/>
  <c r="AI2922" i="2"/>
  <c r="AH2922" i="2"/>
  <c r="AG2922" i="2"/>
  <c r="AF2922" i="2"/>
  <c r="AS1629" i="2"/>
  <c r="AQ1629" i="2"/>
  <c r="AI1629" i="2"/>
  <c r="AH1629" i="2"/>
  <c r="AG1629" i="2"/>
  <c r="AF1629" i="2"/>
  <c r="AS84" i="2"/>
  <c r="AQ84" i="2"/>
  <c r="AI84" i="2"/>
  <c r="AH84" i="2"/>
  <c r="AG84" i="2"/>
  <c r="AF84" i="2"/>
  <c r="AS1628" i="2"/>
  <c r="AQ1628" i="2"/>
  <c r="AI1628" i="2"/>
  <c r="AH1628" i="2"/>
  <c r="AG1628" i="2"/>
  <c r="AF1628" i="2"/>
  <c r="AS376" i="2"/>
  <c r="AQ376" i="2"/>
  <c r="AI376" i="2"/>
  <c r="AH376" i="2"/>
  <c r="AG376" i="2"/>
  <c r="AF376" i="2"/>
  <c r="AS4146" i="2"/>
  <c r="AQ4146" i="2"/>
  <c r="AI4146" i="2"/>
  <c r="AH4146" i="2"/>
  <c r="AG4146" i="2"/>
  <c r="AF4146" i="2"/>
  <c r="AS4145" i="2"/>
  <c r="AQ4145" i="2"/>
  <c r="AI4145" i="2"/>
  <c r="AH4145" i="2"/>
  <c r="AG4145" i="2"/>
  <c r="AF4145" i="2"/>
  <c r="AS4144" i="2"/>
  <c r="AQ4144" i="2"/>
  <c r="AI4144" i="2"/>
  <c r="AH4144" i="2"/>
  <c r="AG4144" i="2"/>
  <c r="AF4144" i="2"/>
  <c r="AS4143" i="2"/>
  <c r="AQ4143" i="2"/>
  <c r="AI4143" i="2"/>
  <c r="AH4143" i="2"/>
  <c r="AG4143" i="2"/>
  <c r="AF4143" i="2"/>
  <c r="AS4142" i="2"/>
  <c r="AQ4142" i="2"/>
  <c r="AI4142" i="2"/>
  <c r="AH4142" i="2"/>
  <c r="AG4142" i="2"/>
  <c r="AF4142" i="2"/>
  <c r="AS4141" i="2"/>
  <c r="AQ4141" i="2"/>
  <c r="AI4141" i="2"/>
  <c r="AH4141" i="2"/>
  <c r="AG4141" i="2"/>
  <c r="AF4141" i="2"/>
  <c r="AS4140" i="2"/>
  <c r="AQ4140" i="2"/>
  <c r="AI4140" i="2"/>
  <c r="AH4140" i="2"/>
  <c r="AG4140" i="2"/>
  <c r="AF4140" i="2"/>
  <c r="AS4139" i="2"/>
  <c r="AQ4139" i="2"/>
  <c r="AI4139" i="2"/>
  <c r="AH4139" i="2"/>
  <c r="AG4139" i="2"/>
  <c r="AF4139" i="2"/>
  <c r="AS4138" i="2"/>
  <c r="AQ4138" i="2"/>
  <c r="AI4138" i="2"/>
  <c r="AH4138" i="2"/>
  <c r="AG4138" i="2"/>
  <c r="AF4138" i="2"/>
  <c r="AS1627" i="2"/>
  <c r="AQ1627" i="2"/>
  <c r="AI1627" i="2"/>
  <c r="AH1627" i="2"/>
  <c r="AG1627" i="2"/>
  <c r="AF1627" i="2"/>
  <c r="AS946" i="2"/>
  <c r="AQ946" i="2"/>
  <c r="AI946" i="2"/>
  <c r="AH946" i="2"/>
  <c r="AG946" i="2"/>
  <c r="AF946" i="2"/>
  <c r="AS375" i="2"/>
  <c r="AQ375" i="2"/>
  <c r="AI375" i="2"/>
  <c r="AH375" i="2"/>
  <c r="AG375" i="2"/>
  <c r="AF375" i="2"/>
  <c r="AS374" i="2"/>
  <c r="AQ374" i="2"/>
  <c r="AI374" i="2"/>
  <c r="AH374" i="2"/>
  <c r="AG374" i="2"/>
  <c r="AF374" i="2"/>
  <c r="AS945" i="2"/>
  <c r="AQ945" i="2"/>
  <c r="AI945" i="2"/>
  <c r="AH945" i="2"/>
  <c r="AG945" i="2"/>
  <c r="AF945" i="2"/>
  <c r="AS944" i="2"/>
  <c r="AQ944" i="2"/>
  <c r="AI944" i="2"/>
  <c r="AH944" i="2"/>
  <c r="AG944" i="2"/>
  <c r="AF944" i="2"/>
  <c r="AS3317" i="2"/>
  <c r="AQ3317" i="2"/>
  <c r="AI3317" i="2"/>
  <c r="AH3317" i="2"/>
  <c r="AG3317" i="2"/>
  <c r="AF3317" i="2"/>
  <c r="AS3316" i="2"/>
  <c r="AQ3316" i="2"/>
  <c r="AI3316" i="2"/>
  <c r="AH3316" i="2"/>
  <c r="AG3316" i="2"/>
  <c r="AF3316" i="2"/>
  <c r="AS3520" i="2"/>
  <c r="AQ3520" i="2"/>
  <c r="AI3520" i="2"/>
  <c r="AH3520" i="2"/>
  <c r="AG3520" i="2"/>
  <c r="AF3520" i="2"/>
  <c r="AS4137" i="2"/>
  <c r="AQ4137" i="2"/>
  <c r="AI4137" i="2"/>
  <c r="AH4137" i="2"/>
  <c r="AG4137" i="2"/>
  <c r="AF4137" i="2"/>
  <c r="AS4136" i="2"/>
  <c r="AQ4136" i="2"/>
  <c r="AI4136" i="2"/>
  <c r="AH4136" i="2"/>
  <c r="AG4136" i="2"/>
  <c r="AF4136" i="2"/>
  <c r="AS4135" i="2"/>
  <c r="AQ4135" i="2"/>
  <c r="AI4135" i="2"/>
  <c r="AH4135" i="2"/>
  <c r="AG4135" i="2"/>
  <c r="AF4135" i="2"/>
  <c r="AS4134" i="2"/>
  <c r="AQ4134" i="2"/>
  <c r="AI4134" i="2"/>
  <c r="AH4134" i="2"/>
  <c r="AG4134" i="2"/>
  <c r="AF4134" i="2"/>
  <c r="AS4133" i="2"/>
  <c r="AQ4133" i="2"/>
  <c r="AI4133" i="2"/>
  <c r="AH4133" i="2"/>
  <c r="AG4133" i="2"/>
  <c r="AF4133" i="2"/>
  <c r="AS4132" i="2"/>
  <c r="AQ4132" i="2"/>
  <c r="AI4132" i="2"/>
  <c r="AH4132" i="2"/>
  <c r="AG4132" i="2"/>
  <c r="AF4132" i="2"/>
  <c r="AS4131" i="2"/>
  <c r="AQ4131" i="2"/>
  <c r="AI4131" i="2"/>
  <c r="AH4131" i="2"/>
  <c r="AG4131" i="2"/>
  <c r="AF4131" i="2"/>
  <c r="AS4130" i="2"/>
  <c r="AQ4130" i="2"/>
  <c r="AI4130" i="2"/>
  <c r="AH4130" i="2"/>
  <c r="AG4130" i="2"/>
  <c r="AF4130" i="2"/>
  <c r="AS4129" i="2"/>
  <c r="AQ4129" i="2"/>
  <c r="AI4129" i="2"/>
  <c r="AH4129" i="2"/>
  <c r="AG4129" i="2"/>
  <c r="AF4129" i="2"/>
  <c r="AS3315" i="2"/>
  <c r="AQ3315" i="2"/>
  <c r="AI3315" i="2"/>
  <c r="AH3315" i="2"/>
  <c r="AG3315" i="2"/>
  <c r="AF3315" i="2"/>
  <c r="AS3314" i="2"/>
  <c r="AQ3314" i="2"/>
  <c r="AI3314" i="2"/>
  <c r="AH3314" i="2"/>
  <c r="AG3314" i="2"/>
  <c r="AF3314" i="2"/>
  <c r="AS3313" i="2"/>
  <c r="AQ3313" i="2"/>
  <c r="AI3313" i="2"/>
  <c r="AH3313" i="2"/>
  <c r="AG3313" i="2"/>
  <c r="AF3313" i="2"/>
  <c r="AS2339" i="2"/>
  <c r="AQ2339" i="2"/>
  <c r="AI2339" i="2"/>
  <c r="AH2339" i="2"/>
  <c r="AG2339" i="2"/>
  <c r="AF2339" i="2"/>
  <c r="AS4128" i="2"/>
  <c r="AQ4128" i="2"/>
  <c r="AI4128" i="2"/>
  <c r="AH4128" i="2"/>
  <c r="AG4128" i="2"/>
  <c r="AF4128" i="2"/>
  <c r="AS4127" i="2"/>
  <c r="AQ4127" i="2"/>
  <c r="AI4127" i="2"/>
  <c r="AH4127" i="2"/>
  <c r="AG4127" i="2"/>
  <c r="AF4127" i="2"/>
  <c r="AS4126" i="2"/>
  <c r="AQ4126" i="2"/>
  <c r="AI4126" i="2"/>
  <c r="AH4126" i="2"/>
  <c r="AG4126" i="2"/>
  <c r="AF4126" i="2"/>
  <c r="AS4125" i="2"/>
  <c r="AQ4125" i="2"/>
  <c r="AI4125" i="2"/>
  <c r="AH4125" i="2"/>
  <c r="AG4125" i="2"/>
  <c r="AF4125" i="2"/>
  <c r="AS4124" i="2"/>
  <c r="AQ4124" i="2"/>
  <c r="AI4124" i="2"/>
  <c r="AH4124" i="2"/>
  <c r="AG4124" i="2"/>
  <c r="AF4124" i="2"/>
  <c r="AS4123" i="2"/>
  <c r="AQ4123" i="2"/>
  <c r="AI4123" i="2"/>
  <c r="AH4123" i="2"/>
  <c r="AG4123" i="2"/>
  <c r="AF4123" i="2"/>
  <c r="AS4122" i="2"/>
  <c r="AQ4122" i="2"/>
  <c r="AI4122" i="2"/>
  <c r="AH4122" i="2"/>
  <c r="AG4122" i="2"/>
  <c r="AF4122" i="2"/>
  <c r="AS4121" i="2"/>
  <c r="AQ4121" i="2"/>
  <c r="AI4121" i="2"/>
  <c r="AH4121" i="2"/>
  <c r="AG4121" i="2"/>
  <c r="AF4121" i="2"/>
  <c r="AS4120" i="2"/>
  <c r="AQ4120" i="2"/>
  <c r="AI4120" i="2"/>
  <c r="AH4120" i="2"/>
  <c r="AG4120" i="2"/>
  <c r="AF4120" i="2"/>
  <c r="AS4119" i="2"/>
  <c r="AQ4119" i="2"/>
  <c r="AI4119" i="2"/>
  <c r="AH4119" i="2"/>
  <c r="AG4119" i="2"/>
  <c r="AF4119" i="2"/>
  <c r="AS4118" i="2"/>
  <c r="AQ4118" i="2"/>
  <c r="AI4118" i="2"/>
  <c r="AH4118" i="2"/>
  <c r="AG4118" i="2"/>
  <c r="AF4118" i="2"/>
  <c r="AS4117" i="2"/>
  <c r="AQ4117" i="2"/>
  <c r="AI4117" i="2"/>
  <c r="AH4117" i="2"/>
  <c r="AG4117" i="2"/>
  <c r="AF4117" i="2"/>
  <c r="AS4116" i="2"/>
  <c r="AQ4116" i="2"/>
  <c r="AI4116" i="2"/>
  <c r="AH4116" i="2"/>
  <c r="AG4116" i="2"/>
  <c r="AF4116" i="2"/>
  <c r="AS4115" i="2"/>
  <c r="AQ4115" i="2"/>
  <c r="AI4115" i="2"/>
  <c r="AH4115" i="2"/>
  <c r="AG4115" i="2"/>
  <c r="AF4115" i="2"/>
  <c r="AS4114" i="2"/>
  <c r="AQ4114" i="2"/>
  <c r="AI4114" i="2"/>
  <c r="AH4114" i="2"/>
  <c r="AG4114" i="2"/>
  <c r="AF4114" i="2"/>
  <c r="AS4113" i="2"/>
  <c r="AQ4113" i="2"/>
  <c r="AI4113" i="2"/>
  <c r="AH4113" i="2"/>
  <c r="AG4113" i="2"/>
  <c r="AF4113" i="2"/>
  <c r="AS4112" i="2"/>
  <c r="AQ4112" i="2"/>
  <c r="AI4112" i="2"/>
  <c r="AH4112" i="2"/>
  <c r="AG4112" i="2"/>
  <c r="AF4112" i="2"/>
  <c r="AS4111" i="2"/>
  <c r="AQ4111" i="2"/>
  <c r="AI4111" i="2"/>
  <c r="AH4111" i="2"/>
  <c r="AG4111" i="2"/>
  <c r="AF4111" i="2"/>
  <c r="AS4110" i="2"/>
  <c r="AQ4110" i="2"/>
  <c r="AI4110" i="2"/>
  <c r="AH4110" i="2"/>
  <c r="AG4110" i="2"/>
  <c r="AF4110" i="2"/>
  <c r="AS1626" i="2"/>
  <c r="AQ1626" i="2"/>
  <c r="AI1626" i="2"/>
  <c r="AH1626" i="2"/>
  <c r="AG1626" i="2"/>
  <c r="AF1626" i="2"/>
  <c r="AS4109" i="2"/>
  <c r="AQ4109" i="2"/>
  <c r="AI4109" i="2"/>
  <c r="AH4109" i="2"/>
  <c r="AG4109" i="2"/>
  <c r="AF4109" i="2"/>
  <c r="AS4108" i="2"/>
  <c r="AQ4108" i="2"/>
  <c r="AI4108" i="2"/>
  <c r="AH4108" i="2"/>
  <c r="AG4108" i="2"/>
  <c r="AF4108" i="2"/>
  <c r="AS4107" i="2"/>
  <c r="AQ4107" i="2"/>
  <c r="AI4107" i="2"/>
  <c r="AH4107" i="2"/>
  <c r="AG4107" i="2"/>
  <c r="AF4107" i="2"/>
  <c r="AS4106" i="2"/>
  <c r="AQ4106" i="2"/>
  <c r="AI4106" i="2"/>
  <c r="AH4106" i="2"/>
  <c r="AG4106" i="2"/>
  <c r="AF4106" i="2"/>
  <c r="AS4105" i="2"/>
  <c r="AQ4105" i="2"/>
  <c r="AI4105" i="2"/>
  <c r="AH4105" i="2"/>
  <c r="AG4105" i="2"/>
  <c r="AF4105" i="2"/>
  <c r="AS4104" i="2"/>
  <c r="AQ4104" i="2"/>
  <c r="AI4104" i="2"/>
  <c r="AH4104" i="2"/>
  <c r="AG4104" i="2"/>
  <c r="AF4104" i="2"/>
  <c r="AS4103" i="2"/>
  <c r="AQ4103" i="2"/>
  <c r="AI4103" i="2"/>
  <c r="AH4103" i="2"/>
  <c r="AG4103" i="2"/>
  <c r="AF4103" i="2"/>
  <c r="AS4102" i="2"/>
  <c r="AQ4102" i="2"/>
  <c r="AI4102" i="2"/>
  <c r="AH4102" i="2"/>
  <c r="AG4102" i="2"/>
  <c r="AF4102" i="2"/>
  <c r="AS4101" i="2"/>
  <c r="AQ4101" i="2"/>
  <c r="AI4101" i="2"/>
  <c r="AH4101" i="2"/>
  <c r="AG4101" i="2"/>
  <c r="AF4101" i="2"/>
  <c r="AS4100" i="2"/>
  <c r="AQ4100" i="2"/>
  <c r="AI4100" i="2"/>
  <c r="AH4100" i="2"/>
  <c r="AG4100" i="2"/>
  <c r="AF4100" i="2"/>
  <c r="AS4099" i="2"/>
  <c r="AQ4099" i="2"/>
  <c r="AI4099" i="2"/>
  <c r="AH4099" i="2"/>
  <c r="AG4099" i="2"/>
  <c r="AF4099" i="2"/>
  <c r="AS4098" i="2"/>
  <c r="AQ4098" i="2"/>
  <c r="AI4098" i="2"/>
  <c r="AH4098" i="2"/>
  <c r="AG4098" i="2"/>
  <c r="AF4098" i="2"/>
  <c r="AS4097" i="2"/>
  <c r="AQ4097" i="2"/>
  <c r="AI4097" i="2"/>
  <c r="AH4097" i="2"/>
  <c r="AG4097" i="2"/>
  <c r="AF4097" i="2"/>
  <c r="AS4096" i="2"/>
  <c r="AQ4096" i="2"/>
  <c r="AI4096" i="2"/>
  <c r="AH4096" i="2"/>
  <c r="AG4096" i="2"/>
  <c r="AF4096" i="2"/>
  <c r="AS4095" i="2"/>
  <c r="AQ4095" i="2"/>
  <c r="AI4095" i="2"/>
  <c r="AH4095" i="2"/>
  <c r="AG4095" i="2"/>
  <c r="AF4095" i="2"/>
  <c r="AS4094" i="2"/>
  <c r="AQ4094" i="2"/>
  <c r="AI4094" i="2"/>
  <c r="AH4094" i="2"/>
  <c r="AG4094" i="2"/>
  <c r="AF4094" i="2"/>
  <c r="AS4093" i="2"/>
  <c r="AQ4093" i="2"/>
  <c r="AI4093" i="2"/>
  <c r="AH4093" i="2"/>
  <c r="AG4093" i="2"/>
  <c r="AF4093" i="2"/>
  <c r="AS4092" i="2"/>
  <c r="AQ4092" i="2"/>
  <c r="AI4092" i="2"/>
  <c r="AH4092" i="2"/>
  <c r="AG4092" i="2"/>
  <c r="AF4092" i="2"/>
  <c r="AS4091" i="2"/>
  <c r="AQ4091" i="2"/>
  <c r="AI4091" i="2"/>
  <c r="AH4091" i="2"/>
  <c r="AG4091" i="2"/>
  <c r="AF4091" i="2"/>
  <c r="AS4090" i="2"/>
  <c r="AQ4090" i="2"/>
  <c r="AI4090" i="2"/>
  <c r="AH4090" i="2"/>
  <c r="AG4090" i="2"/>
  <c r="AF4090" i="2"/>
  <c r="AS4089" i="2"/>
  <c r="AQ4089" i="2"/>
  <c r="AI4089" i="2"/>
  <c r="AH4089" i="2"/>
  <c r="AG4089" i="2"/>
  <c r="AF4089" i="2"/>
  <c r="AS4088" i="2"/>
  <c r="AQ4088" i="2"/>
  <c r="AI4088" i="2"/>
  <c r="AH4088" i="2"/>
  <c r="AG4088" i="2"/>
  <c r="AF4088" i="2"/>
  <c r="AS4087" i="2"/>
  <c r="AQ4087" i="2"/>
  <c r="AI4087" i="2"/>
  <c r="AH4087" i="2"/>
  <c r="AG4087" i="2"/>
  <c r="AF4087" i="2"/>
  <c r="AS4086" i="2"/>
  <c r="AQ4086" i="2"/>
  <c r="AI4086" i="2"/>
  <c r="AH4086" i="2"/>
  <c r="AG4086" i="2"/>
  <c r="AF4086" i="2"/>
  <c r="AS4085" i="2"/>
  <c r="AQ4085" i="2"/>
  <c r="AI4085" i="2"/>
  <c r="AH4085" i="2"/>
  <c r="AG4085" i="2"/>
  <c r="AF4085" i="2"/>
  <c r="AS4084" i="2"/>
  <c r="AQ4084" i="2"/>
  <c r="AI4084" i="2"/>
  <c r="AH4084" i="2"/>
  <c r="AG4084" i="2"/>
  <c r="AF4084" i="2"/>
  <c r="AS4083" i="2"/>
  <c r="AQ4083" i="2"/>
  <c r="AI4083" i="2"/>
  <c r="AH4083" i="2"/>
  <c r="AG4083" i="2"/>
  <c r="AF4083" i="2"/>
  <c r="AS4082" i="2"/>
  <c r="AQ4082" i="2"/>
  <c r="AI4082" i="2"/>
  <c r="AH4082" i="2"/>
  <c r="AG4082" i="2"/>
  <c r="AF4082" i="2"/>
  <c r="AS4081" i="2"/>
  <c r="AQ4081" i="2"/>
  <c r="AI4081" i="2"/>
  <c r="AH4081" i="2"/>
  <c r="AG4081" i="2"/>
  <c r="AF4081" i="2"/>
  <c r="AS4080" i="2"/>
  <c r="AQ4080" i="2"/>
  <c r="AI4080" i="2"/>
  <c r="AH4080" i="2"/>
  <c r="AG4080" i="2"/>
  <c r="AF4080" i="2"/>
  <c r="AS4079" i="2"/>
  <c r="AQ4079" i="2"/>
  <c r="AI4079" i="2"/>
  <c r="AH4079" i="2"/>
  <c r="AG4079" i="2"/>
  <c r="AF4079" i="2"/>
  <c r="AS4078" i="2"/>
  <c r="AQ4078" i="2"/>
  <c r="AI4078" i="2"/>
  <c r="AH4078" i="2"/>
  <c r="AG4078" i="2"/>
  <c r="AF4078" i="2"/>
  <c r="AS4077" i="2"/>
  <c r="AQ4077" i="2"/>
  <c r="AI4077" i="2"/>
  <c r="AH4077" i="2"/>
  <c r="AG4077" i="2"/>
  <c r="AF4077" i="2"/>
  <c r="AS4076" i="2"/>
  <c r="AQ4076" i="2"/>
  <c r="AI4076" i="2"/>
  <c r="AH4076" i="2"/>
  <c r="AG4076" i="2"/>
  <c r="AF4076" i="2"/>
  <c r="AS4075" i="2"/>
  <c r="AQ4075" i="2"/>
  <c r="AI4075" i="2"/>
  <c r="AH4075" i="2"/>
  <c r="AG4075" i="2"/>
  <c r="AF4075" i="2"/>
  <c r="AS4074" i="2"/>
  <c r="AQ4074" i="2"/>
  <c r="AI4074" i="2"/>
  <c r="AH4074" i="2"/>
  <c r="AG4074" i="2"/>
  <c r="AF4074" i="2"/>
  <c r="AS4073" i="2"/>
  <c r="AQ4073" i="2"/>
  <c r="AI4073" i="2"/>
  <c r="AH4073" i="2"/>
  <c r="AG4073" i="2"/>
  <c r="AF4073" i="2"/>
  <c r="AS4072" i="2"/>
  <c r="AQ4072" i="2"/>
  <c r="AI4072" i="2"/>
  <c r="AH4072" i="2"/>
  <c r="AG4072" i="2"/>
  <c r="AF4072" i="2"/>
  <c r="AS4071" i="2"/>
  <c r="AQ4071" i="2"/>
  <c r="AI4071" i="2"/>
  <c r="AH4071" i="2"/>
  <c r="AG4071" i="2"/>
  <c r="AF4071" i="2"/>
  <c r="AS4070" i="2"/>
  <c r="AQ4070" i="2"/>
  <c r="AI4070" i="2"/>
  <c r="AH4070" i="2"/>
  <c r="AG4070" i="2"/>
  <c r="AF4070" i="2"/>
  <c r="AS4069" i="2"/>
  <c r="AQ4069" i="2"/>
  <c r="AI4069" i="2"/>
  <c r="AH4069" i="2"/>
  <c r="AG4069" i="2"/>
  <c r="AF4069" i="2"/>
  <c r="AS2338" i="2"/>
  <c r="AQ2338" i="2"/>
  <c r="AI2338" i="2"/>
  <c r="AH2338" i="2"/>
  <c r="AG2338" i="2"/>
  <c r="AF2338" i="2"/>
  <c r="AS3312" i="2"/>
  <c r="AQ3312" i="2"/>
  <c r="AI3312" i="2"/>
  <c r="AH3312" i="2"/>
  <c r="AG3312" i="2"/>
  <c r="AF3312" i="2"/>
  <c r="AS4068" i="2"/>
  <c r="AQ4068" i="2"/>
  <c r="AI4068" i="2"/>
  <c r="AH4068" i="2"/>
  <c r="AG4068" i="2"/>
  <c r="AF4068" i="2"/>
  <c r="AS4067" i="2"/>
  <c r="AQ4067" i="2"/>
  <c r="AI4067" i="2"/>
  <c r="AH4067" i="2"/>
  <c r="AG4067" i="2"/>
  <c r="AF4067" i="2"/>
  <c r="AS4066" i="2"/>
  <c r="AQ4066" i="2"/>
  <c r="AI4066" i="2"/>
  <c r="AH4066" i="2"/>
  <c r="AG4066" i="2"/>
  <c r="AF4066" i="2"/>
  <c r="AS4065" i="2"/>
  <c r="AQ4065" i="2"/>
  <c r="AI4065" i="2"/>
  <c r="AH4065" i="2"/>
  <c r="AG4065" i="2"/>
  <c r="AF4065" i="2"/>
  <c r="AS4064" i="2"/>
  <c r="AQ4064" i="2"/>
  <c r="AI4064" i="2"/>
  <c r="AH4064" i="2"/>
  <c r="AG4064" i="2"/>
  <c r="AF4064" i="2"/>
  <c r="AS4063" i="2"/>
  <c r="AQ4063" i="2"/>
  <c r="AI4063" i="2"/>
  <c r="AH4063" i="2"/>
  <c r="AG4063" i="2"/>
  <c r="AF4063" i="2"/>
  <c r="AS3311" i="2"/>
  <c r="AQ3311" i="2"/>
  <c r="AI3311" i="2"/>
  <c r="AH3311" i="2"/>
  <c r="AG3311" i="2"/>
  <c r="AF3311" i="2"/>
  <c r="AS4062" i="2"/>
  <c r="AQ4062" i="2"/>
  <c r="AI4062" i="2"/>
  <c r="AH4062" i="2"/>
  <c r="AG4062" i="2"/>
  <c r="AF4062" i="2"/>
  <c r="AS2337" i="2"/>
  <c r="AQ2337" i="2"/>
  <c r="AI2337" i="2"/>
  <c r="AH2337" i="2"/>
  <c r="AG2337" i="2"/>
  <c r="AF2337" i="2"/>
  <c r="AS4061" i="2"/>
  <c r="AQ4061" i="2"/>
  <c r="AI4061" i="2"/>
  <c r="AH4061" i="2"/>
  <c r="AG4061" i="2"/>
  <c r="AF4061" i="2"/>
  <c r="AS4060" i="2"/>
  <c r="AQ4060" i="2"/>
  <c r="AI4060" i="2"/>
  <c r="AH4060" i="2"/>
  <c r="AG4060" i="2"/>
  <c r="AF4060" i="2"/>
  <c r="AS2336" i="2"/>
  <c r="AQ2336" i="2"/>
  <c r="AI2336" i="2"/>
  <c r="AH2336" i="2"/>
  <c r="AG2336" i="2"/>
  <c r="AF2336" i="2"/>
  <c r="AS4059" i="2"/>
  <c r="AQ4059" i="2"/>
  <c r="AI4059" i="2"/>
  <c r="AH4059" i="2"/>
  <c r="AG4059" i="2"/>
  <c r="AF4059" i="2"/>
  <c r="AS2335" i="2"/>
  <c r="AQ2335" i="2"/>
  <c r="AI2335" i="2"/>
  <c r="AH2335" i="2"/>
  <c r="AG2335" i="2"/>
  <c r="AF2335" i="2"/>
  <c r="AS4058" i="2"/>
  <c r="AQ4058" i="2"/>
  <c r="AI4058" i="2"/>
  <c r="AH4058" i="2"/>
  <c r="AG4058" i="2"/>
  <c r="AF4058" i="2"/>
  <c r="AS4057" i="2"/>
  <c r="AQ4057" i="2"/>
  <c r="AI4057" i="2"/>
  <c r="AH4057" i="2"/>
  <c r="AG4057" i="2"/>
  <c r="AF4057" i="2"/>
  <c r="AS4056" i="2"/>
  <c r="AQ4056" i="2"/>
  <c r="AI4056" i="2"/>
  <c r="AH4056" i="2"/>
  <c r="AG4056" i="2"/>
  <c r="AF4056" i="2"/>
  <c r="AS4055" i="2"/>
  <c r="AQ4055" i="2"/>
  <c r="AI4055" i="2"/>
  <c r="AH4055" i="2"/>
  <c r="AG4055" i="2"/>
  <c r="AF4055" i="2"/>
  <c r="AS4054" i="2"/>
  <c r="AQ4054" i="2"/>
  <c r="AI4054" i="2"/>
  <c r="AH4054" i="2"/>
  <c r="AG4054" i="2"/>
  <c r="AF4054" i="2"/>
  <c r="AS2334" i="2"/>
  <c r="AQ2334" i="2"/>
  <c r="AI2334" i="2"/>
  <c r="AH2334" i="2"/>
  <c r="AG2334" i="2"/>
  <c r="AF2334" i="2"/>
  <c r="AS3310" i="2"/>
  <c r="AQ3310" i="2"/>
  <c r="AI3310" i="2"/>
  <c r="AH3310" i="2"/>
  <c r="AG3310" i="2"/>
  <c r="AF3310" i="2"/>
  <c r="AS2333" i="2"/>
  <c r="AQ2333" i="2"/>
  <c r="AI2333" i="2"/>
  <c r="AH2333" i="2"/>
  <c r="AG2333" i="2"/>
  <c r="AF2333" i="2"/>
  <c r="AS3309" i="2"/>
  <c r="AQ3309" i="2"/>
  <c r="AI3309" i="2"/>
  <c r="AH3309" i="2"/>
  <c r="AG3309" i="2"/>
  <c r="AF3309" i="2"/>
  <c r="AS373" i="2"/>
  <c r="AQ373" i="2"/>
  <c r="AI373" i="2"/>
  <c r="AH373" i="2"/>
  <c r="AG373" i="2"/>
  <c r="AF373" i="2"/>
  <c r="AS2921" i="2"/>
  <c r="AQ2921" i="2"/>
  <c r="AI2921" i="2"/>
  <c r="AH2921" i="2"/>
  <c r="AG2921" i="2"/>
  <c r="AF2921" i="2"/>
  <c r="AS2920" i="2"/>
  <c r="AQ2920" i="2"/>
  <c r="AI2920" i="2"/>
  <c r="AH2920" i="2"/>
  <c r="AG2920" i="2"/>
  <c r="AF2920" i="2"/>
  <c r="AS943" i="2"/>
  <c r="AQ943" i="2"/>
  <c r="AI943" i="2"/>
  <c r="AH943" i="2"/>
  <c r="AG943" i="2"/>
  <c r="AF943" i="2"/>
  <c r="AS2919" i="2"/>
  <c r="AQ2919" i="2"/>
  <c r="AI2919" i="2"/>
  <c r="AH2919" i="2"/>
  <c r="AG2919" i="2"/>
  <c r="AF2919" i="2"/>
  <c r="AS1625" i="2"/>
  <c r="AQ1625" i="2"/>
  <c r="AI1625" i="2"/>
  <c r="AH1625" i="2"/>
  <c r="AG1625" i="2"/>
  <c r="AF1625" i="2"/>
  <c r="AS2918" i="2"/>
  <c r="AQ2918" i="2"/>
  <c r="AI2918" i="2"/>
  <c r="AH2918" i="2"/>
  <c r="AG2918" i="2"/>
  <c r="AF2918" i="2"/>
  <c r="AS2332" i="2"/>
  <c r="AQ2332" i="2"/>
  <c r="AI2332" i="2"/>
  <c r="AH2332" i="2"/>
  <c r="AG2332" i="2"/>
  <c r="AF2332" i="2"/>
  <c r="AS3308" i="2"/>
  <c r="AQ3308" i="2"/>
  <c r="AI3308" i="2"/>
  <c r="AH3308" i="2"/>
  <c r="AG3308" i="2"/>
  <c r="AF3308" i="2"/>
  <c r="AS2331" i="2"/>
  <c r="AQ2331" i="2"/>
  <c r="AI2331" i="2"/>
  <c r="AH2331" i="2"/>
  <c r="AG2331" i="2"/>
  <c r="AF2331" i="2"/>
  <c r="AS2330" i="2"/>
  <c r="AQ2330" i="2"/>
  <c r="AI2330" i="2"/>
  <c r="AH2330" i="2"/>
  <c r="AG2330" i="2"/>
  <c r="AF2330" i="2"/>
  <c r="AS4053" i="2"/>
  <c r="AQ4053" i="2"/>
  <c r="AI4053" i="2"/>
  <c r="AH4053" i="2"/>
  <c r="AG4053" i="2"/>
  <c r="AF4053" i="2"/>
  <c r="AS4052" i="2"/>
  <c r="AQ4052" i="2"/>
  <c r="AI4052" i="2"/>
  <c r="AH4052" i="2"/>
  <c r="AG4052" i="2"/>
  <c r="AF4052" i="2"/>
  <c r="AS4051" i="2"/>
  <c r="AQ4051" i="2"/>
  <c r="AI4051" i="2"/>
  <c r="AH4051" i="2"/>
  <c r="AG4051" i="2"/>
  <c r="AF4051" i="2"/>
  <c r="AS4050" i="2"/>
  <c r="AQ4050" i="2"/>
  <c r="AI4050" i="2"/>
  <c r="AH4050" i="2"/>
  <c r="AG4050" i="2"/>
  <c r="AF4050" i="2"/>
  <c r="AS4049" i="2"/>
  <c r="AQ4049" i="2"/>
  <c r="AI4049" i="2"/>
  <c r="AH4049" i="2"/>
  <c r="AG4049" i="2"/>
  <c r="AF4049" i="2"/>
  <c r="AS4048" i="2"/>
  <c r="AQ4048" i="2"/>
  <c r="AI4048" i="2"/>
  <c r="AH4048" i="2"/>
  <c r="AG4048" i="2"/>
  <c r="AF4048" i="2"/>
  <c r="AS4047" i="2"/>
  <c r="AQ4047" i="2"/>
  <c r="AI4047" i="2"/>
  <c r="AH4047" i="2"/>
  <c r="AG4047" i="2"/>
  <c r="AF4047" i="2"/>
  <c r="AS4046" i="2"/>
  <c r="AQ4046" i="2"/>
  <c r="AI4046" i="2"/>
  <c r="AH4046" i="2"/>
  <c r="AG4046" i="2"/>
  <c r="AF4046" i="2"/>
  <c r="AS4045" i="2"/>
  <c r="AQ4045" i="2"/>
  <c r="AI4045" i="2"/>
  <c r="AH4045" i="2"/>
  <c r="AG4045" i="2"/>
  <c r="AF4045" i="2"/>
  <c r="AS4044" i="2"/>
  <c r="AQ4044" i="2"/>
  <c r="AI4044" i="2"/>
  <c r="AH4044" i="2"/>
  <c r="AG4044" i="2"/>
  <c r="AF4044" i="2"/>
  <c r="AS4043" i="2"/>
  <c r="AQ4043" i="2"/>
  <c r="AI4043" i="2"/>
  <c r="AH4043" i="2"/>
  <c r="AG4043" i="2"/>
  <c r="AF4043" i="2"/>
  <c r="AS4042" i="2"/>
  <c r="AQ4042" i="2"/>
  <c r="AI4042" i="2"/>
  <c r="AH4042" i="2"/>
  <c r="AG4042" i="2"/>
  <c r="AF4042" i="2"/>
  <c r="AS4041" i="2"/>
  <c r="AQ4041" i="2"/>
  <c r="AI4041" i="2"/>
  <c r="AH4041" i="2"/>
  <c r="AG4041" i="2"/>
  <c r="AF4041" i="2"/>
  <c r="AS4040" i="2"/>
  <c r="AQ4040" i="2"/>
  <c r="AI4040" i="2"/>
  <c r="AH4040" i="2"/>
  <c r="AG4040" i="2"/>
  <c r="AF4040" i="2"/>
  <c r="AS4039" i="2"/>
  <c r="AQ4039" i="2"/>
  <c r="AI4039" i="2"/>
  <c r="AH4039" i="2"/>
  <c r="AG4039" i="2"/>
  <c r="AF4039" i="2"/>
  <c r="AS4038" i="2"/>
  <c r="AQ4038" i="2"/>
  <c r="AI4038" i="2"/>
  <c r="AH4038" i="2"/>
  <c r="AG4038" i="2"/>
  <c r="AF4038" i="2"/>
  <c r="AS2329" i="2"/>
  <c r="AQ2329" i="2"/>
  <c r="AI2329" i="2"/>
  <c r="AH2329" i="2"/>
  <c r="AG2329" i="2"/>
  <c r="AF2329" i="2"/>
  <c r="AS2917" i="2"/>
  <c r="AQ2917" i="2"/>
  <c r="AI2917" i="2"/>
  <c r="AH2917" i="2"/>
  <c r="AG2917" i="2"/>
  <c r="AF2917" i="2"/>
  <c r="AS372" i="2"/>
  <c r="AQ372" i="2"/>
  <c r="AI372" i="2"/>
  <c r="AH372" i="2"/>
  <c r="AG372" i="2"/>
  <c r="AF372" i="2"/>
  <c r="AS2916" i="2"/>
  <c r="AQ2916" i="2"/>
  <c r="AI2916" i="2"/>
  <c r="AH2916" i="2"/>
  <c r="AG2916" i="2"/>
  <c r="AF2916" i="2"/>
  <c r="AS2328" i="2"/>
  <c r="AQ2328" i="2"/>
  <c r="AI2328" i="2"/>
  <c r="AH2328" i="2"/>
  <c r="AG2328" i="2"/>
  <c r="AF2328" i="2"/>
  <c r="AS2327" i="2"/>
  <c r="AQ2327" i="2"/>
  <c r="AI2327" i="2"/>
  <c r="AH2327" i="2"/>
  <c r="AG2327" i="2"/>
  <c r="AF2327" i="2"/>
  <c r="AS2326" i="2"/>
  <c r="AQ2326" i="2"/>
  <c r="AI2326" i="2"/>
  <c r="AH2326" i="2"/>
  <c r="AG2326" i="2"/>
  <c r="AF2326" i="2"/>
  <c r="AS1624" i="2"/>
  <c r="AQ1624" i="2"/>
  <c r="AI1624" i="2"/>
  <c r="AH1624" i="2"/>
  <c r="AG1624" i="2"/>
  <c r="AF1624" i="2"/>
  <c r="AS4037" i="2"/>
  <c r="AQ4037" i="2"/>
  <c r="AI4037" i="2"/>
  <c r="AH4037" i="2"/>
  <c r="AG4037" i="2"/>
  <c r="AF4037" i="2"/>
  <c r="AS2325" i="2"/>
  <c r="AQ2325" i="2"/>
  <c r="AI2325" i="2"/>
  <c r="AH2325" i="2"/>
  <c r="AG2325" i="2"/>
  <c r="AF2325" i="2"/>
  <c r="AS2324" i="2"/>
  <c r="AQ2324" i="2"/>
  <c r="AI2324" i="2"/>
  <c r="AH2324" i="2"/>
  <c r="AG2324" i="2"/>
  <c r="AF2324" i="2"/>
  <c r="AS2323" i="2"/>
  <c r="AQ2323" i="2"/>
  <c r="AI2323" i="2"/>
  <c r="AH2323" i="2"/>
  <c r="AG2323" i="2"/>
  <c r="AF2323" i="2"/>
  <c r="AS942" i="2"/>
  <c r="AQ942" i="2"/>
  <c r="AI942" i="2"/>
  <c r="AH942" i="2"/>
  <c r="AG942" i="2"/>
  <c r="AF942" i="2"/>
  <c r="AS1623" i="2"/>
  <c r="AQ1623" i="2"/>
  <c r="AI1623" i="2"/>
  <c r="AH1623" i="2"/>
  <c r="AG1623" i="2"/>
  <c r="AF1623" i="2"/>
  <c r="AS2322" i="2"/>
  <c r="AQ2322" i="2"/>
  <c r="AI2322" i="2"/>
  <c r="AH2322" i="2"/>
  <c r="AG2322" i="2"/>
  <c r="AF2322" i="2"/>
  <c r="AS4036" i="2"/>
  <c r="AQ4036" i="2"/>
  <c r="AI4036" i="2"/>
  <c r="AH4036" i="2"/>
  <c r="AG4036" i="2"/>
  <c r="AF4036" i="2"/>
  <c r="AS4035" i="2"/>
  <c r="AQ4035" i="2"/>
  <c r="AI4035" i="2"/>
  <c r="AH4035" i="2"/>
  <c r="AG4035" i="2"/>
  <c r="AF4035" i="2"/>
  <c r="AS4034" i="2"/>
  <c r="AQ4034" i="2"/>
  <c r="AI4034" i="2"/>
  <c r="AH4034" i="2"/>
  <c r="AG4034" i="2"/>
  <c r="AF4034" i="2"/>
  <c r="AS4033" i="2"/>
  <c r="AQ4033" i="2"/>
  <c r="AI4033" i="2"/>
  <c r="AH4033" i="2"/>
  <c r="AG4033" i="2"/>
  <c r="AF4033" i="2"/>
  <c r="AS4032" i="2"/>
  <c r="AQ4032" i="2"/>
  <c r="AI4032" i="2"/>
  <c r="AH4032" i="2"/>
  <c r="AG4032" i="2"/>
  <c r="AF4032" i="2"/>
  <c r="AS4031" i="2"/>
  <c r="AQ4031" i="2"/>
  <c r="AI4031" i="2"/>
  <c r="AH4031" i="2"/>
  <c r="AG4031" i="2"/>
  <c r="AF4031" i="2"/>
  <c r="AS4030" i="2"/>
  <c r="AQ4030" i="2"/>
  <c r="AI4030" i="2"/>
  <c r="AH4030" i="2"/>
  <c r="AG4030" i="2"/>
  <c r="AF4030" i="2"/>
  <c r="AS4029" i="2"/>
  <c r="AQ4029" i="2"/>
  <c r="AI4029" i="2"/>
  <c r="AH4029" i="2"/>
  <c r="AG4029" i="2"/>
  <c r="AF4029" i="2"/>
  <c r="AS4028" i="2"/>
  <c r="AQ4028" i="2"/>
  <c r="AI4028" i="2"/>
  <c r="AH4028" i="2"/>
  <c r="AG4028" i="2"/>
  <c r="AF4028" i="2"/>
  <c r="AS4027" i="2"/>
  <c r="AQ4027" i="2"/>
  <c r="AI4027" i="2"/>
  <c r="AH4027" i="2"/>
  <c r="AG4027" i="2"/>
  <c r="AF4027" i="2"/>
  <c r="AS4026" i="2"/>
  <c r="AQ4026" i="2"/>
  <c r="AI4026" i="2"/>
  <c r="AH4026" i="2"/>
  <c r="AG4026" i="2"/>
  <c r="AF4026" i="2"/>
  <c r="AS4025" i="2"/>
  <c r="AQ4025" i="2"/>
  <c r="AI4025" i="2"/>
  <c r="AH4025" i="2"/>
  <c r="AG4025" i="2"/>
  <c r="AF4025" i="2"/>
  <c r="AS4024" i="2"/>
  <c r="AQ4024" i="2"/>
  <c r="AI4024" i="2"/>
  <c r="AH4024" i="2"/>
  <c r="AG4024" i="2"/>
  <c r="AF4024" i="2"/>
  <c r="AS4023" i="2"/>
  <c r="AQ4023" i="2"/>
  <c r="AI4023" i="2"/>
  <c r="AH4023" i="2"/>
  <c r="AG4023" i="2"/>
  <c r="AF4023" i="2"/>
  <c r="AS4022" i="2"/>
  <c r="AQ4022" i="2"/>
  <c r="AI4022" i="2"/>
  <c r="AH4022" i="2"/>
  <c r="AG4022" i="2"/>
  <c r="AF4022" i="2"/>
  <c r="AS4021" i="2"/>
  <c r="AQ4021" i="2"/>
  <c r="AI4021" i="2"/>
  <c r="AH4021" i="2"/>
  <c r="AG4021" i="2"/>
  <c r="AF4021" i="2"/>
  <c r="AS4020" i="2"/>
  <c r="AQ4020" i="2"/>
  <c r="AI4020" i="2"/>
  <c r="AH4020" i="2"/>
  <c r="AG4020" i="2"/>
  <c r="AF4020" i="2"/>
  <c r="AS4019" i="2"/>
  <c r="AQ4019" i="2"/>
  <c r="AI4019" i="2"/>
  <c r="AH4019" i="2"/>
  <c r="AG4019" i="2"/>
  <c r="AF4019" i="2"/>
  <c r="AS4018" i="2"/>
  <c r="AQ4018" i="2"/>
  <c r="AI4018" i="2"/>
  <c r="AH4018" i="2"/>
  <c r="AG4018" i="2"/>
  <c r="AF4018" i="2"/>
  <c r="AS4017" i="2"/>
  <c r="AQ4017" i="2"/>
  <c r="AI4017" i="2"/>
  <c r="AH4017" i="2"/>
  <c r="AG4017" i="2"/>
  <c r="AF4017" i="2"/>
  <c r="AS4016" i="2"/>
  <c r="AQ4016" i="2"/>
  <c r="AI4016" i="2"/>
  <c r="AH4016" i="2"/>
  <c r="AG4016" i="2"/>
  <c r="AF4016" i="2"/>
  <c r="AS4015" i="2"/>
  <c r="AQ4015" i="2"/>
  <c r="AI4015" i="2"/>
  <c r="AH4015" i="2"/>
  <c r="AG4015" i="2"/>
  <c r="AF4015" i="2"/>
  <c r="AS4014" i="2"/>
  <c r="AQ4014" i="2"/>
  <c r="AI4014" i="2"/>
  <c r="AH4014" i="2"/>
  <c r="AG4014" i="2"/>
  <c r="AF4014" i="2"/>
  <c r="AS4013" i="2"/>
  <c r="AQ4013" i="2"/>
  <c r="AI4013" i="2"/>
  <c r="AH4013" i="2"/>
  <c r="AG4013" i="2"/>
  <c r="AF4013" i="2"/>
  <c r="AS4012" i="2"/>
  <c r="AQ4012" i="2"/>
  <c r="AI4012" i="2"/>
  <c r="AH4012" i="2"/>
  <c r="AG4012" i="2"/>
  <c r="AF4012" i="2"/>
  <c r="AS4011" i="2"/>
  <c r="AQ4011" i="2"/>
  <c r="AI4011" i="2"/>
  <c r="AH4011" i="2"/>
  <c r="AG4011" i="2"/>
  <c r="AF4011" i="2"/>
  <c r="AS4010" i="2"/>
  <c r="AQ4010" i="2"/>
  <c r="AI4010" i="2"/>
  <c r="AH4010" i="2"/>
  <c r="AG4010" i="2"/>
  <c r="AF4010" i="2"/>
  <c r="AS4009" i="2"/>
  <c r="AQ4009" i="2"/>
  <c r="AI4009" i="2"/>
  <c r="AH4009" i="2"/>
  <c r="AG4009" i="2"/>
  <c r="AF4009" i="2"/>
  <c r="AS4008" i="2"/>
  <c r="AQ4008" i="2"/>
  <c r="AI4008" i="2"/>
  <c r="AH4008" i="2"/>
  <c r="AG4008" i="2"/>
  <c r="AF4008" i="2"/>
  <c r="AS4007" i="2"/>
  <c r="AQ4007" i="2"/>
  <c r="AI4007" i="2"/>
  <c r="AH4007" i="2"/>
  <c r="AG4007" i="2"/>
  <c r="AF4007" i="2"/>
  <c r="AS4006" i="2"/>
  <c r="AQ4006" i="2"/>
  <c r="AI4006" i="2"/>
  <c r="AH4006" i="2"/>
  <c r="AG4006" i="2"/>
  <c r="AF4006" i="2"/>
  <c r="AS4005" i="2"/>
  <c r="AQ4005" i="2"/>
  <c r="AI4005" i="2"/>
  <c r="AH4005" i="2"/>
  <c r="AG4005" i="2"/>
  <c r="AF4005" i="2"/>
  <c r="AS4004" i="2"/>
  <c r="AQ4004" i="2"/>
  <c r="AI4004" i="2"/>
  <c r="AH4004" i="2"/>
  <c r="AG4004" i="2"/>
  <c r="AF4004" i="2"/>
  <c r="AS4003" i="2"/>
  <c r="AQ4003" i="2"/>
  <c r="AI4003" i="2"/>
  <c r="AH4003" i="2"/>
  <c r="AG4003" i="2"/>
  <c r="AF4003" i="2"/>
  <c r="AS4002" i="2"/>
  <c r="AQ4002" i="2"/>
  <c r="AI4002" i="2"/>
  <c r="AH4002" i="2"/>
  <c r="AG4002" i="2"/>
  <c r="AF4002" i="2"/>
  <c r="AS4001" i="2"/>
  <c r="AQ4001" i="2"/>
  <c r="AI4001" i="2"/>
  <c r="AH4001" i="2"/>
  <c r="AG4001" i="2"/>
  <c r="AF4001" i="2"/>
  <c r="AS4000" i="2"/>
  <c r="AQ4000" i="2"/>
  <c r="AI4000" i="2"/>
  <c r="AH4000" i="2"/>
  <c r="AG4000" i="2"/>
  <c r="AF4000" i="2"/>
  <c r="AS3999" i="2"/>
  <c r="AQ3999" i="2"/>
  <c r="AI3999" i="2"/>
  <c r="AH3999" i="2"/>
  <c r="AG3999" i="2"/>
  <c r="AF3999" i="2"/>
  <c r="AS3998" i="2"/>
  <c r="AQ3998" i="2"/>
  <c r="AI3998" i="2"/>
  <c r="AH3998" i="2"/>
  <c r="AG3998" i="2"/>
  <c r="AF3998" i="2"/>
  <c r="AS3997" i="2"/>
  <c r="AQ3997" i="2"/>
  <c r="AI3997" i="2"/>
  <c r="AH3997" i="2"/>
  <c r="AG3997" i="2"/>
  <c r="AF3997" i="2"/>
  <c r="AS3996" i="2"/>
  <c r="AQ3996" i="2"/>
  <c r="AI3996" i="2"/>
  <c r="AH3996" i="2"/>
  <c r="AG3996" i="2"/>
  <c r="AF3996" i="2"/>
  <c r="AS3995" i="2"/>
  <c r="AQ3995" i="2"/>
  <c r="AI3995" i="2"/>
  <c r="AH3995" i="2"/>
  <c r="AG3995" i="2"/>
  <c r="AF3995" i="2"/>
  <c r="AS3994" i="2"/>
  <c r="AQ3994" i="2"/>
  <c r="AI3994" i="2"/>
  <c r="AH3994" i="2"/>
  <c r="AG3994" i="2"/>
  <c r="AF3994" i="2"/>
  <c r="AS3993" i="2"/>
  <c r="AQ3993" i="2"/>
  <c r="AI3993" i="2"/>
  <c r="AH3993" i="2"/>
  <c r="AG3993" i="2"/>
  <c r="AF3993" i="2"/>
  <c r="AS3992" i="2"/>
  <c r="AQ3992" i="2"/>
  <c r="AI3992" i="2"/>
  <c r="AH3992" i="2"/>
  <c r="AG3992" i="2"/>
  <c r="AF3992" i="2"/>
  <c r="AS3991" i="2"/>
  <c r="AQ3991" i="2"/>
  <c r="AI3991" i="2"/>
  <c r="AH3991" i="2"/>
  <c r="AG3991" i="2"/>
  <c r="AF3991" i="2"/>
  <c r="AS3990" i="2"/>
  <c r="AQ3990" i="2"/>
  <c r="AI3990" i="2"/>
  <c r="AH3990" i="2"/>
  <c r="AG3990" i="2"/>
  <c r="AF3990" i="2"/>
  <c r="AS3989" i="2"/>
  <c r="AQ3989" i="2"/>
  <c r="AI3989" i="2"/>
  <c r="AH3989" i="2"/>
  <c r="AG3989" i="2"/>
  <c r="AF3989" i="2"/>
  <c r="AS3988" i="2"/>
  <c r="AQ3988" i="2"/>
  <c r="AI3988" i="2"/>
  <c r="AH3988" i="2"/>
  <c r="AG3988" i="2"/>
  <c r="AF3988" i="2"/>
  <c r="AS3987" i="2"/>
  <c r="AQ3987" i="2"/>
  <c r="AI3987" i="2"/>
  <c r="AH3987" i="2"/>
  <c r="AG3987" i="2"/>
  <c r="AF3987" i="2"/>
  <c r="AS3986" i="2"/>
  <c r="AQ3986" i="2"/>
  <c r="AI3986" i="2"/>
  <c r="AH3986" i="2"/>
  <c r="AG3986" i="2"/>
  <c r="AF3986" i="2"/>
  <c r="AS3985" i="2"/>
  <c r="AQ3985" i="2"/>
  <c r="AI3985" i="2"/>
  <c r="AH3985" i="2"/>
  <c r="AG3985" i="2"/>
  <c r="AF3985" i="2"/>
  <c r="AS3984" i="2"/>
  <c r="AQ3984" i="2"/>
  <c r="AI3984" i="2"/>
  <c r="AH3984" i="2"/>
  <c r="AG3984" i="2"/>
  <c r="AF3984" i="2"/>
  <c r="AS3983" i="2"/>
  <c r="AQ3983" i="2"/>
  <c r="AI3983" i="2"/>
  <c r="AH3983" i="2"/>
  <c r="AG3983" i="2"/>
  <c r="AF3983" i="2"/>
  <c r="AS3982" i="2"/>
  <c r="AQ3982" i="2"/>
  <c r="AI3982" i="2"/>
  <c r="AH3982" i="2"/>
  <c r="AG3982" i="2"/>
  <c r="AF3982" i="2"/>
  <c r="AS3981" i="2"/>
  <c r="AQ3981" i="2"/>
  <c r="AI3981" i="2"/>
  <c r="AH3981" i="2"/>
  <c r="AG3981" i="2"/>
  <c r="AF3981" i="2"/>
  <c r="AS3307" i="2"/>
  <c r="AQ3307" i="2"/>
  <c r="AI3307" i="2"/>
  <c r="AH3307" i="2"/>
  <c r="AG3307" i="2"/>
  <c r="AF3307" i="2"/>
  <c r="AS2321" i="2"/>
  <c r="AQ2321" i="2"/>
  <c r="AI2321" i="2"/>
  <c r="AH2321" i="2"/>
  <c r="AG2321" i="2"/>
  <c r="AF2321" i="2"/>
  <c r="AS3980" i="2"/>
  <c r="AQ3980" i="2"/>
  <c r="AI3980" i="2"/>
  <c r="AH3980" i="2"/>
  <c r="AG3980" i="2"/>
  <c r="AF3980" i="2"/>
  <c r="AS3979" i="2"/>
  <c r="AQ3979" i="2"/>
  <c r="AI3979" i="2"/>
  <c r="AH3979" i="2"/>
  <c r="AG3979" i="2"/>
  <c r="AF3979" i="2"/>
  <c r="AS3978" i="2"/>
  <c r="AQ3978" i="2"/>
  <c r="AI3978" i="2"/>
  <c r="AH3978" i="2"/>
  <c r="AG3978" i="2"/>
  <c r="AF3978" i="2"/>
  <c r="AS2915" i="2"/>
  <c r="AQ2915" i="2"/>
  <c r="AI2915" i="2"/>
  <c r="AH2915" i="2"/>
  <c r="AG2915" i="2"/>
  <c r="AF2915" i="2"/>
  <c r="AS3977" i="2"/>
  <c r="AQ3977" i="2"/>
  <c r="AI3977" i="2"/>
  <c r="AH3977" i="2"/>
  <c r="AG3977" i="2"/>
  <c r="AF3977" i="2"/>
  <c r="AS3976" i="2"/>
  <c r="AQ3976" i="2"/>
  <c r="AI3976" i="2"/>
  <c r="AH3976" i="2"/>
  <c r="AG3976" i="2"/>
  <c r="AF3976" i="2"/>
  <c r="AS3975" i="2"/>
  <c r="AQ3975" i="2"/>
  <c r="AI3975" i="2"/>
  <c r="AH3975" i="2"/>
  <c r="AG3975" i="2"/>
  <c r="AF3975" i="2"/>
  <c r="AS3974" i="2"/>
  <c r="AQ3974" i="2"/>
  <c r="AI3974" i="2"/>
  <c r="AH3974" i="2"/>
  <c r="AG3974" i="2"/>
  <c r="AF3974" i="2"/>
  <c r="AS3973" i="2"/>
  <c r="AQ3973" i="2"/>
  <c r="AI3973" i="2"/>
  <c r="AH3973" i="2"/>
  <c r="AG3973" i="2"/>
  <c r="AF3973" i="2"/>
  <c r="AS3972" i="2"/>
  <c r="AQ3972" i="2"/>
  <c r="AI3972" i="2"/>
  <c r="AH3972" i="2"/>
  <c r="AG3972" i="2"/>
  <c r="AF3972" i="2"/>
  <c r="AS3971" i="2"/>
  <c r="AQ3971" i="2"/>
  <c r="AI3971" i="2"/>
  <c r="AH3971" i="2"/>
  <c r="AG3971" i="2"/>
  <c r="AF3971" i="2"/>
  <c r="AS3306" i="2"/>
  <c r="AQ3306" i="2"/>
  <c r="AI3306" i="2"/>
  <c r="AH3306" i="2"/>
  <c r="AG3306" i="2"/>
  <c r="AF3306" i="2"/>
  <c r="AS3970" i="2"/>
  <c r="AQ3970" i="2"/>
  <c r="AI3970" i="2"/>
  <c r="AH3970" i="2"/>
  <c r="AG3970" i="2"/>
  <c r="AF3970" i="2"/>
  <c r="AS3969" i="2"/>
  <c r="AQ3969" i="2"/>
  <c r="AI3969" i="2"/>
  <c r="AH3969" i="2"/>
  <c r="AG3969" i="2"/>
  <c r="AF3969" i="2"/>
  <c r="AS2914" i="2"/>
  <c r="AQ2914" i="2"/>
  <c r="AI2914" i="2"/>
  <c r="AH2914" i="2"/>
  <c r="AG2914" i="2"/>
  <c r="AF2914" i="2"/>
  <c r="AS3968" i="2"/>
  <c r="AQ3968" i="2"/>
  <c r="AI3968" i="2"/>
  <c r="AH3968" i="2"/>
  <c r="AG3968" i="2"/>
  <c r="AF3968" i="2"/>
  <c r="AS3967" i="2"/>
  <c r="AQ3967" i="2"/>
  <c r="AI3967" i="2"/>
  <c r="AH3967" i="2"/>
  <c r="AG3967" i="2"/>
  <c r="AF3967" i="2"/>
  <c r="AS3966" i="2"/>
  <c r="AQ3966" i="2"/>
  <c r="AI3966" i="2"/>
  <c r="AH3966" i="2"/>
  <c r="AG3966" i="2"/>
  <c r="AF3966" i="2"/>
  <c r="AS3965" i="2"/>
  <c r="AQ3965" i="2"/>
  <c r="AI3965" i="2"/>
  <c r="AH3965" i="2"/>
  <c r="AG3965" i="2"/>
  <c r="AF3965" i="2"/>
  <c r="AS3964" i="2"/>
  <c r="AQ3964" i="2"/>
  <c r="AI3964" i="2"/>
  <c r="AH3964" i="2"/>
  <c r="AG3964" i="2"/>
  <c r="AF3964" i="2"/>
  <c r="AS3963" i="2"/>
  <c r="AQ3963" i="2"/>
  <c r="AI3963" i="2"/>
  <c r="AH3963" i="2"/>
  <c r="AG3963" i="2"/>
  <c r="AF3963" i="2"/>
  <c r="AS3962" i="2"/>
  <c r="AQ3962" i="2"/>
  <c r="AI3962" i="2"/>
  <c r="AH3962" i="2"/>
  <c r="AG3962" i="2"/>
  <c r="AF3962" i="2"/>
  <c r="AS2320" i="2"/>
  <c r="AQ2320" i="2"/>
  <c r="AI2320" i="2"/>
  <c r="AH2320" i="2"/>
  <c r="AG2320" i="2"/>
  <c r="AF2320" i="2"/>
  <c r="AS3961" i="2"/>
  <c r="AQ3961" i="2"/>
  <c r="AI3961" i="2"/>
  <c r="AH3961" i="2"/>
  <c r="AG3961" i="2"/>
  <c r="AF3961" i="2"/>
  <c r="AS3960" i="2"/>
  <c r="AQ3960" i="2"/>
  <c r="AI3960" i="2"/>
  <c r="AH3960" i="2"/>
  <c r="AG3960" i="2"/>
  <c r="AF3960" i="2"/>
  <c r="AS3959" i="2"/>
  <c r="AQ3959" i="2"/>
  <c r="AI3959" i="2"/>
  <c r="AH3959" i="2"/>
  <c r="AG3959" i="2"/>
  <c r="AF3959" i="2"/>
  <c r="AS3958" i="2"/>
  <c r="AQ3958" i="2"/>
  <c r="AI3958" i="2"/>
  <c r="AH3958" i="2"/>
  <c r="AG3958" i="2"/>
  <c r="AF3958" i="2"/>
  <c r="AS2319" i="2"/>
  <c r="AQ2319" i="2"/>
  <c r="AI2319" i="2"/>
  <c r="AH2319" i="2"/>
  <c r="AG2319" i="2"/>
  <c r="AF2319" i="2"/>
  <c r="AS2318" i="2"/>
  <c r="AQ2318" i="2"/>
  <c r="AI2318" i="2"/>
  <c r="AH2318" i="2"/>
  <c r="AG2318" i="2"/>
  <c r="AF2318" i="2"/>
  <c r="AS2913" i="2"/>
  <c r="AQ2913" i="2"/>
  <c r="AI2913" i="2"/>
  <c r="AH2913" i="2"/>
  <c r="AG2913" i="2"/>
  <c r="AF2913" i="2"/>
  <c r="AS1622" i="2"/>
  <c r="AQ1622" i="2"/>
  <c r="AI1622" i="2"/>
  <c r="AH1622" i="2"/>
  <c r="AG1622" i="2"/>
  <c r="AF1622" i="2"/>
  <c r="AS1621" i="2"/>
  <c r="AQ1621" i="2"/>
  <c r="AI1621" i="2"/>
  <c r="AH1621" i="2"/>
  <c r="AG1621" i="2"/>
  <c r="AF1621" i="2"/>
  <c r="AS2912" i="2"/>
  <c r="AQ2912" i="2"/>
  <c r="AI2912" i="2"/>
  <c r="AH2912" i="2"/>
  <c r="AG2912" i="2"/>
  <c r="AF2912" i="2"/>
  <c r="AS2317" i="2"/>
  <c r="AQ2317" i="2"/>
  <c r="AI2317" i="2"/>
  <c r="AH2317" i="2"/>
  <c r="AG2317" i="2"/>
  <c r="AF2317" i="2"/>
  <c r="AS371" i="2"/>
  <c r="AQ371" i="2"/>
  <c r="AI371" i="2"/>
  <c r="AH371" i="2"/>
  <c r="AG371" i="2"/>
  <c r="AF371" i="2"/>
  <c r="AS2316" i="2"/>
  <c r="AQ2316" i="2"/>
  <c r="AI2316" i="2"/>
  <c r="AH2316" i="2"/>
  <c r="AG2316" i="2"/>
  <c r="AF2316" i="2"/>
  <c r="AS83" i="2"/>
  <c r="AQ83" i="2"/>
  <c r="AI83" i="2"/>
  <c r="AH83" i="2"/>
  <c r="AG83" i="2"/>
  <c r="AF83" i="2"/>
  <c r="AS2315" i="2"/>
  <c r="AQ2315" i="2"/>
  <c r="AI2315" i="2"/>
  <c r="AH2315" i="2"/>
  <c r="AG2315" i="2"/>
  <c r="AF2315" i="2"/>
  <c r="AS2314" i="2"/>
  <c r="AQ2314" i="2"/>
  <c r="AI2314" i="2"/>
  <c r="AH2314" i="2"/>
  <c r="AG2314" i="2"/>
  <c r="AF2314" i="2"/>
  <c r="AS941" i="2"/>
  <c r="AQ941" i="2"/>
  <c r="AI941" i="2"/>
  <c r="AH941" i="2"/>
  <c r="AG941" i="2"/>
  <c r="AF941" i="2"/>
  <c r="AS2313" i="2"/>
  <c r="AQ2313" i="2"/>
  <c r="AI2313" i="2"/>
  <c r="AH2313" i="2"/>
  <c r="AG2313" i="2"/>
  <c r="AF2313" i="2"/>
  <c r="AS2312" i="2"/>
  <c r="AQ2312" i="2"/>
  <c r="AI2312" i="2"/>
  <c r="AH2312" i="2"/>
  <c r="AG2312" i="2"/>
  <c r="AF2312" i="2"/>
  <c r="AS370" i="2"/>
  <c r="AQ370" i="2"/>
  <c r="AI370" i="2"/>
  <c r="AH370" i="2"/>
  <c r="AG370" i="2"/>
  <c r="AF370" i="2"/>
  <c r="AS2311" i="2"/>
  <c r="AQ2311" i="2"/>
  <c r="AI2311" i="2"/>
  <c r="AH2311" i="2"/>
  <c r="AG2311" i="2"/>
  <c r="AF2311" i="2"/>
  <c r="AS940" i="2"/>
  <c r="AQ940" i="2"/>
  <c r="AI940" i="2"/>
  <c r="AH940" i="2"/>
  <c r="AG940" i="2"/>
  <c r="AF940" i="2"/>
  <c r="AS2911" i="2"/>
  <c r="AQ2911" i="2"/>
  <c r="AI2911" i="2"/>
  <c r="AH2911" i="2"/>
  <c r="AG2911" i="2"/>
  <c r="AF2911" i="2"/>
  <c r="AS3305" i="2"/>
  <c r="AQ3305" i="2"/>
  <c r="AI3305" i="2"/>
  <c r="AH3305" i="2"/>
  <c r="AG3305" i="2"/>
  <c r="AF3305" i="2"/>
  <c r="AS3519" i="2"/>
  <c r="AQ3519" i="2"/>
  <c r="AI3519" i="2"/>
  <c r="AH3519" i="2"/>
  <c r="AG3519" i="2"/>
  <c r="AF3519" i="2"/>
  <c r="AS2910" i="2"/>
  <c r="AQ2910" i="2"/>
  <c r="AI2910" i="2"/>
  <c r="AH2910" i="2"/>
  <c r="AG2910" i="2"/>
  <c r="AF2910" i="2"/>
  <c r="AS2909" i="2"/>
  <c r="AQ2909" i="2"/>
  <c r="AI2909" i="2"/>
  <c r="AH2909" i="2"/>
  <c r="AG2909" i="2"/>
  <c r="AF2909" i="2"/>
  <c r="AS369" i="2"/>
  <c r="AQ369" i="2"/>
  <c r="AI369" i="2"/>
  <c r="AH369" i="2"/>
  <c r="AG369" i="2"/>
  <c r="AF369" i="2"/>
  <c r="AS1620" i="2"/>
  <c r="AQ1620" i="2"/>
  <c r="AI1620" i="2"/>
  <c r="AH1620" i="2"/>
  <c r="AG1620" i="2"/>
  <c r="AF1620" i="2"/>
  <c r="AS368" i="2"/>
  <c r="AQ368" i="2"/>
  <c r="AI368" i="2"/>
  <c r="AH368" i="2"/>
  <c r="AG368" i="2"/>
  <c r="AF368" i="2"/>
  <c r="AS939" i="2"/>
  <c r="AQ939" i="2"/>
  <c r="AI939" i="2"/>
  <c r="AH939" i="2"/>
  <c r="AG939" i="2"/>
  <c r="AF939" i="2"/>
  <c r="AS367" i="2"/>
  <c r="AQ367" i="2"/>
  <c r="AI367" i="2"/>
  <c r="AH367" i="2"/>
  <c r="AG367" i="2"/>
  <c r="AF367" i="2"/>
  <c r="AS3304" i="2"/>
  <c r="AQ3304" i="2"/>
  <c r="AI3304" i="2"/>
  <c r="AH3304" i="2"/>
  <c r="AG3304" i="2"/>
  <c r="AF3304" i="2"/>
  <c r="AS366" i="2"/>
  <c r="AQ366" i="2"/>
  <c r="AI366" i="2"/>
  <c r="AH366" i="2"/>
  <c r="AG366" i="2"/>
  <c r="AF366" i="2"/>
  <c r="AS1619" i="2"/>
  <c r="AQ1619" i="2"/>
  <c r="AI1619" i="2"/>
  <c r="AH1619" i="2"/>
  <c r="AG1619" i="2"/>
  <c r="AF1619" i="2"/>
  <c r="AS1618" i="2"/>
  <c r="AQ1618" i="2"/>
  <c r="AI1618" i="2"/>
  <c r="AH1618" i="2"/>
  <c r="AG1618" i="2"/>
  <c r="AF1618" i="2"/>
  <c r="AS1617" i="2"/>
  <c r="AQ1617" i="2"/>
  <c r="AI1617" i="2"/>
  <c r="AH1617" i="2"/>
  <c r="AG1617" i="2"/>
  <c r="AF1617" i="2"/>
  <c r="AS2908" i="2"/>
  <c r="AQ2908" i="2"/>
  <c r="AI2908" i="2"/>
  <c r="AH2908" i="2"/>
  <c r="AG2908" i="2"/>
  <c r="AF2908" i="2"/>
  <c r="AS2310" i="2"/>
  <c r="AQ2310" i="2"/>
  <c r="AI2310" i="2"/>
  <c r="AH2310" i="2"/>
  <c r="AG2310" i="2"/>
  <c r="AF2310" i="2"/>
  <c r="AS2309" i="2"/>
  <c r="AQ2309" i="2"/>
  <c r="AI2309" i="2"/>
  <c r="AH2309" i="2"/>
  <c r="AG2309" i="2"/>
  <c r="AF2309" i="2"/>
  <c r="AS938" i="2"/>
  <c r="AQ938" i="2"/>
  <c r="AI938" i="2"/>
  <c r="AH938" i="2"/>
  <c r="AG938" i="2"/>
  <c r="AF938" i="2"/>
  <c r="AS3518" i="2"/>
  <c r="AQ3518" i="2"/>
  <c r="AI3518" i="2"/>
  <c r="AH3518" i="2"/>
  <c r="AG3518" i="2"/>
  <c r="AF3518" i="2"/>
  <c r="AS937" i="2"/>
  <c r="AQ937" i="2"/>
  <c r="AI937" i="2"/>
  <c r="AH937" i="2"/>
  <c r="AG937" i="2"/>
  <c r="AF937" i="2"/>
  <c r="AS1616" i="2"/>
  <c r="AQ1616" i="2"/>
  <c r="AI1616" i="2"/>
  <c r="AH1616" i="2"/>
  <c r="AG1616" i="2"/>
  <c r="AF1616" i="2"/>
  <c r="AS2907" i="2"/>
  <c r="AQ2907" i="2"/>
  <c r="AI2907" i="2"/>
  <c r="AH2907" i="2"/>
  <c r="AG2907" i="2"/>
  <c r="AF2907" i="2"/>
  <c r="AS936" i="2"/>
  <c r="AQ936" i="2"/>
  <c r="AI936" i="2"/>
  <c r="AH936" i="2"/>
  <c r="AG936" i="2"/>
  <c r="AF936" i="2"/>
  <c r="AS2308" i="2"/>
  <c r="AQ2308" i="2"/>
  <c r="AI2308" i="2"/>
  <c r="AH2308" i="2"/>
  <c r="AG2308" i="2"/>
  <c r="AF2308" i="2"/>
  <c r="AS3957" i="2"/>
  <c r="AQ3957" i="2"/>
  <c r="AI3957" i="2"/>
  <c r="AH3957" i="2"/>
  <c r="AG3957" i="2"/>
  <c r="AF3957" i="2"/>
  <c r="AS3956" i="2"/>
  <c r="AQ3956" i="2"/>
  <c r="AI3956" i="2"/>
  <c r="AH3956" i="2"/>
  <c r="AG3956" i="2"/>
  <c r="AF3956" i="2"/>
  <c r="AS1615" i="2"/>
  <c r="AQ1615" i="2"/>
  <c r="AI1615" i="2"/>
  <c r="AH1615" i="2"/>
  <c r="AG1615" i="2"/>
  <c r="AF1615" i="2"/>
  <c r="AS2307" i="2"/>
  <c r="AQ2307" i="2"/>
  <c r="AI2307" i="2"/>
  <c r="AH2307" i="2"/>
  <c r="AG2307" i="2"/>
  <c r="AF2307" i="2"/>
  <c r="AS2306" i="2"/>
  <c r="AQ2306" i="2"/>
  <c r="AI2306" i="2"/>
  <c r="AH2306" i="2"/>
  <c r="AG2306" i="2"/>
  <c r="AF2306" i="2"/>
  <c r="AS1614" i="2"/>
  <c r="AQ1614" i="2"/>
  <c r="AI1614" i="2"/>
  <c r="AH1614" i="2"/>
  <c r="AG1614" i="2"/>
  <c r="AF1614" i="2"/>
  <c r="AS2305" i="2"/>
  <c r="AQ2305" i="2"/>
  <c r="AI2305" i="2"/>
  <c r="AH2305" i="2"/>
  <c r="AG2305" i="2"/>
  <c r="AF2305" i="2"/>
  <c r="AS1613" i="2"/>
  <c r="AQ1613" i="2"/>
  <c r="AI1613" i="2"/>
  <c r="AH1613" i="2"/>
  <c r="AG1613" i="2"/>
  <c r="AF1613" i="2"/>
  <c r="AS365" i="2"/>
  <c r="AQ365" i="2"/>
  <c r="AI365" i="2"/>
  <c r="AH365" i="2"/>
  <c r="AG365" i="2"/>
  <c r="AF365" i="2"/>
  <c r="AS2906" i="2"/>
  <c r="AQ2906" i="2"/>
  <c r="AI2906" i="2"/>
  <c r="AH2906" i="2"/>
  <c r="AG2906" i="2"/>
  <c r="AF2906" i="2"/>
  <c r="AS82" i="2"/>
  <c r="AQ82" i="2"/>
  <c r="AI82" i="2"/>
  <c r="AH82" i="2"/>
  <c r="AG82" i="2"/>
  <c r="AF82" i="2"/>
  <c r="AS2304" i="2"/>
  <c r="AQ2304" i="2"/>
  <c r="AI2304" i="2"/>
  <c r="AH2304" i="2"/>
  <c r="AG2304" i="2"/>
  <c r="AF2304" i="2"/>
  <c r="AS2905" i="2"/>
  <c r="AQ2905" i="2"/>
  <c r="AI2905" i="2"/>
  <c r="AH2905" i="2"/>
  <c r="AG2905" i="2"/>
  <c r="AF2905" i="2"/>
  <c r="AS2904" i="2"/>
  <c r="AQ2904" i="2"/>
  <c r="AI2904" i="2"/>
  <c r="AH2904" i="2"/>
  <c r="AG2904" i="2"/>
  <c r="AF2904" i="2"/>
  <c r="AS364" i="2"/>
  <c r="AQ364" i="2"/>
  <c r="AI364" i="2"/>
  <c r="AH364" i="2"/>
  <c r="AG364" i="2"/>
  <c r="AF364" i="2"/>
  <c r="AS935" i="2"/>
  <c r="AQ935" i="2"/>
  <c r="AI935" i="2"/>
  <c r="AH935" i="2"/>
  <c r="AG935" i="2"/>
  <c r="AF935" i="2"/>
  <c r="AS3517" i="2"/>
  <c r="AQ3517" i="2"/>
  <c r="AI3517" i="2"/>
  <c r="AH3517" i="2"/>
  <c r="AG3517" i="2"/>
  <c r="AF3517" i="2"/>
  <c r="AS2903" i="2"/>
  <c r="AQ2903" i="2"/>
  <c r="AI2903" i="2"/>
  <c r="AH2903" i="2"/>
  <c r="AG2903" i="2"/>
  <c r="AF2903" i="2"/>
  <c r="AS2902" i="2"/>
  <c r="AQ2902" i="2"/>
  <c r="AI2902" i="2"/>
  <c r="AH2902" i="2"/>
  <c r="AG2902" i="2"/>
  <c r="AF2902" i="2"/>
  <c r="AS2901" i="2"/>
  <c r="AQ2901" i="2"/>
  <c r="AI2901" i="2"/>
  <c r="AH2901" i="2"/>
  <c r="AG2901" i="2"/>
  <c r="AF2901" i="2"/>
  <c r="AS2900" i="2"/>
  <c r="AQ2900" i="2"/>
  <c r="AI2900" i="2"/>
  <c r="AH2900" i="2"/>
  <c r="AG2900" i="2"/>
  <c r="AF2900" i="2"/>
  <c r="AS1612" i="2"/>
  <c r="AQ1612" i="2"/>
  <c r="AI1612" i="2"/>
  <c r="AH1612" i="2"/>
  <c r="AG1612" i="2"/>
  <c r="AF1612" i="2"/>
  <c r="AS2899" i="2"/>
  <c r="AQ2899" i="2"/>
  <c r="AI2899" i="2"/>
  <c r="AH2899" i="2"/>
  <c r="AG2899" i="2"/>
  <c r="AF2899" i="2"/>
  <c r="AS3516" i="2"/>
  <c r="AQ3516" i="2"/>
  <c r="AI3516" i="2"/>
  <c r="AH3516" i="2"/>
  <c r="AG3516" i="2"/>
  <c r="AF3516" i="2"/>
  <c r="AS2898" i="2"/>
  <c r="AQ2898" i="2"/>
  <c r="AI2898" i="2"/>
  <c r="AH2898" i="2"/>
  <c r="AG2898" i="2"/>
  <c r="AF2898" i="2"/>
  <c r="AS934" i="2"/>
  <c r="AQ934" i="2"/>
  <c r="AI934" i="2"/>
  <c r="AH934" i="2"/>
  <c r="AG934" i="2"/>
  <c r="AF934" i="2"/>
  <c r="AS3515" i="2"/>
  <c r="AQ3515" i="2"/>
  <c r="AI3515" i="2"/>
  <c r="AH3515" i="2"/>
  <c r="AG3515" i="2"/>
  <c r="AF3515" i="2"/>
  <c r="AS3303" i="2"/>
  <c r="AQ3303" i="2"/>
  <c r="AI3303" i="2"/>
  <c r="AH3303" i="2"/>
  <c r="AG3303" i="2"/>
  <c r="AF3303" i="2"/>
  <c r="AS1611" i="2"/>
  <c r="AQ1611" i="2"/>
  <c r="AI1611" i="2"/>
  <c r="AH1611" i="2"/>
  <c r="AG1611" i="2"/>
  <c r="AF1611" i="2"/>
  <c r="AS3514" i="2"/>
  <c r="AQ3514" i="2"/>
  <c r="AI3514" i="2"/>
  <c r="AH3514" i="2"/>
  <c r="AG3514" i="2"/>
  <c r="AF3514" i="2"/>
  <c r="AS1610" i="2"/>
  <c r="AQ1610" i="2"/>
  <c r="AI1610" i="2"/>
  <c r="AH1610" i="2"/>
  <c r="AG1610" i="2"/>
  <c r="AF1610" i="2"/>
  <c r="AS2303" i="2"/>
  <c r="AQ2303" i="2"/>
  <c r="AI2303" i="2"/>
  <c r="AH2303" i="2"/>
  <c r="AG2303" i="2"/>
  <c r="AF2303" i="2"/>
  <c r="AS363" i="2"/>
  <c r="AQ363" i="2"/>
  <c r="AI363" i="2"/>
  <c r="AH363" i="2"/>
  <c r="AG363" i="2"/>
  <c r="AF363" i="2"/>
  <c r="AS1609" i="2"/>
  <c r="AQ1609" i="2"/>
  <c r="AI1609" i="2"/>
  <c r="AH1609" i="2"/>
  <c r="AG1609" i="2"/>
  <c r="AF1609" i="2"/>
  <c r="AS2897" i="2"/>
  <c r="AQ2897" i="2"/>
  <c r="AI2897" i="2"/>
  <c r="AH2897" i="2"/>
  <c r="AG2897" i="2"/>
  <c r="AF2897" i="2"/>
  <c r="AS362" i="2"/>
  <c r="AQ362" i="2"/>
  <c r="AI362" i="2"/>
  <c r="AH362" i="2"/>
  <c r="AG362" i="2"/>
  <c r="AF362" i="2"/>
  <c r="AS361" i="2"/>
  <c r="AQ361" i="2"/>
  <c r="AI361" i="2"/>
  <c r="AH361" i="2"/>
  <c r="AG361" i="2"/>
  <c r="AF361" i="2"/>
  <c r="AS933" i="2"/>
  <c r="AQ933" i="2"/>
  <c r="AI933" i="2"/>
  <c r="AH933" i="2"/>
  <c r="AG933" i="2"/>
  <c r="AF933" i="2"/>
  <c r="AS81" i="2"/>
  <c r="AQ81" i="2"/>
  <c r="AI81" i="2"/>
  <c r="AH81" i="2"/>
  <c r="AG81" i="2"/>
  <c r="AF81" i="2"/>
  <c r="AS2896" i="2"/>
  <c r="AQ2896" i="2"/>
  <c r="AI2896" i="2"/>
  <c r="AH2896" i="2"/>
  <c r="AG2896" i="2"/>
  <c r="AF2896" i="2"/>
  <c r="AS2895" i="2"/>
  <c r="AQ2895" i="2"/>
  <c r="AI2895" i="2"/>
  <c r="AH2895" i="2"/>
  <c r="AG2895" i="2"/>
  <c r="AF2895" i="2"/>
  <c r="AS3302" i="2"/>
  <c r="AQ3302" i="2"/>
  <c r="AI3302" i="2"/>
  <c r="AH3302" i="2"/>
  <c r="AG3302" i="2"/>
  <c r="AF3302" i="2"/>
  <c r="AS1608" i="2"/>
  <c r="AQ1608" i="2"/>
  <c r="AI1608" i="2"/>
  <c r="AH1608" i="2"/>
  <c r="AG1608" i="2"/>
  <c r="AF1608" i="2"/>
  <c r="AS1607" i="2"/>
  <c r="AQ1607" i="2"/>
  <c r="AI1607" i="2"/>
  <c r="AH1607" i="2"/>
  <c r="AG1607" i="2"/>
  <c r="AF1607" i="2"/>
  <c r="AS80" i="2"/>
  <c r="AQ80" i="2"/>
  <c r="AI80" i="2"/>
  <c r="AH80" i="2"/>
  <c r="AG80" i="2"/>
  <c r="AF80" i="2"/>
  <c r="AS1606" i="2"/>
  <c r="AQ1606" i="2"/>
  <c r="AI1606" i="2"/>
  <c r="AH1606" i="2"/>
  <c r="AG1606" i="2"/>
  <c r="AF1606" i="2"/>
  <c r="AS360" i="2"/>
  <c r="AQ360" i="2"/>
  <c r="AI360" i="2"/>
  <c r="AH360" i="2"/>
  <c r="AG360" i="2"/>
  <c r="AF360" i="2"/>
  <c r="AS2894" i="2"/>
  <c r="AQ2894" i="2"/>
  <c r="AI2894" i="2"/>
  <c r="AH2894" i="2"/>
  <c r="AG2894" i="2"/>
  <c r="AF2894" i="2"/>
  <c r="AS2302" i="2"/>
  <c r="AQ2302" i="2"/>
  <c r="AI2302" i="2"/>
  <c r="AH2302" i="2"/>
  <c r="AG2302" i="2"/>
  <c r="AF2302" i="2"/>
  <c r="AS1605" i="2"/>
  <c r="AQ1605" i="2"/>
  <c r="AI1605" i="2"/>
  <c r="AH1605" i="2"/>
  <c r="AG1605" i="2"/>
  <c r="AF1605" i="2"/>
  <c r="AS1604" i="2"/>
  <c r="AQ1604" i="2"/>
  <c r="AI1604" i="2"/>
  <c r="AH1604" i="2"/>
  <c r="AG1604" i="2"/>
  <c r="AF1604" i="2"/>
  <c r="AS2893" i="2"/>
  <c r="AQ2893" i="2"/>
  <c r="AI2893" i="2"/>
  <c r="AH2893" i="2"/>
  <c r="AG2893" i="2"/>
  <c r="AF2893" i="2"/>
  <c r="AS1603" i="2"/>
  <c r="AQ1603" i="2"/>
  <c r="AI1603" i="2"/>
  <c r="AH1603" i="2"/>
  <c r="AG1603" i="2"/>
  <c r="AF1603" i="2"/>
  <c r="AS2892" i="2"/>
  <c r="AQ2892" i="2"/>
  <c r="AI2892" i="2"/>
  <c r="AH2892" i="2"/>
  <c r="AG2892" i="2"/>
  <c r="AF2892" i="2"/>
  <c r="AS2301" i="2"/>
  <c r="AQ2301" i="2"/>
  <c r="AI2301" i="2"/>
  <c r="AH2301" i="2"/>
  <c r="AG2301" i="2"/>
  <c r="AF2301" i="2"/>
  <c r="AS932" i="2"/>
  <c r="AQ932" i="2"/>
  <c r="AI932" i="2"/>
  <c r="AH932" i="2"/>
  <c r="AG932" i="2"/>
  <c r="AF932" i="2"/>
  <c r="AS2300" i="2"/>
  <c r="AQ2300" i="2"/>
  <c r="AI2300" i="2"/>
  <c r="AH2300" i="2"/>
  <c r="AG2300" i="2"/>
  <c r="AF2300" i="2"/>
  <c r="AS79" i="2"/>
  <c r="AQ79" i="2"/>
  <c r="AI79" i="2"/>
  <c r="AH79" i="2"/>
  <c r="AG79" i="2"/>
  <c r="AF79" i="2"/>
  <c r="AS2891" i="2"/>
  <c r="AQ2891" i="2"/>
  <c r="AI2891" i="2"/>
  <c r="AH2891" i="2"/>
  <c r="AG2891" i="2"/>
  <c r="AF2891" i="2"/>
  <c r="AS1602" i="2"/>
  <c r="AQ1602" i="2"/>
  <c r="AI1602" i="2"/>
  <c r="AH1602" i="2"/>
  <c r="AG1602" i="2"/>
  <c r="AF1602" i="2"/>
  <c r="AS2299" i="2"/>
  <c r="AQ2299" i="2"/>
  <c r="AI2299" i="2"/>
  <c r="AH2299" i="2"/>
  <c r="AG2299" i="2"/>
  <c r="AF2299" i="2"/>
  <c r="AS2298" i="2"/>
  <c r="AQ2298" i="2"/>
  <c r="AI2298" i="2"/>
  <c r="AH2298" i="2"/>
  <c r="AG2298" i="2"/>
  <c r="AF2298" i="2"/>
  <c r="AS2890" i="2"/>
  <c r="AQ2890" i="2"/>
  <c r="AI2890" i="2"/>
  <c r="AH2890" i="2"/>
  <c r="AG2890" i="2"/>
  <c r="AF2890" i="2"/>
  <c r="AS2297" i="2"/>
  <c r="AQ2297" i="2"/>
  <c r="AI2297" i="2"/>
  <c r="AH2297" i="2"/>
  <c r="AG2297" i="2"/>
  <c r="AF2297" i="2"/>
  <c r="AS3301" i="2"/>
  <c r="AQ3301" i="2"/>
  <c r="AI3301" i="2"/>
  <c r="AH3301" i="2"/>
  <c r="AG3301" i="2"/>
  <c r="AF3301" i="2"/>
  <c r="AS3300" i="2"/>
  <c r="AQ3300" i="2"/>
  <c r="AI3300" i="2"/>
  <c r="AH3300" i="2"/>
  <c r="AG3300" i="2"/>
  <c r="AF3300" i="2"/>
  <c r="AS1601" i="2"/>
  <c r="AQ1601" i="2"/>
  <c r="AI1601" i="2"/>
  <c r="AH1601" i="2"/>
  <c r="AG1601" i="2"/>
  <c r="AF1601" i="2"/>
  <c r="AS78" i="2"/>
  <c r="AQ78" i="2"/>
  <c r="AI78" i="2"/>
  <c r="AH78" i="2"/>
  <c r="AG78" i="2"/>
  <c r="AF78" i="2"/>
  <c r="AS1600" i="2"/>
  <c r="AQ1600" i="2"/>
  <c r="AI1600" i="2"/>
  <c r="AH1600" i="2"/>
  <c r="AG1600" i="2"/>
  <c r="AF1600" i="2"/>
  <c r="AS931" i="2"/>
  <c r="AQ931" i="2"/>
  <c r="AI931" i="2"/>
  <c r="AH931" i="2"/>
  <c r="AG931" i="2"/>
  <c r="AF931" i="2"/>
  <c r="AS77" i="2"/>
  <c r="AQ77" i="2"/>
  <c r="AI77" i="2"/>
  <c r="AH77" i="2"/>
  <c r="AG77" i="2"/>
  <c r="AF77" i="2"/>
  <c r="AS359" i="2"/>
  <c r="AQ359" i="2"/>
  <c r="AI359" i="2"/>
  <c r="AH359" i="2"/>
  <c r="AG359" i="2"/>
  <c r="AF359" i="2"/>
  <c r="AS1599" i="2"/>
  <c r="AQ1599" i="2"/>
  <c r="AI1599" i="2"/>
  <c r="AH1599" i="2"/>
  <c r="AG1599" i="2"/>
  <c r="AF1599" i="2"/>
  <c r="AS2296" i="2"/>
  <c r="AQ2296" i="2"/>
  <c r="AI2296" i="2"/>
  <c r="AH2296" i="2"/>
  <c r="AG2296" i="2"/>
  <c r="AF2296" i="2"/>
  <c r="AS2295" i="2"/>
  <c r="AQ2295" i="2"/>
  <c r="AI2295" i="2"/>
  <c r="AH2295" i="2"/>
  <c r="AG2295" i="2"/>
  <c r="AF2295" i="2"/>
  <c r="AS358" i="2"/>
  <c r="AQ358" i="2"/>
  <c r="AI358" i="2"/>
  <c r="AH358" i="2"/>
  <c r="AG358" i="2"/>
  <c r="AF358" i="2"/>
  <c r="AS2294" i="2"/>
  <c r="AQ2294" i="2"/>
  <c r="AI2294" i="2"/>
  <c r="AH2294" i="2"/>
  <c r="AG2294" i="2"/>
  <c r="AF2294" i="2"/>
  <c r="AS3299" i="2"/>
  <c r="AQ3299" i="2"/>
  <c r="AI3299" i="2"/>
  <c r="AH3299" i="2"/>
  <c r="AG3299" i="2"/>
  <c r="AF3299" i="2"/>
  <c r="AS3513" i="2"/>
  <c r="AQ3513" i="2"/>
  <c r="AI3513" i="2"/>
  <c r="AH3513" i="2"/>
  <c r="AG3513" i="2"/>
  <c r="AF3513" i="2"/>
  <c r="AS2889" i="2"/>
  <c r="AQ2889" i="2"/>
  <c r="AI2889" i="2"/>
  <c r="AH2889" i="2"/>
  <c r="AG2889" i="2"/>
  <c r="AF2889" i="2"/>
  <c r="AS357" i="2"/>
  <c r="AQ357" i="2"/>
  <c r="AI357" i="2"/>
  <c r="AH357" i="2"/>
  <c r="AG357" i="2"/>
  <c r="AF357" i="2"/>
  <c r="AS2293" i="2"/>
  <c r="AQ2293" i="2"/>
  <c r="AI2293" i="2"/>
  <c r="AH2293" i="2"/>
  <c r="AG2293" i="2"/>
  <c r="AF2293" i="2"/>
  <c r="AS3298" i="2"/>
  <c r="AQ3298" i="2"/>
  <c r="AI3298" i="2"/>
  <c r="AH3298" i="2"/>
  <c r="AG3298" i="2"/>
  <c r="AF3298" i="2"/>
  <c r="AS2292" i="2"/>
  <c r="AQ2292" i="2"/>
  <c r="AI2292" i="2"/>
  <c r="AH2292" i="2"/>
  <c r="AG2292" i="2"/>
  <c r="AF2292" i="2"/>
  <c r="AS2888" i="2"/>
  <c r="AQ2888" i="2"/>
  <c r="AI2888" i="2"/>
  <c r="AH2888" i="2"/>
  <c r="AG2888" i="2"/>
  <c r="AF2888" i="2"/>
  <c r="AS3512" i="2"/>
  <c r="AQ3512" i="2"/>
  <c r="AI3512" i="2"/>
  <c r="AH3512" i="2"/>
  <c r="AG3512" i="2"/>
  <c r="AF3512" i="2"/>
  <c r="AS1598" i="2"/>
  <c r="AQ1598" i="2"/>
  <c r="AI1598" i="2"/>
  <c r="AH1598" i="2"/>
  <c r="AG1598" i="2"/>
  <c r="AF1598" i="2"/>
  <c r="AS2291" i="2"/>
  <c r="AQ2291" i="2"/>
  <c r="AI2291" i="2"/>
  <c r="AH2291" i="2"/>
  <c r="AG2291" i="2"/>
  <c r="AF2291" i="2"/>
  <c r="AS930" i="2"/>
  <c r="AQ930" i="2"/>
  <c r="AI930" i="2"/>
  <c r="AH930" i="2"/>
  <c r="AG930" i="2"/>
  <c r="AF930" i="2"/>
  <c r="AS356" i="2"/>
  <c r="AQ356" i="2"/>
  <c r="AI356" i="2"/>
  <c r="AH356" i="2"/>
  <c r="AG356" i="2"/>
  <c r="AF356" i="2"/>
  <c r="AS929" i="2"/>
  <c r="AQ929" i="2"/>
  <c r="AI929" i="2"/>
  <c r="AH929" i="2"/>
  <c r="AG929" i="2"/>
  <c r="AF929" i="2"/>
  <c r="AS928" i="2"/>
  <c r="AQ928" i="2"/>
  <c r="AI928" i="2"/>
  <c r="AH928" i="2"/>
  <c r="AG928" i="2"/>
  <c r="AF928" i="2"/>
  <c r="AS2290" i="2"/>
  <c r="AQ2290" i="2"/>
  <c r="AI2290" i="2"/>
  <c r="AH2290" i="2"/>
  <c r="AG2290" i="2"/>
  <c r="AF2290" i="2"/>
  <c r="AS2887" i="2"/>
  <c r="AQ2887" i="2"/>
  <c r="AI2887" i="2"/>
  <c r="AH2887" i="2"/>
  <c r="AG2887" i="2"/>
  <c r="AF2887" i="2"/>
  <c r="AS1597" i="2"/>
  <c r="AQ1597" i="2"/>
  <c r="AI1597" i="2"/>
  <c r="AH1597" i="2"/>
  <c r="AG1597" i="2"/>
  <c r="AF1597" i="2"/>
  <c r="AS355" i="2"/>
  <c r="AQ355" i="2"/>
  <c r="AI355" i="2"/>
  <c r="AH355" i="2"/>
  <c r="AG355" i="2"/>
  <c r="AF355" i="2"/>
  <c r="AS1596" i="2"/>
  <c r="AQ1596" i="2"/>
  <c r="AI1596" i="2"/>
  <c r="AH1596" i="2"/>
  <c r="AG1596" i="2"/>
  <c r="AF1596" i="2"/>
  <c r="AS927" i="2"/>
  <c r="AQ927" i="2"/>
  <c r="AI927" i="2"/>
  <c r="AH927" i="2"/>
  <c r="AG927" i="2"/>
  <c r="AF927" i="2"/>
  <c r="AS2289" i="2"/>
  <c r="AQ2289" i="2"/>
  <c r="AI2289" i="2"/>
  <c r="AH2289" i="2"/>
  <c r="AG2289" i="2"/>
  <c r="AF2289" i="2"/>
  <c r="AS354" i="2"/>
  <c r="AQ354" i="2"/>
  <c r="AI354" i="2"/>
  <c r="AH354" i="2"/>
  <c r="AG354" i="2"/>
  <c r="AF354" i="2"/>
  <c r="AS2288" i="2"/>
  <c r="AQ2288" i="2"/>
  <c r="AI2288" i="2"/>
  <c r="AH2288" i="2"/>
  <c r="AG2288" i="2"/>
  <c r="AF2288" i="2"/>
  <c r="AS2886" i="2"/>
  <c r="AQ2886" i="2"/>
  <c r="AI2886" i="2"/>
  <c r="AH2886" i="2"/>
  <c r="AG2886" i="2"/>
  <c r="AF2886" i="2"/>
  <c r="AS353" i="2"/>
  <c r="AQ353" i="2"/>
  <c r="AI353" i="2"/>
  <c r="AH353" i="2"/>
  <c r="AG353" i="2"/>
  <c r="AF353" i="2"/>
  <c r="AS3955" i="2"/>
  <c r="AQ3955" i="2"/>
  <c r="AI3955" i="2"/>
  <c r="AH3955" i="2"/>
  <c r="AG3955" i="2"/>
  <c r="AF3955" i="2"/>
  <c r="AS3297" i="2"/>
  <c r="AQ3297" i="2"/>
  <c r="AI3297" i="2"/>
  <c r="AH3297" i="2"/>
  <c r="AG3297" i="2"/>
  <c r="AF3297" i="2"/>
  <c r="AS1595" i="2"/>
  <c r="AQ1595" i="2"/>
  <c r="AI1595" i="2"/>
  <c r="AH1595" i="2"/>
  <c r="AG1595" i="2"/>
  <c r="AF1595" i="2"/>
  <c r="AS926" i="2"/>
  <c r="AQ926" i="2"/>
  <c r="AI926" i="2"/>
  <c r="AH926" i="2"/>
  <c r="AG926" i="2"/>
  <c r="AF926" i="2"/>
  <c r="AS352" i="2"/>
  <c r="AQ352" i="2"/>
  <c r="AI352" i="2"/>
  <c r="AH352" i="2"/>
  <c r="AG352" i="2"/>
  <c r="AF352" i="2"/>
  <c r="AS1594" i="2"/>
  <c r="AQ1594" i="2"/>
  <c r="AI1594" i="2"/>
  <c r="AH1594" i="2"/>
  <c r="AG1594" i="2"/>
  <c r="AF1594" i="2"/>
  <c r="AS1593" i="2"/>
  <c r="AQ1593" i="2"/>
  <c r="AI1593" i="2"/>
  <c r="AH1593" i="2"/>
  <c r="AG1593" i="2"/>
  <c r="AF1593" i="2"/>
  <c r="AS925" i="2"/>
  <c r="AQ925" i="2"/>
  <c r="AI925" i="2"/>
  <c r="AH925" i="2"/>
  <c r="AG925" i="2"/>
  <c r="AF925" i="2"/>
  <c r="AS2287" i="2"/>
  <c r="AQ2287" i="2"/>
  <c r="AI2287" i="2"/>
  <c r="AH2287" i="2"/>
  <c r="AG2287" i="2"/>
  <c r="AF2287" i="2"/>
  <c r="AS2286" i="2"/>
  <c r="AQ2286" i="2"/>
  <c r="AI2286" i="2"/>
  <c r="AH2286" i="2"/>
  <c r="AG2286" i="2"/>
  <c r="AF2286" i="2"/>
  <c r="AS924" i="2"/>
  <c r="AQ924" i="2"/>
  <c r="AI924" i="2"/>
  <c r="AH924" i="2"/>
  <c r="AG924" i="2"/>
  <c r="AF924" i="2"/>
  <c r="AS1592" i="2"/>
  <c r="AQ1592" i="2"/>
  <c r="AI1592" i="2"/>
  <c r="AH1592" i="2"/>
  <c r="AG1592" i="2"/>
  <c r="AF1592" i="2"/>
  <c r="AS923" i="2"/>
  <c r="AQ923" i="2"/>
  <c r="AI923" i="2"/>
  <c r="AH923" i="2"/>
  <c r="AG923" i="2"/>
  <c r="AF923" i="2"/>
  <c r="AS922" i="2"/>
  <c r="AQ922" i="2"/>
  <c r="AI922" i="2"/>
  <c r="AH922" i="2"/>
  <c r="AG922" i="2"/>
  <c r="AF922" i="2"/>
  <c r="AS2885" i="2"/>
  <c r="AQ2885" i="2"/>
  <c r="AI2885" i="2"/>
  <c r="AH2885" i="2"/>
  <c r="AG2885" i="2"/>
  <c r="AF2885" i="2"/>
  <c r="AS351" i="2"/>
  <c r="AQ351" i="2"/>
  <c r="AI351" i="2"/>
  <c r="AH351" i="2"/>
  <c r="AG351" i="2"/>
  <c r="AF351" i="2"/>
  <c r="AS1591" i="2"/>
  <c r="AQ1591" i="2"/>
  <c r="AI1591" i="2"/>
  <c r="AH1591" i="2"/>
  <c r="AG1591" i="2"/>
  <c r="AF1591" i="2"/>
  <c r="AS2285" i="2"/>
  <c r="AQ2285" i="2"/>
  <c r="AI2285" i="2"/>
  <c r="AH2285" i="2"/>
  <c r="AG2285" i="2"/>
  <c r="AF2285" i="2"/>
  <c r="AS921" i="2"/>
  <c r="AQ921" i="2"/>
  <c r="AI921" i="2"/>
  <c r="AH921" i="2"/>
  <c r="AG921" i="2"/>
  <c r="AF921" i="2"/>
  <c r="AS3296" i="2"/>
  <c r="AQ3296" i="2"/>
  <c r="AI3296" i="2"/>
  <c r="AH3296" i="2"/>
  <c r="AG3296" i="2"/>
  <c r="AF3296" i="2"/>
  <c r="AS350" i="2"/>
  <c r="AQ350" i="2"/>
  <c r="AI350" i="2"/>
  <c r="AH350" i="2"/>
  <c r="AG350" i="2"/>
  <c r="AF350" i="2"/>
  <c r="AS920" i="2"/>
  <c r="AQ920" i="2"/>
  <c r="AI920" i="2"/>
  <c r="AH920" i="2"/>
  <c r="AG920" i="2"/>
  <c r="AF920" i="2"/>
  <c r="AS2884" i="2"/>
  <c r="AQ2884" i="2"/>
  <c r="AI2884" i="2"/>
  <c r="AH2884" i="2"/>
  <c r="AG2884" i="2"/>
  <c r="AF2884" i="2"/>
  <c r="AS1590" i="2"/>
  <c r="AQ1590" i="2"/>
  <c r="AI1590" i="2"/>
  <c r="AH1590" i="2"/>
  <c r="AG1590" i="2"/>
  <c r="AF1590" i="2"/>
  <c r="AS919" i="2"/>
  <c r="AQ919" i="2"/>
  <c r="AI919" i="2"/>
  <c r="AH919" i="2"/>
  <c r="AG919" i="2"/>
  <c r="AF919" i="2"/>
  <c r="AS918" i="2"/>
  <c r="AQ918" i="2"/>
  <c r="AI918" i="2"/>
  <c r="AH918" i="2"/>
  <c r="AG918" i="2"/>
  <c r="AF918" i="2"/>
  <c r="AS1589" i="2"/>
  <c r="AQ1589" i="2"/>
  <c r="AI1589" i="2"/>
  <c r="AH1589" i="2"/>
  <c r="AG1589" i="2"/>
  <c r="AF1589" i="2"/>
  <c r="AS349" i="2"/>
  <c r="AQ349" i="2"/>
  <c r="AI349" i="2"/>
  <c r="AH349" i="2"/>
  <c r="AG349" i="2"/>
  <c r="AF349" i="2"/>
  <c r="AS348" i="2"/>
  <c r="AQ348" i="2"/>
  <c r="AI348" i="2"/>
  <c r="AH348" i="2"/>
  <c r="AG348" i="2"/>
  <c r="AF348" i="2"/>
  <c r="AS917" i="2"/>
  <c r="AQ917" i="2"/>
  <c r="AI917" i="2"/>
  <c r="AH917" i="2"/>
  <c r="AG917" i="2"/>
  <c r="AF917" i="2"/>
  <c r="AS347" i="2"/>
  <c r="AQ347" i="2"/>
  <c r="AI347" i="2"/>
  <c r="AH347" i="2"/>
  <c r="AG347" i="2"/>
  <c r="AF347" i="2"/>
  <c r="AS1588" i="2"/>
  <c r="AQ1588" i="2"/>
  <c r="AI1588" i="2"/>
  <c r="AH1588" i="2"/>
  <c r="AG1588" i="2"/>
  <c r="AF1588" i="2"/>
  <c r="AS3954" i="2"/>
  <c r="AQ3954" i="2"/>
  <c r="AI3954" i="2"/>
  <c r="AH3954" i="2"/>
  <c r="AG3954" i="2"/>
  <c r="AF3954" i="2"/>
  <c r="AS2284" i="2"/>
  <c r="AQ2284" i="2"/>
  <c r="AI2284" i="2"/>
  <c r="AH2284" i="2"/>
  <c r="AG2284" i="2"/>
  <c r="AF2284" i="2"/>
  <c r="AS3953" i="2"/>
  <c r="AQ3953" i="2"/>
  <c r="AI3953" i="2"/>
  <c r="AH3953" i="2"/>
  <c r="AG3953" i="2"/>
  <c r="AF3953" i="2"/>
  <c r="AS1587" i="2"/>
  <c r="AQ1587" i="2"/>
  <c r="AI1587" i="2"/>
  <c r="AH1587" i="2"/>
  <c r="AG1587" i="2"/>
  <c r="AF1587" i="2"/>
  <c r="AS916" i="2"/>
  <c r="AQ916" i="2"/>
  <c r="AI916" i="2"/>
  <c r="AH916" i="2"/>
  <c r="AG916" i="2"/>
  <c r="AF916" i="2"/>
  <c r="AS2283" i="2"/>
  <c r="AQ2283" i="2"/>
  <c r="AI2283" i="2"/>
  <c r="AH2283" i="2"/>
  <c r="AG2283" i="2"/>
  <c r="AF2283" i="2"/>
  <c r="AS346" i="2"/>
  <c r="AQ346" i="2"/>
  <c r="AI346" i="2"/>
  <c r="AH346" i="2"/>
  <c r="AG346" i="2"/>
  <c r="AF346" i="2"/>
  <c r="AS345" i="2"/>
  <c r="AQ345" i="2"/>
  <c r="AI345" i="2"/>
  <c r="AH345" i="2"/>
  <c r="AG345" i="2"/>
  <c r="AF345" i="2"/>
  <c r="AS3295" i="2"/>
  <c r="AQ3295" i="2"/>
  <c r="AI3295" i="2"/>
  <c r="AH3295" i="2"/>
  <c r="AG3295" i="2"/>
  <c r="AF3295" i="2"/>
  <c r="AS2282" i="2"/>
  <c r="AQ2282" i="2"/>
  <c r="AI2282" i="2"/>
  <c r="AH2282" i="2"/>
  <c r="AG2282" i="2"/>
  <c r="AF2282" i="2"/>
  <c r="AS344" i="2"/>
  <c r="AQ344" i="2"/>
  <c r="AI344" i="2"/>
  <c r="AH344" i="2"/>
  <c r="AG344" i="2"/>
  <c r="AF344" i="2"/>
  <c r="AS2281" i="2"/>
  <c r="AQ2281" i="2"/>
  <c r="AI2281" i="2"/>
  <c r="AH2281" i="2"/>
  <c r="AG2281" i="2"/>
  <c r="AF2281" i="2"/>
  <c r="AS2883" i="2"/>
  <c r="AQ2883" i="2"/>
  <c r="AI2883" i="2"/>
  <c r="AH2883" i="2"/>
  <c r="AG2883" i="2"/>
  <c r="AF2883" i="2"/>
  <c r="AS915" i="2"/>
  <c r="AQ915" i="2"/>
  <c r="AI915" i="2"/>
  <c r="AH915" i="2"/>
  <c r="AG915" i="2"/>
  <c r="AF915" i="2"/>
  <c r="AS1586" i="2"/>
  <c r="AQ1586" i="2"/>
  <c r="AI1586" i="2"/>
  <c r="AH1586" i="2"/>
  <c r="AG1586" i="2"/>
  <c r="AF1586" i="2"/>
  <c r="AS2882" i="2"/>
  <c r="AQ2882" i="2"/>
  <c r="AI2882" i="2"/>
  <c r="AH2882" i="2"/>
  <c r="AG2882" i="2"/>
  <c r="AF2882" i="2"/>
  <c r="AS1585" i="2"/>
  <c r="AQ1585" i="2"/>
  <c r="AI1585" i="2"/>
  <c r="AH1585" i="2"/>
  <c r="AG1585" i="2"/>
  <c r="AF1585" i="2"/>
  <c r="AS1584" i="2"/>
  <c r="AQ1584" i="2"/>
  <c r="AI1584" i="2"/>
  <c r="AH1584" i="2"/>
  <c r="AG1584" i="2"/>
  <c r="AF1584" i="2"/>
  <c r="AS343" i="2"/>
  <c r="AQ343" i="2"/>
  <c r="AI343" i="2"/>
  <c r="AH343" i="2"/>
  <c r="AG343" i="2"/>
  <c r="AF343" i="2"/>
  <c r="AS1583" i="2"/>
  <c r="AQ1583" i="2"/>
  <c r="AI1583" i="2"/>
  <c r="AH1583" i="2"/>
  <c r="AG1583" i="2"/>
  <c r="AF1583" i="2"/>
  <c r="AS2881" i="2"/>
  <c r="AQ2881" i="2"/>
  <c r="AI2881" i="2"/>
  <c r="AH2881" i="2"/>
  <c r="AG2881" i="2"/>
  <c r="AF2881" i="2"/>
  <c r="AS3952" i="2"/>
  <c r="AQ3952" i="2"/>
  <c r="AI3952" i="2"/>
  <c r="AH3952" i="2"/>
  <c r="AG3952" i="2"/>
  <c r="AF3952" i="2"/>
  <c r="AS3951" i="2"/>
  <c r="AQ3951" i="2"/>
  <c r="AI3951" i="2"/>
  <c r="AH3951" i="2"/>
  <c r="AG3951" i="2"/>
  <c r="AF3951" i="2"/>
  <c r="AS3950" i="2"/>
  <c r="AQ3950" i="2"/>
  <c r="AI3950" i="2"/>
  <c r="AH3950" i="2"/>
  <c r="AG3950" i="2"/>
  <c r="AF3950" i="2"/>
  <c r="AS914" i="2"/>
  <c r="AQ914" i="2"/>
  <c r="AI914" i="2"/>
  <c r="AH914" i="2"/>
  <c r="AG914" i="2"/>
  <c r="AF914" i="2"/>
  <c r="AS1582" i="2"/>
  <c r="AQ1582" i="2"/>
  <c r="AI1582" i="2"/>
  <c r="AH1582" i="2"/>
  <c r="AG1582" i="2"/>
  <c r="AF1582" i="2"/>
  <c r="AS1581" i="2"/>
  <c r="AQ1581" i="2"/>
  <c r="AI1581" i="2"/>
  <c r="AH1581" i="2"/>
  <c r="AG1581" i="2"/>
  <c r="AF1581" i="2"/>
  <c r="AS913" i="2"/>
  <c r="AQ913" i="2"/>
  <c r="AI913" i="2"/>
  <c r="AH913" i="2"/>
  <c r="AG913" i="2"/>
  <c r="AF913" i="2"/>
  <c r="AS912" i="2"/>
  <c r="AQ912" i="2"/>
  <c r="AI912" i="2"/>
  <c r="AH912" i="2"/>
  <c r="AG912" i="2"/>
  <c r="AF912" i="2"/>
  <c r="AS1580" i="2"/>
  <c r="AQ1580" i="2"/>
  <c r="AI1580" i="2"/>
  <c r="AH1580" i="2"/>
  <c r="AG1580" i="2"/>
  <c r="AF1580" i="2"/>
  <c r="AS2280" i="2"/>
  <c r="AQ2280" i="2"/>
  <c r="AI2280" i="2"/>
  <c r="AH2280" i="2"/>
  <c r="AG2280" i="2"/>
  <c r="AF2280" i="2"/>
  <c r="AS76" i="2"/>
  <c r="AQ76" i="2"/>
  <c r="AI76" i="2"/>
  <c r="AH76" i="2"/>
  <c r="AG76" i="2"/>
  <c r="AF76" i="2"/>
  <c r="AS1579" i="2"/>
  <c r="AQ1579" i="2"/>
  <c r="AI1579" i="2"/>
  <c r="AH1579" i="2"/>
  <c r="AG1579" i="2"/>
  <c r="AF1579" i="2"/>
  <c r="AS2880" i="2"/>
  <c r="AQ2880" i="2"/>
  <c r="AI2880" i="2"/>
  <c r="AH2880" i="2"/>
  <c r="AG2880" i="2"/>
  <c r="AF2880" i="2"/>
  <c r="AS2879" i="2"/>
  <c r="AQ2879" i="2"/>
  <c r="AI2879" i="2"/>
  <c r="AH2879" i="2"/>
  <c r="AG2879" i="2"/>
  <c r="AF2879" i="2"/>
  <c r="AS911" i="2"/>
  <c r="AQ911" i="2"/>
  <c r="AI911" i="2"/>
  <c r="AH911" i="2"/>
  <c r="AG911" i="2"/>
  <c r="AF911" i="2"/>
  <c r="AS2878" i="2"/>
  <c r="AQ2878" i="2"/>
  <c r="AI2878" i="2"/>
  <c r="AH2878" i="2"/>
  <c r="AG2878" i="2"/>
  <c r="AF2878" i="2"/>
  <c r="AS1578" i="2"/>
  <c r="AQ1578" i="2"/>
  <c r="AI1578" i="2"/>
  <c r="AH1578" i="2"/>
  <c r="AG1578" i="2"/>
  <c r="AF1578" i="2"/>
  <c r="AS910" i="2"/>
  <c r="AQ910" i="2"/>
  <c r="AI910" i="2"/>
  <c r="AH910" i="2"/>
  <c r="AG910" i="2"/>
  <c r="AF910" i="2"/>
  <c r="AS1577" i="2"/>
  <c r="AQ1577" i="2"/>
  <c r="AI1577" i="2"/>
  <c r="AH1577" i="2"/>
  <c r="AG1577" i="2"/>
  <c r="AF1577" i="2"/>
  <c r="AS1576" i="2"/>
  <c r="AQ1576" i="2"/>
  <c r="AI1576" i="2"/>
  <c r="AH1576" i="2"/>
  <c r="AG1576" i="2"/>
  <c r="AF1576" i="2"/>
  <c r="AS3511" i="2"/>
  <c r="AQ3511" i="2"/>
  <c r="AI3511" i="2"/>
  <c r="AH3511" i="2"/>
  <c r="AG3511" i="2"/>
  <c r="AF3511" i="2"/>
  <c r="AS2877" i="2"/>
  <c r="AQ2877" i="2"/>
  <c r="AI2877" i="2"/>
  <c r="AH2877" i="2"/>
  <c r="AG2877" i="2"/>
  <c r="AF2877" i="2"/>
  <c r="AS909" i="2"/>
  <c r="AQ909" i="2"/>
  <c r="AI909" i="2"/>
  <c r="AH909" i="2"/>
  <c r="AG909" i="2"/>
  <c r="AF909" i="2"/>
  <c r="AS1575" i="2"/>
  <c r="AQ1575" i="2"/>
  <c r="AI1575" i="2"/>
  <c r="AH1575" i="2"/>
  <c r="AG1575" i="2"/>
  <c r="AF1575" i="2"/>
  <c r="AS75" i="2"/>
  <c r="AQ75" i="2"/>
  <c r="AI75" i="2"/>
  <c r="AH75" i="2"/>
  <c r="AG75" i="2"/>
  <c r="AF75" i="2"/>
  <c r="AS3294" i="2"/>
  <c r="AQ3294" i="2"/>
  <c r="AI3294" i="2"/>
  <c r="AH3294" i="2"/>
  <c r="AG3294" i="2"/>
  <c r="AF3294" i="2"/>
  <c r="AS908" i="2"/>
  <c r="AQ908" i="2"/>
  <c r="AI908" i="2"/>
  <c r="AH908" i="2"/>
  <c r="AG908" i="2"/>
  <c r="AF908" i="2"/>
  <c r="AS3949" i="2"/>
  <c r="AQ3949" i="2"/>
  <c r="AI3949" i="2"/>
  <c r="AH3949" i="2"/>
  <c r="AG3949" i="2"/>
  <c r="AF3949" i="2"/>
  <c r="AS3948" i="2"/>
  <c r="AQ3948" i="2"/>
  <c r="AI3948" i="2"/>
  <c r="AH3948" i="2"/>
  <c r="AG3948" i="2"/>
  <c r="AF3948" i="2"/>
  <c r="AS3947" i="2"/>
  <c r="AQ3947" i="2"/>
  <c r="AI3947" i="2"/>
  <c r="AH3947" i="2"/>
  <c r="AG3947" i="2"/>
  <c r="AF3947" i="2"/>
  <c r="AS1574" i="2"/>
  <c r="AQ1574" i="2"/>
  <c r="AI1574" i="2"/>
  <c r="AH1574" i="2"/>
  <c r="AG1574" i="2"/>
  <c r="AF1574" i="2"/>
  <c r="AS2279" i="2"/>
  <c r="AQ2279" i="2"/>
  <c r="AI2279" i="2"/>
  <c r="AH2279" i="2"/>
  <c r="AG2279" i="2"/>
  <c r="AF2279" i="2"/>
  <c r="AS2876" i="2"/>
  <c r="AQ2876" i="2"/>
  <c r="AI2876" i="2"/>
  <c r="AH2876" i="2"/>
  <c r="AG2876" i="2"/>
  <c r="AF2876" i="2"/>
  <c r="AS2278" i="2"/>
  <c r="AQ2278" i="2"/>
  <c r="AI2278" i="2"/>
  <c r="AH2278" i="2"/>
  <c r="AG2278" i="2"/>
  <c r="AF2278" i="2"/>
  <c r="AS3293" i="2"/>
  <c r="AQ3293" i="2"/>
  <c r="AI3293" i="2"/>
  <c r="AH3293" i="2"/>
  <c r="AG3293" i="2"/>
  <c r="AF3293" i="2"/>
  <c r="AS1573" i="2"/>
  <c r="AQ1573" i="2"/>
  <c r="AI1573" i="2"/>
  <c r="AH1573" i="2"/>
  <c r="AG1573" i="2"/>
  <c r="AF1573" i="2"/>
  <c r="AS2875" i="2"/>
  <c r="AQ2875" i="2"/>
  <c r="AI2875" i="2"/>
  <c r="AH2875" i="2"/>
  <c r="AG2875" i="2"/>
  <c r="AF2875" i="2"/>
  <c r="AS342" i="2"/>
  <c r="AQ342" i="2"/>
  <c r="AI342" i="2"/>
  <c r="AH342" i="2"/>
  <c r="AG342" i="2"/>
  <c r="AF342" i="2"/>
  <c r="AS341" i="2"/>
  <c r="AQ341" i="2"/>
  <c r="AI341" i="2"/>
  <c r="AH341" i="2"/>
  <c r="AG341" i="2"/>
  <c r="AF341" i="2"/>
  <c r="AS74" i="2"/>
  <c r="AQ74" i="2"/>
  <c r="AI74" i="2"/>
  <c r="AH74" i="2"/>
  <c r="AG74" i="2"/>
  <c r="AF74" i="2"/>
  <c r="AS1572" i="2"/>
  <c r="AQ1572" i="2"/>
  <c r="AI1572" i="2"/>
  <c r="AH1572" i="2"/>
  <c r="AG1572" i="2"/>
  <c r="AF1572" i="2"/>
  <c r="AS2277" i="2"/>
  <c r="AQ2277" i="2"/>
  <c r="AI2277" i="2"/>
  <c r="AH2277" i="2"/>
  <c r="AG2277" i="2"/>
  <c r="AF2277" i="2"/>
  <c r="AS907" i="2"/>
  <c r="AQ907" i="2"/>
  <c r="AI907" i="2"/>
  <c r="AH907" i="2"/>
  <c r="AG907" i="2"/>
  <c r="AF907" i="2"/>
  <c r="AS3292" i="2"/>
  <c r="AQ3292" i="2"/>
  <c r="AI3292" i="2"/>
  <c r="AH3292" i="2"/>
  <c r="AG3292" i="2"/>
  <c r="AF3292" i="2"/>
  <c r="AS340" i="2"/>
  <c r="AQ340" i="2"/>
  <c r="AI340" i="2"/>
  <c r="AH340" i="2"/>
  <c r="AG340" i="2"/>
  <c r="AF340" i="2"/>
  <c r="AS339" i="2"/>
  <c r="AQ339" i="2"/>
  <c r="AI339" i="2"/>
  <c r="AH339" i="2"/>
  <c r="AG339" i="2"/>
  <c r="AF339" i="2"/>
  <c r="AS2276" i="2"/>
  <c r="AQ2276" i="2"/>
  <c r="AI2276" i="2"/>
  <c r="AH2276" i="2"/>
  <c r="AG2276" i="2"/>
  <c r="AF2276" i="2"/>
  <c r="AS338" i="2"/>
  <c r="AQ338" i="2"/>
  <c r="AI338" i="2"/>
  <c r="AH338" i="2"/>
  <c r="AG338" i="2"/>
  <c r="AF338" i="2"/>
  <c r="AS2874" i="2"/>
  <c r="AQ2874" i="2"/>
  <c r="AI2874" i="2"/>
  <c r="AH2874" i="2"/>
  <c r="AG2874" i="2"/>
  <c r="AF2874" i="2"/>
  <c r="AS2275" i="2"/>
  <c r="AQ2275" i="2"/>
  <c r="AI2275" i="2"/>
  <c r="AH2275" i="2"/>
  <c r="AG2275" i="2"/>
  <c r="AF2275" i="2"/>
  <c r="AS2873" i="2"/>
  <c r="AQ2873" i="2"/>
  <c r="AI2873" i="2"/>
  <c r="AH2873" i="2"/>
  <c r="AG2873" i="2"/>
  <c r="AF2873" i="2"/>
  <c r="AS337" i="2"/>
  <c r="AQ337" i="2"/>
  <c r="AI337" i="2"/>
  <c r="AH337" i="2"/>
  <c r="AG337" i="2"/>
  <c r="AF337" i="2"/>
  <c r="AS3291" i="2"/>
  <c r="AQ3291" i="2"/>
  <c r="AI3291" i="2"/>
  <c r="AH3291" i="2"/>
  <c r="AG3291" i="2"/>
  <c r="AF3291" i="2"/>
  <c r="AS3290" i="2"/>
  <c r="AQ3290" i="2"/>
  <c r="AI3290" i="2"/>
  <c r="AH3290" i="2"/>
  <c r="AG3290" i="2"/>
  <c r="AF3290" i="2"/>
  <c r="AS1571" i="2"/>
  <c r="AQ1571" i="2"/>
  <c r="AI1571" i="2"/>
  <c r="AH1571" i="2"/>
  <c r="AG1571" i="2"/>
  <c r="AF1571" i="2"/>
  <c r="AS3946" i="2"/>
  <c r="AQ3946" i="2"/>
  <c r="AI3946" i="2"/>
  <c r="AH3946" i="2"/>
  <c r="AG3946" i="2"/>
  <c r="AF3946" i="2"/>
  <c r="AS3945" i="2"/>
  <c r="AQ3945" i="2"/>
  <c r="AI3945" i="2"/>
  <c r="AH3945" i="2"/>
  <c r="AG3945" i="2"/>
  <c r="AF3945" i="2"/>
  <c r="AS3944" i="2"/>
  <c r="AQ3944" i="2"/>
  <c r="AI3944" i="2"/>
  <c r="AH3944" i="2"/>
  <c r="AG3944" i="2"/>
  <c r="AF3944" i="2"/>
  <c r="AS3943" i="2"/>
  <c r="AQ3943" i="2"/>
  <c r="AI3943" i="2"/>
  <c r="AH3943" i="2"/>
  <c r="AG3943" i="2"/>
  <c r="AF3943" i="2"/>
  <c r="AS3942" i="2"/>
  <c r="AQ3942" i="2"/>
  <c r="AI3942" i="2"/>
  <c r="AH3942" i="2"/>
  <c r="AG3942" i="2"/>
  <c r="AF3942" i="2"/>
  <c r="AS3941" i="2"/>
  <c r="AQ3941" i="2"/>
  <c r="AI3941" i="2"/>
  <c r="AH3941" i="2"/>
  <c r="AG3941" i="2"/>
  <c r="AF3941" i="2"/>
  <c r="AS3940" i="2"/>
  <c r="AQ3940" i="2"/>
  <c r="AI3940" i="2"/>
  <c r="AH3940" i="2"/>
  <c r="AG3940" i="2"/>
  <c r="AF3940" i="2"/>
  <c r="AS3939" i="2"/>
  <c r="AQ3939" i="2"/>
  <c r="AI3939" i="2"/>
  <c r="AH3939" i="2"/>
  <c r="AG3939" i="2"/>
  <c r="AF3939" i="2"/>
  <c r="AS3938" i="2"/>
  <c r="AQ3938" i="2"/>
  <c r="AI3938" i="2"/>
  <c r="AH3938" i="2"/>
  <c r="AG3938" i="2"/>
  <c r="AF3938" i="2"/>
  <c r="AS3937" i="2"/>
  <c r="AQ3937" i="2"/>
  <c r="AI3937" i="2"/>
  <c r="AH3937" i="2"/>
  <c r="AG3937" i="2"/>
  <c r="AF3937" i="2"/>
  <c r="AS3936" i="2"/>
  <c r="AQ3936" i="2"/>
  <c r="AI3936" i="2"/>
  <c r="AH3936" i="2"/>
  <c r="AG3936" i="2"/>
  <c r="AF3936" i="2"/>
  <c r="AS3935" i="2"/>
  <c r="AQ3935" i="2"/>
  <c r="AI3935" i="2"/>
  <c r="AH3935" i="2"/>
  <c r="AG3935" i="2"/>
  <c r="AF3935" i="2"/>
  <c r="AS3934" i="2"/>
  <c r="AQ3934" i="2"/>
  <c r="AI3934" i="2"/>
  <c r="AH3934" i="2"/>
  <c r="AG3934" i="2"/>
  <c r="AF3934" i="2"/>
  <c r="AS3933" i="2"/>
  <c r="AQ3933" i="2"/>
  <c r="AI3933" i="2"/>
  <c r="AH3933" i="2"/>
  <c r="AG3933" i="2"/>
  <c r="AF3933" i="2"/>
  <c r="AS3932" i="2"/>
  <c r="AQ3932" i="2"/>
  <c r="AI3932" i="2"/>
  <c r="AH3932" i="2"/>
  <c r="AG3932" i="2"/>
  <c r="AF3932" i="2"/>
  <c r="AS3931" i="2"/>
  <c r="AQ3931" i="2"/>
  <c r="AI3931" i="2"/>
  <c r="AH3931" i="2"/>
  <c r="AG3931" i="2"/>
  <c r="AF3931" i="2"/>
  <c r="AS3930" i="2"/>
  <c r="AQ3930" i="2"/>
  <c r="AI3930" i="2"/>
  <c r="AH3930" i="2"/>
  <c r="AG3930" i="2"/>
  <c r="AF3930" i="2"/>
  <c r="AS3929" i="2"/>
  <c r="AQ3929" i="2"/>
  <c r="AI3929" i="2"/>
  <c r="AH3929" i="2"/>
  <c r="AG3929" i="2"/>
  <c r="AF3929" i="2"/>
  <c r="AS2274" i="2"/>
  <c r="AQ2274" i="2"/>
  <c r="AI2274" i="2"/>
  <c r="AH2274" i="2"/>
  <c r="AG2274" i="2"/>
  <c r="AF2274" i="2"/>
  <c r="AS906" i="2"/>
  <c r="AQ906" i="2"/>
  <c r="AI906" i="2"/>
  <c r="AH906" i="2"/>
  <c r="AG906" i="2"/>
  <c r="AF906" i="2"/>
  <c r="AS73" i="2"/>
  <c r="AQ73" i="2"/>
  <c r="AI73" i="2"/>
  <c r="AH73" i="2"/>
  <c r="AG73" i="2"/>
  <c r="AF73" i="2"/>
  <c r="AS2273" i="2"/>
  <c r="AQ2273" i="2"/>
  <c r="AI2273" i="2"/>
  <c r="AH2273" i="2"/>
  <c r="AG2273" i="2"/>
  <c r="AF2273" i="2"/>
  <c r="AS336" i="2"/>
  <c r="AQ336" i="2"/>
  <c r="AI336" i="2"/>
  <c r="AH336" i="2"/>
  <c r="AG336" i="2"/>
  <c r="AF336" i="2"/>
  <c r="AS335" i="2"/>
  <c r="AQ335" i="2"/>
  <c r="AI335" i="2"/>
  <c r="AH335" i="2"/>
  <c r="AG335" i="2"/>
  <c r="AF335" i="2"/>
  <c r="AS1570" i="2"/>
  <c r="AQ1570" i="2"/>
  <c r="AI1570" i="2"/>
  <c r="AH1570" i="2"/>
  <c r="AG1570" i="2"/>
  <c r="AF1570" i="2"/>
  <c r="AS3289" i="2"/>
  <c r="AQ3289" i="2"/>
  <c r="AI3289" i="2"/>
  <c r="AH3289" i="2"/>
  <c r="AG3289" i="2"/>
  <c r="AF3289" i="2"/>
  <c r="AS3510" i="2"/>
  <c r="AQ3510" i="2"/>
  <c r="AI3510" i="2"/>
  <c r="AH3510" i="2"/>
  <c r="AG3510" i="2"/>
  <c r="AF3510" i="2"/>
  <c r="AS905" i="2"/>
  <c r="AQ905" i="2"/>
  <c r="AI905" i="2"/>
  <c r="AH905" i="2"/>
  <c r="AG905" i="2"/>
  <c r="AF905" i="2"/>
  <c r="AS904" i="2"/>
  <c r="AQ904" i="2"/>
  <c r="AI904" i="2"/>
  <c r="AH904" i="2"/>
  <c r="AG904" i="2"/>
  <c r="AF904" i="2"/>
  <c r="AS3928" i="2"/>
  <c r="AQ3928" i="2"/>
  <c r="AI3928" i="2"/>
  <c r="AH3928" i="2"/>
  <c r="AG3928" i="2"/>
  <c r="AF3928" i="2"/>
  <c r="AS3927" i="2"/>
  <c r="AQ3927" i="2"/>
  <c r="AI3927" i="2"/>
  <c r="AH3927" i="2"/>
  <c r="AG3927" i="2"/>
  <c r="AF3927" i="2"/>
  <c r="AS3926" i="2"/>
  <c r="AQ3926" i="2"/>
  <c r="AI3926" i="2"/>
  <c r="AH3926" i="2"/>
  <c r="AG3926" i="2"/>
  <c r="AF3926" i="2"/>
  <c r="AS1569" i="2"/>
  <c r="AQ1569" i="2"/>
  <c r="AI1569" i="2"/>
  <c r="AH1569" i="2"/>
  <c r="AG1569" i="2"/>
  <c r="AF1569" i="2"/>
  <c r="AS3288" i="2"/>
  <c r="AQ3288" i="2"/>
  <c r="AI3288" i="2"/>
  <c r="AH3288" i="2"/>
  <c r="AG3288" i="2"/>
  <c r="AF3288" i="2"/>
  <c r="AS2272" i="2"/>
  <c r="AQ2272" i="2"/>
  <c r="AI2272" i="2"/>
  <c r="AH2272" i="2"/>
  <c r="AG2272" i="2"/>
  <c r="AF2272" i="2"/>
  <c r="AS334" i="2"/>
  <c r="AQ334" i="2"/>
  <c r="AI334" i="2"/>
  <c r="AH334" i="2"/>
  <c r="AG334" i="2"/>
  <c r="AF334" i="2"/>
  <c r="AS1568" i="2"/>
  <c r="AQ1568" i="2"/>
  <c r="AI1568" i="2"/>
  <c r="AH1568" i="2"/>
  <c r="AG1568" i="2"/>
  <c r="AF1568" i="2"/>
  <c r="AS2271" i="2"/>
  <c r="AQ2271" i="2"/>
  <c r="AI2271" i="2"/>
  <c r="AH2271" i="2"/>
  <c r="AG2271" i="2"/>
  <c r="AF2271" i="2"/>
  <c r="AS1567" i="2"/>
  <c r="AQ1567" i="2"/>
  <c r="AI1567" i="2"/>
  <c r="AH1567" i="2"/>
  <c r="AG1567" i="2"/>
  <c r="AF1567" i="2"/>
  <c r="AS1566" i="2"/>
  <c r="AQ1566" i="2"/>
  <c r="AI1566" i="2"/>
  <c r="AH1566" i="2"/>
  <c r="AG1566" i="2"/>
  <c r="AF1566" i="2"/>
  <c r="AS903" i="2"/>
  <c r="AQ903" i="2"/>
  <c r="AI903" i="2"/>
  <c r="AH903" i="2"/>
  <c r="AG903" i="2"/>
  <c r="AF903" i="2"/>
  <c r="AS2270" i="2"/>
  <c r="AQ2270" i="2"/>
  <c r="AI2270" i="2"/>
  <c r="AH2270" i="2"/>
  <c r="AG2270" i="2"/>
  <c r="AF2270" i="2"/>
  <c r="AS333" i="2"/>
  <c r="AQ333" i="2"/>
  <c r="AI333" i="2"/>
  <c r="AH333" i="2"/>
  <c r="AG333" i="2"/>
  <c r="AF333" i="2"/>
  <c r="AS1565" i="2"/>
  <c r="AQ1565" i="2"/>
  <c r="AI1565" i="2"/>
  <c r="AH1565" i="2"/>
  <c r="AG1565" i="2"/>
  <c r="AF1565" i="2"/>
  <c r="AS1564" i="2"/>
  <c r="AQ1564" i="2"/>
  <c r="AI1564" i="2"/>
  <c r="AH1564" i="2"/>
  <c r="AG1564" i="2"/>
  <c r="AF1564" i="2"/>
  <c r="AS3925" i="2"/>
  <c r="AQ3925" i="2"/>
  <c r="AI3925" i="2"/>
  <c r="AH3925" i="2"/>
  <c r="AG3925" i="2"/>
  <c r="AF3925" i="2"/>
  <c r="AS2269" i="2"/>
  <c r="AQ2269" i="2"/>
  <c r="AI2269" i="2"/>
  <c r="AH2269" i="2"/>
  <c r="AG2269" i="2"/>
  <c r="AF2269" i="2"/>
  <c r="AS1563" i="2"/>
  <c r="AQ1563" i="2"/>
  <c r="AI1563" i="2"/>
  <c r="AH1563" i="2"/>
  <c r="AG1563" i="2"/>
  <c r="AF1563" i="2"/>
  <c r="AS3924" i="2"/>
  <c r="AQ3924" i="2"/>
  <c r="AI3924" i="2"/>
  <c r="AH3924" i="2"/>
  <c r="AG3924" i="2"/>
  <c r="AF3924" i="2"/>
  <c r="AS3923" i="2"/>
  <c r="AQ3923" i="2"/>
  <c r="AI3923" i="2"/>
  <c r="AH3923" i="2"/>
  <c r="AG3923" i="2"/>
  <c r="AF3923" i="2"/>
  <c r="AS3922" i="2"/>
  <c r="AQ3922" i="2"/>
  <c r="AI3922" i="2"/>
  <c r="AH3922" i="2"/>
  <c r="AG3922" i="2"/>
  <c r="AF3922" i="2"/>
  <c r="AS3921" i="2"/>
  <c r="AQ3921" i="2"/>
  <c r="AI3921" i="2"/>
  <c r="AH3921" i="2"/>
  <c r="AG3921" i="2"/>
  <c r="AF3921" i="2"/>
  <c r="AS3920" i="2"/>
  <c r="AQ3920" i="2"/>
  <c r="AI3920" i="2"/>
  <c r="AH3920" i="2"/>
  <c r="AG3920" i="2"/>
  <c r="AF3920" i="2"/>
  <c r="AS3919" i="2"/>
  <c r="AQ3919" i="2"/>
  <c r="AI3919" i="2"/>
  <c r="AH3919" i="2"/>
  <c r="AG3919" i="2"/>
  <c r="AF3919" i="2"/>
  <c r="AS3918" i="2"/>
  <c r="AQ3918" i="2"/>
  <c r="AI3918" i="2"/>
  <c r="AH3918" i="2"/>
  <c r="AG3918" i="2"/>
  <c r="AF3918" i="2"/>
  <c r="AS3917" i="2"/>
  <c r="AQ3917" i="2"/>
  <c r="AI3917" i="2"/>
  <c r="AH3917" i="2"/>
  <c r="AG3917" i="2"/>
  <c r="AF3917" i="2"/>
  <c r="AS3916" i="2"/>
  <c r="AQ3916" i="2"/>
  <c r="AI3916" i="2"/>
  <c r="AH3916" i="2"/>
  <c r="AG3916" i="2"/>
  <c r="AF3916" i="2"/>
  <c r="AS3915" i="2"/>
  <c r="AQ3915" i="2"/>
  <c r="AI3915" i="2"/>
  <c r="AH3915" i="2"/>
  <c r="AG3915" i="2"/>
  <c r="AF3915" i="2"/>
  <c r="AS3914" i="2"/>
  <c r="AQ3914" i="2"/>
  <c r="AI3914" i="2"/>
  <c r="AH3914" i="2"/>
  <c r="AG3914" i="2"/>
  <c r="AF3914" i="2"/>
  <c r="AS3913" i="2"/>
  <c r="AQ3913" i="2"/>
  <c r="AI3913" i="2"/>
  <c r="AH3913" i="2"/>
  <c r="AG3913" i="2"/>
  <c r="AF3913" i="2"/>
  <c r="AS3912" i="2"/>
  <c r="AQ3912" i="2"/>
  <c r="AI3912" i="2"/>
  <c r="AH3912" i="2"/>
  <c r="AG3912" i="2"/>
  <c r="AF3912" i="2"/>
  <c r="AS3911" i="2"/>
  <c r="AQ3911" i="2"/>
  <c r="AI3911" i="2"/>
  <c r="AH3911" i="2"/>
  <c r="AG3911" i="2"/>
  <c r="AF3911" i="2"/>
  <c r="AS3910" i="2"/>
  <c r="AQ3910" i="2"/>
  <c r="AI3910" i="2"/>
  <c r="AH3910" i="2"/>
  <c r="AG3910" i="2"/>
  <c r="AF3910" i="2"/>
  <c r="AS3909" i="2"/>
  <c r="AQ3909" i="2"/>
  <c r="AI3909" i="2"/>
  <c r="AH3909" i="2"/>
  <c r="AG3909" i="2"/>
  <c r="AF3909" i="2"/>
  <c r="AS3908" i="2"/>
  <c r="AQ3908" i="2"/>
  <c r="AI3908" i="2"/>
  <c r="AH3908" i="2"/>
  <c r="AG3908" i="2"/>
  <c r="AF3908" i="2"/>
  <c r="AS3907" i="2"/>
  <c r="AQ3907" i="2"/>
  <c r="AI3907" i="2"/>
  <c r="AH3907" i="2"/>
  <c r="AG3907" i="2"/>
  <c r="AF3907" i="2"/>
  <c r="AS3906" i="2"/>
  <c r="AQ3906" i="2"/>
  <c r="AI3906" i="2"/>
  <c r="AH3906" i="2"/>
  <c r="AG3906" i="2"/>
  <c r="AF3906" i="2"/>
  <c r="AS3905" i="2"/>
  <c r="AQ3905" i="2"/>
  <c r="AI3905" i="2"/>
  <c r="AH3905" i="2"/>
  <c r="AG3905" i="2"/>
  <c r="AF3905" i="2"/>
  <c r="AS3904" i="2"/>
  <c r="AQ3904" i="2"/>
  <c r="AI3904" i="2"/>
  <c r="AH3904" i="2"/>
  <c r="AG3904" i="2"/>
  <c r="AF3904" i="2"/>
  <c r="AS3903" i="2"/>
  <c r="AQ3903" i="2"/>
  <c r="AI3903" i="2"/>
  <c r="AH3903" i="2"/>
  <c r="AG3903" i="2"/>
  <c r="AF3903" i="2"/>
  <c r="AS3902" i="2"/>
  <c r="AQ3902" i="2"/>
  <c r="AI3902" i="2"/>
  <c r="AH3902" i="2"/>
  <c r="AG3902" i="2"/>
  <c r="AF3902" i="2"/>
  <c r="AS3901" i="2"/>
  <c r="AQ3901" i="2"/>
  <c r="AI3901" i="2"/>
  <c r="AH3901" i="2"/>
  <c r="AG3901" i="2"/>
  <c r="AF3901" i="2"/>
  <c r="AS3900" i="2"/>
  <c r="AQ3900" i="2"/>
  <c r="AI3900" i="2"/>
  <c r="AH3900" i="2"/>
  <c r="AG3900" i="2"/>
  <c r="AF3900" i="2"/>
  <c r="AS3899" i="2"/>
  <c r="AQ3899" i="2"/>
  <c r="AI3899" i="2"/>
  <c r="AH3899" i="2"/>
  <c r="AG3899" i="2"/>
  <c r="AF3899" i="2"/>
  <c r="AS3898" i="2"/>
  <c r="AQ3898" i="2"/>
  <c r="AI3898" i="2"/>
  <c r="AH3898" i="2"/>
  <c r="AG3898" i="2"/>
  <c r="AF3898" i="2"/>
  <c r="AS3897" i="2"/>
  <c r="AQ3897" i="2"/>
  <c r="AI3897" i="2"/>
  <c r="AH3897" i="2"/>
  <c r="AG3897" i="2"/>
  <c r="AF3897" i="2"/>
  <c r="AS3896" i="2"/>
  <c r="AQ3896" i="2"/>
  <c r="AI3896" i="2"/>
  <c r="AH3896" i="2"/>
  <c r="AG3896" i="2"/>
  <c r="AF3896" i="2"/>
  <c r="AS3895" i="2"/>
  <c r="AQ3895" i="2"/>
  <c r="AI3895" i="2"/>
  <c r="AH3895" i="2"/>
  <c r="AG3895" i="2"/>
  <c r="AF3895" i="2"/>
  <c r="AS3894" i="2"/>
  <c r="AQ3894" i="2"/>
  <c r="AI3894" i="2"/>
  <c r="AH3894" i="2"/>
  <c r="AG3894" i="2"/>
  <c r="AF3894" i="2"/>
  <c r="AS3893" i="2"/>
  <c r="AQ3893" i="2"/>
  <c r="AI3893" i="2"/>
  <c r="AH3893" i="2"/>
  <c r="AG3893" i="2"/>
  <c r="AF3893" i="2"/>
  <c r="AS3892" i="2"/>
  <c r="AQ3892" i="2"/>
  <c r="AI3892" i="2"/>
  <c r="AH3892" i="2"/>
  <c r="AG3892" i="2"/>
  <c r="AF3892" i="2"/>
  <c r="AS3891" i="2"/>
  <c r="AQ3891" i="2"/>
  <c r="AI3891" i="2"/>
  <c r="AH3891" i="2"/>
  <c r="AG3891" i="2"/>
  <c r="AF3891" i="2"/>
  <c r="AS3890" i="2"/>
  <c r="AQ3890" i="2"/>
  <c r="AI3890" i="2"/>
  <c r="AH3890" i="2"/>
  <c r="AG3890" i="2"/>
  <c r="AF3890" i="2"/>
  <c r="AS3889" i="2"/>
  <c r="AQ3889" i="2"/>
  <c r="AI3889" i="2"/>
  <c r="AH3889" i="2"/>
  <c r="AG3889" i="2"/>
  <c r="AF3889" i="2"/>
  <c r="AS3888" i="2"/>
  <c r="AQ3888" i="2"/>
  <c r="AI3888" i="2"/>
  <c r="AH3888" i="2"/>
  <c r="AG3888" i="2"/>
  <c r="AF3888" i="2"/>
  <c r="AS3887" i="2"/>
  <c r="AQ3887" i="2"/>
  <c r="AI3887" i="2"/>
  <c r="AH3887" i="2"/>
  <c r="AG3887" i="2"/>
  <c r="AF3887" i="2"/>
  <c r="AS1562" i="2"/>
  <c r="AQ1562" i="2"/>
  <c r="AI1562" i="2"/>
  <c r="AH1562" i="2"/>
  <c r="AG1562" i="2"/>
  <c r="AF1562" i="2"/>
  <c r="AS3886" i="2"/>
  <c r="AQ3886" i="2"/>
  <c r="AI3886" i="2"/>
  <c r="AH3886" i="2"/>
  <c r="AG3886" i="2"/>
  <c r="AF3886" i="2"/>
  <c r="AS2268" i="2"/>
  <c r="AQ2268" i="2"/>
  <c r="AI2268" i="2"/>
  <c r="AH2268" i="2"/>
  <c r="AG2268" i="2"/>
  <c r="AF2268" i="2"/>
  <c r="AS332" i="2"/>
  <c r="AQ332" i="2"/>
  <c r="AI332" i="2"/>
  <c r="AH332" i="2"/>
  <c r="AG332" i="2"/>
  <c r="AF332" i="2"/>
  <c r="AS331" i="2"/>
  <c r="AQ331" i="2"/>
  <c r="AI331" i="2"/>
  <c r="AH331" i="2"/>
  <c r="AG331" i="2"/>
  <c r="AF331" i="2"/>
  <c r="AS330" i="2"/>
  <c r="AQ330" i="2"/>
  <c r="AI330" i="2"/>
  <c r="AH330" i="2"/>
  <c r="AG330" i="2"/>
  <c r="AF330" i="2"/>
  <c r="AS902" i="2"/>
  <c r="AQ902" i="2"/>
  <c r="AI902" i="2"/>
  <c r="AH902" i="2"/>
  <c r="AG902" i="2"/>
  <c r="AF902" i="2"/>
  <c r="AS2872" i="2"/>
  <c r="AQ2872" i="2"/>
  <c r="AI2872" i="2"/>
  <c r="AH2872" i="2"/>
  <c r="AG2872" i="2"/>
  <c r="AF2872" i="2"/>
  <c r="AS3287" i="2"/>
  <c r="AQ3287" i="2"/>
  <c r="AI3287" i="2"/>
  <c r="AH3287" i="2"/>
  <c r="AG3287" i="2"/>
  <c r="AF3287" i="2"/>
  <c r="AS2267" i="2"/>
  <c r="AQ2267" i="2"/>
  <c r="AI2267" i="2"/>
  <c r="AH2267" i="2"/>
  <c r="AG2267" i="2"/>
  <c r="AF2267" i="2"/>
  <c r="AS1561" i="2"/>
  <c r="AQ1561" i="2"/>
  <c r="AI1561" i="2"/>
  <c r="AH1561" i="2"/>
  <c r="AG1561" i="2"/>
  <c r="AF1561" i="2"/>
  <c r="AS1560" i="2"/>
  <c r="AQ1560" i="2"/>
  <c r="AI1560" i="2"/>
  <c r="AH1560" i="2"/>
  <c r="AG1560" i="2"/>
  <c r="AF1560" i="2"/>
  <c r="AS329" i="2"/>
  <c r="AQ329" i="2"/>
  <c r="AI329" i="2"/>
  <c r="AH329" i="2"/>
  <c r="AG329" i="2"/>
  <c r="AF329" i="2"/>
  <c r="AS3509" i="2"/>
  <c r="AQ3509" i="2"/>
  <c r="AI3509" i="2"/>
  <c r="AH3509" i="2"/>
  <c r="AG3509" i="2"/>
  <c r="AF3509" i="2"/>
  <c r="AS2266" i="2"/>
  <c r="AQ2266" i="2"/>
  <c r="AI2266" i="2"/>
  <c r="AH2266" i="2"/>
  <c r="AG2266" i="2"/>
  <c r="AF2266" i="2"/>
  <c r="AS901" i="2"/>
  <c r="AQ901" i="2"/>
  <c r="AI901" i="2"/>
  <c r="AH901" i="2"/>
  <c r="AG901" i="2"/>
  <c r="AF901" i="2"/>
  <c r="AS1559" i="2"/>
  <c r="AQ1559" i="2"/>
  <c r="AI1559" i="2"/>
  <c r="AH1559" i="2"/>
  <c r="AG1559" i="2"/>
  <c r="AF1559" i="2"/>
  <c r="AS900" i="2"/>
  <c r="AQ900" i="2"/>
  <c r="AI900" i="2"/>
  <c r="AH900" i="2"/>
  <c r="AG900" i="2"/>
  <c r="AF900" i="2"/>
  <c r="AS328" i="2"/>
  <c r="AQ328" i="2"/>
  <c r="AI328" i="2"/>
  <c r="AH328" i="2"/>
  <c r="AG328" i="2"/>
  <c r="AF328" i="2"/>
  <c r="AS1558" i="2"/>
  <c r="AQ1558" i="2"/>
  <c r="AI1558" i="2"/>
  <c r="AH1558" i="2"/>
  <c r="AG1558" i="2"/>
  <c r="AF1558" i="2"/>
  <c r="AS1557" i="2"/>
  <c r="AQ1557" i="2"/>
  <c r="AI1557" i="2"/>
  <c r="AH1557" i="2"/>
  <c r="AG1557" i="2"/>
  <c r="AF1557" i="2"/>
  <c r="AS2265" i="2"/>
  <c r="AQ2265" i="2"/>
  <c r="AI2265" i="2"/>
  <c r="AH2265" i="2"/>
  <c r="AG2265" i="2"/>
  <c r="AF2265" i="2"/>
  <c r="AS1556" i="2"/>
  <c r="AQ1556" i="2"/>
  <c r="AI1556" i="2"/>
  <c r="AH1556" i="2"/>
  <c r="AG1556" i="2"/>
  <c r="AF1556" i="2"/>
  <c r="AS327" i="2"/>
  <c r="AQ327" i="2"/>
  <c r="AI327" i="2"/>
  <c r="AH327" i="2"/>
  <c r="AG327" i="2"/>
  <c r="AF327" i="2"/>
  <c r="AS1555" i="2"/>
  <c r="AQ1555" i="2"/>
  <c r="AI1555" i="2"/>
  <c r="AH1555" i="2"/>
  <c r="AG1555" i="2"/>
  <c r="AF1555" i="2"/>
  <c r="AS2264" i="2"/>
  <c r="AQ2264" i="2"/>
  <c r="AI2264" i="2"/>
  <c r="AH2264" i="2"/>
  <c r="AG2264" i="2"/>
  <c r="AF2264" i="2"/>
  <c r="AS3885" i="2"/>
  <c r="AQ3885" i="2"/>
  <c r="AI3885" i="2"/>
  <c r="AH3885" i="2"/>
  <c r="AG3885" i="2"/>
  <c r="AF3885" i="2"/>
  <c r="AS899" i="2"/>
  <c r="AQ899" i="2"/>
  <c r="AI899" i="2"/>
  <c r="AH899" i="2"/>
  <c r="AG899" i="2"/>
  <c r="AF899" i="2"/>
  <c r="AS1554" i="2"/>
  <c r="AQ1554" i="2"/>
  <c r="AI1554" i="2"/>
  <c r="AH1554" i="2"/>
  <c r="AG1554" i="2"/>
  <c r="AF1554" i="2"/>
  <c r="AS3508" i="2"/>
  <c r="AQ3508" i="2"/>
  <c r="AI3508" i="2"/>
  <c r="AH3508" i="2"/>
  <c r="AG3508" i="2"/>
  <c r="AF3508" i="2"/>
  <c r="AS898" i="2"/>
  <c r="AQ898" i="2"/>
  <c r="AI898" i="2"/>
  <c r="AH898" i="2"/>
  <c r="AG898" i="2"/>
  <c r="AF898" i="2"/>
  <c r="AS2263" i="2"/>
  <c r="AQ2263" i="2"/>
  <c r="AI2263" i="2"/>
  <c r="AH2263" i="2"/>
  <c r="AG2263" i="2"/>
  <c r="AF2263" i="2"/>
  <c r="AS3286" i="2"/>
  <c r="AQ3286" i="2"/>
  <c r="AI3286" i="2"/>
  <c r="AH3286" i="2"/>
  <c r="AG3286" i="2"/>
  <c r="AF3286" i="2"/>
  <c r="AS1553" i="2"/>
  <c r="AQ1553" i="2"/>
  <c r="AI1553" i="2"/>
  <c r="AH1553" i="2"/>
  <c r="AG1553" i="2"/>
  <c r="AF1553" i="2"/>
  <c r="AS897" i="2"/>
  <c r="AQ897" i="2"/>
  <c r="AI897" i="2"/>
  <c r="AH897" i="2"/>
  <c r="AG897" i="2"/>
  <c r="AF897" i="2"/>
  <c r="AS1552" i="2"/>
  <c r="AQ1552" i="2"/>
  <c r="AI1552" i="2"/>
  <c r="AH1552" i="2"/>
  <c r="AG1552" i="2"/>
  <c r="AF1552" i="2"/>
  <c r="AS896" i="2"/>
  <c r="AQ896" i="2"/>
  <c r="AI896" i="2"/>
  <c r="AH896" i="2"/>
  <c r="AG896" i="2"/>
  <c r="AF896" i="2"/>
  <c r="AS326" i="2"/>
  <c r="AQ326" i="2"/>
  <c r="AI326" i="2"/>
  <c r="AH326" i="2"/>
  <c r="AG326" i="2"/>
  <c r="AF326" i="2"/>
  <c r="AS1551" i="2"/>
  <c r="AQ1551" i="2"/>
  <c r="AI1551" i="2"/>
  <c r="AH1551" i="2"/>
  <c r="AG1551" i="2"/>
  <c r="AF1551" i="2"/>
  <c r="AS895" i="2"/>
  <c r="AQ895" i="2"/>
  <c r="AI895" i="2"/>
  <c r="AH895" i="2"/>
  <c r="AG895" i="2"/>
  <c r="AF895" i="2"/>
  <c r="AS2871" i="2"/>
  <c r="AQ2871" i="2"/>
  <c r="AI2871" i="2"/>
  <c r="AH2871" i="2"/>
  <c r="AG2871" i="2"/>
  <c r="AF2871" i="2"/>
  <c r="AS2870" i="2"/>
  <c r="AQ2870" i="2"/>
  <c r="AI2870" i="2"/>
  <c r="AH2870" i="2"/>
  <c r="AG2870" i="2"/>
  <c r="AF2870" i="2"/>
  <c r="AS2262" i="2"/>
  <c r="AQ2262" i="2"/>
  <c r="AI2262" i="2"/>
  <c r="AH2262" i="2"/>
  <c r="AG2262" i="2"/>
  <c r="AF2262" i="2"/>
  <c r="AS325" i="2"/>
  <c r="AQ325" i="2"/>
  <c r="AI325" i="2"/>
  <c r="AH325" i="2"/>
  <c r="AG325" i="2"/>
  <c r="AF325" i="2"/>
  <c r="AS324" i="2"/>
  <c r="AQ324" i="2"/>
  <c r="AI324" i="2"/>
  <c r="AH324" i="2"/>
  <c r="AG324" i="2"/>
  <c r="AF324" i="2"/>
  <c r="AS1550" i="2"/>
  <c r="AQ1550" i="2"/>
  <c r="AI1550" i="2"/>
  <c r="AH1550" i="2"/>
  <c r="AG1550" i="2"/>
  <c r="AF1550" i="2"/>
  <c r="AS2261" i="2"/>
  <c r="AQ2261" i="2"/>
  <c r="AI2261" i="2"/>
  <c r="AH2261" i="2"/>
  <c r="AG2261" i="2"/>
  <c r="AF2261" i="2"/>
  <c r="AS3285" i="2"/>
  <c r="AQ3285" i="2"/>
  <c r="AI3285" i="2"/>
  <c r="AH3285" i="2"/>
  <c r="AG3285" i="2"/>
  <c r="AF3285" i="2"/>
  <c r="AS72" i="2"/>
  <c r="AQ72" i="2"/>
  <c r="AI72" i="2"/>
  <c r="AH72" i="2"/>
  <c r="AG72" i="2"/>
  <c r="AF72" i="2"/>
  <c r="AS3284" i="2"/>
  <c r="AQ3284" i="2"/>
  <c r="AI3284" i="2"/>
  <c r="AH3284" i="2"/>
  <c r="AG3284" i="2"/>
  <c r="AF3284" i="2"/>
  <c r="AS894" i="2"/>
  <c r="AQ894" i="2"/>
  <c r="AI894" i="2"/>
  <c r="AH894" i="2"/>
  <c r="AG894" i="2"/>
  <c r="AF894" i="2"/>
  <c r="AS323" i="2"/>
  <c r="AQ323" i="2"/>
  <c r="AI323" i="2"/>
  <c r="AH323" i="2"/>
  <c r="AG323" i="2"/>
  <c r="AF323" i="2"/>
  <c r="AS2869" i="2"/>
  <c r="AQ2869" i="2"/>
  <c r="AI2869" i="2"/>
  <c r="AH2869" i="2"/>
  <c r="AG2869" i="2"/>
  <c r="AF2869" i="2"/>
  <c r="AS71" i="2"/>
  <c r="AQ71" i="2"/>
  <c r="AI71" i="2"/>
  <c r="AH71" i="2"/>
  <c r="AG71" i="2"/>
  <c r="AF71" i="2"/>
  <c r="AS322" i="2"/>
  <c r="AQ322" i="2"/>
  <c r="AI322" i="2"/>
  <c r="AH322" i="2"/>
  <c r="AG322" i="2"/>
  <c r="AF322" i="2"/>
  <c r="AS893" i="2"/>
  <c r="AQ893" i="2"/>
  <c r="AI893" i="2"/>
  <c r="AH893" i="2"/>
  <c r="AG893" i="2"/>
  <c r="AF893" i="2"/>
  <c r="AS1549" i="2"/>
  <c r="AQ1549" i="2"/>
  <c r="AI1549" i="2"/>
  <c r="AH1549" i="2"/>
  <c r="AG1549" i="2"/>
  <c r="AF1549" i="2"/>
  <c r="AS2868" i="2"/>
  <c r="AQ2868" i="2"/>
  <c r="AI2868" i="2"/>
  <c r="AH2868" i="2"/>
  <c r="AG2868" i="2"/>
  <c r="AF2868" i="2"/>
  <c r="AS1548" i="2"/>
  <c r="AQ1548" i="2"/>
  <c r="AI1548" i="2"/>
  <c r="AH1548" i="2"/>
  <c r="AG1548" i="2"/>
  <c r="AF1548" i="2"/>
  <c r="AS2867" i="2"/>
  <c r="AQ2867" i="2"/>
  <c r="AI2867" i="2"/>
  <c r="AH2867" i="2"/>
  <c r="AG2867" i="2"/>
  <c r="AF2867" i="2"/>
  <c r="AS1547" i="2"/>
  <c r="AQ1547" i="2"/>
  <c r="AI1547" i="2"/>
  <c r="AH1547" i="2"/>
  <c r="AG1547" i="2"/>
  <c r="AF1547" i="2"/>
  <c r="AS1546" i="2"/>
  <c r="AQ1546" i="2"/>
  <c r="AI1546" i="2"/>
  <c r="AH1546" i="2"/>
  <c r="AG1546" i="2"/>
  <c r="AF1546" i="2"/>
  <c r="AS2260" i="2"/>
  <c r="AQ2260" i="2"/>
  <c r="AI2260" i="2"/>
  <c r="AH2260" i="2"/>
  <c r="AG2260" i="2"/>
  <c r="AF2260" i="2"/>
  <c r="AS892" i="2"/>
  <c r="AQ892" i="2"/>
  <c r="AI892" i="2"/>
  <c r="AH892" i="2"/>
  <c r="AG892" i="2"/>
  <c r="AF892" i="2"/>
  <c r="AS891" i="2"/>
  <c r="AQ891" i="2"/>
  <c r="AI891" i="2"/>
  <c r="AH891" i="2"/>
  <c r="AG891" i="2"/>
  <c r="AF891" i="2"/>
  <c r="AS321" i="2"/>
  <c r="AQ321" i="2"/>
  <c r="AI321" i="2"/>
  <c r="AH321" i="2"/>
  <c r="AG321" i="2"/>
  <c r="AF321" i="2"/>
  <c r="AS2866" i="2"/>
  <c r="AQ2866" i="2"/>
  <c r="AI2866" i="2"/>
  <c r="AH2866" i="2"/>
  <c r="AG2866" i="2"/>
  <c r="AF2866" i="2"/>
  <c r="AS2259" i="2"/>
  <c r="AQ2259" i="2"/>
  <c r="AI2259" i="2"/>
  <c r="AH2259" i="2"/>
  <c r="AG2259" i="2"/>
  <c r="AF2259" i="2"/>
  <c r="AS3884" i="2"/>
  <c r="AQ3884" i="2"/>
  <c r="AI3884" i="2"/>
  <c r="AH3884" i="2"/>
  <c r="AG3884" i="2"/>
  <c r="AF3884" i="2"/>
  <c r="AS320" i="2"/>
  <c r="AQ320" i="2"/>
  <c r="AI320" i="2"/>
  <c r="AH320" i="2"/>
  <c r="AG320" i="2"/>
  <c r="AF320" i="2"/>
  <c r="AS3283" i="2"/>
  <c r="AQ3283" i="2"/>
  <c r="AI3283" i="2"/>
  <c r="AH3283" i="2"/>
  <c r="AG3283" i="2"/>
  <c r="AF3283" i="2"/>
  <c r="AS2865" i="2"/>
  <c r="AQ2865" i="2"/>
  <c r="AI2865" i="2"/>
  <c r="AH2865" i="2"/>
  <c r="AG2865" i="2"/>
  <c r="AF2865" i="2"/>
  <c r="AS2864" i="2"/>
  <c r="AQ2864" i="2"/>
  <c r="AI2864" i="2"/>
  <c r="AH2864" i="2"/>
  <c r="AG2864" i="2"/>
  <c r="AF2864" i="2"/>
  <c r="AS890" i="2"/>
  <c r="AQ890" i="2"/>
  <c r="AI890" i="2"/>
  <c r="AH890" i="2"/>
  <c r="AG890" i="2"/>
  <c r="AF890" i="2"/>
  <c r="AS1545" i="2"/>
  <c r="AQ1545" i="2"/>
  <c r="AI1545" i="2"/>
  <c r="AH1545" i="2"/>
  <c r="AG1545" i="2"/>
  <c r="AF1545" i="2"/>
  <c r="AS3282" i="2"/>
  <c r="AQ3282" i="2"/>
  <c r="AI3282" i="2"/>
  <c r="AH3282" i="2"/>
  <c r="AG3282" i="2"/>
  <c r="AF3282" i="2"/>
  <c r="AS1544" i="2"/>
  <c r="AQ1544" i="2"/>
  <c r="AI1544" i="2"/>
  <c r="AH1544" i="2"/>
  <c r="AG1544" i="2"/>
  <c r="AF1544" i="2"/>
  <c r="AS3883" i="2"/>
  <c r="AQ3883" i="2"/>
  <c r="AI3883" i="2"/>
  <c r="AH3883" i="2"/>
  <c r="AG3883" i="2"/>
  <c r="AF3883" i="2"/>
  <c r="AS3507" i="2"/>
  <c r="AQ3507" i="2"/>
  <c r="AI3507" i="2"/>
  <c r="AH3507" i="2"/>
  <c r="AG3507" i="2"/>
  <c r="AF3507" i="2"/>
  <c r="AS889" i="2"/>
  <c r="AQ889" i="2"/>
  <c r="AI889" i="2"/>
  <c r="AH889" i="2"/>
  <c r="AG889" i="2"/>
  <c r="AF889" i="2"/>
  <c r="AS3281" i="2"/>
  <c r="AQ3281" i="2"/>
  <c r="AI3281" i="2"/>
  <c r="AH3281" i="2"/>
  <c r="AG3281" i="2"/>
  <c r="AF3281" i="2"/>
  <c r="AS2258" i="2"/>
  <c r="AQ2258" i="2"/>
  <c r="AI2258" i="2"/>
  <c r="AH2258" i="2"/>
  <c r="AG2258" i="2"/>
  <c r="AF2258" i="2"/>
  <c r="AS1543" i="2"/>
  <c r="AQ1543" i="2"/>
  <c r="AI1543" i="2"/>
  <c r="AH1543" i="2"/>
  <c r="AG1543" i="2"/>
  <c r="AF1543" i="2"/>
  <c r="AS2863" i="2"/>
  <c r="AQ2863" i="2"/>
  <c r="AI2863" i="2"/>
  <c r="AH2863" i="2"/>
  <c r="AG2863" i="2"/>
  <c r="AF2863" i="2"/>
  <c r="AS2257" i="2"/>
  <c r="AQ2257" i="2"/>
  <c r="AI2257" i="2"/>
  <c r="AH2257" i="2"/>
  <c r="AG2257" i="2"/>
  <c r="AF2257" i="2"/>
  <c r="AS2862" i="2"/>
  <c r="AQ2862" i="2"/>
  <c r="AI2862" i="2"/>
  <c r="AH2862" i="2"/>
  <c r="AG2862" i="2"/>
  <c r="AF2862" i="2"/>
  <c r="AS888" i="2"/>
  <c r="AQ888" i="2"/>
  <c r="AI888" i="2"/>
  <c r="AH888" i="2"/>
  <c r="AG888" i="2"/>
  <c r="AF888" i="2"/>
  <c r="AS1542" i="2"/>
  <c r="AQ1542" i="2"/>
  <c r="AI1542" i="2"/>
  <c r="AH1542" i="2"/>
  <c r="AG1542" i="2"/>
  <c r="AF1542" i="2"/>
  <c r="AS3882" i="2"/>
  <c r="AQ3882" i="2"/>
  <c r="AI3882" i="2"/>
  <c r="AH3882" i="2"/>
  <c r="AG3882" i="2"/>
  <c r="AF3882" i="2"/>
  <c r="AS1541" i="2"/>
  <c r="AQ1541" i="2"/>
  <c r="AI1541" i="2"/>
  <c r="AH1541" i="2"/>
  <c r="AG1541" i="2"/>
  <c r="AF1541" i="2"/>
  <c r="AS3881" i="2"/>
  <c r="AQ3881" i="2"/>
  <c r="AI3881" i="2"/>
  <c r="AH3881" i="2"/>
  <c r="AG3881" i="2"/>
  <c r="AF3881" i="2"/>
  <c r="AS3280" i="2"/>
  <c r="AQ3280" i="2"/>
  <c r="AI3280" i="2"/>
  <c r="AH3280" i="2"/>
  <c r="AG3280" i="2"/>
  <c r="AF3280" i="2"/>
  <c r="AS319" i="2"/>
  <c r="AQ319" i="2"/>
  <c r="AI319" i="2"/>
  <c r="AH319" i="2"/>
  <c r="AG319" i="2"/>
  <c r="AF319" i="2"/>
  <c r="AS887" i="2"/>
  <c r="AQ887" i="2"/>
  <c r="AI887" i="2"/>
  <c r="AH887" i="2"/>
  <c r="AG887" i="2"/>
  <c r="AF887" i="2"/>
  <c r="AS1540" i="2"/>
  <c r="AQ1540" i="2"/>
  <c r="AI1540" i="2"/>
  <c r="AH1540" i="2"/>
  <c r="AG1540" i="2"/>
  <c r="AF1540" i="2"/>
  <c r="AS2861" i="2"/>
  <c r="AQ2861" i="2"/>
  <c r="AI2861" i="2"/>
  <c r="AH2861" i="2"/>
  <c r="AG2861" i="2"/>
  <c r="AF2861" i="2"/>
  <c r="AS2860" i="2"/>
  <c r="AQ2860" i="2"/>
  <c r="AI2860" i="2"/>
  <c r="AH2860" i="2"/>
  <c r="AG2860" i="2"/>
  <c r="AF2860" i="2"/>
  <c r="AS70" i="2"/>
  <c r="AQ70" i="2"/>
  <c r="AI70" i="2"/>
  <c r="AH70" i="2"/>
  <c r="AG70" i="2"/>
  <c r="AF70" i="2"/>
  <c r="AS886" i="2"/>
  <c r="AQ886" i="2"/>
  <c r="AI886" i="2"/>
  <c r="AH886" i="2"/>
  <c r="AG886" i="2"/>
  <c r="AF886" i="2"/>
  <c r="AS69" i="2"/>
  <c r="AQ69" i="2"/>
  <c r="AI69" i="2"/>
  <c r="AH69" i="2"/>
  <c r="AG69" i="2"/>
  <c r="AF69" i="2"/>
  <c r="AS318" i="2"/>
  <c r="AQ318" i="2"/>
  <c r="AI318" i="2"/>
  <c r="AH318" i="2"/>
  <c r="AG318" i="2"/>
  <c r="AF318" i="2"/>
  <c r="AS317" i="2"/>
  <c r="AQ317" i="2"/>
  <c r="AI317" i="2"/>
  <c r="AH317" i="2"/>
  <c r="AG317" i="2"/>
  <c r="AF317" i="2"/>
  <c r="AS2859" i="2"/>
  <c r="AQ2859" i="2"/>
  <c r="AI2859" i="2"/>
  <c r="AH2859" i="2"/>
  <c r="AG2859" i="2"/>
  <c r="AF2859" i="2"/>
  <c r="AS1539" i="2"/>
  <c r="AQ1539" i="2"/>
  <c r="AI1539" i="2"/>
  <c r="AH1539" i="2"/>
  <c r="AG1539" i="2"/>
  <c r="AF1539" i="2"/>
  <c r="AS885" i="2"/>
  <c r="AQ885" i="2"/>
  <c r="AI885" i="2"/>
  <c r="AH885" i="2"/>
  <c r="AG885" i="2"/>
  <c r="AF885" i="2"/>
  <c r="AS2858" i="2"/>
  <c r="AQ2858" i="2"/>
  <c r="AI2858" i="2"/>
  <c r="AH2858" i="2"/>
  <c r="AG2858" i="2"/>
  <c r="AF2858" i="2"/>
  <c r="AS3880" i="2"/>
  <c r="AQ3880" i="2"/>
  <c r="AI3880" i="2"/>
  <c r="AH3880" i="2"/>
  <c r="AG3880" i="2"/>
  <c r="AF3880" i="2"/>
  <c r="AS3879" i="2"/>
  <c r="AQ3879" i="2"/>
  <c r="AI3879" i="2"/>
  <c r="AH3879" i="2"/>
  <c r="AG3879" i="2"/>
  <c r="AF3879" i="2"/>
  <c r="AS1538" i="2"/>
  <c r="AQ1538" i="2"/>
  <c r="AI1538" i="2"/>
  <c r="AH1538" i="2"/>
  <c r="AG1538" i="2"/>
  <c r="AF1538" i="2"/>
  <c r="AS1537" i="2"/>
  <c r="AQ1537" i="2"/>
  <c r="AI1537" i="2"/>
  <c r="AH1537" i="2"/>
  <c r="AG1537" i="2"/>
  <c r="AF1537" i="2"/>
  <c r="AS1536" i="2"/>
  <c r="AQ1536" i="2"/>
  <c r="AI1536" i="2"/>
  <c r="AH1536" i="2"/>
  <c r="AG1536" i="2"/>
  <c r="AF1536" i="2"/>
  <c r="AS2256" i="2"/>
  <c r="AQ2256" i="2"/>
  <c r="AI2256" i="2"/>
  <c r="AH2256" i="2"/>
  <c r="AG2256" i="2"/>
  <c r="AF2256" i="2"/>
  <c r="AS1535" i="2"/>
  <c r="AQ1535" i="2"/>
  <c r="AI1535" i="2"/>
  <c r="AH1535" i="2"/>
  <c r="AG1535" i="2"/>
  <c r="AF1535" i="2"/>
  <c r="AS1534" i="2"/>
  <c r="AQ1534" i="2"/>
  <c r="AI1534" i="2"/>
  <c r="AH1534" i="2"/>
  <c r="AG1534" i="2"/>
  <c r="AF1534" i="2"/>
  <c r="AS1533" i="2"/>
  <c r="AQ1533" i="2"/>
  <c r="AI1533" i="2"/>
  <c r="AH1533" i="2"/>
  <c r="AG1533" i="2"/>
  <c r="AF1533" i="2"/>
  <c r="AS68" i="2"/>
  <c r="AQ68" i="2"/>
  <c r="AI68" i="2"/>
  <c r="AH68" i="2"/>
  <c r="AG68" i="2"/>
  <c r="AF68" i="2"/>
  <c r="AS2255" i="2"/>
  <c r="AQ2255" i="2"/>
  <c r="AI2255" i="2"/>
  <c r="AH2255" i="2"/>
  <c r="AG2255" i="2"/>
  <c r="AF2255" i="2"/>
  <c r="AS3279" i="2"/>
  <c r="AQ3279" i="2"/>
  <c r="AI3279" i="2"/>
  <c r="AH3279" i="2"/>
  <c r="AG3279" i="2"/>
  <c r="AF3279" i="2"/>
  <c r="AS1532" i="2"/>
  <c r="AQ1532" i="2"/>
  <c r="AI1532" i="2"/>
  <c r="AH1532" i="2"/>
  <c r="AG1532" i="2"/>
  <c r="AF1532" i="2"/>
  <c r="AS2857" i="2"/>
  <c r="AQ2857" i="2"/>
  <c r="AI2857" i="2"/>
  <c r="AH2857" i="2"/>
  <c r="AG2857" i="2"/>
  <c r="AF2857" i="2"/>
  <c r="AS1531" i="2"/>
  <c r="AQ1531" i="2"/>
  <c r="AI1531" i="2"/>
  <c r="AH1531" i="2"/>
  <c r="AG1531" i="2"/>
  <c r="AF1531" i="2"/>
  <c r="AS884" i="2"/>
  <c r="AQ884" i="2"/>
  <c r="AI884" i="2"/>
  <c r="AH884" i="2"/>
  <c r="AG884" i="2"/>
  <c r="AF884" i="2"/>
  <c r="AS2856" i="2"/>
  <c r="AQ2856" i="2"/>
  <c r="AI2856" i="2"/>
  <c r="AH2856" i="2"/>
  <c r="AG2856" i="2"/>
  <c r="AF2856" i="2"/>
  <c r="AS1530" i="2"/>
  <c r="AQ1530" i="2"/>
  <c r="AI1530" i="2"/>
  <c r="AH1530" i="2"/>
  <c r="AG1530" i="2"/>
  <c r="AF1530" i="2"/>
  <c r="AS316" i="2"/>
  <c r="AQ316" i="2"/>
  <c r="AI316" i="2"/>
  <c r="AH316" i="2"/>
  <c r="AG316" i="2"/>
  <c r="AF316" i="2"/>
  <c r="AS3506" i="2"/>
  <c r="AQ3506" i="2"/>
  <c r="AI3506" i="2"/>
  <c r="AH3506" i="2"/>
  <c r="AG3506" i="2"/>
  <c r="AF3506" i="2"/>
  <c r="AS1529" i="2"/>
  <c r="AQ1529" i="2"/>
  <c r="AI1529" i="2"/>
  <c r="AH1529" i="2"/>
  <c r="AG1529" i="2"/>
  <c r="AF1529" i="2"/>
  <c r="AS883" i="2"/>
  <c r="AQ883" i="2"/>
  <c r="AI883" i="2"/>
  <c r="AH883" i="2"/>
  <c r="AG883" i="2"/>
  <c r="AF883" i="2"/>
  <c r="AS315" i="2"/>
  <c r="AQ315" i="2"/>
  <c r="AI315" i="2"/>
  <c r="AH315" i="2"/>
  <c r="AG315" i="2"/>
  <c r="AF315" i="2"/>
  <c r="AS3505" i="2"/>
  <c r="AQ3505" i="2"/>
  <c r="AI3505" i="2"/>
  <c r="AH3505" i="2"/>
  <c r="AG3505" i="2"/>
  <c r="AF3505" i="2"/>
  <c r="AS1528" i="2"/>
  <c r="AQ1528" i="2"/>
  <c r="AI1528" i="2"/>
  <c r="AH1528" i="2"/>
  <c r="AG1528" i="2"/>
  <c r="AF1528" i="2"/>
  <c r="AS2254" i="2"/>
  <c r="AQ2254" i="2"/>
  <c r="AI2254" i="2"/>
  <c r="AH2254" i="2"/>
  <c r="AG2254" i="2"/>
  <c r="AF2254" i="2"/>
  <c r="AS2253" i="2"/>
  <c r="AQ2253" i="2"/>
  <c r="AI2253" i="2"/>
  <c r="AH2253" i="2"/>
  <c r="AG2253" i="2"/>
  <c r="AF2253" i="2"/>
  <c r="AS314" i="2"/>
  <c r="AQ314" i="2"/>
  <c r="AI314" i="2"/>
  <c r="AH314" i="2"/>
  <c r="AG314" i="2"/>
  <c r="AF314" i="2"/>
  <c r="AS3878" i="2"/>
  <c r="AQ3878" i="2"/>
  <c r="AI3878" i="2"/>
  <c r="AH3878" i="2"/>
  <c r="AG3878" i="2"/>
  <c r="AF3878" i="2"/>
  <c r="AS313" i="2"/>
  <c r="AQ313" i="2"/>
  <c r="AI313" i="2"/>
  <c r="AH313" i="2"/>
  <c r="AG313" i="2"/>
  <c r="AF313" i="2"/>
  <c r="AS882" i="2"/>
  <c r="AQ882" i="2"/>
  <c r="AI882" i="2"/>
  <c r="AH882" i="2"/>
  <c r="AG882" i="2"/>
  <c r="AF882" i="2"/>
  <c r="AS881" i="2"/>
  <c r="AQ881" i="2"/>
  <c r="AI881" i="2"/>
  <c r="AH881" i="2"/>
  <c r="AG881" i="2"/>
  <c r="AF881" i="2"/>
  <c r="AS312" i="2"/>
  <c r="AQ312" i="2"/>
  <c r="AI312" i="2"/>
  <c r="AH312" i="2"/>
  <c r="AG312" i="2"/>
  <c r="AF312" i="2"/>
  <c r="AS2252" i="2"/>
  <c r="AQ2252" i="2"/>
  <c r="AI2252" i="2"/>
  <c r="AH2252" i="2"/>
  <c r="AG2252" i="2"/>
  <c r="AF2252" i="2"/>
  <c r="AS880" i="2"/>
  <c r="AQ880" i="2"/>
  <c r="AI880" i="2"/>
  <c r="AH880" i="2"/>
  <c r="AG880" i="2"/>
  <c r="AF880" i="2"/>
  <c r="AS311" i="2"/>
  <c r="AQ311" i="2"/>
  <c r="AI311" i="2"/>
  <c r="AH311" i="2"/>
  <c r="AG311" i="2"/>
  <c r="AF311" i="2"/>
  <c r="AS310" i="2"/>
  <c r="AQ310" i="2"/>
  <c r="AI310" i="2"/>
  <c r="AH310" i="2"/>
  <c r="AG310" i="2"/>
  <c r="AF310" i="2"/>
  <c r="AS1527" i="2"/>
  <c r="AQ1527" i="2"/>
  <c r="AI1527" i="2"/>
  <c r="AH1527" i="2"/>
  <c r="AG1527" i="2"/>
  <c r="AF1527" i="2"/>
  <c r="AS2251" i="2"/>
  <c r="AQ2251" i="2"/>
  <c r="AI2251" i="2"/>
  <c r="AH2251" i="2"/>
  <c r="AG2251" i="2"/>
  <c r="AF2251" i="2"/>
  <c r="AS67" i="2"/>
  <c r="AQ67" i="2"/>
  <c r="AI67" i="2"/>
  <c r="AH67" i="2"/>
  <c r="AG67" i="2"/>
  <c r="AF67" i="2"/>
  <c r="AS3877" i="2"/>
  <c r="AQ3877" i="2"/>
  <c r="AI3877" i="2"/>
  <c r="AH3877" i="2"/>
  <c r="AG3877" i="2"/>
  <c r="AF3877" i="2"/>
  <c r="AS3876" i="2"/>
  <c r="AQ3876" i="2"/>
  <c r="AI3876" i="2"/>
  <c r="AH3876" i="2"/>
  <c r="AG3876" i="2"/>
  <c r="AF3876" i="2"/>
  <c r="AS879" i="2"/>
  <c r="AQ879" i="2"/>
  <c r="AI879" i="2"/>
  <c r="AH879" i="2"/>
  <c r="AG879" i="2"/>
  <c r="AF879" i="2"/>
  <c r="AS1526" i="2"/>
  <c r="AQ1526" i="2"/>
  <c r="AI1526" i="2"/>
  <c r="AH1526" i="2"/>
  <c r="AG1526" i="2"/>
  <c r="AF1526" i="2"/>
  <c r="AS2250" i="2"/>
  <c r="AQ2250" i="2"/>
  <c r="AI2250" i="2"/>
  <c r="AH2250" i="2"/>
  <c r="AG2250" i="2"/>
  <c r="AF2250" i="2"/>
  <c r="AS2249" i="2"/>
  <c r="AQ2249" i="2"/>
  <c r="AI2249" i="2"/>
  <c r="AH2249" i="2"/>
  <c r="AG2249" i="2"/>
  <c r="AF2249" i="2"/>
  <c r="AS2248" i="2"/>
  <c r="AQ2248" i="2"/>
  <c r="AI2248" i="2"/>
  <c r="AH2248" i="2"/>
  <c r="AG2248" i="2"/>
  <c r="AF2248" i="2"/>
  <c r="AS2247" i="2"/>
  <c r="AQ2247" i="2"/>
  <c r="AI2247" i="2"/>
  <c r="AH2247" i="2"/>
  <c r="AG2247" i="2"/>
  <c r="AF2247" i="2"/>
  <c r="AS3875" i="2"/>
  <c r="AQ3875" i="2"/>
  <c r="AI3875" i="2"/>
  <c r="AH3875" i="2"/>
  <c r="AG3875" i="2"/>
  <c r="AF3875" i="2"/>
  <c r="AS2855" i="2"/>
  <c r="AQ2855" i="2"/>
  <c r="AI2855" i="2"/>
  <c r="AH2855" i="2"/>
  <c r="AG2855" i="2"/>
  <c r="AF2855" i="2"/>
  <c r="AS3278" i="2"/>
  <c r="AQ3278" i="2"/>
  <c r="AI3278" i="2"/>
  <c r="AH3278" i="2"/>
  <c r="AG3278" i="2"/>
  <c r="AF3278" i="2"/>
  <c r="AS878" i="2"/>
  <c r="AQ878" i="2"/>
  <c r="AI878" i="2"/>
  <c r="AH878" i="2"/>
  <c r="AG878" i="2"/>
  <c r="AF878" i="2"/>
  <c r="AS1525" i="2"/>
  <c r="AQ1525" i="2"/>
  <c r="AI1525" i="2"/>
  <c r="AH1525" i="2"/>
  <c r="AG1525" i="2"/>
  <c r="AF1525" i="2"/>
  <c r="AS2246" i="2"/>
  <c r="AQ2246" i="2"/>
  <c r="AI2246" i="2"/>
  <c r="AH2246" i="2"/>
  <c r="AG2246" i="2"/>
  <c r="AF2246" i="2"/>
  <c r="AS2854" i="2"/>
  <c r="AQ2854" i="2"/>
  <c r="AI2854" i="2"/>
  <c r="AH2854" i="2"/>
  <c r="AG2854" i="2"/>
  <c r="AF2854" i="2"/>
  <c r="AS66" i="2"/>
  <c r="AQ66" i="2"/>
  <c r="AI66" i="2"/>
  <c r="AH66" i="2"/>
  <c r="AG66" i="2"/>
  <c r="AF66" i="2"/>
  <c r="AS3504" i="2"/>
  <c r="AQ3504" i="2"/>
  <c r="AI3504" i="2"/>
  <c r="AH3504" i="2"/>
  <c r="AG3504" i="2"/>
  <c r="AF3504" i="2"/>
  <c r="AS65" i="2"/>
  <c r="AQ65" i="2"/>
  <c r="AI65" i="2"/>
  <c r="AH65" i="2"/>
  <c r="AG65" i="2"/>
  <c r="AF65" i="2"/>
  <c r="AS1524" i="2"/>
  <c r="AQ1524" i="2"/>
  <c r="AI1524" i="2"/>
  <c r="AH1524" i="2"/>
  <c r="AG1524" i="2"/>
  <c r="AF1524" i="2"/>
  <c r="AS309" i="2"/>
  <c r="AQ309" i="2"/>
  <c r="AI309" i="2"/>
  <c r="AH309" i="2"/>
  <c r="AG309" i="2"/>
  <c r="AF309" i="2"/>
  <c r="AS877" i="2"/>
  <c r="AQ877" i="2"/>
  <c r="AI877" i="2"/>
  <c r="AH877" i="2"/>
  <c r="AG877" i="2"/>
  <c r="AF877" i="2"/>
  <c r="AS1523" i="2"/>
  <c r="AQ1523" i="2"/>
  <c r="AI1523" i="2"/>
  <c r="AH1523" i="2"/>
  <c r="AG1523" i="2"/>
  <c r="AF1523" i="2"/>
  <c r="AS2245" i="2"/>
  <c r="AQ2245" i="2"/>
  <c r="AI2245" i="2"/>
  <c r="AH2245" i="2"/>
  <c r="AG2245" i="2"/>
  <c r="AF2245" i="2"/>
  <c r="AS1522" i="2"/>
  <c r="AQ1522" i="2"/>
  <c r="AI1522" i="2"/>
  <c r="AH1522" i="2"/>
  <c r="AG1522" i="2"/>
  <c r="AF1522" i="2"/>
  <c r="AS1521" i="2"/>
  <c r="AQ1521" i="2"/>
  <c r="AI1521" i="2"/>
  <c r="AH1521" i="2"/>
  <c r="AG1521" i="2"/>
  <c r="AF1521" i="2"/>
  <c r="AS876" i="2"/>
  <c r="AQ876" i="2"/>
  <c r="AI876" i="2"/>
  <c r="AH876" i="2"/>
  <c r="AG876" i="2"/>
  <c r="AF876" i="2"/>
  <c r="AS3874" i="2"/>
  <c r="AQ3874" i="2"/>
  <c r="AI3874" i="2"/>
  <c r="AH3874" i="2"/>
  <c r="AG3874" i="2"/>
  <c r="AF3874" i="2"/>
  <c r="AS2853" i="2"/>
  <c r="AQ2853" i="2"/>
  <c r="AI2853" i="2"/>
  <c r="AH2853" i="2"/>
  <c r="AG2853" i="2"/>
  <c r="AF2853" i="2"/>
  <c r="AS3873" i="2"/>
  <c r="AQ3873" i="2"/>
  <c r="AI3873" i="2"/>
  <c r="AH3873" i="2"/>
  <c r="AG3873" i="2"/>
  <c r="AF3873" i="2"/>
  <c r="AS3872" i="2"/>
  <c r="AQ3872" i="2"/>
  <c r="AI3872" i="2"/>
  <c r="AH3872" i="2"/>
  <c r="AG3872" i="2"/>
  <c r="AF3872" i="2"/>
  <c r="AS3871" i="2"/>
  <c r="AQ3871" i="2"/>
  <c r="AI3871" i="2"/>
  <c r="AH3871" i="2"/>
  <c r="AG3871" i="2"/>
  <c r="AF3871" i="2"/>
  <c r="AS3870" i="2"/>
  <c r="AQ3870" i="2"/>
  <c r="AI3870" i="2"/>
  <c r="AH3870" i="2"/>
  <c r="AG3870" i="2"/>
  <c r="AF3870" i="2"/>
  <c r="AS3869" i="2"/>
  <c r="AQ3869" i="2"/>
  <c r="AI3869" i="2"/>
  <c r="AH3869" i="2"/>
  <c r="AG3869" i="2"/>
  <c r="AF3869" i="2"/>
  <c r="AS3868" i="2"/>
  <c r="AQ3868" i="2"/>
  <c r="AI3868" i="2"/>
  <c r="AH3868" i="2"/>
  <c r="AG3868" i="2"/>
  <c r="AF3868" i="2"/>
  <c r="AS3867" i="2"/>
  <c r="AQ3867" i="2"/>
  <c r="AI3867" i="2"/>
  <c r="AH3867" i="2"/>
  <c r="AG3867" i="2"/>
  <c r="AF3867" i="2"/>
  <c r="AS3866" i="2"/>
  <c r="AQ3866" i="2"/>
  <c r="AI3866" i="2"/>
  <c r="AH3866" i="2"/>
  <c r="AG3866" i="2"/>
  <c r="AF3866" i="2"/>
  <c r="AS3865" i="2"/>
  <c r="AQ3865" i="2"/>
  <c r="AI3865" i="2"/>
  <c r="AH3865" i="2"/>
  <c r="AG3865" i="2"/>
  <c r="AF3865" i="2"/>
  <c r="AS3864" i="2"/>
  <c r="AQ3864" i="2"/>
  <c r="AI3864" i="2"/>
  <c r="AH3864" i="2"/>
  <c r="AG3864" i="2"/>
  <c r="AF3864" i="2"/>
  <c r="AS3863" i="2"/>
  <c r="AQ3863" i="2"/>
  <c r="AI3863" i="2"/>
  <c r="AH3863" i="2"/>
  <c r="AG3863" i="2"/>
  <c r="AF3863" i="2"/>
  <c r="AS3862" i="2"/>
  <c r="AQ3862" i="2"/>
  <c r="AI3862" i="2"/>
  <c r="AH3862" i="2"/>
  <c r="AG3862" i="2"/>
  <c r="AF3862" i="2"/>
  <c r="AS3861" i="2"/>
  <c r="AQ3861" i="2"/>
  <c r="AI3861" i="2"/>
  <c r="AH3861" i="2"/>
  <c r="AG3861" i="2"/>
  <c r="AF3861" i="2"/>
  <c r="AS3860" i="2"/>
  <c r="AQ3860" i="2"/>
  <c r="AI3860" i="2"/>
  <c r="AH3860" i="2"/>
  <c r="AG3860" i="2"/>
  <c r="AF3860" i="2"/>
  <c r="AS3859" i="2"/>
  <c r="AQ3859" i="2"/>
  <c r="AI3859" i="2"/>
  <c r="AH3859" i="2"/>
  <c r="AG3859" i="2"/>
  <c r="AF3859" i="2"/>
  <c r="AS3858" i="2"/>
  <c r="AQ3858" i="2"/>
  <c r="AI3858" i="2"/>
  <c r="AH3858" i="2"/>
  <c r="AG3858" i="2"/>
  <c r="AF3858" i="2"/>
  <c r="AS3857" i="2"/>
  <c r="AQ3857" i="2"/>
  <c r="AI3857" i="2"/>
  <c r="AH3857" i="2"/>
  <c r="AG3857" i="2"/>
  <c r="AF3857" i="2"/>
  <c r="AS3856" i="2"/>
  <c r="AQ3856" i="2"/>
  <c r="AI3856" i="2"/>
  <c r="AH3856" i="2"/>
  <c r="AG3856" i="2"/>
  <c r="AF3856" i="2"/>
  <c r="AS3855" i="2"/>
  <c r="AQ3855" i="2"/>
  <c r="AI3855" i="2"/>
  <c r="AH3855" i="2"/>
  <c r="AG3855" i="2"/>
  <c r="AF3855" i="2"/>
  <c r="AS3854" i="2"/>
  <c r="AQ3854" i="2"/>
  <c r="AI3854" i="2"/>
  <c r="AH3854" i="2"/>
  <c r="AG3854" i="2"/>
  <c r="AF3854" i="2"/>
  <c r="AS3853" i="2"/>
  <c r="AQ3853" i="2"/>
  <c r="AI3853" i="2"/>
  <c r="AH3853" i="2"/>
  <c r="AG3853" i="2"/>
  <c r="AF3853" i="2"/>
  <c r="AS3852" i="2"/>
  <c r="AQ3852" i="2"/>
  <c r="AI3852" i="2"/>
  <c r="AH3852" i="2"/>
  <c r="AG3852" i="2"/>
  <c r="AF3852" i="2"/>
  <c r="AS3851" i="2"/>
  <c r="AQ3851" i="2"/>
  <c r="AI3851" i="2"/>
  <c r="AH3851" i="2"/>
  <c r="AG3851" i="2"/>
  <c r="AF3851" i="2"/>
  <c r="AS3850" i="2"/>
  <c r="AQ3850" i="2"/>
  <c r="AI3850" i="2"/>
  <c r="AH3850" i="2"/>
  <c r="AG3850" i="2"/>
  <c r="AF3850" i="2"/>
  <c r="AS3849" i="2"/>
  <c r="AQ3849" i="2"/>
  <c r="AI3849" i="2"/>
  <c r="AH3849" i="2"/>
  <c r="AG3849" i="2"/>
  <c r="AF3849" i="2"/>
  <c r="AS3848" i="2"/>
  <c r="AQ3848" i="2"/>
  <c r="AI3848" i="2"/>
  <c r="AH3848" i="2"/>
  <c r="AG3848" i="2"/>
  <c r="AF3848" i="2"/>
  <c r="AS3847" i="2"/>
  <c r="AQ3847" i="2"/>
  <c r="AI3847" i="2"/>
  <c r="AH3847" i="2"/>
  <c r="AG3847" i="2"/>
  <c r="AF3847" i="2"/>
  <c r="AS3846" i="2"/>
  <c r="AQ3846" i="2"/>
  <c r="AI3846" i="2"/>
  <c r="AH3846" i="2"/>
  <c r="AG3846" i="2"/>
  <c r="AF3846" i="2"/>
  <c r="AS3845" i="2"/>
  <c r="AQ3845" i="2"/>
  <c r="AI3845" i="2"/>
  <c r="AH3845" i="2"/>
  <c r="AG3845" i="2"/>
  <c r="AF3845" i="2"/>
  <c r="AS3844" i="2"/>
  <c r="AQ3844" i="2"/>
  <c r="AI3844" i="2"/>
  <c r="AH3844" i="2"/>
  <c r="AG3844" i="2"/>
  <c r="AF3844" i="2"/>
  <c r="AS3843" i="2"/>
  <c r="AQ3843" i="2"/>
  <c r="AI3843" i="2"/>
  <c r="AH3843" i="2"/>
  <c r="AG3843" i="2"/>
  <c r="AF3843" i="2"/>
  <c r="AS3842" i="2"/>
  <c r="AQ3842" i="2"/>
  <c r="AI3842" i="2"/>
  <c r="AH3842" i="2"/>
  <c r="AG3842" i="2"/>
  <c r="AF3842" i="2"/>
  <c r="AS3841" i="2"/>
  <c r="AQ3841" i="2"/>
  <c r="AI3841" i="2"/>
  <c r="AH3841" i="2"/>
  <c r="AG3841" i="2"/>
  <c r="AF3841" i="2"/>
  <c r="AS3840" i="2"/>
  <c r="AQ3840" i="2"/>
  <c r="AI3840" i="2"/>
  <c r="AH3840" i="2"/>
  <c r="AG3840" i="2"/>
  <c r="AF3840" i="2"/>
  <c r="AS3839" i="2"/>
  <c r="AQ3839" i="2"/>
  <c r="AI3839" i="2"/>
  <c r="AH3839" i="2"/>
  <c r="AG3839" i="2"/>
  <c r="AF3839" i="2"/>
  <c r="AS3838" i="2"/>
  <c r="AQ3838" i="2"/>
  <c r="AI3838" i="2"/>
  <c r="AH3838" i="2"/>
  <c r="AG3838" i="2"/>
  <c r="AF3838" i="2"/>
  <c r="AS3837" i="2"/>
  <c r="AQ3837" i="2"/>
  <c r="AI3837" i="2"/>
  <c r="AH3837" i="2"/>
  <c r="AG3837" i="2"/>
  <c r="AF3837" i="2"/>
  <c r="AS3836" i="2"/>
  <c r="AQ3836" i="2"/>
  <c r="AI3836" i="2"/>
  <c r="AH3836" i="2"/>
  <c r="AG3836" i="2"/>
  <c r="AF3836" i="2"/>
  <c r="AS3835" i="2"/>
  <c r="AQ3835" i="2"/>
  <c r="AI3835" i="2"/>
  <c r="AH3835" i="2"/>
  <c r="AG3835" i="2"/>
  <c r="AF3835" i="2"/>
  <c r="AS3834" i="2"/>
  <c r="AQ3834" i="2"/>
  <c r="AI3834" i="2"/>
  <c r="AH3834" i="2"/>
  <c r="AG3834" i="2"/>
  <c r="AF3834" i="2"/>
  <c r="AS3833" i="2"/>
  <c r="AQ3833" i="2"/>
  <c r="AI3833" i="2"/>
  <c r="AH3833" i="2"/>
  <c r="AG3833" i="2"/>
  <c r="AF3833" i="2"/>
  <c r="AS3832" i="2"/>
  <c r="AQ3832" i="2"/>
  <c r="AI3832" i="2"/>
  <c r="AH3832" i="2"/>
  <c r="AG3832" i="2"/>
  <c r="AF3832" i="2"/>
  <c r="AS3831" i="2"/>
  <c r="AQ3831" i="2"/>
  <c r="AI3831" i="2"/>
  <c r="AH3831" i="2"/>
  <c r="AG3831" i="2"/>
  <c r="AF3831" i="2"/>
  <c r="AS3830" i="2"/>
  <c r="AQ3830" i="2"/>
  <c r="AI3830" i="2"/>
  <c r="AH3830" i="2"/>
  <c r="AG3830" i="2"/>
  <c r="AF3830" i="2"/>
  <c r="AS3829" i="2"/>
  <c r="AQ3829" i="2"/>
  <c r="AI3829" i="2"/>
  <c r="AH3829" i="2"/>
  <c r="AG3829" i="2"/>
  <c r="AF3829" i="2"/>
  <c r="AS3828" i="2"/>
  <c r="AQ3828" i="2"/>
  <c r="AI3828" i="2"/>
  <c r="AH3828" i="2"/>
  <c r="AG3828" i="2"/>
  <c r="AF3828" i="2"/>
  <c r="AS3827" i="2"/>
  <c r="AQ3827" i="2"/>
  <c r="AI3827" i="2"/>
  <c r="AH3827" i="2"/>
  <c r="AG3827" i="2"/>
  <c r="AF3827" i="2"/>
  <c r="AS3826" i="2"/>
  <c r="AQ3826" i="2"/>
  <c r="AI3826" i="2"/>
  <c r="AH3826" i="2"/>
  <c r="AG3826" i="2"/>
  <c r="AF3826" i="2"/>
  <c r="AS3825" i="2"/>
  <c r="AQ3825" i="2"/>
  <c r="AI3825" i="2"/>
  <c r="AH3825" i="2"/>
  <c r="AG3825" i="2"/>
  <c r="AF3825" i="2"/>
  <c r="AS3824" i="2"/>
  <c r="AQ3824" i="2"/>
  <c r="AI3824" i="2"/>
  <c r="AH3824" i="2"/>
  <c r="AG3824" i="2"/>
  <c r="AF3824" i="2"/>
  <c r="AS3823" i="2"/>
  <c r="AQ3823" i="2"/>
  <c r="AI3823" i="2"/>
  <c r="AH3823" i="2"/>
  <c r="AG3823" i="2"/>
  <c r="AF3823" i="2"/>
  <c r="AS3822" i="2"/>
  <c r="AQ3822" i="2"/>
  <c r="AI3822" i="2"/>
  <c r="AH3822" i="2"/>
  <c r="AG3822" i="2"/>
  <c r="AF3822" i="2"/>
  <c r="AS3821" i="2"/>
  <c r="AQ3821" i="2"/>
  <c r="AI3821" i="2"/>
  <c r="AH3821" i="2"/>
  <c r="AG3821" i="2"/>
  <c r="AF3821" i="2"/>
  <c r="AS3820" i="2"/>
  <c r="AQ3820" i="2"/>
  <c r="AI3820" i="2"/>
  <c r="AH3820" i="2"/>
  <c r="AG3820" i="2"/>
  <c r="AF3820" i="2"/>
  <c r="AS3819" i="2"/>
  <c r="AQ3819" i="2"/>
  <c r="AI3819" i="2"/>
  <c r="AH3819" i="2"/>
  <c r="AG3819" i="2"/>
  <c r="AF3819" i="2"/>
  <c r="AS3818" i="2"/>
  <c r="AQ3818" i="2"/>
  <c r="AI3818" i="2"/>
  <c r="AH3818" i="2"/>
  <c r="AG3818" i="2"/>
  <c r="AF3818" i="2"/>
  <c r="AS3817" i="2"/>
  <c r="AQ3817" i="2"/>
  <c r="AI3817" i="2"/>
  <c r="AH3817" i="2"/>
  <c r="AG3817" i="2"/>
  <c r="AF3817" i="2"/>
  <c r="AS3816" i="2"/>
  <c r="AQ3816" i="2"/>
  <c r="AI3816" i="2"/>
  <c r="AH3816" i="2"/>
  <c r="AG3816" i="2"/>
  <c r="AF3816" i="2"/>
  <c r="AS3815" i="2"/>
  <c r="AQ3815" i="2"/>
  <c r="AI3815" i="2"/>
  <c r="AH3815" i="2"/>
  <c r="AG3815" i="2"/>
  <c r="AF3815" i="2"/>
  <c r="AS3814" i="2"/>
  <c r="AQ3814" i="2"/>
  <c r="AI3814" i="2"/>
  <c r="AH3814" i="2"/>
  <c r="AG3814" i="2"/>
  <c r="AF3814" i="2"/>
  <c r="AS3813" i="2"/>
  <c r="AQ3813" i="2"/>
  <c r="AI3813" i="2"/>
  <c r="AH3813" i="2"/>
  <c r="AG3813" i="2"/>
  <c r="AF3813" i="2"/>
  <c r="AS3812" i="2"/>
  <c r="AQ3812" i="2"/>
  <c r="AI3812" i="2"/>
  <c r="AH3812" i="2"/>
  <c r="AG3812" i="2"/>
  <c r="AF3812" i="2"/>
  <c r="AS3811" i="2"/>
  <c r="AQ3811" i="2"/>
  <c r="AI3811" i="2"/>
  <c r="AH3811" i="2"/>
  <c r="AG3811" i="2"/>
  <c r="AF3811" i="2"/>
  <c r="AS3810" i="2"/>
  <c r="AQ3810" i="2"/>
  <c r="AI3810" i="2"/>
  <c r="AH3810" i="2"/>
  <c r="AG3810" i="2"/>
  <c r="AF3810" i="2"/>
  <c r="AS3809" i="2"/>
  <c r="AQ3809" i="2"/>
  <c r="AI3809" i="2"/>
  <c r="AH3809" i="2"/>
  <c r="AG3809" i="2"/>
  <c r="AF3809" i="2"/>
  <c r="AS2852" i="2"/>
  <c r="AQ2852" i="2"/>
  <c r="AI2852" i="2"/>
  <c r="AH2852" i="2"/>
  <c r="AG2852" i="2"/>
  <c r="AF2852" i="2"/>
  <c r="AS3808" i="2"/>
  <c r="AQ3808" i="2"/>
  <c r="AI3808" i="2"/>
  <c r="AH3808" i="2"/>
  <c r="AG3808" i="2"/>
  <c r="AF3808" i="2"/>
  <c r="AS3807" i="2"/>
  <c r="AQ3807" i="2"/>
  <c r="AI3807" i="2"/>
  <c r="AH3807" i="2"/>
  <c r="AG3807" i="2"/>
  <c r="AF3807" i="2"/>
  <c r="AS3806" i="2"/>
  <c r="AQ3806" i="2"/>
  <c r="AI3806" i="2"/>
  <c r="AH3806" i="2"/>
  <c r="AG3806" i="2"/>
  <c r="AF3806" i="2"/>
  <c r="AS3805" i="2"/>
  <c r="AQ3805" i="2"/>
  <c r="AI3805" i="2"/>
  <c r="AH3805" i="2"/>
  <c r="AG3805" i="2"/>
  <c r="AF3805" i="2"/>
  <c r="AS3804" i="2"/>
  <c r="AQ3804" i="2"/>
  <c r="AI3804" i="2"/>
  <c r="AH3804" i="2"/>
  <c r="AG3804" i="2"/>
  <c r="AF3804" i="2"/>
  <c r="AS3803" i="2"/>
  <c r="AQ3803" i="2"/>
  <c r="AI3803" i="2"/>
  <c r="AH3803" i="2"/>
  <c r="AG3803" i="2"/>
  <c r="AF3803" i="2"/>
  <c r="AS3802" i="2"/>
  <c r="AQ3802" i="2"/>
  <c r="AI3802" i="2"/>
  <c r="AH3802" i="2"/>
  <c r="AG3802" i="2"/>
  <c r="AF3802" i="2"/>
  <c r="AS3801" i="2"/>
  <c r="AQ3801" i="2"/>
  <c r="AI3801" i="2"/>
  <c r="AH3801" i="2"/>
  <c r="AG3801" i="2"/>
  <c r="AF3801" i="2"/>
  <c r="AS3800" i="2"/>
  <c r="AQ3800" i="2"/>
  <c r="AI3800" i="2"/>
  <c r="AH3800" i="2"/>
  <c r="AG3800" i="2"/>
  <c r="AF3800" i="2"/>
  <c r="AS3799" i="2"/>
  <c r="AQ3799" i="2"/>
  <c r="AI3799" i="2"/>
  <c r="AH3799" i="2"/>
  <c r="AG3799" i="2"/>
  <c r="AF3799" i="2"/>
  <c r="AS3798" i="2"/>
  <c r="AQ3798" i="2"/>
  <c r="AI3798" i="2"/>
  <c r="AH3798" i="2"/>
  <c r="AG3798" i="2"/>
  <c r="AF3798" i="2"/>
  <c r="AS3797" i="2"/>
  <c r="AQ3797" i="2"/>
  <c r="AI3797" i="2"/>
  <c r="AH3797" i="2"/>
  <c r="AG3797" i="2"/>
  <c r="AF3797" i="2"/>
  <c r="AS3796" i="2"/>
  <c r="AQ3796" i="2"/>
  <c r="AI3796" i="2"/>
  <c r="AH3796" i="2"/>
  <c r="AG3796" i="2"/>
  <c r="AF3796" i="2"/>
  <c r="AS3795" i="2"/>
  <c r="AQ3795" i="2"/>
  <c r="AI3795" i="2"/>
  <c r="AH3795" i="2"/>
  <c r="AG3795" i="2"/>
  <c r="AF3795" i="2"/>
  <c r="AS3794" i="2"/>
  <c r="AQ3794" i="2"/>
  <c r="AI3794" i="2"/>
  <c r="AH3794" i="2"/>
  <c r="AG3794" i="2"/>
  <c r="AF3794" i="2"/>
  <c r="AS3793" i="2"/>
  <c r="AQ3793" i="2"/>
  <c r="AI3793" i="2"/>
  <c r="AH3793" i="2"/>
  <c r="AG3793" i="2"/>
  <c r="AF3793" i="2"/>
  <c r="AS3792" i="2"/>
  <c r="AQ3792" i="2"/>
  <c r="AI3792" i="2"/>
  <c r="AH3792" i="2"/>
  <c r="AG3792" i="2"/>
  <c r="AF3792" i="2"/>
  <c r="AS3791" i="2"/>
  <c r="AQ3791" i="2"/>
  <c r="AI3791" i="2"/>
  <c r="AH3791" i="2"/>
  <c r="AG3791" i="2"/>
  <c r="AF3791" i="2"/>
  <c r="AS3790" i="2"/>
  <c r="AQ3790" i="2"/>
  <c r="AI3790" i="2"/>
  <c r="AH3790" i="2"/>
  <c r="AG3790" i="2"/>
  <c r="AF3790" i="2"/>
  <c r="AS3789" i="2"/>
  <c r="AQ3789" i="2"/>
  <c r="AI3789" i="2"/>
  <c r="AH3789" i="2"/>
  <c r="AG3789" i="2"/>
  <c r="AF3789" i="2"/>
  <c r="AS3788" i="2"/>
  <c r="AQ3788" i="2"/>
  <c r="AI3788" i="2"/>
  <c r="AH3788" i="2"/>
  <c r="AG3788" i="2"/>
  <c r="AF3788" i="2"/>
  <c r="AS3787" i="2"/>
  <c r="AQ3787" i="2"/>
  <c r="AI3787" i="2"/>
  <c r="AH3787" i="2"/>
  <c r="AG3787" i="2"/>
  <c r="AF3787" i="2"/>
  <c r="AS3786" i="2"/>
  <c r="AQ3786" i="2"/>
  <c r="AI3786" i="2"/>
  <c r="AH3786" i="2"/>
  <c r="AG3786" i="2"/>
  <c r="AF3786" i="2"/>
  <c r="AS3785" i="2"/>
  <c r="AQ3785" i="2"/>
  <c r="AI3785" i="2"/>
  <c r="AH3785" i="2"/>
  <c r="AG3785" i="2"/>
  <c r="AF3785" i="2"/>
  <c r="AS3784" i="2"/>
  <c r="AQ3784" i="2"/>
  <c r="AI3784" i="2"/>
  <c r="AH3784" i="2"/>
  <c r="AG3784" i="2"/>
  <c r="AF3784" i="2"/>
  <c r="AS3783" i="2"/>
  <c r="AQ3783" i="2"/>
  <c r="AI3783" i="2"/>
  <c r="AH3783" i="2"/>
  <c r="AG3783" i="2"/>
  <c r="AF3783" i="2"/>
  <c r="AS3782" i="2"/>
  <c r="AQ3782" i="2"/>
  <c r="AI3782" i="2"/>
  <c r="AH3782" i="2"/>
  <c r="AG3782" i="2"/>
  <c r="AF3782" i="2"/>
  <c r="AS3781" i="2"/>
  <c r="AQ3781" i="2"/>
  <c r="AI3781" i="2"/>
  <c r="AH3781" i="2"/>
  <c r="AG3781" i="2"/>
  <c r="AF3781" i="2"/>
  <c r="AS3780" i="2"/>
  <c r="AQ3780" i="2"/>
  <c r="AI3780" i="2"/>
  <c r="AH3780" i="2"/>
  <c r="AG3780" i="2"/>
  <c r="AF3780" i="2"/>
  <c r="AS2851" i="2"/>
  <c r="AQ2851" i="2"/>
  <c r="AI2851" i="2"/>
  <c r="AH2851" i="2"/>
  <c r="AG2851" i="2"/>
  <c r="AF2851" i="2"/>
  <c r="AS3779" i="2"/>
  <c r="AQ3779" i="2"/>
  <c r="AI3779" i="2"/>
  <c r="AH3779" i="2"/>
  <c r="AG3779" i="2"/>
  <c r="AF3779" i="2"/>
  <c r="AS2244" i="2"/>
  <c r="AQ2244" i="2"/>
  <c r="AI2244" i="2"/>
  <c r="AH2244" i="2"/>
  <c r="AG2244" i="2"/>
  <c r="AF2244" i="2"/>
  <c r="AS1520" i="2"/>
  <c r="AQ1520" i="2"/>
  <c r="AI1520" i="2"/>
  <c r="AH1520" i="2"/>
  <c r="AG1520" i="2"/>
  <c r="AF1520" i="2"/>
  <c r="AS875" i="2"/>
  <c r="AQ875" i="2"/>
  <c r="AI875" i="2"/>
  <c r="AH875" i="2"/>
  <c r="AG875" i="2"/>
  <c r="AF875" i="2"/>
  <c r="AS2243" i="2"/>
  <c r="AQ2243" i="2"/>
  <c r="AI2243" i="2"/>
  <c r="AH2243" i="2"/>
  <c r="AG2243" i="2"/>
  <c r="AF2243" i="2"/>
  <c r="AS1519" i="2"/>
  <c r="AQ1519" i="2"/>
  <c r="AI1519" i="2"/>
  <c r="AH1519" i="2"/>
  <c r="AG1519" i="2"/>
  <c r="AF1519" i="2"/>
  <c r="AS2242" i="2"/>
  <c r="AQ2242" i="2"/>
  <c r="AI2242" i="2"/>
  <c r="AH2242" i="2"/>
  <c r="AG2242" i="2"/>
  <c r="AF2242" i="2"/>
  <c r="AS874" i="2"/>
  <c r="AQ874" i="2"/>
  <c r="AI874" i="2"/>
  <c r="AH874" i="2"/>
  <c r="AG874" i="2"/>
  <c r="AF874" i="2"/>
  <c r="AS873" i="2"/>
  <c r="AQ873" i="2"/>
  <c r="AI873" i="2"/>
  <c r="AH873" i="2"/>
  <c r="AG873" i="2"/>
  <c r="AF873" i="2"/>
  <c r="AS2850" i="2"/>
  <c r="AQ2850" i="2"/>
  <c r="AI2850" i="2"/>
  <c r="AH2850" i="2"/>
  <c r="AG2850" i="2"/>
  <c r="AF2850" i="2"/>
  <c r="AS308" i="2"/>
  <c r="AQ308" i="2"/>
  <c r="AI308" i="2"/>
  <c r="AH308" i="2"/>
  <c r="AG308" i="2"/>
  <c r="AF308" i="2"/>
  <c r="AS2849" i="2"/>
  <c r="AQ2849" i="2"/>
  <c r="AI2849" i="2"/>
  <c r="AH2849" i="2"/>
  <c r="AG2849" i="2"/>
  <c r="AF2849" i="2"/>
  <c r="AS872" i="2"/>
  <c r="AQ872" i="2"/>
  <c r="AI872" i="2"/>
  <c r="AH872" i="2"/>
  <c r="AG872" i="2"/>
  <c r="AF872" i="2"/>
  <c r="AS1518" i="2"/>
  <c r="AQ1518" i="2"/>
  <c r="AI1518" i="2"/>
  <c r="AH1518" i="2"/>
  <c r="AG1518" i="2"/>
  <c r="AF1518" i="2"/>
  <c r="AS3277" i="2"/>
  <c r="AQ3277" i="2"/>
  <c r="AI3277" i="2"/>
  <c r="AH3277" i="2"/>
  <c r="AG3277" i="2"/>
  <c r="AF3277" i="2"/>
  <c r="AS3503" i="2"/>
  <c r="AQ3503" i="2"/>
  <c r="AI3503" i="2"/>
  <c r="AH3503" i="2"/>
  <c r="AG3503" i="2"/>
  <c r="AF3503" i="2"/>
  <c r="AS1517" i="2"/>
  <c r="AQ1517" i="2"/>
  <c r="AI1517" i="2"/>
  <c r="AH1517" i="2"/>
  <c r="AG1517" i="2"/>
  <c r="AF1517" i="2"/>
  <c r="AS1516" i="2"/>
  <c r="AQ1516" i="2"/>
  <c r="AI1516" i="2"/>
  <c r="AH1516" i="2"/>
  <c r="AG1516" i="2"/>
  <c r="AF1516" i="2"/>
  <c r="AS2241" i="2"/>
  <c r="AQ2241" i="2"/>
  <c r="AI2241" i="2"/>
  <c r="AH2241" i="2"/>
  <c r="AG2241" i="2"/>
  <c r="AF2241" i="2"/>
  <c r="AS2240" i="2"/>
  <c r="AQ2240" i="2"/>
  <c r="AI2240" i="2"/>
  <c r="AH2240" i="2"/>
  <c r="AG2240" i="2"/>
  <c r="AF2240" i="2"/>
  <c r="AS2239" i="2"/>
  <c r="AQ2239" i="2"/>
  <c r="AI2239" i="2"/>
  <c r="AH2239" i="2"/>
  <c r="AG2239" i="2"/>
  <c r="AF2239" i="2"/>
  <c r="AS871" i="2"/>
  <c r="AQ871" i="2"/>
  <c r="AI871" i="2"/>
  <c r="AH871" i="2"/>
  <c r="AG871" i="2"/>
  <c r="AF871" i="2"/>
  <c r="AS870" i="2"/>
  <c r="AQ870" i="2"/>
  <c r="AI870" i="2"/>
  <c r="AH870" i="2"/>
  <c r="AG870" i="2"/>
  <c r="AF870" i="2"/>
  <c r="AS1515" i="2"/>
  <c r="AQ1515" i="2"/>
  <c r="AI1515" i="2"/>
  <c r="AH1515" i="2"/>
  <c r="AG1515" i="2"/>
  <c r="AF1515" i="2"/>
  <c r="AS2238" i="2"/>
  <c r="AQ2238" i="2"/>
  <c r="AI2238" i="2"/>
  <c r="AH2238" i="2"/>
  <c r="AG2238" i="2"/>
  <c r="AF2238" i="2"/>
  <c r="AS307" i="2"/>
  <c r="AQ307" i="2"/>
  <c r="AI307" i="2"/>
  <c r="AH307" i="2"/>
  <c r="AG307" i="2"/>
  <c r="AF307" i="2"/>
  <c r="AS869" i="2"/>
  <c r="AQ869" i="2"/>
  <c r="AI869" i="2"/>
  <c r="AH869" i="2"/>
  <c r="AG869" i="2"/>
  <c r="AF869" i="2"/>
  <c r="AS2848" i="2"/>
  <c r="AQ2848" i="2"/>
  <c r="AI2848" i="2"/>
  <c r="AH2848" i="2"/>
  <c r="AG2848" i="2"/>
  <c r="AF2848" i="2"/>
  <c r="AS2847" i="2"/>
  <c r="AQ2847" i="2"/>
  <c r="AI2847" i="2"/>
  <c r="AH2847" i="2"/>
  <c r="AG2847" i="2"/>
  <c r="AF2847" i="2"/>
  <c r="AS2237" i="2"/>
  <c r="AQ2237" i="2"/>
  <c r="AI2237" i="2"/>
  <c r="AH2237" i="2"/>
  <c r="AG2237" i="2"/>
  <c r="AF2237" i="2"/>
  <c r="AS2236" i="2"/>
  <c r="AQ2236" i="2"/>
  <c r="AI2236" i="2"/>
  <c r="AH2236" i="2"/>
  <c r="AG2236" i="2"/>
  <c r="AF2236" i="2"/>
  <c r="AS3276" i="2"/>
  <c r="AQ3276" i="2"/>
  <c r="AI3276" i="2"/>
  <c r="AH3276" i="2"/>
  <c r="AG3276" i="2"/>
  <c r="AF3276" i="2"/>
  <c r="AS2846" i="2"/>
  <c r="AQ2846" i="2"/>
  <c r="AI2846" i="2"/>
  <c r="AH2846" i="2"/>
  <c r="AG2846" i="2"/>
  <c r="AF2846" i="2"/>
  <c r="AS2235" i="2"/>
  <c r="AQ2235" i="2"/>
  <c r="AI2235" i="2"/>
  <c r="AH2235" i="2"/>
  <c r="AG2235" i="2"/>
  <c r="AF2235" i="2"/>
  <c r="AS3778" i="2"/>
  <c r="AQ3778" i="2"/>
  <c r="AI3778" i="2"/>
  <c r="AH3778" i="2"/>
  <c r="AG3778" i="2"/>
  <c r="AF3778" i="2"/>
  <c r="AS2234" i="2"/>
  <c r="AQ2234" i="2"/>
  <c r="AI2234" i="2"/>
  <c r="AH2234" i="2"/>
  <c r="AG2234" i="2"/>
  <c r="AF2234" i="2"/>
  <c r="AS2233" i="2"/>
  <c r="AQ2233" i="2"/>
  <c r="AI2233" i="2"/>
  <c r="AH2233" i="2"/>
  <c r="AG2233" i="2"/>
  <c r="AF2233" i="2"/>
  <c r="AS1514" i="2"/>
  <c r="AQ1514" i="2"/>
  <c r="AI1514" i="2"/>
  <c r="AH1514" i="2"/>
  <c r="AG1514" i="2"/>
  <c r="AF1514" i="2"/>
  <c r="AS3275" i="2"/>
  <c r="AQ3275" i="2"/>
  <c r="AI3275" i="2"/>
  <c r="AH3275" i="2"/>
  <c r="AG3275" i="2"/>
  <c r="AF3275" i="2"/>
  <c r="AS2232" i="2"/>
  <c r="AQ2232" i="2"/>
  <c r="AI2232" i="2"/>
  <c r="AH2232" i="2"/>
  <c r="AG2232" i="2"/>
  <c r="AF2232" i="2"/>
  <c r="AS64" i="2"/>
  <c r="AQ64" i="2"/>
  <c r="AI64" i="2"/>
  <c r="AH64" i="2"/>
  <c r="AG64" i="2"/>
  <c r="AF64" i="2"/>
  <c r="AS2231" i="2"/>
  <c r="AQ2231" i="2"/>
  <c r="AI2231" i="2"/>
  <c r="AH2231" i="2"/>
  <c r="AG2231" i="2"/>
  <c r="AF2231" i="2"/>
  <c r="AS3777" i="2"/>
  <c r="AQ3777" i="2"/>
  <c r="AI3777" i="2"/>
  <c r="AH3777" i="2"/>
  <c r="AG3777" i="2"/>
  <c r="AF3777" i="2"/>
  <c r="AS1513" i="2"/>
  <c r="AQ1513" i="2"/>
  <c r="AI1513" i="2"/>
  <c r="AH1513" i="2"/>
  <c r="AG1513" i="2"/>
  <c r="AF1513" i="2"/>
  <c r="AS3776" i="2"/>
  <c r="AQ3776" i="2"/>
  <c r="AI3776" i="2"/>
  <c r="AH3776" i="2"/>
  <c r="AG3776" i="2"/>
  <c r="AF3776" i="2"/>
  <c r="AS3775" i="2"/>
  <c r="AQ3775" i="2"/>
  <c r="AI3775" i="2"/>
  <c r="AH3775" i="2"/>
  <c r="AG3775" i="2"/>
  <c r="AF3775" i="2"/>
  <c r="AS3774" i="2"/>
  <c r="AQ3774" i="2"/>
  <c r="AI3774" i="2"/>
  <c r="AH3774" i="2"/>
  <c r="AG3774" i="2"/>
  <c r="AF3774" i="2"/>
  <c r="AS2845" i="2"/>
  <c r="AQ2845" i="2"/>
  <c r="AI2845" i="2"/>
  <c r="AH2845" i="2"/>
  <c r="AG2845" i="2"/>
  <c r="AF2845" i="2"/>
  <c r="AS868" i="2"/>
  <c r="AQ868" i="2"/>
  <c r="AI868" i="2"/>
  <c r="AH868" i="2"/>
  <c r="AG868" i="2"/>
  <c r="AF868" i="2"/>
  <c r="AS867" i="2"/>
  <c r="AQ867" i="2"/>
  <c r="AI867" i="2"/>
  <c r="AH867" i="2"/>
  <c r="AG867" i="2"/>
  <c r="AF867" i="2"/>
  <c r="AS2230" i="2"/>
  <c r="AQ2230" i="2"/>
  <c r="AI2230" i="2"/>
  <c r="AH2230" i="2"/>
  <c r="AG2230" i="2"/>
  <c r="AF2230" i="2"/>
  <c r="AS3274" i="2"/>
  <c r="AQ3274" i="2"/>
  <c r="AI3274" i="2"/>
  <c r="AH3274" i="2"/>
  <c r="AG3274" i="2"/>
  <c r="AF3274" i="2"/>
  <c r="AS1512" i="2"/>
  <c r="AQ1512" i="2"/>
  <c r="AI1512" i="2"/>
  <c r="AH1512" i="2"/>
  <c r="AG1512" i="2"/>
  <c r="AF1512" i="2"/>
  <c r="AS306" i="2"/>
  <c r="AQ306" i="2"/>
  <c r="AI306" i="2"/>
  <c r="AH306" i="2"/>
  <c r="AG306" i="2"/>
  <c r="AF306" i="2"/>
  <c r="AS1511" i="2"/>
  <c r="AQ1511" i="2"/>
  <c r="AI1511" i="2"/>
  <c r="AH1511" i="2"/>
  <c r="AG1511" i="2"/>
  <c r="AF1511" i="2"/>
  <c r="AS305" i="2"/>
  <c r="AQ305" i="2"/>
  <c r="AI305" i="2"/>
  <c r="AH305" i="2"/>
  <c r="AG305" i="2"/>
  <c r="AF305" i="2"/>
  <c r="AS866" i="2"/>
  <c r="AQ866" i="2"/>
  <c r="AI866" i="2"/>
  <c r="AH866" i="2"/>
  <c r="AG866" i="2"/>
  <c r="AF866" i="2"/>
  <c r="AS2844" i="2"/>
  <c r="AQ2844" i="2"/>
  <c r="AI2844" i="2"/>
  <c r="AH2844" i="2"/>
  <c r="AG2844" i="2"/>
  <c r="AF2844" i="2"/>
  <c r="AS2229" i="2"/>
  <c r="AQ2229" i="2"/>
  <c r="AI2229" i="2"/>
  <c r="AH2229" i="2"/>
  <c r="AG2229" i="2"/>
  <c r="AF2229" i="2"/>
  <c r="AS3502" i="2"/>
  <c r="AQ3502" i="2"/>
  <c r="AI3502" i="2"/>
  <c r="AH3502" i="2"/>
  <c r="AG3502" i="2"/>
  <c r="AF3502" i="2"/>
  <c r="AS3273" i="2"/>
  <c r="AQ3273" i="2"/>
  <c r="AI3273" i="2"/>
  <c r="AH3273" i="2"/>
  <c r="AG3273" i="2"/>
  <c r="AF3273" i="2"/>
  <c r="AS1510" i="2"/>
  <c r="AQ1510" i="2"/>
  <c r="AI1510" i="2"/>
  <c r="AH1510" i="2"/>
  <c r="AG1510" i="2"/>
  <c r="AF1510" i="2"/>
  <c r="AS865" i="2"/>
  <c r="AQ865" i="2"/>
  <c r="AI865" i="2"/>
  <c r="AH865" i="2"/>
  <c r="AG865" i="2"/>
  <c r="AF865" i="2"/>
  <c r="AS864" i="2"/>
  <c r="AQ864" i="2"/>
  <c r="AI864" i="2"/>
  <c r="AH864" i="2"/>
  <c r="AG864" i="2"/>
  <c r="AF864" i="2"/>
  <c r="AS2843" i="2"/>
  <c r="AQ2843" i="2"/>
  <c r="AI2843" i="2"/>
  <c r="AH2843" i="2"/>
  <c r="AG2843" i="2"/>
  <c r="AF2843" i="2"/>
  <c r="AS1509" i="2"/>
  <c r="AQ1509" i="2"/>
  <c r="AI1509" i="2"/>
  <c r="AH1509" i="2"/>
  <c r="AG1509" i="2"/>
  <c r="AF1509" i="2"/>
  <c r="AS304" i="2"/>
  <c r="AQ304" i="2"/>
  <c r="AI304" i="2"/>
  <c r="AH304" i="2"/>
  <c r="AG304" i="2"/>
  <c r="AF304" i="2"/>
  <c r="AS1508" i="2"/>
  <c r="AQ1508" i="2"/>
  <c r="AI1508" i="2"/>
  <c r="AH1508" i="2"/>
  <c r="AG1508" i="2"/>
  <c r="AF1508" i="2"/>
  <c r="AS303" i="2"/>
  <c r="AQ303" i="2"/>
  <c r="AI303" i="2"/>
  <c r="AH303" i="2"/>
  <c r="AG303" i="2"/>
  <c r="AF303" i="2"/>
  <c r="AS863" i="2"/>
  <c r="AQ863" i="2"/>
  <c r="AI863" i="2"/>
  <c r="AH863" i="2"/>
  <c r="AG863" i="2"/>
  <c r="AF863" i="2"/>
  <c r="AS1507" i="2"/>
  <c r="AQ1507" i="2"/>
  <c r="AI1507" i="2"/>
  <c r="AH1507" i="2"/>
  <c r="AG1507" i="2"/>
  <c r="AF1507" i="2"/>
  <c r="AS862" i="2"/>
  <c r="AQ862" i="2"/>
  <c r="AI862" i="2"/>
  <c r="AH862" i="2"/>
  <c r="AG862" i="2"/>
  <c r="AF862" i="2"/>
  <c r="AS2228" i="2"/>
  <c r="AQ2228" i="2"/>
  <c r="AI2228" i="2"/>
  <c r="AH2228" i="2"/>
  <c r="AG2228" i="2"/>
  <c r="AF2228" i="2"/>
  <c r="AS861" i="2"/>
  <c r="AQ861" i="2"/>
  <c r="AI861" i="2"/>
  <c r="AH861" i="2"/>
  <c r="AG861" i="2"/>
  <c r="AF861" i="2"/>
  <c r="AS63" i="2"/>
  <c r="AQ63" i="2"/>
  <c r="AI63" i="2"/>
  <c r="AH63" i="2"/>
  <c r="AG63" i="2"/>
  <c r="AF63" i="2"/>
  <c r="AS3501" i="2"/>
  <c r="AQ3501" i="2"/>
  <c r="AI3501" i="2"/>
  <c r="AH3501" i="2"/>
  <c r="AG3501" i="2"/>
  <c r="AF3501" i="2"/>
  <c r="AS2227" i="2"/>
  <c r="AQ2227" i="2"/>
  <c r="AI2227" i="2"/>
  <c r="AH2227" i="2"/>
  <c r="AG2227" i="2"/>
  <c r="AF2227" i="2"/>
  <c r="AS2842" i="2"/>
  <c r="AQ2842" i="2"/>
  <c r="AI2842" i="2"/>
  <c r="AH2842" i="2"/>
  <c r="AG2842" i="2"/>
  <c r="AF2842" i="2"/>
  <c r="AS2226" i="2"/>
  <c r="AQ2226" i="2"/>
  <c r="AI2226" i="2"/>
  <c r="AH2226" i="2"/>
  <c r="AG2226" i="2"/>
  <c r="AF2226" i="2"/>
  <c r="AS62" i="2"/>
  <c r="AQ62" i="2"/>
  <c r="AI62" i="2"/>
  <c r="AH62" i="2"/>
  <c r="AG62" i="2"/>
  <c r="AF62" i="2"/>
  <c r="AS2225" i="2"/>
  <c r="AQ2225" i="2"/>
  <c r="AI2225" i="2"/>
  <c r="AH2225" i="2"/>
  <c r="AG2225" i="2"/>
  <c r="AF2225" i="2"/>
  <c r="AS302" i="2"/>
  <c r="AQ302" i="2"/>
  <c r="AI302" i="2"/>
  <c r="AH302" i="2"/>
  <c r="AG302" i="2"/>
  <c r="AF302" i="2"/>
  <c r="AS860" i="2"/>
  <c r="AQ860" i="2"/>
  <c r="AI860" i="2"/>
  <c r="AH860" i="2"/>
  <c r="AG860" i="2"/>
  <c r="AF860" i="2"/>
  <c r="AS2841" i="2"/>
  <c r="AQ2841" i="2"/>
  <c r="AI2841" i="2"/>
  <c r="AH2841" i="2"/>
  <c r="AG2841" i="2"/>
  <c r="AF2841" i="2"/>
  <c r="AS1506" i="2"/>
  <c r="AQ1506" i="2"/>
  <c r="AI1506" i="2"/>
  <c r="AH1506" i="2"/>
  <c r="AG1506" i="2"/>
  <c r="AF1506" i="2"/>
  <c r="AS859" i="2"/>
  <c r="AQ859" i="2"/>
  <c r="AI859" i="2"/>
  <c r="AH859" i="2"/>
  <c r="AG859" i="2"/>
  <c r="AF859" i="2"/>
  <c r="AS2224" i="2"/>
  <c r="AQ2224" i="2"/>
  <c r="AI2224" i="2"/>
  <c r="AH2224" i="2"/>
  <c r="AG2224" i="2"/>
  <c r="AF2224" i="2"/>
  <c r="AS1505" i="2"/>
  <c r="AQ1505" i="2"/>
  <c r="AI1505" i="2"/>
  <c r="AH1505" i="2"/>
  <c r="AG1505" i="2"/>
  <c r="AF1505" i="2"/>
  <c r="AS3773" i="2"/>
  <c r="AQ3773" i="2"/>
  <c r="AI3773" i="2"/>
  <c r="AH3773" i="2"/>
  <c r="AG3773" i="2"/>
  <c r="AF3773" i="2"/>
  <c r="AS3772" i="2"/>
  <c r="AQ3772" i="2"/>
  <c r="AI3772" i="2"/>
  <c r="AH3772" i="2"/>
  <c r="AG3772" i="2"/>
  <c r="AF3772" i="2"/>
  <c r="AS3771" i="2"/>
  <c r="AQ3771" i="2"/>
  <c r="AI3771" i="2"/>
  <c r="AH3771" i="2"/>
  <c r="AG3771" i="2"/>
  <c r="AF3771" i="2"/>
  <c r="AS301" i="2"/>
  <c r="AQ301" i="2"/>
  <c r="AI301" i="2"/>
  <c r="AH301" i="2"/>
  <c r="AG301" i="2"/>
  <c r="AF301" i="2"/>
  <c r="AS1504" i="2"/>
  <c r="AQ1504" i="2"/>
  <c r="AI1504" i="2"/>
  <c r="AH1504" i="2"/>
  <c r="AG1504" i="2"/>
  <c r="AF1504" i="2"/>
  <c r="AS3272" i="2"/>
  <c r="AQ3272" i="2"/>
  <c r="AI3272" i="2"/>
  <c r="AH3272" i="2"/>
  <c r="AG3272" i="2"/>
  <c r="AF3272" i="2"/>
  <c r="AS1503" i="2"/>
  <c r="AQ1503" i="2"/>
  <c r="AI1503" i="2"/>
  <c r="AH1503" i="2"/>
  <c r="AG1503" i="2"/>
  <c r="AF1503" i="2"/>
  <c r="AS2840" i="2"/>
  <c r="AQ2840" i="2"/>
  <c r="AI2840" i="2"/>
  <c r="AH2840" i="2"/>
  <c r="AG2840" i="2"/>
  <c r="AF2840" i="2"/>
  <c r="AS2223" i="2"/>
  <c r="AQ2223" i="2"/>
  <c r="AI2223" i="2"/>
  <c r="AH2223" i="2"/>
  <c r="AG2223" i="2"/>
  <c r="AF2223" i="2"/>
  <c r="AS300" i="2"/>
  <c r="AQ300" i="2"/>
  <c r="AI300" i="2"/>
  <c r="AH300" i="2"/>
  <c r="AG300" i="2"/>
  <c r="AF300" i="2"/>
  <c r="AS2839" i="2"/>
  <c r="AQ2839" i="2"/>
  <c r="AI2839" i="2"/>
  <c r="AH2839" i="2"/>
  <c r="AG2839" i="2"/>
  <c r="AF2839" i="2"/>
  <c r="AS1502" i="2"/>
  <c r="AQ1502" i="2"/>
  <c r="AI1502" i="2"/>
  <c r="AH1502" i="2"/>
  <c r="AG1502" i="2"/>
  <c r="AF1502" i="2"/>
  <c r="AS299" i="2"/>
  <c r="AQ299" i="2"/>
  <c r="AI299" i="2"/>
  <c r="AH299" i="2"/>
  <c r="AG299" i="2"/>
  <c r="AF299" i="2"/>
  <c r="AS1501" i="2"/>
  <c r="AQ1501" i="2"/>
  <c r="AI1501" i="2"/>
  <c r="AH1501" i="2"/>
  <c r="AG1501" i="2"/>
  <c r="AF1501" i="2"/>
  <c r="AS298" i="2"/>
  <c r="AQ298" i="2"/>
  <c r="AI298" i="2"/>
  <c r="AH298" i="2"/>
  <c r="AG298" i="2"/>
  <c r="AF298" i="2"/>
  <c r="AS3271" i="2"/>
  <c r="AQ3271" i="2"/>
  <c r="AI3271" i="2"/>
  <c r="AH3271" i="2"/>
  <c r="AG3271" i="2"/>
  <c r="AF3271" i="2"/>
  <c r="AS1500" i="2"/>
  <c r="AQ1500" i="2"/>
  <c r="AI1500" i="2"/>
  <c r="AH1500" i="2"/>
  <c r="AG1500" i="2"/>
  <c r="AF1500" i="2"/>
  <c r="AS2838" i="2"/>
  <c r="AQ2838" i="2"/>
  <c r="AI2838" i="2"/>
  <c r="AH2838" i="2"/>
  <c r="AG2838" i="2"/>
  <c r="AF2838" i="2"/>
  <c r="AS297" i="2"/>
  <c r="AQ297" i="2"/>
  <c r="AI297" i="2"/>
  <c r="AH297" i="2"/>
  <c r="AG297" i="2"/>
  <c r="AF297" i="2"/>
  <c r="AS858" i="2"/>
  <c r="AQ858" i="2"/>
  <c r="AI858" i="2"/>
  <c r="AH858" i="2"/>
  <c r="AG858" i="2"/>
  <c r="AF858" i="2"/>
  <c r="AS2222" i="2"/>
  <c r="AQ2222" i="2"/>
  <c r="AI2222" i="2"/>
  <c r="AH2222" i="2"/>
  <c r="AG2222" i="2"/>
  <c r="AF2222" i="2"/>
  <c r="AS1499" i="2"/>
  <c r="AQ1499" i="2"/>
  <c r="AI1499" i="2"/>
  <c r="AH1499" i="2"/>
  <c r="AG1499" i="2"/>
  <c r="AF1499" i="2"/>
  <c r="AS296" i="2"/>
  <c r="AQ296" i="2"/>
  <c r="AI296" i="2"/>
  <c r="AH296" i="2"/>
  <c r="AG296" i="2"/>
  <c r="AF296" i="2"/>
  <c r="AS2837" i="2"/>
  <c r="AQ2837" i="2"/>
  <c r="AI2837" i="2"/>
  <c r="AH2837" i="2"/>
  <c r="AG2837" i="2"/>
  <c r="AF2837" i="2"/>
  <c r="AS2836" i="2"/>
  <c r="AQ2836" i="2"/>
  <c r="AI2836" i="2"/>
  <c r="AH2836" i="2"/>
  <c r="AG2836" i="2"/>
  <c r="AF2836" i="2"/>
  <c r="AS1498" i="2"/>
  <c r="AQ1498" i="2"/>
  <c r="AI1498" i="2"/>
  <c r="AH1498" i="2"/>
  <c r="AG1498" i="2"/>
  <c r="AF1498" i="2"/>
  <c r="AS1497" i="2"/>
  <c r="AQ1497" i="2"/>
  <c r="AI1497" i="2"/>
  <c r="AH1497" i="2"/>
  <c r="AG1497" i="2"/>
  <c r="AF1497" i="2"/>
  <c r="AS2221" i="2"/>
  <c r="AQ2221" i="2"/>
  <c r="AI2221" i="2"/>
  <c r="AH2221" i="2"/>
  <c r="AG2221" i="2"/>
  <c r="AF2221" i="2"/>
  <c r="AS3770" i="2"/>
  <c r="AQ3770" i="2"/>
  <c r="AI3770" i="2"/>
  <c r="AH3770" i="2"/>
  <c r="AG3770" i="2"/>
  <c r="AF3770" i="2"/>
  <c r="AS3769" i="2"/>
  <c r="AQ3769" i="2"/>
  <c r="AI3769" i="2"/>
  <c r="AH3769" i="2"/>
  <c r="AG3769" i="2"/>
  <c r="AF3769" i="2"/>
  <c r="AS3768" i="2"/>
  <c r="AQ3768" i="2"/>
  <c r="AI3768" i="2"/>
  <c r="AH3768" i="2"/>
  <c r="AG3768" i="2"/>
  <c r="AF3768" i="2"/>
  <c r="AS3767" i="2"/>
  <c r="AQ3767" i="2"/>
  <c r="AI3767" i="2"/>
  <c r="AH3767" i="2"/>
  <c r="AG3767" i="2"/>
  <c r="AF3767" i="2"/>
  <c r="AS3766" i="2"/>
  <c r="AQ3766" i="2"/>
  <c r="AI3766" i="2"/>
  <c r="AH3766" i="2"/>
  <c r="AG3766" i="2"/>
  <c r="AF3766" i="2"/>
  <c r="AS3765" i="2"/>
  <c r="AQ3765" i="2"/>
  <c r="AI3765" i="2"/>
  <c r="AH3765" i="2"/>
  <c r="AG3765" i="2"/>
  <c r="AF3765" i="2"/>
  <c r="AS3764" i="2"/>
  <c r="AQ3764" i="2"/>
  <c r="AI3764" i="2"/>
  <c r="AH3764" i="2"/>
  <c r="AG3764" i="2"/>
  <c r="AF3764" i="2"/>
  <c r="AS3763" i="2"/>
  <c r="AQ3763" i="2"/>
  <c r="AI3763" i="2"/>
  <c r="AH3763" i="2"/>
  <c r="AG3763" i="2"/>
  <c r="AF3763" i="2"/>
  <c r="AS3762" i="2"/>
  <c r="AQ3762" i="2"/>
  <c r="AI3762" i="2"/>
  <c r="AH3762" i="2"/>
  <c r="AG3762" i="2"/>
  <c r="AF3762" i="2"/>
  <c r="AS3761" i="2"/>
  <c r="AQ3761" i="2"/>
  <c r="AI3761" i="2"/>
  <c r="AH3761" i="2"/>
  <c r="AG3761" i="2"/>
  <c r="AF3761" i="2"/>
  <c r="AS3760" i="2"/>
  <c r="AQ3760" i="2"/>
  <c r="AI3760" i="2"/>
  <c r="AH3760" i="2"/>
  <c r="AG3760" i="2"/>
  <c r="AF3760" i="2"/>
  <c r="AS3759" i="2"/>
  <c r="AQ3759" i="2"/>
  <c r="AI3759" i="2"/>
  <c r="AH3759" i="2"/>
  <c r="AG3759" i="2"/>
  <c r="AF3759" i="2"/>
  <c r="AS3758" i="2"/>
  <c r="AQ3758" i="2"/>
  <c r="AI3758" i="2"/>
  <c r="AH3758" i="2"/>
  <c r="AG3758" i="2"/>
  <c r="AF3758" i="2"/>
  <c r="AS3757" i="2"/>
  <c r="AQ3757" i="2"/>
  <c r="AI3757" i="2"/>
  <c r="AH3757" i="2"/>
  <c r="AG3757" i="2"/>
  <c r="AF3757" i="2"/>
  <c r="AS2220" i="2"/>
  <c r="AQ2220" i="2"/>
  <c r="AI2220" i="2"/>
  <c r="AH2220" i="2"/>
  <c r="AG2220" i="2"/>
  <c r="AF2220" i="2"/>
  <c r="AS857" i="2"/>
  <c r="AQ857" i="2"/>
  <c r="AI857" i="2"/>
  <c r="AH857" i="2"/>
  <c r="AG857" i="2"/>
  <c r="AF857" i="2"/>
  <c r="AS2219" i="2"/>
  <c r="AQ2219" i="2"/>
  <c r="AI2219" i="2"/>
  <c r="AH2219" i="2"/>
  <c r="AG2219" i="2"/>
  <c r="AF2219" i="2"/>
  <c r="AS2218" i="2"/>
  <c r="AQ2218" i="2"/>
  <c r="AI2218" i="2"/>
  <c r="AH2218" i="2"/>
  <c r="AG2218" i="2"/>
  <c r="AF2218" i="2"/>
  <c r="AS2217" i="2"/>
  <c r="AQ2217" i="2"/>
  <c r="AI2217" i="2"/>
  <c r="AH2217" i="2"/>
  <c r="AG2217" i="2"/>
  <c r="AF2217" i="2"/>
  <c r="AS1496" i="2"/>
  <c r="AQ1496" i="2"/>
  <c r="AI1496" i="2"/>
  <c r="AH1496" i="2"/>
  <c r="AG1496" i="2"/>
  <c r="AF1496" i="2"/>
  <c r="AS3500" i="2"/>
  <c r="AQ3500" i="2"/>
  <c r="AI3500" i="2"/>
  <c r="AH3500" i="2"/>
  <c r="AG3500" i="2"/>
  <c r="AF3500" i="2"/>
  <c r="AS3270" i="2"/>
  <c r="AQ3270" i="2"/>
  <c r="AI3270" i="2"/>
  <c r="AH3270" i="2"/>
  <c r="AG3270" i="2"/>
  <c r="AF3270" i="2"/>
  <c r="AS3269" i="2"/>
  <c r="AQ3269" i="2"/>
  <c r="AI3269" i="2"/>
  <c r="AH3269" i="2"/>
  <c r="AG3269" i="2"/>
  <c r="AF3269" i="2"/>
  <c r="AS295" i="2"/>
  <c r="AQ295" i="2"/>
  <c r="AI295" i="2"/>
  <c r="AH295" i="2"/>
  <c r="AG295" i="2"/>
  <c r="AF295" i="2"/>
  <c r="AS1495" i="2"/>
  <c r="AQ1495" i="2"/>
  <c r="AI1495" i="2"/>
  <c r="AH1495" i="2"/>
  <c r="AG1495" i="2"/>
  <c r="AF1495" i="2"/>
  <c r="AS294" i="2"/>
  <c r="AQ294" i="2"/>
  <c r="AI294" i="2"/>
  <c r="AH294" i="2"/>
  <c r="AG294" i="2"/>
  <c r="AF294" i="2"/>
  <c r="AS1494" i="2"/>
  <c r="AQ1494" i="2"/>
  <c r="AI1494" i="2"/>
  <c r="AH1494" i="2"/>
  <c r="AG1494" i="2"/>
  <c r="AF1494" i="2"/>
  <c r="AS1493" i="2"/>
  <c r="AQ1493" i="2"/>
  <c r="AI1493" i="2"/>
  <c r="AH1493" i="2"/>
  <c r="AG1493" i="2"/>
  <c r="AF1493" i="2"/>
  <c r="AS3756" i="2"/>
  <c r="AQ3756" i="2"/>
  <c r="AI3756" i="2"/>
  <c r="AH3756" i="2"/>
  <c r="AG3756" i="2"/>
  <c r="AF3756" i="2"/>
  <c r="AS3499" i="2"/>
  <c r="AQ3499" i="2"/>
  <c r="AI3499" i="2"/>
  <c r="AH3499" i="2"/>
  <c r="AG3499" i="2"/>
  <c r="AF3499" i="2"/>
  <c r="AS293" i="2"/>
  <c r="AQ293" i="2"/>
  <c r="AI293" i="2"/>
  <c r="AH293" i="2"/>
  <c r="AG293" i="2"/>
  <c r="AF293" i="2"/>
  <c r="AS2216" i="2"/>
  <c r="AQ2216" i="2"/>
  <c r="AI2216" i="2"/>
  <c r="AH2216" i="2"/>
  <c r="AG2216" i="2"/>
  <c r="AF2216" i="2"/>
  <c r="AS2215" i="2"/>
  <c r="AQ2215" i="2"/>
  <c r="AI2215" i="2"/>
  <c r="AH2215" i="2"/>
  <c r="AG2215" i="2"/>
  <c r="AF2215" i="2"/>
  <c r="AS1492" i="2"/>
  <c r="AQ1492" i="2"/>
  <c r="AI1492" i="2"/>
  <c r="AH1492" i="2"/>
  <c r="AG1492" i="2"/>
  <c r="AF1492" i="2"/>
  <c r="AS1491" i="2"/>
  <c r="AQ1491" i="2"/>
  <c r="AI1491" i="2"/>
  <c r="AH1491" i="2"/>
  <c r="AG1491" i="2"/>
  <c r="AF1491" i="2"/>
  <c r="AS856" i="2"/>
  <c r="AQ856" i="2"/>
  <c r="AI856" i="2"/>
  <c r="AH856" i="2"/>
  <c r="AG856" i="2"/>
  <c r="AF856" i="2"/>
  <c r="AS2835" i="2"/>
  <c r="AQ2835" i="2"/>
  <c r="AI2835" i="2"/>
  <c r="AH2835" i="2"/>
  <c r="AG2835" i="2"/>
  <c r="AF2835" i="2"/>
  <c r="AS1490" i="2"/>
  <c r="AQ1490" i="2"/>
  <c r="AI1490" i="2"/>
  <c r="AH1490" i="2"/>
  <c r="AG1490" i="2"/>
  <c r="AF1490" i="2"/>
  <c r="AS2834" i="2"/>
  <c r="AQ2834" i="2"/>
  <c r="AI2834" i="2"/>
  <c r="AH2834" i="2"/>
  <c r="AG2834" i="2"/>
  <c r="AF2834" i="2"/>
  <c r="AS855" i="2"/>
  <c r="AQ855" i="2"/>
  <c r="AI855" i="2"/>
  <c r="AH855" i="2"/>
  <c r="AG855" i="2"/>
  <c r="AF855" i="2"/>
  <c r="AS292" i="2"/>
  <c r="AQ292" i="2"/>
  <c r="AI292" i="2"/>
  <c r="AH292" i="2"/>
  <c r="AG292" i="2"/>
  <c r="AF292" i="2"/>
  <c r="AS1489" i="2"/>
  <c r="AQ1489" i="2"/>
  <c r="AI1489" i="2"/>
  <c r="AH1489" i="2"/>
  <c r="AG1489" i="2"/>
  <c r="AF1489" i="2"/>
  <c r="AS2214" i="2"/>
  <c r="AQ2214" i="2"/>
  <c r="AI2214" i="2"/>
  <c r="AH2214" i="2"/>
  <c r="AG2214" i="2"/>
  <c r="AF2214" i="2"/>
  <c r="AS2833" i="2"/>
  <c r="AQ2833" i="2"/>
  <c r="AI2833" i="2"/>
  <c r="AH2833" i="2"/>
  <c r="AG2833" i="2"/>
  <c r="AF2833" i="2"/>
  <c r="AS1488" i="2"/>
  <c r="AQ1488" i="2"/>
  <c r="AI1488" i="2"/>
  <c r="AH1488" i="2"/>
  <c r="AG1488" i="2"/>
  <c r="AF1488" i="2"/>
  <c r="AS3755" i="2"/>
  <c r="AQ3755" i="2"/>
  <c r="AI3755" i="2"/>
  <c r="AH3755" i="2"/>
  <c r="AG3755" i="2"/>
  <c r="AF3755" i="2"/>
  <c r="AS3268" i="2"/>
  <c r="AQ3268" i="2"/>
  <c r="AI3268" i="2"/>
  <c r="AH3268" i="2"/>
  <c r="AG3268" i="2"/>
  <c r="AF3268" i="2"/>
  <c r="AS854" i="2"/>
  <c r="AQ854" i="2"/>
  <c r="AI854" i="2"/>
  <c r="AH854" i="2"/>
  <c r="AG854" i="2"/>
  <c r="AF854" i="2"/>
  <c r="AS291" i="2"/>
  <c r="AQ291" i="2"/>
  <c r="AI291" i="2"/>
  <c r="AH291" i="2"/>
  <c r="AG291" i="2"/>
  <c r="AF291" i="2"/>
  <c r="AS853" i="2"/>
  <c r="AQ853" i="2"/>
  <c r="AI853" i="2"/>
  <c r="AH853" i="2"/>
  <c r="AG853" i="2"/>
  <c r="AF853" i="2"/>
  <c r="AS2213" i="2"/>
  <c r="AQ2213" i="2"/>
  <c r="AI2213" i="2"/>
  <c r="AH2213" i="2"/>
  <c r="AG2213" i="2"/>
  <c r="AF2213" i="2"/>
  <c r="AS852" i="2"/>
  <c r="AQ852" i="2"/>
  <c r="AI852" i="2"/>
  <c r="AH852" i="2"/>
  <c r="AG852" i="2"/>
  <c r="AF852" i="2"/>
  <c r="AS1487" i="2"/>
  <c r="AQ1487" i="2"/>
  <c r="AI1487" i="2"/>
  <c r="AH1487" i="2"/>
  <c r="AG1487" i="2"/>
  <c r="AF1487" i="2"/>
  <c r="AS290" i="2"/>
  <c r="AQ290" i="2"/>
  <c r="AI290" i="2"/>
  <c r="AH290" i="2"/>
  <c r="AG290" i="2"/>
  <c r="AF290" i="2"/>
  <c r="AS1486" i="2"/>
  <c r="AQ1486" i="2"/>
  <c r="AI1486" i="2"/>
  <c r="AH1486" i="2"/>
  <c r="AG1486" i="2"/>
  <c r="AF1486" i="2"/>
  <c r="AS2832" i="2"/>
  <c r="AQ2832" i="2"/>
  <c r="AI2832" i="2"/>
  <c r="AH2832" i="2"/>
  <c r="AG2832" i="2"/>
  <c r="AF2832" i="2"/>
  <c r="AS851" i="2"/>
  <c r="AQ851" i="2"/>
  <c r="AI851" i="2"/>
  <c r="AH851" i="2"/>
  <c r="AG851" i="2"/>
  <c r="AF851" i="2"/>
  <c r="AS289" i="2"/>
  <c r="AQ289" i="2"/>
  <c r="AI289" i="2"/>
  <c r="AH289" i="2"/>
  <c r="AG289" i="2"/>
  <c r="AF289" i="2"/>
  <c r="AS850" i="2"/>
  <c r="AQ850" i="2"/>
  <c r="AI850" i="2"/>
  <c r="AH850" i="2"/>
  <c r="AG850" i="2"/>
  <c r="AF850" i="2"/>
  <c r="AS3267" i="2"/>
  <c r="AQ3267" i="2"/>
  <c r="AI3267" i="2"/>
  <c r="AH3267" i="2"/>
  <c r="AG3267" i="2"/>
  <c r="AF3267" i="2"/>
  <c r="AS1485" i="2"/>
  <c r="AQ1485" i="2"/>
  <c r="AI1485" i="2"/>
  <c r="AH1485" i="2"/>
  <c r="AG1485" i="2"/>
  <c r="AF1485" i="2"/>
  <c r="AS2212" i="2"/>
  <c r="AQ2212" i="2"/>
  <c r="AI2212" i="2"/>
  <c r="AH2212" i="2"/>
  <c r="AG2212" i="2"/>
  <c r="AF2212" i="2"/>
  <c r="AS2831" i="2"/>
  <c r="AQ2831" i="2"/>
  <c r="AI2831" i="2"/>
  <c r="AH2831" i="2"/>
  <c r="AG2831" i="2"/>
  <c r="AF2831" i="2"/>
  <c r="AS2211" i="2"/>
  <c r="AQ2211" i="2"/>
  <c r="AI2211" i="2"/>
  <c r="AH2211" i="2"/>
  <c r="AG2211" i="2"/>
  <c r="AF2211" i="2"/>
  <c r="AS849" i="2"/>
  <c r="AQ849" i="2"/>
  <c r="AI849" i="2"/>
  <c r="AH849" i="2"/>
  <c r="AG849" i="2"/>
  <c r="AF849" i="2"/>
  <c r="AS288" i="2"/>
  <c r="AQ288" i="2"/>
  <c r="AI288" i="2"/>
  <c r="AH288" i="2"/>
  <c r="AG288" i="2"/>
  <c r="AF288" i="2"/>
  <c r="AS2210" i="2"/>
  <c r="AQ2210" i="2"/>
  <c r="AI2210" i="2"/>
  <c r="AH2210" i="2"/>
  <c r="AG2210" i="2"/>
  <c r="AF2210" i="2"/>
  <c r="AS2209" i="2"/>
  <c r="AQ2209" i="2"/>
  <c r="AI2209" i="2"/>
  <c r="AH2209" i="2"/>
  <c r="AG2209" i="2"/>
  <c r="AF2209" i="2"/>
  <c r="AS2208" i="2"/>
  <c r="AQ2208" i="2"/>
  <c r="AI2208" i="2"/>
  <c r="AH2208" i="2"/>
  <c r="AG2208" i="2"/>
  <c r="AF2208" i="2"/>
  <c r="AS848" i="2"/>
  <c r="AQ848" i="2"/>
  <c r="AI848" i="2"/>
  <c r="AH848" i="2"/>
  <c r="AG848" i="2"/>
  <c r="AF848" i="2"/>
  <c r="AS2207" i="2"/>
  <c r="AQ2207" i="2"/>
  <c r="AI2207" i="2"/>
  <c r="AH2207" i="2"/>
  <c r="AG2207" i="2"/>
  <c r="AF2207" i="2"/>
  <c r="AS847" i="2"/>
  <c r="AQ847" i="2"/>
  <c r="AI847" i="2"/>
  <c r="AH847" i="2"/>
  <c r="AG847" i="2"/>
  <c r="AF847" i="2"/>
  <c r="AS846" i="2"/>
  <c r="AQ846" i="2"/>
  <c r="AI846" i="2"/>
  <c r="AH846" i="2"/>
  <c r="AG846" i="2"/>
  <c r="AF846" i="2"/>
  <c r="AS287" i="2"/>
  <c r="AQ287" i="2"/>
  <c r="AI287" i="2"/>
  <c r="AH287" i="2"/>
  <c r="AG287" i="2"/>
  <c r="AF287" i="2"/>
  <c r="AS3266" i="2"/>
  <c r="AQ3266" i="2"/>
  <c r="AI3266" i="2"/>
  <c r="AH3266" i="2"/>
  <c r="AG3266" i="2"/>
  <c r="AF3266" i="2"/>
  <c r="AS845" i="2"/>
  <c r="AQ845" i="2"/>
  <c r="AI845" i="2"/>
  <c r="AH845" i="2"/>
  <c r="AG845" i="2"/>
  <c r="AF845" i="2"/>
  <c r="AS844" i="2"/>
  <c r="AQ844" i="2"/>
  <c r="AI844" i="2"/>
  <c r="AH844" i="2"/>
  <c r="AG844" i="2"/>
  <c r="AF844" i="2"/>
  <c r="AS286" i="2"/>
  <c r="AQ286" i="2"/>
  <c r="AI286" i="2"/>
  <c r="AH286" i="2"/>
  <c r="AG286" i="2"/>
  <c r="AF286" i="2"/>
  <c r="AS285" i="2"/>
  <c r="AQ285" i="2"/>
  <c r="AI285" i="2"/>
  <c r="AH285" i="2"/>
  <c r="AG285" i="2"/>
  <c r="AF285" i="2"/>
  <c r="AS843" i="2"/>
  <c r="AQ843" i="2"/>
  <c r="AI843" i="2"/>
  <c r="AH843" i="2"/>
  <c r="AG843" i="2"/>
  <c r="AF843" i="2"/>
  <c r="AS284" i="2"/>
  <c r="AQ284" i="2"/>
  <c r="AI284" i="2"/>
  <c r="AH284" i="2"/>
  <c r="AG284" i="2"/>
  <c r="AF284" i="2"/>
  <c r="AS2830" i="2"/>
  <c r="AQ2830" i="2"/>
  <c r="AI2830" i="2"/>
  <c r="AH2830" i="2"/>
  <c r="AG2830" i="2"/>
  <c r="AF2830" i="2"/>
  <c r="AS2206" i="2"/>
  <c r="AQ2206" i="2"/>
  <c r="AI2206" i="2"/>
  <c r="AH2206" i="2"/>
  <c r="AG2206" i="2"/>
  <c r="AF2206" i="2"/>
  <c r="AS2829" i="2"/>
  <c r="AQ2829" i="2"/>
  <c r="AI2829" i="2"/>
  <c r="AH2829" i="2"/>
  <c r="AG2829" i="2"/>
  <c r="AF2829" i="2"/>
  <c r="AS842" i="2"/>
  <c r="AQ842" i="2"/>
  <c r="AI842" i="2"/>
  <c r="AH842" i="2"/>
  <c r="AG842" i="2"/>
  <c r="AF842" i="2"/>
  <c r="AS2828" i="2"/>
  <c r="AQ2828" i="2"/>
  <c r="AI2828" i="2"/>
  <c r="AH2828" i="2"/>
  <c r="AG2828" i="2"/>
  <c r="AF2828" i="2"/>
  <c r="AS2827" i="2"/>
  <c r="AQ2827" i="2"/>
  <c r="AI2827" i="2"/>
  <c r="AH2827" i="2"/>
  <c r="AG2827" i="2"/>
  <c r="AF2827" i="2"/>
  <c r="AS2826" i="2"/>
  <c r="AQ2826" i="2"/>
  <c r="AI2826" i="2"/>
  <c r="AH2826" i="2"/>
  <c r="AG2826" i="2"/>
  <c r="AF2826" i="2"/>
  <c r="AS841" i="2"/>
  <c r="AQ841" i="2"/>
  <c r="AI841" i="2"/>
  <c r="AH841" i="2"/>
  <c r="AG841" i="2"/>
  <c r="AF841" i="2"/>
  <c r="AS3265" i="2"/>
  <c r="AQ3265" i="2"/>
  <c r="AI3265" i="2"/>
  <c r="AH3265" i="2"/>
  <c r="AG3265" i="2"/>
  <c r="AF3265" i="2"/>
  <c r="AS61" i="2"/>
  <c r="AQ61" i="2"/>
  <c r="AI61" i="2"/>
  <c r="AH61" i="2"/>
  <c r="AG61" i="2"/>
  <c r="AF61" i="2"/>
  <c r="AS840" i="2"/>
  <c r="AQ840" i="2"/>
  <c r="AI840" i="2"/>
  <c r="AH840" i="2"/>
  <c r="AG840" i="2"/>
  <c r="AF840" i="2"/>
  <c r="AS2205" i="2"/>
  <c r="AQ2205" i="2"/>
  <c r="AI2205" i="2"/>
  <c r="AH2205" i="2"/>
  <c r="AG2205" i="2"/>
  <c r="AF2205" i="2"/>
  <c r="AS283" i="2"/>
  <c r="AQ283" i="2"/>
  <c r="AI283" i="2"/>
  <c r="AH283" i="2"/>
  <c r="AG283" i="2"/>
  <c r="AF283" i="2"/>
  <c r="AS839" i="2"/>
  <c r="AQ839" i="2"/>
  <c r="AI839" i="2"/>
  <c r="AH839" i="2"/>
  <c r="AG839" i="2"/>
  <c r="AF839" i="2"/>
  <c r="AS282" i="2"/>
  <c r="AQ282" i="2"/>
  <c r="AI282" i="2"/>
  <c r="AH282" i="2"/>
  <c r="AG282" i="2"/>
  <c r="AF282" i="2"/>
  <c r="AS1484" i="2"/>
  <c r="AQ1484" i="2"/>
  <c r="AI1484" i="2"/>
  <c r="AH1484" i="2"/>
  <c r="AG1484" i="2"/>
  <c r="AF1484" i="2"/>
  <c r="AS1483" i="2"/>
  <c r="AQ1483" i="2"/>
  <c r="AI1483" i="2"/>
  <c r="AH1483" i="2"/>
  <c r="AG1483" i="2"/>
  <c r="AF1483" i="2"/>
  <c r="AS1482" i="2"/>
  <c r="AQ1482" i="2"/>
  <c r="AI1482" i="2"/>
  <c r="AH1482" i="2"/>
  <c r="AG1482" i="2"/>
  <c r="AF1482" i="2"/>
  <c r="AS838" i="2"/>
  <c r="AQ838" i="2"/>
  <c r="AI838" i="2"/>
  <c r="AH838" i="2"/>
  <c r="AG838" i="2"/>
  <c r="AF838" i="2"/>
  <c r="AS3498" i="2"/>
  <c r="AQ3498" i="2"/>
  <c r="AI3498" i="2"/>
  <c r="AH3498" i="2"/>
  <c r="AG3498" i="2"/>
  <c r="AF3498" i="2"/>
  <c r="AS1481" i="2"/>
  <c r="AQ1481" i="2"/>
  <c r="AI1481" i="2"/>
  <c r="AH1481" i="2"/>
  <c r="AG1481" i="2"/>
  <c r="AF1481" i="2"/>
  <c r="AS2204" i="2"/>
  <c r="AQ2204" i="2"/>
  <c r="AI2204" i="2"/>
  <c r="AH2204" i="2"/>
  <c r="AG2204" i="2"/>
  <c r="AF2204" i="2"/>
  <c r="AS281" i="2"/>
  <c r="AQ281" i="2"/>
  <c r="AI281" i="2"/>
  <c r="AH281" i="2"/>
  <c r="AG281" i="2"/>
  <c r="AF281" i="2"/>
  <c r="AS3754" i="2"/>
  <c r="AQ3754" i="2"/>
  <c r="AI3754" i="2"/>
  <c r="AH3754" i="2"/>
  <c r="AG3754" i="2"/>
  <c r="AF3754" i="2"/>
  <c r="AS3497" i="2"/>
  <c r="AQ3497" i="2"/>
  <c r="AI3497" i="2"/>
  <c r="AH3497" i="2"/>
  <c r="AG3497" i="2"/>
  <c r="AF3497" i="2"/>
  <c r="AS2203" i="2"/>
  <c r="AQ2203" i="2"/>
  <c r="AI2203" i="2"/>
  <c r="AH2203" i="2"/>
  <c r="AG2203" i="2"/>
  <c r="AF2203" i="2"/>
  <c r="AS1480" i="2"/>
  <c r="AQ1480" i="2"/>
  <c r="AI1480" i="2"/>
  <c r="AH1480" i="2"/>
  <c r="AG1480" i="2"/>
  <c r="AF1480" i="2"/>
  <c r="AS1479" i="2"/>
  <c r="AQ1479" i="2"/>
  <c r="AI1479" i="2"/>
  <c r="AH1479" i="2"/>
  <c r="AG1479" i="2"/>
  <c r="AF1479" i="2"/>
  <c r="AS3496" i="2"/>
  <c r="AQ3496" i="2"/>
  <c r="AI3496" i="2"/>
  <c r="AH3496" i="2"/>
  <c r="AG3496" i="2"/>
  <c r="AF3496" i="2"/>
  <c r="AS3753" i="2"/>
  <c r="AQ3753" i="2"/>
  <c r="AI3753" i="2"/>
  <c r="AH3753" i="2"/>
  <c r="AG3753" i="2"/>
  <c r="AF3753" i="2"/>
  <c r="AS2825" i="2"/>
  <c r="AQ2825" i="2"/>
  <c r="AI2825" i="2"/>
  <c r="AH2825" i="2"/>
  <c r="AG2825" i="2"/>
  <c r="AF2825" i="2"/>
  <c r="AS3264" i="2"/>
  <c r="AQ3264" i="2"/>
  <c r="AI3264" i="2"/>
  <c r="AH3264" i="2"/>
  <c r="AG3264" i="2"/>
  <c r="AF3264" i="2"/>
  <c r="AS3263" i="2"/>
  <c r="AQ3263" i="2"/>
  <c r="AI3263" i="2"/>
  <c r="AH3263" i="2"/>
  <c r="AG3263" i="2"/>
  <c r="AF3263" i="2"/>
  <c r="AS3495" i="2"/>
  <c r="AQ3495" i="2"/>
  <c r="AI3495" i="2"/>
  <c r="AH3495" i="2"/>
  <c r="AG3495" i="2"/>
  <c r="AF3495" i="2"/>
  <c r="AS2824" i="2"/>
  <c r="AQ2824" i="2"/>
  <c r="AI2824" i="2"/>
  <c r="AH2824" i="2"/>
  <c r="AG2824" i="2"/>
  <c r="AF2824" i="2"/>
  <c r="AS2823" i="2"/>
  <c r="AQ2823" i="2"/>
  <c r="AI2823" i="2"/>
  <c r="AH2823" i="2"/>
  <c r="AG2823" i="2"/>
  <c r="AF2823" i="2"/>
  <c r="AS2822" i="2"/>
  <c r="AQ2822" i="2"/>
  <c r="AI2822" i="2"/>
  <c r="AH2822" i="2"/>
  <c r="AG2822" i="2"/>
  <c r="AF2822" i="2"/>
  <c r="AS2821" i="2"/>
  <c r="AQ2821" i="2"/>
  <c r="AI2821" i="2"/>
  <c r="AH2821" i="2"/>
  <c r="AG2821" i="2"/>
  <c r="AF2821" i="2"/>
  <c r="AS2820" i="2"/>
  <c r="AQ2820" i="2"/>
  <c r="AI2820" i="2"/>
  <c r="AH2820" i="2"/>
  <c r="AG2820" i="2"/>
  <c r="AF2820" i="2"/>
  <c r="AS1478" i="2"/>
  <c r="AQ1478" i="2"/>
  <c r="AI1478" i="2"/>
  <c r="AH1478" i="2"/>
  <c r="AG1478" i="2"/>
  <c r="AF1478" i="2"/>
  <c r="AS3752" i="2"/>
  <c r="AQ3752" i="2"/>
  <c r="AI3752" i="2"/>
  <c r="AH3752" i="2"/>
  <c r="AG3752" i="2"/>
  <c r="AF3752" i="2"/>
  <c r="AS3751" i="2"/>
  <c r="AQ3751" i="2"/>
  <c r="AI3751" i="2"/>
  <c r="AH3751" i="2"/>
  <c r="AG3751" i="2"/>
  <c r="AF3751" i="2"/>
  <c r="AS1477" i="2"/>
  <c r="AQ1477" i="2"/>
  <c r="AI1477" i="2"/>
  <c r="AH1477" i="2"/>
  <c r="AG1477" i="2"/>
  <c r="AF1477" i="2"/>
  <c r="AS3750" i="2"/>
  <c r="AQ3750" i="2"/>
  <c r="AI3750" i="2"/>
  <c r="AH3750" i="2"/>
  <c r="AG3750" i="2"/>
  <c r="AF3750" i="2"/>
  <c r="AS1476" i="2"/>
  <c r="AQ1476" i="2"/>
  <c r="AI1476" i="2"/>
  <c r="AH1476" i="2"/>
  <c r="AG1476" i="2"/>
  <c r="AF1476" i="2"/>
  <c r="AS3262" i="2"/>
  <c r="AQ3262" i="2"/>
  <c r="AI3262" i="2"/>
  <c r="AH3262" i="2"/>
  <c r="AG3262" i="2"/>
  <c r="AF3262" i="2"/>
  <c r="AS3261" i="2"/>
  <c r="AQ3261" i="2"/>
  <c r="AI3261" i="2"/>
  <c r="AH3261" i="2"/>
  <c r="AG3261" i="2"/>
  <c r="AF3261" i="2"/>
  <c r="AS280" i="2"/>
  <c r="AQ280" i="2"/>
  <c r="AI280" i="2"/>
  <c r="AH280" i="2"/>
  <c r="AG280" i="2"/>
  <c r="AF280" i="2"/>
  <c r="AS279" i="2"/>
  <c r="AQ279" i="2"/>
  <c r="AI279" i="2"/>
  <c r="AH279" i="2"/>
  <c r="AG279" i="2"/>
  <c r="AF279" i="2"/>
  <c r="AS837" i="2"/>
  <c r="AQ837" i="2"/>
  <c r="AI837" i="2"/>
  <c r="AH837" i="2"/>
  <c r="AG837" i="2"/>
  <c r="AF837" i="2"/>
  <c r="AS3260" i="2"/>
  <c r="AQ3260" i="2"/>
  <c r="AI3260" i="2"/>
  <c r="AH3260" i="2"/>
  <c r="AG3260" i="2"/>
  <c r="AF3260" i="2"/>
  <c r="AS2202" i="2"/>
  <c r="AQ2202" i="2"/>
  <c r="AI2202" i="2"/>
  <c r="AH2202" i="2"/>
  <c r="AG2202" i="2"/>
  <c r="AF2202" i="2"/>
  <c r="AS2201" i="2"/>
  <c r="AQ2201" i="2"/>
  <c r="AI2201" i="2"/>
  <c r="AH2201" i="2"/>
  <c r="AG2201" i="2"/>
  <c r="AF2201" i="2"/>
  <c r="AS2200" i="2"/>
  <c r="AQ2200" i="2"/>
  <c r="AI2200" i="2"/>
  <c r="AH2200" i="2"/>
  <c r="AG2200" i="2"/>
  <c r="AF2200" i="2"/>
  <c r="AS2819" i="2"/>
  <c r="AQ2819" i="2"/>
  <c r="AI2819" i="2"/>
  <c r="AH2819" i="2"/>
  <c r="AG2819" i="2"/>
  <c r="AF2819" i="2"/>
  <c r="AS1475" i="2"/>
  <c r="AQ1475" i="2"/>
  <c r="AI1475" i="2"/>
  <c r="AH1475" i="2"/>
  <c r="AG1475" i="2"/>
  <c r="AF1475" i="2"/>
  <c r="AS2818" i="2"/>
  <c r="AQ2818" i="2"/>
  <c r="AI2818" i="2"/>
  <c r="AH2818" i="2"/>
  <c r="AG2818" i="2"/>
  <c r="AF2818" i="2"/>
  <c r="AS1474" i="2"/>
  <c r="AQ1474" i="2"/>
  <c r="AI1474" i="2"/>
  <c r="AH1474" i="2"/>
  <c r="AG1474" i="2"/>
  <c r="AF1474" i="2"/>
  <c r="AS3749" i="2"/>
  <c r="AQ3749" i="2"/>
  <c r="AI3749" i="2"/>
  <c r="AH3749" i="2"/>
  <c r="AG3749" i="2"/>
  <c r="AF3749" i="2"/>
  <c r="AS3748" i="2"/>
  <c r="AQ3748" i="2"/>
  <c r="AI3748" i="2"/>
  <c r="AH3748" i="2"/>
  <c r="AG3748" i="2"/>
  <c r="AF3748" i="2"/>
  <c r="AS3747" i="2"/>
  <c r="AQ3747" i="2"/>
  <c r="AI3747" i="2"/>
  <c r="AH3747" i="2"/>
  <c r="AG3747" i="2"/>
  <c r="AF3747" i="2"/>
  <c r="AS3746" i="2"/>
  <c r="AQ3746" i="2"/>
  <c r="AI3746" i="2"/>
  <c r="AH3746" i="2"/>
  <c r="AG3746" i="2"/>
  <c r="AF3746" i="2"/>
  <c r="AS3745" i="2"/>
  <c r="AQ3745" i="2"/>
  <c r="AI3745" i="2"/>
  <c r="AH3745" i="2"/>
  <c r="AG3745" i="2"/>
  <c r="AF3745" i="2"/>
  <c r="AS3744" i="2"/>
  <c r="AQ3744" i="2"/>
  <c r="AI3744" i="2"/>
  <c r="AH3744" i="2"/>
  <c r="AG3744" i="2"/>
  <c r="AF3744" i="2"/>
  <c r="AS3743" i="2"/>
  <c r="AQ3743" i="2"/>
  <c r="AI3743" i="2"/>
  <c r="AH3743" i="2"/>
  <c r="AG3743" i="2"/>
  <c r="AF3743" i="2"/>
  <c r="AS3742" i="2"/>
  <c r="AQ3742" i="2"/>
  <c r="AI3742" i="2"/>
  <c r="AH3742" i="2"/>
  <c r="AG3742" i="2"/>
  <c r="AF3742" i="2"/>
  <c r="AS3741" i="2"/>
  <c r="AQ3741" i="2"/>
  <c r="AI3741" i="2"/>
  <c r="AH3741" i="2"/>
  <c r="AG3741" i="2"/>
  <c r="AF3741" i="2"/>
  <c r="AS3740" i="2"/>
  <c r="AQ3740" i="2"/>
  <c r="AI3740" i="2"/>
  <c r="AH3740" i="2"/>
  <c r="AG3740" i="2"/>
  <c r="AF3740" i="2"/>
  <c r="AS3739" i="2"/>
  <c r="AQ3739" i="2"/>
  <c r="AI3739" i="2"/>
  <c r="AH3739" i="2"/>
  <c r="AG3739" i="2"/>
  <c r="AF3739" i="2"/>
  <c r="AS3738" i="2"/>
  <c r="AQ3738" i="2"/>
  <c r="AI3738" i="2"/>
  <c r="AH3738" i="2"/>
  <c r="AG3738" i="2"/>
  <c r="AF3738" i="2"/>
  <c r="AS3737" i="2"/>
  <c r="AQ3737" i="2"/>
  <c r="AI3737" i="2"/>
  <c r="AH3737" i="2"/>
  <c r="AG3737" i="2"/>
  <c r="AF3737" i="2"/>
  <c r="AS3736" i="2"/>
  <c r="AQ3736" i="2"/>
  <c r="AI3736" i="2"/>
  <c r="AH3736" i="2"/>
  <c r="AG3736" i="2"/>
  <c r="AF3736" i="2"/>
  <c r="AS3735" i="2"/>
  <c r="AQ3735" i="2"/>
  <c r="AI3735" i="2"/>
  <c r="AH3735" i="2"/>
  <c r="AG3735" i="2"/>
  <c r="AF3735" i="2"/>
  <c r="AS3734" i="2"/>
  <c r="AQ3734" i="2"/>
  <c r="AI3734" i="2"/>
  <c r="AH3734" i="2"/>
  <c r="AG3734" i="2"/>
  <c r="AF3734" i="2"/>
  <c r="AS3733" i="2"/>
  <c r="AQ3733" i="2"/>
  <c r="AI3733" i="2"/>
  <c r="AH3733" i="2"/>
  <c r="AG3733" i="2"/>
  <c r="AF3733" i="2"/>
  <c r="AS3732" i="2"/>
  <c r="AQ3732" i="2"/>
  <c r="AI3732" i="2"/>
  <c r="AH3732" i="2"/>
  <c r="AG3732" i="2"/>
  <c r="AF3732" i="2"/>
  <c r="AS3731" i="2"/>
  <c r="AQ3731" i="2"/>
  <c r="AI3731" i="2"/>
  <c r="AH3731" i="2"/>
  <c r="AG3731" i="2"/>
  <c r="AF3731" i="2"/>
  <c r="AS3730" i="2"/>
  <c r="AQ3730" i="2"/>
  <c r="AI3730" i="2"/>
  <c r="AH3730" i="2"/>
  <c r="AG3730" i="2"/>
  <c r="AF3730" i="2"/>
  <c r="AS3729" i="2"/>
  <c r="AQ3729" i="2"/>
  <c r="AI3729" i="2"/>
  <c r="AH3729" i="2"/>
  <c r="AG3729" i="2"/>
  <c r="AF3729" i="2"/>
  <c r="AS3728" i="2"/>
  <c r="AQ3728" i="2"/>
  <c r="AI3728" i="2"/>
  <c r="AH3728" i="2"/>
  <c r="AG3728" i="2"/>
  <c r="AF3728" i="2"/>
  <c r="AS3727" i="2"/>
  <c r="AQ3727" i="2"/>
  <c r="AI3727" i="2"/>
  <c r="AH3727" i="2"/>
  <c r="AG3727" i="2"/>
  <c r="AF3727" i="2"/>
  <c r="AS3726" i="2"/>
  <c r="AQ3726" i="2"/>
  <c r="AI3726" i="2"/>
  <c r="AH3726" i="2"/>
  <c r="AG3726" i="2"/>
  <c r="AF3726" i="2"/>
  <c r="AS3725" i="2"/>
  <c r="AQ3725" i="2"/>
  <c r="AI3725" i="2"/>
  <c r="AH3725" i="2"/>
  <c r="AG3725" i="2"/>
  <c r="AF3725" i="2"/>
  <c r="AS3724" i="2"/>
  <c r="AQ3724" i="2"/>
  <c r="AI3724" i="2"/>
  <c r="AH3724" i="2"/>
  <c r="AG3724" i="2"/>
  <c r="AF3724" i="2"/>
  <c r="AS3723" i="2"/>
  <c r="AQ3723" i="2"/>
  <c r="AI3723" i="2"/>
  <c r="AH3723" i="2"/>
  <c r="AG3723" i="2"/>
  <c r="AF3723" i="2"/>
  <c r="AS3722" i="2"/>
  <c r="AQ3722" i="2"/>
  <c r="AI3722" i="2"/>
  <c r="AH3722" i="2"/>
  <c r="AG3722" i="2"/>
  <c r="AF3722" i="2"/>
  <c r="AS3721" i="2"/>
  <c r="AQ3721" i="2"/>
  <c r="AI3721" i="2"/>
  <c r="AH3721" i="2"/>
  <c r="AG3721" i="2"/>
  <c r="AF3721" i="2"/>
  <c r="AS3720" i="2"/>
  <c r="AQ3720" i="2"/>
  <c r="AI3720" i="2"/>
  <c r="AH3720" i="2"/>
  <c r="AG3720" i="2"/>
  <c r="AF3720" i="2"/>
  <c r="AS3719" i="2"/>
  <c r="AQ3719" i="2"/>
  <c r="AI3719" i="2"/>
  <c r="AH3719" i="2"/>
  <c r="AG3719" i="2"/>
  <c r="AF3719" i="2"/>
  <c r="AS3718" i="2"/>
  <c r="AQ3718" i="2"/>
  <c r="AI3718" i="2"/>
  <c r="AH3718" i="2"/>
  <c r="AG3718" i="2"/>
  <c r="AF3718" i="2"/>
  <c r="AS3717" i="2"/>
  <c r="AQ3717" i="2"/>
  <c r="AI3717" i="2"/>
  <c r="AH3717" i="2"/>
  <c r="AG3717" i="2"/>
  <c r="AF3717" i="2"/>
  <c r="AS3716" i="2"/>
  <c r="AQ3716" i="2"/>
  <c r="AI3716" i="2"/>
  <c r="AH3716" i="2"/>
  <c r="AG3716" i="2"/>
  <c r="AF3716" i="2"/>
  <c r="AS3715" i="2"/>
  <c r="AQ3715" i="2"/>
  <c r="AI3715" i="2"/>
  <c r="AH3715" i="2"/>
  <c r="AG3715" i="2"/>
  <c r="AF3715" i="2"/>
  <c r="AS836" i="2"/>
  <c r="AQ836" i="2"/>
  <c r="AI836" i="2"/>
  <c r="AH836" i="2"/>
  <c r="AG836" i="2"/>
  <c r="AF836" i="2"/>
  <c r="AS2199" i="2"/>
  <c r="AQ2199" i="2"/>
  <c r="AI2199" i="2"/>
  <c r="AH2199" i="2"/>
  <c r="AG2199" i="2"/>
  <c r="AF2199" i="2"/>
  <c r="AS3494" i="2"/>
  <c r="AQ3494" i="2"/>
  <c r="AI3494" i="2"/>
  <c r="AH3494" i="2"/>
  <c r="AG3494" i="2"/>
  <c r="AF3494" i="2"/>
  <c r="AS835" i="2"/>
  <c r="AQ835" i="2"/>
  <c r="AI835" i="2"/>
  <c r="AH835" i="2"/>
  <c r="AG835" i="2"/>
  <c r="AF835" i="2"/>
  <c r="AS278" i="2"/>
  <c r="AQ278" i="2"/>
  <c r="AI278" i="2"/>
  <c r="AH278" i="2"/>
  <c r="AG278" i="2"/>
  <c r="AF278" i="2"/>
  <c r="AS2817" i="2"/>
  <c r="AQ2817" i="2"/>
  <c r="AI2817" i="2"/>
  <c r="AH2817" i="2"/>
  <c r="AG2817" i="2"/>
  <c r="AF2817" i="2"/>
  <c r="AS834" i="2"/>
  <c r="AQ834" i="2"/>
  <c r="AI834" i="2"/>
  <c r="AH834" i="2"/>
  <c r="AG834" i="2"/>
  <c r="AF834" i="2"/>
  <c r="AS1473" i="2"/>
  <c r="AQ1473" i="2"/>
  <c r="AI1473" i="2"/>
  <c r="AH1473" i="2"/>
  <c r="AG1473" i="2"/>
  <c r="AF1473" i="2"/>
  <c r="AS2198" i="2"/>
  <c r="AQ2198" i="2"/>
  <c r="AI2198" i="2"/>
  <c r="AH2198" i="2"/>
  <c r="AG2198" i="2"/>
  <c r="AF2198" i="2"/>
  <c r="AS277" i="2"/>
  <c r="AQ277" i="2"/>
  <c r="AI277" i="2"/>
  <c r="AH277" i="2"/>
  <c r="AG277" i="2"/>
  <c r="AF277" i="2"/>
  <c r="AS276" i="2"/>
  <c r="AQ276" i="2"/>
  <c r="AI276" i="2"/>
  <c r="AH276" i="2"/>
  <c r="AG276" i="2"/>
  <c r="AF276" i="2"/>
  <c r="AS833" i="2"/>
  <c r="AQ833" i="2"/>
  <c r="AI833" i="2"/>
  <c r="AH833" i="2"/>
  <c r="AG833" i="2"/>
  <c r="AF833" i="2"/>
  <c r="AS832" i="2"/>
  <c r="AQ832" i="2"/>
  <c r="AI832" i="2"/>
  <c r="AH832" i="2"/>
  <c r="AG832" i="2"/>
  <c r="AF832" i="2"/>
  <c r="AS2197" i="2"/>
  <c r="AQ2197" i="2"/>
  <c r="AI2197" i="2"/>
  <c r="AH2197" i="2"/>
  <c r="AG2197" i="2"/>
  <c r="AF2197" i="2"/>
  <c r="AS3714" i="2"/>
  <c r="AQ3714" i="2"/>
  <c r="AI3714" i="2"/>
  <c r="AH3714" i="2"/>
  <c r="AG3714" i="2"/>
  <c r="AF3714" i="2"/>
  <c r="AS3259" i="2"/>
  <c r="AQ3259" i="2"/>
  <c r="AI3259" i="2"/>
  <c r="AH3259" i="2"/>
  <c r="AG3259" i="2"/>
  <c r="AF3259" i="2"/>
  <c r="AS60" i="2"/>
  <c r="AQ60" i="2"/>
  <c r="AI60" i="2"/>
  <c r="AH60" i="2"/>
  <c r="AG60" i="2"/>
  <c r="AF60" i="2"/>
  <c r="AS2816" i="2"/>
  <c r="AQ2816" i="2"/>
  <c r="AI2816" i="2"/>
  <c r="AH2816" i="2"/>
  <c r="AG2816" i="2"/>
  <c r="AF2816" i="2"/>
  <c r="AS1472" i="2"/>
  <c r="AQ1472" i="2"/>
  <c r="AI1472" i="2"/>
  <c r="AH1472" i="2"/>
  <c r="AG1472" i="2"/>
  <c r="AF1472" i="2"/>
  <c r="AS275" i="2"/>
  <c r="AQ275" i="2"/>
  <c r="AI275" i="2"/>
  <c r="AH275" i="2"/>
  <c r="AG275" i="2"/>
  <c r="AF275" i="2"/>
  <c r="AS2815" i="2"/>
  <c r="AQ2815" i="2"/>
  <c r="AI2815" i="2"/>
  <c r="AH2815" i="2"/>
  <c r="AG2815" i="2"/>
  <c r="AF2815" i="2"/>
  <c r="AS3258" i="2"/>
  <c r="AQ3258" i="2"/>
  <c r="AI3258" i="2"/>
  <c r="AH3258" i="2"/>
  <c r="AG3258" i="2"/>
  <c r="AF3258" i="2"/>
  <c r="AS831" i="2"/>
  <c r="AQ831" i="2"/>
  <c r="AI831" i="2"/>
  <c r="AH831" i="2"/>
  <c r="AG831" i="2"/>
  <c r="AF831" i="2"/>
  <c r="AS274" i="2"/>
  <c r="AQ274" i="2"/>
  <c r="AI274" i="2"/>
  <c r="AH274" i="2"/>
  <c r="AG274" i="2"/>
  <c r="AF274" i="2"/>
  <c r="AS2814" i="2"/>
  <c r="AQ2814" i="2"/>
  <c r="AI2814" i="2"/>
  <c r="AH2814" i="2"/>
  <c r="AG2814" i="2"/>
  <c r="AF2814" i="2"/>
  <c r="AS3493" i="2"/>
  <c r="AQ3493" i="2"/>
  <c r="AI3493" i="2"/>
  <c r="AH3493" i="2"/>
  <c r="AG3493" i="2"/>
  <c r="AF3493" i="2"/>
  <c r="AS1471" i="2"/>
  <c r="AQ1471" i="2"/>
  <c r="AI1471" i="2"/>
  <c r="AH1471" i="2"/>
  <c r="AG1471" i="2"/>
  <c r="AF1471" i="2"/>
  <c r="AS3257" i="2"/>
  <c r="AQ3257" i="2"/>
  <c r="AI3257" i="2"/>
  <c r="AH3257" i="2"/>
  <c r="AG3257" i="2"/>
  <c r="AF3257" i="2"/>
  <c r="AS273" i="2"/>
  <c r="AQ273" i="2"/>
  <c r="AI273" i="2"/>
  <c r="AH273" i="2"/>
  <c r="AG273" i="2"/>
  <c r="AF273" i="2"/>
  <c r="AS1470" i="2"/>
  <c r="AQ1470" i="2"/>
  <c r="AI1470" i="2"/>
  <c r="AH1470" i="2"/>
  <c r="AG1470" i="2"/>
  <c r="AF1470" i="2"/>
  <c r="AS830" i="2"/>
  <c r="AQ830" i="2"/>
  <c r="AI830" i="2"/>
  <c r="AH830" i="2"/>
  <c r="AG830" i="2"/>
  <c r="AF830" i="2"/>
  <c r="AS3256" i="2"/>
  <c r="AQ3256" i="2"/>
  <c r="AI3256" i="2"/>
  <c r="AH3256" i="2"/>
  <c r="AG3256" i="2"/>
  <c r="AF3256" i="2"/>
  <c r="AS2813" i="2"/>
  <c r="AQ2813" i="2"/>
  <c r="AI2813" i="2"/>
  <c r="AH2813" i="2"/>
  <c r="AG2813" i="2"/>
  <c r="AF2813" i="2"/>
  <c r="AS1469" i="2"/>
  <c r="AQ1469" i="2"/>
  <c r="AI1469" i="2"/>
  <c r="AH1469" i="2"/>
  <c r="AG1469" i="2"/>
  <c r="AF1469" i="2"/>
  <c r="AS272" i="2"/>
  <c r="AQ272" i="2"/>
  <c r="AI272" i="2"/>
  <c r="AH272" i="2"/>
  <c r="AG272" i="2"/>
  <c r="AF272" i="2"/>
  <c r="AS3713" i="2"/>
  <c r="AQ3713" i="2"/>
  <c r="AI3713" i="2"/>
  <c r="AH3713" i="2"/>
  <c r="AG3713" i="2"/>
  <c r="AF3713" i="2"/>
  <c r="AS3712" i="2"/>
  <c r="AQ3712" i="2"/>
  <c r="AI3712" i="2"/>
  <c r="AH3712" i="2"/>
  <c r="AG3712" i="2"/>
  <c r="AF3712" i="2"/>
  <c r="AS3711" i="2"/>
  <c r="AQ3711" i="2"/>
  <c r="AI3711" i="2"/>
  <c r="AH3711" i="2"/>
  <c r="AG3711" i="2"/>
  <c r="AF3711" i="2"/>
  <c r="AS271" i="2"/>
  <c r="AQ271" i="2"/>
  <c r="AI271" i="2"/>
  <c r="AH271" i="2"/>
  <c r="AG271" i="2"/>
  <c r="AF271" i="2"/>
  <c r="AS270" i="2"/>
  <c r="AQ270" i="2"/>
  <c r="AI270" i="2"/>
  <c r="AH270" i="2"/>
  <c r="AG270" i="2"/>
  <c r="AF270" i="2"/>
  <c r="AS2812" i="2"/>
  <c r="AQ2812" i="2"/>
  <c r="AI2812" i="2"/>
  <c r="AH2812" i="2"/>
  <c r="AG2812" i="2"/>
  <c r="AF2812" i="2"/>
  <c r="AS2196" i="2"/>
  <c r="AQ2196" i="2"/>
  <c r="AI2196" i="2"/>
  <c r="AH2196" i="2"/>
  <c r="AG2196" i="2"/>
  <c r="AF2196" i="2"/>
  <c r="AS829" i="2"/>
  <c r="AQ829" i="2"/>
  <c r="AI829" i="2"/>
  <c r="AH829" i="2"/>
  <c r="AG829" i="2"/>
  <c r="AF829" i="2"/>
  <c r="AS828" i="2"/>
  <c r="AQ828" i="2"/>
  <c r="AI828" i="2"/>
  <c r="AH828" i="2"/>
  <c r="AG828" i="2"/>
  <c r="AF828" i="2"/>
  <c r="AS269" i="2"/>
  <c r="AQ269" i="2"/>
  <c r="AI269" i="2"/>
  <c r="AH269" i="2"/>
  <c r="AG269" i="2"/>
  <c r="AF269" i="2"/>
  <c r="AS827" i="2"/>
  <c r="AQ827" i="2"/>
  <c r="AI827" i="2"/>
  <c r="AH827" i="2"/>
  <c r="AG827" i="2"/>
  <c r="AF827" i="2"/>
  <c r="AS2811" i="2"/>
  <c r="AQ2811" i="2"/>
  <c r="AI2811" i="2"/>
  <c r="AH2811" i="2"/>
  <c r="AG2811" i="2"/>
  <c r="AF2811" i="2"/>
  <c r="AS826" i="2"/>
  <c r="AQ826" i="2"/>
  <c r="AI826" i="2"/>
  <c r="AH826" i="2"/>
  <c r="AG826" i="2"/>
  <c r="AF826" i="2"/>
  <c r="AS825" i="2"/>
  <c r="AQ825" i="2"/>
  <c r="AI825" i="2"/>
  <c r="AH825" i="2"/>
  <c r="AG825" i="2"/>
  <c r="AF825" i="2"/>
  <c r="AS824" i="2"/>
  <c r="AQ824" i="2"/>
  <c r="AI824" i="2"/>
  <c r="AH824" i="2"/>
  <c r="AG824" i="2"/>
  <c r="AF824" i="2"/>
  <c r="AS1468" i="2"/>
  <c r="AQ1468" i="2"/>
  <c r="AI1468" i="2"/>
  <c r="AH1468" i="2"/>
  <c r="AG1468" i="2"/>
  <c r="AF1468" i="2"/>
  <c r="AS2195" i="2"/>
  <c r="AQ2195" i="2"/>
  <c r="AI2195" i="2"/>
  <c r="AH2195" i="2"/>
  <c r="AG2195" i="2"/>
  <c r="AF2195" i="2"/>
  <c r="AS823" i="2"/>
  <c r="AQ823" i="2"/>
  <c r="AI823" i="2"/>
  <c r="AH823" i="2"/>
  <c r="AG823" i="2"/>
  <c r="AF823" i="2"/>
  <c r="AS1467" i="2"/>
  <c r="AQ1467" i="2"/>
  <c r="AI1467" i="2"/>
  <c r="AH1467" i="2"/>
  <c r="AG1467" i="2"/>
  <c r="AF1467" i="2"/>
  <c r="AS822" i="2"/>
  <c r="AQ822" i="2"/>
  <c r="AI822" i="2"/>
  <c r="AH822" i="2"/>
  <c r="AG822" i="2"/>
  <c r="AF822" i="2"/>
  <c r="AS1466" i="2"/>
  <c r="AQ1466" i="2"/>
  <c r="AI1466" i="2"/>
  <c r="AH1466" i="2"/>
  <c r="AG1466" i="2"/>
  <c r="AF1466" i="2"/>
  <c r="AS821" i="2"/>
  <c r="AQ821" i="2"/>
  <c r="AI821" i="2"/>
  <c r="AH821" i="2"/>
  <c r="AG821" i="2"/>
  <c r="AF821" i="2"/>
  <c r="AS2194" i="2"/>
  <c r="AQ2194" i="2"/>
  <c r="AI2194" i="2"/>
  <c r="AH2194" i="2"/>
  <c r="AG2194" i="2"/>
  <c r="AF2194" i="2"/>
  <c r="AS820" i="2"/>
  <c r="AQ820" i="2"/>
  <c r="AI820" i="2"/>
  <c r="AH820" i="2"/>
  <c r="AG820" i="2"/>
  <c r="AF820" i="2"/>
  <c r="AS819" i="2"/>
  <c r="AQ819" i="2"/>
  <c r="AI819" i="2"/>
  <c r="AH819" i="2"/>
  <c r="AG819" i="2"/>
  <c r="AF819" i="2"/>
  <c r="AS1465" i="2"/>
  <c r="AQ1465" i="2"/>
  <c r="AI1465" i="2"/>
  <c r="AH1465" i="2"/>
  <c r="AG1465" i="2"/>
  <c r="AF1465" i="2"/>
  <c r="AS3492" i="2"/>
  <c r="AQ3492" i="2"/>
  <c r="AI3492" i="2"/>
  <c r="AH3492" i="2"/>
  <c r="AG3492" i="2"/>
  <c r="AF3492" i="2"/>
  <c r="AS1464" i="2"/>
  <c r="AQ1464" i="2"/>
  <c r="AI1464" i="2"/>
  <c r="AH1464" i="2"/>
  <c r="AG1464" i="2"/>
  <c r="AF1464" i="2"/>
  <c r="AS3491" i="2"/>
  <c r="AQ3491" i="2"/>
  <c r="AI3491" i="2"/>
  <c r="AH3491" i="2"/>
  <c r="AG3491" i="2"/>
  <c r="AF3491" i="2"/>
  <c r="AS3710" i="2"/>
  <c r="AQ3710" i="2"/>
  <c r="AI3710" i="2"/>
  <c r="AH3710" i="2"/>
  <c r="AG3710" i="2"/>
  <c r="AF3710" i="2"/>
  <c r="AS3709" i="2"/>
  <c r="AQ3709" i="2"/>
  <c r="AI3709" i="2"/>
  <c r="AH3709" i="2"/>
  <c r="AG3709" i="2"/>
  <c r="AF3709" i="2"/>
  <c r="AS3708" i="2"/>
  <c r="AQ3708" i="2"/>
  <c r="AI3708" i="2"/>
  <c r="AH3708" i="2"/>
  <c r="AG3708" i="2"/>
  <c r="AF3708" i="2"/>
  <c r="AS3707" i="2"/>
  <c r="AQ3707" i="2"/>
  <c r="AI3707" i="2"/>
  <c r="AH3707" i="2"/>
  <c r="AG3707" i="2"/>
  <c r="AF3707" i="2"/>
  <c r="AS3706" i="2"/>
  <c r="AQ3706" i="2"/>
  <c r="AI3706" i="2"/>
  <c r="AH3706" i="2"/>
  <c r="AG3706" i="2"/>
  <c r="AF3706" i="2"/>
  <c r="AS3705" i="2"/>
  <c r="AQ3705" i="2"/>
  <c r="AI3705" i="2"/>
  <c r="AH3705" i="2"/>
  <c r="AG3705" i="2"/>
  <c r="AF3705" i="2"/>
  <c r="AS3704" i="2"/>
  <c r="AQ3704" i="2"/>
  <c r="AI3704" i="2"/>
  <c r="AH3704" i="2"/>
  <c r="AG3704" i="2"/>
  <c r="AF3704" i="2"/>
  <c r="AS3703" i="2"/>
  <c r="AQ3703" i="2"/>
  <c r="AI3703" i="2"/>
  <c r="AH3703" i="2"/>
  <c r="AG3703" i="2"/>
  <c r="AF3703" i="2"/>
  <c r="AS3702" i="2"/>
  <c r="AQ3702" i="2"/>
  <c r="AI3702" i="2"/>
  <c r="AH3702" i="2"/>
  <c r="AG3702" i="2"/>
  <c r="AF3702" i="2"/>
  <c r="AS3701" i="2"/>
  <c r="AQ3701" i="2"/>
  <c r="AI3701" i="2"/>
  <c r="AH3701" i="2"/>
  <c r="AG3701" i="2"/>
  <c r="AF3701" i="2"/>
  <c r="AS3700" i="2"/>
  <c r="AQ3700" i="2"/>
  <c r="AI3700" i="2"/>
  <c r="AH3700" i="2"/>
  <c r="AG3700" i="2"/>
  <c r="AF3700" i="2"/>
  <c r="AS3699" i="2"/>
  <c r="AQ3699" i="2"/>
  <c r="AI3699" i="2"/>
  <c r="AH3699" i="2"/>
  <c r="AG3699" i="2"/>
  <c r="AF3699" i="2"/>
  <c r="AS3698" i="2"/>
  <c r="AQ3698" i="2"/>
  <c r="AI3698" i="2"/>
  <c r="AH3698" i="2"/>
  <c r="AG3698" i="2"/>
  <c r="AF3698" i="2"/>
  <c r="AS3697" i="2"/>
  <c r="AQ3697" i="2"/>
  <c r="AI3697" i="2"/>
  <c r="AH3697" i="2"/>
  <c r="AG3697" i="2"/>
  <c r="AF3697" i="2"/>
  <c r="AS3696" i="2"/>
  <c r="AQ3696" i="2"/>
  <c r="AI3696" i="2"/>
  <c r="AH3696" i="2"/>
  <c r="AG3696" i="2"/>
  <c r="AF3696" i="2"/>
  <c r="AS3695" i="2"/>
  <c r="AQ3695" i="2"/>
  <c r="AI3695" i="2"/>
  <c r="AH3695" i="2"/>
  <c r="AG3695" i="2"/>
  <c r="AF3695" i="2"/>
  <c r="AS3694" i="2"/>
  <c r="AQ3694" i="2"/>
  <c r="AI3694" i="2"/>
  <c r="AH3694" i="2"/>
  <c r="AG3694" i="2"/>
  <c r="AF3694" i="2"/>
  <c r="AS3693" i="2"/>
  <c r="AQ3693" i="2"/>
  <c r="AI3693" i="2"/>
  <c r="AH3693" i="2"/>
  <c r="AG3693" i="2"/>
  <c r="AF3693" i="2"/>
  <c r="AS3692" i="2"/>
  <c r="AQ3692" i="2"/>
  <c r="AI3692" i="2"/>
  <c r="AH3692" i="2"/>
  <c r="AG3692" i="2"/>
  <c r="AF3692" i="2"/>
  <c r="AS3691" i="2"/>
  <c r="AQ3691" i="2"/>
  <c r="AI3691" i="2"/>
  <c r="AH3691" i="2"/>
  <c r="AG3691" i="2"/>
  <c r="AF3691" i="2"/>
  <c r="AS3690" i="2"/>
  <c r="AQ3690" i="2"/>
  <c r="AI3690" i="2"/>
  <c r="AH3690" i="2"/>
  <c r="AG3690" i="2"/>
  <c r="AF3690" i="2"/>
  <c r="AS2193" i="2"/>
  <c r="AQ2193" i="2"/>
  <c r="AI2193" i="2"/>
  <c r="AH2193" i="2"/>
  <c r="AG2193" i="2"/>
  <c r="AF2193" i="2"/>
  <c r="AS268" i="2"/>
  <c r="AQ268" i="2"/>
  <c r="AI268" i="2"/>
  <c r="AH268" i="2"/>
  <c r="AG268" i="2"/>
  <c r="AF268" i="2"/>
  <c r="AS3689" i="2"/>
  <c r="AQ3689" i="2"/>
  <c r="AI3689" i="2"/>
  <c r="AH3689" i="2"/>
  <c r="AG3689" i="2"/>
  <c r="AF3689" i="2"/>
  <c r="AS3688" i="2"/>
  <c r="AQ3688" i="2"/>
  <c r="AI3688" i="2"/>
  <c r="AH3688" i="2"/>
  <c r="AG3688" i="2"/>
  <c r="AF3688" i="2"/>
  <c r="AS3255" i="2"/>
  <c r="AQ3255" i="2"/>
  <c r="AI3255" i="2"/>
  <c r="AH3255" i="2"/>
  <c r="AG3255" i="2"/>
  <c r="AF3255" i="2"/>
  <c r="AS1463" i="2"/>
  <c r="AQ1463" i="2"/>
  <c r="AI1463" i="2"/>
  <c r="AH1463" i="2"/>
  <c r="AG1463" i="2"/>
  <c r="AF1463" i="2"/>
  <c r="AS818" i="2"/>
  <c r="AQ818" i="2"/>
  <c r="AI818" i="2"/>
  <c r="AH818" i="2"/>
  <c r="AG818" i="2"/>
  <c r="AF818" i="2"/>
  <c r="AS2810" i="2"/>
  <c r="AQ2810" i="2"/>
  <c r="AI2810" i="2"/>
  <c r="AH2810" i="2"/>
  <c r="AG2810" i="2"/>
  <c r="AF2810" i="2"/>
  <c r="AS2809" i="2"/>
  <c r="AQ2809" i="2"/>
  <c r="AI2809" i="2"/>
  <c r="AH2809" i="2"/>
  <c r="AG2809" i="2"/>
  <c r="AF2809" i="2"/>
  <c r="AS2808" i="2"/>
  <c r="AQ2808" i="2"/>
  <c r="AI2808" i="2"/>
  <c r="AH2808" i="2"/>
  <c r="AG2808" i="2"/>
  <c r="AF2808" i="2"/>
  <c r="AS817" i="2"/>
  <c r="AQ817" i="2"/>
  <c r="AI817" i="2"/>
  <c r="AH817" i="2"/>
  <c r="AG817" i="2"/>
  <c r="AF817" i="2"/>
  <c r="AS816" i="2"/>
  <c r="AQ816" i="2"/>
  <c r="AI816" i="2"/>
  <c r="AH816" i="2"/>
  <c r="AG816" i="2"/>
  <c r="AF816" i="2"/>
  <c r="AS2192" i="2"/>
  <c r="AQ2192" i="2"/>
  <c r="AI2192" i="2"/>
  <c r="AH2192" i="2"/>
  <c r="AG2192" i="2"/>
  <c r="AF2192" i="2"/>
  <c r="AS2807" i="2"/>
  <c r="AQ2807" i="2"/>
  <c r="AI2807" i="2"/>
  <c r="AH2807" i="2"/>
  <c r="AG2807" i="2"/>
  <c r="AF2807" i="2"/>
  <c r="AS815" i="2"/>
  <c r="AQ815" i="2"/>
  <c r="AI815" i="2"/>
  <c r="AH815" i="2"/>
  <c r="AG815" i="2"/>
  <c r="AF815" i="2"/>
  <c r="AS2191" i="2"/>
  <c r="AQ2191" i="2"/>
  <c r="AI2191" i="2"/>
  <c r="AH2191" i="2"/>
  <c r="AG2191" i="2"/>
  <c r="AF2191" i="2"/>
  <c r="AS2190" i="2"/>
  <c r="AQ2190" i="2"/>
  <c r="AI2190" i="2"/>
  <c r="AH2190" i="2"/>
  <c r="AG2190" i="2"/>
  <c r="AF2190" i="2"/>
  <c r="AS814" i="2"/>
  <c r="AQ814" i="2"/>
  <c r="AI814" i="2"/>
  <c r="AH814" i="2"/>
  <c r="AG814" i="2"/>
  <c r="AF814" i="2"/>
  <c r="AS813" i="2"/>
  <c r="AQ813" i="2"/>
  <c r="AI813" i="2"/>
  <c r="AH813" i="2"/>
  <c r="AG813" i="2"/>
  <c r="AF813" i="2"/>
  <c r="AS2189" i="2"/>
  <c r="AQ2189" i="2"/>
  <c r="AI2189" i="2"/>
  <c r="AH2189" i="2"/>
  <c r="AG2189" i="2"/>
  <c r="AF2189" i="2"/>
  <c r="AS3687" i="2"/>
  <c r="AQ3687" i="2"/>
  <c r="AI3687" i="2"/>
  <c r="AH3687" i="2"/>
  <c r="AG3687" i="2"/>
  <c r="AF3687" i="2"/>
  <c r="AS267" i="2"/>
  <c r="AQ267" i="2"/>
  <c r="AI267" i="2"/>
  <c r="AH267" i="2"/>
  <c r="AG267" i="2"/>
  <c r="AF267" i="2"/>
  <c r="AS1462" i="2"/>
  <c r="AQ1462" i="2"/>
  <c r="AI1462" i="2"/>
  <c r="AH1462" i="2"/>
  <c r="AG1462" i="2"/>
  <c r="AF1462" i="2"/>
  <c r="AS3254" i="2"/>
  <c r="AQ3254" i="2"/>
  <c r="AI3254" i="2"/>
  <c r="AH3254" i="2"/>
  <c r="AG3254" i="2"/>
  <c r="AF3254" i="2"/>
  <c r="AS2188" i="2"/>
  <c r="AQ2188" i="2"/>
  <c r="AI2188" i="2"/>
  <c r="AH2188" i="2"/>
  <c r="AG2188" i="2"/>
  <c r="AF2188" i="2"/>
  <c r="AS1461" i="2"/>
  <c r="AQ1461" i="2"/>
  <c r="AI1461" i="2"/>
  <c r="AH1461" i="2"/>
  <c r="AG1461" i="2"/>
  <c r="AF1461" i="2"/>
  <c r="AS3490" i="2"/>
  <c r="AQ3490" i="2"/>
  <c r="AI3490" i="2"/>
  <c r="AH3490" i="2"/>
  <c r="AG3490" i="2"/>
  <c r="AF3490" i="2"/>
  <c r="AS2806" i="2"/>
  <c r="AQ2806" i="2"/>
  <c r="AI2806" i="2"/>
  <c r="AH2806" i="2"/>
  <c r="AG2806" i="2"/>
  <c r="AF2806" i="2"/>
  <c r="AS266" i="2"/>
  <c r="AQ266" i="2"/>
  <c r="AI266" i="2"/>
  <c r="AH266" i="2"/>
  <c r="AG266" i="2"/>
  <c r="AF266" i="2"/>
  <c r="AS3253" i="2"/>
  <c r="AQ3253" i="2"/>
  <c r="AI3253" i="2"/>
  <c r="AH3253" i="2"/>
  <c r="AG3253" i="2"/>
  <c r="AF3253" i="2"/>
  <c r="AS59" i="2"/>
  <c r="AQ59" i="2"/>
  <c r="AI59" i="2"/>
  <c r="AH59" i="2"/>
  <c r="AG59" i="2"/>
  <c r="AF59" i="2"/>
  <c r="AS2187" i="2"/>
  <c r="AQ2187" i="2"/>
  <c r="AI2187" i="2"/>
  <c r="AH2187" i="2"/>
  <c r="AG2187" i="2"/>
  <c r="AF2187" i="2"/>
  <c r="AS2186" i="2"/>
  <c r="AQ2186" i="2"/>
  <c r="AI2186" i="2"/>
  <c r="AH2186" i="2"/>
  <c r="AG2186" i="2"/>
  <c r="AF2186" i="2"/>
  <c r="AS2185" i="2"/>
  <c r="AQ2185" i="2"/>
  <c r="AI2185" i="2"/>
  <c r="AH2185" i="2"/>
  <c r="AG2185" i="2"/>
  <c r="AF2185" i="2"/>
  <c r="AS1460" i="2"/>
  <c r="AQ1460" i="2"/>
  <c r="AI1460" i="2"/>
  <c r="AH1460" i="2"/>
  <c r="AG1460" i="2"/>
  <c r="AF1460" i="2"/>
  <c r="AS58" i="2"/>
  <c r="AQ58" i="2"/>
  <c r="AI58" i="2"/>
  <c r="AH58" i="2"/>
  <c r="AG58" i="2"/>
  <c r="AF58" i="2"/>
  <c r="AS3686" i="2"/>
  <c r="AQ3686" i="2"/>
  <c r="AI3686" i="2"/>
  <c r="AH3686" i="2"/>
  <c r="AG3686" i="2"/>
  <c r="AF3686" i="2"/>
  <c r="AS3685" i="2"/>
  <c r="AQ3685" i="2"/>
  <c r="AI3685" i="2"/>
  <c r="AH3685" i="2"/>
  <c r="AG3685" i="2"/>
  <c r="AF3685" i="2"/>
  <c r="AS3684" i="2"/>
  <c r="AQ3684" i="2"/>
  <c r="AI3684" i="2"/>
  <c r="AH3684" i="2"/>
  <c r="AG3684" i="2"/>
  <c r="AF3684" i="2"/>
  <c r="AS3683" i="2"/>
  <c r="AQ3683" i="2"/>
  <c r="AI3683" i="2"/>
  <c r="AH3683" i="2"/>
  <c r="AG3683" i="2"/>
  <c r="AF3683" i="2"/>
  <c r="AS3682" i="2"/>
  <c r="AQ3682" i="2"/>
  <c r="AI3682" i="2"/>
  <c r="AH3682" i="2"/>
  <c r="AG3682" i="2"/>
  <c r="AF3682" i="2"/>
  <c r="AS3681" i="2"/>
  <c r="AQ3681" i="2"/>
  <c r="AI3681" i="2"/>
  <c r="AH3681" i="2"/>
  <c r="AG3681" i="2"/>
  <c r="AF3681" i="2"/>
  <c r="AS265" i="2"/>
  <c r="AQ265" i="2"/>
  <c r="AI265" i="2"/>
  <c r="AH265" i="2"/>
  <c r="AG265" i="2"/>
  <c r="AF265" i="2"/>
  <c r="AS2184" i="2"/>
  <c r="AQ2184" i="2"/>
  <c r="AI2184" i="2"/>
  <c r="AH2184" i="2"/>
  <c r="AG2184" i="2"/>
  <c r="AF2184" i="2"/>
  <c r="AS2805" i="2"/>
  <c r="AQ2805" i="2"/>
  <c r="AI2805" i="2"/>
  <c r="AH2805" i="2"/>
  <c r="AG2805" i="2"/>
  <c r="AF2805" i="2"/>
  <c r="AS812" i="2"/>
  <c r="AQ812" i="2"/>
  <c r="AI812" i="2"/>
  <c r="AH812" i="2"/>
  <c r="AG812" i="2"/>
  <c r="AF812" i="2"/>
  <c r="AS811" i="2"/>
  <c r="AQ811" i="2"/>
  <c r="AI811" i="2"/>
  <c r="AH811" i="2"/>
  <c r="AG811" i="2"/>
  <c r="AF811" i="2"/>
  <c r="AS1459" i="2"/>
  <c r="AQ1459" i="2"/>
  <c r="AI1459" i="2"/>
  <c r="AH1459" i="2"/>
  <c r="AG1459" i="2"/>
  <c r="AF1459" i="2"/>
  <c r="AS264" i="2"/>
  <c r="AQ264" i="2"/>
  <c r="AI264" i="2"/>
  <c r="AH264" i="2"/>
  <c r="AG264" i="2"/>
  <c r="AF264" i="2"/>
  <c r="AS2183" i="2"/>
  <c r="AQ2183" i="2"/>
  <c r="AI2183" i="2"/>
  <c r="AH2183" i="2"/>
  <c r="AG2183" i="2"/>
  <c r="AF2183" i="2"/>
  <c r="AS2182" i="2"/>
  <c r="AQ2182" i="2"/>
  <c r="AI2182" i="2"/>
  <c r="AH2182" i="2"/>
  <c r="AG2182" i="2"/>
  <c r="AF2182" i="2"/>
  <c r="AS3489" i="2"/>
  <c r="AQ3489" i="2"/>
  <c r="AI3489" i="2"/>
  <c r="AH3489" i="2"/>
  <c r="AG3489" i="2"/>
  <c r="AF3489" i="2"/>
  <c r="AS2804" i="2"/>
  <c r="AQ2804" i="2"/>
  <c r="AI2804" i="2"/>
  <c r="AH2804" i="2"/>
  <c r="AG2804" i="2"/>
  <c r="AF2804" i="2"/>
  <c r="AS2181" i="2"/>
  <c r="AQ2181" i="2"/>
  <c r="AI2181" i="2"/>
  <c r="AH2181" i="2"/>
  <c r="AG2181" i="2"/>
  <c r="AF2181" i="2"/>
  <c r="AS1458" i="2"/>
  <c r="AQ1458" i="2"/>
  <c r="AI1458" i="2"/>
  <c r="AH1458" i="2"/>
  <c r="AG1458" i="2"/>
  <c r="AF1458" i="2"/>
  <c r="AS2180" i="2"/>
  <c r="AQ2180" i="2"/>
  <c r="AI2180" i="2"/>
  <c r="AH2180" i="2"/>
  <c r="AG2180" i="2"/>
  <c r="AF2180" i="2"/>
  <c r="AS3488" i="2"/>
  <c r="AQ3488" i="2"/>
  <c r="AI3488" i="2"/>
  <c r="AH3488" i="2"/>
  <c r="AG3488" i="2"/>
  <c r="AF3488" i="2"/>
  <c r="AS263" i="2"/>
  <c r="AQ263" i="2"/>
  <c r="AI263" i="2"/>
  <c r="AH263" i="2"/>
  <c r="AG263" i="2"/>
  <c r="AF263" i="2"/>
  <c r="AS2179" i="2"/>
  <c r="AQ2179" i="2"/>
  <c r="AI2179" i="2"/>
  <c r="AH2179" i="2"/>
  <c r="AG2179" i="2"/>
  <c r="AF2179" i="2"/>
  <c r="AS810" i="2"/>
  <c r="AQ810" i="2"/>
  <c r="AI810" i="2"/>
  <c r="AH810" i="2"/>
  <c r="AG810" i="2"/>
  <c r="AF810" i="2"/>
  <c r="AS3252" i="2"/>
  <c r="AQ3252" i="2"/>
  <c r="AI3252" i="2"/>
  <c r="AH3252" i="2"/>
  <c r="AG3252" i="2"/>
  <c r="AF3252" i="2"/>
  <c r="AS262" i="2"/>
  <c r="AQ262" i="2"/>
  <c r="AI262" i="2"/>
  <c r="AH262" i="2"/>
  <c r="AG262" i="2"/>
  <c r="AF262" i="2"/>
  <c r="AS2803" i="2"/>
  <c r="AQ2803" i="2"/>
  <c r="AI2803" i="2"/>
  <c r="AH2803" i="2"/>
  <c r="AG2803" i="2"/>
  <c r="AF2803" i="2"/>
  <c r="AS809" i="2"/>
  <c r="AQ809" i="2"/>
  <c r="AI809" i="2"/>
  <c r="AH809" i="2"/>
  <c r="AG809" i="2"/>
  <c r="AF809" i="2"/>
  <c r="AS2178" i="2"/>
  <c r="AQ2178" i="2"/>
  <c r="AI2178" i="2"/>
  <c r="AH2178" i="2"/>
  <c r="AG2178" i="2"/>
  <c r="AF2178" i="2"/>
  <c r="AS2177" i="2"/>
  <c r="AQ2177" i="2"/>
  <c r="AI2177" i="2"/>
  <c r="AH2177" i="2"/>
  <c r="AG2177" i="2"/>
  <c r="AF2177" i="2"/>
  <c r="AS1457" i="2"/>
  <c r="AQ1457" i="2"/>
  <c r="AI1457" i="2"/>
  <c r="AH1457" i="2"/>
  <c r="AG1457" i="2"/>
  <c r="AF1457" i="2"/>
  <c r="AS2802" i="2"/>
  <c r="AQ2802" i="2"/>
  <c r="AI2802" i="2"/>
  <c r="AH2802" i="2"/>
  <c r="AG2802" i="2"/>
  <c r="AF2802" i="2"/>
  <c r="AS2801" i="2"/>
  <c r="AQ2801" i="2"/>
  <c r="AI2801" i="2"/>
  <c r="AH2801" i="2"/>
  <c r="AG2801" i="2"/>
  <c r="AF2801" i="2"/>
  <c r="AS2800" i="2"/>
  <c r="AQ2800" i="2"/>
  <c r="AI2800" i="2"/>
  <c r="AH2800" i="2"/>
  <c r="AG2800" i="2"/>
  <c r="AF2800" i="2"/>
  <c r="AS2799" i="2"/>
  <c r="AQ2799" i="2"/>
  <c r="AI2799" i="2"/>
  <c r="AH2799" i="2"/>
  <c r="AG2799" i="2"/>
  <c r="AF2799" i="2"/>
  <c r="AS808" i="2"/>
  <c r="AQ808" i="2"/>
  <c r="AI808" i="2"/>
  <c r="AH808" i="2"/>
  <c r="AG808" i="2"/>
  <c r="AF808" i="2"/>
  <c r="AS261" i="2"/>
  <c r="AQ261" i="2"/>
  <c r="AI261" i="2"/>
  <c r="AH261" i="2"/>
  <c r="AG261" i="2"/>
  <c r="AF261" i="2"/>
  <c r="AS2176" i="2"/>
  <c r="AQ2176" i="2"/>
  <c r="AI2176" i="2"/>
  <c r="AH2176" i="2"/>
  <c r="AG2176" i="2"/>
  <c r="AF2176" i="2"/>
  <c r="AS1456" i="2"/>
  <c r="AQ1456" i="2"/>
  <c r="AI1456" i="2"/>
  <c r="AH1456" i="2"/>
  <c r="AG1456" i="2"/>
  <c r="AF1456" i="2"/>
  <c r="AS3487" i="2"/>
  <c r="AQ3487" i="2"/>
  <c r="AI3487" i="2"/>
  <c r="AH3487" i="2"/>
  <c r="AG3487" i="2"/>
  <c r="AF3487" i="2"/>
  <c r="AS3486" i="2"/>
  <c r="AQ3486" i="2"/>
  <c r="AI3486" i="2"/>
  <c r="AH3486" i="2"/>
  <c r="AG3486" i="2"/>
  <c r="AF3486" i="2"/>
  <c r="AS1455" i="2"/>
  <c r="AQ1455" i="2"/>
  <c r="AI1455" i="2"/>
  <c r="AH1455" i="2"/>
  <c r="AG1455" i="2"/>
  <c r="AF1455" i="2"/>
  <c r="AS1454" i="2"/>
  <c r="AQ1454" i="2"/>
  <c r="AI1454" i="2"/>
  <c r="AH1454" i="2"/>
  <c r="AG1454" i="2"/>
  <c r="AF1454" i="2"/>
  <c r="AS1453" i="2"/>
  <c r="AQ1453" i="2"/>
  <c r="AI1453" i="2"/>
  <c r="AH1453" i="2"/>
  <c r="AG1453" i="2"/>
  <c r="AF1453" i="2"/>
  <c r="AS807" i="2"/>
  <c r="AQ807" i="2"/>
  <c r="AI807" i="2"/>
  <c r="AH807" i="2"/>
  <c r="AG807" i="2"/>
  <c r="AF807" i="2"/>
  <c r="AS260" i="2"/>
  <c r="AQ260" i="2"/>
  <c r="AI260" i="2"/>
  <c r="AH260" i="2"/>
  <c r="AG260" i="2"/>
  <c r="AF260" i="2"/>
  <c r="AS1452" i="2"/>
  <c r="AQ1452" i="2"/>
  <c r="AI1452" i="2"/>
  <c r="AH1452" i="2"/>
  <c r="AG1452" i="2"/>
  <c r="AF1452" i="2"/>
  <c r="AS3251" i="2"/>
  <c r="AQ3251" i="2"/>
  <c r="AI3251" i="2"/>
  <c r="AH3251" i="2"/>
  <c r="AG3251" i="2"/>
  <c r="AF3251" i="2"/>
  <c r="AS1451" i="2"/>
  <c r="AQ1451" i="2"/>
  <c r="AI1451" i="2"/>
  <c r="AH1451" i="2"/>
  <c r="AG1451" i="2"/>
  <c r="AF1451" i="2"/>
  <c r="AS1450" i="2"/>
  <c r="AQ1450" i="2"/>
  <c r="AI1450" i="2"/>
  <c r="AH1450" i="2"/>
  <c r="AG1450" i="2"/>
  <c r="AF1450" i="2"/>
  <c r="AS2798" i="2"/>
  <c r="AQ2798" i="2"/>
  <c r="AI2798" i="2"/>
  <c r="AH2798" i="2"/>
  <c r="AG2798" i="2"/>
  <c r="AF2798" i="2"/>
  <c r="AS2175" i="2"/>
  <c r="AQ2175" i="2"/>
  <c r="AI2175" i="2"/>
  <c r="AH2175" i="2"/>
  <c r="AG2175" i="2"/>
  <c r="AF2175" i="2"/>
  <c r="AS806" i="2"/>
  <c r="AQ806" i="2"/>
  <c r="AI806" i="2"/>
  <c r="AH806" i="2"/>
  <c r="AG806" i="2"/>
  <c r="AF806" i="2"/>
  <c r="AS805" i="2"/>
  <c r="AQ805" i="2"/>
  <c r="AI805" i="2"/>
  <c r="AH805" i="2"/>
  <c r="AG805" i="2"/>
  <c r="AF805" i="2"/>
  <c r="AS2174" i="2"/>
  <c r="AQ2174" i="2"/>
  <c r="AI2174" i="2"/>
  <c r="AH2174" i="2"/>
  <c r="AG2174" i="2"/>
  <c r="AF2174" i="2"/>
  <c r="AS259" i="2"/>
  <c r="AQ259" i="2"/>
  <c r="AI259" i="2"/>
  <c r="AH259" i="2"/>
  <c r="AG259" i="2"/>
  <c r="AF259" i="2"/>
  <c r="AS2173" i="2"/>
  <c r="AQ2173" i="2"/>
  <c r="AI2173" i="2"/>
  <c r="AH2173" i="2"/>
  <c r="AG2173" i="2"/>
  <c r="AF2173" i="2"/>
  <c r="AS3250" i="2"/>
  <c r="AQ3250" i="2"/>
  <c r="AI3250" i="2"/>
  <c r="AH3250" i="2"/>
  <c r="AG3250" i="2"/>
  <c r="AF3250" i="2"/>
  <c r="AS2797" i="2"/>
  <c r="AQ2797" i="2"/>
  <c r="AI2797" i="2"/>
  <c r="AH2797" i="2"/>
  <c r="AG2797" i="2"/>
  <c r="AF2797" i="2"/>
  <c r="AS258" i="2"/>
  <c r="AQ258" i="2"/>
  <c r="AI258" i="2"/>
  <c r="AH258" i="2"/>
  <c r="AG258" i="2"/>
  <c r="AF258" i="2"/>
  <c r="AS3249" i="2"/>
  <c r="AQ3249" i="2"/>
  <c r="AI3249" i="2"/>
  <c r="AH3249" i="2"/>
  <c r="AG3249" i="2"/>
  <c r="AF3249" i="2"/>
  <c r="AS2796" i="2"/>
  <c r="AQ2796" i="2"/>
  <c r="AI2796" i="2"/>
  <c r="AH2796" i="2"/>
  <c r="AG2796" i="2"/>
  <c r="AF2796" i="2"/>
  <c r="AS1449" i="2"/>
  <c r="AQ1449" i="2"/>
  <c r="AI1449" i="2"/>
  <c r="AH1449" i="2"/>
  <c r="AG1449" i="2"/>
  <c r="AF1449" i="2"/>
  <c r="AS3248" i="2"/>
  <c r="AQ3248" i="2"/>
  <c r="AI3248" i="2"/>
  <c r="AH3248" i="2"/>
  <c r="AG3248" i="2"/>
  <c r="AF3248" i="2"/>
  <c r="AS257" i="2"/>
  <c r="AQ257" i="2"/>
  <c r="AI257" i="2"/>
  <c r="AH257" i="2"/>
  <c r="AG257" i="2"/>
  <c r="AF257" i="2"/>
  <c r="AS1448" i="2"/>
  <c r="AQ1448" i="2"/>
  <c r="AI1448" i="2"/>
  <c r="AH1448" i="2"/>
  <c r="AG1448" i="2"/>
  <c r="AF1448" i="2"/>
  <c r="AS1447" i="2"/>
  <c r="AQ1447" i="2"/>
  <c r="AI1447" i="2"/>
  <c r="AH1447" i="2"/>
  <c r="AG1447" i="2"/>
  <c r="AF1447" i="2"/>
  <c r="AS804" i="2"/>
  <c r="AQ804" i="2"/>
  <c r="AI804" i="2"/>
  <c r="AH804" i="2"/>
  <c r="AG804" i="2"/>
  <c r="AF804" i="2"/>
  <c r="AS803" i="2"/>
  <c r="AQ803" i="2"/>
  <c r="AI803" i="2"/>
  <c r="AH803" i="2"/>
  <c r="AG803" i="2"/>
  <c r="AF803" i="2"/>
  <c r="AS2172" i="2"/>
  <c r="AQ2172" i="2"/>
  <c r="AI2172" i="2"/>
  <c r="AH2172" i="2"/>
  <c r="AG2172" i="2"/>
  <c r="AF2172" i="2"/>
  <c r="AS2171" i="2"/>
  <c r="AQ2171" i="2"/>
  <c r="AI2171" i="2"/>
  <c r="AH2171" i="2"/>
  <c r="AG2171" i="2"/>
  <c r="AF2171" i="2"/>
  <c r="AS1446" i="2"/>
  <c r="AQ1446" i="2"/>
  <c r="AI1446" i="2"/>
  <c r="AH1446" i="2"/>
  <c r="AG1446" i="2"/>
  <c r="AF1446" i="2"/>
  <c r="AS802" i="2"/>
  <c r="AQ802" i="2"/>
  <c r="AI802" i="2"/>
  <c r="AH802" i="2"/>
  <c r="AG802" i="2"/>
  <c r="AF802" i="2"/>
  <c r="AS801" i="2"/>
  <c r="AQ801" i="2"/>
  <c r="AI801" i="2"/>
  <c r="AH801" i="2"/>
  <c r="AG801" i="2"/>
  <c r="AF801" i="2"/>
  <c r="AS2170" i="2"/>
  <c r="AQ2170" i="2"/>
  <c r="AI2170" i="2"/>
  <c r="AH2170" i="2"/>
  <c r="AG2170" i="2"/>
  <c r="AF2170" i="2"/>
  <c r="AS2169" i="2"/>
  <c r="AQ2169" i="2"/>
  <c r="AI2169" i="2"/>
  <c r="AH2169" i="2"/>
  <c r="AG2169" i="2"/>
  <c r="AF2169" i="2"/>
  <c r="AS256" i="2"/>
  <c r="AQ256" i="2"/>
  <c r="AI256" i="2"/>
  <c r="AH256" i="2"/>
  <c r="AG256" i="2"/>
  <c r="AF256" i="2"/>
  <c r="AS2795" i="2"/>
  <c r="AQ2795" i="2"/>
  <c r="AI2795" i="2"/>
  <c r="AH2795" i="2"/>
  <c r="AG2795" i="2"/>
  <c r="AF2795" i="2"/>
  <c r="AS800" i="2"/>
  <c r="AQ800" i="2"/>
  <c r="AI800" i="2"/>
  <c r="AH800" i="2"/>
  <c r="AG800" i="2"/>
  <c r="AF800" i="2"/>
  <c r="AS1445" i="2"/>
  <c r="AQ1445" i="2"/>
  <c r="AI1445" i="2"/>
  <c r="AH1445" i="2"/>
  <c r="AG1445" i="2"/>
  <c r="AF1445" i="2"/>
  <c r="AS799" i="2"/>
  <c r="AQ799" i="2"/>
  <c r="AI799" i="2"/>
  <c r="AH799" i="2"/>
  <c r="AG799" i="2"/>
  <c r="AF799" i="2"/>
  <c r="AS1444" i="2"/>
  <c r="AQ1444" i="2"/>
  <c r="AI1444" i="2"/>
  <c r="AH1444" i="2"/>
  <c r="AG1444" i="2"/>
  <c r="AF1444" i="2"/>
  <c r="AS2168" i="2"/>
  <c r="AQ2168" i="2"/>
  <c r="AI2168" i="2"/>
  <c r="AH2168" i="2"/>
  <c r="AG2168" i="2"/>
  <c r="AF2168" i="2"/>
  <c r="AS255" i="2"/>
  <c r="AQ255" i="2"/>
  <c r="AI255" i="2"/>
  <c r="AH255" i="2"/>
  <c r="AG255" i="2"/>
  <c r="AF255" i="2"/>
  <c r="AS798" i="2"/>
  <c r="AQ798" i="2"/>
  <c r="AI798" i="2"/>
  <c r="AH798" i="2"/>
  <c r="AG798" i="2"/>
  <c r="AF798" i="2"/>
  <c r="AS797" i="2"/>
  <c r="AQ797" i="2"/>
  <c r="AI797" i="2"/>
  <c r="AH797" i="2"/>
  <c r="AG797" i="2"/>
  <c r="AF797" i="2"/>
  <c r="AS796" i="2"/>
  <c r="AQ796" i="2"/>
  <c r="AI796" i="2"/>
  <c r="AH796" i="2"/>
  <c r="AG796" i="2"/>
  <c r="AF796" i="2"/>
  <c r="AS254" i="2"/>
  <c r="AQ254" i="2"/>
  <c r="AI254" i="2"/>
  <c r="AH254" i="2"/>
  <c r="AG254" i="2"/>
  <c r="AF254" i="2"/>
  <c r="AS3485" i="2"/>
  <c r="AQ3485" i="2"/>
  <c r="AI3485" i="2"/>
  <c r="AH3485" i="2"/>
  <c r="AG3485" i="2"/>
  <c r="AF3485" i="2"/>
  <c r="AS1443" i="2"/>
  <c r="AQ1443" i="2"/>
  <c r="AI1443" i="2"/>
  <c r="AH1443" i="2"/>
  <c r="AG1443" i="2"/>
  <c r="AF1443" i="2"/>
  <c r="AS1442" i="2"/>
  <c r="AQ1442" i="2"/>
  <c r="AI1442" i="2"/>
  <c r="AH1442" i="2"/>
  <c r="AG1442" i="2"/>
  <c r="AF1442" i="2"/>
  <c r="AS3247" i="2"/>
  <c r="AQ3247" i="2"/>
  <c r="AI3247" i="2"/>
  <c r="AH3247" i="2"/>
  <c r="AG3247" i="2"/>
  <c r="AF3247" i="2"/>
  <c r="AS2167" i="2"/>
  <c r="AQ2167" i="2"/>
  <c r="AI2167" i="2"/>
  <c r="AH2167" i="2"/>
  <c r="AG2167" i="2"/>
  <c r="AF2167" i="2"/>
  <c r="AS2166" i="2"/>
  <c r="AQ2166" i="2"/>
  <c r="AI2166" i="2"/>
  <c r="AH2166" i="2"/>
  <c r="AG2166" i="2"/>
  <c r="AF2166" i="2"/>
  <c r="AS795" i="2"/>
  <c r="AQ795" i="2"/>
  <c r="AI795" i="2"/>
  <c r="AH795" i="2"/>
  <c r="AG795" i="2"/>
  <c r="AF795" i="2"/>
  <c r="AS2794" i="2"/>
  <c r="AQ2794" i="2"/>
  <c r="AI2794" i="2"/>
  <c r="AH2794" i="2"/>
  <c r="AG2794" i="2"/>
  <c r="AF2794" i="2"/>
  <c r="AS57" i="2"/>
  <c r="AQ57" i="2"/>
  <c r="AI57" i="2"/>
  <c r="AH57" i="2"/>
  <c r="AG57" i="2"/>
  <c r="AF57" i="2"/>
  <c r="AS794" i="2"/>
  <c r="AQ794" i="2"/>
  <c r="AI794" i="2"/>
  <c r="AH794" i="2"/>
  <c r="AG794" i="2"/>
  <c r="AF794" i="2"/>
  <c r="AS2793" i="2"/>
  <c r="AQ2793" i="2"/>
  <c r="AI2793" i="2"/>
  <c r="AH2793" i="2"/>
  <c r="AG2793" i="2"/>
  <c r="AF2793" i="2"/>
  <c r="AS2165" i="2"/>
  <c r="AQ2165" i="2"/>
  <c r="AI2165" i="2"/>
  <c r="AH2165" i="2"/>
  <c r="AG2165" i="2"/>
  <c r="AF2165" i="2"/>
  <c r="AS253" i="2"/>
  <c r="AQ253" i="2"/>
  <c r="AI253" i="2"/>
  <c r="AH253" i="2"/>
  <c r="AG253" i="2"/>
  <c r="AF253" i="2"/>
  <c r="AS793" i="2"/>
  <c r="AQ793" i="2"/>
  <c r="AI793" i="2"/>
  <c r="AH793" i="2"/>
  <c r="AG793" i="2"/>
  <c r="AF793" i="2"/>
  <c r="AS792" i="2"/>
  <c r="AQ792" i="2"/>
  <c r="AI792" i="2"/>
  <c r="AH792" i="2"/>
  <c r="AG792" i="2"/>
  <c r="AF792" i="2"/>
  <c r="AS3246" i="2"/>
  <c r="AQ3246" i="2"/>
  <c r="AI3246" i="2"/>
  <c r="AH3246" i="2"/>
  <c r="AG3246" i="2"/>
  <c r="AF3246" i="2"/>
  <c r="AS252" i="2"/>
  <c r="AQ252" i="2"/>
  <c r="AI252" i="2"/>
  <c r="AH252" i="2"/>
  <c r="AG252" i="2"/>
  <c r="AF252" i="2"/>
  <c r="AS2792" i="2"/>
  <c r="AQ2792" i="2"/>
  <c r="AI2792" i="2"/>
  <c r="AH2792" i="2"/>
  <c r="AG2792" i="2"/>
  <c r="AF2792" i="2"/>
  <c r="AS2164" i="2"/>
  <c r="AQ2164" i="2"/>
  <c r="AI2164" i="2"/>
  <c r="AH2164" i="2"/>
  <c r="AG2164" i="2"/>
  <c r="AF2164" i="2"/>
  <c r="AS2791" i="2"/>
  <c r="AQ2791" i="2"/>
  <c r="AI2791" i="2"/>
  <c r="AH2791" i="2"/>
  <c r="AG2791" i="2"/>
  <c r="AF2791" i="2"/>
  <c r="AS3484" i="2"/>
  <c r="AQ3484" i="2"/>
  <c r="AI3484" i="2"/>
  <c r="AH3484" i="2"/>
  <c r="AG3484" i="2"/>
  <c r="AF3484" i="2"/>
  <c r="AS3483" i="2"/>
  <c r="AQ3483" i="2"/>
  <c r="AI3483" i="2"/>
  <c r="AH3483" i="2"/>
  <c r="AG3483" i="2"/>
  <c r="AF3483" i="2"/>
  <c r="AS2163" i="2"/>
  <c r="AQ2163" i="2"/>
  <c r="AI2163" i="2"/>
  <c r="AH2163" i="2"/>
  <c r="AG2163" i="2"/>
  <c r="AF2163" i="2"/>
  <c r="AS1441" i="2"/>
  <c r="AQ1441" i="2"/>
  <c r="AI1441" i="2"/>
  <c r="AH1441" i="2"/>
  <c r="AG1441" i="2"/>
  <c r="AF1441" i="2"/>
  <c r="AS2162" i="2"/>
  <c r="AQ2162" i="2"/>
  <c r="AI2162" i="2"/>
  <c r="AH2162" i="2"/>
  <c r="AG2162" i="2"/>
  <c r="AF2162" i="2"/>
  <c r="AS251" i="2"/>
  <c r="AQ251" i="2"/>
  <c r="AI251" i="2"/>
  <c r="AH251" i="2"/>
  <c r="AG251" i="2"/>
  <c r="AF251" i="2"/>
  <c r="AS56" i="2"/>
  <c r="AQ56" i="2"/>
  <c r="AI56" i="2"/>
  <c r="AH56" i="2"/>
  <c r="AG56" i="2"/>
  <c r="AF56" i="2"/>
  <c r="AS2790" i="2"/>
  <c r="AQ2790" i="2"/>
  <c r="AI2790" i="2"/>
  <c r="AH2790" i="2"/>
  <c r="AG2790" i="2"/>
  <c r="AF2790" i="2"/>
  <c r="AS250" i="2"/>
  <c r="AQ250" i="2"/>
  <c r="AI250" i="2"/>
  <c r="AH250" i="2"/>
  <c r="AG250" i="2"/>
  <c r="AF250" i="2"/>
  <c r="AS2161" i="2"/>
  <c r="AQ2161" i="2"/>
  <c r="AI2161" i="2"/>
  <c r="AH2161" i="2"/>
  <c r="AG2161" i="2"/>
  <c r="AF2161" i="2"/>
  <c r="AS791" i="2"/>
  <c r="AQ791" i="2"/>
  <c r="AI791" i="2"/>
  <c r="AH791" i="2"/>
  <c r="AG791" i="2"/>
  <c r="AF791" i="2"/>
  <c r="AS1440" i="2"/>
  <c r="AQ1440" i="2"/>
  <c r="AI1440" i="2"/>
  <c r="AH1440" i="2"/>
  <c r="AG1440" i="2"/>
  <c r="AF1440" i="2"/>
  <c r="AS3482" i="2"/>
  <c r="AQ3482" i="2"/>
  <c r="AI3482" i="2"/>
  <c r="AH3482" i="2"/>
  <c r="AG3482" i="2"/>
  <c r="AF3482" i="2"/>
  <c r="AS2160" i="2"/>
  <c r="AQ2160" i="2"/>
  <c r="AI2160" i="2"/>
  <c r="AH2160" i="2"/>
  <c r="AG2160" i="2"/>
  <c r="AF2160" i="2"/>
  <c r="AS790" i="2"/>
  <c r="AQ790" i="2"/>
  <c r="AI790" i="2"/>
  <c r="AH790" i="2"/>
  <c r="AG790" i="2"/>
  <c r="AF790" i="2"/>
  <c r="AS789" i="2"/>
  <c r="AQ789" i="2"/>
  <c r="AI789" i="2"/>
  <c r="AH789" i="2"/>
  <c r="AG789" i="2"/>
  <c r="AF789" i="2"/>
  <c r="AS249" i="2"/>
  <c r="AQ249" i="2"/>
  <c r="AI249" i="2"/>
  <c r="AH249" i="2"/>
  <c r="AG249" i="2"/>
  <c r="AF249" i="2"/>
  <c r="AS3680" i="2"/>
  <c r="AQ3680" i="2"/>
  <c r="AI3680" i="2"/>
  <c r="AH3680" i="2"/>
  <c r="AG3680" i="2"/>
  <c r="AF3680" i="2"/>
  <c r="AS1439" i="2"/>
  <c r="AQ1439" i="2"/>
  <c r="AI1439" i="2"/>
  <c r="AH1439" i="2"/>
  <c r="AG1439" i="2"/>
  <c r="AF1439" i="2"/>
  <c r="AS1438" i="2"/>
  <c r="AQ1438" i="2"/>
  <c r="AI1438" i="2"/>
  <c r="AH1438" i="2"/>
  <c r="AG1438" i="2"/>
  <c r="AF1438" i="2"/>
  <c r="AS248" i="2"/>
  <c r="AQ248" i="2"/>
  <c r="AI248" i="2"/>
  <c r="AH248" i="2"/>
  <c r="AG248" i="2"/>
  <c r="AF248" i="2"/>
  <c r="AS2789" i="2"/>
  <c r="AQ2789" i="2"/>
  <c r="AI2789" i="2"/>
  <c r="AH2789" i="2"/>
  <c r="AG2789" i="2"/>
  <c r="AF2789" i="2"/>
  <c r="AS2788" i="2"/>
  <c r="AQ2788" i="2"/>
  <c r="AI2788" i="2"/>
  <c r="AH2788" i="2"/>
  <c r="AG2788" i="2"/>
  <c r="AF2788" i="2"/>
  <c r="AS1437" i="2"/>
  <c r="AQ1437" i="2"/>
  <c r="AI1437" i="2"/>
  <c r="AH1437" i="2"/>
  <c r="AG1437" i="2"/>
  <c r="AF1437" i="2"/>
  <c r="AS2787" i="2"/>
  <c r="AQ2787" i="2"/>
  <c r="AI2787" i="2"/>
  <c r="AH2787" i="2"/>
  <c r="AG2787" i="2"/>
  <c r="AF2787" i="2"/>
  <c r="AS788" i="2"/>
  <c r="AQ788" i="2"/>
  <c r="AI788" i="2"/>
  <c r="AH788" i="2"/>
  <c r="AG788" i="2"/>
  <c r="AF788" i="2"/>
  <c r="AS3481" i="2"/>
  <c r="AQ3481" i="2"/>
  <c r="AI3481" i="2"/>
  <c r="AH3481" i="2"/>
  <c r="AG3481" i="2"/>
  <c r="AF3481" i="2"/>
  <c r="AS3245" i="2"/>
  <c r="AQ3245" i="2"/>
  <c r="AI3245" i="2"/>
  <c r="AH3245" i="2"/>
  <c r="AG3245" i="2"/>
  <c r="AF3245" i="2"/>
  <c r="AS1436" i="2"/>
  <c r="AQ1436" i="2"/>
  <c r="AI1436" i="2"/>
  <c r="AH1436" i="2"/>
  <c r="AG1436" i="2"/>
  <c r="AF1436" i="2"/>
  <c r="AS55" i="2"/>
  <c r="AQ55" i="2"/>
  <c r="AI55" i="2"/>
  <c r="AH55" i="2"/>
  <c r="AG55" i="2"/>
  <c r="AF55" i="2"/>
  <c r="AS1435" i="2"/>
  <c r="AQ1435" i="2"/>
  <c r="AI1435" i="2"/>
  <c r="AH1435" i="2"/>
  <c r="AG1435" i="2"/>
  <c r="AF1435" i="2"/>
  <c r="AS1434" i="2"/>
  <c r="AQ1434" i="2"/>
  <c r="AI1434" i="2"/>
  <c r="AH1434" i="2"/>
  <c r="AG1434" i="2"/>
  <c r="AF1434" i="2"/>
  <c r="AS3244" i="2"/>
  <c r="AQ3244" i="2"/>
  <c r="AI3244" i="2"/>
  <c r="AH3244" i="2"/>
  <c r="AG3244" i="2"/>
  <c r="AF3244" i="2"/>
  <c r="AS2786" i="2"/>
  <c r="AQ2786" i="2"/>
  <c r="AI2786" i="2"/>
  <c r="AH2786" i="2"/>
  <c r="AG2786" i="2"/>
  <c r="AF2786" i="2"/>
  <c r="AS2159" i="2"/>
  <c r="AQ2159" i="2"/>
  <c r="AI2159" i="2"/>
  <c r="AH2159" i="2"/>
  <c r="AG2159" i="2"/>
  <c r="AF2159" i="2"/>
  <c r="AS1433" i="2"/>
  <c r="AQ1433" i="2"/>
  <c r="AI1433" i="2"/>
  <c r="AH1433" i="2"/>
  <c r="AG1433" i="2"/>
  <c r="AF1433" i="2"/>
  <c r="AS1432" i="2"/>
  <c r="AQ1432" i="2"/>
  <c r="AI1432" i="2"/>
  <c r="AH1432" i="2"/>
  <c r="AG1432" i="2"/>
  <c r="AF1432" i="2"/>
  <c r="AS9" i="2"/>
  <c r="AQ9" i="2"/>
  <c r="AI9" i="2"/>
  <c r="AH9" i="2"/>
  <c r="AG9" i="2"/>
  <c r="AF9" i="2"/>
  <c r="AS1431" i="2"/>
  <c r="AQ1431" i="2"/>
  <c r="AI1431" i="2"/>
  <c r="AH1431" i="2"/>
  <c r="AG1431" i="2"/>
  <c r="AF1431" i="2"/>
  <c r="AS787" i="2"/>
  <c r="AQ787" i="2"/>
  <c r="AI787" i="2"/>
  <c r="AH787" i="2"/>
  <c r="AG787" i="2"/>
  <c r="AF787" i="2"/>
  <c r="AS1430" i="2"/>
  <c r="AQ1430" i="2"/>
  <c r="AI1430" i="2"/>
  <c r="AH1430" i="2"/>
  <c r="AG1430" i="2"/>
  <c r="AF1430" i="2"/>
  <c r="AS2158" i="2"/>
  <c r="AQ2158" i="2"/>
  <c r="AI2158" i="2"/>
  <c r="AH2158" i="2"/>
  <c r="AG2158" i="2"/>
  <c r="AF2158" i="2"/>
  <c r="AS3679" i="2"/>
  <c r="AQ3679" i="2"/>
  <c r="AI3679" i="2"/>
  <c r="AH3679" i="2"/>
  <c r="AG3679" i="2"/>
  <c r="AF3679" i="2"/>
  <c r="AS2157" i="2"/>
  <c r="AQ2157" i="2"/>
  <c r="AI2157" i="2"/>
  <c r="AH2157" i="2"/>
  <c r="AG2157" i="2"/>
  <c r="AF2157" i="2"/>
  <c r="AS1429" i="2"/>
  <c r="AQ1429" i="2"/>
  <c r="AI1429" i="2"/>
  <c r="AH1429" i="2"/>
  <c r="AG1429" i="2"/>
  <c r="AF1429" i="2"/>
  <c r="AS2156" i="2"/>
  <c r="AQ2156" i="2"/>
  <c r="AI2156" i="2"/>
  <c r="AH2156" i="2"/>
  <c r="AG2156" i="2"/>
  <c r="AF2156" i="2"/>
  <c r="AS2785" i="2"/>
  <c r="AQ2785" i="2"/>
  <c r="AI2785" i="2"/>
  <c r="AH2785" i="2"/>
  <c r="AG2785" i="2"/>
  <c r="AF2785" i="2"/>
  <c r="AS3480" i="2"/>
  <c r="AQ3480" i="2"/>
  <c r="AI3480" i="2"/>
  <c r="AH3480" i="2"/>
  <c r="AG3480" i="2"/>
  <c r="AF3480" i="2"/>
  <c r="AS1428" i="2"/>
  <c r="AQ1428" i="2"/>
  <c r="AI1428" i="2"/>
  <c r="AH1428" i="2"/>
  <c r="AG1428" i="2"/>
  <c r="AF1428" i="2"/>
  <c r="AS3678" i="2"/>
  <c r="AQ3678" i="2"/>
  <c r="AI3678" i="2"/>
  <c r="AH3678" i="2"/>
  <c r="AG3678" i="2"/>
  <c r="AF3678" i="2"/>
  <c r="AS2784" i="2"/>
  <c r="AQ2784" i="2"/>
  <c r="AI2784" i="2"/>
  <c r="AH2784" i="2"/>
  <c r="AG2784" i="2"/>
  <c r="AF2784" i="2"/>
  <c r="AS786" i="2"/>
  <c r="AQ786" i="2"/>
  <c r="AI786" i="2"/>
  <c r="AH786" i="2"/>
  <c r="AG786" i="2"/>
  <c r="AF786" i="2"/>
  <c r="AS3677" i="2"/>
  <c r="AQ3677" i="2"/>
  <c r="AI3677" i="2"/>
  <c r="AH3677" i="2"/>
  <c r="AG3677" i="2"/>
  <c r="AF3677" i="2"/>
  <c r="AS54" i="2"/>
  <c r="AQ54" i="2"/>
  <c r="AI54" i="2"/>
  <c r="AH54" i="2"/>
  <c r="AG54" i="2"/>
  <c r="AF54" i="2"/>
  <c r="AS2783" i="2"/>
  <c r="AQ2783" i="2"/>
  <c r="AI2783" i="2"/>
  <c r="AH2783" i="2"/>
  <c r="AG2783" i="2"/>
  <c r="AF2783" i="2"/>
  <c r="AS785" i="2"/>
  <c r="AQ785" i="2"/>
  <c r="AI785" i="2"/>
  <c r="AH785" i="2"/>
  <c r="AG785" i="2"/>
  <c r="AF785" i="2"/>
  <c r="AS2782" i="2"/>
  <c r="AQ2782" i="2"/>
  <c r="AI2782" i="2"/>
  <c r="AH2782" i="2"/>
  <c r="AG2782" i="2"/>
  <c r="AF2782" i="2"/>
  <c r="AS3243" i="2"/>
  <c r="AQ3243" i="2"/>
  <c r="AI3243" i="2"/>
  <c r="AH3243" i="2"/>
  <c r="AG3243" i="2"/>
  <c r="AF3243" i="2"/>
  <c r="AS3242" i="2"/>
  <c r="AQ3242" i="2"/>
  <c r="AI3242" i="2"/>
  <c r="AH3242" i="2"/>
  <c r="AG3242" i="2"/>
  <c r="AF3242" i="2"/>
  <c r="AS3676" i="2"/>
  <c r="AQ3676" i="2"/>
  <c r="AI3676" i="2"/>
  <c r="AH3676" i="2"/>
  <c r="AG3676" i="2"/>
  <c r="AF3676" i="2"/>
  <c r="AS3675" i="2"/>
  <c r="AQ3675" i="2"/>
  <c r="AI3675" i="2"/>
  <c r="AH3675" i="2"/>
  <c r="AG3675" i="2"/>
  <c r="AF3675" i="2"/>
  <c r="AS2155" i="2"/>
  <c r="AQ2155" i="2"/>
  <c r="AI2155" i="2"/>
  <c r="AH2155" i="2"/>
  <c r="AG2155" i="2"/>
  <c r="AF2155" i="2"/>
  <c r="AS3674" i="2"/>
  <c r="AQ3674" i="2"/>
  <c r="AI3674" i="2"/>
  <c r="AH3674" i="2"/>
  <c r="AG3674" i="2"/>
  <c r="AF3674" i="2"/>
  <c r="AS1427" i="2"/>
  <c r="AQ1427" i="2"/>
  <c r="AI1427" i="2"/>
  <c r="AH1427" i="2"/>
  <c r="AG1427" i="2"/>
  <c r="AF1427" i="2"/>
  <c r="AS3673" i="2"/>
  <c r="AQ3673" i="2"/>
  <c r="AI3673" i="2"/>
  <c r="AH3673" i="2"/>
  <c r="AG3673" i="2"/>
  <c r="AF3673" i="2"/>
  <c r="AS784" i="2"/>
  <c r="AQ784" i="2"/>
  <c r="AI784" i="2"/>
  <c r="AH784" i="2"/>
  <c r="AG784" i="2"/>
  <c r="AF784" i="2"/>
  <c r="AS3672" i="2"/>
  <c r="AQ3672" i="2"/>
  <c r="AI3672" i="2"/>
  <c r="AH3672" i="2"/>
  <c r="AG3672" i="2"/>
  <c r="AF3672" i="2"/>
  <c r="AS3241" i="2"/>
  <c r="AQ3241" i="2"/>
  <c r="AI3241" i="2"/>
  <c r="AH3241" i="2"/>
  <c r="AG3241" i="2"/>
  <c r="AF3241" i="2"/>
  <c r="AS2781" i="2"/>
  <c r="AQ2781" i="2"/>
  <c r="AI2781" i="2"/>
  <c r="AH2781" i="2"/>
  <c r="AG2781" i="2"/>
  <c r="AF2781" i="2"/>
  <c r="AS1426" i="2"/>
  <c r="AQ1426" i="2"/>
  <c r="AI1426" i="2"/>
  <c r="AH1426" i="2"/>
  <c r="AG1426" i="2"/>
  <c r="AF1426" i="2"/>
  <c r="AS3240" i="2"/>
  <c r="AQ3240" i="2"/>
  <c r="AI3240" i="2"/>
  <c r="AH3240" i="2"/>
  <c r="AG3240" i="2"/>
  <c r="AF3240" i="2"/>
  <c r="AS3479" i="2"/>
  <c r="AQ3479" i="2"/>
  <c r="AI3479" i="2"/>
  <c r="AH3479" i="2"/>
  <c r="AG3479" i="2"/>
  <c r="AF3479" i="2"/>
  <c r="AS783" i="2"/>
  <c r="AQ783" i="2"/>
  <c r="AI783" i="2"/>
  <c r="AH783" i="2"/>
  <c r="AG783" i="2"/>
  <c r="AF783" i="2"/>
  <c r="AS2780" i="2"/>
  <c r="AQ2780" i="2"/>
  <c r="AI2780" i="2"/>
  <c r="AH2780" i="2"/>
  <c r="AG2780" i="2"/>
  <c r="AF2780" i="2"/>
  <c r="AS2154" i="2"/>
  <c r="AQ2154" i="2"/>
  <c r="AI2154" i="2"/>
  <c r="AH2154" i="2"/>
  <c r="AG2154" i="2"/>
  <c r="AF2154" i="2"/>
  <c r="AS53" i="2"/>
  <c r="AQ53" i="2"/>
  <c r="AI53" i="2"/>
  <c r="AH53" i="2"/>
  <c r="AG53" i="2"/>
  <c r="AF53" i="2"/>
  <c r="AS247" i="2"/>
  <c r="AQ247" i="2"/>
  <c r="AI247" i="2"/>
  <c r="AH247" i="2"/>
  <c r="AG247" i="2"/>
  <c r="AF247" i="2"/>
  <c r="AS782" i="2"/>
  <c r="AQ782" i="2"/>
  <c r="AI782" i="2"/>
  <c r="AH782" i="2"/>
  <c r="AG782" i="2"/>
  <c r="AF782" i="2"/>
  <c r="AS246" i="2"/>
  <c r="AQ246" i="2"/>
  <c r="AI246" i="2"/>
  <c r="AH246" i="2"/>
  <c r="AG246" i="2"/>
  <c r="AF246" i="2"/>
  <c r="AS781" i="2"/>
  <c r="AQ781" i="2"/>
  <c r="AI781" i="2"/>
  <c r="AH781" i="2"/>
  <c r="AG781" i="2"/>
  <c r="AF781" i="2"/>
  <c r="AS1425" i="2"/>
  <c r="AQ1425" i="2"/>
  <c r="AI1425" i="2"/>
  <c r="AH1425" i="2"/>
  <c r="AG1425" i="2"/>
  <c r="AF1425" i="2"/>
  <c r="AS780" i="2"/>
  <c r="AQ780" i="2"/>
  <c r="AI780" i="2"/>
  <c r="AH780" i="2"/>
  <c r="AG780" i="2"/>
  <c r="AF780" i="2"/>
  <c r="AS2153" i="2"/>
  <c r="AQ2153" i="2"/>
  <c r="AI2153" i="2"/>
  <c r="AH2153" i="2"/>
  <c r="AG2153" i="2"/>
  <c r="AF2153" i="2"/>
  <c r="AS779" i="2"/>
  <c r="AQ779" i="2"/>
  <c r="AI779" i="2"/>
  <c r="AH779" i="2"/>
  <c r="AG779" i="2"/>
  <c r="AF779" i="2"/>
  <c r="AS778" i="2"/>
  <c r="AQ778" i="2"/>
  <c r="AI778" i="2"/>
  <c r="AH778" i="2"/>
  <c r="AG778" i="2"/>
  <c r="AF778" i="2"/>
  <c r="AS777" i="2"/>
  <c r="AQ777" i="2"/>
  <c r="AI777" i="2"/>
  <c r="AH777" i="2"/>
  <c r="AG777" i="2"/>
  <c r="AF777" i="2"/>
  <c r="AS1424" i="2"/>
  <c r="AQ1424" i="2"/>
  <c r="AI1424" i="2"/>
  <c r="AH1424" i="2"/>
  <c r="AG1424" i="2"/>
  <c r="AF1424" i="2"/>
  <c r="AS1423" i="2"/>
  <c r="AQ1423" i="2"/>
  <c r="AI1423" i="2"/>
  <c r="AH1423" i="2"/>
  <c r="AG1423" i="2"/>
  <c r="AF1423" i="2"/>
  <c r="AS3478" i="2"/>
  <c r="AQ3478" i="2"/>
  <c r="AI3478" i="2"/>
  <c r="AH3478" i="2"/>
  <c r="AG3478" i="2"/>
  <c r="AF3478" i="2"/>
  <c r="AS3239" i="2"/>
  <c r="AQ3239" i="2"/>
  <c r="AI3239" i="2"/>
  <c r="AH3239" i="2"/>
  <c r="AG3239" i="2"/>
  <c r="AF3239" i="2"/>
  <c r="AS776" i="2"/>
  <c r="AQ776" i="2"/>
  <c r="AI776" i="2"/>
  <c r="AH776" i="2"/>
  <c r="AG776" i="2"/>
  <c r="AF776" i="2"/>
  <c r="AS775" i="2"/>
  <c r="AQ775" i="2"/>
  <c r="AI775" i="2"/>
  <c r="AH775" i="2"/>
  <c r="AG775" i="2"/>
  <c r="AF775" i="2"/>
  <c r="AS774" i="2"/>
  <c r="AQ774" i="2"/>
  <c r="AI774" i="2"/>
  <c r="AH774" i="2"/>
  <c r="AG774" i="2"/>
  <c r="AF774" i="2"/>
  <c r="AS2152" i="2"/>
  <c r="AQ2152" i="2"/>
  <c r="AI2152" i="2"/>
  <c r="AH2152" i="2"/>
  <c r="AG2152" i="2"/>
  <c r="AF2152" i="2"/>
  <c r="AS2151" i="2"/>
  <c r="AQ2151" i="2"/>
  <c r="AI2151" i="2"/>
  <c r="AH2151" i="2"/>
  <c r="AG2151" i="2"/>
  <c r="AF2151" i="2"/>
  <c r="AS3671" i="2"/>
  <c r="AQ3671" i="2"/>
  <c r="AI3671" i="2"/>
  <c r="AH3671" i="2"/>
  <c r="AG3671" i="2"/>
  <c r="AF3671" i="2"/>
  <c r="AS773" i="2"/>
  <c r="AQ773" i="2"/>
  <c r="AI773" i="2"/>
  <c r="AH773" i="2"/>
  <c r="AG773" i="2"/>
  <c r="AF773" i="2"/>
  <c r="AS3238" i="2"/>
  <c r="AQ3238" i="2"/>
  <c r="AI3238" i="2"/>
  <c r="AH3238" i="2"/>
  <c r="AG3238" i="2"/>
  <c r="AF3238" i="2"/>
  <c r="AS52" i="2"/>
  <c r="AQ52" i="2"/>
  <c r="AI52" i="2"/>
  <c r="AH52" i="2"/>
  <c r="AG52" i="2"/>
  <c r="AF52" i="2"/>
  <c r="AS2150" i="2"/>
  <c r="AQ2150" i="2"/>
  <c r="AI2150" i="2"/>
  <c r="AH2150" i="2"/>
  <c r="AG2150" i="2"/>
  <c r="AF2150" i="2"/>
  <c r="AS8" i="2"/>
  <c r="AQ8" i="2"/>
  <c r="AI8" i="2"/>
  <c r="AH8" i="2"/>
  <c r="AG8" i="2"/>
  <c r="AF8" i="2"/>
  <c r="AS1422" i="2"/>
  <c r="AQ1422" i="2"/>
  <c r="AI1422" i="2"/>
  <c r="AH1422" i="2"/>
  <c r="AG1422" i="2"/>
  <c r="AF1422" i="2"/>
  <c r="AS1421" i="2"/>
  <c r="AQ1421" i="2"/>
  <c r="AI1421" i="2"/>
  <c r="AH1421" i="2"/>
  <c r="AG1421" i="2"/>
  <c r="AF1421" i="2"/>
  <c r="AS2779" i="2"/>
  <c r="AQ2779" i="2"/>
  <c r="AI2779" i="2"/>
  <c r="AH2779" i="2"/>
  <c r="AG2779" i="2"/>
  <c r="AF2779" i="2"/>
  <c r="AS1420" i="2"/>
  <c r="AQ1420" i="2"/>
  <c r="AI1420" i="2"/>
  <c r="AH1420" i="2"/>
  <c r="AG1420" i="2"/>
  <c r="AF1420" i="2"/>
  <c r="AS772" i="2"/>
  <c r="AQ772" i="2"/>
  <c r="AI772" i="2"/>
  <c r="AH772" i="2"/>
  <c r="AG772" i="2"/>
  <c r="AF772" i="2"/>
  <c r="AS771" i="2"/>
  <c r="AQ771" i="2"/>
  <c r="AI771" i="2"/>
  <c r="AH771" i="2"/>
  <c r="AG771" i="2"/>
  <c r="AF771" i="2"/>
  <c r="AS1419" i="2"/>
  <c r="AQ1419" i="2"/>
  <c r="AI1419" i="2"/>
  <c r="AH1419" i="2"/>
  <c r="AG1419" i="2"/>
  <c r="AF1419" i="2"/>
  <c r="AS1418" i="2"/>
  <c r="AQ1418" i="2"/>
  <c r="AI1418" i="2"/>
  <c r="AH1418" i="2"/>
  <c r="AG1418" i="2"/>
  <c r="AF1418" i="2"/>
  <c r="AS3237" i="2"/>
  <c r="AQ3237" i="2"/>
  <c r="AI3237" i="2"/>
  <c r="AH3237" i="2"/>
  <c r="AG3237" i="2"/>
  <c r="AF3237" i="2"/>
  <c r="AS2149" i="2"/>
  <c r="AQ2149" i="2"/>
  <c r="AI2149" i="2"/>
  <c r="AH2149" i="2"/>
  <c r="AG2149" i="2"/>
  <c r="AF2149" i="2"/>
  <c r="AS770" i="2"/>
  <c r="AQ770" i="2"/>
  <c r="AI770" i="2"/>
  <c r="AH770" i="2"/>
  <c r="AG770" i="2"/>
  <c r="AF770" i="2"/>
  <c r="AS3670" i="2"/>
  <c r="AQ3670" i="2"/>
  <c r="AI3670" i="2"/>
  <c r="AH3670" i="2"/>
  <c r="AG3670" i="2"/>
  <c r="AF3670" i="2"/>
  <c r="AS2778" i="2"/>
  <c r="AQ2778" i="2"/>
  <c r="AI2778" i="2"/>
  <c r="AH2778" i="2"/>
  <c r="AG2778" i="2"/>
  <c r="AF2778" i="2"/>
  <c r="AS245" i="2"/>
  <c r="AQ245" i="2"/>
  <c r="AI245" i="2"/>
  <c r="AH245" i="2"/>
  <c r="AG245" i="2"/>
  <c r="AF245" i="2"/>
  <c r="AS769" i="2"/>
  <c r="AQ769" i="2"/>
  <c r="AI769" i="2"/>
  <c r="AH769" i="2"/>
  <c r="AG769" i="2"/>
  <c r="AF769" i="2"/>
  <c r="AS768" i="2"/>
  <c r="AQ768" i="2"/>
  <c r="AI768" i="2"/>
  <c r="AH768" i="2"/>
  <c r="AG768" i="2"/>
  <c r="AF768" i="2"/>
  <c r="AS1417" i="2"/>
  <c r="AQ1417" i="2"/>
  <c r="AI1417" i="2"/>
  <c r="AH1417" i="2"/>
  <c r="AG1417" i="2"/>
  <c r="AF1417" i="2"/>
  <c r="AS1416" i="2"/>
  <c r="AQ1416" i="2"/>
  <c r="AI1416" i="2"/>
  <c r="AH1416" i="2"/>
  <c r="AG1416" i="2"/>
  <c r="AF1416" i="2"/>
  <c r="AS3669" i="2"/>
  <c r="AQ3669" i="2"/>
  <c r="AI3669" i="2"/>
  <c r="AH3669" i="2"/>
  <c r="AG3669" i="2"/>
  <c r="AF3669" i="2"/>
  <c r="AS1415" i="2"/>
  <c r="AQ1415" i="2"/>
  <c r="AI1415" i="2"/>
  <c r="AH1415" i="2"/>
  <c r="AG1415" i="2"/>
  <c r="AF1415" i="2"/>
  <c r="AS767" i="2"/>
  <c r="AQ767" i="2"/>
  <c r="AI767" i="2"/>
  <c r="AH767" i="2"/>
  <c r="AG767" i="2"/>
  <c r="AF767" i="2"/>
  <c r="AS3668" i="2"/>
  <c r="AQ3668" i="2"/>
  <c r="AI3668" i="2"/>
  <c r="AH3668" i="2"/>
  <c r="AG3668" i="2"/>
  <c r="AF3668" i="2"/>
  <c r="AS1414" i="2"/>
  <c r="AQ1414" i="2"/>
  <c r="AI1414" i="2"/>
  <c r="AH1414" i="2"/>
  <c r="AG1414" i="2"/>
  <c r="AF1414" i="2"/>
  <c r="AS1413" i="2"/>
  <c r="AQ1413" i="2"/>
  <c r="AI1413" i="2"/>
  <c r="AH1413" i="2"/>
  <c r="AG1413" i="2"/>
  <c r="AF1413" i="2"/>
  <c r="AS244" i="2"/>
  <c r="AQ244" i="2"/>
  <c r="AI244" i="2"/>
  <c r="AH244" i="2"/>
  <c r="AG244" i="2"/>
  <c r="AF244" i="2"/>
  <c r="AS243" i="2"/>
  <c r="AQ243" i="2"/>
  <c r="AI243" i="2"/>
  <c r="AH243" i="2"/>
  <c r="AG243" i="2"/>
  <c r="AF243" i="2"/>
  <c r="AS2777" i="2"/>
  <c r="AQ2777" i="2"/>
  <c r="AI2777" i="2"/>
  <c r="AH2777" i="2"/>
  <c r="AG2777" i="2"/>
  <c r="AF2777" i="2"/>
  <c r="AS242" i="2"/>
  <c r="AQ242" i="2"/>
  <c r="AI242" i="2"/>
  <c r="AH242" i="2"/>
  <c r="AG242" i="2"/>
  <c r="AF242" i="2"/>
  <c r="AS241" i="2"/>
  <c r="AQ241" i="2"/>
  <c r="AI241" i="2"/>
  <c r="AH241" i="2"/>
  <c r="AG241" i="2"/>
  <c r="AF241" i="2"/>
  <c r="AS3236" i="2"/>
  <c r="AQ3236" i="2"/>
  <c r="AI3236" i="2"/>
  <c r="AH3236" i="2"/>
  <c r="AG3236" i="2"/>
  <c r="AF3236" i="2"/>
  <c r="AS2148" i="2"/>
  <c r="AQ2148" i="2"/>
  <c r="AI2148" i="2"/>
  <c r="AH2148" i="2"/>
  <c r="AG2148" i="2"/>
  <c r="AF2148" i="2"/>
  <c r="AS766" i="2"/>
  <c r="AQ766" i="2"/>
  <c r="AI766" i="2"/>
  <c r="AH766" i="2"/>
  <c r="AG766" i="2"/>
  <c r="AF766" i="2"/>
  <c r="AS1412" i="2"/>
  <c r="AQ1412" i="2"/>
  <c r="AI1412" i="2"/>
  <c r="AH1412" i="2"/>
  <c r="AG1412" i="2"/>
  <c r="AF1412" i="2"/>
  <c r="AS240" i="2"/>
  <c r="AQ240" i="2"/>
  <c r="AI240" i="2"/>
  <c r="AH240" i="2"/>
  <c r="AG240" i="2"/>
  <c r="AF240" i="2"/>
  <c r="AS1411" i="2"/>
  <c r="AQ1411" i="2"/>
  <c r="AI1411" i="2"/>
  <c r="AH1411" i="2"/>
  <c r="AG1411" i="2"/>
  <c r="AF1411" i="2"/>
  <c r="AS51" i="2"/>
  <c r="AQ51" i="2"/>
  <c r="AI51" i="2"/>
  <c r="AH51" i="2"/>
  <c r="AG51" i="2"/>
  <c r="AF51" i="2"/>
  <c r="AS765" i="2"/>
  <c r="AQ765" i="2"/>
  <c r="AI765" i="2"/>
  <c r="AH765" i="2"/>
  <c r="AG765" i="2"/>
  <c r="AF765" i="2"/>
  <c r="AS2147" i="2"/>
  <c r="AQ2147" i="2"/>
  <c r="AI2147" i="2"/>
  <c r="AH2147" i="2"/>
  <c r="AG2147" i="2"/>
  <c r="AF2147" i="2"/>
  <c r="AS3477" i="2"/>
  <c r="AQ3477" i="2"/>
  <c r="AI3477" i="2"/>
  <c r="AH3477" i="2"/>
  <c r="AG3477" i="2"/>
  <c r="AF3477" i="2"/>
  <c r="AS2146" i="2"/>
  <c r="AQ2146" i="2"/>
  <c r="AI2146" i="2"/>
  <c r="AH2146" i="2"/>
  <c r="AG2146" i="2"/>
  <c r="AF2146" i="2"/>
  <c r="AS1410" i="2"/>
  <c r="AQ1410" i="2"/>
  <c r="AI1410" i="2"/>
  <c r="AH1410" i="2"/>
  <c r="AG1410" i="2"/>
  <c r="AF1410" i="2"/>
  <c r="AS764" i="2"/>
  <c r="AQ764" i="2"/>
  <c r="AI764" i="2"/>
  <c r="AH764" i="2"/>
  <c r="AG764" i="2"/>
  <c r="AF764" i="2"/>
  <c r="AS2776" i="2"/>
  <c r="AQ2776" i="2"/>
  <c r="AI2776" i="2"/>
  <c r="AH2776" i="2"/>
  <c r="AG2776" i="2"/>
  <c r="AF2776" i="2"/>
  <c r="AS239" i="2"/>
  <c r="AQ239" i="2"/>
  <c r="AI239" i="2"/>
  <c r="AH239" i="2"/>
  <c r="AG239" i="2"/>
  <c r="AF239" i="2"/>
  <c r="AS50" i="2"/>
  <c r="AQ50" i="2"/>
  <c r="AI50" i="2"/>
  <c r="AH50" i="2"/>
  <c r="AG50" i="2"/>
  <c r="AF50" i="2"/>
  <c r="AS3667" i="2"/>
  <c r="AQ3667" i="2"/>
  <c r="AI3667" i="2"/>
  <c r="AH3667" i="2"/>
  <c r="AG3667" i="2"/>
  <c r="AF3667" i="2"/>
  <c r="AS1409" i="2"/>
  <c r="AQ1409" i="2"/>
  <c r="AI1409" i="2"/>
  <c r="AH1409" i="2"/>
  <c r="AG1409" i="2"/>
  <c r="AF1409" i="2"/>
  <c r="AS3666" i="2"/>
  <c r="AQ3666" i="2"/>
  <c r="AI3666" i="2"/>
  <c r="AH3666" i="2"/>
  <c r="AG3666" i="2"/>
  <c r="AF3666" i="2"/>
  <c r="AS1408" i="2"/>
  <c r="AQ1408" i="2"/>
  <c r="AI1408" i="2"/>
  <c r="AH1408" i="2"/>
  <c r="AG1408" i="2"/>
  <c r="AF1408" i="2"/>
  <c r="AS7" i="2"/>
  <c r="AQ7" i="2"/>
  <c r="AI7" i="2"/>
  <c r="AH7" i="2"/>
  <c r="AG7" i="2"/>
  <c r="AF7" i="2"/>
  <c r="AS2775" i="2"/>
  <c r="AQ2775" i="2"/>
  <c r="AI2775" i="2"/>
  <c r="AH2775" i="2"/>
  <c r="AG2775" i="2"/>
  <c r="AF2775" i="2"/>
  <c r="AS763" i="2"/>
  <c r="AQ763" i="2"/>
  <c r="AI763" i="2"/>
  <c r="AH763" i="2"/>
  <c r="AG763" i="2"/>
  <c r="AF763" i="2"/>
  <c r="AS3235" i="2"/>
  <c r="AQ3235" i="2"/>
  <c r="AI3235" i="2"/>
  <c r="AH3235" i="2"/>
  <c r="AG3235" i="2"/>
  <c r="AF3235" i="2"/>
  <c r="AS2145" i="2"/>
  <c r="AQ2145" i="2"/>
  <c r="AI2145" i="2"/>
  <c r="AH2145" i="2"/>
  <c r="AG2145" i="2"/>
  <c r="AF2145" i="2"/>
  <c r="AS49" i="2"/>
  <c r="AQ49" i="2"/>
  <c r="AI49" i="2"/>
  <c r="AH49" i="2"/>
  <c r="AG49" i="2"/>
  <c r="AF49" i="2"/>
  <c r="AS1407" i="2"/>
  <c r="AQ1407" i="2"/>
  <c r="AI1407" i="2"/>
  <c r="AH1407" i="2"/>
  <c r="AG1407" i="2"/>
  <c r="AF1407" i="2"/>
  <c r="AS3234" i="2"/>
  <c r="AQ3234" i="2"/>
  <c r="AI3234" i="2"/>
  <c r="AH3234" i="2"/>
  <c r="AG3234" i="2"/>
  <c r="AF3234" i="2"/>
  <c r="AS762" i="2"/>
  <c r="AQ762" i="2"/>
  <c r="AI762" i="2"/>
  <c r="AH762" i="2"/>
  <c r="AG762" i="2"/>
  <c r="AF762" i="2"/>
  <c r="AS2774" i="2"/>
  <c r="AQ2774" i="2"/>
  <c r="AI2774" i="2"/>
  <c r="AH2774" i="2"/>
  <c r="AG2774" i="2"/>
  <c r="AF2774" i="2"/>
  <c r="AS238" i="2"/>
  <c r="AQ238" i="2"/>
  <c r="AI238" i="2"/>
  <c r="AH238" i="2"/>
  <c r="AG238" i="2"/>
  <c r="AF238" i="2"/>
  <c r="AS2773" i="2"/>
  <c r="AQ2773" i="2"/>
  <c r="AI2773" i="2"/>
  <c r="AH2773" i="2"/>
  <c r="AG2773" i="2"/>
  <c r="AF2773" i="2"/>
  <c r="AS3233" i="2"/>
  <c r="AQ3233" i="2"/>
  <c r="AI3233" i="2"/>
  <c r="AH3233" i="2"/>
  <c r="AG3233" i="2"/>
  <c r="AF3233" i="2"/>
  <c r="AS1406" i="2"/>
  <c r="AQ1406" i="2"/>
  <c r="AI1406" i="2"/>
  <c r="AH1406" i="2"/>
  <c r="AG1406" i="2"/>
  <c r="AF1406" i="2"/>
  <c r="AS3665" i="2"/>
  <c r="AQ3665" i="2"/>
  <c r="AI3665" i="2"/>
  <c r="AH3665" i="2"/>
  <c r="AG3665" i="2"/>
  <c r="AF3665" i="2"/>
  <c r="AS2144" i="2"/>
  <c r="AQ2144" i="2"/>
  <c r="AI2144" i="2"/>
  <c r="AH2144" i="2"/>
  <c r="AG2144" i="2"/>
  <c r="AF2144" i="2"/>
  <c r="AS2143" i="2"/>
  <c r="AQ2143" i="2"/>
  <c r="AI2143" i="2"/>
  <c r="AH2143" i="2"/>
  <c r="AG2143" i="2"/>
  <c r="AF2143" i="2"/>
  <c r="AS761" i="2"/>
  <c r="AQ761" i="2"/>
  <c r="AI761" i="2"/>
  <c r="AH761" i="2"/>
  <c r="AG761" i="2"/>
  <c r="AF761" i="2"/>
  <c r="AS2142" i="2"/>
  <c r="AQ2142" i="2"/>
  <c r="AI2142" i="2"/>
  <c r="AH2142" i="2"/>
  <c r="AG2142" i="2"/>
  <c r="AF2142" i="2"/>
  <c r="AS2141" i="2"/>
  <c r="AQ2141" i="2"/>
  <c r="AI2141" i="2"/>
  <c r="AH2141" i="2"/>
  <c r="AG2141" i="2"/>
  <c r="AF2141" i="2"/>
  <c r="AS2140" i="2"/>
  <c r="AQ2140" i="2"/>
  <c r="AI2140" i="2"/>
  <c r="AH2140" i="2"/>
  <c r="AG2140" i="2"/>
  <c r="AF2140" i="2"/>
  <c r="AS2772" i="2"/>
  <c r="AQ2772" i="2"/>
  <c r="AI2772" i="2"/>
  <c r="AH2772" i="2"/>
  <c r="AG2772" i="2"/>
  <c r="AF2772" i="2"/>
  <c r="AS760" i="2"/>
  <c r="AQ760" i="2"/>
  <c r="AI760" i="2"/>
  <c r="AH760" i="2"/>
  <c r="AG760" i="2"/>
  <c r="AF760" i="2"/>
  <c r="AS237" i="2"/>
  <c r="AQ237" i="2"/>
  <c r="AI237" i="2"/>
  <c r="AH237" i="2"/>
  <c r="AG237" i="2"/>
  <c r="AF237" i="2"/>
  <c r="AS2771" i="2"/>
  <c r="AQ2771" i="2"/>
  <c r="AI2771" i="2"/>
  <c r="AH2771" i="2"/>
  <c r="AG2771" i="2"/>
  <c r="AF2771" i="2"/>
  <c r="AS2139" i="2"/>
  <c r="AQ2139" i="2"/>
  <c r="AI2139" i="2"/>
  <c r="AH2139" i="2"/>
  <c r="AG2139" i="2"/>
  <c r="AF2139" i="2"/>
  <c r="AS3232" i="2"/>
  <c r="AQ3232" i="2"/>
  <c r="AI3232" i="2"/>
  <c r="AH3232" i="2"/>
  <c r="AG3232" i="2"/>
  <c r="AF3232" i="2"/>
  <c r="AS3476" i="2"/>
  <c r="AQ3476" i="2"/>
  <c r="AI3476" i="2"/>
  <c r="AH3476" i="2"/>
  <c r="AG3476" i="2"/>
  <c r="AF3476" i="2"/>
  <c r="AS2138" i="2"/>
  <c r="AQ2138" i="2"/>
  <c r="AI2138" i="2"/>
  <c r="AH2138" i="2"/>
  <c r="AG2138" i="2"/>
  <c r="AF2138" i="2"/>
  <c r="AS2137" i="2"/>
  <c r="AQ2137" i="2"/>
  <c r="AI2137" i="2"/>
  <c r="AH2137" i="2"/>
  <c r="AG2137" i="2"/>
  <c r="AF2137" i="2"/>
  <c r="AS3231" i="2"/>
  <c r="AQ3231" i="2"/>
  <c r="AI3231" i="2"/>
  <c r="AH3231" i="2"/>
  <c r="AG3231" i="2"/>
  <c r="AF3231" i="2"/>
  <c r="AS759" i="2"/>
  <c r="AQ759" i="2"/>
  <c r="AI759" i="2"/>
  <c r="AH759" i="2"/>
  <c r="AG759" i="2"/>
  <c r="AF759" i="2"/>
  <c r="AS48" i="2"/>
  <c r="AQ48" i="2"/>
  <c r="AI48" i="2"/>
  <c r="AH48" i="2"/>
  <c r="AG48" i="2"/>
  <c r="AF48" i="2"/>
  <c r="AS758" i="2"/>
  <c r="AQ758" i="2"/>
  <c r="AI758" i="2"/>
  <c r="AH758" i="2"/>
  <c r="AG758" i="2"/>
  <c r="AF758" i="2"/>
  <c r="AS1405" i="2"/>
  <c r="AQ1405" i="2"/>
  <c r="AI1405" i="2"/>
  <c r="AH1405" i="2"/>
  <c r="AG1405" i="2"/>
  <c r="AF1405" i="2"/>
  <c r="AS236" i="2"/>
  <c r="AQ236" i="2"/>
  <c r="AI236" i="2"/>
  <c r="AH236" i="2"/>
  <c r="AG236" i="2"/>
  <c r="AF236" i="2"/>
  <c r="AS235" i="2"/>
  <c r="AQ235" i="2"/>
  <c r="AI235" i="2"/>
  <c r="AH235" i="2"/>
  <c r="AG235" i="2"/>
  <c r="AF235" i="2"/>
  <c r="AS757" i="2"/>
  <c r="AQ757" i="2"/>
  <c r="AI757" i="2"/>
  <c r="AH757" i="2"/>
  <c r="AG757" i="2"/>
  <c r="AF757" i="2"/>
  <c r="AS3664" i="2"/>
  <c r="AQ3664" i="2"/>
  <c r="AI3664" i="2"/>
  <c r="AH3664" i="2"/>
  <c r="AG3664" i="2"/>
  <c r="AF3664" i="2"/>
  <c r="AS234" i="2"/>
  <c r="AQ234" i="2"/>
  <c r="AI234" i="2"/>
  <c r="AH234" i="2"/>
  <c r="AG234" i="2"/>
  <c r="AF234" i="2"/>
  <c r="AS756" i="2"/>
  <c r="AQ756" i="2"/>
  <c r="AI756" i="2"/>
  <c r="AH756" i="2"/>
  <c r="AG756" i="2"/>
  <c r="AF756" i="2"/>
  <c r="AS2770" i="2"/>
  <c r="AQ2770" i="2"/>
  <c r="AI2770" i="2"/>
  <c r="AH2770" i="2"/>
  <c r="AG2770" i="2"/>
  <c r="AF2770" i="2"/>
  <c r="AS755" i="2"/>
  <c r="AQ755" i="2"/>
  <c r="AI755" i="2"/>
  <c r="AH755" i="2"/>
  <c r="AG755" i="2"/>
  <c r="AF755" i="2"/>
  <c r="AS1404" i="2"/>
  <c r="AQ1404" i="2"/>
  <c r="AI1404" i="2"/>
  <c r="AH1404" i="2"/>
  <c r="AG1404" i="2"/>
  <c r="AF1404" i="2"/>
  <c r="AS754" i="2"/>
  <c r="AQ754" i="2"/>
  <c r="AI754" i="2"/>
  <c r="AH754" i="2"/>
  <c r="AG754" i="2"/>
  <c r="AF754" i="2"/>
  <c r="AS2136" i="2"/>
  <c r="AQ2136" i="2"/>
  <c r="AI2136" i="2"/>
  <c r="AH2136" i="2"/>
  <c r="AG2136" i="2"/>
  <c r="AF2136" i="2"/>
  <c r="AS233" i="2"/>
  <c r="AQ233" i="2"/>
  <c r="AI233" i="2"/>
  <c r="AH233" i="2"/>
  <c r="AG233" i="2"/>
  <c r="AF233" i="2"/>
  <c r="AS3663" i="2"/>
  <c r="AQ3663" i="2"/>
  <c r="AI3663" i="2"/>
  <c r="AH3663" i="2"/>
  <c r="AG3663" i="2"/>
  <c r="AF3663" i="2"/>
  <c r="AS2769" i="2"/>
  <c r="AQ2769" i="2"/>
  <c r="AI2769" i="2"/>
  <c r="AH2769" i="2"/>
  <c r="AG2769" i="2"/>
  <c r="AF2769" i="2"/>
  <c r="AS3230" i="2"/>
  <c r="AQ3230" i="2"/>
  <c r="AI3230" i="2"/>
  <c r="AH3230" i="2"/>
  <c r="AG3230" i="2"/>
  <c r="AF3230" i="2"/>
  <c r="AS1403" i="2"/>
  <c r="AQ1403" i="2"/>
  <c r="AI1403" i="2"/>
  <c r="AH1403" i="2"/>
  <c r="AG1403" i="2"/>
  <c r="AF1403" i="2"/>
  <c r="AS1402" i="2"/>
  <c r="AQ1402" i="2"/>
  <c r="AI1402" i="2"/>
  <c r="AH1402" i="2"/>
  <c r="AG1402" i="2"/>
  <c r="AF1402" i="2"/>
  <c r="AS232" i="2"/>
  <c r="AQ232" i="2"/>
  <c r="AI232" i="2"/>
  <c r="AH232" i="2"/>
  <c r="AG232" i="2"/>
  <c r="AF232" i="2"/>
  <c r="AS3475" i="2"/>
  <c r="AQ3475" i="2"/>
  <c r="AI3475" i="2"/>
  <c r="AH3475" i="2"/>
  <c r="AG3475" i="2"/>
  <c r="AF3475" i="2"/>
  <c r="AS2768" i="2"/>
  <c r="AQ2768" i="2"/>
  <c r="AI2768" i="2"/>
  <c r="AH2768" i="2"/>
  <c r="AG2768" i="2"/>
  <c r="AF2768" i="2"/>
  <c r="AS2767" i="2"/>
  <c r="AQ2767" i="2"/>
  <c r="AI2767" i="2"/>
  <c r="AH2767" i="2"/>
  <c r="AG2767" i="2"/>
  <c r="AF2767" i="2"/>
  <c r="AS753" i="2"/>
  <c r="AQ753" i="2"/>
  <c r="AI753" i="2"/>
  <c r="AH753" i="2"/>
  <c r="AG753" i="2"/>
  <c r="AF753" i="2"/>
  <c r="AS2135" i="2"/>
  <c r="AQ2135" i="2"/>
  <c r="AI2135" i="2"/>
  <c r="AH2135" i="2"/>
  <c r="AG2135" i="2"/>
  <c r="AF2135" i="2"/>
  <c r="AS47" i="2"/>
  <c r="AQ47" i="2"/>
  <c r="AI47" i="2"/>
  <c r="AH47" i="2"/>
  <c r="AG47" i="2"/>
  <c r="AF47" i="2"/>
  <c r="AS752" i="2"/>
  <c r="AQ752" i="2"/>
  <c r="AI752" i="2"/>
  <c r="AH752" i="2"/>
  <c r="AG752" i="2"/>
  <c r="AF752" i="2"/>
  <c r="AS46" i="2"/>
  <c r="AQ46" i="2"/>
  <c r="AI46" i="2"/>
  <c r="AH46" i="2"/>
  <c r="AG46" i="2"/>
  <c r="AF46" i="2"/>
  <c r="AS231" i="2"/>
  <c r="AQ231" i="2"/>
  <c r="AI231" i="2"/>
  <c r="AH231" i="2"/>
  <c r="AG231" i="2"/>
  <c r="AF231" i="2"/>
  <c r="AS1401" i="2"/>
  <c r="AQ1401" i="2"/>
  <c r="AI1401" i="2"/>
  <c r="AH1401" i="2"/>
  <c r="AG1401" i="2"/>
  <c r="AF1401" i="2"/>
  <c r="AS45" i="2"/>
  <c r="AQ45" i="2"/>
  <c r="AI45" i="2"/>
  <c r="AH45" i="2"/>
  <c r="AG45" i="2"/>
  <c r="AF45" i="2"/>
  <c r="AS1400" i="2"/>
  <c r="AQ1400" i="2"/>
  <c r="AI1400" i="2"/>
  <c r="AH1400" i="2"/>
  <c r="AG1400" i="2"/>
  <c r="AF1400" i="2"/>
  <c r="AS3662" i="2"/>
  <c r="AQ3662" i="2"/>
  <c r="AI3662" i="2"/>
  <c r="AH3662" i="2"/>
  <c r="AG3662" i="2"/>
  <c r="AF3662" i="2"/>
  <c r="AS751" i="2"/>
  <c r="AQ751" i="2"/>
  <c r="AI751" i="2"/>
  <c r="AH751" i="2"/>
  <c r="AG751" i="2"/>
  <c r="AF751" i="2"/>
  <c r="AS1399" i="2"/>
  <c r="AQ1399" i="2"/>
  <c r="AI1399" i="2"/>
  <c r="AH1399" i="2"/>
  <c r="AG1399" i="2"/>
  <c r="AF1399" i="2"/>
  <c r="AS3229" i="2"/>
  <c r="AQ3229" i="2"/>
  <c r="AI3229" i="2"/>
  <c r="AH3229" i="2"/>
  <c r="AG3229" i="2"/>
  <c r="AF3229" i="2"/>
  <c r="AS230" i="2"/>
  <c r="AQ230" i="2"/>
  <c r="AI230" i="2"/>
  <c r="AH230" i="2"/>
  <c r="AG230" i="2"/>
  <c r="AF230" i="2"/>
  <c r="AS750" i="2"/>
  <c r="AQ750" i="2"/>
  <c r="AI750" i="2"/>
  <c r="AH750" i="2"/>
  <c r="AG750" i="2"/>
  <c r="AF750" i="2"/>
  <c r="AS44" i="2"/>
  <c r="AQ44" i="2"/>
  <c r="AI44" i="2"/>
  <c r="AH44" i="2"/>
  <c r="AG44" i="2"/>
  <c r="AF44" i="2"/>
  <c r="AS3228" i="2"/>
  <c r="AQ3228" i="2"/>
  <c r="AI3228" i="2"/>
  <c r="AH3228" i="2"/>
  <c r="AG3228" i="2"/>
  <c r="AF3228" i="2"/>
  <c r="AS2766" i="2"/>
  <c r="AQ2766" i="2"/>
  <c r="AI2766" i="2"/>
  <c r="AH2766" i="2"/>
  <c r="AG2766" i="2"/>
  <c r="AF2766" i="2"/>
  <c r="AS1398" i="2"/>
  <c r="AQ1398" i="2"/>
  <c r="AI1398" i="2"/>
  <c r="AH1398" i="2"/>
  <c r="AG1398" i="2"/>
  <c r="AF1398" i="2"/>
  <c r="AS3227" i="2"/>
  <c r="AQ3227" i="2"/>
  <c r="AI3227" i="2"/>
  <c r="AH3227" i="2"/>
  <c r="AG3227" i="2"/>
  <c r="AF3227" i="2"/>
  <c r="AS1397" i="2"/>
  <c r="AQ1397" i="2"/>
  <c r="AI1397" i="2"/>
  <c r="AH1397" i="2"/>
  <c r="AG1397" i="2"/>
  <c r="AF1397" i="2"/>
  <c r="AS749" i="2"/>
  <c r="AQ749" i="2"/>
  <c r="AI749" i="2"/>
  <c r="AH749" i="2"/>
  <c r="AG749" i="2"/>
  <c r="AF749" i="2"/>
  <c r="AS748" i="2"/>
  <c r="AQ748" i="2"/>
  <c r="AI748" i="2"/>
  <c r="AH748" i="2"/>
  <c r="AG748" i="2"/>
  <c r="AF748" i="2"/>
  <c r="AS2765" i="2"/>
  <c r="AQ2765" i="2"/>
  <c r="AI2765" i="2"/>
  <c r="AH2765" i="2"/>
  <c r="AG2765" i="2"/>
  <c r="AF2765" i="2"/>
  <c r="AS3226" i="2"/>
  <c r="AQ3226" i="2"/>
  <c r="AI3226" i="2"/>
  <c r="AH3226" i="2"/>
  <c r="AG3226" i="2"/>
  <c r="AF3226" i="2"/>
  <c r="AS1396" i="2"/>
  <c r="AQ1396" i="2"/>
  <c r="AI1396" i="2"/>
  <c r="AH1396" i="2"/>
  <c r="AG1396" i="2"/>
  <c r="AF1396" i="2"/>
  <c r="AS747" i="2"/>
  <c r="AQ747" i="2"/>
  <c r="AI747" i="2"/>
  <c r="AH747" i="2"/>
  <c r="AG747" i="2"/>
  <c r="AF747" i="2"/>
  <c r="AS2764" i="2"/>
  <c r="AQ2764" i="2"/>
  <c r="AI2764" i="2"/>
  <c r="AH2764" i="2"/>
  <c r="AG2764" i="2"/>
  <c r="AF2764" i="2"/>
  <c r="AS3225" i="2"/>
  <c r="AQ3225" i="2"/>
  <c r="AI3225" i="2"/>
  <c r="AH3225" i="2"/>
  <c r="AG3225" i="2"/>
  <c r="AF3225" i="2"/>
  <c r="AS746" i="2"/>
  <c r="AQ746" i="2"/>
  <c r="AI746" i="2"/>
  <c r="AH746" i="2"/>
  <c r="AG746" i="2"/>
  <c r="AF746" i="2"/>
  <c r="AS2134" i="2"/>
  <c r="AQ2134" i="2"/>
  <c r="AI2134" i="2"/>
  <c r="AH2134" i="2"/>
  <c r="AG2134" i="2"/>
  <c r="AF2134" i="2"/>
  <c r="AS1395" i="2"/>
  <c r="AQ1395" i="2"/>
  <c r="AI1395" i="2"/>
  <c r="AH1395" i="2"/>
  <c r="AG1395" i="2"/>
  <c r="AF1395" i="2"/>
  <c r="AS3474" i="2"/>
  <c r="AQ3474" i="2"/>
  <c r="AI3474" i="2"/>
  <c r="AH3474" i="2"/>
  <c r="AG3474" i="2"/>
  <c r="AF3474" i="2"/>
  <c r="AS2133" i="2"/>
  <c r="AQ2133" i="2"/>
  <c r="AI2133" i="2"/>
  <c r="AH2133" i="2"/>
  <c r="AG2133" i="2"/>
  <c r="AF2133" i="2"/>
  <c r="AS1394" i="2"/>
  <c r="AQ1394" i="2"/>
  <c r="AI1394" i="2"/>
  <c r="AH1394" i="2"/>
  <c r="AG1394" i="2"/>
  <c r="AF1394" i="2"/>
  <c r="AS3224" i="2"/>
  <c r="AQ3224" i="2"/>
  <c r="AI3224" i="2"/>
  <c r="AH3224" i="2"/>
  <c r="AG3224" i="2"/>
  <c r="AF3224" i="2"/>
  <c r="AS229" i="2"/>
  <c r="AQ229" i="2"/>
  <c r="AI229" i="2"/>
  <c r="AH229" i="2"/>
  <c r="AG229" i="2"/>
  <c r="AF229" i="2"/>
  <c r="AS2763" i="2"/>
  <c r="AQ2763" i="2"/>
  <c r="AI2763" i="2"/>
  <c r="AH2763" i="2"/>
  <c r="AG2763" i="2"/>
  <c r="AF2763" i="2"/>
  <c r="AS43" i="2"/>
  <c r="AQ43" i="2"/>
  <c r="AI43" i="2"/>
  <c r="AH43" i="2"/>
  <c r="AG43" i="2"/>
  <c r="AF43" i="2"/>
  <c r="AS745" i="2"/>
  <c r="AQ745" i="2"/>
  <c r="AI745" i="2"/>
  <c r="AH745" i="2"/>
  <c r="AG745" i="2"/>
  <c r="AF745" i="2"/>
  <c r="AS3223" i="2"/>
  <c r="AQ3223" i="2"/>
  <c r="AI3223" i="2"/>
  <c r="AH3223" i="2"/>
  <c r="AG3223" i="2"/>
  <c r="AF3223" i="2"/>
  <c r="AS2132" i="2"/>
  <c r="AQ2132" i="2"/>
  <c r="AI2132" i="2"/>
  <c r="AH2132" i="2"/>
  <c r="AG2132" i="2"/>
  <c r="AF2132" i="2"/>
  <c r="AS1393" i="2"/>
  <c r="AQ1393" i="2"/>
  <c r="AI1393" i="2"/>
  <c r="AH1393" i="2"/>
  <c r="AG1393" i="2"/>
  <c r="AF1393" i="2"/>
  <c r="AS2131" i="2"/>
  <c r="AQ2131" i="2"/>
  <c r="AI2131" i="2"/>
  <c r="AH2131" i="2"/>
  <c r="AG2131" i="2"/>
  <c r="AF2131" i="2"/>
  <c r="AS3661" i="2"/>
  <c r="AQ3661" i="2"/>
  <c r="AI3661" i="2"/>
  <c r="AH3661" i="2"/>
  <c r="AG3661" i="2"/>
  <c r="AF3661" i="2"/>
  <c r="AS2130" i="2"/>
  <c r="AQ2130" i="2"/>
  <c r="AI2130" i="2"/>
  <c r="AH2130" i="2"/>
  <c r="AG2130" i="2"/>
  <c r="AF2130" i="2"/>
  <c r="AS2129" i="2"/>
  <c r="AQ2129" i="2"/>
  <c r="AI2129" i="2"/>
  <c r="AH2129" i="2"/>
  <c r="AG2129" i="2"/>
  <c r="AF2129" i="2"/>
  <c r="AS3660" i="2"/>
  <c r="AQ3660" i="2"/>
  <c r="AI3660" i="2"/>
  <c r="AH3660" i="2"/>
  <c r="AG3660" i="2"/>
  <c r="AF3660" i="2"/>
  <c r="AS3659" i="2"/>
  <c r="AQ3659" i="2"/>
  <c r="AI3659" i="2"/>
  <c r="AH3659" i="2"/>
  <c r="AG3659" i="2"/>
  <c r="AF3659" i="2"/>
  <c r="AS1392" i="2"/>
  <c r="AQ1392" i="2"/>
  <c r="AI1392" i="2"/>
  <c r="AH1392" i="2"/>
  <c r="AG1392" i="2"/>
  <c r="AF1392" i="2"/>
  <c r="AS1391" i="2"/>
  <c r="AQ1391" i="2"/>
  <c r="AI1391" i="2"/>
  <c r="AH1391" i="2"/>
  <c r="AG1391" i="2"/>
  <c r="AF1391" i="2"/>
  <c r="AS2128" i="2"/>
  <c r="AQ2128" i="2"/>
  <c r="AI2128" i="2"/>
  <c r="AH2128" i="2"/>
  <c r="AG2128" i="2"/>
  <c r="AF2128" i="2"/>
  <c r="AS3473" i="2"/>
  <c r="AQ3473" i="2"/>
  <c r="AI3473" i="2"/>
  <c r="AH3473" i="2"/>
  <c r="AG3473" i="2"/>
  <c r="AF3473" i="2"/>
  <c r="AS2127" i="2"/>
  <c r="AQ2127" i="2"/>
  <c r="AI2127" i="2"/>
  <c r="AH2127" i="2"/>
  <c r="AG2127" i="2"/>
  <c r="AF2127" i="2"/>
  <c r="AS1390" i="2"/>
  <c r="AQ1390" i="2"/>
  <c r="AI1390" i="2"/>
  <c r="AH1390" i="2"/>
  <c r="AG1390" i="2"/>
  <c r="AF1390" i="2"/>
  <c r="AS2762" i="2"/>
  <c r="AQ2762" i="2"/>
  <c r="AI2762" i="2"/>
  <c r="AH2762" i="2"/>
  <c r="AG2762" i="2"/>
  <c r="AF2762" i="2"/>
  <c r="AS2126" i="2"/>
  <c r="AQ2126" i="2"/>
  <c r="AI2126" i="2"/>
  <c r="AH2126" i="2"/>
  <c r="AG2126" i="2"/>
  <c r="AF2126" i="2"/>
  <c r="AS2125" i="2"/>
  <c r="AQ2125" i="2"/>
  <c r="AI2125" i="2"/>
  <c r="AH2125" i="2"/>
  <c r="AG2125" i="2"/>
  <c r="AF2125" i="2"/>
  <c r="AS744" i="2"/>
  <c r="AQ744" i="2"/>
  <c r="AI744" i="2"/>
  <c r="AH744" i="2"/>
  <c r="AG744" i="2"/>
  <c r="AF744" i="2"/>
  <c r="AS743" i="2"/>
  <c r="AQ743" i="2"/>
  <c r="AI743" i="2"/>
  <c r="AH743" i="2"/>
  <c r="AG743" i="2"/>
  <c r="AF743" i="2"/>
  <c r="AS2124" i="2"/>
  <c r="AQ2124" i="2"/>
  <c r="AI2124" i="2"/>
  <c r="AH2124" i="2"/>
  <c r="AG2124" i="2"/>
  <c r="AF2124" i="2"/>
  <c r="AS742" i="2"/>
  <c r="AQ742" i="2"/>
  <c r="AI742" i="2"/>
  <c r="AH742" i="2"/>
  <c r="AG742" i="2"/>
  <c r="AF742" i="2"/>
  <c r="AS741" i="2"/>
  <c r="AQ741" i="2"/>
  <c r="AI741" i="2"/>
  <c r="AH741" i="2"/>
  <c r="AG741" i="2"/>
  <c r="AF741" i="2"/>
  <c r="AS228" i="2"/>
  <c r="AQ228" i="2"/>
  <c r="AI228" i="2"/>
  <c r="AH228" i="2"/>
  <c r="AG228" i="2"/>
  <c r="AF228" i="2"/>
  <c r="AS3222" i="2"/>
  <c r="AQ3222" i="2"/>
  <c r="AI3222" i="2"/>
  <c r="AH3222" i="2"/>
  <c r="AG3222" i="2"/>
  <c r="AF3222" i="2"/>
  <c r="AS1389" i="2"/>
  <c r="AQ1389" i="2"/>
  <c r="AI1389" i="2"/>
  <c r="AH1389" i="2"/>
  <c r="AG1389" i="2"/>
  <c r="AF1389" i="2"/>
  <c r="AS1388" i="2"/>
  <c r="AQ1388" i="2"/>
  <c r="AI1388" i="2"/>
  <c r="AH1388" i="2"/>
  <c r="AG1388" i="2"/>
  <c r="AF1388" i="2"/>
  <c r="AS1387" i="2"/>
  <c r="AQ1387" i="2"/>
  <c r="AI1387" i="2"/>
  <c r="AH1387" i="2"/>
  <c r="AG1387" i="2"/>
  <c r="AF1387" i="2"/>
  <c r="AS1386" i="2"/>
  <c r="AQ1386" i="2"/>
  <c r="AI1386" i="2"/>
  <c r="AH1386" i="2"/>
  <c r="AG1386" i="2"/>
  <c r="AF1386" i="2"/>
  <c r="AS1385" i="2"/>
  <c r="AQ1385" i="2"/>
  <c r="AI1385" i="2"/>
  <c r="AH1385" i="2"/>
  <c r="AG1385" i="2"/>
  <c r="AF1385" i="2"/>
  <c r="AS3658" i="2"/>
  <c r="AQ3658" i="2"/>
  <c r="AI3658" i="2"/>
  <c r="AH3658" i="2"/>
  <c r="AG3658" i="2"/>
  <c r="AF3658" i="2"/>
  <c r="AS227" i="2"/>
  <c r="AQ227" i="2"/>
  <c r="AI227" i="2"/>
  <c r="AH227" i="2"/>
  <c r="AG227" i="2"/>
  <c r="AF227" i="2"/>
  <c r="AS1384" i="2"/>
  <c r="AQ1384" i="2"/>
  <c r="AI1384" i="2"/>
  <c r="AH1384" i="2"/>
  <c r="AG1384" i="2"/>
  <c r="AF1384" i="2"/>
  <c r="AS1383" i="2"/>
  <c r="AQ1383" i="2"/>
  <c r="AI1383" i="2"/>
  <c r="AH1383" i="2"/>
  <c r="AG1383" i="2"/>
  <c r="AF1383" i="2"/>
  <c r="AS1382" i="2"/>
  <c r="AQ1382" i="2"/>
  <c r="AI1382" i="2"/>
  <c r="AH1382" i="2"/>
  <c r="AG1382" i="2"/>
  <c r="AF1382" i="2"/>
  <c r="AS2761" i="2"/>
  <c r="AQ2761" i="2"/>
  <c r="AI2761" i="2"/>
  <c r="AH2761" i="2"/>
  <c r="AG2761" i="2"/>
  <c r="AF2761" i="2"/>
  <c r="AS1381" i="2"/>
  <c r="AQ1381" i="2"/>
  <c r="AI1381" i="2"/>
  <c r="AH1381" i="2"/>
  <c r="AG1381" i="2"/>
  <c r="AF1381" i="2"/>
  <c r="AS226" i="2"/>
  <c r="AQ226" i="2"/>
  <c r="AI226" i="2"/>
  <c r="AH226" i="2"/>
  <c r="AG226" i="2"/>
  <c r="AF226" i="2"/>
  <c r="AS740" i="2"/>
  <c r="AQ740" i="2"/>
  <c r="AI740" i="2"/>
  <c r="AH740" i="2"/>
  <c r="AG740" i="2"/>
  <c r="AF740" i="2"/>
  <c r="AS739" i="2"/>
  <c r="AQ739" i="2"/>
  <c r="AI739" i="2"/>
  <c r="AH739" i="2"/>
  <c r="AG739" i="2"/>
  <c r="AF739" i="2"/>
  <c r="AS2123" i="2"/>
  <c r="AQ2123" i="2"/>
  <c r="AI2123" i="2"/>
  <c r="AH2123" i="2"/>
  <c r="AG2123" i="2"/>
  <c r="AF2123" i="2"/>
  <c r="AS3221" i="2"/>
  <c r="AQ3221" i="2"/>
  <c r="AI3221" i="2"/>
  <c r="AH3221" i="2"/>
  <c r="AG3221" i="2"/>
  <c r="AF3221" i="2"/>
  <c r="AS225" i="2"/>
  <c r="AQ225" i="2"/>
  <c r="AI225" i="2"/>
  <c r="AH225" i="2"/>
  <c r="AG225" i="2"/>
  <c r="AF225" i="2"/>
  <c r="AS738" i="2"/>
  <c r="AQ738" i="2"/>
  <c r="AI738" i="2"/>
  <c r="AH738" i="2"/>
  <c r="AG738" i="2"/>
  <c r="AF738" i="2"/>
  <c r="AS1380" i="2"/>
  <c r="AQ1380" i="2"/>
  <c r="AI1380" i="2"/>
  <c r="AH1380" i="2"/>
  <c r="AG1380" i="2"/>
  <c r="AF1380" i="2"/>
  <c r="AS1379" i="2"/>
  <c r="AQ1379" i="2"/>
  <c r="AI1379" i="2"/>
  <c r="AH1379" i="2"/>
  <c r="AG1379" i="2"/>
  <c r="AF1379" i="2"/>
  <c r="AS3657" i="2"/>
  <c r="AQ3657" i="2"/>
  <c r="AI3657" i="2"/>
  <c r="AH3657" i="2"/>
  <c r="AG3657" i="2"/>
  <c r="AF3657" i="2"/>
  <c r="AS2122" i="2"/>
  <c r="AQ2122" i="2"/>
  <c r="AI2122" i="2"/>
  <c r="AH2122" i="2"/>
  <c r="AG2122" i="2"/>
  <c r="AF2122" i="2"/>
  <c r="AS2121" i="2"/>
  <c r="AQ2121" i="2"/>
  <c r="AI2121" i="2"/>
  <c r="AH2121" i="2"/>
  <c r="AG2121" i="2"/>
  <c r="AF2121" i="2"/>
  <c r="AS1378" i="2"/>
  <c r="AQ1378" i="2"/>
  <c r="AI1378" i="2"/>
  <c r="AH1378" i="2"/>
  <c r="AG1378" i="2"/>
  <c r="AF1378" i="2"/>
  <c r="AS3220" i="2"/>
  <c r="AQ3220" i="2"/>
  <c r="AI3220" i="2"/>
  <c r="AH3220" i="2"/>
  <c r="AG3220" i="2"/>
  <c r="AF3220" i="2"/>
  <c r="AS737" i="2"/>
  <c r="AQ737" i="2"/>
  <c r="AI737" i="2"/>
  <c r="AH737" i="2"/>
  <c r="AG737" i="2"/>
  <c r="AF737" i="2"/>
  <c r="AS42" i="2"/>
  <c r="AQ42" i="2"/>
  <c r="AI42" i="2"/>
  <c r="AH42" i="2"/>
  <c r="AG42" i="2"/>
  <c r="AF42" i="2"/>
  <c r="AS2120" i="2"/>
  <c r="AQ2120" i="2"/>
  <c r="AI2120" i="2"/>
  <c r="AH2120" i="2"/>
  <c r="AG2120" i="2"/>
  <c r="AF2120" i="2"/>
  <c r="AS736" i="2"/>
  <c r="AQ736" i="2"/>
  <c r="AI736" i="2"/>
  <c r="AH736" i="2"/>
  <c r="AG736" i="2"/>
  <c r="AF736" i="2"/>
  <c r="AS735" i="2"/>
  <c r="AQ735" i="2"/>
  <c r="AI735" i="2"/>
  <c r="AH735" i="2"/>
  <c r="AG735" i="2"/>
  <c r="AF735" i="2"/>
  <c r="AS3219" i="2"/>
  <c r="AQ3219" i="2"/>
  <c r="AI3219" i="2"/>
  <c r="AH3219" i="2"/>
  <c r="AG3219" i="2"/>
  <c r="AF3219" i="2"/>
  <c r="AS224" i="2"/>
  <c r="AQ224" i="2"/>
  <c r="AI224" i="2"/>
  <c r="AH224" i="2"/>
  <c r="AG224" i="2"/>
  <c r="AF224" i="2"/>
  <c r="AS1377" i="2"/>
  <c r="AQ1377" i="2"/>
  <c r="AI1377" i="2"/>
  <c r="AH1377" i="2"/>
  <c r="AG1377" i="2"/>
  <c r="AF1377" i="2"/>
  <c r="AS2119" i="2"/>
  <c r="AQ2119" i="2"/>
  <c r="AI2119" i="2"/>
  <c r="AH2119" i="2"/>
  <c r="AG2119" i="2"/>
  <c r="AF2119" i="2"/>
  <c r="AS223" i="2"/>
  <c r="AQ223" i="2"/>
  <c r="AI223" i="2"/>
  <c r="AH223" i="2"/>
  <c r="AG223" i="2"/>
  <c r="AF223" i="2"/>
  <c r="AS734" i="2"/>
  <c r="AQ734" i="2"/>
  <c r="AI734" i="2"/>
  <c r="AH734" i="2"/>
  <c r="AG734" i="2"/>
  <c r="AF734" i="2"/>
  <c r="AS222" i="2"/>
  <c r="AQ222" i="2"/>
  <c r="AI222" i="2"/>
  <c r="AH222" i="2"/>
  <c r="AG222" i="2"/>
  <c r="AF222" i="2"/>
  <c r="AS2118" i="2"/>
  <c r="AQ2118" i="2"/>
  <c r="AI2118" i="2"/>
  <c r="AH2118" i="2"/>
  <c r="AG2118" i="2"/>
  <c r="AF2118" i="2"/>
  <c r="AS1376" i="2"/>
  <c r="AQ1376" i="2"/>
  <c r="AI1376" i="2"/>
  <c r="AH1376" i="2"/>
  <c r="AG1376" i="2"/>
  <c r="AF1376" i="2"/>
  <c r="AS2117" i="2"/>
  <c r="AQ2117" i="2"/>
  <c r="AI2117" i="2"/>
  <c r="AH2117" i="2"/>
  <c r="AG2117" i="2"/>
  <c r="AF2117" i="2"/>
  <c r="AS41" i="2"/>
  <c r="AQ41" i="2"/>
  <c r="AI41" i="2"/>
  <c r="AH41" i="2"/>
  <c r="AG41" i="2"/>
  <c r="AF41" i="2"/>
  <c r="AS2760" i="2"/>
  <c r="AQ2760" i="2"/>
  <c r="AI2760" i="2"/>
  <c r="AH2760" i="2"/>
  <c r="AG2760" i="2"/>
  <c r="AF2760" i="2"/>
  <c r="AS2759" i="2"/>
  <c r="AQ2759" i="2"/>
  <c r="AI2759" i="2"/>
  <c r="AH2759" i="2"/>
  <c r="AG2759" i="2"/>
  <c r="AF2759" i="2"/>
  <c r="AS3472" i="2"/>
  <c r="AQ3472" i="2"/>
  <c r="AI3472" i="2"/>
  <c r="AH3472" i="2"/>
  <c r="AG3472" i="2"/>
  <c r="AF3472" i="2"/>
  <c r="AS221" i="2"/>
  <c r="AQ221" i="2"/>
  <c r="AI221" i="2"/>
  <c r="AH221" i="2"/>
  <c r="AG221" i="2"/>
  <c r="AF221" i="2"/>
  <c r="AS2116" i="2"/>
  <c r="AQ2116" i="2"/>
  <c r="AI2116" i="2"/>
  <c r="AH2116" i="2"/>
  <c r="AG2116" i="2"/>
  <c r="AF2116" i="2"/>
  <c r="AS1375" i="2"/>
  <c r="AQ1375" i="2"/>
  <c r="AI1375" i="2"/>
  <c r="AH1375" i="2"/>
  <c r="AG1375" i="2"/>
  <c r="AF1375" i="2"/>
  <c r="AS3471" i="2"/>
  <c r="AQ3471" i="2"/>
  <c r="AI3471" i="2"/>
  <c r="AH3471" i="2"/>
  <c r="AG3471" i="2"/>
  <c r="AF3471" i="2"/>
  <c r="AS2758" i="2"/>
  <c r="AQ2758" i="2"/>
  <c r="AI2758" i="2"/>
  <c r="AH2758" i="2"/>
  <c r="AG2758" i="2"/>
  <c r="AF2758" i="2"/>
  <c r="AS1374" i="2"/>
  <c r="AQ1374" i="2"/>
  <c r="AI1374" i="2"/>
  <c r="AH1374" i="2"/>
  <c r="AG1374" i="2"/>
  <c r="AF1374" i="2"/>
  <c r="AS1373" i="2"/>
  <c r="AQ1373" i="2"/>
  <c r="AI1373" i="2"/>
  <c r="AH1373" i="2"/>
  <c r="AG1373" i="2"/>
  <c r="AF1373" i="2"/>
  <c r="AS1372" i="2"/>
  <c r="AQ1372" i="2"/>
  <c r="AI1372" i="2"/>
  <c r="AH1372" i="2"/>
  <c r="AG1372" i="2"/>
  <c r="AF1372" i="2"/>
  <c r="AS733" i="2"/>
  <c r="AQ733" i="2"/>
  <c r="AI733" i="2"/>
  <c r="AH733" i="2"/>
  <c r="AG733" i="2"/>
  <c r="AF733" i="2"/>
  <c r="AS1371" i="2"/>
  <c r="AQ1371" i="2"/>
  <c r="AI1371" i="2"/>
  <c r="AH1371" i="2"/>
  <c r="AG1371" i="2"/>
  <c r="AF1371" i="2"/>
  <c r="AS3218" i="2"/>
  <c r="AQ3218" i="2"/>
  <c r="AI3218" i="2"/>
  <c r="AH3218" i="2"/>
  <c r="AG3218" i="2"/>
  <c r="AF3218" i="2"/>
  <c r="AS2115" i="2"/>
  <c r="AQ2115" i="2"/>
  <c r="AI2115" i="2"/>
  <c r="AH2115" i="2"/>
  <c r="AG2115" i="2"/>
  <c r="AF2115" i="2"/>
  <c r="AS40" i="2"/>
  <c r="AQ40" i="2"/>
  <c r="AI40" i="2"/>
  <c r="AH40" i="2"/>
  <c r="AG40" i="2"/>
  <c r="AF40" i="2"/>
  <c r="AS732" i="2"/>
  <c r="AQ732" i="2"/>
  <c r="AI732" i="2"/>
  <c r="AH732" i="2"/>
  <c r="AG732" i="2"/>
  <c r="AF732" i="2"/>
  <c r="AS2757" i="2"/>
  <c r="AQ2757" i="2"/>
  <c r="AI2757" i="2"/>
  <c r="AH2757" i="2"/>
  <c r="AG2757" i="2"/>
  <c r="AF2757" i="2"/>
  <c r="AS6" i="2"/>
  <c r="AQ6" i="2"/>
  <c r="AI6" i="2"/>
  <c r="AH6" i="2"/>
  <c r="AG6" i="2"/>
  <c r="AF6" i="2"/>
  <c r="AS3217" i="2"/>
  <c r="AQ3217" i="2"/>
  <c r="AI3217" i="2"/>
  <c r="AH3217" i="2"/>
  <c r="AG3217" i="2"/>
  <c r="AF3217" i="2"/>
  <c r="AS220" i="2"/>
  <c r="AQ220" i="2"/>
  <c r="AI220" i="2"/>
  <c r="AH220" i="2"/>
  <c r="AG220" i="2"/>
  <c r="AF220" i="2"/>
  <c r="AS2756" i="2"/>
  <c r="AQ2756" i="2"/>
  <c r="AI2756" i="2"/>
  <c r="AH2756" i="2"/>
  <c r="AG2756" i="2"/>
  <c r="AF2756" i="2"/>
  <c r="AS2755" i="2"/>
  <c r="AQ2755" i="2"/>
  <c r="AI2755" i="2"/>
  <c r="AH2755" i="2"/>
  <c r="AG2755" i="2"/>
  <c r="AF2755" i="2"/>
  <c r="AS1370" i="2"/>
  <c r="AQ1370" i="2"/>
  <c r="AI1370" i="2"/>
  <c r="AH1370" i="2"/>
  <c r="AG1370" i="2"/>
  <c r="AF1370" i="2"/>
  <c r="AS2754" i="2"/>
  <c r="AQ2754" i="2"/>
  <c r="AI2754" i="2"/>
  <c r="AH2754" i="2"/>
  <c r="AG2754" i="2"/>
  <c r="AF2754" i="2"/>
  <c r="AS2114" i="2"/>
  <c r="AQ2114" i="2"/>
  <c r="AI2114" i="2"/>
  <c r="AH2114" i="2"/>
  <c r="AG2114" i="2"/>
  <c r="AF2114" i="2"/>
  <c r="AS1369" i="2"/>
  <c r="AQ1369" i="2"/>
  <c r="AI1369" i="2"/>
  <c r="AH1369" i="2"/>
  <c r="AG1369" i="2"/>
  <c r="AF1369" i="2"/>
  <c r="AS2753" i="2"/>
  <c r="AQ2753" i="2"/>
  <c r="AI2753" i="2"/>
  <c r="AH2753" i="2"/>
  <c r="AG2753" i="2"/>
  <c r="AF2753" i="2"/>
  <c r="AS3656" i="2"/>
  <c r="AQ3656" i="2"/>
  <c r="AI3656" i="2"/>
  <c r="AH3656" i="2"/>
  <c r="AG3656" i="2"/>
  <c r="AF3656" i="2"/>
  <c r="AS3655" i="2"/>
  <c r="AQ3655" i="2"/>
  <c r="AI3655" i="2"/>
  <c r="AH3655" i="2"/>
  <c r="AG3655" i="2"/>
  <c r="AF3655" i="2"/>
  <c r="AS3654" i="2"/>
  <c r="AQ3654" i="2"/>
  <c r="AI3654" i="2"/>
  <c r="AH3654" i="2"/>
  <c r="AG3654" i="2"/>
  <c r="AF3654" i="2"/>
  <c r="AS2113" i="2"/>
  <c r="AQ2113" i="2"/>
  <c r="AI2113" i="2"/>
  <c r="AH2113" i="2"/>
  <c r="AG2113" i="2"/>
  <c r="AF2113" i="2"/>
  <c r="AS1368" i="2"/>
  <c r="AQ1368" i="2"/>
  <c r="AI1368" i="2"/>
  <c r="AH1368" i="2"/>
  <c r="AG1368" i="2"/>
  <c r="AF1368" i="2"/>
  <c r="AS2112" i="2"/>
  <c r="AQ2112" i="2"/>
  <c r="AI2112" i="2"/>
  <c r="AH2112" i="2"/>
  <c r="AG2112" i="2"/>
  <c r="AF2112" i="2"/>
  <c r="AS3470" i="2"/>
  <c r="AQ3470" i="2"/>
  <c r="AI3470" i="2"/>
  <c r="AH3470" i="2"/>
  <c r="AG3470" i="2"/>
  <c r="AF3470" i="2"/>
  <c r="AS2111" i="2"/>
  <c r="AQ2111" i="2"/>
  <c r="AI2111" i="2"/>
  <c r="AH2111" i="2"/>
  <c r="AG2111" i="2"/>
  <c r="AF2111" i="2"/>
  <c r="AS3653" i="2"/>
  <c r="AQ3653" i="2"/>
  <c r="AI3653" i="2"/>
  <c r="AH3653" i="2"/>
  <c r="AG3653" i="2"/>
  <c r="AF3653" i="2"/>
  <c r="AS2752" i="2"/>
  <c r="AQ2752" i="2"/>
  <c r="AI2752" i="2"/>
  <c r="AH2752" i="2"/>
  <c r="AG2752" i="2"/>
  <c r="AF2752" i="2"/>
  <c r="AS1367" i="2"/>
  <c r="AQ1367" i="2"/>
  <c r="AI1367" i="2"/>
  <c r="AH1367" i="2"/>
  <c r="AG1367" i="2"/>
  <c r="AF1367" i="2"/>
  <c r="AS2110" i="2"/>
  <c r="AQ2110" i="2"/>
  <c r="AI2110" i="2"/>
  <c r="AH2110" i="2"/>
  <c r="AG2110" i="2"/>
  <c r="AF2110" i="2"/>
  <c r="AS3216" i="2"/>
  <c r="AQ3216" i="2"/>
  <c r="AI3216" i="2"/>
  <c r="AH3216" i="2"/>
  <c r="AG3216" i="2"/>
  <c r="AF3216" i="2"/>
  <c r="AS219" i="2"/>
  <c r="AQ219" i="2"/>
  <c r="AI219" i="2"/>
  <c r="AH219" i="2"/>
  <c r="AG219" i="2"/>
  <c r="AF219" i="2"/>
  <c r="AS2751" i="2"/>
  <c r="AQ2751" i="2"/>
  <c r="AI2751" i="2"/>
  <c r="AH2751" i="2"/>
  <c r="AG2751" i="2"/>
  <c r="AF2751" i="2"/>
  <c r="AS3652" i="2"/>
  <c r="AQ3652" i="2"/>
  <c r="AI3652" i="2"/>
  <c r="AH3652" i="2"/>
  <c r="AG3652" i="2"/>
  <c r="AF3652" i="2"/>
  <c r="AS3651" i="2"/>
  <c r="AQ3651" i="2"/>
  <c r="AI3651" i="2"/>
  <c r="AH3651" i="2"/>
  <c r="AG3651" i="2"/>
  <c r="AF3651" i="2"/>
  <c r="AS2750" i="2"/>
  <c r="AQ2750" i="2"/>
  <c r="AI2750" i="2"/>
  <c r="AH2750" i="2"/>
  <c r="AG2750" i="2"/>
  <c r="AF2750" i="2"/>
  <c r="AS3215" i="2"/>
  <c r="AQ3215" i="2"/>
  <c r="AI3215" i="2"/>
  <c r="AH3215" i="2"/>
  <c r="AG3215" i="2"/>
  <c r="AF3215" i="2"/>
  <c r="AS2109" i="2"/>
  <c r="AQ2109" i="2"/>
  <c r="AI2109" i="2"/>
  <c r="AH2109" i="2"/>
  <c r="AG2109" i="2"/>
  <c r="AF2109" i="2"/>
  <c r="AS731" i="2"/>
  <c r="AQ731" i="2"/>
  <c r="AI731" i="2"/>
  <c r="AH731" i="2"/>
  <c r="AG731" i="2"/>
  <c r="AF731" i="2"/>
  <c r="AS3650" i="2"/>
  <c r="AQ3650" i="2"/>
  <c r="AI3650" i="2"/>
  <c r="AH3650" i="2"/>
  <c r="AG3650" i="2"/>
  <c r="AF3650" i="2"/>
  <c r="AS2108" i="2"/>
  <c r="AQ2108" i="2"/>
  <c r="AI2108" i="2"/>
  <c r="AH2108" i="2"/>
  <c r="AG2108" i="2"/>
  <c r="AF2108" i="2"/>
  <c r="AS3214" i="2"/>
  <c r="AQ3214" i="2"/>
  <c r="AI3214" i="2"/>
  <c r="AH3214" i="2"/>
  <c r="AG3214" i="2"/>
  <c r="AF3214" i="2"/>
  <c r="AS218" i="2"/>
  <c r="AQ218" i="2"/>
  <c r="AI218" i="2"/>
  <c r="AH218" i="2"/>
  <c r="AG218" i="2"/>
  <c r="AF218" i="2"/>
  <c r="AS3649" i="2"/>
  <c r="AQ3649" i="2"/>
  <c r="AI3649" i="2"/>
  <c r="AH3649" i="2"/>
  <c r="AG3649" i="2"/>
  <c r="AF3649" i="2"/>
  <c r="AS730" i="2"/>
  <c r="AQ730" i="2"/>
  <c r="AI730" i="2"/>
  <c r="AH730" i="2"/>
  <c r="AG730" i="2"/>
  <c r="AF730" i="2"/>
  <c r="AS3648" i="2"/>
  <c r="AQ3648" i="2"/>
  <c r="AI3648" i="2"/>
  <c r="AH3648" i="2"/>
  <c r="AG3648" i="2"/>
  <c r="AF3648" i="2"/>
  <c r="AS3647" i="2"/>
  <c r="AQ3647" i="2"/>
  <c r="AI3647" i="2"/>
  <c r="AH3647" i="2"/>
  <c r="AG3647" i="2"/>
  <c r="AF3647" i="2"/>
  <c r="AS3646" i="2"/>
  <c r="AQ3646" i="2"/>
  <c r="AI3646" i="2"/>
  <c r="AH3646" i="2"/>
  <c r="AG3646" i="2"/>
  <c r="AF3646" i="2"/>
  <c r="AS3645" i="2"/>
  <c r="AQ3645" i="2"/>
  <c r="AI3645" i="2"/>
  <c r="AH3645" i="2"/>
  <c r="AG3645" i="2"/>
  <c r="AF3645" i="2"/>
  <c r="AS1366" i="2"/>
  <c r="AQ1366" i="2"/>
  <c r="AI1366" i="2"/>
  <c r="AH1366" i="2"/>
  <c r="AG1366" i="2"/>
  <c r="AF1366" i="2"/>
  <c r="AS1365" i="2"/>
  <c r="AQ1365" i="2"/>
  <c r="AI1365" i="2"/>
  <c r="AH1365" i="2"/>
  <c r="AG1365" i="2"/>
  <c r="AF1365" i="2"/>
  <c r="AS1364" i="2"/>
  <c r="AQ1364" i="2"/>
  <c r="AI1364" i="2"/>
  <c r="AH1364" i="2"/>
  <c r="AG1364" i="2"/>
  <c r="AF1364" i="2"/>
  <c r="AS1363" i="2"/>
  <c r="AQ1363" i="2"/>
  <c r="AI1363" i="2"/>
  <c r="AH1363" i="2"/>
  <c r="AG1363" i="2"/>
  <c r="AF1363" i="2"/>
  <c r="AS1362" i="2"/>
  <c r="AQ1362" i="2"/>
  <c r="AI1362" i="2"/>
  <c r="AH1362" i="2"/>
  <c r="AG1362" i="2"/>
  <c r="AF1362" i="2"/>
  <c r="AS729" i="2"/>
  <c r="AQ729" i="2"/>
  <c r="AI729" i="2"/>
  <c r="AH729" i="2"/>
  <c r="AG729" i="2"/>
  <c r="AF729" i="2"/>
  <c r="AS728" i="2"/>
  <c r="AQ728" i="2"/>
  <c r="AI728" i="2"/>
  <c r="AH728" i="2"/>
  <c r="AG728" i="2"/>
  <c r="AF728" i="2"/>
  <c r="AS727" i="2"/>
  <c r="AQ727" i="2"/>
  <c r="AI727" i="2"/>
  <c r="AH727" i="2"/>
  <c r="AG727" i="2"/>
  <c r="AF727" i="2"/>
  <c r="AS726" i="2"/>
  <c r="AQ726" i="2"/>
  <c r="AI726" i="2"/>
  <c r="AH726" i="2"/>
  <c r="AG726" i="2"/>
  <c r="AF726" i="2"/>
  <c r="AS3469" i="2"/>
  <c r="AQ3469" i="2"/>
  <c r="AI3469" i="2"/>
  <c r="AH3469" i="2"/>
  <c r="AG3469" i="2"/>
  <c r="AF3469" i="2"/>
  <c r="AS1361" i="2"/>
  <c r="AQ1361" i="2"/>
  <c r="AI1361" i="2"/>
  <c r="AH1361" i="2"/>
  <c r="AG1361" i="2"/>
  <c r="AF1361" i="2"/>
  <c r="AS1360" i="2"/>
  <c r="AQ1360" i="2"/>
  <c r="AI1360" i="2"/>
  <c r="AH1360" i="2"/>
  <c r="AG1360" i="2"/>
  <c r="AF1360" i="2"/>
  <c r="AS725" i="2"/>
  <c r="AQ725" i="2"/>
  <c r="AI725" i="2"/>
  <c r="AH725" i="2"/>
  <c r="AG725" i="2"/>
  <c r="AF725" i="2"/>
  <c r="AS1359" i="2"/>
  <c r="AQ1359" i="2"/>
  <c r="AI1359" i="2"/>
  <c r="AH1359" i="2"/>
  <c r="AG1359" i="2"/>
  <c r="AF1359" i="2"/>
  <c r="AS1358" i="2"/>
  <c r="AQ1358" i="2"/>
  <c r="AI1358" i="2"/>
  <c r="AH1358" i="2"/>
  <c r="AG1358" i="2"/>
  <c r="AF1358" i="2"/>
  <c r="AS1357" i="2"/>
  <c r="AQ1357" i="2"/>
  <c r="AI1357" i="2"/>
  <c r="AH1357" i="2"/>
  <c r="AG1357" i="2"/>
  <c r="AF1357" i="2"/>
  <c r="AS724" i="2"/>
  <c r="AQ724" i="2"/>
  <c r="AI724" i="2"/>
  <c r="AH724" i="2"/>
  <c r="AG724" i="2"/>
  <c r="AF724" i="2"/>
  <c r="AS1356" i="2"/>
  <c r="AQ1356" i="2"/>
  <c r="AI1356" i="2"/>
  <c r="AH1356" i="2"/>
  <c r="AG1356" i="2"/>
  <c r="AF1356" i="2"/>
  <c r="AS723" i="2"/>
  <c r="AQ723" i="2"/>
  <c r="AI723" i="2"/>
  <c r="AH723" i="2"/>
  <c r="AG723" i="2"/>
  <c r="AF723" i="2"/>
  <c r="AS1355" i="2"/>
  <c r="AQ1355" i="2"/>
  <c r="AI1355" i="2"/>
  <c r="AH1355" i="2"/>
  <c r="AG1355" i="2"/>
  <c r="AF1355" i="2"/>
  <c r="AS2107" i="2"/>
  <c r="AQ2107" i="2"/>
  <c r="AI2107" i="2"/>
  <c r="AH2107" i="2"/>
  <c r="AG2107" i="2"/>
  <c r="AF2107" i="2"/>
  <c r="AS3644" i="2"/>
  <c r="AQ3644" i="2"/>
  <c r="AI3644" i="2"/>
  <c r="AH3644" i="2"/>
  <c r="AG3644" i="2"/>
  <c r="AF3644" i="2"/>
  <c r="AS2749" i="2"/>
  <c r="AQ2749" i="2"/>
  <c r="AI2749" i="2"/>
  <c r="AH2749" i="2"/>
  <c r="AG2749" i="2"/>
  <c r="AF2749" i="2"/>
  <c r="AS2748" i="2"/>
  <c r="AQ2748" i="2"/>
  <c r="AI2748" i="2"/>
  <c r="AH2748" i="2"/>
  <c r="AG2748" i="2"/>
  <c r="AF2748" i="2"/>
  <c r="AS1354" i="2"/>
  <c r="AQ1354" i="2"/>
  <c r="AI1354" i="2"/>
  <c r="AH1354" i="2"/>
  <c r="AG1354" i="2"/>
  <c r="AF1354" i="2"/>
  <c r="AS3643" i="2"/>
  <c r="AQ3643" i="2"/>
  <c r="AI3643" i="2"/>
  <c r="AH3643" i="2"/>
  <c r="AG3643" i="2"/>
  <c r="AF3643" i="2"/>
  <c r="AS2106" i="2"/>
  <c r="AQ2106" i="2"/>
  <c r="AI2106" i="2"/>
  <c r="AH2106" i="2"/>
  <c r="AG2106" i="2"/>
  <c r="AF2106" i="2"/>
  <c r="AS2747" i="2"/>
  <c r="AQ2747" i="2"/>
  <c r="AI2747" i="2"/>
  <c r="AH2747" i="2"/>
  <c r="AG2747" i="2"/>
  <c r="AF2747" i="2"/>
  <c r="AS3642" i="2"/>
  <c r="AQ3642" i="2"/>
  <c r="AI3642" i="2"/>
  <c r="AH3642" i="2"/>
  <c r="AG3642" i="2"/>
  <c r="AF3642" i="2"/>
  <c r="AS2746" i="2"/>
  <c r="AQ2746" i="2"/>
  <c r="AI2746" i="2"/>
  <c r="AH2746" i="2"/>
  <c r="AG2746" i="2"/>
  <c r="AF2746" i="2"/>
  <c r="AS2745" i="2"/>
  <c r="AQ2745" i="2"/>
  <c r="AI2745" i="2"/>
  <c r="AH2745" i="2"/>
  <c r="AG2745" i="2"/>
  <c r="AF2745" i="2"/>
  <c r="AS3641" i="2"/>
  <c r="AQ3641" i="2"/>
  <c r="AI3641" i="2"/>
  <c r="AH3641" i="2"/>
  <c r="AG3641" i="2"/>
  <c r="AF3641" i="2"/>
  <c r="AS3640" i="2"/>
  <c r="AQ3640" i="2"/>
  <c r="AI3640" i="2"/>
  <c r="AH3640" i="2"/>
  <c r="AG3640" i="2"/>
  <c r="AF3640" i="2"/>
  <c r="AS3639" i="2"/>
  <c r="AQ3639" i="2"/>
  <c r="AI3639" i="2"/>
  <c r="AH3639" i="2"/>
  <c r="AG3639" i="2"/>
  <c r="AF3639" i="2"/>
  <c r="AS3638" i="2"/>
  <c r="AQ3638" i="2"/>
  <c r="AI3638" i="2"/>
  <c r="AH3638" i="2"/>
  <c r="AG3638" i="2"/>
  <c r="AF3638" i="2"/>
  <c r="AS3637" i="2"/>
  <c r="AQ3637" i="2"/>
  <c r="AI3637" i="2"/>
  <c r="AH3637" i="2"/>
  <c r="AG3637" i="2"/>
  <c r="AF3637" i="2"/>
  <c r="AS3636" i="2"/>
  <c r="AQ3636" i="2"/>
  <c r="AI3636" i="2"/>
  <c r="AH3636" i="2"/>
  <c r="AG3636" i="2"/>
  <c r="AF3636" i="2"/>
  <c r="AS3635" i="2"/>
  <c r="AQ3635" i="2"/>
  <c r="AI3635" i="2"/>
  <c r="AH3635" i="2"/>
  <c r="AG3635" i="2"/>
  <c r="AF3635" i="2"/>
  <c r="AS3634" i="2"/>
  <c r="AQ3634" i="2"/>
  <c r="AI3634" i="2"/>
  <c r="AH3634" i="2"/>
  <c r="AG3634" i="2"/>
  <c r="AF3634" i="2"/>
  <c r="AS2105" i="2"/>
  <c r="AQ2105" i="2"/>
  <c r="AI2105" i="2"/>
  <c r="AH2105" i="2"/>
  <c r="AG2105" i="2"/>
  <c r="AF2105" i="2"/>
  <c r="AS2104" i="2"/>
  <c r="AQ2104" i="2"/>
  <c r="AI2104" i="2"/>
  <c r="AH2104" i="2"/>
  <c r="AG2104" i="2"/>
  <c r="AF2104" i="2"/>
  <c r="AS3213" i="2"/>
  <c r="AQ3213" i="2"/>
  <c r="AI3213" i="2"/>
  <c r="AH3213" i="2"/>
  <c r="AG3213" i="2"/>
  <c r="AF3213" i="2"/>
  <c r="AS1353" i="2"/>
  <c r="AQ1353" i="2"/>
  <c r="AI1353" i="2"/>
  <c r="AH1353" i="2"/>
  <c r="AG1353" i="2"/>
  <c r="AF1353" i="2"/>
  <c r="AS2744" i="2"/>
  <c r="AQ2744" i="2"/>
  <c r="AI2744" i="2"/>
  <c r="AH2744" i="2"/>
  <c r="AG2744" i="2"/>
  <c r="AF2744" i="2"/>
  <c r="AS2743" i="2"/>
  <c r="AQ2743" i="2"/>
  <c r="AI2743" i="2"/>
  <c r="AH2743" i="2"/>
  <c r="AG2743" i="2"/>
  <c r="AF2743" i="2"/>
  <c r="AS2103" i="2"/>
  <c r="AQ2103" i="2"/>
  <c r="AI2103" i="2"/>
  <c r="AH2103" i="2"/>
  <c r="AG2103" i="2"/>
  <c r="AF2103" i="2"/>
  <c r="AS1352" i="2"/>
  <c r="AQ1352" i="2"/>
  <c r="AI1352" i="2"/>
  <c r="AH1352" i="2"/>
  <c r="AG1352" i="2"/>
  <c r="AF1352" i="2"/>
  <c r="AS1351" i="2"/>
  <c r="AQ1351" i="2"/>
  <c r="AI1351" i="2"/>
  <c r="AH1351" i="2"/>
  <c r="AG1351" i="2"/>
  <c r="AF1351" i="2"/>
  <c r="AS1350" i="2"/>
  <c r="AQ1350" i="2"/>
  <c r="AI1350" i="2"/>
  <c r="AH1350" i="2"/>
  <c r="AG1350" i="2"/>
  <c r="AF1350" i="2"/>
  <c r="AS3633" i="2"/>
  <c r="AQ3633" i="2"/>
  <c r="AI3633" i="2"/>
  <c r="AH3633" i="2"/>
  <c r="AG3633" i="2"/>
  <c r="AF3633" i="2"/>
  <c r="AS1349" i="2"/>
  <c r="AQ1349" i="2"/>
  <c r="AI1349" i="2"/>
  <c r="AH1349" i="2"/>
  <c r="AG1349" i="2"/>
  <c r="AF1349" i="2"/>
  <c r="AS217" i="2"/>
  <c r="AQ217" i="2"/>
  <c r="AI217" i="2"/>
  <c r="AH217" i="2"/>
  <c r="AG217" i="2"/>
  <c r="AF217" i="2"/>
  <c r="AS216" i="2"/>
  <c r="AQ216" i="2"/>
  <c r="AI216" i="2"/>
  <c r="AH216" i="2"/>
  <c r="AG216" i="2"/>
  <c r="AF216" i="2"/>
  <c r="AS722" i="2"/>
  <c r="AQ722" i="2"/>
  <c r="AI722" i="2"/>
  <c r="AH722" i="2"/>
  <c r="AG722" i="2"/>
  <c r="AF722" i="2"/>
  <c r="AS3632" i="2"/>
  <c r="AQ3632" i="2"/>
  <c r="AI3632" i="2"/>
  <c r="AH3632" i="2"/>
  <c r="AG3632" i="2"/>
  <c r="AF3632" i="2"/>
  <c r="AS1348" i="2"/>
  <c r="AQ1348" i="2"/>
  <c r="AI1348" i="2"/>
  <c r="AH1348" i="2"/>
  <c r="AG1348" i="2"/>
  <c r="AF1348" i="2"/>
  <c r="AS3468" i="2"/>
  <c r="AQ3468" i="2"/>
  <c r="AI3468" i="2"/>
  <c r="AH3468" i="2"/>
  <c r="AG3468" i="2"/>
  <c r="AF3468" i="2"/>
  <c r="AS2742" i="2"/>
  <c r="AQ2742" i="2"/>
  <c r="AI2742" i="2"/>
  <c r="AH2742" i="2"/>
  <c r="AG2742" i="2"/>
  <c r="AF2742" i="2"/>
  <c r="AS39" i="2"/>
  <c r="AQ39" i="2"/>
  <c r="AI39" i="2"/>
  <c r="AH39" i="2"/>
  <c r="AG39" i="2"/>
  <c r="AF39" i="2"/>
  <c r="AS215" i="2"/>
  <c r="AQ215" i="2"/>
  <c r="AI215" i="2"/>
  <c r="AH215" i="2"/>
  <c r="AG215" i="2"/>
  <c r="AF215" i="2"/>
  <c r="AS2102" i="2"/>
  <c r="AQ2102" i="2"/>
  <c r="AI2102" i="2"/>
  <c r="AH2102" i="2"/>
  <c r="AG2102" i="2"/>
  <c r="AF2102" i="2"/>
  <c r="AS3467" i="2"/>
  <c r="AQ3467" i="2"/>
  <c r="AI3467" i="2"/>
  <c r="AH3467" i="2"/>
  <c r="AG3467" i="2"/>
  <c r="AF3467" i="2"/>
  <c r="AS214" i="2"/>
  <c r="AQ214" i="2"/>
  <c r="AI214" i="2"/>
  <c r="AH214" i="2"/>
  <c r="AG214" i="2"/>
  <c r="AF214" i="2"/>
  <c r="AS721" i="2"/>
  <c r="AQ721" i="2"/>
  <c r="AI721" i="2"/>
  <c r="AH721" i="2"/>
  <c r="AG721" i="2"/>
  <c r="AF721" i="2"/>
  <c r="AS1347" i="2"/>
  <c r="AQ1347" i="2"/>
  <c r="AI1347" i="2"/>
  <c r="AH1347" i="2"/>
  <c r="AG1347" i="2"/>
  <c r="AF1347" i="2"/>
  <c r="AS720" i="2"/>
  <c r="AQ720" i="2"/>
  <c r="AI720" i="2"/>
  <c r="AH720" i="2"/>
  <c r="AG720" i="2"/>
  <c r="AF720" i="2"/>
  <c r="AS1346" i="2"/>
  <c r="AQ1346" i="2"/>
  <c r="AI1346" i="2"/>
  <c r="AH1346" i="2"/>
  <c r="AG1346" i="2"/>
  <c r="AF1346" i="2"/>
  <c r="AS1345" i="2"/>
  <c r="AQ1345" i="2"/>
  <c r="AI1345" i="2"/>
  <c r="AH1345" i="2"/>
  <c r="AG1345" i="2"/>
  <c r="AF1345" i="2"/>
  <c r="AS3466" i="2"/>
  <c r="AQ3466" i="2"/>
  <c r="AI3466" i="2"/>
  <c r="AH3466" i="2"/>
  <c r="AG3466" i="2"/>
  <c r="AF3466" i="2"/>
  <c r="AS213" i="2"/>
  <c r="AQ213" i="2"/>
  <c r="AI213" i="2"/>
  <c r="AH213" i="2"/>
  <c r="AG213" i="2"/>
  <c r="AF213" i="2"/>
  <c r="AS719" i="2"/>
  <c r="AQ719" i="2"/>
  <c r="AI719" i="2"/>
  <c r="AH719" i="2"/>
  <c r="AG719" i="2"/>
  <c r="AF719" i="2"/>
  <c r="AS3465" i="2"/>
  <c r="AQ3465" i="2"/>
  <c r="AI3465" i="2"/>
  <c r="AH3465" i="2"/>
  <c r="AG3465" i="2"/>
  <c r="AF3465" i="2"/>
  <c r="AS718" i="2"/>
  <c r="AQ718" i="2"/>
  <c r="AI718" i="2"/>
  <c r="AH718" i="2"/>
  <c r="AG718" i="2"/>
  <c r="AF718" i="2"/>
  <c r="AS1344" i="2"/>
  <c r="AQ1344" i="2"/>
  <c r="AI1344" i="2"/>
  <c r="AH1344" i="2"/>
  <c r="AG1344" i="2"/>
  <c r="AF1344" i="2"/>
  <c r="AS1343" i="2"/>
  <c r="AQ1343" i="2"/>
  <c r="AI1343" i="2"/>
  <c r="AH1343" i="2"/>
  <c r="AG1343" i="2"/>
  <c r="AF1343" i="2"/>
  <c r="AS2101" i="2"/>
  <c r="AQ2101" i="2"/>
  <c r="AI2101" i="2"/>
  <c r="AH2101" i="2"/>
  <c r="AG2101" i="2"/>
  <c r="AF2101" i="2"/>
  <c r="AS2741" i="2"/>
  <c r="AQ2741" i="2"/>
  <c r="AI2741" i="2"/>
  <c r="AH2741" i="2"/>
  <c r="AG2741" i="2"/>
  <c r="AF2741" i="2"/>
  <c r="AS212" i="2"/>
  <c r="AQ212" i="2"/>
  <c r="AI212" i="2"/>
  <c r="AH212" i="2"/>
  <c r="AG212" i="2"/>
  <c r="AF212" i="2"/>
  <c r="AS1342" i="2"/>
  <c r="AQ1342" i="2"/>
  <c r="AI1342" i="2"/>
  <c r="AH1342" i="2"/>
  <c r="AG1342" i="2"/>
  <c r="AF1342" i="2"/>
  <c r="AS1341" i="2"/>
  <c r="AQ1341" i="2"/>
  <c r="AI1341" i="2"/>
  <c r="AH1341" i="2"/>
  <c r="AG1341" i="2"/>
  <c r="AF1341" i="2"/>
  <c r="AS717" i="2"/>
  <c r="AQ717" i="2"/>
  <c r="AI717" i="2"/>
  <c r="AH717" i="2"/>
  <c r="AG717" i="2"/>
  <c r="AF717" i="2"/>
  <c r="AS3464" i="2"/>
  <c r="AQ3464" i="2"/>
  <c r="AI3464" i="2"/>
  <c r="AH3464" i="2"/>
  <c r="AG3464" i="2"/>
  <c r="AF3464" i="2"/>
  <c r="AS2740" i="2"/>
  <c r="AQ2740" i="2"/>
  <c r="AI2740" i="2"/>
  <c r="AH2740" i="2"/>
  <c r="AG2740" i="2"/>
  <c r="AF2740" i="2"/>
  <c r="AS2739" i="2"/>
  <c r="AQ2739" i="2"/>
  <c r="AI2739" i="2"/>
  <c r="AH2739" i="2"/>
  <c r="AG2739" i="2"/>
  <c r="AF2739" i="2"/>
  <c r="AS3212" i="2"/>
  <c r="AQ3212" i="2"/>
  <c r="AI3212" i="2"/>
  <c r="AH3212" i="2"/>
  <c r="AG3212" i="2"/>
  <c r="AF3212" i="2"/>
  <c r="AS716" i="2"/>
  <c r="AQ716" i="2"/>
  <c r="AI716" i="2"/>
  <c r="AH716" i="2"/>
  <c r="AG716" i="2"/>
  <c r="AF716" i="2"/>
  <c r="AS3211" i="2"/>
  <c r="AQ3211" i="2"/>
  <c r="AI3211" i="2"/>
  <c r="AH3211" i="2"/>
  <c r="AG3211" i="2"/>
  <c r="AF3211" i="2"/>
  <c r="AS2100" i="2"/>
  <c r="AQ2100" i="2"/>
  <c r="AI2100" i="2"/>
  <c r="AH2100" i="2"/>
  <c r="AG2100" i="2"/>
  <c r="AF2100" i="2"/>
  <c r="AS715" i="2"/>
  <c r="AQ715" i="2"/>
  <c r="AI715" i="2"/>
  <c r="AH715" i="2"/>
  <c r="AG715" i="2"/>
  <c r="AF715" i="2"/>
  <c r="AS2738" i="2"/>
  <c r="AQ2738" i="2"/>
  <c r="AI2738" i="2"/>
  <c r="AH2738" i="2"/>
  <c r="AG2738" i="2"/>
  <c r="AF2738" i="2"/>
  <c r="AS714" i="2"/>
  <c r="AQ714" i="2"/>
  <c r="AI714" i="2"/>
  <c r="AH714" i="2"/>
  <c r="AG714" i="2"/>
  <c r="AF714" i="2"/>
  <c r="AS2099" i="2"/>
  <c r="AQ2099" i="2"/>
  <c r="AI2099" i="2"/>
  <c r="AH2099" i="2"/>
  <c r="AG2099" i="2"/>
  <c r="AF2099" i="2"/>
  <c r="AS713" i="2"/>
  <c r="AQ713" i="2"/>
  <c r="AI713" i="2"/>
  <c r="AH713" i="2"/>
  <c r="AG713" i="2"/>
  <c r="AF713" i="2"/>
  <c r="AS712" i="2"/>
  <c r="AQ712" i="2"/>
  <c r="AI712" i="2"/>
  <c r="AH712" i="2"/>
  <c r="AG712" i="2"/>
  <c r="AF712" i="2"/>
  <c r="AS2098" i="2"/>
  <c r="AQ2098" i="2"/>
  <c r="AI2098" i="2"/>
  <c r="AH2098" i="2"/>
  <c r="AG2098" i="2"/>
  <c r="AF2098" i="2"/>
  <c r="AS2097" i="2"/>
  <c r="AQ2097" i="2"/>
  <c r="AI2097" i="2"/>
  <c r="AH2097" i="2"/>
  <c r="AG2097" i="2"/>
  <c r="AF2097" i="2"/>
  <c r="AS2737" i="2"/>
  <c r="AQ2737" i="2"/>
  <c r="AI2737" i="2"/>
  <c r="AH2737" i="2"/>
  <c r="AG2737" i="2"/>
  <c r="AF2737" i="2"/>
  <c r="AS711" i="2"/>
  <c r="AQ711" i="2"/>
  <c r="AI711" i="2"/>
  <c r="AH711" i="2"/>
  <c r="AG711" i="2"/>
  <c r="AF711" i="2"/>
  <c r="AS38" i="2"/>
  <c r="AQ38" i="2"/>
  <c r="AI38" i="2"/>
  <c r="AH38" i="2"/>
  <c r="AG38" i="2"/>
  <c r="AF38" i="2"/>
  <c r="AS3631" i="2"/>
  <c r="AQ3631" i="2"/>
  <c r="AI3631" i="2"/>
  <c r="AH3631" i="2"/>
  <c r="AG3631" i="2"/>
  <c r="AF3631" i="2"/>
  <c r="AS3210" i="2"/>
  <c r="AQ3210" i="2"/>
  <c r="AI3210" i="2"/>
  <c r="AH3210" i="2"/>
  <c r="AG3210" i="2"/>
  <c r="AF3210" i="2"/>
  <c r="AS710" i="2"/>
  <c r="AQ710" i="2"/>
  <c r="AI710" i="2"/>
  <c r="AH710" i="2"/>
  <c r="AG710" i="2"/>
  <c r="AF710" i="2"/>
  <c r="AS1340" i="2"/>
  <c r="AQ1340" i="2"/>
  <c r="AI1340" i="2"/>
  <c r="AH1340" i="2"/>
  <c r="AG1340" i="2"/>
  <c r="AF1340" i="2"/>
  <c r="AS2096" i="2"/>
  <c r="AQ2096" i="2"/>
  <c r="AI2096" i="2"/>
  <c r="AH2096" i="2"/>
  <c r="AG2096" i="2"/>
  <c r="AF2096" i="2"/>
  <c r="AS709" i="2"/>
  <c r="AQ709" i="2"/>
  <c r="AI709" i="2"/>
  <c r="AH709" i="2"/>
  <c r="AG709" i="2"/>
  <c r="AF709" i="2"/>
  <c r="AS2095" i="2"/>
  <c r="AQ2095" i="2"/>
  <c r="AI2095" i="2"/>
  <c r="AH2095" i="2"/>
  <c r="AG2095" i="2"/>
  <c r="AF2095" i="2"/>
  <c r="AS3209" i="2"/>
  <c r="AQ3209" i="2"/>
  <c r="AI3209" i="2"/>
  <c r="AH3209" i="2"/>
  <c r="AG3209" i="2"/>
  <c r="AF3209" i="2"/>
  <c r="AS2736" i="2"/>
  <c r="AQ2736" i="2"/>
  <c r="AI2736" i="2"/>
  <c r="AH2736" i="2"/>
  <c r="AG2736" i="2"/>
  <c r="AF2736" i="2"/>
  <c r="AS1339" i="2"/>
  <c r="AQ1339" i="2"/>
  <c r="AI1339" i="2"/>
  <c r="AH1339" i="2"/>
  <c r="AG1339" i="2"/>
  <c r="AF1339" i="2"/>
  <c r="AS708" i="2"/>
  <c r="AQ708" i="2"/>
  <c r="AI708" i="2"/>
  <c r="AH708" i="2"/>
  <c r="AG708" i="2"/>
  <c r="AF708" i="2"/>
  <c r="AS211" i="2"/>
  <c r="AQ211" i="2"/>
  <c r="AI211" i="2"/>
  <c r="AH211" i="2"/>
  <c r="AG211" i="2"/>
  <c r="AF211" i="2"/>
  <c r="AS2735" i="2"/>
  <c r="AQ2735" i="2"/>
  <c r="AI2735" i="2"/>
  <c r="AH2735" i="2"/>
  <c r="AG2735" i="2"/>
  <c r="AF2735" i="2"/>
  <c r="AS707" i="2"/>
  <c r="AQ707" i="2"/>
  <c r="AI707" i="2"/>
  <c r="AH707" i="2"/>
  <c r="AG707" i="2"/>
  <c r="AF707" i="2"/>
  <c r="AS706" i="2"/>
  <c r="AQ706" i="2"/>
  <c r="AI706" i="2"/>
  <c r="AH706" i="2"/>
  <c r="AG706" i="2"/>
  <c r="AF706" i="2"/>
  <c r="AS1338" i="2"/>
  <c r="AQ1338" i="2"/>
  <c r="AI1338" i="2"/>
  <c r="AH1338" i="2"/>
  <c r="AG1338" i="2"/>
  <c r="AF1338" i="2"/>
  <c r="AS1337" i="2"/>
  <c r="AQ1337" i="2"/>
  <c r="AI1337" i="2"/>
  <c r="AH1337" i="2"/>
  <c r="AG1337" i="2"/>
  <c r="AF1337" i="2"/>
  <c r="AS1336" i="2"/>
  <c r="AQ1336" i="2"/>
  <c r="AI1336" i="2"/>
  <c r="AH1336" i="2"/>
  <c r="AG1336" i="2"/>
  <c r="AF1336" i="2"/>
  <c r="AS3463" i="2"/>
  <c r="AQ3463" i="2"/>
  <c r="AI3463" i="2"/>
  <c r="AH3463" i="2"/>
  <c r="AG3463" i="2"/>
  <c r="AF3463" i="2"/>
  <c r="AS2094" i="2"/>
  <c r="AQ2094" i="2"/>
  <c r="AI2094" i="2"/>
  <c r="AH2094" i="2"/>
  <c r="AG2094" i="2"/>
  <c r="AF2094" i="2"/>
  <c r="AS2734" i="2"/>
  <c r="AQ2734" i="2"/>
  <c r="AI2734" i="2"/>
  <c r="AH2734" i="2"/>
  <c r="AG2734" i="2"/>
  <c r="AF2734" i="2"/>
  <c r="AS1335" i="2"/>
  <c r="AQ1335" i="2"/>
  <c r="AI1335" i="2"/>
  <c r="AH1335" i="2"/>
  <c r="AG1335" i="2"/>
  <c r="AF1335" i="2"/>
  <c r="AS210" i="2"/>
  <c r="AQ210" i="2"/>
  <c r="AI210" i="2"/>
  <c r="AH210" i="2"/>
  <c r="AG210" i="2"/>
  <c r="AF210" i="2"/>
  <c r="AS1334" i="2"/>
  <c r="AQ1334" i="2"/>
  <c r="AI1334" i="2"/>
  <c r="AH1334" i="2"/>
  <c r="AG1334" i="2"/>
  <c r="AF1334" i="2"/>
  <c r="AS2093" i="2"/>
  <c r="AQ2093" i="2"/>
  <c r="AI2093" i="2"/>
  <c r="AH2093" i="2"/>
  <c r="AG2093" i="2"/>
  <c r="AF2093" i="2"/>
  <c r="AS3630" i="2"/>
  <c r="AQ3630" i="2"/>
  <c r="AI3630" i="2"/>
  <c r="AH3630" i="2"/>
  <c r="AG3630" i="2"/>
  <c r="AF3630" i="2"/>
  <c r="AS1333" i="2"/>
  <c r="AQ1333" i="2"/>
  <c r="AI1333" i="2"/>
  <c r="AH1333" i="2"/>
  <c r="AG1333" i="2"/>
  <c r="AF1333" i="2"/>
  <c r="AS1332" i="2"/>
  <c r="AQ1332" i="2"/>
  <c r="AI1332" i="2"/>
  <c r="AH1332" i="2"/>
  <c r="AG1332" i="2"/>
  <c r="AF1332" i="2"/>
  <c r="AS3208" i="2"/>
  <c r="AQ3208" i="2"/>
  <c r="AI3208" i="2"/>
  <c r="AH3208" i="2"/>
  <c r="AG3208" i="2"/>
  <c r="AF3208" i="2"/>
  <c r="AS2092" i="2"/>
  <c r="AQ2092" i="2"/>
  <c r="AI2092" i="2"/>
  <c r="AH2092" i="2"/>
  <c r="AG2092" i="2"/>
  <c r="AF2092" i="2"/>
  <c r="AS3207" i="2"/>
  <c r="AQ3207" i="2"/>
  <c r="AI3207" i="2"/>
  <c r="AH3207" i="2"/>
  <c r="AG3207" i="2"/>
  <c r="AF3207" i="2"/>
  <c r="AS2091" i="2"/>
  <c r="AQ2091" i="2"/>
  <c r="AI2091" i="2"/>
  <c r="AH2091" i="2"/>
  <c r="AG2091" i="2"/>
  <c r="AF2091" i="2"/>
  <c r="AS3462" i="2"/>
  <c r="AQ3462" i="2"/>
  <c r="AI3462" i="2"/>
  <c r="AH3462" i="2"/>
  <c r="AG3462" i="2"/>
  <c r="AF3462" i="2"/>
  <c r="AS2733" i="2"/>
  <c r="AQ2733" i="2"/>
  <c r="AI2733" i="2"/>
  <c r="AH2733" i="2"/>
  <c r="AG2733" i="2"/>
  <c r="AF2733" i="2"/>
  <c r="AS3206" i="2"/>
  <c r="AQ3206" i="2"/>
  <c r="AI3206" i="2"/>
  <c r="AH3206" i="2"/>
  <c r="AG3206" i="2"/>
  <c r="AF3206" i="2"/>
  <c r="AS1331" i="2"/>
  <c r="AQ1331" i="2"/>
  <c r="AI1331" i="2"/>
  <c r="AH1331" i="2"/>
  <c r="AG1331" i="2"/>
  <c r="AF1331" i="2"/>
  <c r="AS2090" i="2"/>
  <c r="AQ2090" i="2"/>
  <c r="AI2090" i="2"/>
  <c r="AH2090" i="2"/>
  <c r="AG2090" i="2"/>
  <c r="AF2090" i="2"/>
  <c r="AS2089" i="2"/>
  <c r="AQ2089" i="2"/>
  <c r="AI2089" i="2"/>
  <c r="AH2089" i="2"/>
  <c r="AG2089" i="2"/>
  <c r="AF2089" i="2"/>
  <c r="AS705" i="2"/>
  <c r="AQ705" i="2"/>
  <c r="AI705" i="2"/>
  <c r="AH705" i="2"/>
  <c r="AG705" i="2"/>
  <c r="AF705" i="2"/>
  <c r="AS3205" i="2"/>
  <c r="AQ3205" i="2"/>
  <c r="AI3205" i="2"/>
  <c r="AH3205" i="2"/>
  <c r="AG3205" i="2"/>
  <c r="AF3205" i="2"/>
  <c r="AS209" i="2"/>
  <c r="AQ209" i="2"/>
  <c r="AI209" i="2"/>
  <c r="AH209" i="2"/>
  <c r="AG209" i="2"/>
  <c r="AF209" i="2"/>
  <c r="AS3204" i="2"/>
  <c r="AQ3204" i="2"/>
  <c r="AI3204" i="2"/>
  <c r="AH3204" i="2"/>
  <c r="AG3204" i="2"/>
  <c r="AF3204" i="2"/>
  <c r="AS1330" i="2"/>
  <c r="AQ1330" i="2"/>
  <c r="AI1330" i="2"/>
  <c r="AH1330" i="2"/>
  <c r="AG1330" i="2"/>
  <c r="AF1330" i="2"/>
  <c r="AS1329" i="2"/>
  <c r="AQ1329" i="2"/>
  <c r="AI1329" i="2"/>
  <c r="AH1329" i="2"/>
  <c r="AG1329" i="2"/>
  <c r="AF1329" i="2"/>
  <c r="AS2732" i="2"/>
  <c r="AQ2732" i="2"/>
  <c r="AI2732" i="2"/>
  <c r="AH2732" i="2"/>
  <c r="AG2732" i="2"/>
  <c r="AF2732" i="2"/>
  <c r="AS208" i="2"/>
  <c r="AQ208" i="2"/>
  <c r="AI208" i="2"/>
  <c r="AH208" i="2"/>
  <c r="AG208" i="2"/>
  <c r="AF208" i="2"/>
  <c r="AS207" i="2"/>
  <c r="AQ207" i="2"/>
  <c r="AI207" i="2"/>
  <c r="AH207" i="2"/>
  <c r="AG207" i="2"/>
  <c r="AF207" i="2"/>
  <c r="AS2088" i="2"/>
  <c r="AQ2088" i="2"/>
  <c r="AI2088" i="2"/>
  <c r="AH2088" i="2"/>
  <c r="AG2088" i="2"/>
  <c r="AF2088" i="2"/>
  <c r="AS37" i="2"/>
  <c r="AQ37" i="2"/>
  <c r="AI37" i="2"/>
  <c r="AH37" i="2"/>
  <c r="AG37" i="2"/>
  <c r="AF37" i="2"/>
  <c r="AS2731" i="2"/>
  <c r="AQ2731" i="2"/>
  <c r="AI2731" i="2"/>
  <c r="AH2731" i="2"/>
  <c r="AG2731" i="2"/>
  <c r="AF2731" i="2"/>
  <c r="AS3203" i="2"/>
  <c r="AQ3203" i="2"/>
  <c r="AI3203" i="2"/>
  <c r="AH3203" i="2"/>
  <c r="AG3203" i="2"/>
  <c r="AF3203" i="2"/>
  <c r="AS704" i="2"/>
  <c r="AQ704" i="2"/>
  <c r="AI704" i="2"/>
  <c r="AH704" i="2"/>
  <c r="AG704" i="2"/>
  <c r="AF704" i="2"/>
  <c r="AS36" i="2"/>
  <c r="AQ36" i="2"/>
  <c r="AI36" i="2"/>
  <c r="AH36" i="2"/>
  <c r="AG36" i="2"/>
  <c r="AF36" i="2"/>
  <c r="AS1328" i="2"/>
  <c r="AQ1328" i="2"/>
  <c r="AI1328" i="2"/>
  <c r="AH1328" i="2"/>
  <c r="AG1328" i="2"/>
  <c r="AF1328" i="2"/>
  <c r="AS1327" i="2"/>
  <c r="AQ1327" i="2"/>
  <c r="AI1327" i="2"/>
  <c r="AH1327" i="2"/>
  <c r="AG1327" i="2"/>
  <c r="AF1327" i="2"/>
  <c r="AS206" i="2"/>
  <c r="AQ206" i="2"/>
  <c r="AI206" i="2"/>
  <c r="AH206" i="2"/>
  <c r="AG206" i="2"/>
  <c r="AF206" i="2"/>
  <c r="AS2087" i="2"/>
  <c r="AQ2087" i="2"/>
  <c r="AI2087" i="2"/>
  <c r="AH2087" i="2"/>
  <c r="AG2087" i="2"/>
  <c r="AF2087" i="2"/>
  <c r="AS1326" i="2"/>
  <c r="AQ1326" i="2"/>
  <c r="AI1326" i="2"/>
  <c r="AH1326" i="2"/>
  <c r="AG1326" i="2"/>
  <c r="AF1326" i="2"/>
  <c r="AS1325" i="2"/>
  <c r="AQ1325" i="2"/>
  <c r="AI1325" i="2"/>
  <c r="AH1325" i="2"/>
  <c r="AG1325" i="2"/>
  <c r="AF1325" i="2"/>
  <c r="AS2730" i="2"/>
  <c r="AQ2730" i="2"/>
  <c r="AI2730" i="2"/>
  <c r="AH2730" i="2"/>
  <c r="AG2730" i="2"/>
  <c r="AF2730" i="2"/>
  <c r="AS703" i="2"/>
  <c r="AQ703" i="2"/>
  <c r="AI703" i="2"/>
  <c r="AH703" i="2"/>
  <c r="AG703" i="2"/>
  <c r="AF703" i="2"/>
  <c r="AS702" i="2"/>
  <c r="AQ702" i="2"/>
  <c r="AI702" i="2"/>
  <c r="AH702" i="2"/>
  <c r="AG702" i="2"/>
  <c r="AF702" i="2"/>
  <c r="AS701" i="2"/>
  <c r="AQ701" i="2"/>
  <c r="AI701" i="2"/>
  <c r="AH701" i="2"/>
  <c r="AG701" i="2"/>
  <c r="AF701" i="2"/>
  <c r="AS2086" i="2"/>
  <c r="AQ2086" i="2"/>
  <c r="AI2086" i="2"/>
  <c r="AH2086" i="2"/>
  <c r="AG2086" i="2"/>
  <c r="AF2086" i="2"/>
  <c r="AS205" i="2"/>
  <c r="AQ205" i="2"/>
  <c r="AI205" i="2"/>
  <c r="AH205" i="2"/>
  <c r="AG205" i="2"/>
  <c r="AF205" i="2"/>
  <c r="AS1324" i="2"/>
  <c r="AQ1324" i="2"/>
  <c r="AI1324" i="2"/>
  <c r="AH1324" i="2"/>
  <c r="AG1324" i="2"/>
  <c r="AF1324" i="2"/>
  <c r="AS2729" i="2"/>
  <c r="AQ2729" i="2"/>
  <c r="AI2729" i="2"/>
  <c r="AH2729" i="2"/>
  <c r="AG2729" i="2"/>
  <c r="AF2729" i="2"/>
  <c r="AS700" i="2"/>
  <c r="AQ700" i="2"/>
  <c r="AI700" i="2"/>
  <c r="AH700" i="2"/>
  <c r="AG700" i="2"/>
  <c r="AF700" i="2"/>
  <c r="AS1323" i="2"/>
  <c r="AQ1323" i="2"/>
  <c r="AI1323" i="2"/>
  <c r="AH1323" i="2"/>
  <c r="AG1323" i="2"/>
  <c r="AF1323" i="2"/>
  <c r="AS699" i="2"/>
  <c r="AQ699" i="2"/>
  <c r="AI699" i="2"/>
  <c r="AH699" i="2"/>
  <c r="AG699" i="2"/>
  <c r="AF699" i="2"/>
  <c r="AS204" i="2"/>
  <c r="AQ204" i="2"/>
  <c r="AI204" i="2"/>
  <c r="AH204" i="2"/>
  <c r="AG204" i="2"/>
  <c r="AF204" i="2"/>
  <c r="AS2728" i="2"/>
  <c r="AQ2728" i="2"/>
  <c r="AI2728" i="2"/>
  <c r="AH2728" i="2"/>
  <c r="AG2728" i="2"/>
  <c r="AF2728" i="2"/>
  <c r="AS2727" i="2"/>
  <c r="AQ2727" i="2"/>
  <c r="AI2727" i="2"/>
  <c r="AH2727" i="2"/>
  <c r="AG2727" i="2"/>
  <c r="AF2727" i="2"/>
  <c r="AS3629" i="2"/>
  <c r="AQ3629" i="2"/>
  <c r="AI3629" i="2"/>
  <c r="AH3629" i="2"/>
  <c r="AG3629" i="2"/>
  <c r="AF3629" i="2"/>
  <c r="AS35" i="2"/>
  <c r="AQ35" i="2"/>
  <c r="AI35" i="2"/>
  <c r="AH35" i="2"/>
  <c r="AG35" i="2"/>
  <c r="AF35" i="2"/>
  <c r="AS2085" i="2"/>
  <c r="AQ2085" i="2"/>
  <c r="AI2085" i="2"/>
  <c r="AH2085" i="2"/>
  <c r="AG2085" i="2"/>
  <c r="AF2085" i="2"/>
  <c r="AS698" i="2"/>
  <c r="AQ698" i="2"/>
  <c r="AI698" i="2"/>
  <c r="AH698" i="2"/>
  <c r="AG698" i="2"/>
  <c r="AF698" i="2"/>
  <c r="AS2084" i="2"/>
  <c r="AQ2084" i="2"/>
  <c r="AI2084" i="2"/>
  <c r="AH2084" i="2"/>
  <c r="AG2084" i="2"/>
  <c r="AF2084" i="2"/>
  <c r="AS1322" i="2"/>
  <c r="AQ1322" i="2"/>
  <c r="AI1322" i="2"/>
  <c r="AH1322" i="2"/>
  <c r="AG1322" i="2"/>
  <c r="AF1322" i="2"/>
  <c r="AS1321" i="2"/>
  <c r="AQ1321" i="2"/>
  <c r="AI1321" i="2"/>
  <c r="AH1321" i="2"/>
  <c r="AG1321" i="2"/>
  <c r="AF1321" i="2"/>
  <c r="AS203" i="2"/>
  <c r="AQ203" i="2"/>
  <c r="AI203" i="2"/>
  <c r="AH203" i="2"/>
  <c r="AG203" i="2"/>
  <c r="AF203" i="2"/>
  <c r="AS2726" i="2"/>
  <c r="AQ2726" i="2"/>
  <c r="AI2726" i="2"/>
  <c r="AH2726" i="2"/>
  <c r="AG2726" i="2"/>
  <c r="AF2726" i="2"/>
  <c r="AS1320" i="2"/>
  <c r="AQ1320" i="2"/>
  <c r="AI1320" i="2"/>
  <c r="AH1320" i="2"/>
  <c r="AG1320" i="2"/>
  <c r="AF1320" i="2"/>
  <c r="AS1319" i="2"/>
  <c r="AQ1319" i="2"/>
  <c r="AI1319" i="2"/>
  <c r="AH1319" i="2"/>
  <c r="AG1319" i="2"/>
  <c r="AF1319" i="2"/>
  <c r="AS3461" i="2"/>
  <c r="AQ3461" i="2"/>
  <c r="AI3461" i="2"/>
  <c r="AH3461" i="2"/>
  <c r="AG3461" i="2"/>
  <c r="AF3461" i="2"/>
  <c r="AS2083" i="2"/>
  <c r="AQ2083" i="2"/>
  <c r="AI2083" i="2"/>
  <c r="AH2083" i="2"/>
  <c r="AG2083" i="2"/>
  <c r="AF2083" i="2"/>
  <c r="AS34" i="2"/>
  <c r="AQ34" i="2"/>
  <c r="AI34" i="2"/>
  <c r="AH34" i="2"/>
  <c r="AG34" i="2"/>
  <c r="AF34" i="2"/>
  <c r="AS1318" i="2"/>
  <c r="AQ1318" i="2"/>
  <c r="AI1318" i="2"/>
  <c r="AH1318" i="2"/>
  <c r="AG1318" i="2"/>
  <c r="AF1318" i="2"/>
  <c r="AS3202" i="2"/>
  <c r="AQ3202" i="2"/>
  <c r="AI3202" i="2"/>
  <c r="AH3202" i="2"/>
  <c r="AG3202" i="2"/>
  <c r="AF3202" i="2"/>
  <c r="AS202" i="2"/>
  <c r="AQ202" i="2"/>
  <c r="AI202" i="2"/>
  <c r="AH202" i="2"/>
  <c r="AG202" i="2"/>
  <c r="AF202" i="2"/>
  <c r="AS2725" i="2"/>
  <c r="AQ2725" i="2"/>
  <c r="AI2725" i="2"/>
  <c r="AH2725" i="2"/>
  <c r="AG2725" i="2"/>
  <c r="AF2725" i="2"/>
  <c r="AS3460" i="2"/>
  <c r="AQ3460" i="2"/>
  <c r="AI3460" i="2"/>
  <c r="AH3460" i="2"/>
  <c r="AG3460" i="2"/>
  <c r="AF3460" i="2"/>
  <c r="AS697" i="2"/>
  <c r="AQ697" i="2"/>
  <c r="AI697" i="2"/>
  <c r="AH697" i="2"/>
  <c r="AG697" i="2"/>
  <c r="AF697" i="2"/>
  <c r="AS3459" i="2"/>
  <c r="AQ3459" i="2"/>
  <c r="AI3459" i="2"/>
  <c r="AH3459" i="2"/>
  <c r="AG3459" i="2"/>
  <c r="AF3459" i="2"/>
  <c r="AS201" i="2"/>
  <c r="AQ201" i="2"/>
  <c r="AI201" i="2"/>
  <c r="AH201" i="2"/>
  <c r="AG201" i="2"/>
  <c r="AF201" i="2"/>
  <c r="AS1317" i="2"/>
  <c r="AQ1317" i="2"/>
  <c r="AI1317" i="2"/>
  <c r="AH1317" i="2"/>
  <c r="AG1317" i="2"/>
  <c r="AF1317" i="2"/>
  <c r="AS696" i="2"/>
  <c r="AQ696" i="2"/>
  <c r="AI696" i="2"/>
  <c r="AH696" i="2"/>
  <c r="AG696" i="2"/>
  <c r="AF696" i="2"/>
  <c r="AS695" i="2"/>
  <c r="AQ695" i="2"/>
  <c r="AI695" i="2"/>
  <c r="AH695" i="2"/>
  <c r="AG695" i="2"/>
  <c r="AF695" i="2"/>
  <c r="AS694" i="2"/>
  <c r="AQ694" i="2"/>
  <c r="AI694" i="2"/>
  <c r="AH694" i="2"/>
  <c r="AG694" i="2"/>
  <c r="AF694" i="2"/>
  <c r="AS693" i="2"/>
  <c r="AQ693" i="2"/>
  <c r="AI693" i="2"/>
  <c r="AH693" i="2"/>
  <c r="AG693" i="2"/>
  <c r="AF693" i="2"/>
  <c r="AS2724" i="2"/>
  <c r="AQ2724" i="2"/>
  <c r="AI2724" i="2"/>
  <c r="AH2724" i="2"/>
  <c r="AG2724" i="2"/>
  <c r="AF2724" i="2"/>
  <c r="AS2723" i="2"/>
  <c r="AQ2723" i="2"/>
  <c r="AI2723" i="2"/>
  <c r="AH2723" i="2"/>
  <c r="AG2723" i="2"/>
  <c r="AF2723" i="2"/>
  <c r="AS200" i="2"/>
  <c r="AQ200" i="2"/>
  <c r="AI200" i="2"/>
  <c r="AH200" i="2"/>
  <c r="AG200" i="2"/>
  <c r="AF200" i="2"/>
  <c r="AS692" i="2"/>
  <c r="AQ692" i="2"/>
  <c r="AI692" i="2"/>
  <c r="AH692" i="2"/>
  <c r="AG692" i="2"/>
  <c r="AF692" i="2"/>
  <c r="AS2722" i="2"/>
  <c r="AQ2722" i="2"/>
  <c r="AI2722" i="2"/>
  <c r="AH2722" i="2"/>
  <c r="AG2722" i="2"/>
  <c r="AF2722" i="2"/>
  <c r="AS2721" i="2"/>
  <c r="AQ2721" i="2"/>
  <c r="AI2721" i="2"/>
  <c r="AH2721" i="2"/>
  <c r="AG2721" i="2"/>
  <c r="AF2721" i="2"/>
  <c r="AS1316" i="2"/>
  <c r="AQ1316" i="2"/>
  <c r="AI1316" i="2"/>
  <c r="AH1316" i="2"/>
  <c r="AG1316" i="2"/>
  <c r="AF1316" i="2"/>
  <c r="AS1315" i="2"/>
  <c r="AQ1315" i="2"/>
  <c r="AI1315" i="2"/>
  <c r="AH1315" i="2"/>
  <c r="AG1315" i="2"/>
  <c r="AF1315" i="2"/>
  <c r="AS691" i="2"/>
  <c r="AQ691" i="2"/>
  <c r="AI691" i="2"/>
  <c r="AH691" i="2"/>
  <c r="AG691" i="2"/>
  <c r="AF691" i="2"/>
  <c r="AS2082" i="2"/>
  <c r="AQ2082" i="2"/>
  <c r="AI2082" i="2"/>
  <c r="AH2082" i="2"/>
  <c r="AG2082" i="2"/>
  <c r="AF2082" i="2"/>
  <c r="AS1314" i="2"/>
  <c r="AQ1314" i="2"/>
  <c r="AI1314" i="2"/>
  <c r="AH1314" i="2"/>
  <c r="AG1314" i="2"/>
  <c r="AF1314" i="2"/>
  <c r="AS1313" i="2"/>
  <c r="AQ1313" i="2"/>
  <c r="AI1313" i="2"/>
  <c r="AH1313" i="2"/>
  <c r="AG1313" i="2"/>
  <c r="AF1313" i="2"/>
  <c r="AS690" i="2"/>
  <c r="AQ690" i="2"/>
  <c r="AI690" i="2"/>
  <c r="AH690" i="2"/>
  <c r="AG690" i="2"/>
  <c r="AF690" i="2"/>
  <c r="AS1312" i="2"/>
  <c r="AQ1312" i="2"/>
  <c r="AI1312" i="2"/>
  <c r="AH1312" i="2"/>
  <c r="AG1312" i="2"/>
  <c r="AF1312" i="2"/>
  <c r="AS689" i="2"/>
  <c r="AQ689" i="2"/>
  <c r="AI689" i="2"/>
  <c r="AH689" i="2"/>
  <c r="AG689" i="2"/>
  <c r="AF689" i="2"/>
  <c r="AS3201" i="2"/>
  <c r="AQ3201" i="2"/>
  <c r="AI3201" i="2"/>
  <c r="AH3201" i="2"/>
  <c r="AG3201" i="2"/>
  <c r="AF3201" i="2"/>
  <c r="AS3200" i="2"/>
  <c r="AQ3200" i="2"/>
  <c r="AI3200" i="2"/>
  <c r="AH3200" i="2"/>
  <c r="AG3200" i="2"/>
  <c r="AF3200" i="2"/>
  <c r="AS688" i="2"/>
  <c r="AQ688" i="2"/>
  <c r="AI688" i="2"/>
  <c r="AH688" i="2"/>
  <c r="AG688" i="2"/>
  <c r="AF688" i="2"/>
  <c r="AS1311" i="2"/>
  <c r="AQ1311" i="2"/>
  <c r="AI1311" i="2"/>
  <c r="AH1311" i="2"/>
  <c r="AG1311" i="2"/>
  <c r="AF1311" i="2"/>
  <c r="AS3199" i="2"/>
  <c r="AQ3199" i="2"/>
  <c r="AI3199" i="2"/>
  <c r="AH3199" i="2"/>
  <c r="AG3199" i="2"/>
  <c r="AF3199" i="2"/>
  <c r="AS687" i="2"/>
  <c r="AQ687" i="2"/>
  <c r="AI687" i="2"/>
  <c r="AH687" i="2"/>
  <c r="AG687" i="2"/>
  <c r="AF687" i="2"/>
  <c r="AS1310" i="2"/>
  <c r="AQ1310" i="2"/>
  <c r="AI1310" i="2"/>
  <c r="AH1310" i="2"/>
  <c r="AG1310" i="2"/>
  <c r="AF1310" i="2"/>
  <c r="AS686" i="2"/>
  <c r="AQ686" i="2"/>
  <c r="AI686" i="2"/>
  <c r="AH686" i="2"/>
  <c r="AG686" i="2"/>
  <c r="AF686" i="2"/>
  <c r="AS2081" i="2"/>
  <c r="AQ2081" i="2"/>
  <c r="AI2081" i="2"/>
  <c r="AH2081" i="2"/>
  <c r="AG2081" i="2"/>
  <c r="AF2081" i="2"/>
  <c r="AS685" i="2"/>
  <c r="AQ685" i="2"/>
  <c r="AI685" i="2"/>
  <c r="AH685" i="2"/>
  <c r="AG685" i="2"/>
  <c r="AF685" i="2"/>
  <c r="AS1309" i="2"/>
  <c r="AQ1309" i="2"/>
  <c r="AI1309" i="2"/>
  <c r="AH1309" i="2"/>
  <c r="AG1309" i="2"/>
  <c r="AF1309" i="2"/>
  <c r="AS2720" i="2"/>
  <c r="AQ2720" i="2"/>
  <c r="AI2720" i="2"/>
  <c r="AH2720" i="2"/>
  <c r="AG2720" i="2"/>
  <c r="AF2720" i="2"/>
  <c r="AS1308" i="2"/>
  <c r="AQ1308" i="2"/>
  <c r="AI1308" i="2"/>
  <c r="AH1308" i="2"/>
  <c r="AG1308" i="2"/>
  <c r="AF1308" i="2"/>
  <c r="AS2080" i="2"/>
  <c r="AQ2080" i="2"/>
  <c r="AI2080" i="2"/>
  <c r="AH2080" i="2"/>
  <c r="AG2080" i="2"/>
  <c r="AF2080" i="2"/>
  <c r="AS2079" i="2"/>
  <c r="AQ2079" i="2"/>
  <c r="AI2079" i="2"/>
  <c r="AH2079" i="2"/>
  <c r="AG2079" i="2"/>
  <c r="AF2079" i="2"/>
  <c r="AS684" i="2"/>
  <c r="AQ684" i="2"/>
  <c r="AI684" i="2"/>
  <c r="AH684" i="2"/>
  <c r="AG684" i="2"/>
  <c r="AF684" i="2"/>
  <c r="AS1307" i="2"/>
  <c r="AQ1307" i="2"/>
  <c r="AI1307" i="2"/>
  <c r="AH1307" i="2"/>
  <c r="AG1307" i="2"/>
  <c r="AF1307" i="2"/>
  <c r="AS199" i="2"/>
  <c r="AQ199" i="2"/>
  <c r="AI199" i="2"/>
  <c r="AH199" i="2"/>
  <c r="AG199" i="2"/>
  <c r="AF199" i="2"/>
  <c r="AS2719" i="2"/>
  <c r="AQ2719" i="2"/>
  <c r="AI2719" i="2"/>
  <c r="AH2719" i="2"/>
  <c r="AG2719" i="2"/>
  <c r="AF2719" i="2"/>
  <c r="AS2078" i="2"/>
  <c r="AQ2078" i="2"/>
  <c r="AI2078" i="2"/>
  <c r="AH2078" i="2"/>
  <c r="AG2078" i="2"/>
  <c r="AF2078" i="2"/>
  <c r="AS198" i="2"/>
  <c r="AQ198" i="2"/>
  <c r="AI198" i="2"/>
  <c r="AH198" i="2"/>
  <c r="AG198" i="2"/>
  <c r="AF198" i="2"/>
  <c r="AS2077" i="2"/>
  <c r="AQ2077" i="2"/>
  <c r="AI2077" i="2"/>
  <c r="AH2077" i="2"/>
  <c r="AG2077" i="2"/>
  <c r="AF2077" i="2"/>
  <c r="AS683" i="2"/>
  <c r="AQ683" i="2"/>
  <c r="AI683" i="2"/>
  <c r="AH683" i="2"/>
  <c r="AG683" i="2"/>
  <c r="AF683" i="2"/>
  <c r="AS2076" i="2"/>
  <c r="AQ2076" i="2"/>
  <c r="AI2076" i="2"/>
  <c r="AH2076" i="2"/>
  <c r="AG2076" i="2"/>
  <c r="AF2076" i="2"/>
  <c r="AS2718" i="2"/>
  <c r="AQ2718" i="2"/>
  <c r="AI2718" i="2"/>
  <c r="AH2718" i="2"/>
  <c r="AG2718" i="2"/>
  <c r="AF2718" i="2"/>
  <c r="AS1306" i="2"/>
  <c r="AQ1306" i="2"/>
  <c r="AI1306" i="2"/>
  <c r="AH1306" i="2"/>
  <c r="AG1306" i="2"/>
  <c r="AF1306" i="2"/>
  <c r="AS682" i="2"/>
  <c r="AQ682" i="2"/>
  <c r="AI682" i="2"/>
  <c r="AH682" i="2"/>
  <c r="AG682" i="2"/>
  <c r="AF682" i="2"/>
  <c r="AS2717" i="2"/>
  <c r="AQ2717" i="2"/>
  <c r="AI2717" i="2"/>
  <c r="AH2717" i="2"/>
  <c r="AG2717" i="2"/>
  <c r="AF2717" i="2"/>
  <c r="AS1305" i="2"/>
  <c r="AQ1305" i="2"/>
  <c r="AI1305" i="2"/>
  <c r="AH1305" i="2"/>
  <c r="AG1305" i="2"/>
  <c r="AF1305" i="2"/>
  <c r="AS197" i="2"/>
  <c r="AQ197" i="2"/>
  <c r="AI197" i="2"/>
  <c r="AH197" i="2"/>
  <c r="AG197" i="2"/>
  <c r="AF197" i="2"/>
  <c r="AS196" i="2"/>
  <c r="AQ196" i="2"/>
  <c r="AI196" i="2"/>
  <c r="AH196" i="2"/>
  <c r="AG196" i="2"/>
  <c r="AF196" i="2"/>
  <c r="AS681" i="2"/>
  <c r="AQ681" i="2"/>
  <c r="AI681" i="2"/>
  <c r="AH681" i="2"/>
  <c r="AG681" i="2"/>
  <c r="AF681" i="2"/>
  <c r="AS2716" i="2"/>
  <c r="AQ2716" i="2"/>
  <c r="AI2716" i="2"/>
  <c r="AH2716" i="2"/>
  <c r="AG2716" i="2"/>
  <c r="AF2716" i="2"/>
  <c r="AS2075" i="2"/>
  <c r="AQ2075" i="2"/>
  <c r="AI2075" i="2"/>
  <c r="AH2075" i="2"/>
  <c r="AG2075" i="2"/>
  <c r="AF2075" i="2"/>
  <c r="AS2715" i="2"/>
  <c r="AQ2715" i="2"/>
  <c r="AI2715" i="2"/>
  <c r="AH2715" i="2"/>
  <c r="AG2715" i="2"/>
  <c r="AF2715" i="2"/>
  <c r="AS2714" i="2"/>
  <c r="AQ2714" i="2"/>
  <c r="AI2714" i="2"/>
  <c r="AH2714" i="2"/>
  <c r="AG2714" i="2"/>
  <c r="AF2714" i="2"/>
  <c r="AS3628" i="2"/>
  <c r="AQ3628" i="2"/>
  <c r="AI3628" i="2"/>
  <c r="AH3628" i="2"/>
  <c r="AG3628" i="2"/>
  <c r="AF3628" i="2"/>
  <c r="AS1304" i="2"/>
  <c r="AQ1304" i="2"/>
  <c r="AI1304" i="2"/>
  <c r="AH1304" i="2"/>
  <c r="AG1304" i="2"/>
  <c r="AF1304" i="2"/>
  <c r="AS3458" i="2"/>
  <c r="AQ3458" i="2"/>
  <c r="AI3458" i="2"/>
  <c r="AH3458" i="2"/>
  <c r="AG3458" i="2"/>
  <c r="AF3458" i="2"/>
  <c r="AS3198" i="2"/>
  <c r="AQ3198" i="2"/>
  <c r="AI3198" i="2"/>
  <c r="AH3198" i="2"/>
  <c r="AG3198" i="2"/>
  <c r="AF3198" i="2"/>
  <c r="AS3197" i="2"/>
  <c r="AQ3197" i="2"/>
  <c r="AI3197" i="2"/>
  <c r="AH3197" i="2"/>
  <c r="AG3197" i="2"/>
  <c r="AF3197" i="2"/>
  <c r="AS680" i="2"/>
  <c r="AQ680" i="2"/>
  <c r="AI680" i="2"/>
  <c r="AH680" i="2"/>
  <c r="AG680" i="2"/>
  <c r="AF680" i="2"/>
  <c r="AS195" i="2"/>
  <c r="AQ195" i="2"/>
  <c r="AI195" i="2"/>
  <c r="AH195" i="2"/>
  <c r="AG195" i="2"/>
  <c r="AF195" i="2"/>
  <c r="AS679" i="2"/>
  <c r="AQ679" i="2"/>
  <c r="AI679" i="2"/>
  <c r="AH679" i="2"/>
  <c r="AG679" i="2"/>
  <c r="AF679" i="2"/>
  <c r="AS3196" i="2"/>
  <c r="AQ3196" i="2"/>
  <c r="AI3196" i="2"/>
  <c r="AH3196" i="2"/>
  <c r="AG3196" i="2"/>
  <c r="AF3196" i="2"/>
  <c r="AS2074" i="2"/>
  <c r="AQ2074" i="2"/>
  <c r="AI2074" i="2"/>
  <c r="AH2074" i="2"/>
  <c r="AG2074" i="2"/>
  <c r="AF2074" i="2"/>
  <c r="AS678" i="2"/>
  <c r="AQ678" i="2"/>
  <c r="AI678" i="2"/>
  <c r="AH678" i="2"/>
  <c r="AG678" i="2"/>
  <c r="AF678" i="2"/>
  <c r="AS3195" i="2"/>
  <c r="AQ3195" i="2"/>
  <c r="AI3195" i="2"/>
  <c r="AH3195" i="2"/>
  <c r="AG3195" i="2"/>
  <c r="AF3195" i="2"/>
  <c r="AS2073" i="2"/>
  <c r="AQ2073" i="2"/>
  <c r="AI2073" i="2"/>
  <c r="AH2073" i="2"/>
  <c r="AG2073" i="2"/>
  <c r="AF2073" i="2"/>
  <c r="AS1303" i="2"/>
  <c r="AQ1303" i="2"/>
  <c r="AI1303" i="2"/>
  <c r="AH1303" i="2"/>
  <c r="AG1303" i="2"/>
  <c r="AF1303" i="2"/>
  <c r="AS2072" i="2"/>
  <c r="AQ2072" i="2"/>
  <c r="AI2072" i="2"/>
  <c r="AH2072" i="2"/>
  <c r="AG2072" i="2"/>
  <c r="AF2072" i="2"/>
  <c r="AS194" i="2"/>
  <c r="AQ194" i="2"/>
  <c r="AI194" i="2"/>
  <c r="AH194" i="2"/>
  <c r="AG194" i="2"/>
  <c r="AF194" i="2"/>
  <c r="AS2713" i="2"/>
  <c r="AQ2713" i="2"/>
  <c r="AI2713" i="2"/>
  <c r="AH2713" i="2"/>
  <c r="AG2713" i="2"/>
  <c r="AF2713" i="2"/>
  <c r="AS193" i="2"/>
  <c r="AQ193" i="2"/>
  <c r="AI193" i="2"/>
  <c r="AH193" i="2"/>
  <c r="AG193" i="2"/>
  <c r="AF193" i="2"/>
  <c r="AS677" i="2"/>
  <c r="AQ677" i="2"/>
  <c r="AI677" i="2"/>
  <c r="AH677" i="2"/>
  <c r="AG677" i="2"/>
  <c r="AF677" i="2"/>
  <c r="AS3627" i="2"/>
  <c r="AQ3627" i="2"/>
  <c r="AI3627" i="2"/>
  <c r="AH3627" i="2"/>
  <c r="AG3627" i="2"/>
  <c r="AF3627" i="2"/>
  <c r="AS2071" i="2"/>
  <c r="AQ2071" i="2"/>
  <c r="AI2071" i="2"/>
  <c r="AH2071" i="2"/>
  <c r="AG2071" i="2"/>
  <c r="AF2071" i="2"/>
  <c r="AS2070" i="2"/>
  <c r="AQ2070" i="2"/>
  <c r="AI2070" i="2"/>
  <c r="AH2070" i="2"/>
  <c r="AG2070" i="2"/>
  <c r="AF2070" i="2"/>
  <c r="AS2712" i="2"/>
  <c r="AQ2712" i="2"/>
  <c r="AI2712" i="2"/>
  <c r="AH2712" i="2"/>
  <c r="AG2712" i="2"/>
  <c r="AF2712" i="2"/>
  <c r="AS192" i="2"/>
  <c r="AQ192" i="2"/>
  <c r="AI192" i="2"/>
  <c r="AH192" i="2"/>
  <c r="AG192" i="2"/>
  <c r="AF192" i="2"/>
  <c r="AS33" i="2"/>
  <c r="AQ33" i="2"/>
  <c r="AI33" i="2"/>
  <c r="AH33" i="2"/>
  <c r="AG33" i="2"/>
  <c r="AF33" i="2"/>
  <c r="AS2069" i="2"/>
  <c r="AQ2069" i="2"/>
  <c r="AI2069" i="2"/>
  <c r="AH2069" i="2"/>
  <c r="AG2069" i="2"/>
  <c r="AF2069" i="2"/>
  <c r="AS2711" i="2"/>
  <c r="AQ2711" i="2"/>
  <c r="AI2711" i="2"/>
  <c r="AH2711" i="2"/>
  <c r="AG2711" i="2"/>
  <c r="AF2711" i="2"/>
  <c r="AS1302" i="2"/>
  <c r="AQ1302" i="2"/>
  <c r="AI1302" i="2"/>
  <c r="AH1302" i="2"/>
  <c r="AG1302" i="2"/>
  <c r="AF1302" i="2"/>
  <c r="AS1301" i="2"/>
  <c r="AQ1301" i="2"/>
  <c r="AI1301" i="2"/>
  <c r="AH1301" i="2"/>
  <c r="AG1301" i="2"/>
  <c r="AF1301" i="2"/>
  <c r="AS1300" i="2"/>
  <c r="AQ1300" i="2"/>
  <c r="AI1300" i="2"/>
  <c r="AH1300" i="2"/>
  <c r="AG1300" i="2"/>
  <c r="AF1300" i="2"/>
  <c r="AS1299" i="2"/>
  <c r="AQ1299" i="2"/>
  <c r="AI1299" i="2"/>
  <c r="AH1299" i="2"/>
  <c r="AG1299" i="2"/>
  <c r="AF1299" i="2"/>
  <c r="AS2068" i="2"/>
  <c r="AQ2068" i="2"/>
  <c r="AI2068" i="2"/>
  <c r="AH2068" i="2"/>
  <c r="AG2068" i="2"/>
  <c r="AF2068" i="2"/>
  <c r="AS2710" i="2"/>
  <c r="AQ2710" i="2"/>
  <c r="AI2710" i="2"/>
  <c r="AH2710" i="2"/>
  <c r="AG2710" i="2"/>
  <c r="AF2710" i="2"/>
  <c r="AS2067" i="2"/>
  <c r="AQ2067" i="2"/>
  <c r="AI2067" i="2"/>
  <c r="AH2067" i="2"/>
  <c r="AG2067" i="2"/>
  <c r="AF2067" i="2"/>
  <c r="AS1298" i="2"/>
  <c r="AQ1298" i="2"/>
  <c r="AI1298" i="2"/>
  <c r="AH1298" i="2"/>
  <c r="AG1298" i="2"/>
  <c r="AF1298" i="2"/>
  <c r="AS676" i="2"/>
  <c r="AQ676" i="2"/>
  <c r="AI676" i="2"/>
  <c r="AH676" i="2"/>
  <c r="AG676" i="2"/>
  <c r="AF676" i="2"/>
  <c r="AS3194" i="2"/>
  <c r="AQ3194" i="2"/>
  <c r="AI3194" i="2"/>
  <c r="AH3194" i="2"/>
  <c r="AG3194" i="2"/>
  <c r="AF3194" i="2"/>
  <c r="AS2066" i="2"/>
  <c r="AQ2066" i="2"/>
  <c r="AI2066" i="2"/>
  <c r="AH2066" i="2"/>
  <c r="AG2066" i="2"/>
  <c r="AF2066" i="2"/>
  <c r="AS2065" i="2"/>
  <c r="AQ2065" i="2"/>
  <c r="AI2065" i="2"/>
  <c r="AH2065" i="2"/>
  <c r="AG2065" i="2"/>
  <c r="AF2065" i="2"/>
  <c r="AS3193" i="2"/>
  <c r="AQ3193" i="2"/>
  <c r="AI3193" i="2"/>
  <c r="AH3193" i="2"/>
  <c r="AG3193" i="2"/>
  <c r="AF3193" i="2"/>
  <c r="AS3457" i="2"/>
  <c r="AQ3457" i="2"/>
  <c r="AI3457" i="2"/>
  <c r="AH3457" i="2"/>
  <c r="AG3457" i="2"/>
  <c r="AF3457" i="2"/>
  <c r="AS1297" i="2"/>
  <c r="AQ1297" i="2"/>
  <c r="AI1297" i="2"/>
  <c r="AH1297" i="2"/>
  <c r="AG1297" i="2"/>
  <c r="AF1297" i="2"/>
  <c r="AS675" i="2"/>
  <c r="AQ675" i="2"/>
  <c r="AI675" i="2"/>
  <c r="AH675" i="2"/>
  <c r="AG675" i="2"/>
  <c r="AF675" i="2"/>
  <c r="AS32" i="2"/>
  <c r="AQ32" i="2"/>
  <c r="AI32" i="2"/>
  <c r="AH32" i="2"/>
  <c r="AG32" i="2"/>
  <c r="AF32" i="2"/>
  <c r="AS2709" i="2"/>
  <c r="AQ2709" i="2"/>
  <c r="AI2709" i="2"/>
  <c r="AH2709" i="2"/>
  <c r="AG2709" i="2"/>
  <c r="AF2709" i="2"/>
  <c r="AS2708" i="2"/>
  <c r="AQ2708" i="2"/>
  <c r="AI2708" i="2"/>
  <c r="AH2708" i="2"/>
  <c r="AG2708" i="2"/>
  <c r="AF2708" i="2"/>
  <c r="AS1296" i="2"/>
  <c r="AQ1296" i="2"/>
  <c r="AI1296" i="2"/>
  <c r="AH1296" i="2"/>
  <c r="AG1296" i="2"/>
  <c r="AF1296" i="2"/>
  <c r="AS1295" i="2"/>
  <c r="AQ1295" i="2"/>
  <c r="AI1295" i="2"/>
  <c r="AH1295" i="2"/>
  <c r="AG1295" i="2"/>
  <c r="AF1295" i="2"/>
  <c r="AS3192" i="2"/>
  <c r="AQ3192" i="2"/>
  <c r="AI3192" i="2"/>
  <c r="AH3192" i="2"/>
  <c r="AG3192" i="2"/>
  <c r="AF3192" i="2"/>
  <c r="AS674" i="2"/>
  <c r="AQ674" i="2"/>
  <c r="AI674" i="2"/>
  <c r="AH674" i="2"/>
  <c r="AG674" i="2"/>
  <c r="AF674" i="2"/>
  <c r="AS1294" i="2"/>
  <c r="AQ1294" i="2"/>
  <c r="AI1294" i="2"/>
  <c r="AH1294" i="2"/>
  <c r="AG1294" i="2"/>
  <c r="AF1294" i="2"/>
  <c r="AS1293" i="2"/>
  <c r="AQ1293" i="2"/>
  <c r="AI1293" i="2"/>
  <c r="AH1293" i="2"/>
  <c r="AG1293" i="2"/>
  <c r="AF1293" i="2"/>
  <c r="AS1292" i="2"/>
  <c r="AQ1292" i="2"/>
  <c r="AI1292" i="2"/>
  <c r="AH1292" i="2"/>
  <c r="AG1292" i="2"/>
  <c r="AF1292" i="2"/>
  <c r="AS191" i="2"/>
  <c r="AQ191" i="2"/>
  <c r="AI191" i="2"/>
  <c r="AH191" i="2"/>
  <c r="AG191" i="2"/>
  <c r="AF191" i="2"/>
  <c r="AS2064" i="2"/>
  <c r="AQ2064" i="2"/>
  <c r="AI2064" i="2"/>
  <c r="AH2064" i="2"/>
  <c r="AG2064" i="2"/>
  <c r="AF2064" i="2"/>
  <c r="AS3456" i="2"/>
  <c r="AQ3456" i="2"/>
  <c r="AI3456" i="2"/>
  <c r="AH3456" i="2"/>
  <c r="AG3456" i="2"/>
  <c r="AF3456" i="2"/>
  <c r="AS2063" i="2"/>
  <c r="AQ2063" i="2"/>
  <c r="AI2063" i="2"/>
  <c r="AH2063" i="2"/>
  <c r="AG2063" i="2"/>
  <c r="AF2063" i="2"/>
  <c r="AS190" i="2"/>
  <c r="AQ190" i="2"/>
  <c r="AI190" i="2"/>
  <c r="AH190" i="2"/>
  <c r="AG190" i="2"/>
  <c r="AF190" i="2"/>
  <c r="AS1291" i="2"/>
  <c r="AQ1291" i="2"/>
  <c r="AI1291" i="2"/>
  <c r="AH1291" i="2"/>
  <c r="AG1291" i="2"/>
  <c r="AF1291" i="2"/>
  <c r="AS2707" i="2"/>
  <c r="AQ2707" i="2"/>
  <c r="AI2707" i="2"/>
  <c r="AH2707" i="2"/>
  <c r="AG2707" i="2"/>
  <c r="AF2707" i="2"/>
  <c r="AS673" i="2"/>
  <c r="AQ673" i="2"/>
  <c r="AI673" i="2"/>
  <c r="AH673" i="2"/>
  <c r="AG673" i="2"/>
  <c r="AF673" i="2"/>
  <c r="AS1290" i="2"/>
  <c r="AQ1290" i="2"/>
  <c r="AI1290" i="2"/>
  <c r="AH1290" i="2"/>
  <c r="AG1290" i="2"/>
  <c r="AF1290" i="2"/>
  <c r="AS2706" i="2"/>
  <c r="AQ2706" i="2"/>
  <c r="AI2706" i="2"/>
  <c r="AH2706" i="2"/>
  <c r="AG2706" i="2"/>
  <c r="AF2706" i="2"/>
  <c r="AS189" i="2"/>
  <c r="AQ189" i="2"/>
  <c r="AI189" i="2"/>
  <c r="AH189" i="2"/>
  <c r="AG189" i="2"/>
  <c r="AF189" i="2"/>
  <c r="AS2062" i="2"/>
  <c r="AQ2062" i="2"/>
  <c r="AI2062" i="2"/>
  <c r="AH2062" i="2"/>
  <c r="AG2062" i="2"/>
  <c r="AF2062" i="2"/>
  <c r="AS31" i="2"/>
  <c r="AQ31" i="2"/>
  <c r="AI31" i="2"/>
  <c r="AH31" i="2"/>
  <c r="AG31" i="2"/>
  <c r="AF31" i="2"/>
  <c r="AS2705" i="2"/>
  <c r="AQ2705" i="2"/>
  <c r="AI2705" i="2"/>
  <c r="AH2705" i="2"/>
  <c r="AG2705" i="2"/>
  <c r="AF2705" i="2"/>
  <c r="AS3455" i="2"/>
  <c r="AQ3455" i="2"/>
  <c r="AI3455" i="2"/>
  <c r="AH3455" i="2"/>
  <c r="AG3455" i="2"/>
  <c r="AF3455" i="2"/>
  <c r="AS672" i="2"/>
  <c r="AQ672" i="2"/>
  <c r="AI672" i="2"/>
  <c r="AH672" i="2"/>
  <c r="AG672" i="2"/>
  <c r="AF672" i="2"/>
  <c r="AS2061" i="2"/>
  <c r="AQ2061" i="2"/>
  <c r="AI2061" i="2"/>
  <c r="AH2061" i="2"/>
  <c r="AG2061" i="2"/>
  <c r="AF2061" i="2"/>
  <c r="AS3191" i="2"/>
  <c r="AQ3191" i="2"/>
  <c r="AI3191" i="2"/>
  <c r="AH3191" i="2"/>
  <c r="AG3191" i="2"/>
  <c r="AF3191" i="2"/>
  <c r="AS30" i="2"/>
  <c r="AQ30" i="2"/>
  <c r="AI30" i="2"/>
  <c r="AH30" i="2"/>
  <c r="AG30" i="2"/>
  <c r="AF30" i="2"/>
  <c r="AS2060" i="2"/>
  <c r="AQ2060" i="2"/>
  <c r="AI2060" i="2"/>
  <c r="AH2060" i="2"/>
  <c r="AG2060" i="2"/>
  <c r="AF2060" i="2"/>
  <c r="AS1289" i="2"/>
  <c r="AQ1289" i="2"/>
  <c r="AI1289" i="2"/>
  <c r="AH1289" i="2"/>
  <c r="AG1289" i="2"/>
  <c r="AF1289" i="2"/>
  <c r="AS1288" i="2"/>
  <c r="AQ1288" i="2"/>
  <c r="AI1288" i="2"/>
  <c r="AH1288" i="2"/>
  <c r="AG1288" i="2"/>
  <c r="AF1288" i="2"/>
  <c r="AS3626" i="2"/>
  <c r="AQ3626" i="2"/>
  <c r="AI3626" i="2"/>
  <c r="AH3626" i="2"/>
  <c r="AG3626" i="2"/>
  <c r="AF3626" i="2"/>
  <c r="AS3454" i="2"/>
  <c r="AQ3454" i="2"/>
  <c r="AI3454" i="2"/>
  <c r="AH3454" i="2"/>
  <c r="AG3454" i="2"/>
  <c r="AF3454" i="2"/>
  <c r="AS671" i="2"/>
  <c r="AQ671" i="2"/>
  <c r="AI671" i="2"/>
  <c r="AH671" i="2"/>
  <c r="AG671" i="2"/>
  <c r="AF671" i="2"/>
  <c r="AS1287" i="2"/>
  <c r="AQ1287" i="2"/>
  <c r="AI1287" i="2"/>
  <c r="AH1287" i="2"/>
  <c r="AG1287" i="2"/>
  <c r="AF1287" i="2"/>
  <c r="AS670" i="2"/>
  <c r="AQ670" i="2"/>
  <c r="AI670" i="2"/>
  <c r="AH670" i="2"/>
  <c r="AG670" i="2"/>
  <c r="AF670" i="2"/>
  <c r="AS29" i="2"/>
  <c r="AQ29" i="2"/>
  <c r="AI29" i="2"/>
  <c r="AH29" i="2"/>
  <c r="AG29" i="2"/>
  <c r="AF29" i="2"/>
  <c r="AS669" i="2"/>
  <c r="AQ669" i="2"/>
  <c r="AI669" i="2"/>
  <c r="AH669" i="2"/>
  <c r="AG669" i="2"/>
  <c r="AF669" i="2"/>
  <c r="AS3625" i="2"/>
  <c r="AQ3625" i="2"/>
  <c r="AI3625" i="2"/>
  <c r="AH3625" i="2"/>
  <c r="AG3625" i="2"/>
  <c r="AF3625" i="2"/>
  <c r="AS3624" i="2"/>
  <c r="AQ3624" i="2"/>
  <c r="AI3624" i="2"/>
  <c r="AH3624" i="2"/>
  <c r="AG3624" i="2"/>
  <c r="AF3624" i="2"/>
  <c r="AS188" i="2"/>
  <c r="AQ188" i="2"/>
  <c r="AI188" i="2"/>
  <c r="AH188" i="2"/>
  <c r="AG188" i="2"/>
  <c r="AF188" i="2"/>
  <c r="AS668" i="2"/>
  <c r="AQ668" i="2"/>
  <c r="AI668" i="2"/>
  <c r="AH668" i="2"/>
  <c r="AG668" i="2"/>
  <c r="AF668" i="2"/>
  <c r="AS1286" i="2"/>
  <c r="AQ1286" i="2"/>
  <c r="AI1286" i="2"/>
  <c r="AH1286" i="2"/>
  <c r="AG1286" i="2"/>
  <c r="AF1286" i="2"/>
  <c r="AS2059" i="2"/>
  <c r="AQ2059" i="2"/>
  <c r="AI2059" i="2"/>
  <c r="AH2059" i="2"/>
  <c r="AG2059" i="2"/>
  <c r="AF2059" i="2"/>
  <c r="AS2058" i="2"/>
  <c r="AQ2058" i="2"/>
  <c r="AI2058" i="2"/>
  <c r="AH2058" i="2"/>
  <c r="AG2058" i="2"/>
  <c r="AF2058" i="2"/>
  <c r="AS2057" i="2"/>
  <c r="AQ2057" i="2"/>
  <c r="AI2057" i="2"/>
  <c r="AH2057" i="2"/>
  <c r="AG2057" i="2"/>
  <c r="AF2057" i="2"/>
  <c r="AS667" i="2"/>
  <c r="AQ667" i="2"/>
  <c r="AI667" i="2"/>
  <c r="AH667" i="2"/>
  <c r="AG667" i="2"/>
  <c r="AF667" i="2"/>
  <c r="AS187" i="2"/>
  <c r="AQ187" i="2"/>
  <c r="AI187" i="2"/>
  <c r="AH187" i="2"/>
  <c r="AG187" i="2"/>
  <c r="AF187" i="2"/>
  <c r="AS28" i="2"/>
  <c r="AQ28" i="2"/>
  <c r="AI28" i="2"/>
  <c r="AH28" i="2"/>
  <c r="AG28" i="2"/>
  <c r="AF28" i="2"/>
  <c r="AS666" i="2"/>
  <c r="AQ666" i="2"/>
  <c r="AI666" i="2"/>
  <c r="AH666" i="2"/>
  <c r="AG666" i="2"/>
  <c r="AF666" i="2"/>
  <c r="AS665" i="2"/>
  <c r="AQ665" i="2"/>
  <c r="AI665" i="2"/>
  <c r="AH665" i="2"/>
  <c r="AG665" i="2"/>
  <c r="AF665" i="2"/>
  <c r="AS1285" i="2"/>
  <c r="AQ1285" i="2"/>
  <c r="AI1285" i="2"/>
  <c r="AH1285" i="2"/>
  <c r="AG1285" i="2"/>
  <c r="AF1285" i="2"/>
  <c r="AS1284" i="2"/>
  <c r="AQ1284" i="2"/>
  <c r="AI1284" i="2"/>
  <c r="AH1284" i="2"/>
  <c r="AG1284" i="2"/>
  <c r="AF1284" i="2"/>
  <c r="AS2704" i="2"/>
  <c r="AQ2704" i="2"/>
  <c r="AI2704" i="2"/>
  <c r="AH2704" i="2"/>
  <c r="AG2704" i="2"/>
  <c r="AF2704" i="2"/>
  <c r="AS2056" i="2"/>
  <c r="AQ2056" i="2"/>
  <c r="AI2056" i="2"/>
  <c r="AH2056" i="2"/>
  <c r="AG2056" i="2"/>
  <c r="AF2056" i="2"/>
  <c r="AS664" i="2"/>
  <c r="AQ664" i="2"/>
  <c r="AI664" i="2"/>
  <c r="AH664" i="2"/>
  <c r="AG664" i="2"/>
  <c r="AF664" i="2"/>
  <c r="AS2055" i="2"/>
  <c r="AQ2055" i="2"/>
  <c r="AI2055" i="2"/>
  <c r="AH2055" i="2"/>
  <c r="AG2055" i="2"/>
  <c r="AF2055" i="2"/>
  <c r="AS186" i="2"/>
  <c r="AQ186" i="2"/>
  <c r="AI186" i="2"/>
  <c r="AH186" i="2"/>
  <c r="AG186" i="2"/>
  <c r="AF186" i="2"/>
  <c r="AS1283" i="2"/>
  <c r="AQ1283" i="2"/>
  <c r="AI1283" i="2"/>
  <c r="AH1283" i="2"/>
  <c r="AG1283" i="2"/>
  <c r="AF1283" i="2"/>
  <c r="AS1282" i="2"/>
  <c r="AQ1282" i="2"/>
  <c r="AI1282" i="2"/>
  <c r="AH1282" i="2"/>
  <c r="AG1282" i="2"/>
  <c r="AF1282" i="2"/>
  <c r="AS1281" i="2"/>
  <c r="AQ1281" i="2"/>
  <c r="AI1281" i="2"/>
  <c r="AH1281" i="2"/>
  <c r="AG1281" i="2"/>
  <c r="AF1281" i="2"/>
  <c r="AS3190" i="2"/>
  <c r="AQ3190" i="2"/>
  <c r="AI3190" i="2"/>
  <c r="AH3190" i="2"/>
  <c r="AG3190" i="2"/>
  <c r="AF3190" i="2"/>
  <c r="AS663" i="2"/>
  <c r="AQ663" i="2"/>
  <c r="AI663" i="2"/>
  <c r="AH663" i="2"/>
  <c r="AG663" i="2"/>
  <c r="AF663" i="2"/>
  <c r="AS3623" i="2"/>
  <c r="AQ3623" i="2"/>
  <c r="AI3623" i="2"/>
  <c r="AH3623" i="2"/>
  <c r="AG3623" i="2"/>
  <c r="AF3623" i="2"/>
  <c r="AS662" i="2"/>
  <c r="AQ662" i="2"/>
  <c r="AI662" i="2"/>
  <c r="AH662" i="2"/>
  <c r="AG662" i="2"/>
  <c r="AF662" i="2"/>
  <c r="AS1280" i="2"/>
  <c r="AQ1280" i="2"/>
  <c r="AI1280" i="2"/>
  <c r="AH1280" i="2"/>
  <c r="AG1280" i="2"/>
  <c r="AF1280" i="2"/>
  <c r="AS2703" i="2"/>
  <c r="AQ2703" i="2"/>
  <c r="AI2703" i="2"/>
  <c r="AH2703" i="2"/>
  <c r="AG2703" i="2"/>
  <c r="AF2703" i="2"/>
  <c r="AS1279" i="2"/>
  <c r="AQ1279" i="2"/>
  <c r="AI1279" i="2"/>
  <c r="AH1279" i="2"/>
  <c r="AG1279" i="2"/>
  <c r="AF1279" i="2"/>
  <c r="AS1278" i="2"/>
  <c r="AQ1278" i="2"/>
  <c r="AI1278" i="2"/>
  <c r="AH1278" i="2"/>
  <c r="AG1278" i="2"/>
  <c r="AF1278" i="2"/>
  <c r="AS2054" i="2"/>
  <c r="AQ2054" i="2"/>
  <c r="AI2054" i="2"/>
  <c r="AH2054" i="2"/>
  <c r="AG2054" i="2"/>
  <c r="AF2054" i="2"/>
  <c r="AS661" i="2"/>
  <c r="AQ661" i="2"/>
  <c r="AI661" i="2"/>
  <c r="AH661" i="2"/>
  <c r="AG661" i="2"/>
  <c r="AF661" i="2"/>
  <c r="AS2053" i="2"/>
  <c r="AQ2053" i="2"/>
  <c r="AI2053" i="2"/>
  <c r="AH2053" i="2"/>
  <c r="AG2053" i="2"/>
  <c r="AF2053" i="2"/>
  <c r="AS2702" i="2"/>
  <c r="AQ2702" i="2"/>
  <c r="AI2702" i="2"/>
  <c r="AH2702" i="2"/>
  <c r="AG2702" i="2"/>
  <c r="AF2702" i="2"/>
  <c r="AS660" i="2"/>
  <c r="AQ660" i="2"/>
  <c r="AI660" i="2"/>
  <c r="AH660" i="2"/>
  <c r="AG660" i="2"/>
  <c r="AF660" i="2"/>
  <c r="AS3622" i="2"/>
  <c r="AQ3622" i="2"/>
  <c r="AI3622" i="2"/>
  <c r="AH3622" i="2"/>
  <c r="AG3622" i="2"/>
  <c r="AF3622" i="2"/>
  <c r="AS3621" i="2"/>
  <c r="AQ3621" i="2"/>
  <c r="AI3621" i="2"/>
  <c r="AH3621" i="2"/>
  <c r="AG3621" i="2"/>
  <c r="AF3621" i="2"/>
  <c r="AS659" i="2"/>
  <c r="AQ659" i="2"/>
  <c r="AI659" i="2"/>
  <c r="AH659" i="2"/>
  <c r="AG659" i="2"/>
  <c r="AF659" i="2"/>
  <c r="AS3189" i="2"/>
  <c r="AQ3189" i="2"/>
  <c r="AI3189" i="2"/>
  <c r="AH3189" i="2"/>
  <c r="AG3189" i="2"/>
  <c r="AF3189" i="2"/>
  <c r="AS658" i="2"/>
  <c r="AQ658" i="2"/>
  <c r="AI658" i="2"/>
  <c r="AH658" i="2"/>
  <c r="AG658" i="2"/>
  <c r="AF658" i="2"/>
  <c r="AS657" i="2"/>
  <c r="AQ657" i="2"/>
  <c r="AI657" i="2"/>
  <c r="AH657" i="2"/>
  <c r="AG657" i="2"/>
  <c r="AF657" i="2"/>
  <c r="AS2052" i="2"/>
  <c r="AQ2052" i="2"/>
  <c r="AI2052" i="2"/>
  <c r="AH2052" i="2"/>
  <c r="AG2052" i="2"/>
  <c r="AF2052" i="2"/>
  <c r="AS3188" i="2"/>
  <c r="AQ3188" i="2"/>
  <c r="AI3188" i="2"/>
  <c r="AH3188" i="2"/>
  <c r="AG3188" i="2"/>
  <c r="AF3188" i="2"/>
  <c r="AS1277" i="2"/>
  <c r="AQ1277" i="2"/>
  <c r="AI1277" i="2"/>
  <c r="AH1277" i="2"/>
  <c r="AG1277" i="2"/>
  <c r="AF1277" i="2"/>
  <c r="AS3187" i="2"/>
  <c r="AQ3187" i="2"/>
  <c r="AI3187" i="2"/>
  <c r="AH3187" i="2"/>
  <c r="AG3187" i="2"/>
  <c r="AF3187" i="2"/>
  <c r="AS656" i="2"/>
  <c r="AQ656" i="2"/>
  <c r="AI656" i="2"/>
  <c r="AH656" i="2"/>
  <c r="AG656" i="2"/>
  <c r="AF656" i="2"/>
  <c r="AS655" i="2"/>
  <c r="AQ655" i="2"/>
  <c r="AI655" i="2"/>
  <c r="AH655" i="2"/>
  <c r="AG655" i="2"/>
  <c r="AF655" i="2"/>
  <c r="AS654" i="2"/>
  <c r="AQ654" i="2"/>
  <c r="AI654" i="2"/>
  <c r="AH654" i="2"/>
  <c r="AG654" i="2"/>
  <c r="AF654" i="2"/>
  <c r="AS2051" i="2"/>
  <c r="AQ2051" i="2"/>
  <c r="AI2051" i="2"/>
  <c r="AH2051" i="2"/>
  <c r="AG2051" i="2"/>
  <c r="AF2051" i="2"/>
  <c r="AS1276" i="2"/>
  <c r="AQ1276" i="2"/>
  <c r="AI1276" i="2"/>
  <c r="AH1276" i="2"/>
  <c r="AG1276" i="2"/>
  <c r="AF1276" i="2"/>
  <c r="AS2701" i="2"/>
  <c r="AQ2701" i="2"/>
  <c r="AI2701" i="2"/>
  <c r="AH2701" i="2"/>
  <c r="AG2701" i="2"/>
  <c r="AF2701" i="2"/>
  <c r="AS653" i="2"/>
  <c r="AQ653" i="2"/>
  <c r="AI653" i="2"/>
  <c r="AH653" i="2"/>
  <c r="AG653" i="2"/>
  <c r="AF653" i="2"/>
  <c r="AS3186" i="2"/>
  <c r="AQ3186" i="2"/>
  <c r="AI3186" i="2"/>
  <c r="AH3186" i="2"/>
  <c r="AG3186" i="2"/>
  <c r="AF3186" i="2"/>
  <c r="AS2700" i="2"/>
  <c r="AQ2700" i="2"/>
  <c r="AI2700" i="2"/>
  <c r="AH2700" i="2"/>
  <c r="AG2700" i="2"/>
  <c r="AF2700" i="2"/>
  <c r="AS1275" i="2"/>
  <c r="AQ1275" i="2"/>
  <c r="AI1275" i="2"/>
  <c r="AH1275" i="2"/>
  <c r="AG1275" i="2"/>
  <c r="AF1275" i="2"/>
  <c r="AS2699" i="2"/>
  <c r="AQ2699" i="2"/>
  <c r="AI2699" i="2"/>
  <c r="AH2699" i="2"/>
  <c r="AG2699" i="2"/>
  <c r="AF2699" i="2"/>
  <c r="AS1274" i="2"/>
  <c r="AQ1274" i="2"/>
  <c r="AI1274" i="2"/>
  <c r="AH1274" i="2"/>
  <c r="AG1274" i="2"/>
  <c r="AF1274" i="2"/>
  <c r="AS3185" i="2"/>
  <c r="AQ3185" i="2"/>
  <c r="AI3185" i="2"/>
  <c r="AH3185" i="2"/>
  <c r="AG3185" i="2"/>
  <c r="AF3185" i="2"/>
  <c r="AS185" i="2"/>
  <c r="AQ185" i="2"/>
  <c r="AI185" i="2"/>
  <c r="AH185" i="2"/>
  <c r="AG185" i="2"/>
  <c r="AF185" i="2"/>
  <c r="AS2698" i="2"/>
  <c r="AQ2698" i="2"/>
  <c r="AI2698" i="2"/>
  <c r="AH2698" i="2"/>
  <c r="AG2698" i="2"/>
  <c r="AF2698" i="2"/>
  <c r="AS3620" i="2"/>
  <c r="AQ3620" i="2"/>
  <c r="AI3620" i="2"/>
  <c r="AH3620" i="2"/>
  <c r="AG3620" i="2"/>
  <c r="AF3620" i="2"/>
  <c r="AS3619" i="2"/>
  <c r="AQ3619" i="2"/>
  <c r="AI3619" i="2"/>
  <c r="AH3619" i="2"/>
  <c r="AG3619" i="2"/>
  <c r="AF3619" i="2"/>
  <c r="AS652" i="2"/>
  <c r="AQ652" i="2"/>
  <c r="AI652" i="2"/>
  <c r="AH652" i="2"/>
  <c r="AG652" i="2"/>
  <c r="AF652" i="2"/>
  <c r="AS3453" i="2"/>
  <c r="AQ3453" i="2"/>
  <c r="AI3453" i="2"/>
  <c r="AH3453" i="2"/>
  <c r="AG3453" i="2"/>
  <c r="AF3453" i="2"/>
  <c r="AS3452" i="2"/>
  <c r="AQ3452" i="2"/>
  <c r="AI3452" i="2"/>
  <c r="AH3452" i="2"/>
  <c r="AG3452" i="2"/>
  <c r="AF3452" i="2"/>
  <c r="AS1273" i="2"/>
  <c r="AQ1273" i="2"/>
  <c r="AI1273" i="2"/>
  <c r="AH1273" i="2"/>
  <c r="AG1273" i="2"/>
  <c r="AF1273" i="2"/>
  <c r="AS184" i="2"/>
  <c r="AQ184" i="2"/>
  <c r="AI184" i="2"/>
  <c r="AH184" i="2"/>
  <c r="AG184" i="2"/>
  <c r="AF184" i="2"/>
  <c r="AS2050" i="2"/>
  <c r="AQ2050" i="2"/>
  <c r="AI2050" i="2"/>
  <c r="AH2050" i="2"/>
  <c r="AG2050" i="2"/>
  <c r="AF2050" i="2"/>
  <c r="AS3451" i="2"/>
  <c r="AQ3451" i="2"/>
  <c r="AI3451" i="2"/>
  <c r="AH3451" i="2"/>
  <c r="AG3451" i="2"/>
  <c r="AF3451" i="2"/>
  <c r="AS2049" i="2"/>
  <c r="AQ2049" i="2"/>
  <c r="AI2049" i="2"/>
  <c r="AH2049" i="2"/>
  <c r="AG2049" i="2"/>
  <c r="AF2049" i="2"/>
  <c r="AS2048" i="2"/>
  <c r="AQ2048" i="2"/>
  <c r="AI2048" i="2"/>
  <c r="AH2048" i="2"/>
  <c r="AG2048" i="2"/>
  <c r="AF2048" i="2"/>
  <c r="AS1272" i="2"/>
  <c r="AQ1272" i="2"/>
  <c r="AI1272" i="2"/>
  <c r="AH1272" i="2"/>
  <c r="AG1272" i="2"/>
  <c r="AF1272" i="2"/>
  <c r="AS2697" i="2"/>
  <c r="AQ2697" i="2"/>
  <c r="AI2697" i="2"/>
  <c r="AH2697" i="2"/>
  <c r="AG2697" i="2"/>
  <c r="AF2697" i="2"/>
  <c r="AS3184" i="2"/>
  <c r="AQ3184" i="2"/>
  <c r="AI3184" i="2"/>
  <c r="AH3184" i="2"/>
  <c r="AG3184" i="2"/>
  <c r="AF3184" i="2"/>
  <c r="AS27" i="2"/>
  <c r="AQ27" i="2"/>
  <c r="AI27" i="2"/>
  <c r="AH27" i="2"/>
  <c r="AG27" i="2"/>
  <c r="AF27" i="2"/>
  <c r="AS651" i="2"/>
  <c r="AQ651" i="2"/>
  <c r="AI651" i="2"/>
  <c r="AH651" i="2"/>
  <c r="AG651" i="2"/>
  <c r="AF651" i="2"/>
  <c r="AS183" i="2"/>
  <c r="AQ183" i="2"/>
  <c r="AI183" i="2"/>
  <c r="AH183" i="2"/>
  <c r="AG183" i="2"/>
  <c r="AF183" i="2"/>
  <c r="AS1271" i="2"/>
  <c r="AQ1271" i="2"/>
  <c r="AI1271" i="2"/>
  <c r="AH1271" i="2"/>
  <c r="AG1271" i="2"/>
  <c r="AF1271" i="2"/>
  <c r="AS2047" i="2"/>
  <c r="AQ2047" i="2"/>
  <c r="AI2047" i="2"/>
  <c r="AH2047" i="2"/>
  <c r="AG2047" i="2"/>
  <c r="AF2047" i="2"/>
  <c r="AS2046" i="2"/>
  <c r="AQ2046" i="2"/>
  <c r="AI2046" i="2"/>
  <c r="AH2046" i="2"/>
  <c r="AG2046" i="2"/>
  <c r="AF2046" i="2"/>
  <c r="AS2045" i="2"/>
  <c r="AQ2045" i="2"/>
  <c r="AI2045" i="2"/>
  <c r="AH2045" i="2"/>
  <c r="AG2045" i="2"/>
  <c r="AF2045" i="2"/>
  <c r="AS650" i="2"/>
  <c r="AQ650" i="2"/>
  <c r="AI650" i="2"/>
  <c r="AH650" i="2"/>
  <c r="AG650" i="2"/>
  <c r="AF650" i="2"/>
  <c r="AS2696" i="2"/>
  <c r="AQ2696" i="2"/>
  <c r="AI2696" i="2"/>
  <c r="AH2696" i="2"/>
  <c r="AG2696" i="2"/>
  <c r="AF2696" i="2"/>
  <c r="AS182" i="2"/>
  <c r="AQ182" i="2"/>
  <c r="AI182" i="2"/>
  <c r="AH182" i="2"/>
  <c r="AG182" i="2"/>
  <c r="AF182" i="2"/>
  <c r="AS2044" i="2"/>
  <c r="AQ2044" i="2"/>
  <c r="AI2044" i="2"/>
  <c r="AH2044" i="2"/>
  <c r="AG2044" i="2"/>
  <c r="AF2044" i="2"/>
  <c r="AS2043" i="2"/>
  <c r="AQ2043" i="2"/>
  <c r="AI2043" i="2"/>
  <c r="AH2043" i="2"/>
  <c r="AG2043" i="2"/>
  <c r="AF2043" i="2"/>
  <c r="AS26" i="2"/>
  <c r="AQ26" i="2"/>
  <c r="AI26" i="2"/>
  <c r="AH26" i="2"/>
  <c r="AG26" i="2"/>
  <c r="AF26" i="2"/>
  <c r="AS1270" i="2"/>
  <c r="AQ1270" i="2"/>
  <c r="AI1270" i="2"/>
  <c r="AH1270" i="2"/>
  <c r="AG1270" i="2"/>
  <c r="AF1270" i="2"/>
  <c r="AS3618" i="2"/>
  <c r="AQ3618" i="2"/>
  <c r="AI3618" i="2"/>
  <c r="AH3618" i="2"/>
  <c r="AG3618" i="2"/>
  <c r="AF3618" i="2"/>
  <c r="AS2042" i="2"/>
  <c r="AQ2042" i="2"/>
  <c r="AI2042" i="2"/>
  <c r="AH2042" i="2"/>
  <c r="AG2042" i="2"/>
  <c r="AF2042" i="2"/>
  <c r="AS2041" i="2"/>
  <c r="AQ2041" i="2"/>
  <c r="AI2041" i="2"/>
  <c r="AH2041" i="2"/>
  <c r="AG2041" i="2"/>
  <c r="AF2041" i="2"/>
  <c r="AS1269" i="2"/>
  <c r="AQ1269" i="2"/>
  <c r="AI1269" i="2"/>
  <c r="AH1269" i="2"/>
  <c r="AG1269" i="2"/>
  <c r="AF1269" i="2"/>
  <c r="AS2040" i="2"/>
  <c r="AQ2040" i="2"/>
  <c r="AI2040" i="2"/>
  <c r="AH2040" i="2"/>
  <c r="AG2040" i="2"/>
  <c r="AF2040" i="2"/>
  <c r="AS649" i="2"/>
  <c r="AQ649" i="2"/>
  <c r="AI649" i="2"/>
  <c r="AH649" i="2"/>
  <c r="AG649" i="2"/>
  <c r="AF649" i="2"/>
  <c r="AS3183" i="2"/>
  <c r="AQ3183" i="2"/>
  <c r="AI3183" i="2"/>
  <c r="AH3183" i="2"/>
  <c r="AG3183" i="2"/>
  <c r="AF3183" i="2"/>
  <c r="AS648" i="2"/>
  <c r="AQ648" i="2"/>
  <c r="AI648" i="2"/>
  <c r="AH648" i="2"/>
  <c r="AG648" i="2"/>
  <c r="AF648" i="2"/>
  <c r="AS2039" i="2"/>
  <c r="AQ2039" i="2"/>
  <c r="AI2039" i="2"/>
  <c r="AH2039" i="2"/>
  <c r="AG2039" i="2"/>
  <c r="AF2039" i="2"/>
  <c r="AS647" i="2"/>
  <c r="AQ647" i="2"/>
  <c r="AI647" i="2"/>
  <c r="AH647" i="2"/>
  <c r="AG647" i="2"/>
  <c r="AF647" i="2"/>
  <c r="AS1268" i="2"/>
  <c r="AQ1268" i="2"/>
  <c r="AI1268" i="2"/>
  <c r="AH1268" i="2"/>
  <c r="AG1268" i="2"/>
  <c r="AF1268" i="2"/>
  <c r="AS3617" i="2"/>
  <c r="AQ3617" i="2"/>
  <c r="AI3617" i="2"/>
  <c r="AH3617" i="2"/>
  <c r="AG3617" i="2"/>
  <c r="AF3617" i="2"/>
  <c r="AS181" i="2"/>
  <c r="AQ181" i="2"/>
  <c r="AI181" i="2"/>
  <c r="AH181" i="2"/>
  <c r="AG181" i="2"/>
  <c r="AF181" i="2"/>
  <c r="AS3182" i="2"/>
  <c r="AQ3182" i="2"/>
  <c r="AI3182" i="2"/>
  <c r="AH3182" i="2"/>
  <c r="AG3182" i="2"/>
  <c r="AF3182" i="2"/>
  <c r="AS646" i="2"/>
  <c r="AQ646" i="2"/>
  <c r="AI646" i="2"/>
  <c r="AH646" i="2"/>
  <c r="AG646" i="2"/>
  <c r="AF646" i="2"/>
  <c r="AS3181" i="2"/>
  <c r="AQ3181" i="2"/>
  <c r="AI3181" i="2"/>
  <c r="AH3181" i="2"/>
  <c r="AG3181" i="2"/>
  <c r="AF3181" i="2"/>
  <c r="AS645" i="2"/>
  <c r="AQ645" i="2"/>
  <c r="AI645" i="2"/>
  <c r="AH645" i="2"/>
  <c r="AG645" i="2"/>
  <c r="AF645" i="2"/>
  <c r="AS25" i="2"/>
  <c r="AQ25" i="2"/>
  <c r="AI25" i="2"/>
  <c r="AH25" i="2"/>
  <c r="AG25" i="2"/>
  <c r="AF25" i="2"/>
  <c r="AS644" i="2"/>
  <c r="AQ644" i="2"/>
  <c r="AI644" i="2"/>
  <c r="AH644" i="2"/>
  <c r="AG644" i="2"/>
  <c r="AF644" i="2"/>
  <c r="AS1267" i="2"/>
  <c r="AQ1267" i="2"/>
  <c r="AI1267" i="2"/>
  <c r="AH1267" i="2"/>
  <c r="AG1267" i="2"/>
  <c r="AF1267" i="2"/>
  <c r="AS3450" i="2"/>
  <c r="AQ3450" i="2"/>
  <c r="AI3450" i="2"/>
  <c r="AH3450" i="2"/>
  <c r="AG3450" i="2"/>
  <c r="AF3450" i="2"/>
  <c r="AS643" i="2"/>
  <c r="AQ643" i="2"/>
  <c r="AI643" i="2"/>
  <c r="AH643" i="2"/>
  <c r="AG643" i="2"/>
  <c r="AF643" i="2"/>
  <c r="AS2695" i="2"/>
  <c r="AQ2695" i="2"/>
  <c r="AI2695" i="2"/>
  <c r="AH2695" i="2"/>
  <c r="AG2695" i="2"/>
  <c r="AF2695" i="2"/>
  <c r="AS3180" i="2"/>
  <c r="AQ3180" i="2"/>
  <c r="AI3180" i="2"/>
  <c r="AH3180" i="2"/>
  <c r="AG3180" i="2"/>
  <c r="AF3180" i="2"/>
  <c r="AS2038" i="2"/>
  <c r="AQ2038" i="2"/>
  <c r="AI2038" i="2"/>
  <c r="AH2038" i="2"/>
  <c r="AG2038" i="2"/>
  <c r="AF2038" i="2"/>
  <c r="AS1266" i="2"/>
  <c r="AQ1266" i="2"/>
  <c r="AI1266" i="2"/>
  <c r="AH1266" i="2"/>
  <c r="AG1266" i="2"/>
  <c r="AF1266" i="2"/>
  <c r="AS2037" i="2"/>
  <c r="AQ2037" i="2"/>
  <c r="AI2037" i="2"/>
  <c r="AH2037" i="2"/>
  <c r="AG2037" i="2"/>
  <c r="AF2037" i="2"/>
  <c r="AS1265" i="2"/>
  <c r="AQ1265" i="2"/>
  <c r="AI1265" i="2"/>
  <c r="AH1265" i="2"/>
  <c r="AG1265" i="2"/>
  <c r="AF1265" i="2"/>
  <c r="AS642" i="2"/>
  <c r="AQ642" i="2"/>
  <c r="AI642" i="2"/>
  <c r="AH642" i="2"/>
  <c r="AG642" i="2"/>
  <c r="AF642" i="2"/>
  <c r="AS2036" i="2"/>
  <c r="AQ2036" i="2"/>
  <c r="AI2036" i="2"/>
  <c r="AH2036" i="2"/>
  <c r="AG2036" i="2"/>
  <c r="AF2036" i="2"/>
  <c r="AS3449" i="2"/>
  <c r="AQ3449" i="2"/>
  <c r="AI3449" i="2"/>
  <c r="AH3449" i="2"/>
  <c r="AG3449" i="2"/>
  <c r="AF3449" i="2"/>
  <c r="AS3179" i="2"/>
  <c r="AQ3179" i="2"/>
  <c r="AI3179" i="2"/>
  <c r="AH3179" i="2"/>
  <c r="AG3179" i="2"/>
  <c r="AF3179" i="2"/>
  <c r="AS3178" i="2"/>
  <c r="AQ3178" i="2"/>
  <c r="AI3178" i="2"/>
  <c r="AH3178" i="2"/>
  <c r="AG3178" i="2"/>
  <c r="AF3178" i="2"/>
  <c r="AS3448" i="2"/>
  <c r="AQ3448" i="2"/>
  <c r="AI3448" i="2"/>
  <c r="AH3448" i="2"/>
  <c r="AG3448" i="2"/>
  <c r="AF3448" i="2"/>
  <c r="AS3177" i="2"/>
  <c r="AQ3177" i="2"/>
  <c r="AI3177" i="2"/>
  <c r="AH3177" i="2"/>
  <c r="AG3177" i="2"/>
  <c r="AF3177" i="2"/>
  <c r="AS641" i="2"/>
  <c r="AQ641" i="2"/>
  <c r="AI641" i="2"/>
  <c r="AH641" i="2"/>
  <c r="AG641" i="2"/>
  <c r="AF641" i="2"/>
  <c r="AS24" i="2"/>
  <c r="AQ24" i="2"/>
  <c r="AI24" i="2"/>
  <c r="AH24" i="2"/>
  <c r="AG24" i="2"/>
  <c r="AF24" i="2"/>
  <c r="AS2035" i="2"/>
  <c r="AQ2035" i="2"/>
  <c r="AI2035" i="2"/>
  <c r="AH2035" i="2"/>
  <c r="AG2035" i="2"/>
  <c r="AF2035" i="2"/>
  <c r="AS2694" i="2"/>
  <c r="AQ2694" i="2"/>
  <c r="AI2694" i="2"/>
  <c r="AH2694" i="2"/>
  <c r="AG2694" i="2"/>
  <c r="AF2694" i="2"/>
  <c r="AS640" i="2"/>
  <c r="AQ640" i="2"/>
  <c r="AI640" i="2"/>
  <c r="AH640" i="2"/>
  <c r="AG640" i="2"/>
  <c r="AF640" i="2"/>
  <c r="AS639" i="2"/>
  <c r="AQ639" i="2"/>
  <c r="AI639" i="2"/>
  <c r="AH639" i="2"/>
  <c r="AG639" i="2"/>
  <c r="AF639" i="2"/>
  <c r="AS2034" i="2"/>
  <c r="AQ2034" i="2"/>
  <c r="AI2034" i="2"/>
  <c r="AH2034" i="2"/>
  <c r="AG2034" i="2"/>
  <c r="AF2034" i="2"/>
  <c r="AS2033" i="2"/>
  <c r="AQ2033" i="2"/>
  <c r="AI2033" i="2"/>
  <c r="AH2033" i="2"/>
  <c r="AG2033" i="2"/>
  <c r="AF2033" i="2"/>
  <c r="AS1264" i="2"/>
  <c r="AQ1264" i="2"/>
  <c r="AI1264" i="2"/>
  <c r="AH1264" i="2"/>
  <c r="AG1264" i="2"/>
  <c r="AF1264" i="2"/>
  <c r="AS2032" i="2"/>
  <c r="AQ2032" i="2"/>
  <c r="AI2032" i="2"/>
  <c r="AH2032" i="2"/>
  <c r="AG2032" i="2"/>
  <c r="AF2032" i="2"/>
  <c r="AS638" i="2"/>
  <c r="AQ638" i="2"/>
  <c r="AI638" i="2"/>
  <c r="AH638" i="2"/>
  <c r="AG638" i="2"/>
  <c r="AF638" i="2"/>
  <c r="AS180" i="2"/>
  <c r="AQ180" i="2"/>
  <c r="AI180" i="2"/>
  <c r="AH180" i="2"/>
  <c r="AG180" i="2"/>
  <c r="AF180" i="2"/>
  <c r="AS1263" i="2"/>
  <c r="AQ1263" i="2"/>
  <c r="AI1263" i="2"/>
  <c r="AH1263" i="2"/>
  <c r="AG1263" i="2"/>
  <c r="AF1263" i="2"/>
  <c r="AS1262" i="2"/>
  <c r="AQ1262" i="2"/>
  <c r="AI1262" i="2"/>
  <c r="AH1262" i="2"/>
  <c r="AG1262" i="2"/>
  <c r="AF1262" i="2"/>
  <c r="AS1261" i="2"/>
  <c r="AQ1261" i="2"/>
  <c r="AI1261" i="2"/>
  <c r="AH1261" i="2"/>
  <c r="AG1261" i="2"/>
  <c r="AF1261" i="2"/>
  <c r="AS1260" i="2"/>
  <c r="AQ1260" i="2"/>
  <c r="AI1260" i="2"/>
  <c r="AH1260" i="2"/>
  <c r="AG1260" i="2"/>
  <c r="AF1260" i="2"/>
  <c r="AS3176" i="2"/>
  <c r="AQ3176" i="2"/>
  <c r="AI3176" i="2"/>
  <c r="AH3176" i="2"/>
  <c r="AG3176" i="2"/>
  <c r="AF3176" i="2"/>
  <c r="AS179" i="2"/>
  <c r="AQ179" i="2"/>
  <c r="AI179" i="2"/>
  <c r="AH179" i="2"/>
  <c r="AG179" i="2"/>
  <c r="AF179" i="2"/>
  <c r="AS3616" i="2"/>
  <c r="AQ3616" i="2"/>
  <c r="AI3616" i="2"/>
  <c r="AH3616" i="2"/>
  <c r="AG3616" i="2"/>
  <c r="AF3616" i="2"/>
  <c r="AS3615" i="2"/>
  <c r="AQ3615" i="2"/>
  <c r="AI3615" i="2"/>
  <c r="AH3615" i="2"/>
  <c r="AG3615" i="2"/>
  <c r="AF3615" i="2"/>
  <c r="AS3614" i="2"/>
  <c r="AQ3614" i="2"/>
  <c r="AI3614" i="2"/>
  <c r="AH3614" i="2"/>
  <c r="AG3614" i="2"/>
  <c r="AF3614" i="2"/>
  <c r="AS3613" i="2"/>
  <c r="AQ3613" i="2"/>
  <c r="AI3613" i="2"/>
  <c r="AH3613" i="2"/>
  <c r="AG3613" i="2"/>
  <c r="AF3613" i="2"/>
  <c r="AS3612" i="2"/>
  <c r="AQ3612" i="2"/>
  <c r="AI3612" i="2"/>
  <c r="AH3612" i="2"/>
  <c r="AG3612" i="2"/>
  <c r="AF3612" i="2"/>
  <c r="AS3175" i="2"/>
  <c r="AQ3175" i="2"/>
  <c r="AI3175" i="2"/>
  <c r="AH3175" i="2"/>
  <c r="AG3175" i="2"/>
  <c r="AF3175" i="2"/>
  <c r="AS2031" i="2"/>
  <c r="AQ2031" i="2"/>
  <c r="AI2031" i="2"/>
  <c r="AH2031" i="2"/>
  <c r="AG2031" i="2"/>
  <c r="AF2031" i="2"/>
  <c r="AS1259" i="2"/>
  <c r="AQ1259" i="2"/>
  <c r="AI1259" i="2"/>
  <c r="AH1259" i="2"/>
  <c r="AG1259" i="2"/>
  <c r="AF1259" i="2"/>
  <c r="AS178" i="2"/>
  <c r="AQ178" i="2"/>
  <c r="AI178" i="2"/>
  <c r="AH178" i="2"/>
  <c r="AG178" i="2"/>
  <c r="AF178" i="2"/>
  <c r="AS177" i="2"/>
  <c r="AQ177" i="2"/>
  <c r="AI177" i="2"/>
  <c r="AH177" i="2"/>
  <c r="AG177" i="2"/>
  <c r="AF177" i="2"/>
  <c r="AS2693" i="2"/>
  <c r="AQ2693" i="2"/>
  <c r="AI2693" i="2"/>
  <c r="AH2693" i="2"/>
  <c r="AG2693" i="2"/>
  <c r="AF2693" i="2"/>
  <c r="AS1258" i="2"/>
  <c r="AQ1258" i="2"/>
  <c r="AI1258" i="2"/>
  <c r="AH1258" i="2"/>
  <c r="AG1258" i="2"/>
  <c r="AF1258" i="2"/>
  <c r="AS1257" i="2"/>
  <c r="AQ1257" i="2"/>
  <c r="AI1257" i="2"/>
  <c r="AH1257" i="2"/>
  <c r="AG1257" i="2"/>
  <c r="AF1257" i="2"/>
  <c r="AS176" i="2"/>
  <c r="AQ176" i="2"/>
  <c r="AI176" i="2"/>
  <c r="AH176" i="2"/>
  <c r="AG176" i="2"/>
  <c r="AF176" i="2"/>
  <c r="AS2030" i="2"/>
  <c r="AQ2030" i="2"/>
  <c r="AI2030" i="2"/>
  <c r="AH2030" i="2"/>
  <c r="AG2030" i="2"/>
  <c r="AF2030" i="2"/>
  <c r="AS23" i="2"/>
  <c r="AQ23" i="2"/>
  <c r="AI23" i="2"/>
  <c r="AH23" i="2"/>
  <c r="AG23" i="2"/>
  <c r="AF23" i="2"/>
  <c r="AS175" i="2"/>
  <c r="AQ175" i="2"/>
  <c r="AI175" i="2"/>
  <c r="AH175" i="2"/>
  <c r="AG175" i="2"/>
  <c r="AF175" i="2"/>
  <c r="AS2029" i="2"/>
  <c r="AQ2029" i="2"/>
  <c r="AI2029" i="2"/>
  <c r="AH2029" i="2"/>
  <c r="AG2029" i="2"/>
  <c r="AF2029" i="2"/>
  <c r="AS22" i="2"/>
  <c r="AQ22" i="2"/>
  <c r="AI22" i="2"/>
  <c r="AH22" i="2"/>
  <c r="AG22" i="2"/>
  <c r="AF22" i="2"/>
  <c r="AS21" i="2"/>
  <c r="AQ21" i="2"/>
  <c r="AI21" i="2"/>
  <c r="AH21" i="2"/>
  <c r="AG21" i="2"/>
  <c r="AF21" i="2"/>
  <c r="AS174" i="2"/>
  <c r="AQ174" i="2"/>
  <c r="AI174" i="2"/>
  <c r="AH174" i="2"/>
  <c r="AG174" i="2"/>
  <c r="AF174" i="2"/>
  <c r="AS1256" i="2"/>
  <c r="AQ1256" i="2"/>
  <c r="AI1256" i="2"/>
  <c r="AH1256" i="2"/>
  <c r="AG1256" i="2"/>
  <c r="AF1256" i="2"/>
  <c r="AS637" i="2"/>
  <c r="AQ637" i="2"/>
  <c r="AI637" i="2"/>
  <c r="AH637" i="2"/>
  <c r="AG637" i="2"/>
  <c r="AF637" i="2"/>
  <c r="AS636" i="2"/>
  <c r="AQ636" i="2"/>
  <c r="AI636" i="2"/>
  <c r="AH636" i="2"/>
  <c r="AG636" i="2"/>
  <c r="AF636" i="2"/>
  <c r="AS2028" i="2"/>
  <c r="AQ2028" i="2"/>
  <c r="AI2028" i="2"/>
  <c r="AH2028" i="2"/>
  <c r="AG2028" i="2"/>
  <c r="AF2028" i="2"/>
  <c r="AS173" i="2"/>
  <c r="AQ173" i="2"/>
  <c r="AI173" i="2"/>
  <c r="AH173" i="2"/>
  <c r="AG173" i="2"/>
  <c r="AF173" i="2"/>
  <c r="AS3174" i="2"/>
  <c r="AQ3174" i="2"/>
  <c r="AI3174" i="2"/>
  <c r="AH3174" i="2"/>
  <c r="AG3174" i="2"/>
  <c r="AF3174" i="2"/>
  <c r="AS3173" i="2"/>
  <c r="AQ3173" i="2"/>
  <c r="AI3173" i="2"/>
  <c r="AH3173" i="2"/>
  <c r="AG3173" i="2"/>
  <c r="AF3173" i="2"/>
  <c r="AS635" i="2"/>
  <c r="AQ635" i="2"/>
  <c r="AI635" i="2"/>
  <c r="AH635" i="2"/>
  <c r="AG635" i="2"/>
  <c r="AF635" i="2"/>
  <c r="AS172" i="2"/>
  <c r="AQ172" i="2"/>
  <c r="AI172" i="2"/>
  <c r="AH172" i="2"/>
  <c r="AG172" i="2"/>
  <c r="AF172" i="2"/>
  <c r="AS171" i="2"/>
  <c r="AQ171" i="2"/>
  <c r="AI171" i="2"/>
  <c r="AH171" i="2"/>
  <c r="AG171" i="2"/>
  <c r="AF171" i="2"/>
  <c r="AS2692" i="2"/>
  <c r="AQ2692" i="2"/>
  <c r="AI2692" i="2"/>
  <c r="AH2692" i="2"/>
  <c r="AG2692" i="2"/>
  <c r="AF2692" i="2"/>
  <c r="AS3447" i="2"/>
  <c r="AQ3447" i="2"/>
  <c r="AI3447" i="2"/>
  <c r="AH3447" i="2"/>
  <c r="AG3447" i="2"/>
  <c r="AF3447" i="2"/>
  <c r="AS170" i="2"/>
  <c r="AQ170" i="2"/>
  <c r="AI170" i="2"/>
  <c r="AH170" i="2"/>
  <c r="AG170" i="2"/>
  <c r="AF170" i="2"/>
  <c r="AS1255" i="2"/>
  <c r="AQ1255" i="2"/>
  <c r="AI1255" i="2"/>
  <c r="AH1255" i="2"/>
  <c r="AG1255" i="2"/>
  <c r="AF1255" i="2"/>
  <c r="AS2027" i="2"/>
  <c r="AQ2027" i="2"/>
  <c r="AI2027" i="2"/>
  <c r="AH2027" i="2"/>
  <c r="AG2027" i="2"/>
  <c r="AF2027" i="2"/>
  <c r="AS169" i="2"/>
  <c r="AQ169" i="2"/>
  <c r="AI169" i="2"/>
  <c r="AH169" i="2"/>
  <c r="AG169" i="2"/>
  <c r="AF169" i="2"/>
  <c r="AS1254" i="2"/>
  <c r="AQ1254" i="2"/>
  <c r="AI1254" i="2"/>
  <c r="AH1254" i="2"/>
  <c r="AG1254" i="2"/>
  <c r="AF1254" i="2"/>
  <c r="AS634" i="2"/>
  <c r="AQ634" i="2"/>
  <c r="AI634" i="2"/>
  <c r="AH634" i="2"/>
  <c r="AG634" i="2"/>
  <c r="AF634" i="2"/>
  <c r="AS633" i="2"/>
  <c r="AQ633" i="2"/>
  <c r="AI633" i="2"/>
  <c r="AH633" i="2"/>
  <c r="AG633" i="2"/>
  <c r="AF633" i="2"/>
  <c r="AS632" i="2"/>
  <c r="AQ632" i="2"/>
  <c r="AI632" i="2"/>
  <c r="AH632" i="2"/>
  <c r="AG632" i="2"/>
  <c r="AF632" i="2"/>
  <c r="AS631" i="2"/>
  <c r="AQ631" i="2"/>
  <c r="AI631" i="2"/>
  <c r="AH631" i="2"/>
  <c r="AG631" i="2"/>
  <c r="AF631" i="2"/>
  <c r="AS1253" i="2"/>
  <c r="AQ1253" i="2"/>
  <c r="AI1253" i="2"/>
  <c r="AH1253" i="2"/>
  <c r="AG1253" i="2"/>
  <c r="AF1253" i="2"/>
  <c r="AS1252" i="2"/>
  <c r="AQ1252" i="2"/>
  <c r="AI1252" i="2"/>
  <c r="AH1252" i="2"/>
  <c r="AG1252" i="2"/>
  <c r="AF1252" i="2"/>
  <c r="AS3611" i="2"/>
  <c r="AQ3611" i="2"/>
  <c r="AI3611" i="2"/>
  <c r="AH3611" i="2"/>
  <c r="AG3611" i="2"/>
  <c r="AF3611" i="2"/>
  <c r="AS3446" i="2"/>
  <c r="AQ3446" i="2"/>
  <c r="AI3446" i="2"/>
  <c r="AH3446" i="2"/>
  <c r="AG3446" i="2"/>
  <c r="AF3446" i="2"/>
  <c r="AS1251" i="2"/>
  <c r="AQ1251" i="2"/>
  <c r="AI1251" i="2"/>
  <c r="AH1251" i="2"/>
  <c r="AG1251" i="2"/>
  <c r="AF1251" i="2"/>
  <c r="AS1250" i="2"/>
  <c r="AQ1250" i="2"/>
  <c r="AI1250" i="2"/>
  <c r="AH1250" i="2"/>
  <c r="AG1250" i="2"/>
  <c r="AF1250" i="2"/>
  <c r="AS2026" i="2"/>
  <c r="AQ2026" i="2"/>
  <c r="AI2026" i="2"/>
  <c r="AH2026" i="2"/>
  <c r="AG2026" i="2"/>
  <c r="AF2026" i="2"/>
  <c r="AS3610" i="2"/>
  <c r="AQ3610" i="2"/>
  <c r="AI3610" i="2"/>
  <c r="AH3610" i="2"/>
  <c r="AG3610" i="2"/>
  <c r="AF3610" i="2"/>
  <c r="AS2025" i="2"/>
  <c r="AQ2025" i="2"/>
  <c r="AI2025" i="2"/>
  <c r="AH2025" i="2"/>
  <c r="AG2025" i="2"/>
  <c r="AF2025" i="2"/>
  <c r="AS3609" i="2"/>
  <c r="AQ3609" i="2"/>
  <c r="AI3609" i="2"/>
  <c r="AH3609" i="2"/>
  <c r="AG3609" i="2"/>
  <c r="AF3609" i="2"/>
  <c r="AS2024" i="2"/>
  <c r="AQ2024" i="2"/>
  <c r="AI2024" i="2"/>
  <c r="AH2024" i="2"/>
  <c r="AG2024" i="2"/>
  <c r="AF2024" i="2"/>
  <c r="AS630" i="2"/>
  <c r="AQ630" i="2"/>
  <c r="AI630" i="2"/>
  <c r="AH630" i="2"/>
  <c r="AG630" i="2"/>
  <c r="AF630" i="2"/>
  <c r="AS1249" i="2"/>
  <c r="AQ1249" i="2"/>
  <c r="AI1249" i="2"/>
  <c r="AH1249" i="2"/>
  <c r="AG1249" i="2"/>
  <c r="AF1249" i="2"/>
  <c r="AS3172" i="2"/>
  <c r="AQ3172" i="2"/>
  <c r="AI3172" i="2"/>
  <c r="AH3172" i="2"/>
  <c r="AG3172" i="2"/>
  <c r="AF3172" i="2"/>
  <c r="AS2023" i="2"/>
  <c r="AQ2023" i="2"/>
  <c r="AI2023" i="2"/>
  <c r="AH2023" i="2"/>
  <c r="AG2023" i="2"/>
  <c r="AF2023" i="2"/>
  <c r="AS3445" i="2"/>
  <c r="AQ3445" i="2"/>
  <c r="AI3445" i="2"/>
  <c r="AH3445" i="2"/>
  <c r="AG3445" i="2"/>
  <c r="AF3445" i="2"/>
  <c r="AS3171" i="2"/>
  <c r="AQ3171" i="2"/>
  <c r="AI3171" i="2"/>
  <c r="AH3171" i="2"/>
  <c r="AG3171" i="2"/>
  <c r="AF3171" i="2"/>
  <c r="AS3608" i="2"/>
  <c r="AQ3608" i="2"/>
  <c r="AI3608" i="2"/>
  <c r="AH3608" i="2"/>
  <c r="AG3608" i="2"/>
  <c r="AF3608" i="2"/>
  <c r="AS3607" i="2"/>
  <c r="AQ3607" i="2"/>
  <c r="AI3607" i="2"/>
  <c r="AH3607" i="2"/>
  <c r="AG3607" i="2"/>
  <c r="AF3607" i="2"/>
  <c r="AS3606" i="2"/>
  <c r="AQ3606" i="2"/>
  <c r="AI3606" i="2"/>
  <c r="AH3606" i="2"/>
  <c r="AG3606" i="2"/>
  <c r="AF3606" i="2"/>
  <c r="AS1248" i="2"/>
  <c r="AQ1248" i="2"/>
  <c r="AI1248" i="2"/>
  <c r="AH1248" i="2"/>
  <c r="AG1248" i="2"/>
  <c r="AF1248" i="2"/>
  <c r="AS629" i="2"/>
  <c r="AQ629" i="2"/>
  <c r="AI629" i="2"/>
  <c r="AH629" i="2"/>
  <c r="AG629" i="2"/>
  <c r="AF629" i="2"/>
  <c r="AS3605" i="2"/>
  <c r="AQ3605" i="2"/>
  <c r="AI3605" i="2"/>
  <c r="AH3605" i="2"/>
  <c r="AG3605" i="2"/>
  <c r="AF3605" i="2"/>
  <c r="AS1247" i="2"/>
  <c r="AQ1247" i="2"/>
  <c r="AI1247" i="2"/>
  <c r="AH1247" i="2"/>
  <c r="AG1247" i="2"/>
  <c r="AF1247" i="2"/>
  <c r="AS168" i="2"/>
  <c r="AQ168" i="2"/>
  <c r="AI168" i="2"/>
  <c r="AH168" i="2"/>
  <c r="AG168" i="2"/>
  <c r="AF168" i="2"/>
  <c r="AS1246" i="2"/>
  <c r="AQ1246" i="2"/>
  <c r="AI1246" i="2"/>
  <c r="AH1246" i="2"/>
  <c r="AG1246" i="2"/>
  <c r="AF1246" i="2"/>
  <c r="AS628" i="2"/>
  <c r="AQ628" i="2"/>
  <c r="AI628" i="2"/>
  <c r="AH628" i="2"/>
  <c r="AG628" i="2"/>
  <c r="AF628" i="2"/>
  <c r="AS3604" i="2"/>
  <c r="AQ3604" i="2"/>
  <c r="AI3604" i="2"/>
  <c r="AH3604" i="2"/>
  <c r="AG3604" i="2"/>
  <c r="AF3604" i="2"/>
  <c r="AS3444" i="2"/>
  <c r="AQ3444" i="2"/>
  <c r="AI3444" i="2"/>
  <c r="AH3444" i="2"/>
  <c r="AG3444" i="2"/>
  <c r="AF3444" i="2"/>
  <c r="AS3170" i="2"/>
  <c r="AQ3170" i="2"/>
  <c r="AI3170" i="2"/>
  <c r="AH3170" i="2"/>
  <c r="AG3170" i="2"/>
  <c r="AF3170" i="2"/>
  <c r="AS3443" i="2"/>
  <c r="AQ3443" i="2"/>
  <c r="AI3443" i="2"/>
  <c r="AH3443" i="2"/>
  <c r="AG3443" i="2"/>
  <c r="AF3443" i="2"/>
  <c r="AS2691" i="2"/>
  <c r="AQ2691" i="2"/>
  <c r="AI2691" i="2"/>
  <c r="AH2691" i="2"/>
  <c r="AG2691" i="2"/>
  <c r="AF2691" i="2"/>
  <c r="AS627" i="2"/>
  <c r="AQ627" i="2"/>
  <c r="AI627" i="2"/>
  <c r="AH627" i="2"/>
  <c r="AG627" i="2"/>
  <c r="AF627" i="2"/>
  <c r="AS1245" i="2"/>
  <c r="AQ1245" i="2"/>
  <c r="AI1245" i="2"/>
  <c r="AH1245" i="2"/>
  <c r="AG1245" i="2"/>
  <c r="AF1245" i="2"/>
  <c r="AS2022" i="2"/>
  <c r="AQ2022" i="2"/>
  <c r="AI2022" i="2"/>
  <c r="AH2022" i="2"/>
  <c r="AG2022" i="2"/>
  <c r="AF2022" i="2"/>
  <c r="AS2021" i="2"/>
  <c r="AQ2021" i="2"/>
  <c r="AH2021" i="2"/>
  <c r="AT2021" i="2" s="1"/>
  <c r="AG2021" i="2"/>
  <c r="AF2021" i="2"/>
  <c r="AR4155" i="2" l="1"/>
  <c r="AR967" i="2"/>
  <c r="AR4160" i="2"/>
  <c r="AR2407" i="2"/>
  <c r="AR2410" i="2"/>
  <c r="AR1717" i="2"/>
  <c r="AR438" i="2"/>
  <c r="AR1052" i="2"/>
  <c r="AR2478" i="2"/>
  <c r="AR1057" i="2"/>
  <c r="AR3023" i="2"/>
  <c r="AR1063" i="2"/>
  <c r="AR1794" i="2"/>
  <c r="AR4228" i="2"/>
  <c r="AR2491" i="2"/>
  <c r="AR3028" i="2"/>
  <c r="AR4234" i="2"/>
  <c r="AR3034" i="2"/>
  <c r="AR485" i="2"/>
  <c r="AR3374" i="2"/>
  <c r="AR388" i="2"/>
  <c r="AR2354" i="2"/>
  <c r="AR3330" i="2"/>
  <c r="AR392" i="2"/>
  <c r="AR963" i="2"/>
  <c r="AR89" i="2"/>
  <c r="AR3546" i="2"/>
  <c r="AR1761" i="2"/>
  <c r="AR1764" i="2"/>
  <c r="AR1768" i="2"/>
  <c r="AR1772" i="2"/>
  <c r="AR3550" i="2"/>
  <c r="AR2467" i="2"/>
  <c r="AR1777" i="2"/>
  <c r="AR115" i="2"/>
  <c r="AR4224" i="2"/>
  <c r="AR3210" i="2"/>
  <c r="AR713" i="2"/>
  <c r="AR3212" i="2"/>
  <c r="AR2741" i="2"/>
  <c r="AR3466" i="2"/>
  <c r="AR2102" i="2"/>
  <c r="AR216" i="2"/>
  <c r="AR2743" i="2"/>
  <c r="AR3636" i="2"/>
  <c r="AR3642" i="2"/>
  <c r="AR2107" i="2"/>
  <c r="AR724" i="2"/>
  <c r="AR725" i="2"/>
  <c r="AR726" i="2"/>
  <c r="AR1362" i="2"/>
  <c r="AR1366" i="2"/>
  <c r="AR3648" i="2"/>
  <c r="AR2109" i="2"/>
  <c r="AR2110" i="2"/>
  <c r="AR1370" i="2"/>
  <c r="AR40" i="2"/>
  <c r="AR2758" i="2"/>
  <c r="AR41" i="2"/>
  <c r="AR1377" i="2"/>
  <c r="AR736" i="2"/>
  <c r="AR3220" i="2"/>
  <c r="AR3657" i="2"/>
  <c r="AR225" i="2"/>
  <c r="AR1382" i="2"/>
  <c r="AR1403" i="2"/>
  <c r="AR3232" i="2"/>
  <c r="AR2142" i="2"/>
  <c r="AR238" i="2"/>
  <c r="AR763" i="2"/>
  <c r="AR239" i="2"/>
  <c r="AR51" i="2"/>
  <c r="AR766" i="2"/>
  <c r="AR242" i="2"/>
  <c r="AR768" i="2"/>
  <c r="AR3670" i="2"/>
  <c r="AR1418" i="2"/>
  <c r="AR8" i="2"/>
  <c r="AR773" i="2"/>
  <c r="AR774" i="2"/>
  <c r="AR3478" i="2"/>
  <c r="AR778" i="2"/>
  <c r="AR1425" i="2"/>
  <c r="AR247" i="2"/>
  <c r="AR783" i="2"/>
  <c r="AR2781" i="2"/>
  <c r="AR3675" i="2"/>
  <c r="AR2782" i="2"/>
  <c r="AR3677" i="2"/>
  <c r="AR1428" i="2"/>
  <c r="AR1429" i="2"/>
  <c r="AR1430" i="2"/>
  <c r="AR1432" i="2"/>
  <c r="AR2825" i="2"/>
  <c r="AR281" i="2"/>
  <c r="AR282" i="2"/>
  <c r="AR2826" i="2"/>
  <c r="AR843" i="2"/>
  <c r="AR2336" i="2"/>
  <c r="AR4065" i="2"/>
  <c r="AR4071" i="2"/>
  <c r="AR4079" i="2"/>
  <c r="AR4087" i="2"/>
  <c r="AR3323" i="2"/>
  <c r="AR3523" i="2"/>
  <c r="AR1641" i="2"/>
  <c r="AR2931" i="2"/>
  <c r="AR3329" i="2"/>
  <c r="AR2414" i="2"/>
  <c r="AR2424" i="2"/>
  <c r="AR2988" i="2"/>
  <c r="AR1745" i="2"/>
  <c r="AR1030" i="2"/>
  <c r="AR4198" i="2"/>
  <c r="AR2992" i="2"/>
  <c r="AR3361" i="2"/>
  <c r="AR4206" i="2"/>
  <c r="AR1754" i="2"/>
  <c r="AR1756" i="2"/>
  <c r="AR455" i="2"/>
  <c r="AR4212" i="2"/>
  <c r="AR2453" i="2"/>
  <c r="AT99" i="2"/>
  <c r="AT1706" i="2"/>
  <c r="AT4183" i="2"/>
  <c r="AT2964" i="2"/>
  <c r="AT2965" i="2"/>
  <c r="AT1007" i="2"/>
  <c r="AT1008" i="2"/>
  <c r="AT2420" i="2"/>
  <c r="AT1010" i="2"/>
  <c r="AT1719" i="2"/>
  <c r="AT2426" i="2"/>
  <c r="AT442" i="2"/>
  <c r="AT1731" i="2"/>
  <c r="AT2428" i="2"/>
  <c r="AT2986" i="2"/>
  <c r="AT2493" i="2"/>
  <c r="AR3534" i="2"/>
  <c r="AR2967" i="2"/>
  <c r="AT4151" i="2"/>
  <c r="AT2356" i="2"/>
  <c r="AT1651" i="2"/>
  <c r="AT395" i="2"/>
  <c r="AT2359" i="2"/>
  <c r="AT3333" i="2"/>
  <c r="AT90" i="2"/>
  <c r="AT2938" i="2"/>
  <c r="AR1696" i="2"/>
  <c r="AR2959" i="2"/>
  <c r="AR3349" i="2"/>
  <c r="AR2400" i="2"/>
  <c r="AR3536" i="2"/>
  <c r="AR430" i="2"/>
  <c r="AR1005" i="2"/>
  <c r="AR1715" i="2"/>
  <c r="AR2411" i="2"/>
  <c r="AR106" i="2"/>
  <c r="AR2418" i="2"/>
  <c r="AR2970" i="2"/>
  <c r="AR440" i="2"/>
  <c r="AR2973" i="2"/>
  <c r="AR1014" i="2"/>
  <c r="AR3355" i="2"/>
  <c r="AR2979" i="2"/>
  <c r="AR450" i="2"/>
  <c r="AR4194" i="2"/>
  <c r="AR2989" i="2"/>
  <c r="AR453" i="2"/>
  <c r="AR1748" i="2"/>
  <c r="AR1808" i="2"/>
  <c r="AR487" i="2"/>
  <c r="AT38" i="2"/>
  <c r="AT2740" i="2"/>
  <c r="AT1343" i="2"/>
  <c r="AT1346" i="2"/>
  <c r="AT39" i="2"/>
  <c r="AT1349" i="2"/>
  <c r="AT1353" i="2"/>
  <c r="AT3638" i="2"/>
  <c r="AT2106" i="2"/>
  <c r="AT723" i="2"/>
  <c r="AT1358" i="2"/>
  <c r="AT1361" i="2"/>
  <c r="AT728" i="2"/>
  <c r="AT1364" i="2"/>
  <c r="AT3646" i="2"/>
  <c r="AT3649" i="2"/>
  <c r="AT2750" i="2"/>
  <c r="AT2752" i="2"/>
  <c r="AT3655" i="2"/>
  <c r="AT2756" i="2"/>
  <c r="AT3218" i="2"/>
  <c r="AT1375" i="2"/>
  <c r="AT1376" i="2"/>
  <c r="AT3219" i="2"/>
  <c r="AT42" i="2"/>
  <c r="AT2769" i="2"/>
  <c r="AT2771" i="2"/>
  <c r="AT2143" i="2"/>
  <c r="AT762" i="2"/>
  <c r="AT7" i="2"/>
  <c r="AT764" i="2"/>
  <c r="AT4061" i="2"/>
  <c r="AT4073" i="2"/>
  <c r="AT4081" i="2"/>
  <c r="AT4162" i="2"/>
  <c r="AR1845" i="2"/>
  <c r="AR519" i="2"/>
  <c r="AR1858" i="2"/>
  <c r="AR525" i="2"/>
  <c r="AR1863" i="2"/>
  <c r="AR2553" i="2"/>
  <c r="AR4269" i="2"/>
  <c r="AR3075" i="2"/>
  <c r="AR530" i="2"/>
  <c r="AT110" i="2"/>
  <c r="AT1220" i="2"/>
  <c r="AT4067" i="2"/>
  <c r="AT4089" i="2"/>
  <c r="AR496" i="2"/>
  <c r="AR1823" i="2"/>
  <c r="AR3383" i="2"/>
  <c r="AR1102" i="2"/>
  <c r="AR521" i="2"/>
  <c r="AR522" i="2"/>
  <c r="AR1875" i="2"/>
  <c r="AT2655" i="2"/>
  <c r="AT714" i="2"/>
  <c r="AT1476" i="2"/>
  <c r="AT3496" i="2"/>
  <c r="AT1481" i="2"/>
  <c r="AT286" i="2"/>
  <c r="AT1704" i="2"/>
  <c r="AT1715" i="2"/>
  <c r="AT106" i="2"/>
  <c r="AT2418" i="2"/>
  <c r="AT4194" i="2"/>
  <c r="AT2989" i="2"/>
  <c r="AT453" i="2"/>
  <c r="AT1748" i="2"/>
  <c r="AT454" i="2"/>
  <c r="AT1032" i="2"/>
  <c r="AT2445" i="2"/>
  <c r="AT2996" i="2"/>
  <c r="AT2997" i="2"/>
  <c r="AT1035" i="2"/>
  <c r="AT4213" i="2"/>
  <c r="AT1038" i="2"/>
  <c r="AT1759" i="2"/>
  <c r="AT2455" i="2"/>
  <c r="AT2456" i="2"/>
  <c r="AT3009" i="2"/>
  <c r="AT461" i="2"/>
  <c r="AT1046" i="2"/>
  <c r="AT3012" i="2"/>
  <c r="AT1048" i="2"/>
  <c r="AT3551" i="2"/>
  <c r="AT4218" i="2"/>
  <c r="AT2471" i="2"/>
  <c r="AT1779" i="2"/>
  <c r="AT1783" i="2"/>
  <c r="AT2480" i="2"/>
  <c r="AT1791" i="2"/>
  <c r="AT3556" i="2"/>
  <c r="AT1795" i="2"/>
  <c r="AT3369" i="2"/>
  <c r="AT2492" i="2"/>
  <c r="AT1800" i="2"/>
  <c r="AR231" i="2"/>
  <c r="AT2391" i="2"/>
  <c r="AT3346" i="2"/>
  <c r="AT1695" i="2"/>
  <c r="AT2394" i="2"/>
  <c r="AT423" i="2"/>
  <c r="AT3350" i="2"/>
  <c r="AT1713" i="2"/>
  <c r="AT2408" i="2"/>
  <c r="AT1019" i="2"/>
  <c r="AT1029" i="2"/>
  <c r="AR426" i="2"/>
  <c r="AR3161" i="2"/>
  <c r="AR3214" i="2"/>
  <c r="AR3652" i="2"/>
  <c r="AT219" i="2"/>
  <c r="AR2111" i="2"/>
  <c r="AT2112" i="2"/>
  <c r="AR2753" i="2"/>
  <c r="AT2114" i="2"/>
  <c r="AR3217" i="2"/>
  <c r="AT2757" i="2"/>
  <c r="AR733" i="2"/>
  <c r="AR221" i="2"/>
  <c r="AT2759" i="2"/>
  <c r="AR222" i="2"/>
  <c r="AT1380" i="2"/>
  <c r="AR1413" i="2"/>
  <c r="AR4095" i="2"/>
  <c r="AT4097" i="2"/>
  <c r="AR4103" i="2"/>
  <c r="AT4105" i="2"/>
  <c r="AR4110" i="2"/>
  <c r="AT4112" i="2"/>
  <c r="AR4118" i="2"/>
  <c r="AT4120" i="2"/>
  <c r="AR4126" i="2"/>
  <c r="AT4128" i="2"/>
  <c r="AR4130" i="2"/>
  <c r="AT4132" i="2"/>
  <c r="AR1627" i="2"/>
  <c r="AR2458" i="2"/>
  <c r="AT3008" i="2"/>
  <c r="AR1044" i="2"/>
  <c r="AT2475" i="2"/>
  <c r="AR1786" i="2"/>
  <c r="AT1061" i="2"/>
  <c r="AR490" i="2"/>
  <c r="AR4236" i="2"/>
  <c r="AR2508" i="2"/>
  <c r="AR2538" i="2"/>
  <c r="AR2551" i="2"/>
  <c r="AR1247" i="2"/>
  <c r="AT629" i="2"/>
  <c r="AR3445" i="2"/>
  <c r="AR170" i="2"/>
  <c r="AR173" i="2"/>
  <c r="AR2029" i="2"/>
  <c r="AR177" i="2"/>
  <c r="AR3615" i="2"/>
  <c r="AR180" i="2"/>
  <c r="AR2694" i="2"/>
  <c r="AR3449" i="2"/>
  <c r="AR2047" i="2"/>
  <c r="AR652" i="2"/>
  <c r="AR1275" i="2"/>
  <c r="AR655" i="2"/>
  <c r="AR3189" i="2"/>
  <c r="AR2704" i="2"/>
  <c r="AR669" i="2"/>
  <c r="AR2069" i="2"/>
  <c r="AR2777" i="2"/>
  <c r="AR3669" i="2"/>
  <c r="AR770" i="2"/>
  <c r="AR2779" i="2"/>
  <c r="AR3671" i="2"/>
  <c r="AR1423" i="2"/>
  <c r="AR781" i="2"/>
  <c r="AR1427" i="2"/>
  <c r="AR785" i="2"/>
  <c r="AR1437" i="2"/>
  <c r="AT3650" i="2"/>
  <c r="AT1373" i="2"/>
  <c r="AT223" i="2"/>
  <c r="AR757" i="2"/>
  <c r="AR3520" i="2"/>
  <c r="AT3317" i="2"/>
  <c r="AT4139" i="2"/>
  <c r="AR4145" i="2"/>
  <c r="AT2358" i="2"/>
  <c r="AR1658" i="2"/>
  <c r="AT2411" i="2"/>
  <c r="AT2442" i="2"/>
  <c r="AT1788" i="2"/>
  <c r="AR1060" i="2"/>
  <c r="AR2495" i="2"/>
  <c r="AR480" i="2"/>
  <c r="AR1806" i="2"/>
  <c r="AR1077" i="2"/>
  <c r="AR190" i="2"/>
  <c r="AR1434" i="2"/>
  <c r="AT2121" i="2"/>
  <c r="AR1420" i="2"/>
  <c r="AR3673" i="2"/>
  <c r="AR2148" i="2"/>
  <c r="AR1414" i="2"/>
  <c r="AR769" i="2"/>
  <c r="AR1419" i="2"/>
  <c r="AR2150" i="2"/>
  <c r="AR775" i="2"/>
  <c r="AR786" i="2"/>
  <c r="AR2157" i="2"/>
  <c r="AR1433" i="2"/>
  <c r="AR3443" i="2"/>
  <c r="AT3444" i="2"/>
  <c r="AR3605" i="2"/>
  <c r="AT1248" i="2"/>
  <c r="AR2023" i="2"/>
  <c r="AT1249" i="2"/>
  <c r="AR2026" i="2"/>
  <c r="AR632" i="2"/>
  <c r="AR3447" i="2"/>
  <c r="AR2028" i="2"/>
  <c r="AR175" i="2"/>
  <c r="AR178" i="2"/>
  <c r="AR3616" i="2"/>
  <c r="AR638" i="2"/>
  <c r="AR2035" i="2"/>
  <c r="AR2036" i="2"/>
  <c r="AR643" i="2"/>
  <c r="AR3182" i="2"/>
  <c r="AR649" i="2"/>
  <c r="AR2043" i="2"/>
  <c r="AR1271" i="2"/>
  <c r="AR2049" i="2"/>
  <c r="AR3619" i="2"/>
  <c r="AR2700" i="2"/>
  <c r="AR656" i="2"/>
  <c r="AR659" i="2"/>
  <c r="AR1278" i="2"/>
  <c r="AR1281" i="2"/>
  <c r="AR1284" i="2"/>
  <c r="AR2060" i="2"/>
  <c r="AR2062" i="2"/>
  <c r="AR3192" i="2"/>
  <c r="AR2710" i="2"/>
  <c r="AR33" i="2"/>
  <c r="AR2713" i="2"/>
  <c r="AR3628" i="2"/>
  <c r="AR1305" i="2"/>
  <c r="AT682" i="2"/>
  <c r="AR198" i="2"/>
  <c r="AT2719" i="2"/>
  <c r="AR1308" i="2"/>
  <c r="AT1309" i="2"/>
  <c r="AR3199" i="2"/>
  <c r="AT688" i="2"/>
  <c r="AR1313" i="2"/>
  <c r="AT2082" i="2"/>
  <c r="AT709" i="2"/>
  <c r="AT2737" i="2"/>
  <c r="AR240" i="2"/>
  <c r="AR243" i="2"/>
  <c r="AR1416" i="2"/>
  <c r="AR2149" i="2"/>
  <c r="AR1421" i="2"/>
  <c r="AR2151" i="2"/>
  <c r="AR1424" i="2"/>
  <c r="AR246" i="2"/>
  <c r="AR3240" i="2"/>
  <c r="AR3674" i="2"/>
  <c r="AR2783" i="2"/>
  <c r="AR2785" i="2"/>
  <c r="AR1431" i="2"/>
  <c r="AR1435" i="2"/>
  <c r="AR2788" i="2"/>
  <c r="AR1447" i="2"/>
  <c r="AR2797" i="2"/>
  <c r="AR2798" i="2"/>
  <c r="AR1454" i="2"/>
  <c r="AR2335" i="2"/>
  <c r="AT2336" i="2"/>
  <c r="AR4063" i="2"/>
  <c r="AT4065" i="2"/>
  <c r="AR4069" i="2"/>
  <c r="AT4071" i="2"/>
  <c r="AR4077" i="2"/>
  <c r="AT4079" i="2"/>
  <c r="AR4085" i="2"/>
  <c r="AT4087" i="2"/>
  <c r="AR4093" i="2"/>
  <c r="AT4095" i="2"/>
  <c r="AR4101" i="2"/>
  <c r="AT4103" i="2"/>
  <c r="AR4109" i="2"/>
  <c r="AT4110" i="2"/>
  <c r="AR4116" i="2"/>
  <c r="AT4118" i="2"/>
  <c r="AR4124" i="2"/>
  <c r="AT4126" i="2"/>
  <c r="AR3315" i="2"/>
  <c r="AT4130" i="2"/>
  <c r="AR4136" i="2"/>
  <c r="AT3520" i="2"/>
  <c r="AR375" i="2"/>
  <c r="AT1627" i="2"/>
  <c r="AR4143" i="2"/>
  <c r="AT4145" i="2"/>
  <c r="AR2922" i="2"/>
  <c r="AR2340" i="2"/>
  <c r="AR3319" i="2"/>
  <c r="AR1634" i="2"/>
  <c r="AR1638" i="2"/>
  <c r="AR381" i="2"/>
  <c r="AR949" i="2"/>
  <c r="AR2348" i="2"/>
  <c r="AR952" i="2"/>
  <c r="AR3328" i="2"/>
  <c r="AR387" i="2"/>
  <c r="AR960" i="2"/>
  <c r="AR4158" i="2"/>
  <c r="AR2366" i="2"/>
  <c r="AR93" i="2"/>
  <c r="AR1662" i="2"/>
  <c r="AR400" i="2"/>
  <c r="AR1667" i="2"/>
  <c r="AR2945" i="2"/>
  <c r="AR4166" i="2"/>
  <c r="AR2371" i="2"/>
  <c r="AR1674" i="2"/>
  <c r="AT2372" i="2"/>
  <c r="AR2375" i="2"/>
  <c r="AT1676" i="2"/>
  <c r="AR979" i="2"/>
  <c r="AT2378" i="2"/>
  <c r="AR1679" i="2"/>
  <c r="AT981" i="2"/>
  <c r="AR982" i="2"/>
  <c r="AT410" i="2"/>
  <c r="AR1683" i="2"/>
  <c r="AT2383" i="2"/>
  <c r="AR412" i="2"/>
  <c r="AT983" i="2"/>
  <c r="AR1688" i="2"/>
  <c r="AT2951" i="2"/>
  <c r="AR415" i="2"/>
  <c r="AT416" i="2"/>
  <c r="AR985" i="2"/>
  <c r="AT986" i="2"/>
  <c r="AR988" i="2"/>
  <c r="AT989" i="2"/>
  <c r="AR2332" i="2"/>
  <c r="AR3309" i="2"/>
  <c r="AR1340" i="2"/>
  <c r="AT3210" i="2"/>
  <c r="AR719" i="2"/>
  <c r="AT3466" i="2"/>
  <c r="AT2743" i="2"/>
  <c r="AT3642" i="2"/>
  <c r="AR3646" i="2"/>
  <c r="AR1381" i="2"/>
  <c r="AR1386" i="2"/>
  <c r="AT1388" i="2"/>
  <c r="AR2124" i="2"/>
  <c r="AT744" i="2"/>
  <c r="AR3473" i="2"/>
  <c r="AT1391" i="2"/>
  <c r="AR3661" i="2"/>
  <c r="AT1393" i="2"/>
  <c r="AR3236" i="2"/>
  <c r="AR3668" i="2"/>
  <c r="AR245" i="2"/>
  <c r="AR771" i="2"/>
  <c r="AR52" i="2"/>
  <c r="AR776" i="2"/>
  <c r="AR2153" i="2"/>
  <c r="AR2154" i="2"/>
  <c r="AR3672" i="2"/>
  <c r="AR3242" i="2"/>
  <c r="AR2784" i="2"/>
  <c r="AR3679" i="2"/>
  <c r="AR2159" i="2"/>
  <c r="AR3481" i="2"/>
  <c r="AR3337" i="2"/>
  <c r="AR2943" i="2"/>
  <c r="AR3529" i="2"/>
  <c r="AR3340" i="2"/>
  <c r="AR2369" i="2"/>
  <c r="AR4170" i="2"/>
  <c r="AR2947" i="2"/>
  <c r="AR977" i="2"/>
  <c r="AT406" i="2"/>
  <c r="AR2376" i="2"/>
  <c r="AT2377" i="2"/>
  <c r="AR2379" i="2"/>
  <c r="AT980" i="2"/>
  <c r="AR4175" i="2"/>
  <c r="AT2949" i="2"/>
  <c r="AR411" i="2"/>
  <c r="AT1682" i="2"/>
  <c r="AR4176" i="2"/>
  <c r="AR97" i="2"/>
  <c r="AT413" i="2"/>
  <c r="AR4179" i="2"/>
  <c r="AT2387" i="2"/>
  <c r="AR984" i="2"/>
  <c r="AT2389" i="2"/>
  <c r="AR987" i="2"/>
  <c r="AT1691" i="2"/>
  <c r="AR10" i="2"/>
  <c r="AR4181" i="2"/>
  <c r="AT3345" i="2"/>
  <c r="AR990" i="2"/>
  <c r="AT991" i="2"/>
  <c r="AR2392" i="2"/>
  <c r="AT2393" i="2"/>
  <c r="AR1697" i="2"/>
  <c r="AT2958" i="2"/>
  <c r="AR424" i="2"/>
  <c r="AT994" i="2"/>
  <c r="AR1701" i="2"/>
  <c r="AT2396" i="2"/>
  <c r="AR1702" i="2"/>
  <c r="AT1703" i="2"/>
  <c r="AR997" i="2"/>
  <c r="AT2398" i="2"/>
  <c r="AR2399" i="2"/>
  <c r="AT998" i="2"/>
  <c r="AT1044" i="2"/>
  <c r="AR460" i="2"/>
  <c r="AT1768" i="2"/>
  <c r="AR1771" i="2"/>
  <c r="AT1772" i="2"/>
  <c r="AR1774" i="2"/>
  <c r="AT3550" i="2"/>
  <c r="AR3013" i="2"/>
  <c r="AT2467" i="2"/>
  <c r="AR2468" i="2"/>
  <c r="AT1777" i="2"/>
  <c r="AR2470" i="2"/>
  <c r="AT115" i="2"/>
  <c r="AR4222" i="2"/>
  <c r="AT4224" i="2"/>
  <c r="AR3018" i="2"/>
  <c r="AT1052" i="2"/>
  <c r="AR3366" i="2"/>
  <c r="AT1053" i="2"/>
  <c r="AT1060" i="2"/>
  <c r="AR2486" i="2"/>
  <c r="AT3023" i="2"/>
  <c r="AR1792" i="2"/>
  <c r="AT1063" i="2"/>
  <c r="AR2489" i="2"/>
  <c r="AT1794" i="2"/>
  <c r="AR11" i="2"/>
  <c r="AT4228" i="2"/>
  <c r="AR475" i="2"/>
  <c r="AR477" i="2"/>
  <c r="AT3028" i="2"/>
  <c r="AR4232" i="2"/>
  <c r="AT4234" i="2"/>
  <c r="AR1801" i="2"/>
  <c r="AT2495" i="2"/>
  <c r="AR1803" i="2"/>
  <c r="AR2498" i="2"/>
  <c r="AR484" i="2"/>
  <c r="AR489" i="2"/>
  <c r="AR3039" i="2"/>
  <c r="AR2506" i="2"/>
  <c r="AR1076" i="2"/>
  <c r="AR4242" i="2"/>
  <c r="AR493" i="2"/>
  <c r="AR1819" i="2"/>
  <c r="AR1833" i="2"/>
  <c r="AT1834" i="2"/>
  <c r="AR1093" i="2"/>
  <c r="AT1838" i="2"/>
  <c r="AR1095" i="2"/>
  <c r="AT1096" i="2"/>
  <c r="AR3386" i="2"/>
  <c r="AT127" i="2"/>
  <c r="AR3568" i="2"/>
  <c r="AT2530" i="2"/>
  <c r="AR511" i="2"/>
  <c r="AT4252" i="2"/>
  <c r="AR4257" i="2"/>
  <c r="AT4259" i="2"/>
  <c r="AR513" i="2"/>
  <c r="AT4261" i="2"/>
  <c r="AR2533" i="2"/>
  <c r="AT129" i="2"/>
  <c r="AR4263" i="2"/>
  <c r="AT514" i="2"/>
  <c r="AT132" i="2"/>
  <c r="AT2535" i="2"/>
  <c r="AR495" i="2"/>
  <c r="AR1821" i="2"/>
  <c r="AR3379" i="2"/>
  <c r="AR1086" i="2"/>
  <c r="AR1088" i="2"/>
  <c r="AR3053" i="2"/>
  <c r="AR3566" i="2"/>
  <c r="AR995" i="2"/>
  <c r="AT2961" i="2"/>
  <c r="AT3539" i="2"/>
  <c r="AR1727" i="2"/>
  <c r="AT3354" i="2"/>
  <c r="AT2438" i="2"/>
  <c r="AR2480" i="2"/>
  <c r="AR1788" i="2"/>
  <c r="AR1791" i="2"/>
  <c r="AR1066" i="2"/>
  <c r="AR1807" i="2"/>
  <c r="AR2503" i="2"/>
  <c r="AR3040" i="2"/>
  <c r="AR4246" i="2"/>
  <c r="AR1091" i="2"/>
  <c r="AT3056" i="2"/>
  <c r="AR1835" i="2"/>
  <c r="AT505" i="2"/>
  <c r="AR3567" i="2"/>
  <c r="AT1094" i="2"/>
  <c r="AR2527" i="2"/>
  <c r="AT507" i="2"/>
  <c r="AR509" i="2"/>
  <c r="AT3387" i="2"/>
  <c r="AT3067" i="2"/>
  <c r="AT1851" i="2"/>
  <c r="AR2570" i="2"/>
  <c r="AT1882" i="2"/>
  <c r="AT1122" i="2"/>
  <c r="AR3085" i="2"/>
  <c r="AT3086" i="2"/>
  <c r="AR538" i="2"/>
  <c r="AT2573" i="2"/>
  <c r="AR4281" i="2"/>
  <c r="AT4283" i="2"/>
  <c r="AR541" i="2"/>
  <c r="AT1891" i="2"/>
  <c r="AR4289" i="2"/>
  <c r="AT4291" i="2"/>
  <c r="AR4297" i="2"/>
  <c r="AT4299" i="2"/>
  <c r="AR1129" i="2"/>
  <c r="AR3090" i="2"/>
  <c r="AT1896" i="2"/>
  <c r="AR1898" i="2"/>
  <c r="AT140" i="2"/>
  <c r="AR1899" i="2"/>
  <c r="AT2581" i="2"/>
  <c r="AR4301" i="2"/>
  <c r="AT3094" i="2"/>
  <c r="AR1902" i="2"/>
  <c r="AT547" i="2"/>
  <c r="AR1903" i="2"/>
  <c r="AT1135" i="2"/>
  <c r="AR3100" i="2"/>
  <c r="AT3404" i="2"/>
  <c r="AR3101" i="2"/>
  <c r="AT4303" i="2"/>
  <c r="AR551" i="2"/>
  <c r="AT3103" i="2"/>
  <c r="AR4305" i="2"/>
  <c r="AT3104" i="2"/>
  <c r="AR1913" i="2"/>
  <c r="AT1914" i="2"/>
  <c r="AR3105" i="2"/>
  <c r="AR1918" i="2"/>
  <c r="AR15" i="2"/>
  <c r="AT1144" i="2"/>
  <c r="AR4312" i="2"/>
  <c r="AT2593" i="2"/>
  <c r="AR555" i="2"/>
  <c r="AT146" i="2"/>
  <c r="AR1148" i="2"/>
  <c r="AT1925" i="2"/>
  <c r="AR1926" i="2"/>
  <c r="AT557" i="2"/>
  <c r="AR1152" i="2"/>
  <c r="AR3407" i="2"/>
  <c r="AT1929" i="2"/>
  <c r="AR561" i="2"/>
  <c r="AT3408" i="2"/>
  <c r="AR563" i="2"/>
  <c r="AT1156" i="2"/>
  <c r="AR2604" i="2"/>
  <c r="AT3116" i="2"/>
  <c r="AR1158" i="2"/>
  <c r="AT1933" i="2"/>
  <c r="AR1160" i="2"/>
  <c r="AT1936" i="2"/>
  <c r="AR1163" i="2"/>
  <c r="AT1937" i="2"/>
  <c r="AR3412" i="2"/>
  <c r="AT149" i="2"/>
  <c r="AR1166" i="2"/>
  <c r="AT1167" i="2"/>
  <c r="AR4324" i="2"/>
  <c r="AT4326" i="2"/>
  <c r="AR4332" i="2"/>
  <c r="AT4334" i="2"/>
  <c r="AR1941" i="2"/>
  <c r="AT3122" i="2"/>
  <c r="AR1942" i="2"/>
  <c r="AT152" i="2"/>
  <c r="AR4335" i="2"/>
  <c r="AT4337" i="2"/>
  <c r="AR4338" i="2"/>
  <c r="AT1946" i="2"/>
  <c r="AR4343" i="2"/>
  <c r="AT4345" i="2"/>
  <c r="AR1868" i="2"/>
  <c r="AR3574" i="2"/>
  <c r="AR1871" i="2"/>
  <c r="AR4273" i="2"/>
  <c r="AR3077" i="2"/>
  <c r="AR137" i="2"/>
  <c r="AR1878" i="2"/>
  <c r="AR3080" i="2"/>
  <c r="AT2625" i="2"/>
  <c r="AT1960" i="2"/>
  <c r="AT1966" i="2"/>
  <c r="AT2646" i="2"/>
  <c r="AR2568" i="2"/>
  <c r="AT3576" i="2"/>
  <c r="AR1883" i="2"/>
  <c r="AT4274" i="2"/>
  <c r="AR1123" i="2"/>
  <c r="AT3083" i="2"/>
  <c r="AR1888" i="2"/>
  <c r="AT4276" i="2"/>
  <c r="AR1889" i="2"/>
  <c r="AT3087" i="2"/>
  <c r="AR1125" i="2"/>
  <c r="AT4279" i="2"/>
  <c r="AR539" i="2"/>
  <c r="AT540" i="2"/>
  <c r="AR4285" i="2"/>
  <c r="AT4287" i="2"/>
  <c r="AR4293" i="2"/>
  <c r="AT4295" i="2"/>
  <c r="AR3089" i="2"/>
  <c r="AT1127" i="2"/>
  <c r="AR2575" i="2"/>
  <c r="AT3580" i="2"/>
  <c r="AR139" i="2"/>
  <c r="AT544" i="2"/>
  <c r="AR2579" i="2"/>
  <c r="AT1132" i="2"/>
  <c r="AR1133" i="2"/>
  <c r="AT546" i="2"/>
  <c r="AR2583" i="2"/>
  <c r="AR709" i="2"/>
  <c r="AT1340" i="2"/>
  <c r="AR2737" i="2"/>
  <c r="AT2098" i="2"/>
  <c r="AR2137" i="2"/>
  <c r="AR3620" i="2"/>
  <c r="AR3186" i="2"/>
  <c r="AR3187" i="2"/>
  <c r="AR3621" i="2"/>
  <c r="AR1279" i="2"/>
  <c r="AR1282" i="2"/>
  <c r="AR3456" i="2"/>
  <c r="AR194" i="2"/>
  <c r="AR679" i="2"/>
  <c r="AR44" i="2"/>
  <c r="AT230" i="2"/>
  <c r="AR237" i="2"/>
  <c r="AT2772" i="2"/>
  <c r="AR2144" i="2"/>
  <c r="AT1406" i="2"/>
  <c r="AR1412" i="2"/>
  <c r="AR244" i="2"/>
  <c r="AR1417" i="2"/>
  <c r="AR3237" i="2"/>
  <c r="AR1422" i="2"/>
  <c r="AR2152" i="2"/>
  <c r="AR777" i="2"/>
  <c r="AR782" i="2"/>
  <c r="AR1426" i="2"/>
  <c r="AR2155" i="2"/>
  <c r="AR54" i="2"/>
  <c r="AR2156" i="2"/>
  <c r="AR9" i="2"/>
  <c r="AR55" i="2"/>
  <c r="AR1444" i="2"/>
  <c r="AT1445" i="2"/>
  <c r="AR2800" i="2"/>
  <c r="AT2802" i="2"/>
  <c r="AR262" i="2"/>
  <c r="AT810" i="2"/>
  <c r="AR2181" i="2"/>
  <c r="AT3489" i="2"/>
  <c r="AR812" i="2"/>
  <c r="AR2048" i="2"/>
  <c r="AR1289" i="2"/>
  <c r="AR2074" i="2"/>
  <c r="AR1411" i="2"/>
  <c r="AR3479" i="2"/>
  <c r="AR3480" i="2"/>
  <c r="AR787" i="2"/>
  <c r="T25" i="4"/>
  <c r="T40" i="4"/>
  <c r="T39" i="4"/>
  <c r="T15" i="4"/>
  <c r="T21" i="4"/>
  <c r="T11" i="4"/>
  <c r="T18" i="4"/>
  <c r="AR1415" i="2"/>
  <c r="AR3244" i="2"/>
  <c r="AR3626" i="2"/>
  <c r="AR2707" i="2"/>
  <c r="AR1293" i="2"/>
  <c r="AR32" i="2"/>
  <c r="AR1302" i="2"/>
  <c r="AR3627" i="2"/>
  <c r="AR3198" i="2"/>
  <c r="AT1304" i="2"/>
  <c r="AR681" i="2"/>
  <c r="AT687" i="2"/>
  <c r="AR1330" i="2"/>
  <c r="AR765" i="2"/>
  <c r="AR241" i="2"/>
  <c r="AR767" i="2"/>
  <c r="AR2778" i="2"/>
  <c r="AR772" i="2"/>
  <c r="AR3238" i="2"/>
  <c r="AR3239" i="2"/>
  <c r="AR780" i="2"/>
  <c r="AR2780" i="2"/>
  <c r="AR784" i="2"/>
  <c r="AR3243" i="2"/>
  <c r="AR3678" i="2"/>
  <c r="AR2158" i="2"/>
  <c r="AR2786" i="2"/>
  <c r="AR779" i="2"/>
  <c r="AR53" i="2"/>
  <c r="AR3241" i="2"/>
  <c r="AR3676" i="2"/>
  <c r="AT3739" i="2"/>
  <c r="AR3745" i="2"/>
  <c r="AT3747" i="2"/>
  <c r="AT376" i="2"/>
  <c r="AR2923" i="2"/>
  <c r="AR2924" i="2"/>
  <c r="AR1632" i="2"/>
  <c r="AR4150" i="2"/>
  <c r="AR380" i="2"/>
  <c r="AR1652" i="2"/>
  <c r="AT440" i="2"/>
  <c r="AR1053" i="2"/>
  <c r="AR467" i="2"/>
  <c r="AT1781" i="2"/>
  <c r="AR1085" i="2"/>
  <c r="AR133" i="2"/>
  <c r="AT2675" i="2"/>
  <c r="AT2184" i="2"/>
  <c r="AR3685" i="2"/>
  <c r="AT58" i="2"/>
  <c r="AR3253" i="2"/>
  <c r="AT2806" i="2"/>
  <c r="AR267" i="2"/>
  <c r="AT2189" i="2"/>
  <c r="AR2807" i="2"/>
  <c r="AT816" i="2"/>
  <c r="AR1463" i="2"/>
  <c r="AT3688" i="2"/>
  <c r="AR3692" i="2"/>
  <c r="AT3694" i="2"/>
  <c r="AR3700" i="2"/>
  <c r="AT3702" i="2"/>
  <c r="AR3708" i="2"/>
  <c r="AT3710" i="2"/>
  <c r="AR820" i="2"/>
  <c r="AT821" i="2"/>
  <c r="AR1468" i="2"/>
  <c r="AT825" i="2"/>
  <c r="AR829" i="2"/>
  <c r="AT2812" i="2"/>
  <c r="AR272" i="2"/>
  <c r="AT2813" i="2"/>
  <c r="AR1471" i="2"/>
  <c r="AT2814" i="2"/>
  <c r="AR1472" i="2"/>
  <c r="AT60" i="2"/>
  <c r="AR276" i="2"/>
  <c r="AT2198" i="2"/>
  <c r="AR3494" i="2"/>
  <c r="AT836" i="2"/>
  <c r="AR3720" i="2"/>
  <c r="AT3722" i="2"/>
  <c r="AR3728" i="2"/>
  <c r="AT3730" i="2"/>
  <c r="AR3736" i="2"/>
  <c r="AT3738" i="2"/>
  <c r="AR3744" i="2"/>
  <c r="AT3746" i="2"/>
  <c r="AR1475" i="2"/>
  <c r="AT2200" i="2"/>
  <c r="AR280" i="2"/>
  <c r="AT3262" i="2"/>
  <c r="AR1478" i="2"/>
  <c r="AT2821" i="2"/>
  <c r="AR2227" i="2"/>
  <c r="AT63" i="2"/>
  <c r="AR303" i="2"/>
  <c r="AT304" i="2"/>
  <c r="AR3273" i="2"/>
  <c r="AT2229" i="2"/>
  <c r="AR1512" i="2"/>
  <c r="AT2230" i="2"/>
  <c r="AR3776" i="2"/>
  <c r="AT3777" i="2"/>
  <c r="AR2233" i="2"/>
  <c r="AT3778" i="2"/>
  <c r="AR2847" i="2"/>
  <c r="AT869" i="2"/>
  <c r="AR2239" i="2"/>
  <c r="AT2241" i="2"/>
  <c r="AR872" i="2"/>
  <c r="AT308" i="2"/>
  <c r="AR2243" i="2"/>
  <c r="AT1520" i="2"/>
  <c r="AR3782" i="2"/>
  <c r="AT3784" i="2"/>
  <c r="AR3790" i="2"/>
  <c r="AT3792" i="2"/>
  <c r="AR3798" i="2"/>
  <c r="AT3800" i="2"/>
  <c r="AR3806" i="2"/>
  <c r="AT3808" i="2"/>
  <c r="AR3813" i="2"/>
  <c r="AT3815" i="2"/>
  <c r="AR3829" i="2"/>
  <c r="AR3837" i="2"/>
  <c r="AT3839" i="2"/>
  <c r="AT3847" i="2"/>
  <c r="AT3855" i="2"/>
  <c r="AT3863" i="2"/>
  <c r="AT3871" i="2"/>
  <c r="AR3382" i="2"/>
  <c r="AR1115" i="2"/>
  <c r="AR4203" i="2"/>
  <c r="AT4204" i="2"/>
  <c r="AR1752" i="2"/>
  <c r="AT2995" i="2"/>
  <c r="AR3362" i="2"/>
  <c r="AT3544" i="2"/>
  <c r="AR3545" i="2"/>
  <c r="AT2449" i="2"/>
  <c r="AR2999" i="2"/>
  <c r="AT456" i="2"/>
  <c r="AR1757" i="2"/>
  <c r="AT3000" i="2"/>
  <c r="AR3363" i="2"/>
  <c r="AT458" i="2"/>
  <c r="AR3003" i="2"/>
  <c r="AT112" i="2"/>
  <c r="AR1040" i="2"/>
  <c r="AT3005" i="2"/>
  <c r="AR3006" i="2"/>
  <c r="AT4215" i="2"/>
  <c r="AR1043" i="2"/>
  <c r="AT4216" i="2"/>
  <c r="AR3010" i="2"/>
  <c r="AT3549" i="2"/>
  <c r="AR113" i="2"/>
  <c r="AT1770" i="2"/>
  <c r="AR2464" i="2"/>
  <c r="AT1773" i="2"/>
  <c r="AR462" i="2"/>
  <c r="AT2466" i="2"/>
  <c r="AR1049" i="2"/>
  <c r="AT463" i="2"/>
  <c r="AR114" i="2"/>
  <c r="AT464" i="2"/>
  <c r="AR4219" i="2"/>
  <c r="AT4221" i="2"/>
  <c r="AR1778" i="2"/>
  <c r="AR3365" i="2"/>
  <c r="AR3553" i="2"/>
  <c r="AR469" i="2"/>
  <c r="AT2022" i="2"/>
  <c r="AR3444" i="2"/>
  <c r="AT628" i="2"/>
  <c r="AR1248" i="2"/>
  <c r="AT3607" i="2"/>
  <c r="AR1249" i="2"/>
  <c r="AT2024" i="2"/>
  <c r="AR1251" i="2"/>
  <c r="AR634" i="2"/>
  <c r="AR171" i="2"/>
  <c r="AR637" i="2"/>
  <c r="AR2030" i="2"/>
  <c r="AR2031" i="2"/>
  <c r="AR3176" i="2"/>
  <c r="AR1264" i="2"/>
  <c r="AR641" i="2"/>
  <c r="AR1265" i="2"/>
  <c r="AR1267" i="2"/>
  <c r="AR3617" i="2"/>
  <c r="AR1269" i="2"/>
  <c r="AR182" i="2"/>
  <c r="AR651" i="2"/>
  <c r="AR2050" i="2"/>
  <c r="AR2698" i="2"/>
  <c r="AR653" i="2"/>
  <c r="AR1277" i="2"/>
  <c r="AR3622" i="2"/>
  <c r="AR2703" i="2"/>
  <c r="AR1283" i="2"/>
  <c r="AR665" i="2"/>
  <c r="AR1286" i="2"/>
  <c r="AR1287" i="2"/>
  <c r="AR3191" i="2"/>
  <c r="AR2706" i="2"/>
  <c r="AR2064" i="2"/>
  <c r="AR1296" i="2"/>
  <c r="AR2065" i="2"/>
  <c r="AR1299" i="2"/>
  <c r="AR2712" i="2"/>
  <c r="AR2072" i="2"/>
  <c r="AR195" i="2"/>
  <c r="AR682" i="2"/>
  <c r="AT2718" i="2"/>
  <c r="AR2719" i="2"/>
  <c r="AT1307" i="2"/>
  <c r="AR1309" i="2"/>
  <c r="AT2081" i="2"/>
  <c r="AR688" i="2"/>
  <c r="AY688" i="2" s="1"/>
  <c r="AT3201" i="2"/>
  <c r="AR2082" i="2"/>
  <c r="AT1315" i="2"/>
  <c r="AR2723" i="2"/>
  <c r="AR750" i="2"/>
  <c r="AT3229" i="2"/>
  <c r="AR1259" i="2"/>
  <c r="AR2058" i="2"/>
  <c r="AR701" i="2"/>
  <c r="AR3223" i="2"/>
  <c r="AR2132" i="2"/>
  <c r="AR2133" i="2"/>
  <c r="AT1395" i="2"/>
  <c r="AR1396" i="2"/>
  <c r="AT2765" i="2"/>
  <c r="AT2023" i="2"/>
  <c r="AR2025" i="2"/>
  <c r="AR1255" i="2"/>
  <c r="AR3174" i="2"/>
  <c r="AR2693" i="2"/>
  <c r="AR3614" i="2"/>
  <c r="AR3180" i="2"/>
  <c r="AR3181" i="2"/>
  <c r="AR648" i="2"/>
  <c r="AR1270" i="2"/>
  <c r="AR3453" i="2"/>
  <c r="AR2699" i="2"/>
  <c r="AR654" i="2"/>
  <c r="AR658" i="2"/>
  <c r="AR661" i="2"/>
  <c r="AR663" i="2"/>
  <c r="AR2705" i="2"/>
  <c r="AR1291" i="2"/>
  <c r="AR1294" i="2"/>
  <c r="AR675" i="2"/>
  <c r="AR1298" i="2"/>
  <c r="AR2711" i="2"/>
  <c r="AR678" i="2"/>
  <c r="AT1305" i="2"/>
  <c r="AR683" i="2"/>
  <c r="AT198" i="2"/>
  <c r="AT1308" i="2"/>
  <c r="AR1310" i="2"/>
  <c r="AT3199" i="2"/>
  <c r="AR1312" i="2"/>
  <c r="AT1313" i="2"/>
  <c r="AY1313" i="2" s="1"/>
  <c r="AR1245" i="2"/>
  <c r="AT2691" i="2"/>
  <c r="AR1246" i="2"/>
  <c r="AT1247" i="2"/>
  <c r="AR3608" i="2"/>
  <c r="AT3445" i="2"/>
  <c r="AR3609" i="2"/>
  <c r="AT3610" i="2"/>
  <c r="AR1252" i="2"/>
  <c r="AR2027" i="2"/>
  <c r="AR21" i="2"/>
  <c r="AR1258" i="2"/>
  <c r="AR3613" i="2"/>
  <c r="AT209" i="2"/>
  <c r="AR3206" i="2"/>
  <c r="AT3462" i="2"/>
  <c r="AR1333" i="2"/>
  <c r="AT2099" i="2"/>
  <c r="AT627" i="2"/>
  <c r="AR628" i="2"/>
  <c r="AR3607" i="2"/>
  <c r="AT3171" i="2"/>
  <c r="AR2024" i="2"/>
  <c r="AT2025" i="2"/>
  <c r="AR174" i="2"/>
  <c r="AR3612" i="2"/>
  <c r="AR25" i="2"/>
  <c r="AR647" i="2"/>
  <c r="AR650" i="2"/>
  <c r="AR3184" i="2"/>
  <c r="AR1273" i="2"/>
  <c r="AR3185" i="2"/>
  <c r="AR1276" i="2"/>
  <c r="AR2052" i="2"/>
  <c r="AR2702" i="2"/>
  <c r="AR662" i="2"/>
  <c r="AR2055" i="2"/>
  <c r="AR28" i="2"/>
  <c r="AR188" i="2"/>
  <c r="AR3454" i="2"/>
  <c r="AR673" i="2"/>
  <c r="AR2071" i="2"/>
  <c r="AR2718" i="2"/>
  <c r="AT683" i="2"/>
  <c r="AR2081" i="2"/>
  <c r="AT1310" i="2"/>
  <c r="AR3201" i="2"/>
  <c r="AT1312" i="2"/>
  <c r="AR1315" i="2"/>
  <c r="AT2721" i="2"/>
  <c r="AR694" i="2"/>
  <c r="AT695" i="2"/>
  <c r="AR3460" i="2"/>
  <c r="AR1319" i="2"/>
  <c r="AR700" i="2"/>
  <c r="AT1324" i="2"/>
  <c r="AR2730" i="2"/>
  <c r="AT1326" i="2"/>
  <c r="AR2757" i="2"/>
  <c r="AT40" i="2"/>
  <c r="AR2759" i="2"/>
  <c r="AR752" i="2"/>
  <c r="AR236" i="2"/>
  <c r="AR2787" i="2"/>
  <c r="AR788" i="2"/>
  <c r="AR3680" i="2"/>
  <c r="AT789" i="2"/>
  <c r="AR2161" i="2"/>
  <c r="AT2790" i="2"/>
  <c r="AR3483" i="2"/>
  <c r="AT2791" i="2"/>
  <c r="AR793" i="2"/>
  <c r="AT2165" i="2"/>
  <c r="AR2166" i="2"/>
  <c r="AT3247" i="2"/>
  <c r="AR797" i="2"/>
  <c r="AT255" i="2"/>
  <c r="AR2795" i="2"/>
  <c r="AT2169" i="2"/>
  <c r="AR2172" i="2"/>
  <c r="AT804" i="2"/>
  <c r="AR2796" i="2"/>
  <c r="AT258" i="2"/>
  <c r="AR805" i="2"/>
  <c r="AT2175" i="2"/>
  <c r="AR260" i="2"/>
  <c r="AT1453" i="2"/>
  <c r="AR2176" i="2"/>
  <c r="AT808" i="2"/>
  <c r="AR2177" i="2"/>
  <c r="AT809" i="2"/>
  <c r="AR263" i="2"/>
  <c r="AT2180" i="2"/>
  <c r="AR2183" i="2"/>
  <c r="AT1459" i="2"/>
  <c r="AR3681" i="2"/>
  <c r="AT3683" i="2"/>
  <c r="AR2185" i="2"/>
  <c r="AT2187" i="2"/>
  <c r="AR1461" i="2"/>
  <c r="AT3254" i="2"/>
  <c r="AR814" i="2"/>
  <c r="AT2191" i="2"/>
  <c r="AR2808" i="2"/>
  <c r="AT2810" i="2"/>
  <c r="AR268" i="2"/>
  <c r="AT3690" i="2"/>
  <c r="AR3696" i="2"/>
  <c r="AT3698" i="2"/>
  <c r="AR3704" i="2"/>
  <c r="AT3706" i="2"/>
  <c r="AR1464" i="2"/>
  <c r="AT1465" i="2"/>
  <c r="AR822" i="2"/>
  <c r="AT823" i="2"/>
  <c r="AR2811" i="2"/>
  <c r="AT269" i="2"/>
  <c r="AR271" i="2"/>
  <c r="AT3712" i="2"/>
  <c r="AR830" i="2"/>
  <c r="AT273" i="2"/>
  <c r="AR831" i="2"/>
  <c r="AT2815" i="2"/>
  <c r="AR3714" i="2"/>
  <c r="AT832" i="2"/>
  <c r="AR834" i="2"/>
  <c r="AT278" i="2"/>
  <c r="AR3716" i="2"/>
  <c r="AT3718" i="2"/>
  <c r="AR3724" i="2"/>
  <c r="AT3726" i="2"/>
  <c r="AR3732" i="2"/>
  <c r="AT3734" i="2"/>
  <c r="AR3740" i="2"/>
  <c r="AT3742" i="2"/>
  <c r="AR3748" i="2"/>
  <c r="AT1474" i="2"/>
  <c r="AR2202" i="2"/>
  <c r="AT837" i="2"/>
  <c r="AR3750" i="2"/>
  <c r="AT3751" i="2"/>
  <c r="AR2823" i="2"/>
  <c r="AT3495" i="2"/>
  <c r="AR1479" i="2"/>
  <c r="AT2203" i="2"/>
  <c r="AR3498" i="2"/>
  <c r="AT1482" i="2"/>
  <c r="AR2205" i="2"/>
  <c r="AR842" i="2"/>
  <c r="AR844" i="2"/>
  <c r="AT3266" i="2"/>
  <c r="AR2208" i="2"/>
  <c r="AT2210" i="2"/>
  <c r="AR1485" i="2"/>
  <c r="AT850" i="2"/>
  <c r="AR1487" i="2"/>
  <c r="AT2213" i="2"/>
  <c r="AR1488" i="2"/>
  <c r="AT2214" i="2"/>
  <c r="AR2835" i="2"/>
  <c r="AT1491" i="2"/>
  <c r="AR3756" i="2"/>
  <c r="AT1494" i="2"/>
  <c r="AR3500" i="2"/>
  <c r="AT2217" i="2"/>
  <c r="AR3758" i="2"/>
  <c r="AT3760" i="2"/>
  <c r="AR3766" i="2"/>
  <c r="AT3768" i="2"/>
  <c r="AR2836" i="2"/>
  <c r="AT296" i="2"/>
  <c r="AR1500" i="2"/>
  <c r="AT298" i="2"/>
  <c r="AR2223" i="2"/>
  <c r="AT1503" i="2"/>
  <c r="AR3773" i="2"/>
  <c r="AT2224" i="2"/>
  <c r="AR2225" i="2"/>
  <c r="AT2226" i="2"/>
  <c r="AR2228" i="2"/>
  <c r="AT1507" i="2"/>
  <c r="AR2843" i="2"/>
  <c r="AT865" i="2"/>
  <c r="AR866" i="2"/>
  <c r="AT1511" i="2"/>
  <c r="AR868" i="2"/>
  <c r="AT3774" i="2"/>
  <c r="AR64" i="2"/>
  <c r="AT3275" i="2"/>
  <c r="AR2846" i="2"/>
  <c r="AT2236" i="2"/>
  <c r="AR3825" i="2"/>
  <c r="AR3833" i="2"/>
  <c r="AT3294" i="2"/>
  <c r="AR1576" i="2"/>
  <c r="AT910" i="2"/>
  <c r="AR1579" i="2"/>
  <c r="AT2280" i="2"/>
  <c r="AR3295" i="2"/>
  <c r="AR3954" i="2"/>
  <c r="AR919" i="2"/>
  <c r="AR1591" i="2"/>
  <c r="AT2885" i="2"/>
  <c r="AR2287" i="2"/>
  <c r="AT1593" i="2"/>
  <c r="AR3955" i="2"/>
  <c r="AT2886" i="2"/>
  <c r="AR355" i="2"/>
  <c r="AT2887" i="2"/>
  <c r="AR2291" i="2"/>
  <c r="AR2889" i="2"/>
  <c r="AT3299" i="2"/>
  <c r="AR359" i="2"/>
  <c r="AT931" i="2"/>
  <c r="AR2297" i="2"/>
  <c r="AT2298" i="2"/>
  <c r="AR932" i="2"/>
  <c r="AT2892" i="2"/>
  <c r="AR2894" i="2"/>
  <c r="AT1606" i="2"/>
  <c r="AR2896" i="2"/>
  <c r="AT933" i="2"/>
  <c r="AR2303" i="2"/>
  <c r="AR3516" i="2"/>
  <c r="AT1612" i="2"/>
  <c r="AR935" i="2"/>
  <c r="AT2904" i="2"/>
  <c r="AR1613" i="2"/>
  <c r="AT1614" i="2"/>
  <c r="AR2308" i="2"/>
  <c r="AT2907" i="2"/>
  <c r="AR2310" i="2"/>
  <c r="AT1617" i="2"/>
  <c r="AR939" i="2"/>
  <c r="AT1620" i="2"/>
  <c r="AR2911" i="2"/>
  <c r="AT2311" i="2"/>
  <c r="AR2315" i="2"/>
  <c r="AT2316" i="2"/>
  <c r="AR2913" i="2"/>
  <c r="AT2319" i="2"/>
  <c r="AR3962" i="2"/>
  <c r="AT3964" i="2"/>
  <c r="AR3969" i="2"/>
  <c r="AT3306" i="2"/>
  <c r="AR3976" i="2"/>
  <c r="AT2915" i="2"/>
  <c r="AR3981" i="2"/>
  <c r="AT3983" i="2"/>
  <c r="AR3989" i="2"/>
  <c r="AT3991" i="2"/>
  <c r="AR3997" i="2"/>
  <c r="AT3999" i="2"/>
  <c r="AR4005" i="2"/>
  <c r="AT4007" i="2"/>
  <c r="AR4013" i="2"/>
  <c r="AT4015" i="2"/>
  <c r="AR4021" i="2"/>
  <c r="AT4023" i="2"/>
  <c r="AR4029" i="2"/>
  <c r="AT4031" i="2"/>
  <c r="AR2322" i="2"/>
  <c r="AT942" i="2"/>
  <c r="AR2326" i="2"/>
  <c r="AT2328" i="2"/>
  <c r="AR4039" i="2"/>
  <c r="AT4041" i="2"/>
  <c r="AR4047" i="2"/>
  <c r="AT4049" i="2"/>
  <c r="AR4056" i="2"/>
  <c r="AT4058" i="2"/>
  <c r="AR2337" i="2"/>
  <c r="AT3311" i="2"/>
  <c r="AR4068" i="2"/>
  <c r="AT2338" i="2"/>
  <c r="AR4074" i="2"/>
  <c r="AT4076" i="2"/>
  <c r="AR4082" i="2"/>
  <c r="AT4084" i="2"/>
  <c r="AR4090" i="2"/>
  <c r="AT4092" i="2"/>
  <c r="AR4098" i="2"/>
  <c r="AT4100" i="2"/>
  <c r="AR4106" i="2"/>
  <c r="AT4108" i="2"/>
  <c r="AR4113" i="2"/>
  <c r="AT4115" i="2"/>
  <c r="AR4121" i="2"/>
  <c r="AT4123" i="2"/>
  <c r="AR2339" i="2"/>
  <c r="AT3314" i="2"/>
  <c r="AR4133" i="2"/>
  <c r="AT4135" i="2"/>
  <c r="AR944" i="2"/>
  <c r="AT374" i="2"/>
  <c r="AR4140" i="2"/>
  <c r="AT4142" i="2"/>
  <c r="AR1628" i="2"/>
  <c r="AT1629" i="2"/>
  <c r="AR4148" i="2"/>
  <c r="AR1631" i="2"/>
  <c r="AR2928" i="2"/>
  <c r="AR2342" i="2"/>
  <c r="AR2344" i="2"/>
  <c r="AR3324" i="2"/>
  <c r="AR950" i="2"/>
  <c r="AR3327" i="2"/>
  <c r="AR1644" i="2"/>
  <c r="AR385" i="2"/>
  <c r="AR959" i="2"/>
  <c r="AR2355" i="2"/>
  <c r="AT1649" i="2"/>
  <c r="AR961" i="2"/>
  <c r="AT3524" i="2"/>
  <c r="AR3525" i="2"/>
  <c r="AT4152" i="2"/>
  <c r="AR3332" i="2"/>
  <c r="AT4153" i="2"/>
  <c r="AR1655" i="2"/>
  <c r="AT2935" i="2"/>
  <c r="AR2360" i="2"/>
  <c r="AT965" i="2"/>
  <c r="AR1659" i="2"/>
  <c r="AT2363" i="2"/>
  <c r="AR3334" i="2"/>
  <c r="AT1660" i="2"/>
  <c r="AR399" i="2"/>
  <c r="AT4157" i="2"/>
  <c r="AR4163" i="2"/>
  <c r="AT92" i="2"/>
  <c r="AR969" i="2"/>
  <c r="AT3336" i="2"/>
  <c r="AR3245" i="2"/>
  <c r="AR1436" i="2"/>
  <c r="AR248" i="2"/>
  <c r="AT1439" i="2"/>
  <c r="AR3482" i="2"/>
  <c r="AT791" i="2"/>
  <c r="AR2162" i="2"/>
  <c r="AT2163" i="2"/>
  <c r="AR252" i="2"/>
  <c r="AT792" i="2"/>
  <c r="AR57" i="2"/>
  <c r="AT795" i="2"/>
  <c r="AR3485" i="2"/>
  <c r="AT796" i="2"/>
  <c r="AR799" i="2"/>
  <c r="AT800" i="2"/>
  <c r="AR2173" i="2"/>
  <c r="AT1452" i="2"/>
  <c r="AR3486" i="2"/>
  <c r="AT1456" i="2"/>
  <c r="AR2801" i="2"/>
  <c r="AT1457" i="2"/>
  <c r="AR3252" i="2"/>
  <c r="AT2179" i="2"/>
  <c r="AR2804" i="2"/>
  <c r="AT2182" i="2"/>
  <c r="AT265" i="2"/>
  <c r="AR3686" i="2"/>
  <c r="AT1460" i="2"/>
  <c r="AR266" i="2"/>
  <c r="AT3490" i="2"/>
  <c r="AR3687" i="2"/>
  <c r="AT813" i="2"/>
  <c r="AR2192" i="2"/>
  <c r="AT817" i="2"/>
  <c r="AR3255" i="2"/>
  <c r="AT3689" i="2"/>
  <c r="AR3693" i="2"/>
  <c r="AT3695" i="2"/>
  <c r="AT3703" i="2"/>
  <c r="AT1466" i="2"/>
  <c r="AT270" i="2"/>
  <c r="AR1469" i="2"/>
  <c r="AT3256" i="2"/>
  <c r="AR3493" i="2"/>
  <c r="AR2816" i="2"/>
  <c r="AT3259" i="2"/>
  <c r="AR2819" i="2"/>
  <c r="AT2201" i="2"/>
  <c r="AR847" i="2"/>
  <c r="AT848" i="2"/>
  <c r="AR2211" i="2"/>
  <c r="AT2212" i="2"/>
  <c r="AR2832" i="2"/>
  <c r="AT290" i="2"/>
  <c r="AR854" i="2"/>
  <c r="AT3755" i="2"/>
  <c r="AR855" i="2"/>
  <c r="AT1490" i="2"/>
  <c r="AR2216" i="2"/>
  <c r="AT3499" i="2"/>
  <c r="AR295" i="2"/>
  <c r="AT3270" i="2"/>
  <c r="AR3822" i="2"/>
  <c r="AR3830" i="2"/>
  <c r="AR1661" i="2"/>
  <c r="AT2940" i="2"/>
  <c r="AT2245" i="2"/>
  <c r="AT2854" i="2"/>
  <c r="AR2279" i="2"/>
  <c r="AT3947" i="2"/>
  <c r="AR2878" i="2"/>
  <c r="AT2879" i="2"/>
  <c r="AR912" i="2"/>
  <c r="AR2881" i="2"/>
  <c r="AT343" i="2"/>
  <c r="AR2883" i="2"/>
  <c r="AT344" i="2"/>
  <c r="AR916" i="2"/>
  <c r="AT3953" i="2"/>
  <c r="AR348" i="2"/>
  <c r="AT1589" i="2"/>
  <c r="AR350" i="2"/>
  <c r="AT921" i="2"/>
  <c r="AR923" i="2"/>
  <c r="AT924" i="2"/>
  <c r="AR352" i="2"/>
  <c r="AT1595" i="2"/>
  <c r="AR354" i="2"/>
  <c r="AT927" i="2"/>
  <c r="AR358" i="2"/>
  <c r="AR78" i="2"/>
  <c r="AT3300" i="2"/>
  <c r="AR2893" i="2"/>
  <c r="AT1605" i="2"/>
  <c r="AR1607" i="2"/>
  <c r="AR4051" i="2"/>
  <c r="AR1625" i="2"/>
  <c r="AR3310" i="2"/>
  <c r="AR972" i="2"/>
  <c r="AT3339" i="2"/>
  <c r="AR94" i="2"/>
  <c r="AT1665" i="2"/>
  <c r="AR1666" i="2"/>
  <c r="AT3530" i="2"/>
  <c r="AR404" i="2"/>
  <c r="AT1669" i="2"/>
  <c r="AR2370" i="2"/>
  <c r="AT4165" i="2"/>
  <c r="AR4171" i="2"/>
  <c r="AT4173" i="2"/>
  <c r="AR1672" i="2"/>
  <c r="AT3341" i="2"/>
  <c r="AR95" i="2"/>
  <c r="AT2374" i="2"/>
  <c r="AR2948" i="2"/>
  <c r="AT407" i="2"/>
  <c r="AR409" i="2"/>
  <c r="AT1678" i="2"/>
  <c r="AR2380" i="2"/>
  <c r="AT1680" i="2"/>
  <c r="AR1681" i="2"/>
  <c r="AT2382" i="2"/>
  <c r="AR4177" i="2"/>
  <c r="AT1685" i="2"/>
  <c r="AR1687" i="2"/>
  <c r="AT3343" i="2"/>
  <c r="AR2386" i="2"/>
  <c r="AT414" i="2"/>
  <c r="AR2952" i="2"/>
  <c r="AT1690" i="2"/>
  <c r="AR2954" i="2"/>
  <c r="AT1692" i="2"/>
  <c r="AR417" i="2"/>
  <c r="AT4180" i="2"/>
  <c r="AR419" i="2"/>
  <c r="AT2956" i="2"/>
  <c r="AR3347" i="2"/>
  <c r="AT992" i="2"/>
  <c r="AR421" i="2"/>
  <c r="AT4182" i="2"/>
  <c r="AR1698" i="2"/>
  <c r="AT993" i="2"/>
  <c r="AR1699" i="2"/>
  <c r="AT1700" i="2"/>
  <c r="AR425" i="2"/>
  <c r="AT2397" i="2"/>
  <c r="AR2962" i="2"/>
  <c r="AT1705" i="2"/>
  <c r="AR2963" i="2"/>
  <c r="AT1707" i="2"/>
  <c r="AR1000" i="2"/>
  <c r="AT427" i="2"/>
  <c r="AR2403" i="2"/>
  <c r="AT1709" i="2"/>
  <c r="AR431" i="2"/>
  <c r="AT2966" i="2"/>
  <c r="AR1006" i="2"/>
  <c r="AT432" i="2"/>
  <c r="AR3537" i="2"/>
  <c r="AT103" i="2"/>
  <c r="AR3538" i="2"/>
  <c r="AT4184" i="2"/>
  <c r="AR435" i="2"/>
  <c r="AT2412" i="2"/>
  <c r="AR2416" i="2"/>
  <c r="AT436" i="2"/>
  <c r="AR2419" i="2"/>
  <c r="AT2421" i="2"/>
  <c r="AR1009" i="2"/>
  <c r="AT2971" i="2"/>
  <c r="AR2972" i="2"/>
  <c r="AT1720" i="2"/>
  <c r="AR1722" i="2"/>
  <c r="AT1723" i="2"/>
  <c r="AR1015" i="2"/>
  <c r="AT1016" i="2"/>
  <c r="AR2975" i="2"/>
  <c r="AT1728" i="2"/>
  <c r="AR1730" i="2"/>
  <c r="AT3356" i="2"/>
  <c r="AR4186" i="2"/>
  <c r="AT3540" i="2"/>
  <c r="AR2430" i="2"/>
  <c r="AT4187" i="2"/>
  <c r="AR1736" i="2"/>
  <c r="AT446" i="2"/>
  <c r="AR1737" i="2"/>
  <c r="AT109" i="2"/>
  <c r="AR2982" i="2"/>
  <c r="AT1738" i="2"/>
  <c r="AR1741" i="2"/>
  <c r="AT2435" i="2"/>
  <c r="AR2985" i="2"/>
  <c r="AT1742" i="2"/>
  <c r="AR4195" i="2"/>
  <c r="AT2987" i="2"/>
  <c r="AR1744" i="2"/>
  <c r="AT452" i="2"/>
  <c r="AR971" i="2"/>
  <c r="AT3337" i="2"/>
  <c r="AR1664" i="2"/>
  <c r="AT2943" i="2"/>
  <c r="AR401" i="2"/>
  <c r="AT3529" i="2"/>
  <c r="AR973" i="2"/>
  <c r="AT3340" i="2"/>
  <c r="AR4164" i="2"/>
  <c r="AT2369" i="2"/>
  <c r="AR4168" i="2"/>
  <c r="AT4170" i="2"/>
  <c r="AR975" i="2"/>
  <c r="AT2947" i="2"/>
  <c r="AR2372" i="2"/>
  <c r="AY2372" i="2" s="1"/>
  <c r="AT977" i="2"/>
  <c r="AR1676" i="2"/>
  <c r="AT2376" i="2"/>
  <c r="AR2378" i="2"/>
  <c r="AT2379" i="2"/>
  <c r="AR981" i="2"/>
  <c r="AT4175" i="2"/>
  <c r="AR410" i="2"/>
  <c r="AY410" i="2" s="1"/>
  <c r="AT411" i="2"/>
  <c r="AY411" i="2" s="1"/>
  <c r="AR2383" i="2"/>
  <c r="AT4176" i="2"/>
  <c r="AR983" i="2"/>
  <c r="AY983" i="2" s="1"/>
  <c r="AT97" i="2"/>
  <c r="AR2951" i="2"/>
  <c r="AY2951" i="2" s="1"/>
  <c r="AT4179" i="2"/>
  <c r="AR416" i="2"/>
  <c r="AY416" i="2" s="1"/>
  <c r="AT984" i="2"/>
  <c r="AR986" i="2"/>
  <c r="AT987" i="2"/>
  <c r="AR989" i="2"/>
  <c r="AT10" i="2"/>
  <c r="AR3345" i="2"/>
  <c r="AT3534" i="2"/>
  <c r="AR991" i="2"/>
  <c r="AT1694" i="2"/>
  <c r="AR2393" i="2"/>
  <c r="AT1696" i="2"/>
  <c r="AR2958" i="2"/>
  <c r="AT2959" i="2"/>
  <c r="AR994" i="2"/>
  <c r="AY994" i="2" s="1"/>
  <c r="AT3349" i="2"/>
  <c r="AR2396" i="2"/>
  <c r="AY2396" i="2" s="1"/>
  <c r="AT995" i="2"/>
  <c r="AR1703" i="2"/>
  <c r="AY1703" i="2" s="1"/>
  <c r="AR2398" i="2"/>
  <c r="AT426" i="2"/>
  <c r="AR998" i="2"/>
  <c r="AY998" i="2" s="1"/>
  <c r="AT2400" i="2"/>
  <c r="AR2402" i="2"/>
  <c r="AT3536" i="2"/>
  <c r="AR1002" i="2"/>
  <c r="AT430" i="2"/>
  <c r="AR3353" i="2"/>
  <c r="AT1005" i="2"/>
  <c r="AR433" i="2"/>
  <c r="AT2967" i="2"/>
  <c r="AY2967" i="2" s="1"/>
  <c r="AT2970" i="2"/>
  <c r="AR1012" i="2"/>
  <c r="AT2973" i="2"/>
  <c r="AR2974" i="2"/>
  <c r="AT1014" i="2"/>
  <c r="AR1725" i="2"/>
  <c r="AT1727" i="2"/>
  <c r="AR2977" i="2"/>
  <c r="AT3355" i="2"/>
  <c r="AR1732" i="2"/>
  <c r="AT2979" i="2"/>
  <c r="AR1733" i="2"/>
  <c r="AT445" i="2"/>
  <c r="AR1735" i="2"/>
  <c r="AT1020" i="2"/>
  <c r="AR3357" i="2"/>
  <c r="AT2431" i="2"/>
  <c r="AR448" i="2"/>
  <c r="AT1023" i="2"/>
  <c r="AR3359" i="2"/>
  <c r="AT1740" i="2"/>
  <c r="AR2437" i="2"/>
  <c r="AT450" i="2"/>
  <c r="AR4192" i="2"/>
  <c r="AR428" i="2"/>
  <c r="AT2402" i="2"/>
  <c r="AR1001" i="2"/>
  <c r="AT1002" i="2"/>
  <c r="AR1710" i="2"/>
  <c r="AT3353" i="2"/>
  <c r="AR2404" i="2"/>
  <c r="AT433" i="2"/>
  <c r="AR1714" i="2"/>
  <c r="AT2407" i="2"/>
  <c r="AY2407" i="2" s="1"/>
  <c r="AR2968" i="2"/>
  <c r="AT2410" i="2"/>
  <c r="AY2410" i="2" s="1"/>
  <c r="AR2413" i="2"/>
  <c r="AT2414" i="2"/>
  <c r="AY2414" i="2" s="1"/>
  <c r="AR1716" i="2"/>
  <c r="AT1717" i="2"/>
  <c r="AR2422" i="2"/>
  <c r="AT2424" i="2"/>
  <c r="AY2424" i="2" s="1"/>
  <c r="AR2425" i="2"/>
  <c r="AT438" i="2"/>
  <c r="AY438" i="2" s="1"/>
  <c r="AR1011" i="2"/>
  <c r="AT1012" i="2"/>
  <c r="AR441" i="2"/>
  <c r="AT2974" i="2"/>
  <c r="AR1724" i="2"/>
  <c r="AT1725" i="2"/>
  <c r="AR2976" i="2"/>
  <c r="AT2977" i="2"/>
  <c r="AR443" i="2"/>
  <c r="AT1732" i="2"/>
  <c r="AR1018" i="2"/>
  <c r="AT1733" i="2"/>
  <c r="AR4188" i="2"/>
  <c r="AT1735" i="2"/>
  <c r="AR2980" i="2"/>
  <c r="AT3357" i="2"/>
  <c r="AR3358" i="2"/>
  <c r="AT448" i="2"/>
  <c r="AR2984" i="2"/>
  <c r="AT3359" i="2"/>
  <c r="AR2436" i="2"/>
  <c r="AT2437" i="2"/>
  <c r="AR4190" i="2"/>
  <c r="AT4192" i="2"/>
  <c r="AR1743" i="2"/>
  <c r="AT2988" i="2"/>
  <c r="AR1103" i="2"/>
  <c r="AR518" i="2"/>
  <c r="AR1107" i="2"/>
  <c r="AR2540" i="2"/>
  <c r="AR12" i="2"/>
  <c r="AR2543" i="2"/>
  <c r="AR3392" i="2"/>
  <c r="AR4267" i="2"/>
  <c r="AR2547" i="2"/>
  <c r="AR3394" i="2"/>
  <c r="AR2990" i="2"/>
  <c r="AT3542" i="2"/>
  <c r="AR2439" i="2"/>
  <c r="AT3360" i="2"/>
  <c r="AR1749" i="2"/>
  <c r="AT2440" i="2"/>
  <c r="AR2993" i="2"/>
  <c r="AT2443" i="2"/>
  <c r="AR116" i="2"/>
  <c r="AT2689" i="2"/>
  <c r="AT3543" i="2"/>
  <c r="AR454" i="2"/>
  <c r="AT2991" i="2"/>
  <c r="AR3556" i="2"/>
  <c r="AR3369" i="2"/>
  <c r="AR2492" i="2"/>
  <c r="AY2492" i="2" s="1"/>
  <c r="AR1800" i="2"/>
  <c r="AR3030" i="2"/>
  <c r="AR1802" i="2"/>
  <c r="AR1804" i="2"/>
  <c r="AR120" i="2"/>
  <c r="AR4238" i="2"/>
  <c r="AR4240" i="2"/>
  <c r="AR3041" i="2"/>
  <c r="AR1818" i="2"/>
  <c r="AT1082" i="2"/>
  <c r="AT2515" i="2"/>
  <c r="AT2517" i="2"/>
  <c r="AT3050" i="2"/>
  <c r="AR3059" i="2"/>
  <c r="AT510" i="2"/>
  <c r="AR4253" i="2"/>
  <c r="AT4255" i="2"/>
  <c r="AR3569" i="2"/>
  <c r="AT512" i="2"/>
  <c r="AR3570" i="2"/>
  <c r="AT2532" i="2"/>
  <c r="AR3064" i="2"/>
  <c r="AT3389" i="2"/>
  <c r="AR516" i="2"/>
  <c r="AT3390" i="2"/>
  <c r="AT1843" i="2"/>
  <c r="AT1105" i="2"/>
  <c r="AT2546" i="2"/>
  <c r="AT3393" i="2"/>
  <c r="AT527" i="2"/>
  <c r="AR3095" i="2"/>
  <c r="AT1901" i="2"/>
  <c r="AT3097" i="2"/>
  <c r="AR3403" i="2"/>
  <c r="AT4302" i="2"/>
  <c r="AR143" i="2"/>
  <c r="AT2587" i="2"/>
  <c r="AR550" i="2"/>
  <c r="AT1137" i="2"/>
  <c r="AR1139" i="2"/>
  <c r="AT4304" i="2"/>
  <c r="AR1911" i="2"/>
  <c r="AT1142" i="2"/>
  <c r="AR1915" i="2"/>
  <c r="AT1916" i="2"/>
  <c r="AR4308" i="2"/>
  <c r="AT1917" i="2"/>
  <c r="AR1920" i="2"/>
  <c r="AT2590" i="2"/>
  <c r="AR1921" i="2"/>
  <c r="AT4310" i="2"/>
  <c r="AR554" i="2"/>
  <c r="AT1145" i="2"/>
  <c r="AR3108" i="2"/>
  <c r="AT1924" i="2"/>
  <c r="AR1149" i="2"/>
  <c r="AT4313" i="2"/>
  <c r="AR2598" i="2"/>
  <c r="AT4314" i="2"/>
  <c r="AR1153" i="2"/>
  <c r="AT2599" i="2"/>
  <c r="AR2601" i="2"/>
  <c r="AT3112" i="2"/>
  <c r="AR2602" i="2"/>
  <c r="AT562" i="2"/>
  <c r="AR1931" i="2"/>
  <c r="AT2603" i="2"/>
  <c r="AR4316" i="2"/>
  <c r="AT564" i="2"/>
  <c r="AR147" i="2"/>
  <c r="AT1935" i="2"/>
  <c r="AR3411" i="2"/>
  <c r="AT1161" i="2"/>
  <c r="AR2608" i="2"/>
  <c r="AT3585" i="2"/>
  <c r="AR4318" i="2"/>
  <c r="AT2610" i="2"/>
  <c r="AR4320" i="2"/>
  <c r="AT4322" i="2"/>
  <c r="AR1072" i="2"/>
  <c r="AR4244" i="2"/>
  <c r="AR4250" i="2"/>
  <c r="AR494" i="2"/>
  <c r="AR1820" i="2"/>
  <c r="AR3047" i="2"/>
  <c r="AR3052" i="2"/>
  <c r="AR2523" i="2"/>
  <c r="AR526" i="2"/>
  <c r="AR3079" i="2"/>
  <c r="AR2565" i="2"/>
  <c r="AT4458" i="2"/>
  <c r="AT2679" i="2"/>
  <c r="AR1026" i="2"/>
  <c r="AT1745" i="2"/>
  <c r="AR1746" i="2"/>
  <c r="AT1030" i="2"/>
  <c r="AY1030" i="2" s="1"/>
  <c r="AR4196" i="2"/>
  <c r="AT4198" i="2"/>
  <c r="AR4200" i="2"/>
  <c r="AT2992" i="2"/>
  <c r="AR4201" i="2"/>
  <c r="AT3361" i="2"/>
  <c r="AR1033" i="2"/>
  <c r="AT4206" i="2"/>
  <c r="AR2446" i="2"/>
  <c r="AT1754" i="2"/>
  <c r="AY1754" i="2" s="1"/>
  <c r="AR2448" i="2"/>
  <c r="AT1756" i="2"/>
  <c r="AR2450" i="2"/>
  <c r="AT455" i="2"/>
  <c r="AR1036" i="2"/>
  <c r="AT4212" i="2"/>
  <c r="AY4212" i="2" s="1"/>
  <c r="AR4214" i="2"/>
  <c r="AT2453" i="2"/>
  <c r="AY2453" i="2" s="1"/>
  <c r="AR3001" i="2"/>
  <c r="AT3546" i="2"/>
  <c r="AR3547" i="2"/>
  <c r="AT1761" i="2"/>
  <c r="AR3548" i="2"/>
  <c r="AT1764" i="2"/>
  <c r="AR2457" i="2"/>
  <c r="AT2458" i="2"/>
  <c r="AY2458" i="2" s="1"/>
  <c r="AR2459" i="2"/>
  <c r="AR466" i="2"/>
  <c r="AR3170" i="2"/>
  <c r="AT3604" i="2"/>
  <c r="AR629" i="2"/>
  <c r="AT3606" i="2"/>
  <c r="AR3172" i="2"/>
  <c r="AT630" i="2"/>
  <c r="AR1250" i="2"/>
  <c r="AR633" i="2"/>
  <c r="AR2692" i="2"/>
  <c r="AR636" i="2"/>
  <c r="AR23" i="2"/>
  <c r="AR179" i="2"/>
  <c r="AR2032" i="2"/>
  <c r="AR24" i="2"/>
  <c r="AR642" i="2"/>
  <c r="AR3450" i="2"/>
  <c r="AR181" i="2"/>
  <c r="AR2040" i="2"/>
  <c r="AR2044" i="2"/>
  <c r="AR183" i="2"/>
  <c r="AR3451" i="2"/>
  <c r="AR1285" i="2"/>
  <c r="AR2059" i="2"/>
  <c r="AR670" i="2"/>
  <c r="AR30" i="2"/>
  <c r="AR189" i="2"/>
  <c r="AR1295" i="2"/>
  <c r="AR3193" i="2"/>
  <c r="AR2068" i="2"/>
  <c r="AR192" i="2"/>
  <c r="AR2717" i="2"/>
  <c r="AT1306" i="2"/>
  <c r="AR2078" i="2"/>
  <c r="AT199" i="2"/>
  <c r="AR2720" i="2"/>
  <c r="AT685" i="2"/>
  <c r="AR1311" i="2"/>
  <c r="AT3200" i="2"/>
  <c r="AR1314" i="2"/>
  <c r="AT691" i="2"/>
  <c r="AT2096" i="2"/>
  <c r="AT2097" i="2"/>
  <c r="AR745" i="2"/>
  <c r="AR29" i="2"/>
  <c r="AR2063" i="2"/>
  <c r="AR3457" i="2"/>
  <c r="AR3196" i="2"/>
  <c r="AR2691" i="2"/>
  <c r="AT3170" i="2"/>
  <c r="AT3172" i="2"/>
  <c r="AR3610" i="2"/>
  <c r="AR631" i="2"/>
  <c r="AR2695" i="2"/>
  <c r="AR646" i="2"/>
  <c r="AR3183" i="2"/>
  <c r="AR26" i="2"/>
  <c r="AR2054" i="2"/>
  <c r="AR3190" i="2"/>
  <c r="AR2057" i="2"/>
  <c r="AR31" i="2"/>
  <c r="AR674" i="2"/>
  <c r="AR1297" i="2"/>
  <c r="AR2067" i="2"/>
  <c r="AR193" i="2"/>
  <c r="AR197" i="2"/>
  <c r="AT2717" i="2"/>
  <c r="AR2077" i="2"/>
  <c r="AT2078" i="2"/>
  <c r="AR2080" i="2"/>
  <c r="AT2720" i="2"/>
  <c r="AR687" i="2"/>
  <c r="AT1311" i="2"/>
  <c r="AR690" i="2"/>
  <c r="AT1314" i="2"/>
  <c r="AR3202" i="2"/>
  <c r="AR203" i="2"/>
  <c r="AT207" i="2"/>
  <c r="AR209" i="2"/>
  <c r="AT705" i="2"/>
  <c r="AR3462" i="2"/>
  <c r="AT3207" i="2"/>
  <c r="AR2093" i="2"/>
  <c r="AT210" i="2"/>
  <c r="AR1337" i="2"/>
  <c r="AT706" i="2"/>
  <c r="AR2736" i="2"/>
  <c r="AT2095" i="2"/>
  <c r="AR3631" i="2"/>
  <c r="AT711" i="2"/>
  <c r="AR2099" i="2"/>
  <c r="AR1400" i="2"/>
  <c r="AR753" i="2"/>
  <c r="AR48" i="2"/>
  <c r="AR627" i="2"/>
  <c r="AT3443" i="2"/>
  <c r="AR168" i="2"/>
  <c r="AT3605" i="2"/>
  <c r="AR3171" i="2"/>
  <c r="AR1253" i="2"/>
  <c r="AR22" i="2"/>
  <c r="AR1263" i="2"/>
  <c r="AR640" i="2"/>
  <c r="AR3179" i="2"/>
  <c r="AR2046" i="2"/>
  <c r="AR1272" i="2"/>
  <c r="AR2056" i="2"/>
  <c r="AR667" i="2"/>
  <c r="AR3625" i="2"/>
  <c r="AR1288" i="2"/>
  <c r="AR677" i="2"/>
  <c r="AR2079" i="2"/>
  <c r="AR2113" i="2"/>
  <c r="AR3173" i="2"/>
  <c r="AR1262" i="2"/>
  <c r="AR639" i="2"/>
  <c r="AR3178" i="2"/>
  <c r="AR2038" i="2"/>
  <c r="AR645" i="2"/>
  <c r="AR2039" i="2"/>
  <c r="AR3618" i="2"/>
  <c r="AR2045" i="2"/>
  <c r="AR2697" i="2"/>
  <c r="AR3452" i="2"/>
  <c r="AR1274" i="2"/>
  <c r="AR2051" i="2"/>
  <c r="AR657" i="2"/>
  <c r="AR2053" i="2"/>
  <c r="AR3623" i="2"/>
  <c r="AR664" i="2"/>
  <c r="AR187" i="2"/>
  <c r="AR3624" i="2"/>
  <c r="AR3455" i="2"/>
  <c r="AR676" i="2"/>
  <c r="AR3195" i="2"/>
  <c r="AT197" i="2"/>
  <c r="AR2076" i="2"/>
  <c r="AT2077" i="2"/>
  <c r="AR684" i="2"/>
  <c r="AT2080" i="2"/>
  <c r="AR686" i="2"/>
  <c r="AR689" i="2"/>
  <c r="AT690" i="2"/>
  <c r="AR1316" i="2"/>
  <c r="AR2731" i="2"/>
  <c r="AT2093" i="2"/>
  <c r="AR3463" i="2"/>
  <c r="AT1337" i="2"/>
  <c r="AR708" i="2"/>
  <c r="AT3631" i="2"/>
  <c r="AR2022" i="2"/>
  <c r="AT168" i="2"/>
  <c r="AR3611" i="2"/>
  <c r="AR169" i="2"/>
  <c r="AR635" i="2"/>
  <c r="AR1257" i="2"/>
  <c r="AR1261" i="2"/>
  <c r="AR2034" i="2"/>
  <c r="AR3448" i="2"/>
  <c r="AR1266" i="2"/>
  <c r="AR2042" i="2"/>
  <c r="AR672" i="2"/>
  <c r="AR1292" i="2"/>
  <c r="AR2709" i="2"/>
  <c r="AR3194" i="2"/>
  <c r="AR1301" i="2"/>
  <c r="AR2073" i="2"/>
  <c r="AR1307" i="2"/>
  <c r="AT2079" i="2"/>
  <c r="AR704" i="2"/>
  <c r="AR2098" i="2"/>
  <c r="AT713" i="2"/>
  <c r="AT1245" i="2"/>
  <c r="AR3604" i="2"/>
  <c r="AT1246" i="2"/>
  <c r="AR3606" i="2"/>
  <c r="AT3608" i="2"/>
  <c r="AR630" i="2"/>
  <c r="AT3609" i="2"/>
  <c r="AR3446" i="2"/>
  <c r="AR1254" i="2"/>
  <c r="AR172" i="2"/>
  <c r="AR1256" i="2"/>
  <c r="AR176" i="2"/>
  <c r="AR3175" i="2"/>
  <c r="AR1260" i="2"/>
  <c r="AR2033" i="2"/>
  <c r="AR3177" i="2"/>
  <c r="AR2037" i="2"/>
  <c r="AR644" i="2"/>
  <c r="AR1268" i="2"/>
  <c r="AR2041" i="2"/>
  <c r="AR2696" i="2"/>
  <c r="AR27" i="2"/>
  <c r="AR184" i="2"/>
  <c r="AR185" i="2"/>
  <c r="AR2701" i="2"/>
  <c r="AR3188" i="2"/>
  <c r="AR660" i="2"/>
  <c r="AR1280" i="2"/>
  <c r="AR186" i="2"/>
  <c r="AR666" i="2"/>
  <c r="AR668" i="2"/>
  <c r="AR671" i="2"/>
  <c r="AR2061" i="2"/>
  <c r="AR1290" i="2"/>
  <c r="AR191" i="2"/>
  <c r="AR2708" i="2"/>
  <c r="AR2066" i="2"/>
  <c r="AR1300" i="2"/>
  <c r="AR2070" i="2"/>
  <c r="AR1303" i="2"/>
  <c r="AR2075" i="2"/>
  <c r="AR1306" i="2"/>
  <c r="AT2076" i="2"/>
  <c r="AR199" i="2"/>
  <c r="AT684" i="2"/>
  <c r="AR685" i="2"/>
  <c r="AT686" i="2"/>
  <c r="AR3200" i="2"/>
  <c r="AT689" i="2"/>
  <c r="AR691" i="2"/>
  <c r="AT1316" i="2"/>
  <c r="AR3208" i="2"/>
  <c r="AT1333" i="2"/>
  <c r="AT710" i="2"/>
  <c r="AT712" i="2"/>
  <c r="AR46" i="2"/>
  <c r="AR235" i="2"/>
  <c r="AR1438" i="2"/>
  <c r="AR1440" i="2"/>
  <c r="AR1441" i="2"/>
  <c r="AR3246" i="2"/>
  <c r="AR2794" i="2"/>
  <c r="AR254" i="2"/>
  <c r="AR1445" i="2"/>
  <c r="AR1446" i="2"/>
  <c r="AR3248" i="2"/>
  <c r="AR259" i="2"/>
  <c r="AR3251" i="2"/>
  <c r="AR3487" i="2"/>
  <c r="AT2176" i="2"/>
  <c r="AR2802" i="2"/>
  <c r="AT2177" i="2"/>
  <c r="AR810" i="2"/>
  <c r="AT263" i="2"/>
  <c r="AY263" i="2" s="1"/>
  <c r="AR3489" i="2"/>
  <c r="AY3489" i="2" s="1"/>
  <c r="AT2183" i="2"/>
  <c r="AY2183" i="2" s="1"/>
  <c r="AR2184" i="2"/>
  <c r="AT3681" i="2"/>
  <c r="AR58" i="2"/>
  <c r="AT2185" i="2"/>
  <c r="AR2806" i="2"/>
  <c r="AT1461" i="2"/>
  <c r="AR2189" i="2"/>
  <c r="AY2189" i="2" s="1"/>
  <c r="AT814" i="2"/>
  <c r="AR816" i="2"/>
  <c r="AT2808" i="2"/>
  <c r="AR3688" i="2"/>
  <c r="AT268" i="2"/>
  <c r="AR3694" i="2"/>
  <c r="AT3696" i="2"/>
  <c r="AY3696" i="2" s="1"/>
  <c r="AR3702" i="2"/>
  <c r="AY3702" i="2" s="1"/>
  <c r="AT3704" i="2"/>
  <c r="AY3704" i="2" s="1"/>
  <c r="AR3710" i="2"/>
  <c r="AT1464" i="2"/>
  <c r="AR821" i="2"/>
  <c r="AT822" i="2"/>
  <c r="AR825" i="2"/>
  <c r="AT2811" i="2"/>
  <c r="AR2812" i="2"/>
  <c r="AY2812" i="2" s="1"/>
  <c r="AT271" i="2"/>
  <c r="AR2813" i="2"/>
  <c r="AT830" i="2"/>
  <c r="AR2814" i="2"/>
  <c r="AT831" i="2"/>
  <c r="AR60" i="2"/>
  <c r="AT3714" i="2"/>
  <c r="AR2198" i="2"/>
  <c r="AT834" i="2"/>
  <c r="AR836" i="2"/>
  <c r="AT3716" i="2"/>
  <c r="AR3722" i="2"/>
  <c r="AT3724" i="2"/>
  <c r="AR3730" i="2"/>
  <c r="AT3732" i="2"/>
  <c r="AR3738" i="2"/>
  <c r="AY3738" i="2" s="1"/>
  <c r="AT3740" i="2"/>
  <c r="AR3746" i="2"/>
  <c r="AT3748" i="2"/>
  <c r="AR2200" i="2"/>
  <c r="AT2202" i="2"/>
  <c r="AR3262" i="2"/>
  <c r="AT3750" i="2"/>
  <c r="AY3750" i="2" s="1"/>
  <c r="AR2821" i="2"/>
  <c r="AT2823" i="2"/>
  <c r="AY2823" i="2" s="1"/>
  <c r="AR3753" i="2"/>
  <c r="AT1479" i="2"/>
  <c r="AR2204" i="2"/>
  <c r="AT3498" i="2"/>
  <c r="AR839" i="2"/>
  <c r="AR2827" i="2"/>
  <c r="AR285" i="2"/>
  <c r="AT844" i="2"/>
  <c r="AR2207" i="2"/>
  <c r="AT2208" i="2"/>
  <c r="AR2831" i="2"/>
  <c r="AT1485" i="2"/>
  <c r="AR1486" i="2"/>
  <c r="AT1487" i="2"/>
  <c r="AR3268" i="2"/>
  <c r="AT1488" i="2"/>
  <c r="AR2834" i="2"/>
  <c r="AT2835" i="2"/>
  <c r="AR293" i="2"/>
  <c r="AT3756" i="2"/>
  <c r="AR3269" i="2"/>
  <c r="AT3500" i="2"/>
  <c r="AR2220" i="2"/>
  <c r="AT3758" i="2"/>
  <c r="AR3764" i="2"/>
  <c r="AT3766" i="2"/>
  <c r="AR1497" i="2"/>
  <c r="AT2836" i="2"/>
  <c r="AR297" i="2"/>
  <c r="AT1500" i="2"/>
  <c r="AR2839" i="2"/>
  <c r="AT2223" i="2"/>
  <c r="AR3771" i="2"/>
  <c r="AT3773" i="2"/>
  <c r="AR860" i="2"/>
  <c r="AT2225" i="2"/>
  <c r="AR63" i="2"/>
  <c r="AY63" i="2" s="1"/>
  <c r="AT2228" i="2"/>
  <c r="AR304" i="2"/>
  <c r="AY304" i="2" s="1"/>
  <c r="AT2843" i="2"/>
  <c r="AR2229" i="2"/>
  <c r="AT866" i="2"/>
  <c r="AR2230" i="2"/>
  <c r="AT868" i="2"/>
  <c r="AR3777" i="2"/>
  <c r="AY3777" i="2" s="1"/>
  <c r="AT64" i="2"/>
  <c r="AR3778" i="2"/>
  <c r="AY3778" i="2" s="1"/>
  <c r="AT2846" i="2"/>
  <c r="AR3823" i="2"/>
  <c r="AR3831" i="2"/>
  <c r="AR2330" i="2"/>
  <c r="AR2920" i="2"/>
  <c r="AT4056" i="2"/>
  <c r="AR4060" i="2"/>
  <c r="AT2337" i="2"/>
  <c r="AR4066" i="2"/>
  <c r="AT4068" i="2"/>
  <c r="AR4072" i="2"/>
  <c r="AT4074" i="2"/>
  <c r="AR4080" i="2"/>
  <c r="AT4082" i="2"/>
  <c r="AY4082" i="2" s="1"/>
  <c r="AR4088" i="2"/>
  <c r="AT4090" i="2"/>
  <c r="AY4090" i="2" s="1"/>
  <c r="AR4096" i="2"/>
  <c r="AT4098" i="2"/>
  <c r="AR4104" i="2"/>
  <c r="AT4106" i="2"/>
  <c r="AR4111" i="2"/>
  <c r="AT4113" i="2"/>
  <c r="AR4119" i="2"/>
  <c r="AT4121" i="2"/>
  <c r="AR4127" i="2"/>
  <c r="AT2339" i="2"/>
  <c r="AR4131" i="2"/>
  <c r="AT4133" i="2"/>
  <c r="AR3316" i="2"/>
  <c r="AT944" i="2"/>
  <c r="AY944" i="2" s="1"/>
  <c r="AR4138" i="2"/>
  <c r="AT4140" i="2"/>
  <c r="AY4140" i="2" s="1"/>
  <c r="AR4146" i="2"/>
  <c r="AT1628" i="2"/>
  <c r="AR378" i="2"/>
  <c r="AR3318" i="2"/>
  <c r="AR3320" i="2"/>
  <c r="AR1636" i="2"/>
  <c r="AR947" i="2"/>
  <c r="AR1640" i="2"/>
  <c r="AR86" i="2"/>
  <c r="AR1642" i="2"/>
  <c r="AR1643" i="2"/>
  <c r="AR955" i="2"/>
  <c r="AR958" i="2"/>
  <c r="AR4161" i="2"/>
  <c r="AR968" i="2"/>
  <c r="AR3844" i="2"/>
  <c r="AR3852" i="2"/>
  <c r="AR3860" i="2"/>
  <c r="AR3868" i="2"/>
  <c r="AR876" i="2"/>
  <c r="AR65" i="2"/>
  <c r="AR2855" i="2"/>
  <c r="AR3876" i="2"/>
  <c r="AR2252" i="2"/>
  <c r="AR2254" i="2"/>
  <c r="AR1530" i="2"/>
  <c r="AR68" i="2"/>
  <c r="AR3879" i="2"/>
  <c r="AR69" i="2"/>
  <c r="AR3280" i="2"/>
  <c r="AR2863" i="2"/>
  <c r="AR3282" i="2"/>
  <c r="AR2259" i="2"/>
  <c r="AR3915" i="2"/>
  <c r="AR3923" i="2"/>
  <c r="AR2270" i="2"/>
  <c r="AR3288" i="2"/>
  <c r="AR3289" i="2"/>
  <c r="AR3929" i="2"/>
  <c r="AR3937" i="2"/>
  <c r="AR3945" i="2"/>
  <c r="AR2874" i="2"/>
  <c r="AR1572" i="2"/>
  <c r="AR249" i="2"/>
  <c r="AT790" i="2"/>
  <c r="AR250" i="2"/>
  <c r="AT56" i="2"/>
  <c r="AR3484" i="2"/>
  <c r="AT2164" i="2"/>
  <c r="AR253" i="2"/>
  <c r="AT2793" i="2"/>
  <c r="AR2167" i="2"/>
  <c r="AT1442" i="2"/>
  <c r="AR798" i="2"/>
  <c r="AT2168" i="2"/>
  <c r="AR256" i="2"/>
  <c r="AT2170" i="2"/>
  <c r="AR803" i="2"/>
  <c r="AT1447" i="2"/>
  <c r="AR3249" i="2"/>
  <c r="AT2797" i="2"/>
  <c r="AR806" i="2"/>
  <c r="AT2798" i="2"/>
  <c r="AR807" i="2"/>
  <c r="AT1454" i="2"/>
  <c r="AR261" i="2"/>
  <c r="AT2799" i="2"/>
  <c r="AR2178" i="2"/>
  <c r="AT2803" i="2"/>
  <c r="AR3488" i="2"/>
  <c r="AT1458" i="2"/>
  <c r="AR264" i="2"/>
  <c r="AT811" i="2"/>
  <c r="AR3682" i="2"/>
  <c r="AT3684" i="2"/>
  <c r="AR2186" i="2"/>
  <c r="AT59" i="2"/>
  <c r="AR2188" i="2"/>
  <c r="AT1462" i="2"/>
  <c r="AR2190" i="2"/>
  <c r="AT815" i="2"/>
  <c r="AR2809" i="2"/>
  <c r="AT818" i="2"/>
  <c r="AR2193" i="2"/>
  <c r="AT3691" i="2"/>
  <c r="AR3697" i="2"/>
  <c r="AT3699" i="2"/>
  <c r="AR3705" i="2"/>
  <c r="AT3707" i="2"/>
  <c r="AR3492" i="2"/>
  <c r="AT819" i="2"/>
  <c r="AR1467" i="2"/>
  <c r="AT2195" i="2"/>
  <c r="AR827" i="2"/>
  <c r="AT828" i="2"/>
  <c r="AR3711" i="2"/>
  <c r="AT3713" i="2"/>
  <c r="AR1470" i="2"/>
  <c r="AT3257" i="2"/>
  <c r="AR3258" i="2"/>
  <c r="AT275" i="2"/>
  <c r="AR2197" i="2"/>
  <c r="AT833" i="2"/>
  <c r="AR2817" i="2"/>
  <c r="AT835" i="2"/>
  <c r="AR3717" i="2"/>
  <c r="AT3719" i="2"/>
  <c r="AR3725" i="2"/>
  <c r="AT3727" i="2"/>
  <c r="AR3733" i="2"/>
  <c r="AT3735" i="2"/>
  <c r="AR3741" i="2"/>
  <c r="AT3743" i="2"/>
  <c r="AR3749" i="2"/>
  <c r="AT2818" i="2"/>
  <c r="AR3260" i="2"/>
  <c r="AT279" i="2"/>
  <c r="AR1477" i="2"/>
  <c r="AT3752" i="2"/>
  <c r="AR2824" i="2"/>
  <c r="AT3263" i="2"/>
  <c r="AR1480" i="2"/>
  <c r="AT3497" i="2"/>
  <c r="AR838" i="2"/>
  <c r="AT1483" i="2"/>
  <c r="AR840" i="2"/>
  <c r="AR2829" i="2"/>
  <c r="AR845" i="2"/>
  <c r="AT287" i="2"/>
  <c r="AR2209" i="2"/>
  <c r="AT288" i="2"/>
  <c r="AR3267" i="2"/>
  <c r="AT289" i="2"/>
  <c r="AR852" i="2"/>
  <c r="AT853" i="2"/>
  <c r="AR2833" i="2"/>
  <c r="AT1489" i="2"/>
  <c r="AR856" i="2"/>
  <c r="AT1492" i="2"/>
  <c r="AR1493" i="2"/>
  <c r="AT294" i="2"/>
  <c r="AR3826" i="2"/>
  <c r="AR3834" i="2"/>
  <c r="AR4057" i="2"/>
  <c r="AT2335" i="2"/>
  <c r="AR4062" i="2"/>
  <c r="AT4063" i="2"/>
  <c r="AR3312" i="2"/>
  <c r="AT4069" i="2"/>
  <c r="AR4075" i="2"/>
  <c r="AT4077" i="2"/>
  <c r="AR4083" i="2"/>
  <c r="AT4085" i="2"/>
  <c r="AR4091" i="2"/>
  <c r="AT4093" i="2"/>
  <c r="AR4099" i="2"/>
  <c r="AT4101" i="2"/>
  <c r="AR4107" i="2"/>
  <c r="AT4109" i="2"/>
  <c r="AR4114" i="2"/>
  <c r="AT4116" i="2"/>
  <c r="AR4122" i="2"/>
  <c r="AT4124" i="2"/>
  <c r="AR3313" i="2"/>
  <c r="AT3315" i="2"/>
  <c r="AR4134" i="2"/>
  <c r="AT4136" i="2"/>
  <c r="AR945" i="2"/>
  <c r="AT375" i="2"/>
  <c r="AR4141" i="2"/>
  <c r="AT4143" i="2"/>
  <c r="AR84" i="2"/>
  <c r="AT2922" i="2"/>
  <c r="AR4149" i="2"/>
  <c r="AR85" i="2"/>
  <c r="AR3321" i="2"/>
  <c r="AR2343" i="2"/>
  <c r="AR2345" i="2"/>
  <c r="AR382" i="2"/>
  <c r="AR2929" i="2"/>
  <c r="AR384" i="2"/>
  <c r="AR2351" i="2"/>
  <c r="AR386" i="2"/>
  <c r="AR2353" i="2"/>
  <c r="AR88" i="2"/>
  <c r="AT2932" i="2"/>
  <c r="AR390" i="2"/>
  <c r="AT2357" i="2"/>
  <c r="AR3331" i="2"/>
  <c r="AT394" i="2"/>
  <c r="AR1654" i="2"/>
  <c r="AT2933" i="2"/>
  <c r="AR1656" i="2"/>
  <c r="AT2936" i="2"/>
  <c r="AR2361" i="2"/>
  <c r="AT966" i="2"/>
  <c r="AR3527" i="2"/>
  <c r="AT2937" i="2"/>
  <c r="AR397" i="2"/>
  <c r="AT398" i="2"/>
  <c r="AR2365" i="2"/>
  <c r="AT4158" i="2"/>
  <c r="AR2939" i="2"/>
  <c r="AT2366" i="2"/>
  <c r="AR2941" i="2"/>
  <c r="AT93" i="2"/>
  <c r="AY93" i="2" s="1"/>
  <c r="AR3338" i="2"/>
  <c r="AT1662" i="2"/>
  <c r="AY1662" i="2" s="1"/>
  <c r="AR2367" i="2"/>
  <c r="AT400" i="2"/>
  <c r="AR402" i="2"/>
  <c r="AT1667" i="2"/>
  <c r="AR974" i="2"/>
  <c r="AT2945" i="2"/>
  <c r="AR1670" i="2"/>
  <c r="AT4166" i="2"/>
  <c r="AY4166" i="2" s="1"/>
  <c r="AR4172" i="2"/>
  <c r="AT2371" i="2"/>
  <c r="AR1673" i="2"/>
  <c r="AT1674" i="2"/>
  <c r="AR406" i="2"/>
  <c r="AT2375" i="2"/>
  <c r="AY2375" i="2" s="1"/>
  <c r="AY1676" i="2"/>
  <c r="AR2377" i="2"/>
  <c r="AT979" i="2"/>
  <c r="AR980" i="2"/>
  <c r="AT1679" i="2"/>
  <c r="AR2949" i="2"/>
  <c r="AT982" i="2"/>
  <c r="AR1682" i="2"/>
  <c r="AT1683" i="2"/>
  <c r="AY2383" i="2"/>
  <c r="AR4178" i="2"/>
  <c r="AT412" i="2"/>
  <c r="AR413" i="2"/>
  <c r="AT1688" i="2"/>
  <c r="AY1688" i="2" s="1"/>
  <c r="AR2387" i="2"/>
  <c r="AT415" i="2"/>
  <c r="AY415" i="2" s="1"/>
  <c r="AR2389" i="2"/>
  <c r="AY2389" i="2" s="1"/>
  <c r="AT985" i="2"/>
  <c r="AY986" i="2"/>
  <c r="AR1691" i="2"/>
  <c r="AT988" i="2"/>
  <c r="AY989" i="2"/>
  <c r="AR2391" i="2"/>
  <c r="AT4181" i="2"/>
  <c r="AR3346" i="2"/>
  <c r="AY3346" i="2" s="1"/>
  <c r="AT990" i="2"/>
  <c r="AR1695" i="2"/>
  <c r="AT2392" i="2"/>
  <c r="AR2394" i="2"/>
  <c r="AY2394" i="2" s="1"/>
  <c r="AT1697" i="2"/>
  <c r="AR423" i="2"/>
  <c r="AY423" i="2" s="1"/>
  <c r="AT424" i="2"/>
  <c r="AR3350" i="2"/>
  <c r="AT1701" i="2"/>
  <c r="AR2961" i="2"/>
  <c r="AY2961" i="2" s="1"/>
  <c r="AT1702" i="2"/>
  <c r="AR99" i="2"/>
  <c r="AT997" i="2"/>
  <c r="AR1706" i="2"/>
  <c r="AT2399" i="2"/>
  <c r="AR4183" i="2"/>
  <c r="AY4183" i="2" s="1"/>
  <c r="AT428" i="2"/>
  <c r="AR2964" i="2"/>
  <c r="AT1001" i="2"/>
  <c r="AR2965" i="2"/>
  <c r="AT1710" i="2"/>
  <c r="AR1007" i="2"/>
  <c r="AY1007" i="2" s="1"/>
  <c r="AT2404" i="2"/>
  <c r="AR1713" i="2"/>
  <c r="AT1714" i="2"/>
  <c r="AR2408" i="2"/>
  <c r="AT2968" i="2"/>
  <c r="AR3539" i="2"/>
  <c r="AY3539" i="2" s="1"/>
  <c r="AT2413" i="2"/>
  <c r="AY2413" i="2" s="1"/>
  <c r="AR1008" i="2"/>
  <c r="AT1716" i="2"/>
  <c r="AR2420" i="2"/>
  <c r="AT2422" i="2"/>
  <c r="AR1010" i="2"/>
  <c r="AT2425" i="2"/>
  <c r="AR1719" i="2"/>
  <c r="AT1011" i="2"/>
  <c r="AY1011" i="2" s="1"/>
  <c r="AR2426" i="2"/>
  <c r="AY2426" i="2" s="1"/>
  <c r="AT441" i="2"/>
  <c r="AR442" i="2"/>
  <c r="AT1724" i="2"/>
  <c r="AR3354" i="2"/>
  <c r="AT2976" i="2"/>
  <c r="AR1731" i="2"/>
  <c r="AT443" i="2"/>
  <c r="AY443" i="2" s="1"/>
  <c r="AR2428" i="2"/>
  <c r="AT1018" i="2"/>
  <c r="AR1019" i="2"/>
  <c r="AT4188" i="2"/>
  <c r="AR1081" i="2"/>
  <c r="AR3378" i="2"/>
  <c r="AR3049" i="2"/>
  <c r="AR2519" i="2"/>
  <c r="AR498" i="2"/>
  <c r="AR1826" i="2"/>
  <c r="AR2522" i="2"/>
  <c r="AR2524" i="2"/>
  <c r="AR1842" i="2"/>
  <c r="AR2536" i="2"/>
  <c r="AR1106" i="2"/>
  <c r="AR1108" i="2"/>
  <c r="AR1852" i="2"/>
  <c r="AR1110" i="2"/>
  <c r="AR523" i="2"/>
  <c r="AR3072" i="2"/>
  <c r="AR2548" i="2"/>
  <c r="AR1114" i="2"/>
  <c r="AR1116" i="2"/>
  <c r="AR3573" i="2"/>
  <c r="AR4270" i="2"/>
  <c r="AR1117" i="2"/>
  <c r="AR531" i="2"/>
  <c r="AR532" i="2"/>
  <c r="AR1877" i="2"/>
  <c r="AR1120" i="2"/>
  <c r="AT467" i="2"/>
  <c r="AR3021" i="2"/>
  <c r="AT2478" i="2"/>
  <c r="AR471" i="2"/>
  <c r="AT1057" i="2"/>
  <c r="AR1785" i="2"/>
  <c r="AT1786" i="2"/>
  <c r="AR2483" i="2"/>
  <c r="AR3560" i="2"/>
  <c r="AR1071" i="2"/>
  <c r="AR3563" i="2"/>
  <c r="AR122" i="2"/>
  <c r="AT3069" i="2"/>
  <c r="AT1856" i="2"/>
  <c r="AT2544" i="2"/>
  <c r="AT1857" i="2"/>
  <c r="AT135" i="2"/>
  <c r="AT1862" i="2"/>
  <c r="AT136" i="2"/>
  <c r="AR1885" i="2"/>
  <c r="AR2571" i="2"/>
  <c r="AT1124" i="2"/>
  <c r="AR108" i="2"/>
  <c r="AT2980" i="2"/>
  <c r="AR2981" i="2"/>
  <c r="AT3358" i="2"/>
  <c r="AR2983" i="2"/>
  <c r="AT2984" i="2"/>
  <c r="AR2434" i="2"/>
  <c r="AT2436" i="2"/>
  <c r="AR2986" i="2"/>
  <c r="AT4190" i="2"/>
  <c r="AR110" i="2"/>
  <c r="AT1743" i="2"/>
  <c r="AR2438" i="2"/>
  <c r="AT1026" i="2"/>
  <c r="AR1029" i="2"/>
  <c r="AT1746" i="2"/>
  <c r="AR3543" i="2"/>
  <c r="AT4196" i="2"/>
  <c r="AR2991" i="2"/>
  <c r="AY2991" i="2" s="1"/>
  <c r="AT4200" i="2"/>
  <c r="AR2994" i="2"/>
  <c r="AT4201" i="2"/>
  <c r="AR2444" i="2"/>
  <c r="AT1033" i="2"/>
  <c r="AR1753" i="2"/>
  <c r="AT2446" i="2"/>
  <c r="AR2447" i="2"/>
  <c r="AT2448" i="2"/>
  <c r="AR2998" i="2"/>
  <c r="AT2450" i="2"/>
  <c r="AR2452" i="2"/>
  <c r="AT1036" i="2"/>
  <c r="AR1758" i="2"/>
  <c r="AT4214" i="2"/>
  <c r="AR3364" i="2"/>
  <c r="AT3001" i="2"/>
  <c r="AR1760" i="2"/>
  <c r="AT3547" i="2"/>
  <c r="AR3004" i="2"/>
  <c r="AT3548" i="2"/>
  <c r="AR3007" i="2"/>
  <c r="AT2457" i="2"/>
  <c r="AR1766" i="2"/>
  <c r="AT2459" i="2"/>
  <c r="AR2460" i="2"/>
  <c r="AT460" i="2"/>
  <c r="AR1769" i="2"/>
  <c r="AT1771" i="2"/>
  <c r="AR2465" i="2"/>
  <c r="AT1774" i="2"/>
  <c r="AR1775" i="2"/>
  <c r="AT3013" i="2"/>
  <c r="AR1776" i="2"/>
  <c r="AT2468" i="2"/>
  <c r="AR2469" i="2"/>
  <c r="AT2470" i="2"/>
  <c r="AR4220" i="2"/>
  <c r="AT4222" i="2"/>
  <c r="AR465" i="2"/>
  <c r="AT3018" i="2"/>
  <c r="AR1780" i="2"/>
  <c r="AT3366" i="2"/>
  <c r="AY3366" i="2" s="1"/>
  <c r="AR3020" i="2"/>
  <c r="AT466" i="2"/>
  <c r="AR1782" i="2"/>
  <c r="AT3021" i="2"/>
  <c r="AR470" i="2"/>
  <c r="AT471" i="2"/>
  <c r="AR2481" i="2"/>
  <c r="AT1785" i="2"/>
  <c r="AR1059" i="2"/>
  <c r="AT2483" i="2"/>
  <c r="AR2485" i="2"/>
  <c r="AT2486" i="2"/>
  <c r="AR1062" i="2"/>
  <c r="AT1792" i="2"/>
  <c r="AR2488" i="2"/>
  <c r="AT2489" i="2"/>
  <c r="AY2489" i="2" s="1"/>
  <c r="AR473" i="2"/>
  <c r="AT11" i="2"/>
  <c r="AR3027" i="2"/>
  <c r="AT475" i="2"/>
  <c r="AR2493" i="2"/>
  <c r="AT477" i="2"/>
  <c r="AR3557" i="2"/>
  <c r="AT4232" i="2"/>
  <c r="AY4234" i="2"/>
  <c r="AR3558" i="2"/>
  <c r="AT1801" i="2"/>
  <c r="AY2495" i="2"/>
  <c r="AR478" i="2"/>
  <c r="AR1805" i="2"/>
  <c r="AR1067" i="2"/>
  <c r="AR3373" i="2"/>
  <c r="AR486" i="2"/>
  <c r="AR1810" i="2"/>
  <c r="AR2504" i="2"/>
  <c r="AR491" i="2"/>
  <c r="AR4239" i="2"/>
  <c r="AR2509" i="2"/>
  <c r="AR1078" i="2"/>
  <c r="AR4248" i="2"/>
  <c r="AR1080" i="2"/>
  <c r="AR3043" i="2"/>
  <c r="AR3056" i="2"/>
  <c r="AT1833" i="2"/>
  <c r="AR505" i="2"/>
  <c r="AY505" i="2" s="1"/>
  <c r="AT1093" i="2"/>
  <c r="AR1094" i="2"/>
  <c r="AT1095" i="2"/>
  <c r="AY1095" i="2" s="1"/>
  <c r="AR507" i="2"/>
  <c r="AT3386" i="2"/>
  <c r="AY3386" i="2" s="1"/>
  <c r="AR3387" i="2"/>
  <c r="AT3568" i="2"/>
  <c r="AR510" i="2"/>
  <c r="AY510" i="2" s="1"/>
  <c r="AT511" i="2"/>
  <c r="AR4255" i="2"/>
  <c r="AY4255" i="2" s="1"/>
  <c r="AT4257" i="2"/>
  <c r="AR512" i="2"/>
  <c r="AT513" i="2"/>
  <c r="AY513" i="2" s="1"/>
  <c r="AR2532" i="2"/>
  <c r="AT2533" i="2"/>
  <c r="AR3389" i="2"/>
  <c r="AY3389" i="2" s="1"/>
  <c r="AT4263" i="2"/>
  <c r="AR3390" i="2"/>
  <c r="AT517" i="2"/>
  <c r="AT1104" i="2"/>
  <c r="AT1847" i="2"/>
  <c r="AT2539" i="2"/>
  <c r="AT2541" i="2"/>
  <c r="AT1854" i="2"/>
  <c r="AT3391" i="2"/>
  <c r="AT3070" i="2"/>
  <c r="AT4268" i="2"/>
  <c r="AT1112" i="2"/>
  <c r="AT3073" i="2"/>
  <c r="AT1864" i="2"/>
  <c r="AR3576" i="2"/>
  <c r="AT2570" i="2"/>
  <c r="AY2570" i="2" s="1"/>
  <c r="AR4274" i="2"/>
  <c r="AT1885" i="2"/>
  <c r="AR3083" i="2"/>
  <c r="AT2571" i="2"/>
  <c r="AR4276" i="2"/>
  <c r="AT3085" i="2"/>
  <c r="AR3087" i="2"/>
  <c r="AT538" i="2"/>
  <c r="AY538" i="2" s="1"/>
  <c r="AR4279" i="2"/>
  <c r="AT4281" i="2"/>
  <c r="AY4281" i="2" s="1"/>
  <c r="AR540" i="2"/>
  <c r="AT541" i="2"/>
  <c r="AR4287" i="2"/>
  <c r="AT4289" i="2"/>
  <c r="AR4295" i="2"/>
  <c r="AT4297" i="2"/>
  <c r="AY4297" i="2" s="1"/>
  <c r="AR1127" i="2"/>
  <c r="AT1129" i="2"/>
  <c r="AR3580" i="2"/>
  <c r="AT3090" i="2"/>
  <c r="AR544" i="2"/>
  <c r="AT1898" i="2"/>
  <c r="AR1132" i="2"/>
  <c r="AT1899" i="2"/>
  <c r="AY1899" i="2" s="1"/>
  <c r="AR546" i="2"/>
  <c r="AT4301" i="2"/>
  <c r="AY4301" i="2" s="1"/>
  <c r="AT543" i="2"/>
  <c r="AT4306" i="2"/>
  <c r="AT2589" i="2"/>
  <c r="AT559" i="2"/>
  <c r="T12" i="4"/>
  <c r="T34" i="4"/>
  <c r="T17" i="4"/>
  <c r="T31" i="4"/>
  <c r="T37" i="4"/>
  <c r="T26" i="4"/>
  <c r="T9" i="4"/>
  <c r="T23" i="4"/>
  <c r="T29" i="4"/>
  <c r="T10" i="4"/>
  <c r="T32" i="4"/>
  <c r="T7" i="4"/>
  <c r="T13" i="4"/>
  <c r="T35" i="4"/>
  <c r="T6" i="4"/>
  <c r="T24" i="4"/>
  <c r="T22" i="4"/>
  <c r="T36" i="4"/>
  <c r="T27" i="4"/>
  <c r="T41" i="4"/>
  <c r="T16" i="4"/>
  <c r="T14" i="4"/>
  <c r="T28" i="4"/>
  <c r="T19" i="4"/>
  <c r="T33" i="4"/>
  <c r="T8" i="4"/>
  <c r="T38" i="4"/>
  <c r="T20" i="4"/>
  <c r="AR1901" i="2"/>
  <c r="AT1902" i="2"/>
  <c r="AR3097" i="2"/>
  <c r="AT1903" i="2"/>
  <c r="AR4302" i="2"/>
  <c r="AT3100" i="2"/>
  <c r="AY3100" i="2" s="1"/>
  <c r="AR2587" i="2"/>
  <c r="AY2587" i="2" s="1"/>
  <c r="AT3101" i="2"/>
  <c r="AY3101" i="2" s="1"/>
  <c r="AR1137" i="2"/>
  <c r="AT551" i="2"/>
  <c r="AY551" i="2" s="1"/>
  <c r="AR4304" i="2"/>
  <c r="AT4305" i="2"/>
  <c r="AR1142" i="2"/>
  <c r="AT1913" i="2"/>
  <c r="AR1916" i="2"/>
  <c r="AY1916" i="2" s="1"/>
  <c r="AT3105" i="2"/>
  <c r="AY3105" i="2" s="1"/>
  <c r="AR1917" i="2"/>
  <c r="AT1918" i="2"/>
  <c r="AY1918" i="2" s="1"/>
  <c r="AR2590" i="2"/>
  <c r="AT15" i="2"/>
  <c r="AY15" i="2" s="1"/>
  <c r="AR4310" i="2"/>
  <c r="AY4310" i="2" s="1"/>
  <c r="AT4312" i="2"/>
  <c r="AR1145" i="2"/>
  <c r="AY1145" i="2" s="1"/>
  <c r="AT555" i="2"/>
  <c r="AY555" i="2" s="1"/>
  <c r="AR1924" i="2"/>
  <c r="AT1148" i="2"/>
  <c r="AY1148" i="2" s="1"/>
  <c r="AR4313" i="2"/>
  <c r="AY4313" i="2" s="1"/>
  <c r="AT1926" i="2"/>
  <c r="AY1926" i="2" s="1"/>
  <c r="AR4314" i="2"/>
  <c r="AY4314" i="2" s="1"/>
  <c r="AT1152" i="2"/>
  <c r="AR2599" i="2"/>
  <c r="AY2599" i="2" s="1"/>
  <c r="AT3407" i="2"/>
  <c r="AY3407" i="2" s="1"/>
  <c r="AR3112" i="2"/>
  <c r="AT561" i="2"/>
  <c r="AR562" i="2"/>
  <c r="AT563" i="2"/>
  <c r="AR2603" i="2"/>
  <c r="AY2603" i="2" s="1"/>
  <c r="AT2604" i="2"/>
  <c r="AY2604" i="2" s="1"/>
  <c r="AR564" i="2"/>
  <c r="AY564" i="2" s="1"/>
  <c r="AT1158" i="2"/>
  <c r="AY1158" i="2" s="1"/>
  <c r="AR1935" i="2"/>
  <c r="AT1160" i="2"/>
  <c r="AY1160" i="2" s="1"/>
  <c r="AR1161" i="2"/>
  <c r="AT1163" i="2"/>
  <c r="AY1163" i="2" s="1"/>
  <c r="AR3585" i="2"/>
  <c r="AY3585" i="2" s="1"/>
  <c r="AT3412" i="2"/>
  <c r="AY3412" i="2" s="1"/>
  <c r="AR2610" i="2"/>
  <c r="AY2610" i="2" s="1"/>
  <c r="AT1166" i="2"/>
  <c r="AY1166" i="2" s="1"/>
  <c r="AR4322" i="2"/>
  <c r="AT4324" i="2"/>
  <c r="AY4324" i="2" s="1"/>
  <c r="AR4330" i="2"/>
  <c r="AT4332" i="2"/>
  <c r="AR3121" i="2"/>
  <c r="AT1941" i="2"/>
  <c r="AY1941" i="2" s="1"/>
  <c r="AR568" i="2"/>
  <c r="AT1942" i="2"/>
  <c r="AY1942" i="2" s="1"/>
  <c r="AR2614" i="2"/>
  <c r="AT4335" i="2"/>
  <c r="AY4335" i="2" s="1"/>
  <c r="AR3126" i="2"/>
  <c r="AT4338" i="2"/>
  <c r="AY4338" i="2" s="1"/>
  <c r="AR4341" i="2"/>
  <c r="AT4343" i="2"/>
  <c r="AY4343" i="2" s="1"/>
  <c r="AR4349" i="2"/>
  <c r="AT4351" i="2"/>
  <c r="AR4357" i="2"/>
  <c r="AT153" i="2"/>
  <c r="AR570" i="2"/>
  <c r="AT154" i="2"/>
  <c r="AR2618" i="2"/>
  <c r="AT3129" i="2"/>
  <c r="AR2620" i="2"/>
  <c r="AT1175" i="2"/>
  <c r="AR572" i="2"/>
  <c r="AT2621" i="2"/>
  <c r="AR2623" i="2"/>
  <c r="AT2624" i="2"/>
  <c r="AR2627" i="2"/>
  <c r="AT3417" i="2"/>
  <c r="AR1954" i="2"/>
  <c r="AT1955" i="2"/>
  <c r="AR3132" i="2"/>
  <c r="AT3133" i="2"/>
  <c r="AR1957" i="2"/>
  <c r="AT2629" i="2"/>
  <c r="AR3589" i="2"/>
  <c r="AR4351" i="2"/>
  <c r="AT4353" i="2"/>
  <c r="AR153" i="2"/>
  <c r="AT3128" i="2"/>
  <c r="AR154" i="2"/>
  <c r="AT1172" i="2"/>
  <c r="AR3129" i="2"/>
  <c r="AT1949" i="2"/>
  <c r="AR1175" i="2"/>
  <c r="AT1951" i="2"/>
  <c r="AR2621" i="2"/>
  <c r="AT574" i="2"/>
  <c r="AR2624" i="2"/>
  <c r="AT576" i="2"/>
  <c r="AR3417" i="2"/>
  <c r="AT577" i="2"/>
  <c r="AR1955" i="2"/>
  <c r="AT1956" i="2"/>
  <c r="AR3133" i="2"/>
  <c r="AT2628" i="2"/>
  <c r="AR2629" i="2"/>
  <c r="AT3420" i="2"/>
  <c r="AR3421" i="2"/>
  <c r="AY3421" i="2" s="1"/>
  <c r="AT3590" i="2"/>
  <c r="AR2631" i="2"/>
  <c r="AT2632" i="2"/>
  <c r="AR4364" i="2"/>
  <c r="AT157" i="2"/>
  <c r="AR1961" i="2"/>
  <c r="AT1962" i="2"/>
  <c r="AR1194" i="2"/>
  <c r="AT584" i="2"/>
  <c r="AR2640" i="2"/>
  <c r="AR2642" i="2"/>
  <c r="AR1970" i="2"/>
  <c r="AR1201" i="2"/>
  <c r="AR3141" i="2"/>
  <c r="AR595" i="2"/>
  <c r="AR596" i="2"/>
  <c r="AR4372" i="2"/>
  <c r="AR4380" i="2"/>
  <c r="AR4388" i="2"/>
  <c r="AR4396" i="2"/>
  <c r="AR3143" i="2"/>
  <c r="AR3145" i="2"/>
  <c r="AR161" i="2"/>
  <c r="AR602" i="2"/>
  <c r="AT603" i="2"/>
  <c r="AR1210" i="2"/>
  <c r="AT1211" i="2"/>
  <c r="AR4408" i="2"/>
  <c r="AT4410" i="2"/>
  <c r="AR4416" i="2"/>
  <c r="AT4418" i="2"/>
  <c r="AR4424" i="2"/>
  <c r="AT4426" i="2"/>
  <c r="AR606" i="2"/>
  <c r="AT1214" i="2"/>
  <c r="AR1982" i="2"/>
  <c r="AT3147" i="2"/>
  <c r="AR4431" i="2"/>
  <c r="AT4432" i="2"/>
  <c r="AR1986" i="2"/>
  <c r="AT3149" i="2"/>
  <c r="AR3598" i="2"/>
  <c r="AT3151" i="2"/>
  <c r="AR3430" i="2"/>
  <c r="AT4437" i="2"/>
  <c r="AR1992" i="2"/>
  <c r="AT1993" i="2"/>
  <c r="AR2661" i="2"/>
  <c r="AT1996" i="2"/>
  <c r="AR1223" i="2"/>
  <c r="AT16" i="2"/>
  <c r="AR1997" i="2"/>
  <c r="AT1998" i="2"/>
  <c r="AR3599" i="2"/>
  <c r="AT3155" i="2"/>
  <c r="AR3433" i="2"/>
  <c r="AT2005" i="2"/>
  <c r="AR2006" i="2"/>
  <c r="AT4440" i="2"/>
  <c r="AR2008" i="2"/>
  <c r="AT611" i="2"/>
  <c r="AR3158" i="2"/>
  <c r="AT3436" i="2"/>
  <c r="AR3160" i="2"/>
  <c r="AT3437" i="2"/>
  <c r="AR1233" i="2"/>
  <c r="AT2676" i="2"/>
  <c r="AR4445" i="2"/>
  <c r="AR4453" i="2"/>
  <c r="AT4455" i="2"/>
  <c r="AR1236" i="2"/>
  <c r="AT1237" i="2"/>
  <c r="AR2677" i="2"/>
  <c r="AT615" i="2"/>
  <c r="AR2015" i="2"/>
  <c r="AT3162" i="2"/>
  <c r="AR2680" i="2"/>
  <c r="AT3164" i="2"/>
  <c r="AR619" i="2"/>
  <c r="AT620" i="2"/>
  <c r="AR3167" i="2"/>
  <c r="AT1241" i="2"/>
  <c r="AR3168" i="2"/>
  <c r="AT2019" i="2"/>
  <c r="AT3421" i="2"/>
  <c r="AR583" i="2"/>
  <c r="AT2631" i="2"/>
  <c r="AR1189" i="2"/>
  <c r="AT4364" i="2"/>
  <c r="AR1190" i="2"/>
  <c r="AT1961" i="2"/>
  <c r="AR1193" i="2"/>
  <c r="AT1194" i="2"/>
  <c r="AR1195" i="2"/>
  <c r="AR1197" i="2"/>
  <c r="AR1199" i="2"/>
  <c r="AR3139" i="2"/>
  <c r="AR591" i="2"/>
  <c r="AR593" i="2"/>
  <c r="AR4368" i="2"/>
  <c r="AR4370" i="2"/>
  <c r="AR4378" i="2"/>
  <c r="AR4386" i="2"/>
  <c r="AR4394" i="2"/>
  <c r="AR4402" i="2"/>
  <c r="AR2649" i="2"/>
  <c r="AR1977" i="2"/>
  <c r="AR3425" i="2"/>
  <c r="AR2653" i="2"/>
  <c r="AT1210" i="2"/>
  <c r="AR4406" i="2"/>
  <c r="AT4408" i="2"/>
  <c r="AR4414" i="2"/>
  <c r="AT4416" i="2"/>
  <c r="AR4422" i="2"/>
  <c r="AT4424" i="2"/>
  <c r="AR1213" i="2"/>
  <c r="AT606" i="2"/>
  <c r="AR3426" i="2"/>
  <c r="AT1982" i="2"/>
  <c r="AR1215" i="2"/>
  <c r="AT4431" i="2"/>
  <c r="AR1984" i="2"/>
  <c r="AT1986" i="2"/>
  <c r="AR1217" i="2"/>
  <c r="AT3598" i="2"/>
  <c r="AR2657" i="2"/>
  <c r="AT3430" i="2"/>
  <c r="AR3153" i="2"/>
  <c r="AT1992" i="2"/>
  <c r="AR3431" i="2"/>
  <c r="AT2661" i="2"/>
  <c r="AR1221" i="2"/>
  <c r="AT1223" i="2"/>
  <c r="AR1225" i="2"/>
  <c r="AT1997" i="2"/>
  <c r="AR2000" i="2"/>
  <c r="AT3599" i="2"/>
  <c r="AR2004" i="2"/>
  <c r="AT3433" i="2"/>
  <c r="AR1226" i="2"/>
  <c r="AT2006" i="2"/>
  <c r="AR3157" i="2"/>
  <c r="AT2008" i="2"/>
  <c r="AR2009" i="2"/>
  <c r="AT3158" i="2"/>
  <c r="AR3159" i="2"/>
  <c r="AT3160" i="2"/>
  <c r="AY3160" i="2" s="1"/>
  <c r="AR4441" i="2"/>
  <c r="AT1233" i="2"/>
  <c r="AR4443" i="2"/>
  <c r="AT4445" i="2"/>
  <c r="AR4451" i="2"/>
  <c r="AR4459" i="2"/>
  <c r="AR3438" i="2"/>
  <c r="AT614" i="2"/>
  <c r="AR1239" i="2"/>
  <c r="AR618" i="2"/>
  <c r="AR3439" i="2"/>
  <c r="AR3441" i="2"/>
  <c r="AT3167" i="2"/>
  <c r="AR3442" i="2"/>
  <c r="AR2685" i="2"/>
  <c r="AT20" i="2"/>
  <c r="AR625" i="2"/>
  <c r="AR1948" i="2"/>
  <c r="AT2618" i="2"/>
  <c r="AR3587" i="2"/>
  <c r="AT2620" i="2"/>
  <c r="AR3130" i="2"/>
  <c r="AT572" i="2"/>
  <c r="AR575" i="2"/>
  <c r="AT2623" i="2"/>
  <c r="AR3416" i="2"/>
  <c r="AT2627" i="2"/>
  <c r="AR1179" i="2"/>
  <c r="AT1954" i="2"/>
  <c r="AR1181" i="2"/>
  <c r="AT3132" i="2"/>
  <c r="AR579" i="2"/>
  <c r="AT1957" i="2"/>
  <c r="AR3135" i="2"/>
  <c r="AT3589" i="2"/>
  <c r="AR1186" i="2"/>
  <c r="AT583" i="2"/>
  <c r="AR2634" i="2"/>
  <c r="AT1189" i="2"/>
  <c r="AR3137" i="2"/>
  <c r="AT1190" i="2"/>
  <c r="AR2637" i="2"/>
  <c r="AT1193" i="2"/>
  <c r="AR1964" i="2"/>
  <c r="AT1195" i="2"/>
  <c r="AR1968" i="2"/>
  <c r="AR587" i="2"/>
  <c r="AR1971" i="2"/>
  <c r="AR1972" i="2"/>
  <c r="AR3593" i="2"/>
  <c r="AR4366" i="2"/>
  <c r="AR3423" i="2"/>
  <c r="AR4376" i="2"/>
  <c r="AR4384" i="2"/>
  <c r="AR4392" i="2"/>
  <c r="AR4400" i="2"/>
  <c r="AR598" i="2"/>
  <c r="AR1976" i="2"/>
  <c r="AR3424" i="2"/>
  <c r="AR1980" i="2"/>
  <c r="AT2653" i="2"/>
  <c r="AR4404" i="2"/>
  <c r="AT4406" i="2"/>
  <c r="AR4412" i="2"/>
  <c r="AT4414" i="2"/>
  <c r="AR4420" i="2"/>
  <c r="AT4422" i="2"/>
  <c r="AR4428" i="2"/>
  <c r="AT1213" i="2"/>
  <c r="AR4429" i="2"/>
  <c r="AT3426" i="2"/>
  <c r="AR3429" i="2"/>
  <c r="AT1215" i="2"/>
  <c r="AR4433" i="2"/>
  <c r="AT1984" i="2"/>
  <c r="AR1216" i="2"/>
  <c r="AT1217" i="2"/>
  <c r="AR4434" i="2"/>
  <c r="AT2657" i="2"/>
  <c r="AR1990" i="2"/>
  <c r="AT3153" i="2"/>
  <c r="AR3154" i="2"/>
  <c r="AT3431" i="2"/>
  <c r="AR1219" i="2"/>
  <c r="AT1221" i="2"/>
  <c r="AR1224" i="2"/>
  <c r="AT1225" i="2"/>
  <c r="AR1999" i="2"/>
  <c r="AT2000" i="2"/>
  <c r="AR2003" i="2"/>
  <c r="AT2004" i="2"/>
  <c r="AR2669" i="2"/>
  <c r="AT1226" i="2"/>
  <c r="AR2007" i="2"/>
  <c r="AT3157" i="2"/>
  <c r="AR2671" i="2"/>
  <c r="AT2009" i="2"/>
  <c r="AR2674" i="2"/>
  <c r="AT3159" i="2"/>
  <c r="AR613" i="2"/>
  <c r="AT4441" i="2"/>
  <c r="AR3602" i="2"/>
  <c r="AT4443" i="2"/>
  <c r="AR4449" i="2"/>
  <c r="AT4451" i="2"/>
  <c r="AR4457" i="2"/>
  <c r="AR2013" i="2"/>
  <c r="AT3438" i="2"/>
  <c r="AR617" i="2"/>
  <c r="AT1239" i="2"/>
  <c r="AT2016" i="2"/>
  <c r="AT1242" i="2"/>
  <c r="AT2686" i="2"/>
  <c r="AR34" i="2"/>
  <c r="AT3461" i="2"/>
  <c r="AR1322" i="2"/>
  <c r="AR207" i="2"/>
  <c r="AY207" i="2" s="1"/>
  <c r="AT2732" i="2"/>
  <c r="AR705" i="2"/>
  <c r="AY705" i="2" s="1"/>
  <c r="AT2090" i="2"/>
  <c r="AR3207" i="2"/>
  <c r="AT3208" i="2"/>
  <c r="AY3208" i="2" s="1"/>
  <c r="AR2095" i="2"/>
  <c r="AY2095" i="2" s="1"/>
  <c r="AR711" i="2"/>
  <c r="AY711" i="2" s="1"/>
  <c r="AT2026" i="2"/>
  <c r="AY2026" i="2" s="1"/>
  <c r="AT1250" i="2"/>
  <c r="AT1251" i="2"/>
  <c r="AT3446" i="2"/>
  <c r="AY3446" i="2" s="1"/>
  <c r="AT3611" i="2"/>
  <c r="AT1252" i="2"/>
  <c r="AT1253" i="2"/>
  <c r="AY1253" i="2" s="1"/>
  <c r="AT631" i="2"/>
  <c r="AT632" i="2"/>
  <c r="AY632" i="2" s="1"/>
  <c r="AT633" i="2"/>
  <c r="AT634" i="2"/>
  <c r="AY634" i="2" s="1"/>
  <c r="AT1254" i="2"/>
  <c r="AT169" i="2"/>
  <c r="AY169" i="2" s="1"/>
  <c r="AT2027" i="2"/>
  <c r="AT1255" i="2"/>
  <c r="AY1255" i="2" s="1"/>
  <c r="AT170" i="2"/>
  <c r="AT3447" i="2"/>
  <c r="AT2692" i="2"/>
  <c r="AY2692" i="2" s="1"/>
  <c r="AT171" i="2"/>
  <c r="AY171" i="2" s="1"/>
  <c r="AT172" i="2"/>
  <c r="AY172" i="2" s="1"/>
  <c r="AT635" i="2"/>
  <c r="AY635" i="2" s="1"/>
  <c r="AT3173" i="2"/>
  <c r="AT3174" i="2"/>
  <c r="AT173" i="2"/>
  <c r="AY173" i="2" s="1"/>
  <c r="AT2028" i="2"/>
  <c r="AY2028" i="2" s="1"/>
  <c r="AT636" i="2"/>
  <c r="AY636" i="2" s="1"/>
  <c r="AT637" i="2"/>
  <c r="AY637" i="2" s="1"/>
  <c r="AT1256" i="2"/>
  <c r="AT174" i="2"/>
  <c r="AY174" i="2" s="1"/>
  <c r="AT21" i="2"/>
  <c r="AT22" i="2"/>
  <c r="AT2029" i="2"/>
  <c r="AY2029" i="2" s="1"/>
  <c r="AT175" i="2"/>
  <c r="AY175" i="2" s="1"/>
  <c r="AT23" i="2"/>
  <c r="AY23" i="2" s="1"/>
  <c r="AT2030" i="2"/>
  <c r="AY2030" i="2" s="1"/>
  <c r="AT176" i="2"/>
  <c r="AY176" i="2" s="1"/>
  <c r="AT1257" i="2"/>
  <c r="AT1258" i="2"/>
  <c r="AT2693" i="2"/>
  <c r="AY2693" i="2" s="1"/>
  <c r="AT177" i="2"/>
  <c r="AT178" i="2"/>
  <c r="AY178" i="2" s="1"/>
  <c r="AT1259" i="2"/>
  <c r="AY1259" i="2" s="1"/>
  <c r="AT2031" i="2"/>
  <c r="AY2031" i="2" s="1"/>
  <c r="AT3175" i="2"/>
  <c r="AY3175" i="2" s="1"/>
  <c r="AT3612" i="2"/>
  <c r="AT3613" i="2"/>
  <c r="AT3614" i="2"/>
  <c r="AY3614" i="2" s="1"/>
  <c r="AT3615" i="2"/>
  <c r="AY3615" i="2" s="1"/>
  <c r="AT3616" i="2"/>
  <c r="AY3616" i="2" s="1"/>
  <c r="AT179" i="2"/>
  <c r="AY179" i="2" s="1"/>
  <c r="AT3176" i="2"/>
  <c r="AT1260" i="2"/>
  <c r="AY1260" i="2" s="1"/>
  <c r="AT1261" i="2"/>
  <c r="AT1262" i="2"/>
  <c r="AY1262" i="2" s="1"/>
  <c r="AT1263" i="2"/>
  <c r="AT180" i="2"/>
  <c r="AY180" i="2" s="1"/>
  <c r="AT638" i="2"/>
  <c r="AT2032" i="2"/>
  <c r="AT1264" i="2"/>
  <c r="AY1264" i="2" s="1"/>
  <c r="AT2033" i="2"/>
  <c r="AT2034" i="2"/>
  <c r="AT639" i="2"/>
  <c r="AT640" i="2"/>
  <c r="AT2694" i="2"/>
  <c r="AY2694" i="2" s="1"/>
  <c r="AT2035" i="2"/>
  <c r="AY2035" i="2" s="1"/>
  <c r="AT24" i="2"/>
  <c r="AT641" i="2"/>
  <c r="AT3177" i="2"/>
  <c r="AY3177" i="2" s="1"/>
  <c r="AT3448" i="2"/>
  <c r="AT3178" i="2"/>
  <c r="AT3179" i="2"/>
  <c r="AY3179" i="2" s="1"/>
  <c r="AT3449" i="2"/>
  <c r="AY3449" i="2" s="1"/>
  <c r="AT2036" i="2"/>
  <c r="AY2036" i="2" s="1"/>
  <c r="AT642" i="2"/>
  <c r="AY642" i="2" s="1"/>
  <c r="AT1265" i="2"/>
  <c r="AT2037" i="2"/>
  <c r="AT1266" i="2"/>
  <c r="AT2038" i="2"/>
  <c r="AT3180" i="2"/>
  <c r="AT2695" i="2"/>
  <c r="AT643" i="2"/>
  <c r="AY643" i="2" s="1"/>
  <c r="AT3450" i="2"/>
  <c r="AT1267" i="2"/>
  <c r="AY1267" i="2" s="1"/>
  <c r="AT644" i="2"/>
  <c r="AT25" i="2"/>
  <c r="AY25" i="2" s="1"/>
  <c r="AT645" i="2"/>
  <c r="AT3181" i="2"/>
  <c r="AT646" i="2"/>
  <c r="AT3182" i="2"/>
  <c r="AY3182" i="2" s="1"/>
  <c r="AT181" i="2"/>
  <c r="AY181" i="2" s="1"/>
  <c r="AT3617" i="2"/>
  <c r="AY3617" i="2" s="1"/>
  <c r="AT1268" i="2"/>
  <c r="AT647" i="2"/>
  <c r="AT2039" i="2"/>
  <c r="AY2039" i="2" s="1"/>
  <c r="AT648" i="2"/>
  <c r="AT3183" i="2"/>
  <c r="AT649" i="2"/>
  <c r="AY649" i="2" s="1"/>
  <c r="AT2040" i="2"/>
  <c r="AY2040" i="2" s="1"/>
  <c r="AT1269" i="2"/>
  <c r="AY1269" i="2" s="1"/>
  <c r="AT2041" i="2"/>
  <c r="AT2042" i="2"/>
  <c r="AY2042" i="2" s="1"/>
  <c r="AT3618" i="2"/>
  <c r="AY3618" i="2" s="1"/>
  <c r="AT1270" i="2"/>
  <c r="AY1270" i="2" s="1"/>
  <c r="AT26" i="2"/>
  <c r="AT2043" i="2"/>
  <c r="AY2043" i="2" s="1"/>
  <c r="AT2044" i="2"/>
  <c r="AY2044" i="2" s="1"/>
  <c r="AT182" i="2"/>
  <c r="AY182" i="2" s="1"/>
  <c r="AT2696" i="2"/>
  <c r="AY2696" i="2" s="1"/>
  <c r="AT650" i="2"/>
  <c r="AT2045" i="2"/>
  <c r="AY2045" i="2" s="1"/>
  <c r="AT2046" i="2"/>
  <c r="AY2046" i="2" s="1"/>
  <c r="AT2047" i="2"/>
  <c r="AY2047" i="2" s="1"/>
  <c r="AT1271" i="2"/>
  <c r="AY1271" i="2" s="1"/>
  <c r="AT183" i="2"/>
  <c r="AT651" i="2"/>
  <c r="AT27" i="2"/>
  <c r="AY27" i="2" s="1"/>
  <c r="AT3184" i="2"/>
  <c r="AT2697" i="2"/>
  <c r="AY2697" i="2" s="1"/>
  <c r="AT1272" i="2"/>
  <c r="AY1272" i="2" s="1"/>
  <c r="AT2048" i="2"/>
  <c r="AY2048" i="2" s="1"/>
  <c r="AT2049" i="2"/>
  <c r="AT3451" i="2"/>
  <c r="AY3451" i="2" s="1"/>
  <c r="AT2050" i="2"/>
  <c r="AY2050" i="2" s="1"/>
  <c r="AT184" i="2"/>
  <c r="AT1273" i="2"/>
  <c r="AT3452" i="2"/>
  <c r="AY3452" i="2" s="1"/>
  <c r="AT3453" i="2"/>
  <c r="AY3453" i="2" s="1"/>
  <c r="AT652" i="2"/>
  <c r="AY652" i="2" s="1"/>
  <c r="AT3619" i="2"/>
  <c r="AY3619" i="2" s="1"/>
  <c r="AT3620" i="2"/>
  <c r="AY3620" i="2" s="1"/>
  <c r="AT2698" i="2"/>
  <c r="AT185" i="2"/>
  <c r="AY185" i="2" s="1"/>
  <c r="AT3185" i="2"/>
  <c r="AT1274" i="2"/>
  <c r="AT2699" i="2"/>
  <c r="AY2699" i="2" s="1"/>
  <c r="AT1275" i="2"/>
  <c r="AT2700" i="2"/>
  <c r="AY2700" i="2" s="1"/>
  <c r="AT3186" i="2"/>
  <c r="AY3186" i="2" s="1"/>
  <c r="AT653" i="2"/>
  <c r="AY653" i="2" s="1"/>
  <c r="AT2701" i="2"/>
  <c r="AT1276" i="2"/>
  <c r="AT2051" i="2"/>
  <c r="AT654" i="2"/>
  <c r="AY654" i="2" s="1"/>
  <c r="AT655" i="2"/>
  <c r="AY655" i="2" s="1"/>
  <c r="AT656" i="2"/>
  <c r="AY656" i="2" s="1"/>
  <c r="AT3187" i="2"/>
  <c r="AY3187" i="2" s="1"/>
  <c r="AT1277" i="2"/>
  <c r="AY1277" i="2" s="1"/>
  <c r="AT3188" i="2"/>
  <c r="AY3188" i="2" s="1"/>
  <c r="AT2052" i="2"/>
  <c r="AT657" i="2"/>
  <c r="AT658" i="2"/>
  <c r="AY658" i="2" s="1"/>
  <c r="AT3189" i="2"/>
  <c r="AY3189" i="2" s="1"/>
  <c r="AT659" i="2"/>
  <c r="AY659" i="2" s="1"/>
  <c r="AT3621" i="2"/>
  <c r="AY3621" i="2" s="1"/>
  <c r="AT3622" i="2"/>
  <c r="AY3622" i="2" s="1"/>
  <c r="AT660" i="2"/>
  <c r="AT2702" i="2"/>
  <c r="AT2053" i="2"/>
  <c r="AT661" i="2"/>
  <c r="AT2054" i="2"/>
  <c r="AY2054" i="2" s="1"/>
  <c r="AT1278" i="2"/>
  <c r="AY1278" i="2" s="1"/>
  <c r="AT1279" i="2"/>
  <c r="AY1279" i="2" s="1"/>
  <c r="AT2703" i="2"/>
  <c r="AY2703" i="2" s="1"/>
  <c r="AT1280" i="2"/>
  <c r="AY1280" i="2" s="1"/>
  <c r="AT662" i="2"/>
  <c r="AY662" i="2" s="1"/>
  <c r="AT3623" i="2"/>
  <c r="AY3623" i="2" s="1"/>
  <c r="AT663" i="2"/>
  <c r="AT3190" i="2"/>
  <c r="AT1281" i="2"/>
  <c r="AY1281" i="2" s="1"/>
  <c r="AT1282" i="2"/>
  <c r="AY1282" i="2" s="1"/>
  <c r="AT1283" i="2"/>
  <c r="AY1283" i="2" s="1"/>
  <c r="AT186" i="2"/>
  <c r="AY186" i="2" s="1"/>
  <c r="AT2055" i="2"/>
  <c r="AT664" i="2"/>
  <c r="AY664" i="2" s="1"/>
  <c r="AT2056" i="2"/>
  <c r="AY2056" i="2" s="1"/>
  <c r="AT2704" i="2"/>
  <c r="AY2704" i="2" s="1"/>
  <c r="AT1284" i="2"/>
  <c r="AY1284" i="2" s="1"/>
  <c r="AT1285" i="2"/>
  <c r="AT665" i="2"/>
  <c r="AT666" i="2"/>
  <c r="AY666" i="2" s="1"/>
  <c r="AT28" i="2"/>
  <c r="AY28" i="2" s="1"/>
  <c r="AT187" i="2"/>
  <c r="AY187" i="2" s="1"/>
  <c r="AT667" i="2"/>
  <c r="AT2057" i="2"/>
  <c r="AY2057" i="2" s="1"/>
  <c r="AT2058" i="2"/>
  <c r="AT2059" i="2"/>
  <c r="AY2059" i="2" s="1"/>
  <c r="AT1286" i="2"/>
  <c r="AY1286" i="2" s="1"/>
  <c r="AT668" i="2"/>
  <c r="AY668" i="2" s="1"/>
  <c r="AT188" i="2"/>
  <c r="AY188" i="2" s="1"/>
  <c r="AT3624" i="2"/>
  <c r="AY3624" i="2" s="1"/>
  <c r="AT3625" i="2"/>
  <c r="AY3625" i="2" s="1"/>
  <c r="AT669" i="2"/>
  <c r="AT29" i="2"/>
  <c r="AY29" i="2" s="1"/>
  <c r="AT670" i="2"/>
  <c r="AY670" i="2" s="1"/>
  <c r="AT1287" i="2"/>
  <c r="AT671" i="2"/>
  <c r="AY671" i="2" s="1"/>
  <c r="AT3454" i="2"/>
  <c r="AY3454" i="2" s="1"/>
  <c r="AT3626" i="2"/>
  <c r="AT1288" i="2"/>
  <c r="AT1289" i="2"/>
  <c r="AY1289" i="2" s="1"/>
  <c r="AT2060" i="2"/>
  <c r="AT30" i="2"/>
  <c r="AY30" i="2" s="1"/>
  <c r="AT3191" i="2"/>
  <c r="AY3191" i="2" s="1"/>
  <c r="AT2061" i="2"/>
  <c r="AT672" i="2"/>
  <c r="AY672" i="2" s="1"/>
  <c r="AT3455" i="2"/>
  <c r="AT2705" i="2"/>
  <c r="AT31" i="2"/>
  <c r="AY31" i="2" s="1"/>
  <c r="AT2062" i="2"/>
  <c r="AY2062" i="2" s="1"/>
  <c r="AT189" i="2"/>
  <c r="AY189" i="2" s="1"/>
  <c r="AT2706" i="2"/>
  <c r="AY2706" i="2" s="1"/>
  <c r="AT1290" i="2"/>
  <c r="AY1290" i="2" s="1"/>
  <c r="AT673" i="2"/>
  <c r="AT2707" i="2"/>
  <c r="AY2707" i="2" s="1"/>
  <c r="AT1291" i="2"/>
  <c r="AY1291" i="2" s="1"/>
  <c r="AT190" i="2"/>
  <c r="AY190" i="2" s="1"/>
  <c r="AT2063" i="2"/>
  <c r="AY2063" i="2" s="1"/>
  <c r="AT3456" i="2"/>
  <c r="AY3456" i="2" s="1"/>
  <c r="AT2064" i="2"/>
  <c r="AY2064" i="2" s="1"/>
  <c r="AT191" i="2"/>
  <c r="AT1292" i="2"/>
  <c r="AT1293" i="2"/>
  <c r="AT1294" i="2"/>
  <c r="AY1294" i="2" s="1"/>
  <c r="AT674" i="2"/>
  <c r="AY674" i="2" s="1"/>
  <c r="AT3192" i="2"/>
  <c r="AY3192" i="2" s="1"/>
  <c r="AT1295" i="2"/>
  <c r="AY1295" i="2" s="1"/>
  <c r="AT1296" i="2"/>
  <c r="AY1296" i="2" s="1"/>
  <c r="AT2708" i="2"/>
  <c r="AY2708" i="2" s="1"/>
  <c r="AT2709" i="2"/>
  <c r="AY2709" i="2" s="1"/>
  <c r="AT32" i="2"/>
  <c r="AT675" i="2"/>
  <c r="AY675" i="2" s="1"/>
  <c r="AT1297" i="2"/>
  <c r="AT3457" i="2"/>
  <c r="AT3193" i="2"/>
  <c r="AY3193" i="2" s="1"/>
  <c r="AT2065" i="2"/>
  <c r="AY2065" i="2" s="1"/>
  <c r="AT2066" i="2"/>
  <c r="AY2066" i="2" s="1"/>
  <c r="AT3194" i="2"/>
  <c r="AT676" i="2"/>
  <c r="AT1298" i="2"/>
  <c r="AY1298" i="2" s="1"/>
  <c r="AT2067" i="2"/>
  <c r="AY2067" i="2" s="1"/>
  <c r="AT2710" i="2"/>
  <c r="AY2710" i="2" s="1"/>
  <c r="AT2068" i="2"/>
  <c r="AT1299" i="2"/>
  <c r="AY1299" i="2" s="1"/>
  <c r="AT1300" i="2"/>
  <c r="AY1300" i="2" s="1"/>
  <c r="AT1301" i="2"/>
  <c r="AT1302" i="2"/>
  <c r="AY1302" i="2" s="1"/>
  <c r="AT2711" i="2"/>
  <c r="AY2711" i="2" s="1"/>
  <c r="AT2069" i="2"/>
  <c r="AT33" i="2"/>
  <c r="AY33" i="2" s="1"/>
  <c r="AT192" i="2"/>
  <c r="AT2712" i="2"/>
  <c r="AY2712" i="2" s="1"/>
  <c r="AT2070" i="2"/>
  <c r="AY2070" i="2" s="1"/>
  <c r="AT2071" i="2"/>
  <c r="AT3627" i="2"/>
  <c r="AY3627" i="2" s="1"/>
  <c r="AT677" i="2"/>
  <c r="AT193" i="2"/>
  <c r="AY193" i="2" s="1"/>
  <c r="AT2713" i="2"/>
  <c r="AY2713" i="2" s="1"/>
  <c r="AT194" i="2"/>
  <c r="AY194" i="2" s="1"/>
  <c r="AT2072" i="2"/>
  <c r="AT1303" i="2"/>
  <c r="AY1303" i="2" s="1"/>
  <c r="AT2073" i="2"/>
  <c r="AT3195" i="2"/>
  <c r="AT678" i="2"/>
  <c r="AY678" i="2" s="1"/>
  <c r="AT2074" i="2"/>
  <c r="AY2074" i="2" s="1"/>
  <c r="AT3196" i="2"/>
  <c r="AY3196" i="2" s="1"/>
  <c r="AT679" i="2"/>
  <c r="AY679" i="2" s="1"/>
  <c r="AT195" i="2"/>
  <c r="AY195" i="2" s="1"/>
  <c r="AT680" i="2"/>
  <c r="AR2714" i="2"/>
  <c r="AR692" i="2"/>
  <c r="AR1317" i="2"/>
  <c r="AT3459" i="2"/>
  <c r="AR1321" i="2"/>
  <c r="AR2728" i="2"/>
  <c r="AT699" i="2"/>
  <c r="AT702" i="2"/>
  <c r="AR206" i="2"/>
  <c r="AR38" i="2"/>
  <c r="AY38" i="2" s="1"/>
  <c r="A5" i="4" a="1"/>
  <c r="A5" i="4" s="1"/>
  <c r="AR2725" i="2"/>
  <c r="AR710" i="2"/>
  <c r="AY710" i="2" s="1"/>
  <c r="AR712" i="2"/>
  <c r="AY712" i="2" s="1"/>
  <c r="B5" i="4" a="1"/>
  <c r="B5" i="4" s="1"/>
  <c r="D5" i="4" a="1"/>
  <c r="D5" i="4" s="1"/>
  <c r="AR697" i="2"/>
  <c r="AR2096" i="2"/>
  <c r="AY2096" i="2" s="1"/>
  <c r="AR2097" i="2"/>
  <c r="AY2097" i="2" s="1"/>
  <c r="AR1401" i="2"/>
  <c r="AR2768" i="2"/>
  <c r="AR3231" i="2"/>
  <c r="AR3913" i="2"/>
  <c r="AR3921" i="2"/>
  <c r="AR1565" i="2"/>
  <c r="AR334" i="2"/>
  <c r="AR905" i="2"/>
  <c r="AR906" i="2"/>
  <c r="AR3935" i="2"/>
  <c r="AR3943" i="2"/>
  <c r="AR2873" i="2"/>
  <c r="AR907" i="2"/>
  <c r="AR3293" i="2"/>
  <c r="AR202" i="2"/>
  <c r="AR2726" i="2"/>
  <c r="AR3629" i="2"/>
  <c r="AR205" i="2"/>
  <c r="AT2086" i="2"/>
  <c r="AR37" i="2"/>
  <c r="AR3630" i="2"/>
  <c r="AT1334" i="2"/>
  <c r="AR1336" i="2"/>
  <c r="AT1338" i="2"/>
  <c r="AR1339" i="2"/>
  <c r="AT3209" i="2"/>
  <c r="AR716" i="2"/>
  <c r="AT2739" i="2"/>
  <c r="AR212" i="2"/>
  <c r="AT2101" i="2"/>
  <c r="AR213" i="2"/>
  <c r="AT1345" i="2"/>
  <c r="AR3467" i="2"/>
  <c r="AT215" i="2"/>
  <c r="AR722" i="2"/>
  <c r="AT217" i="2"/>
  <c r="AR2103" i="2"/>
  <c r="AT2744" i="2"/>
  <c r="AR3635" i="2"/>
  <c r="AT3637" i="2"/>
  <c r="AR2746" i="2"/>
  <c r="AT2747" i="2"/>
  <c r="AR3644" i="2"/>
  <c r="AT1355" i="2"/>
  <c r="AR1359" i="2"/>
  <c r="AT1360" i="2"/>
  <c r="AR729" i="2"/>
  <c r="AT1363" i="2"/>
  <c r="AR3647" i="2"/>
  <c r="AT730" i="2"/>
  <c r="AR731" i="2"/>
  <c r="AT3215" i="2"/>
  <c r="AR3216" i="2"/>
  <c r="AT1367" i="2"/>
  <c r="AR1368" i="2"/>
  <c r="AT3654" i="2"/>
  <c r="AR2754" i="2"/>
  <c r="AT2755" i="2"/>
  <c r="AR732" i="2"/>
  <c r="AT2115" i="2"/>
  <c r="AR1374" i="2"/>
  <c r="AT3471" i="2"/>
  <c r="AR2760" i="2"/>
  <c r="AT2117" i="2"/>
  <c r="AR2119" i="2"/>
  <c r="AT224" i="2"/>
  <c r="AR737" i="2"/>
  <c r="AT1378" i="2"/>
  <c r="AR738" i="2"/>
  <c r="AR2761" i="2"/>
  <c r="AR1387" i="2"/>
  <c r="AT1389" i="2"/>
  <c r="AR743" i="2"/>
  <c r="AT2125" i="2"/>
  <c r="AR2128" i="2"/>
  <c r="AT1392" i="2"/>
  <c r="AR2131" i="2"/>
  <c r="AT2132" i="2"/>
  <c r="AY2132" i="2" s="1"/>
  <c r="AT3223" i="2"/>
  <c r="AY3223" i="2" s="1"/>
  <c r="AT745" i="2"/>
  <c r="AY745" i="2" s="1"/>
  <c r="AT43" i="2"/>
  <c r="AR3474" i="2"/>
  <c r="AT2134" i="2"/>
  <c r="AR3226" i="2"/>
  <c r="AT748" i="2"/>
  <c r="AR45" i="2"/>
  <c r="AR2767" i="2"/>
  <c r="AR2769" i="2"/>
  <c r="AY2769" i="2" s="1"/>
  <c r="AT233" i="2"/>
  <c r="AR756" i="2"/>
  <c r="AT3664" i="2"/>
  <c r="AR759" i="2"/>
  <c r="AR1439" i="2"/>
  <c r="AY1439" i="2" s="1"/>
  <c r="AR791" i="2"/>
  <c r="AR2163" i="2"/>
  <c r="AY2163" i="2" s="1"/>
  <c r="AR792" i="2"/>
  <c r="AY792" i="2" s="1"/>
  <c r="AR795" i="2"/>
  <c r="AY795" i="2" s="1"/>
  <c r="AR796" i="2"/>
  <c r="AR800" i="2"/>
  <c r="AY800" i="2" s="1"/>
  <c r="AR2171" i="2"/>
  <c r="AR1449" i="2"/>
  <c r="AR2174" i="2"/>
  <c r="AR1452" i="2"/>
  <c r="AY1452" i="2" s="1"/>
  <c r="AR1456" i="2"/>
  <c r="AT261" i="2"/>
  <c r="AY261" i="2" s="1"/>
  <c r="AR1457" i="2"/>
  <c r="AT2178" i="2"/>
  <c r="AY2178" i="2" s="1"/>
  <c r="AR2179" i="2"/>
  <c r="AY2179" i="2" s="1"/>
  <c r="AT3488" i="2"/>
  <c r="AY3488" i="2" s="1"/>
  <c r="AR2182" i="2"/>
  <c r="AY2182" i="2" s="1"/>
  <c r="AT264" i="2"/>
  <c r="AR265" i="2"/>
  <c r="AY265" i="2" s="1"/>
  <c r="AT3682" i="2"/>
  <c r="AY3682" i="2" s="1"/>
  <c r="AR1460" i="2"/>
  <c r="AY1460" i="2" s="1"/>
  <c r="AT2186" i="2"/>
  <c r="AY2186" i="2" s="1"/>
  <c r="AR3490" i="2"/>
  <c r="AY3490" i="2" s="1"/>
  <c r="AT2188" i="2"/>
  <c r="AY2188" i="2" s="1"/>
  <c r="AR813" i="2"/>
  <c r="AY813" i="2" s="1"/>
  <c r="AT2190" i="2"/>
  <c r="AR817" i="2"/>
  <c r="AY817" i="2" s="1"/>
  <c r="AT2809" i="2"/>
  <c r="AY2809" i="2" s="1"/>
  <c r="AR3689" i="2"/>
  <c r="AT2193" i="2"/>
  <c r="AY2193" i="2" s="1"/>
  <c r="AR3695" i="2"/>
  <c r="AY3695" i="2" s="1"/>
  <c r="AT3697" i="2"/>
  <c r="AY3697" i="2" s="1"/>
  <c r="AR3703" i="2"/>
  <c r="AY3703" i="2" s="1"/>
  <c r="AT3705" i="2"/>
  <c r="AR3491" i="2"/>
  <c r="AT3492" i="2"/>
  <c r="AY3492" i="2" s="1"/>
  <c r="AR1466" i="2"/>
  <c r="AY1466" i="2" s="1"/>
  <c r="AT1467" i="2"/>
  <c r="AY1467" i="2" s="1"/>
  <c r="AR826" i="2"/>
  <c r="AT827" i="2"/>
  <c r="AY827" i="2" s="1"/>
  <c r="AR270" i="2"/>
  <c r="AT3711" i="2"/>
  <c r="AR3256" i="2"/>
  <c r="AT1470" i="2"/>
  <c r="AY1470" i="2" s="1"/>
  <c r="AR274" i="2"/>
  <c r="AT3258" i="2"/>
  <c r="AY3258" i="2" s="1"/>
  <c r="AR3259" i="2"/>
  <c r="AY3259" i="2" s="1"/>
  <c r="AT2197" i="2"/>
  <c r="AY2197" i="2" s="1"/>
  <c r="AR1473" i="2"/>
  <c r="AT2817" i="2"/>
  <c r="AR3715" i="2"/>
  <c r="AT3717" i="2"/>
  <c r="AY3717" i="2" s="1"/>
  <c r="AR3723" i="2"/>
  <c r="AT3725" i="2"/>
  <c r="AY3725" i="2" s="1"/>
  <c r="AR3731" i="2"/>
  <c r="AT3733" i="2"/>
  <c r="AY3733" i="2" s="1"/>
  <c r="AR3739" i="2"/>
  <c r="AY3739" i="2" s="1"/>
  <c r="AT3741" i="2"/>
  <c r="AR3747" i="2"/>
  <c r="AY3747" i="2" s="1"/>
  <c r="AT3749" i="2"/>
  <c r="AY3749" i="2" s="1"/>
  <c r="AR2201" i="2"/>
  <c r="AY2201" i="2" s="1"/>
  <c r="AT3260" i="2"/>
  <c r="AY3260" i="2" s="1"/>
  <c r="AR1476" i="2"/>
  <c r="AY1476" i="2" s="1"/>
  <c r="AT1477" i="2"/>
  <c r="AY1477" i="2" s="1"/>
  <c r="AR2822" i="2"/>
  <c r="AT2824" i="2"/>
  <c r="AR3496" i="2"/>
  <c r="AY3496" i="2" s="1"/>
  <c r="AT1480" i="2"/>
  <c r="AY1480" i="2" s="1"/>
  <c r="AR1481" i="2"/>
  <c r="AY1481" i="2" s="1"/>
  <c r="AT838" i="2"/>
  <c r="AY838" i="2" s="1"/>
  <c r="AR283" i="2"/>
  <c r="AR2828" i="2"/>
  <c r="AR286" i="2"/>
  <c r="AT845" i="2"/>
  <c r="AR848" i="2"/>
  <c r="AY848" i="2" s="1"/>
  <c r="AT2209" i="2"/>
  <c r="AY2209" i="2" s="1"/>
  <c r="AR2212" i="2"/>
  <c r="AY2212" i="2" s="1"/>
  <c r="AT3267" i="2"/>
  <c r="AY3267" i="2" s="1"/>
  <c r="AR290" i="2"/>
  <c r="AT852" i="2"/>
  <c r="AY852" i="2" s="1"/>
  <c r="AR3755" i="2"/>
  <c r="AY3755" i="2" s="1"/>
  <c r="AT2833" i="2"/>
  <c r="AR1490" i="2"/>
  <c r="AY1490" i="2" s="1"/>
  <c r="AT856" i="2"/>
  <c r="AY856" i="2" s="1"/>
  <c r="AR3499" i="2"/>
  <c r="AY3499" i="2" s="1"/>
  <c r="AT1493" i="2"/>
  <c r="AY1493" i="2" s="1"/>
  <c r="AR3270" i="2"/>
  <c r="AY3270" i="2" s="1"/>
  <c r="AR3203" i="2"/>
  <c r="AR2766" i="2"/>
  <c r="AR2135" i="2"/>
  <c r="AR758" i="2"/>
  <c r="AR802" i="2"/>
  <c r="AT2171" i="2"/>
  <c r="AR257" i="2"/>
  <c r="AT1449" i="2"/>
  <c r="AT2174" i="2"/>
  <c r="AR1451" i="2"/>
  <c r="AR2805" i="2"/>
  <c r="AR3701" i="2"/>
  <c r="AR3709" i="2"/>
  <c r="AT3491" i="2"/>
  <c r="AR2194" i="2"/>
  <c r="AR824" i="2"/>
  <c r="AT826" i="2"/>
  <c r="AR2196" i="2"/>
  <c r="AT274" i="2"/>
  <c r="AR277" i="2"/>
  <c r="AT1473" i="2"/>
  <c r="AR2199" i="2"/>
  <c r="AT3715" i="2"/>
  <c r="AR3721" i="2"/>
  <c r="AT3723" i="2"/>
  <c r="AR3729" i="2"/>
  <c r="AT3731" i="2"/>
  <c r="AR3737" i="2"/>
  <c r="AR3261" i="2"/>
  <c r="AR2820" i="2"/>
  <c r="AT2822" i="2"/>
  <c r="AR698" i="2"/>
  <c r="AY2093" i="2"/>
  <c r="AR2734" i="2"/>
  <c r="AT3463" i="2"/>
  <c r="AY3463" i="2" s="1"/>
  <c r="AR2735" i="2"/>
  <c r="AT708" i="2"/>
  <c r="AR715" i="2"/>
  <c r="AT3211" i="2"/>
  <c r="AR717" i="2"/>
  <c r="AT1342" i="2"/>
  <c r="AR718" i="2"/>
  <c r="AT719" i="2"/>
  <c r="AY719" i="2" s="1"/>
  <c r="AY3466" i="2"/>
  <c r="AR1347" i="2"/>
  <c r="AT214" i="2"/>
  <c r="AR3468" i="2"/>
  <c r="AT3632" i="2"/>
  <c r="AR1350" i="2"/>
  <c r="AT1352" i="2"/>
  <c r="AY2743" i="2"/>
  <c r="AR2104" i="2"/>
  <c r="AT3634" i="2"/>
  <c r="AR3640" i="2"/>
  <c r="AT2745" i="2"/>
  <c r="AY3642" i="2"/>
  <c r="AR1354" i="2"/>
  <c r="AT2749" i="2"/>
  <c r="AY40" i="2"/>
  <c r="AR1398" i="2"/>
  <c r="AR1399" i="2"/>
  <c r="AT3662" i="2"/>
  <c r="AR47" i="2"/>
  <c r="AR1402" i="2"/>
  <c r="AT3230" i="2"/>
  <c r="AR1404" i="2"/>
  <c r="AT2770" i="2"/>
  <c r="AR1405" i="2"/>
  <c r="AR3476" i="2"/>
  <c r="AR2773" i="2"/>
  <c r="AT2774" i="2"/>
  <c r="AR50" i="2"/>
  <c r="AR2789" i="2"/>
  <c r="AT1438" i="2"/>
  <c r="AY1438" i="2" s="1"/>
  <c r="AR2160" i="2"/>
  <c r="AT1440" i="2"/>
  <c r="AR251" i="2"/>
  <c r="AT1441" i="2"/>
  <c r="AR2792" i="2"/>
  <c r="AT3246" i="2"/>
  <c r="AY3246" i="2" s="1"/>
  <c r="AR794" i="2"/>
  <c r="AT2794" i="2"/>
  <c r="AY2794" i="2" s="1"/>
  <c r="AR1443" i="2"/>
  <c r="AT254" i="2"/>
  <c r="AY254" i="2" s="1"/>
  <c r="AR801" i="2"/>
  <c r="AT1446" i="2"/>
  <c r="AY1446" i="2" s="1"/>
  <c r="AR1448" i="2"/>
  <c r="AT3248" i="2"/>
  <c r="AR3250" i="2"/>
  <c r="AT259" i="2"/>
  <c r="AR1450" i="2"/>
  <c r="AT3251" i="2"/>
  <c r="AY3251" i="2" s="1"/>
  <c r="AR1455" i="2"/>
  <c r="AT3487" i="2"/>
  <c r="AY3487" i="2" s="1"/>
  <c r="AR3264" i="2"/>
  <c r="AT3753" i="2"/>
  <c r="AY3753" i="2" s="1"/>
  <c r="AR3754" i="2"/>
  <c r="AT2204" i="2"/>
  <c r="AY2204" i="2" s="1"/>
  <c r="AR1484" i="2"/>
  <c r="AR841" i="2"/>
  <c r="AR284" i="2"/>
  <c r="AT285" i="2"/>
  <c r="AR846" i="2"/>
  <c r="AT2207" i="2"/>
  <c r="AY2207" i="2" s="1"/>
  <c r="AR849" i="2"/>
  <c r="AT2831" i="2"/>
  <c r="AY2831" i="2" s="1"/>
  <c r="AR851" i="2"/>
  <c r="AT1486" i="2"/>
  <c r="AR291" i="2"/>
  <c r="AT3268" i="2"/>
  <c r="AR292" i="2"/>
  <c r="AT2834" i="2"/>
  <c r="AY2834" i="2" s="1"/>
  <c r="AR2215" i="2"/>
  <c r="AT293" i="2"/>
  <c r="AY293" i="2" s="1"/>
  <c r="AR1495" i="2"/>
  <c r="AT3269" i="2"/>
  <c r="AR2219" i="2"/>
  <c r="AT2220" i="2"/>
  <c r="AR3762" i="2"/>
  <c r="AT3764" i="2"/>
  <c r="AY3764" i="2" s="1"/>
  <c r="AR3770" i="2"/>
  <c r="AT1497" i="2"/>
  <c r="AY1497" i="2" s="1"/>
  <c r="AR2222" i="2"/>
  <c r="AT297" i="2"/>
  <c r="AR299" i="2"/>
  <c r="AT2839" i="2"/>
  <c r="AR1504" i="2"/>
  <c r="AT3771" i="2"/>
  <c r="AY3771" i="2" s="1"/>
  <c r="AR1506" i="2"/>
  <c r="AT860" i="2"/>
  <c r="AY860" i="2" s="1"/>
  <c r="AR2084" i="2"/>
  <c r="AR1328" i="2"/>
  <c r="AT704" i="2"/>
  <c r="AY704" i="2" s="1"/>
  <c r="AR232" i="2"/>
  <c r="AT1403" i="2"/>
  <c r="AY1403" i="2" s="1"/>
  <c r="AR754" i="2"/>
  <c r="AT755" i="2"/>
  <c r="AR790" i="2"/>
  <c r="AY790" i="2" s="1"/>
  <c r="AR56" i="2"/>
  <c r="AY56" i="2" s="1"/>
  <c r="AR2164" i="2"/>
  <c r="AY2164" i="2" s="1"/>
  <c r="AR2793" i="2"/>
  <c r="AY2793" i="2" s="1"/>
  <c r="AR1442" i="2"/>
  <c r="AY1442" i="2" s="1"/>
  <c r="AR2168" i="2"/>
  <c r="AR2170" i="2"/>
  <c r="AY2170" i="2" s="1"/>
  <c r="AR2799" i="2"/>
  <c r="AY2799" i="2" s="1"/>
  <c r="AT2801" i="2"/>
  <c r="AR2803" i="2"/>
  <c r="AY2803" i="2" s="1"/>
  <c r="AT3252" i="2"/>
  <c r="AY3252" i="2" s="1"/>
  <c r="AR1458" i="2"/>
  <c r="AY1458" i="2" s="1"/>
  <c r="AT2804" i="2"/>
  <c r="AY2804" i="2" s="1"/>
  <c r="AR811" i="2"/>
  <c r="AT2805" i="2"/>
  <c r="AR3684" i="2"/>
  <c r="AY3684" i="2" s="1"/>
  <c r="AT3686" i="2"/>
  <c r="AY3686" i="2" s="1"/>
  <c r="AR59" i="2"/>
  <c r="AY59" i="2" s="1"/>
  <c r="AT266" i="2"/>
  <c r="AR1462" i="2"/>
  <c r="AY1462" i="2" s="1"/>
  <c r="AT3687" i="2"/>
  <c r="AY3687" i="2" s="1"/>
  <c r="AR815" i="2"/>
  <c r="AT2192" i="2"/>
  <c r="AY2192" i="2" s="1"/>
  <c r="AR818" i="2"/>
  <c r="AY818" i="2" s="1"/>
  <c r="AT3255" i="2"/>
  <c r="AR3691" i="2"/>
  <c r="AY3691" i="2" s="1"/>
  <c r="AT3693" i="2"/>
  <c r="AR3699" i="2"/>
  <c r="AY3699" i="2" s="1"/>
  <c r="AT3701" i="2"/>
  <c r="AR3707" i="2"/>
  <c r="AT3709" i="2"/>
  <c r="AR819" i="2"/>
  <c r="AY819" i="2" s="1"/>
  <c r="AT2194" i="2"/>
  <c r="AR2195" i="2"/>
  <c r="AY2195" i="2" s="1"/>
  <c r="AT824" i="2"/>
  <c r="AR828" i="2"/>
  <c r="AY828" i="2" s="1"/>
  <c r="AT2196" i="2"/>
  <c r="AR3713" i="2"/>
  <c r="AY3713" i="2" s="1"/>
  <c r="AT1469" i="2"/>
  <c r="AY1469" i="2" s="1"/>
  <c r="AR3257" i="2"/>
  <c r="AY3257" i="2" s="1"/>
  <c r="AT3493" i="2"/>
  <c r="AY3493" i="2" s="1"/>
  <c r="AR275" i="2"/>
  <c r="AY275" i="2" s="1"/>
  <c r="AT2816" i="2"/>
  <c r="AR833" i="2"/>
  <c r="AY833" i="2" s="1"/>
  <c r="AT277" i="2"/>
  <c r="AR835" i="2"/>
  <c r="AY835" i="2" s="1"/>
  <c r="AT2199" i="2"/>
  <c r="AR3719" i="2"/>
  <c r="AY3719" i="2" s="1"/>
  <c r="AT3721" i="2"/>
  <c r="AR3727" i="2"/>
  <c r="AY3727" i="2" s="1"/>
  <c r="AT3729" i="2"/>
  <c r="AR3735" i="2"/>
  <c r="AY3735" i="2" s="1"/>
  <c r="AT3737" i="2"/>
  <c r="AR3743" i="2"/>
  <c r="AY3743" i="2" s="1"/>
  <c r="AT3745" i="2"/>
  <c r="AY3745" i="2" s="1"/>
  <c r="AR2818" i="2"/>
  <c r="AY2818" i="2" s="1"/>
  <c r="AT2819" i="2"/>
  <c r="AY2819" i="2" s="1"/>
  <c r="AR279" i="2"/>
  <c r="AY279" i="2" s="1"/>
  <c r="AT3261" i="2"/>
  <c r="AR3752" i="2"/>
  <c r="AY3752" i="2" s="1"/>
  <c r="AT2820" i="2"/>
  <c r="AR3263" i="2"/>
  <c r="AY3263" i="2" s="1"/>
  <c r="AT2825" i="2"/>
  <c r="AY2825" i="2" s="1"/>
  <c r="AR3497" i="2"/>
  <c r="AY3497" i="2" s="1"/>
  <c r="AT281" i="2"/>
  <c r="AY281" i="2" s="1"/>
  <c r="AR1483" i="2"/>
  <c r="AY1483" i="2" s="1"/>
  <c r="AR3265" i="2"/>
  <c r="AR2830" i="2"/>
  <c r="AR287" i="2"/>
  <c r="AT847" i="2"/>
  <c r="AY847" i="2" s="1"/>
  <c r="AR288" i="2"/>
  <c r="AY288" i="2" s="1"/>
  <c r="AT2211" i="2"/>
  <c r="AR289" i="2"/>
  <c r="AY289" i="2" s="1"/>
  <c r="AT2832" i="2"/>
  <c r="AR853" i="2"/>
  <c r="AT854" i="2"/>
  <c r="AY854" i="2" s="1"/>
  <c r="AR1489" i="2"/>
  <c r="AT855" i="2"/>
  <c r="AY855" i="2" s="1"/>
  <c r="AR1492" i="2"/>
  <c r="AY1492" i="2" s="1"/>
  <c r="AT2216" i="2"/>
  <c r="AR294" i="2"/>
  <c r="AY294" i="2" s="1"/>
  <c r="AT295" i="2"/>
  <c r="AR210" i="2"/>
  <c r="AY210" i="2" s="1"/>
  <c r="AT2734" i="2"/>
  <c r="AR706" i="2"/>
  <c r="AY706" i="2" s="1"/>
  <c r="AT2735" i="2"/>
  <c r="AR2123" i="2"/>
  <c r="AT740" i="2"/>
  <c r="AT3658" i="2"/>
  <c r="AR3222" i="2"/>
  <c r="AT741" i="2"/>
  <c r="AR2126" i="2"/>
  <c r="AT1390" i="2"/>
  <c r="AR3659" i="2"/>
  <c r="AT2129" i="2"/>
  <c r="AR2763" i="2"/>
  <c r="AT3224" i="2"/>
  <c r="AR746" i="2"/>
  <c r="AT2764" i="2"/>
  <c r="AR749" i="2"/>
  <c r="AT3227" i="2"/>
  <c r="AR2772" i="2"/>
  <c r="AY2772" i="2" s="1"/>
  <c r="AT2141" i="2"/>
  <c r="AR1406" i="2"/>
  <c r="AY1406" i="2" s="1"/>
  <c r="AT2773" i="2"/>
  <c r="AR49" i="2"/>
  <c r="AT3235" i="2"/>
  <c r="AR1409" i="2"/>
  <c r="AT50" i="2"/>
  <c r="AR3477" i="2"/>
  <c r="AT765" i="2"/>
  <c r="AT51" i="2"/>
  <c r="AY51" i="2" s="1"/>
  <c r="AT1411" i="2"/>
  <c r="AT240" i="2"/>
  <c r="AY240" i="2" s="1"/>
  <c r="AT1412" i="2"/>
  <c r="AY1412" i="2" s="1"/>
  <c r="AT766" i="2"/>
  <c r="AY766" i="2" s="1"/>
  <c r="AT2148" i="2"/>
  <c r="AY2148" i="2" s="1"/>
  <c r="AT3236" i="2"/>
  <c r="AT241" i="2"/>
  <c r="AY241" i="2" s="1"/>
  <c r="AT242" i="2"/>
  <c r="AY242" i="2" s="1"/>
  <c r="AT2777" i="2"/>
  <c r="AY2777" i="2" s="1"/>
  <c r="AT243" i="2"/>
  <c r="AY243" i="2" s="1"/>
  <c r="AT244" i="2"/>
  <c r="AY244" i="2" s="1"/>
  <c r="AT1413" i="2"/>
  <c r="AY1413" i="2" s="1"/>
  <c r="AT1414" i="2"/>
  <c r="AY1414" i="2" s="1"/>
  <c r="AT3668" i="2"/>
  <c r="AY3668" i="2" s="1"/>
  <c r="AT767" i="2"/>
  <c r="AY767" i="2" s="1"/>
  <c r="AT1415" i="2"/>
  <c r="AY1415" i="2" s="1"/>
  <c r="AT3669" i="2"/>
  <c r="AY3669" i="2" s="1"/>
  <c r="AT1416" i="2"/>
  <c r="AY1416" i="2" s="1"/>
  <c r="AT1417" i="2"/>
  <c r="AT768" i="2"/>
  <c r="AY768" i="2" s="1"/>
  <c r="AT769" i="2"/>
  <c r="AY769" i="2" s="1"/>
  <c r="AT245" i="2"/>
  <c r="AY245" i="2" s="1"/>
  <c r="AT2778" i="2"/>
  <c r="AY2778" i="2" s="1"/>
  <c r="AT3670" i="2"/>
  <c r="AY3670" i="2" s="1"/>
  <c r="AT770" i="2"/>
  <c r="AY770" i="2" s="1"/>
  <c r="AT2149" i="2"/>
  <c r="AY2149" i="2" s="1"/>
  <c r="AT3237" i="2"/>
  <c r="AY3237" i="2" s="1"/>
  <c r="AT1418" i="2"/>
  <c r="AY1418" i="2" s="1"/>
  <c r="AT1419" i="2"/>
  <c r="AY1419" i="2" s="1"/>
  <c r="AT771" i="2"/>
  <c r="AY771" i="2" s="1"/>
  <c r="AT772" i="2"/>
  <c r="AY772" i="2" s="1"/>
  <c r="AT1420" i="2"/>
  <c r="AT2779" i="2"/>
  <c r="AY2779" i="2" s="1"/>
  <c r="AT1421" i="2"/>
  <c r="AY1421" i="2" s="1"/>
  <c r="AT1422" i="2"/>
  <c r="AY1422" i="2" s="1"/>
  <c r="AT8" i="2"/>
  <c r="AY8" i="2" s="1"/>
  <c r="AT2150" i="2"/>
  <c r="AY2150" i="2" s="1"/>
  <c r="AT52" i="2"/>
  <c r="AY52" i="2" s="1"/>
  <c r="AT3238" i="2"/>
  <c r="AY3238" i="2" s="1"/>
  <c r="AT773" i="2"/>
  <c r="AY773" i="2" s="1"/>
  <c r="AT3671" i="2"/>
  <c r="AY3671" i="2" s="1"/>
  <c r="AT2151" i="2"/>
  <c r="AY2151" i="2" s="1"/>
  <c r="AT2152" i="2"/>
  <c r="AY2152" i="2" s="1"/>
  <c r="AT774" i="2"/>
  <c r="AY774" i="2" s="1"/>
  <c r="AT775" i="2"/>
  <c r="AY775" i="2" s="1"/>
  <c r="AT776" i="2"/>
  <c r="AY776" i="2" s="1"/>
  <c r="AT3239" i="2"/>
  <c r="AT3478" i="2"/>
  <c r="AY3478" i="2" s="1"/>
  <c r="AT1423" i="2"/>
  <c r="AY1423" i="2" s="1"/>
  <c r="AT1424" i="2"/>
  <c r="AY1424" i="2" s="1"/>
  <c r="AT777" i="2"/>
  <c r="AY777" i="2" s="1"/>
  <c r="AT778" i="2"/>
  <c r="AY778" i="2" s="1"/>
  <c r="AT779" i="2"/>
  <c r="AT2153" i="2"/>
  <c r="AY2153" i="2" s="1"/>
  <c r="AT780" i="2"/>
  <c r="AT1425" i="2"/>
  <c r="AY1425" i="2" s="1"/>
  <c r="AT781" i="2"/>
  <c r="AY781" i="2" s="1"/>
  <c r="AT246" i="2"/>
  <c r="AY246" i="2" s="1"/>
  <c r="AT782" i="2"/>
  <c r="AY782" i="2" s="1"/>
  <c r="AT247" i="2"/>
  <c r="AY247" i="2" s="1"/>
  <c r="AT53" i="2"/>
  <c r="AY53" i="2" s="1"/>
  <c r="AT2154" i="2"/>
  <c r="AT2780" i="2"/>
  <c r="AT783" i="2"/>
  <c r="AY783" i="2" s="1"/>
  <c r="AT3479" i="2"/>
  <c r="AT3240" i="2"/>
  <c r="AY3240" i="2" s="1"/>
  <c r="AT1426" i="2"/>
  <c r="AY1426" i="2" s="1"/>
  <c r="AT2781" i="2"/>
  <c r="AY2781" i="2" s="1"/>
  <c r="AT3241" i="2"/>
  <c r="AT3672" i="2"/>
  <c r="AT784" i="2"/>
  <c r="AY784" i="2" s="1"/>
  <c r="AT3673" i="2"/>
  <c r="AY3673" i="2" s="1"/>
  <c r="AT1427" i="2"/>
  <c r="AY1427" i="2" s="1"/>
  <c r="AT3674" i="2"/>
  <c r="AY3674" i="2" s="1"/>
  <c r="AT2155" i="2"/>
  <c r="AY2155" i="2" s="1"/>
  <c r="AT3675" i="2"/>
  <c r="AY3675" i="2" s="1"/>
  <c r="AT3676" i="2"/>
  <c r="AY3676" i="2" s="1"/>
  <c r="AT3242" i="2"/>
  <c r="AY3242" i="2" s="1"/>
  <c r="AT3243" i="2"/>
  <c r="AY3243" i="2" s="1"/>
  <c r="AT2782" i="2"/>
  <c r="AY2782" i="2" s="1"/>
  <c r="AT785" i="2"/>
  <c r="AY785" i="2" s="1"/>
  <c r="AT2783" i="2"/>
  <c r="AY2783" i="2" s="1"/>
  <c r="AT54" i="2"/>
  <c r="AT3677" i="2"/>
  <c r="AY3677" i="2" s="1"/>
  <c r="AT786" i="2"/>
  <c r="AT2784" i="2"/>
  <c r="AY2784" i="2" s="1"/>
  <c r="AT3678" i="2"/>
  <c r="AY3678" i="2" s="1"/>
  <c r="AT1428" i="2"/>
  <c r="AY1428" i="2" s="1"/>
  <c r="AT3480" i="2"/>
  <c r="AY3480" i="2" s="1"/>
  <c r="AT2785" i="2"/>
  <c r="AY2785" i="2" s="1"/>
  <c r="AT2156" i="2"/>
  <c r="AY2156" i="2" s="1"/>
  <c r="AT1429" i="2"/>
  <c r="AY1429" i="2" s="1"/>
  <c r="AT2157" i="2"/>
  <c r="AY2157" i="2" s="1"/>
  <c r="AT3679" i="2"/>
  <c r="AY3679" i="2" s="1"/>
  <c r="AT2158" i="2"/>
  <c r="AY2158" i="2" s="1"/>
  <c r="AT1430" i="2"/>
  <c r="AY1430" i="2" s="1"/>
  <c r="AT787" i="2"/>
  <c r="AY787" i="2" s="1"/>
  <c r="AT1431" i="2"/>
  <c r="AY1431" i="2" s="1"/>
  <c r="AT9" i="2"/>
  <c r="AY9" i="2" s="1"/>
  <c r="AT1432" i="2"/>
  <c r="AY1432" i="2" s="1"/>
  <c r="AT1433" i="2"/>
  <c r="AY1433" i="2" s="1"/>
  <c r="AT2159" i="2"/>
  <c r="AY2159" i="2" s="1"/>
  <c r="AT2786" i="2"/>
  <c r="AY2786" i="2" s="1"/>
  <c r="AT3244" i="2"/>
  <c r="AY3244" i="2" s="1"/>
  <c r="AT1434" i="2"/>
  <c r="AY1434" i="2" s="1"/>
  <c r="AT1435" i="2"/>
  <c r="AY1435" i="2" s="1"/>
  <c r="AT55" i="2"/>
  <c r="AY55" i="2" s="1"/>
  <c r="AT1436" i="2"/>
  <c r="AY1436" i="2" s="1"/>
  <c r="AT3245" i="2"/>
  <c r="AY3245" i="2" s="1"/>
  <c r="AT3481" i="2"/>
  <c r="AY3481" i="2" s="1"/>
  <c r="AT788" i="2"/>
  <c r="AT2787" i="2"/>
  <c r="AT1437" i="2"/>
  <c r="AY1437" i="2" s="1"/>
  <c r="AT2788" i="2"/>
  <c r="AY2788" i="2" s="1"/>
  <c r="AT2789" i="2"/>
  <c r="AR789" i="2"/>
  <c r="AY789" i="2" s="1"/>
  <c r="AT2160" i="2"/>
  <c r="AR2790" i="2"/>
  <c r="AY2790" i="2" s="1"/>
  <c r="AT251" i="2"/>
  <c r="AR2791" i="2"/>
  <c r="AY2791" i="2" s="1"/>
  <c r="AT2792" i="2"/>
  <c r="AR2165" i="2"/>
  <c r="AY2165" i="2" s="1"/>
  <c r="AT794" i="2"/>
  <c r="AR3247" i="2"/>
  <c r="AY3247" i="2" s="1"/>
  <c r="AT1443" i="2"/>
  <c r="AR255" i="2"/>
  <c r="AY255" i="2" s="1"/>
  <c r="AT1444" i="2"/>
  <c r="AY1444" i="2" s="1"/>
  <c r="AY1445" i="2"/>
  <c r="AR2169" i="2"/>
  <c r="AY2169" i="2" s="1"/>
  <c r="AT801" i="2"/>
  <c r="AR804" i="2"/>
  <c r="AY804" i="2" s="1"/>
  <c r="AT1448" i="2"/>
  <c r="AR258" i="2"/>
  <c r="AY258" i="2" s="1"/>
  <c r="AT3250" i="2"/>
  <c r="AR2175" i="2"/>
  <c r="AY2175" i="2" s="1"/>
  <c r="AT1450" i="2"/>
  <c r="AR1453" i="2"/>
  <c r="AY1453" i="2" s="1"/>
  <c r="AT1455" i="2"/>
  <c r="AR808" i="2"/>
  <c r="AY808" i="2" s="1"/>
  <c r="AT2800" i="2"/>
  <c r="AY2800" i="2" s="1"/>
  <c r="AY2802" i="2"/>
  <c r="AR809" i="2"/>
  <c r="AT262" i="2"/>
  <c r="AR2180" i="2"/>
  <c r="AY2180" i="2" s="1"/>
  <c r="AT2181" i="2"/>
  <c r="AY2181" i="2" s="1"/>
  <c r="AR1459" i="2"/>
  <c r="AY1459" i="2" s="1"/>
  <c r="AT812" i="2"/>
  <c r="AY812" i="2" s="1"/>
  <c r="AY2184" i="2"/>
  <c r="AR3683" i="2"/>
  <c r="AT3685" i="2"/>
  <c r="AY3685" i="2" s="1"/>
  <c r="AY58" i="2"/>
  <c r="AR2187" i="2"/>
  <c r="AY2187" i="2" s="1"/>
  <c r="AT3253" i="2"/>
  <c r="AY3253" i="2" s="1"/>
  <c r="AR3254" i="2"/>
  <c r="AY3254" i="2" s="1"/>
  <c r="AT267" i="2"/>
  <c r="AR2191" i="2"/>
  <c r="AY2191" i="2" s="1"/>
  <c r="AT2807" i="2"/>
  <c r="AY2807" i="2" s="1"/>
  <c r="AY816" i="2"/>
  <c r="AR2810" i="2"/>
  <c r="AY2810" i="2" s="1"/>
  <c r="AT1463" i="2"/>
  <c r="AY1463" i="2" s="1"/>
  <c r="AY3688" i="2"/>
  <c r="AR3690" i="2"/>
  <c r="AT3692" i="2"/>
  <c r="AR3698" i="2"/>
  <c r="AY3698" i="2" s="1"/>
  <c r="AT3700" i="2"/>
  <c r="AR3706" i="2"/>
  <c r="AY3706" i="2" s="1"/>
  <c r="AT3708" i="2"/>
  <c r="AY3708" i="2" s="1"/>
  <c r="AY3710" i="2"/>
  <c r="AR1465" i="2"/>
  <c r="AY1465" i="2" s="1"/>
  <c r="AT820" i="2"/>
  <c r="AY820" i="2" s="1"/>
  <c r="AY821" i="2"/>
  <c r="AR823" i="2"/>
  <c r="AT1468" i="2"/>
  <c r="AY1468" i="2" s="1"/>
  <c r="AR269" i="2"/>
  <c r="AY269" i="2" s="1"/>
  <c r="AT829" i="2"/>
  <c r="AR3712" i="2"/>
  <c r="AY3712" i="2" s="1"/>
  <c r="AT272" i="2"/>
  <c r="AY272" i="2" s="1"/>
  <c r="AY2813" i="2"/>
  <c r="AR273" i="2"/>
  <c r="AY273" i="2" s="1"/>
  <c r="AT1471" i="2"/>
  <c r="AY1471" i="2" s="1"/>
  <c r="AY2814" i="2"/>
  <c r="AR2815" i="2"/>
  <c r="AT1472" i="2"/>
  <c r="AR832" i="2"/>
  <c r="AY832" i="2" s="1"/>
  <c r="AT276" i="2"/>
  <c r="AR278" i="2"/>
  <c r="AY278" i="2" s="1"/>
  <c r="AT3494" i="2"/>
  <c r="AY3494" i="2" s="1"/>
  <c r="AR3718" i="2"/>
  <c r="AY3718" i="2" s="1"/>
  <c r="AT3720" i="2"/>
  <c r="AY3720" i="2" s="1"/>
  <c r="AR3726" i="2"/>
  <c r="AT3728" i="2"/>
  <c r="AR3734" i="2"/>
  <c r="AY3734" i="2" s="1"/>
  <c r="AT3736" i="2"/>
  <c r="AR3742" i="2"/>
  <c r="AY3742" i="2" s="1"/>
  <c r="AT3744" i="2"/>
  <c r="AY3744" i="2" s="1"/>
  <c r="AR1474" i="2"/>
  <c r="AY1474" i="2" s="1"/>
  <c r="AT1475" i="2"/>
  <c r="AY1475" i="2" s="1"/>
  <c r="AR837" i="2"/>
  <c r="AT280" i="2"/>
  <c r="AR3751" i="2"/>
  <c r="AY3751" i="2" s="1"/>
  <c r="AT1478" i="2"/>
  <c r="AR3495" i="2"/>
  <c r="AY3495" i="2" s="1"/>
  <c r="AT3264" i="2"/>
  <c r="AR2203" i="2"/>
  <c r="AY2203" i="2" s="1"/>
  <c r="AT3754" i="2"/>
  <c r="AR1482" i="2"/>
  <c r="AY1482" i="2" s="1"/>
  <c r="AT1484" i="2"/>
  <c r="AR61" i="2"/>
  <c r="AR2206" i="2"/>
  <c r="AR3266" i="2"/>
  <c r="AY3266" i="2" s="1"/>
  <c r="AT846" i="2"/>
  <c r="AR2210" i="2"/>
  <c r="AY2210" i="2" s="1"/>
  <c r="AT849" i="2"/>
  <c r="AR850" i="2"/>
  <c r="AY850" i="2" s="1"/>
  <c r="AT851" i="2"/>
  <c r="AR2213" i="2"/>
  <c r="AY2213" i="2" s="1"/>
  <c r="AT291" i="2"/>
  <c r="AR2214" i="2"/>
  <c r="AY2214" i="2" s="1"/>
  <c r="AT292" i="2"/>
  <c r="AR1491" i="2"/>
  <c r="AY1491" i="2" s="1"/>
  <c r="AT2215" i="2"/>
  <c r="AR1494" i="2"/>
  <c r="AT1495" i="2"/>
  <c r="AR2217" i="2"/>
  <c r="AY2217" i="2" s="1"/>
  <c r="AT2219" i="2"/>
  <c r="AR3760" i="2"/>
  <c r="AY3760" i="2" s="1"/>
  <c r="AT3762" i="2"/>
  <c r="AR3768" i="2"/>
  <c r="AY3768" i="2" s="1"/>
  <c r="AT3770" i="2"/>
  <c r="AR296" i="2"/>
  <c r="AY296" i="2" s="1"/>
  <c r="AT2222" i="2"/>
  <c r="AR298" i="2"/>
  <c r="AY298" i="2" s="1"/>
  <c r="AT299" i="2"/>
  <c r="AR1503" i="2"/>
  <c r="AY1503" i="2" s="1"/>
  <c r="AT1504" i="2"/>
  <c r="AR2224" i="2"/>
  <c r="AY2224" i="2" s="1"/>
  <c r="AT1506" i="2"/>
  <c r="AR2226" i="2"/>
  <c r="AT2227" i="2"/>
  <c r="AY2227" i="2" s="1"/>
  <c r="AR1507" i="2"/>
  <c r="AY1507" i="2" s="1"/>
  <c r="AT303" i="2"/>
  <c r="AY303" i="2" s="1"/>
  <c r="AR3308" i="2"/>
  <c r="AR373" i="2"/>
  <c r="AR3824" i="2"/>
  <c r="AR3832" i="2"/>
  <c r="AT3842" i="2"/>
  <c r="AT3850" i="2"/>
  <c r="AT3858" i="2"/>
  <c r="AT3866" i="2"/>
  <c r="AT2853" i="2"/>
  <c r="AT309" i="2"/>
  <c r="AT878" i="2"/>
  <c r="AT1526" i="2"/>
  <c r="AT311" i="2"/>
  <c r="AT314" i="2"/>
  <c r="AT3506" i="2"/>
  <c r="AT3279" i="2"/>
  <c r="AT1537" i="2"/>
  <c r="AT317" i="2"/>
  <c r="AT887" i="2"/>
  <c r="AT2862" i="2"/>
  <c r="AT3883" i="2"/>
  <c r="AT320" i="2"/>
  <c r="AT1546" i="2"/>
  <c r="AR3948" i="2"/>
  <c r="AT908" i="2"/>
  <c r="AR3511" i="2"/>
  <c r="AT1577" i="2"/>
  <c r="AR2880" i="2"/>
  <c r="AT76" i="2"/>
  <c r="AR1582" i="2"/>
  <c r="AT3950" i="2"/>
  <c r="AR1584" i="2"/>
  <c r="AT2882" i="2"/>
  <c r="AR2282" i="2"/>
  <c r="AT345" i="2"/>
  <c r="AR2284" i="2"/>
  <c r="AT1588" i="2"/>
  <c r="AR918" i="2"/>
  <c r="AT1590" i="2"/>
  <c r="AR2285" i="2"/>
  <c r="AT351" i="2"/>
  <c r="AR2286" i="2"/>
  <c r="AT925" i="2"/>
  <c r="AR3297" i="2"/>
  <c r="AT353" i="2"/>
  <c r="AR1596" i="2"/>
  <c r="AT1597" i="2"/>
  <c r="AR930" i="2"/>
  <c r="AT1598" i="2"/>
  <c r="AR357" i="2"/>
  <c r="AT3513" i="2"/>
  <c r="AR1599" i="2"/>
  <c r="AT77" i="2"/>
  <c r="AR3301" i="2"/>
  <c r="AT2890" i="2"/>
  <c r="AR2300" i="2"/>
  <c r="AT2301" i="2"/>
  <c r="AR2302" i="2"/>
  <c r="AT360" i="2"/>
  <c r="AR2895" i="2"/>
  <c r="AT81" i="2"/>
  <c r="AR363" i="2"/>
  <c r="AT1610" i="2"/>
  <c r="AR2898" i="2"/>
  <c r="AT2899" i="2"/>
  <c r="AR3517" i="2"/>
  <c r="AT364" i="2"/>
  <c r="AR365" i="2"/>
  <c r="AT2305" i="2"/>
  <c r="AR3957" i="2"/>
  <c r="AT936" i="2"/>
  <c r="AR2309" i="2"/>
  <c r="AT2908" i="2"/>
  <c r="AR367" i="2"/>
  <c r="AT368" i="2"/>
  <c r="AR3305" i="2"/>
  <c r="AT940" i="2"/>
  <c r="AR2314" i="2"/>
  <c r="AT83" i="2"/>
  <c r="AR1622" i="2"/>
  <c r="AT2318" i="2"/>
  <c r="AR2320" i="2"/>
  <c r="AT3963" i="2"/>
  <c r="AR2914" i="2"/>
  <c r="AT3970" i="2"/>
  <c r="AR3975" i="2"/>
  <c r="AT3977" i="2"/>
  <c r="AR3307" i="2"/>
  <c r="AT3982" i="2"/>
  <c r="AR3988" i="2"/>
  <c r="AT3990" i="2"/>
  <c r="AR3996" i="2"/>
  <c r="AT3998" i="2"/>
  <c r="AR4004" i="2"/>
  <c r="AT4006" i="2"/>
  <c r="AR4012" i="2"/>
  <c r="AT4014" i="2"/>
  <c r="AR4020" i="2"/>
  <c r="AT4022" i="2"/>
  <c r="AR4028" i="2"/>
  <c r="AT4030" i="2"/>
  <c r="AR4036" i="2"/>
  <c r="AT1623" i="2"/>
  <c r="AR1624" i="2"/>
  <c r="AT2327" i="2"/>
  <c r="AR4038" i="2"/>
  <c r="AT4040" i="2"/>
  <c r="AR4046" i="2"/>
  <c r="AT4048" i="2"/>
  <c r="AR2331" i="2"/>
  <c r="AR2921" i="2"/>
  <c r="AT4057" i="2"/>
  <c r="AR4061" i="2"/>
  <c r="AY4061" i="2" s="1"/>
  <c r="AT4062" i="2"/>
  <c r="AY4062" i="2" s="1"/>
  <c r="AR4067" i="2"/>
  <c r="AY4067" i="2" s="1"/>
  <c r="AT3312" i="2"/>
  <c r="AY3312" i="2" s="1"/>
  <c r="AR4073" i="2"/>
  <c r="AY4073" i="2" s="1"/>
  <c r="AT4075" i="2"/>
  <c r="AR4081" i="2"/>
  <c r="AY4081" i="2" s="1"/>
  <c r="AT4083" i="2"/>
  <c r="AR4089" i="2"/>
  <c r="AY4089" i="2" s="1"/>
  <c r="AT4091" i="2"/>
  <c r="AY4091" i="2" s="1"/>
  <c r="AR4097" i="2"/>
  <c r="AY4097" i="2" s="1"/>
  <c r="AT4099" i="2"/>
  <c r="AY4099" i="2" s="1"/>
  <c r="AR4105" i="2"/>
  <c r="AY4105" i="2" s="1"/>
  <c r="AT4107" i="2"/>
  <c r="AR4112" i="2"/>
  <c r="AY4112" i="2" s="1"/>
  <c r="AT4114" i="2"/>
  <c r="AR4120" i="2"/>
  <c r="AY4120" i="2" s="1"/>
  <c r="AT4122" i="2"/>
  <c r="AY4122" i="2" s="1"/>
  <c r="AR4128" i="2"/>
  <c r="AY4128" i="2" s="1"/>
  <c r="AT3313" i="2"/>
  <c r="AY3313" i="2" s="1"/>
  <c r="AR4132" i="2"/>
  <c r="AY4132" i="2" s="1"/>
  <c r="AT4134" i="2"/>
  <c r="AR3317" i="2"/>
  <c r="AY3317" i="2" s="1"/>
  <c r="AT945" i="2"/>
  <c r="AR4139" i="2"/>
  <c r="AY4139" i="2" s="1"/>
  <c r="AT4141" i="2"/>
  <c r="AY4141" i="2" s="1"/>
  <c r="AR376" i="2"/>
  <c r="AY376" i="2" s="1"/>
  <c r="AT84" i="2"/>
  <c r="AY84" i="2" s="1"/>
  <c r="AR4147" i="2"/>
  <c r="AR379" i="2"/>
  <c r="AR2927" i="2"/>
  <c r="AR2341" i="2"/>
  <c r="AR3322" i="2"/>
  <c r="AR948" i="2"/>
  <c r="AR383" i="2"/>
  <c r="AR2930" i="2"/>
  <c r="AR2350" i="2"/>
  <c r="AR956" i="2"/>
  <c r="AR2352" i="2"/>
  <c r="AR4162" i="2"/>
  <c r="AY4162" i="2" s="1"/>
  <c r="AR2940" i="2"/>
  <c r="AY2940" i="2" s="1"/>
  <c r="AR3847" i="2"/>
  <c r="AY3847" i="2" s="1"/>
  <c r="AR3855" i="2"/>
  <c r="AY3855" i="2" s="1"/>
  <c r="AR2251" i="2"/>
  <c r="AR882" i="2"/>
  <c r="AR1531" i="2"/>
  <c r="AR1535" i="2"/>
  <c r="AR885" i="2"/>
  <c r="AR2860" i="2"/>
  <c r="AR3882" i="2"/>
  <c r="AR3281" i="2"/>
  <c r="AR2864" i="2"/>
  <c r="AR891" i="2"/>
  <c r="AR3918" i="2"/>
  <c r="AR2269" i="2"/>
  <c r="AR1567" i="2"/>
  <c r="AR3927" i="2"/>
  <c r="AR336" i="2"/>
  <c r="AR3932" i="2"/>
  <c r="AR3940" i="2"/>
  <c r="AR3290" i="2"/>
  <c r="AR339" i="2"/>
  <c r="AR342" i="2"/>
  <c r="AR4053" i="2"/>
  <c r="AR943" i="2"/>
  <c r="AR4054" i="2"/>
  <c r="AY980" i="2"/>
  <c r="AT2248" i="2"/>
  <c r="AT2251" i="2"/>
  <c r="AT882" i="2"/>
  <c r="AT315" i="2"/>
  <c r="AT1531" i="2"/>
  <c r="AT1535" i="2"/>
  <c r="AT885" i="2"/>
  <c r="AT2860" i="2"/>
  <c r="AT3882" i="2"/>
  <c r="AT3281" i="2"/>
  <c r="AT2864" i="2"/>
  <c r="AT891" i="2"/>
  <c r="AR3917" i="2"/>
  <c r="AR1563" i="2"/>
  <c r="AR1566" i="2"/>
  <c r="AR3926" i="2"/>
  <c r="AR335" i="2"/>
  <c r="AR3931" i="2"/>
  <c r="AR3939" i="2"/>
  <c r="AR1571" i="2"/>
  <c r="AR2276" i="2"/>
  <c r="AR341" i="2"/>
  <c r="AR928" i="2"/>
  <c r="AT356" i="2"/>
  <c r="AR2292" i="2"/>
  <c r="AT2293" i="2"/>
  <c r="AR1602" i="2"/>
  <c r="AT3302" i="2"/>
  <c r="AR362" i="2"/>
  <c r="AT1609" i="2"/>
  <c r="AR3303" i="2"/>
  <c r="AT934" i="2"/>
  <c r="AR2901" i="2"/>
  <c r="AT2903" i="2"/>
  <c r="AR2304" i="2"/>
  <c r="AT2906" i="2"/>
  <c r="AR2307" i="2"/>
  <c r="AT3956" i="2"/>
  <c r="AR937" i="2"/>
  <c r="AT938" i="2"/>
  <c r="AR1619" i="2"/>
  <c r="AT3304" i="2"/>
  <c r="AR2909" i="2"/>
  <c r="AT3519" i="2"/>
  <c r="AR2312" i="2"/>
  <c r="AR2317" i="2"/>
  <c r="AR3959" i="2"/>
  <c r="AT3961" i="2"/>
  <c r="AR3966" i="2"/>
  <c r="AT3968" i="2"/>
  <c r="AR3972" i="2"/>
  <c r="AT3974" i="2"/>
  <c r="AR3979" i="2"/>
  <c r="AT2321" i="2"/>
  <c r="AR3985" i="2"/>
  <c r="AT3987" i="2"/>
  <c r="AR3993" i="2"/>
  <c r="AT3995" i="2"/>
  <c r="AR4001" i="2"/>
  <c r="AT4003" i="2"/>
  <c r="AR4009" i="2"/>
  <c r="AT4011" i="2"/>
  <c r="AR4017" i="2"/>
  <c r="AT4019" i="2"/>
  <c r="AR4025" i="2"/>
  <c r="AT4027" i="2"/>
  <c r="AR4033" i="2"/>
  <c r="AT4035" i="2"/>
  <c r="AR2324" i="2"/>
  <c r="AT4037" i="2"/>
  <c r="AR372" i="2"/>
  <c r="AR4043" i="2"/>
  <c r="AT4045" i="2"/>
  <c r="AR4052" i="2"/>
  <c r="AR2919" i="2"/>
  <c r="AR2334" i="2"/>
  <c r="AR4059" i="2"/>
  <c r="AT4060" i="2"/>
  <c r="AY4060" i="2" s="1"/>
  <c r="AR4064" i="2"/>
  <c r="AT4066" i="2"/>
  <c r="AR4070" i="2"/>
  <c r="AT4072" i="2"/>
  <c r="AY4072" i="2" s="1"/>
  <c r="AR4078" i="2"/>
  <c r="AT4080" i="2"/>
  <c r="AY4080" i="2" s="1"/>
  <c r="AR4086" i="2"/>
  <c r="AT4088" i="2"/>
  <c r="AY4088" i="2" s="1"/>
  <c r="AR4094" i="2"/>
  <c r="AT4096" i="2"/>
  <c r="AR4102" i="2"/>
  <c r="AT4104" i="2"/>
  <c r="AY4104" i="2" s="1"/>
  <c r="AR1626" i="2"/>
  <c r="AT4111" i="2"/>
  <c r="AY4111" i="2" s="1"/>
  <c r="AR4117" i="2"/>
  <c r="AT4119" i="2"/>
  <c r="AY4119" i="2" s="1"/>
  <c r="AR4125" i="2"/>
  <c r="AT4127" i="2"/>
  <c r="AY4127" i="2" s="1"/>
  <c r="AR4129" i="2"/>
  <c r="AT4131" i="2"/>
  <c r="AY4131" i="2" s="1"/>
  <c r="AR4137" i="2"/>
  <c r="AT3316" i="2"/>
  <c r="AY3316" i="2" s="1"/>
  <c r="AR946" i="2"/>
  <c r="AT4138" i="2"/>
  <c r="AY4138" i="2" s="1"/>
  <c r="AR4144" i="2"/>
  <c r="AT4146" i="2"/>
  <c r="AY4146" i="2" s="1"/>
  <c r="AR377" i="2"/>
  <c r="AR3521" i="2"/>
  <c r="AR2926" i="2"/>
  <c r="AR1635" i="2"/>
  <c r="AR1639" i="2"/>
  <c r="AR3522" i="2"/>
  <c r="AR3326" i="2"/>
  <c r="AR951" i="2"/>
  <c r="AR953" i="2"/>
  <c r="AR954" i="2"/>
  <c r="AR1646" i="2"/>
  <c r="AR87" i="2"/>
  <c r="AT1648" i="2"/>
  <c r="AR1650" i="2"/>
  <c r="AT389" i="2"/>
  <c r="AR391" i="2"/>
  <c r="AT393" i="2"/>
  <c r="AR962" i="2"/>
  <c r="AT1653" i="2"/>
  <c r="AR2934" i="2"/>
  <c r="AT964" i="2"/>
  <c r="AR3526" i="2"/>
  <c r="AT1657" i="2"/>
  <c r="AR396" i="2"/>
  <c r="AT2362" i="2"/>
  <c r="AR4154" i="2"/>
  <c r="AT4156" i="2"/>
  <c r="AR91" i="2"/>
  <c r="AT2364" i="2"/>
  <c r="AR4159" i="2"/>
  <c r="AT4161" i="2"/>
  <c r="AR3335" i="2"/>
  <c r="AT968" i="2"/>
  <c r="AY968" i="2" s="1"/>
  <c r="AR3828" i="2"/>
  <c r="AR3836" i="2"/>
  <c r="AR865" i="2"/>
  <c r="AY865" i="2" s="1"/>
  <c r="AT3273" i="2"/>
  <c r="AY3273" i="2" s="1"/>
  <c r="AR1511" i="2"/>
  <c r="AY1511" i="2" s="1"/>
  <c r="AT1512" i="2"/>
  <c r="AR3774" i="2"/>
  <c r="AY3774" i="2" s="1"/>
  <c r="AT3776" i="2"/>
  <c r="AY3776" i="2" s="1"/>
  <c r="AR3275" i="2"/>
  <c r="AY3275" i="2" s="1"/>
  <c r="AT2233" i="2"/>
  <c r="AY2233" i="2" s="1"/>
  <c r="AR2236" i="2"/>
  <c r="AY2236" i="2" s="1"/>
  <c r="AT2847" i="2"/>
  <c r="AR870" i="2"/>
  <c r="AT2239" i="2"/>
  <c r="AR3277" i="2"/>
  <c r="AT872" i="2"/>
  <c r="AY872" i="2" s="1"/>
  <c r="AR2242" i="2"/>
  <c r="AT2243" i="2"/>
  <c r="AY2243" i="2" s="1"/>
  <c r="AR3780" i="2"/>
  <c r="AT3782" i="2"/>
  <c r="AY3782" i="2" s="1"/>
  <c r="AR3788" i="2"/>
  <c r="AT3790" i="2"/>
  <c r="AR3827" i="2"/>
  <c r="AR3835" i="2"/>
  <c r="AT3845" i="2"/>
  <c r="AT3853" i="2"/>
  <c r="AT3861" i="2"/>
  <c r="AT3869" i="2"/>
  <c r="AT1521" i="2"/>
  <c r="AT3504" i="2"/>
  <c r="AT3875" i="2"/>
  <c r="AT3877" i="2"/>
  <c r="AT312" i="2"/>
  <c r="AT1528" i="2"/>
  <c r="AT2856" i="2"/>
  <c r="AT1533" i="2"/>
  <c r="AT3880" i="2"/>
  <c r="AT886" i="2"/>
  <c r="AT3881" i="2"/>
  <c r="AT1543" i="2"/>
  <c r="AT1545" i="2"/>
  <c r="AT2866" i="2"/>
  <c r="AT2279" i="2"/>
  <c r="AR3294" i="2"/>
  <c r="AT1575" i="2"/>
  <c r="AR910" i="2"/>
  <c r="AY910" i="2" s="1"/>
  <c r="AT2878" i="2"/>
  <c r="AY2878" i="2" s="1"/>
  <c r="AR2280" i="2"/>
  <c r="AY2280" i="2" s="1"/>
  <c r="AT912" i="2"/>
  <c r="AY912" i="2" s="1"/>
  <c r="AR3951" i="2"/>
  <c r="AT2881" i="2"/>
  <c r="AY2881" i="2" s="1"/>
  <c r="AR1586" i="2"/>
  <c r="AT2883" i="2"/>
  <c r="AY2883" i="2" s="1"/>
  <c r="AR346" i="2"/>
  <c r="AT916" i="2"/>
  <c r="AY916" i="2" s="1"/>
  <c r="AR347" i="2"/>
  <c r="AT348" i="2"/>
  <c r="AY348" i="2" s="1"/>
  <c r="AR2884" i="2"/>
  <c r="AT350" i="2"/>
  <c r="AY350" i="2" s="1"/>
  <c r="AR2885" i="2"/>
  <c r="AY2885" i="2" s="1"/>
  <c r="AT923" i="2"/>
  <c r="AY923" i="2" s="1"/>
  <c r="AR1593" i="2"/>
  <c r="AY1593" i="2" s="1"/>
  <c r="AT352" i="2"/>
  <c r="AY352" i="2" s="1"/>
  <c r="AR2886" i="2"/>
  <c r="AY2886" i="2" s="1"/>
  <c r="AT354" i="2"/>
  <c r="AY354" i="2" s="1"/>
  <c r="AR2887" i="2"/>
  <c r="AT928" i="2"/>
  <c r="AR3512" i="2"/>
  <c r="AT2292" i="2"/>
  <c r="AR3299" i="2"/>
  <c r="AY3299" i="2" s="1"/>
  <c r="AT358" i="2"/>
  <c r="AY358" i="2" s="1"/>
  <c r="AR931" i="2"/>
  <c r="AY931" i="2" s="1"/>
  <c r="AT78" i="2"/>
  <c r="AY78" i="2" s="1"/>
  <c r="AR2298" i="2"/>
  <c r="AT1602" i="2"/>
  <c r="AR2892" i="2"/>
  <c r="AT2893" i="2"/>
  <c r="AR1606" i="2"/>
  <c r="AY1606" i="2" s="1"/>
  <c r="AT1607" i="2"/>
  <c r="AY1607" i="2" s="1"/>
  <c r="AR933" i="2"/>
  <c r="AY933" i="2" s="1"/>
  <c r="AT362" i="2"/>
  <c r="AR3514" i="2"/>
  <c r="AT3303" i="2"/>
  <c r="AR1612" i="2"/>
  <c r="AY1612" i="2" s="1"/>
  <c r="AT2901" i="2"/>
  <c r="AR2904" i="2"/>
  <c r="AY2904" i="2" s="1"/>
  <c r="AT2304" i="2"/>
  <c r="AR1614" i="2"/>
  <c r="AY1614" i="2" s="1"/>
  <c r="AT2307" i="2"/>
  <c r="AR2907" i="2"/>
  <c r="AY2907" i="2" s="1"/>
  <c r="AT937" i="2"/>
  <c r="AR1617" i="2"/>
  <c r="AY1617" i="2" s="1"/>
  <c r="AT1619" i="2"/>
  <c r="AR1620" i="2"/>
  <c r="AY1620" i="2" s="1"/>
  <c r="AT2909" i="2"/>
  <c r="AR2311" i="2"/>
  <c r="AY2311" i="2" s="1"/>
  <c r="AT2312" i="2"/>
  <c r="AR2316" i="2"/>
  <c r="AY2316" i="2" s="1"/>
  <c r="AT2317" i="2"/>
  <c r="AR2319" i="2"/>
  <c r="AY2319" i="2" s="1"/>
  <c r="AT3959" i="2"/>
  <c r="AR3964" i="2"/>
  <c r="AT3966" i="2"/>
  <c r="AR3306" i="2"/>
  <c r="AY3306" i="2" s="1"/>
  <c r="AT3972" i="2"/>
  <c r="AR2915" i="2"/>
  <c r="AY2915" i="2" s="1"/>
  <c r="AT3979" i="2"/>
  <c r="AR3983" i="2"/>
  <c r="AY3983" i="2" s="1"/>
  <c r="AT3985" i="2"/>
  <c r="AR3991" i="2"/>
  <c r="AT3993" i="2"/>
  <c r="AR3999" i="2"/>
  <c r="AY3999" i="2" s="1"/>
  <c r="AT4001" i="2"/>
  <c r="AR4007" i="2"/>
  <c r="AY4007" i="2" s="1"/>
  <c r="AT4009" i="2"/>
  <c r="AR4015" i="2"/>
  <c r="AY4015" i="2" s="1"/>
  <c r="AT4017" i="2"/>
  <c r="AR4023" i="2"/>
  <c r="AT4025" i="2"/>
  <c r="AR4031" i="2"/>
  <c r="AY4031" i="2" s="1"/>
  <c r="AT4033" i="2"/>
  <c r="AR942" i="2"/>
  <c r="AY942" i="2" s="1"/>
  <c r="AT2324" i="2"/>
  <c r="AR2328" i="2"/>
  <c r="AY2328" i="2" s="1"/>
  <c r="AT372" i="2"/>
  <c r="AR4041" i="2"/>
  <c r="AT4043" i="2"/>
  <c r="AR4049" i="2"/>
  <c r="AY4049" i="2" s="1"/>
  <c r="AR4050" i="2"/>
  <c r="AR2918" i="2"/>
  <c r="AR2333" i="2"/>
  <c r="AR4058" i="2"/>
  <c r="AY4058" i="2" s="1"/>
  <c r="AT4059" i="2"/>
  <c r="AR3311" i="2"/>
  <c r="AY3311" i="2" s="1"/>
  <c r="AT4064" i="2"/>
  <c r="AR2338" i="2"/>
  <c r="AY2338" i="2" s="1"/>
  <c r="AT4070" i="2"/>
  <c r="AR4076" i="2"/>
  <c r="AY4076" i="2" s="1"/>
  <c r="AT4078" i="2"/>
  <c r="AR4084" i="2"/>
  <c r="AY4084" i="2" s="1"/>
  <c r="AT4086" i="2"/>
  <c r="AR4092" i="2"/>
  <c r="AY4092" i="2" s="1"/>
  <c r="AT4094" i="2"/>
  <c r="AR4100" i="2"/>
  <c r="AY4100" i="2" s="1"/>
  <c r="AT4102" i="2"/>
  <c r="AR4108" i="2"/>
  <c r="AY4108" i="2" s="1"/>
  <c r="AT1626" i="2"/>
  <c r="AR4115" i="2"/>
  <c r="AY4115" i="2" s="1"/>
  <c r="AT4117" i="2"/>
  <c r="AR4123" i="2"/>
  <c r="AY4123" i="2" s="1"/>
  <c r="AT4125" i="2"/>
  <c r="AR3314" i="2"/>
  <c r="AY3314" i="2" s="1"/>
  <c r="AT4129" i="2"/>
  <c r="AR4135" i="2"/>
  <c r="AY4135" i="2" s="1"/>
  <c r="AT4137" i="2"/>
  <c r="AR374" i="2"/>
  <c r="AY374" i="2" s="1"/>
  <c r="AT946" i="2"/>
  <c r="AR4142" i="2"/>
  <c r="AY4142" i="2" s="1"/>
  <c r="AT4144" i="2"/>
  <c r="AR1629" i="2"/>
  <c r="AY1629" i="2" s="1"/>
  <c r="AR1630" i="2"/>
  <c r="AR2925" i="2"/>
  <c r="AR1633" i="2"/>
  <c r="AR1637" i="2"/>
  <c r="AR2346" i="2"/>
  <c r="AR3325" i="2"/>
  <c r="AR2347" i="2"/>
  <c r="AR2349" i="2"/>
  <c r="AR1645" i="2"/>
  <c r="AR957" i="2"/>
  <c r="AR1647" i="2"/>
  <c r="AR92" i="2"/>
  <c r="AT4178" i="2"/>
  <c r="AY4178" i="2" s="1"/>
  <c r="AR1694" i="2"/>
  <c r="AR1704" i="2"/>
  <c r="AY1704" i="2" s="1"/>
  <c r="AR3528" i="2"/>
  <c r="AR2942" i="2"/>
  <c r="AR2944" i="2"/>
  <c r="AR1668" i="2"/>
  <c r="AR2946" i="2"/>
  <c r="AR4169" i="2"/>
  <c r="AR976" i="2"/>
  <c r="AR2373" i="2"/>
  <c r="AT95" i="2"/>
  <c r="AY95" i="2" s="1"/>
  <c r="AR978" i="2"/>
  <c r="AT2948" i="2"/>
  <c r="AR408" i="2"/>
  <c r="AT409" i="2"/>
  <c r="AR96" i="2"/>
  <c r="AT2380" i="2"/>
  <c r="AY2380" i="2" s="1"/>
  <c r="AR2381" i="2"/>
  <c r="AT1681" i="2"/>
  <c r="AY1681" i="2" s="1"/>
  <c r="AR2384" i="2"/>
  <c r="AT4177" i="2"/>
  <c r="AR1686" i="2"/>
  <c r="AT1687" i="2"/>
  <c r="AR2385" i="2"/>
  <c r="AT2386" i="2"/>
  <c r="AY2386" i="2" s="1"/>
  <c r="AR3532" i="2"/>
  <c r="AT2952" i="2"/>
  <c r="AY2952" i="2" s="1"/>
  <c r="AR2953" i="2"/>
  <c r="AT2954" i="2"/>
  <c r="AR3344" i="2"/>
  <c r="AT417" i="2"/>
  <c r="AR418" i="2"/>
  <c r="AT419" i="2"/>
  <c r="AY419" i="2" s="1"/>
  <c r="AR420" i="2"/>
  <c r="AT3347" i="2"/>
  <c r="AY3347" i="2" s="1"/>
  <c r="AR3348" i="2"/>
  <c r="AT421" i="2"/>
  <c r="AR422" i="2"/>
  <c r="AT1698" i="2"/>
  <c r="AR2960" i="2"/>
  <c r="AT1699" i="2"/>
  <c r="AY1699" i="2" s="1"/>
  <c r="AR3535" i="2"/>
  <c r="AT425" i="2"/>
  <c r="AY425" i="2" s="1"/>
  <c r="AR996" i="2"/>
  <c r="AT2962" i="2"/>
  <c r="AR101" i="2"/>
  <c r="AT2963" i="2"/>
  <c r="AR999" i="2"/>
  <c r="AT1000" i="2"/>
  <c r="AY1000" i="2" s="1"/>
  <c r="AR102" i="2"/>
  <c r="AT2403" i="2"/>
  <c r="AY2403" i="2" s="1"/>
  <c r="AR1003" i="2"/>
  <c r="AT431" i="2"/>
  <c r="AR1711" i="2"/>
  <c r="AT1006" i="2"/>
  <c r="AR1712" i="2"/>
  <c r="AT3537" i="2"/>
  <c r="AY3537" i="2" s="1"/>
  <c r="AR104" i="2"/>
  <c r="AT3538" i="2"/>
  <c r="AY3538" i="2" s="1"/>
  <c r="AR434" i="2"/>
  <c r="AT435" i="2"/>
  <c r="AR2415" i="2"/>
  <c r="AT2416" i="2"/>
  <c r="AR2417" i="2"/>
  <c r="AT2419" i="2"/>
  <c r="AY2419" i="2" s="1"/>
  <c r="AR437" i="2"/>
  <c r="AT1009" i="2"/>
  <c r="AY1009" i="2" s="1"/>
  <c r="AY1695" i="2"/>
  <c r="AY1706" i="2"/>
  <c r="AY1010" i="2"/>
  <c r="AY1719" i="2"/>
  <c r="AR970" i="2"/>
  <c r="AT3528" i="2"/>
  <c r="AR1663" i="2"/>
  <c r="AT2942" i="2"/>
  <c r="AR2368" i="2"/>
  <c r="AT2944" i="2"/>
  <c r="AR403" i="2"/>
  <c r="AT1668" i="2"/>
  <c r="AR405" i="2"/>
  <c r="AT2946" i="2"/>
  <c r="AR4167" i="2"/>
  <c r="AT4169" i="2"/>
  <c r="AR1671" i="2"/>
  <c r="AT976" i="2"/>
  <c r="AR1675" i="2"/>
  <c r="AT2373" i="2"/>
  <c r="AR3531" i="2"/>
  <c r="AT978" i="2"/>
  <c r="AR1677" i="2"/>
  <c r="AT408" i="2"/>
  <c r="AR4174" i="2"/>
  <c r="AT96" i="2"/>
  <c r="AR2950" i="2"/>
  <c r="AT2381" i="2"/>
  <c r="AR1684" i="2"/>
  <c r="AT2384" i="2"/>
  <c r="AR3342" i="2"/>
  <c r="AT1686" i="2"/>
  <c r="AR1689" i="2"/>
  <c r="AT2385" i="2"/>
  <c r="AR2388" i="2"/>
  <c r="AT3532" i="2"/>
  <c r="AR2390" i="2"/>
  <c r="AT2953" i="2"/>
  <c r="AR2955" i="2"/>
  <c r="AT3344" i="2"/>
  <c r="AR3533" i="2"/>
  <c r="AT418" i="2"/>
  <c r="AR1693" i="2"/>
  <c r="AT420" i="2"/>
  <c r="AR98" i="2"/>
  <c r="AT3348" i="2"/>
  <c r="AR2957" i="2"/>
  <c r="AT422" i="2"/>
  <c r="AR2395" i="2"/>
  <c r="AT2960" i="2"/>
  <c r="AR3351" i="2"/>
  <c r="AT3535" i="2"/>
  <c r="AR3352" i="2"/>
  <c r="AT996" i="2"/>
  <c r="AR100" i="2"/>
  <c r="AT101" i="2"/>
  <c r="AR1708" i="2"/>
  <c r="AT999" i="2"/>
  <c r="AR2401" i="2"/>
  <c r="AT102" i="2"/>
  <c r="AR429" i="2"/>
  <c r="AT1003" i="2"/>
  <c r="AR1004" i="2"/>
  <c r="AT1711" i="2"/>
  <c r="AR2405" i="2"/>
  <c r="AT1712" i="2"/>
  <c r="AR2406" i="2"/>
  <c r="AT104" i="2"/>
  <c r="AR2409" i="2"/>
  <c r="AT434" i="2"/>
  <c r="AR105" i="2"/>
  <c r="AT2415" i="2"/>
  <c r="AR2969" i="2"/>
  <c r="AT2417" i="2"/>
  <c r="AR2423" i="2"/>
  <c r="AT437" i="2"/>
  <c r="AR1718" i="2"/>
  <c r="AT439" i="2"/>
  <c r="AR107" i="2"/>
  <c r="AT1721" i="2"/>
  <c r="AR1013" i="2"/>
  <c r="AT2427" i="2"/>
  <c r="AR1017" i="2"/>
  <c r="AT1726" i="2"/>
  <c r="AR3336" i="2"/>
  <c r="AY3336" i="2" s="1"/>
  <c r="AR3339" i="2"/>
  <c r="AY3339" i="2" s="1"/>
  <c r="AR1665" i="2"/>
  <c r="AY1665" i="2" s="1"/>
  <c r="AR3530" i="2"/>
  <c r="AY3530" i="2" s="1"/>
  <c r="AR1669" i="2"/>
  <c r="AY1669" i="2" s="1"/>
  <c r="AR4165" i="2"/>
  <c r="AY4165" i="2" s="1"/>
  <c r="AR4173" i="2"/>
  <c r="AY4173" i="2" s="1"/>
  <c r="AR3341" i="2"/>
  <c r="AY3341" i="2" s="1"/>
  <c r="AT1675" i="2"/>
  <c r="AR2374" i="2"/>
  <c r="AY2374" i="2" s="1"/>
  <c r="AT3531" i="2"/>
  <c r="AR407" i="2"/>
  <c r="AY407" i="2" s="1"/>
  <c r="AT1677" i="2"/>
  <c r="AR1678" i="2"/>
  <c r="AY1678" i="2" s="1"/>
  <c r="AT4174" i="2"/>
  <c r="AR1680" i="2"/>
  <c r="AY1680" i="2" s="1"/>
  <c r="AT2950" i="2"/>
  <c r="AR2382" i="2"/>
  <c r="AY2382" i="2" s="1"/>
  <c r="AT1684" i="2"/>
  <c r="AR1685" i="2"/>
  <c r="AY1685" i="2" s="1"/>
  <c r="AT3342" i="2"/>
  <c r="AR3343" i="2"/>
  <c r="AY3343" i="2" s="1"/>
  <c r="AT1689" i="2"/>
  <c r="AR414" i="2"/>
  <c r="AY414" i="2" s="1"/>
  <c r="AT2388" i="2"/>
  <c r="AR1690" i="2"/>
  <c r="AY1690" i="2" s="1"/>
  <c r="AT2390" i="2"/>
  <c r="AR1692" i="2"/>
  <c r="AY1692" i="2" s="1"/>
  <c r="AT2955" i="2"/>
  <c r="AR4180" i="2"/>
  <c r="AY4180" i="2" s="1"/>
  <c r="AT3533" i="2"/>
  <c r="AR2956" i="2"/>
  <c r="AY2956" i="2" s="1"/>
  <c r="AT1693" i="2"/>
  <c r="AR992" i="2"/>
  <c r="AY992" i="2" s="1"/>
  <c r="AT98" i="2"/>
  <c r="AR4182" i="2"/>
  <c r="AY4182" i="2" s="1"/>
  <c r="AT2957" i="2"/>
  <c r="AR993" i="2"/>
  <c r="AY993" i="2" s="1"/>
  <c r="AT2395" i="2"/>
  <c r="AR1700" i="2"/>
  <c r="AY1700" i="2" s="1"/>
  <c r="AT3351" i="2"/>
  <c r="AR2397" i="2"/>
  <c r="AY2397" i="2" s="1"/>
  <c r="AT3352" i="2"/>
  <c r="AR1705" i="2"/>
  <c r="AY1705" i="2" s="1"/>
  <c r="AT100" i="2"/>
  <c r="AR1707" i="2"/>
  <c r="AY1707" i="2" s="1"/>
  <c r="AT1708" i="2"/>
  <c r="AR427" i="2"/>
  <c r="AY427" i="2" s="1"/>
  <c r="AT2401" i="2"/>
  <c r="AR1709" i="2"/>
  <c r="AY1709" i="2" s="1"/>
  <c r="AT429" i="2"/>
  <c r="AR2966" i="2"/>
  <c r="AY2966" i="2" s="1"/>
  <c r="AT1004" i="2"/>
  <c r="AR432" i="2"/>
  <c r="AY432" i="2" s="1"/>
  <c r="AT2405" i="2"/>
  <c r="AR103" i="2"/>
  <c r="AY103" i="2" s="1"/>
  <c r="AT2406" i="2"/>
  <c r="AR4184" i="2"/>
  <c r="AY4184" i="2" s="1"/>
  <c r="AT2409" i="2"/>
  <c r="AR2412" i="2"/>
  <c r="AY2412" i="2" s="1"/>
  <c r="AT105" i="2"/>
  <c r="AR436" i="2"/>
  <c r="AY436" i="2" s="1"/>
  <c r="AT2969" i="2"/>
  <c r="AR2421" i="2"/>
  <c r="AY2421" i="2" s="1"/>
  <c r="AT2423" i="2"/>
  <c r="G5" i="4" a="1"/>
  <c r="G5" i="4" s="1"/>
  <c r="AY2976" i="2"/>
  <c r="AY1018" i="2"/>
  <c r="AR445" i="2"/>
  <c r="AY445" i="2" s="1"/>
  <c r="AR1020" i="2"/>
  <c r="AY1020" i="2" s="1"/>
  <c r="AT108" i="2"/>
  <c r="AY108" i="2" s="1"/>
  <c r="AR2431" i="2"/>
  <c r="AY2431" i="2" s="1"/>
  <c r="AT2981" i="2"/>
  <c r="AY3358" i="2"/>
  <c r="AR1023" i="2"/>
  <c r="AY1023" i="2" s="1"/>
  <c r="AT2983" i="2"/>
  <c r="AY2984" i="2"/>
  <c r="AR1740" i="2"/>
  <c r="AY1740" i="2" s="1"/>
  <c r="AT2434" i="2"/>
  <c r="AY2434" i="2" s="1"/>
  <c r="AR2442" i="2"/>
  <c r="AY2442" i="2" s="1"/>
  <c r="AT2994" i="2"/>
  <c r="AR1032" i="2"/>
  <c r="AY1032" i="2" s="1"/>
  <c r="AT2444" i="2"/>
  <c r="AY2444" i="2" s="1"/>
  <c r="AR2445" i="2"/>
  <c r="AY2445" i="2" s="1"/>
  <c r="AT1753" i="2"/>
  <c r="AR2996" i="2"/>
  <c r="AY2996" i="2" s="1"/>
  <c r="AT2447" i="2"/>
  <c r="AY2447" i="2" s="1"/>
  <c r="AR2997" i="2"/>
  <c r="AY2997" i="2" s="1"/>
  <c r="AT2998" i="2"/>
  <c r="AY2998" i="2" s="1"/>
  <c r="AR1035" i="2"/>
  <c r="AY1035" i="2" s="1"/>
  <c r="AT2452" i="2"/>
  <c r="AY2452" i="2" s="1"/>
  <c r="AR4213" i="2"/>
  <c r="AY4213" i="2" s="1"/>
  <c r="AT1758" i="2"/>
  <c r="AR1038" i="2"/>
  <c r="AY1038" i="2" s="1"/>
  <c r="AT3364" i="2"/>
  <c r="AY3364" i="2" s="1"/>
  <c r="AR1759" i="2"/>
  <c r="AY1759" i="2" s="1"/>
  <c r="AT1760" i="2"/>
  <c r="AR2455" i="2"/>
  <c r="AY2455" i="2" s="1"/>
  <c r="AT3004" i="2"/>
  <c r="AY3004" i="2" s="1"/>
  <c r="AR2456" i="2"/>
  <c r="AY2456" i="2" s="1"/>
  <c r="AT3007" i="2"/>
  <c r="AR3008" i="2"/>
  <c r="AY3008" i="2" s="1"/>
  <c r="AT1766" i="2"/>
  <c r="AY1766" i="2" s="1"/>
  <c r="AR3009" i="2"/>
  <c r="AY3009" i="2" s="1"/>
  <c r="AT2460" i="2"/>
  <c r="AY2460" i="2" s="1"/>
  <c r="AR461" i="2"/>
  <c r="AY461" i="2" s="1"/>
  <c r="AT1769" i="2"/>
  <c r="AY1769" i="2" s="1"/>
  <c r="AR1046" i="2"/>
  <c r="AY1046" i="2" s="1"/>
  <c r="AT2465" i="2"/>
  <c r="AR3012" i="2"/>
  <c r="AY3012" i="2" s="1"/>
  <c r="AT1775" i="2"/>
  <c r="AY1775" i="2" s="1"/>
  <c r="AR1048" i="2"/>
  <c r="AY1048" i="2" s="1"/>
  <c r="AT1776" i="2"/>
  <c r="AR3551" i="2"/>
  <c r="AY3551" i="2" s="1"/>
  <c r="AT2469" i="2"/>
  <c r="AY2469" i="2" s="1"/>
  <c r="AR4218" i="2"/>
  <c r="AY4218" i="2" s="1"/>
  <c r="AT4220" i="2"/>
  <c r="AR2471" i="2"/>
  <c r="AY2471" i="2" s="1"/>
  <c r="AY3018" i="2"/>
  <c r="AR439" i="2"/>
  <c r="AT2972" i="2"/>
  <c r="AY2972" i="2" s="1"/>
  <c r="AR1721" i="2"/>
  <c r="AT1722" i="2"/>
  <c r="AR2427" i="2"/>
  <c r="AT1015" i="2"/>
  <c r="AY1015" i="2" s="1"/>
  <c r="AR1726" i="2"/>
  <c r="AT2975" i="2"/>
  <c r="AY2975" i="2" s="1"/>
  <c r="AR4185" i="2"/>
  <c r="AT1730" i="2"/>
  <c r="AY1730" i="2" s="1"/>
  <c r="AR2978" i="2"/>
  <c r="AT4186" i="2"/>
  <c r="AR2429" i="2"/>
  <c r="AT2430" i="2"/>
  <c r="AY2430" i="2" s="1"/>
  <c r="AR4189" i="2"/>
  <c r="AT1736" i="2"/>
  <c r="AY1736" i="2" s="1"/>
  <c r="AR1022" i="2"/>
  <c r="AT1737" i="2"/>
  <c r="AY1737" i="2" s="1"/>
  <c r="AR2432" i="2"/>
  <c r="AT2982" i="2"/>
  <c r="AR1739" i="2"/>
  <c r="AT1741" i="2"/>
  <c r="AY1741" i="2" s="1"/>
  <c r="AR1024" i="2"/>
  <c r="AT2985" i="2"/>
  <c r="AY2985" i="2" s="1"/>
  <c r="AR4193" i="2"/>
  <c r="AT4195" i="2"/>
  <c r="AY4195" i="2" s="1"/>
  <c r="AR451" i="2"/>
  <c r="AT1744" i="2"/>
  <c r="AR1028" i="2"/>
  <c r="AT2990" i="2"/>
  <c r="AR1031" i="2"/>
  <c r="AT2439" i="2"/>
  <c r="AY2439" i="2" s="1"/>
  <c r="AR4199" i="2"/>
  <c r="AT1749" i="2"/>
  <c r="AY1749" i="2" s="1"/>
  <c r="AR1750" i="2"/>
  <c r="AT2993" i="2"/>
  <c r="AY2993" i="2" s="1"/>
  <c r="AR4202" i="2"/>
  <c r="AT4203" i="2"/>
  <c r="AY4203" i="2" s="1"/>
  <c r="AR1034" i="2"/>
  <c r="AT1752" i="2"/>
  <c r="AY1752" i="2" s="1"/>
  <c r="AR1755" i="2"/>
  <c r="AT3362" i="2"/>
  <c r="AY3362" i="2" s="1"/>
  <c r="AR4209" i="2"/>
  <c r="AT3545" i="2"/>
  <c r="AY3545" i="2" s="1"/>
  <c r="AR2451" i="2"/>
  <c r="AT2999" i="2"/>
  <c r="AY2999" i="2" s="1"/>
  <c r="AR457" i="2"/>
  <c r="AT1757" i="2"/>
  <c r="AY1757" i="2" s="1"/>
  <c r="AR111" i="2"/>
  <c r="AT3363" i="2"/>
  <c r="AY3363" i="2" s="1"/>
  <c r="AR2454" i="2"/>
  <c r="AT3003" i="2"/>
  <c r="AY3003" i="2" s="1"/>
  <c r="AR1762" i="2"/>
  <c r="AT1040" i="2"/>
  <c r="AY1040" i="2" s="1"/>
  <c r="AR1041" i="2"/>
  <c r="AT3006" i="2"/>
  <c r="AY3006" i="2" s="1"/>
  <c r="AR1042" i="2"/>
  <c r="AT1043" i="2"/>
  <c r="AY1043" i="2" s="1"/>
  <c r="AR459" i="2"/>
  <c r="AT3010" i="2"/>
  <c r="AY3010" i="2" s="1"/>
  <c r="AR2462" i="2"/>
  <c r="AT113" i="2"/>
  <c r="AY113" i="2" s="1"/>
  <c r="AR1045" i="2"/>
  <c r="AT2464" i="2"/>
  <c r="AY2464" i="2" s="1"/>
  <c r="AR3011" i="2"/>
  <c r="AT462" i="2"/>
  <c r="AY462" i="2" s="1"/>
  <c r="AR4217" i="2"/>
  <c r="AT1049" i="2"/>
  <c r="AY1049" i="2" s="1"/>
  <c r="AR1050" i="2"/>
  <c r="AT114" i="2"/>
  <c r="AY114" i="2" s="1"/>
  <c r="AR3017" i="2"/>
  <c r="AT4219" i="2"/>
  <c r="AY4219" i="2" s="1"/>
  <c r="AR4225" i="2"/>
  <c r="AT1778" i="2"/>
  <c r="AY1778" i="2" s="1"/>
  <c r="AR2473" i="2"/>
  <c r="AT3365" i="2"/>
  <c r="AR3552" i="2"/>
  <c r="AT3553" i="2"/>
  <c r="AY3553" i="2" s="1"/>
  <c r="AR468" i="2"/>
  <c r="AT469" i="2"/>
  <c r="AY469" i="2" s="1"/>
  <c r="AR2479" i="2"/>
  <c r="AT116" i="2"/>
  <c r="AY116" i="2" s="1"/>
  <c r="AR117" i="2"/>
  <c r="AR1729" i="2"/>
  <c r="AT4185" i="2"/>
  <c r="AR444" i="2"/>
  <c r="AT2978" i="2"/>
  <c r="AR3541" i="2"/>
  <c r="AT2429" i="2"/>
  <c r="AR1734" i="2"/>
  <c r="AT4189" i="2"/>
  <c r="AR1021" i="2"/>
  <c r="AT1022" i="2"/>
  <c r="AR447" i="2"/>
  <c r="AT2432" i="2"/>
  <c r="AR2433" i="2"/>
  <c r="AT1739" i="2"/>
  <c r="AR449" i="2"/>
  <c r="AT1024" i="2"/>
  <c r="AR4191" i="2"/>
  <c r="AT4193" i="2"/>
  <c r="AR1025" i="2"/>
  <c r="AT451" i="2"/>
  <c r="AR1027" i="2"/>
  <c r="AT1028" i="2"/>
  <c r="AR1747" i="2"/>
  <c r="AT1031" i="2"/>
  <c r="AR4197" i="2"/>
  <c r="AT4199" i="2"/>
  <c r="AR2441" i="2"/>
  <c r="AT1750" i="2"/>
  <c r="AR1751" i="2"/>
  <c r="AT4202" i="2"/>
  <c r="AR4205" i="2"/>
  <c r="AT1034" i="2"/>
  <c r="AR4207" i="2"/>
  <c r="AT1755" i="2"/>
  <c r="AR4208" i="2"/>
  <c r="AT4209" i="2"/>
  <c r="AR4210" i="2"/>
  <c r="AT2451" i="2"/>
  <c r="AR4211" i="2"/>
  <c r="AT457" i="2"/>
  <c r="AR1037" i="2"/>
  <c r="AT111" i="2"/>
  <c r="AR3002" i="2"/>
  <c r="AT2454" i="2"/>
  <c r="AR1039" i="2"/>
  <c r="AT1762" i="2"/>
  <c r="AR1763" i="2"/>
  <c r="AT1041" i="2"/>
  <c r="AR1765" i="2"/>
  <c r="AT1042" i="2"/>
  <c r="AR1767" i="2"/>
  <c r="AT459" i="2"/>
  <c r="AR2461" i="2"/>
  <c r="AT2462" i="2"/>
  <c r="AR2463" i="2"/>
  <c r="AT1045" i="2"/>
  <c r="AR1047" i="2"/>
  <c r="AT3011" i="2"/>
  <c r="AR3014" i="2"/>
  <c r="AT4217" i="2"/>
  <c r="AR3015" i="2"/>
  <c r="AT1050" i="2"/>
  <c r="AR3016" i="2"/>
  <c r="AT3017" i="2"/>
  <c r="AR4223" i="2"/>
  <c r="AR2472" i="2"/>
  <c r="AR3019" i="2"/>
  <c r="AR1054" i="2"/>
  <c r="AY1791" i="2"/>
  <c r="AY3556" i="2"/>
  <c r="AY1800" i="2"/>
  <c r="AR2971" i="2"/>
  <c r="AY2971" i="2" s="1"/>
  <c r="AT1718" i="2"/>
  <c r="AR1720" i="2"/>
  <c r="AT107" i="2"/>
  <c r="AR1723" i="2"/>
  <c r="AY1723" i="2" s="1"/>
  <c r="AT1013" i="2"/>
  <c r="AR1016" i="2"/>
  <c r="AY1016" i="2" s="1"/>
  <c r="AT1017" i="2"/>
  <c r="AR1728" i="2"/>
  <c r="AY1728" i="2" s="1"/>
  <c r="AT1729" i="2"/>
  <c r="AR3356" i="2"/>
  <c r="AT444" i="2"/>
  <c r="AY444" i="2" s="1"/>
  <c r="AR3540" i="2"/>
  <c r="AY3540" i="2" s="1"/>
  <c r="AT3541" i="2"/>
  <c r="AY3541" i="2" s="1"/>
  <c r="AR4187" i="2"/>
  <c r="AY4187" i="2" s="1"/>
  <c r="AT1734" i="2"/>
  <c r="AR446" i="2"/>
  <c r="AY446" i="2" s="1"/>
  <c r="AT1021" i="2"/>
  <c r="AR109" i="2"/>
  <c r="AT447" i="2"/>
  <c r="AR1738" i="2"/>
  <c r="AY1738" i="2" s="1"/>
  <c r="AT2433" i="2"/>
  <c r="AR2435" i="2"/>
  <c r="AY2435" i="2" s="1"/>
  <c r="AT449" i="2"/>
  <c r="AR1742" i="2"/>
  <c r="AY1742" i="2" s="1"/>
  <c r="AT4191" i="2"/>
  <c r="AR2987" i="2"/>
  <c r="AT1025" i="2"/>
  <c r="AR452" i="2"/>
  <c r="AY452" i="2" s="1"/>
  <c r="AT1027" i="2"/>
  <c r="AR3542" i="2"/>
  <c r="AT1747" i="2"/>
  <c r="AR3360" i="2"/>
  <c r="AY3360" i="2" s="1"/>
  <c r="AT4197" i="2"/>
  <c r="AR2440" i="2"/>
  <c r="AY2440" i="2" s="1"/>
  <c r="AT2441" i="2"/>
  <c r="AR2443" i="2"/>
  <c r="AY2443" i="2" s="1"/>
  <c r="AT1751" i="2"/>
  <c r="AR4204" i="2"/>
  <c r="AY4204" i="2" s="1"/>
  <c r="AT4205" i="2"/>
  <c r="AR2995" i="2"/>
  <c r="AY2995" i="2" s="1"/>
  <c r="AT4207" i="2"/>
  <c r="AR3544" i="2"/>
  <c r="AT4208" i="2"/>
  <c r="AR2449" i="2"/>
  <c r="AT4210" i="2"/>
  <c r="AR456" i="2"/>
  <c r="AY456" i="2" s="1"/>
  <c r="AT4211" i="2"/>
  <c r="AR3000" i="2"/>
  <c r="AY3000" i="2" s="1"/>
  <c r="AT1037" i="2"/>
  <c r="AR458" i="2"/>
  <c r="AT3002" i="2"/>
  <c r="AR112" i="2"/>
  <c r="AT1039" i="2"/>
  <c r="AR3005" i="2"/>
  <c r="AY3005" i="2" s="1"/>
  <c r="AT1763" i="2"/>
  <c r="AR4215" i="2"/>
  <c r="AY4215" i="2" s="1"/>
  <c r="AT1765" i="2"/>
  <c r="AR4216" i="2"/>
  <c r="AT1767" i="2"/>
  <c r="AR3549" i="2"/>
  <c r="AT2461" i="2"/>
  <c r="AR1770" i="2"/>
  <c r="AY1770" i="2" s="1"/>
  <c r="AT2463" i="2"/>
  <c r="AR1773" i="2"/>
  <c r="AY1773" i="2" s="1"/>
  <c r="AT1047" i="2"/>
  <c r="AR2466" i="2"/>
  <c r="AT3014" i="2"/>
  <c r="AR463" i="2"/>
  <c r="AT3015" i="2"/>
  <c r="AR464" i="2"/>
  <c r="AY464" i="2" s="1"/>
  <c r="AT3016" i="2"/>
  <c r="AR4221" i="2"/>
  <c r="AY4221" i="2" s="1"/>
  <c r="AT4223" i="2"/>
  <c r="AR1051" i="2"/>
  <c r="AT2472" i="2"/>
  <c r="AR2474" i="2"/>
  <c r="AT3019" i="2"/>
  <c r="AR2476" i="2"/>
  <c r="AT1054" i="2"/>
  <c r="AR2477" i="2"/>
  <c r="AT3367" i="2"/>
  <c r="AR1055" i="2"/>
  <c r="AT1056" i="2"/>
  <c r="F5" i="4" a="1"/>
  <c r="F5" i="4" s="1"/>
  <c r="AR1779" i="2"/>
  <c r="AY1779" i="2" s="1"/>
  <c r="AT1780" i="2"/>
  <c r="AY1780" i="2" s="1"/>
  <c r="AR2475" i="2"/>
  <c r="AY2475" i="2" s="1"/>
  <c r="AR1781" i="2"/>
  <c r="AY1781" i="2" s="1"/>
  <c r="AR1783" i="2"/>
  <c r="AY1783" i="2" s="1"/>
  <c r="AR1061" i="2"/>
  <c r="AY1061" i="2" s="1"/>
  <c r="AR1795" i="2"/>
  <c r="AY1795" i="2" s="1"/>
  <c r="AY1833" i="2"/>
  <c r="AY1093" i="2"/>
  <c r="AY3568" i="2"/>
  <c r="AY511" i="2"/>
  <c r="AY4257" i="2"/>
  <c r="AT1848" i="2"/>
  <c r="AT1850" i="2"/>
  <c r="AT1853" i="2"/>
  <c r="AT3571" i="2"/>
  <c r="AT2545" i="2"/>
  <c r="AR524" i="2"/>
  <c r="AT4266" i="2"/>
  <c r="AR4328" i="2"/>
  <c r="AT4330" i="2"/>
  <c r="AR1940" i="2"/>
  <c r="AT3121" i="2"/>
  <c r="AR1168" i="2"/>
  <c r="AT568" i="2"/>
  <c r="AR1945" i="2"/>
  <c r="AT2614" i="2"/>
  <c r="AR3125" i="2"/>
  <c r="AT3126" i="2"/>
  <c r="AR2616" i="2"/>
  <c r="AT4341" i="2"/>
  <c r="AR4347" i="2"/>
  <c r="AT4349" i="2"/>
  <c r="AR4355" i="2"/>
  <c r="AT4357" i="2"/>
  <c r="AR1947" i="2"/>
  <c r="AT570" i="2"/>
  <c r="AR4461" i="2"/>
  <c r="AR2681" i="2"/>
  <c r="AR621" i="2"/>
  <c r="AT3441" i="2"/>
  <c r="AR19" i="2"/>
  <c r="AR167" i="2"/>
  <c r="AR1244" i="2"/>
  <c r="AT625" i="2"/>
  <c r="AY625" i="2" s="1"/>
  <c r="AT1784" i="2"/>
  <c r="AR1787" i="2"/>
  <c r="AT1058" i="2"/>
  <c r="AR2484" i="2"/>
  <c r="AT1789" i="2"/>
  <c r="AR3024" i="2"/>
  <c r="AT119" i="2"/>
  <c r="AR3555" i="2"/>
  <c r="AT4227" i="2"/>
  <c r="AR3368" i="2"/>
  <c r="AT3026" i="2"/>
  <c r="AR4229" i="2"/>
  <c r="AT1796" i="2"/>
  <c r="AR476" i="2"/>
  <c r="AT1798" i="2"/>
  <c r="AR1799" i="2"/>
  <c r="AT3371" i="2"/>
  <c r="AR3029" i="2"/>
  <c r="AT2494" i="2"/>
  <c r="AR3032" i="2"/>
  <c r="AR2497" i="2"/>
  <c r="AR481" i="2"/>
  <c r="AR3036" i="2"/>
  <c r="AR1070" i="2"/>
  <c r="AR3562" i="2"/>
  <c r="AR3375" i="2"/>
  <c r="AR1073" i="2"/>
  <c r="AR4237" i="2"/>
  <c r="AR1075" i="2"/>
  <c r="AR1814" i="2"/>
  <c r="AR4245" i="2"/>
  <c r="AR2512" i="2"/>
  <c r="AR1817" i="2"/>
  <c r="AR3376" i="2"/>
  <c r="AR3367" i="2"/>
  <c r="AR1056" i="2"/>
  <c r="AR2482" i="2"/>
  <c r="AR118" i="2"/>
  <c r="AR1790" i="2"/>
  <c r="AR2487" i="2"/>
  <c r="AR1793" i="2"/>
  <c r="AR1064" i="2"/>
  <c r="AR1797" i="2"/>
  <c r="AR4230" i="2"/>
  <c r="AR4233" i="2"/>
  <c r="AR3372" i="2"/>
  <c r="AR2496" i="2"/>
  <c r="AR479" i="2"/>
  <c r="AR3561" i="2"/>
  <c r="AR1069" i="2"/>
  <c r="AR2501" i="2"/>
  <c r="AR1811" i="2"/>
  <c r="AR1813" i="2"/>
  <c r="AR4235" i="2"/>
  <c r="AR2507" i="2"/>
  <c r="AR2511" i="2"/>
  <c r="AR4243" i="2"/>
  <c r="AR1816" i="2"/>
  <c r="AR2513" i="2"/>
  <c r="AR2514" i="2"/>
  <c r="AT1243" i="2"/>
  <c r="AR3169" i="2"/>
  <c r="AR472" i="2"/>
  <c r="AT2482" i="2"/>
  <c r="AR4226" i="2"/>
  <c r="AT118" i="2"/>
  <c r="AR3022" i="2"/>
  <c r="AR3554" i="2"/>
  <c r="AT2487" i="2"/>
  <c r="AR3025" i="2"/>
  <c r="AR2490" i="2"/>
  <c r="AR474" i="2"/>
  <c r="AR3370" i="2"/>
  <c r="AR4231" i="2"/>
  <c r="AR3031" i="2"/>
  <c r="AR1065" i="2"/>
  <c r="AR3035" i="2"/>
  <c r="AR1068" i="2"/>
  <c r="AR483" i="2"/>
  <c r="AR1809" i="2"/>
  <c r="AR3037" i="2"/>
  <c r="AR488" i="2"/>
  <c r="AR1074" i="2"/>
  <c r="AR492" i="2"/>
  <c r="AR2510" i="2"/>
  <c r="AR4241" i="2"/>
  <c r="AR4249" i="2"/>
  <c r="AR123" i="2"/>
  <c r="AR3044" i="2"/>
  <c r="H5" i="4" a="1"/>
  <c r="H5" i="4" s="1"/>
  <c r="AR1784" i="2"/>
  <c r="AR1058" i="2"/>
  <c r="AR1789" i="2"/>
  <c r="AR119" i="2"/>
  <c r="AR4227" i="2"/>
  <c r="AR3026" i="2"/>
  <c r="AR1796" i="2"/>
  <c r="AT474" i="2"/>
  <c r="AR1798" i="2"/>
  <c r="AT3370" i="2"/>
  <c r="AR3371" i="2"/>
  <c r="AT4231" i="2"/>
  <c r="AR2494" i="2"/>
  <c r="AT3031" i="2"/>
  <c r="AR3033" i="2"/>
  <c r="AR3559" i="2"/>
  <c r="AR482" i="2"/>
  <c r="AR2499" i="2"/>
  <c r="AR2500" i="2"/>
  <c r="AR2502" i="2"/>
  <c r="AR1812" i="2"/>
  <c r="AR3038" i="2"/>
  <c r="AR2505" i="2"/>
  <c r="AR121" i="2"/>
  <c r="AR1815" i="2"/>
  <c r="AR4247" i="2"/>
  <c r="AR1079" i="2"/>
  <c r="AR3042" i="2"/>
  <c r="AY3443" i="2"/>
  <c r="AY168" i="2"/>
  <c r="AY3172" i="2"/>
  <c r="AY3610" i="2"/>
  <c r="AY638" i="2"/>
  <c r="AY2034" i="2"/>
  <c r="AY1266" i="2"/>
  <c r="AR2721" i="2"/>
  <c r="AT696" i="2"/>
  <c r="AR2083" i="2"/>
  <c r="AT1319" i="2"/>
  <c r="AY1319" i="2" s="1"/>
  <c r="AT1320" i="2"/>
  <c r="AR204" i="2"/>
  <c r="AT1323" i="2"/>
  <c r="AT703" i="2"/>
  <c r="AR1327" i="2"/>
  <c r="AT36" i="2"/>
  <c r="AR1329" i="2"/>
  <c r="AT3204" i="2"/>
  <c r="AR1331" i="2"/>
  <c r="AT2733" i="2"/>
  <c r="AR1332" i="2"/>
  <c r="AT3630" i="2"/>
  <c r="AR2094" i="2"/>
  <c r="AT1336" i="2"/>
  <c r="AR211" i="2"/>
  <c r="AT1339" i="2"/>
  <c r="AT3226" i="2"/>
  <c r="AR3228" i="2"/>
  <c r="AT750" i="2"/>
  <c r="AY750" i="2" s="1"/>
  <c r="AR3475" i="2"/>
  <c r="AT1402" i="2"/>
  <c r="AR3233" i="2"/>
  <c r="AT238" i="2"/>
  <c r="AY238" i="2" s="1"/>
  <c r="AT248" i="2"/>
  <c r="AY248" i="2" s="1"/>
  <c r="AT3482" i="2"/>
  <c r="AY3482" i="2" s="1"/>
  <c r="AT2162" i="2"/>
  <c r="AY2162" i="2" s="1"/>
  <c r="AT252" i="2"/>
  <c r="AY252" i="2" s="1"/>
  <c r="AT57" i="2"/>
  <c r="AY57" i="2" s="1"/>
  <c r="AT3485" i="2"/>
  <c r="AY3485" i="2" s="1"/>
  <c r="AT799" i="2"/>
  <c r="AT802" i="2"/>
  <c r="AT257" i="2"/>
  <c r="AT2173" i="2"/>
  <c r="AY2173" i="2" s="1"/>
  <c r="AT1451" i="2"/>
  <c r="AT3486" i="2"/>
  <c r="AY3486" i="2" s="1"/>
  <c r="AY3689" i="2"/>
  <c r="AY270" i="2"/>
  <c r="AY1245" i="2"/>
  <c r="AY628" i="2"/>
  <c r="AY3607" i="2"/>
  <c r="AY1249" i="2"/>
  <c r="AY177" i="2"/>
  <c r="AY3608" i="2"/>
  <c r="AY1258" i="2"/>
  <c r="AR3197" i="2"/>
  <c r="AT3458" i="2"/>
  <c r="AR2716" i="2"/>
  <c r="AT196" i="2"/>
  <c r="AR2724" i="2"/>
  <c r="AT694" i="2"/>
  <c r="AR2727" i="2"/>
  <c r="AR2086" i="2"/>
  <c r="AT701" i="2"/>
  <c r="AY701" i="2" s="1"/>
  <c r="AR2092" i="2"/>
  <c r="AT1332" i="2"/>
  <c r="AR1335" i="2"/>
  <c r="AT2094" i="2"/>
  <c r="AR707" i="2"/>
  <c r="AT211" i="2"/>
  <c r="AR2738" i="2"/>
  <c r="AT2100" i="2"/>
  <c r="AR3464" i="2"/>
  <c r="AT1341" i="2"/>
  <c r="AR1344" i="2"/>
  <c r="AT3465" i="2"/>
  <c r="AR720" i="2"/>
  <c r="AT721" i="2"/>
  <c r="AR2742" i="2"/>
  <c r="AT1348" i="2"/>
  <c r="AR3633" i="2"/>
  <c r="AT1351" i="2"/>
  <c r="AR3213" i="2"/>
  <c r="AT2105" i="2"/>
  <c r="AR3639" i="2"/>
  <c r="AT3641" i="2"/>
  <c r="AR3643" i="2"/>
  <c r="AT2748" i="2"/>
  <c r="AR1356" i="2"/>
  <c r="AT1357" i="2"/>
  <c r="AR3469" i="2"/>
  <c r="AT727" i="2"/>
  <c r="AR1365" i="2"/>
  <c r="AT3645" i="2"/>
  <c r="AR218" i="2"/>
  <c r="AT2108" i="2"/>
  <c r="AR3651" i="2"/>
  <c r="AT2751" i="2"/>
  <c r="AR3653" i="2"/>
  <c r="AT3470" i="2"/>
  <c r="AR3656" i="2"/>
  <c r="AT1369" i="2"/>
  <c r="AR220" i="2"/>
  <c r="AT6" i="2"/>
  <c r="AR1371" i="2"/>
  <c r="AT1372" i="2"/>
  <c r="AR2116" i="2"/>
  <c r="AT3472" i="2"/>
  <c r="AR2118" i="2"/>
  <c r="AT734" i="2"/>
  <c r="AR735" i="2"/>
  <c r="AT2120" i="2"/>
  <c r="AR2122" i="2"/>
  <c r="AT1379" i="2"/>
  <c r="AR739" i="2"/>
  <c r="AT226" i="2"/>
  <c r="AR227" i="2"/>
  <c r="AT1385" i="2"/>
  <c r="AR228" i="2"/>
  <c r="AT742" i="2"/>
  <c r="AR2762" i="2"/>
  <c r="AT2127" i="2"/>
  <c r="AR3660" i="2"/>
  <c r="AT2130" i="2"/>
  <c r="AR229" i="2"/>
  <c r="AT1394" i="2"/>
  <c r="AR3225" i="2"/>
  <c r="AT747" i="2"/>
  <c r="AR1397" i="2"/>
  <c r="AT1398" i="2"/>
  <c r="AT2766" i="2"/>
  <c r="AT3228" i="2"/>
  <c r="AR751" i="2"/>
  <c r="AT1400" i="2"/>
  <c r="AY1400" i="2" s="1"/>
  <c r="AT45" i="2"/>
  <c r="AT1401" i="2"/>
  <c r="AT231" i="2"/>
  <c r="AY231" i="2" s="1"/>
  <c r="AT46" i="2"/>
  <c r="AY46" i="2" s="1"/>
  <c r="AT752" i="2"/>
  <c r="AY752" i="2" s="1"/>
  <c r="AT47" i="2"/>
  <c r="AT2135" i="2"/>
  <c r="AT753" i="2"/>
  <c r="AY753" i="2" s="1"/>
  <c r="AT2767" i="2"/>
  <c r="AT2768" i="2"/>
  <c r="AT3475" i="2"/>
  <c r="AR3663" i="2"/>
  <c r="AT2136" i="2"/>
  <c r="AR234" i="2"/>
  <c r="AT757" i="2"/>
  <c r="AY757" i="2" s="1"/>
  <c r="AT235" i="2"/>
  <c r="AT236" i="2"/>
  <c r="AY236" i="2" s="1"/>
  <c r="AT1405" i="2"/>
  <c r="AT758" i="2"/>
  <c r="AT48" i="2"/>
  <c r="AY48" i="2" s="1"/>
  <c r="AT759" i="2"/>
  <c r="AT3231" i="2"/>
  <c r="AT2137" i="2"/>
  <c r="AY2137" i="2" s="1"/>
  <c r="AT2138" i="2"/>
  <c r="AR760" i="2"/>
  <c r="AT2140" i="2"/>
  <c r="AR3665" i="2"/>
  <c r="AT3233" i="2"/>
  <c r="AR1407" i="2"/>
  <c r="AT2145" i="2"/>
  <c r="AR3666" i="2"/>
  <c r="AT3667" i="2"/>
  <c r="AR2146" i="2"/>
  <c r="AT2147" i="2"/>
  <c r="AY2801" i="2"/>
  <c r="AY3170" i="2"/>
  <c r="AY1247" i="2"/>
  <c r="AY1248" i="2"/>
  <c r="AY3445" i="2"/>
  <c r="AY3609" i="2"/>
  <c r="AY633" i="2"/>
  <c r="AY1257" i="2"/>
  <c r="AY197" i="2"/>
  <c r="AY1305" i="2"/>
  <c r="AY2717" i="2"/>
  <c r="AY682" i="2"/>
  <c r="AY2718" i="2"/>
  <c r="AY2077" i="2"/>
  <c r="AY198" i="2"/>
  <c r="AY2078" i="2"/>
  <c r="AY2719" i="2"/>
  <c r="AY1307" i="2"/>
  <c r="AY684" i="2"/>
  <c r="AY2079" i="2"/>
  <c r="AY2080" i="2"/>
  <c r="AY1308" i="2"/>
  <c r="AY1309" i="2"/>
  <c r="AY2081" i="2"/>
  <c r="AY686" i="2"/>
  <c r="AY1310" i="2"/>
  <c r="AY687" i="2"/>
  <c r="AY3199" i="2"/>
  <c r="AY1311" i="2"/>
  <c r="AY3201" i="2"/>
  <c r="AY689" i="2"/>
  <c r="AY1312" i="2"/>
  <c r="AY1314" i="2"/>
  <c r="AY1315" i="2"/>
  <c r="AY1333" i="2"/>
  <c r="AY3646" i="2"/>
  <c r="AY2757" i="2"/>
  <c r="AY2759" i="2"/>
  <c r="AY3444" i="2"/>
  <c r="AY629" i="2"/>
  <c r="AY2023" i="2"/>
  <c r="AY2025" i="2"/>
  <c r="AY3611" i="2"/>
  <c r="AY3447" i="2"/>
  <c r="AY3174" i="2"/>
  <c r="AY21" i="2"/>
  <c r="AY3613" i="2"/>
  <c r="AY1261" i="2"/>
  <c r="AR2715" i="2"/>
  <c r="AR200" i="2"/>
  <c r="AR201" i="2"/>
  <c r="AT697" i="2"/>
  <c r="AT3460" i="2"/>
  <c r="AY3460" i="2" s="1"/>
  <c r="AT2725" i="2"/>
  <c r="AY2725" i="2" s="1"/>
  <c r="AT202" i="2"/>
  <c r="AT3202" i="2"/>
  <c r="AY3202" i="2" s="1"/>
  <c r="AT1318" i="2"/>
  <c r="AR35" i="2"/>
  <c r="AR2729" i="2"/>
  <c r="AR1324" i="2"/>
  <c r="AY1324" i="2" s="1"/>
  <c r="AT205" i="2"/>
  <c r="AR1325" i="2"/>
  <c r="AT2087" i="2"/>
  <c r="AR2088" i="2"/>
  <c r="AT208" i="2"/>
  <c r="AR3205" i="2"/>
  <c r="AT2089" i="2"/>
  <c r="AR2091" i="2"/>
  <c r="AT2092" i="2"/>
  <c r="AR1334" i="2"/>
  <c r="AT1335" i="2"/>
  <c r="AR1338" i="2"/>
  <c r="AT707" i="2"/>
  <c r="AR3221" i="2"/>
  <c r="AR1383" i="2"/>
  <c r="AR3230" i="2"/>
  <c r="AT3663" i="2"/>
  <c r="AR2770" i="2"/>
  <c r="AT234" i="2"/>
  <c r="AT249" i="2"/>
  <c r="AY249" i="2" s="1"/>
  <c r="AT250" i="2"/>
  <c r="AT3484" i="2"/>
  <c r="AT253" i="2"/>
  <c r="AY253" i="2" s="1"/>
  <c r="AT2167" i="2"/>
  <c r="AY2167" i="2" s="1"/>
  <c r="AT798" i="2"/>
  <c r="AY798" i="2" s="1"/>
  <c r="AT256" i="2"/>
  <c r="AT803" i="2"/>
  <c r="AY803" i="2" s="1"/>
  <c r="AY1447" i="2"/>
  <c r="AT3249" i="2"/>
  <c r="AY3249" i="2" s="1"/>
  <c r="AY2797" i="2"/>
  <c r="AT806" i="2"/>
  <c r="AY2798" i="2"/>
  <c r="AT807" i="2"/>
  <c r="AY1454" i="2"/>
  <c r="AR2139" i="2"/>
  <c r="AT237" i="2"/>
  <c r="AY237" i="2" s="1"/>
  <c r="AR761" i="2"/>
  <c r="AT2144" i="2"/>
  <c r="AY2144" i="2" s="1"/>
  <c r="AR2774" i="2"/>
  <c r="AT3234" i="2"/>
  <c r="AR2775" i="2"/>
  <c r="AT1408" i="2"/>
  <c r="AR2776" i="2"/>
  <c r="AT1410" i="2"/>
  <c r="AT3680" i="2"/>
  <c r="AT2161" i="2"/>
  <c r="AY2161" i="2" s="1"/>
  <c r="AT3483" i="2"/>
  <c r="AY3483" i="2" s="1"/>
  <c r="AT793" i="2"/>
  <c r="AY793" i="2" s="1"/>
  <c r="AT2166" i="2"/>
  <c r="AT797" i="2"/>
  <c r="AY797" i="2" s="1"/>
  <c r="AT2795" i="2"/>
  <c r="AY2795" i="2" s="1"/>
  <c r="AT2172" i="2"/>
  <c r="AT2796" i="2"/>
  <c r="AY2796" i="2" s="1"/>
  <c r="AT805" i="2"/>
  <c r="AY805" i="2" s="1"/>
  <c r="AT260" i="2"/>
  <c r="AY260" i="2" s="1"/>
  <c r="AR2021" i="2"/>
  <c r="AY2691" i="2"/>
  <c r="AY3604" i="2"/>
  <c r="AY3605" i="2"/>
  <c r="AY3171" i="2"/>
  <c r="AY2024" i="2"/>
  <c r="AY170" i="2"/>
  <c r="AY3173" i="2"/>
  <c r="AY2033" i="2"/>
  <c r="AY639" i="2"/>
  <c r="AY2695" i="2"/>
  <c r="AY3450" i="2"/>
  <c r="AY647" i="2"/>
  <c r="AY26" i="2"/>
  <c r="AY650" i="2"/>
  <c r="AY3184" i="2"/>
  <c r="AY184" i="2"/>
  <c r="AY1273" i="2"/>
  <c r="AY1275" i="2"/>
  <c r="AY1276" i="2"/>
  <c r="AY2053" i="2"/>
  <c r="AY3190" i="2"/>
  <c r="AY2055" i="2"/>
  <c r="AY667" i="2"/>
  <c r="AY669" i="2"/>
  <c r="AY3626" i="2"/>
  <c r="AY2061" i="2"/>
  <c r="AY673" i="2"/>
  <c r="AY1292" i="2"/>
  <c r="AY1301" i="2"/>
  <c r="AR1320" i="2"/>
  <c r="AY3207" i="2"/>
  <c r="AY709" i="2"/>
  <c r="AY1340" i="2"/>
  <c r="AY2737" i="2"/>
  <c r="AY2098" i="2"/>
  <c r="AY713" i="2"/>
  <c r="AY2176" i="2"/>
  <c r="AY2177" i="2"/>
  <c r="AY2185" i="2"/>
  <c r="AY1461" i="2"/>
  <c r="AY814" i="2"/>
  <c r="AY2808" i="2"/>
  <c r="AY822" i="2"/>
  <c r="AY2811" i="2"/>
  <c r="AY271" i="2"/>
  <c r="AY830" i="2"/>
  <c r="AY286" i="2"/>
  <c r="AY3714" i="2"/>
  <c r="AY2198" i="2"/>
  <c r="AY834" i="2"/>
  <c r="AY836" i="2"/>
  <c r="AY3722" i="2"/>
  <c r="AY3730" i="2"/>
  <c r="AY3732" i="2"/>
  <c r="AY3740" i="2"/>
  <c r="AY3746" i="2"/>
  <c r="AY3748" i="2"/>
  <c r="AY2200" i="2"/>
  <c r="AY3262" i="2"/>
  <c r="AY1479" i="2"/>
  <c r="AY844" i="2"/>
  <c r="AY2208" i="2"/>
  <c r="AY1487" i="2"/>
  <c r="AY1488" i="2"/>
  <c r="AY2229" i="2"/>
  <c r="AY2230" i="2"/>
  <c r="AT377" i="2"/>
  <c r="AT2923" i="2"/>
  <c r="AY2923" i="2" s="1"/>
  <c r="AT378" i="2"/>
  <c r="AY378" i="2" s="1"/>
  <c r="AT4147" i="2"/>
  <c r="AT4148" i="2"/>
  <c r="AY4148" i="2" s="1"/>
  <c r="AT4149" i="2"/>
  <c r="AT1630" i="2"/>
  <c r="AT2340" i="2"/>
  <c r="AY2340" i="2" s="1"/>
  <c r="AT3521" i="2"/>
  <c r="AT2924" i="2"/>
  <c r="AY2924" i="2" s="1"/>
  <c r="AT3318" i="2"/>
  <c r="AY3318" i="2" s="1"/>
  <c r="AT379" i="2"/>
  <c r="AT1631" i="2"/>
  <c r="AY1631" i="2" s="1"/>
  <c r="AT85" i="2"/>
  <c r="AY85" i="2" s="1"/>
  <c r="AT2925" i="2"/>
  <c r="AT3319" i="2"/>
  <c r="AY3319" i="2" s="1"/>
  <c r="AT2926" i="2"/>
  <c r="AT1632" i="2"/>
  <c r="AT3320" i="2"/>
  <c r="AY3320" i="2" s="1"/>
  <c r="AT2927" i="2"/>
  <c r="AT2928" i="2"/>
  <c r="AY2928" i="2" s="1"/>
  <c r="AT3321" i="2"/>
  <c r="AT1633" i="2"/>
  <c r="AT1634" i="2"/>
  <c r="AY1634" i="2" s="1"/>
  <c r="AT1635" i="2"/>
  <c r="AT4150" i="2"/>
  <c r="AY4150" i="2" s="1"/>
  <c r="AT1636" i="2"/>
  <c r="AT2341" i="2"/>
  <c r="AT2342" i="2"/>
  <c r="AY2342" i="2" s="1"/>
  <c r="AT2343" i="2"/>
  <c r="AY2343" i="2" s="1"/>
  <c r="AT1637" i="2"/>
  <c r="AT1638" i="2"/>
  <c r="AY1638" i="2" s="1"/>
  <c r="AT1639" i="2"/>
  <c r="AT380" i="2"/>
  <c r="AY380" i="2" s="1"/>
  <c r="AT947" i="2"/>
  <c r="AT3322" i="2"/>
  <c r="AT2344" i="2"/>
  <c r="AT2345" i="2"/>
  <c r="AY2345" i="2" s="1"/>
  <c r="AT2346" i="2"/>
  <c r="AT381" i="2"/>
  <c r="AY381" i="2" s="1"/>
  <c r="AT3522" i="2"/>
  <c r="AT3323" i="2"/>
  <c r="AY3323" i="2" s="1"/>
  <c r="AT1640" i="2"/>
  <c r="AT948" i="2"/>
  <c r="AT3324" i="2"/>
  <c r="AY3324" i="2" s="1"/>
  <c r="AT382" i="2"/>
  <c r="AY382" i="2" s="1"/>
  <c r="AT3325" i="2"/>
  <c r="AT949" i="2"/>
  <c r="AY949" i="2" s="1"/>
  <c r="AT3326" i="2"/>
  <c r="AT3523" i="2"/>
  <c r="AY3523" i="2" s="1"/>
  <c r="AT86" i="2"/>
  <c r="AY86" i="2" s="1"/>
  <c r="AT383" i="2"/>
  <c r="AT950" i="2"/>
  <c r="AY950" i="2" s="1"/>
  <c r="AT2929" i="2"/>
  <c r="AY2929" i="2" s="1"/>
  <c r="AT2347" i="2"/>
  <c r="AT2348" i="2"/>
  <c r="AY2348" i="2" s="1"/>
  <c r="AT951" i="2"/>
  <c r="AT1641" i="2"/>
  <c r="AY1641" i="2" s="1"/>
  <c r="AT1642" i="2"/>
  <c r="AY1642" i="2" s="1"/>
  <c r="AT2930" i="2"/>
  <c r="AT3327" i="2"/>
  <c r="AY3327" i="2" s="1"/>
  <c r="AT384" i="2"/>
  <c r="AY384" i="2" s="1"/>
  <c r="AT2349" i="2"/>
  <c r="AT952" i="2"/>
  <c r="AY952" i="2" s="1"/>
  <c r="AT953" i="2"/>
  <c r="AT2931" i="2"/>
  <c r="AY2931" i="2" s="1"/>
  <c r="AT1643" i="2"/>
  <c r="AY1643" i="2" s="1"/>
  <c r="AT2350" i="2"/>
  <c r="AT1644" i="2"/>
  <c r="AY1644" i="2" s="1"/>
  <c r="AT2351" i="2"/>
  <c r="AY2351" i="2" s="1"/>
  <c r="AT1645" i="2"/>
  <c r="AT3328" i="2"/>
  <c r="AY3328" i="2" s="1"/>
  <c r="AT954" i="2"/>
  <c r="AT3329" i="2"/>
  <c r="AY3329" i="2" s="1"/>
  <c r="AT955" i="2"/>
  <c r="AY955" i="2" s="1"/>
  <c r="AT956" i="2"/>
  <c r="AT385" i="2"/>
  <c r="AY385" i="2" s="1"/>
  <c r="AT386" i="2"/>
  <c r="AY386" i="2" s="1"/>
  <c r="AT957" i="2"/>
  <c r="AT387" i="2"/>
  <c r="AY387" i="2" s="1"/>
  <c r="AT1646" i="2"/>
  <c r="AT388" i="2"/>
  <c r="AY388" i="2" s="1"/>
  <c r="AT958" i="2"/>
  <c r="AY958" i="2" s="1"/>
  <c r="AT2352" i="2"/>
  <c r="AT959" i="2"/>
  <c r="AY959" i="2" s="1"/>
  <c r="AT2353" i="2"/>
  <c r="AT1647" i="2"/>
  <c r="AT960" i="2"/>
  <c r="AY960" i="2" s="1"/>
  <c r="AT87" i="2"/>
  <c r="AT2354" i="2"/>
  <c r="AY2354" i="2" s="1"/>
  <c r="AR2932" i="2"/>
  <c r="AY2932" i="2" s="1"/>
  <c r="AT3330" i="2"/>
  <c r="AY3330" i="2" s="1"/>
  <c r="AR2357" i="2"/>
  <c r="AY2357" i="2" s="1"/>
  <c r="AT392" i="2"/>
  <c r="AY392" i="2" s="1"/>
  <c r="AR394" i="2"/>
  <c r="AT1652" i="2"/>
  <c r="AY1652" i="2" s="1"/>
  <c r="AR2933" i="2"/>
  <c r="AT963" i="2"/>
  <c r="AY963" i="2" s="1"/>
  <c r="AR2936" i="2"/>
  <c r="AY2936" i="2" s="1"/>
  <c r="AT89" i="2"/>
  <c r="AY89" i="2" s="1"/>
  <c r="AR966" i="2"/>
  <c r="AY966" i="2" s="1"/>
  <c r="AT1658" i="2"/>
  <c r="AY1658" i="2" s="1"/>
  <c r="AR2937" i="2"/>
  <c r="AY2937" i="2" s="1"/>
  <c r="AT4155" i="2"/>
  <c r="AY4155" i="2" s="1"/>
  <c r="AR398" i="2"/>
  <c r="AT967" i="2"/>
  <c r="AY967" i="2" s="1"/>
  <c r="AT4160" i="2"/>
  <c r="AY4160" i="2" s="1"/>
  <c r="AT1661" i="2"/>
  <c r="AY1661" i="2" s="1"/>
  <c r="AT971" i="2"/>
  <c r="AY971" i="2" s="1"/>
  <c r="AY3337" i="2"/>
  <c r="AT1664" i="2"/>
  <c r="AY1664" i="2" s="1"/>
  <c r="AY2943" i="2"/>
  <c r="AT401" i="2"/>
  <c r="AY401" i="2" s="1"/>
  <c r="AY3529" i="2"/>
  <c r="AT973" i="2"/>
  <c r="AY3340" i="2"/>
  <c r="AT4164" i="2"/>
  <c r="AY4164" i="2" s="1"/>
  <c r="AY2369" i="2"/>
  <c r="AT4168" i="2"/>
  <c r="AY4168" i="2" s="1"/>
  <c r="AY4170" i="2"/>
  <c r="AT975" i="2"/>
  <c r="AY2947" i="2"/>
  <c r="AY977" i="2"/>
  <c r="AY2376" i="2"/>
  <c r="AY2379" i="2"/>
  <c r="AY4175" i="2"/>
  <c r="AY4176" i="2"/>
  <c r="AY97" i="2"/>
  <c r="AY4179" i="2"/>
  <c r="AY984" i="2"/>
  <c r="AY987" i="2"/>
  <c r="AY10" i="2"/>
  <c r="AY3534" i="2"/>
  <c r="AY1696" i="2"/>
  <c r="AY2959" i="2"/>
  <c r="AY3349" i="2"/>
  <c r="AY995" i="2"/>
  <c r="AY426" i="2"/>
  <c r="AY2400" i="2"/>
  <c r="AY3536" i="2"/>
  <c r="AY430" i="2"/>
  <c r="AY1005" i="2"/>
  <c r="AY1715" i="2"/>
  <c r="AY2411" i="2"/>
  <c r="AY106" i="2"/>
  <c r="AY2418" i="2"/>
  <c r="AY2970" i="2"/>
  <c r="AY440" i="2"/>
  <c r="AY2973" i="2"/>
  <c r="AY1014" i="2"/>
  <c r="AY1727" i="2"/>
  <c r="AY3355" i="2"/>
  <c r="AY2979" i="2"/>
  <c r="AR1496" i="2"/>
  <c r="AT2218" i="2"/>
  <c r="AR3759" i="2"/>
  <c r="AT3761" i="2"/>
  <c r="AR3767" i="2"/>
  <c r="AT3769" i="2"/>
  <c r="AR2837" i="2"/>
  <c r="AT1499" i="2"/>
  <c r="AR3271" i="2"/>
  <c r="AT1501" i="2"/>
  <c r="AR2840" i="2"/>
  <c r="AT3272" i="2"/>
  <c r="AR1505" i="2"/>
  <c r="AT859" i="2"/>
  <c r="AR62" i="2"/>
  <c r="AT2842" i="2"/>
  <c r="AR862" i="2"/>
  <c r="AT863" i="2"/>
  <c r="AR864" i="2"/>
  <c r="AT1510" i="2"/>
  <c r="AR305" i="2"/>
  <c r="AT306" i="2"/>
  <c r="AR2845" i="2"/>
  <c r="AT3775" i="2"/>
  <c r="AR2232" i="2"/>
  <c r="AT1514" i="2"/>
  <c r="AR3276" i="2"/>
  <c r="AT2237" i="2"/>
  <c r="AR1515" i="2"/>
  <c r="AT871" i="2"/>
  <c r="AR3503" i="2"/>
  <c r="AT1518" i="2"/>
  <c r="AR874" i="2"/>
  <c r="AT1519" i="2"/>
  <c r="AR2851" i="2"/>
  <c r="AT3781" i="2"/>
  <c r="AR3787" i="2"/>
  <c r="AT3789" i="2"/>
  <c r="AR3795" i="2"/>
  <c r="AT3797" i="2"/>
  <c r="AR3803" i="2"/>
  <c r="AT3805" i="2"/>
  <c r="AR3810" i="2"/>
  <c r="AT3812" i="2"/>
  <c r="AR3818" i="2"/>
  <c r="AT3820" i="2"/>
  <c r="AT3844" i="2"/>
  <c r="AT3852" i="2"/>
  <c r="AY3852" i="2" s="1"/>
  <c r="AT3860" i="2"/>
  <c r="AY3860" i="2" s="1"/>
  <c r="AT3868" i="2"/>
  <c r="AY3868" i="2" s="1"/>
  <c r="AT876" i="2"/>
  <c r="AY876" i="2" s="1"/>
  <c r="AT65" i="2"/>
  <c r="AY65" i="2" s="1"/>
  <c r="AT2855" i="2"/>
  <c r="AY2855" i="2" s="1"/>
  <c r="AT3876" i="2"/>
  <c r="AY3876" i="2" s="1"/>
  <c r="AT2252" i="2"/>
  <c r="AT2254" i="2"/>
  <c r="AY2254" i="2" s="1"/>
  <c r="AT1530" i="2"/>
  <c r="AY1530" i="2" s="1"/>
  <c r="AT68" i="2"/>
  <c r="AY68" i="2" s="1"/>
  <c r="AT3879" i="2"/>
  <c r="AY3879" i="2" s="1"/>
  <c r="AT69" i="2"/>
  <c r="AY69" i="2" s="1"/>
  <c r="AT3280" i="2"/>
  <c r="AY3280" i="2" s="1"/>
  <c r="AT2863" i="2"/>
  <c r="AY2863" i="2" s="1"/>
  <c r="AT3282" i="2"/>
  <c r="AT2259" i="2"/>
  <c r="AY2259" i="2" s="1"/>
  <c r="AR3914" i="2"/>
  <c r="AR3922" i="2"/>
  <c r="AR333" i="2"/>
  <c r="AR2272" i="2"/>
  <c r="AR3510" i="2"/>
  <c r="AR2274" i="2"/>
  <c r="AR3936" i="2"/>
  <c r="AR3944" i="2"/>
  <c r="AR2275" i="2"/>
  <c r="AR2277" i="2"/>
  <c r="AR2278" i="2"/>
  <c r="AR4048" i="2"/>
  <c r="AT4050" i="2"/>
  <c r="AT4051" i="2"/>
  <c r="AY4051" i="2" s="1"/>
  <c r="AT4052" i="2"/>
  <c r="AT4053" i="2"/>
  <c r="AT2330" i="2"/>
  <c r="AY2330" i="2" s="1"/>
  <c r="AT2331" i="2"/>
  <c r="AT3308" i="2"/>
  <c r="AT2332" i="2"/>
  <c r="AY2332" i="2" s="1"/>
  <c r="AT2918" i="2"/>
  <c r="AT1625" i="2"/>
  <c r="AY1625" i="2" s="1"/>
  <c r="AT2919" i="2"/>
  <c r="AT943" i="2"/>
  <c r="AT2920" i="2"/>
  <c r="AY2920" i="2" s="1"/>
  <c r="AT2921" i="2"/>
  <c r="AT373" i="2"/>
  <c r="AT3309" i="2"/>
  <c r="AY3309" i="2" s="1"/>
  <c r="AT2333" i="2"/>
  <c r="AT3310" i="2"/>
  <c r="AY3310" i="2" s="1"/>
  <c r="AT2334" i="2"/>
  <c r="AT4054" i="2"/>
  <c r="AT4055" i="2"/>
  <c r="AR1649" i="2"/>
  <c r="AY1649" i="2" s="1"/>
  <c r="AT1650" i="2"/>
  <c r="AR3524" i="2"/>
  <c r="AT391" i="2"/>
  <c r="AR4152" i="2"/>
  <c r="AY4152" i="2" s="1"/>
  <c r="AT962" i="2"/>
  <c r="AR4153" i="2"/>
  <c r="AY4153" i="2" s="1"/>
  <c r="AT2934" i="2"/>
  <c r="AR2935" i="2"/>
  <c r="AT3526" i="2"/>
  <c r="AR965" i="2"/>
  <c r="AT396" i="2"/>
  <c r="AR2363" i="2"/>
  <c r="AY2363" i="2" s="1"/>
  <c r="AT4154" i="2"/>
  <c r="AR1660" i="2"/>
  <c r="AY1660" i="2" s="1"/>
  <c r="AT91" i="2"/>
  <c r="AR4157" i="2"/>
  <c r="AY4157" i="2" s="1"/>
  <c r="AT4159" i="2"/>
  <c r="AT3335" i="2"/>
  <c r="AT970" i="2"/>
  <c r="AT1663" i="2"/>
  <c r="AT2368" i="2"/>
  <c r="AT403" i="2"/>
  <c r="AT405" i="2"/>
  <c r="AT4167" i="2"/>
  <c r="AT1671" i="2"/>
  <c r="AY4056" i="2"/>
  <c r="AY2335" i="2"/>
  <c r="AY2336" i="2"/>
  <c r="AY4063" i="2"/>
  <c r="AY4065" i="2"/>
  <c r="AY4066" i="2"/>
  <c r="AY4069" i="2"/>
  <c r="AY4071" i="2"/>
  <c r="AY4074" i="2"/>
  <c r="AY4077" i="2"/>
  <c r="AY4079" i="2"/>
  <c r="AY4085" i="2"/>
  <c r="AY4087" i="2"/>
  <c r="AY4093" i="2"/>
  <c r="AY4095" i="2"/>
  <c r="AY4101" i="2"/>
  <c r="AY4103" i="2"/>
  <c r="AY4106" i="2"/>
  <c r="AY4109" i="2"/>
  <c r="AY4110" i="2"/>
  <c r="AY4113" i="2"/>
  <c r="AY4118" i="2"/>
  <c r="AY4124" i="2"/>
  <c r="AY4126" i="2"/>
  <c r="AY2339" i="2"/>
  <c r="AY3315" i="2"/>
  <c r="AY4130" i="2"/>
  <c r="AY4133" i="2"/>
  <c r="AY4136" i="2"/>
  <c r="AY3520" i="2"/>
  <c r="AY375" i="2"/>
  <c r="AY1627" i="2"/>
  <c r="AY4143" i="2"/>
  <c r="AY4145" i="2"/>
  <c r="AY1628" i="2"/>
  <c r="AY2922" i="2"/>
  <c r="AY2378" i="2"/>
  <c r="AY981" i="2"/>
  <c r="AY3345" i="2"/>
  <c r="AY991" i="2"/>
  <c r="AY2393" i="2"/>
  <c r="AY2958" i="2"/>
  <c r="AY1717" i="2"/>
  <c r="AT1496" i="2"/>
  <c r="AR3757" i="2"/>
  <c r="AT3759" i="2"/>
  <c r="AR3765" i="2"/>
  <c r="AT3767" i="2"/>
  <c r="AR1498" i="2"/>
  <c r="AT2837" i="2"/>
  <c r="AR2838" i="2"/>
  <c r="AT3271" i="2"/>
  <c r="AR300" i="2"/>
  <c r="AT2840" i="2"/>
  <c r="AR3772" i="2"/>
  <c r="AT1505" i="2"/>
  <c r="AR302" i="2"/>
  <c r="AT62" i="2"/>
  <c r="AR861" i="2"/>
  <c r="AT862" i="2"/>
  <c r="AR1509" i="2"/>
  <c r="AT864" i="2"/>
  <c r="AR2844" i="2"/>
  <c r="AT305" i="2"/>
  <c r="AR867" i="2"/>
  <c r="AT2845" i="2"/>
  <c r="AR2231" i="2"/>
  <c r="AT2232" i="2"/>
  <c r="AR2235" i="2"/>
  <c r="AT3276" i="2"/>
  <c r="AR3841" i="2"/>
  <c r="AR3849" i="2"/>
  <c r="AR3857" i="2"/>
  <c r="AR3865" i="2"/>
  <c r="AR3873" i="2"/>
  <c r="AR877" i="2"/>
  <c r="AR1525" i="2"/>
  <c r="AR2250" i="2"/>
  <c r="AR310" i="2"/>
  <c r="AR3878" i="2"/>
  <c r="AR1529" i="2"/>
  <c r="AR1532" i="2"/>
  <c r="AR1536" i="2"/>
  <c r="AR2859" i="2"/>
  <c r="AR1540" i="2"/>
  <c r="AR888" i="2"/>
  <c r="AR3507" i="2"/>
  <c r="AR3283" i="2"/>
  <c r="AR2260" i="2"/>
  <c r="AR1551" i="2"/>
  <c r="AR898" i="2"/>
  <c r="AR1556" i="2"/>
  <c r="AR2266" i="2"/>
  <c r="AR902" i="2"/>
  <c r="AR3912" i="2"/>
  <c r="AR3920" i="2"/>
  <c r="AR1564" i="2"/>
  <c r="AR1568" i="2"/>
  <c r="AR904" i="2"/>
  <c r="AR73" i="2"/>
  <c r="AR3934" i="2"/>
  <c r="AR3942" i="2"/>
  <c r="AR337" i="2"/>
  <c r="AR3292" i="2"/>
  <c r="AR1573" i="2"/>
  <c r="AR3919" i="2"/>
  <c r="AR3925" i="2"/>
  <c r="AR2271" i="2"/>
  <c r="AR3928" i="2"/>
  <c r="AR2273" i="2"/>
  <c r="AR3933" i="2"/>
  <c r="AR3941" i="2"/>
  <c r="AR3291" i="2"/>
  <c r="AR340" i="2"/>
  <c r="AR2875" i="2"/>
  <c r="AR4045" i="2"/>
  <c r="AT4047" i="2"/>
  <c r="AY4047" i="2" s="1"/>
  <c r="AR4151" i="2"/>
  <c r="AY4151" i="2" s="1"/>
  <c r="AT88" i="2"/>
  <c r="AY88" i="2" s="1"/>
  <c r="AR2356" i="2"/>
  <c r="AY2356" i="2" s="1"/>
  <c r="AT390" i="2"/>
  <c r="AY390" i="2" s="1"/>
  <c r="AR1651" i="2"/>
  <c r="AY1651" i="2" s="1"/>
  <c r="AT3331" i="2"/>
  <c r="AY3331" i="2" s="1"/>
  <c r="AR2358" i="2"/>
  <c r="AY2358" i="2" s="1"/>
  <c r="AT1654" i="2"/>
  <c r="AY1654" i="2" s="1"/>
  <c r="AR395" i="2"/>
  <c r="AY395" i="2" s="1"/>
  <c r="AT1656" i="2"/>
  <c r="AY1656" i="2" s="1"/>
  <c r="AR2359" i="2"/>
  <c r="AY2359" i="2" s="1"/>
  <c r="AT2361" i="2"/>
  <c r="AY2361" i="2" s="1"/>
  <c r="AR3333" i="2"/>
  <c r="AY3333" i="2" s="1"/>
  <c r="AT3527" i="2"/>
  <c r="AY3527" i="2" s="1"/>
  <c r="AR90" i="2"/>
  <c r="AY90" i="2" s="1"/>
  <c r="AT397" i="2"/>
  <c r="AY397" i="2" s="1"/>
  <c r="AR2938" i="2"/>
  <c r="AY2938" i="2" s="1"/>
  <c r="AT2365" i="2"/>
  <c r="AY2365" i="2" s="1"/>
  <c r="AY4158" i="2"/>
  <c r="AT2939" i="2"/>
  <c r="AY2939" i="2" s="1"/>
  <c r="AY2366" i="2"/>
  <c r="AT2941" i="2"/>
  <c r="AY2941" i="2" s="1"/>
  <c r="AT3338" i="2"/>
  <c r="AY3338" i="2" s="1"/>
  <c r="AT2367" i="2"/>
  <c r="AY2367" i="2" s="1"/>
  <c r="AY400" i="2"/>
  <c r="AT402" i="2"/>
  <c r="AY402" i="2" s="1"/>
  <c r="AY1667" i="2"/>
  <c r="AT974" i="2"/>
  <c r="AY974" i="2" s="1"/>
  <c r="AY2945" i="2"/>
  <c r="AT1670" i="2"/>
  <c r="AY1670" i="2" s="1"/>
  <c r="AT4172" i="2"/>
  <c r="AY4172" i="2" s="1"/>
  <c r="AY2371" i="2"/>
  <c r="AT1673" i="2"/>
  <c r="AY1673" i="2" s="1"/>
  <c r="AY1674" i="2"/>
  <c r="AY979" i="2"/>
  <c r="AY1679" i="2"/>
  <c r="AY982" i="2"/>
  <c r="AY1683" i="2"/>
  <c r="AY412" i="2"/>
  <c r="AY985" i="2"/>
  <c r="AY988" i="2"/>
  <c r="AY4181" i="2"/>
  <c r="AY990" i="2"/>
  <c r="AY2392" i="2"/>
  <c r="AY1697" i="2"/>
  <c r="AY424" i="2"/>
  <c r="AY1701" i="2"/>
  <c r="AY1702" i="2"/>
  <c r="AY997" i="2"/>
  <c r="AY428" i="2"/>
  <c r="AY1001" i="2"/>
  <c r="AY1710" i="2"/>
  <c r="AY1714" i="2"/>
  <c r="AY2968" i="2"/>
  <c r="AY1716" i="2"/>
  <c r="AY2422" i="2"/>
  <c r="AR857" i="2"/>
  <c r="AT3757" i="2"/>
  <c r="AR3763" i="2"/>
  <c r="AT3765" i="2"/>
  <c r="AR2221" i="2"/>
  <c r="AT1498" i="2"/>
  <c r="AR858" i="2"/>
  <c r="AT2838" i="2"/>
  <c r="AR1502" i="2"/>
  <c r="AT300" i="2"/>
  <c r="AR301" i="2"/>
  <c r="AT3772" i="2"/>
  <c r="AR2841" i="2"/>
  <c r="AT302" i="2"/>
  <c r="AR3501" i="2"/>
  <c r="AT861" i="2"/>
  <c r="AR1508" i="2"/>
  <c r="AT1509" i="2"/>
  <c r="AR3502" i="2"/>
  <c r="AT2844" i="2"/>
  <c r="AR3274" i="2"/>
  <c r="AT867" i="2"/>
  <c r="AR1513" i="2"/>
  <c r="AT2231" i="2"/>
  <c r="AR2234" i="2"/>
  <c r="AT2235" i="2"/>
  <c r="AR3839" i="2"/>
  <c r="AY3839" i="2" s="1"/>
  <c r="AT3840" i="2"/>
  <c r="AT3848" i="2"/>
  <c r="AT3856" i="2"/>
  <c r="AR3863" i="2"/>
  <c r="AY3863" i="2" s="1"/>
  <c r="AT3864" i="2"/>
  <c r="AR3871" i="2"/>
  <c r="AY3871" i="2" s="1"/>
  <c r="AT3872" i="2"/>
  <c r="AR2245" i="2"/>
  <c r="AT1523" i="2"/>
  <c r="AR2854" i="2"/>
  <c r="AY2854" i="2" s="1"/>
  <c r="AT2246" i="2"/>
  <c r="AR2248" i="2"/>
  <c r="AT2249" i="2"/>
  <c r="AT1527" i="2"/>
  <c r="AT313" i="2"/>
  <c r="AR315" i="2"/>
  <c r="AY315" i="2" s="1"/>
  <c r="AT883" i="2"/>
  <c r="AT2857" i="2"/>
  <c r="AT2256" i="2"/>
  <c r="AT1539" i="2"/>
  <c r="AT2861" i="2"/>
  <c r="AT1542" i="2"/>
  <c r="AT889" i="2"/>
  <c r="AT2865" i="2"/>
  <c r="AT892" i="2"/>
  <c r="AT893" i="2"/>
  <c r="AT3285" i="2"/>
  <c r="AT895" i="2"/>
  <c r="AT2263" i="2"/>
  <c r="AT327" i="2"/>
  <c r="AT901" i="2"/>
  <c r="AT2872" i="2"/>
  <c r="AT3887" i="2"/>
  <c r="AT3895" i="2"/>
  <c r="AT3903" i="2"/>
  <c r="AR1574" i="2"/>
  <c r="AT3948" i="2"/>
  <c r="AR909" i="2"/>
  <c r="AT3511" i="2"/>
  <c r="AR911" i="2"/>
  <c r="AT2880" i="2"/>
  <c r="AR913" i="2"/>
  <c r="AT1582" i="2"/>
  <c r="AR1583" i="2"/>
  <c r="AT1584" i="2"/>
  <c r="AR2281" i="2"/>
  <c r="AT2282" i="2"/>
  <c r="AR1587" i="2"/>
  <c r="AT2284" i="2"/>
  <c r="AR349" i="2"/>
  <c r="AT918" i="2"/>
  <c r="AR3296" i="2"/>
  <c r="AT2285" i="2"/>
  <c r="AR1592" i="2"/>
  <c r="AT2286" i="2"/>
  <c r="AR926" i="2"/>
  <c r="AT3297" i="2"/>
  <c r="AR2289" i="2"/>
  <c r="AT1596" i="2"/>
  <c r="AR929" i="2"/>
  <c r="AT930" i="2"/>
  <c r="AR3298" i="2"/>
  <c r="AT357" i="2"/>
  <c r="AR2295" i="2"/>
  <c r="AT1599" i="2"/>
  <c r="AR1601" i="2"/>
  <c r="AT3301" i="2"/>
  <c r="AR2891" i="2"/>
  <c r="AT2300" i="2"/>
  <c r="AR1604" i="2"/>
  <c r="AT2302" i="2"/>
  <c r="AR1608" i="2"/>
  <c r="AT2895" i="2"/>
  <c r="AR2897" i="2"/>
  <c r="AT363" i="2"/>
  <c r="AR3515" i="2"/>
  <c r="AT2898" i="2"/>
  <c r="AR2902" i="2"/>
  <c r="AT3517" i="2"/>
  <c r="AR82" i="2"/>
  <c r="AT365" i="2"/>
  <c r="AR1615" i="2"/>
  <c r="AT3957" i="2"/>
  <c r="AR3518" i="2"/>
  <c r="AT2309" i="2"/>
  <c r="AR366" i="2"/>
  <c r="AT367" i="2"/>
  <c r="AR2910" i="2"/>
  <c r="AT3305" i="2"/>
  <c r="AR2313" i="2"/>
  <c r="AT2314" i="2"/>
  <c r="AR2912" i="2"/>
  <c r="AT1622" i="2"/>
  <c r="AR3960" i="2"/>
  <c r="AT2320" i="2"/>
  <c r="AR3967" i="2"/>
  <c r="AT2914" i="2"/>
  <c r="AR3973" i="2"/>
  <c r="AT3975" i="2"/>
  <c r="AR3980" i="2"/>
  <c r="AT3307" i="2"/>
  <c r="AR3986" i="2"/>
  <c r="AT3988" i="2"/>
  <c r="AR3994" i="2"/>
  <c r="AT3996" i="2"/>
  <c r="AR4002" i="2"/>
  <c r="AT4004" i="2"/>
  <c r="AR4010" i="2"/>
  <c r="AT4012" i="2"/>
  <c r="AR4018" i="2"/>
  <c r="AT4020" i="2"/>
  <c r="AR4026" i="2"/>
  <c r="AT4028" i="2"/>
  <c r="AR4034" i="2"/>
  <c r="AT4036" i="2"/>
  <c r="AR2325" i="2"/>
  <c r="AT1624" i="2"/>
  <c r="AR2917" i="2"/>
  <c r="AT4038" i="2"/>
  <c r="AR4044" i="2"/>
  <c r="AT4046" i="2"/>
  <c r="AR1648" i="2"/>
  <c r="AT2355" i="2"/>
  <c r="AY2355" i="2" s="1"/>
  <c r="AR389" i="2"/>
  <c r="AT961" i="2"/>
  <c r="AY961" i="2" s="1"/>
  <c r="AR393" i="2"/>
  <c r="AT3525" i="2"/>
  <c r="AY3525" i="2" s="1"/>
  <c r="AR1653" i="2"/>
  <c r="AT3332" i="2"/>
  <c r="AY3332" i="2" s="1"/>
  <c r="AR964" i="2"/>
  <c r="AT1655" i="2"/>
  <c r="AY1655" i="2" s="1"/>
  <c r="AR1657" i="2"/>
  <c r="AT2360" i="2"/>
  <c r="AY2360" i="2" s="1"/>
  <c r="AR2362" i="2"/>
  <c r="AT1659" i="2"/>
  <c r="AY1659" i="2" s="1"/>
  <c r="AR4156" i="2"/>
  <c r="AT3334" i="2"/>
  <c r="AY3334" i="2" s="1"/>
  <c r="AR2364" i="2"/>
  <c r="AT399" i="2"/>
  <c r="AY399" i="2" s="1"/>
  <c r="AT4163" i="2"/>
  <c r="AY4163" i="2" s="1"/>
  <c r="AT969" i="2"/>
  <c r="AY969" i="2" s="1"/>
  <c r="AT972" i="2"/>
  <c r="AT94" i="2"/>
  <c r="AY94" i="2" s="1"/>
  <c r="AT1666" i="2"/>
  <c r="AY1666" i="2" s="1"/>
  <c r="AT404" i="2"/>
  <c r="AY404" i="2" s="1"/>
  <c r="AT2370" i="2"/>
  <c r="AY2370" i="2" s="1"/>
  <c r="AT4171" i="2"/>
  <c r="AY4171" i="2" s="1"/>
  <c r="AT1672" i="2"/>
  <c r="AY1672" i="2" s="1"/>
  <c r="AY3500" i="2"/>
  <c r="AY3758" i="2"/>
  <c r="AY3766" i="2"/>
  <c r="AY1500" i="2"/>
  <c r="AY2223" i="2"/>
  <c r="AY3773" i="2"/>
  <c r="AY2225" i="2"/>
  <c r="AY2228" i="2"/>
  <c r="AY2843" i="2"/>
  <c r="AY866" i="2"/>
  <c r="AY64" i="2"/>
  <c r="AY2846" i="2"/>
  <c r="AY406" i="2"/>
  <c r="AY2949" i="2"/>
  <c r="AY1682" i="2"/>
  <c r="AY413" i="2"/>
  <c r="AY2387" i="2"/>
  <c r="AY1691" i="2"/>
  <c r="AY2391" i="2"/>
  <c r="AY99" i="2"/>
  <c r="AY2964" i="2"/>
  <c r="AY2965" i="2"/>
  <c r="AY1713" i="2"/>
  <c r="AY2408" i="2"/>
  <c r="AY1008" i="2"/>
  <c r="AY2420" i="2"/>
  <c r="AY442" i="2"/>
  <c r="AY3354" i="2"/>
  <c r="AY1731" i="2"/>
  <c r="AY2428" i="2"/>
  <c r="AY1019" i="2"/>
  <c r="AR2218" i="2"/>
  <c r="AT857" i="2"/>
  <c r="AR3761" i="2"/>
  <c r="AT3763" i="2"/>
  <c r="AR3769" i="2"/>
  <c r="AT2221" i="2"/>
  <c r="AR1499" i="2"/>
  <c r="AT858" i="2"/>
  <c r="AR1501" i="2"/>
  <c r="AT1502" i="2"/>
  <c r="AR3272" i="2"/>
  <c r="AT301" i="2"/>
  <c r="AR859" i="2"/>
  <c r="AT2841" i="2"/>
  <c r="AR2842" i="2"/>
  <c r="AT3501" i="2"/>
  <c r="AR863" i="2"/>
  <c r="AT1508" i="2"/>
  <c r="AR1510" i="2"/>
  <c r="AT3502" i="2"/>
  <c r="AR306" i="2"/>
  <c r="AT3274" i="2"/>
  <c r="AR3775" i="2"/>
  <c r="AT1513" i="2"/>
  <c r="AR1514" i="2"/>
  <c r="AT2234" i="2"/>
  <c r="AR2237" i="2"/>
  <c r="AR3916" i="2"/>
  <c r="AR3924" i="2"/>
  <c r="AR903" i="2"/>
  <c r="AR1569" i="2"/>
  <c r="AR1570" i="2"/>
  <c r="AR3930" i="2"/>
  <c r="AR3938" i="2"/>
  <c r="AR3946" i="2"/>
  <c r="AR338" i="2"/>
  <c r="AR74" i="2"/>
  <c r="AT4044" i="2"/>
  <c r="AR4055" i="2"/>
  <c r="AY2480" i="2"/>
  <c r="AY1788" i="2"/>
  <c r="AY3369" i="2"/>
  <c r="AT2491" i="2"/>
  <c r="AY2491" i="2" s="1"/>
  <c r="AT1790" i="2"/>
  <c r="AT1793" i="2"/>
  <c r="AT1064" i="2"/>
  <c r="AT1797" i="2"/>
  <c r="AT4230" i="2"/>
  <c r="AT4233" i="2"/>
  <c r="AT3372" i="2"/>
  <c r="AY4224" i="2"/>
  <c r="AY1052" i="2"/>
  <c r="AY1053" i="2"/>
  <c r="AY2478" i="2"/>
  <c r="AY1057" i="2"/>
  <c r="AY1786" i="2"/>
  <c r="AY1060" i="2"/>
  <c r="AY3023" i="2"/>
  <c r="AY1063" i="2"/>
  <c r="AY1794" i="2"/>
  <c r="AY4228" i="2"/>
  <c r="AT1051" i="2"/>
  <c r="AT2474" i="2"/>
  <c r="AT2476" i="2"/>
  <c r="AT2477" i="2"/>
  <c r="AT1055" i="2"/>
  <c r="AT472" i="2"/>
  <c r="AT4226" i="2"/>
  <c r="AT3022" i="2"/>
  <c r="AT3554" i="2"/>
  <c r="AT3025" i="2"/>
  <c r="AT2490" i="2"/>
  <c r="AY2436" i="2"/>
  <c r="AY449" i="2"/>
  <c r="AY450" i="2"/>
  <c r="AY2986" i="2"/>
  <c r="AY4190" i="2"/>
  <c r="AY4192" i="2"/>
  <c r="AY4194" i="2"/>
  <c r="AY110" i="2"/>
  <c r="AY1743" i="2"/>
  <c r="AY2988" i="2"/>
  <c r="AY2989" i="2"/>
  <c r="AY2438" i="2"/>
  <c r="AY1026" i="2"/>
  <c r="AY1745" i="2"/>
  <c r="AY453" i="2"/>
  <c r="AY1029" i="2"/>
  <c r="AY1746" i="2"/>
  <c r="AY1748" i="2"/>
  <c r="AY3543" i="2"/>
  <c r="AY4198" i="2"/>
  <c r="AY454" i="2"/>
  <c r="AY4200" i="2"/>
  <c r="AY2992" i="2"/>
  <c r="AY4201" i="2"/>
  <c r="AY3361" i="2"/>
  <c r="AY1033" i="2"/>
  <c r="AY4205" i="2"/>
  <c r="AY4206" i="2"/>
  <c r="AY2446" i="2"/>
  <c r="AY2448" i="2"/>
  <c r="AY1756" i="2"/>
  <c r="AY2450" i="2"/>
  <c r="AY455" i="2"/>
  <c r="AY1036" i="2"/>
  <c r="AY4214" i="2"/>
  <c r="AY3001" i="2"/>
  <c r="AY3546" i="2"/>
  <c r="AY1761" i="2"/>
  <c r="AY3548" i="2"/>
  <c r="AY1763" i="2"/>
  <c r="AY1764" i="2"/>
  <c r="AY2457" i="2"/>
  <c r="AY2459" i="2"/>
  <c r="AY1044" i="2"/>
  <c r="AY460" i="2"/>
  <c r="AY1768" i="2"/>
  <c r="AY1771" i="2"/>
  <c r="AY1772" i="2"/>
  <c r="AY1774" i="2"/>
  <c r="AY3550" i="2"/>
  <c r="AY3013" i="2"/>
  <c r="AY2467" i="2"/>
  <c r="AY2468" i="2"/>
  <c r="AY1777" i="2"/>
  <c r="AY2470" i="2"/>
  <c r="AY115" i="2"/>
  <c r="AY4222" i="2"/>
  <c r="AT465" i="2"/>
  <c r="AY465" i="2" s="1"/>
  <c r="AT3020" i="2"/>
  <c r="AY3020" i="2" s="1"/>
  <c r="AY466" i="2"/>
  <c r="AT1782" i="2"/>
  <c r="AY1782" i="2" s="1"/>
  <c r="AY3021" i="2"/>
  <c r="AT470" i="2"/>
  <c r="AY471" i="2"/>
  <c r="AT2481" i="2"/>
  <c r="AT1059" i="2"/>
  <c r="AY1059" i="2" s="1"/>
  <c r="AY2483" i="2"/>
  <c r="AT2485" i="2"/>
  <c r="AY2485" i="2" s="1"/>
  <c r="AY2486" i="2"/>
  <c r="AT1062" i="2"/>
  <c r="AY1792" i="2"/>
  <c r="AT2488" i="2"/>
  <c r="AY2488" i="2" s="1"/>
  <c r="AT473" i="2"/>
  <c r="AY473" i="2" s="1"/>
  <c r="AY11" i="2"/>
  <c r="AT3027" i="2"/>
  <c r="AY3027" i="2" s="1"/>
  <c r="AY475" i="2"/>
  <c r="AY477" i="2"/>
  <c r="AT3557" i="2"/>
  <c r="AY4232" i="2"/>
  <c r="AT3558" i="2"/>
  <c r="AY3558" i="2" s="1"/>
  <c r="AY1801" i="2"/>
  <c r="AY2493" i="2"/>
  <c r="AT3030" i="2"/>
  <c r="AT4225" i="2"/>
  <c r="AT2473" i="2"/>
  <c r="AT3552" i="2"/>
  <c r="AT468" i="2"/>
  <c r="AT2479" i="2"/>
  <c r="AT117" i="2"/>
  <c r="AT1787" i="2"/>
  <c r="AT2484" i="2"/>
  <c r="AT3024" i="2"/>
  <c r="AT3555" i="2"/>
  <c r="AT3368" i="2"/>
  <c r="AT4229" i="2"/>
  <c r="AT476" i="2"/>
  <c r="AT1799" i="2"/>
  <c r="AT3029" i="2"/>
  <c r="AR3564" i="2"/>
  <c r="AR497" i="2"/>
  <c r="AR3381" i="2"/>
  <c r="AR1084" i="2"/>
  <c r="AR3051" i="2"/>
  <c r="AR502" i="2"/>
  <c r="AR3384" i="2"/>
  <c r="AR3055" i="2"/>
  <c r="AR131" i="2"/>
  <c r="AR1844" i="2"/>
  <c r="AR2537" i="2"/>
  <c r="AR1849" i="2"/>
  <c r="AR2542" i="2"/>
  <c r="AR1855" i="2"/>
  <c r="AR13" i="2"/>
  <c r="AR1111" i="2"/>
  <c r="AR1859" i="2"/>
  <c r="AR1861" i="2"/>
  <c r="AR2549" i="2"/>
  <c r="AR3074" i="2"/>
  <c r="AR2552" i="2"/>
  <c r="AR529" i="2"/>
  <c r="AR4271" i="2"/>
  <c r="AR3076" i="2"/>
  <c r="AR2561" i="2"/>
  <c r="AR3398" i="2"/>
  <c r="AR2564" i="2"/>
  <c r="AR1121" i="2"/>
  <c r="AY2533" i="2"/>
  <c r="AY4263" i="2"/>
  <c r="AY1885" i="2"/>
  <c r="AY2571" i="2"/>
  <c r="AY3085" i="2"/>
  <c r="AY541" i="2"/>
  <c r="AY4289" i="2"/>
  <c r="AY1129" i="2"/>
  <c r="AY3090" i="2"/>
  <c r="AY1898" i="2"/>
  <c r="AY1903" i="2"/>
  <c r="AY1913" i="2"/>
  <c r="AT3032" i="2"/>
  <c r="AT1802" i="2"/>
  <c r="AY1802" i="2" s="1"/>
  <c r="AT3033" i="2"/>
  <c r="AT478" i="2"/>
  <c r="AY478" i="2" s="1"/>
  <c r="AT1065" i="2"/>
  <c r="AT1803" i="2"/>
  <c r="AY1803" i="2" s="1"/>
  <c r="AT2496" i="2"/>
  <c r="AT3034" i="2"/>
  <c r="AY3034" i="2" s="1"/>
  <c r="AT2497" i="2"/>
  <c r="AT1804" i="2"/>
  <c r="AY1804" i="2" s="1"/>
  <c r="AT3559" i="2"/>
  <c r="AT1805" i="2"/>
  <c r="AY1805" i="2" s="1"/>
  <c r="AT3035" i="2"/>
  <c r="AT2498" i="2"/>
  <c r="AY2498" i="2" s="1"/>
  <c r="AT479" i="2"/>
  <c r="AT480" i="2"/>
  <c r="AY480" i="2" s="1"/>
  <c r="AT481" i="2"/>
  <c r="AT1066" i="2"/>
  <c r="AY1066" i="2" s="1"/>
  <c r="AT482" i="2"/>
  <c r="AT1067" i="2"/>
  <c r="AY1067" i="2" s="1"/>
  <c r="AT1068" i="2"/>
  <c r="AT3560" i="2"/>
  <c r="AT3561" i="2"/>
  <c r="AT1806" i="2"/>
  <c r="AY1806" i="2" s="1"/>
  <c r="AT3036" i="2"/>
  <c r="AT1807" i="2"/>
  <c r="AY1807" i="2" s="1"/>
  <c r="AT2499" i="2"/>
  <c r="AT3373" i="2"/>
  <c r="AY3373" i="2" s="1"/>
  <c r="AT483" i="2"/>
  <c r="AT484" i="2"/>
  <c r="AY484" i="2" s="1"/>
  <c r="AT1069" i="2"/>
  <c r="AT485" i="2"/>
  <c r="AY485" i="2" s="1"/>
  <c r="AT1070" i="2"/>
  <c r="AT1808" i="2"/>
  <c r="AY1808" i="2" s="1"/>
  <c r="AT2500" i="2"/>
  <c r="AT486" i="2"/>
  <c r="AY486" i="2" s="1"/>
  <c r="AT1809" i="2"/>
  <c r="AT1071" i="2"/>
  <c r="AY1071" i="2" s="1"/>
  <c r="AT2501" i="2"/>
  <c r="AT1072" i="2"/>
  <c r="AT3562" i="2"/>
  <c r="AT487" i="2"/>
  <c r="AY487" i="2" s="1"/>
  <c r="AT2502" i="2"/>
  <c r="AT1810" i="2"/>
  <c r="AY1810" i="2" s="1"/>
  <c r="AT3037" i="2"/>
  <c r="AT3563" i="2"/>
  <c r="AY3563" i="2" s="1"/>
  <c r="AT1811" i="2"/>
  <c r="AT3374" i="2"/>
  <c r="AY3374" i="2" s="1"/>
  <c r="AT3375" i="2"/>
  <c r="AT2503" i="2"/>
  <c r="AY2503" i="2" s="1"/>
  <c r="AT1812" i="2"/>
  <c r="AT2504" i="2"/>
  <c r="AY2504" i="2" s="1"/>
  <c r="AT488" i="2"/>
  <c r="AT489" i="2"/>
  <c r="AY489" i="2" s="1"/>
  <c r="AT1813" i="2"/>
  <c r="AT490" i="2"/>
  <c r="AY490" i="2" s="1"/>
  <c r="AT1073" i="2"/>
  <c r="AT120" i="2"/>
  <c r="AY120" i="2" s="1"/>
  <c r="AT3038" i="2"/>
  <c r="AT491" i="2"/>
  <c r="AY491" i="2" s="1"/>
  <c r="AT1074" i="2"/>
  <c r="AT3039" i="2"/>
  <c r="AY3039" i="2" s="1"/>
  <c r="AT4235" i="2"/>
  <c r="AT4236" i="2"/>
  <c r="AY4236" i="2" s="1"/>
  <c r="AT4237" i="2"/>
  <c r="AT4238" i="2"/>
  <c r="AY4238" i="2" s="1"/>
  <c r="AT2505" i="2"/>
  <c r="AT4239" i="2"/>
  <c r="AY4239" i="2" s="1"/>
  <c r="AT492" i="2"/>
  <c r="AT2506" i="2"/>
  <c r="AY2506" i="2" s="1"/>
  <c r="AT2507" i="2"/>
  <c r="AT2508" i="2"/>
  <c r="AY2508" i="2" s="1"/>
  <c r="AT1075" i="2"/>
  <c r="AT4240" i="2"/>
  <c r="AY4240" i="2" s="1"/>
  <c r="AT121" i="2"/>
  <c r="AT2509" i="2"/>
  <c r="AY2509" i="2" s="1"/>
  <c r="AT2510" i="2"/>
  <c r="AT1076" i="2"/>
  <c r="AY1076" i="2" s="1"/>
  <c r="AT2511" i="2"/>
  <c r="AT1077" i="2"/>
  <c r="AY1077" i="2" s="1"/>
  <c r="AT1814" i="2"/>
  <c r="AT3040" i="2"/>
  <c r="AY3040" i="2" s="1"/>
  <c r="AT1815" i="2"/>
  <c r="AT1078" i="2"/>
  <c r="AT4241" i="2"/>
  <c r="AT4242" i="2"/>
  <c r="AY4242" i="2" s="1"/>
  <c r="AT4243" i="2"/>
  <c r="AT4244" i="2"/>
  <c r="AY4244" i="2" s="1"/>
  <c r="AT4245" i="2"/>
  <c r="AT4246" i="2"/>
  <c r="AY4246" i="2" s="1"/>
  <c r="AT4247" i="2"/>
  <c r="AT4248" i="2"/>
  <c r="AY4248" i="2" s="1"/>
  <c r="AT4249" i="2"/>
  <c r="AT122" i="2"/>
  <c r="AY122" i="2" s="1"/>
  <c r="AT1816" i="2"/>
  <c r="AT4250" i="2"/>
  <c r="AT2512" i="2"/>
  <c r="AT3041" i="2"/>
  <c r="AY3041" i="2" s="1"/>
  <c r="AT1079" i="2"/>
  <c r="AT1080" i="2"/>
  <c r="AY1080" i="2" s="1"/>
  <c r="AT123" i="2"/>
  <c r="AT493" i="2"/>
  <c r="AY493" i="2" s="1"/>
  <c r="AT2513" i="2"/>
  <c r="AT494" i="2"/>
  <c r="AY494" i="2" s="1"/>
  <c r="AT1817" i="2"/>
  <c r="AT1818" i="2"/>
  <c r="AY1818" i="2" s="1"/>
  <c r="AT3042" i="2"/>
  <c r="AT3043" i="2"/>
  <c r="AY3043" i="2" s="1"/>
  <c r="AT3044" i="2"/>
  <c r="AT1819" i="2"/>
  <c r="AY1819" i="2" s="1"/>
  <c r="AT2514" i="2"/>
  <c r="AT1820" i="2"/>
  <c r="AY1820" i="2" s="1"/>
  <c r="AT3376" i="2"/>
  <c r="AT3045" i="2"/>
  <c r="AT3046" i="2"/>
  <c r="AT3048" i="2"/>
  <c r="AT1824" i="2"/>
  <c r="AT1091" i="2"/>
  <c r="AY1091" i="2" s="1"/>
  <c r="AY3056" i="2"/>
  <c r="AR1834" i="2"/>
  <c r="AY1834" i="2" s="1"/>
  <c r="AT1835" i="2"/>
  <c r="AY1835" i="2" s="1"/>
  <c r="AR1838" i="2"/>
  <c r="AY1838" i="2" s="1"/>
  <c r="AT3567" i="2"/>
  <c r="AY3567" i="2" s="1"/>
  <c r="AY1094" i="2"/>
  <c r="AR1096" i="2"/>
  <c r="AY1096" i="2" s="1"/>
  <c r="AT2527" i="2"/>
  <c r="AY2527" i="2" s="1"/>
  <c r="AY507" i="2"/>
  <c r="AR127" i="2"/>
  <c r="AY127" i="2" s="1"/>
  <c r="AT509" i="2"/>
  <c r="AY509" i="2" s="1"/>
  <c r="AY3387" i="2"/>
  <c r="AR2530" i="2"/>
  <c r="AY2530" i="2" s="1"/>
  <c r="AT3059" i="2"/>
  <c r="AY3059" i="2" s="1"/>
  <c r="AR4252" i="2"/>
  <c r="AY4252" i="2" s="1"/>
  <c r="AT4253" i="2"/>
  <c r="AR4259" i="2"/>
  <c r="AY4259" i="2" s="1"/>
  <c r="AT3569" i="2"/>
  <c r="AY512" i="2"/>
  <c r="AR4261" i="2"/>
  <c r="AY4261" i="2" s="1"/>
  <c r="AT3570" i="2"/>
  <c r="AY3570" i="2" s="1"/>
  <c r="AY2532" i="2"/>
  <c r="AR129" i="2"/>
  <c r="AY129" i="2" s="1"/>
  <c r="AT3064" i="2"/>
  <c r="AY3064" i="2" s="1"/>
  <c r="AR514" i="2"/>
  <c r="AY514" i="2" s="1"/>
  <c r="AT516" i="2"/>
  <c r="AY516" i="2" s="1"/>
  <c r="AY3390" i="2"/>
  <c r="AT3066" i="2"/>
  <c r="AT1846" i="2"/>
  <c r="AT3068" i="2"/>
  <c r="AT134" i="2"/>
  <c r="AT520" i="2"/>
  <c r="AT1109" i="2"/>
  <c r="AT3572" i="2"/>
  <c r="AT3071" i="2"/>
  <c r="AT1860" i="2"/>
  <c r="AT1113" i="2"/>
  <c r="AT2568" i="2"/>
  <c r="AY2568" i="2" s="1"/>
  <c r="AY3576" i="2"/>
  <c r="AT1883" i="2"/>
  <c r="AY1883" i="2" s="1"/>
  <c r="AY4274" i="2"/>
  <c r="AT1123" i="2"/>
  <c r="AY1123" i="2" s="1"/>
  <c r="AY3083" i="2"/>
  <c r="AT1888" i="2"/>
  <c r="AY1888" i="2" s="1"/>
  <c r="AY4276" i="2"/>
  <c r="AT1889" i="2"/>
  <c r="AY1889" i="2" s="1"/>
  <c r="AY3087" i="2"/>
  <c r="AT1125" i="2"/>
  <c r="AY1125" i="2" s="1"/>
  <c r="AY4279" i="2"/>
  <c r="AT539" i="2"/>
  <c r="AY539" i="2" s="1"/>
  <c r="AY540" i="2"/>
  <c r="AT4285" i="2"/>
  <c r="AY4285" i="2" s="1"/>
  <c r="AY4287" i="2"/>
  <c r="AT4293" i="2"/>
  <c r="AY4293" i="2" s="1"/>
  <c r="AY4295" i="2"/>
  <c r="AT3089" i="2"/>
  <c r="AY3089" i="2" s="1"/>
  <c r="AY1127" i="2"/>
  <c r="AT2575" i="2"/>
  <c r="AY2575" i="2" s="1"/>
  <c r="AY3580" i="2"/>
  <c r="AT139" i="2"/>
  <c r="AY139" i="2" s="1"/>
  <c r="AY544" i="2"/>
  <c r="AT2579" i="2"/>
  <c r="AY2579" i="2" s="1"/>
  <c r="AY1132" i="2"/>
  <c r="AT1133" i="2"/>
  <c r="AY1133" i="2" s="1"/>
  <c r="AY546" i="2"/>
  <c r="AT3095" i="2"/>
  <c r="AY3095" i="2" s="1"/>
  <c r="AY1901" i="2"/>
  <c r="AT2583" i="2"/>
  <c r="AY2583" i="2" s="1"/>
  <c r="AY3097" i="2"/>
  <c r="AT3403" i="2"/>
  <c r="AY4302" i="2"/>
  <c r="AT143" i="2"/>
  <c r="AY143" i="2" s="1"/>
  <c r="AT550" i="2"/>
  <c r="AY550" i="2" s="1"/>
  <c r="AY1137" i="2"/>
  <c r="AT1139" i="2"/>
  <c r="AY1139" i="2" s="1"/>
  <c r="AT1911" i="2"/>
  <c r="AY1142" i="2"/>
  <c r="AT1915" i="2"/>
  <c r="AY1915" i="2" s="1"/>
  <c r="AT4308" i="2"/>
  <c r="AY4308" i="2" s="1"/>
  <c r="AY1917" i="2"/>
  <c r="AT1920" i="2"/>
  <c r="AT1921" i="2"/>
  <c r="AY1921" i="2" s="1"/>
  <c r="AT554" i="2"/>
  <c r="AY554" i="2" s="1"/>
  <c r="AT3108" i="2"/>
  <c r="AY3108" i="2" s="1"/>
  <c r="AY1924" i="2"/>
  <c r="AT1149" i="2"/>
  <c r="AY1149" i="2" s="1"/>
  <c r="AT2598" i="2"/>
  <c r="AT1153" i="2"/>
  <c r="AY1153" i="2" s="1"/>
  <c r="AT2601" i="2"/>
  <c r="AY2601" i="2" s="1"/>
  <c r="AY3112" i="2"/>
  <c r="AT2602" i="2"/>
  <c r="AY2602" i="2" s="1"/>
  <c r="AR20" i="2"/>
  <c r="AT2687" i="2"/>
  <c r="AY1152" i="2"/>
  <c r="AY561" i="2"/>
  <c r="AY563" i="2"/>
  <c r="AY4332" i="2"/>
  <c r="AT1931" i="2"/>
  <c r="AY1931" i="2" s="1"/>
  <c r="AT4316" i="2"/>
  <c r="AY4316" i="2" s="1"/>
  <c r="AT147" i="2"/>
  <c r="AY147" i="2" s="1"/>
  <c r="AY1935" i="2"/>
  <c r="AT3411" i="2"/>
  <c r="AY3411" i="2" s="1"/>
  <c r="AT2608" i="2"/>
  <c r="AY2608" i="2" s="1"/>
  <c r="AT4318" i="2"/>
  <c r="AY4318" i="2" s="1"/>
  <c r="AT4320" i="2"/>
  <c r="AY4320" i="2" s="1"/>
  <c r="AY4322" i="2"/>
  <c r="AT4328" i="2"/>
  <c r="AT1940" i="2"/>
  <c r="AT1168" i="2"/>
  <c r="AT3416" i="2"/>
  <c r="AT3135" i="2"/>
  <c r="AY3589" i="2"/>
  <c r="AR4398" i="2"/>
  <c r="AT4400" i="2"/>
  <c r="AR3144" i="2"/>
  <c r="AR1207" i="2"/>
  <c r="AT1976" i="2"/>
  <c r="AR2651" i="2"/>
  <c r="AR603" i="2"/>
  <c r="AT1980" i="2"/>
  <c r="AR1211" i="2"/>
  <c r="AT4404" i="2"/>
  <c r="AR4410" i="2"/>
  <c r="AY4410" i="2" s="1"/>
  <c r="AT4412" i="2"/>
  <c r="AR4418" i="2"/>
  <c r="AT4420" i="2"/>
  <c r="AR4426" i="2"/>
  <c r="AT4428" i="2"/>
  <c r="AR1214" i="2"/>
  <c r="AT4429" i="2"/>
  <c r="AR3147" i="2"/>
  <c r="AY3147" i="2" s="1"/>
  <c r="AT3429" i="2"/>
  <c r="AR4432" i="2"/>
  <c r="AT4433" i="2"/>
  <c r="AR3149" i="2"/>
  <c r="AT1216" i="2"/>
  <c r="AR3151" i="2"/>
  <c r="AT4434" i="2"/>
  <c r="AR4437" i="2"/>
  <c r="AY4437" i="2" s="1"/>
  <c r="AT1990" i="2"/>
  <c r="AY3153" i="2"/>
  <c r="AR1993" i="2"/>
  <c r="AT3154" i="2"/>
  <c r="AR1996" i="2"/>
  <c r="AT1219" i="2"/>
  <c r="AR16" i="2"/>
  <c r="AT1224" i="2"/>
  <c r="AR1998" i="2"/>
  <c r="AY1998" i="2" s="1"/>
  <c r="AT1999" i="2"/>
  <c r="AR3155" i="2"/>
  <c r="AY3155" i="2" s="1"/>
  <c r="AT2003" i="2"/>
  <c r="AR2005" i="2"/>
  <c r="AY2005" i="2" s="1"/>
  <c r="AT2669" i="2"/>
  <c r="AR4440" i="2"/>
  <c r="AT2007" i="2"/>
  <c r="AR611" i="2"/>
  <c r="AY611" i="2" s="1"/>
  <c r="AT2671" i="2"/>
  <c r="AR3436" i="2"/>
  <c r="AT2674" i="2"/>
  <c r="AR3437" i="2"/>
  <c r="AT613" i="2"/>
  <c r="AY613" i="2" s="1"/>
  <c r="AY4441" i="2"/>
  <c r="AR2676" i="2"/>
  <c r="AT3602" i="2"/>
  <c r="AR4447" i="2"/>
  <c r="AT4449" i="2"/>
  <c r="AR4455" i="2"/>
  <c r="AR1237" i="2"/>
  <c r="AY1237" i="2" s="1"/>
  <c r="AT2013" i="2"/>
  <c r="AR615" i="2"/>
  <c r="AT617" i="2"/>
  <c r="AY1239" i="2"/>
  <c r="AR3162" i="2"/>
  <c r="AT4461" i="2"/>
  <c r="AR3164" i="2"/>
  <c r="AT2681" i="2"/>
  <c r="AR620" i="2"/>
  <c r="AT621" i="2"/>
  <c r="AT19" i="2"/>
  <c r="AR2019" i="2"/>
  <c r="AT167" i="2"/>
  <c r="AR2687" i="2"/>
  <c r="AT1244" i="2"/>
  <c r="AT282" i="2"/>
  <c r="AY282" i="2" s="1"/>
  <c r="AT839" i="2"/>
  <c r="AY839" i="2" s="1"/>
  <c r="AT283" i="2"/>
  <c r="AT2205" i="2"/>
  <c r="AY2205" i="2" s="1"/>
  <c r="AT840" i="2"/>
  <c r="AT61" i="2"/>
  <c r="AT3265" i="2"/>
  <c r="AT841" i="2"/>
  <c r="AT2826" i="2"/>
  <c r="AY2826" i="2" s="1"/>
  <c r="AT2827" i="2"/>
  <c r="AY2827" i="2" s="1"/>
  <c r="AT2828" i="2"/>
  <c r="AT842" i="2"/>
  <c r="AY842" i="2" s="1"/>
  <c r="AT2829" i="2"/>
  <c r="AY2829" i="2" s="1"/>
  <c r="AT2206" i="2"/>
  <c r="AT2830" i="2"/>
  <c r="AT284" i="2"/>
  <c r="AT843" i="2"/>
  <c r="AY843" i="2" s="1"/>
  <c r="AR693" i="2"/>
  <c r="AR680" i="2"/>
  <c r="AT3198" i="2"/>
  <c r="AY3198" i="2" s="1"/>
  <c r="AR2722" i="2"/>
  <c r="AT692" i="2"/>
  <c r="AT200" i="2"/>
  <c r="AT2723" i="2"/>
  <c r="AY2723" i="2" s="1"/>
  <c r="AT2724" i="2"/>
  <c r="AT693" i="2"/>
  <c r="AR1318" i="2"/>
  <c r="AT2083" i="2"/>
  <c r="AR1323" i="2"/>
  <c r="AT2729" i="2"/>
  <c r="AR2087" i="2"/>
  <c r="AT1327" i="2"/>
  <c r="AT1328" i="2"/>
  <c r="AR2732" i="2"/>
  <c r="AT1330" i="2"/>
  <c r="AY1330" i="2" s="1"/>
  <c r="AR2090" i="2"/>
  <c r="AT3206" i="2"/>
  <c r="AY3206" i="2" s="1"/>
  <c r="AR714" i="2"/>
  <c r="AY714" i="2" s="1"/>
  <c r="AT715" i="2"/>
  <c r="AR2740" i="2"/>
  <c r="AY2740" i="2" s="1"/>
  <c r="AT717" i="2"/>
  <c r="AR1343" i="2"/>
  <c r="AY1343" i="2" s="1"/>
  <c r="AT718" i="2"/>
  <c r="AR1346" i="2"/>
  <c r="AY1346" i="2" s="1"/>
  <c r="AT1347" i="2"/>
  <c r="AR39" i="2"/>
  <c r="AY39" i="2" s="1"/>
  <c r="AT3468" i="2"/>
  <c r="AR1349" i="2"/>
  <c r="AY1349" i="2" s="1"/>
  <c r="AT1350" i="2"/>
  <c r="AR1353" i="2"/>
  <c r="AY1353" i="2" s="1"/>
  <c r="AT2104" i="2"/>
  <c r="AR3638" i="2"/>
  <c r="AT3640" i="2"/>
  <c r="AR2106" i="2"/>
  <c r="AY2106" i="2" s="1"/>
  <c r="AT1354" i="2"/>
  <c r="AR723" i="2"/>
  <c r="AY723" i="2" s="1"/>
  <c r="AT724" i="2"/>
  <c r="AY724" i="2" s="1"/>
  <c r="AR1361" i="2"/>
  <c r="AY1361" i="2" s="1"/>
  <c r="AT726" i="2"/>
  <c r="AY726" i="2" s="1"/>
  <c r="AR1364" i="2"/>
  <c r="AY1364" i="2" s="1"/>
  <c r="AT1366" i="2"/>
  <c r="AY1366" i="2" s="1"/>
  <c r="AR3649" i="2"/>
  <c r="AY3649" i="2" s="1"/>
  <c r="AT3214" i="2"/>
  <c r="AY3214" i="2" s="1"/>
  <c r="AR2750" i="2"/>
  <c r="AY2750" i="2" s="1"/>
  <c r="AT3652" i="2"/>
  <c r="AY3652" i="2" s="1"/>
  <c r="AR2752" i="2"/>
  <c r="AY2752" i="2" s="1"/>
  <c r="AT2111" i="2"/>
  <c r="AY2111" i="2" s="1"/>
  <c r="AR3655" i="2"/>
  <c r="AY3655" i="2" s="1"/>
  <c r="AT2753" i="2"/>
  <c r="AY2753" i="2" s="1"/>
  <c r="AR2756" i="2"/>
  <c r="AY2756" i="2" s="1"/>
  <c r="AT3217" i="2"/>
  <c r="AY3217" i="2" s="1"/>
  <c r="AR3218" i="2"/>
  <c r="AY3218" i="2" s="1"/>
  <c r="AT733" i="2"/>
  <c r="AY733" i="2" s="1"/>
  <c r="AR1375" i="2"/>
  <c r="AY1375" i="2" s="1"/>
  <c r="AT221" i="2"/>
  <c r="AY221" i="2" s="1"/>
  <c r="AR1376" i="2"/>
  <c r="AY1376" i="2" s="1"/>
  <c r="AT222" i="2"/>
  <c r="AY222" i="2" s="1"/>
  <c r="AR3219" i="2"/>
  <c r="AY3219" i="2" s="1"/>
  <c r="AT736" i="2"/>
  <c r="AY736" i="2" s="1"/>
  <c r="AR2121" i="2"/>
  <c r="AY2121" i="2" s="1"/>
  <c r="AT3657" i="2"/>
  <c r="AY3657" i="2" s="1"/>
  <c r="AR226" i="2"/>
  <c r="AR1384" i="2"/>
  <c r="AT227" i="2"/>
  <c r="AR1389" i="2"/>
  <c r="AT228" i="2"/>
  <c r="AR2125" i="2"/>
  <c r="AT2762" i="2"/>
  <c r="AR1392" i="2"/>
  <c r="AT3660" i="2"/>
  <c r="AR43" i="2"/>
  <c r="AT229" i="2"/>
  <c r="AR2134" i="2"/>
  <c r="AT3225" i="2"/>
  <c r="AR748" i="2"/>
  <c r="AT1397" i="2"/>
  <c r="AR3229" i="2"/>
  <c r="AY3229" i="2" s="1"/>
  <c r="AT751" i="2"/>
  <c r="AR2136" i="2"/>
  <c r="AT1404" i="2"/>
  <c r="AR2138" i="2"/>
  <c r="AT2139" i="2"/>
  <c r="AR2141" i="2"/>
  <c r="AT761" i="2"/>
  <c r="AR3234" i="2"/>
  <c r="AT49" i="2"/>
  <c r="AR1408" i="2"/>
  <c r="AT1409" i="2"/>
  <c r="AR1410" i="2"/>
  <c r="AT3477" i="2"/>
  <c r="AT3197" i="2"/>
  <c r="AR196" i="2"/>
  <c r="AT2722" i="2"/>
  <c r="AR3459" i="2"/>
  <c r="AT34" i="2"/>
  <c r="AR699" i="2"/>
  <c r="AT700" i="2"/>
  <c r="AY700" i="2" s="1"/>
  <c r="AR1326" i="2"/>
  <c r="AY1326" i="2" s="1"/>
  <c r="AT206" i="2"/>
  <c r="AY206" i="2" s="1"/>
  <c r="AR208" i="2"/>
  <c r="AT1329" i="2"/>
  <c r="AR2089" i="2"/>
  <c r="AT1331" i="2"/>
  <c r="AR3209" i="2"/>
  <c r="AT2738" i="2"/>
  <c r="AR2739" i="2"/>
  <c r="AT3464" i="2"/>
  <c r="AR2101" i="2"/>
  <c r="AY2101" i="2" s="1"/>
  <c r="AT1344" i="2"/>
  <c r="AR1345" i="2"/>
  <c r="AT720" i="2"/>
  <c r="AR215" i="2"/>
  <c r="AT2742" i="2"/>
  <c r="AR217" i="2"/>
  <c r="AT3633" i="2"/>
  <c r="AR2744" i="2"/>
  <c r="AY2744" i="2" s="1"/>
  <c r="AT3213" i="2"/>
  <c r="AR3637" i="2"/>
  <c r="AT3639" i="2"/>
  <c r="AR2747" i="2"/>
  <c r="AT3643" i="2"/>
  <c r="AR1355" i="2"/>
  <c r="AT1356" i="2"/>
  <c r="AR1360" i="2"/>
  <c r="AY1360" i="2" s="1"/>
  <c r="AT3469" i="2"/>
  <c r="AR1363" i="2"/>
  <c r="AT1365" i="2"/>
  <c r="AR730" i="2"/>
  <c r="AT218" i="2"/>
  <c r="AR3215" i="2"/>
  <c r="AT3651" i="2"/>
  <c r="AR1367" i="2"/>
  <c r="AY1367" i="2" s="1"/>
  <c r="AT3653" i="2"/>
  <c r="AR3654" i="2"/>
  <c r="AT3656" i="2"/>
  <c r="AR2755" i="2"/>
  <c r="AT220" i="2"/>
  <c r="AR2115" i="2"/>
  <c r="AT1371" i="2"/>
  <c r="AR3471" i="2"/>
  <c r="AY3471" i="2" s="1"/>
  <c r="AT2116" i="2"/>
  <c r="AR2117" i="2"/>
  <c r="AT2118" i="2"/>
  <c r="AR224" i="2"/>
  <c r="AT735" i="2"/>
  <c r="AR1378" i="2"/>
  <c r="AT2122" i="2"/>
  <c r="AR740" i="2"/>
  <c r="AT1381" i="2"/>
  <c r="AY1381" i="2" s="1"/>
  <c r="AT2761" i="2"/>
  <c r="AY2761" i="2" s="1"/>
  <c r="AT1382" i="2"/>
  <c r="AY1382" i="2" s="1"/>
  <c r="AT1383" i="2"/>
  <c r="AT1384" i="2"/>
  <c r="AR1388" i="2"/>
  <c r="AY1388" i="2" s="1"/>
  <c r="AT3222" i="2"/>
  <c r="AR744" i="2"/>
  <c r="AY744" i="2" s="1"/>
  <c r="AT2126" i="2"/>
  <c r="AR1391" i="2"/>
  <c r="AY1391" i="2" s="1"/>
  <c r="AT3659" i="2"/>
  <c r="AR1393" i="2"/>
  <c r="AY1393" i="2" s="1"/>
  <c r="AT2763" i="2"/>
  <c r="AR1395" i="2"/>
  <c r="AY1395" i="2" s="1"/>
  <c r="AT746" i="2"/>
  <c r="AR2765" i="2"/>
  <c r="AY2765" i="2" s="1"/>
  <c r="AT749" i="2"/>
  <c r="AR230" i="2"/>
  <c r="AY230" i="2" s="1"/>
  <c r="AT1399" i="2"/>
  <c r="AR233" i="2"/>
  <c r="AT754" i="2"/>
  <c r="AR3664" i="2"/>
  <c r="AT3476" i="2"/>
  <c r="AT3232" i="2"/>
  <c r="AY3232" i="2" s="1"/>
  <c r="AR2140" i="2"/>
  <c r="AT2142" i="2"/>
  <c r="AY2142" i="2" s="1"/>
  <c r="AR762" i="2"/>
  <c r="AY762" i="2" s="1"/>
  <c r="AT1407" i="2"/>
  <c r="AR7" i="2"/>
  <c r="AY7" i="2" s="1"/>
  <c r="AT3666" i="2"/>
  <c r="AR764" i="2"/>
  <c r="AY764" i="2" s="1"/>
  <c r="AT2146" i="2"/>
  <c r="AR1304" i="2"/>
  <c r="AY1304" i="2" s="1"/>
  <c r="AT2714" i="2"/>
  <c r="AY2714" i="2" s="1"/>
  <c r="AT2715" i="2"/>
  <c r="AT2075" i="2"/>
  <c r="AT2716" i="2"/>
  <c r="AT681" i="2"/>
  <c r="AY681" i="2" s="1"/>
  <c r="AR696" i="2"/>
  <c r="AT201" i="2"/>
  <c r="AR2085" i="2"/>
  <c r="AT35" i="2"/>
  <c r="AT3629" i="2"/>
  <c r="AT2727" i="2"/>
  <c r="AT2728" i="2"/>
  <c r="AY2728" i="2" s="1"/>
  <c r="AT204" i="2"/>
  <c r="AR703" i="2"/>
  <c r="AT1325" i="2"/>
  <c r="AT2736" i="2"/>
  <c r="AR3211" i="2"/>
  <c r="AT3212" i="2"/>
  <c r="AY3212" i="2" s="1"/>
  <c r="AR1342" i="2"/>
  <c r="AT2741" i="2"/>
  <c r="AY2741" i="2" s="1"/>
  <c r="AR214" i="2"/>
  <c r="AT2102" i="2"/>
  <c r="AY2102" i="2" s="1"/>
  <c r="AR3632" i="2"/>
  <c r="AT216" i="2"/>
  <c r="AY216" i="2" s="1"/>
  <c r="AR1352" i="2"/>
  <c r="AR3634" i="2"/>
  <c r="AT3636" i="2"/>
  <c r="AY3636" i="2" s="1"/>
  <c r="AR2745" i="2"/>
  <c r="AR2749" i="2"/>
  <c r="AT2107" i="2"/>
  <c r="AY2107" i="2" s="1"/>
  <c r="AR1358" i="2"/>
  <c r="AY1358" i="2" s="1"/>
  <c r="AT725" i="2"/>
  <c r="AY725" i="2" s="1"/>
  <c r="AR728" i="2"/>
  <c r="AY728" i="2" s="1"/>
  <c r="AT1362" i="2"/>
  <c r="AY1362" i="2" s="1"/>
  <c r="AT3648" i="2"/>
  <c r="AY3648" i="2" s="1"/>
  <c r="AR3650" i="2"/>
  <c r="AY3650" i="2" s="1"/>
  <c r="AT2109" i="2"/>
  <c r="AY2109" i="2" s="1"/>
  <c r="AR219" i="2"/>
  <c r="AY219" i="2" s="1"/>
  <c r="AT2110" i="2"/>
  <c r="AY2110" i="2" s="1"/>
  <c r="AR2112" i="2"/>
  <c r="AY2112" i="2" s="1"/>
  <c r="AT2113" i="2"/>
  <c r="AY2113" i="2" s="1"/>
  <c r="AR2114" i="2"/>
  <c r="AY2114" i="2" s="1"/>
  <c r="AT1370" i="2"/>
  <c r="AY1370" i="2" s="1"/>
  <c r="AR1373" i="2"/>
  <c r="AY1373" i="2" s="1"/>
  <c r="AT2758" i="2"/>
  <c r="AY2758" i="2" s="1"/>
  <c r="AT41" i="2"/>
  <c r="AY41" i="2" s="1"/>
  <c r="AR223" i="2"/>
  <c r="AY223" i="2" s="1"/>
  <c r="AT1377" i="2"/>
  <c r="AY1377" i="2" s="1"/>
  <c r="AR42" i="2"/>
  <c r="AY42" i="2" s="1"/>
  <c r="AT3220" i="2"/>
  <c r="AY3220" i="2" s="1"/>
  <c r="AR1380" i="2"/>
  <c r="AY1380" i="2" s="1"/>
  <c r="AT225" i="2"/>
  <c r="AY225" i="2" s="1"/>
  <c r="AT3221" i="2"/>
  <c r="AT2123" i="2"/>
  <c r="AT739" i="2"/>
  <c r="AR1385" i="2"/>
  <c r="AT1387" i="2"/>
  <c r="AR742" i="2"/>
  <c r="AT743" i="2"/>
  <c r="AR2127" i="2"/>
  <c r="AT2128" i="2"/>
  <c r="AR2130" i="2"/>
  <c r="AT2131" i="2"/>
  <c r="AR1394" i="2"/>
  <c r="AT3474" i="2"/>
  <c r="AR747" i="2"/>
  <c r="AR3235" i="2"/>
  <c r="AT2775" i="2"/>
  <c r="AT2776" i="2"/>
  <c r="AR3458" i="2"/>
  <c r="AT3628" i="2"/>
  <c r="AY3628" i="2" s="1"/>
  <c r="AR695" i="2"/>
  <c r="AY695" i="2" s="1"/>
  <c r="AT1317" i="2"/>
  <c r="AR3461" i="2"/>
  <c r="AY3461" i="2" s="1"/>
  <c r="AT2726" i="2"/>
  <c r="AT203" i="2"/>
  <c r="AY203" i="2" s="1"/>
  <c r="AT1321" i="2"/>
  <c r="AT1322" i="2"/>
  <c r="AY1322" i="2" s="1"/>
  <c r="AT2084" i="2"/>
  <c r="AT698" i="2"/>
  <c r="AT2085" i="2"/>
  <c r="AR702" i="2"/>
  <c r="AT2730" i="2"/>
  <c r="AY2730" i="2" s="1"/>
  <c r="AR36" i="2"/>
  <c r="AT3203" i="2"/>
  <c r="AT2731" i="2"/>
  <c r="AY2731" i="2" s="1"/>
  <c r="AT37" i="2"/>
  <c r="AT2088" i="2"/>
  <c r="AR3204" i="2"/>
  <c r="AT3205" i="2"/>
  <c r="AR2733" i="2"/>
  <c r="AT2091" i="2"/>
  <c r="AR2100" i="2"/>
  <c r="AT716" i="2"/>
  <c r="AR1341" i="2"/>
  <c r="AT212" i="2"/>
  <c r="AR3465" i="2"/>
  <c r="AT213" i="2"/>
  <c r="AR721" i="2"/>
  <c r="AT3467" i="2"/>
  <c r="AR1348" i="2"/>
  <c r="AT722" i="2"/>
  <c r="AR1351" i="2"/>
  <c r="AT2103" i="2"/>
  <c r="AR2105" i="2"/>
  <c r="AT3635" i="2"/>
  <c r="AR3641" i="2"/>
  <c r="AT2746" i="2"/>
  <c r="AY2746" i="2" s="1"/>
  <c r="AR2748" i="2"/>
  <c r="AT3644" i="2"/>
  <c r="AR1357" i="2"/>
  <c r="AT1359" i="2"/>
  <c r="AR727" i="2"/>
  <c r="AT729" i="2"/>
  <c r="AR3645" i="2"/>
  <c r="AT3647" i="2"/>
  <c r="AR2108" i="2"/>
  <c r="AT731" i="2"/>
  <c r="AR2751" i="2"/>
  <c r="AT3216" i="2"/>
  <c r="AR3470" i="2"/>
  <c r="AT1368" i="2"/>
  <c r="AR1369" i="2"/>
  <c r="AT2754" i="2"/>
  <c r="AY2754" i="2" s="1"/>
  <c r="AR6" i="2"/>
  <c r="AT732" i="2"/>
  <c r="AR1372" i="2"/>
  <c r="AT1374" i="2"/>
  <c r="AR3472" i="2"/>
  <c r="AT2760" i="2"/>
  <c r="AR734" i="2"/>
  <c r="AT2119" i="2"/>
  <c r="AR2120" i="2"/>
  <c r="AT737" i="2"/>
  <c r="AR1379" i="2"/>
  <c r="AT738" i="2"/>
  <c r="AR3658" i="2"/>
  <c r="AT1386" i="2"/>
  <c r="AY1386" i="2" s="1"/>
  <c r="AR741" i="2"/>
  <c r="AT2124" i="2"/>
  <c r="AY2124" i="2" s="1"/>
  <c r="AR1390" i="2"/>
  <c r="AT3473" i="2"/>
  <c r="AY3473" i="2" s="1"/>
  <c r="AR2129" i="2"/>
  <c r="AT3661" i="2"/>
  <c r="AY3661" i="2" s="1"/>
  <c r="AR3224" i="2"/>
  <c r="AT2133" i="2"/>
  <c r="AY2133" i="2" s="1"/>
  <c r="AR2764" i="2"/>
  <c r="AT1396" i="2"/>
  <c r="AR3227" i="2"/>
  <c r="AT44" i="2"/>
  <c r="AY44" i="2" s="1"/>
  <c r="AR3662" i="2"/>
  <c r="AT232" i="2"/>
  <c r="AR755" i="2"/>
  <c r="AT756" i="2"/>
  <c r="AR2771" i="2"/>
  <c r="AY2771" i="2" s="1"/>
  <c r="AT760" i="2"/>
  <c r="AR2143" i="2"/>
  <c r="AY2143" i="2" s="1"/>
  <c r="AT3665" i="2"/>
  <c r="AR2145" i="2"/>
  <c r="AT763" i="2"/>
  <c r="AY763" i="2" s="1"/>
  <c r="AR3667" i="2"/>
  <c r="AT239" i="2"/>
  <c r="AY239" i="2" s="1"/>
  <c r="AR2147" i="2"/>
  <c r="AR869" i="2"/>
  <c r="AY869" i="2" s="1"/>
  <c r="AT2238" i="2"/>
  <c r="AR2241" i="2"/>
  <c r="AY2241" i="2" s="1"/>
  <c r="AT1517" i="2"/>
  <c r="AR308" i="2"/>
  <c r="AY308" i="2" s="1"/>
  <c r="AT873" i="2"/>
  <c r="AR1520" i="2"/>
  <c r="AY1520" i="2" s="1"/>
  <c r="AT3779" i="2"/>
  <c r="AR3784" i="2"/>
  <c r="AY3784" i="2" s="1"/>
  <c r="AT3786" i="2"/>
  <c r="AR3792" i="2"/>
  <c r="AY3792" i="2" s="1"/>
  <c r="AT3794" i="2"/>
  <c r="AR3800" i="2"/>
  <c r="AY3800" i="2" s="1"/>
  <c r="AT3802" i="2"/>
  <c r="AR3808" i="2"/>
  <c r="AY3808" i="2" s="1"/>
  <c r="AT3809" i="2"/>
  <c r="AR3815" i="2"/>
  <c r="AY3815" i="2" s="1"/>
  <c r="AT3817" i="2"/>
  <c r="AR3840" i="2"/>
  <c r="AT3841" i="2"/>
  <c r="AR3848" i="2"/>
  <c r="AT3849" i="2"/>
  <c r="AR3856" i="2"/>
  <c r="AT3857" i="2"/>
  <c r="AR3864" i="2"/>
  <c r="AT3865" i="2"/>
  <c r="AR3872" i="2"/>
  <c r="AT3873" i="2"/>
  <c r="AR1523" i="2"/>
  <c r="AT877" i="2"/>
  <c r="AR2246" i="2"/>
  <c r="AT1525" i="2"/>
  <c r="AR2249" i="2"/>
  <c r="AT2250" i="2"/>
  <c r="AR1527" i="2"/>
  <c r="AT310" i="2"/>
  <c r="AR313" i="2"/>
  <c r="AT3878" i="2"/>
  <c r="AR883" i="2"/>
  <c r="AT1529" i="2"/>
  <c r="AR2857" i="2"/>
  <c r="AT1532" i="2"/>
  <c r="AR2256" i="2"/>
  <c r="AT1536" i="2"/>
  <c r="AR1539" i="2"/>
  <c r="AT2859" i="2"/>
  <c r="AR2861" i="2"/>
  <c r="AT1540" i="2"/>
  <c r="AR1542" i="2"/>
  <c r="AT888" i="2"/>
  <c r="AR889" i="2"/>
  <c r="AT3507" i="2"/>
  <c r="AR2865" i="2"/>
  <c r="AT3283" i="2"/>
  <c r="AR892" i="2"/>
  <c r="AT2260" i="2"/>
  <c r="AR893" i="2"/>
  <c r="AR3285" i="2"/>
  <c r="AR895" i="2"/>
  <c r="AR2263" i="2"/>
  <c r="AR327" i="2"/>
  <c r="AR901" i="2"/>
  <c r="AR3838" i="2"/>
  <c r="AR3846" i="2"/>
  <c r="AR3854" i="2"/>
  <c r="AR3862" i="2"/>
  <c r="AR3870" i="2"/>
  <c r="AR1522" i="2"/>
  <c r="AR66" i="2"/>
  <c r="AR2247" i="2"/>
  <c r="AR67" i="2"/>
  <c r="AR881" i="2"/>
  <c r="AR3505" i="2"/>
  <c r="AR884" i="2"/>
  <c r="AR1534" i="2"/>
  <c r="AR2858" i="2"/>
  <c r="AR70" i="2"/>
  <c r="AR1541" i="2"/>
  <c r="AR2258" i="2"/>
  <c r="AR890" i="2"/>
  <c r="AR321" i="2"/>
  <c r="AR3797" i="2"/>
  <c r="AT3799" i="2"/>
  <c r="AR3805" i="2"/>
  <c r="AT3807" i="2"/>
  <c r="AR3812" i="2"/>
  <c r="AT3814" i="2"/>
  <c r="AR3820" i="2"/>
  <c r="AT3822" i="2"/>
  <c r="AY3822" i="2" s="1"/>
  <c r="AT3823" i="2"/>
  <c r="AY3823" i="2" s="1"/>
  <c r="AT3824" i="2"/>
  <c r="AT3825" i="2"/>
  <c r="AT3826" i="2"/>
  <c r="AT3827" i="2"/>
  <c r="AT3828" i="2"/>
  <c r="AT3829" i="2"/>
  <c r="AY3829" i="2" s="1"/>
  <c r="AT3830" i="2"/>
  <c r="AY3830" i="2" s="1"/>
  <c r="AT3831" i="2"/>
  <c r="AY3831" i="2" s="1"/>
  <c r="AT3832" i="2"/>
  <c r="AT3833" i="2"/>
  <c r="AY3833" i="2" s="1"/>
  <c r="AT3834" i="2"/>
  <c r="AY3834" i="2" s="1"/>
  <c r="AT3835" i="2"/>
  <c r="AT3836" i="2"/>
  <c r="AT3837" i="2"/>
  <c r="AY3837" i="2" s="1"/>
  <c r="AT3838" i="2"/>
  <c r="AR3845" i="2"/>
  <c r="AT3846" i="2"/>
  <c r="AR3853" i="2"/>
  <c r="AT3854" i="2"/>
  <c r="AR3861" i="2"/>
  <c r="AY3861" i="2" s="1"/>
  <c r="AT3862" i="2"/>
  <c r="AR3869" i="2"/>
  <c r="AT3870" i="2"/>
  <c r="AR1521" i="2"/>
  <c r="AT1522" i="2"/>
  <c r="AR3504" i="2"/>
  <c r="AT66" i="2"/>
  <c r="AR3875" i="2"/>
  <c r="AT2247" i="2"/>
  <c r="AR3877" i="2"/>
  <c r="AR3843" i="2"/>
  <c r="AR3851" i="2"/>
  <c r="AR3859" i="2"/>
  <c r="AR3867" i="2"/>
  <c r="AR3874" i="2"/>
  <c r="AR1524" i="2"/>
  <c r="AR3278" i="2"/>
  <c r="AR879" i="2"/>
  <c r="AR3842" i="2"/>
  <c r="AT3843" i="2"/>
  <c r="AR3850" i="2"/>
  <c r="AT3851" i="2"/>
  <c r="AR3858" i="2"/>
  <c r="AT3859" i="2"/>
  <c r="AR3866" i="2"/>
  <c r="AT3867" i="2"/>
  <c r="AR2853" i="2"/>
  <c r="AT3874" i="2"/>
  <c r="AR309" i="2"/>
  <c r="AT1524" i="2"/>
  <c r="AT67" i="2"/>
  <c r="AR312" i="2"/>
  <c r="AT881" i="2"/>
  <c r="AR1528" i="2"/>
  <c r="AT3505" i="2"/>
  <c r="AR2856" i="2"/>
  <c r="AT884" i="2"/>
  <c r="AR1533" i="2"/>
  <c r="AT1534" i="2"/>
  <c r="AR3880" i="2"/>
  <c r="AT2858" i="2"/>
  <c r="AR886" i="2"/>
  <c r="AT70" i="2"/>
  <c r="AR3881" i="2"/>
  <c r="AT1541" i="2"/>
  <c r="AR1543" i="2"/>
  <c r="AT2258" i="2"/>
  <c r="AR1545" i="2"/>
  <c r="AT890" i="2"/>
  <c r="AR2866" i="2"/>
  <c r="AT321" i="2"/>
  <c r="AR1548" i="2"/>
  <c r="AT2868" i="2"/>
  <c r="AR894" i="2"/>
  <c r="AT3284" i="2"/>
  <c r="AR2262" i="2"/>
  <c r="AT2870" i="2"/>
  <c r="AR897" i="2"/>
  <c r="AT1553" i="2"/>
  <c r="AR3885" i="2"/>
  <c r="AT2264" i="2"/>
  <c r="AR328" i="2"/>
  <c r="AT900" i="2"/>
  <c r="AR1561" i="2"/>
  <c r="AT2267" i="2"/>
  <c r="AR2268" i="2"/>
  <c r="AT3886" i="2"/>
  <c r="AT3893" i="2"/>
  <c r="AT3901" i="2"/>
  <c r="AT3909" i="2"/>
  <c r="AR344" i="2"/>
  <c r="AR3953" i="2"/>
  <c r="AY3953" i="2" s="1"/>
  <c r="AR1589" i="2"/>
  <c r="AY1589" i="2" s="1"/>
  <c r="AR921" i="2"/>
  <c r="AR924" i="2"/>
  <c r="AY924" i="2" s="1"/>
  <c r="AR1595" i="2"/>
  <c r="AY1595" i="2" s="1"/>
  <c r="AR927" i="2"/>
  <c r="AY927" i="2" s="1"/>
  <c r="AR356" i="2"/>
  <c r="AR2293" i="2"/>
  <c r="AR2296" i="2"/>
  <c r="AR3300" i="2"/>
  <c r="AY3300" i="2" s="1"/>
  <c r="AR79" i="2"/>
  <c r="AR1605" i="2"/>
  <c r="AY1605" i="2" s="1"/>
  <c r="AR3302" i="2"/>
  <c r="AR1609" i="2"/>
  <c r="AR934" i="2"/>
  <c r="AY934" i="2" s="1"/>
  <c r="AR2903" i="2"/>
  <c r="AR2906" i="2"/>
  <c r="AY2906" i="2" s="1"/>
  <c r="AR3956" i="2"/>
  <c r="AR938" i="2"/>
  <c r="AR3304" i="2"/>
  <c r="AR3519" i="2"/>
  <c r="AR941" i="2"/>
  <c r="AR1621" i="2"/>
  <c r="AR3961" i="2"/>
  <c r="AR3968" i="2"/>
  <c r="AR3974" i="2"/>
  <c r="AR2321" i="2"/>
  <c r="AR3987" i="2"/>
  <c r="AR3995" i="2"/>
  <c r="AR4003" i="2"/>
  <c r="AR4011" i="2"/>
  <c r="AR4019" i="2"/>
  <c r="AR4027" i="2"/>
  <c r="AR4035" i="2"/>
  <c r="AR4037" i="2"/>
  <c r="AR2329" i="2"/>
  <c r="AR1082" i="2"/>
  <c r="AT495" i="2"/>
  <c r="AY495" i="2" s="1"/>
  <c r="AR2515" i="2"/>
  <c r="AY2515" i="2" s="1"/>
  <c r="AT1821" i="2"/>
  <c r="AY1821" i="2" s="1"/>
  <c r="AR2517" i="2"/>
  <c r="AY2517" i="2" s="1"/>
  <c r="AT3379" i="2"/>
  <c r="AY3379" i="2" s="1"/>
  <c r="AR3050" i="2"/>
  <c r="AY3050" i="2" s="1"/>
  <c r="AT3382" i="2"/>
  <c r="AY3382" i="2" s="1"/>
  <c r="AR499" i="2"/>
  <c r="AR501" i="2"/>
  <c r="AR1089" i="2"/>
  <c r="AR3565" i="2"/>
  <c r="AR880" i="2"/>
  <c r="AR2253" i="2"/>
  <c r="AR316" i="2"/>
  <c r="AR2255" i="2"/>
  <c r="AR1538" i="2"/>
  <c r="AR318" i="2"/>
  <c r="AR319" i="2"/>
  <c r="AR2257" i="2"/>
  <c r="AR1544" i="2"/>
  <c r="AR3884" i="2"/>
  <c r="AR1547" i="2"/>
  <c r="AR2869" i="2"/>
  <c r="AR324" i="2"/>
  <c r="AR896" i="2"/>
  <c r="AR1554" i="2"/>
  <c r="AR1557" i="2"/>
  <c r="AR329" i="2"/>
  <c r="AR331" i="2"/>
  <c r="AR3890" i="2"/>
  <c r="AR3898" i="2"/>
  <c r="AR3906" i="2"/>
  <c r="AT2329" i="2"/>
  <c r="AR878" i="2"/>
  <c r="AT3278" i="2"/>
  <c r="AR1526" i="2"/>
  <c r="AT879" i="2"/>
  <c r="AR311" i="2"/>
  <c r="AT880" i="2"/>
  <c r="AR314" i="2"/>
  <c r="AT2253" i="2"/>
  <c r="AR3506" i="2"/>
  <c r="AT316" i="2"/>
  <c r="AR3279" i="2"/>
  <c r="AT2255" i="2"/>
  <c r="AR1537" i="2"/>
  <c r="AT1538" i="2"/>
  <c r="AR317" i="2"/>
  <c r="AT318" i="2"/>
  <c r="AR887" i="2"/>
  <c r="AT319" i="2"/>
  <c r="AR2862" i="2"/>
  <c r="AT2257" i="2"/>
  <c r="AR3883" i="2"/>
  <c r="AT1544" i="2"/>
  <c r="AR320" i="2"/>
  <c r="AT3884" i="2"/>
  <c r="AR1546" i="2"/>
  <c r="AT2869" i="2"/>
  <c r="AT896" i="2"/>
  <c r="AT1554" i="2"/>
  <c r="AT329" i="2"/>
  <c r="AT3890" i="2"/>
  <c r="AT3898" i="2"/>
  <c r="AT3906" i="2"/>
  <c r="AR915" i="2"/>
  <c r="AR2283" i="2"/>
  <c r="AR917" i="2"/>
  <c r="AR920" i="2"/>
  <c r="AR922" i="2"/>
  <c r="AR1594" i="2"/>
  <c r="AR2288" i="2"/>
  <c r="AR2290" i="2"/>
  <c r="AR2888" i="2"/>
  <c r="AR2294" i="2"/>
  <c r="AR1600" i="2"/>
  <c r="AR2299" i="2"/>
  <c r="AR1603" i="2"/>
  <c r="AR80" i="2"/>
  <c r="AR361" i="2"/>
  <c r="AR1611" i="2"/>
  <c r="AR2900" i="2"/>
  <c r="AR2905" i="2"/>
  <c r="AR2306" i="2"/>
  <c r="AR1616" i="2"/>
  <c r="AR1618" i="2"/>
  <c r="AR369" i="2"/>
  <c r="AR370" i="2"/>
  <c r="AR371" i="2"/>
  <c r="AR3958" i="2"/>
  <c r="AR3965" i="2"/>
  <c r="AR3971" i="2"/>
  <c r="AR3978" i="2"/>
  <c r="AR3984" i="2"/>
  <c r="AR3992" i="2"/>
  <c r="AR4000" i="2"/>
  <c r="AR4008" i="2"/>
  <c r="AR4016" i="2"/>
  <c r="AR4024" i="2"/>
  <c r="AR4032" i="2"/>
  <c r="AR2323" i="2"/>
  <c r="AR2916" i="2"/>
  <c r="AR4042" i="2"/>
  <c r="AR3045" i="2"/>
  <c r="AT1081" i="2"/>
  <c r="AY1081" i="2" s="1"/>
  <c r="AR3046" i="2"/>
  <c r="AT3378" i="2"/>
  <c r="AY3378" i="2" s="1"/>
  <c r="AR3048" i="2"/>
  <c r="AT3049" i="2"/>
  <c r="AR1824" i="2"/>
  <c r="AT2519" i="2"/>
  <c r="AY2519" i="2" s="1"/>
  <c r="AR2521" i="2"/>
  <c r="AR124" i="2"/>
  <c r="AR1828" i="2"/>
  <c r="AR1830" i="2"/>
  <c r="AR2872" i="2"/>
  <c r="AR3887" i="2"/>
  <c r="AR3895" i="2"/>
  <c r="AR3903" i="2"/>
  <c r="AR3910" i="2"/>
  <c r="AT3912" i="2"/>
  <c r="AT3913" i="2"/>
  <c r="AT3914" i="2"/>
  <c r="AT3915" i="2"/>
  <c r="AY3915" i="2" s="1"/>
  <c r="AT3916" i="2"/>
  <c r="AT3917" i="2"/>
  <c r="AT3918" i="2"/>
  <c r="AT3919" i="2"/>
  <c r="AT3920" i="2"/>
  <c r="AT3921" i="2"/>
  <c r="AT3922" i="2"/>
  <c r="AT3923" i="2"/>
  <c r="AY3923" i="2" s="1"/>
  <c r="AT3924" i="2"/>
  <c r="AT1563" i="2"/>
  <c r="AT2269" i="2"/>
  <c r="AT3925" i="2"/>
  <c r="AT1564" i="2"/>
  <c r="AT1565" i="2"/>
  <c r="AY1565" i="2" s="1"/>
  <c r="AT333" i="2"/>
  <c r="AT2270" i="2"/>
  <c r="AY2270" i="2" s="1"/>
  <c r="AT903" i="2"/>
  <c r="AT1566" i="2"/>
  <c r="AT1567" i="2"/>
  <c r="AT2271" i="2"/>
  <c r="AT1568" i="2"/>
  <c r="AT334" i="2"/>
  <c r="AT2272" i="2"/>
  <c r="AT3288" i="2"/>
  <c r="AY3288" i="2" s="1"/>
  <c r="AT1569" i="2"/>
  <c r="AT3926" i="2"/>
  <c r="AT3927" i="2"/>
  <c r="AT3928" i="2"/>
  <c r="AT904" i="2"/>
  <c r="AT905" i="2"/>
  <c r="AT3510" i="2"/>
  <c r="AT3289" i="2"/>
  <c r="AY3289" i="2" s="1"/>
  <c r="AT1570" i="2"/>
  <c r="AT335" i="2"/>
  <c r="AT336" i="2"/>
  <c r="AT2273" i="2"/>
  <c r="AT73" i="2"/>
  <c r="AT906" i="2"/>
  <c r="AT2274" i="2"/>
  <c r="AT3929" i="2"/>
  <c r="AY3929" i="2" s="1"/>
  <c r="AT3930" i="2"/>
  <c r="AT3931" i="2"/>
  <c r="AT3932" i="2"/>
  <c r="AT3933" i="2"/>
  <c r="AT3934" i="2"/>
  <c r="AT3935" i="2"/>
  <c r="AY3935" i="2" s="1"/>
  <c r="AT3936" i="2"/>
  <c r="AT3937" i="2"/>
  <c r="AT3938" i="2"/>
  <c r="AT3939" i="2"/>
  <c r="AT3940" i="2"/>
  <c r="AT3941" i="2"/>
  <c r="AT3942" i="2"/>
  <c r="AT3943" i="2"/>
  <c r="AT3944" i="2"/>
  <c r="AT3945" i="2"/>
  <c r="AY3945" i="2" s="1"/>
  <c r="AT3946" i="2"/>
  <c r="AT1571" i="2"/>
  <c r="AT3290" i="2"/>
  <c r="AT3291" i="2"/>
  <c r="AT337" i="2"/>
  <c r="AT2873" i="2"/>
  <c r="AT2275" i="2"/>
  <c r="AT2874" i="2"/>
  <c r="AY2874" i="2" s="1"/>
  <c r="AT338" i="2"/>
  <c r="AT2276" i="2"/>
  <c r="AT339" i="2"/>
  <c r="AT340" i="2"/>
  <c r="AT3292" i="2"/>
  <c r="AT907" i="2"/>
  <c r="AT2277" i="2"/>
  <c r="AT1572" i="2"/>
  <c r="AY1572" i="2" s="1"/>
  <c r="AT74" i="2"/>
  <c r="AT341" i="2"/>
  <c r="AT342" i="2"/>
  <c r="AT2875" i="2"/>
  <c r="AT1573" i="2"/>
  <c r="AT3293" i="2"/>
  <c r="AY3293" i="2" s="1"/>
  <c r="AT2278" i="2"/>
  <c r="AT2876" i="2"/>
  <c r="AR908" i="2"/>
  <c r="AT75" i="2"/>
  <c r="AR1577" i="2"/>
  <c r="AT1578" i="2"/>
  <c r="AR76" i="2"/>
  <c r="AT1580" i="2"/>
  <c r="AR3950" i="2"/>
  <c r="AT3952" i="2"/>
  <c r="AR2882" i="2"/>
  <c r="AT915" i="2"/>
  <c r="AR345" i="2"/>
  <c r="AT2283" i="2"/>
  <c r="AR1588" i="2"/>
  <c r="AT917" i="2"/>
  <c r="AR1590" i="2"/>
  <c r="AT920" i="2"/>
  <c r="AR351" i="2"/>
  <c r="AT922" i="2"/>
  <c r="AR925" i="2"/>
  <c r="AT1594" i="2"/>
  <c r="AR353" i="2"/>
  <c r="AT2288" i="2"/>
  <c r="AR1597" i="2"/>
  <c r="AT2290" i="2"/>
  <c r="AR1598" i="2"/>
  <c r="AT2888" i="2"/>
  <c r="AR3513" i="2"/>
  <c r="AT2294" i="2"/>
  <c r="AR77" i="2"/>
  <c r="AT1600" i="2"/>
  <c r="AR2890" i="2"/>
  <c r="AT2299" i="2"/>
  <c r="AR2301" i="2"/>
  <c r="AT1603" i="2"/>
  <c r="AR360" i="2"/>
  <c r="AT80" i="2"/>
  <c r="AR81" i="2"/>
  <c r="AT361" i="2"/>
  <c r="AR1610" i="2"/>
  <c r="AT1611" i="2"/>
  <c r="AR2899" i="2"/>
  <c r="AT2900" i="2"/>
  <c r="AR364" i="2"/>
  <c r="AT2905" i="2"/>
  <c r="AR2305" i="2"/>
  <c r="AT2306" i="2"/>
  <c r="AR936" i="2"/>
  <c r="AT1616" i="2"/>
  <c r="AR2908" i="2"/>
  <c r="AT1618" i="2"/>
  <c r="AR368" i="2"/>
  <c r="AT369" i="2"/>
  <c r="AR940" i="2"/>
  <c r="AT370" i="2"/>
  <c r="AR83" i="2"/>
  <c r="AT371" i="2"/>
  <c r="AR2318" i="2"/>
  <c r="AT3958" i="2"/>
  <c r="AR3963" i="2"/>
  <c r="AT3965" i="2"/>
  <c r="AR3970" i="2"/>
  <c r="AT3971" i="2"/>
  <c r="AR3977" i="2"/>
  <c r="AR3982" i="2"/>
  <c r="AR3990" i="2"/>
  <c r="AR3998" i="2"/>
  <c r="AR4006" i="2"/>
  <c r="AR4014" i="2"/>
  <c r="AR4022" i="2"/>
  <c r="AR4030" i="2"/>
  <c r="AR1623" i="2"/>
  <c r="AR2327" i="2"/>
  <c r="AR4040" i="2"/>
  <c r="AT4042" i="2"/>
  <c r="AR1083" i="2"/>
  <c r="AR2516" i="2"/>
  <c r="AR2518" i="2"/>
  <c r="AR1825" i="2"/>
  <c r="AR500" i="2"/>
  <c r="AR503" i="2"/>
  <c r="AR1829" i="2"/>
  <c r="AR504" i="2"/>
  <c r="AR3377" i="2"/>
  <c r="AR1822" i="2"/>
  <c r="AR3380" i="2"/>
  <c r="AR2520" i="2"/>
  <c r="AR1087" i="2"/>
  <c r="AR1827" i="2"/>
  <c r="AR1090" i="2"/>
  <c r="AR3054" i="2"/>
  <c r="AR2238" i="2"/>
  <c r="AT870" i="2"/>
  <c r="AR1517" i="2"/>
  <c r="AT3277" i="2"/>
  <c r="AR873" i="2"/>
  <c r="AT2242" i="2"/>
  <c r="AR3779" i="2"/>
  <c r="AT3780" i="2"/>
  <c r="AR3786" i="2"/>
  <c r="AT3788" i="2"/>
  <c r="AR3794" i="2"/>
  <c r="AT3796" i="2"/>
  <c r="AR3802" i="2"/>
  <c r="AT3804" i="2"/>
  <c r="AR3809" i="2"/>
  <c r="AT3811" i="2"/>
  <c r="AR3817" i="2"/>
  <c r="AT3819" i="2"/>
  <c r="AR307" i="2"/>
  <c r="AT1515" i="2"/>
  <c r="AR1516" i="2"/>
  <c r="AT3503" i="2"/>
  <c r="AR2850" i="2"/>
  <c r="AT874" i="2"/>
  <c r="AR2244" i="2"/>
  <c r="AT2851" i="2"/>
  <c r="AR3785" i="2"/>
  <c r="AT3787" i="2"/>
  <c r="AR3793" i="2"/>
  <c r="AT3795" i="2"/>
  <c r="AR3801" i="2"/>
  <c r="AT3803" i="2"/>
  <c r="AR2852" i="2"/>
  <c r="AT3810" i="2"/>
  <c r="AR3816" i="2"/>
  <c r="AT3818" i="2"/>
  <c r="AR3911" i="2"/>
  <c r="AR2848" i="2"/>
  <c r="AT307" i="2"/>
  <c r="AR2240" i="2"/>
  <c r="AT1516" i="2"/>
  <c r="AR2849" i="2"/>
  <c r="AT2850" i="2"/>
  <c r="AR875" i="2"/>
  <c r="AT2244" i="2"/>
  <c r="AR3783" i="2"/>
  <c r="AT3785" i="2"/>
  <c r="AR3791" i="2"/>
  <c r="AT3793" i="2"/>
  <c r="AR1549" i="2"/>
  <c r="AR72" i="2"/>
  <c r="AR2871" i="2"/>
  <c r="AR3286" i="2"/>
  <c r="AR1555" i="2"/>
  <c r="AR1559" i="2"/>
  <c r="AR3287" i="2"/>
  <c r="AR1562" i="2"/>
  <c r="AR3894" i="2"/>
  <c r="AR3902" i="2"/>
  <c r="AR3821" i="2"/>
  <c r="AT2848" i="2"/>
  <c r="AR871" i="2"/>
  <c r="AT2240" i="2"/>
  <c r="AR1518" i="2"/>
  <c r="AT2849" i="2"/>
  <c r="AR1519" i="2"/>
  <c r="AT875" i="2"/>
  <c r="AR3781" i="2"/>
  <c r="AT3783" i="2"/>
  <c r="AR3789" i="2"/>
  <c r="AT3791" i="2"/>
  <c r="AT1547" i="2"/>
  <c r="AR71" i="2"/>
  <c r="AR1550" i="2"/>
  <c r="AT324" i="2"/>
  <c r="AR326" i="2"/>
  <c r="AR3508" i="2"/>
  <c r="AR2265" i="2"/>
  <c r="AT1557" i="2"/>
  <c r="AR3509" i="2"/>
  <c r="AR330" i="2"/>
  <c r="AT331" i="2"/>
  <c r="AR3889" i="2"/>
  <c r="AR3897" i="2"/>
  <c r="AR3905" i="2"/>
  <c r="AR1575" i="2"/>
  <c r="AT2877" i="2"/>
  <c r="AT1581" i="2"/>
  <c r="AT2296" i="2"/>
  <c r="AT79" i="2"/>
  <c r="AT941" i="2"/>
  <c r="AT1621" i="2"/>
  <c r="AR3796" i="2"/>
  <c r="AT3798" i="2"/>
  <c r="AY3798" i="2" s="1"/>
  <c r="AR3804" i="2"/>
  <c r="AT3806" i="2"/>
  <c r="AY3806" i="2" s="1"/>
  <c r="AR3811" i="2"/>
  <c r="AT3813" i="2"/>
  <c r="AY3813" i="2" s="1"/>
  <c r="AR3819" i="2"/>
  <c r="AT3821" i="2"/>
  <c r="AR322" i="2"/>
  <c r="AT71" i="2"/>
  <c r="AR2261" i="2"/>
  <c r="AT1550" i="2"/>
  <c r="AT326" i="2"/>
  <c r="AT3508" i="2"/>
  <c r="AT2265" i="2"/>
  <c r="AT3509" i="2"/>
  <c r="AT330" i="2"/>
  <c r="AR3888" i="2"/>
  <c r="AT3889" i="2"/>
  <c r="AR3896" i="2"/>
  <c r="AT3897" i="2"/>
  <c r="AR3904" i="2"/>
  <c r="AT3905" i="2"/>
  <c r="AR2876" i="2"/>
  <c r="AT1574" i="2"/>
  <c r="AR75" i="2"/>
  <c r="AT909" i="2"/>
  <c r="AR1578" i="2"/>
  <c r="AT911" i="2"/>
  <c r="AR1580" i="2"/>
  <c r="AT913" i="2"/>
  <c r="AR3952" i="2"/>
  <c r="AT1583" i="2"/>
  <c r="AT2281" i="2"/>
  <c r="AT1587" i="2"/>
  <c r="AT349" i="2"/>
  <c r="AT3296" i="2"/>
  <c r="AT1592" i="2"/>
  <c r="AT926" i="2"/>
  <c r="AT2289" i="2"/>
  <c r="AT929" i="2"/>
  <c r="AT3298" i="2"/>
  <c r="AT2295" i="2"/>
  <c r="AT1601" i="2"/>
  <c r="AT2891" i="2"/>
  <c r="AT1604" i="2"/>
  <c r="AT1608" i="2"/>
  <c r="AT2897" i="2"/>
  <c r="AT3515" i="2"/>
  <c r="AT2902" i="2"/>
  <c r="AT82" i="2"/>
  <c r="AT1615" i="2"/>
  <c r="AT3518" i="2"/>
  <c r="AT366" i="2"/>
  <c r="AT2910" i="2"/>
  <c r="AT2313" i="2"/>
  <c r="AT2912" i="2"/>
  <c r="AT3960" i="2"/>
  <c r="AT3967" i="2"/>
  <c r="AT3973" i="2"/>
  <c r="AT3980" i="2"/>
  <c r="AT3986" i="2"/>
  <c r="AT3994" i="2"/>
  <c r="AT4002" i="2"/>
  <c r="AT4010" i="2"/>
  <c r="AT4018" i="2"/>
  <c r="AT4026" i="2"/>
  <c r="AT4034" i="2"/>
  <c r="AT2325" i="2"/>
  <c r="AT2917" i="2"/>
  <c r="AT3978" i="2"/>
  <c r="AT3984" i="2"/>
  <c r="AT3992" i="2"/>
  <c r="AT4000" i="2"/>
  <c r="AT4008" i="2"/>
  <c r="AT4016" i="2"/>
  <c r="AT4024" i="2"/>
  <c r="AT4032" i="2"/>
  <c r="AT2323" i="2"/>
  <c r="AT2916" i="2"/>
  <c r="AR2868" i="2"/>
  <c r="AR3284" i="2"/>
  <c r="AR2870" i="2"/>
  <c r="AY2870" i="2" s="1"/>
  <c r="AR1553" i="2"/>
  <c r="AR2264" i="2"/>
  <c r="AR900" i="2"/>
  <c r="AR2267" i="2"/>
  <c r="AR3886" i="2"/>
  <c r="AR3893" i="2"/>
  <c r="AR3901" i="2"/>
  <c r="AR3909" i="2"/>
  <c r="AR3949" i="2"/>
  <c r="AR914" i="2"/>
  <c r="AT3951" i="2"/>
  <c r="AR1585" i="2"/>
  <c r="AT1586" i="2"/>
  <c r="AT346" i="2"/>
  <c r="AT347" i="2"/>
  <c r="AT2884" i="2"/>
  <c r="AT3512" i="2"/>
  <c r="AT3514" i="2"/>
  <c r="AR3892" i="2"/>
  <c r="AR3900" i="2"/>
  <c r="AR3908" i="2"/>
  <c r="AR3799" i="2"/>
  <c r="AT3801" i="2"/>
  <c r="AR3807" i="2"/>
  <c r="AT2852" i="2"/>
  <c r="AR3814" i="2"/>
  <c r="AT3816" i="2"/>
  <c r="AR2867" i="2"/>
  <c r="AT1548" i="2"/>
  <c r="AR323" i="2"/>
  <c r="AT894" i="2"/>
  <c r="AR325" i="2"/>
  <c r="AT2262" i="2"/>
  <c r="AR1552" i="2"/>
  <c r="AT897" i="2"/>
  <c r="AR899" i="2"/>
  <c r="AT3885" i="2"/>
  <c r="AR1558" i="2"/>
  <c r="AT328" i="2"/>
  <c r="AR1560" i="2"/>
  <c r="AT1561" i="2"/>
  <c r="AR332" i="2"/>
  <c r="AT2268" i="2"/>
  <c r="AR3891" i="2"/>
  <c r="AT3892" i="2"/>
  <c r="AR3899" i="2"/>
  <c r="AT3900" i="2"/>
  <c r="AR3907" i="2"/>
  <c r="AT3908" i="2"/>
  <c r="AR3947" i="2"/>
  <c r="AY3947" i="2" s="1"/>
  <c r="AT3949" i="2"/>
  <c r="AR2877" i="2"/>
  <c r="AT1576" i="2"/>
  <c r="AY1576" i="2" s="1"/>
  <c r="AR2879" i="2"/>
  <c r="AY2879" i="2" s="1"/>
  <c r="AT1579" i="2"/>
  <c r="AY1579" i="2" s="1"/>
  <c r="AR1581" i="2"/>
  <c r="AT914" i="2"/>
  <c r="AR343" i="2"/>
  <c r="AY343" i="2" s="1"/>
  <c r="AT1585" i="2"/>
  <c r="AT3295" i="2"/>
  <c r="AY3295" i="2" s="1"/>
  <c r="AT3954" i="2"/>
  <c r="AY3954" i="2" s="1"/>
  <c r="AT919" i="2"/>
  <c r="AY919" i="2" s="1"/>
  <c r="AT1591" i="2"/>
  <c r="AY1591" i="2" s="1"/>
  <c r="AT2287" i="2"/>
  <c r="AY2287" i="2" s="1"/>
  <c r="AT3955" i="2"/>
  <c r="AY3955" i="2" s="1"/>
  <c r="AT355" i="2"/>
  <c r="AT2291" i="2"/>
  <c r="AY2291" i="2" s="1"/>
  <c r="AT2889" i="2"/>
  <c r="AY2889" i="2" s="1"/>
  <c r="AT359" i="2"/>
  <c r="AY359" i="2" s="1"/>
  <c r="AT2297" i="2"/>
  <c r="AY2297" i="2" s="1"/>
  <c r="AT932" i="2"/>
  <c r="AY932" i="2" s="1"/>
  <c r="AT2894" i="2"/>
  <c r="AY2894" i="2" s="1"/>
  <c r="AT2896" i="2"/>
  <c r="AY2896" i="2" s="1"/>
  <c r="AT2303" i="2"/>
  <c r="AY2303" i="2" s="1"/>
  <c r="AT3516" i="2"/>
  <c r="AY3516" i="2" s="1"/>
  <c r="AT935" i="2"/>
  <c r="AY935" i="2" s="1"/>
  <c r="AT1613" i="2"/>
  <c r="AY1613" i="2" s="1"/>
  <c r="AT2308" i="2"/>
  <c r="AY2308" i="2" s="1"/>
  <c r="AT2310" i="2"/>
  <c r="AY2310" i="2" s="1"/>
  <c r="AT939" i="2"/>
  <c r="AY939" i="2" s="1"/>
  <c r="AT2911" i="2"/>
  <c r="AY2911" i="2" s="1"/>
  <c r="AT2315" i="2"/>
  <c r="AY2315" i="2" s="1"/>
  <c r="AT2913" i="2"/>
  <c r="AY2913" i="2" s="1"/>
  <c r="AT3962" i="2"/>
  <c r="AY3962" i="2" s="1"/>
  <c r="AT3969" i="2"/>
  <c r="AY3969" i="2" s="1"/>
  <c r="AT3976" i="2"/>
  <c r="AY3976" i="2" s="1"/>
  <c r="AT3981" i="2"/>
  <c r="AY3981" i="2" s="1"/>
  <c r="AT3989" i="2"/>
  <c r="AY3989" i="2" s="1"/>
  <c r="AT3997" i="2"/>
  <c r="AY3997" i="2" s="1"/>
  <c r="AT4005" i="2"/>
  <c r="AY4005" i="2" s="1"/>
  <c r="AT4013" i="2"/>
  <c r="AY4013" i="2" s="1"/>
  <c r="AT4021" i="2"/>
  <c r="AY4021" i="2" s="1"/>
  <c r="AT4029" i="2"/>
  <c r="AY4029" i="2" s="1"/>
  <c r="AT2322" i="2"/>
  <c r="AY2322" i="2" s="1"/>
  <c r="AT2326" i="2"/>
  <c r="AY2326" i="2" s="1"/>
  <c r="AT4039" i="2"/>
  <c r="AY4039" i="2" s="1"/>
  <c r="AT496" i="2"/>
  <c r="AY496" i="2" s="1"/>
  <c r="AT3047" i="2"/>
  <c r="AY3047" i="2" s="1"/>
  <c r="AT1823" i="2"/>
  <c r="AY1823" i="2" s="1"/>
  <c r="AT1083" i="2"/>
  <c r="AT2516" i="2"/>
  <c r="AT2518" i="2"/>
  <c r="AT1825" i="2"/>
  <c r="AT3564" i="2"/>
  <c r="AT497" i="2"/>
  <c r="AT3381" i="2"/>
  <c r="AT1084" i="2"/>
  <c r="AT3377" i="2"/>
  <c r="AT1822" i="2"/>
  <c r="AT3380" i="2"/>
  <c r="AT2520" i="2"/>
  <c r="AR1831" i="2"/>
  <c r="AT1832" i="2"/>
  <c r="AR1092" i="2"/>
  <c r="AT1836" i="2"/>
  <c r="AR506" i="2"/>
  <c r="AT125" i="2"/>
  <c r="AR2528" i="2"/>
  <c r="AT1840" i="2"/>
  <c r="AR1097" i="2"/>
  <c r="AT4251" i="2"/>
  <c r="AR1098" i="2"/>
  <c r="AT128" i="2"/>
  <c r="AR4254" i="2"/>
  <c r="AT4256" i="2"/>
  <c r="AR3388" i="2"/>
  <c r="AT2531" i="2"/>
  <c r="AR1100" i="2"/>
  <c r="AT3063" i="2"/>
  <c r="AR130" i="2"/>
  <c r="AT4262" i="2"/>
  <c r="AR4265" i="2"/>
  <c r="AT3065" i="2"/>
  <c r="AR3385" i="2"/>
  <c r="AT1831" i="2"/>
  <c r="AR3057" i="2"/>
  <c r="AT1092" i="2"/>
  <c r="AR1839" i="2"/>
  <c r="AT506" i="2"/>
  <c r="AR126" i="2"/>
  <c r="AT2528" i="2"/>
  <c r="AR1841" i="2"/>
  <c r="AT1097" i="2"/>
  <c r="AR3058" i="2"/>
  <c r="AT1098" i="2"/>
  <c r="AR3061" i="2"/>
  <c r="AT4254" i="2"/>
  <c r="AR4260" i="2"/>
  <c r="AT3388" i="2"/>
  <c r="AR3062" i="2"/>
  <c r="AT1100" i="2"/>
  <c r="AR1101" i="2"/>
  <c r="AT130" i="2"/>
  <c r="AR515" i="2"/>
  <c r="AT4265" i="2"/>
  <c r="AR1241" i="2"/>
  <c r="AY1241" i="2" s="1"/>
  <c r="AT1085" i="2"/>
  <c r="AY1085" i="2" s="1"/>
  <c r="AT2521" i="2"/>
  <c r="AT498" i="2"/>
  <c r="AY498" i="2" s="1"/>
  <c r="AT499" i="2"/>
  <c r="AT1086" i="2"/>
  <c r="AY1086" i="2" s="1"/>
  <c r="AT1087" i="2"/>
  <c r="AT3051" i="2"/>
  <c r="AT500" i="2"/>
  <c r="AT3383" i="2"/>
  <c r="AY3383" i="2" s="1"/>
  <c r="AT124" i="2"/>
  <c r="AT1826" i="2"/>
  <c r="AY1826" i="2" s="1"/>
  <c r="AT501" i="2"/>
  <c r="AT1088" i="2"/>
  <c r="AY1088" i="2" s="1"/>
  <c r="AT1827" i="2"/>
  <c r="AT502" i="2"/>
  <c r="AT503" i="2"/>
  <c r="AT3052" i="2"/>
  <c r="AY3052" i="2" s="1"/>
  <c r="AT1828" i="2"/>
  <c r="AT2522" i="2"/>
  <c r="AY2522" i="2" s="1"/>
  <c r="AT1089" i="2"/>
  <c r="AT3053" i="2"/>
  <c r="AY3053" i="2" s="1"/>
  <c r="AT1090" i="2"/>
  <c r="AT3384" i="2"/>
  <c r="AT1829" i="2"/>
  <c r="AT2523" i="2"/>
  <c r="AY2523" i="2" s="1"/>
  <c r="AT1830" i="2"/>
  <c r="AT2524" i="2"/>
  <c r="AY2524" i="2" s="1"/>
  <c r="AT3565" i="2"/>
  <c r="AT3566" i="2"/>
  <c r="AY3566" i="2" s="1"/>
  <c r="AT3054" i="2"/>
  <c r="AT3055" i="2"/>
  <c r="AT504" i="2"/>
  <c r="AT3385" i="2"/>
  <c r="AR2525" i="2"/>
  <c r="AT3057" i="2"/>
  <c r="AR1837" i="2"/>
  <c r="AT1839" i="2"/>
  <c r="AR2526" i="2"/>
  <c r="AT126" i="2"/>
  <c r="AR508" i="2"/>
  <c r="AT1841" i="2"/>
  <c r="AR2529" i="2"/>
  <c r="AT3058" i="2"/>
  <c r="AR3060" i="2"/>
  <c r="AT3061" i="2"/>
  <c r="AR4258" i="2"/>
  <c r="AT4260" i="2"/>
  <c r="AR1099" i="2"/>
  <c r="AT3062" i="2"/>
  <c r="AR2534" i="2"/>
  <c r="AT1101" i="2"/>
  <c r="AR4264" i="2"/>
  <c r="AT515" i="2"/>
  <c r="AR1832" i="2"/>
  <c r="AT2525" i="2"/>
  <c r="AR1836" i="2"/>
  <c r="AT1837" i="2"/>
  <c r="AR125" i="2"/>
  <c r="AT2526" i="2"/>
  <c r="AR1840" i="2"/>
  <c r="AT508" i="2"/>
  <c r="AR4251" i="2"/>
  <c r="AT2529" i="2"/>
  <c r="AR128" i="2"/>
  <c r="AT3060" i="2"/>
  <c r="AR4256" i="2"/>
  <c r="AT4258" i="2"/>
  <c r="AR2531" i="2"/>
  <c r="AT1099" i="2"/>
  <c r="AR3063" i="2"/>
  <c r="AT2534" i="2"/>
  <c r="AR4262" i="2"/>
  <c r="AT4264" i="2"/>
  <c r="AR3065" i="2"/>
  <c r="AT322" i="2"/>
  <c r="AT2261" i="2"/>
  <c r="AT1551" i="2"/>
  <c r="AT898" i="2"/>
  <c r="AT1556" i="2"/>
  <c r="AT2266" i="2"/>
  <c r="AT902" i="2"/>
  <c r="AT3888" i="2"/>
  <c r="AT3896" i="2"/>
  <c r="AT3904" i="2"/>
  <c r="AT1549" i="2"/>
  <c r="AT72" i="2"/>
  <c r="AT2871" i="2"/>
  <c r="AT3286" i="2"/>
  <c r="AT1555" i="2"/>
  <c r="AT1559" i="2"/>
  <c r="AT3287" i="2"/>
  <c r="AT1562" i="2"/>
  <c r="AT3894" i="2"/>
  <c r="AT3902" i="2"/>
  <c r="AT3910" i="2"/>
  <c r="AT3911" i="2"/>
  <c r="AT2867" i="2"/>
  <c r="AT323" i="2"/>
  <c r="AT325" i="2"/>
  <c r="AT1552" i="2"/>
  <c r="AT899" i="2"/>
  <c r="AT1558" i="2"/>
  <c r="AT1560" i="2"/>
  <c r="AT332" i="2"/>
  <c r="AT3891" i="2"/>
  <c r="AT3899" i="2"/>
  <c r="AT3907" i="2"/>
  <c r="AR3066" i="2"/>
  <c r="AR1846" i="2"/>
  <c r="AR3068" i="2"/>
  <c r="AR134" i="2"/>
  <c r="AR520" i="2"/>
  <c r="AR1109" i="2"/>
  <c r="AR3572" i="2"/>
  <c r="AR3071" i="2"/>
  <c r="AR1860" i="2"/>
  <c r="AR1113" i="2"/>
  <c r="AR2550" i="2"/>
  <c r="AR1866" i="2"/>
  <c r="AR1869" i="2"/>
  <c r="AR2555" i="2"/>
  <c r="AR1872" i="2"/>
  <c r="AR2559" i="2"/>
  <c r="AR3397" i="2"/>
  <c r="AR1119" i="2"/>
  <c r="AR533" i="2"/>
  <c r="AT1196" i="2"/>
  <c r="AT1973" i="2"/>
  <c r="AT4401" i="2"/>
  <c r="AT4413" i="2"/>
  <c r="AR132" i="2"/>
  <c r="AY132" i="2" s="1"/>
  <c r="AT1102" i="2"/>
  <c r="AY1102" i="2" s="1"/>
  <c r="AR2535" i="2"/>
  <c r="AY2535" i="2" s="1"/>
  <c r="AT1845" i="2"/>
  <c r="AY1845" i="2" s="1"/>
  <c r="AR3067" i="2"/>
  <c r="AY3067" i="2" s="1"/>
  <c r="AT2538" i="2"/>
  <c r="AY2538" i="2" s="1"/>
  <c r="AR3069" i="2"/>
  <c r="AY3069" i="2" s="1"/>
  <c r="AT133" i="2"/>
  <c r="AY133" i="2" s="1"/>
  <c r="AR1851" i="2"/>
  <c r="AY1851" i="2" s="1"/>
  <c r="AT519" i="2"/>
  <c r="AY519" i="2" s="1"/>
  <c r="AR1856" i="2"/>
  <c r="AY1856" i="2" s="1"/>
  <c r="AT521" i="2"/>
  <c r="AY521" i="2" s="1"/>
  <c r="AR2544" i="2"/>
  <c r="AY2544" i="2" s="1"/>
  <c r="AT522" i="2"/>
  <c r="AY522" i="2" s="1"/>
  <c r="AR1857" i="2"/>
  <c r="AY1857" i="2" s="1"/>
  <c r="AT1858" i="2"/>
  <c r="AY1858" i="2" s="1"/>
  <c r="AR135" i="2"/>
  <c r="AT525" i="2"/>
  <c r="AY525" i="2" s="1"/>
  <c r="AR1862" i="2"/>
  <c r="AY1862" i="2" s="1"/>
  <c r="AT1863" i="2"/>
  <c r="AY1863" i="2" s="1"/>
  <c r="AR136" i="2"/>
  <c r="AY136" i="2" s="1"/>
  <c r="AT526" i="2"/>
  <c r="AY526" i="2" s="1"/>
  <c r="AR1865" i="2"/>
  <c r="AR3395" i="2"/>
  <c r="AR3396" i="2"/>
  <c r="AR4272" i="2"/>
  <c r="AR1873" i="2"/>
  <c r="AR1874" i="2"/>
  <c r="AR3078" i="2"/>
  <c r="AR138" i="2"/>
  <c r="AR2567" i="2"/>
  <c r="AR517" i="2"/>
  <c r="AY517" i="2" s="1"/>
  <c r="AR1104" i="2"/>
  <c r="AY1104" i="2" s="1"/>
  <c r="AR1847" i="2"/>
  <c r="AY1847" i="2" s="1"/>
  <c r="AR2539" i="2"/>
  <c r="AY2539" i="2" s="1"/>
  <c r="AR2541" i="2"/>
  <c r="AY2541" i="2" s="1"/>
  <c r="AR1854" i="2"/>
  <c r="AR3391" i="2"/>
  <c r="AY3391" i="2" s="1"/>
  <c r="AR3070" i="2"/>
  <c r="AR4268" i="2"/>
  <c r="AY4268" i="2" s="1"/>
  <c r="AR1112" i="2"/>
  <c r="AY1112" i="2" s="1"/>
  <c r="AR3073" i="2"/>
  <c r="AY3073" i="2" s="1"/>
  <c r="AR1864" i="2"/>
  <c r="AY1864" i="2" s="1"/>
  <c r="AR528" i="2"/>
  <c r="AR3575" i="2"/>
  <c r="AR2556" i="2"/>
  <c r="AR2558" i="2"/>
  <c r="AR1118" i="2"/>
  <c r="AR2562" i="2"/>
  <c r="AR1879" i="2"/>
  <c r="AR2566" i="2"/>
  <c r="AT3595" i="2"/>
  <c r="AT4409" i="2"/>
  <c r="AT1987" i="2"/>
  <c r="AT2670" i="2"/>
  <c r="AT4446" i="2"/>
  <c r="AR1843" i="2"/>
  <c r="AY1843" i="2" s="1"/>
  <c r="AT1103" i="2"/>
  <c r="AY1103" i="2" s="1"/>
  <c r="AR1105" i="2"/>
  <c r="AY1105" i="2" s="1"/>
  <c r="AT518" i="2"/>
  <c r="AY518" i="2" s="1"/>
  <c r="AR1848" i="2"/>
  <c r="AT1107" i="2"/>
  <c r="AY1107" i="2" s="1"/>
  <c r="AR1850" i="2"/>
  <c r="AT2540" i="2"/>
  <c r="AY2540" i="2" s="1"/>
  <c r="AR1853" i="2"/>
  <c r="AT12" i="2"/>
  <c r="AY12" i="2" s="1"/>
  <c r="AR3571" i="2"/>
  <c r="AT2543" i="2"/>
  <c r="AY2543" i="2" s="1"/>
  <c r="AR2545" i="2"/>
  <c r="AT3392" i="2"/>
  <c r="AY3392" i="2" s="1"/>
  <c r="AR4266" i="2"/>
  <c r="AT4267" i="2"/>
  <c r="AY4267" i="2" s="1"/>
  <c r="AR2546" i="2"/>
  <c r="AY2546" i="2" s="1"/>
  <c r="AT2547" i="2"/>
  <c r="AY2547" i="2" s="1"/>
  <c r="AR3393" i="2"/>
  <c r="AY3393" i="2" s="1"/>
  <c r="AT3394" i="2"/>
  <c r="AY3394" i="2" s="1"/>
  <c r="AR527" i="2"/>
  <c r="AY527" i="2" s="1"/>
  <c r="AT1115" i="2"/>
  <c r="AY1115" i="2" s="1"/>
  <c r="AR1867" i="2"/>
  <c r="AR2554" i="2"/>
  <c r="AR1870" i="2"/>
  <c r="AR2557" i="2"/>
  <c r="AR2560" i="2"/>
  <c r="AR1876" i="2"/>
  <c r="AR2563" i="2"/>
  <c r="AR1880" i="2"/>
  <c r="AT2682" i="2"/>
  <c r="AR2688" i="2"/>
  <c r="AT1842" i="2"/>
  <c r="AY1842" i="2" s="1"/>
  <c r="AT2536" i="2"/>
  <c r="AY2536" i="2" s="1"/>
  <c r="AT1106" i="2"/>
  <c r="AY1106" i="2" s="1"/>
  <c r="AT1108" i="2"/>
  <c r="AY1108" i="2" s="1"/>
  <c r="AT1852" i="2"/>
  <c r="AY1852" i="2" s="1"/>
  <c r="AT1110" i="2"/>
  <c r="AY1110" i="2" s="1"/>
  <c r="AT523" i="2"/>
  <c r="AY523" i="2" s="1"/>
  <c r="AT524" i="2"/>
  <c r="AT3072" i="2"/>
  <c r="AY3072" i="2" s="1"/>
  <c r="AT2548" i="2"/>
  <c r="AY2548" i="2" s="1"/>
  <c r="AT1114" i="2"/>
  <c r="AY1114" i="2" s="1"/>
  <c r="AT2550" i="2"/>
  <c r="AT131" i="2"/>
  <c r="AT1844" i="2"/>
  <c r="AT2537" i="2"/>
  <c r="AT1849" i="2"/>
  <c r="AT2542" i="2"/>
  <c r="AT1855" i="2"/>
  <c r="AT13" i="2"/>
  <c r="AT1111" i="2"/>
  <c r="AT1859" i="2"/>
  <c r="AT1861" i="2"/>
  <c r="AT2549" i="2"/>
  <c r="AT534" i="2"/>
  <c r="AT3074" i="2"/>
  <c r="AT1865" i="2"/>
  <c r="AT2551" i="2"/>
  <c r="AY2551" i="2" s="1"/>
  <c r="AT1866" i="2"/>
  <c r="AT1116" i="2"/>
  <c r="AT1867" i="2"/>
  <c r="AT1868" i="2"/>
  <c r="AY1868" i="2" s="1"/>
  <c r="AT528" i="2"/>
  <c r="AT2552" i="2"/>
  <c r="AT3395" i="2"/>
  <c r="AT2553" i="2"/>
  <c r="AY2553" i="2" s="1"/>
  <c r="AT1869" i="2"/>
  <c r="AT3573" i="2"/>
  <c r="AY3573" i="2" s="1"/>
  <c r="AT2554" i="2"/>
  <c r="AT3574" i="2"/>
  <c r="AY3574" i="2" s="1"/>
  <c r="AT3575" i="2"/>
  <c r="AT529" i="2"/>
  <c r="AT3396" i="2"/>
  <c r="AT4269" i="2"/>
  <c r="AY4269" i="2" s="1"/>
  <c r="AT2555" i="2"/>
  <c r="AT4270" i="2"/>
  <c r="AY4270" i="2" s="1"/>
  <c r="AT1870" i="2"/>
  <c r="AT1871" i="2"/>
  <c r="AY1871" i="2" s="1"/>
  <c r="AT2556" i="2"/>
  <c r="AT4271" i="2"/>
  <c r="AT4272" i="2"/>
  <c r="AT3075" i="2"/>
  <c r="AY3075" i="2" s="1"/>
  <c r="AT1872" i="2"/>
  <c r="AT1117" i="2"/>
  <c r="AY1117" i="2" s="1"/>
  <c r="AT2557" i="2"/>
  <c r="AT4273" i="2"/>
  <c r="AY4273" i="2" s="1"/>
  <c r="AT2558" i="2"/>
  <c r="AT3076" i="2"/>
  <c r="AT1873" i="2"/>
  <c r="AT530" i="2"/>
  <c r="AY530" i="2" s="1"/>
  <c r="AT2559" i="2"/>
  <c r="AT531" i="2"/>
  <c r="AY531" i="2" s="1"/>
  <c r="AT2560" i="2"/>
  <c r="AT3077" i="2"/>
  <c r="AY3077" i="2" s="1"/>
  <c r="AT1118" i="2"/>
  <c r="AT2561" i="2"/>
  <c r="AT1874" i="2"/>
  <c r="AT1875" i="2"/>
  <c r="AY1875" i="2" s="1"/>
  <c r="AT3397" i="2"/>
  <c r="AT532" i="2"/>
  <c r="AY532" i="2" s="1"/>
  <c r="AT1876" i="2"/>
  <c r="AT137" i="2"/>
  <c r="AY137" i="2" s="1"/>
  <c r="AT2562" i="2"/>
  <c r="AT3398" i="2"/>
  <c r="AT3078" i="2"/>
  <c r="AT3079" i="2"/>
  <c r="AY3079" i="2" s="1"/>
  <c r="AT1119" i="2"/>
  <c r="AT1877" i="2"/>
  <c r="AY1877" i="2" s="1"/>
  <c r="AT2563" i="2"/>
  <c r="AT1878" i="2"/>
  <c r="AY1878" i="2" s="1"/>
  <c r="AT1879" i="2"/>
  <c r="AT2564" i="2"/>
  <c r="AT138" i="2"/>
  <c r="AT2565" i="2"/>
  <c r="AY2565" i="2" s="1"/>
  <c r="AT533" i="2"/>
  <c r="AT1120" i="2"/>
  <c r="AY1120" i="2" s="1"/>
  <c r="AT1880" i="2"/>
  <c r="AT3080" i="2"/>
  <c r="AY3080" i="2" s="1"/>
  <c r="AT2566" i="2"/>
  <c r="AT1121" i="2"/>
  <c r="AT2567" i="2"/>
  <c r="AT3399" i="2"/>
  <c r="AR1881" i="2"/>
  <c r="AT3081" i="2"/>
  <c r="AR3082" i="2"/>
  <c r="AT535" i="2"/>
  <c r="AR3084" i="2"/>
  <c r="AT3401" i="2"/>
  <c r="AR536" i="2"/>
  <c r="AT2572" i="2"/>
  <c r="AR3578" i="2"/>
  <c r="AT1890" i="2"/>
  <c r="AR4282" i="2"/>
  <c r="AT1126" i="2"/>
  <c r="AR3088" i="2"/>
  <c r="AT4284" i="2"/>
  <c r="AR4290" i="2"/>
  <c r="AT4292" i="2"/>
  <c r="AR4298" i="2"/>
  <c r="AT1892" i="2"/>
  <c r="AR1130" i="2"/>
  <c r="AT1893" i="2"/>
  <c r="AR1895" i="2"/>
  <c r="AT1131" i="2"/>
  <c r="AR2578" i="2"/>
  <c r="AT141" i="2"/>
  <c r="AR3091" i="2"/>
  <c r="AT3092" i="2"/>
  <c r="AR1900" i="2"/>
  <c r="AT142" i="2"/>
  <c r="AT2569" i="2"/>
  <c r="AT3400" i="2"/>
  <c r="AT1887" i="2"/>
  <c r="AT4277" i="2"/>
  <c r="AT537" i="2"/>
  <c r="AT4280" i="2"/>
  <c r="AT3579" i="2"/>
  <c r="AT4288" i="2"/>
  <c r="AT4296" i="2"/>
  <c r="AT1128" i="2"/>
  <c r="AT1894" i="2"/>
  <c r="AT2577" i="2"/>
  <c r="AT545" i="2"/>
  <c r="AT4300" i="2"/>
  <c r="AT2582" i="2"/>
  <c r="AT1884" i="2"/>
  <c r="AT1886" i="2"/>
  <c r="AT4275" i="2"/>
  <c r="AT3577" i="2"/>
  <c r="AT4278" i="2"/>
  <c r="AT2574" i="2"/>
  <c r="AT4286" i="2"/>
  <c r="AT4294" i="2"/>
  <c r="AT542" i="2"/>
  <c r="AT2576" i="2"/>
  <c r="AT1897" i="2"/>
  <c r="AT2580" i="2"/>
  <c r="AT3093" i="2"/>
  <c r="AT3581" i="2"/>
  <c r="AT2584" i="2"/>
  <c r="AT1136" i="2"/>
  <c r="AT549" i="2"/>
  <c r="AT1907" i="2"/>
  <c r="AT1909" i="2"/>
  <c r="AT14" i="2"/>
  <c r="AT2588" i="2"/>
  <c r="AT4309" i="2"/>
  <c r="AT3582" i="2"/>
  <c r="AT3106" i="2"/>
  <c r="AT2595" i="2"/>
  <c r="AT1923" i="2"/>
  <c r="AT2596" i="2"/>
  <c r="AT3584" i="2"/>
  <c r="AT1928" i="2"/>
  <c r="AT3111" i="2"/>
  <c r="AT1930" i="2"/>
  <c r="AT3115" i="2"/>
  <c r="AT3117" i="2"/>
  <c r="AT1934" i="2"/>
  <c r="AT566" i="2"/>
  <c r="AT1164" i="2"/>
  <c r="AT567" i="2"/>
  <c r="AT4321" i="2"/>
  <c r="AT4329" i="2"/>
  <c r="AT150" i="2"/>
  <c r="AT1169" i="2"/>
  <c r="AT4356" i="2"/>
  <c r="AT155" i="2"/>
  <c r="AR3096" i="2"/>
  <c r="AT548" i="2"/>
  <c r="AR3402" i="2"/>
  <c r="AT3098" i="2"/>
  <c r="AR2585" i="2"/>
  <c r="AT2586" i="2"/>
  <c r="AR1905" i="2"/>
  <c r="AT1906" i="2"/>
  <c r="AR3102" i="2"/>
  <c r="AT1908" i="2"/>
  <c r="AR1910" i="2"/>
  <c r="AT1141" i="2"/>
  <c r="AR552" i="2"/>
  <c r="AT3405" i="2"/>
  <c r="AR144" i="2"/>
  <c r="AT4307" i="2"/>
  <c r="AR145" i="2"/>
  <c r="AT1919" i="2"/>
  <c r="AR3406" i="2"/>
  <c r="AT2592" i="2"/>
  <c r="AR3107" i="2"/>
  <c r="AT2594" i="2"/>
  <c r="AR1147" i="2"/>
  <c r="AT1922" i="2"/>
  <c r="AR3583" i="2"/>
  <c r="AT556" i="2"/>
  <c r="AR1151" i="2"/>
  <c r="AT2597" i="2"/>
  <c r="AR558" i="2"/>
  <c r="AT1927" i="2"/>
  <c r="AR560" i="2"/>
  <c r="AT2600" i="2"/>
  <c r="AR1155" i="2"/>
  <c r="AT3409" i="2"/>
  <c r="AR3114" i="2"/>
  <c r="AT1157" i="2"/>
  <c r="AR2605" i="2"/>
  <c r="AT4315" i="2"/>
  <c r="AR3118" i="2"/>
  <c r="AT565" i="2"/>
  <c r="AR2606" i="2"/>
  <c r="AT2607" i="2"/>
  <c r="AR3119" i="2"/>
  <c r="AT1938" i="2"/>
  <c r="AR1165" i="2"/>
  <c r="AT2609" i="2"/>
  <c r="AR2611" i="2"/>
  <c r="AT4319" i="2"/>
  <c r="AR4325" i="2"/>
  <c r="AT4327" i="2"/>
  <c r="AR4333" i="2"/>
  <c r="AT3120" i="2"/>
  <c r="AR2612" i="2"/>
  <c r="AT3123" i="2"/>
  <c r="AR1943" i="2"/>
  <c r="AT1944" i="2"/>
  <c r="AR4336" i="2"/>
  <c r="AT3124" i="2"/>
  <c r="AR4339" i="2"/>
  <c r="AT4340" i="2"/>
  <c r="AR4344" i="2"/>
  <c r="AT4346" i="2"/>
  <c r="AR4352" i="2"/>
  <c r="AT4354" i="2"/>
  <c r="AR3127" i="2"/>
  <c r="AT569" i="2"/>
  <c r="AR3415" i="2"/>
  <c r="AT1173" i="2"/>
  <c r="AR4360" i="2"/>
  <c r="AT4361" i="2"/>
  <c r="AR571" i="2"/>
  <c r="AT1176" i="2"/>
  <c r="AR573" i="2"/>
  <c r="AT1177" i="2"/>
  <c r="AR2625" i="2"/>
  <c r="AY2625" i="2" s="1"/>
  <c r="AT2626" i="2"/>
  <c r="AR156" i="2"/>
  <c r="AT578" i="2"/>
  <c r="AR3419" i="2"/>
  <c r="AT3131" i="2"/>
  <c r="AR1183" i="2"/>
  <c r="AT1184" i="2"/>
  <c r="AR2630" i="2"/>
  <c r="AT580" i="2"/>
  <c r="AR1958" i="2"/>
  <c r="AT1881" i="2"/>
  <c r="AT3082" i="2"/>
  <c r="AT3084" i="2"/>
  <c r="AT536" i="2"/>
  <c r="AT3578" i="2"/>
  <c r="AT4282" i="2"/>
  <c r="AT3088" i="2"/>
  <c r="AT4290" i="2"/>
  <c r="AT4298" i="2"/>
  <c r="AT1130" i="2"/>
  <c r="AT1895" i="2"/>
  <c r="AT2578" i="2"/>
  <c r="AT3091" i="2"/>
  <c r="AT1900" i="2"/>
  <c r="AT3096" i="2"/>
  <c r="AT3402" i="2"/>
  <c r="AT2585" i="2"/>
  <c r="AT1905" i="2"/>
  <c r="AT3102" i="2"/>
  <c r="AT1910" i="2"/>
  <c r="AT552" i="2"/>
  <c r="AT144" i="2"/>
  <c r="AT145" i="2"/>
  <c r="AT3406" i="2"/>
  <c r="AT3107" i="2"/>
  <c r="AT1147" i="2"/>
  <c r="AT3583" i="2"/>
  <c r="AT1151" i="2"/>
  <c r="AT558" i="2"/>
  <c r="AT560" i="2"/>
  <c r="AT1155" i="2"/>
  <c r="AT3114" i="2"/>
  <c r="AT2605" i="2"/>
  <c r="AT3118" i="2"/>
  <c r="AT2606" i="2"/>
  <c r="AT3119" i="2"/>
  <c r="AT1165" i="2"/>
  <c r="AT2611" i="2"/>
  <c r="AT4325" i="2"/>
  <c r="AT4333" i="2"/>
  <c r="AT2612" i="2"/>
  <c r="AT1134" i="2"/>
  <c r="AT3099" i="2"/>
  <c r="AT1904" i="2"/>
  <c r="AT1138" i="2"/>
  <c r="AT1140" i="2"/>
  <c r="AT1912" i="2"/>
  <c r="AT1143" i="2"/>
  <c r="AT553" i="2"/>
  <c r="AT2591" i="2"/>
  <c r="AT4311" i="2"/>
  <c r="AT1146" i="2"/>
  <c r="AT3109" i="2"/>
  <c r="AT1150" i="2"/>
  <c r="AT3110" i="2"/>
  <c r="AT1154" i="2"/>
  <c r="AT3113" i="2"/>
  <c r="AT3410" i="2"/>
  <c r="AT1932" i="2"/>
  <c r="AT4317" i="2"/>
  <c r="AT1159" i="2"/>
  <c r="AT1162" i="2"/>
  <c r="AT148" i="2"/>
  <c r="AT1939" i="2"/>
  <c r="AT4323" i="2"/>
  <c r="AT4331" i="2"/>
  <c r="AT151" i="2"/>
  <c r="AT1170" i="2"/>
  <c r="AR2613" i="2"/>
  <c r="AT2615" i="2"/>
  <c r="AR1171" i="2"/>
  <c r="AT3413" i="2"/>
  <c r="AR3414" i="2"/>
  <c r="AT4342" i="2"/>
  <c r="AR4348" i="2"/>
  <c r="AT4350" i="2"/>
  <c r="AR4356" i="2"/>
  <c r="AT4358" i="2"/>
  <c r="AR2617" i="2"/>
  <c r="AT3586" i="2"/>
  <c r="AR1174" i="2"/>
  <c r="AT4359" i="2"/>
  <c r="AR2619" i="2"/>
  <c r="AT1950" i="2"/>
  <c r="AR155" i="2"/>
  <c r="AT3588" i="2"/>
  <c r="AR2622" i="2"/>
  <c r="AT1952" i="2"/>
  <c r="AR1178" i="2"/>
  <c r="AT1953" i="2"/>
  <c r="AR3418" i="2"/>
  <c r="AT1180" i="2"/>
  <c r="AR4362" i="2"/>
  <c r="AT1182" i="2"/>
  <c r="AR3134" i="2"/>
  <c r="AT1185" i="2"/>
  <c r="AR581" i="2"/>
  <c r="AT582" i="2"/>
  <c r="AT4397" i="2"/>
  <c r="AT1979" i="2"/>
  <c r="AT4425" i="2"/>
  <c r="AT3428" i="2"/>
  <c r="AT4436" i="2"/>
  <c r="AT1995" i="2"/>
  <c r="AR17" i="2"/>
  <c r="AT2664" i="2"/>
  <c r="AR2001" i="2"/>
  <c r="AR3601" i="2"/>
  <c r="AR1227" i="2"/>
  <c r="AR610" i="2"/>
  <c r="AR165" i="2"/>
  <c r="AT2672" i="2"/>
  <c r="AR612" i="2"/>
  <c r="AR2010" i="2"/>
  <c r="AR4444" i="2"/>
  <c r="AT4447" i="2"/>
  <c r="AR4452" i="2"/>
  <c r="AR1235" i="2"/>
  <c r="AR18" i="2"/>
  <c r="AR1240" i="2"/>
  <c r="AR3603" i="2"/>
  <c r="AR2016" i="2"/>
  <c r="AR2682" i="2"/>
  <c r="AR1242" i="2"/>
  <c r="AR2686" i="2"/>
  <c r="AY2686" i="2" s="1"/>
  <c r="AR2689" i="2"/>
  <c r="AY2689" i="2" s="1"/>
  <c r="AR1187" i="2"/>
  <c r="AT1959" i="2"/>
  <c r="AR1188" i="2"/>
  <c r="AT2635" i="2"/>
  <c r="AR2636" i="2"/>
  <c r="AT1191" i="2"/>
  <c r="AR1963" i="2"/>
  <c r="AT2638" i="2"/>
  <c r="AR585" i="2"/>
  <c r="AR1196" i="2"/>
  <c r="AR1969" i="2"/>
  <c r="AR1200" i="2"/>
  <c r="AR3140" i="2"/>
  <c r="AR1973" i="2"/>
  <c r="AR4367" i="2"/>
  <c r="AR4369" i="2"/>
  <c r="AR4377" i="2"/>
  <c r="AR4385" i="2"/>
  <c r="AR4393" i="2"/>
  <c r="AR4401" i="2"/>
  <c r="AR2648" i="2"/>
  <c r="AR599" i="2"/>
  <c r="AR601" i="2"/>
  <c r="AR609" i="2"/>
  <c r="AR2666" i="2"/>
  <c r="AR2667" i="2"/>
  <c r="AR4439" i="2"/>
  <c r="AR3434" i="2"/>
  <c r="AR3435" i="2"/>
  <c r="AR1230" i="2"/>
  <c r="AR2675" i="2"/>
  <c r="AY2675" i="2" s="1"/>
  <c r="AR4442" i="2"/>
  <c r="AR4450" i="2"/>
  <c r="AR4458" i="2"/>
  <c r="AY4458" i="2" s="1"/>
  <c r="AR2014" i="2"/>
  <c r="AR1238" i="2"/>
  <c r="AR2679" i="2"/>
  <c r="AY2679" i="2" s="1"/>
  <c r="AR3166" i="2"/>
  <c r="AT619" i="2"/>
  <c r="AR3440" i="2"/>
  <c r="AR2684" i="2"/>
  <c r="AT3168" i="2"/>
  <c r="AR2020" i="2"/>
  <c r="AT626" i="2"/>
  <c r="AT581" i="2"/>
  <c r="AT599" i="2"/>
  <c r="AR2665" i="2"/>
  <c r="AR2002" i="2"/>
  <c r="AR4438" i="2"/>
  <c r="AR3156" i="2"/>
  <c r="AR1229" i="2"/>
  <c r="AR2673" i="2"/>
  <c r="AR1232" i="2"/>
  <c r="AR2011" i="2"/>
  <c r="AR4448" i="2"/>
  <c r="AR4456" i="2"/>
  <c r="AT4459" i="2"/>
  <c r="AR616" i="2"/>
  <c r="AR2678" i="2"/>
  <c r="AT618" i="2"/>
  <c r="AR3165" i="2"/>
  <c r="AT3439" i="2"/>
  <c r="AY3439" i="2" s="1"/>
  <c r="AR2018" i="2"/>
  <c r="AR2683" i="2"/>
  <c r="AT3442" i="2"/>
  <c r="AR166" i="2"/>
  <c r="AT2685" i="2"/>
  <c r="AR1243" i="2"/>
  <c r="AR2690" i="2"/>
  <c r="AT4363" i="2"/>
  <c r="AR1960" i="2"/>
  <c r="AY1960" i="2" s="1"/>
  <c r="AT2633" i="2"/>
  <c r="AR4365" i="2"/>
  <c r="AT3136" i="2"/>
  <c r="AR158" i="2"/>
  <c r="AT1192" i="2"/>
  <c r="AR2639" i="2"/>
  <c r="AT3591" i="2"/>
  <c r="AR1966" i="2"/>
  <c r="AY1966" i="2" s="1"/>
  <c r="AT1968" i="2"/>
  <c r="AY1968" i="2" s="1"/>
  <c r="AR3138" i="2"/>
  <c r="AR2643" i="2"/>
  <c r="AR3592" i="2"/>
  <c r="AR592" i="2"/>
  <c r="AR1204" i="2"/>
  <c r="AR2646" i="2"/>
  <c r="AY2646" i="2" s="1"/>
  <c r="AT3423" i="2"/>
  <c r="AR4373" i="2"/>
  <c r="AR4381" i="2"/>
  <c r="AR4389" i="2"/>
  <c r="AR4397" i="2"/>
  <c r="AR2647" i="2"/>
  <c r="AR3595" i="2"/>
  <c r="AR600" i="2"/>
  <c r="AR1979" i="2"/>
  <c r="AT604" i="2"/>
  <c r="AR3146" i="2"/>
  <c r="AT605" i="2"/>
  <c r="AR4409" i="2"/>
  <c r="AT4411" i="2"/>
  <c r="AR4417" i="2"/>
  <c r="AT4419" i="2"/>
  <c r="AR4425" i="2"/>
  <c r="AT4427" i="2"/>
  <c r="AR162" i="2"/>
  <c r="AT607" i="2"/>
  <c r="AR3428" i="2"/>
  <c r="AT2654" i="2"/>
  <c r="AR3148" i="2"/>
  <c r="AT1983" i="2"/>
  <c r="AR1987" i="2"/>
  <c r="AT163" i="2"/>
  <c r="AR1988" i="2"/>
  <c r="AT3152" i="2"/>
  <c r="AR4436" i="2"/>
  <c r="AT2658" i="2"/>
  <c r="AR2659" i="2"/>
  <c r="AT2660" i="2"/>
  <c r="AR1995" i="2"/>
  <c r="AT2662" i="2"/>
  <c r="AR2663" i="2"/>
  <c r="AT3432" i="2"/>
  <c r="AR2664" i="2"/>
  <c r="AT2665" i="2"/>
  <c r="AR3600" i="2"/>
  <c r="AT2002" i="2"/>
  <c r="AR2668" i="2"/>
  <c r="AT4438" i="2"/>
  <c r="AR2670" i="2"/>
  <c r="AT3156" i="2"/>
  <c r="AR1228" i="2"/>
  <c r="AT1229" i="2"/>
  <c r="AR2672" i="2"/>
  <c r="AT2673" i="2"/>
  <c r="AR1231" i="2"/>
  <c r="AT1232" i="2"/>
  <c r="AR1234" i="2"/>
  <c r="AT2011" i="2"/>
  <c r="AR4446" i="2"/>
  <c r="AR4454" i="2"/>
  <c r="AT4457" i="2"/>
  <c r="AY4457" i="2" s="1"/>
  <c r="AR2012" i="2"/>
  <c r="AR614" i="2"/>
  <c r="AY614" i="2" s="1"/>
  <c r="AR4460" i="2"/>
  <c r="AR3163" i="2"/>
  <c r="AR2017" i="2"/>
  <c r="AR622" i="2"/>
  <c r="AR623" i="2"/>
  <c r="AT166" i="2"/>
  <c r="AR624" i="2"/>
  <c r="AR626" i="2"/>
  <c r="AT2690" i="2"/>
  <c r="AR534" i="2"/>
  <c r="AR1884" i="2"/>
  <c r="AR1886" i="2"/>
  <c r="AR4275" i="2"/>
  <c r="AR3577" i="2"/>
  <c r="AR4278" i="2"/>
  <c r="AR2574" i="2"/>
  <c r="AR4286" i="2"/>
  <c r="AR4294" i="2"/>
  <c r="AR542" i="2"/>
  <c r="AR2576" i="2"/>
  <c r="AR1897" i="2"/>
  <c r="AR2580" i="2"/>
  <c r="AR3093" i="2"/>
  <c r="AR3581" i="2"/>
  <c r="AR2584" i="2"/>
  <c r="AR1136" i="2"/>
  <c r="AR549" i="2"/>
  <c r="AR1907" i="2"/>
  <c r="AR1909" i="2"/>
  <c r="AR14" i="2"/>
  <c r="AR2588" i="2"/>
  <c r="AR4309" i="2"/>
  <c r="AR3582" i="2"/>
  <c r="AR3106" i="2"/>
  <c r="AR2595" i="2"/>
  <c r="AR1923" i="2"/>
  <c r="AR2596" i="2"/>
  <c r="AR3584" i="2"/>
  <c r="AR1928" i="2"/>
  <c r="AR3111" i="2"/>
  <c r="AR1930" i="2"/>
  <c r="AR3115" i="2"/>
  <c r="AR3117" i="2"/>
  <c r="AR1934" i="2"/>
  <c r="AR566" i="2"/>
  <c r="AR1164" i="2"/>
  <c r="AR567" i="2"/>
  <c r="AR4321" i="2"/>
  <c r="AR4329" i="2"/>
  <c r="AR150" i="2"/>
  <c r="AR1169" i="2"/>
  <c r="AR3399" i="2"/>
  <c r="AR3081" i="2"/>
  <c r="AR535" i="2"/>
  <c r="AR3401" i="2"/>
  <c r="AR2572" i="2"/>
  <c r="AR1890" i="2"/>
  <c r="AR1126" i="2"/>
  <c r="AR4284" i="2"/>
  <c r="AR4292" i="2"/>
  <c r="AR1892" i="2"/>
  <c r="AR1893" i="2"/>
  <c r="AR1131" i="2"/>
  <c r="AR141" i="2"/>
  <c r="AR3092" i="2"/>
  <c r="AR142" i="2"/>
  <c r="AR548" i="2"/>
  <c r="AR3098" i="2"/>
  <c r="AR2586" i="2"/>
  <c r="AR1906" i="2"/>
  <c r="AR1908" i="2"/>
  <c r="AR1141" i="2"/>
  <c r="AR3405" i="2"/>
  <c r="AR4307" i="2"/>
  <c r="AR1919" i="2"/>
  <c r="AR2592" i="2"/>
  <c r="AR2594" i="2"/>
  <c r="AR1922" i="2"/>
  <c r="AR556" i="2"/>
  <c r="AR2597" i="2"/>
  <c r="AR1927" i="2"/>
  <c r="AR2600" i="2"/>
  <c r="AR3409" i="2"/>
  <c r="AR1157" i="2"/>
  <c r="AR4315" i="2"/>
  <c r="AR565" i="2"/>
  <c r="AR2607" i="2"/>
  <c r="AR1938" i="2"/>
  <c r="AR2609" i="2"/>
  <c r="AR4319" i="2"/>
  <c r="AR4327" i="2"/>
  <c r="AR3120" i="2"/>
  <c r="AR3123" i="2"/>
  <c r="AR1882" i="2"/>
  <c r="AY1882" i="2" s="1"/>
  <c r="AR1122" i="2"/>
  <c r="AY1122" i="2" s="1"/>
  <c r="AR1124" i="2"/>
  <c r="AY1124" i="2" s="1"/>
  <c r="AR3086" i="2"/>
  <c r="AY3086" i="2" s="1"/>
  <c r="AR2573" i="2"/>
  <c r="AY2573" i="2" s="1"/>
  <c r="AR4283" i="2"/>
  <c r="AY4283" i="2" s="1"/>
  <c r="AR1891" i="2"/>
  <c r="AY1891" i="2" s="1"/>
  <c r="AR4291" i="2"/>
  <c r="AY4291" i="2" s="1"/>
  <c r="AR4299" i="2"/>
  <c r="AY4299" i="2" s="1"/>
  <c r="AR543" i="2"/>
  <c r="AY543" i="2" s="1"/>
  <c r="AR1896" i="2"/>
  <c r="AY1896" i="2" s="1"/>
  <c r="AR140" i="2"/>
  <c r="AY140" i="2" s="1"/>
  <c r="AR2581" i="2"/>
  <c r="AY2581" i="2" s="1"/>
  <c r="AR3094" i="2"/>
  <c r="AY3094" i="2" s="1"/>
  <c r="AR547" i="2"/>
  <c r="AY547" i="2" s="1"/>
  <c r="AR1135" i="2"/>
  <c r="AY1135" i="2" s="1"/>
  <c r="AR3404" i="2"/>
  <c r="AY3404" i="2" s="1"/>
  <c r="AR4303" i="2"/>
  <c r="AY4303" i="2" s="1"/>
  <c r="AR3103" i="2"/>
  <c r="AY3103" i="2" s="1"/>
  <c r="AR3104" i="2"/>
  <c r="AY3104" i="2" s="1"/>
  <c r="AR1914" i="2"/>
  <c r="AY1914" i="2" s="1"/>
  <c r="AR4306" i="2"/>
  <c r="AY4306" i="2" s="1"/>
  <c r="AR2589" i="2"/>
  <c r="AY2589" i="2" s="1"/>
  <c r="AR1144" i="2"/>
  <c r="AY1144" i="2" s="1"/>
  <c r="AR2593" i="2"/>
  <c r="AY2593" i="2" s="1"/>
  <c r="AR146" i="2"/>
  <c r="AY146" i="2" s="1"/>
  <c r="AR1925" i="2"/>
  <c r="AY1925" i="2" s="1"/>
  <c r="AR557" i="2"/>
  <c r="AY557" i="2" s="1"/>
  <c r="AR559" i="2"/>
  <c r="AY559" i="2" s="1"/>
  <c r="AR1929" i="2"/>
  <c r="AY1929" i="2" s="1"/>
  <c r="AR3408" i="2"/>
  <c r="AY3408" i="2" s="1"/>
  <c r="AR1156" i="2"/>
  <c r="AY1156" i="2" s="1"/>
  <c r="AR3116" i="2"/>
  <c r="AY3116" i="2" s="1"/>
  <c r="AR1933" i="2"/>
  <c r="AY1933" i="2" s="1"/>
  <c r="AR1936" i="2"/>
  <c r="AY1936" i="2" s="1"/>
  <c r="AR1937" i="2"/>
  <c r="AY1937" i="2" s="1"/>
  <c r="AR149" i="2"/>
  <c r="AY149" i="2" s="1"/>
  <c r="AR1167" i="2"/>
  <c r="AY1167" i="2" s="1"/>
  <c r="AR4326" i="2"/>
  <c r="AY4326" i="2" s="1"/>
  <c r="AR4334" i="2"/>
  <c r="AY4334" i="2" s="1"/>
  <c r="AR3122" i="2"/>
  <c r="AY3122" i="2" s="1"/>
  <c r="AT4355" i="2"/>
  <c r="AR2569" i="2"/>
  <c r="AR3400" i="2"/>
  <c r="AR1887" i="2"/>
  <c r="AR4277" i="2"/>
  <c r="AR537" i="2"/>
  <c r="AR4280" i="2"/>
  <c r="AR3579" i="2"/>
  <c r="AR4288" i="2"/>
  <c r="AR4296" i="2"/>
  <c r="AR1128" i="2"/>
  <c r="AR1894" i="2"/>
  <c r="AR2577" i="2"/>
  <c r="AR545" i="2"/>
  <c r="AR4300" i="2"/>
  <c r="AR2582" i="2"/>
  <c r="AR1134" i="2"/>
  <c r="AR3099" i="2"/>
  <c r="AR1904" i="2"/>
  <c r="AR1138" i="2"/>
  <c r="AR1140" i="2"/>
  <c r="AR1912" i="2"/>
  <c r="AR1143" i="2"/>
  <c r="AR553" i="2"/>
  <c r="AR2591" i="2"/>
  <c r="AR4311" i="2"/>
  <c r="AR1146" i="2"/>
  <c r="AR3109" i="2"/>
  <c r="AR1150" i="2"/>
  <c r="AR3110" i="2"/>
  <c r="AR1154" i="2"/>
  <c r="AR3113" i="2"/>
  <c r="AR3410" i="2"/>
  <c r="AR1932" i="2"/>
  <c r="AR4317" i="2"/>
  <c r="AR1159" i="2"/>
  <c r="AR1162" i="2"/>
  <c r="AR148" i="2"/>
  <c r="AR1939" i="2"/>
  <c r="AR4323" i="2"/>
  <c r="AR4331" i="2"/>
  <c r="AR151" i="2"/>
  <c r="AT4352" i="2"/>
  <c r="AR1944" i="2"/>
  <c r="AT2613" i="2"/>
  <c r="AR3124" i="2"/>
  <c r="AT1171" i="2"/>
  <c r="AR4340" i="2"/>
  <c r="AT3414" i="2"/>
  <c r="AR4346" i="2"/>
  <c r="AT4348" i="2"/>
  <c r="AR4354" i="2"/>
  <c r="AR569" i="2"/>
  <c r="AT2617" i="2"/>
  <c r="AR1173" i="2"/>
  <c r="AT1174" i="2"/>
  <c r="AR4361" i="2"/>
  <c r="AT2619" i="2"/>
  <c r="AR1176" i="2"/>
  <c r="AR1177" i="2"/>
  <c r="AT2622" i="2"/>
  <c r="AR2626" i="2"/>
  <c r="AT1178" i="2"/>
  <c r="AR578" i="2"/>
  <c r="AT3418" i="2"/>
  <c r="AR3131" i="2"/>
  <c r="AT4362" i="2"/>
  <c r="AR1184" i="2"/>
  <c r="AT3134" i="2"/>
  <c r="AR580" i="2"/>
  <c r="AR4363" i="2"/>
  <c r="AT1187" i="2"/>
  <c r="AR2633" i="2"/>
  <c r="AT1188" i="2"/>
  <c r="AR3136" i="2"/>
  <c r="AT2636" i="2"/>
  <c r="AR1192" i="2"/>
  <c r="AT1963" i="2"/>
  <c r="AR3591" i="2"/>
  <c r="AT585" i="2"/>
  <c r="AR2641" i="2"/>
  <c r="AR3422" i="2"/>
  <c r="AR588" i="2"/>
  <c r="AT1200" i="2"/>
  <c r="AR2644" i="2"/>
  <c r="AR2645" i="2"/>
  <c r="AR1974" i="2"/>
  <c r="AR597" i="2"/>
  <c r="AT4369" i="2"/>
  <c r="AR4375" i="2"/>
  <c r="AR4383" i="2"/>
  <c r="AT4385" i="2"/>
  <c r="AR4391" i="2"/>
  <c r="AR4399" i="2"/>
  <c r="AR1975" i="2"/>
  <c r="AR1208" i="2"/>
  <c r="AR1978" i="2"/>
  <c r="AT2652" i="2"/>
  <c r="AT1212" i="2"/>
  <c r="AT2656" i="2"/>
  <c r="AT1991" i="2"/>
  <c r="AT2667" i="2"/>
  <c r="AT3435" i="2"/>
  <c r="AR152" i="2"/>
  <c r="AY152" i="2" s="1"/>
  <c r="AT1945" i="2"/>
  <c r="AR4337" i="2"/>
  <c r="AY4337" i="2" s="1"/>
  <c r="AT3125" i="2"/>
  <c r="AR1946" i="2"/>
  <c r="AY1946" i="2" s="1"/>
  <c r="AT2616" i="2"/>
  <c r="AY2616" i="2" s="1"/>
  <c r="AR4345" i="2"/>
  <c r="AY4345" i="2" s="1"/>
  <c r="AT4347" i="2"/>
  <c r="AR4353" i="2"/>
  <c r="AR3128" i="2"/>
  <c r="AY3128" i="2" s="1"/>
  <c r="AT1947" i="2"/>
  <c r="AR1172" i="2"/>
  <c r="AT1948" i="2"/>
  <c r="AR1949" i="2"/>
  <c r="AT3587" i="2"/>
  <c r="AR1951" i="2"/>
  <c r="AT3130" i="2"/>
  <c r="AR574" i="2"/>
  <c r="AY574" i="2" s="1"/>
  <c r="AT575" i="2"/>
  <c r="AR576" i="2"/>
  <c r="AR577" i="2"/>
  <c r="AT1179" i="2"/>
  <c r="AR1956" i="2"/>
  <c r="AT1181" i="2"/>
  <c r="AR2628" i="2"/>
  <c r="AY2628" i="2" s="1"/>
  <c r="AT579" i="2"/>
  <c r="AR3420" i="2"/>
  <c r="AR3590" i="2"/>
  <c r="AY3590" i="2" s="1"/>
  <c r="AT1186" i="2"/>
  <c r="AR2632" i="2"/>
  <c r="AY2632" i="2" s="1"/>
  <c r="AT2634" i="2"/>
  <c r="AR157" i="2"/>
  <c r="AY157" i="2" s="1"/>
  <c r="AT3137" i="2"/>
  <c r="AR1962" i="2"/>
  <c r="AY1962" i="2" s="1"/>
  <c r="AT2637" i="2"/>
  <c r="AR584" i="2"/>
  <c r="AY584" i="2" s="1"/>
  <c r="AT1964" i="2"/>
  <c r="AR1967" i="2"/>
  <c r="AR1198" i="2"/>
  <c r="AR160" i="2"/>
  <c r="AT1971" i="2"/>
  <c r="AR590" i="2"/>
  <c r="AR1203" i="2"/>
  <c r="AT3593" i="2"/>
  <c r="AR1205" i="2"/>
  <c r="AR3594" i="2"/>
  <c r="AR4374" i="2"/>
  <c r="AR4382" i="2"/>
  <c r="AT4384" i="2"/>
  <c r="AR4390" i="2"/>
  <c r="AT2018" i="2"/>
  <c r="AT2683" i="2"/>
  <c r="AR1170" i="2"/>
  <c r="AT1943" i="2"/>
  <c r="AR2615" i="2"/>
  <c r="AT4336" i="2"/>
  <c r="AR3413" i="2"/>
  <c r="AT4339" i="2"/>
  <c r="AR4342" i="2"/>
  <c r="AT4344" i="2"/>
  <c r="AR4350" i="2"/>
  <c r="AR4358" i="2"/>
  <c r="AT3127" i="2"/>
  <c r="AR3586" i="2"/>
  <c r="AT3415" i="2"/>
  <c r="AR4359" i="2"/>
  <c r="AT4360" i="2"/>
  <c r="AR1950" i="2"/>
  <c r="AT571" i="2"/>
  <c r="AR3588" i="2"/>
  <c r="AT573" i="2"/>
  <c r="AR1952" i="2"/>
  <c r="AR1953" i="2"/>
  <c r="AT156" i="2"/>
  <c r="AR1180" i="2"/>
  <c r="AT3419" i="2"/>
  <c r="AR1182" i="2"/>
  <c r="AT1183" i="2"/>
  <c r="AR1185" i="2"/>
  <c r="AT2630" i="2"/>
  <c r="AR582" i="2"/>
  <c r="AT1958" i="2"/>
  <c r="AR1959" i="2"/>
  <c r="AR2635" i="2"/>
  <c r="AT4365" i="2"/>
  <c r="AR1191" i="2"/>
  <c r="AT158" i="2"/>
  <c r="AR2638" i="2"/>
  <c r="AT2639" i="2"/>
  <c r="AR1965" i="2"/>
  <c r="AR586" i="2"/>
  <c r="AR159" i="2"/>
  <c r="AT2643" i="2"/>
  <c r="AR589" i="2"/>
  <c r="AR1202" i="2"/>
  <c r="AT592" i="2"/>
  <c r="AR594" i="2"/>
  <c r="AR3142" i="2"/>
  <c r="AR4371" i="2"/>
  <c r="AR4379" i="2"/>
  <c r="AT4381" i="2"/>
  <c r="AR4387" i="2"/>
  <c r="AR4395" i="2"/>
  <c r="AR4403" i="2"/>
  <c r="AR1206" i="2"/>
  <c r="AR2650" i="2"/>
  <c r="AR1209" i="2"/>
  <c r="AT1965" i="2"/>
  <c r="AT2640" i="2"/>
  <c r="AT1967" i="2"/>
  <c r="AT2641" i="2"/>
  <c r="AT1197" i="2"/>
  <c r="AT586" i="2"/>
  <c r="AT2642" i="2"/>
  <c r="AT3138" i="2"/>
  <c r="AT1198" i="2"/>
  <c r="AT3422" i="2"/>
  <c r="AT587" i="2"/>
  <c r="AY587" i="2" s="1"/>
  <c r="AT1969" i="2"/>
  <c r="AT1199" i="2"/>
  <c r="AT159" i="2"/>
  <c r="AT1970" i="2"/>
  <c r="AY1970" i="2" s="1"/>
  <c r="AT160" i="2"/>
  <c r="AT588" i="2"/>
  <c r="AT3139" i="2"/>
  <c r="AT589" i="2"/>
  <c r="AT1201" i="2"/>
  <c r="AY1201" i="2" s="1"/>
  <c r="AT3592" i="2"/>
  <c r="AT590" i="2"/>
  <c r="AT2644" i="2"/>
  <c r="AT1972" i="2"/>
  <c r="AY1972" i="2" s="1"/>
  <c r="AT3140" i="2"/>
  <c r="AT591" i="2"/>
  <c r="AT1202" i="2"/>
  <c r="AT3141" i="2"/>
  <c r="AY3141" i="2" s="1"/>
  <c r="AT1203" i="2"/>
  <c r="AT2645" i="2"/>
  <c r="AT593" i="2"/>
  <c r="AT594" i="2"/>
  <c r="AT595" i="2"/>
  <c r="AT1204" i="2"/>
  <c r="AT1205" i="2"/>
  <c r="AT1974" i="2"/>
  <c r="AT4366" i="2"/>
  <c r="AT4367" i="2"/>
  <c r="AT4368" i="2"/>
  <c r="AT3142" i="2"/>
  <c r="AT596" i="2"/>
  <c r="AY596" i="2" s="1"/>
  <c r="AT3594" i="2"/>
  <c r="AT597" i="2"/>
  <c r="AT4370" i="2"/>
  <c r="AY4370" i="2" s="1"/>
  <c r="AT4371" i="2"/>
  <c r="AT4372" i="2"/>
  <c r="AT4373" i="2"/>
  <c r="AT4374" i="2"/>
  <c r="AT4375" i="2"/>
  <c r="AT4376" i="2"/>
  <c r="AT4377" i="2"/>
  <c r="AT4378" i="2"/>
  <c r="AY4378" i="2" s="1"/>
  <c r="AT4379" i="2"/>
  <c r="AT4380" i="2"/>
  <c r="AT4382" i="2"/>
  <c r="AT4383" i="2"/>
  <c r="AT4386" i="2"/>
  <c r="AT4387" i="2"/>
  <c r="AT4388" i="2"/>
  <c r="AY4388" i="2" s="1"/>
  <c r="AT4389" i="2"/>
  <c r="AT4390" i="2"/>
  <c r="AT4391" i="2"/>
  <c r="AT4392" i="2"/>
  <c r="AT4393" i="2"/>
  <c r="AT4394" i="2"/>
  <c r="AY4394" i="2" s="1"/>
  <c r="AT4395" i="2"/>
  <c r="AT4396" i="2"/>
  <c r="AY4396" i="2" s="1"/>
  <c r="AT4398" i="2"/>
  <c r="AT4399" i="2"/>
  <c r="AT4402" i="2"/>
  <c r="AT4403" i="2"/>
  <c r="AT3143" i="2"/>
  <c r="AY3143" i="2" s="1"/>
  <c r="AT2647" i="2"/>
  <c r="AT3144" i="2"/>
  <c r="AT1975" i="2"/>
  <c r="AT598" i="2"/>
  <c r="AY598" i="2" s="1"/>
  <c r="AT2648" i="2"/>
  <c r="AT2649" i="2"/>
  <c r="AT1206" i="2"/>
  <c r="AT3145" i="2"/>
  <c r="AT1207" i="2"/>
  <c r="AT1208" i="2"/>
  <c r="AT1977" i="2"/>
  <c r="AY1977" i="2" s="1"/>
  <c r="AT2650" i="2"/>
  <c r="AT161" i="2"/>
  <c r="AT600" i="2"/>
  <c r="AT2651" i="2"/>
  <c r="AT1978" i="2"/>
  <c r="AT3424" i="2"/>
  <c r="AT601" i="2"/>
  <c r="AT3425" i="2"/>
  <c r="AY3425" i="2" s="1"/>
  <c r="AT1209" i="2"/>
  <c r="AT602" i="2"/>
  <c r="AY602" i="2" s="1"/>
  <c r="AR3596" i="2"/>
  <c r="AT3146" i="2"/>
  <c r="AR4407" i="2"/>
  <c r="AR4415" i="2"/>
  <c r="AT4417" i="2"/>
  <c r="AR4423" i="2"/>
  <c r="AR3597" i="2"/>
  <c r="AT162" i="2"/>
  <c r="AR3427" i="2"/>
  <c r="AR4430" i="2"/>
  <c r="AT3148" i="2"/>
  <c r="AR1985" i="2"/>
  <c r="AR3150" i="2"/>
  <c r="AT1988" i="2"/>
  <c r="AR1989" i="2"/>
  <c r="AR1218" i="2"/>
  <c r="AT2659" i="2"/>
  <c r="AR164" i="2"/>
  <c r="AR1222" i="2"/>
  <c r="AT2663" i="2"/>
  <c r="AT3600" i="2"/>
  <c r="AT2668" i="2"/>
  <c r="AT1228" i="2"/>
  <c r="AT1231" i="2"/>
  <c r="AT1234" i="2"/>
  <c r="AT4454" i="2"/>
  <c r="AT2012" i="2"/>
  <c r="AT4460" i="2"/>
  <c r="AT3163" i="2"/>
  <c r="AT2017" i="2"/>
  <c r="AT622" i="2"/>
  <c r="AT623" i="2"/>
  <c r="AT624" i="2"/>
  <c r="AT3169" i="2"/>
  <c r="AR2652" i="2"/>
  <c r="AY2652" i="2" s="1"/>
  <c r="AT3596" i="2"/>
  <c r="AR4405" i="2"/>
  <c r="AT4407" i="2"/>
  <c r="AR4413" i="2"/>
  <c r="AT4415" i="2"/>
  <c r="AR4421" i="2"/>
  <c r="AT4423" i="2"/>
  <c r="AR1212" i="2"/>
  <c r="AT3597" i="2"/>
  <c r="AR1981" i="2"/>
  <c r="AT3427" i="2"/>
  <c r="AR2655" i="2"/>
  <c r="AY2655" i="2" s="1"/>
  <c r="AT4430" i="2"/>
  <c r="AR608" i="2"/>
  <c r="AT1985" i="2"/>
  <c r="AR2656" i="2"/>
  <c r="AT3150" i="2"/>
  <c r="AR4435" i="2"/>
  <c r="AT1989" i="2"/>
  <c r="AR1991" i="2"/>
  <c r="AT1218" i="2"/>
  <c r="AR1994" i="2"/>
  <c r="AT164" i="2"/>
  <c r="AR1220" i="2"/>
  <c r="AY1220" i="2" s="1"/>
  <c r="AT1222" i="2"/>
  <c r="AT17" i="2"/>
  <c r="AT2001" i="2"/>
  <c r="AT3601" i="2"/>
  <c r="AT1227" i="2"/>
  <c r="AT610" i="2"/>
  <c r="AT165" i="2"/>
  <c r="AT612" i="2"/>
  <c r="AT2010" i="2"/>
  <c r="AT4444" i="2"/>
  <c r="AT1240" i="2"/>
  <c r="AT3603" i="2"/>
  <c r="AR604" i="2"/>
  <c r="AR605" i="2"/>
  <c r="AT4405" i="2"/>
  <c r="AR4411" i="2"/>
  <c r="AR4419" i="2"/>
  <c r="AT4421" i="2"/>
  <c r="AR4427" i="2"/>
  <c r="AR607" i="2"/>
  <c r="AT1981" i="2"/>
  <c r="AR2654" i="2"/>
  <c r="AR1983" i="2"/>
  <c r="AY1983" i="2" s="1"/>
  <c r="AT608" i="2"/>
  <c r="AR163" i="2"/>
  <c r="AR3152" i="2"/>
  <c r="AT4435" i="2"/>
  <c r="AR2658" i="2"/>
  <c r="AR2660" i="2"/>
  <c r="AT1994" i="2"/>
  <c r="AR2662" i="2"/>
  <c r="AR3432" i="2"/>
  <c r="AT609" i="2"/>
  <c r="AT2666" i="2"/>
  <c r="AT4439" i="2"/>
  <c r="AT3434" i="2"/>
  <c r="AT1230" i="2"/>
  <c r="AT4442" i="2"/>
  <c r="AT4450" i="2"/>
  <c r="AT2014" i="2"/>
  <c r="AT1238" i="2"/>
  <c r="AT3166" i="2"/>
  <c r="AT3440" i="2"/>
  <c r="AT2684" i="2"/>
  <c r="AT2020" i="2"/>
  <c r="AT2688" i="2"/>
  <c r="AT4448" i="2"/>
  <c r="AT4452" i="2"/>
  <c r="AT4453" i="2"/>
  <c r="AY4453" i="2" s="1"/>
  <c r="AT4456" i="2"/>
  <c r="AT1235" i="2"/>
  <c r="AT1236" i="2"/>
  <c r="AT3161" i="2"/>
  <c r="AT18" i="2"/>
  <c r="AT2677" i="2"/>
  <c r="AY2677" i="2" s="1"/>
  <c r="AT616" i="2"/>
  <c r="AT2015" i="2"/>
  <c r="AT2678" i="2"/>
  <c r="AT2680" i="2"/>
  <c r="AY2680" i="2" s="1"/>
  <c r="AT3165" i="2"/>
  <c r="AY3194" i="2" l="1"/>
  <c r="AY1337" i="2"/>
  <c r="AY3606" i="2"/>
  <c r="AY2835" i="2"/>
  <c r="AY3716" i="2"/>
  <c r="AY1464" i="2"/>
  <c r="AY3681" i="2"/>
  <c r="AY3185" i="2"/>
  <c r="AY3731" i="2"/>
  <c r="AY1990" i="2"/>
  <c r="AY2983" i="2"/>
  <c r="AY921" i="2"/>
  <c r="AY1920" i="2"/>
  <c r="AY1072" i="2"/>
  <c r="AY467" i="2"/>
  <c r="AY4368" i="2"/>
  <c r="AY1242" i="2"/>
  <c r="AY2481" i="2"/>
  <c r="AY708" i="2"/>
  <c r="AY840" i="2"/>
  <c r="AY4412" i="2"/>
  <c r="AY2669" i="2"/>
  <c r="AY4253" i="2"/>
  <c r="AY972" i="2"/>
  <c r="AY394" i="2"/>
  <c r="AY4161" i="2"/>
  <c r="AY631" i="2"/>
  <c r="AY250" i="2"/>
  <c r="AY3070" i="2"/>
  <c r="AY20" i="2"/>
  <c r="AY1078" i="2"/>
  <c r="AY3557" i="2"/>
  <c r="AY2172" i="2"/>
  <c r="AY2847" i="2"/>
  <c r="AY3178" i="2"/>
  <c r="AY163" i="2"/>
  <c r="AY355" i="2"/>
  <c r="AY1396" i="2"/>
  <c r="AY2119" i="2"/>
  <c r="AY3647" i="2"/>
  <c r="AY3467" i="2"/>
  <c r="AY2019" i="2"/>
  <c r="AY665" i="2"/>
  <c r="AY2075" i="2"/>
  <c r="AY2245" i="2"/>
  <c r="AY975" i="2"/>
  <c r="AY235" i="2"/>
  <c r="AY3365" i="2"/>
  <c r="AY779" i="2"/>
  <c r="AY1776" i="2"/>
  <c r="AY1760" i="2"/>
  <c r="AY3826" i="2"/>
  <c r="AY4149" i="2"/>
  <c r="AY1789" i="2"/>
  <c r="AY661" i="2"/>
  <c r="AY2623" i="2"/>
  <c r="AY3825" i="2"/>
  <c r="AY2344" i="2"/>
  <c r="AY4121" i="2"/>
  <c r="AY2337" i="2"/>
  <c r="AY1246" i="2"/>
  <c r="AY209" i="2"/>
  <c r="AY3028" i="2"/>
  <c r="AY2994" i="2"/>
  <c r="AY1199" i="2"/>
  <c r="AY1179" i="2"/>
  <c r="AY2935" i="2"/>
  <c r="AY2701" i="2"/>
  <c r="AY1254" i="2"/>
  <c r="AY1986" i="2"/>
  <c r="AY1236" i="2"/>
  <c r="AY570" i="2"/>
  <c r="AY3126" i="2"/>
  <c r="AY4330" i="2"/>
  <c r="AY4432" i="2"/>
  <c r="AY441" i="2"/>
  <c r="AY690" i="2"/>
  <c r="AY630" i="2"/>
  <c r="AY2404" i="2"/>
  <c r="AY1971" i="2"/>
  <c r="AY3137" i="2"/>
  <c r="AY3353" i="2"/>
  <c r="AY3853" i="2"/>
  <c r="AY1025" i="2"/>
  <c r="AY3162" i="2"/>
  <c r="AY2671" i="2"/>
  <c r="AY320" i="2"/>
  <c r="AY3514" i="2"/>
  <c r="AY339" i="2"/>
  <c r="AY3918" i="2"/>
  <c r="AY314" i="2"/>
  <c r="AY2884" i="2"/>
  <c r="AY3951" i="2"/>
  <c r="AY3939" i="2"/>
  <c r="AY3350" i="2"/>
  <c r="AY2399" i="2"/>
  <c r="AY60" i="2"/>
  <c r="AY825" i="2"/>
  <c r="AY3694" i="2"/>
  <c r="AY2806" i="2"/>
  <c r="AY3241" i="2"/>
  <c r="AY1457" i="2"/>
  <c r="AY4196" i="2"/>
  <c r="AY2069" i="2"/>
  <c r="AY2866" i="2"/>
  <c r="AY1528" i="2"/>
  <c r="AY1013" i="2"/>
  <c r="AY1411" i="2"/>
  <c r="AY3195" i="2"/>
  <c r="AY1215" i="2"/>
  <c r="AY4353" i="2"/>
  <c r="AY685" i="2"/>
  <c r="AY4431" i="2"/>
  <c r="AY1546" i="2"/>
  <c r="AY3506" i="2"/>
  <c r="AY4455" i="2"/>
  <c r="AY3135" i="2"/>
  <c r="AY4426" i="2"/>
  <c r="AY603" i="2"/>
  <c r="AY691" i="2"/>
  <c r="AY1306" i="2"/>
  <c r="AY4402" i="2"/>
  <c r="AY4372" i="2"/>
  <c r="AY1226" i="2"/>
  <c r="AY1221" i="2"/>
  <c r="AY1217" i="2"/>
  <c r="AY1213" i="2"/>
  <c r="AY2653" i="2"/>
  <c r="AY2009" i="2"/>
  <c r="AY2368" i="2"/>
  <c r="AY697" i="2"/>
  <c r="AY646" i="2"/>
  <c r="AY3417" i="2"/>
  <c r="AY3423" i="2"/>
  <c r="AY743" i="2"/>
  <c r="AY233" i="2"/>
  <c r="AY2076" i="2"/>
  <c r="AY2437" i="2"/>
  <c r="AY1735" i="2"/>
  <c r="AY3631" i="2"/>
  <c r="AY3359" i="2"/>
  <c r="AY2974" i="2"/>
  <c r="AY3587" i="2"/>
  <c r="AY906" i="2"/>
  <c r="AY4428" i="2"/>
  <c r="AY1980" i="2"/>
  <c r="AY4376" i="2"/>
  <c r="AY3139" i="2"/>
  <c r="AY577" i="2"/>
  <c r="AY1321" i="2"/>
  <c r="AY3132" i="2"/>
  <c r="AY572" i="2"/>
  <c r="AY3903" i="2"/>
  <c r="AY2733" i="2"/>
  <c r="AY3437" i="2"/>
  <c r="AY2768" i="2"/>
  <c r="AY3210" i="2"/>
  <c r="AY1190" i="2"/>
  <c r="AY4451" i="2"/>
  <c r="AY2000" i="2"/>
  <c r="AY4414" i="2"/>
  <c r="AY4341" i="2"/>
  <c r="AY3121" i="2"/>
  <c r="AY224" i="2"/>
  <c r="AY2755" i="2"/>
  <c r="AY730" i="2"/>
  <c r="AY2747" i="2"/>
  <c r="AY215" i="2"/>
  <c r="AY3209" i="2"/>
  <c r="AY617" i="2"/>
  <c r="AY3149" i="2"/>
  <c r="AY902" i="2"/>
  <c r="AY1949" i="2"/>
  <c r="AY2125" i="2"/>
  <c r="AY1551" i="2"/>
  <c r="AY1233" i="2"/>
  <c r="AY1223" i="2"/>
  <c r="AY606" i="2"/>
  <c r="AY4392" i="2"/>
  <c r="AY593" i="2"/>
  <c r="AY2642" i="2"/>
  <c r="AY4266" i="2"/>
  <c r="AY2402" i="2"/>
  <c r="AY2745" i="2"/>
  <c r="AY3781" i="2"/>
  <c r="AY2145" i="2"/>
  <c r="AY2762" i="2"/>
  <c r="AY1855" i="2"/>
  <c r="AY2008" i="2"/>
  <c r="AY3433" i="2"/>
  <c r="AY1194" i="2"/>
  <c r="AY1724" i="2"/>
  <c r="AY448" i="2"/>
  <c r="AY50" i="2"/>
  <c r="AY4351" i="2"/>
  <c r="AY3129" i="2"/>
  <c r="AY4413" i="2"/>
  <c r="AY1934" i="2"/>
  <c r="AY1907" i="2"/>
  <c r="AY2576" i="2"/>
  <c r="AY1886" i="2"/>
  <c r="AY4446" i="2"/>
  <c r="AY2664" i="2"/>
  <c r="AY2129" i="2"/>
  <c r="AY2123" i="2"/>
  <c r="AY2141" i="2"/>
  <c r="AY1964" i="2"/>
  <c r="AY1186" i="2"/>
  <c r="AY1219" i="2"/>
  <c r="AY3441" i="2"/>
  <c r="AY2463" i="2"/>
  <c r="AY4211" i="2"/>
  <c r="AY1747" i="2"/>
  <c r="AY943" i="2"/>
  <c r="AY191" i="2"/>
  <c r="AY1256" i="2"/>
  <c r="AY2073" i="2"/>
  <c r="AY3448" i="2"/>
  <c r="AY657" i="2"/>
  <c r="AY2720" i="2"/>
  <c r="AY1297" i="2"/>
  <c r="AY3200" i="2"/>
  <c r="AY192" i="2"/>
  <c r="AY1285" i="2"/>
  <c r="AY24" i="2"/>
  <c r="AY1732" i="2"/>
  <c r="AY1012" i="2"/>
  <c r="AY796" i="2"/>
  <c r="AY4098" i="2"/>
  <c r="AY4068" i="2"/>
  <c r="AY868" i="2"/>
  <c r="AY2836" i="2"/>
  <c r="AY3756" i="2"/>
  <c r="AY1485" i="2"/>
  <c r="AY3498" i="2"/>
  <c r="AY2202" i="2"/>
  <c r="AY3724" i="2"/>
  <c r="AY831" i="2"/>
  <c r="AY268" i="2"/>
  <c r="AY2071" i="2"/>
  <c r="AY2052" i="2"/>
  <c r="AY3612" i="2"/>
  <c r="AY2099" i="2"/>
  <c r="AY683" i="2"/>
  <c r="AY4305" i="2"/>
  <c r="AY2082" i="2"/>
  <c r="AY786" i="2"/>
  <c r="AY1955" i="2"/>
  <c r="AY1175" i="2"/>
  <c r="AY4312" i="2"/>
  <c r="AY660" i="2"/>
  <c r="AY575" i="2"/>
  <c r="AY3638" i="2"/>
  <c r="AY2090" i="2"/>
  <c r="AY579" i="2"/>
  <c r="AY34" i="2"/>
  <c r="AY3680" i="2"/>
  <c r="AY1957" i="2"/>
  <c r="AY1923" i="2"/>
  <c r="AY2084" i="2"/>
  <c r="AY3632" i="2"/>
  <c r="AY2721" i="2"/>
  <c r="AY3602" i="2"/>
  <c r="AY4404" i="2"/>
  <c r="AY1168" i="2"/>
  <c r="AY463" i="2"/>
  <c r="AY3549" i="2"/>
  <c r="AY112" i="2"/>
  <c r="AY2449" i="2"/>
  <c r="AY1054" i="2"/>
  <c r="AY3790" i="2"/>
  <c r="AY2239" i="2"/>
  <c r="AY1512" i="2"/>
  <c r="AY3926" i="2"/>
  <c r="AY3049" i="2"/>
  <c r="AY615" i="2"/>
  <c r="AY2598" i="2"/>
  <c r="AY3569" i="2"/>
  <c r="AY973" i="2"/>
  <c r="AY1640" i="2"/>
  <c r="AY2166" i="2"/>
  <c r="AY256" i="2"/>
  <c r="AY2893" i="2"/>
  <c r="AY3438" i="2"/>
  <c r="AY4445" i="2"/>
  <c r="AY433" i="2"/>
  <c r="AY2649" i="2"/>
  <c r="AY4380" i="2"/>
  <c r="AY4384" i="2"/>
  <c r="AY3130" i="2"/>
  <c r="AY135" i="2"/>
  <c r="AY3937" i="2"/>
  <c r="AY3875" i="2"/>
  <c r="AY3827" i="2"/>
  <c r="AY2732" i="2"/>
  <c r="AY2007" i="2"/>
  <c r="AY470" i="2"/>
  <c r="AY1632" i="2"/>
  <c r="AY4227" i="2"/>
  <c r="AY2416" i="2"/>
  <c r="AY1006" i="2"/>
  <c r="AY2963" i="2"/>
  <c r="AY1698" i="2"/>
  <c r="AY417" i="2"/>
  <c r="AY1687" i="2"/>
  <c r="AY409" i="2"/>
  <c r="AY92" i="2"/>
  <c r="AY2892" i="2"/>
  <c r="AY3294" i="2"/>
  <c r="AY1478" i="2"/>
  <c r="AY3736" i="2"/>
  <c r="AY276" i="2"/>
  <c r="AY295" i="2"/>
  <c r="AY2832" i="2"/>
  <c r="AY677" i="2"/>
  <c r="AY2705" i="2"/>
  <c r="AY648" i="2"/>
  <c r="AY640" i="2"/>
  <c r="AY1181" i="2"/>
  <c r="AY4347" i="2"/>
  <c r="AY344" i="2"/>
  <c r="AY2736" i="2"/>
  <c r="AY1224" i="2"/>
  <c r="AY1062" i="2"/>
  <c r="AY3282" i="2"/>
  <c r="AY2252" i="2"/>
  <c r="AY3844" i="2"/>
  <c r="AY398" i="2"/>
  <c r="AY2933" i="2"/>
  <c r="AY1744" i="2"/>
  <c r="AY2982" i="2"/>
  <c r="AY4186" i="2"/>
  <c r="AY1722" i="2"/>
  <c r="AY259" i="2"/>
  <c r="AY2027" i="2"/>
  <c r="AY1725" i="2"/>
  <c r="AY3571" i="2"/>
  <c r="AY2634" i="2"/>
  <c r="AY3277" i="2"/>
  <c r="AY887" i="2"/>
  <c r="AY878" i="2"/>
  <c r="AY356" i="2"/>
  <c r="AY310" i="2"/>
  <c r="AY3841" i="2"/>
  <c r="AY1327" i="2"/>
  <c r="AY3403" i="2"/>
  <c r="AY4250" i="2"/>
  <c r="AY1064" i="2"/>
  <c r="AY829" i="2"/>
  <c r="AY4022" i="2"/>
  <c r="AY3824" i="2"/>
  <c r="AY4434" i="2"/>
  <c r="AY396" i="2"/>
  <c r="AY3484" i="2"/>
  <c r="AY2981" i="2"/>
  <c r="AY1733" i="2"/>
  <c r="AY591" i="2"/>
  <c r="AY2640" i="2"/>
  <c r="AY3442" i="2"/>
  <c r="AY4459" i="2"/>
  <c r="AY1116" i="2"/>
  <c r="AY1854" i="2"/>
  <c r="AY1082" i="2"/>
  <c r="AY3881" i="2"/>
  <c r="AY4429" i="2"/>
  <c r="AY1911" i="2"/>
  <c r="AY3560" i="2"/>
  <c r="AY3030" i="2"/>
  <c r="AY965" i="2"/>
  <c r="AY3524" i="2"/>
  <c r="AY2353" i="2"/>
  <c r="AY3321" i="2"/>
  <c r="AY3542" i="2"/>
  <c r="AY1251" i="2"/>
  <c r="AY3832" i="2"/>
  <c r="AY2256" i="2"/>
  <c r="AY807" i="2"/>
  <c r="AY1401" i="2"/>
  <c r="AY4220" i="2"/>
  <c r="AY2465" i="2"/>
  <c r="AY3007" i="2"/>
  <c r="AY1758" i="2"/>
  <c r="AY1753" i="2"/>
  <c r="AY2969" i="2"/>
  <c r="AY2405" i="2"/>
  <c r="AY1708" i="2"/>
  <c r="AY2395" i="2"/>
  <c r="AY3533" i="2"/>
  <c r="AY1689" i="2"/>
  <c r="AY4174" i="2"/>
  <c r="AY2423" i="2"/>
  <c r="AY1420" i="2"/>
  <c r="AY2833" i="2"/>
  <c r="AY845" i="2"/>
  <c r="AY2824" i="2"/>
  <c r="AY3741" i="2"/>
  <c r="AY2817" i="2"/>
  <c r="AY3711" i="2"/>
  <c r="AY3705" i="2"/>
  <c r="AY2190" i="2"/>
  <c r="AY264" i="2"/>
  <c r="AY32" i="2"/>
  <c r="AY645" i="2"/>
  <c r="AY2051" i="2"/>
  <c r="AY2068" i="2"/>
  <c r="AY2032" i="2"/>
  <c r="AY4188" i="2"/>
  <c r="AY2398" i="2"/>
  <c r="AY3264" i="2"/>
  <c r="AY3700" i="2"/>
  <c r="AY262" i="2"/>
  <c r="AY2780" i="2"/>
  <c r="AY765" i="2"/>
  <c r="AY791" i="2"/>
  <c r="AY183" i="2"/>
  <c r="AY3255" i="2"/>
  <c r="AY3462" i="2"/>
  <c r="AY1268" i="2"/>
  <c r="AY3895" i="2"/>
  <c r="AY1404" i="2"/>
  <c r="AY1784" i="2"/>
  <c r="AY945" i="2"/>
  <c r="AY4114" i="2"/>
  <c r="AY4083" i="2"/>
  <c r="AY4057" i="2"/>
  <c r="AY2839" i="2"/>
  <c r="AY2220" i="2"/>
  <c r="AY3268" i="2"/>
  <c r="AY285" i="2"/>
  <c r="AY3721" i="2"/>
  <c r="AY2072" i="2"/>
  <c r="AY1287" i="2"/>
  <c r="AY2698" i="2"/>
  <c r="AY641" i="2"/>
  <c r="AY2279" i="2"/>
  <c r="AY267" i="2"/>
  <c r="AY54" i="2"/>
  <c r="AY1417" i="2"/>
  <c r="AY2816" i="2"/>
  <c r="AY3693" i="2"/>
  <c r="AY266" i="2"/>
  <c r="AY1440" i="2"/>
  <c r="AY3457" i="2"/>
  <c r="AY2060" i="2"/>
  <c r="AY2058" i="2"/>
  <c r="AY2049" i="2"/>
  <c r="AY2627" i="2"/>
  <c r="AY4129" i="2"/>
  <c r="AY4102" i="2"/>
  <c r="AY4070" i="2"/>
  <c r="AY4117" i="2"/>
  <c r="AY2787" i="2"/>
  <c r="AY2216" i="2"/>
  <c r="AY2211" i="2"/>
  <c r="AY3256" i="2"/>
  <c r="AY1456" i="2"/>
  <c r="AY1288" i="2"/>
  <c r="AY663" i="2"/>
  <c r="AY3181" i="2"/>
  <c r="AY3180" i="2"/>
  <c r="AY1263" i="2"/>
  <c r="AY22" i="2"/>
  <c r="AY1193" i="2"/>
  <c r="AY2618" i="2"/>
  <c r="AY4406" i="2"/>
  <c r="AY2631" i="2"/>
  <c r="AY1161" i="2"/>
  <c r="AY562" i="2"/>
  <c r="AY2590" i="2"/>
  <c r="AY4304" i="2"/>
  <c r="AY2607" i="2"/>
  <c r="AY556" i="2"/>
  <c r="AY1908" i="2"/>
  <c r="AY567" i="2"/>
  <c r="AY1928" i="2"/>
  <c r="AY2588" i="2"/>
  <c r="AY3093" i="2"/>
  <c r="AY4278" i="2"/>
  <c r="AY2318" i="2"/>
  <c r="AY2908" i="2"/>
  <c r="AY2899" i="2"/>
  <c r="AY2301" i="2"/>
  <c r="AY1598" i="2"/>
  <c r="AY351" i="2"/>
  <c r="AY2882" i="2"/>
  <c r="AY908" i="2"/>
  <c r="AY3956" i="2"/>
  <c r="AY3629" i="2"/>
  <c r="AY43" i="2"/>
  <c r="AY718" i="2"/>
  <c r="AY1996" i="2"/>
  <c r="AY806" i="2"/>
  <c r="AY2990" i="2"/>
  <c r="AY788" i="2"/>
  <c r="AY780" i="2"/>
  <c r="AY3239" i="2"/>
  <c r="AY3248" i="2"/>
  <c r="AY676" i="2"/>
  <c r="AY1293" i="2"/>
  <c r="AY3455" i="2"/>
  <c r="AY1274" i="2"/>
  <c r="AY2038" i="2"/>
  <c r="AY1252" i="2"/>
  <c r="AY2629" i="2"/>
  <c r="AY2624" i="2"/>
  <c r="AY154" i="2"/>
  <c r="AY1902" i="2"/>
  <c r="AY3789" i="2"/>
  <c r="AY871" i="2"/>
  <c r="AY3224" i="2"/>
  <c r="AY3658" i="2"/>
  <c r="AY3474" i="2"/>
  <c r="AY1352" i="2"/>
  <c r="AY3459" i="2"/>
  <c r="AY620" i="2"/>
  <c r="AY1216" i="2"/>
  <c r="AY947" i="2"/>
  <c r="AY1636" i="2"/>
  <c r="AY2466" i="2"/>
  <c r="AY4216" i="2"/>
  <c r="AY458" i="2"/>
  <c r="AY3544" i="2"/>
  <c r="AY2987" i="2"/>
  <c r="AY109" i="2"/>
  <c r="AY3356" i="2"/>
  <c r="AY1720" i="2"/>
  <c r="AY435" i="2"/>
  <c r="AY431" i="2"/>
  <c r="AY2962" i="2"/>
  <c r="AY421" i="2"/>
  <c r="AY2954" i="2"/>
  <c r="AY4177" i="2"/>
  <c r="AY2948" i="2"/>
  <c r="AY2298" i="2"/>
  <c r="AY2887" i="2"/>
  <c r="AY4134" i="2"/>
  <c r="AY4107" i="2"/>
  <c r="AY4075" i="2"/>
  <c r="AY280" i="2"/>
  <c r="AY3728" i="2"/>
  <c r="AY1472" i="2"/>
  <c r="AY3692" i="2"/>
  <c r="AY3683" i="2"/>
  <c r="AY3672" i="2"/>
  <c r="AY2154" i="2"/>
  <c r="AY3236" i="2"/>
  <c r="AY2168" i="2"/>
  <c r="AY1449" i="2"/>
  <c r="AY644" i="2"/>
  <c r="AY2037" i="2"/>
  <c r="AY2661" i="2"/>
  <c r="AY4424" i="2"/>
  <c r="AY1997" i="2"/>
  <c r="AY3430" i="2"/>
  <c r="AY1982" i="2"/>
  <c r="AY4408" i="2"/>
  <c r="AY2977" i="2"/>
  <c r="AY651" i="2"/>
  <c r="AY3176" i="2"/>
  <c r="AY1189" i="2"/>
  <c r="AY2377" i="2"/>
  <c r="AY4116" i="2"/>
  <c r="AY853" i="2"/>
  <c r="AY297" i="2"/>
  <c r="AY3269" i="2"/>
  <c r="AY1486" i="2"/>
  <c r="AY1121" i="2"/>
  <c r="AY2564" i="2"/>
  <c r="AY3074" i="2"/>
  <c r="AY347" i="2"/>
  <c r="AY3048" i="2"/>
  <c r="AY2862" i="2"/>
  <c r="AY1526" i="2"/>
  <c r="AY3835" i="2"/>
  <c r="AY1317" i="2"/>
  <c r="AY2089" i="2"/>
  <c r="AY953" i="2"/>
  <c r="AY377" i="2"/>
  <c r="AY161" i="2"/>
  <c r="AY4366" i="2"/>
  <c r="AY1197" i="2"/>
  <c r="AY2013" i="2"/>
  <c r="AY1993" i="2"/>
  <c r="AY4443" i="2"/>
  <c r="AY3157" i="2"/>
  <c r="AY1225" i="2"/>
  <c r="AY2657" i="2"/>
  <c r="AY3426" i="2"/>
  <c r="AY3424" i="2"/>
  <c r="AY4386" i="2"/>
  <c r="AY595" i="2"/>
  <c r="AY576" i="2"/>
  <c r="AY1172" i="2"/>
  <c r="AY3436" i="2"/>
  <c r="AY4418" i="2"/>
  <c r="AY2350" i="2"/>
  <c r="AY2930" i="2"/>
  <c r="AY4147" i="2"/>
  <c r="AY3420" i="2"/>
  <c r="AY619" i="2"/>
  <c r="AY1113" i="2"/>
  <c r="AY1846" i="2"/>
  <c r="AY2946" i="2"/>
  <c r="AY299" i="2"/>
  <c r="AY2219" i="2"/>
  <c r="AY1849" i="2"/>
  <c r="AY2232" i="2"/>
  <c r="AY3014" i="2"/>
  <c r="AY1767" i="2"/>
  <c r="AY3002" i="2"/>
  <c r="AY2441" i="2"/>
  <c r="AY3598" i="2"/>
  <c r="AY3599" i="2"/>
  <c r="AY1992" i="2"/>
  <c r="AY3017" i="2"/>
  <c r="AY1045" i="2"/>
  <c r="AY457" i="2"/>
  <c r="AY1034" i="2"/>
  <c r="AY1586" i="2"/>
  <c r="AY3818" i="2"/>
  <c r="AY3787" i="2"/>
  <c r="AY1515" i="2"/>
  <c r="AY4030" i="2"/>
  <c r="AY907" i="2"/>
  <c r="AY2873" i="2"/>
  <c r="AY905" i="2"/>
  <c r="AY3921" i="2"/>
  <c r="AY3913" i="2"/>
  <c r="AY1543" i="2"/>
  <c r="AY1533" i="2"/>
  <c r="AY3662" i="2"/>
  <c r="AY37" i="2"/>
  <c r="AY2131" i="2"/>
  <c r="AY740" i="2"/>
  <c r="AY208" i="2"/>
  <c r="AY284" i="2"/>
  <c r="AY393" i="2"/>
  <c r="AY3092" i="2"/>
  <c r="AY4329" i="2"/>
  <c r="AY3582" i="2"/>
  <c r="AY4286" i="2"/>
  <c r="AY4321" i="2"/>
  <c r="AY3111" i="2"/>
  <c r="AY4309" i="2"/>
  <c r="AY3581" i="2"/>
  <c r="AY2574" i="2"/>
  <c r="AY734" i="2"/>
  <c r="AY1369" i="2"/>
  <c r="AY3645" i="2"/>
  <c r="AY3641" i="2"/>
  <c r="AY721" i="2"/>
  <c r="AY2727" i="2"/>
  <c r="AY699" i="2"/>
  <c r="AY1890" i="2"/>
  <c r="AY1930" i="2"/>
  <c r="AY2584" i="2"/>
  <c r="AY4045" i="2"/>
  <c r="AY2246" i="2"/>
  <c r="AY3856" i="2"/>
  <c r="AY3634" i="2"/>
  <c r="AY1399" i="2"/>
  <c r="AY2828" i="2"/>
  <c r="AY4046" i="2"/>
  <c r="AY4028" i="2"/>
  <c r="AY2914" i="2"/>
  <c r="AY3305" i="2"/>
  <c r="AY365" i="2"/>
  <c r="AY2895" i="2"/>
  <c r="AY3297" i="2"/>
  <c r="AY2284" i="2"/>
  <c r="AY2880" i="2"/>
  <c r="AY1961" i="2"/>
  <c r="AY1169" i="2"/>
  <c r="AY3117" i="2"/>
  <c r="AY549" i="2"/>
  <c r="AY1884" i="2"/>
  <c r="AY1624" i="2"/>
  <c r="AY4012" i="2"/>
  <c r="AY1622" i="2"/>
  <c r="AY2898" i="2"/>
  <c r="AY2300" i="2"/>
  <c r="AY2285" i="2"/>
  <c r="AY3948" i="2"/>
  <c r="AY758" i="2"/>
  <c r="AY1402" i="2"/>
  <c r="AY1948" i="2"/>
  <c r="AY150" i="2"/>
  <c r="AY3115" i="2"/>
  <c r="AY3106" i="2"/>
  <c r="AY1136" i="2"/>
  <c r="AY4294" i="2"/>
  <c r="AY2545" i="2"/>
  <c r="AY3928" i="2"/>
  <c r="AY3203" i="2"/>
  <c r="AY2206" i="2"/>
  <c r="AY2674" i="2"/>
  <c r="AY2248" i="2"/>
  <c r="AY1647" i="2"/>
  <c r="AY2349" i="2"/>
  <c r="AY1633" i="2"/>
  <c r="AY3630" i="2"/>
  <c r="AY3593" i="2"/>
  <c r="AY3125" i="2"/>
  <c r="AY3940" i="2"/>
  <c r="AY2763" i="2"/>
  <c r="AY1347" i="2"/>
  <c r="AY3416" i="2"/>
  <c r="AY2845" i="2"/>
  <c r="AY62" i="2"/>
  <c r="AY976" i="2"/>
  <c r="AY1455" i="2"/>
  <c r="AY3805" i="2"/>
  <c r="AY962" i="2"/>
  <c r="AY2595" i="2"/>
  <c r="AY542" i="2"/>
  <c r="AY748" i="2"/>
  <c r="AY1354" i="2"/>
  <c r="AY3307" i="2"/>
  <c r="AY2309" i="2"/>
  <c r="AY930" i="2"/>
  <c r="AY1584" i="2"/>
  <c r="AY3145" i="2"/>
  <c r="AY2637" i="2"/>
  <c r="AY1947" i="2"/>
  <c r="AY3780" i="2"/>
  <c r="AY3998" i="2"/>
  <c r="AY1571" i="2"/>
  <c r="AY3931" i="2"/>
  <c r="AY335" i="2"/>
  <c r="AY1824" i="2"/>
  <c r="AY3883" i="2"/>
  <c r="AY311" i="2"/>
  <c r="AY3877" i="2"/>
  <c r="AY2726" i="2"/>
  <c r="AY1409" i="2"/>
  <c r="AY229" i="2"/>
  <c r="AY227" i="2"/>
  <c r="AY4420" i="2"/>
  <c r="AY3019" i="2"/>
  <c r="AY3531" i="2"/>
  <c r="AY2417" i="2"/>
  <c r="AY418" i="2"/>
  <c r="AY1164" i="2"/>
  <c r="AY2580" i="2"/>
  <c r="AY3654" i="2"/>
  <c r="AY3637" i="2"/>
  <c r="AY3584" i="2"/>
  <c r="AY14" i="2"/>
  <c r="AY3577" i="2"/>
  <c r="AY755" i="2"/>
  <c r="AY2117" i="2"/>
  <c r="AY1363" i="2"/>
  <c r="AY1345" i="2"/>
  <c r="AY566" i="2"/>
  <c r="AY2596" i="2"/>
  <c r="AY1909" i="2"/>
  <c r="AY1897" i="2"/>
  <c r="AY4275" i="2"/>
  <c r="AY618" i="2"/>
  <c r="AY1523" i="2"/>
  <c r="AY738" i="2"/>
  <c r="AY1374" i="2"/>
  <c r="AY3216" i="2"/>
  <c r="AY1359" i="2"/>
  <c r="AY2103" i="2"/>
  <c r="AY212" i="2"/>
  <c r="AY698" i="2"/>
  <c r="AY3154" i="2"/>
  <c r="AY4053" i="2"/>
  <c r="AY759" i="2"/>
  <c r="AY1056" i="2"/>
  <c r="AY3458" i="2"/>
  <c r="AY4247" i="2"/>
  <c r="AY2499" i="2"/>
  <c r="AY3554" i="2"/>
  <c r="AY1051" i="2"/>
  <c r="AY251" i="2"/>
  <c r="AY4364" i="2"/>
  <c r="AY2635" i="2"/>
  <c r="AY1084" i="2"/>
  <c r="AY900" i="2"/>
  <c r="AY1519" i="2"/>
  <c r="AY340" i="2"/>
  <c r="AY2273" i="2"/>
  <c r="AY3919" i="2"/>
  <c r="AY61" i="2"/>
  <c r="AY111" i="2"/>
  <c r="AY439" i="2"/>
  <c r="AY4125" i="2"/>
  <c r="AY2194" i="2"/>
  <c r="AY3159" i="2"/>
  <c r="AY2004" i="2"/>
  <c r="AY3431" i="2"/>
  <c r="AY1984" i="2"/>
  <c r="AY4422" i="2"/>
  <c r="AY1954" i="2"/>
  <c r="AY568" i="2"/>
  <c r="AY2127" i="2"/>
  <c r="AY1814" i="2"/>
  <c r="AY4237" i="2"/>
  <c r="AY481" i="2"/>
  <c r="AY3032" i="2"/>
  <c r="AY1790" i="2"/>
  <c r="AY1004" i="2"/>
  <c r="AY3342" i="2"/>
  <c r="AY4086" i="2"/>
  <c r="AY1650" i="2"/>
  <c r="AY2860" i="2"/>
  <c r="AY801" i="2"/>
  <c r="AY2199" i="2"/>
  <c r="AY274" i="2"/>
  <c r="AY3887" i="2"/>
  <c r="AY3836" i="2"/>
  <c r="AY892" i="2"/>
  <c r="AY883" i="2"/>
  <c r="AY2514" i="2"/>
  <c r="AY1811" i="2"/>
  <c r="AY4044" i="2"/>
  <c r="AY4048" i="2"/>
  <c r="AY1645" i="2"/>
  <c r="AY1637" i="2"/>
  <c r="AY1630" i="2"/>
  <c r="AY1626" i="2"/>
  <c r="AY305" i="2"/>
  <c r="AY2805" i="2"/>
  <c r="AY336" i="2"/>
  <c r="AY3038" i="2"/>
  <c r="AY1799" i="2"/>
  <c r="AY1566" i="2"/>
  <c r="AY886" i="2"/>
  <c r="AY3857" i="2"/>
  <c r="AY2764" i="2"/>
  <c r="AY741" i="2"/>
  <c r="AY3235" i="2"/>
  <c r="AY861" i="2"/>
  <c r="AY2760" i="2"/>
  <c r="AY1368" i="2"/>
  <c r="AY3031" i="2"/>
  <c r="AY3026" i="2"/>
  <c r="AY3729" i="2"/>
  <c r="AY841" i="2"/>
  <c r="AY3943" i="2"/>
  <c r="AY334" i="2"/>
  <c r="AY3504" i="2"/>
  <c r="AY1182" i="2"/>
  <c r="AY3281" i="2"/>
  <c r="AY3261" i="2"/>
  <c r="AY2638" i="2"/>
  <c r="AY1951" i="2"/>
  <c r="AY2561" i="2"/>
  <c r="AY2552" i="2"/>
  <c r="AY2542" i="2"/>
  <c r="AY1853" i="2"/>
  <c r="AY1575" i="2"/>
  <c r="AY3795" i="2"/>
  <c r="AY3503" i="2"/>
  <c r="AY2242" i="2"/>
  <c r="AY2327" i="2"/>
  <c r="AY3982" i="2"/>
  <c r="AY3279" i="2"/>
  <c r="AY4027" i="2"/>
  <c r="AY3968" i="2"/>
  <c r="AY1545" i="2"/>
  <c r="AY3880" i="2"/>
  <c r="AY312" i="2"/>
  <c r="AY3812" i="2"/>
  <c r="AY901" i="2"/>
  <c r="AY3878" i="2"/>
  <c r="AY3849" i="2"/>
  <c r="AY3667" i="2"/>
  <c r="AY1387" i="2"/>
  <c r="AY3211" i="2"/>
  <c r="AY49" i="2"/>
  <c r="AY964" i="2"/>
  <c r="AY1498" i="2"/>
  <c r="AY3326" i="2"/>
  <c r="AY1336" i="2"/>
  <c r="AY2487" i="2"/>
  <c r="AY2482" i="2"/>
  <c r="AY1693" i="2"/>
  <c r="AY937" i="2"/>
  <c r="AY891" i="2"/>
  <c r="AY729" i="2"/>
  <c r="AY3635" i="2"/>
  <c r="AY213" i="2"/>
  <c r="AY283" i="2"/>
  <c r="AY4440" i="2"/>
  <c r="AY3151" i="2"/>
  <c r="AY1211" i="2"/>
  <c r="AY2512" i="2"/>
  <c r="AY4245" i="2"/>
  <c r="AY1070" i="2"/>
  <c r="AY3036" i="2"/>
  <c r="AY2615" i="2"/>
  <c r="AY1956" i="2"/>
  <c r="AY545" i="2"/>
  <c r="AY537" i="2"/>
  <c r="AY3428" i="2"/>
  <c r="AY2685" i="2"/>
  <c r="AY2016" i="2"/>
  <c r="AY346" i="2"/>
  <c r="AY2278" i="2"/>
  <c r="AY3936" i="2"/>
  <c r="AY333" i="2"/>
  <c r="AY1394" i="2"/>
  <c r="AY1385" i="2"/>
  <c r="AY1392" i="2"/>
  <c r="AY2511" i="2"/>
  <c r="AY479" i="2"/>
  <c r="AY3555" i="2"/>
  <c r="AY1671" i="2"/>
  <c r="AY4050" i="2"/>
  <c r="AY1405" i="2"/>
  <c r="AY4357" i="2"/>
  <c r="AY2614" i="2"/>
  <c r="AY2427" i="2"/>
  <c r="AY104" i="2"/>
  <c r="AY102" i="2"/>
  <c r="AY3535" i="2"/>
  <c r="AY420" i="2"/>
  <c r="AY3532" i="2"/>
  <c r="AY2381" i="2"/>
  <c r="AY2373" i="2"/>
  <c r="AY2944" i="2"/>
  <c r="AY4349" i="2"/>
  <c r="AY826" i="2"/>
  <c r="AY2822" i="2"/>
  <c r="AY1473" i="2"/>
  <c r="AY2006" i="2"/>
  <c r="AY1210" i="2"/>
  <c r="AY3158" i="2"/>
  <c r="AY4416" i="2"/>
  <c r="AY3168" i="2"/>
  <c r="AY3970" i="2"/>
  <c r="AY940" i="2"/>
  <c r="AY2305" i="2"/>
  <c r="AY81" i="2"/>
  <c r="AY77" i="2"/>
  <c r="AY353" i="2"/>
  <c r="AY1588" i="2"/>
  <c r="AY76" i="2"/>
  <c r="AY1568" i="2"/>
  <c r="AY3468" i="2"/>
  <c r="AY3265" i="2"/>
  <c r="AY2676" i="2"/>
  <c r="AY16" i="2"/>
  <c r="AY1214" i="2"/>
  <c r="AY123" i="2"/>
  <c r="AY1809" i="2"/>
  <c r="AY4038" i="2"/>
  <c r="AY4020" i="2"/>
  <c r="AY2302" i="2"/>
  <c r="AY357" i="2"/>
  <c r="AY2015" i="2"/>
  <c r="AY3384" i="2"/>
  <c r="AY3810" i="2"/>
  <c r="AY2851" i="2"/>
  <c r="AY3933" i="2"/>
  <c r="AY317" i="2"/>
  <c r="AY3995" i="2"/>
  <c r="AY3845" i="2"/>
  <c r="AY3285" i="2"/>
  <c r="AY3477" i="2"/>
  <c r="AY1509" i="2"/>
  <c r="AY300" i="2"/>
  <c r="AY3757" i="2"/>
  <c r="AY2135" i="2"/>
  <c r="AY1448" i="2"/>
  <c r="AY2275" i="2"/>
  <c r="AY3914" i="2"/>
  <c r="AY313" i="2"/>
  <c r="AY3352" i="2"/>
  <c r="AY98" i="2"/>
  <c r="AY405" i="2"/>
  <c r="AY2317" i="2"/>
  <c r="AY1535" i="2"/>
  <c r="AY1191" i="2"/>
  <c r="AY1850" i="2"/>
  <c r="AY4011" i="2"/>
  <c r="AY1940" i="2"/>
  <c r="AY4235" i="2"/>
  <c r="AY3522" i="2"/>
  <c r="AY2472" i="2"/>
  <c r="AY3011" i="2"/>
  <c r="AY1755" i="2"/>
  <c r="AY1050" i="2"/>
  <c r="AY2462" i="2"/>
  <c r="AY1762" i="2"/>
  <c r="AY2451" i="2"/>
  <c r="AY4202" i="2"/>
  <c r="AY1028" i="2"/>
  <c r="AY1739" i="2"/>
  <c r="AY1798" i="2"/>
  <c r="AY3022" i="2"/>
  <c r="AY1797" i="2"/>
  <c r="AY2494" i="2"/>
  <c r="AY1058" i="2"/>
  <c r="AY159" i="2"/>
  <c r="AY1950" i="2"/>
  <c r="AY4383" i="2"/>
  <c r="AY4317" i="2"/>
  <c r="AY1146" i="2"/>
  <c r="AY1904" i="2"/>
  <c r="AY585" i="2"/>
  <c r="AY1187" i="2"/>
  <c r="AY18" i="2"/>
  <c r="AY2617" i="2"/>
  <c r="AY3575" i="2"/>
  <c r="AY3078" i="2"/>
  <c r="AY1866" i="2"/>
  <c r="AY502" i="2"/>
  <c r="AY3051" i="2"/>
  <c r="AY3904" i="2"/>
  <c r="AY2849" i="2"/>
  <c r="AY3788" i="2"/>
  <c r="AY870" i="2"/>
  <c r="AY4014" i="2"/>
  <c r="AY2271" i="2"/>
  <c r="AY1538" i="2"/>
  <c r="AY499" i="2"/>
  <c r="AY2490" i="2"/>
  <c r="AY3372" i="2"/>
  <c r="AY4167" i="2"/>
  <c r="AY2346" i="2"/>
  <c r="AY257" i="2"/>
  <c r="AY2820" i="2"/>
  <c r="AY3927" i="2"/>
  <c r="AY2853" i="2"/>
  <c r="AY167" i="2"/>
  <c r="AY3025" i="2"/>
  <c r="AY4159" i="2"/>
  <c r="AY3526" i="2"/>
  <c r="AY3308" i="2"/>
  <c r="AY3169" i="2"/>
  <c r="AY3803" i="2"/>
  <c r="AY874" i="2"/>
  <c r="AY341" i="2"/>
  <c r="AY1563" i="2"/>
  <c r="AY1537" i="2"/>
  <c r="AY4037" i="2"/>
  <c r="AY2321" i="2"/>
  <c r="AY1383" i="2"/>
  <c r="AY3042" i="2"/>
  <c r="AY2502" i="2"/>
  <c r="AY476" i="2"/>
  <c r="AY2461" i="2"/>
  <c r="AY1039" i="2"/>
  <c r="AY1027" i="2"/>
  <c r="AY4003" i="2"/>
  <c r="AY1609" i="2"/>
  <c r="AY309" i="2"/>
  <c r="AY3850" i="2"/>
  <c r="AY737" i="2"/>
  <c r="AY732" i="2"/>
  <c r="AY731" i="2"/>
  <c r="AY3644" i="2"/>
  <c r="AY722" i="2"/>
  <c r="AY716" i="2"/>
  <c r="AY3476" i="2"/>
  <c r="AY746" i="2"/>
  <c r="AY3222" i="2"/>
  <c r="AY715" i="2"/>
  <c r="AY2830" i="2"/>
  <c r="AY4328" i="2"/>
  <c r="AY3024" i="2"/>
  <c r="AY2842" i="2"/>
  <c r="AY2231" i="2"/>
  <c r="AY302" i="2"/>
  <c r="AY1332" i="2"/>
  <c r="AY3226" i="2"/>
  <c r="AY3528" i="2"/>
  <c r="AY3701" i="2"/>
  <c r="AY1195" i="2"/>
  <c r="AY583" i="2"/>
  <c r="AY2620" i="2"/>
  <c r="AY3167" i="2"/>
  <c r="AY4096" i="2"/>
  <c r="AY1441" i="2"/>
  <c r="AY199" i="2"/>
  <c r="AY2041" i="2"/>
  <c r="AY1316" i="2"/>
  <c r="AY3183" i="2"/>
  <c r="AY2980" i="2"/>
  <c r="AY2425" i="2"/>
  <c r="AY1002" i="2"/>
  <c r="AY1694" i="2"/>
  <c r="AY3964" i="2"/>
  <c r="AY837" i="2"/>
  <c r="AY3726" i="2"/>
  <c r="AY2815" i="2"/>
  <c r="AY2702" i="2"/>
  <c r="AY627" i="2"/>
  <c r="AY1265" i="2"/>
  <c r="AY2022" i="2"/>
  <c r="AY2821" i="2"/>
  <c r="AY810" i="2"/>
  <c r="AY3519" i="2"/>
  <c r="AY3302" i="2"/>
  <c r="AY2856" i="2"/>
  <c r="AY1521" i="2"/>
  <c r="AY3862" i="2"/>
  <c r="AY888" i="2"/>
  <c r="AY1532" i="2"/>
  <c r="AY3865" i="2"/>
  <c r="AY3227" i="2"/>
  <c r="AY1390" i="2"/>
  <c r="AY2749" i="2"/>
  <c r="AY214" i="2"/>
  <c r="AY204" i="2"/>
  <c r="AY3666" i="2"/>
  <c r="AY1378" i="2"/>
  <c r="AY2115" i="2"/>
  <c r="AY3215" i="2"/>
  <c r="AY1355" i="2"/>
  <c r="AY217" i="2"/>
  <c r="AY2739" i="2"/>
  <c r="AY3225" i="2"/>
  <c r="AY228" i="2"/>
  <c r="AY692" i="2"/>
  <c r="AY2687" i="2"/>
  <c r="AY3164" i="2"/>
  <c r="AY2003" i="2"/>
  <c r="AY4433" i="2"/>
  <c r="AY1976" i="2"/>
  <c r="AY1596" i="2"/>
  <c r="AY2838" i="2"/>
  <c r="AY970" i="2"/>
  <c r="AY3322" i="2"/>
  <c r="AY1335" i="2"/>
  <c r="AY3475" i="2"/>
  <c r="AY3016" i="2"/>
  <c r="AY951" i="2"/>
  <c r="AY1504" i="2"/>
  <c r="AY3762" i="2"/>
  <c r="AY3491" i="2"/>
  <c r="AY3357" i="2"/>
  <c r="AY946" i="2"/>
  <c r="AY4059" i="2"/>
  <c r="AY885" i="2"/>
  <c r="AY2735" i="2"/>
  <c r="AY2174" i="2"/>
  <c r="AY3133" i="2"/>
  <c r="AY2621" i="2"/>
  <c r="AY153" i="2"/>
  <c r="AY1785" i="2"/>
  <c r="AY3547" i="2"/>
  <c r="AY118" i="2"/>
  <c r="AY1718" i="2"/>
  <c r="AY4197" i="2"/>
  <c r="AY434" i="2"/>
  <c r="AY1003" i="2"/>
  <c r="AY996" i="2"/>
  <c r="AY3348" i="2"/>
  <c r="AY2953" i="2"/>
  <c r="AY2384" i="2"/>
  <c r="AY978" i="2"/>
  <c r="AY882" i="2"/>
  <c r="AY2215" i="2"/>
  <c r="AY3754" i="2"/>
  <c r="AY3250" i="2"/>
  <c r="AY794" i="2"/>
  <c r="AY2789" i="2"/>
  <c r="AY3709" i="2"/>
  <c r="AY2171" i="2"/>
  <c r="AY1796" i="2"/>
  <c r="AY4233" i="2"/>
  <c r="AY2474" i="2"/>
  <c r="AY2549" i="2"/>
  <c r="AY201" i="2"/>
  <c r="AY520" i="2"/>
  <c r="AY3934" i="2"/>
  <c r="AY1055" i="2"/>
  <c r="AY1765" i="2"/>
  <c r="AY3405" i="2"/>
  <c r="AY3134" i="2"/>
  <c r="AY1171" i="2"/>
  <c r="AY131" i="2"/>
  <c r="AY134" i="2"/>
  <c r="AY1556" i="2"/>
  <c r="AY2516" i="2"/>
  <c r="AY370" i="2"/>
  <c r="AY3851" i="2"/>
  <c r="AY2250" i="2"/>
  <c r="AY2120" i="2"/>
  <c r="AY2108" i="2"/>
  <c r="AY2100" i="2"/>
  <c r="AY3230" i="2"/>
  <c r="AY2477" i="2"/>
  <c r="AY2978" i="2"/>
  <c r="AY1668" i="2"/>
  <c r="AY2324" i="2"/>
  <c r="AY3979" i="2"/>
  <c r="AY4006" i="2"/>
  <c r="AY3963" i="2"/>
  <c r="AY368" i="2"/>
  <c r="AY364" i="2"/>
  <c r="AY360" i="2"/>
  <c r="AY3513" i="2"/>
  <c r="AY925" i="2"/>
  <c r="AY345" i="2"/>
  <c r="AY1577" i="2"/>
  <c r="AY342" i="2"/>
  <c r="AY3290" i="2"/>
  <c r="AY3932" i="2"/>
  <c r="AY1567" i="2"/>
  <c r="AY2269" i="2"/>
  <c r="AY3987" i="2"/>
  <c r="AY3304" i="2"/>
  <c r="AY3842" i="2"/>
  <c r="AY760" i="2"/>
  <c r="AY754" i="2"/>
  <c r="AY735" i="2"/>
  <c r="AY220" i="2"/>
  <c r="AY218" i="2"/>
  <c r="AY3643" i="2"/>
  <c r="AY2742" i="2"/>
  <c r="AY2738" i="2"/>
  <c r="AY1410" i="2"/>
  <c r="AY2134" i="2"/>
  <c r="AY1389" i="2"/>
  <c r="AY3640" i="2"/>
  <c r="AY2513" i="2"/>
  <c r="AY1816" i="2"/>
  <c r="AY4243" i="2"/>
  <c r="AY2507" i="2"/>
  <c r="AY2501" i="2"/>
  <c r="AY1069" i="2"/>
  <c r="AY3561" i="2"/>
  <c r="AY2496" i="2"/>
  <c r="AY1514" i="2"/>
  <c r="AY2086" i="2"/>
  <c r="AY1017" i="2"/>
  <c r="AY2406" i="2"/>
  <c r="AY2401" i="2"/>
  <c r="AY3351" i="2"/>
  <c r="AY2388" i="2"/>
  <c r="AY2950" i="2"/>
  <c r="AY1675" i="2"/>
  <c r="AY4137" i="2"/>
  <c r="AY4078" i="2"/>
  <c r="AY4033" i="2"/>
  <c r="AY4001" i="2"/>
  <c r="AY3972" i="2"/>
  <c r="AY1602" i="2"/>
  <c r="AY1531" i="2"/>
  <c r="AY823" i="2"/>
  <c r="AY1489" i="2"/>
  <c r="AY287" i="2"/>
  <c r="AY3707" i="2"/>
  <c r="AY815" i="2"/>
  <c r="AY811" i="2"/>
  <c r="AY292" i="2"/>
  <c r="AY2792" i="2"/>
  <c r="AY1250" i="2"/>
  <c r="AY1047" i="2"/>
  <c r="AY4379" i="2"/>
  <c r="AY3136" i="2"/>
  <c r="AY3400" i="2"/>
  <c r="AY2609" i="2"/>
  <c r="AY2622" i="2"/>
  <c r="AY1859" i="2"/>
  <c r="AY3892" i="2"/>
  <c r="AY1822" i="2"/>
  <c r="AY3291" i="2"/>
  <c r="AY3925" i="2"/>
  <c r="AY361" i="2"/>
  <c r="AY1548" i="2"/>
  <c r="AY2748" i="2"/>
  <c r="AY3664" i="2"/>
  <c r="AY3869" i="2"/>
  <c r="AY1540" i="2"/>
  <c r="AY205" i="2"/>
  <c r="AY802" i="2"/>
  <c r="AY1042" i="2"/>
  <c r="AY4199" i="2"/>
  <c r="AY4193" i="2"/>
  <c r="AY1022" i="2"/>
  <c r="AY2734" i="2"/>
  <c r="AY2537" i="2"/>
  <c r="AY739" i="2"/>
  <c r="AY2266" i="2"/>
  <c r="AY337" i="2"/>
  <c r="AY3912" i="2"/>
  <c r="AY1073" i="2"/>
  <c r="AY3767" i="2"/>
  <c r="AY4415" i="2"/>
  <c r="AY1176" i="2"/>
  <c r="AY1128" i="2"/>
  <c r="AY1927" i="2"/>
  <c r="AY4377" i="2"/>
  <c r="AY1848" i="2"/>
  <c r="AY3055" i="2"/>
  <c r="AY1580" i="2"/>
  <c r="AY2875" i="2"/>
  <c r="AY3941" i="2"/>
  <c r="AY3045" i="2"/>
  <c r="AY4000" i="2"/>
  <c r="AY2288" i="2"/>
  <c r="AY3885" i="2"/>
  <c r="AY3797" i="2"/>
  <c r="AY6" i="2"/>
  <c r="AY1348" i="2"/>
  <c r="AY2128" i="2"/>
  <c r="AY1945" i="2"/>
  <c r="AY4355" i="2"/>
  <c r="AY3512" i="2"/>
  <c r="AY1518" i="2"/>
  <c r="AY2276" i="2"/>
  <c r="AY3917" i="2"/>
  <c r="AY938" i="2"/>
  <c r="AY1342" i="2"/>
  <c r="AY2083" i="2"/>
  <c r="AY1648" i="2"/>
  <c r="AY2341" i="2"/>
  <c r="AY1860" i="2"/>
  <c r="AY3066" i="2"/>
  <c r="AY3564" i="2"/>
  <c r="AY3909" i="2"/>
  <c r="AY4040" i="2"/>
  <c r="AY3990" i="2"/>
  <c r="AY4035" i="2"/>
  <c r="AY3974" i="2"/>
  <c r="AY3866" i="2"/>
  <c r="AY3828" i="2"/>
  <c r="AY756" i="2"/>
  <c r="AY702" i="2"/>
  <c r="AY747" i="2"/>
  <c r="AY742" i="2"/>
  <c r="AY3659" i="2"/>
  <c r="AY2118" i="2"/>
  <c r="AY3656" i="2"/>
  <c r="AY1365" i="2"/>
  <c r="AY3639" i="2"/>
  <c r="AY720" i="2"/>
  <c r="AY1331" i="2"/>
  <c r="AY1408" i="2"/>
  <c r="AY2136" i="2"/>
  <c r="AY2104" i="2"/>
  <c r="AY1318" i="2"/>
  <c r="AY680" i="2"/>
  <c r="AY19" i="2"/>
  <c r="AY4449" i="2"/>
  <c r="AY1999" i="2"/>
  <c r="AY3429" i="2"/>
  <c r="AY4400" i="2"/>
  <c r="AY4249" i="2"/>
  <c r="AY483" i="2"/>
  <c r="AY117" i="2"/>
  <c r="AY1496" i="2"/>
  <c r="AY694" i="2"/>
  <c r="AY799" i="2"/>
  <c r="AY3228" i="2"/>
  <c r="AY2226" i="2"/>
  <c r="AY1494" i="2"/>
  <c r="AY3723" i="2"/>
  <c r="AY2415" i="2"/>
  <c r="AY1711" i="2"/>
  <c r="AY101" i="2"/>
  <c r="AY422" i="2"/>
  <c r="AY3344" i="2"/>
  <c r="AY1686" i="2"/>
  <c r="AY408" i="2"/>
  <c r="AY2658" i="2"/>
  <c r="AY4374" i="2"/>
  <c r="AY4399" i="2"/>
  <c r="AY4397" i="2"/>
  <c r="AY2611" i="2"/>
  <c r="AY560" i="2"/>
  <c r="AY144" i="2"/>
  <c r="AY1895" i="2"/>
  <c r="AY3084" i="2"/>
  <c r="AY524" i="2"/>
  <c r="AY3572" i="2"/>
  <c r="AY3793" i="2"/>
  <c r="AY1516" i="2"/>
  <c r="AY3802" i="2"/>
  <c r="AY873" i="2"/>
  <c r="AY1623" i="2"/>
  <c r="AY3977" i="2"/>
  <c r="AY83" i="2"/>
  <c r="AY936" i="2"/>
  <c r="AY1610" i="2"/>
  <c r="AY2890" i="2"/>
  <c r="AY1597" i="2"/>
  <c r="AY1590" i="2"/>
  <c r="AY3950" i="2"/>
  <c r="AY2277" i="2"/>
  <c r="AY3944" i="2"/>
  <c r="AY2274" i="2"/>
  <c r="AY3510" i="2"/>
  <c r="AY2272" i="2"/>
  <c r="AY3922" i="2"/>
  <c r="AY4019" i="2"/>
  <c r="AY3961" i="2"/>
  <c r="AY2903" i="2"/>
  <c r="AY2293" i="2"/>
  <c r="AY3858" i="2"/>
  <c r="AY327" i="2"/>
  <c r="AY232" i="2"/>
  <c r="AY2140" i="2"/>
  <c r="AY749" i="2"/>
  <c r="AY2126" i="2"/>
  <c r="AY3234" i="2"/>
  <c r="AY1350" i="2"/>
  <c r="AY717" i="2"/>
  <c r="AY1328" i="2"/>
  <c r="AY2724" i="2"/>
  <c r="AY621" i="2"/>
  <c r="AY1079" i="2"/>
  <c r="AY1815" i="2"/>
  <c r="AY121" i="2"/>
  <c r="AY2505" i="2"/>
  <c r="AY1812" i="2"/>
  <c r="AY2500" i="2"/>
  <c r="AY482" i="2"/>
  <c r="AY3559" i="2"/>
  <c r="AY3033" i="2"/>
  <c r="AY472" i="2"/>
  <c r="AY1499" i="2"/>
  <c r="AY2364" i="2"/>
  <c r="AY4154" i="2"/>
  <c r="AY4052" i="2"/>
  <c r="AY954" i="2"/>
  <c r="AY1639" i="2"/>
  <c r="AY3521" i="2"/>
  <c r="AY1339" i="2"/>
  <c r="AY4208" i="2"/>
  <c r="AY2957" i="2"/>
  <c r="AY2955" i="2"/>
  <c r="AY1677" i="2"/>
  <c r="AY4041" i="2"/>
  <c r="AY4023" i="2"/>
  <c r="AY3991" i="2"/>
  <c r="AY3690" i="2"/>
  <c r="AY809" i="2"/>
  <c r="AY3479" i="2"/>
  <c r="AY2773" i="2"/>
  <c r="AY1484" i="2"/>
  <c r="AY2160" i="2"/>
  <c r="AY290" i="2"/>
  <c r="AY849" i="2"/>
  <c r="AY2666" i="2"/>
  <c r="AY2563" i="2"/>
  <c r="AY1959" i="2"/>
  <c r="AY2656" i="2"/>
  <c r="AY1952" i="2"/>
  <c r="AY3586" i="2"/>
  <c r="AY1939" i="2"/>
  <c r="AY1185" i="2"/>
  <c r="AY4395" i="2"/>
  <c r="AY1987" i="2"/>
  <c r="AY2654" i="2"/>
  <c r="AY608" i="2"/>
  <c r="AY4421" i="2"/>
  <c r="AY594" i="2"/>
  <c r="AY582" i="2"/>
  <c r="AY1953" i="2"/>
  <c r="AY3413" i="2"/>
  <c r="AY1208" i="2"/>
  <c r="AY2582" i="2"/>
  <c r="AY3579" i="2"/>
  <c r="AY565" i="2"/>
  <c r="AY1922" i="2"/>
  <c r="AY1906" i="2"/>
  <c r="AY2672" i="2"/>
  <c r="AY3600" i="2"/>
  <c r="AY3148" i="2"/>
  <c r="AY4417" i="2"/>
  <c r="AY3595" i="2"/>
  <c r="AY1204" i="2"/>
  <c r="AY3166" i="2"/>
  <c r="AY1230" i="2"/>
  <c r="AY1973" i="2"/>
  <c r="AY4336" i="2"/>
  <c r="AY2606" i="2"/>
  <c r="AY3583" i="2"/>
  <c r="AY3102" i="2"/>
  <c r="AY4290" i="2"/>
  <c r="AY2557" i="2"/>
  <c r="AY1879" i="2"/>
  <c r="AY3397" i="2"/>
  <c r="AY2531" i="2"/>
  <c r="AY1840" i="2"/>
  <c r="AY1101" i="2"/>
  <c r="AY3058" i="2"/>
  <c r="AY3057" i="2"/>
  <c r="AY1100" i="2"/>
  <c r="AY1097" i="2"/>
  <c r="AY1831" i="2"/>
  <c r="AY3907" i="2"/>
  <c r="AY325" i="2"/>
  <c r="AY3807" i="2"/>
  <c r="AY3804" i="2"/>
  <c r="AY3801" i="2"/>
  <c r="AY2850" i="2"/>
  <c r="AY1090" i="2"/>
  <c r="AY1829" i="2"/>
  <c r="AY2323" i="2"/>
  <c r="AY3978" i="2"/>
  <c r="AY1616" i="2"/>
  <c r="AY2299" i="2"/>
  <c r="AY920" i="2"/>
  <c r="AY3884" i="2"/>
  <c r="AY2253" i="2"/>
  <c r="AY3838" i="2"/>
  <c r="AY2861" i="2"/>
  <c r="AY1384" i="2"/>
  <c r="AY1074" i="2"/>
  <c r="AY3663" i="2"/>
  <c r="AY45" i="2"/>
  <c r="AY1726" i="2"/>
  <c r="AY851" i="2"/>
  <c r="AY1450" i="2"/>
  <c r="AY1154" i="2"/>
  <c r="AY1143" i="2"/>
  <c r="AY3901" i="2"/>
  <c r="AY3283" i="2"/>
  <c r="AY877" i="2"/>
  <c r="AY3272" i="2"/>
  <c r="AY3761" i="2"/>
  <c r="AY403" i="2"/>
  <c r="AY2942" i="2"/>
  <c r="AY957" i="2"/>
  <c r="AY2925" i="2"/>
  <c r="AY2909" i="2"/>
  <c r="AY2304" i="2"/>
  <c r="AY4036" i="2"/>
  <c r="AY3975" i="2"/>
  <c r="AY2314" i="2"/>
  <c r="AY3957" i="2"/>
  <c r="AY363" i="2"/>
  <c r="AY3301" i="2"/>
  <c r="AY918" i="2"/>
  <c r="AY1582" i="2"/>
  <c r="AY3799" i="2"/>
  <c r="AY2868" i="2"/>
  <c r="AY3905" i="2"/>
  <c r="AY70" i="2"/>
  <c r="AY2841" i="2"/>
  <c r="AY234" i="2"/>
  <c r="AY3371" i="2"/>
  <c r="AY3015" i="2"/>
  <c r="AY4210" i="2"/>
  <c r="AY1751" i="2"/>
  <c r="AY2433" i="2"/>
  <c r="AY1506" i="2"/>
  <c r="AY3715" i="2"/>
  <c r="AY2554" i="2"/>
  <c r="AY1872" i="2"/>
  <c r="AY4387" i="2"/>
  <c r="AY3588" i="2"/>
  <c r="AY4358" i="2"/>
  <c r="AY3594" i="2"/>
  <c r="AY1192" i="2"/>
  <c r="AY1162" i="2"/>
  <c r="AY1150" i="2"/>
  <c r="AY1140" i="2"/>
  <c r="AY4284" i="2"/>
  <c r="AY2643" i="2"/>
  <c r="AY616" i="2"/>
  <c r="AY1229" i="2"/>
  <c r="AY2020" i="2"/>
  <c r="AY2014" i="2"/>
  <c r="AY4393" i="2"/>
  <c r="AY1969" i="2"/>
  <c r="AY1188" i="2"/>
  <c r="AY612" i="2"/>
  <c r="AY17" i="2"/>
  <c r="AY581" i="2"/>
  <c r="AY1178" i="2"/>
  <c r="AY1867" i="2"/>
  <c r="AY2555" i="2"/>
  <c r="AY1109" i="2"/>
  <c r="AY3886" i="2"/>
  <c r="AY3952" i="2"/>
  <c r="AY2876" i="2"/>
  <c r="AY3897" i="2"/>
  <c r="AY326" i="2"/>
  <c r="AY875" i="2"/>
  <c r="AY2520" i="2"/>
  <c r="AY1825" i="2"/>
  <c r="AY3046" i="2"/>
  <c r="AY328" i="2"/>
  <c r="AY894" i="2"/>
  <c r="AY1522" i="2"/>
  <c r="AY2263" i="2"/>
  <c r="AY3507" i="2"/>
  <c r="AY3873" i="2"/>
  <c r="AY1379" i="2"/>
  <c r="AY1372" i="2"/>
  <c r="AY2751" i="2"/>
  <c r="AY1357" i="2"/>
  <c r="AY1351" i="2"/>
  <c r="AY1341" i="2"/>
  <c r="AY2146" i="2"/>
  <c r="AY196" i="2"/>
  <c r="AY3775" i="2"/>
  <c r="AY1501" i="2"/>
  <c r="AY2235" i="2"/>
  <c r="AY2844" i="2"/>
  <c r="AY1334" i="2"/>
  <c r="AY3233" i="2"/>
  <c r="AY4025" i="2"/>
  <c r="AY3993" i="2"/>
  <c r="AY1619" i="2"/>
  <c r="AY2901" i="2"/>
  <c r="AY2292" i="2"/>
  <c r="AY2251" i="2"/>
  <c r="AY1451" i="2"/>
  <c r="AY202" i="2"/>
  <c r="AY2521" i="2"/>
  <c r="AY3906" i="2"/>
  <c r="AY324" i="2"/>
  <c r="AY884" i="2"/>
  <c r="AY3665" i="2"/>
  <c r="AY4231" i="2"/>
  <c r="AY3367" i="2"/>
  <c r="AY4223" i="2"/>
  <c r="AY1037" i="2"/>
  <c r="AY4207" i="2"/>
  <c r="AY4191" i="2"/>
  <c r="AY2409" i="2"/>
  <c r="AY429" i="2"/>
  <c r="AY2390" i="2"/>
  <c r="AY1684" i="2"/>
  <c r="AY107" i="2"/>
  <c r="AY105" i="2"/>
  <c r="AY100" i="2"/>
  <c r="AY1663" i="2"/>
  <c r="AY999" i="2"/>
  <c r="AY96" i="2"/>
  <c r="AY3325" i="2"/>
  <c r="AY4144" i="2"/>
  <c r="AY4094" i="2"/>
  <c r="AY4064" i="2"/>
  <c r="AY372" i="2"/>
  <c r="AY4017" i="2"/>
  <c r="AY3985" i="2"/>
  <c r="AY3959" i="2"/>
  <c r="AY948" i="2"/>
  <c r="AY3988" i="2"/>
  <c r="AY3517" i="2"/>
  <c r="AY2286" i="2"/>
  <c r="AY3511" i="2"/>
  <c r="AY1995" i="2"/>
  <c r="AY2264" i="2"/>
  <c r="AY3552" i="2"/>
  <c r="AY4430" i="2"/>
  <c r="AY2650" i="2"/>
  <c r="AY3142" i="2"/>
  <c r="AY4359" i="2"/>
  <c r="AY4390" i="2"/>
  <c r="AY1978" i="2"/>
  <c r="AY2641" i="2"/>
  <c r="AY4331" i="2"/>
  <c r="AY3410" i="2"/>
  <c r="AY2591" i="2"/>
  <c r="AY1134" i="2"/>
  <c r="AY1131" i="2"/>
  <c r="AY3401" i="2"/>
  <c r="AY2665" i="2"/>
  <c r="AY155" i="2"/>
  <c r="AY4356" i="2"/>
  <c r="AY2560" i="2"/>
  <c r="AY2566" i="2"/>
  <c r="AY1119" i="2"/>
  <c r="AY1553" i="2"/>
  <c r="AY3896" i="2"/>
  <c r="AY3287" i="2"/>
  <c r="AY3890" i="2"/>
  <c r="AY316" i="2"/>
  <c r="AY3820" i="2"/>
  <c r="AY3846" i="2"/>
  <c r="AY2260" i="2"/>
  <c r="AY1529" i="2"/>
  <c r="AY1525" i="2"/>
  <c r="AY468" i="2"/>
  <c r="AY1793" i="2"/>
  <c r="AY2237" i="2"/>
  <c r="AY1510" i="2"/>
  <c r="AY859" i="2"/>
  <c r="AY1041" i="2"/>
  <c r="AY1031" i="2"/>
  <c r="AY1024" i="2"/>
  <c r="AY553" i="2"/>
  <c r="AY3060" i="2"/>
  <c r="AY607" i="2"/>
  <c r="AY1991" i="2"/>
  <c r="AY1989" i="2"/>
  <c r="AY1202" i="2"/>
  <c r="AY2645" i="2"/>
  <c r="AY3592" i="2"/>
  <c r="AY2678" i="2"/>
  <c r="AY4401" i="2"/>
  <c r="AY1200" i="2"/>
  <c r="AY571" i="2"/>
  <c r="AY3065" i="2"/>
  <c r="AY4256" i="2"/>
  <c r="AY125" i="2"/>
  <c r="AY3062" i="2"/>
  <c r="AY1841" i="2"/>
  <c r="AY3385" i="2"/>
  <c r="AY3388" i="2"/>
  <c r="AY2528" i="2"/>
  <c r="AY1558" i="2"/>
  <c r="AY322" i="2"/>
  <c r="AY3796" i="2"/>
  <c r="AY3286" i="2"/>
  <c r="AY3911" i="2"/>
  <c r="AY1087" i="2"/>
  <c r="AY500" i="2"/>
  <c r="AY4024" i="2"/>
  <c r="AY2865" i="2"/>
  <c r="AY2085" i="2"/>
  <c r="AY3653" i="2"/>
  <c r="AY3213" i="2"/>
  <c r="AY437" i="2"/>
  <c r="AY3029" i="2"/>
  <c r="AY3368" i="2"/>
  <c r="AY4189" i="2"/>
  <c r="AY2325" i="2"/>
  <c r="AY3980" i="2"/>
  <c r="AY3518" i="2"/>
  <c r="AY2891" i="2"/>
  <c r="AY3296" i="2"/>
  <c r="AY1502" i="2"/>
  <c r="AY4226" i="2"/>
  <c r="AY3303" i="2"/>
  <c r="AY928" i="2"/>
  <c r="AY846" i="2"/>
  <c r="AY3737" i="2"/>
  <c r="AY277" i="2"/>
  <c r="AY2766" i="2"/>
  <c r="AY3068" i="2"/>
  <c r="AY2249" i="2"/>
  <c r="AY3864" i="2"/>
  <c r="AY2662" i="2"/>
  <c r="AY1965" i="2"/>
  <c r="AY590" i="2"/>
  <c r="AY2633" i="2"/>
  <c r="AY4361" i="2"/>
  <c r="AY4288" i="2"/>
  <c r="AY624" i="2"/>
  <c r="AY2012" i="2"/>
  <c r="AY600" i="2"/>
  <c r="AY601" i="2"/>
  <c r="AY4367" i="2"/>
  <c r="AY1963" i="2"/>
  <c r="AY4452" i="2"/>
  <c r="AY1227" i="2"/>
  <c r="AY4362" i="2"/>
  <c r="AY2613" i="2"/>
  <c r="AY1873" i="2"/>
  <c r="AY497" i="2"/>
  <c r="AY3949" i="2"/>
  <c r="AY1578" i="2"/>
  <c r="AY3509" i="2"/>
  <c r="AY3791" i="2"/>
  <c r="AY2240" i="2"/>
  <c r="AY3054" i="2"/>
  <c r="AY504" i="2"/>
  <c r="AY2916" i="2"/>
  <c r="AY3984" i="2"/>
  <c r="AY79" i="2"/>
  <c r="AY2268" i="2"/>
  <c r="AY897" i="2"/>
  <c r="AY879" i="2"/>
  <c r="AY890" i="2"/>
  <c r="AY881" i="2"/>
  <c r="AY2147" i="2"/>
  <c r="AY1407" i="2"/>
  <c r="AY3144" i="2"/>
  <c r="AY87" i="2"/>
  <c r="AY1635" i="2"/>
  <c r="AY2334" i="2"/>
  <c r="AY2921" i="2"/>
  <c r="AY1646" i="2"/>
  <c r="AY2926" i="2"/>
  <c r="AY2919" i="2"/>
  <c r="AY2331" i="2"/>
  <c r="AY1398" i="2"/>
  <c r="AY605" i="2"/>
  <c r="AY1994" i="2"/>
  <c r="AY578" i="2"/>
  <c r="AY4323" i="2"/>
  <c r="AY3113" i="2"/>
  <c r="AY1893" i="2"/>
  <c r="AY535" i="2"/>
  <c r="AY4264" i="2"/>
  <c r="AY1837" i="2"/>
  <c r="AY160" i="2"/>
  <c r="AY1243" i="2"/>
  <c r="AY2636" i="2"/>
  <c r="AY4444" i="2"/>
  <c r="AY2619" i="2"/>
  <c r="AY3398" i="2"/>
  <c r="AY1870" i="2"/>
  <c r="AY2559" i="2"/>
  <c r="AY3071" i="2"/>
  <c r="AY2265" i="2"/>
  <c r="AY1827" i="2"/>
  <c r="AY503" i="2"/>
  <c r="AY2872" i="2"/>
  <c r="AY1544" i="2"/>
  <c r="AY880" i="2"/>
  <c r="AY2296" i="2"/>
  <c r="AY1541" i="2"/>
  <c r="AY2859" i="2"/>
  <c r="AY3204" i="2"/>
  <c r="AY1813" i="2"/>
  <c r="AY3765" i="2"/>
  <c r="AY2837" i="2"/>
  <c r="AY4185" i="2"/>
  <c r="AY2222" i="2"/>
  <c r="AY1495" i="2"/>
  <c r="AY1443" i="2"/>
  <c r="AY824" i="2"/>
  <c r="AY3376" i="2"/>
  <c r="AY1817" i="2"/>
  <c r="AY1075" i="2"/>
  <c r="AY3375" i="2"/>
  <c r="AY3562" i="2"/>
  <c r="AY2497" i="2"/>
  <c r="AY863" i="2"/>
  <c r="AY389" i="2"/>
  <c r="AY3502" i="2"/>
  <c r="AY301" i="2"/>
  <c r="AY4054" i="2"/>
  <c r="AY1338" i="2"/>
  <c r="AY35" i="2"/>
  <c r="AY2429" i="2"/>
  <c r="AY2473" i="2"/>
  <c r="AY4217" i="2"/>
  <c r="AY459" i="2"/>
  <c r="AY2454" i="2"/>
  <c r="AY4209" i="2"/>
  <c r="AY1750" i="2"/>
  <c r="AY451" i="2"/>
  <c r="AY2432" i="2"/>
  <c r="AY1721" i="2"/>
  <c r="AY4009" i="2"/>
  <c r="AY2312" i="2"/>
  <c r="AY2307" i="2"/>
  <c r="AY362" i="2"/>
  <c r="AY291" i="2"/>
  <c r="AY2196" i="2"/>
  <c r="AY2218" i="2"/>
  <c r="AY1653" i="2"/>
  <c r="AY1513" i="2"/>
  <c r="AY2333" i="2"/>
  <c r="AY2918" i="2"/>
  <c r="AY1505" i="2"/>
  <c r="AY474" i="2"/>
  <c r="AY447" i="2"/>
  <c r="AY1712" i="2"/>
  <c r="AY2960" i="2"/>
  <c r="AY2385" i="2"/>
  <c r="AY3770" i="2"/>
  <c r="AY3231" i="2"/>
  <c r="AY3044" i="2"/>
  <c r="AY2510" i="2"/>
  <c r="AY488" i="2"/>
  <c r="AY3037" i="2"/>
  <c r="AY3035" i="2"/>
  <c r="AY2479" i="2"/>
  <c r="AY4225" i="2"/>
  <c r="AY913" i="2"/>
  <c r="AY3501" i="2"/>
  <c r="AY2767" i="2"/>
  <c r="AY2122" i="2"/>
  <c r="AY3651" i="2"/>
  <c r="AY3633" i="2"/>
  <c r="AY3966" i="2"/>
  <c r="AY3882" i="2"/>
  <c r="AY2864" i="2"/>
  <c r="AY3996" i="2"/>
  <c r="AY1599" i="2"/>
  <c r="AY3381" i="2"/>
  <c r="AY1657" i="2"/>
  <c r="AY373" i="2"/>
  <c r="AY3276" i="2"/>
  <c r="AY864" i="2"/>
  <c r="AY2840" i="2"/>
  <c r="AY2774" i="2"/>
  <c r="AY2091" i="2"/>
  <c r="AY119" i="2"/>
  <c r="AY1021" i="2"/>
  <c r="AY4169" i="2"/>
  <c r="AY2347" i="2"/>
  <c r="AY3335" i="2"/>
  <c r="AY391" i="2"/>
  <c r="AY4043" i="2"/>
  <c r="AY383" i="2"/>
  <c r="AY3769" i="2"/>
  <c r="AY4156" i="2"/>
  <c r="AY2320" i="2"/>
  <c r="AY367" i="2"/>
  <c r="AY2282" i="2"/>
  <c r="AY3772" i="2"/>
  <c r="AY2221" i="2"/>
  <c r="AY867" i="2"/>
  <c r="AY91" i="2"/>
  <c r="AY2934" i="2"/>
  <c r="AY862" i="2"/>
  <c r="AY3271" i="2"/>
  <c r="AY2352" i="2"/>
  <c r="AY956" i="2"/>
  <c r="AY2927" i="2"/>
  <c r="AY379" i="2"/>
  <c r="AY47" i="2"/>
  <c r="AY2092" i="2"/>
  <c r="AY211" i="2"/>
  <c r="AY3370" i="2"/>
  <c r="AY4230" i="2"/>
  <c r="AY1734" i="2"/>
  <c r="AY1729" i="2"/>
  <c r="AY1618" i="2"/>
  <c r="AY922" i="2"/>
  <c r="AY3427" i="2"/>
  <c r="AY597" i="2"/>
  <c r="AY4340" i="2"/>
  <c r="AY2659" i="2"/>
  <c r="AY2639" i="2"/>
  <c r="AY2690" i="2"/>
  <c r="AY2011" i="2"/>
  <c r="AY3601" i="2"/>
  <c r="AY1183" i="2"/>
  <c r="AY573" i="2"/>
  <c r="AY4325" i="2"/>
  <c r="AY1155" i="2"/>
  <c r="AY145" i="2"/>
  <c r="AY3096" i="2"/>
  <c r="AY2578" i="2"/>
  <c r="AY536" i="2"/>
  <c r="AY2660" i="2"/>
  <c r="AY604" i="2"/>
  <c r="AY1218" i="2"/>
  <c r="AY4403" i="2"/>
  <c r="AY4382" i="2"/>
  <c r="AY1975" i="2"/>
  <c r="AY1974" i="2"/>
  <c r="AY3591" i="2"/>
  <c r="AY4363" i="2"/>
  <c r="AY1173" i="2"/>
  <c r="AY4300" i="2"/>
  <c r="AY4280" i="2"/>
  <c r="AY3123" i="2"/>
  <c r="AY4315" i="2"/>
  <c r="AY2594" i="2"/>
  <c r="AY2586" i="2"/>
  <c r="AY1892" i="2"/>
  <c r="AY3081" i="2"/>
  <c r="AY623" i="2"/>
  <c r="AY4454" i="2"/>
  <c r="AY2647" i="2"/>
  <c r="AY592" i="2"/>
  <c r="AY1232" i="2"/>
  <c r="AY3435" i="2"/>
  <c r="AY2648" i="2"/>
  <c r="AY3140" i="2"/>
  <c r="AY2682" i="2"/>
  <c r="AY2001" i="2"/>
  <c r="AY3418" i="2"/>
  <c r="AY4348" i="2"/>
  <c r="AY3076" i="2"/>
  <c r="AY529" i="2"/>
  <c r="AY2562" i="2"/>
  <c r="AY3396" i="2"/>
  <c r="AY3284" i="2"/>
  <c r="AY75" i="2"/>
  <c r="AY3888" i="2"/>
  <c r="AY1555" i="2"/>
  <c r="AY3783" i="2"/>
  <c r="AY2848" i="2"/>
  <c r="AY4032" i="2"/>
  <c r="AY3971" i="2"/>
  <c r="AY2306" i="2"/>
  <c r="AY1600" i="2"/>
  <c r="AY917" i="2"/>
  <c r="AY329" i="2"/>
  <c r="AY1561" i="2"/>
  <c r="AY2262" i="2"/>
  <c r="AY1524" i="2"/>
  <c r="AY2247" i="2"/>
  <c r="AY3472" i="2"/>
  <c r="AY3470" i="2"/>
  <c r="AY727" i="2"/>
  <c r="AY2105" i="2"/>
  <c r="AY3465" i="2"/>
  <c r="AY226" i="2"/>
  <c r="AY693" i="2"/>
  <c r="AY4447" i="2"/>
  <c r="AY4398" i="2"/>
  <c r="AY4241" i="2"/>
  <c r="AY492" i="2"/>
  <c r="AY1068" i="2"/>
  <c r="AY1065" i="2"/>
  <c r="AY1570" i="2"/>
  <c r="AY4026" i="2"/>
  <c r="AY3994" i="2"/>
  <c r="AY3967" i="2"/>
  <c r="AY2910" i="2"/>
  <c r="AY82" i="2"/>
  <c r="AY1608" i="2"/>
  <c r="AY2295" i="2"/>
  <c r="AY926" i="2"/>
  <c r="AY1587" i="2"/>
  <c r="AY911" i="2"/>
  <c r="AY2775" i="2"/>
  <c r="AY2139" i="2"/>
  <c r="AY1397" i="2"/>
  <c r="AY2094" i="2"/>
  <c r="S13" i="4"/>
  <c r="S19" i="4"/>
  <c r="S34" i="4"/>
  <c r="S6" i="4"/>
  <c r="S7" i="4"/>
  <c r="S11" i="4"/>
  <c r="S26" i="4"/>
  <c r="S41" i="4"/>
  <c r="S18" i="4"/>
  <c r="S33" i="4"/>
  <c r="S31" i="4"/>
  <c r="S38" i="4"/>
  <c r="S10" i="4"/>
  <c r="S25" i="4"/>
  <c r="S40" i="4"/>
  <c r="S39" i="4"/>
  <c r="S30" i="4"/>
  <c r="S37" i="4"/>
  <c r="S36" i="4"/>
  <c r="S17" i="4"/>
  <c r="S32" i="4"/>
  <c r="S22" i="4"/>
  <c r="S29" i="4"/>
  <c r="S28" i="4"/>
  <c r="S9" i="4"/>
  <c r="S24" i="4"/>
  <c r="S14" i="4"/>
  <c r="S21" i="4"/>
  <c r="S20" i="4"/>
  <c r="S35" i="4"/>
  <c r="S16" i="4"/>
  <c r="S23" i="4"/>
  <c r="S12" i="4"/>
  <c r="S27" i="4"/>
  <c r="S8" i="4"/>
  <c r="S15" i="4"/>
  <c r="AY164" i="2"/>
  <c r="AY3597" i="2"/>
  <c r="AY1198" i="2"/>
  <c r="AY580" i="2"/>
  <c r="AY2626" i="2"/>
  <c r="AY3124" i="2"/>
  <c r="AY148" i="2"/>
  <c r="AY3110" i="2"/>
  <c r="AY1912" i="2"/>
  <c r="AY3120" i="2"/>
  <c r="AY1157" i="2"/>
  <c r="AY2592" i="2"/>
  <c r="AY3098" i="2"/>
  <c r="AY4292" i="2"/>
  <c r="AY3399" i="2"/>
  <c r="AY622" i="2"/>
  <c r="AY1228" i="2"/>
  <c r="AY4436" i="2"/>
  <c r="AY4409" i="2"/>
  <c r="AY158" i="2"/>
  <c r="AY2673" i="2"/>
  <c r="AY1238" i="2"/>
  <c r="AY3434" i="2"/>
  <c r="AY2010" i="2"/>
  <c r="AY3419" i="2"/>
  <c r="AY4352" i="2"/>
  <c r="AY1943" i="2"/>
  <c r="AY3118" i="2"/>
  <c r="AY1147" i="2"/>
  <c r="AY1905" i="2"/>
  <c r="AY3088" i="2"/>
  <c r="AY2688" i="2"/>
  <c r="AY1118" i="2"/>
  <c r="AY3395" i="2"/>
  <c r="AY2534" i="2"/>
  <c r="AY2529" i="2"/>
  <c r="AY2525" i="2"/>
  <c r="AY3899" i="2"/>
  <c r="AY323" i="2"/>
  <c r="AY3893" i="2"/>
  <c r="AY3508" i="2"/>
  <c r="AY1830" i="2"/>
  <c r="AY3965" i="2"/>
  <c r="AY2905" i="2"/>
  <c r="AY2294" i="2"/>
  <c r="AY2283" i="2"/>
  <c r="AY1557" i="2"/>
  <c r="AY2257" i="2"/>
  <c r="AY3565" i="2"/>
  <c r="AY3874" i="2"/>
  <c r="AY66" i="2"/>
  <c r="AY1539" i="2"/>
  <c r="AY3848" i="2"/>
  <c r="AY1569" i="2"/>
  <c r="AY3274" i="2"/>
  <c r="AY1320" i="2"/>
  <c r="AY3221" i="2"/>
  <c r="O9" i="4"/>
  <c r="O40" i="4"/>
  <c r="O21" i="4"/>
  <c r="O36" i="4"/>
  <c r="O26" i="4"/>
  <c r="O33" i="4"/>
  <c r="O32" i="4"/>
  <c r="O13" i="4"/>
  <c r="O28" i="4"/>
  <c r="O18" i="4"/>
  <c r="O25" i="4"/>
  <c r="O24" i="4"/>
  <c r="O39" i="4"/>
  <c r="O20" i="4"/>
  <c r="O27" i="4"/>
  <c r="O10" i="4"/>
  <c r="O17" i="4"/>
  <c r="O16" i="4"/>
  <c r="O31" i="4"/>
  <c r="O12" i="4"/>
  <c r="O19" i="4"/>
  <c r="O8" i="4"/>
  <c r="O23" i="4"/>
  <c r="O38" i="4"/>
  <c r="O11" i="4"/>
  <c r="O15" i="4"/>
  <c r="O30" i="4"/>
  <c r="O7" i="4"/>
  <c r="O22" i="4"/>
  <c r="O37" i="4"/>
  <c r="O6" i="4"/>
  <c r="O14" i="4"/>
  <c r="O29" i="4"/>
  <c r="O35" i="4"/>
  <c r="O34" i="4"/>
  <c r="O41" i="4"/>
  <c r="AY4448" i="2"/>
  <c r="AY4427" i="2"/>
  <c r="AY4423" i="2"/>
  <c r="AY589" i="2"/>
  <c r="AY1967" i="2"/>
  <c r="AY4391" i="2"/>
  <c r="AY2644" i="2"/>
  <c r="AY569" i="2"/>
  <c r="AY2577" i="2"/>
  <c r="AY4277" i="2"/>
  <c r="AY4327" i="2"/>
  <c r="AY3409" i="2"/>
  <c r="AY1919" i="2"/>
  <c r="AY548" i="2"/>
  <c r="AY2017" i="2"/>
  <c r="AY4389" i="2"/>
  <c r="AY166" i="2"/>
  <c r="AY4439" i="2"/>
  <c r="AY3603" i="2"/>
  <c r="AY1174" i="2"/>
  <c r="AY3414" i="2"/>
  <c r="AY2558" i="2"/>
  <c r="AY2567" i="2"/>
  <c r="AY1865" i="2"/>
  <c r="AY3908" i="2"/>
  <c r="AY3821" i="2"/>
  <c r="AY2871" i="2"/>
  <c r="AY1828" i="2"/>
  <c r="AY4016" i="2"/>
  <c r="AY3958" i="2"/>
  <c r="AY2900" i="2"/>
  <c r="AY2888" i="2"/>
  <c r="AY915" i="2"/>
  <c r="AY1554" i="2"/>
  <c r="AY319" i="2"/>
  <c r="AY1089" i="2"/>
  <c r="AY1621" i="2"/>
  <c r="AY3867" i="2"/>
  <c r="AY2858" i="2"/>
  <c r="AY1536" i="2"/>
  <c r="AY903" i="2"/>
  <c r="AY2917" i="2"/>
  <c r="AY4018" i="2"/>
  <c r="AY3986" i="2"/>
  <c r="AY3960" i="2"/>
  <c r="AY366" i="2"/>
  <c r="AY2902" i="2"/>
  <c r="AY1604" i="2"/>
  <c r="AY3298" i="2"/>
  <c r="AY1592" i="2"/>
  <c r="AY2281" i="2"/>
  <c r="AY909" i="2"/>
  <c r="AY3759" i="2"/>
  <c r="M11" i="4"/>
  <c r="M26" i="4"/>
  <c r="M41" i="4"/>
  <c r="M7" i="4"/>
  <c r="M22" i="4"/>
  <c r="M12" i="4"/>
  <c r="M19" i="4"/>
  <c r="M18" i="4"/>
  <c r="M33" i="4"/>
  <c r="M14" i="4"/>
  <c r="M21" i="4"/>
  <c r="M10" i="4"/>
  <c r="M25" i="4"/>
  <c r="M40" i="4"/>
  <c r="M13" i="4"/>
  <c r="M17" i="4"/>
  <c r="M32" i="4"/>
  <c r="M9" i="4"/>
  <c r="M24" i="4"/>
  <c r="M39" i="4"/>
  <c r="M16" i="4"/>
  <c r="M31" i="4"/>
  <c r="M29" i="4"/>
  <c r="M36" i="4"/>
  <c r="M8" i="4"/>
  <c r="M23" i="4"/>
  <c r="M38" i="4"/>
  <c r="M37" i="4"/>
  <c r="M28" i="4"/>
  <c r="M35" i="4"/>
  <c r="M34" i="4"/>
  <c r="M6" i="4"/>
  <c r="M15" i="4"/>
  <c r="M30" i="4"/>
  <c r="M20" i="4"/>
  <c r="M27" i="4"/>
  <c r="AY3152" i="2"/>
  <c r="AY4435" i="2"/>
  <c r="AY1981" i="2"/>
  <c r="AY4405" i="2"/>
  <c r="AY3150" i="2"/>
  <c r="AY4350" i="2"/>
  <c r="AY1170" i="2"/>
  <c r="AY1205" i="2"/>
  <c r="AY1184" i="2"/>
  <c r="AY1177" i="2"/>
  <c r="AY4354" i="2"/>
  <c r="AY1944" i="2"/>
  <c r="AY1159" i="2"/>
  <c r="AY3109" i="2"/>
  <c r="AY1138" i="2"/>
  <c r="AY1894" i="2"/>
  <c r="AY1887" i="2"/>
  <c r="AY4319" i="2"/>
  <c r="AY2600" i="2"/>
  <c r="AY4307" i="2"/>
  <c r="AY142" i="2"/>
  <c r="AY1126" i="2"/>
  <c r="AY534" i="2"/>
  <c r="AY3163" i="2"/>
  <c r="AY1234" i="2"/>
  <c r="AY2670" i="2"/>
  <c r="AY2663" i="2"/>
  <c r="AY1988" i="2"/>
  <c r="AY162" i="2"/>
  <c r="AY3146" i="2"/>
  <c r="AY4381" i="2"/>
  <c r="AY3138" i="2"/>
  <c r="AY4365" i="2"/>
  <c r="AY3161" i="2"/>
  <c r="AY3156" i="2"/>
  <c r="AY2667" i="2"/>
  <c r="AY4385" i="2"/>
  <c r="AY1196" i="2"/>
  <c r="AY1240" i="2"/>
  <c r="AY1958" i="2"/>
  <c r="AY156" i="2"/>
  <c r="AY4360" i="2"/>
  <c r="AY4344" i="2"/>
  <c r="AY2612" i="2"/>
  <c r="AY1165" i="2"/>
  <c r="AY2605" i="2"/>
  <c r="AY558" i="2"/>
  <c r="AY3107" i="2"/>
  <c r="AY552" i="2"/>
  <c r="AY2585" i="2"/>
  <c r="AY1900" i="2"/>
  <c r="AY1130" i="2"/>
  <c r="AY4282" i="2"/>
  <c r="AY3082" i="2"/>
  <c r="AY1861" i="2"/>
  <c r="AY1844" i="2"/>
  <c r="AY1880" i="2"/>
  <c r="AY2556" i="2"/>
  <c r="AY138" i="2"/>
  <c r="AY1869" i="2"/>
  <c r="AY4262" i="2"/>
  <c r="AY128" i="2"/>
  <c r="AY1836" i="2"/>
  <c r="AY1099" i="2"/>
  <c r="AY508" i="2"/>
  <c r="AY4260" i="2"/>
  <c r="AY126" i="2"/>
  <c r="AY4265" i="2"/>
  <c r="AY4254" i="2"/>
  <c r="AY506" i="2"/>
  <c r="AY2877" i="2"/>
  <c r="AY3891" i="2"/>
  <c r="AY899" i="2"/>
  <c r="AY2867" i="2"/>
  <c r="AY3900" i="2"/>
  <c r="AY1585" i="2"/>
  <c r="AY2267" i="2"/>
  <c r="AY3819" i="2"/>
  <c r="AY3889" i="2"/>
  <c r="AY3902" i="2"/>
  <c r="AY72" i="2"/>
  <c r="AY3816" i="2"/>
  <c r="AY3785" i="2"/>
  <c r="AY307" i="2"/>
  <c r="AY3794" i="2"/>
  <c r="AY1517" i="2"/>
  <c r="AY3380" i="2"/>
  <c r="AY2518" i="2"/>
  <c r="AY1573" i="2"/>
  <c r="AY3292" i="2"/>
  <c r="AY3942" i="2"/>
  <c r="AY73" i="2"/>
  <c r="AY904" i="2"/>
  <c r="AY1564" i="2"/>
  <c r="AY3920" i="2"/>
  <c r="AY124" i="2"/>
  <c r="AY4008" i="2"/>
  <c r="AY371" i="2"/>
  <c r="AY1611" i="2"/>
  <c r="AY2290" i="2"/>
  <c r="AY896" i="2"/>
  <c r="AY318" i="2"/>
  <c r="AY501" i="2"/>
  <c r="AY941" i="2"/>
  <c r="AY3859" i="2"/>
  <c r="AY1534" i="2"/>
  <c r="AY3870" i="2"/>
  <c r="AY895" i="2"/>
  <c r="AY889" i="2"/>
  <c r="AY1527" i="2"/>
  <c r="AY3872" i="2"/>
  <c r="AY3840" i="2"/>
  <c r="AY2130" i="2"/>
  <c r="AY703" i="2"/>
  <c r="AY696" i="2"/>
  <c r="AY1371" i="2"/>
  <c r="AY1356" i="2"/>
  <c r="AY3464" i="2"/>
  <c r="AY3197" i="2"/>
  <c r="AY2087" i="2"/>
  <c r="AY1244" i="2"/>
  <c r="AY2681" i="2"/>
  <c r="AY2651" i="2"/>
  <c r="AY4229" i="2"/>
  <c r="AY2484" i="2"/>
  <c r="AY2476" i="2"/>
  <c r="AY4055" i="2"/>
  <c r="AY74" i="2"/>
  <c r="AY3924" i="2"/>
  <c r="AY2362" i="2"/>
  <c r="AY2234" i="2"/>
  <c r="AY3763" i="2"/>
  <c r="AY2770" i="2"/>
  <c r="AY707" i="2"/>
  <c r="AY3205" i="2"/>
  <c r="AY2729" i="2"/>
  <c r="AY751" i="2"/>
  <c r="AY1985" i="2"/>
  <c r="AY4373" i="2"/>
  <c r="AY4438" i="2"/>
  <c r="AY4450" i="2"/>
  <c r="AY165" i="2"/>
  <c r="AY1550" i="2"/>
  <c r="AY3894" i="2"/>
  <c r="AY1549" i="2"/>
  <c r="AY3910" i="2"/>
  <c r="AY338" i="2"/>
  <c r="AY1574" i="2"/>
  <c r="R14" i="4"/>
  <c r="R12" i="4"/>
  <c r="R27" i="4"/>
  <c r="R19" i="4"/>
  <c r="R34" i="4"/>
  <c r="R6" i="4"/>
  <c r="R39" i="4"/>
  <c r="R40" i="4"/>
  <c r="R11" i="4"/>
  <c r="R26" i="4"/>
  <c r="R41" i="4"/>
  <c r="R31" i="4"/>
  <c r="R38" i="4"/>
  <c r="R37" i="4"/>
  <c r="R18" i="4"/>
  <c r="R33" i="4"/>
  <c r="R23" i="4"/>
  <c r="R30" i="4"/>
  <c r="R32" i="4"/>
  <c r="R29" i="4"/>
  <c r="R10" i="4"/>
  <c r="R25" i="4"/>
  <c r="R15" i="4"/>
  <c r="R22" i="4"/>
  <c r="R21" i="4"/>
  <c r="R36" i="4"/>
  <c r="R17" i="4"/>
  <c r="R24" i="4"/>
  <c r="R7" i="4"/>
  <c r="R13" i="4"/>
  <c r="R28" i="4"/>
  <c r="R9" i="4"/>
  <c r="R16" i="4"/>
  <c r="R20" i="4"/>
  <c r="R35" i="4"/>
  <c r="R8" i="4"/>
  <c r="AY4419" i="2"/>
  <c r="AY588" i="2"/>
  <c r="AY4460" i="2"/>
  <c r="AY2683" i="2"/>
  <c r="AY2684" i="2"/>
  <c r="AY3916" i="2"/>
  <c r="AY4010" i="2"/>
  <c r="AY2912" i="2"/>
  <c r="AY3515" i="2"/>
  <c r="AY929" i="2"/>
  <c r="AY1583" i="2"/>
  <c r="AY3432" i="2"/>
  <c r="AY4411" i="2"/>
  <c r="AY1212" i="2"/>
  <c r="AY1222" i="2"/>
  <c r="AY4407" i="2"/>
  <c r="AY1209" i="2"/>
  <c r="AY4371" i="2"/>
  <c r="AY586" i="2"/>
  <c r="AY1180" i="2"/>
  <c r="AY4342" i="2"/>
  <c r="AY1203" i="2"/>
  <c r="AY4375" i="2"/>
  <c r="AY3422" i="2"/>
  <c r="AY3131" i="2"/>
  <c r="AY4346" i="2"/>
  <c r="AY151" i="2"/>
  <c r="AY1932" i="2"/>
  <c r="AY4311" i="2"/>
  <c r="AY3099" i="2"/>
  <c r="AY4296" i="2"/>
  <c r="AY2569" i="2"/>
  <c r="AY1938" i="2"/>
  <c r="AY2597" i="2"/>
  <c r="AY1141" i="2"/>
  <c r="AY141" i="2"/>
  <c r="AY2572" i="2"/>
  <c r="AY626" i="2"/>
  <c r="AY1231" i="2"/>
  <c r="AY2668" i="2"/>
  <c r="AY4425" i="2"/>
  <c r="AY1979" i="2"/>
  <c r="AY2018" i="2"/>
  <c r="AY4456" i="2"/>
  <c r="AY2002" i="2"/>
  <c r="AY3440" i="2"/>
  <c r="AY4442" i="2"/>
  <c r="AY609" i="2"/>
  <c r="AY4369" i="2"/>
  <c r="AY1235" i="2"/>
  <c r="AY610" i="2"/>
  <c r="AY2630" i="2"/>
  <c r="AY3415" i="2"/>
  <c r="AY4339" i="2"/>
  <c r="AY4333" i="2"/>
  <c r="AY3119" i="2"/>
  <c r="AY3114" i="2"/>
  <c r="AY1151" i="2"/>
  <c r="AY3406" i="2"/>
  <c r="AY1910" i="2"/>
  <c r="AY3402" i="2"/>
  <c r="AY3091" i="2"/>
  <c r="AY4298" i="2"/>
  <c r="AY3578" i="2"/>
  <c r="AY1881" i="2"/>
  <c r="AY1111" i="2"/>
  <c r="AY1876" i="2"/>
  <c r="AY528" i="2"/>
  <c r="AY1874" i="2"/>
  <c r="AY533" i="2"/>
  <c r="AY2550" i="2"/>
  <c r="AY898" i="2"/>
  <c r="AY3063" i="2"/>
  <c r="AY4251" i="2"/>
  <c r="AY1832" i="2"/>
  <c r="AY4258" i="2"/>
  <c r="AY2526" i="2"/>
  <c r="AY515" i="2"/>
  <c r="AY3061" i="2"/>
  <c r="AY1839" i="2"/>
  <c r="AY130" i="2"/>
  <c r="AY1098" i="2"/>
  <c r="AY1092" i="2"/>
  <c r="AY332" i="2"/>
  <c r="AY1552" i="2"/>
  <c r="AY3814" i="2"/>
  <c r="AY914" i="2"/>
  <c r="AY3811" i="2"/>
  <c r="AY330" i="2"/>
  <c r="AY71" i="2"/>
  <c r="AY1562" i="2"/>
  <c r="AY2852" i="2"/>
  <c r="AY2244" i="2"/>
  <c r="AY3817" i="2"/>
  <c r="AY3786" i="2"/>
  <c r="AY2238" i="2"/>
  <c r="AY3377" i="2"/>
  <c r="AY1083" i="2"/>
  <c r="AY4042" i="2"/>
  <c r="AY3992" i="2"/>
  <c r="AY369" i="2"/>
  <c r="AY80" i="2"/>
  <c r="AY1594" i="2"/>
  <c r="AY3898" i="2"/>
  <c r="AY2869" i="2"/>
  <c r="AY2255" i="2"/>
  <c r="AY2329" i="2"/>
  <c r="AY3843" i="2"/>
  <c r="AY321" i="2"/>
  <c r="AY3505" i="2"/>
  <c r="AY3854" i="2"/>
  <c r="AY893" i="2"/>
  <c r="AY1542" i="2"/>
  <c r="AY2857" i="2"/>
  <c r="AY36" i="2"/>
  <c r="AY2716" i="2"/>
  <c r="AY2138" i="2"/>
  <c r="AY1323" i="2"/>
  <c r="AY2722" i="2"/>
  <c r="AY4461" i="2"/>
  <c r="AY1207" i="2"/>
  <c r="AY4271" i="2"/>
  <c r="AY13" i="2"/>
  <c r="AY1787" i="2"/>
  <c r="AY3946" i="2"/>
  <c r="AY306" i="2"/>
  <c r="AY4004" i="2"/>
  <c r="AY858" i="2"/>
  <c r="AY857" i="2"/>
  <c r="AY2021" i="2"/>
  <c r="C5" i="4" a="1"/>
  <c r="C5" i="4" s="1"/>
  <c r="AY761" i="2"/>
  <c r="AY2088" i="2"/>
  <c r="AY200" i="2"/>
  <c r="AY1603" i="2"/>
  <c r="AY1547" i="2"/>
  <c r="AY3938" i="2"/>
  <c r="AY4034" i="2"/>
  <c r="AY4002" i="2"/>
  <c r="AY3973" i="2"/>
  <c r="AY2313" i="2"/>
  <c r="AY1615" i="2"/>
  <c r="AY2897" i="2"/>
  <c r="AY1601" i="2"/>
  <c r="AY2289" i="2"/>
  <c r="AY349" i="2"/>
  <c r="AY2776" i="2"/>
  <c r="AY2715" i="2"/>
  <c r="AY1329" i="2"/>
  <c r="Q7" i="4"/>
  <c r="Q20" i="4"/>
  <c r="Q35" i="4"/>
  <c r="Q40" i="4"/>
  <c r="Q12" i="4"/>
  <c r="Q27" i="4"/>
  <c r="Q6" i="4"/>
  <c r="Q33" i="4"/>
  <c r="Q32" i="4"/>
  <c r="Q39" i="4"/>
  <c r="Q38" i="4"/>
  <c r="Q19" i="4"/>
  <c r="Q34" i="4"/>
  <c r="Q41" i="4"/>
  <c r="Q24" i="4"/>
  <c r="Q31" i="4"/>
  <c r="Q30" i="4"/>
  <c r="Q11" i="4"/>
  <c r="Q26" i="4"/>
  <c r="Q16" i="4"/>
  <c r="Q23" i="4"/>
  <c r="Q22" i="4"/>
  <c r="Q37" i="4"/>
  <c r="Q18" i="4"/>
  <c r="Q25" i="4"/>
  <c r="Q8" i="4"/>
  <c r="Q15" i="4"/>
  <c r="Q14" i="4"/>
  <c r="Q29" i="4"/>
  <c r="Q10" i="4"/>
  <c r="Q17" i="4"/>
  <c r="Q21" i="4"/>
  <c r="Q36" i="4"/>
  <c r="Q9" i="4"/>
  <c r="Q13" i="4"/>
  <c r="Q28" i="4"/>
  <c r="L12" i="4"/>
  <c r="L19" i="4"/>
  <c r="L34" i="4"/>
  <c r="L15" i="4"/>
  <c r="L22" i="4"/>
  <c r="L11" i="4"/>
  <c r="L26" i="4"/>
  <c r="L41" i="4"/>
  <c r="L7" i="4"/>
  <c r="L14" i="4"/>
  <c r="L18" i="4"/>
  <c r="L33" i="4"/>
  <c r="L10" i="4"/>
  <c r="L25" i="4"/>
  <c r="L40" i="4"/>
  <c r="L17" i="4"/>
  <c r="L32" i="4"/>
  <c r="L30" i="4"/>
  <c r="L37" i="4"/>
  <c r="L9" i="4"/>
  <c r="L24" i="4"/>
  <c r="L39" i="4"/>
  <c r="L38" i="4"/>
  <c r="L29" i="4"/>
  <c r="L36" i="4"/>
  <c r="L35" i="4"/>
  <c r="L6" i="4"/>
  <c r="L16" i="4"/>
  <c r="L31" i="4"/>
  <c r="L21" i="4"/>
  <c r="L28" i="4"/>
  <c r="L27" i="4"/>
  <c r="L8" i="4"/>
  <c r="L23" i="4"/>
  <c r="L13" i="4"/>
  <c r="L20" i="4"/>
  <c r="AY3596" i="2"/>
  <c r="AY1206" i="2"/>
  <c r="AY3165" i="2"/>
  <c r="AY599" i="2"/>
  <c r="AY3127" i="2"/>
  <c r="AY4272" i="2"/>
  <c r="AY1581" i="2"/>
  <c r="AY1560" i="2"/>
  <c r="AY2261" i="2"/>
  <c r="AY1559" i="2"/>
  <c r="AY3809" i="2"/>
  <c r="AY3779" i="2"/>
  <c r="AY331" i="2"/>
  <c r="AY3278" i="2"/>
  <c r="AY2258" i="2"/>
  <c r="AY67" i="2"/>
  <c r="AY3930" i="2"/>
  <c r="AY1508" i="2"/>
  <c r="AY1325" i="2"/>
  <c r="AY3660" i="2"/>
  <c r="AY2116" i="2"/>
  <c r="AY3469" i="2"/>
  <c r="AY1344" i="2"/>
  <c r="E5" i="4" a="1"/>
  <c r="E5" i="4" s="1"/>
  <c r="N10" i="4" l="1"/>
  <c r="N33" i="4"/>
  <c r="N14" i="4"/>
  <c r="N29" i="4"/>
  <c r="N19" i="4"/>
  <c r="N26" i="4"/>
  <c r="N25" i="4"/>
  <c r="N40" i="4"/>
  <c r="N21" i="4"/>
  <c r="N11" i="4"/>
  <c r="N18" i="4"/>
  <c r="N17" i="4"/>
  <c r="N32" i="4"/>
  <c r="N13" i="4"/>
  <c r="N20" i="4"/>
  <c r="N36" i="4"/>
  <c r="N9" i="4"/>
  <c r="N24" i="4"/>
  <c r="N39" i="4"/>
  <c r="N12" i="4"/>
  <c r="N16" i="4"/>
  <c r="N31" i="4"/>
  <c r="N28" i="4"/>
  <c r="N8" i="4"/>
  <c r="N23" i="4"/>
  <c r="N38" i="4"/>
  <c r="N6" i="4"/>
  <c r="N15" i="4"/>
  <c r="N30" i="4"/>
  <c r="N35" i="4"/>
  <c r="N41" i="4"/>
  <c r="N7" i="4"/>
  <c r="N22" i="4"/>
  <c r="N37" i="4"/>
  <c r="N27" i="4"/>
  <c r="N34" i="4"/>
  <c r="P8" i="4"/>
  <c r="P13" i="4"/>
  <c r="P28" i="4"/>
  <c r="P34" i="4"/>
  <c r="P33" i="4"/>
  <c r="P40" i="4"/>
  <c r="P39" i="4"/>
  <c r="P20" i="4"/>
  <c r="P35" i="4"/>
  <c r="P25" i="4"/>
  <c r="P32" i="4"/>
  <c r="P31" i="4"/>
  <c r="P12" i="4"/>
  <c r="P27" i="4"/>
  <c r="P17" i="4"/>
  <c r="P24" i="4"/>
  <c r="P23" i="4"/>
  <c r="P38" i="4"/>
  <c r="P19" i="4"/>
  <c r="P26" i="4"/>
  <c r="P9" i="4"/>
  <c r="P16" i="4"/>
  <c r="P15" i="4"/>
  <c r="P30" i="4"/>
  <c r="P11" i="4"/>
  <c r="U11" i="4" s="1"/>
  <c r="P18" i="4"/>
  <c r="P7" i="4"/>
  <c r="P22" i="4"/>
  <c r="P37" i="4"/>
  <c r="P10" i="4"/>
  <c r="P14" i="4"/>
  <c r="U14" i="4" s="1"/>
  <c r="P29" i="4"/>
  <c r="P6" i="4"/>
  <c r="P21" i="4"/>
  <c r="P36" i="4"/>
  <c r="P41" i="4"/>
  <c r="U19" i="4" l="1"/>
  <c r="U13" i="4"/>
  <c r="U39" i="4"/>
  <c r="U40" i="4"/>
  <c r="U32" i="4"/>
  <c r="U8" i="4"/>
  <c r="U20" i="4"/>
  <c r="U36" i="4"/>
  <c r="U27" i="4"/>
  <c r="U17" i="4"/>
  <c r="U7" i="4"/>
  <c r="U6" i="4"/>
  <c r="U29" i="4"/>
  <c r="U21" i="4"/>
  <c r="U30" i="4"/>
  <c r="U23" i="4"/>
  <c r="U9" i="4"/>
  <c r="U34" i="4"/>
  <c r="U15" i="4"/>
  <c r="U12" i="4"/>
  <c r="U41" i="4"/>
  <c r="U28" i="4"/>
  <c r="U25" i="4"/>
  <c r="U35" i="4"/>
  <c r="U31" i="4"/>
  <c r="U26" i="4"/>
  <c r="U16" i="4"/>
  <c r="U18" i="4"/>
  <c r="U37" i="4"/>
  <c r="U38" i="4"/>
  <c r="U24" i="4"/>
  <c r="U33" i="4"/>
  <c r="U22" i="4"/>
  <c r="U10"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<sst xmlns="http://schemas.openxmlformats.org/spreadsheetml/2006/main" count="54509" uniqueCount="5385">
  <si>
    <t>10x Genomics, Inc. (NASDAQGS:TXG)</t>
  </si>
  <si>
    <t>1-800-FLOWERS.COM, Inc. (NASDAQGS:FLWS)</t>
  </si>
  <si>
    <t>1895 Bancorp of Wisconsin, Inc. (NASDAQCM:BCOW)</t>
  </si>
  <si>
    <t>1st Source Corporation (NASDAQGS:SRCE)</t>
  </si>
  <si>
    <t>3M Company (NYSE:MMM)</t>
  </si>
  <si>
    <t>4D Molecular Therapeutics, Inc. (NASDAQGS:FDMT)</t>
  </si>
  <si>
    <t>5:01 Acquisition Corp. (NASDAQCM:FVAM)</t>
  </si>
  <si>
    <t>89bio, Inc. (NASDAQGM:ETNB)</t>
  </si>
  <si>
    <t>A SPAC III Acquisition Corp. (NASDAQCM:ASPC.U)</t>
  </si>
  <si>
    <t>A. O. Smith Corporation (NYSE:AOS)</t>
  </si>
  <si>
    <t>a.k.a. Brands Holding Corp. (NYSE:AKA)</t>
  </si>
  <si>
    <t>A10 Networks, Inc. (NYSE:ATEN)</t>
  </si>
  <si>
    <t>A2Z Cust2Mate Solutions Corp. (NASDAQCM:AZ)</t>
  </si>
  <si>
    <t>AA Mission Acquisition Corp. (NYSE:AAM)</t>
  </si>
  <si>
    <t>AAON, Inc. (NASDAQGS:AAON)</t>
  </si>
  <si>
    <t>AAR Corp. (NYSE:AIR)</t>
  </si>
  <si>
    <t>AB Active ETFs, Inc. - AB Conservative Buffer ETF (NASDAQGM:BUFC)</t>
  </si>
  <si>
    <t>AB Active ETFs, Inc. - AB Core Plus Bond ETF (NASDAQGM:CPLS)</t>
  </si>
  <si>
    <t>AB Active ETFs, Inc. - AB Corporate Bond ETF (NASDAQGM:EYEG)</t>
  </si>
  <si>
    <t>Abacus Life, Inc. (NASDAQCM:ABL)</t>
  </si>
  <si>
    <t>Abbott Laboratories (NYSE:ABT)</t>
  </si>
  <si>
    <t>AbbVie Inc. (NYSE:ABBV)</t>
  </si>
  <si>
    <t>Abeona Therapeutics Inc. (NASDAQCM:ABEO)</t>
  </si>
  <si>
    <t>Abercrombie &amp; Fitch Co. (NYSE:ANF)</t>
  </si>
  <si>
    <t>ABM Industries Incorporated (NYSE:ABM)</t>
  </si>
  <si>
    <t>Abrdn Global Dynamic Dividend Fund (NYSE:AGD)</t>
  </si>
  <si>
    <t>Abrdn Global Infrastructure Income Fund (NYSE:ASGI)</t>
  </si>
  <si>
    <t>Abrdn Healthcare Investors (NYSE:HQH)</t>
  </si>
  <si>
    <t>Abrdn Healthcare Opportunities Fund (NYSE:THQ)</t>
  </si>
  <si>
    <t>Abrdn Income Credit Strategies Fund (NYSE:ACP)</t>
  </si>
  <si>
    <t>Abrdn Japan Equity Fund Inc (NYSE:JEQ)</t>
  </si>
  <si>
    <t>Abrdn Life Sciences Investors (NYSE:HQL)</t>
  </si>
  <si>
    <t>Abrdn Total Dynamic Dividend Fund (NYSE:AOD)</t>
  </si>
  <si>
    <t>Abrdn World Healthcare Fund (NYSE:THW)</t>
  </si>
  <si>
    <t>Academy Sports and Outdoors, Inc. (NASDAQGS:ASO)</t>
  </si>
  <si>
    <t>Acadia Healthcare Company, Inc. (NASDAQGS:ACHC)</t>
  </si>
  <si>
    <t>ACADIA Pharmaceuticals Inc. (NASDAQGS:ACAD)</t>
  </si>
  <si>
    <t>Acadia Realty Trust (NYSE:AKR)</t>
  </si>
  <si>
    <t>Accel Entertainment, Inc. (NYSE:ACEL)</t>
  </si>
  <si>
    <t>Accenture plc (NYSE:ACN)</t>
  </si>
  <si>
    <t>ACCO Brands Corporation (NYSE:ACCO)</t>
  </si>
  <si>
    <t>ACI Worldwide, Inc. (NASDAQGS:ACIW)</t>
  </si>
  <si>
    <t>ACM Research, Inc. (NASDAQGM:ACMR)</t>
  </si>
  <si>
    <t>ACNB Corporation (NASDAQCM:ACNB)</t>
  </si>
  <si>
    <t>ACRES Commercial Realty Corp. (NYSE:ACR)</t>
  </si>
  <si>
    <t>Acrivon Therapeutics, Inc. (NASDAQGM:ACRV)</t>
  </si>
  <si>
    <t>Actuate Therapeutics, Inc. (NASDAQGM:ACTU)</t>
  </si>
  <si>
    <t>Acuity Brands, Inc. (NYSE:AYI)</t>
  </si>
  <si>
    <t>Acushnet Holdings Corp. (NYSE:GOLF)</t>
  </si>
  <si>
    <t>ACV Auctions Inc. (NASDAQGS:ACVA)</t>
  </si>
  <si>
    <t>Adams Diversified Equity Fund, Inc. (NYSE:ADX)</t>
  </si>
  <si>
    <t>Adams Natural Resources Fund, Inc. (NYSE:PEO)</t>
  </si>
  <si>
    <t>AdaptHealth Corp. (NASDAQCM:AHCO)</t>
  </si>
  <si>
    <t>Adaptive Biotechnologies Corporation (NASDAQGS:ADPT)</t>
  </si>
  <si>
    <t>Addus HomeCare Corporation (NASDAQGS:ADUS)</t>
  </si>
  <si>
    <t>Adecoagro S.A. (NYSE:AGRO)</t>
  </si>
  <si>
    <t>Adeia Inc. (NASDAQGS:ADEA)</t>
  </si>
  <si>
    <t>Adient plc (NYSE:ADNT)</t>
  </si>
  <si>
    <t>ADMA Biologics, Inc. (NASDAQGM:ADMA)</t>
  </si>
  <si>
    <t>Adobe Inc. (NASDAQGS:ADBE)</t>
  </si>
  <si>
    <t>ADS-TEC Energy PLC (NASDAQCM:ADSE)</t>
  </si>
  <si>
    <t>ADT Inc. (NYSE:ADT)</t>
  </si>
  <si>
    <t>Adtalem Global Education Inc. (NYSE:ATGE)</t>
  </si>
  <si>
    <t>ADTRAN Holdings, Inc. (NASDAQGS:ADTN)</t>
  </si>
  <si>
    <t>Advance Auto Parts, Inc. (NYSE:AAP)</t>
  </si>
  <si>
    <t>Advanced Drainage Systems, Inc. (NYSE:WMS)</t>
  </si>
  <si>
    <t>Advanced Energy Industries, Inc. (NASDAQGS:AEIS)</t>
  </si>
  <si>
    <t>Advanced Flower Capital Inc. (NASDAQGM:AFCG)</t>
  </si>
  <si>
    <t>Advanced Micro Devices, Inc. (NASDAQGS:AMD)</t>
  </si>
  <si>
    <t>AdvanSix Inc. (NYSE:ASIX)</t>
  </si>
  <si>
    <t>Advent Convertible and Income Fund (NYSE:AVK)</t>
  </si>
  <si>
    <t>Advent Technologies Holdings, Inc. (NASDAQCM:ADN)</t>
  </si>
  <si>
    <t>Adverum Biotechnologies, Inc. (NASDAQCM:ADVM)</t>
  </si>
  <si>
    <t>Advisor Managed Portfolios - Optimize Strategy Index ETF (NASDAQGM:OPTZ)</t>
  </si>
  <si>
    <t>AdvisorShares Trust - AdvisorShares Dorsey Wright ADR ETF (NASDAQGM:AADR)</t>
  </si>
  <si>
    <t>AdvisorShares Trust - AdvisorShares Dorsey Wright FSM All Cap World ETF (NASDAQGM:DWAW)</t>
  </si>
  <si>
    <t>AdvisorShares Trust - AdvisorShares Dorsey Wright FSM US Core ETF (NASDAQGM:DWUS)</t>
  </si>
  <si>
    <t>AdvisorShares Trust - AdvisorShares Dorsey Wright Short ETF (NASDAQGM:DWSH)</t>
  </si>
  <si>
    <t>AECOM (NYSE:ACM)</t>
  </si>
  <si>
    <t>Aehr Test Systems, Inc. (NASDAQCM:AEHR)</t>
  </si>
  <si>
    <t>AerCap Holdings N.V. (NYSE:AER)</t>
  </si>
  <si>
    <t>AeroVironment, Inc. (NASDAQGS:AVAV)</t>
  </si>
  <si>
    <t>AerSale Corporation (NASDAQCM:ASLE)</t>
  </si>
  <si>
    <t>Affiliated Managers Group, Inc. (NYSE:AMG)</t>
  </si>
  <si>
    <t>Affinity Bancshares, Inc. (NASDAQCM:AFBI)</t>
  </si>
  <si>
    <t>Affirm Holdings, Inc. (NASDAQGS:AFRM)</t>
  </si>
  <si>
    <t>Aflac Incorporated (NYSE:AFL)</t>
  </si>
  <si>
    <t>Afya Limited (NASDAQGS:AFYA)</t>
  </si>
  <si>
    <t>AG Mortgage Investment Trust, Inc. (NYSE:MITT)</t>
  </si>
  <si>
    <t>AGCO Corporation (NYSE:AGCO)</t>
  </si>
  <si>
    <t>Agilent Technologies, Inc. (NYSE:A)</t>
  </si>
  <si>
    <t>Agilysys, Inc. (NASDAQGS:AGYS)</t>
  </si>
  <si>
    <t>Agios Pharmaceuticals, Inc. (NASDAQGS:AGIO)</t>
  </si>
  <si>
    <t>AGNC Investment Corp. (NASDAQGS:AGNC)</t>
  </si>
  <si>
    <t>Agnico Eagle Mines Limited (NYSE:AEM)</t>
  </si>
  <si>
    <t>Agree Realty Corporation (NYSE:ADC)</t>
  </si>
  <si>
    <t>Agriculture &amp; Natural Solutions Acquisition Corporation (NASDAQGM:ANSC)</t>
  </si>
  <si>
    <t>Agrify Corporation (NASDAQCM:AGFY)</t>
  </si>
  <si>
    <t>AI Transportation Acquisition Corp (NASDAQCM:AITR)</t>
  </si>
  <si>
    <t>Aimei Health Technology Co., Ltd (NASDAQGM:AFJK)</t>
  </si>
  <si>
    <t>Aimfinity Investment Corp. I (NASDAQGM:AIMA.U)</t>
  </si>
  <si>
    <t>Air Lease Corporation (NYSE:AL)</t>
  </si>
  <si>
    <t>Air Products and Chemicals, Inc. (NYSE:APD)</t>
  </si>
  <si>
    <t>Air T, Inc. (NASDAQCM:AIRT)</t>
  </si>
  <si>
    <t>Air Transport Services Group, Inc. (NASDAQGS:ATSG)</t>
  </si>
  <si>
    <t>Airbnb, Inc. (NASDAQGS:ABNB)</t>
  </si>
  <si>
    <t>Airgain, Inc. (NASDAQCM:AIRG)</t>
  </si>
  <si>
    <t>AirJoule Technologies Corporation (NASDAQCM:AIRJ)</t>
  </si>
  <si>
    <t>AirSculpt Technologies, Inc. (NASDAQGM:AIRS)</t>
  </si>
  <si>
    <t>Akamai Technologies, Inc. (NASDAQGS:AKAM)</t>
  </si>
  <si>
    <t>Akero Therapeutics, Inc. (NASDAQGS:AKRO)</t>
  </si>
  <si>
    <t>Alamo Group Inc. (NYSE:ALG)</t>
  </si>
  <si>
    <t>Alarm.com Holdings, Inc. (NASDAQGS:ALRM)</t>
  </si>
  <si>
    <t>Alaska Air Group, Inc. (NYSE:ALK)</t>
  </si>
  <si>
    <t>Albany International Corp. (NYSE:AIN)</t>
  </si>
  <si>
    <t>Albemarle Corporation (NYSE:ALB)</t>
  </si>
  <si>
    <t>Albertsons Companies, Inc. (NYSE:ACI)</t>
  </si>
  <si>
    <t>Alchemy Investments Acquisition Corp 1 (NASDAQCM:ALCY)</t>
  </si>
  <si>
    <t>Alcoa Corporation (NYSE:AA)</t>
  </si>
  <si>
    <t>Aldel Financial II Inc. (NASDAQGM:ALDF.U)</t>
  </si>
  <si>
    <t>Alerus Financial Corporation (NASDAQCM:ALRS)</t>
  </si>
  <si>
    <t>Alexander &amp; Baldwin, Inc. (NYSE:ALEX)</t>
  </si>
  <si>
    <t>Alexander's, Inc. (NYSE:ALX)</t>
  </si>
  <si>
    <t>Alexandria Real Estate Equities, Inc. (NYSE:ARE)</t>
  </si>
  <si>
    <t>Algoma Steel Group Inc. (NASDAQGM:ASTL)</t>
  </si>
  <si>
    <t>Alibaba Group Holding Limited (NYSE:BABA)</t>
  </si>
  <si>
    <t>Alico, Inc. (NASDAQGS:ALCO)</t>
  </si>
  <si>
    <t>Alight, Inc. (NYSE:ALIT)</t>
  </si>
  <si>
    <t>Align Technology, Inc. (NASDAQGS:ALGN)</t>
  </si>
  <si>
    <t>Alignment Healthcare, Inc. (NASDAQGS:ALHC)</t>
  </si>
  <si>
    <t>Aligos Therapeutics, Inc. (NASDAQCM:ALGS)</t>
  </si>
  <si>
    <t>Alkami Technology, Inc. (NASDAQGS:ALKT)</t>
  </si>
  <si>
    <t>Alkermes plc (NASDAQGS:ALKS)</t>
  </si>
  <si>
    <t>Allbirds, Inc. (NASDAQGS:BIRD)</t>
  </si>
  <si>
    <t>Allegiant Travel Company (NASDAQGS:ALGT)</t>
  </si>
  <si>
    <t>Allegion plc (NYSE:ALLE)</t>
  </si>
  <si>
    <t>Allegro MicroSystems, Inc. (NASDAQGS:ALGM)</t>
  </si>
  <si>
    <t>ALLETE, Inc. (NYSE:ALE)</t>
  </si>
  <si>
    <t>Alliance Resource Partners, L.P. (NASDAQGS:ARLP)</t>
  </si>
  <si>
    <t>AllianceBernstein Global High Income Fund (NYSE:AWF)</t>
  </si>
  <si>
    <t>AllianceBernstein Holding L.P. (NYSE:AB)</t>
  </si>
  <si>
    <t>AllianceBernstein National Municipal Income Fund, Inc. (NYSE:AFB)</t>
  </si>
  <si>
    <t>Alliant Energy Corporation (NASDAQGS:LNT)</t>
  </si>
  <si>
    <t>Allient Inc. (NASDAQGM:ALNT)</t>
  </si>
  <si>
    <t>Allison Transmission Holdings, Inc. (NYSE:ALSN)</t>
  </si>
  <si>
    <t>Ally Financial Inc. (NYSE:ALLY)</t>
  </si>
  <si>
    <t>Alnylam Pharmaceuticals, Inc. (NASDAQGS:ALNY)</t>
  </si>
  <si>
    <t>Alpha and Omega Semiconductor Limited (NASDAQGS:AOSL)</t>
  </si>
  <si>
    <t>Alpha Metallurgical Resources, Inc. (NYSE:AMR)</t>
  </si>
  <si>
    <t>Alpha Star Acquisition Corporation (NASDAQGM:ALSA)</t>
  </si>
  <si>
    <t>Alpha Technology Group Limited (NASDAQCM:ATGL)</t>
  </si>
  <si>
    <t>Alpha Teknova, Inc. (NASDAQGM:TKNO)</t>
  </si>
  <si>
    <t>Alphabet Inc. (NASDAQGS:GOOGL)</t>
  </si>
  <si>
    <t>Alphatec Holdings, Inc. (NASDAQGS:ATEC)</t>
  </si>
  <si>
    <t>AlphaTime Acquisition Corp (NASDAQGM:ATMC)</t>
  </si>
  <si>
    <t>AlphaVest Acquisition Corp (NASDAQCM:ATMV)</t>
  </si>
  <si>
    <t>Alpine Income Property Trust, Inc. (NYSE:PINE)</t>
  </si>
  <si>
    <t>ALPS ETF Trust - ALPS Active REIT ETF (NASDAQGM:REIT)</t>
  </si>
  <si>
    <t>ALPS ETF Trust - Level Four Large Cap Growth Active ETF (NASDAQGM:LGRO)</t>
  </si>
  <si>
    <t>Alta Equipment Group Inc. (NYSE:ALTG)</t>
  </si>
  <si>
    <t>Altair Engineering Inc. (NASDAQGS:ALTR)</t>
  </si>
  <si>
    <t>Altimmune, Inc. (NASDAQGM:ALT)</t>
  </si>
  <si>
    <t>Altria Group, Inc. (NYSE:MO)</t>
  </si>
  <si>
    <t>Alumis Inc. (NASDAQGS:ALMS)</t>
  </si>
  <si>
    <t>Alvotech (NASDAQGM:ALVO)</t>
  </si>
  <si>
    <t>Amalgamated Financial Corp. (NASDAQGM:AMAL)</t>
  </si>
  <si>
    <t>A-Mark Precious Metals, Inc. (NASDAQGS:AMRK)</t>
  </si>
  <si>
    <t>Amazon.com, Inc. (NASDAQGS:AMZN)</t>
  </si>
  <si>
    <t>Ambac Financial Group, Inc. (NYSE:AMBC)</t>
  </si>
  <si>
    <t>Ambarella, Inc. (NASDAQGS:AMBA)</t>
  </si>
  <si>
    <t>AMC Networks Inc. (NASDAQGS:AMCX)</t>
  </si>
  <si>
    <t>Amcor plc (NYSE:AMCR)</t>
  </si>
  <si>
    <t>Amdocs Limited (NASDAQGS:DOX)</t>
  </si>
  <si>
    <t>Amedisys, Inc. (NASDAQGS:AMED)</t>
  </si>
  <si>
    <t>Amentum Holdings, Inc. (NYSE:AMTM)</t>
  </si>
  <si>
    <t>Amer Sports, Inc. (NYSE:AS)</t>
  </si>
  <si>
    <t>Amerant Bancorp Inc. (NYSE:AMTB)</t>
  </si>
  <si>
    <t>Ameren Corporation (NYSE:AEE)</t>
  </si>
  <si>
    <t>Ameresco, Inc. (NYSE:AMRC)</t>
  </si>
  <si>
    <t>American Airlines Group Inc. (NASDAQGS:AAL)</t>
  </si>
  <si>
    <t>American Assets Trust, Inc. (NYSE:AAT)</t>
  </si>
  <si>
    <t>American Axle &amp; Manufacturing Holdings, Inc. (NYSE:AXL)</t>
  </si>
  <si>
    <t>American Century ETF Trust - American Century Short Duration Strategic Income ET (NASDAQGM:SDSI)</t>
  </si>
  <si>
    <t>American Century ETF Trust - Avantis Emerging Markets ex-China Equity ETF (NASDAQGM:AVXC)</t>
  </si>
  <si>
    <t>American Coastal Insurance Corporation (NASDAQCM:ACIC)</t>
  </si>
  <si>
    <t>American Eagle Outfitters, Inc. (NYSE:AEO)</t>
  </si>
  <si>
    <t>American Electric Power Company, Inc. (NASDAQGS:AEP)</t>
  </si>
  <si>
    <t>American Express Company (NYSE:AXP)</t>
  </si>
  <si>
    <t>American Financial Group, Inc. (NYSE:AFG)</t>
  </si>
  <si>
    <t>American Healthcare REIT, Inc. (NYSE:AHR)</t>
  </si>
  <si>
    <t>American Homes 4 Rent (NYSE:AMH)</t>
  </si>
  <si>
    <t>American International Group, Inc. (NYSE:AIG)</t>
  </si>
  <si>
    <t>American Outdoor Brands, Inc. (NASDAQGS:AOUT)</t>
  </si>
  <si>
    <t>American Public Education, Inc. (NASDAQGS:APEI)</t>
  </si>
  <si>
    <t>American Realty Investors, Inc. (NYSE:ARL)</t>
  </si>
  <si>
    <t>American States Water Company (NYSE:AWR)</t>
  </si>
  <si>
    <t>American Strategic Investment Co. (NYSE:NYC)</t>
  </si>
  <si>
    <t>American Superconductor Corporation (NASDAQGS:AMSC)</t>
  </si>
  <si>
    <t>American Tower Corporation (NYSE:AMT)</t>
  </si>
  <si>
    <t>American Vanguard Corporation (NYSE:AVD)</t>
  </si>
  <si>
    <t>American Water Works Company, Inc. (NYSE:AWK)</t>
  </si>
  <si>
    <t>American Well Corporation (NYSE:AMWL)</t>
  </si>
  <si>
    <t>American Woodmark Corporation (NASDAQGS:AMWD)</t>
  </si>
  <si>
    <t>America's Car-Mart, Inc. (NASDAQGS:CRMT)</t>
  </si>
  <si>
    <t>Americold Realty Trust, Inc. (NYSE:COLD)</t>
  </si>
  <si>
    <t>Ameriprise Financial, Inc. (NYSE:AMP)</t>
  </si>
  <si>
    <t>Ameris Bancorp (NYSE:ABCB)</t>
  </si>
  <si>
    <t>AMERISAFE, Inc. (NASDAQGS:AMSF)</t>
  </si>
  <si>
    <t>Ames National Corporation (NASDAQCM:ATLO)</t>
  </si>
  <si>
    <t>AMETEK, Inc. (NYSE:AME)</t>
  </si>
  <si>
    <t>Amgen Inc. (NASDAQGS:AMGN)</t>
  </si>
  <si>
    <t>Amicus Therapeutics, Inc. (NASDAQGM:FOLD)</t>
  </si>
  <si>
    <t>Amkor Technology, Inc. (NASDAQGS:AMKR)</t>
  </si>
  <si>
    <t>AMN Healthcare Services, Inc. (NYSE:AMN)</t>
  </si>
  <si>
    <t>Amneal Pharmaceuticals, Inc. (NASDAQGS:AMRX)</t>
  </si>
  <si>
    <t>Amphastar Pharmaceuticals, Inc. (NASDAQGS:AMPH)</t>
  </si>
  <si>
    <t>Amphenol Corporation (NYSE:APH)</t>
  </si>
  <si>
    <t>Amplify Energy Corp. (NYSE:AMPY)</t>
  </si>
  <si>
    <t>Amplify ETF Trust - Amplify Cash Flow Dividend Leaders ETF (NASDAQGM:COWS)</t>
  </si>
  <si>
    <t>Amplify ETF Trust - Amplify Cash Flow High Income ETF (NASDAQGM:HCOW)</t>
  </si>
  <si>
    <t>Amplitude, Inc. (NASDAQCM:AMPL)</t>
  </si>
  <si>
    <t>AMREP Corporation (NYSE:AXR)</t>
  </si>
  <si>
    <t>Amtech Systems, Inc. (NASDAQGS:ASYS)</t>
  </si>
  <si>
    <t>Analog Devices, Inc. (NASDAQGS:ADI)</t>
  </si>
  <si>
    <t>AnaptysBio, Inc. (NASDAQGS:ANAB)</t>
  </si>
  <si>
    <t>Anavex Life Sciences Corp. (NASDAQGS:AVXL)</t>
  </si>
  <si>
    <t>Andretti Acquisition Corp. II (NASDAQGM:POLE)</t>
  </si>
  <si>
    <t>Angel Oak Financial Strategies Income Term Trust (NYSE:FINS)</t>
  </si>
  <si>
    <t>Angel Oak Mortgage REIT, Inc. (NYSE:AOMR)</t>
  </si>
  <si>
    <t>AngioDynamics, Inc. (NASDAQGS:ANGO)</t>
  </si>
  <si>
    <t>AngloGold Ashanti plc (NYSE:AU)</t>
  </si>
  <si>
    <t>ANI Pharmaceuticals, Inc. (NASDAQGM:ANIP)</t>
  </si>
  <si>
    <t>Anika Therapeutics, Inc. (NASDAQGS:ANIK)</t>
  </si>
  <si>
    <t>Annaly Capital Management, Inc. (NYSE:NLY)</t>
  </si>
  <si>
    <t>Annexon, Inc. (NASDAQGS:ANNX)</t>
  </si>
  <si>
    <t>Annovis Bio, Inc. (NYSE:ANVS)</t>
  </si>
  <si>
    <t>ANSYS, Inc. (NASDAQGS:ANSS)</t>
  </si>
  <si>
    <t>Anterix Inc. (NASDAQCM:ATEX)</t>
  </si>
  <si>
    <t>Antero Midstream Corporation (NYSE:AM)</t>
  </si>
  <si>
    <t>Antero Resources Corporation (NYSE:AR)</t>
  </si>
  <si>
    <t>Aon plc (NYSE:AON)</t>
  </si>
  <si>
    <t>APA Corporation (NASDAQGS:APA)</t>
  </si>
  <si>
    <t>Apartment Investment and Management Company (NYSE:AIV)</t>
  </si>
  <si>
    <t>Apellis Pharmaceuticals, Inc. (NASDAQGS:APLS)</t>
  </si>
  <si>
    <t>APi Group Corporation (NYSE:APG)</t>
  </si>
  <si>
    <t>Apogee Enterprises, Inc. (NASDAQGS:APOG)</t>
  </si>
  <si>
    <t>Apogee Therapeutics, Inc. (NASDAQGM:APGE)</t>
  </si>
  <si>
    <t>Apollo Commercial Real Estate Finance, Inc. (NYSE:ARI)</t>
  </si>
  <si>
    <t>Apollo Global Management, Inc. (NYSE:APO)</t>
  </si>
  <si>
    <t>AppFolio, Inc. (NASDAQGM:APPF)</t>
  </si>
  <si>
    <t>Appian Corporation (NASDAQGM:APPN)</t>
  </si>
  <si>
    <t>Apple Hospitality REIT, Inc. (NYSE:APLE)</t>
  </si>
  <si>
    <t>Apple Inc. (NASDAQGS:AAPL)</t>
  </si>
  <si>
    <t>Applied Digital Corporation (NASDAQGS:APLD)</t>
  </si>
  <si>
    <t>Applied Industrial Technologies, Inc. (NYSE:AIT)</t>
  </si>
  <si>
    <t>Applied Materials, Inc. (NASDAQGS:AMAT)</t>
  </si>
  <si>
    <t>Applied Optoelectronics, Inc. (NASDAQGM:AAOI)</t>
  </si>
  <si>
    <t>Applied Therapeutics, Inc. (NASDAQGM:APLT)</t>
  </si>
  <si>
    <t>AppLovin Corporation (NASDAQGS:APP)</t>
  </si>
  <si>
    <t>AptarGroup, Inc. (NYSE:ATR)</t>
  </si>
  <si>
    <t>Aptiv PLC (NYSE:APTV)</t>
  </si>
  <si>
    <t>APx Acquisition Corp. I (NASDAQGM:APXI)</t>
  </si>
  <si>
    <t>Aquaron Acquisition Corp. (NASDAQCM:AQU)</t>
  </si>
  <si>
    <t>Aramark (NYSE:ARMK)</t>
  </si>
  <si>
    <t>Arbor Realty Trust, Inc. (NYSE:ABR)</t>
  </si>
  <si>
    <t>Arcadium Lithium plc (NYSE:ALTM)</t>
  </si>
  <si>
    <t>ArcBest Corporation (NASDAQGS:ARCB)</t>
  </si>
  <si>
    <t>Arcellx, Inc. (NASDAQGS:ACLX)</t>
  </si>
  <si>
    <t>Arch Capital Group Ltd. (NASDAQGS:ACGL)</t>
  </si>
  <si>
    <t>Arch Resources, Inc. (NYSE:ARCH)</t>
  </si>
  <si>
    <t>Archer-Daniels-Midland Company (NYSE:ADM)</t>
  </si>
  <si>
    <t>Archrock, Inc. (NYSE:AROC)</t>
  </si>
  <si>
    <t>Arcos Dorados Holdings Inc. (NYSE:ARCO)</t>
  </si>
  <si>
    <t>Arcosa, Inc. (NYSE:ACA)</t>
  </si>
  <si>
    <t>Arcturus Therapeutics Holdings Inc. (NASDAQGM:ARCT)</t>
  </si>
  <si>
    <t>Arcus Biosciences, Inc. (NYSE:RCUS)</t>
  </si>
  <si>
    <t>Arcutis Biotherapeutics, Inc. (NASDAQGS:ARQT)</t>
  </si>
  <si>
    <t>Ardent Health Partners, Inc. (NYSE:ARDT)</t>
  </si>
  <si>
    <t>Ardmore Shipping Corporation (NYSE:ASC)</t>
  </si>
  <si>
    <t>Ares Acquisition Corporation II (NYSE:AACT)</t>
  </si>
  <si>
    <t>Ares Capital Corporation (NASDAQGS:ARCC)</t>
  </si>
  <si>
    <t>Ares Commercial Real Estate Corporation (NYSE:ACRE)</t>
  </si>
  <si>
    <t>Ares Dynamic Credit Allocation Fund, Inc. (NYSE:ARDC)</t>
  </si>
  <si>
    <t>Ares Management Corporation (NYSE:ARES)</t>
  </si>
  <si>
    <t>Argan, Inc. (NYSE:AGX)</t>
  </si>
  <si>
    <t>Arhaus, Inc. (NASDAQGS:ARHS)</t>
  </si>
  <si>
    <t>Aris Water Solutions, Inc. (NYSE:ARIS)</t>
  </si>
  <si>
    <t>Arista Networks, Inc. (NYSE:ANET)</t>
  </si>
  <si>
    <t>Ark Restaurants Corp. (NASDAQGM:ARKR)</t>
  </si>
  <si>
    <t>Arko Corp. (NASDAQCM:ARKO)</t>
  </si>
  <si>
    <t>Arlo Technologies, Inc. (NYSE:ARLO)</t>
  </si>
  <si>
    <t>Arm Holdings plc (NASDAQGS:ARM)</t>
  </si>
  <si>
    <t>Armada Hoffler Properties, Inc. (NYSE:AHH)</t>
  </si>
  <si>
    <t>Armlogi Holding Corp. (NASDAQGM:BTOC)</t>
  </si>
  <si>
    <t>ARMOUR Residential REIT, Inc. (NYSE:ARR)</t>
  </si>
  <si>
    <t>Armstrong World Industries, Inc. (NYSE:AWI)</t>
  </si>
  <si>
    <t>Arq, Inc. (NASDAQGM:ARQ)</t>
  </si>
  <si>
    <t>Arqit Quantum Inc. (NASDAQCM:ARQQ)</t>
  </si>
  <si>
    <t>Array Technologies, Inc. (NASDAQGM:ARRY)</t>
  </si>
  <si>
    <t>ArriVent BioPharma, Inc. (NASDAQGM:AVBP)</t>
  </si>
  <si>
    <t>Arrow Electronics, Inc. (NYSE:ARW)</t>
  </si>
  <si>
    <t>Arrow ETF Trust - Arrow Dow Jones Global Yield ETF (NYSE:GYLD)</t>
  </si>
  <si>
    <t>Arrow Financial Corporation (NASDAQGS:AROW)</t>
  </si>
  <si>
    <t>Arrowhead Pharmaceuticals, Inc. (NASDAQGS:ARWR)</t>
  </si>
  <si>
    <t>ArrowMark Financial Corp. (NASDAQGS:BANX)</t>
  </si>
  <si>
    <t>ARS Pharmaceuticals, Inc. (NASDAQGM:SPRY)</t>
  </si>
  <si>
    <t>Arteris, Inc. (NASDAQGM:AIP)</t>
  </si>
  <si>
    <t>Artesian Resources Corporation (NASDAQGS:ARTN.A)</t>
  </si>
  <si>
    <t>Arthur J. Gallagher &amp; Co. (NYSE:AJG)</t>
  </si>
  <si>
    <t>Artisan Partners Asset Management Inc. (NYSE:APAM)</t>
  </si>
  <si>
    <t>Artiva Biotherapeutics, Inc. (NASDAQGM:ARTV)</t>
  </si>
  <si>
    <t>Artivion, Inc. (NYSE:AORT)</t>
  </si>
  <si>
    <t>Arvinas, Inc. (NASDAQGS:ARVN)</t>
  </si>
  <si>
    <t>ASA Gold and Precious Metals Limited (NYSE:ASA)</t>
  </si>
  <si>
    <t>Asana, Inc. (NYSE:ASAN)</t>
  </si>
  <si>
    <t>Asbury Automotive Group, Inc. (NYSE:ABG)</t>
  </si>
  <si>
    <t>Ascendis Pharma A/S (NASDAQGS:ASND)</t>
  </si>
  <si>
    <t>Ascent Industries Co. (NASDAQGM:ACNT)</t>
  </si>
  <si>
    <t>ASGN Incorporated (NYSE:ASGN)</t>
  </si>
  <si>
    <t>Ashford Hospitality Trust, Inc. (NYSE:AHT)</t>
  </si>
  <si>
    <t>Ashland Inc. (NYSE:ASH)</t>
  </si>
  <si>
    <t>ASP Isotopes Inc. (NASDAQCM:ASPI)</t>
  </si>
  <si>
    <t>Aspen Aerogels, Inc. (NYSE:ASPN)</t>
  </si>
  <si>
    <t>Aspen Technology, Inc. (NASDAQGS:AZPN)</t>
  </si>
  <si>
    <t>Assembly Biosciences, Inc. (NASDAQGS:ASMB)</t>
  </si>
  <si>
    <t>Associated Banc-Corp (NYSE:ASB)</t>
  </si>
  <si>
    <t>Associated Capital Group, Inc. (NYSE:AC)</t>
  </si>
  <si>
    <t>Assurant, Inc. (NYSE:AIZ)</t>
  </si>
  <si>
    <t>Assured Guaranty Ltd. (NYSE:AGO)</t>
  </si>
  <si>
    <t>AST SpaceMobile, Inc. (NASDAQGS:ASTS)</t>
  </si>
  <si>
    <t>Astec Industries, Inc. (NASDAQGS:ASTE)</t>
  </si>
  <si>
    <t>Astera Labs, Inc. (NASDAQGS:ALAB)</t>
  </si>
  <si>
    <t>Astrana Health, Inc. (NASDAQCM:ASTH)</t>
  </si>
  <si>
    <t>Astria Therapeutics, Inc. (NASDAQGM:ATXS)</t>
  </si>
  <si>
    <t>Astronics Corporation (NASDAQGS:ATRO)</t>
  </si>
  <si>
    <t>AstroNova, Inc. (NASDAQGM:ALOT)</t>
  </si>
  <si>
    <t>Astrotech Corporation (NASDAQCM:ASTC)</t>
  </si>
  <si>
    <t>Asure Software, Inc. (NASDAQCM:ASUR)</t>
  </si>
  <si>
    <t>AT&amp;T Inc. (NYSE:T)</t>
  </si>
  <si>
    <t>Atara Biotherapeutics, Inc. (NASDAQGS:ATRA)</t>
  </si>
  <si>
    <t>ATI Inc. (NYSE:ATI)</t>
  </si>
  <si>
    <t>Atkore Inc. (NYSE:ATKR)</t>
  </si>
  <si>
    <t>Atlanta Braves Holdings, Inc. (NASDAQGS:BATR.K)</t>
  </si>
  <si>
    <t>Atlantic Union Bankshares Corporation (NYSE:AUB)</t>
  </si>
  <si>
    <t>Atlantica Sustainable Infrastructure plc (NASDAQGS:AY)</t>
  </si>
  <si>
    <t>Atlanticus Holdings Corporation (NASDAQGS:ATLC)</t>
  </si>
  <si>
    <t>Atlas Energy Solutions Inc. (NYSE:AESI)</t>
  </si>
  <si>
    <t>Atlas Lithium Corporation (NASDAQCM:ATLX)</t>
  </si>
  <si>
    <t>Atlassian Corporation (NASDAQGS:TEAM)</t>
  </si>
  <si>
    <t>Atmos Energy Corporation (NYSE:ATO)</t>
  </si>
  <si>
    <t>Atmus Filtration Technologies Inc. (NYSE:ATMU)</t>
  </si>
  <si>
    <t>ATN International, Inc. (NASDAQGS:ATNI)</t>
  </si>
  <si>
    <t>Atomera Incorporated (NASDAQCM:ATOM)</t>
  </si>
  <si>
    <t>Atour Lifestyle Holdings Limited (NASDAQGS:ATAT)</t>
  </si>
  <si>
    <t>AtriCure, Inc. (NASDAQGM:ATRC)</t>
  </si>
  <si>
    <t>Auburn National Bancorporation, Inc. (NASDAQGM:AUBN)</t>
  </si>
  <si>
    <t>AudioCodes Ltd. (NASDAQGS:AUDC)</t>
  </si>
  <si>
    <t>AudioEye, Inc. (NASDAQCM:AEYE)</t>
  </si>
  <si>
    <t>Auna S.A. (NYSE:AUNA)</t>
  </si>
  <si>
    <t>Aura Biosciences, Inc. (NASDAQGM:AURA)</t>
  </si>
  <si>
    <t>Aurinia Pharmaceuticals Inc. (NASDAQGM:AUPH)</t>
  </si>
  <si>
    <t>Aurora Mobile Limited (NASDAQCM:JG)</t>
  </si>
  <si>
    <t>authID Inc. (NASDAQCM:AUID)</t>
  </si>
  <si>
    <t>Autodesk, Inc. (NASDAQGS:ADSK)</t>
  </si>
  <si>
    <t>Autohome Inc. (NYSE:ATHM)</t>
  </si>
  <si>
    <t>Autoliv, Inc. (NYSE:ALV)</t>
  </si>
  <si>
    <t>Automatic Data Processing, Inc. (NASDAQGS:ADP)</t>
  </si>
  <si>
    <t>AutoNation, Inc. (NYSE:AN)</t>
  </si>
  <si>
    <t>Autonomix Medical, Inc. (NASDAQCM:AMIX)</t>
  </si>
  <si>
    <t>AutoZone, Inc. (NYSE:AZO)</t>
  </si>
  <si>
    <t>Avadel Pharmaceuticals plc (NASDAQGM:AVDL)</t>
  </si>
  <si>
    <t>Avalo Therapeutics, Inc. (NASDAQCM:AVTX)</t>
  </si>
  <si>
    <t>AvalonBay Communities, Inc. (NYSE:AVB)</t>
  </si>
  <si>
    <t>Avangrid, Inc. (NYSE:AGR)</t>
  </si>
  <si>
    <t>Avanos Medical, Inc. (NYSE:AVNS)</t>
  </si>
  <si>
    <t>Avantor, Inc. (NYSE:AVTR)</t>
  </si>
  <si>
    <t>Aveanna Healthcare Holdings Inc. (NASDAQGS:AVAH)</t>
  </si>
  <si>
    <t>AvePoint, Inc. (NASDAQGS:AVPT)</t>
  </si>
  <si>
    <t>Avery Dennison Corporation (NYSE:AVY)</t>
  </si>
  <si>
    <t>Aviat Networks, Inc. (NASDAQGS:AVNW)</t>
  </si>
  <si>
    <t>Avid Bioservices, Inc. (NASDAQCM:CDMO)</t>
  </si>
  <si>
    <t>Avidity Biosciences, Inc. (NASDAQGM:RNA)</t>
  </si>
  <si>
    <t>AvidXchange Holdings, Inc. (NASDAQGS:AVDX)</t>
  </si>
  <si>
    <t>Avient Corporation (NYSE:AVNT)</t>
  </si>
  <si>
    <t>Avis Budget Group, Inc. (NASDAQGS:CAR)</t>
  </si>
  <si>
    <t>Avista Corporation (NYSE:AVA)</t>
  </si>
  <si>
    <t>AVITA Medical, Inc. (NASDAQCM:RCEL)</t>
  </si>
  <si>
    <t>Avnet, Inc. (NASDAQGS:AVT)</t>
  </si>
  <si>
    <t>Axalta Coating Systems Ltd. (NYSE:AXTA)</t>
  </si>
  <si>
    <t>Axcelis Technologies, Inc. (NASDAQGS:ACLS)</t>
  </si>
  <si>
    <t>AXIS Capital Holdings Limited (NYSE:AXS)</t>
  </si>
  <si>
    <t>Axogen, Inc. (NASDAQCM:AXGN)</t>
  </si>
  <si>
    <t>Axon Enterprise, Inc. (NASDAQGS:AXON)</t>
  </si>
  <si>
    <t>Axonics, Inc. (NASDAQGS:AXNX)</t>
  </si>
  <si>
    <t>Axos Financial, Inc. (NYSE:AX)</t>
  </si>
  <si>
    <t>Axsome Therapeutics, Inc. (NASDAQGM:AXSM)</t>
  </si>
  <si>
    <t>Azenta, Inc. (NASDAQGS:AZTA)</t>
  </si>
  <si>
    <t>AZZ Inc. (NYSE:AZZ)</t>
  </si>
  <si>
    <t>B&amp;G Foods, Inc. (NYSE:BGS)</t>
  </si>
  <si>
    <t>Backblaze, Inc. (NASDAQGM:BLZE)</t>
  </si>
  <si>
    <t>Badger Meter, Inc. (NYSE:BMI)</t>
  </si>
  <si>
    <t>Baidu, Inc. (NASDAQGS:BIDU)</t>
  </si>
  <si>
    <t>Baijiayun Group Ltd (NASDAQGM:RTC)</t>
  </si>
  <si>
    <t>Bain Capital Specialty Finance, Inc. (NYSE:BCSF)</t>
  </si>
  <si>
    <t>Baker Hughes Company (NASDAQGS:BKR)</t>
  </si>
  <si>
    <t>Bakkt Holdings, Inc. (NYSE:BKKT)</t>
  </si>
  <si>
    <t>Balchem Corporation (NASDAQGS:BCPC)</t>
  </si>
  <si>
    <t>Ball Corporation (NYSE:BALL)</t>
  </si>
  <si>
    <t>Bally's Corporation (NYSE:BALY)</t>
  </si>
  <si>
    <t>Banc of California, Inc. (NYSE:BANC)</t>
  </si>
  <si>
    <t>BancFirst Corporation (NASDAQGS:BANF)</t>
  </si>
  <si>
    <t>Banco Latinoamericano de Comercio Exterior, S. A. (NYSE:BLX)</t>
  </si>
  <si>
    <t>Bandwidth Inc. (NASDAQGS:BAND)</t>
  </si>
  <si>
    <t>Bank First Corporation (NASDAQCM:BFC)</t>
  </si>
  <si>
    <t>Bank of America Corporation (NYSE:BAC)</t>
  </si>
  <si>
    <t>Bank of Hawaii Corporation (NYSE:BOH)</t>
  </si>
  <si>
    <t>Bank of Marin Bancorp (NASDAQCM:BMRC)</t>
  </si>
  <si>
    <t>Bank of the James Financial Group, Inc. (NASDAQCM:BOTJ)</t>
  </si>
  <si>
    <t>Bank OZK (NASDAQGS:OZK)</t>
  </si>
  <si>
    <t>Bank7 Corp. (NASDAQGS:BSVN)</t>
  </si>
  <si>
    <t>BankFinancial Corporation (NASDAQGS:BFIN)</t>
  </si>
  <si>
    <t>BankUnited, Inc. (NYSE:BKU)</t>
  </si>
  <si>
    <t>Bankwell Financial Group, Inc. (NASDAQGM:BWFG)</t>
  </si>
  <si>
    <t>Banner Corporation (NASDAQGS:BANR)</t>
  </si>
  <si>
    <t>Bannix Acquisition Corp. (NASDAQCM:BNIX)</t>
  </si>
  <si>
    <t>Barings BDC, Inc. (NYSE:BBDC)</t>
  </si>
  <si>
    <t>Barings Corporate Investors (NYSE:MCI)</t>
  </si>
  <si>
    <t>Barings Global Short Duration High Yield Fund (NYSE:BGH)</t>
  </si>
  <si>
    <t>Barings Participation Investors (NYSE:MPV)</t>
  </si>
  <si>
    <t>Barnes &amp; Noble Education, Inc. (NYSE:BNED)</t>
  </si>
  <si>
    <t>Barnes Group Inc. (NYSE:B)</t>
  </si>
  <si>
    <t>Barrett Business Services, Inc. (NASDAQGS:BBSI)</t>
  </si>
  <si>
    <t>Bassett Furniture Industries, Incorporated (NASDAQGS:BSET)</t>
  </si>
  <si>
    <t>Bath &amp; Body Works, Inc. (NYSE:BBWI)</t>
  </si>
  <si>
    <t>Battery Future Acquisition Corp. (NYSE:BFAC)</t>
  </si>
  <si>
    <t>Bausch + Lomb Corporation (NYSE:BLCO)</t>
  </si>
  <si>
    <t>Bausch Health Companies Inc. (NYSE:BHC)</t>
  </si>
  <si>
    <t>Baxter International Inc. (NYSE:BAX)</t>
  </si>
  <si>
    <t>BayCom Corp (NASDAQGS:BCML)</t>
  </si>
  <si>
    <t>BayFirst Financial Corp. (NASDAQCM:BAFN)</t>
  </si>
  <si>
    <t>Bayview Acquisition Corp (NASDAQGM:BAYA)</t>
  </si>
  <si>
    <t>BBB Foods Inc. (NYSE:TBBB)</t>
  </si>
  <si>
    <t>BCB Bancorp, Inc. (NASDAQGM:BCBP)</t>
  </si>
  <si>
    <t>Beacon Roofing Supply, Inc. (NASDAQGS:BECN)</t>
  </si>
  <si>
    <t>Beam Therapeutics Inc. (NASDAQGS:BEAM)</t>
  </si>
  <si>
    <t>Beasley Broadcast Group, Inc. (NASDAQCM:BBGI)</t>
  </si>
  <si>
    <t>Beazer Homes USA, Inc. (NYSE:BZH)</t>
  </si>
  <si>
    <t>Becton, Dickinson and Company (NYSE:BDX)</t>
  </si>
  <si>
    <t>BeiGene, Ltd. (NASDAQGS:BGNE)</t>
  </si>
  <si>
    <t>Bel Fuse Inc. (NASDAQGS:BELF.A)</t>
  </si>
  <si>
    <t>Belden Inc. (NYSE:BDC)</t>
  </si>
  <si>
    <t>Belite Bio, Inc (NASDAQCM:BLTE)</t>
  </si>
  <si>
    <t>Bellevue Life Sciences Acquisition Corp. (NASDAQCM:BLAC)</t>
  </si>
  <si>
    <t>BellRing Brands, Inc. (NYSE:BRBR)</t>
  </si>
  <si>
    <t>Benchmark Electronics, Inc. (NYSE:BHE)</t>
  </si>
  <si>
    <t>Benitec Biopharma Inc. (NASDAQCM:BNTC)</t>
  </si>
  <si>
    <t>Benson Hill, Inc. (NASDAQCM:BHIL)</t>
  </si>
  <si>
    <t>Bentley Systems, Incorporated (NASDAQGS:BSY)</t>
  </si>
  <si>
    <t>Berkshire Hathaway Inc. (NYSE:BRK.A)</t>
  </si>
  <si>
    <t>Berkshire Hills Bancorp, Inc. (NYSE:BHLB)</t>
  </si>
  <si>
    <t>Berry Global Group, Inc. (NYSE:BERY)</t>
  </si>
  <si>
    <t>Best Buy Co., Inc. (NYSE:BBY)</t>
  </si>
  <si>
    <t>Better Home &amp; Finance Holding Company (NASDAQGM:BETR)</t>
  </si>
  <si>
    <t>Betterware de México, S.A.P.I. de C.V. (NYSE:BWMX)</t>
  </si>
  <si>
    <t>Beyond Meat, Inc. (NASDAQGS:BYND)</t>
  </si>
  <si>
    <t>Beyond, Inc. (NYSE:BYON)</t>
  </si>
  <si>
    <t>BGC Group, Inc. (NASDAQGS:BGC)</t>
  </si>
  <si>
    <t>BGM Group Ltd (NASDAQCM:BGM)</t>
  </si>
  <si>
    <t>BGSF, Inc. (NYSE:BGSF)</t>
  </si>
  <si>
    <t>Bicara Therapeutics Inc. (NASDAQGM:BCAX)</t>
  </si>
  <si>
    <t>Bicycle Therapeutics plc (NASDAQGS:BCYC)</t>
  </si>
  <si>
    <t>BigCommerce Holdings, Inc. (NASDAQGM:BIGC)</t>
  </si>
  <si>
    <t>Biglari Holdings Inc. (NYSE:BH.A)</t>
  </si>
  <si>
    <t>Bilibili Inc. (NASDAQGS:BILI)</t>
  </si>
  <si>
    <t>BILL Holdings, Inc. (NYSE:BILL)</t>
  </si>
  <si>
    <t>BingEx Limited (NASDAQGS:FLX)</t>
  </si>
  <si>
    <t>BioAge Labs, Inc. (NASDAQGS:BIOA)</t>
  </si>
  <si>
    <t>Bioceres Crop Solutions Corp. (NASDAQGS:BIOX)</t>
  </si>
  <si>
    <t>BioCryst Pharmaceuticals, Inc. (NASDAQGS:BCRX)</t>
  </si>
  <si>
    <t>Biogen Inc. (NASDAQGS:BIIB)</t>
  </si>
  <si>
    <t>Biohaven Ltd. (NYSE:BHVN)</t>
  </si>
  <si>
    <t>BioLife Solutions, Inc. (NASDAQCM:BLFS)</t>
  </si>
  <si>
    <t>BioMarin Pharmaceutical Inc. (NASDAQGS:BMRN)</t>
  </si>
  <si>
    <t>Biomea Fusion, Inc. (NASDAQGS:BMEA)</t>
  </si>
  <si>
    <t>BioNTech SE (NASDAQGS:BNTX)</t>
  </si>
  <si>
    <t>Bio-Rad Laboratories, Inc. (NYSE:BIO)</t>
  </si>
  <si>
    <t>biote Corp. (NASDAQGM:BTMD)</t>
  </si>
  <si>
    <t>Bio-Techne Corporation (NASDAQGS:TECH)</t>
  </si>
  <si>
    <t>Bioventus Inc. (NASDAQGS:BVS)</t>
  </si>
  <si>
    <t>Birkenstock Holding plc (NYSE:BIRK)</t>
  </si>
  <si>
    <t>Bitdeer Technologies Group (NASDAQCM:BTDR)</t>
  </si>
  <si>
    <t>BitFuFu Inc. (NASDAQCM:FUFU)</t>
  </si>
  <si>
    <t>BJ's Restaurants, Inc. (NASDAQGS:BJRI)</t>
  </si>
  <si>
    <t>BJ's Wholesale Club Holdings, Inc. (NYSE:BJ)</t>
  </si>
  <si>
    <t>BKV Corporation (NYSE:BKV)</t>
  </si>
  <si>
    <t>Black Hawk Acquisition Corporation (NASDAQGM:BKHA)</t>
  </si>
  <si>
    <t>Black Hills Corporation (NYSE:BKH)</t>
  </si>
  <si>
    <t>Black Spade Acquisition II Co (NASDAQGM:BSII)</t>
  </si>
  <si>
    <t>Black Stone Minerals, L.P. (NYSE:BSM)</t>
  </si>
  <si>
    <t>Blackbaud, Inc. (NASDAQGS:BLKB)</t>
  </si>
  <si>
    <t>BlackLine, Inc. (NASDAQGS:BL)</t>
  </si>
  <si>
    <t>BlackRock California Municipal Income Trust (NYSE:BFZ)</t>
  </si>
  <si>
    <t>BlackRock Capital Allocation Term Trust (NYSE:BCAT)</t>
  </si>
  <si>
    <t>BlackRock Core Bond Trust (NYSE:BHK)</t>
  </si>
  <si>
    <t>BlackRock Corporate High Yield Fund, Inc. (NYSE:HYT)</t>
  </si>
  <si>
    <t>BlackRock Credit Allocation Income Trust (NYSE:BTZ)</t>
  </si>
  <si>
    <t>BlackRock Debt Strategies Fund, Inc. (NYSE:DSU)</t>
  </si>
  <si>
    <t>BlackRock Energy and Resources Trust (NYSE:BGR)</t>
  </si>
  <si>
    <t>BlackRock Enhanced Capital and Income Fund, Inc. (NYSE:CII)</t>
  </si>
  <si>
    <t>BlackRock Enhanced Equity Dividend Trust (NYSE:BDJ)</t>
  </si>
  <si>
    <t>BlackRock Enhanced Global Dividend Trust (NYSE:BOE)</t>
  </si>
  <si>
    <t>BlackRock Enhanced Government Fund, Inc. (NYSE:EGF)</t>
  </si>
  <si>
    <t>BlackRock Enhanced International Dividend Trust (NYSE:BGY)</t>
  </si>
  <si>
    <t>BlackRock ESG Capital Allocation Term Trust (NYSE:ECAT)</t>
  </si>
  <si>
    <t>BlackRock ETF Trust - iShares Large Cap Growth Active ETF (NASDAQGM:BGRO)</t>
  </si>
  <si>
    <t>BlackRock ETF Trust - iShares Long-Term U.S. Equity Active ETF (NASDAQGM:BELT)</t>
  </si>
  <si>
    <t>BlackRock ETF Trust - iShares U.S. Industry Rotation Active ETF (NASDAQGM:INRO)</t>
  </si>
  <si>
    <t>BlackRock ETF Trust II - iShares AAA CLO Active ETF (NASDAQGM:CLOA)</t>
  </si>
  <si>
    <t>BlackRock ETF Trust II - iShares High Yield Active ETF (NASDAQGM:BRHY)</t>
  </si>
  <si>
    <t>BlackRock ETF Trust II - iShares Short-Term California Muni Active ETF (NASDAQGM:CALI)</t>
  </si>
  <si>
    <t>BlackRock ETF Trust II - iShares Total Return Active ETF (NASDAQGM:BRTR)</t>
  </si>
  <si>
    <t>BlackRock Floating Rate Income Strategies Fund, Inc. (NYSE:FRA)</t>
  </si>
  <si>
    <t>BlackRock Floating Rate Income Trust (NYSE:BGT)</t>
  </si>
  <si>
    <t>BlackRock Health Sciences Term Trust (NYSE:BMEZ)</t>
  </si>
  <si>
    <t>BlackRock Health Sciences Trust (NYSE:BME)</t>
  </si>
  <si>
    <t>BlackRock Income Trust, Inc. (NYSE:BKT)</t>
  </si>
  <si>
    <t>BlackRock Innovation and Growth Term Trust (NYSE:BIGZ)</t>
  </si>
  <si>
    <t>BlackRock Investment Quality Municipal Trust Inc. (NYSE:BKN)</t>
  </si>
  <si>
    <t>BlackRock Limited Duration Income Trust (NYSE:BLW)</t>
  </si>
  <si>
    <t>BlackRock Long-Term Municipal Advantage Trust (NYSE:BTA)</t>
  </si>
  <si>
    <t>BlackRock Multi-Sector Income Trust (NYSE:BIT)</t>
  </si>
  <si>
    <t>BlackRock MuniAssets Fund, Inc. (NYSE:MUA)</t>
  </si>
  <si>
    <t>Blackrock Municipal 2030 Target Term Trust (NYSE:BTT)</t>
  </si>
  <si>
    <t>BlackRock Municipal Income Fund, Inc. (NYSE:MUI)</t>
  </si>
  <si>
    <t>BlackRock Municipal Income Quality Trust (NYSE:BYM)</t>
  </si>
  <si>
    <t>BlackRock Municipal Income Trust (NYSE:BFK)</t>
  </si>
  <si>
    <t>BlackRock Municipal Income Trust II (NYSE:BLE)</t>
  </si>
  <si>
    <t>BlackRock MuniHoldings California Quality Fund, Inc. (NYSE:MUC)</t>
  </si>
  <si>
    <t>BlackRock MuniHoldings Fund, Inc. (NYSE:MHD)</t>
  </si>
  <si>
    <t>BlackRock MuniHoldings New Jersey Quality Fund, Inc. (NYSE:MUJ)</t>
  </si>
  <si>
    <t>BlackRock MuniHoldings New York Quality Fund, Inc. (NYSE:MHN)</t>
  </si>
  <si>
    <t>BlackRock MuniHoldings Quality Fund II, Inc. (NYSE:MUE)</t>
  </si>
  <si>
    <t>BlackRock MuniVest Fund II, Inc. (NYSE:MVT)</t>
  </si>
  <si>
    <t>BlackRock MuniVest Fund, Inc. (NYSE:MVF)</t>
  </si>
  <si>
    <t>BlackRock MuniYield Fund, Inc. (NYSE:MYD)</t>
  </si>
  <si>
    <t>BlackRock MuniYield Michigan Quality Fund, Inc. (NYSE:MIY)</t>
  </si>
  <si>
    <t>BlackRock MuniYield New York Quality Fund, Inc. (NYSE:MYN)</t>
  </si>
  <si>
    <t>BlackRock MuniYield Pennsylvania Quality Fund (NYSE:MPA)</t>
  </si>
  <si>
    <t>BlackRock MuniYield Quality Fund II, Inc. (NYSE:MQT)</t>
  </si>
  <si>
    <t>BlackRock MuniYield Quality Fund III, Inc. (NYSE:MYI)</t>
  </si>
  <si>
    <t>BlackRock MuniYield Quality Fund, Inc. (NYSE:MQY)</t>
  </si>
  <si>
    <t>BlackRock New York Municipal Income Trust (NYSE:BNY)</t>
  </si>
  <si>
    <t>Blackrock Resources &amp; Commodities Strategy Trust (NYSE:BCX)</t>
  </si>
  <si>
    <t>BlackRock Science and Technology Term Trust (NYSE:BSTZ)</t>
  </si>
  <si>
    <t>BlackRock Science and Technology Trust (NYSE:BST)</t>
  </si>
  <si>
    <t>BlackRock Taxable Municipal Bond Trust (NYSE:BBN)</t>
  </si>
  <si>
    <t>BlackRock TCP Capital Corp. (NASDAQGS:TCPC)</t>
  </si>
  <si>
    <t>BlackRock Utilities, Infrastructure &amp; Power Opportunities Trust (NYSE:BUI)</t>
  </si>
  <si>
    <t>BlackRock Virginia Municipal Bond Trust (NYSE:BHV)</t>
  </si>
  <si>
    <t>BlackRock, Inc. (NYSE:BLK)</t>
  </si>
  <si>
    <t>BlackSky Technology Inc. (NYSE:BKSY)</t>
  </si>
  <si>
    <t>Blackstone / GSO Long-Short Credit Income Fund (NYSE:BGX)</t>
  </si>
  <si>
    <t>Blackstone Inc. (NYSE:BX)</t>
  </si>
  <si>
    <t>Blackstone Mortgage Trust, Inc. (NYSE:BXMT)</t>
  </si>
  <si>
    <t>Blackstone Secured Lending Fund (NYSE:BXSL)</t>
  </si>
  <si>
    <t>Blackstone Senior Floating Rate 2027 Term Fund (NYSE:BSL)</t>
  </si>
  <si>
    <t>Blackstone Strategic Credit 2027 Term Fund (NYSE:BGB)</t>
  </si>
  <si>
    <t>Bleichroeder Acquisition Corp. I (NASDAQGM:BACQ.U)</t>
  </si>
  <si>
    <t>bleuacacia ltd (NASDAQCM:BLEU)</t>
  </si>
  <si>
    <t>Block, Inc. (NYSE:SQ)</t>
  </si>
  <si>
    <t>Bloom Energy Corporation (NYSE:BE)</t>
  </si>
  <si>
    <t>Bloomin' Brands, Inc. (NASDAQGS:BLMN)</t>
  </si>
  <si>
    <t>Blue Bird Corporation (NASDAQGM:BLBD)</t>
  </si>
  <si>
    <t>Blue Foundry Bancorp (NASDAQGS:BLFY)</t>
  </si>
  <si>
    <t>Blue Ocean Acquisition Corp. (NASDAQGM:BOCN)</t>
  </si>
  <si>
    <t>Blue Owl Capital Corporation (NYSE:OBDC)</t>
  </si>
  <si>
    <t>Blue Owl Capital Corporation III (NYSE:OBDE)</t>
  </si>
  <si>
    <t>Blue Owl Capital Inc. (NYSE:OWL)</t>
  </si>
  <si>
    <t>BlueLinx Holdings Inc. (NYSE:BXC)</t>
  </si>
  <si>
    <t>Blueprint Medicines Corporation (NASDAQGS:BPMC)</t>
  </si>
  <si>
    <t>BNY Mellon Alcentra Global Credit Income 2024 Target Term Fund, Inc. (NYSE:DCF)</t>
  </si>
  <si>
    <t>BNY Mellon ETF Trust - BNY Mellon Innovators ETF (NASDAQGM:BKIV)</t>
  </si>
  <si>
    <t>BNY Mellon ETF Trust - BNY Mellon Women's Opportunities ETF (NASDAQGM:BKWO)</t>
  </si>
  <si>
    <t>BNY Mellon Municipal Bond Infrastructure Fund, Inc. (NYSE:DMB)</t>
  </si>
  <si>
    <t>BNY Mellon Strategic Municipal Bond Fund, Inc. (NYSE:DSM)</t>
  </si>
  <si>
    <t>BNY Mellon Strategic Municipals, Inc. (NYSE:LEO)</t>
  </si>
  <si>
    <t>Bogota Financial Corp. (NASDAQCM:BSBK)</t>
  </si>
  <si>
    <t>Boise Cascade Company (NYSE:BCC)</t>
  </si>
  <si>
    <t>BOK Financial Corporation (NASDAQGS:BOKF)</t>
  </si>
  <si>
    <t>Bold Eagle Acquisition Corp. (NASDAQGM:BEAG.U)</t>
  </si>
  <si>
    <t>Booking Holdings Inc. (NASDAQGS:BKNG)</t>
  </si>
  <si>
    <t>Boot Barn Holdings, Inc. (NYSE:BOOT)</t>
  </si>
  <si>
    <t>Booz Allen Hamilton Holding Corporation (NYSE:BAH)</t>
  </si>
  <si>
    <t>Borealis Foods Inc. (NASDAQCM:BRLS)</t>
  </si>
  <si>
    <t>BorgWarner Inc. (NYSE:BWA)</t>
  </si>
  <si>
    <t>Boston Omaha Corporation (NYSE:BOC)</t>
  </si>
  <si>
    <t>Boston Scientific Corporation (NYSE:BSX)</t>
  </si>
  <si>
    <t>Bowen Acquisition Corp (NASDAQGM:BOWN)</t>
  </si>
  <si>
    <t>Bowhead Specialty Holdings Inc. (NYSE:BOW)</t>
  </si>
  <si>
    <t>Bowlero Corp. (NYSE:BOWL)</t>
  </si>
  <si>
    <t>Bowman Consulting Group Ltd. (NASDAQGM:BWMN)</t>
  </si>
  <si>
    <t>Box, Inc. (NYSE:BOX)</t>
  </si>
  <si>
    <t>Boyd Gaming Corporation (NYSE:BYD)</t>
  </si>
  <si>
    <t>Brady Corporation (NYSE:BRC)</t>
  </si>
  <si>
    <t>Brandywine Realty Trust (NYSE:BDN)</t>
  </si>
  <si>
    <t>Braze, Inc. (NASDAQGS:BRZE)</t>
  </si>
  <si>
    <t>Bread Financial Holdings, Inc. (NYSE:BFH)</t>
  </si>
  <si>
    <t>Bridge Investment Group Holdings Inc. (NYSE:BRDG)</t>
  </si>
  <si>
    <t>BridgeBio Pharma, Inc. (NASDAQGS:BBIO)</t>
  </si>
  <si>
    <t>Bridgewater Bancshares, Inc. (NASDAQCM:BWB)</t>
  </si>
  <si>
    <t>Bridgford Foods Corporation (NASDAQGM:BRID)</t>
  </si>
  <si>
    <t>Bright Horizons Family Solutions Inc. (NYSE:BFAM)</t>
  </si>
  <si>
    <t>Brighthouse Financial, Inc. (NASDAQGS:BHF)</t>
  </si>
  <si>
    <t>BrightSphere Investment Group Inc. (NYSE:BSIG)</t>
  </si>
  <si>
    <t>BrightSpire Capital, Inc. (NYSE:BRSP)</t>
  </si>
  <si>
    <t>BrightSpring Health Services, Inc. (NASDAQGS:BTSG)</t>
  </si>
  <si>
    <t>BrightView Holdings, Inc. (NYSE:BV)</t>
  </si>
  <si>
    <t>Brinker International, Inc. (NYSE:EAT)</t>
  </si>
  <si>
    <t>Bristol-Myers Squibb Company (NYSE:BMY)</t>
  </si>
  <si>
    <t>Bristow Group Inc. (NYSE:VTOL)</t>
  </si>
  <si>
    <t>Brixmor Property Group Inc. (NYSE:BRX)</t>
  </si>
  <si>
    <t>Broad Capital Acquisition Corp. (NASDAQGM:BRAC)</t>
  </si>
  <si>
    <t>Broadcom Inc. (NASDAQGS:AVGO)</t>
  </si>
  <si>
    <t>Broadridge Financial Solutions, Inc. (NYSE:BR)</t>
  </si>
  <si>
    <t>Broadstone Net Lease, Inc. (NYSE:BNL)</t>
  </si>
  <si>
    <t>Broadway Financial Corporation (NASDAQCM:BYFC)</t>
  </si>
  <si>
    <t>Brookdale Senior Living Inc. (NYSE:BKD)</t>
  </si>
  <si>
    <t>Brookfield Business Corporation (NYSE:BBUC)</t>
  </si>
  <si>
    <t>Brookfield Business Partners L.P. (NYSE:BBU)</t>
  </si>
  <si>
    <t>Brookfield Infrastructure Corporation (NYSE:BIPC)</t>
  </si>
  <si>
    <t>Brookfield Infrastructure Partners L.P. (NYSE:BIP)</t>
  </si>
  <si>
    <t>Brookfield Real Assets Income Fund Inc. (NYSE:RA)</t>
  </si>
  <si>
    <t>Brookfield Wealth Solutions Ltd. (NYSE:BNT)</t>
  </si>
  <si>
    <t>Brookline Bancorp, Inc. (NASDAQGS:BRKL)</t>
  </si>
  <si>
    <t>Brown &amp; Brown, Inc. (NYSE:BRO)</t>
  </si>
  <si>
    <t>Brown-Forman Corporation (NYSE:BF.B)</t>
  </si>
  <si>
    <t>BRT Apartments Corp. (NYSE:BRT)</t>
  </si>
  <si>
    <t>Bruker Corporation (NASDAQGS:BRKR)</t>
  </si>
  <si>
    <t>Brunswick Corporation (NYSE:BC)</t>
  </si>
  <si>
    <t>BTC Digital Ltd. (NASDAQCM:BTCT)</t>
  </si>
  <si>
    <t>Build-A-Bear Workshop, Inc. (NYSE:BBW)</t>
  </si>
  <si>
    <t>Builders FirstSource, Inc. (NYSE:BLDR)</t>
  </si>
  <si>
    <t>Bukit Jalil Global Acquisition 1 Ltd (NASDAQCM:BUJA)</t>
  </si>
  <si>
    <t>Bumble Inc. (NASDAQGS:BMBL)</t>
  </si>
  <si>
    <t>Bunge Global SA (NYSE:BG)</t>
  </si>
  <si>
    <t>Burke &amp; Herbert Financial Services Corp. (NASDAQCM:BHRB)</t>
  </si>
  <si>
    <t>Burlington Stores, Inc. (NYSE:BURL)</t>
  </si>
  <si>
    <t>BurTech Acquisition Corp. (NASDAQGM:BRKH)</t>
  </si>
  <si>
    <t>Business First Bancshares, Inc. (NASDAQGS:BFST)</t>
  </si>
  <si>
    <t>BV Financial, Inc. (NASDAQCM:BVFL)</t>
  </si>
  <si>
    <t>BWX Technologies, Inc. (NYSE:BWXT)</t>
  </si>
  <si>
    <t>BXP, Inc. (NYSE:BXP)</t>
  </si>
  <si>
    <t>Byline Bancorp, Inc. (NYSE:BY)</t>
  </si>
  <si>
    <t>byNordic Acquisition Corporation (NASDAQGM:BYNO)</t>
  </si>
  <si>
    <t>Byrna Technologies Inc. (NASDAQCM:BYRN)</t>
  </si>
  <si>
    <t>C&amp;F Financial Corporation (NASDAQGS:CFFI)</t>
  </si>
  <si>
    <t>C.H. Robinson Worldwide, Inc. (NASDAQGS:CHRW)</t>
  </si>
  <si>
    <t>C3.ai, Inc. (NYSE:AI)</t>
  </si>
  <si>
    <t>Cable One, Inc. (NYSE:CABO)</t>
  </si>
  <si>
    <t>Cabot Corporation (NYSE:CBT)</t>
  </si>
  <si>
    <t>CACI International Inc (NYSE:CACI)</t>
  </si>
  <si>
    <t>Cactus, Inc. (NYSE:WHD)</t>
  </si>
  <si>
    <t>Cadence Bank (NYSE:CADE)</t>
  </si>
  <si>
    <t>Cadence Design Systems, Inc. (NASDAQGS:CDNS)</t>
  </si>
  <si>
    <t>Cadre Holdings, Inc. (NYSE:CDRE)</t>
  </si>
  <si>
    <t>Cadrenal Therapeutics, Inc. (NASDAQCM:CVKD)</t>
  </si>
  <si>
    <t>Caesars Entertainment, Inc. (NASDAQGS:CZR)</t>
  </si>
  <si>
    <t>Calamos Convertible and High Income Fund (NASDAQGS:CHY)</t>
  </si>
  <si>
    <t>Calamos Convertible Opportunities and Income Fund (NASDAQGS:CHI)</t>
  </si>
  <si>
    <t>Calamos Dynamic Convertible and Income Fund (NASDAQGS:CCD)</t>
  </si>
  <si>
    <t>Calamos ETF Trust - Calamos Alternative Nasdaq &amp; Bond ETF (NASDAQGM:CANQ)</t>
  </si>
  <si>
    <t>Calamos Global Dynamic Income Fund (NASDAQGS:CHW)</t>
  </si>
  <si>
    <t>Calamos Global Total Return Fund (NASDAQGS:CGO)</t>
  </si>
  <si>
    <t>Calamos Long/Short Equity &amp; Dynamic Income Term Trust (NASDAQGS:CPZ)</t>
  </si>
  <si>
    <t>Calamos Strategic Total Return Fund (NASDAQGS:CSQ)</t>
  </si>
  <si>
    <t>Calavo Growers, Inc. (NASDAQGS:CVGW)</t>
  </si>
  <si>
    <t>Caleres, Inc. (NYSE:CAL)</t>
  </si>
  <si>
    <t>California BanCorp. (NASDAQCM:BCAL)</t>
  </si>
  <si>
    <t>California Resources Corporation (NYSE:CRC)</t>
  </si>
  <si>
    <t>California Water Service Group (NYSE:CWT)</t>
  </si>
  <si>
    <t>Calix, Inc. (NYSE:CALX)</t>
  </si>
  <si>
    <t>Cal-Maine Foods, Inc. (NASDAQGS:CALM)</t>
  </si>
  <si>
    <t>Calumet, Inc. (NASDAQGS:CLMT)</t>
  </si>
  <si>
    <t>Camden National Corporation (NASDAQGS:CAC)</t>
  </si>
  <si>
    <t>Camden Property Trust (NYSE:CPT)</t>
  </si>
  <si>
    <t>Camp4 Therapeutics Corporation (NASDAQGM:CAMP)</t>
  </si>
  <si>
    <t>Campbell Soup Company (NASDAQGS:CPB)</t>
  </si>
  <si>
    <t>Camping World Holdings, Inc. (NYSE:CWH)</t>
  </si>
  <si>
    <t>Camtek Ltd. (NASDAQGM:CAMT)</t>
  </si>
  <si>
    <t>Canadian Solar Inc. (NASDAQGS:CSIQ)</t>
  </si>
  <si>
    <t>Cannae Holdings, Inc. (NYSE:CNNE)</t>
  </si>
  <si>
    <t>Cantaloupe, Inc. (NASDAQGS:CTLP)</t>
  </si>
  <si>
    <t>Canterbury Park Holding Corporation (NASDAQGM:CPHC)</t>
  </si>
  <si>
    <t>Cantor Equity Partners, Inc. (NASDAQGM:CEP)</t>
  </si>
  <si>
    <t>Capital Bancorp, Inc. (NASDAQGS:CBNK)</t>
  </si>
  <si>
    <t>Capital City Bank Group, Inc. (NASDAQGS:CCBG)</t>
  </si>
  <si>
    <t>Capital Clean Energy Carriers Corp. (NASDAQGS:CCEC)</t>
  </si>
  <si>
    <t>Capital One Financial Corporation (NYSE:COF)</t>
  </si>
  <si>
    <t>Capital Southwest Corporation (NASDAQGS:CSWC)</t>
  </si>
  <si>
    <t>Capitol Federal Financial, Inc. (NASDAQGS:CFFN)</t>
  </si>
  <si>
    <t>Capri Holdings Limited (NYSE:CPRI)</t>
  </si>
  <si>
    <t>Capricor Therapeutics, Inc. (NASDAQCM:CAPR)</t>
  </si>
  <si>
    <t>Cardinal Health, Inc. (NYSE:CAH)</t>
  </si>
  <si>
    <t>CareDx, Inc (NASDAQGM:CDNA)</t>
  </si>
  <si>
    <t>CareTrust REIT, Inc. (NYSE:CTRE)</t>
  </si>
  <si>
    <t>CARGO Therapeutics, Inc. (NASDAQGS:CRGX)</t>
  </si>
  <si>
    <t>CarGurus, Inc. (NASDAQGS:CARG)</t>
  </si>
  <si>
    <t>Carlisle Companies Incorporated (NYSE:CSL)</t>
  </si>
  <si>
    <t>Carlyle Credit Income Fund (NYSE:CCIF)</t>
  </si>
  <si>
    <t>Carlyle Secured Lending, Inc. (NASDAQGS:CGBD)</t>
  </si>
  <si>
    <t>CarMax, Inc. (NYSE:KMX)</t>
  </si>
  <si>
    <t>Carnival Corporation &amp; plc (NYSE:CCL)</t>
  </si>
  <si>
    <t>Carpenter Technology Corporation (NYSE:CRS)</t>
  </si>
  <si>
    <t>Carriage Services, Inc. (NYSE:CSV)</t>
  </si>
  <si>
    <t>Carrier Global Corporation (NYSE:CARR)</t>
  </si>
  <si>
    <t>Cars.com Inc. (NYSE:CARS)</t>
  </si>
  <si>
    <t>Carter Bankshares, Inc. (NASDAQGS:CARE)</t>
  </si>
  <si>
    <t>Carter's, Inc. (NYSE:CRI)</t>
  </si>
  <si>
    <t>Cartesian Growth Corporation II (NASDAQGM:RENE)</t>
  </si>
  <si>
    <t>Cartesian Therapeutics, Inc. (NASDAQGM:RNAC)</t>
  </si>
  <si>
    <t>Cartica Acquisition Corp (NASDAQCM:CITE)</t>
  </si>
  <si>
    <t>Carvana Co. (NYSE:CVNA)</t>
  </si>
  <si>
    <t>Casella Waste Systems, Inc. (NASDAQGS:CWST)</t>
  </si>
  <si>
    <t>Casey's General Stores, Inc. (NASDAQGS:CASY)</t>
  </si>
  <si>
    <t>CASI Pharmaceuticals, Inc. (NASDAQCM:CASI)</t>
  </si>
  <si>
    <t>Cass Information Systems, Inc. (NASDAQGS:CASS)</t>
  </si>
  <si>
    <t>Cassava Sciences, Inc. (NASDAQCM:SAVA)</t>
  </si>
  <si>
    <t>Castle Biosciences, Inc. (NASDAQGM:CSTL)</t>
  </si>
  <si>
    <t>Catalent, Inc. (NYSE:CTLT)</t>
  </si>
  <si>
    <t>Catalyst Bancorp, Inc. (NASDAQCM:CLST)</t>
  </si>
  <si>
    <t>Catalyst Pharmaceuticals, Inc. (NASDAQCM:CPRX)</t>
  </si>
  <si>
    <t>Caterpillar Inc. (NYSE:CAT)</t>
  </si>
  <si>
    <t>Cathay General Bancorp (NASDAQGS:CATY)</t>
  </si>
  <si>
    <t>CAVA Group, Inc. (NYSE:CAVA)</t>
  </si>
  <si>
    <t>Cavco Industries, Inc. (NASDAQGS:CVCO)</t>
  </si>
  <si>
    <t>Cayson Acquisition Corp (NASDAQGM:CAPN)</t>
  </si>
  <si>
    <t>CB Financial Services, Inc. (NASDAQGM:CBFV)</t>
  </si>
  <si>
    <t>CBIZ, Inc. (NYSE:CBZ)</t>
  </si>
  <si>
    <t>CBL &amp; Associates Properties, Inc. (NYSE:CBL)</t>
  </si>
  <si>
    <t>CBRE Global Real Estate Income Fund (NYSE:IGR)</t>
  </si>
  <si>
    <t>CBRE Group, Inc. (NYSE:CBRE)</t>
  </si>
  <si>
    <t>CCC Intelligent Solutions Holdings Inc. (NASDAQGS:CCCS)</t>
  </si>
  <si>
    <t>CDW Corporation (NASDAQGS:CDW)</t>
  </si>
  <si>
    <t>CEA Industries Inc. (NASDAQCM:CEAD)</t>
  </si>
  <si>
    <t>CECO Environmental Corp. (NASDAQGS:CECO)</t>
  </si>
  <si>
    <t>Celanese Corporation (NYSE:CE)</t>
  </si>
  <si>
    <t>Celcuity Inc. (NASDAQCM:CELC)</t>
  </si>
  <si>
    <t>Celldex Therapeutics, Inc. (NASDAQCM:CLDX)</t>
  </si>
  <si>
    <t>Cellebrite DI Ltd. (NASDAQGS:CLBT)</t>
  </si>
  <si>
    <t>Celsius Holdings, Inc. (NASDAQCM:CELH)</t>
  </si>
  <si>
    <t>Cencora, Inc. (NYSE:COR)</t>
  </si>
  <si>
    <t>Centene Corporation (NYSE:CNC)</t>
  </si>
  <si>
    <t>CenterPoint Energy, Inc. (NYSE:CNP)</t>
  </si>
  <si>
    <t>Centerspace (NYSE:CSR)</t>
  </si>
  <si>
    <t>Centessa Pharmaceuticals plc (NASDAQGS:CNTA)</t>
  </si>
  <si>
    <t>Central Garden &amp; Pet Company (NASDAQGS:CENT)</t>
  </si>
  <si>
    <t>Central Pacific Financial Corp. (NYSE:CPF)</t>
  </si>
  <si>
    <t>Central Plains Bancshares, Inc. (NASDAQCM:CPBI)</t>
  </si>
  <si>
    <t>Centuri Holdings, Inc. (NYSE:CTRI)</t>
  </si>
  <si>
    <t>Centurion Acquisition Corp. (NASDAQGM:ALF)</t>
  </si>
  <si>
    <t>Century Aluminum Company (NASDAQGS:CENX)</t>
  </si>
  <si>
    <t>Century Communities, Inc. (NYSE:CCS)</t>
  </si>
  <si>
    <t>CeriBell, Inc. (NASDAQGS:CBLL)</t>
  </si>
  <si>
    <t>Certara, Inc. (NASDAQGS:CERT)</t>
  </si>
  <si>
    <t>CervoMed Inc. (NASDAQCM:CRVO)</t>
  </si>
  <si>
    <t>CEVA, Inc. (NASDAQGS:CEVA)</t>
  </si>
  <si>
    <t>CF Acquisition Corp. VII (NASDAQCM:CFFS)</t>
  </si>
  <si>
    <t>CF Bankshares Inc. (NASDAQCM:CFBK)</t>
  </si>
  <si>
    <t>CF Industries Holdings, Inc. (NYSE:CF)</t>
  </si>
  <si>
    <t>CFSB Bancorp, Inc. (NASDAQCM:CFSB)</t>
  </si>
  <si>
    <t>CG Oncology, Inc. (NASDAQGS:CGON)</t>
  </si>
  <si>
    <t>Chain Bridge Bancorp, Inc. (NYSE:CBNA)</t>
  </si>
  <si>
    <t>Chain Bridge I (NASDAQCM:CBRG)</t>
  </si>
  <si>
    <t>Champion Homes, Inc. (NYSE:SKY)</t>
  </si>
  <si>
    <t>ChampionX Corporation (NASDAQGS:CHX)</t>
  </si>
  <si>
    <t>Chanson International Holding (NASDAQCM:CHSN)</t>
  </si>
  <si>
    <t>Charles River Laboratories International, Inc. (NYSE:CRL)</t>
  </si>
  <si>
    <t>Charlton Aria Acquisition Corporation (NASDAQGM:CHAR.U)</t>
  </si>
  <si>
    <t>Chart Industries, Inc. (NYSE:GTLS)</t>
  </si>
  <si>
    <t>Charter Communications, Inc. (NASDAQGS:CHTR)</t>
  </si>
  <si>
    <t>Chatham Lodging Trust (NYSE:CLDT)</t>
  </si>
  <si>
    <t>Check Point Software Technologies Ltd. (NASDAQGS:CHKP)</t>
  </si>
  <si>
    <t>Chemed Corporation (NYSE:CHE)</t>
  </si>
  <si>
    <t>Chemung Financial Corporation (NASDAQGS:CHMG)</t>
  </si>
  <si>
    <t>Chenghe Acquisition I Co. (NASDAQGM:LATG)</t>
  </si>
  <si>
    <t>Cheniere Energy Partners, L.P. (NYSE:CQP)</t>
  </si>
  <si>
    <t>Cheniere Energy, Inc. (NYSE:LNG)</t>
  </si>
  <si>
    <t>Chesapeake Utilities Corporation (NYSE:CPK)</t>
  </si>
  <si>
    <t>Chevron Corporation (NYSE:CVX)</t>
  </si>
  <si>
    <t>Chewy, Inc. (NYSE:CHWY)</t>
  </si>
  <si>
    <t>Chicago Atlantic BDC, Inc. (NASDAQGM:LIEN)</t>
  </si>
  <si>
    <t>Chicago Atlantic Real Estate Finance, Inc. (NASDAQGM:REFI)</t>
  </si>
  <si>
    <t>Chimera Investment Corporation (NYSE:CIM)</t>
  </si>
  <si>
    <t>China Yuchai International Limited (NYSE:CYD)</t>
  </si>
  <si>
    <t>Chipotle Mexican Grill, Inc. (NYSE:CMG)</t>
  </si>
  <si>
    <t>Choice Hotels International, Inc. (NYSE:CHH)</t>
  </si>
  <si>
    <t>ChoiceOne Financial Services, Inc. (NASDAQCM:COFS)</t>
  </si>
  <si>
    <t>Chord Energy Corporation (NASDAQGS:CHRD)</t>
  </si>
  <si>
    <t>ChromaDex Corporation (NASDAQCM:CDXC)</t>
  </si>
  <si>
    <t>Chubb Limited (NYSE:CB)</t>
  </si>
  <si>
    <t>Church &amp; Dwight Co., Inc. (NYSE:CHD)</t>
  </si>
  <si>
    <t>Churchill Capital Corp IX (NASDAQGM:CCIX)</t>
  </si>
  <si>
    <t>Churchill Downs Incorporated (NASDAQGS:CHDN)</t>
  </si>
  <si>
    <t>CI&amp;T Inc. (NYSE:CINT)</t>
  </si>
  <si>
    <t>Cidara Therapeutics, Inc. (NASDAQCM:CDTX)</t>
  </si>
  <si>
    <t>Ciena Corporation (NYSE:CIEN)</t>
  </si>
  <si>
    <t>Cimpress plc (NASDAQGS:CMPR)</t>
  </si>
  <si>
    <t>Cincinnati Financial Corporation (NASDAQGS:CINF)</t>
  </si>
  <si>
    <t>Cinemark Holdings, Inc. (NYSE:CNK)</t>
  </si>
  <si>
    <t>Cintas Corporation (NASDAQGS:CTAS)</t>
  </si>
  <si>
    <t>CION Investment Corporation (NYSE:CION)</t>
  </si>
  <si>
    <t>Cipher Mining Inc. (NASDAQGS:CIFR)</t>
  </si>
  <si>
    <t>Cirrus Logic, Inc. (NASDAQGS:CRUS)</t>
  </si>
  <si>
    <t>Cisco Systems, Inc. (NASDAQGS:CSCO)</t>
  </si>
  <si>
    <t>Citi Trends, Inc. (NASDAQGS:CTRN)</t>
  </si>
  <si>
    <t>Citigroup Inc. (NYSE:C)</t>
  </si>
  <si>
    <t>Citizens &amp; Northern Corporation (NASDAQCM:CZNC)</t>
  </si>
  <si>
    <t>Citizens Community Bancorp, Inc. (NASDAQGM:CZWI)</t>
  </si>
  <si>
    <t>Citizens Financial Group, Inc. (NYSE:CFG)</t>
  </si>
  <si>
    <t>Citizens Financial Services, Inc. (NASDAQCM:CZFS)</t>
  </si>
  <si>
    <t>City Holding Company (NASDAQGS:CHCO)</t>
  </si>
  <si>
    <t>Civeo Corporation (NYSE:CVEO)</t>
  </si>
  <si>
    <t>Civista Bancshares, Inc. (NASDAQCM:CIVB)</t>
  </si>
  <si>
    <t>Civitas Resources, Inc. (NYSE:CIVI)</t>
  </si>
  <si>
    <t>Claros Mortgage Trust, Inc. (NYSE:CMTG)</t>
  </si>
  <si>
    <t>Clean Harbors, Inc. (NYSE:CLH)</t>
  </si>
  <si>
    <t>CleanSpark, Inc. (NASDAQCM:CLSK)</t>
  </si>
  <si>
    <t>Clear Secure, Inc. (NYSE:YOU)</t>
  </si>
  <si>
    <t>ClearBridge Energy Midstream Opportunity Fund Inc (NYSE:EMO)</t>
  </si>
  <si>
    <t>Clearfield, Inc. (NASDAQGM:CLFD)</t>
  </si>
  <si>
    <t>ClearPoint Neuro, Inc. (NASDAQCM:CLPT)</t>
  </si>
  <si>
    <t>Clearwater Analytics Holdings, Inc. (NYSE:CWAN)</t>
  </si>
  <si>
    <t>Clearwater Paper Corporation (NYSE:CLW)</t>
  </si>
  <si>
    <t>Clearway Energy, Inc. (NYSE:CWEN.A)</t>
  </si>
  <si>
    <t>Cleveland-Cliffs Inc. (NYSE:CLF)</t>
  </si>
  <si>
    <t>ClimateRock (NASDAQGM:CLRC)</t>
  </si>
  <si>
    <t>Climb Global Solutions, Inc. (NASDAQGM:CLMB)</t>
  </si>
  <si>
    <t>Clipper Realty Inc. (NYSE:CLPR)</t>
  </si>
  <si>
    <t>Cloudflare, Inc. (NYSE:NET)</t>
  </si>
  <si>
    <t>CME Group Inc. (NASDAQGS:CME)</t>
  </si>
  <si>
    <t>CMS Energy Corporation (NYSE:CMS)</t>
  </si>
  <si>
    <t>CNA Financial Corporation (NYSE:CNA)</t>
  </si>
  <si>
    <t>CNB Financial Corporation (NASDAQGS:CCNE)</t>
  </si>
  <si>
    <t>CNH Industrial N.V. (NYSE:CNH)</t>
  </si>
  <si>
    <t>CNO Financial Group, Inc. (NYSE:CNO)</t>
  </si>
  <si>
    <t>CNX Resources Corporation (NYSE:CNX)</t>
  </si>
  <si>
    <t>Coastal Financial Corporation (NASDAQGS:CCB)</t>
  </si>
  <si>
    <t>Coca-Cola Consolidated, Inc. (NASDAQGS:COKE)</t>
  </si>
  <si>
    <t>Coca-Cola FEMSA, S.A.B. de C.V. (NYSE:KOF)</t>
  </si>
  <si>
    <t>Coda Octopus Group, Inc. (NASDAQCM:CODA)</t>
  </si>
  <si>
    <t>Codere Online Luxembourg, S.A. (NASDAQCM:CDRO)</t>
  </si>
  <si>
    <t>Coeur Mining, Inc. (NYSE:CDE)</t>
  </si>
  <si>
    <t>Cogent Biosciences, Inc. (NASDAQGS:COGT)</t>
  </si>
  <si>
    <t>Cogent Communications Holdings, Inc. (NASDAQGS:CCOI)</t>
  </si>
  <si>
    <t>Cognex Corporation (NASDAQGS:CGNX)</t>
  </si>
  <si>
    <t>Cognizant Technology Solutions Corporation (NASDAQGS:CTSH)</t>
  </si>
  <si>
    <t>Cognyte Software Ltd. (NASDAQGS:CGNT)</t>
  </si>
  <si>
    <t>Cohen &amp; Steers Closed-End Opportunity Fund, Inc. (NYSE:FOF)</t>
  </si>
  <si>
    <t>Cohen &amp; Steers Infrastructure Fund, Inc (NYSE:UTF)</t>
  </si>
  <si>
    <t>Cohen &amp; Steers Limited Duration Preferred and Income Fund, Inc. (NYSE:LDP)</t>
  </si>
  <si>
    <t>Cohen &amp; Steers Quality Income Realty Fund, Inc. (NYSE:RQI)</t>
  </si>
  <si>
    <t>Cohen &amp; Steers Real Estate Opportunities &amp; Income Fund (NYSE:RLTY)</t>
  </si>
  <si>
    <t>Cohen &amp; Steers REIT and Preferred Income Fund, Inc. (NYSE:RNP)</t>
  </si>
  <si>
    <t>Cohen &amp; Steers Select Preferred and Income Fund, Inc. (NYSE:PSF)</t>
  </si>
  <si>
    <t>Cohen &amp; Steers Tax-Advantaged Preferred Securities and Income Fund (NYSE:PTA)</t>
  </si>
  <si>
    <t>Cohen &amp; Steers Total Return Realty Fund, Inc. (NYSE:RFI)</t>
  </si>
  <si>
    <t>Cohen &amp; Steers, Inc. (NYSE:CNS)</t>
  </si>
  <si>
    <t>Cohen Circle Acquisition Corp. I (NASDAQGM:CCIR.U)</t>
  </si>
  <si>
    <t>Coherent Corp. (NYSE:COHR)</t>
  </si>
  <si>
    <t>Cohu, Inc. (NASDAQGS:COHU)</t>
  </si>
  <si>
    <t>Coinbase Global, Inc. (NASDAQGS:COIN)</t>
  </si>
  <si>
    <t>Coinshares Valkyrie Bitcoin Fund (NASDAQGM:BRRR)</t>
  </si>
  <si>
    <t>Colgate-Palmolive Company (NYSE:CL)</t>
  </si>
  <si>
    <t>Coliseum Acquisition Corp. (NASDAQCM:MITA)</t>
  </si>
  <si>
    <t>Collaborative Investment Series Trust - The SPAC and New Issue ETF (NASDAQGM:SPCX)</t>
  </si>
  <si>
    <t>Collegium Pharmaceutical, Inc. (NASDAQGS:COLL)</t>
  </si>
  <si>
    <t>Colombier Acquisition Corp. II (NYSE:CLBR)</t>
  </si>
  <si>
    <t>Colony Bankcorp, Inc. (NASDAQGM:CBAN)</t>
  </si>
  <si>
    <t>Color Star Technology Co., Ltd. (NASDAQCM:ADD)</t>
  </si>
  <si>
    <t>Columbia Banking System, Inc. (NASDAQGS:COLB)</t>
  </si>
  <si>
    <t>Columbia Financial, Inc. (NASDAQGS:CLBK)</t>
  </si>
  <si>
    <t>Columbia Seligman Premium Technology Growth Fund (NYSE:STK)</t>
  </si>
  <si>
    <t>Columbia Sportswear Company (NASDAQGS:COLM)</t>
  </si>
  <si>
    <t>Columbus McKinnon Corporation (NASDAQGS:CMCO)</t>
  </si>
  <si>
    <t>Comcast Corporation (NASDAQGS:CMCSA)</t>
  </si>
  <si>
    <t>Comerica Incorporated (NYSE:CMA)</t>
  </si>
  <si>
    <t>Comfort Systems USA, Inc. (NYSE:FIX)</t>
  </si>
  <si>
    <t>Commerce Bancshares, Inc. (NASDAQGS:CBSH)</t>
  </si>
  <si>
    <t>Commercial Metals Company (NYSE:CMC)</t>
  </si>
  <si>
    <t>Community Financial System, Inc. (NYSE:CBU)</t>
  </si>
  <si>
    <t>Community Healthcare Trust Incorporated (NYSE:CHCT)</t>
  </si>
  <si>
    <t>Community Trust Bancorp, Inc. (NASDAQGS:CTBI)</t>
  </si>
  <si>
    <t>Community West Bancshares (NASDAQCM:CWBC)</t>
  </si>
  <si>
    <t>Commvault Systems, Inc. (NASDAQGS:CVLT)</t>
  </si>
  <si>
    <t>Compañía de Minas Buenaventura S.A.A. (NYSE:BVN)</t>
  </si>
  <si>
    <t>Compass Diversified (NYSE:CODI)</t>
  </si>
  <si>
    <t>Compass Minerals International, Inc. (NYSE:CMP)</t>
  </si>
  <si>
    <t>COMPASS Pathways plc (NASDAQGS:CMPS)</t>
  </si>
  <si>
    <t>Compass, Inc. (NYSE:COMP)</t>
  </si>
  <si>
    <t>CompoSecure, Inc. (NASDAQGM:CMPO)</t>
  </si>
  <si>
    <t>comScore, Inc. (NASDAQGS:SCOR)</t>
  </si>
  <si>
    <t>Comstock Holding Companies, Inc. (NASDAQCM:CHCI)</t>
  </si>
  <si>
    <t>Comstock Resources, Inc. (NYSE:CRK)</t>
  </si>
  <si>
    <t>Conagra Brands, Inc. (NYSE:CAG)</t>
  </si>
  <si>
    <t>Concentra Group Holdings Parent, Inc. (NYSE:CON)</t>
  </si>
  <si>
    <t>Concentrix Corporation (NASDAQGS:CNXC)</t>
  </si>
  <si>
    <t>Concord Medical Services Holdings Limited (NYSE:CCM)</t>
  </si>
  <si>
    <t>Concrete Pumping Holdings, Inc. (NASDAQCM:BBCP)</t>
  </si>
  <si>
    <t>Confluent, Inc. (NASDAQGS:CFLT)</t>
  </si>
  <si>
    <t>CONMED Corporation (NYSE:CNMD)</t>
  </si>
  <si>
    <t>ConnectOne Bancorp, Inc. (NASDAQGS:CNOB)</t>
  </si>
  <si>
    <t>Connexa Sports Technologies Inc. (NASDAQCM:YYAI)</t>
  </si>
  <si>
    <t>ConocoPhillips (NYSE:COP)</t>
  </si>
  <si>
    <t>Consensus Cloud Solutions, Inc. (NASDAQGS:CCSI)</t>
  </si>
  <si>
    <t>CONSOL Energy Inc. (NYSE:CEIX)</t>
  </si>
  <si>
    <t>Consolidated Edison, Inc. (NYSE:ED)</t>
  </si>
  <si>
    <t>Consolidated Water Co. Ltd. (NASDAQGS:CWCO)</t>
  </si>
  <si>
    <t>Constellation Brands, Inc. (NYSE:STZ)</t>
  </si>
  <si>
    <t>Constellation Energy Corporation (NASDAQGS:CEG)</t>
  </si>
  <si>
    <t>Constellium SE (NYSE:CSTM)</t>
  </si>
  <si>
    <t>Construction Partners, Inc. (NASDAQGS:ROAD)</t>
  </si>
  <si>
    <t>Consumer Portfolio Services, Inc. (NASDAQGM:CPSS)</t>
  </si>
  <si>
    <t>ContextLogic Inc. (NASDAQGS:LOGC)</t>
  </si>
  <si>
    <t>Contineum Therapeutics, Inc. (NASDAQGS:CTNM)</t>
  </si>
  <si>
    <t>Cooper-Standard Holdings Inc. (NYSE:CPS)</t>
  </si>
  <si>
    <t>Copa Holdings, S.A. (NYSE:CPA)</t>
  </si>
  <si>
    <t>Copart, Inc. (NASDAQGS:CPRT)</t>
  </si>
  <si>
    <t>COPT Defense Properties (NYSE:CDP)</t>
  </si>
  <si>
    <t>Corbus Pharmaceuticals Holdings, Inc. (NASDAQCM:CRBP)</t>
  </si>
  <si>
    <t>Corcept Therapeutics Incorporated (NASDAQCM:CORT)</t>
  </si>
  <si>
    <t>Core &amp; Main, Inc. (NYSE:CNM)</t>
  </si>
  <si>
    <t>Core Laboratories Inc. (NYSE:CLB)</t>
  </si>
  <si>
    <t>Core Scientific, Inc. (NASDAQGS:CORZ)</t>
  </si>
  <si>
    <t>Corebridge Financial, Inc. (NYSE:CRBG)</t>
  </si>
  <si>
    <t>CoreCard Corporation (NYSE:CCRD)</t>
  </si>
  <si>
    <t>CoreCivic, Inc. (NYSE:CXW)</t>
  </si>
  <si>
    <t>CorMedix Inc. (NASDAQGM:CRMD)</t>
  </si>
  <si>
    <t>Corning Incorporated (NYSE:GLW)</t>
  </si>
  <si>
    <t>Corpay, Inc. (NYSE:CPAY)</t>
  </si>
  <si>
    <t>Corporación América Airports S.A. (NYSE:CAAP)</t>
  </si>
  <si>
    <t>Corsair Gaming, Inc. (NASDAQGS:CRSR)</t>
  </si>
  <si>
    <t>Corteva, Inc. (NYSE:CTVA)</t>
  </si>
  <si>
    <t>CorVel Corporation (NASDAQGS:CRVL)</t>
  </si>
  <si>
    <t>Corvus Pharmaceuticals, Inc. (NASDAQGM:CRVS)</t>
  </si>
  <si>
    <t>Costamare Inc. (NYSE:CMRE)</t>
  </si>
  <si>
    <t>CoStar Group, Inc. (NASDAQGS:CSGP)</t>
  </si>
  <si>
    <t>Costco Wholesale Corporation (NASDAQGS:COST)</t>
  </si>
  <si>
    <t>Coterra Energy Inc. (NYSE:CTRA)</t>
  </si>
  <si>
    <t>Coty Inc. (NYSE:COTY)</t>
  </si>
  <si>
    <t>Couchbase, Inc. (NASDAQGS:BASE)</t>
  </si>
  <si>
    <t>Coupang, Inc. (NYSE:CPNG)</t>
  </si>
  <si>
    <t>Coursera, Inc. (NYSE:COUR)</t>
  </si>
  <si>
    <t>Cousins Properties Incorporated (NYSE:CUZ)</t>
  </si>
  <si>
    <t>Covenant Logistics Group, Inc. (NYSE:CVLG)</t>
  </si>
  <si>
    <t>Coya Therapeutics, Inc. (NASDAQCM:COYA)</t>
  </si>
  <si>
    <t>CPI Card Group Inc. (NASDAQGM:PMTS)</t>
  </si>
  <si>
    <t>CRA International, Inc. (NASDAQGS:CRAI)</t>
  </si>
  <si>
    <t>Cracker Barrel Old Country Store, Inc. (NASDAQGS:CBRL)</t>
  </si>
  <si>
    <t>Crane Company (NYSE:CR)</t>
  </si>
  <si>
    <t>Crane NXT, Co. (NYSE:CXT)</t>
  </si>
  <si>
    <t>Crawford &amp; Company (NYSE:CRD.B)</t>
  </si>
  <si>
    <t>Credicorp Ltd. (NYSE:BAP)</t>
  </si>
  <si>
    <t>Credit Acceptance Corporation (NASDAQGS:CACC)</t>
  </si>
  <si>
    <t>Credo Technology Group Holding Ltd (NASDAQGS:CRDO)</t>
  </si>
  <si>
    <t>Crescent Capital BDC, Inc. (NASDAQGM:CCAP)</t>
  </si>
  <si>
    <t>Crescent Energy Company (NYSE:CRGY)</t>
  </si>
  <si>
    <t>CRH plc (NYSE:CRH)</t>
  </si>
  <si>
    <t>Cricut, Inc. (NASDAQGS:CRCT)</t>
  </si>
  <si>
    <t>Crinetics Pharmaceuticals, Inc. (NASDAQGS:CRNX)</t>
  </si>
  <si>
    <t>CRISPR Therapeutics AG (NASDAQGM:CRSP)</t>
  </si>
  <si>
    <t>Criteo S.A. (NASDAQGS:CRTO)</t>
  </si>
  <si>
    <t>Critical Metals Corp. (NASDAQGM:CRML)</t>
  </si>
  <si>
    <t>Crocs, Inc. (NASDAQGS:CROX)</t>
  </si>
  <si>
    <t>Cross Country Healthcare, Inc. (NASDAQGS:CCRN)</t>
  </si>
  <si>
    <t>Cross Timbers Royalty Trust (NYSE:CRT)</t>
  </si>
  <si>
    <t>CrossAmerica Partners LP (NYSE:CAPL)</t>
  </si>
  <si>
    <t>CrossFirst Bankshares, Inc. (NASDAQGS:CFB)</t>
  </si>
  <si>
    <t>CrowdStrike Holdings, Inc. (NASDAQGS:CRWD)</t>
  </si>
  <si>
    <t>Crown Castle Inc. (NYSE:CCI)</t>
  </si>
  <si>
    <t>Crown Holdings, Inc. (NYSE:CCK)</t>
  </si>
  <si>
    <t>Cryoport, Inc. (NASDAQCM:CYRX)</t>
  </si>
  <si>
    <t>CS Disco, Inc. (NYSE:LAW)</t>
  </si>
  <si>
    <t>CSG Systems International, Inc. (NASDAQGS:CSGS)</t>
  </si>
  <si>
    <t>CSLM Acquisition Corp. (NASDAQCM:CSLM)</t>
  </si>
  <si>
    <t>CSP Inc. (NASDAQGM:CSPI)</t>
  </si>
  <si>
    <t>CSW Industrials, Inc. (NASDAQGS:CSWI)</t>
  </si>
  <si>
    <t>CSX Corporation (NASDAQGS:CSX)</t>
  </si>
  <si>
    <t>CTO Realty Growth, Inc. (NYSE:CTO)</t>
  </si>
  <si>
    <t>CTS Corporation (NYSE:CTS)</t>
  </si>
  <si>
    <t>CubeSmart (NYSE:CUBE)</t>
  </si>
  <si>
    <t>Cullen/Frost Bankers, Inc. (NYSE:CFR)</t>
  </si>
  <si>
    <t>Cullinan Therapeutics, Inc. (NASDAQGS:CGEM)</t>
  </si>
  <si>
    <t>Culp, Inc. (NYSE:CULP)</t>
  </si>
  <si>
    <t>Cummins Inc. (NYSE:CMI)</t>
  </si>
  <si>
    <t>Curbline Properties Corp. (NYSE:CURB)</t>
  </si>
  <si>
    <t>Curtiss-Wright Corporation (NYSE:CW)</t>
  </si>
  <si>
    <t>Cushman &amp; Wakefield plc (NYSE:CWK)</t>
  </si>
  <si>
    <t>Custom Truck One Source, Inc. (NYSE:CTOS)</t>
  </si>
  <si>
    <t>Customers Bancorp, Inc. (NYSE:CUBI)</t>
  </si>
  <si>
    <t>CVB Financial Corp. (NASDAQGS:CVBF)</t>
  </si>
  <si>
    <t>CVR Energy, Inc. (NYSE:CVI)</t>
  </si>
  <si>
    <t>CVR Partners, LP (NYSE:UAN)</t>
  </si>
  <si>
    <t>CVRx, Inc. (NASDAQGS:CVRX)</t>
  </si>
  <si>
    <t>CVS Health Corporation (NYSE:CVS)</t>
  </si>
  <si>
    <t>CyberArk Software Ltd. (NASDAQGS:CYBR)</t>
  </si>
  <si>
    <t>Cyngn Inc. (NASDAQCM:CYN)</t>
  </si>
  <si>
    <t>Cytek Biosciences, Inc. (NASDAQGS:CTKB)</t>
  </si>
  <si>
    <t>Cytokinetics, Incorporated (NASDAQGS:CYTK)</t>
  </si>
  <si>
    <t>D.R. Horton, Inc. (NYSE:DHI)</t>
  </si>
  <si>
    <t>Daily Journal Corporation (NASDAQCM:DJCO)</t>
  </si>
  <si>
    <t>Daktronics, Inc. (NASDAQGS:DAKT)</t>
  </si>
  <si>
    <t>DallasNews Corporation (NASDAQCM:DALN)</t>
  </si>
  <si>
    <t>Dana Incorporated (NYSE:DAN)</t>
  </si>
  <si>
    <t>Danaher Corporation (NYSE:DHR)</t>
  </si>
  <si>
    <t>Danaos Corporation (NYSE:DAC)</t>
  </si>
  <si>
    <t>Danimer Scientific, Inc. (NYSE:DNMR)</t>
  </si>
  <si>
    <t>Daqo New Energy Corp. (NYSE:DQ)</t>
  </si>
  <si>
    <t>Darden Restaurants, Inc. (NYSE:DRI)</t>
  </si>
  <si>
    <t>Darling Ingredients Inc. (NYSE:DAR)</t>
  </si>
  <si>
    <t>Datadog, Inc. (NASDAQGS:DDOG)</t>
  </si>
  <si>
    <t>Dave &amp; Buster's Entertainment, Inc. (NASDAQGS:PLAY)</t>
  </si>
  <si>
    <t>Dave Inc. (NASDAQGM:DAVE)</t>
  </si>
  <si>
    <t>DaVita Inc. (NYSE:DVA)</t>
  </si>
  <si>
    <t>Daxor Corporation (NASDAQCM:DXR)</t>
  </si>
  <si>
    <t>Day One Biopharmaceuticals, Inc. (NASDAQGS:DAWN)</t>
  </si>
  <si>
    <t>Dayforce Inc. (NYSE:DAY)</t>
  </si>
  <si>
    <t>DBX ETF Trust - Xtrackers Artificial Intelligence and Big Data ETF (NASDAQGM:XAIX)</t>
  </si>
  <si>
    <t>DBX ETF Trust - Xtrackers California Municipal Bond ETF (NASDAQGM:CA)</t>
  </si>
  <si>
    <t>DBX ETF Trust - Xtrackers Cybersecurity Select Equity ETF (NASDAQGM:PSWD)</t>
  </si>
  <si>
    <t>DBX ETF Trust - Xtrackers RREEF Global Natural Resources ETF (NASDAQGM:NRES)</t>
  </si>
  <si>
    <t>DBX ETF Trust - Xtrackers Semiconductor Select Equity ETF (NASDAQGM:CHPS)</t>
  </si>
  <si>
    <t>DBX ETF Trust - Xtrackers US Green Infrastructure Select Equity ETF (NASDAQGM:UPGR)</t>
  </si>
  <si>
    <t>Deckers Outdoor Corporation (NYSE:DECK)</t>
  </si>
  <si>
    <t>Deere &amp; Company (NYSE:DE)</t>
  </si>
  <si>
    <t>Delcath Systems, Inc. (NASDAQCM:DCTH)</t>
  </si>
  <si>
    <t>Delek Logistics Partners, LP (NYSE:DKL)</t>
  </si>
  <si>
    <t>Delek US Holdings, Inc. (NYSE:DK)</t>
  </si>
  <si>
    <t>Dell Technologies Inc. (NYSE:DELL)</t>
  </si>
  <si>
    <t>Delta Air Lines, Inc. (NYSE:DAL)</t>
  </si>
  <si>
    <t>Deluxe Corporation (NYSE:DLX)</t>
  </si>
  <si>
    <t>Denali Capital Acquisition Corp. (NASDAQGM:DECA)</t>
  </si>
  <si>
    <t>Denali Therapeutics Inc. (NASDAQGS:DNLI)</t>
  </si>
  <si>
    <t>Denny's Corporation (NASDAQCM:DENN)</t>
  </si>
  <si>
    <t>DENTSPLY SIRONA Inc. (NASDAQGS:XRAY)</t>
  </si>
  <si>
    <t>Design Therapeutics, Inc. (NASDAQGS:DSGN)</t>
  </si>
  <si>
    <t>Designer Brands Inc. (NYSE:DBI)</t>
  </si>
  <si>
    <t>Despegar.com, Corp. (NYSE:DESP)</t>
  </si>
  <si>
    <t>Destra Multi-Alternative Fund (NYSE:DMA)</t>
  </si>
  <si>
    <t>Devon Energy Corporation (NYSE:DVN)</t>
  </si>
  <si>
    <t>DexCom, Inc. (NASDAQGS:DXCM)</t>
  </si>
  <si>
    <t>DHT Holdings, Inc. (NYSE:DHT)</t>
  </si>
  <si>
    <t>Diamond Hill Investment Group, Inc. (NASDAQGS:DHIL)</t>
  </si>
  <si>
    <t>Diamondback Energy, Inc. (NASDAQGS:FANG)</t>
  </si>
  <si>
    <t>DiamondRock Hospitality Company (NYSE:DRH)</t>
  </si>
  <si>
    <t>Dianthus Therapeutics, Inc. (NASDAQCM:DNTH)</t>
  </si>
  <si>
    <t>DICK'S Sporting Goods, Inc. (NYSE:DKS)</t>
  </si>
  <si>
    <t>Diebold Nixdorf, Incorporated (NYSE:DBD)</t>
  </si>
  <si>
    <t>Digi International Inc. (NASDAQGS:DGII)</t>
  </si>
  <si>
    <t>Digimarc Corporation (NASDAQGS:DMRC)</t>
  </si>
  <si>
    <t>Digital Realty Trust, Inc. (NYSE:DLR)</t>
  </si>
  <si>
    <t>DigitalBridge Group, Inc. (NYSE:DBRG)</t>
  </si>
  <si>
    <t>DigitalOcean Holdings, Inc. (NYSE:DOCN)</t>
  </si>
  <si>
    <t>Dillard's, Inc. (NYSE:DDS)</t>
  </si>
  <si>
    <t>Dime Community Bancshares, Inc. (NASDAQGS:DCOM)</t>
  </si>
  <si>
    <t>Dimensional ETF Trust - Dimensional Global Credit ETF (NASDAQGM:DGCB)</t>
  </si>
  <si>
    <t>Dimensional ETF Trust - Dimensional Global ex US Core Fixed Income ETF (NASDAQGM:DFGX)</t>
  </si>
  <si>
    <t>Dine Brands Global, Inc. (NYSE:DIN)</t>
  </si>
  <si>
    <t>Diodes Incorporated (NASDAQGS:DIOD)</t>
  </si>
  <si>
    <t>Direxion Shares ETF Trust - Direxion Daily AAPL Bear 1X Shares (NASDAQGM:AAPD)</t>
  </si>
  <si>
    <t>Direxion Shares ETF Trust - Direxion Daily AAPL Bull 1.5X Shares (NASDAQGM:AAPU)</t>
  </si>
  <si>
    <t>Direxion Shares ETF Trust - Direxion Daily AMZN Bear 1X Shares (NASDAQGM:AMZD)</t>
  </si>
  <si>
    <t>Direxion Shares ETF Trust - Direxion Daily AMZN Bull 2X Shares (NASDAQGM:AMZU)</t>
  </si>
  <si>
    <t>Direxion Shares ETF Trust - Direxion Daily AVGO Bear 1X Shares (NASDAQGM:AVS)</t>
  </si>
  <si>
    <t>Direxion Shares ETF Trust - Direxion Daily AVGO Bull 2X Shares (NASDAQGM:AVL)</t>
  </si>
  <si>
    <t>Direxion Shares ETF Trust - Direxion Daily GOOGL Bear 1X Shares (NASDAQGM:GGLS)</t>
  </si>
  <si>
    <t>Direxion Shares ETF Trust - Direxion Daily GOOGL Bull 2X Shares (NASDAQGM:GGLL)</t>
  </si>
  <si>
    <t>Direxion Shares ETF Trust - Direxion Daily MSFT Bear 1X Shares (NASDAQGM:MSFD)</t>
  </si>
  <si>
    <t>Direxion Shares ETF Trust - Direxion Daily MSFT Bull 2X Shares (NASDAQGM:MSFU)</t>
  </si>
  <si>
    <t>Direxion Shares ETF Trust - Direxion Daily MU Bear 1X Shares (NASDAQGM:MUD)</t>
  </si>
  <si>
    <t>Direxion Shares ETF Trust - Direxion Daily MU Bull 2X Shares (NASDAQGM:MUU)</t>
  </si>
  <si>
    <t>Direxion Shares ETF Trust - Direxion Daily NFLX Bear 1X Shares (NASDAQGM:NFXS)</t>
  </si>
  <si>
    <t>Direxion Shares ETF Trust - Direxion Daily NFLX Bull 2X Shares (NASDAQGM:NFXL)</t>
  </si>
  <si>
    <t>Direxion Shares ETF Trust - Direxion Daily NVDA Bear 1X Shares (NASDAQGM:NVDD)</t>
  </si>
  <si>
    <t>Direxion Shares ETF Trust - Direxion Daily NVDA Bull 2X Shares (NASDAQGM:NVDU)</t>
  </si>
  <si>
    <t>Direxion Shares ETF Trust - Direxion Daily TSLA Bear 1X Shares (NASDAQGM:TSLS)</t>
  </si>
  <si>
    <t>Direxion Shares ETF Trust - Direxion Daily TSLA Bull 2X Shares (NASDAQGM:TSLL)</t>
  </si>
  <si>
    <t>Direxion Shares ETF Trust - Direxion Daily TSM Bear 1X Shares (NASDAQGM:TSMZ)</t>
  </si>
  <si>
    <t>Direxion Shares ETF Trust - Direxion Daily TSM Bull 2X Shares (NASDAQGM:TSMX)</t>
  </si>
  <si>
    <t>Direxion Shares ETF Trust - Direxion NASDAQ-100 Equal Weighted Index Shares (NASDAQGM:QQQE)</t>
  </si>
  <si>
    <t>Disc Medicine, Inc. (NASDAQGM:IRON)</t>
  </si>
  <si>
    <t>Discover Financial Services (NYSE:DFS)</t>
  </si>
  <si>
    <t>Distoken Acquisition Corporation (NASDAQGM:DIST)</t>
  </si>
  <si>
    <t>Distribution Solutions Group, Inc. (NASDAQGS:DSGR)</t>
  </si>
  <si>
    <t>DLH Holdings Corp. (NASDAQCM:DLHC)</t>
  </si>
  <si>
    <t>DLocal Limited (NASDAQGS:DLO)</t>
  </si>
  <si>
    <t>DMC Global Inc. (NASDAQGS:BOOM)</t>
  </si>
  <si>
    <t>DNOW Inc. (NYSE:DNOW)</t>
  </si>
  <si>
    <t>DNP Select Income Fund Inc. (NYSE:DNP)</t>
  </si>
  <si>
    <t>DocuSign, Inc. (NASDAQGS:DOCU)</t>
  </si>
  <si>
    <t>Dogness (International) Corporation (NASDAQCM:DOGZ)</t>
  </si>
  <si>
    <t>Dolby Laboratories, Inc. (NYSE:DLB)</t>
  </si>
  <si>
    <t>Dole plc (NYSE:DOLE)</t>
  </si>
  <si>
    <t>Dollar General Corporation (NYSE:DG)</t>
  </si>
  <si>
    <t>Dollar Tree, Inc. (NASDAQGS:DLTR)</t>
  </si>
  <si>
    <t>Dominion Energy, Inc. (NYSE:D)</t>
  </si>
  <si>
    <t>Domino's Pizza, Inc. (NYSE:DPZ)</t>
  </si>
  <si>
    <t>Domo, Inc. (NASDAQGM:DOMO)</t>
  </si>
  <si>
    <t>Donaldson Company, Inc. (NYSE:DCI)</t>
  </si>
  <si>
    <t>Donegal Group Inc. (NASDAQGS:DGIC.A)</t>
  </si>
  <si>
    <t>Donnelley Financial Solutions, Inc. (NYSE:DFIN)</t>
  </si>
  <si>
    <t>DoorDash, Inc. (NASDAQGS:DASH)</t>
  </si>
  <si>
    <t>Dorchester Minerals, L.P. (NASDAQGS:DMLP)</t>
  </si>
  <si>
    <t>Dorian LPG Ltd. (NYSE:LPG)</t>
  </si>
  <si>
    <t>Dorman Products, Inc. (NASDAQGS:DORM)</t>
  </si>
  <si>
    <t>DoubleDown Interactive Co., Ltd. (NASDAQGS:DDI)</t>
  </si>
  <si>
    <t>DoubleLine Income Solutions Fund (NYSE:DSL)</t>
  </si>
  <si>
    <t>DoubleLine Opportunistic Credit Fund (NYSE:DBL)</t>
  </si>
  <si>
    <t>DoubleLine Yield Opportunities Fund (NYSE:DLY)</t>
  </si>
  <si>
    <t>DoubleVerify Holdings, Inc. (NYSE:DV)</t>
  </si>
  <si>
    <t>Douglas Dynamics, Inc. (NYSE:PLOW)</t>
  </si>
  <si>
    <t>Douglas Emmett, Inc. (NYSE:DEI)</t>
  </si>
  <si>
    <t>DouYu International Holdings Limited (NASDAQGS:DOYU)</t>
  </si>
  <si>
    <t>Dover Corporation (NYSE:DOV)</t>
  </si>
  <si>
    <t>Dow Inc. (NYSE:DOW)</t>
  </si>
  <si>
    <t>Doximity, Inc. (NYSE:DOCS)</t>
  </si>
  <si>
    <t>DP Cap Acquisition Corp I (NASDAQCM:DPCS)</t>
  </si>
  <si>
    <t>DraftKings Inc. (NASDAQGS:DKNG)</t>
  </si>
  <si>
    <t>DRDGOLD Limited (NYSE:DRD)</t>
  </si>
  <si>
    <t>Dream Finders Homes, Inc. (NYSE:DFH)</t>
  </si>
  <si>
    <t>Driven Brands Holdings Inc. (NASDAQGS:DRVN)</t>
  </si>
  <si>
    <t>Dropbox, Inc. (NASDAQGS:DBX)</t>
  </si>
  <si>
    <t>DT Cloud Acquisition Corporation (NASDAQGM:DYCQ)</t>
  </si>
  <si>
    <t>DT Cloud Star Acquisition Corporation (NASDAQGM:DTSQ)</t>
  </si>
  <si>
    <t>DT Midstream, Inc. (NYSE:DTM)</t>
  </si>
  <si>
    <t>DTE Energy Company (NYSE:DTE)</t>
  </si>
  <si>
    <t>DTF Tax-Free Income 2028 Term Fund Inc. (NYSE:DTF)</t>
  </si>
  <si>
    <t>Ducommun Incorporated (NYSE:DCO)</t>
  </si>
  <si>
    <t>DUET Acquisition Corp. (NASDAQGM:DUET)</t>
  </si>
  <si>
    <t>Duff &amp; Phelps Utility and Infrastructure Fund Inc. (NYSE:DPG)</t>
  </si>
  <si>
    <t>Duke Energy Corporation (NYSE:DUK)</t>
  </si>
  <si>
    <t>Dun &amp; Bradstreet Holdings, Inc. (NYSE:DNB)</t>
  </si>
  <si>
    <t>Duolingo, Inc. (NASDAQGS:DUOL)</t>
  </si>
  <si>
    <t>DuPont de Nemours, Inc. (NYSE:DD)</t>
  </si>
  <si>
    <t>Dutch Bros Inc. (NYSE:BROS)</t>
  </si>
  <si>
    <t>DWS Municipal Income Trust (NYSE:KTF)</t>
  </si>
  <si>
    <t>DXC Technology Company (NYSE:DXC)</t>
  </si>
  <si>
    <t>DXP Enterprises, Inc. (NASDAQGS:DXPE)</t>
  </si>
  <si>
    <t>Dycom Industries, Inc. (NYSE:DY)</t>
  </si>
  <si>
    <t>Dynatrace, Inc. (NYSE:DT)</t>
  </si>
  <si>
    <t>Dynavax Technologies Corporation (NASDAQGS:DVAX)</t>
  </si>
  <si>
    <t>Dyne Therapeutics, Inc. (NASDAQGS:DYN)</t>
  </si>
  <si>
    <t>Dynex Capital, Inc. (NYSE:DX)</t>
  </si>
  <si>
    <t>e.l.f. Beauty, Inc. (NYSE:ELF)</t>
  </si>
  <si>
    <t>EA Series Trust - Alpha Architect High Inflation and Deflation ETF (NASDAQGM:HIDE)</t>
  </si>
  <si>
    <t>EA Series Trust - Alpha Architect International Quantitative Momentum ETF (NASDAQGM:IMOM)</t>
  </si>
  <si>
    <t>EA Series Trust - Alpha Architect International Quantitative Value ETF (NASDAQGM:IVAL)</t>
  </si>
  <si>
    <t>EA Series Trust - Alpha Architect U.S. Quantitative Momentum ETF (NASDAQGM:QMOM)</t>
  </si>
  <si>
    <t>EA Series Trust - Alpha Architect U.S. Quantitative Value ETF (NASDAQGM:QVAL)</t>
  </si>
  <si>
    <t>EA Series Trust - Alpha Architect Value Momentum Trend ETF (NASDAQGM:VMOT)</t>
  </si>
  <si>
    <t>EA Series Trust - Alpha Blue Capital US Small-Mid Cap Dynamic ETF (NASDAQGM:ABCS)</t>
  </si>
  <si>
    <t>EA Series Trust - Altrius Global Dividend ETF (NASDAQGM:DIVD)</t>
  </si>
  <si>
    <t>EA Series Trust - AOT Growth and Innovation ETF (NASDAQGM:AOTG)</t>
  </si>
  <si>
    <t>EA Series Trust - Argent Mid Cap ETF (NASDAQGM:AMID)</t>
  </si>
  <si>
    <t>EA Series Trust - Astoria US Equal Weight Quality Kings ETF (NASDAQGM:ROE)</t>
  </si>
  <si>
    <t>EA Series Trust - Astoria US Quality Growth Kings ETF (NASDAQGM:GQQQ)</t>
  </si>
  <si>
    <t>EA Series Trust - Bridges Capital Tactical ETF (NASDAQGM:BDGS)</t>
  </si>
  <si>
    <t>EA Series Trust - Burney U.S. Factor Rotation ETF (NASDAQGM:BRNY)</t>
  </si>
  <si>
    <t>EA Series Trust - Bushido Capital US Equity ETF (NASDAQGM:SMRI)</t>
  </si>
  <si>
    <t>EA Series Trust - Guru Favorite Stocks ETF (NASDAQGM:GFGF)</t>
  </si>
  <si>
    <t>EA Series Trust - Honeytree U.S. Equity ETF (NASDAQGM:BEEZ)</t>
  </si>
  <si>
    <t>EA Series Trust - Keating Active ETF (NASDAQGM:KEAT)</t>
  </si>
  <si>
    <t>EA Series Trust - MarketDesk Focused U.S. Dividend ETF (NASDAQGM:FDIV)</t>
  </si>
  <si>
    <t>EA Series Trust - MKAM ETF (NASDAQGM:MKAM)</t>
  </si>
  <si>
    <t>EA Series Trust - Relative Sentiment Tactical Allocation ETF (NASDAQGM:MOOD)</t>
  </si>
  <si>
    <t>EA Series Trust - Research Affiliates Deletions ETF (NASDAQGM:NIXT)</t>
  </si>
  <si>
    <t>EA Series Trust - StockSnips AI-Powered Sentiment US All Cap ETF (NASDAQGM:NEWZ)</t>
  </si>
  <si>
    <t>EA Series Trust - Strive 1000 Dividend Growth ETF (NYSE:STXD)</t>
  </si>
  <si>
    <t>EA Series Trust - Strive 1000 Growth ETF (NYSE:STXG)</t>
  </si>
  <si>
    <t>EA Series Trust - Strive 1000 Value ETF (NYSE:STXV)</t>
  </si>
  <si>
    <t>EA Series Trust - Strive 500 ETF (NYSE:STRV)</t>
  </si>
  <si>
    <t>EA Series Trust - Strive Emerging Markets Ex-China ETF (NYSE:STXE)</t>
  </si>
  <si>
    <t>EA Series Trust - Strive Enhanced Income Short Maturity ETF (NYSE:BUXX)</t>
  </si>
  <si>
    <t>EA Series Trust - Strive Mid-Cap ETF (NYSE:STXM)</t>
  </si>
  <si>
    <t>EA Series Trust - Strive Natural Resources and Security ETF (NYSE:FTWO)</t>
  </si>
  <si>
    <t>EA Series Trust - Strive Small-Cap ETF (NYSE:STXK)</t>
  </si>
  <si>
    <t>EA Series Trust - Strive Total Return Bond ETF (NYSE:STXT)</t>
  </si>
  <si>
    <t>EA Series Trust - Strive U.S. Energy ETF (NYSE:DRLL)</t>
  </si>
  <si>
    <t>EA Series Trust - Strive U.S. Semiconductor ETF (NYSE:SHOC)</t>
  </si>
  <si>
    <t>Eagle Bancorp Montana, Inc. (NASDAQGM:EBMT)</t>
  </si>
  <si>
    <t>Eagle Bancorp, Inc. (NASDAQCM:EGBN)</t>
  </si>
  <si>
    <t>Eagle Materials Inc. (NYSE:EXP)</t>
  </si>
  <si>
    <t>Eagle Point Credit Company Inc. (NYSE:ECC)</t>
  </si>
  <si>
    <t>Eagle Point Income Company Inc. (NYSE:EIC)</t>
  </si>
  <si>
    <t>East West Bancorp, Inc. (NASDAQGS:EWBC)</t>
  </si>
  <si>
    <t>Easterly Government Properties, Inc. (NYSE:DEA)</t>
  </si>
  <si>
    <t>Eastern Bankshares, Inc. (NASDAQGS:EBC)</t>
  </si>
  <si>
    <t>EastGroup Properties, Inc. (NYSE:EGP)</t>
  </si>
  <si>
    <t>Eastman Chemical Company (NYSE:EMN)</t>
  </si>
  <si>
    <t>Eaton Corporation plc (NYSE:ETN)</t>
  </si>
  <si>
    <t>Eaton Vance Enhanced Equity Income Fund (NYSE:EOI)</t>
  </si>
  <si>
    <t>Eaton Vance Enhanced Equity Income Fund II (NYSE:EOS)</t>
  </si>
  <si>
    <t>Eaton Vance Floating-Rate Income Trust (NYSE:EFT)</t>
  </si>
  <si>
    <t>Eaton Vance Municipal Income 2028 Term Trust (NYSE:ETX)</t>
  </si>
  <si>
    <t>Eaton Vance Municipal Income Trust (NYSE:EVN)</t>
  </si>
  <si>
    <t>Eaton Vance National Municipal Opportunities Trust (NYSE:EOT)</t>
  </si>
  <si>
    <t>Eaton Vance Risk-Managed Diversified Equity Income Fund (NYSE:ETJ)</t>
  </si>
  <si>
    <t>Eaton Vance Senior Floating-Rate Trust (NYSE:EFR)</t>
  </si>
  <si>
    <t>Eaton Vance Senior Income Trust (NYSE:EVF)</t>
  </si>
  <si>
    <t>Eaton Vance Short Duration Diversified Income Fund (NYSE:EVG)</t>
  </si>
  <si>
    <t>Eaton Vance Tax-Advantaged Dividend Income Fund (NYSE:EVT)</t>
  </si>
  <si>
    <t>Eaton Vance Tax-Advantaged Global Dividend Income Fund (NYSE:ETG)</t>
  </si>
  <si>
    <t>Eaton Vance Tax-Advantaged Global Dividend Opportunities Fund (NYSE:ETO)</t>
  </si>
  <si>
    <t>Eaton Vance Tax-Managed Buy-Write Income Fund (NYSE:ETB)</t>
  </si>
  <si>
    <t>Eaton Vance Tax-Managed Buy-Write Opportunities Fund (NYSE:ETV)</t>
  </si>
  <si>
    <t>Eaton Vance Tax-Managed Diversified Equity Income Fund (NYSE:ETY)</t>
  </si>
  <si>
    <t>Eaton Vance Tax-Managed Global Buy-Write Opportunities Fund (NYSE:ETW)</t>
  </si>
  <si>
    <t>Eaton Vance Tax-Managed Global Diversified Equity Income Fund (NYSE:EXG)</t>
  </si>
  <si>
    <t>Ebang International Holdings Inc. (NASDAQGS:EBON)</t>
  </si>
  <si>
    <t>eBay Inc. (NASDAQGS:EBAY)</t>
  </si>
  <si>
    <t>ECB Bancorp, Inc. (NASDAQCM:ECBK)</t>
  </si>
  <si>
    <t>EchoStar Corporation (NASDAQGS:SATS)</t>
  </si>
  <si>
    <t>Eco Wave Power Global AB (publ) (NASDAQCM:WAVE)</t>
  </si>
  <si>
    <t>Ecofin Sustainable and Social Impact Term Fund (NYSE:TEAF)</t>
  </si>
  <si>
    <t>Ecolab Inc. (NYSE:ECL)</t>
  </si>
  <si>
    <t>Ecovyst Inc. (NYSE:ECVT)</t>
  </si>
  <si>
    <t>Edgewell Personal Care Company (NYSE:EPC)</t>
  </si>
  <si>
    <t>Edgewise Therapeutics, Inc. (NASDAQGS:EWTX)</t>
  </si>
  <si>
    <t>Edison International (NYSE:EIX)</t>
  </si>
  <si>
    <t>Edwards Lifesciences Corporation (NYSE:EW)</t>
  </si>
  <si>
    <t>eGain Corporation (NASDAQCM:EGAN)</t>
  </si>
  <si>
    <t>EHang Holdings Limited (NASDAQGM:EH)</t>
  </si>
  <si>
    <t>El Pollo Loco Holdings, Inc. (NASDAQGS:LOCO)</t>
  </si>
  <si>
    <t>Elanco Animal Health Incorporated (NYSE:ELAN)</t>
  </si>
  <si>
    <t>Elastic N.V. (NYSE:ESTC)</t>
  </si>
  <si>
    <t>electroCore, Inc. (NASDAQCM:ECOR)</t>
  </si>
  <si>
    <t>Electronic Arts Inc. (NASDAQGS:EA)</t>
  </si>
  <si>
    <t>Element Solutions Inc (NYSE:ESI)</t>
  </si>
  <si>
    <t>Elevance Health, Inc. (NYSE:ELV)</t>
  </si>
  <si>
    <t>Eli Lilly and Company (NYSE:LLY)</t>
  </si>
  <si>
    <t>Elicio Therapeutics, Inc. (NASDAQCM:ELTX)</t>
  </si>
  <si>
    <t>Ellington Credit Company (NYSE:EARN)</t>
  </si>
  <si>
    <t>Ellington Financial Inc. (NYSE:EFC)</t>
  </si>
  <si>
    <t>Elme Communities (NYSE:ELME)</t>
  </si>
  <si>
    <t>Eltek Ltd. (NASDAQCM:ELTK)</t>
  </si>
  <si>
    <t>Embecta Corp. (NASDAQGS:EMBC)</t>
  </si>
  <si>
    <t>Embrace Change Acquisition Corp. (NASDAQGM:EMCG)</t>
  </si>
  <si>
    <t>EMCOR Group, Inc. (NYSE:EME)</t>
  </si>
  <si>
    <t>Emergent BioSolutions Inc. (NYSE:EBS)</t>
  </si>
  <si>
    <t>Emerson Electric Co. (NYSE:EMR)</t>
  </si>
  <si>
    <t>Empire State Realty Trust, Inc. (NYSE:ESRT)</t>
  </si>
  <si>
    <t>Employers Holdings, Inc. (NYSE:EIG)</t>
  </si>
  <si>
    <t>Enact Holdings, Inc. (NASDAQGS:ACT)</t>
  </si>
  <si>
    <t>Enanta Pharmaceuticals, Inc. (NASDAQGS:ENTA)</t>
  </si>
  <si>
    <t>Encompass Health Corporation (NYSE:EHC)</t>
  </si>
  <si>
    <t>Encore Capital Group, Inc. (NASDAQGS:ECPG)</t>
  </si>
  <si>
    <t>Endava plc (NYSE:DAVA)</t>
  </si>
  <si>
    <t>Endeavor Group Holdings, Inc. (NYSE:EDR)</t>
  </si>
  <si>
    <t>Energizer Holdings, Inc. (NYSE:ENR)</t>
  </si>
  <si>
    <t>Energy Recovery, Inc. (NASDAQGS:ERII)</t>
  </si>
  <si>
    <t>Energy Services of America Corporation (NASDAQCM:ESOA)</t>
  </si>
  <si>
    <t>Energy Transfer LP (NYSE:ET)</t>
  </si>
  <si>
    <t>Enerpac Tool Group Corp. (NYSE:EPAC)</t>
  </si>
  <si>
    <t>EnerSys (NYSE:ENS)</t>
  </si>
  <si>
    <t>Enfusion, Inc. (NYSE:ENFN)</t>
  </si>
  <si>
    <t>enGene Holdings Inc. (NASDAQCM:ENGN)</t>
  </si>
  <si>
    <t>Enhabit, Inc. (NYSE:EHAB)</t>
  </si>
  <si>
    <t>EnLink Midstream, LLC (NYSE:ENLC)</t>
  </si>
  <si>
    <t>Enliven Therapeutics, Inc. (NASDAQGS:ELVN)</t>
  </si>
  <si>
    <t>Ennis, Inc. (NYSE:EBF)</t>
  </si>
  <si>
    <t>Enova International, Inc. (NYSE:ENVA)</t>
  </si>
  <si>
    <t>Enovis Corporation (NYSE:ENOV)</t>
  </si>
  <si>
    <t>Enovix Corporation (NASDAQGS:ENVX)</t>
  </si>
  <si>
    <t>Enphase Energy, Inc. (NASDAQGM:ENPH)</t>
  </si>
  <si>
    <t>Enpro Inc. (NYSE:NPO)</t>
  </si>
  <si>
    <t>Enstar Group Limited (NASDAQGS:ESGR)</t>
  </si>
  <si>
    <t>Entegris, Inc. (NASDAQGS:ENTG)</t>
  </si>
  <si>
    <t>Entergy Corporation (NYSE:ETR)</t>
  </si>
  <si>
    <t>Enterprise Bancorp, Inc. (NASDAQGS:EBTC)</t>
  </si>
  <si>
    <t>Enterprise Financial Services Corp (NASDAQGS:EFSC)</t>
  </si>
  <si>
    <t>Enterprise Products Partners L.P. (NYSE:EPD)</t>
  </si>
  <si>
    <t>Entrada Therapeutics, Inc. (NASDAQGM:TRDA)</t>
  </si>
  <si>
    <t>EntrepreneurShares Series Trust - ERShares Private-Public Crossover ETF (NASDAQGM:XOVR)</t>
  </si>
  <si>
    <t>Envestnet, Inc. (NYSE:ENV)</t>
  </si>
  <si>
    <t>Enviri Corporation (NYSE:NVRI)</t>
  </si>
  <si>
    <t>Envista Holdings Corporation (NYSE:NVST)</t>
  </si>
  <si>
    <t>EOG Resources, Inc. (NYSE:EOG)</t>
  </si>
  <si>
    <t>EPAM Systems, Inc. (NYSE:EPAM)</t>
  </si>
  <si>
    <t>ePlus inc. (NASDAQGS:PLUS)</t>
  </si>
  <si>
    <t>EPR Properties (NYSE:EPR)</t>
  </si>
  <si>
    <t>Epsilon Energy Ltd. (NASDAQGM:EPSN)</t>
  </si>
  <si>
    <t>EQT Corporation (NYSE:EQT)</t>
  </si>
  <si>
    <t>Equifax Inc. (NYSE:EFX)</t>
  </si>
  <si>
    <t>Equinix, Inc. (NASDAQGS:EQIX)</t>
  </si>
  <si>
    <t>Equitable Holdings, Inc. (NYSE:EQH)</t>
  </si>
  <si>
    <t>Equity Bancshares, Inc. (NYSE:EQBK)</t>
  </si>
  <si>
    <t>Equity Commonwealth (NYSE:EQC)</t>
  </si>
  <si>
    <t>Equity LifeStyle Properties, Inc. (NYSE:ELS)</t>
  </si>
  <si>
    <t>Equity Residential (NYSE:EQR)</t>
  </si>
  <si>
    <t>EQV Ventures Acquisition Corp. (NYSE:EQV)</t>
  </si>
  <si>
    <t>Erie Indemnity Company (NASDAQGS:ERIE)</t>
  </si>
  <si>
    <t>Ermenegildo Zegna N.V. (NYSE:ZGN)</t>
  </si>
  <si>
    <t>ESAB Corporation (NYSE:ESAB)</t>
  </si>
  <si>
    <t>Escalade, Incorporated (NASDAQGM:ESCA)</t>
  </si>
  <si>
    <t>ESCO Technologies Inc. (NYSE:ESE)</t>
  </si>
  <si>
    <t>ESH Acquisition Corp. (NASDAQGM:ESHA)</t>
  </si>
  <si>
    <t>Esquire Financial Holdings, Inc. (NASDAQCM:ESQ)</t>
  </si>
  <si>
    <t>ESS Tech, Inc. (NYSE:GWH)</t>
  </si>
  <si>
    <t>ESSA Bancorp, Inc. (NASDAQGS:ESSA)</t>
  </si>
  <si>
    <t>Essent Group Ltd. (NYSE:ESNT)</t>
  </si>
  <si>
    <t>Essential Properties Realty Trust, Inc. (NYSE:EPRT)</t>
  </si>
  <si>
    <t>Essential Utilities, Inc. (NYSE:WTRG)</t>
  </si>
  <si>
    <t>Essex Property Trust, Inc. (NYSE:ESS)</t>
  </si>
  <si>
    <t>Establishment Labs Holdings Inc. (NASDAQCM:ESTA)</t>
  </si>
  <si>
    <t>ETF Opportunities Trust - IDX Dynamic Fixed Income ETF (NASDAQGM:DYFI)</t>
  </si>
  <si>
    <t>ETF Opportunities Trust - IDX Dynamic Innovation ETF (NASDAQGM:DYNI)</t>
  </si>
  <si>
    <t>ETF Opportunities Trust - REX FANG &amp; Innovation Equity Premium Income ETF (NASDAQGM:FEPI)</t>
  </si>
  <si>
    <t>ETF Opportunities Trust - SMI 3Fourteen Full-Cycle Trend ETF (NASDAQGM:FCTE)</t>
  </si>
  <si>
    <t>ETF Opportunities Trust - TappAlpha SPY Growth &amp; Daily Income ETF (NASDAQGM:TSPY)</t>
  </si>
  <si>
    <t>ETF Opportunities Trust - T-Rex 2X Long Tesla Daily Target ETF (NASDAQGM:TSLT)</t>
  </si>
  <si>
    <t>ETF Opportunities Trust - Tuttle Capital Daily 2X Inverse Regional Banks ETF (NASDAQGM:SKRE)</t>
  </si>
  <si>
    <t>ETF Opportunities Trust - WealthTrust DBS Long Term Growth ETF (NYSE:WLTG)</t>
  </si>
  <si>
    <t>ETF Series Solutions - AlphaMark Actively Managed Small Cap ETF (NASDAQGM:SMCP)</t>
  </si>
  <si>
    <t>ETF Series Solutions - Defiance Connective Technologies ETF (NASDAQGM:SIXG)</t>
  </si>
  <si>
    <t>ETF Series Solutions - Defiance Quantum ETF (NASDAQGM:QTUM)</t>
  </si>
  <si>
    <t>ETF Series Solutions - Distillate International Fundamental Stability &amp; Value ETF (NYSE:DSTX)</t>
  </si>
  <si>
    <t>ETF Series Solutions - Distillate Small/Mid Cash Flow ETF (NYSE:DSMC)</t>
  </si>
  <si>
    <t>ETF Series Solutions - Range Cancer Therapeutics ETF (NASDAQGM:CNCR)</t>
  </si>
  <si>
    <t>Ethan Allen Interiors Inc. (NYSE:ETD)</t>
  </si>
  <si>
    <t>Eton Pharmaceuticals, Inc. (NASDAQGM:ETON)</t>
  </si>
  <si>
    <t>Etsy, Inc. (NASDAQGS:ETSY)</t>
  </si>
  <si>
    <t>Eureka Acquisition Corp (NASDAQCM:EURK)</t>
  </si>
  <si>
    <t>EuroDry Ltd. (NASDAQCM:EDRY)</t>
  </si>
  <si>
    <t>Euronet Worldwide, Inc. (NASDAQGS:EEFT)</t>
  </si>
  <si>
    <t>European Wax Center, Inc. (NASDAQGS:EWCZ)</t>
  </si>
  <si>
    <t>Euroseas Ltd. (NASDAQCM:ESEA)</t>
  </si>
  <si>
    <t>EverCommerce Inc. (NASDAQGS:EVCM)</t>
  </si>
  <si>
    <t>Evercore Inc. (NYSE:EVR)</t>
  </si>
  <si>
    <t>Everest Consolidator Acquisition Corporation (NYSE:MNTN)</t>
  </si>
  <si>
    <t>Everest Group, Ltd. (NYSE:EG)</t>
  </si>
  <si>
    <t>Evergreen Corporation (NASDAQGM:EVGR)</t>
  </si>
  <si>
    <t>Evergy, Inc. (NASDAQGS:EVRG)</t>
  </si>
  <si>
    <t>Everi Holdings Inc. (NYSE:EVRI)</t>
  </si>
  <si>
    <t>EverQuote, Inc. (NASDAQGM:EVER)</t>
  </si>
  <si>
    <t>Eversource Energy (NYSE:ES)</t>
  </si>
  <si>
    <t>Everspin Technologies, Inc. (NASDAQGM:MRAM)</t>
  </si>
  <si>
    <t>EVERTEC, Inc. (NYSE:EVTC)</t>
  </si>
  <si>
    <t>Everus Construction Group, Inc. (NYSE:ECG)</t>
  </si>
  <si>
    <t>EVgo, Inc. (NASDAQGS:EVGO)</t>
  </si>
  <si>
    <t>Evolent Health, Inc. (NYSE:EVH)</t>
  </si>
  <si>
    <t>Evolus, Inc. (NASDAQGM:EOLS)</t>
  </si>
  <si>
    <t>Exact Sciences Corporation (NASDAQCM:EXAS)</t>
  </si>
  <si>
    <t>Excelerate Energy, Inc. (NYSE:EE)</t>
  </si>
  <si>
    <t>Exchange Listed Funds Trust - Cabana Target Beta ETF (NASDAQGM:TDSB)</t>
  </si>
  <si>
    <t>Exchange Listed Funds Trust - Cabana Target Drawdown 10 ETF (NASDAQGM:TDSC)</t>
  </si>
  <si>
    <t>Exchange Listed Funds Trust - Cabana Target Leading Sector Moderate ETF (NASDAQGM:CLSM)</t>
  </si>
  <si>
    <t>Exelixis, Inc. (NASDAQGS:EXEL)</t>
  </si>
  <si>
    <t>Exelon Corporation (NASDAQGS:EXC)</t>
  </si>
  <si>
    <t>ExlService Holdings, Inc. (NASDAQGS:EXLS)</t>
  </si>
  <si>
    <t>eXp World Holdings, Inc. (NASDAQGM:EXPI)</t>
  </si>
  <si>
    <t>Expand Energy Corporation (NASDAQGS:EXE)</t>
  </si>
  <si>
    <t>Expedia Group, Inc. (NASDAQGS:EXPE)</t>
  </si>
  <si>
    <t>Expeditors International of Washington, Inc. (NYSE:EXPD)</t>
  </si>
  <si>
    <t>Exponent, Inc. (NASDAQGS:EXPO)</t>
  </si>
  <si>
    <t>Expro Group Holdings N.V. (NYSE:XPRO)</t>
  </si>
  <si>
    <t>Extra Space Storage Inc. (NYSE:EXR)</t>
  </si>
  <si>
    <t>Extreme Networks, Inc. (NASDAQGS:EXTR)</t>
  </si>
  <si>
    <t>Exxon Mobil Corporation (NYSE:XOM)</t>
  </si>
  <si>
    <t>EyePoint Pharmaceuticals, Inc. (NASDAQGM:EYPT)</t>
  </si>
  <si>
    <t>EZCORP, Inc. (NASDAQGS:EZPW)</t>
  </si>
  <si>
    <t>F&amp;G Annuities &amp; Life, Inc. (NYSE:FG)</t>
  </si>
  <si>
    <t>F.N.B. Corporation (NYSE:FNB)</t>
  </si>
  <si>
    <t>F5, Inc. (NASDAQGS:FFIV)</t>
  </si>
  <si>
    <t>Fabrinet (NYSE:FN)</t>
  </si>
  <si>
    <t>FactSet Research Systems Inc. (NYSE:FDS)</t>
  </si>
  <si>
    <t>Fair Isaac Corporation (NYSE:FICO)</t>
  </si>
  <si>
    <t>Falcon's Beyond Global, Inc. (NASDAQGM:FBYD)</t>
  </si>
  <si>
    <t>Farmers &amp; Merchants Bancorp, Inc. (NASDAQCM:FMAO)</t>
  </si>
  <si>
    <t>Farmers National Banc Corp. (NASDAQCM:FMNB)</t>
  </si>
  <si>
    <t>Farmland Partners Inc. (NYSE:FPI)</t>
  </si>
  <si>
    <t>FARO Technologies, Inc. (NASDAQGS:FARO)</t>
  </si>
  <si>
    <t>Fastenal Company (NASDAQGS:FAST)</t>
  </si>
  <si>
    <t>Fastly, Inc. (NYSE:FSLY)</t>
  </si>
  <si>
    <t>FAT Brands Inc. (NASDAQCM:FAT)</t>
  </si>
  <si>
    <t>FB Bancorp, Inc. (NASDAQCM:FBLA)</t>
  </si>
  <si>
    <t>FB Financial Corporation (NYSE:FBK)</t>
  </si>
  <si>
    <t>Federal Agricultural Mortgage Corporation (NYSE:AGM)</t>
  </si>
  <si>
    <t>Federal Realty Investment Trust (NYSE:FRT)</t>
  </si>
  <si>
    <t>Federal Signal Corporation (NYSE:FSS)</t>
  </si>
  <si>
    <t>Federated Hermes Premier Municipal Income Fund (NYSE:FMN)</t>
  </si>
  <si>
    <t>Federated Hermes, Inc. (NYSE:FHI)</t>
  </si>
  <si>
    <t>FedEx Corporation (NYSE:FDX)</t>
  </si>
  <si>
    <t>Femto Technologies Inc. (NASDAQCM:BCAN)</t>
  </si>
  <si>
    <t>Ferguson Enterprises Inc. (NYSE:FERG)</t>
  </si>
  <si>
    <t>Ferrari N.V. (NYSE:RACE)</t>
  </si>
  <si>
    <t>Fidelis Insurance Holdings Limited (NYSE:FIHL)</t>
  </si>
  <si>
    <t>Fidelity Commonwealth Trust - Fidelity Nasdaq Composite Index ETF (NASDAQGM:ONEQ)</t>
  </si>
  <si>
    <t>Fidelity Covington Trust - Fidelity Crypto Industry and Digital Payments ETF (NASDAQGM:FDIG)</t>
  </si>
  <si>
    <t>Fidelity Covington Trust - Fidelity Disruptive Finance ETF (NASDAQGM:FDFF)</t>
  </si>
  <si>
    <t>Fidelity Covington Trust - Fidelity Metaverse ETF (NASDAQGM:FMET)</t>
  </si>
  <si>
    <t>Fidelity D &amp; D Bancorp, Inc. (NASDAQGM:FDBC)</t>
  </si>
  <si>
    <t>Fidelity Merrimack Street Trust - Fidelity Low Duration Bond ETF (NASDAQGM:FLDB)</t>
  </si>
  <si>
    <t>Fidelity National Financial, Inc. (NYSE:FNF)</t>
  </si>
  <si>
    <t>Fidelity National Information Services, Inc. (NYSE:FIS)</t>
  </si>
  <si>
    <t>Fidus Investment Corporation (NASDAQGS:FDUS)</t>
  </si>
  <si>
    <t>Fifth District Bancorp, Inc. (NASDAQCM:FDSB)</t>
  </si>
  <si>
    <t>Fifth Third Bancorp (NASDAQGS:FITB)</t>
  </si>
  <si>
    <t>Finance of America Companies Inc. (NYSE:FOA)</t>
  </si>
  <si>
    <t>Financial Institutions, Inc. (NASDAQGS:FISI)</t>
  </si>
  <si>
    <t>Financial Investors Trust - ALPS | CoreCommodity Natural Resources ETF (NASDAQGM:CCNR)</t>
  </si>
  <si>
    <t>FinVolution Group (NYSE:FINV)</t>
  </si>
  <si>
    <t>Finward Bancorp (NASDAQCM:FNWD)</t>
  </si>
  <si>
    <t>FinWise Bancorp (NASDAQGM:FINW)</t>
  </si>
  <si>
    <t>First Advantage Corporation (NASDAQGS:FA)</t>
  </si>
  <si>
    <t>First American Financial Corporation (NYSE:FAF)</t>
  </si>
  <si>
    <t>First Bancorp (NASDAQGS:FBNC)</t>
  </si>
  <si>
    <t>First BanCorp. (NYSE:FBP)</t>
  </si>
  <si>
    <t>First Bank (NASDAQGM:FRBA)</t>
  </si>
  <si>
    <t>First Busey Corporation (NASDAQGS:BUSE)</t>
  </si>
  <si>
    <t>First Business Financial Services, Inc. (NASDAQGS:FBIZ)</t>
  </si>
  <si>
    <t>First Capital, Inc. (NASDAQCM:FCAP)</t>
  </si>
  <si>
    <t>First Citizens BancShares, Inc. (NASDAQGS:FCNC.A)</t>
  </si>
  <si>
    <t>First Commonwealth Financial Corporation (NYSE:FCF)</t>
  </si>
  <si>
    <t>First Community Bankshares, Inc. (NASDAQGS:FCBC)</t>
  </si>
  <si>
    <t>First Community Corporation (NASDAQCM:FCCO)</t>
  </si>
  <si>
    <t>First Financial Bancorp. (NASDAQGS:FFBC)</t>
  </si>
  <si>
    <t>First Financial Bankshares, Inc. (NASDAQGS:FFIN)</t>
  </si>
  <si>
    <t>First Financial Corporation (NASDAQGS:THFF)</t>
  </si>
  <si>
    <t>First Financial Northwest, Inc. (NASDAQGS:FFNW)</t>
  </si>
  <si>
    <t>First Foundation Inc. (NYSE:FFWM)</t>
  </si>
  <si>
    <t>First Guaranty Bancshares, Inc. (NASDAQGM:FGBI)</t>
  </si>
  <si>
    <t>First Hawaiian, Inc. (NASDAQGS:FHB)</t>
  </si>
  <si>
    <t>First Horizon Corporation (NYSE:FHN)</t>
  </si>
  <si>
    <t>First Industrial Realty Trust, Inc. (NYSE:FR)</t>
  </si>
  <si>
    <t>First Internet Bancorp (NASDAQGS:INBK)</t>
  </si>
  <si>
    <t>First Interstate BancSystem, Inc. (NASDAQGS:FIBK)</t>
  </si>
  <si>
    <t>First Merchants Corporation (NASDAQGS:FRME)</t>
  </si>
  <si>
    <t>First Mid Bancshares, Inc. (NASDAQGM:FMBH)</t>
  </si>
  <si>
    <t>First National Corporation (NASDAQCM:FXNC)</t>
  </si>
  <si>
    <t>First Northwest Bancorp (NASDAQGM:FNWB)</t>
  </si>
  <si>
    <t>First Savings Financial Group, Inc. (NASDAQCM:FSFG)</t>
  </si>
  <si>
    <t>First Seacoast Bancorp, Inc. (NASDAQCM:FSEA)</t>
  </si>
  <si>
    <t>First Solar, Inc. (NASDAQGS:FSLR)</t>
  </si>
  <si>
    <t>First Trust Developed Markets ex-US Small Cap AlphaDEX Fund (NASDAQGM:FDTS)</t>
  </si>
  <si>
    <t>First Trust Enhanced Equity Income Fund (NYSE:FFA)</t>
  </si>
  <si>
    <t>First Trust Exchange Traded Fund II - First Trust International Equity Opportunities ETF (NASDAQGM:FPXI)</t>
  </si>
  <si>
    <t>First Trust Exchange Traded Fund III - First Trust Emerging Markets Local Curren (NASDAQGM:FEMB)</t>
  </si>
  <si>
    <t>First Trust Exchange Traded Fund IV - First Trust Enhanced Short Maturity ETF (NASDAQGM:FTSM)</t>
  </si>
  <si>
    <t>First Trust Exchange-Traded AlphaDEX Fund - First Trust Large Cap Core AlphaDEX Fund (NASDAQGM:FEX)</t>
  </si>
  <si>
    <t>First Trust Exchange-Traded AlphaDEX Fund - First Trust Large Cap Growth AlphaDEX Fund (NASDAQGM:FTC)</t>
  </si>
  <si>
    <t>First Trust Exchange-Traded AlphaDEX Fund - First Trust Large Cap Value AlphaDEX Fund (NASDAQGM:FTA)</t>
  </si>
  <si>
    <t>First Trust Exchange-Traded AlphaDEX Fund - First Trust Mid Cap Core AlphaDEX Fund (NASDAQGM:FNX)</t>
  </si>
  <si>
    <t>First Trust Exchange-Traded AlphaDEX Fund - First Trust Mid Cap Growth AlphaDEX Fund (NASDAQGM:FNY)</t>
  </si>
  <si>
    <t>First Trust Exchange-Traded AlphaDEX Fund - First Trust Mid Cap Value AlphaDEX F (NASDAQGM:FNK)</t>
  </si>
  <si>
    <t>First Trust Exchange-Traded AlphaDEX Fund - First Trust Multi Cap Growth AlphaDE (NASDAQGM:FAD)</t>
  </si>
  <si>
    <t>First Trust Exchange-Traded AlphaDEX Fund - First Trust Multi Cap Value AlphaDEX Fund (NASDAQGM:FAB)</t>
  </si>
  <si>
    <t>First Trust Exchange-Traded AlphaDEX Fund - First Trust Small Cap Core AlphaDEX Fund (NASDAQGM:FYX)</t>
  </si>
  <si>
    <t>First Trust Exchange-Traded AlphaDEX Fund - First Trust Small Cap Growth AlphaDEX Fund (NASDAQGM:FYC)</t>
  </si>
  <si>
    <t>First Trust Exchange-Traded AlphaDEX Fund - First Trust Small Cap Value AlphaDEX (NASDAQGM:FYT)</t>
  </si>
  <si>
    <t>First Trust Exchange-Traded AlphaDEX Fund II - First Trust Asia Pacific Ex-Japan AlphaDEX Fund (NASDAQGM:FPA)</t>
  </si>
  <si>
    <t>First Trust Exchange-Traded AlphaDEX Fund II - First Trust Brazil AlphaDEX Fund (NASDAQGM:FBZ)</t>
  </si>
  <si>
    <t>First Trust Exchange-Traded AlphaDEX Fund II - First Trust China AlphaDEX Fund (NASDAQGM:FCA)</t>
  </si>
  <si>
    <t>First Trust Exchange-Traded AlphaDEX Fund II - First Trust Developed Markets ex-US AlphaDEX Fund (NASDAQGM:FDT)</t>
  </si>
  <si>
    <t>First Trust Exchange-Traded AlphaDEX Fund II - First Trust Emerging Markets AlphaDEX Fund (NASDAQGM:FEM)</t>
  </si>
  <si>
    <t>First Trust Exchange-Traded AlphaDEX Fund II - First Trust Emerging Markets Small Cap AlphaDEX Fund (NASDAQGM:FEMS)</t>
  </si>
  <si>
    <t>First Trust Exchange-Traded AlphaDEX Fund II - First Trust Europe AlphaDEX Fund (NASDAQGM:FEP)</t>
  </si>
  <si>
    <t>First Trust Exchange-Traded AlphaDEX Fund II - First Trust Eurozone AlphaDEX ETF (NASDAQGM:FEUZ)</t>
  </si>
  <si>
    <t>First Trust Exchange-Traded AlphaDEX Fund II - First Trust Germany AlphaDEX Fund (NASDAQGM:FGM)</t>
  </si>
  <si>
    <t>First Trust Exchange-Traded AlphaDEX Fund II - First Trust India NIFTY 50 Equal (NASDAQGM:NFTY)</t>
  </si>
  <si>
    <t>First Trust Exchange-Traded AlphaDEX Fund II - First Trust Japan AlphaDEX Fund (NASDAQGM:FJP)</t>
  </si>
  <si>
    <t>First Trust Exchange-Traded AlphaDEX Fund II - First Trust Latin America AlphaDEX Fund (NASDAQGM:FLN)</t>
  </si>
  <si>
    <t>First Trust Exchange-Traded AlphaDEX Fund II - First Trust Switzerland AlphaDEX (NASDAQGM:FSZ)</t>
  </si>
  <si>
    <t>First Trust Exchange-Traded AlphaDEX Fund II - First Trust United Kingdom AlphaDEX Fund (NASDAQGM:FKU)</t>
  </si>
  <si>
    <t>First Trust Exchange-Traded Fund - First Trust Capital Strength ETF (NASDAQGM:FTCS)</t>
  </si>
  <si>
    <t>First Trust Exchange-Traded Fund - First Trust Dividend Strength ETF (NASDAQGM:FTDS)</t>
  </si>
  <si>
    <t>First Trust Exchange-Traded Fund - First Trust Growth Strength ETF (NASDAQGM:FTGS)</t>
  </si>
  <si>
    <t>First Trust Exchange-Traded Fund - First Trust NASDAQ ABA Community Bank Index Fund (NASDAQGM:QABA)</t>
  </si>
  <si>
    <t>First Trust Exchange-Traded Fund - First Trust NASDAQ Clean Edge Green Energy Index Fund (NASDAQGM:QCLN)</t>
  </si>
  <si>
    <t>First Trust Exchange-Traded Fund - First Trust NASDAQ-100 Equal Weighted Index Fund (NASDAQGM:QQEW)</t>
  </si>
  <si>
    <t>First Trust Exchange-Traded Fund - First Trust NASDAQ-100 Ex-Technology Sector I (NASDAQGM:QQXT)</t>
  </si>
  <si>
    <t>First Trust Exchange-Traded Fund - First Trust NASDAQ-100-Technology Sector Index Fund (NASDAQGM:QTEC)</t>
  </si>
  <si>
    <t>First Trust Exchange-Traded Fund II - First Trust Cloud Computing ETF (NASDAQGM:SKYY)</t>
  </si>
  <si>
    <t>First Trust Exchange-Traded Fund II - First Trust Dow Jones International Internet ETF (NASDAQGM:FDNI)</t>
  </si>
  <si>
    <t>First Trust Exchange-Traded Fund II - First Trust Indxx Global Agriculture ETF (NASDAQGM:FTAG)</t>
  </si>
  <si>
    <t>First Trust Exchange-Traded Fund II - First Trust Indxx Global Natural Resources Income ETF (NASDAQGM:FTRI)</t>
  </si>
  <si>
    <t>First Trust Exchange-Traded Fund II - First Trust Indxx Metaverse ETF (NASDAQGM:ARVR)</t>
  </si>
  <si>
    <t>First Trust Exchange-Traded Fund II - First Trust Indxx NextG ETF (NASDAQGM:NXTG)</t>
  </si>
  <si>
    <t>First Trust Exchange-Traded Fund II - First Trust IPOX Europe Equity Opportuniti (NASDAQGM:FPXE)</t>
  </si>
  <si>
    <t>First Trust Exchange-Traded Fund II - First Trust NASDAQ Cybersecurity ETF (NASDAQGM:CIBR)</t>
  </si>
  <si>
    <t>First Trust Exchange-Traded Fund II - First Trust Nasdaq Lux Digital Health Solu (NASDAQGM:EKG)</t>
  </si>
  <si>
    <t>First Trust Exchange-Traded Fund II - First Trust S-Network Future Vehicles &amp; Technology ETF (NASDAQGM:CARZ)</t>
  </si>
  <si>
    <t>First Trust Exchange-Traded Fund III - First Trust California Municipal High Inc (NASDAQGM:FCAL)</t>
  </si>
  <si>
    <t>First Trust Exchange-Traded Fund III - First Trust Managed Municipal ETF (NASDAQGM:FMB)</t>
  </si>
  <si>
    <t>First Trust Exchange-Traded Fund III - First Trust Municipal High Income ETF (NASDAQGM:FMHI)</t>
  </si>
  <si>
    <t>First Trust Exchange-Traded Fund III - First Trust RiverFront Dynamic Developed (NASDAQGM:RFDI)</t>
  </si>
  <si>
    <t>First Trust Exchange-Traded Fund III - First Trust RiverFront Dynamic Emerging M (NASDAQGM:RFEM)</t>
  </si>
  <si>
    <t>First Trust Exchange-Traded Fund III - First Trust RiverFront Dynamic Europe ETF (NASDAQGM:RFEU)</t>
  </si>
  <si>
    <t>First Trust Exchange-Traded Fund IV - First Trust High Income Strategic Focus ET (NASDAQGM:HISF)</t>
  </si>
  <si>
    <t>First Trust Exchange-Traded Fund IV - First Trust Low Duration Opportunities ETF (NASDAQGM:LMBS)</t>
  </si>
  <si>
    <t>First Trust Exchange-Traded Fund IV - First Trust Senior Loan Fund (NASDAQGM:FTSL)</t>
  </si>
  <si>
    <t>First Trust Exchange-Traded Fund IV - First Trust SSI Strategic Convertible Secu (NASDAQGM:FCVT)</t>
  </si>
  <si>
    <t>First Trust Exchange-Traded Fund IV - First Trust Tactical High Yield ETF (NASDAQGM:HYLS)</t>
  </si>
  <si>
    <t>First Trust Exchange-Traded Fund VI - Emerging Markets Equity Select ETF (NASDAQGM:RNEM)</t>
  </si>
  <si>
    <t>First Trust Exchange-Traded Fund VI - First Trust Bloomberg Shareholder Yield ET (NASDAQGM:SHRY)</t>
  </si>
  <si>
    <t>First Trust Exchange-Traded Fund VI - First Trust BuyWrite Income ETF (NASDAQGM:FTHI)</t>
  </si>
  <si>
    <t>First Trust Exchange-Traded Fund VI - First Trust Dorsey Wright DALI 1 ETF (NASDAQGM:DALI)</t>
  </si>
  <si>
    <t>First Trust Exchange-Traded Fund VI - First Trust Dorsey Wright Dynamic Focus 5 ETF (NASDAQGM:FVC)</t>
  </si>
  <si>
    <t>First Trust Exchange-Traded Fund VI - First Trust Dorsey Wright Focus 5 ETF (NASDAQGM:FV)</t>
  </si>
  <si>
    <t>First Trust Exchange-Traded Fund VI - First Trust Dorsey Wright International Focus 5 ETF (NASDAQGM:IFV)</t>
  </si>
  <si>
    <t>First Trust Exchange-Traded Fund VI - First Trust Dorsey Wright Momentum &amp; Divid (NASDAQGM:DDIV)</t>
  </si>
  <si>
    <t>First Trust Exchange-Traded Fund VI - First Trust Dorsey Wright Momentum &amp; Low V (NASDAQGM:DVOL)</t>
  </si>
  <si>
    <t>First Trust Exchange-Traded Fund VI - First Trust Dorsey Wright Momentum &amp; Value (NASDAQGM:DVLU)</t>
  </si>
  <si>
    <t>First Trust Exchange-Traded Fund VI - First Trust Indxx Innovative Transaction &amp; Process ETF (NASDAQGM:LEGR)</t>
  </si>
  <si>
    <t>First Trust Exchange-Traded Fund VI - First Trust International Developed Capita (NASDAQGM:FICS)</t>
  </si>
  <si>
    <t>First Trust Exchange-Traded Fund VI - First Trust Nasdaq Artificial Intelligence and Robotics ETF (NASDAQGM:ROBT)</t>
  </si>
  <si>
    <t>First Trust Exchange-Traded Fund VI - First Trust Nasdaq Bank ETF (NASDAQGM:FTXO)</t>
  </si>
  <si>
    <t>First Trust Exchange-Traded Fund VI - First Trust Nasdaq BuyWrite Income ETF (NASDAQGM:FTQI)</t>
  </si>
  <si>
    <t>First Trust Exchange-Traded Fund VI - First Trust Nasdaq Food &amp; Beverage ETF (NASDAQGM:FTXG)</t>
  </si>
  <si>
    <t>First Trust Exchange-Traded Fund VI - First Trust Nasdaq Oil &amp; Gas ETF (NASDAQGM:FTXN)</t>
  </si>
  <si>
    <t>First Trust Exchange-Traded Fund VI - First Trust Nasdaq Pharmaceuticals ETF (NASDAQGM:FTXH)</t>
  </si>
  <si>
    <t>First Trust Exchange-Traded Fund VI - First Trust Nasdaq Semiconductor ETF (NASDAQGM:FTXL)</t>
  </si>
  <si>
    <t>First Trust Exchange-Traded Fund VI - First Trust NASDAQ Technology Dividend Index Fund (NASDAQGM:TDIV)</t>
  </si>
  <si>
    <t>First Trust Exchange-Traded Fund VI - First Trust Nasdaq Transportation ETF (NASDAQGM:FTXR)</t>
  </si>
  <si>
    <t>First Trust Exchange-Traded Fund VI - First Trust RBA American Industrial Renaissance ETF (NASDAQGM:AIRR)</t>
  </si>
  <si>
    <t>First Trust Exchange-Traded Fund VI - First Trust Rising Dividend Achievers ETF (NASDAQGM:RDVY)</t>
  </si>
  <si>
    <t>First Trust Exchange-Traded Fund VI - First Trust S&amp;P 500 Diversified Dividend A (NASDAQGM:KNGZ)</t>
  </si>
  <si>
    <t>First Trust Exchange-Traded Fund VI - First Trust S&amp;P International Dividend Aristocrats ETF (NASDAQGM:FID)</t>
  </si>
  <si>
    <t>First Trust Exchange-Traded Fund VI - First Trust SMID Cap Rising Dividend Achievers ETF (NASDAQGM:SDVY)</t>
  </si>
  <si>
    <t>First Trust Exchange-Traded Fund VI - First Trust SMID Capital Strength ETF (NASDAQGM:FSCS)</t>
  </si>
  <si>
    <t>First Trust Exchange-Traded Fund VI - First Trust S-Network E-Commerce ETF (NASDAQGM:ISHP)</t>
  </si>
  <si>
    <t>First Trust Exchange-Traded Fund VI - Multi-Asset Diversified Income Index Fund (NASDAQGM:MDIV)</t>
  </si>
  <si>
    <t>First Trust Exchange-Traded Fund VI - Small Cap US Equity Select ETF (NASDAQGM:RNSC)</t>
  </si>
  <si>
    <t>First Trust Exchange-Traded Fund VII - First Trust Alternative Absolute Return S (NASDAQGM:FAAR)</t>
  </si>
  <si>
    <t>First Trust Exchange-Traded Fund VII - First Trust Global Tactical Commodity Str (NASDAQGM:FTGC)</t>
  </si>
  <si>
    <t>First Trust Exchange-Traded Fund VIII - First Trust Flexible Municipal High Inco (NASDAQGM:MFLX)</t>
  </si>
  <si>
    <t>First Trust Exchange-Traded Fund VIII - First Trust Income Opportunities ETF (NASDAQGM:FCEF)</t>
  </si>
  <si>
    <t>First Trust Exchange-Traded Fund VIII - First Trust Low Duration Strategic Focus (NASDAQGM:LDSF)</t>
  </si>
  <si>
    <t>First Trust Exchange-Traded Fund VIII - First Trust TCW Opportunistic Fixed Inco (NASDAQGM:FIXD)</t>
  </si>
  <si>
    <t>First Trust High Yield Opportunities 2027 Term Fund (NYSE:FTHY)</t>
  </si>
  <si>
    <t>First Trust Intermediate Duration Preferred &amp; Income Fund (NYSE:FPF)</t>
  </si>
  <si>
    <t>First Trust Mortgage Income Fund (NYSE:FMY)</t>
  </si>
  <si>
    <t>First Trust NASDAQ Clean Edge Smart Grid Infrastructure Index Fund (NASDAQGM:GRID)</t>
  </si>
  <si>
    <t>First Trust Senior Floating Rate Income Fund II (NYSE:FCT)</t>
  </si>
  <si>
    <t>First United Corporation (NASDAQGS:FUNC)</t>
  </si>
  <si>
    <t>First US Bancshares, Inc. (NASDAQCM:FUSB)</t>
  </si>
  <si>
    <t>First Watch Restaurant Group, Inc. (NASDAQGS:FWRG)</t>
  </si>
  <si>
    <t>First Western Financial, Inc. (NASDAQGS:MYFW)</t>
  </si>
  <si>
    <t>FirstCash Holdings, Inc. (NASDAQGS:FCFS)</t>
  </si>
  <si>
    <t>FirstEnergy Corp. (NYSE:FE)</t>
  </si>
  <si>
    <t>FirstSun Capital Bancorp (NASDAQGS:FSUN)</t>
  </si>
  <si>
    <t>Fiserv, Inc. (NYSE:FI)</t>
  </si>
  <si>
    <t>Fitell Corporation (NASDAQCM:FTEL)</t>
  </si>
  <si>
    <t>FitLife Brands, Inc. (NASDAQCM:FTLF)</t>
  </si>
  <si>
    <t>Five Below, Inc. (NASDAQGS:FIVE)</t>
  </si>
  <si>
    <t>Five Star Bancorp (NASDAQGS:FSBC)</t>
  </si>
  <si>
    <t>Five9, Inc. (NASDAQGM:FIVN)</t>
  </si>
  <si>
    <t>Fiverr International Ltd. (NYSE:FVRR)</t>
  </si>
  <si>
    <t>Flag Ship Acquisition Corporation (NASDAQGM:FSHP)</t>
  </si>
  <si>
    <t>Flagstar Financial, Inc. (NYSE:FLG)</t>
  </si>
  <si>
    <t>Flaherty &amp; Crumrine Dynamic Preferred and Income Fund Inc. (NYSE:DFP)</t>
  </si>
  <si>
    <t>Flaherty &amp; Crumrine Preferred Income Fund Inc. (NYSE:PFD)</t>
  </si>
  <si>
    <t>Flaherty &amp; Crumrine Preferred Income Opportunity Fund Inc. (NYSE:PFO)</t>
  </si>
  <si>
    <t>Flaherty &amp; Crumrine Preferred Securities Income Fund Inc. (NYSE:FFC)</t>
  </si>
  <si>
    <t>Flaherty &amp; Crumrine Total Return Fund Inc. (NYSE:FLC)</t>
  </si>
  <si>
    <t>FLEX LNG Ltd. (NYSE:FLNG)</t>
  </si>
  <si>
    <t>Flex Ltd. (NASDAQGS:FLEX)</t>
  </si>
  <si>
    <t>FlexShares Trust - FlexShares Credit-Scored US Corporate Bond Index Fund (NASDAQGM:SKOR)</t>
  </si>
  <si>
    <t>FlexShares Trust - FlexShares Real Assets Allocation Index Fund (NASDAQGM:ASET)</t>
  </si>
  <si>
    <t>Flexsteel Industries, Inc. (NASDAQGS:FLXS)</t>
  </si>
  <si>
    <t>Floor &amp; Decor Holdings, Inc. (NYSE:FND)</t>
  </si>
  <si>
    <t>Flotek Industries, Inc. (NYSE:FTK)</t>
  </si>
  <si>
    <t>Flowers Foods, Inc. (NYSE:FLO)</t>
  </si>
  <si>
    <t>Flowserve Corporation (NYSE:FLS)</t>
  </si>
  <si>
    <t>Fluence Energy, Inc. (NASDAQGS:FLNC)</t>
  </si>
  <si>
    <t>Fluor Corporation (NYSE:FLR)</t>
  </si>
  <si>
    <t>Flushing Financial Corporation (NASDAQGS:FFIC)</t>
  </si>
  <si>
    <t>Flutter Entertainment plc (NYSE:FLUT)</t>
  </si>
  <si>
    <t>Flywire Corporation (NASDAQGS:FLYW)</t>
  </si>
  <si>
    <t>FMC Corporation (NYSE:FMC)</t>
  </si>
  <si>
    <t>Foghorn Therapeutics Inc. (NASDAQGM:FHTX)</t>
  </si>
  <si>
    <t>FONAR Corporation (NASDAQCM:FONR)</t>
  </si>
  <si>
    <t>Foot Locker, Inc. (NYSE:FL)</t>
  </si>
  <si>
    <t>Forafric Global PLC (NASDAQCM:AFRI)</t>
  </si>
  <si>
    <t>Ford Motor Company (NYSE:F)</t>
  </si>
  <si>
    <t>Forestar Group Inc. (NYSE:FOR)</t>
  </si>
  <si>
    <t>FormFactor, Inc. (NASDAQGS:FORM)</t>
  </si>
  <si>
    <t>Formula One Group (NASDAQGS:FWON.K)</t>
  </si>
  <si>
    <t>Forrester Research, Inc. (NASDAQGS:FORR)</t>
  </si>
  <si>
    <t>Forte Biosciences, Inc. (NASDAQCM:FBRX)</t>
  </si>
  <si>
    <t>Fortinet, Inc. (NASDAQGS:FTNT)</t>
  </si>
  <si>
    <t>Fortive Corporation (NYSE:FTV)</t>
  </si>
  <si>
    <t>Fortrea Holdings Inc. (NASDAQGS:FTRE)</t>
  </si>
  <si>
    <t>Fortune Brands Innovations, Inc. (NYSE:FBIN)</t>
  </si>
  <si>
    <t>Forum Energy Technologies, Inc. (NYSE:FET)</t>
  </si>
  <si>
    <t>Forward Air Corporation (NASDAQGS:FWRD)</t>
  </si>
  <si>
    <t>Four Corners Property Trust, Inc. (NYSE:FCPT)</t>
  </si>
  <si>
    <t>Four Leaf Acquisition Corporation (NASDAQCM:FORL)</t>
  </si>
  <si>
    <t>Four Seasons Education (Cayman) Inc. (NYSE:FEDU)</t>
  </si>
  <si>
    <t>Fox Corporation (NASDAQGS:FOXA)</t>
  </si>
  <si>
    <t>Fox Factory Holding Corp. (NASDAQGS:FOXF)</t>
  </si>
  <si>
    <t>Foxx Development Holdings Inc. (NASDAQCM:FOXX)</t>
  </si>
  <si>
    <t>Franklin BSP Realty Trust, Inc. (NYSE:FBRT)</t>
  </si>
  <si>
    <t>Franklin Covey Co. (NYSE:FC)</t>
  </si>
  <si>
    <t>Franklin Electric Co., Inc. (NASDAQGS:FELE)</t>
  </si>
  <si>
    <t>Franklin Financial Services Corporation (NASDAQCM:FRAF)</t>
  </si>
  <si>
    <t>Franklin Resources, Inc. (NYSE:BEN)</t>
  </si>
  <si>
    <t>Franklin Templeton ETF Trust - BrandywineGLOBAL - U.S. Fixed Income ETF (NASDAQGM:USFI)</t>
  </si>
  <si>
    <t>Franklin Templeton ETF Trust - ClearBridge Sustainable Infrastructure ETF (NASDAQGM:INFR)</t>
  </si>
  <si>
    <t>Franklin Universal Trust (NYSE:FT)</t>
  </si>
  <si>
    <t>Freedom Holding Corp. (NASDAQCM:FRHC)</t>
  </si>
  <si>
    <t>Freeport-McMoRan Inc. (NYSE:FCX)</t>
  </si>
  <si>
    <t>FreightCar America, Inc. (NASDAQGS:RAIL)</t>
  </si>
  <si>
    <t>Frequency Electronics, Inc. (NASDAQGM:FEIM)</t>
  </si>
  <si>
    <t>Fresh Del Monte Produce Inc. (NYSE:FDP)</t>
  </si>
  <si>
    <t>Freshpet, Inc. (NASDAQGM:FRPT)</t>
  </si>
  <si>
    <t>Freshworks Inc. (NASDAQGS:FRSH)</t>
  </si>
  <si>
    <t>Frontdoor, Inc. (NASDAQGS:FTDR)</t>
  </si>
  <si>
    <t>Frontier Communications Parent, Inc. (NASDAQGS:FYBR)</t>
  </si>
  <si>
    <t>Frontier Group Holdings, Inc. (NASDAQGS:ULCC)</t>
  </si>
  <si>
    <t>Frontline plc (NYSE:FRO)</t>
  </si>
  <si>
    <t>FrontView REIT, Inc. (NYSE:FVR)</t>
  </si>
  <si>
    <t>FRP Holdings, Inc. (NASDAQGS:FRPH)</t>
  </si>
  <si>
    <t>FS Bancorp, Inc. (NASDAQCM:FSBW)</t>
  </si>
  <si>
    <t>FS Credit Opportunities Corp. (NYSE:FSCO)</t>
  </si>
  <si>
    <t>FS KKR Capital Corp. (NYSE:FSK)</t>
  </si>
  <si>
    <t>FTAC Emerald Acquisition Corp. (NASDAQCM:FLD)</t>
  </si>
  <si>
    <t>FTAI Aviation Ltd. (NASDAQGS:FTAI)</t>
  </si>
  <si>
    <t>FTAI Infrastructure Inc. (NASDAQGS:FIP)</t>
  </si>
  <si>
    <t>FTI Consulting, Inc. (NYSE:FCN)</t>
  </si>
  <si>
    <t>FuelCell Energy, Inc. (NASDAQGM:FCEL)</t>
  </si>
  <si>
    <t>Fulgent Genetics, Inc. (NASDAQGM:FLGT)</t>
  </si>
  <si>
    <t>Full Truck Alliance Co. Ltd. (NYSE:YMM)</t>
  </si>
  <si>
    <t>Fulton Financial Corporation (NASDAQGS:FULT)</t>
  </si>
  <si>
    <t>Fundamental Global Inc. (NASDAQGM:FGF)</t>
  </si>
  <si>
    <t>Funko, Inc. (NASDAQGS:FNKO)</t>
  </si>
  <si>
    <t>Futu Holdings Limited (NASDAQGM:FUTU)</t>
  </si>
  <si>
    <t>Future Vision II Acquisition Corp. (NASDAQCM:FVN)</t>
  </si>
  <si>
    <t>FutureFuel Corp. (NYSE:FF)</t>
  </si>
  <si>
    <t>FutureTech II Acquisition Corp. (NASDAQGM:FTII)</t>
  </si>
  <si>
    <t>FVCBankcorp, Inc. (NASDAQCM:FVCB)</t>
  </si>
  <si>
    <t>G. Willi-Food International Ltd. (NASDAQCM:WILC)</t>
  </si>
  <si>
    <t>Gaia, Inc. (NASDAQGM:GAIA)</t>
  </si>
  <si>
    <t>Galaxy Payroll Group Limited (NASDAQCM:GLXG)</t>
  </si>
  <si>
    <t>Galecto, Inc. (NASDAQCM:GLTO)</t>
  </si>
  <si>
    <t>Gambling.com Group Limited (NASDAQGM:GAMB)</t>
  </si>
  <si>
    <t>GAMCO Natural Resources, Gold &amp; Income Trust (NYSE:GNT)</t>
  </si>
  <si>
    <t>GameStop Corp. (NYSE:GME)</t>
  </si>
  <si>
    <t>Gaming and Leisure Properties, Inc. (NASDAQGS:GLPI)</t>
  </si>
  <si>
    <t>Garmin Ltd. (NYSE:GRMN)</t>
  </si>
  <si>
    <t>Garrett Motion Inc. (NASDAQGS:GTX)</t>
  </si>
  <si>
    <t>Gartner, Inc. (NYSE:IT)</t>
  </si>
  <si>
    <t>Gates Industrial Corporation plc (NYSE:GTES)</t>
  </si>
  <si>
    <t>Gatos Silver, Inc. (NYSE:GATO)</t>
  </si>
  <si>
    <t>GATX Corporation (NYSE:GATX)</t>
  </si>
  <si>
    <t>Gauzy Ltd. (NASDAQGM:GAUZ)</t>
  </si>
  <si>
    <t>GCM Grosvenor Inc. (NASDAQGM:GCMG)</t>
  </si>
  <si>
    <t>GDEV Inc. (NASDAQGM:GDEV)</t>
  </si>
  <si>
    <t>GDS Holdings Limited (NASDAQGM:GDS)</t>
  </si>
  <si>
    <t>GE HealthCare Technologies Inc. (NASDAQGS:GEHC)</t>
  </si>
  <si>
    <t>GE Vernova Inc. (NYSE:GEV)</t>
  </si>
  <si>
    <t>Gen Digital Inc. (NASDAQGS:GEN)</t>
  </si>
  <si>
    <t>GEN Restaurant Group, Inc. (NASDAQGM:GENK)</t>
  </si>
  <si>
    <t>Genco Shipping &amp; Trading Limited (NYSE:GNK)</t>
  </si>
  <si>
    <t>GeneDx Holdings Corp. (NASDAQGS:WGS)</t>
  </si>
  <si>
    <t>Genenta Science S.p.A. (NASDAQCM:GNTA)</t>
  </si>
  <si>
    <t>Generac Holdings Inc. (NYSE:GNRC)</t>
  </si>
  <si>
    <t>General American Investors Company, Inc. (NYSE:GAM)</t>
  </si>
  <si>
    <t>General Dynamics Corporation (NYSE:GD)</t>
  </si>
  <si>
    <t>General Electric Company (NYSE:GE)</t>
  </si>
  <si>
    <t>General Mills, Inc. (NYSE:GIS)</t>
  </si>
  <si>
    <t>General Motors Company (NYSE:GM)</t>
  </si>
  <si>
    <t>Genesco Inc. (NYSE:GCO)</t>
  </si>
  <si>
    <t>Genesis Energy, L.P. (NYSE:GEL)</t>
  </si>
  <si>
    <t>Genie Energy Ltd. (NYSE:GNE)</t>
  </si>
  <si>
    <t>Genius Sports Limited (NYSE:GENI)</t>
  </si>
  <si>
    <t>Genpact Limited (NYSE:G)</t>
  </si>
  <si>
    <t>Gentex Corporation (NASDAQGS:GNTX)</t>
  </si>
  <si>
    <t>Gentherm Incorporated (NASDAQGS:THRM)</t>
  </si>
  <si>
    <t>Genuine Parts Company (NYSE:GPC)</t>
  </si>
  <si>
    <t>Genworth Financial, Inc. (NYSE:GNW)</t>
  </si>
  <si>
    <t>GeoPark Limited (NYSE:GPRK)</t>
  </si>
  <si>
    <t>Geospace Technologies Corporation (NASDAQGS:GEOS)</t>
  </si>
  <si>
    <t>German American Bancorp, Inc. (NASDAQGS:GABC)</t>
  </si>
  <si>
    <t>Getty Realty Corp. (NYSE:GTY)</t>
  </si>
  <si>
    <t>GH Research PLC (NASDAQGM:GHRS)</t>
  </si>
  <si>
    <t>Gibraltar Industries, Inc. (NASDAQGS:ROCK)</t>
  </si>
  <si>
    <t>GigaCloud Technology Inc. (NASDAQGM:GCT)</t>
  </si>
  <si>
    <t>GigCapital7 Corp. (NASDAQGM:GIG)</t>
  </si>
  <si>
    <t>G-III Apparel Group, Ltd. (NASDAQGS:GIII)</t>
  </si>
  <si>
    <t>Gilat Satellite Networks Ltd. (NASDAQGS:GILT)</t>
  </si>
  <si>
    <t>Gilead Sciences, Inc. (NASDAQGS:GILD)</t>
  </si>
  <si>
    <t>Ginkgo Bioworks Holdings, Inc. (NYSE:DNA)</t>
  </si>
  <si>
    <t>GitLab Inc. (NASDAQGS:GTLB)</t>
  </si>
  <si>
    <t>Glacier Bancorp, Inc. (NYSE:GBCI)</t>
  </si>
  <si>
    <t>Gladstone Capital Corporation (NASDAQGS:GLAD)</t>
  </si>
  <si>
    <t>Gladstone Commercial Corporation (NASDAQGS:GOOD)</t>
  </si>
  <si>
    <t>Gladstone Investment Corporation (NASDAQGS:GAIN)</t>
  </si>
  <si>
    <t>Gladstone Land Corporation (NASDAQGM:LAND)</t>
  </si>
  <si>
    <t>Glaukos Corporation (NYSE:GKOS)</t>
  </si>
  <si>
    <t>Glen Burnie Bancorp (NASDAQCM:GLBZ)</t>
  </si>
  <si>
    <t>Global Blockchain Acquisition Corp. (NASDAQCM:GBBK)</t>
  </si>
  <si>
    <t>Global Blue Group Holding AG (NYSE:GB)</t>
  </si>
  <si>
    <t>Global Business Travel Group, Inc. (NYSE:GBTG)</t>
  </si>
  <si>
    <t>Global Indemnity Group, LLC (NYSE:GBLI)</t>
  </si>
  <si>
    <t>Global Industrial Company (NYSE:GIC)</t>
  </si>
  <si>
    <t>Global Lights Acquisition Corp (NASDAQGM:GLAC)</t>
  </si>
  <si>
    <t>Global Medical REIT Inc. (NYSE:GMRE)</t>
  </si>
  <si>
    <t>Global Net Lease, Inc. (NYSE:GNL)</t>
  </si>
  <si>
    <t>Global Partners LP (NYSE:GLP)</t>
  </si>
  <si>
    <t>Global Payments Inc. (NYSE:GPN)</t>
  </si>
  <si>
    <t>Global Self Storage, Inc. (NASDAQCM:SELF)</t>
  </si>
  <si>
    <t>Global Ship Lease, Inc. (NYSE:GSL)</t>
  </si>
  <si>
    <t>Global Star Acquisition, Inc. (NASDAQGM:GLST)</t>
  </si>
  <si>
    <t>Global Water Resources, Inc. (NASDAQGM:GWRS)</t>
  </si>
  <si>
    <t>Global X Funds  - Global X S&amp;P Catholic Values Developed ex-U.S. ETF (NASDAQGM:CEFA)</t>
  </si>
  <si>
    <t>Global X Funds - Global X Aging Population ETF (NASDAQGM:AGNG)</t>
  </si>
  <si>
    <t>Global X Funds - Global X AgTech &amp; Food Innovation ETF (NASDAQGM:KROP)</t>
  </si>
  <si>
    <t>Global X Funds - Global X Alternative Income ETF (NASDAQGM:ALTY)</t>
  </si>
  <si>
    <t>Global X Funds - Global X Artificial Intelligence &amp; Technology ETF (NASDAQGM:AIQ)</t>
  </si>
  <si>
    <t>Global X Funds - Global X Autonomous &amp; Electric Vehicles ETF (NASDAQGM:DRIV)</t>
  </si>
  <si>
    <t>Global X Funds - Global X Blockchain &amp; Bitcoin Strategy ETF (NASDAQGM:BITS)</t>
  </si>
  <si>
    <t>Global X Funds - Global X Blockchain ETF (NASDAQGM:BKCH)</t>
  </si>
  <si>
    <t>Global X Funds - Global X Clean Water ETF (NASDAQGM:AQWA)</t>
  </si>
  <si>
    <t>Global X Funds - Global X CleanTech ETF (NASDAQGM:CTEC)</t>
  </si>
  <si>
    <t>Global X Funds - Global X Cloud Computing ETF (NASDAQGM:CLOU)</t>
  </si>
  <si>
    <t>Global X Funds - Global X Conscious Companies ETF (NASDAQGM:KRMA)</t>
  </si>
  <si>
    <t>Global X Funds - Global X Cybersecurity ETF (NASDAQGM:BUG)</t>
  </si>
  <si>
    <t>Global X Funds - Global X Data Center &amp; Digital Infrastructure ETF (NASDAQGM:DTCR)</t>
  </si>
  <si>
    <t>Global X Funds - Global X DAX Germany ETF (NASDAQGM:DAX)</t>
  </si>
  <si>
    <t>Global X Funds - Global X Disruptive Materials ETF (NASDAQGM:DMAT)</t>
  </si>
  <si>
    <t>Global X Funds - Global X E-commerce ETF (NASDAQGM:EBIZ)</t>
  </si>
  <si>
    <t>Global X Funds - Global X FinTech ETF (NASDAQGM:FINX)</t>
  </si>
  <si>
    <t>Global X Funds - Global X Genomics &amp; Biotechnology ETF (NASDAQGM:GNOM)</t>
  </si>
  <si>
    <t>Global X Funds - Global X Hydrogen ETF (NASDAQGM:HYDR)</t>
  </si>
  <si>
    <t>Global X Funds - Global X Internet of Things ETF (NASDAQGM:SNSR)</t>
  </si>
  <si>
    <t>Global X Funds - Global X Millennial Consumer ETF (NASDAQGM:MILN)</t>
  </si>
  <si>
    <t>Global X Funds - Global X MSCI SuperDividend EAFE ETF (NASDAQGM:EFAS)</t>
  </si>
  <si>
    <t>Global X Funds - Global X NASDAQ 100 Collar 95-110 ETF (NASDAQGM:QCLR)</t>
  </si>
  <si>
    <t>Global X Funds - Global X Nasdaq 100 Covered Call &amp; Growth ETF (NASDAQGM:QYLG)</t>
  </si>
  <si>
    <t>Global X Funds - Global X NASDAQ 100 Covered Call ETF (NASDAQGM:QYLD)</t>
  </si>
  <si>
    <t>Global X Funds - Global X NASDAQ 100 Risk Managed Income ETF (NASDAQGM:QRMI)</t>
  </si>
  <si>
    <t>Global X Funds - Global X NASDAQ 100 Tail Risk ETF (NASDAQGM:QTR)</t>
  </si>
  <si>
    <t>Global X Funds - Global X Renewable Energy Producers ETF (NASDAQGM:RNRG)</t>
  </si>
  <si>
    <t>Global X Funds - Global X Robotics &amp; Artificial Intelligence ETF (NASDAQGM:BOTZ)</t>
  </si>
  <si>
    <t>Global X Funds - Global X S&amp;P 500 Catholic Values ETF (NASDAQGM:CATH)</t>
  </si>
  <si>
    <t>Global X Funds - Global X Social Media ETF (NASDAQGM:SOCL)</t>
  </si>
  <si>
    <t>Global X Funds - Global X Solar ETF (NASDAQGM:RAYS)</t>
  </si>
  <si>
    <t>Global X Funds - Global X SuperDividend REIT ETF (NASDAQGM:SRET)</t>
  </si>
  <si>
    <t>Global X Funds - Global X Telemedicine &amp; Digital Health ETF (NASDAQGM:EDOC)</t>
  </si>
  <si>
    <t>Global X Funds - Global X Thematic Growth ETF (NASDAQGM:GXTG)</t>
  </si>
  <si>
    <t>Global X Funds - Global X Video Games &amp; Esports ETF (NASDAQGM:HERO)</t>
  </si>
  <si>
    <t>Global X Funds - Global X Wind Energy ETF (NASDAQGM:WNDY)</t>
  </si>
  <si>
    <t>Global-E Online Ltd. (NASDAQGS:GLBE)</t>
  </si>
  <si>
    <t>GlobalFoundries Inc. (NASDAQGS:GFS)</t>
  </si>
  <si>
    <t>Globalink Investment Inc. (NASDAQCM:GLLI)</t>
  </si>
  <si>
    <t>Globant S.A. (NYSE:GLOB)</t>
  </si>
  <si>
    <t>Globe Life Inc. (NYSE:GL)</t>
  </si>
  <si>
    <t>Globus Medical, Inc. (NYSE:GMED)</t>
  </si>
  <si>
    <t>GMS Inc. (NYSE:GMS)</t>
  </si>
  <si>
    <t>GoDaddy Inc. (NYSE:GDDY)</t>
  </si>
  <si>
    <t>Gogo Inc. (NASDAQGS:GOGO)</t>
  </si>
  <si>
    <t>GoHealth, Inc. (NASDAQCM:GOCO)</t>
  </si>
  <si>
    <t>Golar LNG Limited (NASDAQGS:GLNG)</t>
  </si>
  <si>
    <t>Golden Entertainment, Inc. (NASDAQGM:GDEN)</t>
  </si>
  <si>
    <t>Golden Ocean Group Limited (NASDAQGS:GOGL)</t>
  </si>
  <si>
    <t>Golden Star Acquisition Corporation (NASDAQGM:GODN)</t>
  </si>
  <si>
    <t>Goldenstone Acquisition Limited (NASDAQCM:GDST)</t>
  </si>
  <si>
    <t>Goldman Sachs BDC, Inc. (NYSE:GSBD)</t>
  </si>
  <si>
    <t>Goldman Sachs ETF Trust - Goldman Sachs Access U.S. Preferred Stock and Hybrid Securities ETF (NASDAQGM:GPRF)</t>
  </si>
  <si>
    <t>Goldman Sachs ETF Trust - Goldman Sachs Nasdaq-100 Core Premium Income ETF (NASDAQGM:GPIQ)</t>
  </si>
  <si>
    <t>Goldman Sachs ETF Trust - Goldman Sachs S&amp;P 500 Core Premium Income ETF (NASDAQGM:GPIX)</t>
  </si>
  <si>
    <t>Golub Capital BDC, Inc. (NASDAQGS:GBDC)</t>
  </si>
  <si>
    <t>Goosehead Insurance, Inc (NASDAQGS:GSHD)</t>
  </si>
  <si>
    <t>Gores Holdings IX, Inc. (NASDAQGM:GHIX)</t>
  </si>
  <si>
    <t>GP-Act III Acquisition Corp. (NASDAQGM:GPAT)</t>
  </si>
  <si>
    <t>Graco Inc. (NYSE:GGG)</t>
  </si>
  <si>
    <t>Graham Corporation (NYSE:GHM)</t>
  </si>
  <si>
    <t>Graham Holdings Company (NYSE:GHC)</t>
  </si>
  <si>
    <t>GRAIL, Inc. (NASDAQGS:GRAL)</t>
  </si>
  <si>
    <t>Grand Canyon Education, Inc. (NASDAQGS:LOPE)</t>
  </si>
  <si>
    <t>Granite Construction Incorporated (NYSE:GVA)</t>
  </si>
  <si>
    <t>Granite Ridge Resources, Inc. (NYSE:GRNT)</t>
  </si>
  <si>
    <t>GraniteShares ETF Trust - GraniteShares 1.25x Long TSLA Daily ETF (NASDAQGM:TSL)</t>
  </si>
  <si>
    <t>GraniteShares ETF Trust - GraniteShares 1x Short AMD Daily ETF (NASDAQGM:AMDS)</t>
  </si>
  <si>
    <t>GraniteShares ETF Trust - GraniteShares 1x Short COIN Daily ETF (NASDAQGM:CONI)</t>
  </si>
  <si>
    <t>GraniteShares ETF Trust - GraniteShares 2x Long AAPL Daily ETF (NASDAQGM:AAPB)</t>
  </si>
  <si>
    <t>GraniteShares ETF Trust - GraniteShares 2x Long AMD Daily ETF (NASDAQGM:AMDL)</t>
  </si>
  <si>
    <t>GraniteShares ETF Trust - GraniteShares 2x Long AMZN Daily ETF (NASDAQGM:AMZZ)</t>
  </si>
  <si>
    <t>GraniteShares ETF Trust - GraniteShares 2x Long BABA Daily ETF (NASDAQGM:BABX)</t>
  </si>
  <si>
    <t>GraniteShares ETF Trust - GraniteShares 2x Long COIN Daily ETF (NASDAQGM:CONL)</t>
  </si>
  <si>
    <t>GraniteShares ETF Trust - GraniteShares 2x Long CRWD Daily ETF (NASDAQGM:CRWL)</t>
  </si>
  <si>
    <t>GraniteShares ETF Trust - GraniteShares 2x Long META Daily ETF (NASDAQGM:FBL)</t>
  </si>
  <si>
    <t>GraniteShares ETF Trust - GraniteShares 2x Long MSFT Daily ETF (NASDAQGM:MSFL)</t>
  </si>
  <si>
    <t>GraniteShares ETF Trust - GraniteShares 2x Long MU Daily ETF (NASDAQGM:MULL)</t>
  </si>
  <si>
    <t>GraniteShares ETF Trust - GraniteShares 2x Long NVDA Daily ETF (NASDAQGM:NVDL)</t>
  </si>
  <si>
    <t>GraniteShares ETF Trust - GraniteShares 2x Long PLTR Daily ETF (NASDAQGM:PTIR)</t>
  </si>
  <si>
    <t>GraniteShares ETF Trust - GraniteShares 2x Long TSLA Daily ETF (NASDAQGM:TSLR)</t>
  </si>
  <si>
    <t>GraniteShares ETF Trust - GraniteShares 2x Long TSM Daily ETF (NASDAQGM:TSMU)</t>
  </si>
  <si>
    <t>GraniteShares ETF Trust - GraniteShares 2x Long UBER Daily ETF (NASDAQGM:UBRL)</t>
  </si>
  <si>
    <t>GraniteShares ETF Trust - GraniteShares 2x Short NVDA Daily ETF (NASDAQGM:NVD)</t>
  </si>
  <si>
    <t>Graphic Packaging Holding Company (NYSE:GPK)</t>
  </si>
  <si>
    <t>Gravity Co., Ltd. (NASDAQGM:GRVY)</t>
  </si>
  <si>
    <t>Great Elm Capital Corp. (NASDAQGM:GECC)</t>
  </si>
  <si>
    <t>Great Lakes Dredge &amp; Dock Corporation (NASDAQGS:GLDD)</t>
  </si>
  <si>
    <t>Great Southern Bancorp, Inc. (NASDAQGS:GSBC)</t>
  </si>
  <si>
    <t>Green Brick Partners, Inc. (NYSE:GRBK)</t>
  </si>
  <si>
    <t>Green Dot Corporation (NYSE:GDOT)</t>
  </si>
  <si>
    <t>Green Plains Inc. (NASDAQGS:GPRE)</t>
  </si>
  <si>
    <t>Greene County Bancorp, Inc. (NASDAQCM:GCBC)</t>
  </si>
  <si>
    <t>Greenfire Resources Ltd. (NYSE:GFR)</t>
  </si>
  <si>
    <t>Greenlight Capital Re, Ltd. (NASDAQGS:GLRE)</t>
  </si>
  <si>
    <t>Greenwich LifeSciences, Inc. (NASDAQCM:GLSI)</t>
  </si>
  <si>
    <t>Greif, Inc. (NYSE:GEF)</t>
  </si>
  <si>
    <t>Greystone Housing Impact Investors LP (NYSE:GHI)</t>
  </si>
  <si>
    <t>Grid Dynamics Holdings, Inc. (NASDAQCM:GDYN)</t>
  </si>
  <si>
    <t>Griffon Corporation (NYSE:GFF)</t>
  </si>
  <si>
    <t>Grindr Inc. (NYSE:GRND)</t>
  </si>
  <si>
    <t>Grocery Outlet Holding Corp. (NASDAQGS:GO)</t>
  </si>
  <si>
    <t>Group 1 Automotive, Inc. (NYSE:GPI)</t>
  </si>
  <si>
    <t>Groupon, Inc. (NASDAQGS:GRPN)</t>
  </si>
  <si>
    <t>GSR III Acquisition Corp. (NASDAQGM:GSRT.U)</t>
  </si>
  <si>
    <t>Guaranty Bancshares, Inc. (NYSE:GNTY)</t>
  </si>
  <si>
    <t>Guardant Health, Inc. (NASDAQGS:GH)</t>
  </si>
  <si>
    <t>Guardian Pharmacy Services, Inc. (NYSE:GRDN)</t>
  </si>
  <si>
    <t>Guess?, Inc. (NYSE:GES)</t>
  </si>
  <si>
    <t>Guggenheim Active Allocation Fund (NYSE:GUG)</t>
  </si>
  <si>
    <t>Guggenheim Strategic Opportunities Fund (NYSE:GOF)</t>
  </si>
  <si>
    <t>Guggenheim Taxable Municipal Bond &amp; Investment Grade Debt Trust (NYSE:GBAB)</t>
  </si>
  <si>
    <t>Guidewire Software, Inc. (NYSE:GWRE)</t>
  </si>
  <si>
    <t>Guild Holdings Company (NYSE:GHLD)</t>
  </si>
  <si>
    <t>Gulf Island Fabrication, Inc. (NASDAQGS:GIFI)</t>
  </si>
  <si>
    <t>Gulfport Energy Corporation (NYSE:GPOR)</t>
  </si>
  <si>
    <t>GXO Logistics, Inc. (NYSE:GXO)</t>
  </si>
  <si>
    <t>Gyre Therapeutics, Inc. (NASDAQCM:GYRE)</t>
  </si>
  <si>
    <t>Gyrodyne, LLC (NASDAQCM:GYRO)</t>
  </si>
  <si>
    <t>H World Group Limited (NASDAQGS:HTHT)</t>
  </si>
  <si>
    <t>H&amp;E Equipment Services, Inc. (NASDAQGS:HEES)</t>
  </si>
  <si>
    <t>H&amp;R Block, Inc. (NYSE:HRB)</t>
  </si>
  <si>
    <t>H.B. Fuller Company (NYSE:FUL)</t>
  </si>
  <si>
    <t>HA Sustainable Infrastructure Capital, Inc. (NYSE:HASI)</t>
  </si>
  <si>
    <t>Haemonetics Corporation (NYSE:HAE)</t>
  </si>
  <si>
    <t>Hagerty, Inc. (NYSE:HGTY)</t>
  </si>
  <si>
    <t>Hallador Energy Company (NASDAQCM:HNRG)</t>
  </si>
  <si>
    <t>Halliburton Company (NYSE:HAL)</t>
  </si>
  <si>
    <t>Halozyme Therapeutics, Inc. (NASDAQGS:HALO)</t>
  </si>
  <si>
    <t>Hamilton Beach Brands Holding Company (NYSE:HBB)</t>
  </si>
  <si>
    <t>Hamilton Insurance Group, Ltd. (NYSE:HG)</t>
  </si>
  <si>
    <t>Hamilton Lane Incorporated (NASDAQGS:HLNE)</t>
  </si>
  <si>
    <t>Hancock Whitney Corporation (NASDAQGS:HWC)</t>
  </si>
  <si>
    <t>Hanesbrands Inc. (NYSE:HBI)</t>
  </si>
  <si>
    <t>Hanmi Financial Corporation (NASDAQGS:HAFC)</t>
  </si>
  <si>
    <t>Hanover Bancorp, Inc. (NASDAQGS:HNVR)</t>
  </si>
  <si>
    <t>Harbor ETF Trust - Harbor Commodity All-Weather Strategy ETF (NYSE:HGER)</t>
  </si>
  <si>
    <t>Harbor ETF Trust - Harbor Dividend Growth Leaders ETF (NYSE:GDIV)</t>
  </si>
  <si>
    <t>Harbor ETF Trust - Harbor Long-Term Growers ETF (NYSE:WINN)</t>
  </si>
  <si>
    <t>HarborOne Bancorp, Inc. (NASDAQGS:HONE)</t>
  </si>
  <si>
    <t>Harley-Davidson, Inc. (NYSE:HOG)</t>
  </si>
  <si>
    <t>Harmonic Inc. (NASDAQGS:HLIT)</t>
  </si>
  <si>
    <t>Harmony Biosciences Holdings, Inc. (NASDAQGM:HRMY)</t>
  </si>
  <si>
    <t>Harrow, Inc. (NASDAQGM:HROW)</t>
  </si>
  <si>
    <t>Harte Hanks, Inc. (NASDAQGM:HHS)</t>
  </si>
  <si>
    <t>Hasbro, Inc. (NASDAQGS:HAS)</t>
  </si>
  <si>
    <t>HashiCorp, Inc. (NASDAQGS:HCP)</t>
  </si>
  <si>
    <t>Haverty Furniture Companies, Inc. (NYSE:HVT)</t>
  </si>
  <si>
    <t>Hawaiian Electric Industries, Inc. (NYSE:HE)</t>
  </si>
  <si>
    <t>Hawkins, Inc. (NASDAQGS:HWKN)</t>
  </si>
  <si>
    <t>Hawthorn Bancshares, Inc. (NASDAQGS:HWBK)</t>
  </si>
  <si>
    <t>Haymaker Acquisition Corp. 4 (NYSE:HYAC)</t>
  </si>
  <si>
    <t>Haynes International, Inc. (NASDAQGS:HAYN)</t>
  </si>
  <si>
    <t>Hayward Holdings, Inc. (NYSE:HAYW)</t>
  </si>
  <si>
    <t>HBT Financial, Inc. (NASDAQGS:HBT)</t>
  </si>
  <si>
    <t>HCA Healthcare, Inc. (NYSE:HCA)</t>
  </si>
  <si>
    <t>HCI Group, Inc. (NYSE:HCI)</t>
  </si>
  <si>
    <t>HCM II Acquisition Corp. (NASDAQGM:HOND)</t>
  </si>
  <si>
    <t>Health Catalyst, Inc. (NASDAQGS:HCAT)</t>
  </si>
  <si>
    <t>Healthcare AI Acquisition Corp. (NASDAQCM:HAIA)</t>
  </si>
  <si>
    <t>Healthcare Realty Trust Incorporated (NYSE:HR)</t>
  </si>
  <si>
    <t>Healthcare Services Group, Inc. (NASDAQGS:HCSG)</t>
  </si>
  <si>
    <t>HealthEquity, Inc. (NASDAQGS:HQY)</t>
  </si>
  <si>
    <t>Healthpeak Properties, Inc. (NYSE:DOC)</t>
  </si>
  <si>
    <t>HealthStream, Inc. (NASDAQGS:HSTM)</t>
  </si>
  <si>
    <t>Heartland Express, Inc. (NASDAQGS:HTLD)</t>
  </si>
  <si>
    <t>Heartland Financial USA, Inc. (NASDAQGS:HTLF)</t>
  </si>
  <si>
    <t>Hecla Mining Company (NYSE:HL)</t>
  </si>
  <si>
    <t>HEICO Corporation (NYSE:HEI)</t>
  </si>
  <si>
    <t>Heidrick &amp; Struggles International, Inc. (NASDAQGS:HSII)</t>
  </si>
  <si>
    <t>Helen of Troy Limited (NASDAQGS:HELE)</t>
  </si>
  <si>
    <t>Helios Technologies, Inc. (NYSE:HLIO)</t>
  </si>
  <si>
    <t>Helix Acquisition Corp. II (NASDAQGM:HLXB)</t>
  </si>
  <si>
    <t>Helix Energy Solutions Group, Inc. (NYSE:HLX)</t>
  </si>
  <si>
    <t>Hello Group Inc. (NASDAQGS:MOMO)</t>
  </si>
  <si>
    <t>Helmerich &amp; Payne, Inc. (NYSE:HP)</t>
  </si>
  <si>
    <t>Hennessy Advisors, Inc. (NASDAQGM:HNNA)</t>
  </si>
  <si>
    <t>Hennessy Capital Investment Corp. VI (NASDAQGM:HCVI)</t>
  </si>
  <si>
    <t>Henry Schein, Inc. (NASDAQGS:HSIC)</t>
  </si>
  <si>
    <t>Herbalife Ltd. (NYSE:HLF)</t>
  </si>
  <si>
    <t>Herc Holdings Inc. (NYSE:HRI)</t>
  </si>
  <si>
    <t>Hercules Capital, Inc. (NYSE:HTGC)</t>
  </si>
  <si>
    <t>Heritage Commerce Corp (NASDAQGS:HTBK)</t>
  </si>
  <si>
    <t>Heritage Financial Corporation (NASDAQGS:HFWA)</t>
  </si>
  <si>
    <t>Heritage Insurance Holdings, Inc. (NYSE:HRTG)</t>
  </si>
  <si>
    <t>Hess Corporation (NYSE:HES)</t>
  </si>
  <si>
    <t>Hess Midstream LP (NYSE:HESM)</t>
  </si>
  <si>
    <t>Hewlett Packard Enterprise Company (NYSE:HPE)</t>
  </si>
  <si>
    <t>Hexcel Corporation (NYSE:HXL)</t>
  </si>
  <si>
    <t>HF Sinclair Corporation (NYSE:DINO)</t>
  </si>
  <si>
    <t>High Income Securities Fund (NYSE:PCF)</t>
  </si>
  <si>
    <t>Highland Global Allocation Fund (NYSE:HGLB)</t>
  </si>
  <si>
    <t>HighPeak Energy, Inc. (NASDAQGM:HPK)</t>
  </si>
  <si>
    <t>Highwoods Properties, Inc. (NYSE:HIW)</t>
  </si>
  <si>
    <t>Hillenbrand, Inc. (NYSE:HI)</t>
  </si>
  <si>
    <t>Hillman Solutions Corp. (NASDAQGM:HLMN)</t>
  </si>
  <si>
    <t>Hilltop Holdings Inc. (NYSE:HTH)</t>
  </si>
  <si>
    <t>Hilton Grand Vacations Inc. (NYSE:HGV)</t>
  </si>
  <si>
    <t>Hilton Worldwide Holdings Inc. (NYSE:HLT)</t>
  </si>
  <si>
    <t>Himax Technologies, Inc. (NASDAQGS:HIMX)</t>
  </si>
  <si>
    <t>Hims &amp; Hers Health, Inc. (NYSE:HIMS)</t>
  </si>
  <si>
    <t>Hingham Institution for Savings (NASDAQGM:HIFS)</t>
  </si>
  <si>
    <t>Hippo Holdings Inc. (NYSE:HIPO)</t>
  </si>
  <si>
    <t>HireQuest, Inc. (NASDAQCM:HQI)</t>
  </si>
  <si>
    <t>HNI Corporation (NYSE:HNI)</t>
  </si>
  <si>
    <t>Hologic, Inc. (NASDAQGS:HOLX)</t>
  </si>
  <si>
    <t>Home Bancorp, Inc. (NASDAQGS:HBCP)</t>
  </si>
  <si>
    <t>Home Bancshares, Inc. (Conway, AR) (NYSE:HOMB)</t>
  </si>
  <si>
    <t>Home Federal Bancorp, Inc. of Louisiana (NASDAQCM:HFBL)</t>
  </si>
  <si>
    <t>HomeStreet, Inc. (NASDAQGS:HMST)</t>
  </si>
  <si>
    <t>HomeTrust Bancshares, Inc. (NASDAQGS:HTBI)</t>
  </si>
  <si>
    <t>Honeywell International Inc. (NASDAQGS:HON)</t>
  </si>
  <si>
    <t>Hooker Furnishings Corporation (NASDAQGS:HOFT)</t>
  </si>
  <si>
    <t>Hope Bancorp, Inc. (NASDAQGS:HOPE)</t>
  </si>
  <si>
    <t>Horace Mann Educators Corporation (NYSE:HMN)</t>
  </si>
  <si>
    <t>Horizon Bancorp, Inc. (NASDAQGS:HBNC)</t>
  </si>
  <si>
    <t>Horizon Space Acquisition I Corp. (NASDAQCM:HSPO)</t>
  </si>
  <si>
    <t>Horizon Space Acquisition II Corp. (NASDAQGM:HSPT.U)</t>
  </si>
  <si>
    <t>Horizon Technology Finance Corporation (NASDAQGS:HRZN)</t>
  </si>
  <si>
    <t>Hormel Foods Corporation (NYSE:HRL)</t>
  </si>
  <si>
    <t>Host Hotels &amp; Resorts, Inc. (NASDAQGS:HST)</t>
  </si>
  <si>
    <t>Houlihan Lokey, Inc. (NYSE:HLI)</t>
  </si>
  <si>
    <t>Hovnanian Enterprises, Inc. (NYSE:HOV)</t>
  </si>
  <si>
    <t>Howard Hughes Holdings Inc. (NYSE:HHH)</t>
  </si>
  <si>
    <t>Howmet Aerospace Inc. (NYSE:HWM)</t>
  </si>
  <si>
    <t>HP Inc. (NYSE:HPQ)</t>
  </si>
  <si>
    <t>Hub Group, Inc. (NASDAQGS:HUBG)</t>
  </si>
  <si>
    <t>Hubbell Incorporated (NYSE:HUBB)</t>
  </si>
  <si>
    <t>HubSpot, Inc. (NYSE:HUBS)</t>
  </si>
  <si>
    <t>Hudson Acquisition I Corp. (NASDAQGM:HUDA)</t>
  </si>
  <si>
    <t>Hudson Global, Inc. (NASDAQGS:HSON)</t>
  </si>
  <si>
    <t>Hudson Technologies, Inc. (NASDAQCM:HDSN)</t>
  </si>
  <si>
    <t>Humana Inc. (NYSE:HUM)</t>
  </si>
  <si>
    <t>Huntington Bancshares Incorporated (NASDAQGS:HBAN)</t>
  </si>
  <si>
    <t>Huntington Ingalls Industries, Inc. (NYSE:HII)</t>
  </si>
  <si>
    <t>Huntsman Corporation (NYSE:HUN)</t>
  </si>
  <si>
    <t>Hurco Companies, Inc. (NASDAQGS:HURC)</t>
  </si>
  <si>
    <t>Huron Consulting Group Inc. (NASDAQGS:HURN)</t>
  </si>
  <si>
    <t>Hut 8 Corp. (NASDAQGS:HUT)</t>
  </si>
  <si>
    <t>Hyatt Hotels Corporation (NYSE:H)</t>
  </si>
  <si>
    <t>Hyster-Yale, Inc. (NYSE:HY)</t>
  </si>
  <si>
    <t>i3 Verticals, Inc. (NASDAQGS:IIIV)</t>
  </si>
  <si>
    <t>IAC Inc. (NASDAQGS:IAC)</t>
  </si>
  <si>
    <t>IB Acquisition Corp. (NASDAQGM:IBAC)</t>
  </si>
  <si>
    <t>IBEX Limited (NASDAQGM:IBEX)</t>
  </si>
  <si>
    <t>Ibotta, Inc. (NYSE:IBTA)</t>
  </si>
  <si>
    <t>Icahn Enterprises L.P. (NASDAQGS:IEP)</t>
  </si>
  <si>
    <t>ICC Holdings, Inc. (NASDAQCM:ICCH)</t>
  </si>
  <si>
    <t>ICF International, Inc. (NASDAQGS:ICFI)</t>
  </si>
  <si>
    <t>Ichor Holdings, Ltd. (NASDAQGS:ICHR)</t>
  </si>
  <si>
    <t>ICON Public Limited Company (NASDAQGS:ICLR)</t>
  </si>
  <si>
    <t>ICU Medical, Inc. (NASDAQGS:ICUI)</t>
  </si>
  <si>
    <t>IDACORP, Inc. (NYSE:IDA)</t>
  </si>
  <si>
    <t>Ideal Power Inc. (NASDAQCM:IPWR)</t>
  </si>
  <si>
    <t>IDEAYA Biosciences, Inc. (NASDAQGS:IDYA)</t>
  </si>
  <si>
    <t>IDEX Corporation (NYSE:IEX)</t>
  </si>
  <si>
    <t>IDEXX Laboratories, Inc. (NASDAQGS:IDXX)</t>
  </si>
  <si>
    <t>IDT Corporation (NYSE:IDT)</t>
  </si>
  <si>
    <t>IES Holdings, Inc. (NASDAQGM:IESC)</t>
  </si>
  <si>
    <t>IF Bancorp, Inc. (NASDAQCM:IROQ)</t>
  </si>
  <si>
    <t>IGM Biosciences, Inc. (NASDAQGS:IGMS)</t>
  </si>
  <si>
    <t>Illinois Tool Works Inc. (NYSE:ITW)</t>
  </si>
  <si>
    <t>Illumina, Inc. (NASDAQGS:ILMN)</t>
  </si>
  <si>
    <t>IMAX Corporation (NYSE:IMAX)</t>
  </si>
  <si>
    <t>Immatics N.V. (NASDAQCM:IMTX)</t>
  </si>
  <si>
    <t>Immersion Corporation (NASDAQGS:IMMR)</t>
  </si>
  <si>
    <t>Immunocore Holdings plc (NASDAQGS:IMCR)</t>
  </si>
  <si>
    <t>Immunome, Inc. (NASDAQCM:IMNM)</t>
  </si>
  <si>
    <t>Immunovant, Inc. (NASDAQGS:IMVT)</t>
  </si>
  <si>
    <t>Impinj, Inc. (NASDAQGS:PI)</t>
  </si>
  <si>
    <t>Inari Medical, Inc. (NASDAQGS:NARI)</t>
  </si>
  <si>
    <t>Inception Growth Acquisition Limited (NASDAQCM:IGTA)</t>
  </si>
  <si>
    <t>Incyte Corporation (NASDAQGS:INCY)</t>
  </si>
  <si>
    <t>Independence Realty Trust, Inc. (NYSE:IRT)</t>
  </si>
  <si>
    <t>Independent Bank Corp. (NASDAQGS:INDB)</t>
  </si>
  <si>
    <t>Independent Bank Corporation (NASDAQGS:IBCP)</t>
  </si>
  <si>
    <t>Independent Bank Group, Inc. (NASDAQGS:IBTX)</t>
  </si>
  <si>
    <t>Infinera Corporation (NASDAQGS:INFN)</t>
  </si>
  <si>
    <t>Inflection Point Acquisition Corp. II (NASDAQGM:IPXX)</t>
  </si>
  <si>
    <t>Informatica Inc. (NYSE:INFA)</t>
  </si>
  <si>
    <t>Ingersoll Rand Inc. (NYSE:IR)</t>
  </si>
  <si>
    <t>Ingevity Corporation (NYSE:NGVT)</t>
  </si>
  <si>
    <t>Ingles Markets, Incorporated (NASDAQGS:IMKT.A)</t>
  </si>
  <si>
    <t>Ingram Micro Holding Corporation (NYSE:INGM)</t>
  </si>
  <si>
    <t>Ingredion Incorporated (NYSE:INGR)</t>
  </si>
  <si>
    <t>Inhibrx Biosciences, Inc. (NASDAQGS:INBX)</t>
  </si>
  <si>
    <t>InMode Ltd. (NASDAQGS:INMD)</t>
  </si>
  <si>
    <t>Innodata Inc. (NASDAQGM:INOD)</t>
  </si>
  <si>
    <t>Innospec Inc. (NASDAQGS:IOSP)</t>
  </si>
  <si>
    <t>InnovAge Holding Corp. (NASDAQGS:INNV)</t>
  </si>
  <si>
    <t>Innovative Eyewear, Inc. (NASDAQCM:LUCY)</t>
  </si>
  <si>
    <t>Innovative Industrial Properties, Inc. (NYSE:IIPR)</t>
  </si>
  <si>
    <t>Innovative Solutions and Support, Inc. (NASDAQGS:ISSC)</t>
  </si>
  <si>
    <t>Innovator ETFs Trust - Innovator Hedged Nasdaq-100 ETF (NASDAQGM:QHDG)</t>
  </si>
  <si>
    <t>Innovator ETFs Trust - Innovator Nasdaq-100 10 Buffer ETF - Quarterly (NASDAQGM:QBUF)</t>
  </si>
  <si>
    <t>Innovex International, Inc. (NYSE:INVX)</t>
  </si>
  <si>
    <t>Innoviva, Inc. (NASDAQGS:INVA)</t>
  </si>
  <si>
    <t>Innventure, Inc. (NASDAQGM:INV)</t>
  </si>
  <si>
    <t>Inogen, Inc. (NASDAQGS:INGN)</t>
  </si>
  <si>
    <t>Inseego Corp. (NASDAQGS:INSG)</t>
  </si>
  <si>
    <t>Insight Acquisition Corp. (NASDAQGM:INAQ)</t>
  </si>
  <si>
    <t>Insight Enterprises, Inc. (NASDAQGS:NSIT)</t>
  </si>
  <si>
    <t>Insight Select Income Fund (NYSE:INSI)</t>
  </si>
  <si>
    <t>Insmed Incorporated (NASDAQGS:INSM)</t>
  </si>
  <si>
    <t>Insperity, Inc. (NYSE:NSP)</t>
  </si>
  <si>
    <t>Inspire Medical Systems, Inc. (NYSE:INSP)</t>
  </si>
  <si>
    <t>Inspired Entertainment, Inc. (NASDAQCM:INSE)</t>
  </si>
  <si>
    <t>Installed Building Products, Inc. (NYSE:IBP)</t>
  </si>
  <si>
    <t>Insteel Industries, Inc. (NYSE:IIIN)</t>
  </si>
  <si>
    <t>Instil Bio, Inc. (NASDAQCM:TIL)</t>
  </si>
  <si>
    <t>Insulet Corporation (NASDAQGS:PODD)</t>
  </si>
  <si>
    <t>Intapp, Inc. (NASDAQGS:INTA)</t>
  </si>
  <si>
    <t>Integer Holdings Corporation (NYSE:ITGR)</t>
  </si>
  <si>
    <t>Integra LifeSciences Holdings Corporation (NASDAQGS:IART)</t>
  </si>
  <si>
    <t>Integral Ad Science Holding Corp. (NASDAQGS:IAS)</t>
  </si>
  <si>
    <t>Integrated Wellness Acquisition Corp (NYSE:WEL)</t>
  </si>
  <si>
    <t>Intel Corporation (NASDAQGS:INTC)</t>
  </si>
  <si>
    <t>Intellia Therapeutics, Inc. (NASDAQGM:NTLA)</t>
  </si>
  <si>
    <t>Inter &amp; Co, Inc. (NASDAQGS:INTR)</t>
  </si>
  <si>
    <t>Interactive Brokers Group, Inc. (NASDAQGS:IBKR)</t>
  </si>
  <si>
    <t>Intercontinental Exchange, Inc. (NYSE:ICE)</t>
  </si>
  <si>
    <t>InterDigital, Inc. (NASDAQGS:IDCC)</t>
  </si>
  <si>
    <t>Interface, Inc. (NASDAQGS:TILE)</t>
  </si>
  <si>
    <t>International Bancshares Corporation (NASDAQGS:IBOC)</t>
  </si>
  <si>
    <t>International Business Machines Corporation (NYSE:IBM)</t>
  </si>
  <si>
    <t>International Flavors &amp; Fragrances Inc. (NYSE:IFF)</t>
  </si>
  <si>
    <t>International Game Technology PLC (NYSE:IGT)</t>
  </si>
  <si>
    <t>International General Insurance Holdings Ltd. (NASDAQCM:IGIC)</t>
  </si>
  <si>
    <t>International Money Express, Inc. (NASDAQCM:IMXI)</t>
  </si>
  <si>
    <t>International Paper Company (NYSE:IP)</t>
  </si>
  <si>
    <t>International Seaways, Inc. (NYSE:INSW)</t>
  </si>
  <si>
    <t>Interparfums, Inc. (NASDAQGS:IPAR)</t>
  </si>
  <si>
    <t>Intra-Cellular Therapies, Inc. (NASDAQGS:ITCI)</t>
  </si>
  <si>
    <t>Intrepid Potash, Inc. (NYSE:IPI)</t>
  </si>
  <si>
    <t>Intuit Inc. (NASDAQGS:INTU)</t>
  </si>
  <si>
    <t>Intuitive Machines, Inc. (NASDAQGM:LUNR)</t>
  </si>
  <si>
    <t>Intuitive Surgical, Inc. (NASDAQGS:ISRG)</t>
  </si>
  <si>
    <t>InvenTrust Properties Corp. (NYSE:IVT)</t>
  </si>
  <si>
    <t>Invesco Actively Managed Exchange-Traded Fund Trust - Invesco High Yield Bond Fa (NASDAQGM:IHYF)</t>
  </si>
  <si>
    <t>Invesco Actively Managed Exchange-Traded Fund Trust - Invesco QQQ Income Advantage ETF (NASDAQGM:QQA)</t>
  </si>
  <si>
    <t>Invesco Actively Managed Exchange-Traded Fund Trust - Invesco Variable Rate Inve (NASDAQGM:VRIG)</t>
  </si>
  <si>
    <t>Invesco Agriculture Commodity Strategy No K-1 ETF (NASDAQGM:PDBA)</t>
  </si>
  <si>
    <t>Invesco Bond Fund (NYSE:VBF)</t>
  </si>
  <si>
    <t>Invesco BulletShares 2024 High Yield Corporate Bond ETF (NASDAQGM:BSJO)</t>
  </si>
  <si>
    <t>Invesco BulletShares 2025 High Yield Corporate Bond ETF (NASDAQGM:BSJP)</t>
  </si>
  <si>
    <t>Invesco BulletShares 2026 High Yield Corporate Bond ETF (NASDAQGM:BSJQ)</t>
  </si>
  <si>
    <t>Invesco BulletShares 2027 High Yield Corporate Bond ETF (NASDAQGM:BSJR)</t>
  </si>
  <si>
    <t>Invesco BulletShares 2029 High Yield Corporate Bond ETF (NASDAQGM:BSJT)</t>
  </si>
  <si>
    <t>Invesco BulletShares 2031 High Yield Corporate Bond ETF (NASDAQGM:BSJV)</t>
  </si>
  <si>
    <t>Invesco BulletShares 2032 High Yield Corporate Bond ETF (NASDAQGM:BSJW)</t>
  </si>
  <si>
    <t>Invesco California Value Municipal Income Trust (NYSE:VCV)</t>
  </si>
  <si>
    <t>Invesco Electric Vehicle Metals Commodity Strategy No K-1 ETF (NASDAQGM:EVMT)</t>
  </si>
  <si>
    <t>Invesco Exchange-Traded Fund Trust - Invesco BuyBack Achievers ETF (NASDAQGM:PKW)</t>
  </si>
  <si>
    <t>Invesco Exchange-Traded Fund Trust - Invesco Dividend Achievers ETF (NASDAQGM:PFM)</t>
  </si>
  <si>
    <t>Invesco Exchange-Traded Fund Trust - Invesco Dorsey Wright Basic Materials Momen (NASDAQGM:PYZ)</t>
  </si>
  <si>
    <t>Invesco Exchange-Traded Fund Trust - Invesco Dorsey Wright Consumer Cyclicals Momentum ETF (NASDAQGM:PEZ)</t>
  </si>
  <si>
    <t>Invesco Exchange-Traded Fund Trust - Invesco Dorsey Wright Consumer Staples Momentum ETF (NASDAQGM:PSL)</t>
  </si>
  <si>
    <t>Invesco Exchange-Traded Fund Trust - Invesco Dorsey Wright Financial Momentum ETF (NASDAQGM:PFI)</t>
  </si>
  <si>
    <t>Invesco Exchange-Traded Fund Trust - Invesco Dorsey Wright Industrials Momentum (NASDAQGM:PRN)</t>
  </si>
  <si>
    <t>Invesco Exchange-Traded Fund Trust - Invesco Dorsey Wright Momentum ETF (NASDAQGM:PDP)</t>
  </si>
  <si>
    <t>Invesco Exchange-Traded Fund Trust - Invesco Dorsey Wright Technology Momentum E (NASDAQGM:PTF)</t>
  </si>
  <si>
    <t>Invesco Exchange-Traded Fund Trust - Invesco Dorsey Wright Utilities Momentum ETF (NASDAQGM:PUI)</t>
  </si>
  <si>
    <t>Invesco Exchange-Traded Fund Trust - Invesco DWA Energy Momentum ETF (NASDAQGM:PXI)</t>
  </si>
  <si>
    <t>Invesco Exchange-Traded Fund Trust - Invesco DWA Healthcare Momentum ETF (NASDAQGM:PTH)</t>
  </si>
  <si>
    <t>Invesco Exchange-Traded Fund Trust - Invesco FTSE RAFI US 1500 Small-Mid ETF (NASDAQGM:PRFZ)</t>
  </si>
  <si>
    <t>Invesco Exchange-Traded Fund Trust - Invesco Golden Dragon China ETF (NASDAQGM:PGJ)</t>
  </si>
  <si>
    <t>Invesco Exchange-Traded Fund Trust - Invesco High Yield Equity Dividend Achievers ETF (NASDAQGM:PEY)</t>
  </si>
  <si>
    <t>Invesco Exchange-Traded Fund Trust - Invesco International Dividend Achievers ETF (NASDAQGM:PID)</t>
  </si>
  <si>
    <t>Invesco Exchange-Traded Fund Trust - Invesco NASDAQ Internet ETF (NASDAQGM:PNQI)</t>
  </si>
  <si>
    <t>Invesco Exchange-Traded Fund Trust - Invesco Water Resources ETF (NASDAQGM:PHO)</t>
  </si>
  <si>
    <t>Invesco Exchange-Traded Fund Trust II - Invesco Dorsey Wright Developed Markets (NASDAQGM:PIZ)</t>
  </si>
  <si>
    <t>Invesco Exchange-Traded Fund Trust II - Invesco Dorsey Wright Emerging Markets M (NASDAQGM:PIE)</t>
  </si>
  <si>
    <t>Invesco Exchange-Traded Fund Trust II - Invesco Dorsey Wright SmallCap Momentum ETF (NASDAQGM:DWAS)</t>
  </si>
  <si>
    <t>Invesco Exchange-Traded Fund Trust II - Invesco Equal Weight 0-30 Year Treasury ETF (NASDAQGM:GOVI)</t>
  </si>
  <si>
    <t>Invesco Exchange-Traded Fund Trust II - Invesco ESG NASDAQ 100 ETF (NASDAQGM:QQMG)</t>
  </si>
  <si>
    <t>Invesco Exchange-Traded Fund Trust II - Invesco ESG NASDAQ Next Gen 100 ETF (NASDAQGM:QQJG)</t>
  </si>
  <si>
    <t>Invesco Exchange-Traded Fund Trust II - Invesco Global Water ETF (NASDAQGM:PIO)</t>
  </si>
  <si>
    <t>Invesco Exchange-Traded Fund Trust II - Invesco International BuyBack Achievers (NASDAQGM:IPKW)</t>
  </si>
  <si>
    <t>Invesco Exchange-Traded Fund Trust II - Invesco KBW Bank ETF (NASDAQGM:KBWB)</t>
  </si>
  <si>
    <t>Invesco Exchange-Traded Fund Trust II - Invesco KBW High Dividend Yield Financial ETF (NASDAQGM:KBWD)</t>
  </si>
  <si>
    <t>Invesco Exchange-Traded Fund Trust II - Invesco KBW Premium Yield Equity REIT ETF (NASDAQGM:KBWY)</t>
  </si>
  <si>
    <t>Invesco Exchange-Traded Fund Trust II - Invesco KBW Property &amp; Casualty Insurance ETF (NASDAQGM:KBWP)</t>
  </si>
  <si>
    <t>Invesco Exchange-Traded Fund Trust II - Invesco KBW Regional Banking ETF (NASDAQGM:KBWR)</t>
  </si>
  <si>
    <t>Invesco Exchange-Traded Fund Trust II - Invesco NASDAQ 100 ETF (NASDAQGM:QQQM)</t>
  </si>
  <si>
    <t>Invesco Exchange-Traded Fund Trust II - Invesco Nasdaq Biotechnology ETF (NASDAQGM:IBBQ)</t>
  </si>
  <si>
    <t>Invesco Exchange-Traded Fund Trust II - Invesco Nasdaq Free Cash Flow Achievers (NASDAQGM:QOWZ)</t>
  </si>
  <si>
    <t>Invesco Exchange-Traded Fund Trust II - Invesco NASDAQ Next Gen 100 ETF (NASDAQGM:QQQJ)</t>
  </si>
  <si>
    <t>Invesco Exchange-Traded Fund Trust II - Invesco NASDAQ Patent Innovators ETF (NASDAQGM:QQQS)</t>
  </si>
  <si>
    <t>Invesco Exchange-Traded Fund Trust II - Invesco PHLX Semiconductor ETF (NASDAQGM:SOXQ)</t>
  </si>
  <si>
    <t>Invesco Exchange-Traded Fund Trust II - Invesco S&amp;P SmallCap Consumer Discretionary ETF (NASDAQGM:PSCD)</t>
  </si>
  <si>
    <t>Invesco Exchange-Traded Fund Trust II - Invesco S&amp;P SmallCap Consumer Staples ETF (NASDAQGM:PSCC)</t>
  </si>
  <si>
    <t>Invesco Exchange-Traded Fund Trust II - Invesco S&amp;P SmallCap Energy ETF (NASDAQGM:PSCE)</t>
  </si>
  <si>
    <t>Invesco Exchange-Traded Fund Trust II - Invesco S&amp;P SmallCap Financials ETF (NASDAQGM:PSCF)</t>
  </si>
  <si>
    <t>Invesco Exchange-Traded Fund Trust II - Invesco S&amp;P SmallCap Health Care ETF (NASDAQGM:PSCH)</t>
  </si>
  <si>
    <t>Invesco Exchange-Traded Fund Trust II - Invesco S&amp;P SmallCap Industrials ETF (NASDAQGM:PSCI)</t>
  </si>
  <si>
    <t>Invesco Exchange-Traded Fund Trust II - Invesco S&amp;P SmallCap Information Technology ETF (NASDAQGM:PSCT)</t>
  </si>
  <si>
    <t>Invesco Exchange-Traded Fund Trust II - Invesco S&amp;P SmallCap Materials ETF (NASDAQGM:PSCM)</t>
  </si>
  <si>
    <t>Invesco Exchange-Traded Fund Trust II - Invesco S&amp;P SmallCap Utilities &amp; Communi (NASDAQGM:PSCU)</t>
  </si>
  <si>
    <t>Invesco Exchange-Traded Self-Indexed Fund Trust - BulletShares 2028 High Yield C (NASDAQGM:BSJS)</t>
  </si>
  <si>
    <t>Invesco Exchange-Traded Self-Indexed Fund Trust - Invesco BulletShares 2024 Corp (NASDAQGM:BSCO)</t>
  </si>
  <si>
    <t>Invesco Exchange-Traded Self-Indexed Fund Trust - Invesco BulletShares 2024 Muni (NASDAQGM:BSMO)</t>
  </si>
  <si>
    <t>Invesco Exchange-Traded Self-Indexed Fund Trust - Invesco BulletShares 2025 Corp (NASDAQGM:BSCP)</t>
  </si>
  <si>
    <t>Invesco Exchange-Traded Self-Indexed Fund Trust - Invesco BulletShares 2025 Muni (NASDAQGM:BSMP)</t>
  </si>
  <si>
    <t>Invesco Exchange-Traded Self-Indexed Fund Trust - Invesco BulletShares 2026 Corp (NASDAQGM:BSCQ)</t>
  </si>
  <si>
    <t>Invesco Exchange-Traded Self-Indexed Fund Trust - Invesco BulletShares 2026 Muni (NASDAQGM:BSMQ)</t>
  </si>
  <si>
    <t>Invesco Exchange-Traded Self-Indexed Fund Trust - Invesco BulletShares 2027 Corporate Bond ETF (NASDAQGM:BSCR)</t>
  </si>
  <si>
    <t>Invesco Exchange-Traded Self-Indexed Fund Trust - Invesco BulletShares 2027 Municipal Bond ETF (NASDAQGM:BSMR)</t>
  </si>
  <si>
    <t>Invesco Exchange-Traded Self-Indexed Fund Trust - Invesco BulletShares 2028 Corporate Bond ETF (NASDAQGM:BSCS)</t>
  </si>
  <si>
    <t>Invesco Exchange-Traded Self-Indexed Fund Trust - Invesco BulletShares 2028 Municipal Bond ETF (NASDAQGM:BSMS)</t>
  </si>
  <si>
    <t>Invesco Exchange-Traded Self-Indexed Fund Trust - Invesco BulletShares 2029 Corporate Bond ETF (NASDAQGM:BSCT)</t>
  </si>
  <si>
    <t>Invesco Exchange-Traded Self-Indexed Fund Trust - Invesco BulletShares 2029 Municipal Bond ETF (NASDAQGM:BSMT)</t>
  </si>
  <si>
    <t>Invesco Exchange-Traded Self-Indexed Fund Trust - Invesco BulletShares 2030 Corp (NASDAQGM:BSCU)</t>
  </si>
  <si>
    <t>Invesco Exchange-Traded Self-Indexed Fund Trust - Invesco BulletShares 2030 Muni (NASDAQGM:BSMU)</t>
  </si>
  <si>
    <t>Invesco Exchange-Traded Self-Indexed Fund Trust - Invesco BulletShares 2031 Corp (NASDAQGM:BSCV)</t>
  </si>
  <si>
    <t>Invesco Exchange-Traded Self-Indexed Fund Trust - Invesco BulletShares 2031 Muni (NASDAQGM:BSMV)</t>
  </si>
  <si>
    <t>Invesco Exchange-Traded Self-Indexed Fund Trust - Invesco BulletShares 2032 Corp (NASDAQGM:BSCW)</t>
  </si>
  <si>
    <t>Invesco Exchange-Traded Self-Indexed Fund Trust - Invesco BulletShares 2032 Muni (NASDAQGM:BSMW)</t>
  </si>
  <si>
    <t>Invesco Exchange-Traded Self-Indexed Fund Trust - Invesco BulletShares 2033 Corp (NASDAQGM:BSCX)</t>
  </si>
  <si>
    <t>Invesco Exchange-Traded Self-Indexed Fund Trust - Invesco BulletShares 2033 Muni (NASDAQGM:BSSX)</t>
  </si>
  <si>
    <t>Invesco Exchange-Traded Self-Indexed Fund Trust - Invesco BulletShares 2034 Corporate Bond ETF (NASDAQGM:BSCY)</t>
  </si>
  <si>
    <t>Invesco Exchange-Traded Self-Indexed Fund Trust - Invesco BulletShares 2034 Municipal Bond ETF (NASDAQGM:BSMY)</t>
  </si>
  <si>
    <t>Invesco Exchange-Traded Self-Indexed Fund Trust - Invesco RAFI Strategic US ETF (NASDAQGM:IUS)</t>
  </si>
  <si>
    <t>Invesco High Income 2024 Target Term Fund (NYSE:IHTA)</t>
  </si>
  <si>
    <t>Invesco High Income Trust II (NYSE:VLT)</t>
  </si>
  <si>
    <t>Invesco Ltd. (NYSE:IVZ)</t>
  </si>
  <si>
    <t>Invesco Mortgage Capital Inc. (NYSE:IVR)</t>
  </si>
  <si>
    <t>Invesco Municipal Income Opportunities Trust (NYSE:OIA)</t>
  </si>
  <si>
    <t>Invesco Municipal Opportunity Trust (NYSE:VMO)</t>
  </si>
  <si>
    <t>Invesco Municipal Trust (NYSE:VKQ)</t>
  </si>
  <si>
    <t>Invesco Optimum Yield Diversified Commodity Strategy No K-1 ETF (NASDAQGM:PDBC)</t>
  </si>
  <si>
    <t>Invesco QQQ Trust, Series 1 (NASDAQGM:QQQ)</t>
  </si>
  <si>
    <t>Invesco Quality Municipal Income Trust (NYSE:IQI)</t>
  </si>
  <si>
    <t>Invesco Trust for Investment Grade Municipals (NYSE:VGM)</t>
  </si>
  <si>
    <t>Invesco Trust for Investment Grade New York Municipals (NYSE:VTN)</t>
  </si>
  <si>
    <t>Invesco Value Municipal Income Trust (NYSE:IIM)</t>
  </si>
  <si>
    <t>Investar Holding Corporation (NASDAQGM:ISTR)</t>
  </si>
  <si>
    <t>Investcorp AI Acquisition Corp. (NASDAQGM:IVCA)</t>
  </si>
  <si>
    <t>Investcorp Europe Acquisition Corp I (NASDAQGM:IVCB)</t>
  </si>
  <si>
    <t>Investment Managers Series Trust II - AXS 2X Innovation ETF (NASDAQGM:TARK)</t>
  </si>
  <si>
    <t>Investment Managers Series Trust II - AXS Astoria Real Assets ETF (NASDAQGM:PPI)</t>
  </si>
  <si>
    <t>Investment Managers Series Trust II - Tradr 1.5X Short NVDA Daily ETF (NASDAQGM:NVDS)</t>
  </si>
  <si>
    <t>Investment Managers Series Trust II - Tradr 1.75X Long NVDA Weekly ETF (NASDAQGM:NVDW)</t>
  </si>
  <si>
    <t>Investment Managers Series Trust II - Tradr 1.75X Long TLT Quarterly ETF (NASDAQGM:TLTQ)</t>
  </si>
  <si>
    <t>Investment Managers Series Trust II - Tradr 2X Long QQQ Monthly ETF (NASDAQGM:MQQQ)</t>
  </si>
  <si>
    <t>Investment Managers Series Trust II - Tradr 2X Long QQQ Weekly ETF (NASDAQGM:QQQW)</t>
  </si>
  <si>
    <t>Investment Managers Series Trust II - Tradr 2X Long SOXX Monthly ETF (NASDAQGM:SOXM)</t>
  </si>
  <si>
    <t>Investment Managers Series Trust II - Tradr 2X Long SOXX Weekly ETF (NASDAQGM:SOXW)</t>
  </si>
  <si>
    <t>Investment Managers Series Trust II - Tradr 2X Long SPY Monthly ETF (NASDAQGM:SPYM)</t>
  </si>
  <si>
    <t>Investment Managers Series Trust II - Tradr 2X Long SPY Quarterly ETF (NASDAQGM:SPYQ)</t>
  </si>
  <si>
    <t>Investment Managers Series Trust II - Tradr 2X Long SPY Weekly ETF (NASDAQGM:SPYB)</t>
  </si>
  <si>
    <t>Investment Managers Series Trust II - Tradr 2X Long TLT Monthly ETF (NASDAQGM:TLTM)</t>
  </si>
  <si>
    <t>Investment Managers Series Trust II - Tradr 2X Long TSLA Weekly ETF (NASDAQGM:TSLW)</t>
  </si>
  <si>
    <t>Investment Managers Series Trust II - Tradr 2X Short Innovation Daily ETF (NASDAQGM:SARK)</t>
  </si>
  <si>
    <t>Investment Managers Series Trust II - Tradr 2X Short TSLA Daily ETF (NASDAQGM:TSLQ)</t>
  </si>
  <si>
    <t>Investors Title Company (NASDAQGS:ITIC)</t>
  </si>
  <si>
    <t>Invitation Homes Inc. (NYSE:INVH)</t>
  </si>
  <si>
    <t>Invizyne Technologies, Inc. (NASDAQCM:IZTC)</t>
  </si>
  <si>
    <t>Ionis Pharmaceuticals, Inc. (NASDAQGS:IONS)</t>
  </si>
  <si>
    <t>IonQ, Inc. (NYSE:IONQ)</t>
  </si>
  <si>
    <t>Iovance Biotherapeutics, Inc. (NASDAQGM:IOVA)</t>
  </si>
  <si>
    <t>IPG Photonics Corporation (NASDAQGS:IPGP)</t>
  </si>
  <si>
    <t>IQVIA Holdings Inc. (NYSE:IQV)</t>
  </si>
  <si>
    <t>IRADIMED CORPORATION (NASDAQGM:IRMD)</t>
  </si>
  <si>
    <t>iRhythm Technologies, Inc. (NASDAQGS:IRTC)</t>
  </si>
  <si>
    <t>Iridium Communications Inc. (NASDAQGS:IRDM)</t>
  </si>
  <si>
    <t>Iris Energy Limited (NASDAQGS:IREN)</t>
  </si>
  <si>
    <t>iRobot Corporation (NASDAQGS:IRBT)</t>
  </si>
  <si>
    <t>Iron Horse Acquisitions Corp. (NASDAQGM:IROH)</t>
  </si>
  <si>
    <t>Iron Mountain Incorporated (NYSE:IRM)</t>
  </si>
  <si>
    <t>iShares Bitcoin Trust ETF (NASDAQGM:IBIT)</t>
  </si>
  <si>
    <t>iShares Ethereum Trust - iShares Ethereum Trust ETF (NASDAQGM:ETHA)</t>
  </si>
  <si>
    <t>iShares Trust  - iShares ESG Advanced MSCI EM ETF (NASDAQGM:EMXF)</t>
  </si>
  <si>
    <t>iShares Trust - iShares 0-5 Year Investment Grade Corporate Bond ETF (NASDAQGM:SLQD)</t>
  </si>
  <si>
    <t>iShares Trust - iShares 1-3 Year International Treasury Bond ETF (NASDAQGM:ISHG)</t>
  </si>
  <si>
    <t>iShares Trust - iShares 1-3 Year Treasury Bond ETF (NASDAQGM:SHY)</t>
  </si>
  <si>
    <t>iShares Trust - iShares 1-5 Year Investment Grade Corporate Bond ETF (NASDAQGM:IGSB)</t>
  </si>
  <si>
    <t>iShares Trust - iShares 20+ Year Treasury Bond ETF (NASDAQGM:TLT)</t>
  </si>
  <si>
    <t>iShares Trust - iShares 3-7 Year Treasury Bond ETF (NASDAQGM:IEI)</t>
  </si>
  <si>
    <t>iShares Trust - iShares 5-10 Year Investment Grade Corporate Bond ETF (NASDAQGM:IGIB)</t>
  </si>
  <si>
    <t>iShares Trust - iShares 7-10 Year Treasury Bond ETF (NASDAQGM:IEF)</t>
  </si>
  <si>
    <t>iShares Trust - iShares Asia 50 ETF (NASDAQGM:AIA)</t>
  </si>
  <si>
    <t>iShares Trust - iShares Biotechnology ETF (NASDAQGM:IBB)</t>
  </si>
  <si>
    <t>iShares Trust - iShares Breakthrough Environmental Solutions ETF (NASDAQGM:ETEC)</t>
  </si>
  <si>
    <t>iShares Trust - iShares Broad USD Investment Grade Corporate Bond ETF (NASDAQGM:USIG)</t>
  </si>
  <si>
    <t>iShares Trust - iShares Climate Conscious &amp; Transition MSCI USA ETF (NASDAQGM:USCL)</t>
  </si>
  <si>
    <t>iShares Trust - iShares Copper and Metals Mining ETF (NASDAQGM:ICOP)</t>
  </si>
  <si>
    <t>iShares Trust - iShares Core 1-5 Year USD Bond ETF (NASDAQGM:ISTB)</t>
  </si>
  <si>
    <t>iShares Trust - iShares Core MSCI Total International Stock ETF (NASDAQGM:IXUS)</t>
  </si>
  <si>
    <t>iShares Trust - iShares Core S&amp;P U.S. Growth ETF (NASDAQGM:IUSG)</t>
  </si>
  <si>
    <t>iShares Trust - iShares Core S&amp;P U.S. Value ETF (NASDAQGM:IUSV)</t>
  </si>
  <si>
    <t>iShares Trust - iShares Core Total USD Bond Market ETF (NASDAQGM:IUSB)</t>
  </si>
  <si>
    <t>iShares Trust - iShares Emergent Food and AgTech Multisector ETF (NASDAQGM:IVEG)</t>
  </si>
  <si>
    <t>iShares Trust - iShares Emerging Markets Infrastructure ETF (NASDAQGM:EMIF)</t>
  </si>
  <si>
    <t>iShares Trust - iShares Energy Storage &amp; Materials ETF (NASDAQGM:IBAT)</t>
  </si>
  <si>
    <t>iShares Trust - iShares Environmental Infrastructure and Industrials ETF (NASDAQGM:EFRA)</t>
  </si>
  <si>
    <t>iShares Trust - iShares Environmentally Aware Real Estate ETF (NASDAQGM:ERET)</t>
  </si>
  <si>
    <t>iShares Trust - iShares ESG Advanced High Yield Corporate Bond ETF (NASDAQGM:HYXF)</t>
  </si>
  <si>
    <t>iShares Trust - iShares ESG Advanced MSCI EAFE ETF (NASDAQGM:DMXF)</t>
  </si>
  <si>
    <t>iShares Trust - iShares ESG Advanced MSCI USA ETF (NASDAQGM:USXF)</t>
  </si>
  <si>
    <t>iShares Trust - iShares ESG Aware 1-5 Year USD Corporate Bond ETF (NASDAQGM:SUSB)</t>
  </si>
  <si>
    <t>iShares Trust - iShares ESG Aware MSCI EAFE ETF (NASDAQGM:ESGD)</t>
  </si>
  <si>
    <t>iShares Trust - iShares ESG Aware MSCI USA ETF (NASDAQGM:ESGU)</t>
  </si>
  <si>
    <t>iShares Trust - iShares ESG Aware USD Corporate Bond ETF (NASDAQGM:SUSC)</t>
  </si>
  <si>
    <t>iShares Trust - iShares ESG MSCI EM Leaders ETF (NASDAQGM:LDEM)</t>
  </si>
  <si>
    <t>iShares Trust - iShares ESG MSCI USA Leaders ETF (NASDAQGM:SUSL)</t>
  </si>
  <si>
    <t>iShares Trust - iShares ESG MSCI USA Min Vol Factor ETF (NASDAQGM:ESMV)</t>
  </si>
  <si>
    <t>iShares Trust - iShares Exponential Technologies ETF (NASDAQGM:XT)</t>
  </si>
  <si>
    <t>iShares Trust - iShares Fallen Angels USD Bond ETF (NASDAQGM:FALN)</t>
  </si>
  <si>
    <t>iShares Trust - iShares Global Clean Energy ETF (NASDAQGM:ICLN)</t>
  </si>
  <si>
    <t>iShares Trust - iShares Global Infrastructure ETF (NASDAQGM:IGF)</t>
  </si>
  <si>
    <t>iShares Trust - iShares Global Timber &amp; Forestry ETF (NASDAQGM:WOOD)</t>
  </si>
  <si>
    <t>iShares Trust - iShares GNMA Bond ETF (NASDAQGM:GNMA)</t>
  </si>
  <si>
    <t>iShares Trust - iShares iBonds Dec 2024 Term Treasury ETF (NASDAQGM:IBTE)</t>
  </si>
  <si>
    <t>iShares Trust - iShares iBonds Dec 2025 Term Treasury ETF (NASDAQGM:IBTF)</t>
  </si>
  <si>
    <t>iShares Trust - iShares iBonds Dec 2026 Term Treasury ETF (NASDAQGM:IBTG)</t>
  </si>
  <si>
    <t>iShares Trust - iShares iBonds Dec 2027 Term Treasury ETF (NASDAQGM:IBTH)</t>
  </si>
  <si>
    <t>iShares Trust - iShares iBonds Dec 2028 Term Treasury ETF (NASDAQGM:IBTI)</t>
  </si>
  <si>
    <t>iShares Trust - iShares iBonds Dec 2029 Term Treasury ETF (NASDAQGM:IBTJ)</t>
  </si>
  <si>
    <t>iShares Trust - iShares iBonds Dec 2030 Term Treasury ETF (NASDAQGM:IBTK)</t>
  </si>
  <si>
    <t>iShares Trust - iShares iBonds Dec 2031 Term Treasury ETF (NASDAQGM:IBTL)</t>
  </si>
  <si>
    <t>iShares Trust - iShares iBonds Dec 2032 Term Treasury ETF (NASDAQGM:IBTM)</t>
  </si>
  <si>
    <t>iShares Trust - iShares iBonds Dec 2033 Term Treasury ETF (NASDAQGM:IBTO)</t>
  </si>
  <si>
    <t>iShares Trust - iShares iBonds Dec 2034 Term Treasury ETF (NASDAQGM:IBTP)</t>
  </si>
  <si>
    <t>iShares Trust - iShares iBonds Dec 2044 Term Treasury ETF (NASDAQGM:IBGA)</t>
  </si>
  <si>
    <t>iShares Trust - iShares iBonds Dec 2054 Term Treasury ETF (NASDAQGM:IBGK)</t>
  </si>
  <si>
    <t>iShares Trust - iShares India 50 ETF (NASDAQGM:INDY)</t>
  </si>
  <si>
    <t>iShares Trust - iShares International Developed Real Estate ETF (NASDAQGM:IFGL)</t>
  </si>
  <si>
    <t>iShares Trust - iShares International Treasury Bond ETF (NASDAQGM:IGOV)</t>
  </si>
  <si>
    <t>iShares Trust - iShares J.P. Morgan USD Emerging Markets Bond ETF (NASDAQGM:EMB)</t>
  </si>
  <si>
    <t>iShares Trust - iShares Lithium Miners and Producers ETF (NASDAQGM:ILIT)</t>
  </si>
  <si>
    <t>iShares Trust - iShares MBS ETF (NASDAQGM:MBB)</t>
  </si>
  <si>
    <t>iShares Trust - iShares Morningstar Mid-Cap Value ETF (NASDAQGM:IMCV)</t>
  </si>
  <si>
    <t>iShares Trust - iShares MSCI ACWI ETF (NASDAQGM:ACWI)</t>
  </si>
  <si>
    <t>iShares Trust - iShares MSCI ACWI ex U.S. ETF (NASDAQGM:ACWX)</t>
  </si>
  <si>
    <t>iShares Trust - iShares MSCI All Country Asia ex Japan ETF (NASDAQGM:AAXJ)</t>
  </si>
  <si>
    <t>iShares Trust - iShares MSCI Brazil Small-Cap ETF (NASDAQGM:EWZS)</t>
  </si>
  <si>
    <t>iShares Trust - iShares MSCI China ETF (NASDAQGM:MCHI)</t>
  </si>
  <si>
    <t>iShares Trust - iShares MSCI China Multisector Tech ETF (NASDAQGM:TCHI)</t>
  </si>
  <si>
    <t>iShares Trust - iShares MSCI EAFE Small-Cap ETF (NASDAQGM:SCZ)</t>
  </si>
  <si>
    <t>iShares Trust - iShares MSCI Europe Financials ETF (NASDAQGM:EUFN)</t>
  </si>
  <si>
    <t>iShares Trust - iShares MSCI Europe Small-Cap ETF (NASDAQGM:IEUS)</t>
  </si>
  <si>
    <t>iShares Trust - iShares MSCI Global Sustainable Development Goals ETF (NASDAQGM:SDG)</t>
  </si>
  <si>
    <t>iShares Trust - iShares MSCI Japan Value ETF (NASDAQGM:EWJV)</t>
  </si>
  <si>
    <t>iShares Trust - iShares MSCI New Zealand ETF (NASDAQGM:ENZL)</t>
  </si>
  <si>
    <t>iShares Trust - iShares MSCI Qatar ETF (NASDAQGM:QAT)</t>
  </si>
  <si>
    <t>iShares Trust - iShares MSCI UAE ETF (NASDAQGM:UAE)</t>
  </si>
  <si>
    <t>iShares Trust - iShares MSCI Water Management Multisector ETF (NASDAQGM:IWTR)</t>
  </si>
  <si>
    <t>iShares Trust - iShares Nasdaq Top 30 Stocks ETF (NASDAQGM:QTOP)</t>
  </si>
  <si>
    <t>iShares Trust - iShares Nasdaq-100 ex Top 30 ETF (NASDAQGM:QNXT)</t>
  </si>
  <si>
    <t>iShares Trust - iShares Paris-Aligned Climate MSCI USA ETF (NASDAQGM:PABU)</t>
  </si>
  <si>
    <t>iShares Trust - iShares Paris-Aligned Climate MSCI World ex USA ETF (NASDAQGM:PABD)</t>
  </si>
  <si>
    <t>iShares Trust - iShares Preferred and Income Securities ETF (NASDAQGM:PFF)</t>
  </si>
  <si>
    <t>iShares Trust - iShares S&amp;P Small-Cap 600 Growth ETF (NASDAQGM:IJT)</t>
  </si>
  <si>
    <t>iShares Trust - iShares Select Dividend ETF (NASDAQGM:DVY)</t>
  </si>
  <si>
    <t>iShares Trust - iShares Semiconductor ETF (NASDAQGM:SOXX)</t>
  </si>
  <si>
    <t>iShares Trust - iShares Short Treasury Bond ETF (NASDAQGM:SHV)</t>
  </si>
  <si>
    <t>iShares Trust - iShares USD Green Bond ETF (NASDAQGM:BGRN)</t>
  </si>
  <si>
    <t>iShares U.S. ETF Trust - iShares GSCI Commodity Dynamic Roll Strategy ETF (NASDAQGM:COMT)</t>
  </si>
  <si>
    <t>iShares U.S. ETF Trust - iShares Transition-Enabling Metals ETF (NASDAQGM:TMET)</t>
  </si>
  <si>
    <t>iShares, Inc. - iShares ESG Aware MSCI EM ETF (NASDAQGM:ESGE)</t>
  </si>
  <si>
    <t>iShares, Inc. - iShares MSCI Emerging Markets Asia ETF (NASDAQGM:EEMA)</t>
  </si>
  <si>
    <t>iShares, Inc. - iShares MSCI Emerging Markets ex China ETF (NASDAQGM:EMXC)</t>
  </si>
  <si>
    <t>iShares, Inc. - iShares MSCI Global Gold Miners ETF (NASDAQGM:RING)</t>
  </si>
  <si>
    <t>iShares, Inc. - iShares MSCI Turkey ETF (NASDAQGM:TUR)</t>
  </si>
  <si>
    <t>Ispire Technology Inc. (NASDAQCM:ISPR)</t>
  </si>
  <si>
    <t>Israel Acquisitions Corp (NASDAQGM:ISRL)</t>
  </si>
  <si>
    <t>iTeos Therapeutics, Inc. (NASDAQGM:ITOS)</t>
  </si>
  <si>
    <t>Itron, Inc. (NASDAQGS:ITRI)</t>
  </si>
  <si>
    <t>ITT Inc. (NYSE:ITT)</t>
  </si>
  <si>
    <t>Ituran Location and Control Ltd. (NASDAQGS:ITRN)</t>
  </si>
  <si>
    <t>J&amp;J Snack Foods Corp. (NASDAQGS:JJSF)</t>
  </si>
  <si>
    <t>J.B. Hunt Transport Services, Inc. (NASDAQGS:JBHT)</t>
  </si>
  <si>
    <t>J.Jill, Inc. (NYSE:JILL)</t>
  </si>
  <si>
    <t>J.P. Morgan Exchange-Traded Fund Trust - JPMorgan Active Bond ETF (NYSE:JBND)</t>
  </si>
  <si>
    <t>J.P. Morgan Exchange-Traded Fund Trust - JPMorgan Fundamental Data Science Large Core ETF (NASDAQGM:LCDS)</t>
  </si>
  <si>
    <t>J.P. Morgan Exchange-Traded Fund Trust - JPMorgan Fundamental Data Science Mid Core ETF (NASDAQGM:MCDS)</t>
  </si>
  <si>
    <t>J.P. Morgan Exchange-Traded Fund Trust - JPMorgan Fundamental Data Science Small Core ETF (NASDAQGM:SCDS)</t>
  </si>
  <si>
    <t>J.P. Morgan Exchange-Traded Fund Trust - JPMorgan Global Select Equity ETF (NASDAQGM:JGLO)</t>
  </si>
  <si>
    <t>J.P. Morgan Exchange-Traded Fund Trust - JPMorgan International Value ETF (NASDAQGM:JIVE)</t>
  </si>
  <si>
    <t>J.P. Morgan Exchange-Traded Fund Trust - JPMorgan Nasdaq Equity Premium Income ETF (NASDAQGM:JEPQ)</t>
  </si>
  <si>
    <t>J.P. Morgan Exchange-Traded Fund Trust - JPMorgan Sustainable Infrastructure ETF (NASDAQGM:BLLD)</t>
  </si>
  <si>
    <t>J.P. Morgan Exchange-Traded Fund Trust - JPMorgan U.S. Tech Leaders ETF (NASDAQGM:JTEK)</t>
  </si>
  <si>
    <t>J.W. Mays, Inc. (NASDAQCM:MAYS)</t>
  </si>
  <si>
    <t>Jabil Inc. (NYSE:JBL)</t>
  </si>
  <si>
    <t>Jack Henry &amp; Associates, Inc. (NASDAQGS:JKHY)</t>
  </si>
  <si>
    <t>Jack in the Box Inc. (NASDAQGS:JACK)</t>
  </si>
  <si>
    <t>Jackson Financial Inc. (NYSE:JXN)</t>
  </si>
  <si>
    <t>Jacobs Solutions Inc. (NYSE:J)</t>
  </si>
  <si>
    <t>JAKKS Pacific, Inc. (NASDAQGS:JAKK)</t>
  </si>
  <si>
    <t>Jamf Holding Corp. (NASDAQGS:JAMF)</t>
  </si>
  <si>
    <t>Janus Detroit Street Trust - Janus Henderson Mid Cap Growth Alpha ETF (NASDAQGM:JMID)</t>
  </si>
  <si>
    <t>Janus Detroit Street Trust - Janus Henderson Small Cap Growth Alpha ETF (NASDAQGM:JSML)</t>
  </si>
  <si>
    <t>Janus Detroit Street Trust - Janus Henderson Small/Mid Cap Growth Alpha ETF (NASDAQGM:JSMD)</t>
  </si>
  <si>
    <t>Janus Henderson Group plc (NYSE:JHG)</t>
  </si>
  <si>
    <t>Janus International Group, Inc. (NYSE:JBI)</t>
  </si>
  <si>
    <t>Janux Therapeutics, Inc. (NASDAQGM:JANX)</t>
  </si>
  <si>
    <t>Japan Smaller Capitalization Fund, Inc. (NYSE:JOF)</t>
  </si>
  <si>
    <t>Jasper Therapeutics, Inc. (NASDAQCM:JSPR)</t>
  </si>
  <si>
    <t>Jazz Pharmaceuticals plc (NASDAQGS:JAZZ)</t>
  </si>
  <si>
    <t>JBG SMITH Properties (NYSE:JBGS)</t>
  </si>
  <si>
    <t>JD.com, Inc. (NASDAQGS:JD)</t>
  </si>
  <si>
    <t>Jefferies Financial Group Inc. (NYSE:JEF)</t>
  </si>
  <si>
    <t>JELD-WEN Holding, Inc. (NYSE:JELD)</t>
  </si>
  <si>
    <t>Jet.AI Inc. (NASDAQCM:JTAI)</t>
  </si>
  <si>
    <t>JetBlue Airways Corporation (NASDAQGS:JBLU)</t>
  </si>
  <si>
    <t>JFrog Ltd. (NASDAQGS:FROG)</t>
  </si>
  <si>
    <t>Jiayin Group Inc. (NASDAQGM:JFIN)</t>
  </si>
  <si>
    <t>JinkoSolar Holding Co., Ltd. (NYSE:JKS)</t>
  </si>
  <si>
    <t>Joby Aviation, Inc. (NYSE:JOBY)</t>
  </si>
  <si>
    <t>John B. Sanfilippo &amp; Son, Inc. (NASDAQGS:JBSS)</t>
  </si>
  <si>
    <t>John Bean Technologies Corporation (NYSE:JBT)</t>
  </si>
  <si>
    <t>John Hancock Financial Opportunities Fund (NYSE:BTO)</t>
  </si>
  <si>
    <t>John Hancock Hedged Equity &amp; Income Fund (NYSE:HEQ)</t>
  </si>
  <si>
    <t>John Hancock Income Securities Trust (NYSE:JHS)</t>
  </si>
  <si>
    <t>John Hancock Investors Trust (NYSE:JHI)</t>
  </si>
  <si>
    <t>John Hancock Preferred Income Fund (NYSE:HPI)</t>
  </si>
  <si>
    <t>John Hancock Preferred Income Fund II (NYSE:HPF)</t>
  </si>
  <si>
    <t>John Hancock Preferred Income Fund III (NYSE:HPS)</t>
  </si>
  <si>
    <t>John Hancock Premium Dividend Fund (NYSE:PDT)</t>
  </si>
  <si>
    <t>John Hancock Tax-Advantaged Dividend Income Fund (NYSE:HTD)</t>
  </si>
  <si>
    <t>John Marshall Bancorp, Inc. (NASDAQCM:JMSB)</t>
  </si>
  <si>
    <t>John Wiley &amp; Sons, Inc. (NYSE:WLY)</t>
  </si>
  <si>
    <t>Johnson &amp; Johnson (NYSE:JNJ)</t>
  </si>
  <si>
    <t>Johnson Controls International plc (NYSE:JCI)</t>
  </si>
  <si>
    <t>Johnson Outdoors Inc. (NASDAQGS:JOUT)</t>
  </si>
  <si>
    <t>Joint Stock Company Kaspi.kz (NASDAQGS:KSPI)</t>
  </si>
  <si>
    <t>Jones Lang LaSalle Incorporated (NYSE:JLL)</t>
  </si>
  <si>
    <t>Journey Medical Corporation (NASDAQCM:DERM)</t>
  </si>
  <si>
    <t>JOYY Inc. (NASDAQGS:YY)</t>
  </si>
  <si>
    <t>JPMorgan Chase &amp; Co. (NYSE:JPM)</t>
  </si>
  <si>
    <t>Juniper Networks, Inc. (NYSE:JNPR)</t>
  </si>
  <si>
    <t>JVSPAC Acquisition Corp. (NASDAQCM:JVSA)</t>
  </si>
  <si>
    <t>Kadant Inc. (NYSE:KAI)</t>
  </si>
  <si>
    <t>Kairous Acquisition Corp. Limited (NASDAQCM:KACL)</t>
  </si>
  <si>
    <t>Kaiser Aluminum Corporation (NASDAQGS:KALU)</t>
  </si>
  <si>
    <t>KALA BIO, Inc. (NASDAQCM:KALA)</t>
  </si>
  <si>
    <t>KalVista Pharmaceuticals, Inc. (NASDAQGM:KALV)</t>
  </si>
  <si>
    <t>Kanzhun Limited (NASDAQGS:BZ)</t>
  </si>
  <si>
    <t>Karat Packaging Inc. (NASDAQGS:KRT)</t>
  </si>
  <si>
    <t>Karooooo Ltd. (NASDAQCM:KARO)</t>
  </si>
  <si>
    <t>Katapult Holdings, Inc. (NASDAQGM:KPLT)</t>
  </si>
  <si>
    <t>Kayne Anderson BDC, Inc. (NYSE:KBDC)</t>
  </si>
  <si>
    <t>Kayne Anderson Energy Infrastructure Fund, Inc. (NYSE:KYN)</t>
  </si>
  <si>
    <t>KB Home (NYSE:KBH)</t>
  </si>
  <si>
    <t>KBR, Inc. (NYSE:KBR)</t>
  </si>
  <si>
    <t>KE Holdings Inc. (NYSE:BEKE)</t>
  </si>
  <si>
    <t>Kearny Financial Corp. (NASDAQGS:KRNY)</t>
  </si>
  <si>
    <t>Keen Vision Acquisition Corporation (NASDAQGM:KVAC)</t>
  </si>
  <si>
    <t>Kellanova (NYSE:K)</t>
  </si>
  <si>
    <t>Kelly Services, Inc. (NASDAQGS:KELY.A)</t>
  </si>
  <si>
    <t>Kemper Corporation (NYSE:KMPR)</t>
  </si>
  <si>
    <t>Kennametal Inc. (NYSE:KMT)</t>
  </si>
  <si>
    <t>Kennedy-Wilson Holdings, Inc. (NYSE:KW)</t>
  </si>
  <si>
    <t>Kenvue Inc. (NYSE:KVUE)</t>
  </si>
  <si>
    <t>Keros Therapeutics, Inc. (NASDAQGM:KROS)</t>
  </si>
  <si>
    <t>Keurig Dr Pepper Inc. (NASDAQGS:KDP)</t>
  </si>
  <si>
    <t>Kewaunee Scientific Corporation (NASDAQGM:KEQU)</t>
  </si>
  <si>
    <t>Key Tronic Corporation (NASDAQGM:KTCC)</t>
  </si>
  <si>
    <t>KeyCorp (NYSE:KEY)</t>
  </si>
  <si>
    <t>Keysight Technologies, Inc. (NYSE:KEYS)</t>
  </si>
  <si>
    <t>Kezar Life Sciences, Inc. (NASDAQCM:KZR)</t>
  </si>
  <si>
    <t>Kforce Inc. (NYSE:KFRC)</t>
  </si>
  <si>
    <t>Kilroy Realty Corporation (NYSE:KRC)</t>
  </si>
  <si>
    <t>Kimball Electronics, Inc. (NASDAQGS:KE)</t>
  </si>
  <si>
    <t>Kimbell Royalty Partners, LP (NYSE:KRP)</t>
  </si>
  <si>
    <t>Kimberly-Clark Corporation (NYSE:KMB)</t>
  </si>
  <si>
    <t>Kimco Realty Corporation (NYSE:KIM)</t>
  </si>
  <si>
    <t>Kinder Morgan, Inc. (NYSE:KMI)</t>
  </si>
  <si>
    <t>KinderCare Learning Companies, Inc. (NYSE:KLC)</t>
  </si>
  <si>
    <t>Kinetik Holdings Inc. (NYSE:KNTK)</t>
  </si>
  <si>
    <t>Kingsoft Cloud Holdings Limited (NASDAQGS:KC)</t>
  </si>
  <si>
    <t>Kingstone Companies, Inc. (NASDAQCM:KINS)</t>
  </si>
  <si>
    <t>Kingsway Financial Services Inc. (NYSE:KFS)</t>
  </si>
  <si>
    <t>Kiniksa Pharmaceuticals International, plc (NASDAQGS:KNSA)</t>
  </si>
  <si>
    <t>Kinsale Capital Group, Inc. (NYSE:KNSL)</t>
  </si>
  <si>
    <t>Kirby Corporation (NYSE:KEX)</t>
  </si>
  <si>
    <t>Kite Realty Group Trust (NYSE:KRG)</t>
  </si>
  <si>
    <t>KKR &amp; Co. Inc. (NYSE:KKR)</t>
  </si>
  <si>
    <t>KKR Income Opportunities Fund (NYSE:KIO)</t>
  </si>
  <si>
    <t>KKR Real Estate Finance Trust Inc. (NYSE:KREF)</t>
  </si>
  <si>
    <t>KLA Corporation (NASDAQGS:KLAC)</t>
  </si>
  <si>
    <t>Klaviyo, Inc. (NYSE:KVYO)</t>
  </si>
  <si>
    <t>KLX Energy Services Holdings, Inc. (NASDAQGS:KLXE)</t>
  </si>
  <si>
    <t>Knife River Corporation (NYSE:KNF)</t>
  </si>
  <si>
    <t>Knightscope, Inc. (NASDAQCM:KSCP)</t>
  </si>
  <si>
    <t>Knight-Swift Transportation Holdings Inc. (NYSE:KNX)</t>
  </si>
  <si>
    <t>KNOT Offshore Partners LP (NYSE:KNOP)</t>
  </si>
  <si>
    <t>Knowles Corporation (NYSE:KN)</t>
  </si>
  <si>
    <t>Kodiak Gas Services, Inc. (NYSE:KGS)</t>
  </si>
  <si>
    <t>Kodiak Sciences Inc. (NASDAQGM:KOD)</t>
  </si>
  <si>
    <t>Kohl's Corporation (NYSE:KSS)</t>
  </si>
  <si>
    <t>Kontoor Brands, Inc. (NYSE:KTB)</t>
  </si>
  <si>
    <t>Koppers Holdings Inc. (NYSE:KOP)</t>
  </si>
  <si>
    <t>Korn Ferry (NYSE:KFY)</t>
  </si>
  <si>
    <t>Kornit Digital Ltd. (NASDAQGS:KRNT)</t>
  </si>
  <si>
    <t>Korro Bio, Inc. (NASDAQCM:KRRO)</t>
  </si>
  <si>
    <t>Koss Corporation (NASDAQCM:KOSS)</t>
  </si>
  <si>
    <t>KraneShares Trust - KraneShares Artificial Intelligence and Technology ETF (NASDAQGM:AGIX)</t>
  </si>
  <si>
    <t>Kratos Defense &amp; Security Solutions, Inc. (NASDAQGS:KTOS)</t>
  </si>
  <si>
    <t>Krispy Kreme, Inc. (NASDAQGS:DNUT)</t>
  </si>
  <si>
    <t>Kronos Worldwide, Inc. (NYSE:KRO)</t>
  </si>
  <si>
    <t>Krystal Biotech, Inc. (NASDAQGS:KRYS)</t>
  </si>
  <si>
    <t>Kulicke and Soffa Industries, Inc. (NASDAQGS:KLIC)</t>
  </si>
  <si>
    <t>Kura Oncology, Inc. (NASDAQGS:KURA)</t>
  </si>
  <si>
    <t>Kura Sushi USA, Inc. (NASDAQGM:KRUS)</t>
  </si>
  <si>
    <t>Kurv ETF Trust - Kurv Technology Titans Select ETF (NASDAQGM:KQQQ)</t>
  </si>
  <si>
    <t>KVH Industries, Inc. (NASDAQGS:KVHI)</t>
  </si>
  <si>
    <t>Kymera Therapeutics, Inc. (NASDAQGM:KYMR)</t>
  </si>
  <si>
    <t>Kyndryl Holdings, Inc. (NYSE:KD)</t>
  </si>
  <si>
    <t>L.B. Foster Company (NASDAQGS:FSTR)</t>
  </si>
  <si>
    <t>L3Harris Technologies, Inc. (NYSE:LHX)</t>
  </si>
  <si>
    <t>Labcorp Holdings Inc. (NYSE:LH)</t>
  </si>
  <si>
    <t>Ladder Capital Corp (NYSE:LADR)</t>
  </si>
  <si>
    <t>Lake Shore Bancorp, Inc. (NASDAQGM:LSBK)</t>
  </si>
  <si>
    <t>Lakeland Financial Corporation (NASDAQGS:LKFN)</t>
  </si>
  <si>
    <t>Lakeland Industries, Inc. (NASDAQGM:LAKE)</t>
  </si>
  <si>
    <t>Lam Research Corporation (NASDAQGS:LRCX)</t>
  </si>
  <si>
    <t>Lamar Advertising Company (NASDAQGS:LAMR)</t>
  </si>
  <si>
    <t>Lamb Weston Holdings, Inc. (NYSE:LW)</t>
  </si>
  <si>
    <t>Lancaster Colony Corporation (NASDAQGS:LANC)</t>
  </si>
  <si>
    <t>LandBridge Company LLC (NYSE:LB)</t>
  </si>
  <si>
    <t>Landmark Bancorp, Inc. (NASDAQGM:LARK)</t>
  </si>
  <si>
    <t>Lands' End, Inc. (NASDAQCM:LE)</t>
  </si>
  <si>
    <t>Landsea Homes Corporation (NASDAQCM:LSEA)</t>
  </si>
  <si>
    <t>Landstar System, Inc. (NASDAQGS:LSTR)</t>
  </si>
  <si>
    <t>Lantheus Holdings, Inc. (NASDAQGM:LNTH)</t>
  </si>
  <si>
    <t>Larimar Therapeutics, Inc. (NASDAQGM:LRMR)</t>
  </si>
  <si>
    <t>Las Vegas Sands Corp. (NYSE:LVS)</t>
  </si>
  <si>
    <t>Laser Photonics Corporation (NASDAQCM:LASE)</t>
  </si>
  <si>
    <t>Latham Group, Inc. (NASDAQGS:SWIM)</t>
  </si>
  <si>
    <t>Lattice Semiconductor Corporation (NASDAQGS:LSCC)</t>
  </si>
  <si>
    <t>Lattice Strategies Trust - Hartford US Quality Growth ETF (NASDAQGM:HQGO)</t>
  </si>
  <si>
    <t>Launch One Acquisition Corp. (NASDAQGM:LPAA)</t>
  </si>
  <si>
    <t>Launch Two Acquisition Corp. (NASDAQGM:LPBB.U)</t>
  </si>
  <si>
    <t>Laureate Education, Inc. (NASDAQGS:LAUR)</t>
  </si>
  <si>
    <t>Lazard Global Total Return and Income Fund, Inc. (NYSE:LGI)</t>
  </si>
  <si>
    <t>Lazard, Inc. (NYSE:LAZ)</t>
  </si>
  <si>
    <t>La-Z-Boy Incorporated (NYSE:LZB)</t>
  </si>
  <si>
    <t>LCI Industries (NYSE:LCII)</t>
  </si>
  <si>
    <t>LCNB Corp. (NASDAQCM:LCNB)</t>
  </si>
  <si>
    <t>Lear Corporation (NYSE:LEA)</t>
  </si>
  <si>
    <t>Lee Enterprises, Incorporated (NASDAQGS:LEE)</t>
  </si>
  <si>
    <t>Legacy Housing Corporation (NASDAQGS:LEGH)</t>
  </si>
  <si>
    <t>LegalZoom.com, Inc. (NASDAQGS:LZ)</t>
  </si>
  <si>
    <t>Legend Biotech Corporation (NASDAQGS:LEGN)</t>
  </si>
  <si>
    <t>Legg Mason BW Global Income Opportunities Fund Inc. (NYSE:BWG)</t>
  </si>
  <si>
    <t>Legg Mason ETF Investment Trust - ClearBridge Dividend Strategy ESG ETF (NASDAQGM:YLDE)</t>
  </si>
  <si>
    <t>Legg Mason ETF Investment Trust - Clearbridge Large Cap Growth ESG ETF (NASDAQGM:LRGE)</t>
  </si>
  <si>
    <t>Legg Mason ETF Investment Trust - Franklin U.S. Low Volatility High Dividend Index ETF (NASDAQGM:LVHD)</t>
  </si>
  <si>
    <t>Legg Mason ETF Investment Trust - Royce Quant Small-Cap Quality Value ETF (NASDAQGM:SQLV)</t>
  </si>
  <si>
    <t>Legg Mason ETF Investment Trust - Western Asset Short Duration Income ETF (NASDAQGM:WINC)</t>
  </si>
  <si>
    <t>Legg Mason ETF Investment Trust - Western Asset Total Return ETF (NASDAQGM:WBND)</t>
  </si>
  <si>
    <t>Leggett &amp; Platt, Incorporated (NYSE:LEG)</t>
  </si>
  <si>
    <t>Leidos Holdings, Inc. (NYSE:LDOS)</t>
  </si>
  <si>
    <t>LeMaitre Vascular, Inc. (NASDAQGM:LMAT)</t>
  </si>
  <si>
    <t>Lemonade, Inc. (NYSE:LMND)</t>
  </si>
  <si>
    <t>LendingClub Corporation (NYSE:LC)</t>
  </si>
  <si>
    <t>LendingTree, Inc. (NASDAQGS:TREE)</t>
  </si>
  <si>
    <t>Lennar Corporation (NYSE:LEN)</t>
  </si>
  <si>
    <t>Lennox International Inc. (NYSE:LII)</t>
  </si>
  <si>
    <t>LENSAR, Inc. (NASDAQCM:LNSR)</t>
  </si>
  <si>
    <t>LENZ Therapeutics, Inc. (NASDAQGS:LENZ)</t>
  </si>
  <si>
    <t>Leonardo DRS, Inc. (NASDAQGS:DRS)</t>
  </si>
  <si>
    <t>Lesaka Technologies, Inc. (NASDAQGS:LSAK)</t>
  </si>
  <si>
    <t>Levi Strauss &amp; Co. (NYSE:LEVI)</t>
  </si>
  <si>
    <t>Lexeo Therapeutics, Inc. (NASDAQGM:LXEO)</t>
  </si>
  <si>
    <t>LGI Homes, Inc. (NASDAQGS:LGIH)</t>
  </si>
  <si>
    <t>Li Auto Inc. (NASDAQGS:LI)</t>
  </si>
  <si>
    <t>Liberty All-Star Equity Fund (NYSE:USA)</t>
  </si>
  <si>
    <t>Liberty All-Star Growth Fund, Inc. (NYSE:ASG)</t>
  </si>
  <si>
    <t>Liberty Broadband Corporation (NASDAQGS:LBRD.K)</t>
  </si>
  <si>
    <t>Liberty Energy Inc. (NYSE:LBRT)</t>
  </si>
  <si>
    <t>Liberty Global Ltd. (NASDAQGS:LBTY.A)</t>
  </si>
  <si>
    <t>Liberty Latin America Ltd. (NASDAQGS:LILA)</t>
  </si>
  <si>
    <t>Liberty Live Group (NASDAQGS:LLYV.K)</t>
  </si>
  <si>
    <t>Life Time Group Holdings, Inc. (NYSE:LTH)</t>
  </si>
  <si>
    <t>Lifecore Biomedical, Inc. (NASDAQGS:LFCR)</t>
  </si>
  <si>
    <t>LifeMD, Inc. (NASDAQGM:LFMD)</t>
  </si>
  <si>
    <t>LifeStance Health Group, Inc. (NASDAQGS:LFST)</t>
  </si>
  <si>
    <t>Lifetime Brands, Inc. (NASDAQGS:LCUT)</t>
  </si>
  <si>
    <t>LifeVantage Corporation (NASDAQCM:LFVN)</t>
  </si>
  <si>
    <t>Lifeway Foods, Inc. (NASDAQGM:LWAY)</t>
  </si>
  <si>
    <t>Lifezone Metals Limited (NYSE:LZM)</t>
  </si>
  <si>
    <t>Ligand Pharmaceuticals Incorporated (NASDAQGM:LGND)</t>
  </si>
  <si>
    <t>Light &amp; Wonder, Inc. (NASDAQGS:LNW)</t>
  </si>
  <si>
    <t>Lightbridge Corporation (NASDAQCM:LTBR)</t>
  </si>
  <si>
    <t>Limbach Holdings, Inc. (NASDAQCM:LMB)</t>
  </si>
  <si>
    <t>Limoneira Company (NASDAQGS:LMNR)</t>
  </si>
  <si>
    <t>Lincoln Educational Services Corporation (NASDAQGS:LINC)</t>
  </si>
  <si>
    <t>Lincoln Electric Holdings, Inc. (NASDAQGS:LECO)</t>
  </si>
  <si>
    <t>Lincoln National Corporation (NYSE:LNC)</t>
  </si>
  <si>
    <t>Lindblad Expeditions Holdings, Inc. (NASDAQCM:LIND)</t>
  </si>
  <si>
    <t>Linde plc (NASDAQGS:LIN)</t>
  </si>
  <si>
    <t>Lindsay Corporation (NYSE:LNN)</t>
  </si>
  <si>
    <t>Lineage, Inc. (NASDAQGS:LINE)</t>
  </si>
  <si>
    <t>LINKBANCORP, Inc. (NASDAQCM:LNKB)</t>
  </si>
  <si>
    <t>Lionheart Holdings (NASDAQGM:CUB)</t>
  </si>
  <si>
    <t>Lions Gate Entertainment Corp. (NYSE:LGF.A)</t>
  </si>
  <si>
    <t>Lionsgate Studios Corp. (NASDAQGS:LION)</t>
  </si>
  <si>
    <t>Liquidia Corporation (NASDAQCM:LQDA)</t>
  </si>
  <si>
    <t>Liquidity Services, Inc. (NASDAQGS:LQDT)</t>
  </si>
  <si>
    <t>Listed Funds Trust - Horizon Kinetics SPAC Active ETF (NASDAQGM:SPAQ)</t>
  </si>
  <si>
    <t>Listed Funds Trust - Roundhill Magnificent Seven ETF (NASDAQGM:MAGS)</t>
  </si>
  <si>
    <t>Listed Funds Trust - Roundhill Video Games ETF (NASDAQGM:NERD)</t>
  </si>
  <si>
    <t>Listed Funds Trust - Spear Alpha ETF (NASDAQGM:SPRX)</t>
  </si>
  <si>
    <t>Listed Funds Trust - STF Tactical Growth &amp; Income ETF (NASDAQGM:TUGN)</t>
  </si>
  <si>
    <t>Listed Funds Trust - STF Tactical Growth ETF (NASDAQGM:TUG)</t>
  </si>
  <si>
    <t>Listed Funds Trust - TrueShares Active Yield ETF (NASDAQGM:ERNZ)</t>
  </si>
  <si>
    <t>Listed Funds Trust - Wahed Dow Jones Islamic World ETF (NASDAQGM:UMMA)</t>
  </si>
  <si>
    <t>Listed Funds Trust - Wahed FTSE USA Shariah ETF (NASDAQGM:HLAL)</t>
  </si>
  <si>
    <t>Lithia Motors, Inc. (NYSE:LAD)</t>
  </si>
  <si>
    <t>Littelfuse, Inc. (NASDAQGS:LFUS)</t>
  </si>
  <si>
    <t>LivaNova PLC (NASDAQGS:LIVN)</t>
  </si>
  <si>
    <t>Live Nation Entertainment, Inc. (NYSE:LYV)</t>
  </si>
  <si>
    <t>Live Oak Bancshares, Inc. (NYSE:LOB)</t>
  </si>
  <si>
    <t>Live Ventures Incorporated (NASDAQCM:LIVE)</t>
  </si>
  <si>
    <t>LiveRamp Holdings, Inc. (NYSE:RAMP)</t>
  </si>
  <si>
    <t>LiveWire Group, Inc. (NYSE:LVWR)</t>
  </si>
  <si>
    <t>LKQ Corporation (NASDAQGS:LKQ)</t>
  </si>
  <si>
    <t>LMP Capital and Income Fund Inc. (NYSE:SCD)</t>
  </si>
  <si>
    <t>Loar Holdings Inc. (NYSE:LOAR)</t>
  </si>
  <si>
    <t>Locafy Limited (NASDAQCM:LCFY)</t>
  </si>
  <si>
    <t>Lockheed Martin Corporation (NYSE:LMT)</t>
  </si>
  <si>
    <t>Loews Corporation (NYSE:L)</t>
  </si>
  <si>
    <t>Logan Ridge Finance Corporation (NASDAQGS:LRFC)</t>
  </si>
  <si>
    <t>Logility Supply Chain Solutions, Inc. (NASDAQGS:LGTY)</t>
  </si>
  <si>
    <t>Loma Negra Compañía Industrial Argentina Sociedad Anónima (NYSE:LOMA)</t>
  </si>
  <si>
    <t>Longboard Pharmaceuticals, Inc. (NASDAQGM:LBPH)</t>
  </si>
  <si>
    <t>Louisiana-Pacific Corporation (NYSE:LPX)</t>
  </si>
  <si>
    <t>Lowe's Companies, Inc. (NYSE:LOW)</t>
  </si>
  <si>
    <t>LPL Financial Holdings Inc. (NASDAQGS:LPLA)</t>
  </si>
  <si>
    <t>LSB Industries, Inc. (NYSE:LXU)</t>
  </si>
  <si>
    <t>LSI Industries Inc. (NASDAQGS:LYTS)</t>
  </si>
  <si>
    <t>LTC Properties, Inc. (NYSE:LTC)</t>
  </si>
  <si>
    <t>Lululemon Athletica Inc. (NASDAQGS:LULU)</t>
  </si>
  <si>
    <t>Lumen Technologies, Inc. (NYSE:LUMN)</t>
  </si>
  <si>
    <t>Lumentum Holdings Inc. (NASDAQGS:LITE)</t>
  </si>
  <si>
    <t>Luxfer Holdings PLC (NYSE:LXFR)</t>
  </si>
  <si>
    <t>LXP Industrial Trust (NYSE:LXP)</t>
  </si>
  <si>
    <t>Lyft, Inc. (NASDAQGS:LYFT)</t>
  </si>
  <si>
    <t>LyondellBasell Industries N.V. (NYSE:LYB)</t>
  </si>
  <si>
    <t>M&amp;T Bank Corporation (NYSE:MTB)</t>
  </si>
  <si>
    <t>M/I Homes, Inc. (NYSE:MHO)</t>
  </si>
  <si>
    <t>M3-Brigade Acquisition V Corp. (NASDAQGM:MBAV)</t>
  </si>
  <si>
    <t>Mach Natural Resources LP (NYSE:MNR)</t>
  </si>
  <si>
    <t>MACOM Technology Solutions Holdings, Inc. (NASDAQGS:MTSI)</t>
  </si>
  <si>
    <t>Macquarie ETF Trust - Macquarie Focused Emerging Markets Equity ETF (NASDAQGM:EMEQ)</t>
  </si>
  <si>
    <t>Macy's, Inc. (NYSE:M)</t>
  </si>
  <si>
    <t>Madison Covered Call &amp; Equity Strategy Fund (NYSE:MCN)</t>
  </si>
  <si>
    <t>Madison Square Garden Entertainment Corp. (NYSE:MSGE)</t>
  </si>
  <si>
    <t>Madison Square Garden Sports Corp. (NYSE:MSGS)</t>
  </si>
  <si>
    <t>Madrigal Pharmaceuticals, Inc. (NASDAQGS:MDGL)</t>
  </si>
  <si>
    <t>Magic Software Enterprises Ltd. (NASDAQGS:MGIC)</t>
  </si>
  <si>
    <t>Magnera Corporation (NYSE:MAGN)</t>
  </si>
  <si>
    <t>Magnite, Inc. (NASDAQGS:MGNI)</t>
  </si>
  <si>
    <t>Magnolia Oil &amp; Gas Corporation (NYSE:MGY)</t>
  </si>
  <si>
    <t>Magyar Bancorp, Inc. (NASDAQGM:MGYR)</t>
  </si>
  <si>
    <t>Main Street Capital Corporation (NYSE:MAIN)</t>
  </si>
  <si>
    <t>MainStreet Bancshares, Inc. (NASDAQCM:MNSB)</t>
  </si>
  <si>
    <t>MakeMyTrip Limited (NASDAQGS:MMYT)</t>
  </si>
  <si>
    <t>Malibu Boats, Inc. (NASDAQGM:MBUU)</t>
  </si>
  <si>
    <t>Mama's Creations, Inc. (NASDAQCM:MAMA)</t>
  </si>
  <si>
    <t>Manager Directed Portfolios - SanJac Alpha Core Plus Bond ETF (NASDAQGM:SJCP)</t>
  </si>
  <si>
    <t>Manager Directed Portfolios - SanJac Alpha Low Duration ETF (NASDAQGM:SJLD)</t>
  </si>
  <si>
    <t>Manager Directed Portfolios - SWP Growth &amp; Income ETF (NASDAQGM:SWP)</t>
  </si>
  <si>
    <t>Manchester United plc (NYSE:MANU)</t>
  </si>
  <si>
    <t>Manhattan Associates, Inc. (NASDAQGS:MANH)</t>
  </si>
  <si>
    <t>Manhattan Bridge Capital, Inc. (NASDAQCM:LOAN)</t>
  </si>
  <si>
    <t>Manitex International, Inc. (NASDAQCM:MNTX)</t>
  </si>
  <si>
    <t>Mannatech, Incorporated (NASDAQCM:MTEX)</t>
  </si>
  <si>
    <t>MannKind Corporation (NASDAQGM:MNKD)</t>
  </si>
  <si>
    <t>ManpowerGroup Inc. (NYSE:MAN)</t>
  </si>
  <si>
    <t>Maplebear Inc. (NASDAQGS:CART)</t>
  </si>
  <si>
    <t>MARA Holdings, Inc. (NASDAQCM:MARA)</t>
  </si>
  <si>
    <t>Marathon Oil Corporation (NYSE:MRO)</t>
  </si>
  <si>
    <t>Marathon Petroleum Corporation (NYSE:MPC)</t>
  </si>
  <si>
    <t>Marblegate Acquisition Corp. (NASDAQCM:GATE)</t>
  </si>
  <si>
    <t>Marcus &amp; Millichap, Inc. (NYSE:MMI)</t>
  </si>
  <si>
    <t>Marex Group plc (NASDAQGS:MRX)</t>
  </si>
  <si>
    <t>Marine Products Corporation (NYSE:MPX)</t>
  </si>
  <si>
    <t>MarineMax, Inc. (NYSE:HZO)</t>
  </si>
  <si>
    <t>Markel Group Inc. (NYSE:MKL)</t>
  </si>
  <si>
    <t>MarketAxess Holdings Inc. (NASDAQGS:MKTX)</t>
  </si>
  <si>
    <t>Marriott International, Inc. (NASDAQGS:MAR)</t>
  </si>
  <si>
    <t>Marriott Vacations Worldwide Corporation (NYSE:VAC)</t>
  </si>
  <si>
    <t>Mars Acquisition Corp. (NASDAQCM:MARX)</t>
  </si>
  <si>
    <t>Marsh &amp; McLennan Companies, Inc. (NYSE:MMC)</t>
  </si>
  <si>
    <t>Marten Transport, Ltd. (NASDAQGS:MRTN)</t>
  </si>
  <si>
    <t>Martin Marietta Materials, Inc. (NYSE:MLM)</t>
  </si>
  <si>
    <t>Marvell Technology, Inc. (NASDAQGS:MRVL)</t>
  </si>
  <si>
    <t>Masco Corporation (NYSE:MAS)</t>
  </si>
  <si>
    <t>Masimo Corporation (NASDAQGS:MASI)</t>
  </si>
  <si>
    <t>MasTec, Inc. (NYSE:MTZ)</t>
  </si>
  <si>
    <t>MasterBrand, Inc. (NYSE:MBC)</t>
  </si>
  <si>
    <t>Mastercard Incorporated (NYSE:MA)</t>
  </si>
  <si>
    <t>MasterCraft Boat Holdings, Inc. (NASDAQGM:MCFT)</t>
  </si>
  <si>
    <t>Matador Resources Company (NYSE:MTDR)</t>
  </si>
  <si>
    <t>Match Group, Inc. (NASDAQGS:MTCH)</t>
  </si>
  <si>
    <t>Materialise NV (NASDAQGS:MTLS)</t>
  </si>
  <si>
    <t>Materion Corporation (NYSE:MTRN)</t>
  </si>
  <si>
    <t>Mativ Holdings, Inc. (NYSE:MATV)</t>
  </si>
  <si>
    <t>Matrix Service Company (NASDAQGS:MTRX)</t>
  </si>
  <si>
    <t>Matson, Inc. (NYSE:MATX)</t>
  </si>
  <si>
    <t>Mattel, Inc. (NASDAQGS:MAT)</t>
  </si>
  <si>
    <t>Matthews International Corporation (NASDAQGS:MATW)</t>
  </si>
  <si>
    <t>Matthews International Funds - Matthews China Discovery Active ETF (NASDAQGM:MCHS)</t>
  </si>
  <si>
    <t>Matthews International Funds - Matthews Emerging Markets Discovery Active ETF (NASDAQGM:MEMS)</t>
  </si>
  <si>
    <t>Maui Land &amp; Pineapple Company, Inc. (NYSE:MLP)</t>
  </si>
  <si>
    <t>Maxeon Solar Technologies, Ltd. (NASDAQGS:MAXN)</t>
  </si>
  <si>
    <t>Maximus, Inc. (NYSE:MMS)</t>
  </si>
  <si>
    <t>MaxLinear, Inc. (NASDAQGS:MXL)</t>
  </si>
  <si>
    <t>Mayville Engineering Company, Inc. (NYSE:MEC)</t>
  </si>
  <si>
    <t>MBIA Inc. (NYSE:MBI)</t>
  </si>
  <si>
    <t>MBX Biosciences, Inc. (NASDAQGS:MBX)</t>
  </si>
  <si>
    <t>McCormick &amp; Company, Incorporated (NYSE:MKC)</t>
  </si>
  <si>
    <t>McDonald's Corporation (NYSE:MCD)</t>
  </si>
  <si>
    <t>McEwen Mining Inc. (NYSE:MUX)</t>
  </si>
  <si>
    <t>McGrath RentCorp (NASDAQGS:MGRC)</t>
  </si>
  <si>
    <t>McKesson Corporation (NYSE:MCK)</t>
  </si>
  <si>
    <t>MDB Capital Holdings, LLC (NASDAQCM:MDBH)</t>
  </si>
  <si>
    <t>MDU Resources Group, Inc. (NYSE:MDU)</t>
  </si>
  <si>
    <t>Medalist Diversified REIT, Inc. (NASDAQCM:MDRR)</t>
  </si>
  <si>
    <t>Medallion Financial Corp. (NASDAQGS:MFIN)</t>
  </si>
  <si>
    <t>MediaAlpha, Inc. (NYSE:MAX)</t>
  </si>
  <si>
    <t>Medifast, Inc. (NYSE:MED)</t>
  </si>
  <si>
    <t>MediWound Ltd. (NASDAQGM:MDWD)</t>
  </si>
  <si>
    <t>Medpace Holdings, Inc. (NASDAQGS:MEDP)</t>
  </si>
  <si>
    <t>Medtronic plc (NYSE:MDT)</t>
  </si>
  <si>
    <t>MeiraGTx Holdings plc (NASDAQGS:MGTX)</t>
  </si>
  <si>
    <t>Melar Acquisition Corp. I (NASDAQGM:MACI)</t>
  </si>
  <si>
    <t>Melco Resorts &amp; Entertainment Limited (NASDAQGS:MLCO)</t>
  </si>
  <si>
    <t>MercadoLibre, Inc. (NASDAQGS:MELI)</t>
  </si>
  <si>
    <t>Mercantile Bank Corporation (NASDAQGS:MBWM)</t>
  </si>
  <si>
    <t>Mercer International Inc. (NASDAQGS:MERC)</t>
  </si>
  <si>
    <t>Merchants Bancorp (NASDAQCM:MBIN)</t>
  </si>
  <si>
    <t>Merck &amp; Co., Inc. (NYSE:MRK)</t>
  </si>
  <si>
    <t>Mercury General Corporation (NYSE:MCY)</t>
  </si>
  <si>
    <t>Mercury Systems, Inc. (NASDAQGS:MRCY)</t>
  </si>
  <si>
    <t>Meridian Corporation (NASDAQGS:MRBK)</t>
  </si>
  <si>
    <t>MeridianLink, Inc. (NYSE:MLNK)</t>
  </si>
  <si>
    <t>Merit Medical Systems, Inc. (NASDAQGS:MMSI)</t>
  </si>
  <si>
    <t>Meritage Homes Corporation (NYSE:MTH)</t>
  </si>
  <si>
    <t>Merus N.V. (NASDAQGM:MRUS)</t>
  </si>
  <si>
    <t>Mesa Laboratories, Inc. (NASDAQGS:MLAB)</t>
  </si>
  <si>
    <t>Mesa Royalty Trust (NYSE:MTR)</t>
  </si>
  <si>
    <t>Mesabi Trust (NYSE:MSB)</t>
  </si>
  <si>
    <t>Meta Platforms, Inc. (NASDAQGS:META)</t>
  </si>
  <si>
    <t>Metal Sky Star Acquisition Corporation (NASDAQGM:MSSA)</t>
  </si>
  <si>
    <t>Metallus Inc. (NYSE:MTUS)</t>
  </si>
  <si>
    <t>Metals Acquisition Limited (NYSE:MTAL)</t>
  </si>
  <si>
    <t>Methode Electronics, Inc. (NYSE:MEI)</t>
  </si>
  <si>
    <t>MetLife, Inc. (NYSE:MET)</t>
  </si>
  <si>
    <t>MetroCity Bankshares, Inc. (NASDAQGS:MCBS)</t>
  </si>
  <si>
    <t>Metropolitan Bank Holding Corp. (NYSE:MCB)</t>
  </si>
  <si>
    <t>Mettler-Toledo International Inc. (NYSE:MTD)</t>
  </si>
  <si>
    <t>Mexico Equity &amp; Income Fund Inc. (NYSE:MXE)</t>
  </si>
  <si>
    <t>MFA Financial, Inc. (NYSE:MFA)</t>
  </si>
  <si>
    <t>MFS Charter Income Trust (NYSE:MCR)</t>
  </si>
  <si>
    <t>MFS Investment Grade Municipal Trust (NYSE:CXH)</t>
  </si>
  <si>
    <t>MFS Municipal Income Trust (NYSE:MFM)</t>
  </si>
  <si>
    <t>MGE Energy, Inc. (NASDAQGS:MGEE)</t>
  </si>
  <si>
    <t>MGIC Investment Corporation (NYSE:MTG)</t>
  </si>
  <si>
    <t>MGM Resorts International (NYSE:MGM)</t>
  </si>
  <si>
    <t>MGP Ingredients, Inc. (NASDAQGS:MGPI)</t>
  </si>
  <si>
    <t>Microchip Technology Incorporated (NASDAQGS:MCHP)</t>
  </si>
  <si>
    <t>Micron Technology, Inc. (NASDAQGS:MU)</t>
  </si>
  <si>
    <t>Microsoft Corporation (NASDAQGS:MSFT)</t>
  </si>
  <si>
    <t>MicroStrategy Incorporated (NASDAQGS:MSTR)</t>
  </si>
  <si>
    <t>Mid Penn Bancorp, Inc. (NASDAQGM:MPB)</t>
  </si>
  <si>
    <t>Mid-America Apartment Communities, Inc. (NYSE:MAA)</t>
  </si>
  <si>
    <t>MidCap Financial Investment Corporation (NASDAQGS:MFIC)</t>
  </si>
  <si>
    <t>Middlefield Banc Corp. (NASDAQCM:MBCN)</t>
  </si>
  <si>
    <t>Middlesex Water Company (NASDAQGS:MSEX)</t>
  </si>
  <si>
    <t>Midland States Bancorp, Inc. (NASDAQGS:MSBI)</t>
  </si>
  <si>
    <t>MidWestOne Financial Group, Inc. (NASDAQGS:MOFG)</t>
  </si>
  <si>
    <t>Miller Industries, Inc. (NYSE:MLR)</t>
  </si>
  <si>
    <t>Miller/Howard High Income Equity Fund (NYSE:HIE)</t>
  </si>
  <si>
    <t>MillerKnoll, Inc. (NASDAQGS:MLKN)</t>
  </si>
  <si>
    <t>Millicom International Cellular S.A. (NASDAQGS:TIGO)</t>
  </si>
  <si>
    <t>MiMedx Group, Inc. (NASDAQCM:MDXG)</t>
  </si>
  <si>
    <t>Mind Medicine (MindMed) Inc. (NASDAQGS:MNMD)</t>
  </si>
  <si>
    <t>Minerals Technologies Inc. (NYSE:MTX)</t>
  </si>
  <si>
    <t>Mineralys Therapeutics, Inc. (NASDAQGS:MLYS)</t>
  </si>
  <si>
    <t>Mingteng International Corporation Inc. (NASDAQCM:MTEN)</t>
  </si>
  <si>
    <t>MINISO Group Holding Limited (NYSE:MNSO)</t>
  </si>
  <si>
    <t>Mirion Technologies, Inc. (NYSE:MIR)</t>
  </si>
  <si>
    <t>Mirum Pharmaceuticals, Inc. (NASDAQGM:MIRM)</t>
  </si>
  <si>
    <t>Mission Produce, Inc. (NASDAQGS:AVO)</t>
  </si>
  <si>
    <t>Mister Car Wash, Inc. (NYSE:MCW)</t>
  </si>
  <si>
    <t>Mistras Group, Inc. (NYSE:MG)</t>
  </si>
  <si>
    <t>Mitek Systems, Inc. (NASDAQCM:MITK)</t>
  </si>
  <si>
    <t>MKS Instruments, Inc. (NASDAQGS:MKSI)</t>
  </si>
  <si>
    <t>Mobileye Global Inc. (NASDAQGS:MBLY)</t>
  </si>
  <si>
    <t>Moderna, Inc. (NASDAQGS:MRNA)</t>
  </si>
  <si>
    <t>Modine Manufacturing Company (NYSE:MOD)</t>
  </si>
  <si>
    <t>Modiv Industrial, Inc. (NYSE:MDV)</t>
  </si>
  <si>
    <t>ModivCare Inc. (NASDAQGS:MODV)</t>
  </si>
  <si>
    <t>Moelis &amp; Company (NYSE:MC)</t>
  </si>
  <si>
    <t>Mohawk Industries, Inc. (NYSE:MHK)</t>
  </si>
  <si>
    <t>Molina Healthcare, Inc. (NYSE:MOH)</t>
  </si>
  <si>
    <t>Molson Coors Beverage Company (NYSE:TAP)</t>
  </si>
  <si>
    <t>Monarch Casino &amp; Resort, Inc. (NASDAQGS:MCRI)</t>
  </si>
  <si>
    <t>monday.com Ltd. (NASDAQGS:MNDY)</t>
  </si>
  <si>
    <t>Mondelez International, Inc. (NASDAQGS:MDLZ)</t>
  </si>
  <si>
    <t>MoneyLion Inc. (NYSE:ML)</t>
  </si>
  <si>
    <t>MongoDB, Inc. (NASDAQGM:MDB)</t>
  </si>
  <si>
    <t>Monolithic Power Systems, Inc. (NASDAQGS:MPWR)</t>
  </si>
  <si>
    <t>Monopar Therapeutics Inc. (NASDAQCM:MNPR)</t>
  </si>
  <si>
    <t>Monro, Inc. (NASDAQGS:MNRO)</t>
  </si>
  <si>
    <t>Monroe Capital Corporation (NASDAQGS:MRCC)</t>
  </si>
  <si>
    <t>Monster Beverage Corporation (NASDAQGS:MNST)</t>
  </si>
  <si>
    <t>Monte Rosa Therapeutics, Inc. (NASDAQGS:GLUE)</t>
  </si>
  <si>
    <t>Montrose Environmental Group, Inc. (NYSE:MEG)</t>
  </si>
  <si>
    <t>Moody's Corporation (NYSE:MCO)</t>
  </si>
  <si>
    <t>Moog Inc. (NYSE:MOG.A)</t>
  </si>
  <si>
    <t>MoonLake Immunotherapeutics (NASDAQCM:MLTX)</t>
  </si>
  <si>
    <t>Morgan Stanley (NYSE:MS)</t>
  </si>
  <si>
    <t>Morgan Stanley China A Share Fund, Inc. (NYSE:CAF)</t>
  </si>
  <si>
    <t>Morgan Stanley Direct Lending Fund (NYSE:MSDL)</t>
  </si>
  <si>
    <t>Morgan Stanley Emerging Markets Debt Fund, Inc. (NYSE:MSD)</t>
  </si>
  <si>
    <t>Morgan Stanley India Investment Fund, Inc. (NYSE:IIF)</t>
  </si>
  <si>
    <t>Morningstar, Inc. (NASDAQGS:MORN)</t>
  </si>
  <si>
    <t>Motorcar Parts of America, Inc. (NASDAQGS:MPAA)</t>
  </si>
  <si>
    <t>Motorola Solutions, Inc. (NYSE:MSI)</t>
  </si>
  <si>
    <t>Mountain Crest Acquisition Corp. V (NASDAQCM:MCAG)</t>
  </si>
  <si>
    <t>Movado Group, Inc. (NYSE:MOV)</t>
  </si>
  <si>
    <t>MP Materials Corp. (NYSE:MP)</t>
  </si>
  <si>
    <t>MPLX LP (NYSE:MPLX)</t>
  </si>
  <si>
    <t>Mr. Cooper Group Inc. (NASDAQCM:COOP)</t>
  </si>
  <si>
    <t>MRC Global Inc. (NYSE:MRC)</t>
  </si>
  <si>
    <t>MSA Safety Incorporated (NYSE:MSA)</t>
  </si>
  <si>
    <t>MSC Industrial Direct Co., Inc. (NYSE:MSM)</t>
  </si>
  <si>
    <t>MSCI Inc. (NYSE:MSCI)</t>
  </si>
  <si>
    <t>Mueller Industries, Inc. (NYSE:MLI)</t>
  </si>
  <si>
    <t>Mueller Water Products, Inc. (NYSE:MWA)</t>
  </si>
  <si>
    <t>MultiPlan Corporation (NYSE:MPLN)</t>
  </si>
  <si>
    <t>Murano Global Investments Plc (NASDAQCM:MRNO)</t>
  </si>
  <si>
    <t>Murphy Oil Corporation (NYSE:MUR)</t>
  </si>
  <si>
    <t>Murphy USA Inc. (NYSE:MUSA)</t>
  </si>
  <si>
    <t>MV Oil Trust (NYSE:MVO)</t>
  </si>
  <si>
    <t>MVB Financial Corp. (NASDAQCM:MVBF)</t>
  </si>
  <si>
    <t>Myers Industries, Inc. (NYSE:MYE)</t>
  </si>
  <si>
    <t>MYR Group Inc. (NASDAQGS:MYRG)</t>
  </si>
  <si>
    <t>Myriad Genetics, Inc. (NASDAQGS:MYGN)</t>
  </si>
  <si>
    <t>MYT Netherlands Parent B.V. (NYSE:MYTE)</t>
  </si>
  <si>
    <t>N-able, Inc. (NYSE:NABL)</t>
  </si>
  <si>
    <t>Nabors Energy Transition Corp. II (NASDAQGM:NETD)</t>
  </si>
  <si>
    <t>Nabors Industries Ltd. (NYSE:NBR)</t>
  </si>
  <si>
    <t>NACCO Industries, Inc. (NYSE:NC)</t>
  </si>
  <si>
    <t>NANO Nuclear Energy Inc. (NASDAQCM:NNE)</t>
  </si>
  <si>
    <t>Nano-X Imaging Ltd. (NASDAQGM:NNOX)</t>
  </si>
  <si>
    <t>Napco Security Technologies, Inc. (NASDAQGS:NSSC)</t>
  </si>
  <si>
    <t>Nasdaq, Inc. (NASDAQGS:NDAQ)</t>
  </si>
  <si>
    <t>Natera, Inc. (NASDAQGS:NTRA)</t>
  </si>
  <si>
    <t>Nathan's Famous, Inc. (NASDAQGS:NATH)</t>
  </si>
  <si>
    <t>National Bank Holdings Corporation (NYSE:NBHC)</t>
  </si>
  <si>
    <t>National Bankshares, Inc. (NASDAQCM:NKSH)</t>
  </si>
  <si>
    <t>National Beverage Corp. (NASDAQGS:FIZZ)</t>
  </si>
  <si>
    <t>National CineMedia, Inc. (NASDAQGS:NCMI)</t>
  </si>
  <si>
    <t>National Energy Services Reunited Corp. (NASDAQCM:NESR)</t>
  </si>
  <si>
    <t>National Fuel Gas Company (NYSE:NFG)</t>
  </si>
  <si>
    <t>National Health Investors, Inc. (NYSE:NHI)</t>
  </si>
  <si>
    <t>National Presto Industries, Inc. (NYSE:NPK)</t>
  </si>
  <si>
    <t>National Research Corporation (NASDAQGS:NRC)</t>
  </si>
  <si>
    <t>National Storage Affiliates Trust (NYSE:NSA)</t>
  </si>
  <si>
    <t>National Vision Holdings, Inc. (NASDAQGS:EYE)</t>
  </si>
  <si>
    <t>Natural Gas Services Group, Inc. (NYSE:NGS)</t>
  </si>
  <si>
    <t>Natural Grocers by Vitamin Cottage, Inc. (NYSE:NGVC)</t>
  </si>
  <si>
    <t>Natural Health Trends Corp. (NASDAQCM:NHTC)</t>
  </si>
  <si>
    <t>Natural Resource Partners L.P. (NYSE:NRP)</t>
  </si>
  <si>
    <t>Nature's Sunshine Products, Inc. (NASDAQCM:NATR)</t>
  </si>
  <si>
    <t>Navient Corporation (NASDAQGS:NAVI)</t>
  </si>
  <si>
    <t>Navigator Holdings Ltd. (NYSE:NVGS)</t>
  </si>
  <si>
    <t>Navios Maritime Partners L.P. (NYSE:NMM)</t>
  </si>
  <si>
    <t>NB Bancorp, Inc. (NASDAQCM:NBBK)</t>
  </si>
  <si>
    <t>NBT Bancorp Inc. (NASDAQGS:NBTB)</t>
  </si>
  <si>
    <t>nCino, Inc. (NASDAQGS:NCNO)</t>
  </si>
  <si>
    <t>NCR Atleos Corporation (NYSE:NATL)</t>
  </si>
  <si>
    <t>NCR Voyix Corporation (NYSE:VYX)</t>
  </si>
  <si>
    <t>NCS Multistage Holdings, Inc. (NASDAQCM:NCSM)</t>
  </si>
  <si>
    <t>Nebius Group N.V. (NASDAQGS:NBIS)</t>
  </si>
  <si>
    <t>Nelnet, Inc. (NYSE:NNI)</t>
  </si>
  <si>
    <t>Neogen Corporation (NASDAQGS:NEOG)</t>
  </si>
  <si>
    <t>NeoGenomics, Inc. (NASDAQCM:NEO)</t>
  </si>
  <si>
    <t>Neonode Inc. (NASDAQCM:NEON)</t>
  </si>
  <si>
    <t>NEOS ETF Trust - NEOS Nasdaq-100 High Income ETF (NASDAQGM:QQQI)</t>
  </si>
  <si>
    <t>NeoVolta Inc. (NASDAQCM:NEOV)</t>
  </si>
  <si>
    <t>NerdWallet, Inc. (NASDAQGM:NRDS)</t>
  </si>
  <si>
    <t>Net Lease Office Properties (NYSE:NLOP)</t>
  </si>
  <si>
    <t>NET Power Inc. (NYSE:NPWR)</t>
  </si>
  <si>
    <t>NetApp, Inc. (NASDAQGS:NTAP)</t>
  </si>
  <si>
    <t>Netflix, Inc. (NASDAQGS:NFLX)</t>
  </si>
  <si>
    <t>NETGEAR, Inc. (NASDAQGS:NTGR)</t>
  </si>
  <si>
    <t>NetScout Systems, Inc. (NASDAQGS:NTCT)</t>
  </si>
  <si>
    <t>NETSTREIT Corp. (NYSE:NTST)</t>
  </si>
  <si>
    <t>Neuberger Berman Next Generation Connectivity Fund Inc. (NYSE:NBXG)</t>
  </si>
  <si>
    <t>NeueHealth, Inc. (NYSE:NEUE)</t>
  </si>
  <si>
    <t>Neumora Therapeutics, Inc. (NASDAQGS:NMRA)</t>
  </si>
  <si>
    <t>Neurocrine Biosciences, Inc. (NASDAQGS:NBIX)</t>
  </si>
  <si>
    <t>Neurogene Inc. (NASDAQGM:NGNE)</t>
  </si>
  <si>
    <t>NeuroPace, Inc. (NASDAQGM:NPCE)</t>
  </si>
  <si>
    <t>New Fortress Energy Inc. (NASDAQGS:NFE)</t>
  </si>
  <si>
    <t>New Jersey Resources Corporation (NYSE:NJR)</t>
  </si>
  <si>
    <t>New Mountain Finance Corporation (NASDAQGS:NMFC)</t>
  </si>
  <si>
    <t>New Oriental Education &amp; Technology Group Inc. (NYSE:EDU)</t>
  </si>
  <si>
    <t>New York Life Investments Active ETF Trust - NYLI U.S. Large Cap R&amp;D Leaders ETF (NASDAQGM:LRND)</t>
  </si>
  <si>
    <t>New York Life Investments ETF Trust - NYLI Global Equity R&amp;D Leaders ETF (NASDAQGM:WRND)</t>
  </si>
  <si>
    <t>New York Mortgage Trust, Inc. (NASDAQGS:NYMT)</t>
  </si>
  <si>
    <t>NewAmsterdam Pharma Company N.V. (NASDAQGM:NAMS)</t>
  </si>
  <si>
    <t>Newbury Street II Acquisition Corporation (NASDAQGM:NTWO.U)</t>
  </si>
  <si>
    <t>Newell Brands Inc. (NASDAQGS:NWL)</t>
  </si>
  <si>
    <t>Newmark Group, Inc. (NASDAQGS:NMRK)</t>
  </si>
  <si>
    <t>NewMarket Corporation (NYSE:NEU)</t>
  </si>
  <si>
    <t>Newmont Corporation (NYSE:NEM)</t>
  </si>
  <si>
    <t>Newpark Resources, Inc. (NYSE:NR)</t>
  </si>
  <si>
    <t>News Corporation (NASDAQGS:NWSA)</t>
  </si>
  <si>
    <t>NewtekOne, Inc. (NASDAQGM:NEWT)</t>
  </si>
  <si>
    <t>Nexa Resources S.A. (NYSE:NEXA)</t>
  </si>
  <si>
    <t>NexPoint Diversified Real Estate Trust (NYSE:NXDT)</t>
  </si>
  <si>
    <t>NexPoint Real Estate Finance, Inc. (NYSE:NREF)</t>
  </si>
  <si>
    <t>NexPoint Residential Trust, Inc. (NYSE:NXRT)</t>
  </si>
  <si>
    <t>Nexstar Media Group, Inc. (NASDAQGS:NXST)</t>
  </si>
  <si>
    <t>NextDecade Corporation (NASDAQCM:NEXT)</t>
  </si>
  <si>
    <t>NextEra Energy Partners, LP (NYSE:NEP)</t>
  </si>
  <si>
    <t>NextEra Energy, Inc. (NYSE:NEE)</t>
  </si>
  <si>
    <t>NextNav Inc. (NASDAQCM:NN)</t>
  </si>
  <si>
    <t>Nextracker Inc. (NASDAQGS:NXT)</t>
  </si>
  <si>
    <t>NI Holdings, Inc. (NASDAQCM:NODK)</t>
  </si>
  <si>
    <t>Nicolet Bankshares, Inc. (NYSE:NIC)</t>
  </si>
  <si>
    <t>NIKE, Inc. (NYSE:NKE)</t>
  </si>
  <si>
    <t>NIP Group Inc. (NASDAQGM:NIPG)</t>
  </si>
  <si>
    <t>NiSource Inc. (NYSE:NI)</t>
  </si>
  <si>
    <t>Nisun International Enterprise Development Group Co., Ltd (NASDAQCM:NISN)</t>
  </si>
  <si>
    <t>NL Industries, Inc. (NYSE:NL)</t>
  </si>
  <si>
    <t>nLIGHT, Inc. (NASDAQGS:LASR)</t>
  </si>
  <si>
    <t>NMI Holdings, Inc. (NASDAQGM:NMIH)</t>
  </si>
  <si>
    <t>NNN REIT, Inc. (NYSE:NNN)</t>
  </si>
  <si>
    <t>Noah Holdings Limited (NYSE:NOAH)</t>
  </si>
  <si>
    <t>Noble Corporation plc (NYSE:NE)</t>
  </si>
  <si>
    <t>Nomad Foods Limited (NYSE:NOMD)</t>
  </si>
  <si>
    <t>Nordson Corporation (NASDAQGS:NDSN)</t>
  </si>
  <si>
    <t>Nordstrom, Inc. (NYSE:JWN)</t>
  </si>
  <si>
    <t>Norfolk Southern Corporation (NYSE:NSC)</t>
  </si>
  <si>
    <t>Nortech Systems Incorporated (NASDAQCM:NSYS)</t>
  </si>
  <si>
    <t>Northeast Bank (NASDAQGM:NBN)</t>
  </si>
  <si>
    <t>Northeast Community Bancorp, Inc. (NASDAQCM:NECB)</t>
  </si>
  <si>
    <t>Northern Lights Fund Trust - Ocean Park High Income ETF (NASDAQGM:DUKH)</t>
  </si>
  <si>
    <t>Northern Lights Fund Trust - Ocean Park International ETF (NASDAQGM:DUKX)</t>
  </si>
  <si>
    <t>Northern Lights Fund Trust II - PeakShares Sector Rotation ETF (NASDAQGM:PSTR)</t>
  </si>
  <si>
    <t>Northern Lights Fund Trust III - Counterpoint High Yield Trend ETF (NYSE:HYTR)</t>
  </si>
  <si>
    <t>Northern Lights Fund Trust III - Counterpoint Quantitative Equity ETF (NYSE:CPAI)</t>
  </si>
  <si>
    <t>Northern Lights Fund Trust IV - National Security Emerging Markets Index ETF (NASDAQGM:NSI)</t>
  </si>
  <si>
    <t>Northern Oil and Gas, Inc. (NYSE:NOG)</t>
  </si>
  <si>
    <t>Northern Technologies International Corporation (NASDAQGM:NTIC)</t>
  </si>
  <si>
    <t>Northern Trust Corporation (NASDAQGS:NTRS)</t>
  </si>
  <si>
    <t>Northfield Bancorp, Inc. (Staten Island, NY) (NASDAQGS:NFBK)</t>
  </si>
  <si>
    <t>Northrim BanCorp, Inc. (NASDAQGS:NRIM)</t>
  </si>
  <si>
    <t>Northrop Grumman Corporation (NYSE:NOC)</t>
  </si>
  <si>
    <t>NorthView Acquisition Corporation (NASDAQCM:NVAC)</t>
  </si>
  <si>
    <t>Northwest Bancshares, Inc. (NASDAQGS:NWBI)</t>
  </si>
  <si>
    <t>Northwest Natural Holding Company (NYSE:NWN)</t>
  </si>
  <si>
    <t>Northwest Pipe Company (NASDAQGS:NWPX)</t>
  </si>
  <si>
    <t>NorthWestern Energy Group, Inc. (NASDAQGS:NWE)</t>
  </si>
  <si>
    <t>Norwegian Cruise Line Holdings Ltd. (NYSE:NCLH)</t>
  </si>
  <si>
    <t>Norwood Financial Corp. (NASDAQGM:NWFL)</t>
  </si>
  <si>
    <t>NOV Inc. (NYSE:NOV)</t>
  </si>
  <si>
    <t>Nova Ltd. (NASDAQGS:NVMI)</t>
  </si>
  <si>
    <t>Nova Vision Acquisition Corporation (NASDAQCM:NOVV)</t>
  </si>
  <si>
    <t>Novanta Inc. (NASDAQGS:NOVT)</t>
  </si>
  <si>
    <t>Novavax, Inc. (NASDAQGS:NVAX)</t>
  </si>
  <si>
    <t>NovoCure Limited (NASDAQGS:NVCR)</t>
  </si>
  <si>
    <t>NRG Energy, Inc. (NYSE:NRG)</t>
  </si>
  <si>
    <t>NSTS Bancorp, Inc. (NASDAQCM:NSTS)</t>
  </si>
  <si>
    <t>Nu Holdings Ltd. (NYSE:NU)</t>
  </si>
  <si>
    <t>Nu Skin Enterprises, Inc. (NYSE:NUS)</t>
  </si>
  <si>
    <t>Nucor Corporation (NYSE:NUE)</t>
  </si>
  <si>
    <t>Nurix Therapeutics, Inc. (NASDAQGM:NRIX)</t>
  </si>
  <si>
    <t>NuScale Power Corporation (NYSE:SMR)</t>
  </si>
  <si>
    <t>Nushares ETF Trust - Nuveen Core Plus Bond ETF (NASDAQGM:NCPB)</t>
  </si>
  <si>
    <t>Nushares ETF Trust - Nuveen Preferred and Income ETF (NASDAQGM:NPFI)</t>
  </si>
  <si>
    <t>Nushares ETF Trust - Nuveen Sustainable Core ETF (NASDAQGM:NSCR)</t>
  </si>
  <si>
    <t>Nushares ETF Trust - Nuveen Ultra Short Income ETF (NASDAQGM:NUSB)</t>
  </si>
  <si>
    <t>Nutanix, Inc. (NASDAQGS:NTNX)</t>
  </si>
  <si>
    <t>Nutex Health Inc. (NASDAQCM:NUTX)</t>
  </si>
  <si>
    <t>Nuvalent, Inc. (NASDAQGS:NUVL)</t>
  </si>
  <si>
    <t>Nuveen AMT-Free Municipal Credit Income Fund (NYSE:NVG)</t>
  </si>
  <si>
    <t>Nuveen AMT-Free Municipal Value Fund (NYSE:NUW)</t>
  </si>
  <si>
    <t>Nuveen AMT-Free Quality Municipal Income Fund (NYSE:NEA)</t>
  </si>
  <si>
    <t>Nuveen Arizona Quality Municipal Income Fund (NYSE:NAZ)</t>
  </si>
  <si>
    <t>Nuveen California AMT-Free Quality Municipal Income Fund (NYSE:NKX)</t>
  </si>
  <si>
    <t>Nuveen California Municipal Value Fund (NYSE:NCA)</t>
  </si>
  <si>
    <t>Nuveen California Quality Municipal Income Fund (NYSE:NAC)</t>
  </si>
  <si>
    <t>Nuveen California Select Tax-Free Income Portfolio (NYSE:NXC)</t>
  </si>
  <si>
    <t>Nuveen Churchill Direct Lending Corp. (NYSE:NCDL)</t>
  </si>
  <si>
    <t>Nuveen Core Equity Alpha Fund (NYSE:JCE)</t>
  </si>
  <si>
    <t>Nuveen Credit Strategies Income Fund (NYSE:JQC)</t>
  </si>
  <si>
    <t>Nuveen Dow 30 Dynamic Overwrite Fund (NYSE:DIAX)</t>
  </si>
  <si>
    <t>Nuveen Dynamic Municipal Opportunities Fund (NYSE:NDMO)</t>
  </si>
  <si>
    <t>Nuveen Floating Rate Income Fund (NYSE:JFR)</t>
  </si>
  <si>
    <t>Nuveen Global High Income Fund (NYSE:JGH)</t>
  </si>
  <si>
    <t>Nuveen Massachusetts Quality Municipal Income Fund (NYSE:NMT)</t>
  </si>
  <si>
    <t>Nuveen Minnesota Quality Municipal Income Fund (NYSE:NMS)</t>
  </si>
  <si>
    <t>Nuveen Missouri Quality Municipal Income Fund (NYSE:NOM)</t>
  </si>
  <si>
    <t>Nuveen Mortgage and Income Fund (NYSE:JLS)</t>
  </si>
  <si>
    <t>Nuveen Multi-Asset Income Fund (NYSE:NMAI)</t>
  </si>
  <si>
    <t>Nuveen Multi-Market Income Fund (NYSE:JMM)</t>
  </si>
  <si>
    <t>Nuveen Municipal Credit Income Fund (NYSE:NZF)</t>
  </si>
  <si>
    <t>Nuveen Municipal Credit Opportunities Fund (NYSE:NMCO)</t>
  </si>
  <si>
    <t>Nuveen Municipal High Income Opportunity Fund (NYSE:NMZ)</t>
  </si>
  <si>
    <t>Nuveen Municipal Income Fund, Inc. (NYSE:NMI)</t>
  </si>
  <si>
    <t>Nuveen Municipal Value Fund, Inc. (NYSE:NUV)</t>
  </si>
  <si>
    <t>Nuveen Nasdaq 100 Dynamic Overwrite Fund (NASDAQGS:QQQX)</t>
  </si>
  <si>
    <t>Nuveen New Jersey Quality Municipal Income Fund (NYSE:NXJ)</t>
  </si>
  <si>
    <t>Nuveen New York AMT-Free Quality Municipal Income Fund (NYSE:NRK)</t>
  </si>
  <si>
    <t>Nuveen New York Municipal Value Fund (NYSE:NNY)</t>
  </si>
  <si>
    <t>Nuveen New York Quality Municipal Income Fund (NYSE:NAN)</t>
  </si>
  <si>
    <t>Nuveen New York Select Tax-Free Income Portfolio (NYSE:NXN)</t>
  </si>
  <si>
    <t>Nuveen Pennsylvania Quality Municipal Income Fund (NYSE:NQP)</t>
  </si>
  <si>
    <t>Nuveen Preferred &amp; Income Opportunities Fund (NYSE:JPC)</t>
  </si>
  <si>
    <t>Nuveen Preferred Securities &amp; Income Opportunities Fund (NYSE:JPI)</t>
  </si>
  <si>
    <t>Nuveen Quality Municipal Income Fund (NYSE:NAD)</t>
  </si>
  <si>
    <t>Nuveen Real Asset Income and Growth Fund (NYSE:JRI)</t>
  </si>
  <si>
    <t>Nuveen Real Estate Income Fund (NYSE:JRS)</t>
  </si>
  <si>
    <t>Nuveen S&amp;P 500 Buy-Write Income Fund (NYSE:BXMX)</t>
  </si>
  <si>
    <t>Nuveen S&amp;P 500 Dynamic Overwrite Fund (NYSE:SPXX)</t>
  </si>
  <si>
    <t>Nuveen Select Maturities Municipal Fund (NYSE:NIM)</t>
  </si>
  <si>
    <t>Nuveen Select Tax-Free Income Portfolio (NYSE:NXP)</t>
  </si>
  <si>
    <t>Nuveen Taxable Municipal Income Fund (NYSE:NBB)</t>
  </si>
  <si>
    <t>Nuveen Variable Rate Preferred &amp; Income Fund (NYSE:NPFD)</t>
  </si>
  <si>
    <t>Nuveen Virginia Quality Municipal Income Fund (NYSE:NPV)</t>
  </si>
  <si>
    <t>NV5 Global, Inc. (NASDAQGS:NVEE)</t>
  </si>
  <si>
    <t>NVE Corporation (NASDAQCM:NVEC)</t>
  </si>
  <si>
    <t>nVent Electric plc (NYSE:NVT)</t>
  </si>
  <si>
    <t>NVIDIA Corporation (NASDAQGS:NVDA)</t>
  </si>
  <si>
    <t>NVR, Inc. (NYSE:NVR)</t>
  </si>
  <si>
    <t>NXG Cushing Midstream Energy Fund (NYSE:SRV)</t>
  </si>
  <si>
    <t>NXG NextGen Infrastructure Income Fund (NYSE:NXG)</t>
  </si>
  <si>
    <t>NXP Semiconductors N.V. (NASDAQGS:NXPI)</t>
  </si>
  <si>
    <t>NYLI CBRE Global Infrastructure Megatrends Term Fund (NYSE:MEGI)</t>
  </si>
  <si>
    <t>NYLI MacKay DefinedTerm Muni Opportunities Fund (NYSE:MMD)</t>
  </si>
  <si>
    <t>Oak Valley Bancorp (NASDAQCM:OVLY)</t>
  </si>
  <si>
    <t>Oak Woods Acquisition Corporation (NASDAQCM:OAKU)</t>
  </si>
  <si>
    <t>Oaktree Acquisition Corp. III Life Sciences (NASDAQGM:OACC.U)</t>
  </si>
  <si>
    <t>Oaktree Specialty Lending Corporation (NASDAQGS:OCSL)</t>
  </si>
  <si>
    <t>Occidental Petroleum Corporation (NYSE:OXY)</t>
  </si>
  <si>
    <t>Oceaneering International, Inc. (NYSE:OII)</t>
  </si>
  <si>
    <t>OceanFirst Financial Corp. (NASDAQGS:OCFC)</t>
  </si>
  <si>
    <t>Ocular Therapeutix, Inc. (NASDAQGM:OCUL)</t>
  </si>
  <si>
    <t>Oculis Holding AG (NASDAQGM:OCS)</t>
  </si>
  <si>
    <t>Oddity Tech Ltd. (NASDAQGM:ODD)</t>
  </si>
  <si>
    <t>OFG Bancorp (NYSE:OFG)</t>
  </si>
  <si>
    <t>OFS Capital Corporation (NASDAQGS:OFS)</t>
  </si>
  <si>
    <t>OFS Credit Company, Inc. (NASDAQCM:OCCI)</t>
  </si>
  <si>
    <t>OGE Energy Corp. (NYSE:OGE)</t>
  </si>
  <si>
    <t>Ohio Valley Banc Corp. (NASDAQGM:OVBC)</t>
  </si>
  <si>
    <t>O-I Glass, Inc. (NYSE:OI)</t>
  </si>
  <si>
    <t>Oil States International, Inc. (NYSE:OIS)</t>
  </si>
  <si>
    <t>Oil-Dri Corporation of America (NYSE:ODC)</t>
  </si>
  <si>
    <t>Oklo Inc. (NYSE:OKLO)</t>
  </si>
  <si>
    <t>Okta, Inc. (NASDAQGS:OKTA)</t>
  </si>
  <si>
    <t>Old Dominion Freight Line, Inc. (NASDAQGS:ODFL)</t>
  </si>
  <si>
    <t>Old Market Capital Corporation (NASDAQGS:OMCC)</t>
  </si>
  <si>
    <t>Old National Bancorp (NASDAQGS:ONB)</t>
  </si>
  <si>
    <t>Old Point Financial Corporation (NASDAQCM:OPOF)</t>
  </si>
  <si>
    <t>Old Republic International Corporation (NYSE:ORI)</t>
  </si>
  <si>
    <t>Old Second Bancorp, Inc. (NASDAQGS:OSBC)</t>
  </si>
  <si>
    <t>Olema Pharmaceuticals, Inc. (NASDAQGS:OLMA)</t>
  </si>
  <si>
    <t>Olin Corporation (NYSE:OLN)</t>
  </si>
  <si>
    <t>Ollie's Bargain Outlet Holdings, Inc. (NASDAQGM:OLLI)</t>
  </si>
  <si>
    <t>Olo Inc. (NYSE:OLO)</t>
  </si>
  <si>
    <t>Olympic Steel, Inc. (NASDAQGS:ZEUS)</t>
  </si>
  <si>
    <t>Omega Flex, Inc. (NASDAQGM:OFLX)</t>
  </si>
  <si>
    <t>Omega Healthcare Investors, Inc. (NYSE:OHI)</t>
  </si>
  <si>
    <t>Omeros Corporation (NASDAQGM:OMER)</t>
  </si>
  <si>
    <t>Omnicell, Inc. (NASDAQGS:OMCL)</t>
  </si>
  <si>
    <t>Omnicom Group Inc. (NYSE:OMC)</t>
  </si>
  <si>
    <t>On Holding AG (NYSE:ONON)</t>
  </si>
  <si>
    <t>ON Semiconductor Corporation (NASDAQGS:ON)</t>
  </si>
  <si>
    <t>ON24, Inc. (NYSE:ONTF)</t>
  </si>
  <si>
    <t>ONE Gas, Inc. (NYSE:OGS)</t>
  </si>
  <si>
    <t>One Liberty Properties, Inc. (NYSE:OLP)</t>
  </si>
  <si>
    <t>ONEFUND TRUST - CYBER HORNET S&amp;P 500 and Bitcoin 75/25 Strategy ETF (NASDAQGM:ZZZ)</t>
  </si>
  <si>
    <t>OneMain Holdings, Inc. (NYSE:OMF)</t>
  </si>
  <si>
    <t>ONEOK, Inc. (NYSE:OKE)</t>
  </si>
  <si>
    <t>OneSpan Inc. (NASDAQCM:OSPN)</t>
  </si>
  <si>
    <t>OneSpaWorld Holdings Limited (NASDAQCM:OSW)</t>
  </si>
  <si>
    <t>OneStream, Inc. (NASDAQGS:OS)</t>
  </si>
  <si>
    <t>OneWater Marine Inc. (NASDAQGM:ONEW)</t>
  </si>
  <si>
    <t>Onity Group Inc. (NYSE:ONIT)</t>
  </si>
  <si>
    <t>OnKure Therapeutics, Inc. (NASDAQGM:OKUR)</t>
  </si>
  <si>
    <t>Onto Innovation Inc. (NYSE:ONTO)</t>
  </si>
  <si>
    <t>Ooma, Inc. (NYSE:OOMA)</t>
  </si>
  <si>
    <t>OP Bancorp (NASDAQGM:OPBK)</t>
  </si>
  <si>
    <t>Open Lending Corporation (NASDAQGM:LPRO)</t>
  </si>
  <si>
    <t>Open Text Corporation (NASDAQGS:OTEX)</t>
  </si>
  <si>
    <t>OPENLANE, Inc. (NYSE:KAR)</t>
  </si>
  <si>
    <t>Opera Limited (NASDAQGS:OPRA)</t>
  </si>
  <si>
    <t>Oppenheimer Holdings Inc. (NYSE:OPY)</t>
  </si>
  <si>
    <t>OppFi Inc. (NYSE:OPFI)</t>
  </si>
  <si>
    <t>Optex Systems Holdings, Inc (NASDAQCM:OPXS)</t>
  </si>
  <si>
    <t>OptimumBank Holdings, Inc. (NASDAQCM:OPHC)</t>
  </si>
  <si>
    <t>Option Care Health, Inc. (NASDAQGS:OPCH)</t>
  </si>
  <si>
    <t>Oracle Corporation (NYSE:ORCL)</t>
  </si>
  <si>
    <t>Orange County Bancorp, Inc. (NASDAQCM:OBT)</t>
  </si>
  <si>
    <t>Orchestra BioMed Holdings, Inc. (NASDAQGM:OBIO)</t>
  </si>
  <si>
    <t>Orchid Island Capital, Inc. (NYSE:ORC)</t>
  </si>
  <si>
    <t>O'Reilly Automotive, Inc. (NASDAQGS:ORLY)</t>
  </si>
  <si>
    <t>Organon &amp; Co. (NYSE:OGN)</t>
  </si>
  <si>
    <t>ORIC Pharmaceuticals, Inc. (NASDAQGS:ORIC)</t>
  </si>
  <si>
    <t>Oriental Rise Holdings Limited (NASDAQCM:ORIS)</t>
  </si>
  <si>
    <t>Origin Bancorp, Inc. (NYSE:OBK)</t>
  </si>
  <si>
    <t>Orion Group Holdings, Inc. (NYSE:ORN)</t>
  </si>
  <si>
    <t>Orion S.A. (NYSE:OEC)</t>
  </si>
  <si>
    <t>Ormat Technologies, Inc. (NYSE:ORA)</t>
  </si>
  <si>
    <t>Orrstown Financial Services, Inc. (NASDAQCM:ORRF)</t>
  </si>
  <si>
    <t>Orthofix Medical Inc. (NASDAQGS:OFIX)</t>
  </si>
  <si>
    <t>OrthoPediatrics Corp. (NASDAQGM:KIDS)</t>
  </si>
  <si>
    <t>Oruka Therapeutics, Inc. (NASDAQGM:ORKA)</t>
  </si>
  <si>
    <t>Oscar Health, Inc. (NYSE:OSCR)</t>
  </si>
  <si>
    <t>Oshkosh Corporation (NYSE:OSK)</t>
  </si>
  <si>
    <t>OSI Systems, Inc. (NASDAQGS:OSIS)</t>
  </si>
  <si>
    <t>Otis Worldwide Corporation (NYSE:OTIS)</t>
  </si>
  <si>
    <t>Otter Tail Corporation (NASDAQGS:OTTR)</t>
  </si>
  <si>
    <t>Ouster, Inc. (NYSE:OUST)</t>
  </si>
  <si>
    <t>Outbrain Inc. (NASDAQGS:OB)</t>
  </si>
  <si>
    <t>OUTFRONT Media Inc. (NYSE:OUT)</t>
  </si>
  <si>
    <t>Outlook Therapeutics, Inc. (NASDAQCM:OTLK)</t>
  </si>
  <si>
    <t>Ovintiv Inc. (NYSE:OVV)</t>
  </si>
  <si>
    <t>Owens &amp; Minor, Inc. (NYSE:OMI)</t>
  </si>
  <si>
    <t>Owens Corning (NYSE:OC)</t>
  </si>
  <si>
    <t>Oxford Industries, Inc. (NYSE:OXM)</t>
  </si>
  <si>
    <t>Oxford Lane Capital Corp. (NASDAQGS:OXLC)</t>
  </si>
  <si>
    <t>P10, Inc. (NYSE:PX)</t>
  </si>
  <si>
    <t>PACCAR Inc (NASDAQGS:PCAR)</t>
  </si>
  <si>
    <t>Pacer Funds Trust - Pacer BlueStar Digital Entertainment ETF (NASDAQGM:ODDS)</t>
  </si>
  <si>
    <t>Pacer Funds Trust - Pacer BlueStar Engineering the Future ETF (NASDAQGM:BULD)</t>
  </si>
  <si>
    <t>Pacer Funds Trust - Pacer Cash Cows Fund of Funds ETF (NASDAQGM:HERD)</t>
  </si>
  <si>
    <t>Pacer Funds Trust - Pacer Emerging Markets Cash Cows 100 ETF (NASDAQGM:ECOW)</t>
  </si>
  <si>
    <t>Pacer Funds Trust - Pacer Nasdaq 100 Top 50 Cash Cows Growth Leaders ETF (NASDAQGM:QQQG)</t>
  </si>
  <si>
    <t>Pacer Funds Trust - Pacer Trendpilot 100 ETF (NASDAQGM:PTNQ)</t>
  </si>
  <si>
    <t>Pacer Funds Trust - Pacer US Large Cap Cash Cows Growth Leaders ETF (NASDAQGM:COWG)</t>
  </si>
  <si>
    <t>Pacer Funds Trust - Pacer US Small Cap Cash Cows Growth Leaders ETF (NASDAQGM:CAFG)</t>
  </si>
  <si>
    <t>Pacific Premier Bancorp, Inc. (NASDAQGS:PPBI)</t>
  </si>
  <si>
    <t>Pacira BioSciences, Inc. (NASDAQGS:PCRX)</t>
  </si>
  <si>
    <t>Packaging Corporation of America (NYSE:PKG)</t>
  </si>
  <si>
    <t>PACS Group, Inc. (NYSE:PACS)</t>
  </si>
  <si>
    <t>Pactiv Evergreen Inc. (NASDAQGS:PTVE)</t>
  </si>
  <si>
    <t>Pagaya Technologies Ltd. (NASDAQCM:PGY)</t>
  </si>
  <si>
    <t>PagerDuty, Inc. (NYSE:PD)</t>
  </si>
  <si>
    <t>PagSeguro Digital Ltd. (NYSE:PAGS)</t>
  </si>
  <si>
    <t>Palantir Technologies Inc. (NYSE:PLTR)</t>
  </si>
  <si>
    <t>Palmer Square Capital BDC Inc. (NYSE:PSBD)</t>
  </si>
  <si>
    <t>Palo Alto Networks, Inc. (NASDAQGS:PANW)</t>
  </si>
  <si>
    <t>Palomar Holdings, Inc. (NASDAQGS:PLMR)</t>
  </si>
  <si>
    <t>Pamt Corp. (NASDAQGM:PAMT)</t>
  </si>
  <si>
    <t>Pangaea Logistics Solutions, Ltd. (NASDAQCM:PANL)</t>
  </si>
  <si>
    <t>Papa John's International, Inc. (NASDAQGS:PZZA)</t>
  </si>
  <si>
    <t>Papaya Growth Opportunity Corp. I (NASDAQCM:PPYA)</t>
  </si>
  <si>
    <t>Par Pacific Holdings, Inc. (NYSE:PARR)</t>
  </si>
  <si>
    <t>PAR Technology Corporation (NYSE:PAR)</t>
  </si>
  <si>
    <t>Paragon 28, Inc. (NYSE:FNA)</t>
  </si>
  <si>
    <t>Paramount Global (NASDAQGS:PARA)</t>
  </si>
  <si>
    <t>Park Aerospace Corp. (NYSE:PKE)</t>
  </si>
  <si>
    <t>Park Hotels &amp; Resorts Inc. (NYSE:PK)</t>
  </si>
  <si>
    <t>Parke Bancorp, Inc. (NASDAQCM:PKBK)</t>
  </si>
  <si>
    <t>Parker-Hannifin Corporation (NYSE:PH)</t>
  </si>
  <si>
    <t>Park-Ohio Holdings Corp. (NASDAQGS:PKOH)</t>
  </si>
  <si>
    <t>Parsons Corporation (NYSE:PSN)</t>
  </si>
  <si>
    <t>Pathfinder Bancorp, Inc. (NASDAQCM:PBHC)</t>
  </si>
  <si>
    <t>Pathward Financial, Inc. (NASDAQGS:CASH)</t>
  </si>
  <si>
    <t>Patria Investments Limited (NASDAQGS:PAX)</t>
  </si>
  <si>
    <t>Patria Latin American Opportunity Acquisition Corp. (NASDAQGM:PLAO)</t>
  </si>
  <si>
    <t>Patrick Industries, Inc. (NASDAQGS:PATK)</t>
  </si>
  <si>
    <t>Patterson Companies, Inc. (NASDAQGS:PDCO)</t>
  </si>
  <si>
    <t>Patterson-UTI Energy, Inc. (NASDAQGS:PTEN)</t>
  </si>
  <si>
    <t>Paychex, Inc. (NASDAQGS:PAYX)</t>
  </si>
  <si>
    <t>Paycom Software, Inc. (NYSE:PAYC)</t>
  </si>
  <si>
    <t>Paycor HCM, Inc. (NASDAQGS:PYCR)</t>
  </si>
  <si>
    <t>Paylocity Holding Corporation (NASDAQGS:PCTY)</t>
  </si>
  <si>
    <t>Paymentus Holdings, Inc. (NYSE:PAY)</t>
  </si>
  <si>
    <t>Payoneer Global Inc. (NASDAQGM:PAYO)</t>
  </si>
  <si>
    <t>PayPal Holdings, Inc. (NASDAQGS:PYPL)</t>
  </si>
  <si>
    <t>Paysafe Limited (NYSE:PSFE)</t>
  </si>
  <si>
    <t>PB Bankshares, Inc. (NASDAQCM:PBBK)</t>
  </si>
  <si>
    <t>PBF Energy Inc. (NYSE:PBF)</t>
  </si>
  <si>
    <t>PC Connection, Inc. (NASDAQGS:CNXN)</t>
  </si>
  <si>
    <t>PCB Bancorp (NASDAQGS:PCB)</t>
  </si>
  <si>
    <t>PCM Fund Inc. (NYSE:PCM)</t>
  </si>
  <si>
    <t>PDD Holdings Inc. (NASDAQGS:PDD)</t>
  </si>
  <si>
    <t>PDF Solutions, Inc. (NASDAQGS:PDFS)</t>
  </si>
  <si>
    <t>Peabody Energy Corporation (NYSE:BTU)</t>
  </si>
  <si>
    <t>Peakstone Realty Trust (NYSE:PKST)</t>
  </si>
  <si>
    <t>Peapack-Gladstone Financial Corporation (NASDAQGS:PGC)</t>
  </si>
  <si>
    <t>Pearl Diver Credit Company Inc. (NYSE:PDCC)</t>
  </si>
  <si>
    <t>Pearl Holdings Acquisition Corp (NASDAQGM:PRLH)</t>
  </si>
  <si>
    <t>Pebblebrook Hotel Trust (NYSE:PEB)</t>
  </si>
  <si>
    <t>Pediatrix Medical Group, Inc. (NYSE:MD)</t>
  </si>
  <si>
    <t>Pegasystems Inc. (NASDAQGS:PEGA)</t>
  </si>
  <si>
    <t>Peloton Interactive, Inc. (NASDAQGS:PTON)</t>
  </si>
  <si>
    <t>Penguin Solutions, Inc. (NASDAQGS:PENG)</t>
  </si>
  <si>
    <t>PENN Entertainment, Inc. (NASDAQGS:PENN)</t>
  </si>
  <si>
    <t>PennantPark Floating Rate Capital Ltd. (NYSE:PFLT)</t>
  </si>
  <si>
    <t>PennantPark Investment Corporation (NYSE:PNNT)</t>
  </si>
  <si>
    <t>Penns Woods Bancorp, Inc. (NASDAQGS:PWOD)</t>
  </si>
  <si>
    <t>PennyMac Financial Services, Inc. (NYSE:PFSI)</t>
  </si>
  <si>
    <t>PennyMac Mortgage Investment Trust (NYSE:PMT)</t>
  </si>
  <si>
    <t>Penske Automotive Group, Inc. (NYSE:PAG)</t>
  </si>
  <si>
    <t>Pentair plc (NYSE:PNR)</t>
  </si>
  <si>
    <t>Penumbra, Inc. (NYSE:PEN)</t>
  </si>
  <si>
    <t>Peoples Bancorp Inc. (NASDAQGS:PEBO)</t>
  </si>
  <si>
    <t>Peoples Bancorp of North Carolina, Inc. (NASDAQGM:PEBK)</t>
  </si>
  <si>
    <t>Peoples Financial Services Corp. (NASDAQGS:PFIS)</t>
  </si>
  <si>
    <t>PepsiCo, Inc. (NASDAQGS:PEP)</t>
  </si>
  <si>
    <t>Perception Capital Corp. III (NASDAQCM:PFTA)</t>
  </si>
  <si>
    <t>Perception Capital Corp. IV (NYSE:RCFA)</t>
  </si>
  <si>
    <t>Perceptive Capital Solutions Corp (NASDAQGM:PCSC)</t>
  </si>
  <si>
    <t>Perdoceo Education Corporation (NASDAQGS:PRDO)</t>
  </si>
  <si>
    <t>Perella Weinberg Partners (NASDAQGS:PWP)</t>
  </si>
  <si>
    <t>Performance Food Group Company (NYSE:PFGC)</t>
  </si>
  <si>
    <t>Perimeter Solutions, SA (NYSE:PRM)</t>
  </si>
  <si>
    <t>Perion Network Ltd. (NASDAQGS:PERI)</t>
  </si>
  <si>
    <t>Perma-Fix Environmental Services, Inc. (NASDAQCM:PESI)</t>
  </si>
  <si>
    <t>Perma-Pipe International Holdings, Inc. (NASDAQGM:PPIH)</t>
  </si>
  <si>
    <t>Permian Basin Royalty Trust (NYSE:PBT)</t>
  </si>
  <si>
    <t>Permian Resources Corporation (NYSE:PR)</t>
  </si>
  <si>
    <t>Perrigo Company plc (NYSE:PRGO)</t>
  </si>
  <si>
    <t>Pfizer Inc. (NYSE:PFE)</t>
  </si>
  <si>
    <t>PG&amp;E Corporation (NYSE:PCG)</t>
  </si>
  <si>
    <t>PGIM Global High Yield Fund, Inc (NYSE:GHY)</t>
  </si>
  <si>
    <t>PGIM High Yield Bond Fund, Inc. (NYSE:ISD)</t>
  </si>
  <si>
    <t>Pharvaris N.V. (NASDAQGS:PHVS)</t>
  </si>
  <si>
    <t>Phathom Pharmaceuticals, Inc. (NASDAQGS:PHAT)</t>
  </si>
  <si>
    <t>PhenixFIN Corporation (NASDAQGM:PFX)</t>
  </si>
  <si>
    <t>Phibro Animal Health Corporation (NASDAQGM:PAHC)</t>
  </si>
  <si>
    <t>Philip Morris International Inc. (NYSE:PM)</t>
  </si>
  <si>
    <t>Phillips 66 (NYSE:PSX)</t>
  </si>
  <si>
    <t>Phillips Edison &amp; Company, Inc. (NASDAQGS:PECO)</t>
  </si>
  <si>
    <t>PHINIA Inc. (NYSE:PHIN)</t>
  </si>
  <si>
    <t>Photronics, Inc. (NASDAQGS:PLAB)</t>
  </si>
  <si>
    <t>Phreesia, Inc. (NYSE:PHR)</t>
  </si>
  <si>
    <t>Piedmont Office Realty Trust, Inc. (NYSE:PDM)</t>
  </si>
  <si>
    <t>Pieris Pharmaceuticals, Inc. (NASDAQCM:PIRS)</t>
  </si>
  <si>
    <t>Pilgrim's Pride Corporation (NASDAQGS:PPC)</t>
  </si>
  <si>
    <t>PIMCO Access Income Fund (NYSE:PAXS)</t>
  </si>
  <si>
    <t>PIMCO California Municipal Income Fund (NYSE:PCQ)</t>
  </si>
  <si>
    <t>PIMCO California Municipal Income Fund II (NYSE:PCK)</t>
  </si>
  <si>
    <t>PIMCO California Municipal Income Fund III (NYSE:PZC)</t>
  </si>
  <si>
    <t>PIMCO Corporate &amp; Income Opportunity Fund (NYSE:PTY)</t>
  </si>
  <si>
    <t>PIMCO Corporate &amp; Income Strategy Fund (NYSE:PCN)</t>
  </si>
  <si>
    <t>PIMCO Dynamic Income Fund (NYSE:PDI)</t>
  </si>
  <si>
    <t>Pimco Dynamic Income Opportunities Fund (NYSE:PDO)</t>
  </si>
  <si>
    <t>PIMCO Dynamic Income Strategy Fund (NYSE:PDX)</t>
  </si>
  <si>
    <t>PIMCO ETF Trust - PIMCO Active Bond Exchange-Traded Fund (NYSE:BOND)</t>
  </si>
  <si>
    <t>PIMCO Global StocksPLUS &amp; Income Fund (NYSE:PGP)</t>
  </si>
  <si>
    <t>PIMCO Income Strategy Fund (NYSE:PFL)</t>
  </si>
  <si>
    <t>PIMCO Income Strategy Fund II (NYSE:PFN)</t>
  </si>
  <si>
    <t>PIMCO Municipal Income Fund (NYSE:PMF)</t>
  </si>
  <si>
    <t>PIMCO Municipal Income Fund II (NYSE:PML)</t>
  </si>
  <si>
    <t>PIMCO Municipal Income Fund III (NYSE:PMX)</t>
  </si>
  <si>
    <t>PIMCO New York Municipal Income Fund (NYSE:PNF)</t>
  </si>
  <si>
    <t>PIMCO New York Municipal Income Fund II (NYSE:PNI)</t>
  </si>
  <si>
    <t>PIMCO New York Municipal Income Fund III (NYSE:PYN)</t>
  </si>
  <si>
    <t>PIMCO Strategic Income Fund, Inc. (NYSE:RCS)</t>
  </si>
  <si>
    <t>Pinnacle Financial Partners, Inc. (NASDAQGS:PNFP)</t>
  </si>
  <si>
    <t>Pinnacle West Capital Corporation (NYSE:PNW)</t>
  </si>
  <si>
    <t>Pinterest, Inc. (NYSE:PINS)</t>
  </si>
  <si>
    <t>Pioneer Bancorp, Inc. (NASDAQCM:PBFS)</t>
  </si>
  <si>
    <t>Pioneer Floating Rate Fund, Inc. (NYSE:PHD)</t>
  </si>
  <si>
    <t>Pioneer High Income Fund, Inc. (NYSE:PHT)</t>
  </si>
  <si>
    <t>Pioneer Municipal High Income Advantage Fund, Inc. (NYSE:MAV)</t>
  </si>
  <si>
    <t>Pioneer Municipal High Income Fund, Inc. (NYSE:MHI)</t>
  </si>
  <si>
    <t>Pioneer Power Solutions, Inc. (NASDAQCM:PPSI)</t>
  </si>
  <si>
    <t>Piper Sandler Companies (NYSE:PIPR)</t>
  </si>
  <si>
    <t>Pitney Bowes Inc. (NYSE:PBI)</t>
  </si>
  <si>
    <t>PJT Partners Inc. (NYSE:PJT)</t>
  </si>
  <si>
    <t>Plains All American Pipeline, L.P. (NASDAQGS:PAA)</t>
  </si>
  <si>
    <t>Plains GP Holdings, L.P. (NASDAQGS:PAGP)</t>
  </si>
  <si>
    <t>Planet Fitness, Inc. (NYSE:PLNT)</t>
  </si>
  <si>
    <t>Playa Hotels &amp; Resorts N.V. (NASDAQGS:PLYA)</t>
  </si>
  <si>
    <t>PlayAGS, Inc. (NYSE:AGS)</t>
  </si>
  <si>
    <t>Playtika Holding Corp. (NASDAQGS:PLTK)</t>
  </si>
  <si>
    <t>Plexus Corp. (NASDAQGS:PLXS)</t>
  </si>
  <si>
    <t>Pliant Therapeutics, Inc. (NASDAQGS:PLRX)</t>
  </si>
  <si>
    <t>Plum Acquisition Corp. III (NASDAQCM:PLMJ)</t>
  </si>
  <si>
    <t>Plumas Bancorp (NASDAQCM:PLBC)</t>
  </si>
  <si>
    <t>Pluri Inc. (NASDAQCM:PLUR)</t>
  </si>
  <si>
    <t>Plymouth Industrial REIT, Inc. (NYSE:PLYM)</t>
  </si>
  <si>
    <t>Polaris Inc. (NYSE:PII)</t>
  </si>
  <si>
    <t>Ponce Financial Group, Inc. (NASDAQGM:PDLB)</t>
  </si>
  <si>
    <t>Pool Corporation (NASDAQGS:POOL)</t>
  </si>
  <si>
    <t>Popular, Inc. (NASDAQGS:BPOP)</t>
  </si>
  <si>
    <t>Portillo's Inc. (NASDAQGS:PTLO)</t>
  </si>
  <si>
    <t>Portland General Electric Company (NYSE:POR)</t>
  </si>
  <si>
    <t>Portman Ridge Finance Corporation (NASDAQGS:PTMN)</t>
  </si>
  <si>
    <t>Post Holdings, Inc. (NYSE:POST)</t>
  </si>
  <si>
    <t>Postal Realty Trust, Inc. (NYSE:PSTL)</t>
  </si>
  <si>
    <t>Potbelly Corporation (NASDAQGS:PBPB)</t>
  </si>
  <si>
    <t>PotlatchDeltic Corporation (NASDAQGS:PCH)</t>
  </si>
  <si>
    <t>Powell Industries, Inc. (NASDAQGS:POWL)</t>
  </si>
  <si>
    <t>Power Integrations, Inc. (NASDAQGS:POWI)</t>
  </si>
  <si>
    <t>PowerFleet, Inc. (NASDAQGM:AIOT)</t>
  </si>
  <si>
    <t>PowerUp Acquisition Corp. (NASDAQGM:PWUP)</t>
  </si>
  <si>
    <t>PPG Industries, Inc. (NYSE:PPG)</t>
  </si>
  <si>
    <t>PPL Corporation (NYSE:PPL)</t>
  </si>
  <si>
    <t>PRA Group, Inc. (NASDAQGS:PRAA)</t>
  </si>
  <si>
    <t>Prairie Operating Co. (NASDAQCM:PROP)</t>
  </si>
  <si>
    <t>Praxis Precision Medicines, Inc. (NASDAQGS:PRAX)</t>
  </si>
  <si>
    <t>Precipio, Inc. (NASDAQCM:PRPO)</t>
  </si>
  <si>
    <t>Precision BioSciences, Inc. (NASDAQCM:DTIL)</t>
  </si>
  <si>
    <t>Precision Optics Corporation, Inc. (NASDAQCM:POCI)</t>
  </si>
  <si>
    <t>Preferred Bank (NASDAQGS:PFBC)</t>
  </si>
  <si>
    <t>Preformed Line Products Company (NASDAQGS:PLPC)</t>
  </si>
  <si>
    <t>Premier Financial Corp. (NASDAQGS:PFC)</t>
  </si>
  <si>
    <t>Premier, Inc. (NASDAQGS:PINC)</t>
  </si>
  <si>
    <t>Prestige Consumer Healthcare Inc. (NYSE:PBH)</t>
  </si>
  <si>
    <t>PriceSmart, Inc. (NASDAQGS:PSMT)</t>
  </si>
  <si>
    <t>PrimeEnergy Resources Corporation (NASDAQCM:PNRG)</t>
  </si>
  <si>
    <t>Primega Group Holdings Limited (NASDAQCM:PGHL)</t>
  </si>
  <si>
    <t>Primerica, Inc. (NYSE:PRI)</t>
  </si>
  <si>
    <t>Primis Financial Corp. (NASDAQGM:FRST)</t>
  </si>
  <si>
    <t>Primo Brands Corporation (NYSE:PRMB)</t>
  </si>
  <si>
    <t>Primoris Services Corporation (NYSE:PRIM)</t>
  </si>
  <si>
    <t>Princeton Bancorp, Inc. (NASDAQGS:BPRN)</t>
  </si>
  <si>
    <t>Principal Exchange-Traded Funds - Principal Quality ETF (NASDAQGM:PSET)</t>
  </si>
  <si>
    <t>Principal Exchange-Traded Funds - Principal U.S. Mega-Cap ETF (NASDAQGM:USMC)</t>
  </si>
  <si>
    <t>Principal Exchange-Traded Funds - Principal U.S. Small-Cap ETF (NASDAQGM:PSC)</t>
  </si>
  <si>
    <t>Principal Exchange-Traded Funds - Principal Value ETF (NASDAQGM:PY)</t>
  </si>
  <si>
    <t>Principal Financial Group, Inc. (NASDAQGS:PFG)</t>
  </si>
  <si>
    <t>Principal Real Estate Income Fund (NYSE:PGZ)</t>
  </si>
  <si>
    <t>Priority Technology Holdings, Inc. (NASDAQCM:PRTH)</t>
  </si>
  <si>
    <t>Privia Health Group, Inc. (NASDAQGS:PRVA)</t>
  </si>
  <si>
    <t>ProAssurance Corporation (NYSE:PRA)</t>
  </si>
  <si>
    <t>PROCEPT BioRobotics Corporation (NASDAQGM:PRCT)</t>
  </si>
  <si>
    <t>Procore Technologies, Inc. (NYSE:PCOR)</t>
  </si>
  <si>
    <t>Procure ETF Trust II - Procure Space ETF (NASDAQGM:UFO)</t>
  </si>
  <si>
    <t>Pro-Dex, Inc. (NASDAQCM:PDEX)</t>
  </si>
  <si>
    <t>Proficient Auto Logistics, Inc. (NASDAQGS:PAL)</t>
  </si>
  <si>
    <t>ProFrac Holding Corp. (NASDAQGS:ACDC)</t>
  </si>
  <si>
    <t>PROG Holdings, Inc. (NYSE:PRG)</t>
  </si>
  <si>
    <t>Progress Software Corporation (NASDAQGS:PRGS)</t>
  </si>
  <si>
    <t>Progyny, Inc. (NASDAQGS:PGNY)</t>
  </si>
  <si>
    <t>Prologis, Inc. (NYSE:PLD)</t>
  </si>
  <si>
    <t>PropertyGuru Group Limited (NYSE:PGRU)</t>
  </si>
  <si>
    <t>ProPetro Holding Corp. (NYSE:PUMP)</t>
  </si>
  <si>
    <t>PROS Holdings, Inc. (NYSE:PRO)</t>
  </si>
  <si>
    <t>ProShares Trust - ProShares Equities for Rising Rates ETF (NASDAQGM:EQRR)</t>
  </si>
  <si>
    <t>ProShares Trust - ProShares Nasdaq-100 Dorsey Wright Momentum ETF (NASDAQGM:QQQA)</t>
  </si>
  <si>
    <t>ProShares Trust - ProShares Nasdaq-100 High Income ETF (NASDAQGM:IQQQ)</t>
  </si>
  <si>
    <t>ProShares Trust - ProShares Ultra Nasdaq Biotechnology (NASDAQGM:BIB)</t>
  </si>
  <si>
    <t>ProShares Trust - ProShares Ultra Nasdaq Cloud Computing (NASDAQGM:SKYU)</t>
  </si>
  <si>
    <t>ProShares Trust - ProShares Ultra Nasdaq Cybersecurity (NASDAQGM:UCYB)</t>
  </si>
  <si>
    <t>ProShares Trust - ProShares UltraPro QQQ (NASDAQGM:TQQQ)</t>
  </si>
  <si>
    <t>ProShares Trust - ProShares UltraPro Short QQQ (NASDAQGM:SQQQ)</t>
  </si>
  <si>
    <t>ProShares Trust - ProShares UltraShort Nasdaq Biotechnology (NASDAQGM:BIS)</t>
  </si>
  <si>
    <t>Prosperity Bancshares, Inc. (NYSE:PB)</t>
  </si>
  <si>
    <t>Protagonist Therapeutics, Inc. (NASDAQGM:PTGX)</t>
  </si>
  <si>
    <t>Prothena Corporation plc (NASDAQGS:PRTA)</t>
  </si>
  <si>
    <t>Proto Labs, Inc. (NYSE:PRLB)</t>
  </si>
  <si>
    <t>Provident Bancorp, Inc. (NASDAQCM:PVBC)</t>
  </si>
  <si>
    <t>Provident Financial Holdings, Inc. (NASDAQGS:PROV)</t>
  </si>
  <si>
    <t>Provident Financial Services, Inc. (NYSE:PFS)</t>
  </si>
  <si>
    <t>Prudential Financial, Inc. (NYSE:PRU)</t>
  </si>
  <si>
    <t>PTC Inc. (NASDAQGS:PTC)</t>
  </si>
  <si>
    <t>PTC Therapeutics, Inc. (NASDAQGS:PTCT)</t>
  </si>
  <si>
    <t>Public Service Enterprise Group Incorporated (NYSE:PEG)</t>
  </si>
  <si>
    <t>Public Storage (NYSE:PSA)</t>
  </si>
  <si>
    <t>PubMatic, Inc. (NASDAQGM:PUBM)</t>
  </si>
  <si>
    <t>Pulmatrix, Inc. (NASDAQCM:PULM)</t>
  </si>
  <si>
    <t>Pulmonx Corporation (NASDAQGS:LUNG)</t>
  </si>
  <si>
    <t>Pulse Biosciences, Inc. (NASDAQCM:PLSE)</t>
  </si>
  <si>
    <t>PulteGroup, Inc. (NYSE:PHM)</t>
  </si>
  <si>
    <t>Pure Cycle Corporation (NASDAQCM:PCYO)</t>
  </si>
  <si>
    <t>Pure Storage, Inc. (NYSE:PSTG)</t>
  </si>
  <si>
    <t>PureCycle Technologies, Inc. (NASDAQCM:PCT)</t>
  </si>
  <si>
    <t>Putnam Managed Municipal Income Trust (NYSE:PMM)</t>
  </si>
  <si>
    <t>Putnam Municipal Opportunities Trust (NYSE:PMO)</t>
  </si>
  <si>
    <t>PVH Corp. (NYSE:PVH)</t>
  </si>
  <si>
    <t>Q2 Holdings, Inc. (NYSE:QTWO)</t>
  </si>
  <si>
    <t>Q32 Bio Inc. (NASDAQGM:QTTB)</t>
  </si>
  <si>
    <t>QCR Holdings, Inc. (NASDAQGM:QCRH)</t>
  </si>
  <si>
    <t>Qiagen N.V. (NYSE:QGEN)</t>
  </si>
  <si>
    <t>Qifu Technology, Inc. (NASDAQGS:QFIN)</t>
  </si>
  <si>
    <t>QMMM Holdings Limited (NASDAQCM:QMMM)</t>
  </si>
  <si>
    <t>Qomolangma Acquisition Corp. (NASDAQCM:QOMO)</t>
  </si>
  <si>
    <t>Qorvo, Inc. (NASDAQGS:QRVO)</t>
  </si>
  <si>
    <t>Quad/Graphics, Inc. (NYSE:QUAD)</t>
  </si>
  <si>
    <t>Quaker Chemical Corporation (NYSE:KWR)</t>
  </si>
  <si>
    <t>QUALCOMM Incorporated (NASDAQGS:QCOM)</t>
  </si>
  <si>
    <t>Qualys, Inc. (NASDAQGS:QLYS)</t>
  </si>
  <si>
    <t>Quanex Building Products Corporation (NYSE:NX)</t>
  </si>
  <si>
    <t>Quanta Services, Inc. (NYSE:PWR)</t>
  </si>
  <si>
    <t>Quanterix Corporation (NASDAQGM:QTRX)</t>
  </si>
  <si>
    <t>Quest Diagnostics Incorporated (NYSE:DGX)</t>
  </si>
  <si>
    <t>Quest Resource Holding Corporation (NASDAQCM:QRHC)</t>
  </si>
  <si>
    <t>Quetta Acquisition Corporation (NASDAQGM:QETA)</t>
  </si>
  <si>
    <t>QuickLogic Corporation (NASDAQCM:QUIK)</t>
  </si>
  <si>
    <t>QuidelOrtho Corporation (NASDAQGS:QDEL)</t>
  </si>
  <si>
    <t>QuinStreet, Inc. (NASDAQGS:QNST)</t>
  </si>
  <si>
    <t>QXO, Inc. (NASDAQCM:QXO)</t>
  </si>
  <si>
    <t>R1 RCM Inc. (NASDAQGS:RCM)</t>
  </si>
  <si>
    <t>RADCOM Ltd. (NASDAQCM:RDCM)</t>
  </si>
  <si>
    <t>Radian Group Inc. (NYSE:RDN)</t>
  </si>
  <si>
    <t>Radius Recycling, Inc. (NASDAQGS:RDUS)</t>
  </si>
  <si>
    <t>RadNet, Inc. (NASDAQGM:RDNT)</t>
  </si>
  <si>
    <t>Radware Ltd. (NASDAQGS:RDWR)</t>
  </si>
  <si>
    <t>Ralph Lauren Corporation (NYSE:RL)</t>
  </si>
  <si>
    <t>Ramaco Resources, Inc. (NASDAQGS:METC)</t>
  </si>
  <si>
    <t>Rambus Inc. (NASDAQGS:RMBS)</t>
  </si>
  <si>
    <t>Rand Capital Corporation (NASDAQCM:RAND)</t>
  </si>
  <si>
    <t>Range Resources Corporation (NYSE:RRC)</t>
  </si>
  <si>
    <t>Ranger Energy Services, Inc. (NYSE:RNGR)</t>
  </si>
  <si>
    <t>Ranpak Holdings Corp. (NYSE:PACK)</t>
  </si>
  <si>
    <t>Rapid7, Inc. (NASDAQGM:RPD)</t>
  </si>
  <si>
    <t>Rapport Therapeutics, Inc. (NASDAQGM:RAPP)</t>
  </si>
  <si>
    <t>Raymond James Financial, Inc. (NYSE:RJF)</t>
  </si>
  <si>
    <t>Rayonier Advanced Materials Inc. (NYSE:RYAM)</t>
  </si>
  <si>
    <t>Rayonier Inc. (NYSE:RYN)</t>
  </si>
  <si>
    <t>RB Global, Inc. (NYSE:RBA)</t>
  </si>
  <si>
    <t>RBB Bancorp (NASDAQGS:RBB)</t>
  </si>
  <si>
    <t>RBC Bearings Incorporated (NYSE:RBC)</t>
  </si>
  <si>
    <t>RCI Hospitality Holdings, Inc. (NASDAQGM:RICK)</t>
  </si>
  <si>
    <t>RCM Technologies, Inc. (NASDAQGM:RCMT)</t>
  </si>
  <si>
    <t>RE/MAX Holdings, Inc. (NYSE:RMAX)</t>
  </si>
  <si>
    <t>Ready Capital Corporation (NYSE:RC)</t>
  </si>
  <si>
    <t>Realty Income Corporation (NYSE:O)</t>
  </si>
  <si>
    <t>Recursion Pharmaceuticals, Inc. (NASDAQGS:RXRX)</t>
  </si>
  <si>
    <t>Red River Bancshares, Inc. (NASDAQGS:RRBI)</t>
  </si>
  <si>
    <t>Red Robin Gourmet Burgers, Inc. (NASDAQGS:RRGB)</t>
  </si>
  <si>
    <t>Red Rock Resorts, Inc. (NASDAQGS:RRR)</t>
  </si>
  <si>
    <t>Red Violet, Inc. (NASDAQCM:RDVT)</t>
  </si>
  <si>
    <t>Reddit, Inc. (NYSE:RDDT)</t>
  </si>
  <si>
    <t>Redfin Corporation (NASDAQGS:RDFN)</t>
  </si>
  <si>
    <t>RedHill Biopharma Ltd. (NASDAQCM:RDHL)</t>
  </si>
  <si>
    <t>Redwire Corporation (NYSE:RDW)</t>
  </si>
  <si>
    <t>Redwood Trust, Inc. (NYSE:RWT)</t>
  </si>
  <si>
    <t>REE Automotive Ltd. (NASDAQCM:REE)</t>
  </si>
  <si>
    <t>Regal Rexnord Corporation (NYSE:RRX)</t>
  </si>
  <si>
    <t>Regencell Bioscience Holdings Limited (NASDAQCM:RGC)</t>
  </si>
  <si>
    <t>Regency Centers Corporation (NASDAQGS:REG)</t>
  </si>
  <si>
    <t>Regeneron Pharmaceuticals, Inc. (NASDAQGS:REGN)</t>
  </si>
  <si>
    <t>REGENXBIO Inc. (NASDAQGS:RGNX)</t>
  </si>
  <si>
    <t>Regional Management Corp. (NYSE:RM)</t>
  </si>
  <si>
    <t>Regions Financial Corporation (NYSE:RF)</t>
  </si>
  <si>
    <t>Regis Corporation (NASDAQGM:RGS)</t>
  </si>
  <si>
    <t>Reinsurance Group of America, Incorporated (NYSE:RGA)</t>
  </si>
  <si>
    <t>Relay Therapeutics, Inc. (NASDAQGM:RLAY)</t>
  </si>
  <si>
    <t>Reliance, Inc. (NYSE:RS)</t>
  </si>
  <si>
    <t>Remitly Global, Inc. (NASDAQGS:RELY)</t>
  </si>
  <si>
    <t>RenaissanceRe Holdings Ltd. (NYSE:RNR)</t>
  </si>
  <si>
    <t>Renasant Corporation (NYSE:RNST)</t>
  </si>
  <si>
    <t>ReNew Energy Global Plc (NASDAQGS:RNW)</t>
  </si>
  <si>
    <t>Rent the Runway, Inc. (NASDAQGM:RENT)</t>
  </si>
  <si>
    <t>Repay Holdings Corporation (NASDAQCM:RPAY)</t>
  </si>
  <si>
    <t>Repligen Corporation (NASDAQGS:RGEN)</t>
  </si>
  <si>
    <t>Replimune Group, Inc. (NASDAQGS:REPL)</t>
  </si>
  <si>
    <t>ReposiTrak, Inc. (NYSE:TRAK)</t>
  </si>
  <si>
    <t>Republic Bancorp, Inc. (NASDAQGS:RBCA.A)</t>
  </si>
  <si>
    <t>Republic Services, Inc. (NYSE:RSG)</t>
  </si>
  <si>
    <t>Reservoir Media, Inc. (NASDAQGM:RSVR)</t>
  </si>
  <si>
    <t>ReShape Lifesciences Inc. (NASDAQCM:RSLS)</t>
  </si>
  <si>
    <t>Resideo Technologies, Inc. (NYSE:REZI)</t>
  </si>
  <si>
    <t>ResMed Inc. (NYSE:RMD)</t>
  </si>
  <si>
    <t>Resources Connection, Inc. (NASDAQGS:RGP)</t>
  </si>
  <si>
    <t>Restaurant Brands International Inc. (NYSE:QSR)</t>
  </si>
  <si>
    <t>Retail Opportunity Investments Corp. (NASDAQGS:ROIC)</t>
  </si>
  <si>
    <t>REV Group, Inc. (NYSE:REVG)</t>
  </si>
  <si>
    <t>Revolution Medicines, Inc. (NASDAQGS:RVMD)</t>
  </si>
  <si>
    <t>Revolve Group, Inc. (NYSE:RVLV)</t>
  </si>
  <si>
    <t>Revvity, Inc. (NYSE:RVTY)</t>
  </si>
  <si>
    <t>REX American Resources Corporation (NYSE:REX)</t>
  </si>
  <si>
    <t>Rexford Industrial Realty, Inc. (NYSE:REXR)</t>
  </si>
  <si>
    <t>Reynolds Consumer Products Inc. (NASDAQGS:REYN)</t>
  </si>
  <si>
    <t>Rezolute, Inc. (NASDAQCM:RZLT)</t>
  </si>
  <si>
    <t>RF Acquisition Corp II (NASDAQGM:RFAI)</t>
  </si>
  <si>
    <t>RF Acquisition Corp. (NASDAQGM:RFAC)</t>
  </si>
  <si>
    <t>RGC Resources, Inc. (NASDAQGM:RGCO)</t>
  </si>
  <si>
    <t>RH (NYSE:RH)</t>
  </si>
  <si>
    <t>Rhinebeck Bancorp, Inc. (NASDAQCM:RBKB)</t>
  </si>
  <si>
    <t>Rhythm Pharmaceuticals, Inc. (NASDAQGM:RYTM)</t>
  </si>
  <si>
    <t>Richardson Electronics, Ltd. (NASDAQGS:RELL)</t>
  </si>
  <si>
    <t>Richmond Mutual Bancorporation, Inc. (NASDAQCM:RMBI)</t>
  </si>
  <si>
    <t>Rigel Pharmaceuticals, Inc. (NASDAQGS:RIGL)</t>
  </si>
  <si>
    <t>RingCentral, Inc. (NYSE:RNG)</t>
  </si>
  <si>
    <t>Riot Platforms, Inc. (NASDAQCM:RIOT)</t>
  </si>
  <si>
    <t>Rising Dragon Acquisition Corp. (NASDAQCM:RDAC.U)</t>
  </si>
  <si>
    <t>Rithm Capital Corp. (NYSE:RITM)</t>
  </si>
  <si>
    <t>RiverNorth Capital and Income Fund, Inc. (NYSE:RSF)</t>
  </si>
  <si>
    <t>RiverNorth Flexible Municipal Income Fund II, Inc. (NYSE:RFMZ)</t>
  </si>
  <si>
    <t>RiverNorth Flexible Municipal Income Fund, Inc. (NYSE:RFM)</t>
  </si>
  <si>
    <t>RiverNorth Managed Duration Municipal Income Fund II, Inc. (NYSE:RMMZ)</t>
  </si>
  <si>
    <t>Rivernorth Managed Duration Municipal Income Fund Inc. (NYSE:RMM)</t>
  </si>
  <si>
    <t>RiverNorth Opportunistic Municipal Income Fund, Inc. (NYSE:RMI)</t>
  </si>
  <si>
    <t>RiverNorth Opportunities Fund, Inc. (NYSE:RIV)</t>
  </si>
  <si>
    <t>RiverNorth/DoubleLine Strategic Opportunity Fund, Inc. (NYSE:OPP)</t>
  </si>
  <si>
    <t>Rivian Automotive, Inc. (NASDAQGS:RIVN)</t>
  </si>
  <si>
    <t>RLI Corp. (NYSE:RLI)</t>
  </si>
  <si>
    <t>RLJ Lodging Trust (NYSE:RLJ)</t>
  </si>
  <si>
    <t>Robert Half Inc. (NYSE:RHI)</t>
  </si>
  <si>
    <t>Robinhood Markets, Inc. (NASDAQGS:HOOD)</t>
  </si>
  <si>
    <t>Roblox Corporation (NYSE:RBLX)</t>
  </si>
  <si>
    <t>Rocket Companies, Inc. (NYSE:RKT)</t>
  </si>
  <si>
    <t>Rocket Lab USA, Inc. (NASDAQCM:RKLB)</t>
  </si>
  <si>
    <t>Rocket Pharmaceuticals, Inc. (NASDAQGM:RCKT)</t>
  </si>
  <si>
    <t>Rockwell Automation, Inc. (NYSE:ROK)</t>
  </si>
  <si>
    <t>Rocky Brands, Inc. (NASDAQGS:RCKY)</t>
  </si>
  <si>
    <t>Rogers Corporation (NYSE:ROG)</t>
  </si>
  <si>
    <t>Roivant Sciences Ltd. (NASDAQGS:ROIV)</t>
  </si>
  <si>
    <t>Roku, Inc. (NASDAQGS:ROKU)</t>
  </si>
  <si>
    <t>Rollins, Inc. (NYSE:ROL)</t>
  </si>
  <si>
    <t>Root, Inc. (NASDAQGS:ROOT)</t>
  </si>
  <si>
    <t>Roper Technologies, Inc. (NASDAQGS:ROP)</t>
  </si>
  <si>
    <t>Ross Stores, Inc. (NASDAQGS:ROST)</t>
  </si>
  <si>
    <t>Roth Ch Acquisition V Co. (NASDAQGM:ROCL)</t>
  </si>
  <si>
    <t>Roundhill ETF Trust - Roundhill Daily 2X Long Magnificent Seven ETF (NASDAQGM:MAGX)</t>
  </si>
  <si>
    <t>Roundhill ETF Trust - Roundhill Daily Inverse Magnificent Seven ETF (NASDAQGM:MAGQ)</t>
  </si>
  <si>
    <t>Roundhill ETF Trust - Roundhill GLP-1 &amp; Weight Loss ETF (NASDAQGM:OZEM)</t>
  </si>
  <si>
    <t>Royal Caribbean Cruises Ltd. (NYSE:RCL)</t>
  </si>
  <si>
    <t>Royal Gold, Inc. (NASDAQGS:RGLD)</t>
  </si>
  <si>
    <t>Royalty Pharma plc (NASDAQGS:RPRX)</t>
  </si>
  <si>
    <t>Royce Global Trust, Inc. (NYSE:RGT)</t>
  </si>
  <si>
    <t>Royce Micro-Cap Trust, Inc. (NYSE:RMT)</t>
  </si>
  <si>
    <t>Royce Small-Cap Trust, Inc. (NYSE:RVT)</t>
  </si>
  <si>
    <t>RPC, Inc. (NYSE:RES)</t>
  </si>
  <si>
    <t>RPM International Inc. (NYSE:RPM)</t>
  </si>
  <si>
    <t>RTX Corporation (NYSE:RTX)</t>
  </si>
  <si>
    <t>Rubrik, Inc. (NYSE:RBRK)</t>
  </si>
  <si>
    <t>Rumble Inc. (NASDAQGM:RUM)</t>
  </si>
  <si>
    <t>RumbleOn, Inc. (NASDAQCM:RMBL)</t>
  </si>
  <si>
    <t>Runway Growth Finance Corp. (NASDAQGS:RWAY)</t>
  </si>
  <si>
    <t>Rush Enterprises, Inc. (NASDAQGS:RUSH.A)</t>
  </si>
  <si>
    <t>Rush Street Interactive, Inc. (NYSE:RSI)</t>
  </si>
  <si>
    <t>RXO, Inc. (NYSE:RXO)</t>
  </si>
  <si>
    <t>RxSight, Inc. (NASDAQGM:RXST)</t>
  </si>
  <si>
    <t>Ryan Specialty Holdings, Inc. (NYSE:RYAN)</t>
  </si>
  <si>
    <t>Ryder System, Inc. (NYSE:R)</t>
  </si>
  <si>
    <t>Ryerson Holding Corporation (NYSE:RYI)</t>
  </si>
  <si>
    <t>Ryman Hospitality Properties, Inc. (NYSE:RHP)</t>
  </si>
  <si>
    <t>S&amp;P Global Inc. (NYSE:SPGI)</t>
  </si>
  <si>
    <t>S&amp;T Bancorp, Inc. (NASDAQGS:STBA)</t>
  </si>
  <si>
    <t>Saba Capital Income &amp; Opportunities Fund (NYSE:BRW)</t>
  </si>
  <si>
    <t>Saba Capital Income &amp; Opportunities Fund II (NYSE:SABA)</t>
  </si>
  <si>
    <t>Sabine Royalty Trust (NYSE:SBR)</t>
  </si>
  <si>
    <t>Sable Offshore Corp. (NYSE:SOC)</t>
  </si>
  <si>
    <t>Sabra Health Care REIT, Inc. (NASDAQGS:SBRA)</t>
  </si>
  <si>
    <t>Safehold Inc. (NYSE:SAFE)</t>
  </si>
  <si>
    <t>Safety Insurance Group, Inc. (NASDAQGS:SAFT)</t>
  </si>
  <si>
    <t>Saga Communications, Inc. (NASDAQGM:SGA)</t>
  </si>
  <si>
    <t>Sage Therapeutics, Inc. (NASDAQGM:SAGE)</t>
  </si>
  <si>
    <t>Saia, Inc. (NASDAQGS:SAIA)</t>
  </si>
  <si>
    <t>Salesforce, Inc. (NYSE:CRM)</t>
  </si>
  <si>
    <t>Sally Beauty Holdings, Inc. (NYSE:SBH)</t>
  </si>
  <si>
    <t>Samfine Creation Holdings Group Limited (NASDAQCM:SFHG)</t>
  </si>
  <si>
    <t>Samsara Inc. (NYSE:IOT)</t>
  </si>
  <si>
    <t>Sanara MedTech Inc. (NASDAQCM:SMTI)</t>
  </si>
  <si>
    <t>SandRidge Energy, Inc. (NYSE:SD)</t>
  </si>
  <si>
    <t>Sandy Spring Bancorp, Inc. (NASDAQGS:SASR)</t>
  </si>
  <si>
    <t>Sanmina Corporation (NASDAQGS:SANM)</t>
  </si>
  <si>
    <t>Sapiens International Corporation N.V. (NASDAQGS:SPNS)</t>
  </si>
  <si>
    <t>Saratoga Investment Corp. (NYSE:SAR)</t>
  </si>
  <si>
    <t>Sarepta Therapeutics, Inc. (NASDAQGS:SRPT)</t>
  </si>
  <si>
    <t>Saul Centers, Inc. (NYSE:BFS)</t>
  </si>
  <si>
    <t>Savers Value Village, Inc. (NYSE:SVV)</t>
  </si>
  <si>
    <t>SB Financial Group, Inc. (NASDAQCM:SBFG)</t>
  </si>
  <si>
    <t>SBA Communications Corporation (NASDAQGS:SBAC)</t>
  </si>
  <si>
    <t>SBC Medical Group Holdings Incorporated (NASDAQGM:SBC)</t>
  </si>
  <si>
    <t>ScanSource, Inc. (NASDAQGS:SCSC)</t>
  </si>
  <si>
    <t>Schlumberger Limited (NYSE:SLB)</t>
  </si>
  <si>
    <t>Schneider National, Inc. (NYSE:SNDR)</t>
  </si>
  <si>
    <t>Scholar Rock Holding Corporation (NASDAQGS:SRRK)</t>
  </si>
  <si>
    <t>Scholastic Corporation (NASDAQGS:SCHL)</t>
  </si>
  <si>
    <t>Schrödinger, Inc. (NASDAQGS:SDGR)</t>
  </si>
  <si>
    <t>Science Applications International Corporation (NASDAQGS:SAIC)</t>
  </si>
  <si>
    <t>Scienture Holdings, Inc. (NASDAQCM:SCNX)</t>
  </si>
  <si>
    <t>Scorpio Tankers Inc. (NYSE:STNG)</t>
  </si>
  <si>
    <t>Scully Royalty Ltd. (NYSE:SRL)</t>
  </si>
  <si>
    <t>Sea Limited (NYSE:SE)</t>
  </si>
  <si>
    <t>Seacoast Banking Corporation of Florida (NASDAQGS:SBCF)</t>
  </si>
  <si>
    <t>SEACOR Marine Holdings Inc. (NYSE:SMHI)</t>
  </si>
  <si>
    <t>Seadrill Limited (NYSE:SDRL)</t>
  </si>
  <si>
    <t>Seagate Technology Holdings plc (NASDAQGS:STX)</t>
  </si>
  <si>
    <t>Sealed Air Corporation (NYSE:SEE)</t>
  </si>
  <si>
    <t>Seanergy Maritime Holdings Corp. (NASDAQCM:SHIP)</t>
  </si>
  <si>
    <t>SecureWorks Corp. (NASDAQGS:SCWX)</t>
  </si>
  <si>
    <t>Security National Financial Corporation (NASDAQGM:SNFC.A)</t>
  </si>
  <si>
    <t>SEI Exchange Traded Funds - SEI Select Emerging Markets Equity ETF (NASDAQGM:SEEM)</t>
  </si>
  <si>
    <t>SEI Exchange Traded Funds - SEI Select International Equity ETF (NASDAQGM:SEIE)</t>
  </si>
  <si>
    <t>SEI Exchange Traded Funds - SEI Select Small Cap ETF (NASDAQGM:SEIS)</t>
  </si>
  <si>
    <t>SEI Investments Company (NASDAQGS:SEIC)</t>
  </si>
  <si>
    <t>Select Medical Holdings Corporation (NYSE:SEM)</t>
  </si>
  <si>
    <t>Select Water Solutions, Inc. (NYSE:WTTR)</t>
  </si>
  <si>
    <t>Selective Insurance Group, Inc. (NASDAQGS:SIGI)</t>
  </si>
  <si>
    <t>Semler Scientific, Inc. (NASDAQCM:SMLR)</t>
  </si>
  <si>
    <t>Sempra (NYSE:SRE)</t>
  </si>
  <si>
    <t>Semrush Holdings, Inc. (NYSE:SEMR)</t>
  </si>
  <si>
    <t>Semtech Corporation (NASDAQGS:SMTC)</t>
  </si>
  <si>
    <t>Seneca Foods Corporation (NASDAQGS:SENE.A)</t>
  </si>
  <si>
    <t>Sensata Technologies Holding plc (NYSE:ST)</t>
  </si>
  <si>
    <t>Sensient Technologies Corporation (NYSE:SXT)</t>
  </si>
  <si>
    <t>Sensus Healthcare, Inc. (NASDAQCM:SRTS)</t>
  </si>
  <si>
    <t>SentinelOne, Inc. (NYSE:S)</t>
  </si>
  <si>
    <t>Septerna, Inc. (NASDAQGM:SEPN)</t>
  </si>
  <si>
    <t>Sera Prognostics, Inc. (NASDAQGM:SERA)</t>
  </si>
  <si>
    <t>Serve Robotics Inc. (NASDAQCM:SERV)</t>
  </si>
  <si>
    <t>Service Corporation International (NYSE:SCI)</t>
  </si>
  <si>
    <t>ServiceNow, Inc. (NYSE:NOW)</t>
  </si>
  <si>
    <t>ServisFirst Bancshares, Inc. (NYSE:SFBS)</t>
  </si>
  <si>
    <t>Seven Hills Realty Trust (NASDAQCM:SEVN)</t>
  </si>
  <si>
    <t>Sezzle Inc. (NASDAQCM:SEZL)</t>
  </si>
  <si>
    <t>SFL Corporation Ltd. (NYSE:SFL)</t>
  </si>
  <si>
    <t>Shake Shack Inc. (NYSE:SHAK)</t>
  </si>
  <si>
    <t>SharkNinja, Inc. (NYSE:SN)</t>
  </si>
  <si>
    <t>Shenandoah Telecommunications Company (NASDAQGS:SHEN)</t>
  </si>
  <si>
    <t>Shift4 Payments, Inc. (NYSE:FOUR)</t>
  </si>
  <si>
    <t>Shoe Carnival, Inc. (NASDAQGS:SCVL)</t>
  </si>
  <si>
    <t>Shopify Inc. (NYSE:SHOP)</t>
  </si>
  <si>
    <t>Shore Bancshares, Inc. (NASDAQGS:SHBI)</t>
  </si>
  <si>
    <t>Shutterstock, Inc. (NYSE:SSTK)</t>
  </si>
  <si>
    <t>SI-BONE, Inc. (NASDAQGM:SIBN)</t>
  </si>
  <si>
    <t>Sierra Bancorp (NASDAQGS:BSRR)</t>
  </si>
  <si>
    <t>SIGA Technologies, Inc. (NASDAQGM:SIGA)</t>
  </si>
  <si>
    <t>Sigma Lithium Corporation (NASDAQCM:SGML)</t>
  </si>
  <si>
    <t>Signet Jewelers Limited (NYSE:SIG)</t>
  </si>
  <si>
    <t>Sila Realty Trust, Inc. (NYSE:SILA)</t>
  </si>
  <si>
    <t>Silence Therapeutics plc (NASDAQGM:SLN)</t>
  </si>
  <si>
    <t>Silgan Holdings Inc. (NYSE:SLGN)</t>
  </si>
  <si>
    <t>Silicom Ltd. (NASDAQGS:SILC)</t>
  </si>
  <si>
    <t>Silicon Laboratories Inc. (NASDAQGS:SLAB)</t>
  </si>
  <si>
    <t>Silicon Motion Technology Corporation (NASDAQGS:SIMO)</t>
  </si>
  <si>
    <t>Silvaco Group, Inc. (NASDAQGS:SVCO)</t>
  </si>
  <si>
    <t>SilverBox Corp IV (NYSE:SBXD)</t>
  </si>
  <si>
    <t>Silvercrest Asset Management Group Inc. (NASDAQGM:SAMG)</t>
  </si>
  <si>
    <t>SIM Acquisition Corp. I (NASDAQGM:SIMA)</t>
  </si>
  <si>
    <t>Similarweb Ltd. (NYSE:SMWB)</t>
  </si>
  <si>
    <t>Simmons First National Corporation (NASDAQGS:SFNC)</t>
  </si>
  <si>
    <t>Simon Property Group, Inc. (NYSE:SPG)</t>
  </si>
  <si>
    <t>Simplify Exchange Traded Funds - Simplify Bitcoin Strategy Risk-Managed Income E (NASDAQGM:MAXI)</t>
  </si>
  <si>
    <t>Simplify Exchange Traded Funds - Simplify US Equity PLUS Bitcoin Strategy ETF (NASDAQGM:SPBC)</t>
  </si>
  <si>
    <t>Simpson Manufacturing Co., Inc. (NYSE:SSD)</t>
  </si>
  <si>
    <t>Simulations Plus, Inc. (NASDAQGS:SLP)</t>
  </si>
  <si>
    <t>Sinclair, Inc. (NASDAQGS:SBGI)</t>
  </si>
  <si>
    <t>Singular Genomics Systems, Inc. (NASDAQCM:OMIC)</t>
  </si>
  <si>
    <t>Siren ETF Trust - Siren Nasdaq NexGen Economy ETF (NASDAQGM:BLCN)</t>
  </si>
  <si>
    <t>Sirius XM Holdings Inc. (NASDAQGS:SIRI)</t>
  </si>
  <si>
    <t>SiriusPoint Ltd. (NYSE:SPNT)</t>
  </si>
  <si>
    <t>SITE Centers Corp. (NYSE:SITC)</t>
  </si>
  <si>
    <t>SiteOne Landscape Supply, Inc. (NYSE:SITE)</t>
  </si>
  <si>
    <t>SiTime Corporation (NASDAQGM:SITM)</t>
  </si>
  <si>
    <t>Sitio Royalties Corp. (NYSE:STR)</t>
  </si>
  <si>
    <t>Six Flags Entertainment Corporation (NYSE:FUN)</t>
  </si>
  <si>
    <t>Sixth Street Specialty Lending, Inc. (NYSE:TSLX)</t>
  </si>
  <si>
    <t>SJW Group (NASDAQGS:SJW)</t>
  </si>
  <si>
    <t>SK Growth Opportunities Corporation (NASDAQGM:SKGR)</t>
  </si>
  <si>
    <t>Skechers U.S.A., Inc. (NYSE:SKX)</t>
  </si>
  <si>
    <t>Skillsoft Corp. (NYSE:SKIL)</t>
  </si>
  <si>
    <t>SKK Holdings Limited (NASDAQCM:SKK)</t>
  </si>
  <si>
    <t>Skyward Specialty Insurance Group, Inc. (NASDAQGS:SKWD)</t>
  </si>
  <si>
    <t>SkyWater Technology, Inc. (NASDAQCM:SKYT)</t>
  </si>
  <si>
    <t>SkyWest, Inc. (NASDAQGS:SKYW)</t>
  </si>
  <si>
    <t>Skyworks Solutions, Inc. (NASDAQGS:SWKS)</t>
  </si>
  <si>
    <t>SL Green Realty Corp. (NYSE:SLG)</t>
  </si>
  <si>
    <t>Sleep Number Corporation (NASDAQGS:SNBR)</t>
  </si>
  <si>
    <t>SLM Corporation (NASDAQGS:SLM)</t>
  </si>
  <si>
    <t>SLR Investment Corp. (NASDAQGS:SLRC)</t>
  </si>
  <si>
    <t>SM Energy Company (NYSE:SM)</t>
  </si>
  <si>
    <t>SmartFinancial, Inc. (NYSE:SMBK)</t>
  </si>
  <si>
    <t>Smartsheet Inc. (NYSE:SMAR)</t>
  </si>
  <si>
    <t>Smith &amp; Wesson Brands, Inc. (NASDAQGS:SWBI)</t>
  </si>
  <si>
    <t>Smith Douglas Homes Corp. (NYSE:SDHC)</t>
  </si>
  <si>
    <t>Smith-Midland Corporation (NASDAQCM:SMID)</t>
  </si>
  <si>
    <t>Smurfit Westrock Plc (NYSE:SW)</t>
  </si>
  <si>
    <t>Snap Inc. (NYSE:SNAP)</t>
  </si>
  <si>
    <t>Snap-on Incorporated (NYSE:SNA)</t>
  </si>
  <si>
    <t>Snowflake Inc. (NYSE:SNOW)</t>
  </si>
  <si>
    <t>Sociedad Química y Minera de Chile S.A. (NYSE:SQM)</t>
  </si>
  <si>
    <t>SoFi Technologies, Inc. (NASDAQGS:SOFI)</t>
  </si>
  <si>
    <t>Soho House &amp; Co Inc. (NYSE:SHCO)</t>
  </si>
  <si>
    <t>Sohu.com Limited (NASDAQGS:SOHU)</t>
  </si>
  <si>
    <t>SolarEdge Technologies, Inc. (NASDAQGS:SEDG)</t>
  </si>
  <si>
    <t>Solaris Energy Infrastructure, Inc. (NYSE:SEI)</t>
  </si>
  <si>
    <t>SolarWinds Corporation (NYSE:SWI)</t>
  </si>
  <si>
    <t>Soleno Therapeutics, Inc. (NASDAQCM:SLNO)</t>
  </si>
  <si>
    <t>Solventum Corporation (NYSE:SOLV)</t>
  </si>
  <si>
    <t>Sonic Automotive, Inc. (NYSE:SAH)</t>
  </si>
  <si>
    <t>Sonida Senior Living, Inc. (NYSE:SNDA)</t>
  </si>
  <si>
    <t>Sonoco Products Company (NYSE:SON)</t>
  </si>
  <si>
    <t>Sonos, Inc. (NASDAQGS:SONO)</t>
  </si>
  <si>
    <t>Sotera Health Company (NASDAQGS:SHC)</t>
  </si>
  <si>
    <t>Sound Financial Bancorp, Inc. (NASDAQCM:SFBC)</t>
  </si>
  <si>
    <t>Sound Point Meridian Capital, Inc. (NYSE:SPMC)</t>
  </si>
  <si>
    <t>SoundHound AI, Inc. (NASDAQGM:SOUN)</t>
  </si>
  <si>
    <t>SoundThinking, Inc. (NASDAQCM:SSTI)</t>
  </si>
  <si>
    <t>Source Capital, Inc. (NYSE:SOR)</t>
  </si>
  <si>
    <t>South Plains Financial, Inc. (NASDAQGS:SPFI)</t>
  </si>
  <si>
    <t>Southern Copper Corporation (NYSE:SCCO)</t>
  </si>
  <si>
    <t>Southern First Bancshares, Inc. (NASDAQGM:SFST)</t>
  </si>
  <si>
    <t>Southern Missouri Bancorp, Inc. (NASDAQGM:SMBC)</t>
  </si>
  <si>
    <t>Southern States Bancshares, Inc. (NASDAQGS:SSBK)</t>
  </si>
  <si>
    <t>Southside Bancshares, Inc. (NYSE:SBSI)</t>
  </si>
  <si>
    <t>SouthState Corporation (NYSE:SSB)</t>
  </si>
  <si>
    <t>Southwest Airlines Co. (NYSE:LUV)</t>
  </si>
  <si>
    <t>Southwest Gas Holdings, Inc. (NYSE:SWX)</t>
  </si>
  <si>
    <t>Spark I Acquisition Corporation (NASDAQGM:SPKL)</t>
  </si>
  <si>
    <t>SpartanNash Company (NASDAQGS:SPTN)</t>
  </si>
  <si>
    <t>SPDR Index Shares Funds - SPDR MSCI ACWI Climate Paris Aligned ETF (NASDAQGM:NZAC)</t>
  </si>
  <si>
    <t>SPDR Index Shares Funds - SPDR S&amp;P Emerging Markets ex-China ETF (NASDAQGM:XCNY)</t>
  </si>
  <si>
    <t>SPDR Series Trust - SPDR MSCI USA Climate Paris Aligned ETF (NASDAQGM:NZUS)</t>
  </si>
  <si>
    <t>Special Opportunities Fund, Inc. (NYSE:SPE)</t>
  </si>
  <si>
    <t>Spectrum Brands Holdings, Inc. (NYSE:SPB)</t>
  </si>
  <si>
    <t>Sphere Entertainment Co. (NYSE:SPHR)</t>
  </si>
  <si>
    <t>Spire Global, Inc. (NYSE:SPIR)</t>
  </si>
  <si>
    <t>Spire Inc. (NYSE:SR)</t>
  </si>
  <si>
    <t>Spirit AeroSystems Holdings, Inc. (NYSE:SPR)</t>
  </si>
  <si>
    <t>Spok Holdings, Inc. (NASDAQGS:SPOK)</t>
  </si>
  <si>
    <t>Sportradar Group AG (NASDAQGS:SRAD)</t>
  </si>
  <si>
    <t>Spotify Technology S.A. (NYSE:SPOT)</t>
  </si>
  <si>
    <t>Spring Valley Acquisition Corp. II (NASDAQGM:SVII)</t>
  </si>
  <si>
    <t>SpringWorks Therapeutics, Inc. (NASDAQGS:SWTX)</t>
  </si>
  <si>
    <t>Sprinklr, Inc. (NYSE:CXM)</t>
  </si>
  <si>
    <t>Sprott Focus Trust, Inc. (NASDAQGS:FUND)</t>
  </si>
  <si>
    <t>Sprott Funds Trust - Sprott Copper Miners ETF (NASDAQGM:COPP)</t>
  </si>
  <si>
    <t>Sprott Funds Trust - Sprott Critical Materials ETF (NASDAQGM:SETM)</t>
  </si>
  <si>
    <t>Sprott Funds Trust - Sprott Junior Copper Miners ETF (NASDAQGM:COPJ)</t>
  </si>
  <si>
    <t>Sprott Funds Trust - Sprott Junior Uranium Miners ETF (NASDAQGM:URNJ)</t>
  </si>
  <si>
    <t>Sprott Funds Trust - Sprott Lithium Miners ETF (NASDAQGM:LITP)</t>
  </si>
  <si>
    <t>Sprott Funds Trust - Sprott Nickel Miners ETF (NASDAQGM:NIKL)</t>
  </si>
  <si>
    <t>Sprout Social, Inc. (NASDAQCM:SPT)</t>
  </si>
  <si>
    <t>Sprouts Farmers Market, Inc. (NASDAQGS:SFM)</t>
  </si>
  <si>
    <t>SPS Commerce, Inc. (NASDAQGS:SPSC)</t>
  </si>
  <si>
    <t>SPX Technologies, Inc. (NYSE:SPXC)</t>
  </si>
  <si>
    <t>Spyre Therapeutics, Inc. (NASDAQGS:SYRE)</t>
  </si>
  <si>
    <t>SR Bancorp, Inc. (NASDAQCM:SRBK)</t>
  </si>
  <si>
    <t>SRH Total Return Fund, Inc. (NYSE:STEW)</t>
  </si>
  <si>
    <t>SS&amp;C Technologies Holdings, Inc. (NASDAQGS:SSNC)</t>
  </si>
  <si>
    <t>SSGA Active Trust - SPDR [Galaxy Hedged Digital Asset Ecosystem] ETF (NASDAQGM:HECO)</t>
  </si>
  <si>
    <t>SSGA Active Trust - SPDR Galaxy Digital Asset Ecosystem ETF (NASDAQGM:DECO)</t>
  </si>
  <si>
    <t>SSGA Active Trust - SPDR SSGA My2026 Corporate Bond ETF (NASDAQGM:MYCF)</t>
  </si>
  <si>
    <t>SSGA Active Trust - SPDR SSGA My2026 Municipal Bond ETF (NASDAQGM:MYMF)</t>
  </si>
  <si>
    <t>SSGA Active Trust - SPDR SSGA My2027 Corporate Bond ETF (NASDAQGM:MYCG)</t>
  </si>
  <si>
    <t>SSGA Active Trust - SPDR SSGA My2027 Municipal Bond ETF (NASDAQGM:MYMG)</t>
  </si>
  <si>
    <t>SSGA Active Trust - SPDR SSGA My2028 Corporate Bond ETF (NASDAQGM:MYCH)</t>
  </si>
  <si>
    <t>SSGA Active Trust - SPDR SSGA My2028 Municipal Bond ETF (NASDAQGM:MYMH)</t>
  </si>
  <si>
    <t>SSGA Active Trust - SPDR SSGA My2029 Corporate Bond ETF (NASDAQGM:MYCI)</t>
  </si>
  <si>
    <t>SSGA Active Trust - SPDR SSGA My2029 Municipal Bond ETF (NASDAQGM:MYMI)</t>
  </si>
  <si>
    <t>SSGA Active Trust - SPDR SSGA My2030 Corporate Bond ETF (NASDAQGM:MYCJ)</t>
  </si>
  <si>
    <t>SSGA Active Trust - SPDR SSGA My2030 Municipal Bond ETF (NASDAQGM:MYMJ)</t>
  </si>
  <si>
    <t>SSGA Active Trust - SPDR SSGA My2031 Corporate Bond ETF (NASDAQGM:MYCK)</t>
  </si>
  <si>
    <t>SSGA Active Trust - SPDR SSGA My2032 Corporate Bond ETF (NASDAQGM:MYCL)</t>
  </si>
  <si>
    <t>SSGA Active Trust - SPDR SSGA My2033 Corporate Bond ETF (NASDAQGM:MYCM)</t>
  </si>
  <si>
    <t>SSGA Active Trust - SPDR SSGA My2034 Corporate Bond ETF (NASDAQGM:MYCN)</t>
  </si>
  <si>
    <t>STAAR Surgical Company (NASDAQGM:STAA)</t>
  </si>
  <si>
    <t>STAG Industrial, Inc. (NYSE:STAG)</t>
  </si>
  <si>
    <t>Stagwell Inc. (NASDAQGS:STGW)</t>
  </si>
  <si>
    <t>Standard Motor Products, Inc. (NYSE:SMP)</t>
  </si>
  <si>
    <t>StandardAero, Inc. (NYSE:SARO)</t>
  </si>
  <si>
    <t>Standex International Corporation (NYSE:SXI)</t>
  </si>
  <si>
    <t>Stanley Black &amp; Decker, Inc. (NYSE:SWK)</t>
  </si>
  <si>
    <t>Star Bulk Carriers Corp. (NASDAQGS:SBLK)</t>
  </si>
  <si>
    <t>Star Group, L.P. (NYSE:SGU)</t>
  </si>
  <si>
    <t>Star Holdings (NASDAQGM:STHO)</t>
  </si>
  <si>
    <t>Starbucks Corporation (NASDAQGS:SBUX)</t>
  </si>
  <si>
    <t>Stardust Power Inc. (NASDAQGM:SDST)</t>
  </si>
  <si>
    <t>Starwood Property Trust, Inc. (NYSE:STWD)</t>
  </si>
  <si>
    <t>State Street Corporation (NYSE:STT)</t>
  </si>
  <si>
    <t>StealthGas Inc. (NASDAQGS:GASS)</t>
  </si>
  <si>
    <t>Steel Connect, Inc. (NASDAQCM:STCN)</t>
  </si>
  <si>
    <t>Steel Dynamics, Inc. (NASDAQGS:STLD)</t>
  </si>
  <si>
    <t>Steel Partners Holdings L.P. (NYSE:SPLP)</t>
  </si>
  <si>
    <t>Steelcase Inc. (NYSE:SCS)</t>
  </si>
  <si>
    <t>Stellar Bancorp, Inc. (NYSE:STEL)</t>
  </si>
  <si>
    <t>Stellus Capital Investment Corporation (NYSE:SCM)</t>
  </si>
  <si>
    <t>Stepan Company (NYSE:SCL)</t>
  </si>
  <si>
    <t>StepStone Group Inc. (NASDAQGS:STEP)</t>
  </si>
  <si>
    <t>STERIS plc (NYSE:STE)</t>
  </si>
  <si>
    <t>Sterling Infrastructure, Inc. (NASDAQGS:STRL)</t>
  </si>
  <si>
    <t>Stevanato Group S.p.A. (NYSE:STVN)</t>
  </si>
  <si>
    <t>Steven Madden, Ltd. (NASDAQGS:SHOO)</t>
  </si>
  <si>
    <t>Stewart Information Services Corporation (NYSE:STC)</t>
  </si>
  <si>
    <t>Stifel Financial Corp. (NYSE:SF)</t>
  </si>
  <si>
    <t>Stock Yards Bancorp, Inc. (NASDAQGS:SYBT)</t>
  </si>
  <si>
    <t>Stoke Therapeutics, Inc. (NASDAQGS:STOK)</t>
  </si>
  <si>
    <t>StoneCo Ltd. (NASDAQGS:STNE)</t>
  </si>
  <si>
    <t>Stoneridge, Inc. (NYSE:SRI)</t>
  </si>
  <si>
    <t>StoneX Group Inc. (NASDAQGS:SNEX)</t>
  </si>
  <si>
    <t>Stratasys Ltd. (NASDAQGS:SSYS)</t>
  </si>
  <si>
    <t>Strategic Education, Inc. (NASDAQGS:STRA)</t>
  </si>
  <si>
    <t>Strategic Trust - Running Oak Efficient Growth ETF (NASDAQGM:RUNN)</t>
  </si>
  <si>
    <t>Strategy Shares - Strategy Shares NASDAQ 7 HANDL Index ETF (NASDAQGM:HNDL)</t>
  </si>
  <si>
    <t>Strattec Security Corporation (NASDAQGM:STRT)</t>
  </si>
  <si>
    <t>Stratus Properties Inc. (NASDAQGS:STRS)</t>
  </si>
  <si>
    <t>Stride, Inc. (NYSE:LRN)</t>
  </si>
  <si>
    <t>Stronghold Digital Mining, Inc. (NASDAQGM:SDIG)</t>
  </si>
  <si>
    <t>Structure Therapeutics Inc. (NASDAQGM:GPCR)</t>
  </si>
  <si>
    <t>Stryker Corporation (NYSE:SYK)</t>
  </si>
  <si>
    <t>Studio City International Holdings Limited (NYSE:MSC)</t>
  </si>
  <si>
    <t>Sturm, Ruger &amp; Company, Inc. (NYSE:RGR)</t>
  </si>
  <si>
    <t>Suburban Propane Partners, L.P. (NYSE:SPH)</t>
  </si>
  <si>
    <t>Summit Hotel Properties, Inc. (NYSE:INN)</t>
  </si>
  <si>
    <t>Summit Materials, Inc. (NYSE:SUM)</t>
  </si>
  <si>
    <t>Summit Midstream Corporation (NYSE:SMC)</t>
  </si>
  <si>
    <t>Summit State Bank (NASDAQGM:SSBI)</t>
  </si>
  <si>
    <t>Summit Therapeutics Inc. (NASDAQGM:SMMT)</t>
  </si>
  <si>
    <t>Sun Communities, Inc. (NYSE:SUI)</t>
  </si>
  <si>
    <t>Sun Country Airlines Holdings, Inc. (NASDAQGS:SNCY)</t>
  </si>
  <si>
    <t>SunCar Technology Group Inc. (NASDAQCM:SDA)</t>
  </si>
  <si>
    <t>SunCoke Energy, Inc. (NYSE:SXC)</t>
  </si>
  <si>
    <t>Sunlands Technology Group (NYSE:STG)</t>
  </si>
  <si>
    <t>Sunoco LP (NYSE:SUN)</t>
  </si>
  <si>
    <t>SunOpta Inc. (NASDAQGS:STKL)</t>
  </si>
  <si>
    <t>Sunrise Communications AG (NASDAQGS:SNRE)</t>
  </si>
  <si>
    <t>Sunrise Realty Trust, Inc. (NASDAQCM:SUNS)</t>
  </si>
  <si>
    <t>Sunrun Inc. (NASDAQGS:RUN)</t>
  </si>
  <si>
    <t>Sunstone Hotel Investors, Inc. (NYSE:SHO)</t>
  </si>
  <si>
    <t>Super Group (SGHC) Limited (NYSE:SGHC)</t>
  </si>
  <si>
    <t>Super Micro Computer, Inc. (NASDAQGS:SMCI)</t>
  </si>
  <si>
    <t>Superior Group of Companies, Inc. (NASDAQGM:SGC)</t>
  </si>
  <si>
    <t>Supernus Pharmaceuticals, Inc. (NASDAQGM:SUPN)</t>
  </si>
  <si>
    <t>Surgery Partners, Inc. (NASDAQGS:SGRY)</t>
  </si>
  <si>
    <t>Surmodics, Inc. (NASDAQGS:SRDX)</t>
  </si>
  <si>
    <t>Surrozen, Inc. (NASDAQCM:SRZN)</t>
  </si>
  <si>
    <t>Sweetgreen, Inc. (NYSE:SG)</t>
  </si>
  <si>
    <t>Swiftmerge Acquisition Corp. (NASDAQCM:IVCP)</t>
  </si>
  <si>
    <t>SWK Holdings Corporation (NASDAQGM:SWKH)</t>
  </si>
  <si>
    <t>Sylvamo Corporation (NYSE:SLVM)</t>
  </si>
  <si>
    <t>Symbotic Inc. (NASDAQGM:SYM)</t>
  </si>
  <si>
    <t>Synaptics Incorporated (NASDAQGS:SYNA)</t>
  </si>
  <si>
    <t>Synchronoss Technologies, Inc. (NASDAQCM:SNCR)</t>
  </si>
  <si>
    <t>Synchrony Financial (NYSE:SYF)</t>
  </si>
  <si>
    <t>Syndax Pharmaceuticals, Inc. (NASDAQGS:SNDX)</t>
  </si>
  <si>
    <t>Synergy CHC Corp. (NASDAQGM:SNYR)</t>
  </si>
  <si>
    <t>Synopsys, Inc. (NASDAQGS:SNPS)</t>
  </si>
  <si>
    <t>Synovus Financial Corp. (NYSE:SNV)</t>
  </si>
  <si>
    <t>Sysco Corporation (NYSE:SYY)</t>
  </si>
  <si>
    <t>T. Rowe Price Exchange-Traded Funds, Inc. - T. Rowe Price Technology ETF (NASDAQGM:TTEQ)</t>
  </si>
  <si>
    <t>T. Rowe Price Group, Inc. (NASDAQGS:TROW)</t>
  </si>
  <si>
    <t>T.Rowe Price Exchange-Traded Funds, Inc - T. Rowe Price Intermediate Municipal Income ETF (NASDAQGM:TAXE)</t>
  </si>
  <si>
    <t>Tactile Systems Technology, Inc. (NASDAQGM:TCMD)</t>
  </si>
  <si>
    <t>Take-Two Interactive Software, Inc. (NASDAQGS:TTWO)</t>
  </si>
  <si>
    <t>TAL Education Group (NYSE:TAL)</t>
  </si>
  <si>
    <t>Talen Energy Corporation (NASDAQGS:TLN)</t>
  </si>
  <si>
    <t>Talos Energy Inc. (NYSE:TALO)</t>
  </si>
  <si>
    <t>Tandem Diabetes Care, Inc. (NASDAQGM:TNDM)</t>
  </si>
  <si>
    <t>Tanger Inc. (NYSE:SKT)</t>
  </si>
  <si>
    <t>Tapestry, Inc. (NYSE:TPR)</t>
  </si>
  <si>
    <t>Targa Resources Corp. (NYSE:TRGP)</t>
  </si>
  <si>
    <t>Target Corporation (NYSE:TGT)</t>
  </si>
  <si>
    <t>Target Global Acquisition I Corp. (NASDAQGM:TGAA)</t>
  </si>
  <si>
    <t>Target Hospitality Corp. (NASDAQCM:TH)</t>
  </si>
  <si>
    <t>Tarsus Pharmaceuticals, Inc. (NASDAQGS:TARS)</t>
  </si>
  <si>
    <t>TaskUs, Inc. (NASDAQGS:TASK)</t>
  </si>
  <si>
    <t>TAT Technologies Ltd. (NASDAQGM:TATT)</t>
  </si>
  <si>
    <t>Taylor Devices, Inc. (NASDAQCM:TAYD)</t>
  </si>
  <si>
    <t>Taylor Morrison Home Corporation (NYSE:TMHC)</t>
  </si>
  <si>
    <t>TCW ETF Trust - TCW Compounders ETF (NYSE:GRW)</t>
  </si>
  <si>
    <t>TCW ETF Trust - TCW Transform 500 ETF (NYSE:VOTE)</t>
  </si>
  <si>
    <t>TCW ETF Trust - TCW Transform Supply Chain ETF (NYSE:SUPP)</t>
  </si>
  <si>
    <t>TCW ETF Trust - TCW Transform Systems ETF (NYSE:NETZ)</t>
  </si>
  <si>
    <t>TD SYNNEX Corporation (NYSE:SNX)</t>
  </si>
  <si>
    <t>TE Connectivity plc (NYSE:TEL)</t>
  </si>
  <si>
    <t>Team, Inc. (NYSE:TISI)</t>
  </si>
  <si>
    <t>TechnipFMC plc (NYSE:FTI)</t>
  </si>
  <si>
    <t>Technology &amp; Telecommunication Acquisition Corporation (NASDAQGM:TETE)</t>
  </si>
  <si>
    <t>TechTarget, Inc. (NASDAQGM:TTGT)</t>
  </si>
  <si>
    <t>Tecnoglass Inc. (NYSE:TGLS)</t>
  </si>
  <si>
    <t>Tectonic Therapeutic, Inc. (NASDAQGM:TECX)</t>
  </si>
  <si>
    <t>Teekay Corporation Ltd. (NYSE:TK)</t>
  </si>
  <si>
    <t>Teekay Tankers Ltd. (NYSE:TNK)</t>
  </si>
  <si>
    <t>TEGNA Inc. (NYSE:TGNA)</t>
  </si>
  <si>
    <t>Tejon Ranch Co. (NYSE:TRC)</t>
  </si>
  <si>
    <t>Teladoc Health, Inc. (NYSE:TDOC)</t>
  </si>
  <si>
    <t>Teledyne Technologies Incorporated (NYSE:TDY)</t>
  </si>
  <si>
    <t>Teleflex Incorporated (NYSE:TFX)</t>
  </si>
  <si>
    <t>Telephone and Data Systems, Inc. (NYSE:TDS)</t>
  </si>
  <si>
    <t>Tema ETF Trust - Tema GLP-1, Obesity &amp; Cardiometabolic ETF (NASDAQGM:HRTS)</t>
  </si>
  <si>
    <t>Tema ETF Trust - Tema Neuroscience and Mental Health ETF (NASDAQGM:MNTL)</t>
  </si>
  <si>
    <t>Tema ETF Trust - Tema Oncology ETF (NASDAQGM:CANC)</t>
  </si>
  <si>
    <t>Templeton Dragon Fund, Inc. (NYSE:TDF)</t>
  </si>
  <si>
    <t>Templeton Emerging Markets Fund (NYSE:EMF)</t>
  </si>
  <si>
    <t>Templeton Emerging Markets Income Fund (NYSE:TEI)</t>
  </si>
  <si>
    <t>Tempur Sealy International, Inc. (NYSE:TPX)</t>
  </si>
  <si>
    <t>Tempus AI, Inc (NASDAQGS:TEM)</t>
  </si>
  <si>
    <t>Tenable Holdings, Inc. (NASDAQGS:TENB)</t>
  </si>
  <si>
    <t>Tencent Music Entertainment Group (NYSE:TME)</t>
  </si>
  <si>
    <t>Tenet Healthcare Corporation (NYSE:THC)</t>
  </si>
  <si>
    <t>Tennant Company (NYSE:TNC)</t>
  </si>
  <si>
    <t>Teradata Corporation (NYSE:TDC)</t>
  </si>
  <si>
    <t>Teradyne, Inc. (NASDAQGS:TER)</t>
  </si>
  <si>
    <t>TeraWulf Inc. (NASDAQCM:WULF)</t>
  </si>
  <si>
    <t>Terex Corporation (NYSE:TEX)</t>
  </si>
  <si>
    <t>Ternium S.A. (NYSE:TX)</t>
  </si>
  <si>
    <t>Terns Pharmaceuticals, Inc. (NASDAQGS:TERN)</t>
  </si>
  <si>
    <t>Terreno Realty Corporation (NYSE:TRNO)</t>
  </si>
  <si>
    <t>Territorial Bancorp Inc. (NASDAQGS:TBNK)</t>
  </si>
  <si>
    <t>Tesla, Inc. (NASDAQGS:TSLA)</t>
  </si>
  <si>
    <t>Tetra Tech, Inc. (NASDAQGS:TTEK)</t>
  </si>
  <si>
    <t>Teva Pharmaceutical Industries Limited (NYSE:TEVA)</t>
  </si>
  <si>
    <t>Texas Capital Bancshares, Inc. (NASDAQGS:TCBI)</t>
  </si>
  <si>
    <t>Texas Capital Funds Trust - Texas Capital Texas Small Cap Equity Index ETF (NASDAQGM:TXSS)</t>
  </si>
  <si>
    <t>Texas Community Bancshares, Inc. (NASDAQCM:TCBS)</t>
  </si>
  <si>
    <t>Texas Instruments Incorporated (NASDAQGS:TXN)</t>
  </si>
  <si>
    <t>Texas Pacific Land Corporation (NYSE:TPL)</t>
  </si>
  <si>
    <t>Texas Roadhouse, Inc. (NASDAQGS:TXRH)</t>
  </si>
  <si>
    <t>Textron Inc. (NYSE:TXT)</t>
  </si>
  <si>
    <t>TFS Financial Corporation (NASDAQGS:TFSL)</t>
  </si>
  <si>
    <t>TG Therapeutics, Inc. (NASDAQCM:TGTX)</t>
  </si>
  <si>
    <t>The Advisors Inner Circle Fund III - Democratic Large Cap Core ETF (NASDAQGM:DEMZ)</t>
  </si>
  <si>
    <t>The AES Corporation (NYSE:AES)</t>
  </si>
  <si>
    <t>The Allstate Corporation (NYSE:ALL)</t>
  </si>
  <si>
    <t>The Andersons, Inc. (NASDAQGS:ANDE)</t>
  </si>
  <si>
    <t>The AZEK Company Inc. (NYSE:AZEK)</t>
  </si>
  <si>
    <t>The Baldwin Insurance Group, Inc. (NASDAQGS:BWIN)</t>
  </si>
  <si>
    <t>The Bancorp, Inc. (NASDAQGS:TBBK)</t>
  </si>
  <si>
    <t>The Bank of N.T. Butterfield &amp; Son Limited (NYSE:NTB)</t>
  </si>
  <si>
    <t>The Bank of New York Mellon Corporation (NYSE:BK)</t>
  </si>
  <si>
    <t>The Beachbody Company, Inc. (NYSE:BODI)</t>
  </si>
  <si>
    <t>The Boeing Company (NYSE:BA)</t>
  </si>
  <si>
    <t>The Boston Beer Company, Inc. (NYSE:SAM)</t>
  </si>
  <si>
    <t>The Brink's Company (NYSE:BCO)</t>
  </si>
  <si>
    <t>The Buckle, Inc. (NYSE:BKE)</t>
  </si>
  <si>
    <t>The Carlyle Group Inc. (NASDAQGS:CG)</t>
  </si>
  <si>
    <t>The Cato Corporation (NYSE:CATO)</t>
  </si>
  <si>
    <t>The Central and Eastern Europe Fund, Inc. (NYSE:CEE)</t>
  </si>
  <si>
    <t>The Charles Schwab Corporation (NYSE:SCHW)</t>
  </si>
  <si>
    <t>The Cheesecake Factory Incorporated (NASDAQGS:CAKE)</t>
  </si>
  <si>
    <t>The Chefs' Warehouse, Inc. (NASDAQGS:CHEF)</t>
  </si>
  <si>
    <t>The Chemours Company (NYSE:CC)</t>
  </si>
  <si>
    <t>The Children's Place, Inc. (NASDAQGS:PLCE)</t>
  </si>
  <si>
    <t>The China Fund, Inc. (NYSE:CHN)</t>
  </si>
  <si>
    <t>The Cigna Group (NYSE:CI)</t>
  </si>
  <si>
    <t>The Clorox Company (NYSE:CLX)</t>
  </si>
  <si>
    <t>The Coca-Cola Company (NYSE:KO)</t>
  </si>
  <si>
    <t>The Cooper Companies, Inc. (NASDAQGS:COO)</t>
  </si>
  <si>
    <t>The Duckhorn Portfolio, Inc. (NYSE:NAPA)</t>
  </si>
  <si>
    <t>The Eastern Company (NASDAQGM:EML)</t>
  </si>
  <si>
    <t>The Ensign Group, Inc. (NASDAQGS:ENSG)</t>
  </si>
  <si>
    <t>The Estée Lauder Companies Inc. (NYSE:EL)</t>
  </si>
  <si>
    <t>The European Equity Fund, Inc. (NYSE:EEA)</t>
  </si>
  <si>
    <t>The First Bancorp, Inc. (NASDAQGS:FNLC)</t>
  </si>
  <si>
    <t>The First Bancshares, Inc. (NYSE:FBMS)</t>
  </si>
  <si>
    <t>The First of Long Island Corporation (NASDAQCM:FLIC)</t>
  </si>
  <si>
    <t>The Gabelli Dividend &amp; Income Trust (NYSE:GDV)</t>
  </si>
  <si>
    <t>The Gabelli Equity Trust Inc. (NYSE:GAB)</t>
  </si>
  <si>
    <t>The Gabelli Global Small and Mid Cap Value Trust (NYSE:GGZ)</t>
  </si>
  <si>
    <t>The Gabelli Healthcare &amp; Wellness Trust (NYSE:GRX)</t>
  </si>
  <si>
    <t>The Gabelli Utility Trust (NYSE:GUT)</t>
  </si>
  <si>
    <t>The Gap, Inc. (NYSE:GAP)</t>
  </si>
  <si>
    <t>The GDL Fund (NYSE:GDL.PRC)</t>
  </si>
  <si>
    <t>The GEO Group, Inc. (NYSE:GEO)</t>
  </si>
  <si>
    <t>The Goldman Sachs Group, Inc. (NYSE:GS)</t>
  </si>
  <si>
    <t>The Goodyear Tire &amp; Rubber Company (NASDAQGS:GT)</t>
  </si>
  <si>
    <t>The Gorman-Rupp Company (NYSE:GRC)</t>
  </si>
  <si>
    <t>The Greenbrier Companies, Inc. (NYSE:GBX)</t>
  </si>
  <si>
    <t>The Hackett Group, Inc. (NASDAQGS:HCKT)</t>
  </si>
  <si>
    <t>The Hain Celestial Group, Inc. (NASDAQGS:HAIN)</t>
  </si>
  <si>
    <t>The Hanover Insurance Group, Inc. (NYSE:THG)</t>
  </si>
  <si>
    <t>The Hartford Financial Services Group, Inc. (NYSE:HIG)</t>
  </si>
  <si>
    <t>The Hershey Company (NYSE:HSY)</t>
  </si>
  <si>
    <t>The Home Depot, Inc. (NYSE:HD)</t>
  </si>
  <si>
    <t>The Honest Company, Inc. (NASDAQGS:HNST)</t>
  </si>
  <si>
    <t>The India Fund, Inc. (NYSE:IFN)</t>
  </si>
  <si>
    <t>The InterGroup Corporation (NASDAQCM:INTG)</t>
  </si>
  <si>
    <t>The Interpublic Group of Companies, Inc. (NYSE:IPG)</t>
  </si>
  <si>
    <t>The J. M. Smucker Company (NYSE:SJM)</t>
  </si>
  <si>
    <t>The Joint Corp. (NASDAQCM:JYNT)</t>
  </si>
  <si>
    <t>The Korea Fund, Inc. (NYSE:KF)</t>
  </si>
  <si>
    <t>The Kraft Heinz Company (NASDAQGS:KHC)</t>
  </si>
  <si>
    <t>The Kroger Co. (NYSE:KR)</t>
  </si>
  <si>
    <t>The Lovesac Company (NASDAQGM:LOVE)</t>
  </si>
  <si>
    <t>The Macerich Company (NYSE:MAC)</t>
  </si>
  <si>
    <t>The Manitowoc Company, Inc. (NYSE:MTW)</t>
  </si>
  <si>
    <t>The Marcus Corporation (NYSE:MCS)</t>
  </si>
  <si>
    <t>The Mexico Fund, Inc. (NYSE:MXF)</t>
  </si>
  <si>
    <t>The Middleby Corporation (NASDAQGS:MIDD)</t>
  </si>
  <si>
    <t>The Mosaic Company (NYSE:MOS)</t>
  </si>
  <si>
    <t>The New America High Income Fund Inc. (NYSE:HYB)</t>
  </si>
  <si>
    <t>The New Germany Fund, Inc. (NYSE:GF)</t>
  </si>
  <si>
    <t>The New York Times Company (NYSE:NYT)</t>
  </si>
  <si>
    <t>The ODP Corporation (NASDAQGS:ODP)</t>
  </si>
  <si>
    <t>The Pennant Group, Inc. (NASDAQGS:PNTG)</t>
  </si>
  <si>
    <t>The PNC Financial Services Group, Inc. (NYSE:PNC)</t>
  </si>
  <si>
    <t>The Procter &amp; Gamble Company (NYSE:PG)</t>
  </si>
  <si>
    <t>The Progressive Corporation (NYSE:PGR)</t>
  </si>
  <si>
    <t>The RBB Fund, Inc. - F/m Emerald Life Sciences Innovation ETF (NASDAQGM:LFSC)</t>
  </si>
  <si>
    <t>The RBB Fund, Inc. - F/m Opportunistic Income ETF (NASDAQGM:XFIX)</t>
  </si>
  <si>
    <t>The RBB Fund, Inc. - SGI Dynamic Tactical ETF (NASDAQGM:DYTA)</t>
  </si>
  <si>
    <t>The RBB Fund, Inc. - SGI Enhanced Core ETF (NASDAQGM:USDX)</t>
  </si>
  <si>
    <t>The RBB Fund, Inc. - SGI Enhanced Global Income ETF (NASDAQGM:GINX)</t>
  </si>
  <si>
    <t>The RBB Fund, Inc. - SGI Enhanced Nasdaq-100 ETF (NASDAQGM:QXQ)</t>
  </si>
  <si>
    <t>The RBB Fund, Inc. - US Treasury 10 Year Note ETF (NASDAQGM:UTEN)</t>
  </si>
  <si>
    <t>The RBB Fund, Inc. - US Treasury 12 Month Bill ETF (NASDAQGM:OBIL)</t>
  </si>
  <si>
    <t>The RBB Fund, Inc. - US Treasury 2 Year Note ETF (NASDAQGM:UTWO)</t>
  </si>
  <si>
    <t>The RBB Fund, Inc. - US Treasury 20 Year Bond ETF (NASDAQGM:UTWY)</t>
  </si>
  <si>
    <t>The RBB Fund, Inc. - US Treasury 3 Month Bill ETF (NASDAQGM:TBIL)</t>
  </si>
  <si>
    <t>The RBB Fund, Inc. - US Treasury 3 Year Note ETF (NASDAQGM:UTRE)</t>
  </si>
  <si>
    <t>The RBB Fund, Inc. - US Treasury 30 Year Bond ETF (NASDAQGM:UTHY)</t>
  </si>
  <si>
    <t>The RBB Fund, Inc. - US Treasury 6 Month Bill ETF (NASDAQGM:XBIL)</t>
  </si>
  <si>
    <t>The RBB Fund, Inc. - US Treasury 7 Year Note ETF (NASDAQGM:USVN)</t>
  </si>
  <si>
    <t>The RBB Fund, Inc.- US Treasury 5 Year Note ETF (NASDAQGM:UFIV)</t>
  </si>
  <si>
    <t>The RMR Group Inc. (NASDAQCM:RMR)</t>
  </si>
  <si>
    <t>The Scotts Miracle-Gro Company (NYSE:SMG)</t>
  </si>
  <si>
    <t>The Sherwin-Williams Company (NYSE:SHW)</t>
  </si>
  <si>
    <t>The Shyft Group, Inc. (NASDAQGS:SHYF)</t>
  </si>
  <si>
    <t>The Simply Good Foods Company (NASDAQCM:SMPL)</t>
  </si>
  <si>
    <t>The Southern Company (NYSE:SO)</t>
  </si>
  <si>
    <t>The St. Joe Company (NYSE:JOE)</t>
  </si>
  <si>
    <t>The Swiss Helvetia Fund Inc. (NYSE:SWZ)</t>
  </si>
  <si>
    <t>The Taiwan Fund, Inc. (NYSE:TWN)</t>
  </si>
  <si>
    <t>The Timken Company (NYSE:TKR)</t>
  </si>
  <si>
    <t>The TJX Companies, Inc. (NYSE:TJX)</t>
  </si>
  <si>
    <t>The Toro Company (NYSE:TTC)</t>
  </si>
  <si>
    <t>The Trade Desk, Inc. (NASDAQGM:TTD)</t>
  </si>
  <si>
    <t>The Travelers Companies, Inc. (NYSE:TRV)</t>
  </si>
  <si>
    <t>The Vita Coco Company, Inc. (NASDAQGS:COCO)</t>
  </si>
  <si>
    <t>The Walt Disney Company (NYSE:DIS)</t>
  </si>
  <si>
    <t>The Wendy's Company (NASDAQGS:WEN)</t>
  </si>
  <si>
    <t>The Western Union Company (NYSE:WU)</t>
  </si>
  <si>
    <t>The Williams Companies, Inc. (NYSE:WMB)</t>
  </si>
  <si>
    <t>The York Water Company (NASDAQGS:YORW)</t>
  </si>
  <si>
    <t>The9 Limited (NASDAQCM:NCTY)</t>
  </si>
  <si>
    <t>Themes ETF Trust - Themes Robotics &amp; Automation ETF (NASDAQGM:BOTT)</t>
  </si>
  <si>
    <t>Themes ETF Trust - Themes Transatlantic Defense ETF (NASDAQGM:NATO)</t>
  </si>
  <si>
    <t>Themes ETF Trust - Themes US Infrastructure ETF (NASDAQGM:HWAY)</t>
  </si>
  <si>
    <t>Theravance Biopharma, Inc. (NASDAQGM:TBPH)</t>
  </si>
  <si>
    <t>Thermo Fisher Scientific Inc. (NYSE:TMO)</t>
  </si>
  <si>
    <t>Thermon Group Holdings, Inc. (NYSE:THR)</t>
  </si>
  <si>
    <t>Third Coast Bancshares, Inc. (NASDAQGS:TCBX)</t>
  </si>
  <si>
    <t>Third Harmonic Bio, Inc. (NASDAQGM:THRD)</t>
  </si>
  <si>
    <t>THOR Financial Technologies Trust - THOR Equal Weight Low Volatility ETF (NYSE:THLV)</t>
  </si>
  <si>
    <t>THOR Financial Technologies Trust - THOR Index Rotation ETF (NYSE:THIR)</t>
  </si>
  <si>
    <t>THOR Industries, Inc. (NYSE:THO)</t>
  </si>
  <si>
    <t>Thornburg Income Builder Opportunities Trust (NASDAQGS:TBLD)</t>
  </si>
  <si>
    <t>Thryv Holdings, Inc. (NASDAQCM:THRY)</t>
  </si>
  <si>
    <t>Thunder Bridge Capital Partners IV Inc. (NASDAQGM:THCP)</t>
  </si>
  <si>
    <t>Tidal ETF Trust - Intelligent Real Estate ETF (NASDAQGM:REAI)</t>
  </si>
  <si>
    <t>Tidal ETF Trust - Sound Enhanced Fixed Income ETF (NYSE:FXED)</t>
  </si>
  <si>
    <t>Tidal ETF Trust - Sound Equity Dividend Income ETF (NYSE:DIVY)</t>
  </si>
  <si>
    <t>Tidal ETF Trust II - Carbon Collective Climate Solutions U.S. Equity ETF (NASDAQGM:CCSO)</t>
  </si>
  <si>
    <t>Tidal Trust II - Carbon Collective Short Duration Green Bond ETF (NASDAQGM:CCSB)</t>
  </si>
  <si>
    <t>Tidal Trust II - Defiance Daily Target 2X Long AVGO ETF (NASDAQGM:AVGX)</t>
  </si>
  <si>
    <t>Tidal Trust II - Defiance Daily Target 2X Long MSTR ETF (NASDAQGM:MSTX)</t>
  </si>
  <si>
    <t>Tidal Trust II - Defiance Large Cap ex-Mag 7 ETF (NASDAQGM:XMAG)</t>
  </si>
  <si>
    <t>Tidal Trust II - Defiance Nasdaq 100 Enhanced Options &amp; 0DTE Income ETF (NASDAQGM:QQQY)</t>
  </si>
  <si>
    <t>Tidal Trust II - Defiance Nasdaq 100 Income Target ETF (NASDAQGM:QQQT)</t>
  </si>
  <si>
    <t>Tidal Trust II - Defiance Oil Enhanced Options Income ETF (NASDAQGM:USOY)</t>
  </si>
  <si>
    <t>Tidal Trust II - Even Herd Long Short ETF (NASDAQGM:EHLS)</t>
  </si>
  <si>
    <t>Tidal Trust II - Hilton Small-MidCap Opportunity ETF (NASDAQGM:SMCO)</t>
  </si>
  <si>
    <t>Tidal Trust II - Octane All-Cap Value Energy ETF (NASDAQGM:OCTA)</t>
  </si>
  <si>
    <t>Tidal Trust II - YieldMax Short N100 Option Income Strategy ETF (NASDAQGM:YQQQ)</t>
  </si>
  <si>
    <t>Tidal Trust III - Ned Davis Research 360º Dynamic Allocation ETF (NASDAQGM:NDAA)</t>
  </si>
  <si>
    <t>Tidal Trust III - TradersAI Large Cap Equity &amp; Cash ETF (NASDAQGM:HFSP)</t>
  </si>
  <si>
    <t>Tidal Trust III - Unity Wealth Partners Dynamic Capital Appreciation &amp; Options ETF (NASDAQGM:DCAP)</t>
  </si>
  <si>
    <t>Tidewater Inc. (NYSE:TDW)</t>
  </si>
  <si>
    <t>Tile Shop Holdings, Inc. (NASDAQCM:TTSH)</t>
  </si>
  <si>
    <t>Timberland Bancorp, Inc. (NASDAQGM:TSBK)</t>
  </si>
  <si>
    <t>Tiptree Inc. (NASDAQCM:TIPT)</t>
  </si>
  <si>
    <t>Titan International, Inc. (NYSE:TWI)</t>
  </si>
  <si>
    <t>Titan Machinery Inc. (NASDAQGS:TITN)</t>
  </si>
  <si>
    <t>TKO Group Holdings, Inc. (NYSE:TKO)</t>
  </si>
  <si>
    <t>TLGY Acquisition Corporation (NASDAQCM:TLGY)</t>
  </si>
  <si>
    <t>T-Mobile US, Inc. (NASDAQGS:TMUS)</t>
  </si>
  <si>
    <t>TMT Acquisition Corp (NASDAQGM:TMTC)</t>
  </si>
  <si>
    <t>Toast, Inc. (NYSE:TOST)</t>
  </si>
  <si>
    <t>Toll Brothers, Inc. (NYSE:TOL)</t>
  </si>
  <si>
    <t>Tootsie Roll Industries, Inc. (NYSE:TR)</t>
  </si>
  <si>
    <t>TopBuild Corp. (NYSE:BLD)</t>
  </si>
  <si>
    <t>Topgolf Callaway Brands Corp. (NYSE:MODG)</t>
  </si>
  <si>
    <t>Tortoise Energy Independence Fund, Inc. (NYSE:NDP)</t>
  </si>
  <si>
    <t>Tortoise Energy Infrastructure Corporation (NYSE:TYG)</t>
  </si>
  <si>
    <t>Tortoise Midstream Energy Fund, Inc. (NYSE:NTG)</t>
  </si>
  <si>
    <t>Tortoise Pipeline &amp; Energy Fund, Inc. (NYSE:TTP)</t>
  </si>
  <si>
    <t>Tortoise Power and Energy Infrastructure Fund, Inc. (NYSE:TPZ)</t>
  </si>
  <si>
    <t>Tourmaline Bio, Inc. (NASDAQGS:TRML)</t>
  </si>
  <si>
    <t>Tower Semiconductor Ltd. (NASDAQGS:TSEM)</t>
  </si>
  <si>
    <t>TowneBank (NASDAQGS:TOWN)</t>
  </si>
  <si>
    <t>Townsquare Media, Inc. (NYSE:TSQ)</t>
  </si>
  <si>
    <t>TPG Inc. (NASDAQGS:TPG)</t>
  </si>
  <si>
    <t>TPG RE Finance Trust, Inc. (NYSE:TRTX)</t>
  </si>
  <si>
    <t>Tractor Supply Company (NASDAQGS:TSCO)</t>
  </si>
  <si>
    <t>Tradeweb Markets Inc. (NASDAQGS:TW)</t>
  </si>
  <si>
    <t>Trailblazer Merger Corporation I (NASDAQGM:TBMC)</t>
  </si>
  <si>
    <t>Trane Technologies plc (NYSE:TT)</t>
  </si>
  <si>
    <t>Transcat, Inc. (NASDAQGM:TRNS)</t>
  </si>
  <si>
    <t>Transcontinental Realty Investors, Inc. (NYSE:TCI)</t>
  </si>
  <si>
    <t>TransDigm Group Incorporated (NYSE:TDG)</t>
  </si>
  <si>
    <t>TransMedics Group, Inc. (NASDAQGM:TMDX)</t>
  </si>
  <si>
    <t>TransUnion (NYSE:TRU)</t>
  </si>
  <si>
    <t>Travel + Leisure Co. (NYSE:TNL)</t>
  </si>
  <si>
    <t>Travelzoo (NASDAQGS:TZOO)</t>
  </si>
  <si>
    <t>Travere Therapeutics, Inc. (NASDAQGM:TVTX)</t>
  </si>
  <si>
    <t>Treace Medical Concepts, Inc. (NASDAQGS:TMCI)</t>
  </si>
  <si>
    <t>Tredegar Corporation (NYSE:TG)</t>
  </si>
  <si>
    <t>TreeHouse Foods, Inc. (NYSE:THS)</t>
  </si>
  <si>
    <t>Trex Company, Inc. (NYSE:TREX)</t>
  </si>
  <si>
    <t>Tri Pointe Homes, Inc. (NYSE:TPH)</t>
  </si>
  <si>
    <t>TriCo Bancshares (NASDAQGS:TCBK)</t>
  </si>
  <si>
    <t>Tri-Continental Corporation (NYSE:TY)</t>
  </si>
  <si>
    <t>TriMas Corporation (NASDAQGS:TRS)</t>
  </si>
  <si>
    <t>Trimble Inc. (NASDAQGS:TRMB)</t>
  </si>
  <si>
    <t>TriNet Group, Inc. (NYSE:TNET)</t>
  </si>
  <si>
    <t>Trinity Capital Inc. (NASDAQGS:TRIN)</t>
  </si>
  <si>
    <t>Trinity Industries, Inc. (NYSE:TRN)</t>
  </si>
  <si>
    <t>Trip.com Group Limited (NASDAQGS:TCOM)</t>
  </si>
  <si>
    <t>Tripadvisor, Inc. (NASDAQGS:TRIP)</t>
  </si>
  <si>
    <t>TriplePoint Venture Growth BDC Corp. (NYSE:TPVG)</t>
  </si>
  <si>
    <t>Triumph Financial, Inc. (NASDAQGS:TFIN)</t>
  </si>
  <si>
    <t>Triumph Group, Inc. (NYSE:TGI)</t>
  </si>
  <si>
    <t>Tronox Holdings plc (NYSE:TROX)</t>
  </si>
  <si>
    <t>TruBridge, Inc. (NASDAQGS:TBRG)</t>
  </si>
  <si>
    <t>TrueBlue, Inc. (NYSE:TBI)</t>
  </si>
  <si>
    <t>Truist Financial Corporation (NYSE:TFC)</t>
  </si>
  <si>
    <t>Trump Media &amp; Technology Group Corp. (NASDAQGM:DJT)</t>
  </si>
  <si>
    <t>Trupanion, Inc. (NASDAQGM:TRUP)</t>
  </si>
  <si>
    <t>Trust for Professional Managers - CrossingBridge Pre-Merger SPAC ETF (NASDAQGM:SPC)</t>
  </si>
  <si>
    <t>TrustCo Bank Corp NY (NASDAQGS:TRST)</t>
  </si>
  <si>
    <t>Trustmark Corporation (NASDAQGS:TRMK)</t>
  </si>
  <si>
    <t>Tsakos Energy Navigation Limited (NYSE:TEN)</t>
  </si>
  <si>
    <t>TTM Technologies, Inc. (NASDAQGS:TTMI)</t>
  </si>
  <si>
    <t>Tucows Inc. (NASDAQCM:TCX)</t>
  </si>
  <si>
    <t>Turning Point Brands, Inc. (NYSE:TPB)</t>
  </si>
  <si>
    <t>Turtle Beach Corporation (NASDAQGM:HEAR)</t>
  </si>
  <si>
    <t>Tutor Perini Corporation (NYSE:TPC)</t>
  </si>
  <si>
    <t>TWFG, Inc. (NASDAQGS:TWFG)</t>
  </si>
  <si>
    <t>Twilio Inc. (NYSE:TWLO)</t>
  </si>
  <si>
    <t>Twin Disc, Incorporated (NASDAQGS:TWIN)</t>
  </si>
  <si>
    <t>Twist Bioscience Corporation (NASDAQGS:TWST)</t>
  </si>
  <si>
    <t>Two Harbors Investment Corp. (NYSE:TWO)</t>
  </si>
  <si>
    <t>TXNM Energy, Inc. (NYSE:TXNM)</t>
  </si>
  <si>
    <t>TXO Partners, L.P. (NYSE:TXO)</t>
  </si>
  <si>
    <t>Tyler Technologies, Inc. (NYSE:TYL)</t>
  </si>
  <si>
    <t>Tyra Biosciences, Inc. (NASDAQGS:TYRA)</t>
  </si>
  <si>
    <t>Tyson Foods, Inc. (NYSE:TSN)</t>
  </si>
  <si>
    <t>U Power Limited (NASDAQCM:UCAR)</t>
  </si>
  <si>
    <t>U.S. Bancorp (NYSE:USB)</t>
  </si>
  <si>
    <t>U.S. Gold Corp. (NASDAQCM:USAU)</t>
  </si>
  <si>
    <t>U.S. GoldMining Inc. (NASDAQCM:USGO)</t>
  </si>
  <si>
    <t>U.S. Physical Therapy, Inc. (NYSE:USPH)</t>
  </si>
  <si>
    <t>Uber Technologies, Inc. (NYSE:UBER)</t>
  </si>
  <si>
    <t>Ubiquiti Inc. (NYSE:UI)</t>
  </si>
  <si>
    <t>Udemy, Inc. (NASDAQGS:UDMY)</t>
  </si>
  <si>
    <t>UDR, Inc. (NYSE:UDR)</t>
  </si>
  <si>
    <t>UFP Industries, Inc. (NASDAQGS:UFPI)</t>
  </si>
  <si>
    <t>UFP Technologies, Inc. (NASDAQCM:UFPT)</t>
  </si>
  <si>
    <t>UGI Corporation (NYSE:UGI)</t>
  </si>
  <si>
    <t>U-Haul Holding Company (NYSE:UHAL)</t>
  </si>
  <si>
    <t>UiPath Inc. (NYSE:PATH)</t>
  </si>
  <si>
    <t>UL Solutions Inc. (NYSE:ULS)</t>
  </si>
  <si>
    <t>Ulta Beauty, Inc. (NASDAQGS:ULTA)</t>
  </si>
  <si>
    <t>Ultimus Managers Trust - Westwood Salient Enhanced Energy Income ETF (NASDAQGM:WEEI)</t>
  </si>
  <si>
    <t>Ultimus Managers Trust - Westwood Salient Enhanced Midstream Income ETF (NYSE:MDST)</t>
  </si>
  <si>
    <t>Ultra Clean Holdings, Inc. (NASDAQGS:UCTT)</t>
  </si>
  <si>
    <t>Ultragenyx Pharmaceutical Inc. (NASDAQGS:RARE)</t>
  </si>
  <si>
    <t>Ultralife Corporation (NASDAQGM:ULBI)</t>
  </si>
  <si>
    <t>UMB Financial Corporation (NASDAQGS:UMBF)</t>
  </si>
  <si>
    <t>UMH Properties, Inc. (NYSE:UMH)</t>
  </si>
  <si>
    <t>Under Armour, Inc. (NYSE:UAA)</t>
  </si>
  <si>
    <t>Unifi, Inc. (NYSE:UFI)</t>
  </si>
  <si>
    <t>UniFirst Corporation (NYSE:UNF)</t>
  </si>
  <si>
    <t>Union Bankshares, Inc. (NASDAQGM:UNB)</t>
  </si>
  <si>
    <t>Union Pacific Corporation (NYSE:UNP)</t>
  </si>
  <si>
    <t>uniQure N.V. (NASDAQGS:QURE)</t>
  </si>
  <si>
    <t>Unisys Corporation (NYSE:UIS)</t>
  </si>
  <si>
    <t>United Airlines Holdings, Inc. (NASDAQGS:UAL)</t>
  </si>
  <si>
    <t>United Bancorp, Inc. (NASDAQCM:UBCP)</t>
  </si>
  <si>
    <t>United Bankshares, Inc. (NASDAQGS:UBSI)</t>
  </si>
  <si>
    <t>United Community Banks, Inc. (NYSE:UCB)</t>
  </si>
  <si>
    <t>United Fire Group, Inc. (NASDAQGS:UFCS)</t>
  </si>
  <si>
    <t>United Homes Group, Inc. (NASDAQGM:UHG)</t>
  </si>
  <si>
    <t>United Natural Foods, Inc. (NYSE:UNFI)</t>
  </si>
  <si>
    <t>United Parcel Service, Inc. (NYSE:UPS)</t>
  </si>
  <si>
    <t>United Parks &amp; Resorts Inc. (NYSE:PRKS)</t>
  </si>
  <si>
    <t>United Rentals, Inc. (NYSE:URI)</t>
  </si>
  <si>
    <t>United Security Bancshares (NASDAQGS:UBFO)</t>
  </si>
  <si>
    <t>United States Cellular Corporation (NYSE:USM)</t>
  </si>
  <si>
    <t>United States Lime &amp; Minerals, Inc. (NASDAQGS:USLM)</t>
  </si>
  <si>
    <t>United States Steel Corporation (NYSE:X)</t>
  </si>
  <si>
    <t>United Therapeutics Corporation (NASDAQGS:UTHR)</t>
  </si>
  <si>
    <t>United-Guardian, Inc. (NASDAQGM:UG)</t>
  </si>
  <si>
    <t>UnitedHealth Group Incorporated (NYSE:UNH)</t>
  </si>
  <si>
    <t>Uniti Group Inc. (NASDAQGS:UNIT)</t>
  </si>
  <si>
    <t>Unitil Corporation (NYSE:UTL)</t>
  </si>
  <si>
    <t>Unity Bancorp, Inc. (NASDAQGM:UNTY)</t>
  </si>
  <si>
    <t>Unity Software Inc. (NYSE:U)</t>
  </si>
  <si>
    <t>Universal Corporation (NYSE:UVV)</t>
  </si>
  <si>
    <t>Universal Display Corporation (NASDAQGS:OLED)</t>
  </si>
  <si>
    <t>Universal Electronics Inc. (NASDAQGS:UEIC)</t>
  </si>
  <si>
    <t>Universal Health Realty Income Trust (NYSE:UHT)</t>
  </si>
  <si>
    <t>Universal Health Services, Inc. (NYSE:UHS)</t>
  </si>
  <si>
    <t>Universal Insurance Holdings, Inc. (NYSE:UVE)</t>
  </si>
  <si>
    <t>Universal Logistics Holdings, Inc. (NASDAQGS:ULH)</t>
  </si>
  <si>
    <t>Universal Stainless &amp; Alloy Products, Inc. (NASDAQGS:USAP)</t>
  </si>
  <si>
    <t>Universal Technical Institute, Inc. (NYSE:UTI)</t>
  </si>
  <si>
    <t>Univest Financial Corporation (NASDAQGS:UVSP)</t>
  </si>
  <si>
    <t>Unum Group (NYSE:UNM)</t>
  </si>
  <si>
    <t>UP Fintech Holding Limited (NASDAQGS:TIGR)</t>
  </si>
  <si>
    <t>Upbound Group, Inc. (NASDAQGS:UPBD)</t>
  </si>
  <si>
    <t>Upstart Holdings, Inc. (NASDAQGS:UPST)</t>
  </si>
  <si>
    <t>Upstream Bio, Inc. (NASDAQGS:UPB)</t>
  </si>
  <si>
    <t>Upwork Inc. (NASDAQGS:UPWK)</t>
  </si>
  <si>
    <t>Urban Edge Properties (NYSE:UE)</t>
  </si>
  <si>
    <t>Urban Outfitters, Inc. (NASDAQGS:URBN)</t>
  </si>
  <si>
    <t>UroGen Pharma Ltd. (NASDAQGM:URGN)</t>
  </si>
  <si>
    <t>US Foods Holding Corp. (NYSE:USFD)</t>
  </si>
  <si>
    <t>USA Compression Partners, LP (NYSE:USAC)</t>
  </si>
  <si>
    <t>USANA Health Sciences, Inc. (NYSE:USNA)</t>
  </si>
  <si>
    <t>USCB Financial Holdings, Inc. (NASDAQGM:USCB)</t>
  </si>
  <si>
    <t>Utah Medical Products, Inc. (NASDAQGS:UTMD)</t>
  </si>
  <si>
    <t>Utz Brands, Inc. (NYSE:UTZ)</t>
  </si>
  <si>
    <t>UWM Holdings Corporation (NYSE:UWMC)</t>
  </si>
  <si>
    <t>V.F. Corporation (NYSE:VFC)</t>
  </si>
  <si>
    <t>V2X, Inc. (NYSE:VVX)</t>
  </si>
  <si>
    <t>VAALCO Energy, Inc. (NYSE:EGY)</t>
  </si>
  <si>
    <t>Vail Resorts, Inc. (NYSE:MTN)</t>
  </si>
  <si>
    <t>Valaris Limited (NYSE:VAL)</t>
  </si>
  <si>
    <t>Valero Energy Corporation (NYSE:VLO)</t>
  </si>
  <si>
    <t>Valhi, Inc. (NYSE:VHI)</t>
  </si>
  <si>
    <t>Valkyrie ETF Trust II - CoinShares Valkyrie Bitcoin and Ether Strategy ETF (NASDAQGM:BTF)</t>
  </si>
  <si>
    <t>Valkyrie ETF Trust II - CoinShares Valkyrie Bitcoin Futures Leveraged Strategy ETF (NASDAQGM:BTFX)</t>
  </si>
  <si>
    <t>Valkyrie ETF Trust II - CoinShares Valkyrie Bitcoin Miners ETF (NASDAQGM:WGMI)</t>
  </si>
  <si>
    <t>Valley National Bancorp (NASDAQGS:VLY)</t>
  </si>
  <si>
    <t>Valmont Industries, Inc. (NYSE:VMI)</t>
  </si>
  <si>
    <t>Value Line, Inc. (NASDAQCM:VALU)</t>
  </si>
  <si>
    <t>Valuence Merger Corp. I (NASDAQGM:VMCA)</t>
  </si>
  <si>
    <t>Valvoline Inc. (NYSE:VVV)</t>
  </si>
  <si>
    <t>Vanda Pharmaceuticals Inc. (NASDAQGM:VNDA)</t>
  </si>
  <si>
    <t>VanEck ETF Trust - VanEck Biotech ETF (NASDAQGM:BBH)</t>
  </si>
  <si>
    <t>VanEck ETF Trust - VanEck Digital Transformation ETF (NASDAQGM:DAPP)</t>
  </si>
  <si>
    <t>VanEck ETF Trust - VanEck Fabless Semiconductor ETF (NASDAQGM:SMHX)</t>
  </si>
  <si>
    <t>VanEck ETF Trust - VanEck Fallen Angel High Yield Bond ETF (NASDAQGM:ANGL)</t>
  </si>
  <si>
    <t>VanEck ETF Trust - VanEck Gaming ETF (NASDAQGM:BJK)</t>
  </si>
  <si>
    <t>VanEck ETF Trust - VanEck Green Infrastructure ETF (NASDAQGM:RNEW)</t>
  </si>
  <si>
    <t>VanEck ETF Trust - VanEck Pharmaceutical ETF (NASDAQGM:PPH)</t>
  </si>
  <si>
    <t>VanEck ETF Trust - VanEck Retail ETF (NASDAQGM:RTH)</t>
  </si>
  <si>
    <t>VanEck ETF Trust - VanEck Robotics ETF (NASDAQGM:IBOT)</t>
  </si>
  <si>
    <t>VanEck ETF Trust - VanEck Semiconductor ETF (NASDAQGM:SMH)</t>
  </si>
  <si>
    <t>VanEck ETF Trust - VanEck Video Gaming and Esports ETF (NASDAQGM:ESPO)</t>
  </si>
  <si>
    <t>Vanguard Bond Index Funds - Vanguard Total Bond Market ETF (NASDAQGM:BND)</t>
  </si>
  <si>
    <t>Vanguard Charlotte Funds - Vanguard Total International Bond ETF (NASDAQGM:BNDX)</t>
  </si>
  <si>
    <t>Vanguard International Equity Index Funds - Vanguard Global ex-U.S. Real Estate ETF (NASDAQGM:VNQI)</t>
  </si>
  <si>
    <t>Vanguard Malvern Funds - Vanguard Short-Term Inflation-Protected Securities ETF (NASDAQGM:VTIP)</t>
  </si>
  <si>
    <t>Vanguard Scottsdale Funds - Vanguard Intermediate-Term Corporate Bond ETF (NASDAQGM:VCIT)</t>
  </si>
  <si>
    <t>Vanguard Scottsdale Funds - Vanguard Intermediate-Term Treasury ETF (NASDAQGM:VGIT)</t>
  </si>
  <si>
    <t>Vanguard Scottsdale Funds - Vanguard Long-Term Corporate Bond ETF (NASDAQGM:VCLT)</t>
  </si>
  <si>
    <t>Vanguard Scottsdale Funds - Vanguard Long-Term Treasury ETF (NASDAQGM:VGLT)</t>
  </si>
  <si>
    <t>Vanguard Scottsdale Funds - Vanguard Mortgage-Backed Securities ETF (NASDAQGM:VMBS)</t>
  </si>
  <si>
    <t>Vanguard Scottsdale Funds - Vanguard Russell 1000 ETF (NASDAQGM:VONE)</t>
  </si>
  <si>
    <t>Vanguard Scottsdale Funds - Vanguard Russell 1000 Growth ETF (NASDAQGM:VONG)</t>
  </si>
  <si>
    <t>Vanguard Scottsdale Funds - Vanguard Russell 1000 Value ETF (NASDAQGM:VONV)</t>
  </si>
  <si>
    <t>Vanguard Scottsdale Funds - Vanguard Russell 2000 ETF (NASDAQGM:VTWO)</t>
  </si>
  <si>
    <t>Vanguard Scottsdale Funds - Vanguard Russell 2000 Growth ETF (NASDAQGM:VTWG)</t>
  </si>
  <si>
    <t>Vanguard Scottsdale Funds - Vanguard Russell 2000 Value ETF (NASDAQGM:VTWV)</t>
  </si>
  <si>
    <t>Vanguard Scottsdale Funds - Vanguard Russell 3000 ETF (NASDAQGM:VTHR)</t>
  </si>
  <si>
    <t>Vanguard Scottsdale Funds - Vanguard Short-Term Corporate Bond ETF (NASDAQGM:VCSH)</t>
  </si>
  <si>
    <t>Vanguard Scottsdale Funds - Vanguard Short-Term Treasury ETF (NASDAQGM:VGSH)</t>
  </si>
  <si>
    <t>Vanguard Scottsdale Funds - Vanguard Total Corporate Bond ETF (NASDAQGM:VTC)</t>
  </si>
  <si>
    <t>Vanguard Scottsdale Funds - Vanguard Total World Bond ETF (NASDAQGM:BNDW)</t>
  </si>
  <si>
    <t>Vanguard STAR Funds - Vanguard Total International Stock ETF (NASDAQGM:VXUS)</t>
  </si>
  <si>
    <t>Vanguard Whitehall Funds - Vanguard Emerging Markets Government Bond ETF (NASDAQGM:VWOB)</t>
  </si>
  <si>
    <t>Vanguard Whitehall Funds - Vanguard International Dividend Appreciation ETF (NASDAQGM:VIGI)</t>
  </si>
  <si>
    <t>Vanguard Whitehall Funds - Vanguard International High Dividend Yield ETF (NASDAQGM:VYMI)</t>
  </si>
  <si>
    <t>Varex Imaging Corporation (NASDAQGS:VREX)</t>
  </si>
  <si>
    <t>Varonis Systems, Inc. (NASDAQGS:VRNS)</t>
  </si>
  <si>
    <t>Vaxcyte, Inc. (NASDAQGS:PCVX)</t>
  </si>
  <si>
    <t>Veeco Instruments Inc. (NASDAQGS:VECO)</t>
  </si>
  <si>
    <t>Veeva Systems Inc. (NYSE:VEEV)</t>
  </si>
  <si>
    <t>Velocity Financial, Inc. (NYSE:VEL)</t>
  </si>
  <si>
    <t>Ventas, Inc. (NYSE:VTR)</t>
  </si>
  <si>
    <t>VEON Ltd. (NASDAQCM:VEON)</t>
  </si>
  <si>
    <t>Vera Bradley, Inc. (NASDAQGS:VRA)</t>
  </si>
  <si>
    <t>Vera Therapeutics, Inc. (NASDAQGM:VERA)</t>
  </si>
  <si>
    <t>Veracyte, Inc. (NASDAQGM:VCYT)</t>
  </si>
  <si>
    <t>Veralto Corporation (NYSE:VLTO)</t>
  </si>
  <si>
    <t>Verb Technology Company, Inc. (NASDAQCM:VERB)</t>
  </si>
  <si>
    <t>Vericel Corporation (NASDAQGM:VCEL)</t>
  </si>
  <si>
    <t>Verint Systems Inc. (NASDAQGS:VRNT)</t>
  </si>
  <si>
    <t>Veris Residential, Inc. (NYSE:VRE)</t>
  </si>
  <si>
    <t>VeriSign, Inc. (NASDAQGS:VRSN)</t>
  </si>
  <si>
    <t>Verisk Analytics, Inc. (NASDAQGS:VRSK)</t>
  </si>
  <si>
    <t>Veritex Holdings, Inc. (NASDAQGM:VBTX)</t>
  </si>
  <si>
    <t>Verizon Communications Inc. (NYSE:VZ)</t>
  </si>
  <si>
    <t>Verona Pharma plc (NASDAQGM:VRNA)</t>
  </si>
  <si>
    <t>Verra Mobility Corporation (NASDAQCM:VRRM)</t>
  </si>
  <si>
    <t>Vertex Pharmaceuticals Incorporated (NASDAQGS:VRTX)</t>
  </si>
  <si>
    <t>Vertex, Inc. (NASDAQGM:VERX)</t>
  </si>
  <si>
    <t>Vertiv Holdings Co (NYSE:VRT)</t>
  </si>
  <si>
    <t>Vestis Corporation (NYSE:VSTS)</t>
  </si>
  <si>
    <t>Viad Corp (NYSE:VVI)</t>
  </si>
  <si>
    <t>Viant Technology Inc. (NASDAQGS:DSP)</t>
  </si>
  <si>
    <t>Viasat, Inc. (NASDAQGS:VSAT)</t>
  </si>
  <si>
    <t>Viatris Inc. (NASDAQGS:VTRS)</t>
  </si>
  <si>
    <t>Viavi Solutions Inc. (NASDAQGS:VIAV)</t>
  </si>
  <si>
    <t>Vicarious Surgical Inc. (NYSE:RBOT)</t>
  </si>
  <si>
    <t>VICI Properties Inc. (NYSE:VICI)</t>
  </si>
  <si>
    <t>Vicor Corporation (NASDAQGS:VICR)</t>
  </si>
  <si>
    <t>Victoria's Secret &amp; Co. (NYSE:VSCO)</t>
  </si>
  <si>
    <t>Victory Capital Holdings, Inc. (NASDAQGS:VCTR)</t>
  </si>
  <si>
    <t>Victory Portfolios II - VictoryShares Core Intermediate Bond ETF (NASDAQGM:UITB)</t>
  </si>
  <si>
    <t>Victory Portfolios II - VictoryShares Core Plus Intermediate Bond ETF (NASDAQGM:UBND)</t>
  </si>
  <si>
    <t>Victory Portfolios II - VictoryShares Corporate Bond ETF (NASDAQGM:UCRD)</t>
  </si>
  <si>
    <t>Victory Portfolios II - VictoryShares Dividend Accelerator ETF (NASDAQGM:VSDA)</t>
  </si>
  <si>
    <t>Victory Portfolios II - VictoryShares Emerging Markets Value Momentum ETF (NASDAQGM:UEVM)</t>
  </si>
  <si>
    <t>Victory Portfolios II - VictoryShares Free Cash Flow ETF (NASDAQGM:VFLO)</t>
  </si>
  <si>
    <t>Victory Portfolios II - VictoryShares Hedged Equity Income ETF (NASDAQGM:HEJD)</t>
  </si>
  <si>
    <t>Victory Portfolios II - VictoryShares International Value Momentum ETF (NASDAQGM:UIVM)</t>
  </si>
  <si>
    <t>Victory Portfolios II - VictoryShares International Volatility Wtd ETF (NASDAQGM:CIL)</t>
  </si>
  <si>
    <t>Victory Portfolios II - VictoryShares Short-Term Bond ETF (NASDAQGM:USTB)</t>
  </si>
  <si>
    <t>Victory Portfolios II - VictoryShares Small Cap Free Cash Flow ETF (NASDAQGM:SFLO)</t>
  </si>
  <si>
    <t>Victory Portfolios II - VictoryShares THB Mid Cap ETF (NASDAQGM:MDCP)</t>
  </si>
  <si>
    <t>Victory Portfolios II - VictoryShares US 500 Enhanced Volatility Wtd ETF (NASDAQGM:CFO)</t>
  </si>
  <si>
    <t>Victory Portfolios II - VictoryShares US 500 Volatility Wtd ETF (NASDAQGM:CFA)</t>
  </si>
  <si>
    <t>Victory Portfolios II - VictoryShares US Discovery Enhanced Volatility Wtd ETF (NASDAQGM:CSF)</t>
  </si>
  <si>
    <t>Victory Portfolios II - VictoryShares US EQ Income Enhanced Volatility Wtd ETF (NASDAQGM:CDC)</t>
  </si>
  <si>
    <t>Victory Portfolios II - VictoryShares US Large Cap High Div Volatility Wtd ETF (NASDAQGM:CDL)</t>
  </si>
  <si>
    <t>Victory Portfolios II - VictoryShares US Multi-Factor Minimum Volatility ETF (NASDAQGM:VSMV)</t>
  </si>
  <si>
    <t>Victory Portfolios II - VictoryShares US Small Cap High Div Volatility Wtd ETF (NASDAQGM:CSB)</t>
  </si>
  <si>
    <t>Victory Portfolios II - VictoryShares US Small Cap Volatility Wtd ETF (NASDAQGM:CSA)</t>
  </si>
  <si>
    <t>Victory Portfolios II - VictoryShares US Small Mid Cap Value Momentum ETF (NASDAQGM:USVM)</t>
  </si>
  <si>
    <t>Victory Portfolios II - VictoryShares US Value Momentum ETF (NASDAQGM:ULVM)</t>
  </si>
  <si>
    <t>Victory Portfolios II - VictoryShares WestEnd Economic Cycle Bond ETF (NASDAQGM:BMDL)</t>
  </si>
  <si>
    <t>Victory Portfolios II - VictoryShares WestEnd Global Equity ETF (NASDAQGM:GLOW)</t>
  </si>
  <si>
    <t>Victory Portfolios II - VictoryShares WestEnd U.S. Sector ETF (NASDAQGM:MODL)</t>
  </si>
  <si>
    <t>Viemed Healthcare, Inc. (NASDAQCM:VMD)</t>
  </si>
  <si>
    <t>Viking Holdings Ltd (NYSE:VIK)</t>
  </si>
  <si>
    <t>Viking Therapeutics, Inc. (NASDAQCM:VKTX)</t>
  </si>
  <si>
    <t>Village Bank and Trust Financial Corp. (NASDAQCM:VBFC)</t>
  </si>
  <si>
    <t>Village Super Market, Inc. (NASDAQGS:VLGE.A)</t>
  </si>
  <si>
    <t>Vimeo, Inc. (NASDAQGS:VMEO)</t>
  </si>
  <si>
    <t>Vinci Partners Investments Ltd. (NASDAQGS:VINP)</t>
  </si>
  <si>
    <t>Vine Hill Capital Investment Corp. (NASDAQGM:VCIC)</t>
  </si>
  <si>
    <t>Viper Energy, Inc. (NASDAQGS:VNOM)</t>
  </si>
  <si>
    <t>Vipshop Holdings Limited (NYSE:VIPS)</t>
  </si>
  <si>
    <t>Vir Biotechnology, Inc. (NASDAQGS:VIR)</t>
  </si>
  <si>
    <t>Virco Mfg. Corporation (NASDAQGM:VIRC)</t>
  </si>
  <si>
    <t>Virgin Galactic Holdings, Inc. (NYSE:SPCE)</t>
  </si>
  <si>
    <t>Virginia National Bankshares Corporation (NASDAQCM:VABK)</t>
  </si>
  <si>
    <t>Viridian Therapeutics, Inc. (NASDAQCM:VRDN)</t>
  </si>
  <si>
    <t>VirnetX Holding Corporation (NYSE:VHC)</t>
  </si>
  <si>
    <t>VirTra, Inc. (NASDAQCM:VTSI)</t>
  </si>
  <si>
    <t>Virtu Financial, Inc. (NASDAQGS:VIRT)</t>
  </si>
  <si>
    <t>Virtus Artificial Intelligence &amp; Technology Opportunities Fund (NYSE:AIO)</t>
  </si>
  <si>
    <t>Virtus Diversified Income &amp; Convertible Fund (NYSE:ACV)</t>
  </si>
  <si>
    <t>Virtus Dividend, Interest &amp; Premium Strategy Fund (NYSE:NFJ)</t>
  </si>
  <si>
    <t>Virtus Equity &amp; Convertible Income Fund (NYSE:NIE)</t>
  </si>
  <si>
    <t>Virtus Global Dividend &amp; Income Fund Inc. (NYSE:ZTR)</t>
  </si>
  <si>
    <t>Virtus Global Multi-Sector Income Fund (NYSE:VGI)</t>
  </si>
  <si>
    <t>Virtus Investment Partners, Inc. (NYSE:VRTS)</t>
  </si>
  <si>
    <t>Visa Inc. (NYSE:V)</t>
  </si>
  <si>
    <t>Vishay Intertechnology, Inc. (NYSE:VSH)</t>
  </si>
  <si>
    <t>Vishay Precision Group, Inc. (NYSE:VPG)</t>
  </si>
  <si>
    <t>Vista Outdoor Inc. (NYSE:VSTO)</t>
  </si>
  <si>
    <t>Visteon Corporation (NASDAQGS:VC)</t>
  </si>
  <si>
    <t>Vistra Corp. (NYSE:VST)</t>
  </si>
  <si>
    <t>Vital Energy, Inc. (NYSE:VTLE)</t>
  </si>
  <si>
    <t>Vital Farms, Inc. (NASDAQGM:VITL)</t>
  </si>
  <si>
    <t>Vitesse Energy, Inc. (NYSE:VTS)</t>
  </si>
  <si>
    <t>VIZIO Holding Corp. (NYSE:VZIO)</t>
  </si>
  <si>
    <t>VOC Energy Trust (NYSE:VOC)</t>
  </si>
  <si>
    <t>Vontier Corporation (NYSE:VNT)</t>
  </si>
  <si>
    <t>Vornado Realty Trust (NYSE:VNO)</t>
  </si>
  <si>
    <t>VOXX International Corporation (NASDAQGS:VOXX)</t>
  </si>
  <si>
    <t>Voya Asia Pacific High Dividend Equity Income Fund (NYSE:IAE)</t>
  </si>
  <si>
    <t>Voya Emerging Markets High Dividend Equity Fund (NYSE:IHD)</t>
  </si>
  <si>
    <t>Voya Financial, Inc. (NYSE:VOYA)</t>
  </si>
  <si>
    <t>Voya Global Advantage and Premium Opportunity Fund (NYSE:IGA)</t>
  </si>
  <si>
    <t>Voya Global Equity Dividend and Premium Opportunity Fund (NYSE:IGD)</t>
  </si>
  <si>
    <t>Voya Infrastructure, Industrials and Materials Fund (NYSE:IDE)</t>
  </si>
  <si>
    <t>Voyager Acquisition Corp. (NASDAQGM:VACH)</t>
  </si>
  <si>
    <t>Voyager Therapeutics, Inc. (NASDAQGS:VYGR)</t>
  </si>
  <si>
    <t>VSE Corporation (NASDAQGS:VSEC)</t>
  </si>
  <si>
    <t>VTEX (NYSE:VTEX)</t>
  </si>
  <si>
    <t>vTv Therapeutics Inc. (NASDAQCM:VTVT)</t>
  </si>
  <si>
    <t>Vulcan Materials Company (NYSE:VMC)</t>
  </si>
  <si>
    <t>W. P. Carey Inc. (NYSE:WPC)</t>
  </si>
  <si>
    <t>W. R. Berkley Corporation (NYSE:WRB)</t>
  </si>
  <si>
    <t>W.W. Grainger, Inc. (NYSE:GWW)</t>
  </si>
  <si>
    <t>Wabash National Corporation (NYSE:WNC)</t>
  </si>
  <si>
    <t>WaFd, Inc. (NASDAQGS:WAFD)</t>
  </si>
  <si>
    <t>Walgreens Boots Alliance, Inc. (NASDAQGS:WBA)</t>
  </si>
  <si>
    <t>Walker &amp; Dunlop, Inc. (NYSE:WD)</t>
  </si>
  <si>
    <t>Walmart Inc. (NYSE:WMT)</t>
  </si>
  <si>
    <t>Warby Parker Inc. (NYSE:WRBY)</t>
  </si>
  <si>
    <t>Warner Bros. Discovery, Inc. (NASDAQGS:WBD)</t>
  </si>
  <si>
    <t>Warner Music Group Corp. (NASDAQGS:WMG)</t>
  </si>
  <si>
    <t>Warrior Met Coal, Inc. (NYSE:HCC)</t>
  </si>
  <si>
    <t>Washington Trust Bancorp, Inc. (NASDAQGS:WASH)</t>
  </si>
  <si>
    <t>Waste Connections, Inc. (NYSE:WCN)</t>
  </si>
  <si>
    <t>Waste Management, Inc. (NYSE:WM)</t>
  </si>
  <si>
    <t>Waters Corporation (NYSE:WAT)</t>
  </si>
  <si>
    <t>Waterstone Financial, Inc. (NASDAQGS:WSBF)</t>
  </si>
  <si>
    <t>Watsco, Inc. (NYSE:WSO)</t>
  </si>
  <si>
    <t>Watts Water Technologies, Inc. (NYSE:WTS)</t>
  </si>
  <si>
    <t>Wave Life Sciences Ltd. (NASDAQGM:WVE)</t>
  </si>
  <si>
    <t>Wayfair Inc. (NYSE:W)</t>
  </si>
  <si>
    <t>Waystar Holding Corp. (NASDAQGS:WAY)</t>
  </si>
  <si>
    <t>WD-40 Company (NASDAQGS:WDFC)</t>
  </si>
  <si>
    <t>Weatherford International plc (NASDAQGS:WFRD)</t>
  </si>
  <si>
    <t>Weave Communications, Inc. (NYSE:WEAV)</t>
  </si>
  <si>
    <t>Webster Financial Corporation (NYSE:WBS)</t>
  </si>
  <si>
    <t>WEBTOON Entertainment Inc. (NASDAQGS:WBTN)</t>
  </si>
  <si>
    <t>WEC Energy Group, Inc. (NYSE:WEC)</t>
  </si>
  <si>
    <t>Weibo Corporation (NASDAQGS:WB)</t>
  </si>
  <si>
    <t>Weis Markets, Inc. (NYSE:WMK)</t>
  </si>
  <si>
    <t>Wells Fargo &amp; Company (NYSE:WFC)</t>
  </si>
  <si>
    <t>Welltower Inc. (NYSE:WELL)</t>
  </si>
  <si>
    <t>Welsbach Technology Metals Acquisition Corp. (NASDAQCM:WTMA)</t>
  </si>
  <si>
    <t>WeRide Inc. (NASDAQGM:WRD)</t>
  </si>
  <si>
    <t>Werner Enterprises, Inc. (NASDAQGS:WERN)</t>
  </si>
  <si>
    <t>WesBanco, Inc. (NASDAQGS:WSBC)</t>
  </si>
  <si>
    <t>WESCO International, Inc. (NYSE:WCC)</t>
  </si>
  <si>
    <t>West Bancorporation, Inc. (NASDAQGS:WTBA)</t>
  </si>
  <si>
    <t>West Pharmaceutical Services, Inc. (NYSE:WST)</t>
  </si>
  <si>
    <t>Westamerica Bancorporation (NASDAQGS:WABC)</t>
  </si>
  <si>
    <t>Western Acquisition Ventures Corp. (NASDAQCM:WAVS)</t>
  </si>
  <si>
    <t>Western Alliance Bancorporation (NYSE:WAL)</t>
  </si>
  <si>
    <t>Western Asset Emerging Markets Debt Fund Inc. (NYSE:EMD)</t>
  </si>
  <si>
    <t>Western Asset Global Corporate Defined Opportunity Fund Inc. (NYSE:GDO)</t>
  </si>
  <si>
    <t>Western Asset Global High Income Fund Inc. (NYSE:EHI)</t>
  </si>
  <si>
    <t>Western Asset High Yield Defined Opportunity Fund Inc. (NYSE:HYI)</t>
  </si>
  <si>
    <t>Western Asset Inflation-Linked Income Fund (NYSE:WIA)</t>
  </si>
  <si>
    <t>Western Asset Inflation-Linked Opportunities &amp; Income Fund (NYSE:WIW)</t>
  </si>
  <si>
    <t>Western Asset Intermediate Muni Fund Inc. (NYSE:SBI)</t>
  </si>
  <si>
    <t>Western Asset Investment Grade Income Fund Inc. (NYSE:PAI)</t>
  </si>
  <si>
    <t>Western Asset Investment Grade Opportunity Trust Inc. (NYSE:IGI)</t>
  </si>
  <si>
    <t>Western Asset Managed Municipals Fund Inc. (NYSE:MMU)</t>
  </si>
  <si>
    <t>Western Asset Mortgage Opportunity Fund Inc. (NYSE:DMO)</t>
  </si>
  <si>
    <t>Western Asset Municipal High Income Fund Inc. (NYSE:MHF)</t>
  </si>
  <si>
    <t>Western Asset Premier Bond Fund (NYSE:WEA)</t>
  </si>
  <si>
    <t>Western Digital Corporation (NASDAQGS:WDC)</t>
  </si>
  <si>
    <t>Western Midstream Partners, LP (NYSE:WES)</t>
  </si>
  <si>
    <t>Western New England Bancorp, Inc. (NASDAQGS:WNEB)</t>
  </si>
  <si>
    <t>Westinghouse Air Brake Technologies Corporation (NYSE:WAB)</t>
  </si>
  <si>
    <t>Westlake Chemical Partners LP (NYSE:WLKP)</t>
  </si>
  <si>
    <t>Westlake Corporation (NYSE:WLK)</t>
  </si>
  <si>
    <t>Westrock Coffee Company (NASDAQGM:WEST)</t>
  </si>
  <si>
    <t>Westwood Holdings Group, Inc. (NYSE:WHG)</t>
  </si>
  <si>
    <t>WEX Inc. (NYSE:WEX)</t>
  </si>
  <si>
    <t>Weyco Group, Inc. (NASDAQGS:WEYS)</t>
  </si>
  <si>
    <t>Weyerhaeuser Company (NYSE:WY)</t>
  </si>
  <si>
    <t>Wheeler Real Estate Investment Trust, Inc. (NASDAQCM:WHLR)</t>
  </si>
  <si>
    <t>Where Food Comes From, Inc. (NASDAQCM:WFCF)</t>
  </si>
  <si>
    <t>Whirlpool Corporation (NYSE:WHR)</t>
  </si>
  <si>
    <t>White Mountains Insurance Group, Ltd. (NYSE:WTM)</t>
  </si>
  <si>
    <t>WhiteHorse Finance, Inc. (NASDAQGS:WHF)</t>
  </si>
  <si>
    <t>Whitestone REIT (NYSE:WSR)</t>
  </si>
  <si>
    <t>WideOpenWest, Inc. (NYSE:WOW)</t>
  </si>
  <si>
    <t>Willdan Group, Inc. (NASDAQGM:WLDN)</t>
  </si>
  <si>
    <t>William Penn Bancorporation (NASDAQCM:WMPN)</t>
  </si>
  <si>
    <t>Williams-Sonoma, Inc. (NYSE:WSM)</t>
  </si>
  <si>
    <t>Willis Lease Finance Corporation (NASDAQGM:WLFC)</t>
  </si>
  <si>
    <t>Willis Towers Watson Public Limited Company (NASDAQGS:WTW)</t>
  </si>
  <si>
    <t>Willow Lane Acquisition Corp. (NASDAQGM:WLAC.U)</t>
  </si>
  <si>
    <t>WillScot Holdings Corporation (NASDAQCM:WSC)</t>
  </si>
  <si>
    <t>Wingstop Inc. (NASDAQGS:WING)</t>
  </si>
  <si>
    <t>Winmark Corporation (NASDAQGM:WINA)</t>
  </si>
  <si>
    <t>Winnebago Industries, Inc. (NYSE:WGO)</t>
  </si>
  <si>
    <t>Wintrust Financial Corporation (NASDAQGS:WTFC)</t>
  </si>
  <si>
    <t>WinVest Acquisition Corp. (NASDAQCM:WINV)</t>
  </si>
  <si>
    <t>WisdomTree Trust - WisdomTree 1-3 Year Laddered Treasury Fund (NASDAQGM:USSH)</t>
  </si>
  <si>
    <t>Wisdomtree Trust - WisdomTree 7-10 Year Laddered Treasury Fund (NASDAQGM:USIN)</t>
  </si>
  <si>
    <t>WisdomTree Trust - WisdomTree Bianco Total Return Fund (NASDAQGM:WTBN)</t>
  </si>
  <si>
    <t>WisdomTree Trust - WisdomTree China ex-State-Owned Enterprises Fund (NASDAQGM:CXSE)</t>
  </si>
  <si>
    <t>WisdomTree Trust - WisdomTree Cloud Computing Fund (NASDAQGM:WCLD)</t>
  </si>
  <si>
    <t>WisdomTree Trust - WisdomTree Cybersecurity Fund (NASDAQGM:WCBR)</t>
  </si>
  <si>
    <t>WisdomTree Trust - WisdomTree Emerging Markets Corporate Bond Fund (NASDAQGM:EMCB)</t>
  </si>
  <si>
    <t>WisdomTree Trust - WisdomTree Emerging Markets Quality Dividend Growth Fund (NASDAQGM:DGRE)</t>
  </si>
  <si>
    <t>WisdomTree Trust - WisdomTree India Hedged Equity Fund (NASDAQGM:INDH)</t>
  </si>
  <si>
    <t>WisdomTree Trust - WisdomTree Interest Rate Hedged High Yield Bond Fund (NASDAQGM:HYZD)</t>
  </si>
  <si>
    <t>WisdomTree Trust - WisdomTree Interest Rate Hedged U.S. Aggregate Bond Fund (NASDAQGM:AGZD)</t>
  </si>
  <si>
    <t>WisdomTree Trust - WisdomTree Japan Hedged SmallCap Equity Fund (NASDAQGM:DXJS)</t>
  </si>
  <si>
    <t>WisdomTree Trust - WisdomTree Target Range Fund (NASDAQGM:GTR)</t>
  </si>
  <si>
    <t>WisdomTree Trust - WisdomTree U.S. MidCap Quality Growth Fund (NASDAQGM:QMID)</t>
  </si>
  <si>
    <t>WisdomTree Trust - WisdomTree U.S. Quality Dividend Growth Fund (NASDAQGM:DGRW)</t>
  </si>
  <si>
    <t>WisdomTree Trust - WisdomTree U.S. SmallCap Quality Dividend Growth Fund (NASDAQGM:DGRS)</t>
  </si>
  <si>
    <t>WisdomTree Trust - WisdomTree U.S. SmallCap Quality Growth Fund (NASDAQGM:QSML)</t>
  </si>
  <si>
    <t>WisdomTree Trust - WisdomTree Voya Yield Enhanced USD Universal Bond Fund (NASDAQGM:UNIY)</t>
  </si>
  <si>
    <t>WisdomTree, Inc. (NYSE:WT)</t>
  </si>
  <si>
    <t>Wix.com Ltd. (NASDAQGS:WIX)</t>
  </si>
  <si>
    <t>WK Kellogg Co (NYSE:KLG)</t>
  </si>
  <si>
    <t>WNS (Holdings) Limited (NYSE:WNS)</t>
  </si>
  <si>
    <t>Wolfspeed, Inc. (NYSE:WOLF)</t>
  </si>
  <si>
    <t>Wolverine World Wide, Inc. (NYSE:WWW)</t>
  </si>
  <si>
    <t>Woodward, Inc. (NASDAQGS:WWD)</t>
  </si>
  <si>
    <t>WORK Medical Technology Group LTD (NASDAQCM:WOK)</t>
  </si>
  <si>
    <t>Workday, Inc. (NASDAQGS:WDAY)</t>
  </si>
  <si>
    <t>Workiva Inc. (NYSE:WK)</t>
  </si>
  <si>
    <t>World Acceptance Corporation (NASDAQGS:WRLD)</t>
  </si>
  <si>
    <t>World Kinect Corporation (NYSE:WKC)</t>
  </si>
  <si>
    <t>Worthington Enterprises, Inc. (NYSE:WOR)</t>
  </si>
  <si>
    <t>Worthington Steel, Inc. (NYSE:WS)</t>
  </si>
  <si>
    <t>WSFS Financial Corporation (NASDAQGS:WSFS)</t>
  </si>
  <si>
    <t>Wyndham Hotels &amp; Resorts, Inc. (NYSE:WH)</t>
  </si>
  <si>
    <t>Wynn Resorts, Limited (NASDAQGS:WYNN)</t>
  </si>
  <si>
    <t>X Financial (NYSE:XYF)</t>
  </si>
  <si>
    <t>XAI Octagon Floating Rate &amp; Alternative Income Trust (NYSE:XFLT)</t>
  </si>
  <si>
    <t>XBiotech Inc. (NASDAQGS:XBIT)</t>
  </si>
  <si>
    <t>Xcel Energy Inc. (NASDAQGS:XEL)</t>
  </si>
  <si>
    <t>XCHG Limited (NASDAQGM:XCH)</t>
  </si>
  <si>
    <t>Xencor, Inc. (NASDAQGM:XNCR)</t>
  </si>
  <si>
    <t>Xenia Hotels &amp; Resorts, Inc. (NYSE:XHR)</t>
  </si>
  <si>
    <t>Xenon Pharmaceuticals Inc. (NASDAQGM:XENE)</t>
  </si>
  <si>
    <t>Xerox Holdings Corporation (NASDAQGS:XRX)</t>
  </si>
  <si>
    <t>Xiao-I Corporation (NASDAQGM:AIXI)</t>
  </si>
  <si>
    <t>XOMA Royalty Corporation (NASDAQGM:XOMA)</t>
  </si>
  <si>
    <t>Xometry, Inc. (NASDAQGS:XMTR)</t>
  </si>
  <si>
    <t>XP Inc. (NASDAQGS:XP)</t>
  </si>
  <si>
    <t>XPEL, Inc. (NASDAQCM:XPEL)</t>
  </si>
  <si>
    <t>XPeng Inc. (NYSE:XPEV)</t>
  </si>
  <si>
    <t>Xperi Inc. (NYSE:XPER)</t>
  </si>
  <si>
    <t>XPO, Inc. (NYSE:XPO)</t>
  </si>
  <si>
    <t>Xponential Fitness, Inc. (NYSE:XPOF)</t>
  </si>
  <si>
    <t>Xylem Inc. (NYSE:XYL)</t>
  </si>
  <si>
    <t>Yelp Inc. (NYSE:YELP)</t>
  </si>
  <si>
    <t>YETI Holdings, Inc. (NYSE:YETI)</t>
  </si>
  <si>
    <t>Yext, Inc. (NYSE:YEXT)</t>
  </si>
  <si>
    <t>Yiren Digital Ltd. (NYSE:YRD)</t>
  </si>
  <si>
    <t>Y-mAbs Therapeutics, Inc. (NASDAQGS:YMAB)</t>
  </si>
  <si>
    <t>Yotta Acquisition Corporation (NASDAQCM:YOTA)</t>
  </si>
  <si>
    <t>Yum China Holdings, Inc. (NYSE:YUMC)</t>
  </si>
  <si>
    <t>Yum! Brands, Inc. (NYSE:YUM)</t>
  </si>
  <si>
    <t>Zai Lab Limited (NASDAQGM:ZLAB)</t>
  </si>
  <si>
    <t>Zebra Technologies Corporation (NASDAQGS:ZBRA)</t>
  </si>
  <si>
    <t>ZEEKR Intelligent Technology Holding Limited (NYSE:ZK)</t>
  </si>
  <si>
    <t>Zenas BioPharma, Inc. (NASDAQGS:ZBIO)</t>
  </si>
  <si>
    <t>Zeta Global Holdings Corp. (NYSE:ZETA)</t>
  </si>
  <si>
    <t>Zevra Therapeutics, Inc. (NASDAQGS:ZVRA)</t>
  </si>
  <si>
    <t>Ziff Davis, Inc. (NASDAQGS:ZD)</t>
  </si>
  <si>
    <t>Zillow Group, Inc. (NASDAQGS:ZG)</t>
  </si>
  <si>
    <t>ZIM Integrated Shipping Services Ltd. (NYSE:ZIM)</t>
  </si>
  <si>
    <t>Zimmer Biomet Holdings, Inc. (NYSE:ZBH)</t>
  </si>
  <si>
    <t>ZimVie Inc. (NASDAQGS:ZIMV)</t>
  </si>
  <si>
    <t>Zions Bancorporation, National Association (NASDAQGS:ZION)</t>
  </si>
  <si>
    <t>ZipRecruiter, Inc. (NYSE:ZIP)</t>
  </si>
  <si>
    <t>Zoetis Inc. (NYSE:ZTS)</t>
  </si>
  <si>
    <t>Zoom Video Communications, Inc. (NASDAQGS:ZM)</t>
  </si>
  <si>
    <t>Zoomcar Holdings, Inc. (NASDAQGM:ZCAR)</t>
  </si>
  <si>
    <t>ZoomInfo Technologies Inc. (NASDAQGS:ZI)</t>
  </si>
  <si>
    <t>Zscaler, Inc. (NASDAQGS:ZS)</t>
  </si>
  <si>
    <t>ZTO Express (Cayman) Inc. (NYSE:ZTO)</t>
  </si>
  <si>
    <t>Zumiez Inc. (NASDAQGS:ZUMZ)</t>
  </si>
  <si>
    <t>Zuora, Inc. (NYSE:ZUO)</t>
  </si>
  <si>
    <t>Zurn Elkay Water Solutions Corporation (NYSE:ZWS)</t>
  </si>
  <si>
    <t>Zymeworks Inc. (NASDAQGS:ZYME)</t>
  </si>
  <si>
    <t>Zynex, Inc. (NASDAQGS:ZYXI)</t>
  </si>
  <si>
    <t>LTM</t>
  </si>
  <si>
    <t>LTM-1</t>
  </si>
  <si>
    <t>SP_MARKETCAP</t>
  </si>
  <si>
    <t>IQ_SECTOR</t>
  </si>
  <si>
    <t>IQ_INDUSTRY_GROUP</t>
  </si>
  <si>
    <t>IQ_INDUSTRY</t>
  </si>
  <si>
    <t>IQ_PRIMARY_INDUSTRY</t>
  </si>
  <si>
    <t>NAICS_CODE</t>
  </si>
  <si>
    <t>SP_NET_INC</t>
  </si>
  <si>
    <t>IQ_LT_DEBT_BNK</t>
  </si>
  <si>
    <t>SP_TOTAL_ASSETS</t>
  </si>
  <si>
    <t>SP_SHARES_OUT_PERIOD_END</t>
  </si>
  <si>
    <t>SP_ENTITY_NAME</t>
  </si>
  <si>
    <t>SP_ENTITY_ID</t>
  </si>
  <si>
    <t>Health Care</t>
  </si>
  <si>
    <t>Pharmaceuticals, Biotechnology and Life Sciences</t>
  </si>
  <si>
    <t>Life Sciences Tools and Services</t>
  </si>
  <si>
    <t>33911 - Medical Equipment and Supplies Manufacturing</t>
  </si>
  <si>
    <t>NA</t>
  </si>
  <si>
    <t>Consumer Discretionary</t>
  </si>
  <si>
    <t>Consumer Discretionary Distribution and Retail</t>
  </si>
  <si>
    <t>Specialty Retail</t>
  </si>
  <si>
    <t>Other Specialty Retail</t>
  </si>
  <si>
    <t>459999 - All Other Miscellaneous Retailers</t>
  </si>
  <si>
    <t>Financials</t>
  </si>
  <si>
    <t>Banks</t>
  </si>
  <si>
    <t>Regional Banks</t>
  </si>
  <si>
    <t>522180 - Savings Institutions and Other Depository Credit Intermediation</t>
  </si>
  <si>
    <t>522110 - Commercial Banking</t>
  </si>
  <si>
    <t>Industrials</t>
  </si>
  <si>
    <t>Capital Goods</t>
  </si>
  <si>
    <t>Industrial Conglomerates</t>
  </si>
  <si>
    <t>3251 - Basic Chemical Manufacturing</t>
  </si>
  <si>
    <t>Biotechnology</t>
  </si>
  <si>
    <t>541714 - Research and Development in Biotechnology (except Nanobiotechnology)</t>
  </si>
  <si>
    <t>Financial Services</t>
  </si>
  <si>
    <t>Capital Markets</t>
  </si>
  <si>
    <t>Asset Management and Custody Banks</t>
  </si>
  <si>
    <t>525990 - Other Financial Vehicles</t>
  </si>
  <si>
    <t>325414 - Biological Product (except Diagnostic) Manufacturing</t>
  </si>
  <si>
    <t>Building Products</t>
  </si>
  <si>
    <t>3352 - Household Appliance Manufacturing</t>
  </si>
  <si>
    <t>Apparel Retail</t>
  </si>
  <si>
    <t>459 - Sporting Goods, Hobby, Musical Instrument, Book, and Miscellaneous Retailers</t>
  </si>
  <si>
    <t>Information Technology</t>
  </si>
  <si>
    <t>Software and Services</t>
  </si>
  <si>
    <t>Software</t>
  </si>
  <si>
    <t>Systems Software</t>
  </si>
  <si>
    <t>513210 - Software Publishers</t>
  </si>
  <si>
    <t>Aerospace and Defense</t>
  </si>
  <si>
    <t>336992 - Military Armored Vehicle, Tank, and Tank Component Manufacturing</t>
  </si>
  <si>
    <t>333415 - Air-Conditioning and Warm Air Heating Equipment and Commercial and Industrial Refrigeration Equipment Manufacturing</t>
  </si>
  <si>
    <t>488190 - Other Support Activities for Air Transportation</t>
  </si>
  <si>
    <t>Insurance</t>
  </si>
  <si>
    <t>Insurance Brokers</t>
  </si>
  <si>
    <t>5242 - Agencies, Brokerages, and Other Insurance Related Activities</t>
  </si>
  <si>
    <t>Health Care Equipment and Services</t>
  </si>
  <si>
    <t>Health Care Equipment and Supplies</t>
  </si>
  <si>
    <t>Health Care Equipment</t>
  </si>
  <si>
    <t>339112 - Surgical and Medical Instrument Manufacturing</t>
  </si>
  <si>
    <t>458110 - Clothing and Clothing Accessories Retailers</t>
  </si>
  <si>
    <t>Commercial and Professional Services</t>
  </si>
  <si>
    <t>Commercial Services and Supplies</t>
  </si>
  <si>
    <t>Environmental and Facilities Services</t>
  </si>
  <si>
    <t>5617 - Services to Buildings and Dwellings</t>
  </si>
  <si>
    <t>459110 - Sporting Goods Retailers</t>
  </si>
  <si>
    <t>Health Care Providers and Services</t>
  </si>
  <si>
    <t>Health Care Facilities</t>
  </si>
  <si>
    <t>622 - Hospitals</t>
  </si>
  <si>
    <t>Real Estate</t>
  </si>
  <si>
    <t>Equity Real Estate Investment Trusts (REITs)</t>
  </si>
  <si>
    <t>Retail REITs</t>
  </si>
  <si>
    <t>531110 - Lessors of Residential Buildings and Dwellings</t>
  </si>
  <si>
    <t>Consumer Services</t>
  </si>
  <si>
    <t>Hotels, Restaurants and Leisure</t>
  </si>
  <si>
    <t>Casinos and Gaming</t>
  </si>
  <si>
    <t>7132 - Gambling Industries</t>
  </si>
  <si>
    <t>IT Services</t>
  </si>
  <si>
    <t>IT Consulting and Other Services</t>
  </si>
  <si>
    <t>541511 - Custom Computer Programming Services</t>
  </si>
  <si>
    <t>Office Services and Supplies</t>
  </si>
  <si>
    <t>322230 - Stationery Product Manufacturing</t>
  </si>
  <si>
    <t>Application Software</t>
  </si>
  <si>
    <t>Semiconductors and Semiconductor Equipment</t>
  </si>
  <si>
    <t>Semiconductor Materials and Equipment</t>
  </si>
  <si>
    <t>333242 - Semiconductor Machinery Manufacturing</t>
  </si>
  <si>
    <t>Mortgage Real Estate Investment Trusts (REITs)</t>
  </si>
  <si>
    <t>Mortgage REITs</t>
  </si>
  <si>
    <t>325412 - Pharmaceutical Preparation Manufacturing</t>
  </si>
  <si>
    <t>Electrical Equipment</t>
  </si>
  <si>
    <t>Electrical Components and Equipment</t>
  </si>
  <si>
    <t>33513 - Electric Lighting Equipment Manufacturing</t>
  </si>
  <si>
    <t>Consumer Durables and Apparel</t>
  </si>
  <si>
    <t>Leisure Products</t>
  </si>
  <si>
    <t>339920 - Sporting and Athletic Goods Manufacturing</t>
  </si>
  <si>
    <t>Diversified Support Services</t>
  </si>
  <si>
    <t>561499 - All Other Business Support Services</t>
  </si>
  <si>
    <t>525910 - Open-End Investment Funds</t>
  </si>
  <si>
    <t>Health Care Distributors</t>
  </si>
  <si>
    <t>423450 - Medical, Dental, and Hospital Equipment and Supplies Merchant Wholesalers</t>
  </si>
  <si>
    <t>541715 - Research and Development in the Physical, Engineering, and Life Sciences (except Nanotechnology and Biotechnology)</t>
  </si>
  <si>
    <t>Health Care Services</t>
  </si>
  <si>
    <t>621610 - Home Health Care Services</t>
  </si>
  <si>
    <t>Consumer Staples</t>
  </si>
  <si>
    <t>Food, Beverage and Tobacco</t>
  </si>
  <si>
    <t>Food Products</t>
  </si>
  <si>
    <t>Packaged Foods and Meats</t>
  </si>
  <si>
    <t>31131 - Sugar Manufacturing</t>
  </si>
  <si>
    <t>Automobiles and Components</t>
  </si>
  <si>
    <t>Automobile Components</t>
  </si>
  <si>
    <t>Automotive Parts and Equipment</t>
  </si>
  <si>
    <t>3363 - Motor Vehicle Parts Manufacturing</t>
  </si>
  <si>
    <t>335910 - Battery Manufacturing</t>
  </si>
  <si>
    <t>Diversified Consumer Services</t>
  </si>
  <si>
    <t>Specialized Consumer Services</t>
  </si>
  <si>
    <t>56162 - Security Systems Services</t>
  </si>
  <si>
    <t>Education Services</t>
  </si>
  <si>
    <t>611 - Educational Services</t>
  </si>
  <si>
    <t>Technology Hardware and Equipment</t>
  </si>
  <si>
    <t>Communications Equipment</t>
  </si>
  <si>
    <t>334210 - Telephone Apparatus Manufacturing</t>
  </si>
  <si>
    <t>Automotive Retail</t>
  </si>
  <si>
    <t>441330 - Automotive Parts and Accessories Retailers</t>
  </si>
  <si>
    <t>326122 - Plastics Pipe and Pipe Fitting Manufacturing</t>
  </si>
  <si>
    <t>Electronic Equipment, Instruments and Components</t>
  </si>
  <si>
    <t>Electronic Equipment and Instruments</t>
  </si>
  <si>
    <t>Semiconductors</t>
  </si>
  <si>
    <t>Materials</t>
  </si>
  <si>
    <t>Chemicals</t>
  </si>
  <si>
    <t>Commodity Chemicals</t>
  </si>
  <si>
    <t>325211 - Plastics Material and Resin Manufacturing</t>
  </si>
  <si>
    <t>335 - Electrical Equipment, Appliance, and Component Manufacturing</t>
  </si>
  <si>
    <t>Construction and Engineering</t>
  </si>
  <si>
    <t>541330 - Engineering Services</t>
  </si>
  <si>
    <t>Trading Companies and Distributors</t>
  </si>
  <si>
    <t>532411 - Commercial Air, Rail, and Water Transportation Equipment Rental and Leasing</t>
  </si>
  <si>
    <t>336411 - Aircraft Manufacturing</t>
  </si>
  <si>
    <t>33641 - Aerospace Product and Parts Manufacturing</t>
  </si>
  <si>
    <t>Transaction and Payment Processing Services</t>
  </si>
  <si>
    <t>522291 - Consumer Lending</t>
  </si>
  <si>
    <t>Life and Health Insurance</t>
  </si>
  <si>
    <t>524113 - Direct Life Insurance Carriers</t>
  </si>
  <si>
    <t>Machinery</t>
  </si>
  <si>
    <t>Agricultural and Farm Machinery</t>
  </si>
  <si>
    <t>333111 - Farm Machinery and Equipment Manufacturing</t>
  </si>
  <si>
    <t>334516 - Analytical Laboratory Instrument Manufacturing</t>
  </si>
  <si>
    <t>Metals and Mining</t>
  </si>
  <si>
    <t>Gold</t>
  </si>
  <si>
    <t>212220 - Gold Ore and Silver Ore Mining</t>
  </si>
  <si>
    <t>Industrial Gases</t>
  </si>
  <si>
    <t>325120 - Industrial Gas Manufacturing</t>
  </si>
  <si>
    <t>Transportation</t>
  </si>
  <si>
    <t>Air Freight and Logistics</t>
  </si>
  <si>
    <t>492110 - Couriers and Express Delivery Services</t>
  </si>
  <si>
    <t>481 - Air Transportation</t>
  </si>
  <si>
    <t>Hotels, Resorts and Cruise Lines</t>
  </si>
  <si>
    <t>561510 - Travel Agencies</t>
  </si>
  <si>
    <t>Electronic Components</t>
  </si>
  <si>
    <t>334220 - Radio and Television Broadcasting and Wireless Communications Equipment Manufacturing</t>
  </si>
  <si>
    <t>Industrial Machinery and Supplies and Components</t>
  </si>
  <si>
    <t>33341 - Ventilation, Heating, Air-Conditioning, and Commercial Refrigeration Equipment Manufacturing</t>
  </si>
  <si>
    <t>62 - Health Care and Social Assistance</t>
  </si>
  <si>
    <t>Internet Services and Infrastructure</t>
  </si>
  <si>
    <t>333 - Machinery Manufacturing</t>
  </si>
  <si>
    <t>518210 - Computing Infrastructure Providers, Data Processing, Web Hosting, and Related Services</t>
  </si>
  <si>
    <t>Passenger Airlines</t>
  </si>
  <si>
    <t>481111 - Scheduled Passenger Air Transportation</t>
  </si>
  <si>
    <t>33324 - Industrial Machinery Manufacturing</t>
  </si>
  <si>
    <t>Specialty Chemicals</t>
  </si>
  <si>
    <t>325 - Chemical Manufacturing</t>
  </si>
  <si>
    <t>Consumer Staples Distribution and Retail</t>
  </si>
  <si>
    <t>Food Retail</t>
  </si>
  <si>
    <t>4451 - Grocery and Convenience Retailers</t>
  </si>
  <si>
    <t>Aluminum</t>
  </si>
  <si>
    <t>3313 - Alumina and Aluminum Production and Processing</t>
  </si>
  <si>
    <t>Diversified Financial Services</t>
  </si>
  <si>
    <t>Diversified REITs</t>
  </si>
  <si>
    <t>531312 - Nonresidential Property Managers</t>
  </si>
  <si>
    <t>Health Care REITs</t>
  </si>
  <si>
    <t>Steel</t>
  </si>
  <si>
    <t>3312 - Steel Product Manufacturing from Purchased Steel</t>
  </si>
  <si>
    <t>Broadline Retail</t>
  </si>
  <si>
    <t>Agricultural Products and Services</t>
  </si>
  <si>
    <t>111320 - Citrus (except Orange) Groves</t>
  </si>
  <si>
    <t>Professional Services</t>
  </si>
  <si>
    <t>Human Resource and Employment Services</t>
  </si>
  <si>
    <t>5613 - Employment Services</t>
  </si>
  <si>
    <t>Health Care Supplies</t>
  </si>
  <si>
    <t>339114 - Dental Equipment and Supplies Manufacturing</t>
  </si>
  <si>
    <t>Managed Health Care</t>
  </si>
  <si>
    <t>524114 - Direct Health and Medical Insurance Carriers</t>
  </si>
  <si>
    <t>Textiles, Apparel and Luxury Goods</t>
  </si>
  <si>
    <t>Footwear</t>
  </si>
  <si>
    <t>316210 - Footwear Manufacturing</t>
  </si>
  <si>
    <t>332510 - Hardware Manufacturing</t>
  </si>
  <si>
    <t>Utilities</t>
  </si>
  <si>
    <t>Electric Utilities</t>
  </si>
  <si>
    <t>2211 - Electric Power Generation, Transmission and Distribution</t>
  </si>
  <si>
    <t>Energy</t>
  </si>
  <si>
    <t>Oil, Gas and Consumable Fuels</t>
  </si>
  <si>
    <t>Coal and Consumable Fuels</t>
  </si>
  <si>
    <t>21211 - Coal Mining</t>
  </si>
  <si>
    <t>523940 - Portfolio Management and Investment Advice</t>
  </si>
  <si>
    <t>22111 - Electric Power Generation</t>
  </si>
  <si>
    <t>335312 - Motor and Generator Manufacturing</t>
  </si>
  <si>
    <t>Construction Machinery and Heavy Transportation Equipment</t>
  </si>
  <si>
    <t>336390 - Other Motor Vehicle Parts Manufacturing</t>
  </si>
  <si>
    <t>Consumer Finance</t>
  </si>
  <si>
    <t>54171 - Research and Development in the Physical, Engineering, and Life Sciences</t>
  </si>
  <si>
    <t>Communication Services</t>
  </si>
  <si>
    <t>Media and Entertainment</t>
  </si>
  <si>
    <t>Interactive Media and Services</t>
  </si>
  <si>
    <t>516210 - Media Streaming Distribution Services, Social Networks, and Other Media Networks and Content Providers</t>
  </si>
  <si>
    <t>339113 - Surgical Appliance and Supplies Manufacturing</t>
  </si>
  <si>
    <t>532412 - Construction, Mining, and Forestry Machinery and Equipment Rental and Leasing</t>
  </si>
  <si>
    <t>Tobacco</t>
  </si>
  <si>
    <t>312230 - Tobacco Manufacturing</t>
  </si>
  <si>
    <t>Pharmaceuticals</t>
  </si>
  <si>
    <t>Distributors</t>
  </si>
  <si>
    <t>5222 - Nondepository Credit Intermediation</t>
  </si>
  <si>
    <t>44-45 - Retail Trade</t>
  </si>
  <si>
    <t>Property and Casualty Insurance</t>
  </si>
  <si>
    <t>5241 - Insurance Carriers</t>
  </si>
  <si>
    <t>Media</t>
  </si>
  <si>
    <t>Broadcasting</t>
  </si>
  <si>
    <t>516120 - Television Broadcasting Stations</t>
  </si>
  <si>
    <t>Containers and Packaging</t>
  </si>
  <si>
    <t>Paper and Plastic Packaging Products and Materials</t>
  </si>
  <si>
    <t>3222 - Converted Paper Product Manufacturing</t>
  </si>
  <si>
    <t>Research and Consulting Services</t>
  </si>
  <si>
    <t>551112 - Offices of Other Holding Companies</t>
  </si>
  <si>
    <t>Apparel, Accessories and Luxury Goods</t>
  </si>
  <si>
    <t>Multi-Utilities</t>
  </si>
  <si>
    <t>237 - Heavy and Civil Engineering Construction</t>
  </si>
  <si>
    <t>48111 - Scheduled Air Transportation</t>
  </si>
  <si>
    <t>524126 - Direct Property and Casualty Insurance Carriers</t>
  </si>
  <si>
    <t>4581 - Clothing and Clothing Accessories Retailers</t>
  </si>
  <si>
    <t>Residential REITs</t>
  </si>
  <si>
    <t>Single-Family Residential REITs</t>
  </si>
  <si>
    <t>Multi-line Insurance</t>
  </si>
  <si>
    <t>33992 - Sporting and Athletic Goods Manufacturing</t>
  </si>
  <si>
    <t>611310 - Colleges, Universities, and Professional Schools</t>
  </si>
  <si>
    <t>Real Estate Management and Development</t>
  </si>
  <si>
    <t>Real Estate Operating Companies</t>
  </si>
  <si>
    <t>5311 - Lessors of Real Estate</t>
  </si>
  <si>
    <t>Water Utilities</t>
  </si>
  <si>
    <t>221310 - Water Supply and Irrigation Systems</t>
  </si>
  <si>
    <t>531120 - Lessors of Nonresidential Buildings (except Miniwarehouses)</t>
  </si>
  <si>
    <t>33531 - Electrical Equipment Manufacturing</t>
  </si>
  <si>
    <t>Specialized REITs</t>
  </si>
  <si>
    <t>Telecom Tower REITs</t>
  </si>
  <si>
    <t>517112 - Wireless Telecommunications Carriers (except Satellite)</t>
  </si>
  <si>
    <t>Fertilizers and Agricultural Chemicals</t>
  </si>
  <si>
    <t>3253 - Pesticide, Fertilizer, and Other Agricultural Chemical Manufacturing</t>
  </si>
  <si>
    <t>Health Care Technology</t>
  </si>
  <si>
    <t>337110 - Wood Kitchen Cabinet and Countertop Manufacturing</t>
  </si>
  <si>
    <t>441120 - Used Car Dealers</t>
  </si>
  <si>
    <t>Industrial REITs</t>
  </si>
  <si>
    <t>334513 - Instruments and Related Products Manufacturing for Measuring, Displaying, and Controlling Industrial Process Variables</t>
  </si>
  <si>
    <t>561311 - Employment Placement Agencies</t>
  </si>
  <si>
    <t>334417 - Electronic Connector Manufacturing</t>
  </si>
  <si>
    <t>Oil and Gas Exploration and Production</t>
  </si>
  <si>
    <t>2111 - Oil and Gas Extraction</t>
  </si>
  <si>
    <t>Real Estate Development</t>
  </si>
  <si>
    <t>2372 - Land Subdivision</t>
  </si>
  <si>
    <t>523991 - Trust, Fiduciary, and Custody Activities</t>
  </si>
  <si>
    <t>Telecommunication Services</t>
  </si>
  <si>
    <t>Diversified Telecommunication Services</t>
  </si>
  <si>
    <t>Alternative Carriers</t>
  </si>
  <si>
    <t>Oil and Gas Storage and Transportation</t>
  </si>
  <si>
    <t>48621 - Pipeline Transportation of Natural Gas</t>
  </si>
  <si>
    <t>524210 - Insurance Agencies and Brokerages</t>
  </si>
  <si>
    <t>Multi-Family Residential REITs</t>
  </si>
  <si>
    <t>561621 - Security Systems Services (except Locksmiths)</t>
  </si>
  <si>
    <t>327215 - Glass Product Manufacturing Made of Purchased Glass</t>
  </si>
  <si>
    <t>52599 - Other Financial Vehicles</t>
  </si>
  <si>
    <t>523150 - Investment Banking and Securities Intermediation</t>
  </si>
  <si>
    <t>Hotel and Resort REITs</t>
  </si>
  <si>
    <t>Technology Hardware, Storage and Peripherals</t>
  </si>
  <si>
    <t>4238 - Machinery, Equipment, and Supplies Merchant Wholesalers</t>
  </si>
  <si>
    <t>3342 - Communications Equipment Manufacturing</t>
  </si>
  <si>
    <t>Metal, Glass and Plastic Containers</t>
  </si>
  <si>
    <t>326199 - All Other Plastics Product Manufacturing</t>
  </si>
  <si>
    <t>Restaurants</t>
  </si>
  <si>
    <t>72251 - Restaurants and Other Eating Places</t>
  </si>
  <si>
    <t>32518 - Other Basic Inorganic Chemical Manufacturing</t>
  </si>
  <si>
    <t>Ground Transportation</t>
  </si>
  <si>
    <t>Cargo Ground Transportation</t>
  </si>
  <si>
    <t>4841 - General Freight Trucking</t>
  </si>
  <si>
    <t>212115 - Underground Coal Mining</t>
  </si>
  <si>
    <t>3112 - Grain and Oilseed Milling</t>
  </si>
  <si>
    <t>Energy Equipment and Services</t>
  </si>
  <si>
    <t>Oil and Gas Equipment and Services</t>
  </si>
  <si>
    <t>333132 - Oil and Gas Field Machinery and Equipment Manufacturing</t>
  </si>
  <si>
    <t>722513 - Limited-Service Restaurants</t>
  </si>
  <si>
    <t>622110 - General Medical and Surgical Hospitals</t>
  </si>
  <si>
    <t>483111 - Deep Sea Freight Transportation</t>
  </si>
  <si>
    <t>Homefurnishing Retail</t>
  </si>
  <si>
    <t>4491 - Furniture and Home Furnishings Retailers</t>
  </si>
  <si>
    <t>562 - Waste Management and Remediation Services</t>
  </si>
  <si>
    <t>722 - Food Services and Drinking Places</t>
  </si>
  <si>
    <t>457210 - Fuel Dealers</t>
  </si>
  <si>
    <t>334519 - Other Measuring and Controlling Device Manufacturing</t>
  </si>
  <si>
    <t>484 - Truck Transportation</t>
  </si>
  <si>
    <t>332322 - Sheet Metal Work Manufacturing</t>
  </si>
  <si>
    <t>3259 - Other Chemical Product and Preparation Manufacturing</t>
  </si>
  <si>
    <t>33451 - Navigational, Measuring, Electromedical, and Control Instruments Manufacturing</t>
  </si>
  <si>
    <t>Technology Distributors</t>
  </si>
  <si>
    <t>423690 - Other Electronic Parts and Equipment Merchant Wholesalers</t>
  </si>
  <si>
    <t>441 - Motor Vehicle and Parts Dealers</t>
  </si>
  <si>
    <t>331210 - Iron and Steel Pipe and Tube Manufacturing from Purchased Steel</t>
  </si>
  <si>
    <t>3255 - Paint, Coating, and Adhesive Manufacturing</t>
  </si>
  <si>
    <t>524128 - Other Direct Insurance (except Life, Health, and Medical) Carriers</t>
  </si>
  <si>
    <t>517410 - Satellite Telecommunications</t>
  </si>
  <si>
    <t>621 - Ambulatory Health Care Services</t>
  </si>
  <si>
    <t>334118 - Computer Terminal and Other Computer Peripheral Equipment Manufacturing</t>
  </si>
  <si>
    <t>Integrated Telecommunication Services</t>
  </si>
  <si>
    <t>51711 - Wired and Wireless Telecommunications Carriers (except Satellite)</t>
  </si>
  <si>
    <t>331110 - Iron and Steel Mills and Ferroalloy Manufacturing</t>
  </si>
  <si>
    <t>3359 - Other Electrical Equipment and Component Manufacturing</t>
  </si>
  <si>
    <t>Entertainment</t>
  </si>
  <si>
    <t>Movies and Entertainment</t>
  </si>
  <si>
    <t>711211 - Sports Teams and Clubs</t>
  </si>
  <si>
    <t>Independent Power and Renewable Electricity Producers</t>
  </si>
  <si>
    <t>Renewable Electricity</t>
  </si>
  <si>
    <t>Precious Metals and Minerals</t>
  </si>
  <si>
    <t>212390 - Other Nonmetallic Mineral Mining and Quarrying</t>
  </si>
  <si>
    <t>Gas Utilities</t>
  </si>
  <si>
    <t>221210 - Natural Gas Distribution</t>
  </si>
  <si>
    <t>721110 - Hotels (except Casino Hotels) and Motels</t>
  </si>
  <si>
    <t>52211 - Commercial Banking</t>
  </si>
  <si>
    <t>813212 - Voluntary Health Organizations</t>
  </si>
  <si>
    <t>519290 - Web Search Portals and All Other Information Services</t>
  </si>
  <si>
    <t>541214 - Payroll Services</t>
  </si>
  <si>
    <t>4411 - Automobile Dealers</t>
  </si>
  <si>
    <t>322220 - Paper Bag and Coated and Treated Paper Manufacturing</t>
  </si>
  <si>
    <t>522320 - Financial Transactions Processing, Reserve, and Clearinghouse Activities</t>
  </si>
  <si>
    <t>Passenger Ground Transportation</t>
  </si>
  <si>
    <t>532111 - Passenger Car Rental</t>
  </si>
  <si>
    <t>325413 - In-Vitro Diagnostic Substance Manufacturing</t>
  </si>
  <si>
    <t>325510 - Paint and Coating Manufacturing</t>
  </si>
  <si>
    <t>332994 - Small Arms, Ordnance, and Ordnance Accessories Manufacturing</t>
  </si>
  <si>
    <t>335132 - Commercial, Industrial, and Institutional Electric Lighting Fixture Manufacturing</t>
  </si>
  <si>
    <t>31142 - Fruit and Vegetable Canning, Pickling, and Drying</t>
  </si>
  <si>
    <t>333310 - Commercial and Service Industry Machinery Manufacturing</t>
  </si>
  <si>
    <t>519 - Web Search Portals, Libraries, Archives, and Other Information Services</t>
  </si>
  <si>
    <t>Financial Exchanges and Data</t>
  </si>
  <si>
    <t>5232 - Securities and Commodity Exchanges</t>
  </si>
  <si>
    <t>332431 - Metal Can Manufacturing</t>
  </si>
  <si>
    <t>Specialized Finance</t>
  </si>
  <si>
    <t>517810 - All Other Telecommunications</t>
  </si>
  <si>
    <t>Diversified Banks</t>
  </si>
  <si>
    <t>459210 - Book Retailers and News Dealers</t>
  </si>
  <si>
    <t>3329 - Other Fabricated Metal Product Manufacturing</t>
  </si>
  <si>
    <t>Household Durables</t>
  </si>
  <si>
    <t>Home Furnishings</t>
  </si>
  <si>
    <t>337122 - Nonupholstered Wood Household Furniture Manufacturing</t>
  </si>
  <si>
    <t>339115 - Ophthalmic Goods Manufacturing</t>
  </si>
  <si>
    <t>455 - General Merchandise Retailers</t>
  </si>
  <si>
    <t>423330 - Roofing, Siding, and Insulation Material Merchant Wholesalers</t>
  </si>
  <si>
    <t>516110 - Radio Broadcasting Stations</t>
  </si>
  <si>
    <t>Homebuilding</t>
  </si>
  <si>
    <t>23611 - Residential Building Construction</t>
  </si>
  <si>
    <t>33441 - Semiconductor and Other Electronic Component Manufacturing</t>
  </si>
  <si>
    <t>334419 - Other Electronic Component Manufacturing</t>
  </si>
  <si>
    <t>Household and Personal Products</t>
  </si>
  <si>
    <t>Personal Care Products</t>
  </si>
  <si>
    <t>339999 - All Other Miscellaneous Manufacturing</t>
  </si>
  <si>
    <t>Electronic Manufacturing Services</t>
  </si>
  <si>
    <t>32541 - Pharmaceutical and Medicine Manufacturing</t>
  </si>
  <si>
    <t>11 - Agriculture, Forestry, Fishing and Hunting</t>
  </si>
  <si>
    <t>Multi-Sector Holdings</t>
  </si>
  <si>
    <t>3261 - Plastics Product Manufacturing</t>
  </si>
  <si>
    <t>Computer and Electronics Retail</t>
  </si>
  <si>
    <t>449210 - Electronics and Appliance Retailers</t>
  </si>
  <si>
    <t>Commercial and Residential Mortgage Finance</t>
  </si>
  <si>
    <t>522299 - International, Secondary Market, and All Other Nondepository Credit Intermediation</t>
  </si>
  <si>
    <t>Home Improvement Retail</t>
  </si>
  <si>
    <t>311 - Food Manufacturing</t>
  </si>
  <si>
    <t>449110 - Furniture Retailers</t>
  </si>
  <si>
    <t>Investment Banking and Brokerage</t>
  </si>
  <si>
    <t>325411 - Medicinal and Botanical Manufacturing</t>
  </si>
  <si>
    <t>32531 - Fertilizer and Compost Manufacturing</t>
  </si>
  <si>
    <t>722511 - Full-Service Restaurants</t>
  </si>
  <si>
    <t>Consumer Staples Merchandise Retail</t>
  </si>
  <si>
    <t>455211 - Warehouse Clubs and Supercenters</t>
  </si>
  <si>
    <t>211130 - Natural Gas Extraction</t>
  </si>
  <si>
    <t>211 - Oil and Gas Extraction</t>
  </si>
  <si>
    <t>Heavy Electrical Equipment</t>
  </si>
  <si>
    <t>3361 - Motor Vehicle Manufacturing</t>
  </si>
  <si>
    <t>561110 - Office Administrative Services</t>
  </si>
  <si>
    <t>52399 - All Other Financial Investment Activities</t>
  </si>
  <si>
    <t>423310 - Lumber, Plywood, Millwork, and Wood Panel Merchant Wholesalers</t>
  </si>
  <si>
    <t>561599 - All Other Travel Arrangement and Reservation Services</t>
  </si>
  <si>
    <t>54151 - Computer Systems Design and Related Services</t>
  </si>
  <si>
    <t>Advertising</t>
  </si>
  <si>
    <t>541850 - Indoor and Outdoor Display Advertising</t>
  </si>
  <si>
    <t>334510 - Electromedical and Electrotherapeutic Apparatus Manufacturing</t>
  </si>
  <si>
    <t>Leisure Facilities</t>
  </si>
  <si>
    <t>71395 - Bowling Centers</t>
  </si>
  <si>
    <t>54133 - Engineering Services</t>
  </si>
  <si>
    <t>713 - Amusement, Gambling, and Recreation Industries</t>
  </si>
  <si>
    <t>Commercial Printing</t>
  </si>
  <si>
    <t>323111 - Commercial Printing (except Screen and Books)</t>
  </si>
  <si>
    <t>Office REITs</t>
  </si>
  <si>
    <t>531210 - Offices of Real Estate Agents and Brokers</t>
  </si>
  <si>
    <t>551111 - Offices of Bank Holding Companies</t>
  </si>
  <si>
    <t>541320 - Landscape Architectural Services</t>
  </si>
  <si>
    <t>213112 - Support Activities for Oil and Gas Operations</t>
  </si>
  <si>
    <t>Data Processing and Outsourced Services</t>
  </si>
  <si>
    <t>623 - Nursing and Residential Care Facilities</t>
  </si>
  <si>
    <t>999977 - Conglomerates</t>
  </si>
  <si>
    <t>2362 - Nonresidential Building Construction</t>
  </si>
  <si>
    <t>221121 - Electric Bulk Power Transmission and Control</t>
  </si>
  <si>
    <t>Reinsurance</t>
  </si>
  <si>
    <t>524130 - Reinsurance Carriers</t>
  </si>
  <si>
    <t>Beverages</t>
  </si>
  <si>
    <t>Distillers and Vintners</t>
  </si>
  <si>
    <t>312140 - Distilleries</t>
  </si>
  <si>
    <t>33661 - Ship and Boat Building</t>
  </si>
  <si>
    <t>459120 - Hobby, Toy, and Game Retailers</t>
  </si>
  <si>
    <t>321992 - Prefabricated Wood Building Manufacturing</t>
  </si>
  <si>
    <t>458 - Clothing, Clothing Accessories, Shoe, and Jewelry Retailers</t>
  </si>
  <si>
    <t>3364 - Aerospace Product and Parts Manufacturing</t>
  </si>
  <si>
    <t>332992 - Small Arms Ammunition Manufacturing</t>
  </si>
  <si>
    <t>48412 - General Freight Trucking, Long-Distance</t>
  </si>
  <si>
    <t>Cable and Satellite</t>
  </si>
  <si>
    <t>33299 - All Other Fabricated Metal Product Manufacturing</t>
  </si>
  <si>
    <t>721120 - Casino Hotels</t>
  </si>
  <si>
    <t>458210 - Shoe Retailers</t>
  </si>
  <si>
    <t>22131 - Water Supply and Irrigation Systems</t>
  </si>
  <si>
    <t>112310 - Chicken Egg Production</t>
  </si>
  <si>
    <t>Oil and Gas Refining and Marketing</t>
  </si>
  <si>
    <t>324110 - Petroleum Refineries</t>
  </si>
  <si>
    <t>441210 - Recreational Vehicle Dealers</t>
  </si>
  <si>
    <t>Marine Transportation</t>
  </si>
  <si>
    <t>522210 - Credit Card Issuing</t>
  </si>
  <si>
    <t>315 - Apparel Manufacturing</t>
  </si>
  <si>
    <t>32412 - Asphalt Paving, Roofing, and Saturated Materials Manufacturing</t>
  </si>
  <si>
    <t>541611 - Administrative Management and General Management Consulting Services</t>
  </si>
  <si>
    <t>487210 - Scenic and Sightseeing Transportation, Water</t>
  </si>
  <si>
    <t>812210 - Funeral Homes and Funeral Services</t>
  </si>
  <si>
    <t>445131 - Convenience Retailers</t>
  </si>
  <si>
    <t>6215 - Medical and Diagnostic Laboratories</t>
  </si>
  <si>
    <t>333120 - Construction Machinery Manufacturing</t>
  </si>
  <si>
    <t>54121 - Accounting, Tax Preparation, Bookkeeping, and Payroll Services</t>
  </si>
  <si>
    <t>Real Estate Services</t>
  </si>
  <si>
    <t>531 - Real Estate</t>
  </si>
  <si>
    <t>423430 - Computer and Computer Peripheral Equipment and Software Merchant Wholesalers</t>
  </si>
  <si>
    <t>33331 - Commercial and Service Industry Machinery Manufacturing</t>
  </si>
  <si>
    <t>Soft Drinks and Non-alcoholic Beverages</t>
  </si>
  <si>
    <t>312111 - Soft Drink Manufacturing</t>
  </si>
  <si>
    <t>424210 - Drugs and Druggists' Sundries Merchant Wholesalers</t>
  </si>
  <si>
    <t>621491 - HMO Medical Centers</t>
  </si>
  <si>
    <t>22112 - Electric Power Transmission, Control, and Distribution</t>
  </si>
  <si>
    <t>Household Products</t>
  </si>
  <si>
    <t>2389 - Other Specialty Trade Contractors</t>
  </si>
  <si>
    <t>236115 - New Single-Family Housing Construction (except For-Sale Builders)</t>
  </si>
  <si>
    <t>325311 - Nitrogenous Fertilizer Manufacturing</t>
  </si>
  <si>
    <t>445291 - Baked Goods Retailers</t>
  </si>
  <si>
    <t>332410 - Power Boiler and Heat Exchanger Manufacturing</t>
  </si>
  <si>
    <t>486210 - Pipeline Transportation of Natural Gas</t>
  </si>
  <si>
    <t>424710 - Petroleum Bulk Stations and Terminals</t>
  </si>
  <si>
    <t>Integrated Oil and Gas</t>
  </si>
  <si>
    <t>456191 - Food (Health) Supplement Retailers</t>
  </si>
  <si>
    <t>333618 - Other Engine Equipment Manufacturing</t>
  </si>
  <si>
    <t>325611 - Soap and Other Detergent Manufacturing</t>
  </si>
  <si>
    <t>334290 - Other Communications Equipment Manufacturing</t>
  </si>
  <si>
    <t>32311 - Printing</t>
  </si>
  <si>
    <t>51213 - Motion Picture and Video Exhibition</t>
  </si>
  <si>
    <t>561990 - All Other Support Services</t>
  </si>
  <si>
    <t>523910 - Miscellaneous Intermediation</t>
  </si>
  <si>
    <t>51321 - Software Publishers</t>
  </si>
  <si>
    <t>72 - Accommodation and Food Services</t>
  </si>
  <si>
    <t>Paper and Forest Products</t>
  </si>
  <si>
    <t>Paper Products</t>
  </si>
  <si>
    <t>523210 - Securities and Commodity Exchanges</t>
  </si>
  <si>
    <t>52411 - Direct Life, Health, and Medical Insurance Carriers</t>
  </si>
  <si>
    <t>31211 - Soft Drink and Ice Manufacturing</t>
  </si>
  <si>
    <t>3121 - Beverage Manufacturing</t>
  </si>
  <si>
    <t>334511 - Search, Detection, Navigation, Guidance, Aeronautical, and Nautical System and Instrument Manufacturing</t>
  </si>
  <si>
    <t>713290 - Other Gambling Industries</t>
  </si>
  <si>
    <t>517111 - Wired Telecommunications Carriers</t>
  </si>
  <si>
    <t>611610 - Fine Arts Schools</t>
  </si>
  <si>
    <t>33392 - Material Handling Equipment Manufacturing</t>
  </si>
  <si>
    <t>238 - Specialty Trade Contractors</t>
  </si>
  <si>
    <t>21222 - Gold Ore and Silver Ore Mining</t>
  </si>
  <si>
    <t>Diversified Metals and Mining</t>
  </si>
  <si>
    <t>322299 - All Other Converted Paper Product Manufacturing</t>
  </si>
  <si>
    <t>541890 - Other Services Related to Advertising</t>
  </si>
  <si>
    <t>Diversified Real Estate Activities</t>
  </si>
  <si>
    <t>622310 - Specialty (except Psychiatric and Substance Abuse) Hospitals</t>
  </si>
  <si>
    <t>2381 - Foundation, Structure, and Building Exterior Contractors</t>
  </si>
  <si>
    <t>211120 - Crude Petroleum Extraction</t>
  </si>
  <si>
    <t>331315 - Aluminum Sheet, Plate, and Foil Manufacturing</t>
  </si>
  <si>
    <t>455219 - All Other General Merchandise Retailers</t>
  </si>
  <si>
    <t>4237 - Hardware, and Plumbing and Heating Equipment and Supplies Merchant Wholesalers</t>
  </si>
  <si>
    <t>Security and Alarm Services</t>
  </si>
  <si>
    <t>5616 - Investigation and Security Services</t>
  </si>
  <si>
    <t>Transportation Infrastructure</t>
  </si>
  <si>
    <t>Airport Services</t>
  </si>
  <si>
    <t>48811 - Airport Operations</t>
  </si>
  <si>
    <t>33411 - Computer and Peripheral Equipment Manufacturing</t>
  </si>
  <si>
    <t>325620 - Toilet Preparation Manufacturing</t>
  </si>
  <si>
    <t>484121 - General Freight Trucking, Long-Distance, Truckload</t>
  </si>
  <si>
    <t>334112 - Computer Storage Device Manufacturing</t>
  </si>
  <si>
    <t>Construction Materials</t>
  </si>
  <si>
    <t>3273 - Cement and Concrete Product Manufacturing</t>
  </si>
  <si>
    <t>Household Appliances</t>
  </si>
  <si>
    <t>33399 - All Other General Purpose Machinery Manufacturing</t>
  </si>
  <si>
    <t>541810 - Advertising Agencies</t>
  </si>
  <si>
    <t>212290 - Other Metal Ore Mining</t>
  </si>
  <si>
    <t>424720 - Petroleum and Petroleum Products Merchant Wholesalers (except Bulk Stations and Terminals)</t>
  </si>
  <si>
    <t>332439 - Other Metal Container Manufacturing</t>
  </si>
  <si>
    <t>541512 - Computer Systems Design Services</t>
  </si>
  <si>
    <t>3334 - Ventilation, Heating, Air-Conditioning, and Commercial Refrigeration Equipment Manufacturing</t>
  </si>
  <si>
    <t>Rail Transportation</t>
  </si>
  <si>
    <t>482111 - Line-Haul Railroads</t>
  </si>
  <si>
    <t>531190 - Lessors of Other Real Estate Property</t>
  </si>
  <si>
    <t>Self-Storage REITs</t>
  </si>
  <si>
    <t>Textiles</t>
  </si>
  <si>
    <t>3132 - Fabric Mills</t>
  </si>
  <si>
    <t>5313 - Activities Related to Real Estate</t>
  </si>
  <si>
    <t>53241 - Construction, Transportation, Mining, and Forestry Machinery and Equipment Rental and Leasing</t>
  </si>
  <si>
    <t>325320 - Pesticide and Other Agricultural Chemical Manufacturing</t>
  </si>
  <si>
    <t>236117 - New Housing For-Sale Builders</t>
  </si>
  <si>
    <t>513110 - Newspaper Publishers</t>
  </si>
  <si>
    <t>335999 - All Other Miscellaneous Electrical Equipment and Component Manufacturing</t>
  </si>
  <si>
    <t>Publishing</t>
  </si>
  <si>
    <t>621492 - Kidney Dialysis Centers</t>
  </si>
  <si>
    <t>Data Center REITs</t>
  </si>
  <si>
    <t>455110 - Department Stores</t>
  </si>
  <si>
    <t>423710 - Hardware Merchant Wholesalers</t>
  </si>
  <si>
    <t>3114 - Fruit and Vegetable Preserving and Specialty Food Manufacturing</t>
  </si>
  <si>
    <t>45521 - Warehouse Clubs, Supercenters, and Other General Merchandise Retailers</t>
  </si>
  <si>
    <t>333998 - All Other Miscellaneous General Purpose Machinery Manufacturing</t>
  </si>
  <si>
    <t>561450 - Credit Bureaus</t>
  </si>
  <si>
    <t>Interactive Home Entertainment</t>
  </si>
  <si>
    <t>81111 - Automotive Mechanical and Electrical Repair and Maintenance</t>
  </si>
  <si>
    <t>523999 - Miscellaneous Financial Investment Activities</t>
  </si>
  <si>
    <t>336413 - Other Aircraft Parts and Auxiliary Equipment Manufacturing</t>
  </si>
  <si>
    <t>722515 - Snack and Nonalcoholic Beverage Bars</t>
  </si>
  <si>
    <t>42383 - Industrial Machinery and Equipment Merchant Wholesalers</t>
  </si>
  <si>
    <t>327310 - Cement Manufacturing</t>
  </si>
  <si>
    <t>334 - Computer and Electronic Product Manufacturing</t>
  </si>
  <si>
    <t>517 - Telecommunications</t>
  </si>
  <si>
    <t>221111 - Hydroelectric Power Generation</t>
  </si>
  <si>
    <t>325612 - Polish and Other Sanitation Good Manufacturing</t>
  </si>
  <si>
    <t>325180 - Other Basic Inorganic Chemical Manufacturing</t>
  </si>
  <si>
    <t>334412 - Bare Printed Circuit Board Manufacturing</t>
  </si>
  <si>
    <t>238210 - Electrical Contractors and Other Wiring Installation Contractors</t>
  </si>
  <si>
    <t>621498 - All Other Outpatient Care Centers</t>
  </si>
  <si>
    <t>71121 - Spectator Sports</t>
  </si>
  <si>
    <t>33591 - Battery Manufacturing</t>
  </si>
  <si>
    <t>5132 - Software Publishers</t>
  </si>
  <si>
    <t>486 - Pipeline Transportation</t>
  </si>
  <si>
    <t>3391 - Medical Equipment and Supplies Manufacturing</t>
  </si>
  <si>
    <t>339991 - Gasket, Packing, and Sealing Device Manufacturing</t>
  </si>
  <si>
    <t>Other Specialized REITs</t>
  </si>
  <si>
    <t>524298 - All Other Insurance Related Activities</t>
  </si>
  <si>
    <t>31512 - Apparel Knitting Mills</t>
  </si>
  <si>
    <t>3335 - Metalworking Machinery Manufacturing</t>
  </si>
  <si>
    <t>3339 - Other General Purpose Machinery Manufacturing</t>
  </si>
  <si>
    <t>33712 - Household and Institutional Furniture Manufacturing</t>
  </si>
  <si>
    <t>812990 - All Other Personal Services</t>
  </si>
  <si>
    <t>334610 - Manufacturing and Reproducing Magnetic and Optical Media</t>
  </si>
  <si>
    <t>5231 - Securities and Commodity Contracts Intermediation and Brokerage</t>
  </si>
  <si>
    <t>713210 - Casinos (except Casino Hotels)</t>
  </si>
  <si>
    <t>221122 - Electric Power Distribution</t>
  </si>
  <si>
    <t>237130 - Power and Communication Line and Related Structures Construction</t>
  </si>
  <si>
    <t>457 - Gasoline Stations and Fuel Dealers</t>
  </si>
  <si>
    <t>488510 - Freight Transportation Arrangement</t>
  </si>
  <si>
    <t>541690 - Other Scientific and Technical Consulting Services</t>
  </si>
  <si>
    <t>531130 - Lessors of Miniwarehouses and Self-Storage Units</t>
  </si>
  <si>
    <t>512 - Motion Picture and Sound Recording Industries</t>
  </si>
  <si>
    <t>42371 - Hardware Merchant Wholesalers</t>
  </si>
  <si>
    <t>522292 - Real Estate Credit</t>
  </si>
  <si>
    <t>336120 - Heavy Duty Truck Manufacturing</t>
  </si>
  <si>
    <t>423720 - Plumbing and Heating Equipment and Supplies (Hydronics) Merchant Wholesalers</t>
  </si>
  <si>
    <t>Automobiles</t>
  </si>
  <si>
    <t>Automobile Manufacturers</t>
  </si>
  <si>
    <t>336110 - Automobile and Light Duty Motor Vehicle Manufacturing</t>
  </si>
  <si>
    <t>524127 - Direct Title Insurance Carriers</t>
  </si>
  <si>
    <t>5223 - Activities Related to Credit Intermediation</t>
  </si>
  <si>
    <t>4441 - Building Material and Supplies Dealers</t>
  </si>
  <si>
    <t>3118 - Bakeries and Tortilla Manufacturing</t>
  </si>
  <si>
    <t>333914 - Measuring, Dispensing, and Other Pumping Equipment Manufacturing</t>
  </si>
  <si>
    <t>237210 - Land Subdivision</t>
  </si>
  <si>
    <t>5417 - Scientific Research and Development Services</t>
  </si>
  <si>
    <t>321 - Wood Product Manufacturing</t>
  </si>
  <si>
    <t>611691 - Exam Preparation and Tutoring</t>
  </si>
  <si>
    <t>517121 - Telecommunications Resellers</t>
  </si>
  <si>
    <t>54161 - Management Consulting Services</t>
  </si>
  <si>
    <t>Copper</t>
  </si>
  <si>
    <t>212230 - Copper, Nickel, Lead, and Zinc Mining</t>
  </si>
  <si>
    <t>336510 - Railroad Rolling Stock Manufacturing</t>
  </si>
  <si>
    <t>111 - Crop Production</t>
  </si>
  <si>
    <t>311111 - Dog and Cat Food Manufacturing</t>
  </si>
  <si>
    <t>811 - Repair and Maintenance</t>
  </si>
  <si>
    <t>4821 - Rail Transportation</t>
  </si>
  <si>
    <t>621511 - Medical Laboratories</t>
  </si>
  <si>
    <t>52413 - Reinsurance Carriers</t>
  </si>
  <si>
    <t>339930 - Doll, Toy, and Game Manufacturing</t>
  </si>
  <si>
    <t>Food Distributors</t>
  </si>
  <si>
    <t>424490 - Other Grocery and Related Products Merchant Wholesalers</t>
  </si>
  <si>
    <t>512110 - Motion Picture and Video Production</t>
  </si>
  <si>
    <t>Consumer Electronics</t>
  </si>
  <si>
    <t>333611 - Turbine and Turbine Generator Set Units Manufacturing</t>
  </si>
  <si>
    <t>Silver</t>
  </si>
  <si>
    <t>42472 - Petroleum and Petroleum Products Merchant Wholesalers (except Bulk Stations and Terminals)</t>
  </si>
  <si>
    <t>423120 - Motor Vehicle Supplies and New Parts Merchant Wholesalers</t>
  </si>
  <si>
    <t>3323 - Architectural and Structural Metals Manufacturing</t>
  </si>
  <si>
    <t>42 - Wholesale Trade</t>
  </si>
  <si>
    <t>Wireless Telecommunication Services</t>
  </si>
  <si>
    <t>483 - Water Transportation</t>
  </si>
  <si>
    <t>333414 - Heating Equipment (except Warm Air Furnaces) Manufacturing</t>
  </si>
  <si>
    <t>61 - Educational Services</t>
  </si>
  <si>
    <t>611710 - Educational Support Services</t>
  </si>
  <si>
    <t>237310 - Highway, Street, and Bridge Construction</t>
  </si>
  <si>
    <t>32221 - Paperboard Container Manufacturing</t>
  </si>
  <si>
    <t>2379 - Other Heavy and Civil Engineering Construction</t>
  </si>
  <si>
    <t>32519 - Other Basic Organic Chemical Manufacturing</t>
  </si>
  <si>
    <t>33243 - Metal Can, Box, and Other Metal Container (Light Gauge) Manufacturing</t>
  </si>
  <si>
    <t>522310 - Mortgage and Nonmortgage Loan Brokers</t>
  </si>
  <si>
    <t>5415 - Computer Systems Design and Related Services</t>
  </si>
  <si>
    <t>332321 - Metal Window and Door Manufacturing</t>
  </si>
  <si>
    <t>445110 - Supermarkets and Other Grocery Retailers (except Convenience Retailers)</t>
  </si>
  <si>
    <t>Drug Retail</t>
  </si>
  <si>
    <t>456110 - Pharmacies and Drug Retailers</t>
  </si>
  <si>
    <t>488210 - Support Activities for Rail Transportation</t>
  </si>
  <si>
    <t>423810 - Construction and Mining (except Oil Well) Machinery and Equipment Merchant Wholesalers</t>
  </si>
  <si>
    <t>541213 - Tax Preparation Services</t>
  </si>
  <si>
    <t>325520 - Adhesive Manufacturing</t>
  </si>
  <si>
    <t>Motorcycle Manufacturers</t>
  </si>
  <si>
    <t>336991 - Motorcycle, Bicycle, and Parts Manufacturing</t>
  </si>
  <si>
    <t>54189 - Other Services Related to Advertising</t>
  </si>
  <si>
    <t>3311 - Iron and Steel Mills and Ferroalloy Manufacturing</t>
  </si>
  <si>
    <t>561790 - Other Services to Buildings and Dwellings</t>
  </si>
  <si>
    <t>336412 - Aircraft Engine and Engine Parts Manufacturing</t>
  </si>
  <si>
    <t>Oil and Gas Drilling</t>
  </si>
  <si>
    <t>213111 - Drilling Oil and Gas Wells</t>
  </si>
  <si>
    <t>332722 - Bolt, Nut, Screw, Rivet, and Washer Manufacturing</t>
  </si>
  <si>
    <t>721 - Accommodation</t>
  </si>
  <si>
    <t>621111 - Offices of Physicians (except Mental Health Specialists)</t>
  </si>
  <si>
    <t>561320 - Temporary Help Services</t>
  </si>
  <si>
    <t>3372 - Office Furniture (including Fixtures) Manufacturing</t>
  </si>
  <si>
    <t>334517 - Irradiation Apparatus Manufacturing</t>
  </si>
  <si>
    <t>337121 - Upholstered Household Furniture Manufacturing</t>
  </si>
  <si>
    <t>311611 - Animal (except Poultry) Slaughtering</t>
  </si>
  <si>
    <t>2361 - Residential Building Construction</t>
  </si>
  <si>
    <t>3351 - Electric Lighting Equipment Manufacturing</t>
  </si>
  <si>
    <t>56131 - Employment Placement Agencies and Executive Search Services</t>
  </si>
  <si>
    <t>42374 - Refrigeration Equipment and Supplies Merchant Wholesalers</t>
  </si>
  <si>
    <t>336611 - Ship Building and Repairing</t>
  </si>
  <si>
    <t>Diversified Chemicals</t>
  </si>
  <si>
    <t>333517 - Machine Tool Manufacturing</t>
  </si>
  <si>
    <t>333924 - Industrial Truck, Tractor, Trailer, and Stacker Machinery Manufacturing</t>
  </si>
  <si>
    <t>5192 - Web Search Portals, Libraries, Archives, and Other Information Services</t>
  </si>
  <si>
    <t>31199 - All Other Food Manufacturing</t>
  </si>
  <si>
    <t>541 - Professional, Scientific, and Technical Services</t>
  </si>
  <si>
    <t>561330 - Professional Employer Organizations</t>
  </si>
  <si>
    <t>332618 - Other Fabricated Wire Product Manufacturing</t>
  </si>
  <si>
    <t>33721 - Office Furniture (including Fixtures) Manufacturing</t>
  </si>
  <si>
    <t>325199 - All Other Basic Organic Chemical Manufacturing</t>
  </si>
  <si>
    <t>3254 - Pharmaceutical and Medicine Manufacturing</t>
  </si>
  <si>
    <t>493190 - Other Warehousing and Storage</t>
  </si>
  <si>
    <t>525 - Funds, Trusts, and Other Financial Vehicles</t>
  </si>
  <si>
    <t>334514 - Totalizing Fluid Meter and Counting Device Manufacturing</t>
  </si>
  <si>
    <t>31181 - Bread and Bakery Product Manufacturing</t>
  </si>
  <si>
    <t>5259 - Other Investment Pools and Funds</t>
  </si>
  <si>
    <t>999990 - Non-Operating Establishments</t>
  </si>
  <si>
    <t>321911 - Wood Window and Door Manufacturing</t>
  </si>
  <si>
    <t>333241 - Food Product Machinery Manufacturing</t>
  </si>
  <si>
    <t>513120 - Periodical Publishers</t>
  </si>
  <si>
    <t>52239 - Other Activities Related to Credit Intermediation</t>
  </si>
  <si>
    <t>33131 - Alumina and Aluminum Production and Processing</t>
  </si>
  <si>
    <t>4241 - Paper and Paper Product Merchant Wholesalers</t>
  </si>
  <si>
    <t>31191 - Snack Food Manufacturing</t>
  </si>
  <si>
    <t>33351 - Metalworking Machinery Manufacturing</t>
  </si>
  <si>
    <t>311920 - Coffee and Tea Manufacturing</t>
  </si>
  <si>
    <t>322291 - Sanitary Paper Product Manufacturing</t>
  </si>
  <si>
    <t>624410 - Child Care Services</t>
  </si>
  <si>
    <t>327390 - Other Concrete Product Manufacturing</t>
  </si>
  <si>
    <t>541612 - Human Resources Consulting Services</t>
  </si>
  <si>
    <t>333248 - All Other Industrial Machinery Manufacturing</t>
  </si>
  <si>
    <t>334310 - Audio and Video Equipment Manufacturing</t>
  </si>
  <si>
    <t>315990 - Apparel Accessories and Other Apparel Manufacturing</t>
  </si>
  <si>
    <t>311411 - Frozen Fruit, Juice, and Vegetable Manufacturing</t>
  </si>
  <si>
    <t>541110 - Offices of Lawyers</t>
  </si>
  <si>
    <t>33611 - Automobile and Light Duty Motor Vehicle Manufacturing</t>
  </si>
  <si>
    <t>71 - Arts, Entertainment, and Recreation</t>
  </si>
  <si>
    <t>713940 - Fitness and Recreational Sports Centers</t>
  </si>
  <si>
    <t>62142 - Outpatient Mental Health and Substance Abuse Centers</t>
  </si>
  <si>
    <t>Housewares and Specialties</t>
  </si>
  <si>
    <t>33221 - Cutlery and Handtool Manufacturing</t>
  </si>
  <si>
    <t>3115 - Dairy Product Manufacturing</t>
  </si>
  <si>
    <t>2122 - Metal Ore Mining</t>
  </si>
  <si>
    <t>324199 - All Other Petroleum and Coal Products Manufacturing</t>
  </si>
  <si>
    <t>1113 - Fruit and Tree Nut Farming</t>
  </si>
  <si>
    <t>333992 - Welding and Soldering Equipment Manufacturing</t>
  </si>
  <si>
    <t>5615 - Travel Arrangement and Reservation Services</t>
  </si>
  <si>
    <t>51211 - Motion Picture and Video Production</t>
  </si>
  <si>
    <t>3344 - Semiconductor and Other Electronic Component Manufacturing</t>
  </si>
  <si>
    <t>7111 - Performing Arts Companies</t>
  </si>
  <si>
    <t>314110 - Carpet and Rug Mills</t>
  </si>
  <si>
    <t>4231 - Motor Vehicle and Motor Vehicle Parts and Supplies Merchant Wholesalers</t>
  </si>
  <si>
    <t>Forest Products</t>
  </si>
  <si>
    <t>444 - Building Material and Garden Equipment and Supplies Dealers</t>
  </si>
  <si>
    <t>3332 - Industrial Machinery Manufacturing</t>
  </si>
  <si>
    <t>485310 - Taxi and Ridesharing Services</t>
  </si>
  <si>
    <t>3252 - Resin, Synthetic Rubber, and Artificial and Synthetic Fibers and Filaments Manufacturing</t>
  </si>
  <si>
    <t>711219 - Other Spectator Sports</t>
  </si>
  <si>
    <t>5418 - Advertising, Public Relations, and Related Services</t>
  </si>
  <si>
    <t>336612 - Boat Building</t>
  </si>
  <si>
    <t>3116 - Animal Slaughtering and Processing</t>
  </si>
  <si>
    <t>441222 - Boat Dealers</t>
  </si>
  <si>
    <t>2123 - Nonmetallic Mineral Mining and Quarrying</t>
  </si>
  <si>
    <t>332913 - Plumbing Fixture Fitting and Trim Manufacturing</t>
  </si>
  <si>
    <t>331410 - Nonferrous Metal (except Aluminum) Smelting and Refining</t>
  </si>
  <si>
    <t>33993 - Doll, Toy, and Game Manufacturing</t>
  </si>
  <si>
    <t>31194 - Seasoning and Dressing Manufacturing</t>
  </si>
  <si>
    <t>532490 - Other Commercial and Industrial Machinery and Equipment Rental and Leasing</t>
  </si>
  <si>
    <t>311999 - All Other Miscellaneous Food Manufacturing</t>
  </si>
  <si>
    <t>322110 - Pulp Mills</t>
  </si>
  <si>
    <t>212210 - Iron Ore Mining</t>
  </si>
  <si>
    <t>336211 - Motor Vehicle Body Manufacturing</t>
  </si>
  <si>
    <t>811192 - Car Washes</t>
  </si>
  <si>
    <t>54138 - Testing Laboratories and Services</t>
  </si>
  <si>
    <t>334515 - Instrument Manufacturing for Measuring and Testing Electricity and Electrical Signals</t>
  </si>
  <si>
    <t>6219 - Other Ambulatory Health Care Services</t>
  </si>
  <si>
    <t>Brewers</t>
  </si>
  <si>
    <t>312120 - Breweries</t>
  </si>
  <si>
    <t>311821 - Cookie and Cracker Manufacturing</t>
  </si>
  <si>
    <t>4413 - Automotive Parts, Accessories, and Tire Retailers</t>
  </si>
  <si>
    <t>541620 - Environmental Consulting Services</t>
  </si>
  <si>
    <t>423830 - Industrial Machinery and Equipment Merchant Wholesalers</t>
  </si>
  <si>
    <t>3314 - Nonferrous Metal (except Aluminum) Production and Processing</t>
  </si>
  <si>
    <t>457110 - Gasoline Stations with Convenience Stores</t>
  </si>
  <si>
    <t>212114 - Surface Coal Mining</t>
  </si>
  <si>
    <t>335311 - Power, Distribution, and Specialty Transformer Manufacturing</t>
  </si>
  <si>
    <t>2212 - Natural Gas Distribution</t>
  </si>
  <si>
    <t>456130 - Optical Goods Retailers</t>
  </si>
  <si>
    <t>62149 - Other Outpatient Care Centers</t>
  </si>
  <si>
    <t>4572 - Fuel Dealers</t>
  </si>
  <si>
    <t>711320 - Promoters of Performing Arts, Sports, and Similar Events without Facilities</t>
  </si>
  <si>
    <t>339940 - Office Supplies (except Paper) Manufacturing</t>
  </si>
  <si>
    <t>31141 - Frozen Food Manufacturing</t>
  </si>
  <si>
    <t>5239 - Other Financial Investment Activities</t>
  </si>
  <si>
    <t>483112 - Deep Sea Passenger Transportation</t>
  </si>
  <si>
    <t>5413 - Architectural, Engineering, and Related Services</t>
  </si>
  <si>
    <t>3353 - Electrical Equipment Manufacturing</t>
  </si>
  <si>
    <t>456120 - Cosmetics, Beauty Supplies, and Perfume Retailers</t>
  </si>
  <si>
    <t>327213 - Glass Container Manufacturing</t>
  </si>
  <si>
    <t>33999 - All Other Miscellaneous Manufacturing</t>
  </si>
  <si>
    <t>332912 - Fluid Power Valve and Hose Fitting Manufacturing</t>
  </si>
  <si>
    <t>81211 - Hair, Nail, and Skin Care Services</t>
  </si>
  <si>
    <t>325998 - All Other Miscellaneous Chemical Product and Preparation Manufacturing</t>
  </si>
  <si>
    <t>221116 - Geothermal Electric Power Generation</t>
  </si>
  <si>
    <t>333921 - Elevator and Moving Stairway Manufacturing</t>
  </si>
  <si>
    <t>322130 - Paperboard Mills</t>
  </si>
  <si>
    <t>623110 - Nursing Care Facilities (Skilled Nursing Facilities)</t>
  </si>
  <si>
    <t>52229 - Other Nondepository Credit Intermediation</t>
  </si>
  <si>
    <t>4244 - Grocery and Related Product Merchant Wholesalers</t>
  </si>
  <si>
    <t>311615 - Poultry Processing</t>
  </si>
  <si>
    <t>221118 - Other Electric Power Generation</t>
  </si>
  <si>
    <t>423910 - Sporting and Recreational Goods and Supplies Merchant Wholesalers</t>
  </si>
  <si>
    <t>Timber REITs</t>
  </si>
  <si>
    <t>335313 - Switchgear and Switchboard Apparatus Manufacturing</t>
  </si>
  <si>
    <t>621512 - Diagnostic Imaging Centers</t>
  </si>
  <si>
    <t>312112 - Bottled Water Manufacturing</t>
  </si>
  <si>
    <t>6214 - Outpatient Care Centers</t>
  </si>
  <si>
    <t>332 - Fabricated Metal Product Manufacturing</t>
  </si>
  <si>
    <t>332991 - Ball and Roller Bearing Manufacturing</t>
  </si>
  <si>
    <t>531390 - Other Activities Related to Real Estate</t>
  </si>
  <si>
    <t>522390 - Other Activities Related to Credit Intermediation</t>
  </si>
  <si>
    <t>56211 - Waste Collection</t>
  </si>
  <si>
    <t>512230 - Music Publishers</t>
  </si>
  <si>
    <t>541618 - Other Management Consulting Services</t>
  </si>
  <si>
    <t>32419 - Other Petroleum and Coal Products Manufacturing</t>
  </si>
  <si>
    <t>336414 - Guided Missile and Space Vehicle Manufacturing</t>
  </si>
  <si>
    <t>335314 - Relay and Industrial Control Manufacturing</t>
  </si>
  <si>
    <t>561710 - Exterminating and Pest Control Services</t>
  </si>
  <si>
    <t>441227 - Motorcycle, ATV, and All Other Motor Vehicle Dealers</t>
  </si>
  <si>
    <t>5321 - Automotive Equipment Rental and Leasing</t>
  </si>
  <si>
    <t>33122 - Rolling and Drawing of Purchased Steel</t>
  </si>
  <si>
    <t>523 - Securities, Commodity Contracts, and Other Financial Investments and Related Activities</t>
  </si>
  <si>
    <t>51611 - Radio Broadcasting Stations</t>
  </si>
  <si>
    <t>484122 - General Freight Trucking, Long-Distance, Less Than Truckload</t>
  </si>
  <si>
    <t>323117 - Books Printing</t>
  </si>
  <si>
    <t>459510 - Used Merchandise Retailers</t>
  </si>
  <si>
    <t>5131 - Newspaper, Periodical, Book, and Directory Publishers</t>
  </si>
  <si>
    <t>48311 - Deep Sea, Coastal, and Great Lakes Water Transportation</t>
  </si>
  <si>
    <t>32611 - Plastics Packaging Materials and Unlaminated Film and Sheet Manufacturing</t>
  </si>
  <si>
    <t>335220 - Major Household Appliance Manufacturing</t>
  </si>
  <si>
    <t>51821 - Computing Infrastructure Providers, Data Processing, Web Hosting, and Related Services</t>
  </si>
  <si>
    <t>458310 - Jewelry Retailers</t>
  </si>
  <si>
    <t>713110 - Amusement and Theme Parks</t>
  </si>
  <si>
    <t>31621 - Footwear Manufacturing</t>
  </si>
  <si>
    <t>32739 - Other Concrete Product Manufacturing</t>
  </si>
  <si>
    <t>518 - Computing Infrastructure Providers, Data Processing, Web Hosting, and Related Services</t>
  </si>
  <si>
    <t>623312 - Assisted Living Facilities for the Elderly</t>
  </si>
  <si>
    <t>424410 - General Line Grocery Merchant Wholesalers</t>
  </si>
  <si>
    <t>32561 - Soap and Cleaning Compound Manufacturing</t>
  </si>
  <si>
    <t>54 - Professional, Scientific, and Technical Services</t>
  </si>
  <si>
    <t>54181 - Advertising Agencies</t>
  </si>
  <si>
    <t>488119 - Other Airport Operations</t>
  </si>
  <si>
    <t>4885 - Freight Transportation Arrangement</t>
  </si>
  <si>
    <t>337214 - Office Furniture (except Wood) Manufacturing</t>
  </si>
  <si>
    <t>325613 - Surface Active Agent Manufacturing</t>
  </si>
  <si>
    <t>52232 - Financial Transactions Processing, Reserve, and Clearinghouse Activities</t>
  </si>
  <si>
    <t>336320 - Motor Vehicle Electrical and Electronic Equipment Manufacturing</t>
  </si>
  <si>
    <t>8111 - Automotive Repair and Maintenance</t>
  </si>
  <si>
    <t>322120 - Paper Mills</t>
  </si>
  <si>
    <t>Independent Power Producers and Energy Traders</t>
  </si>
  <si>
    <t>221112 - Fossil Fuel Electric Power Generation</t>
  </si>
  <si>
    <t>316990 - Other Leather and Allied Product Manufacturing</t>
  </si>
  <si>
    <t>541380 - Testing Laboratories and Services</t>
  </si>
  <si>
    <t>327211 - Flat Glass Manufacturing</t>
  </si>
  <si>
    <t>51612 - Television Broadcasting Stations</t>
  </si>
  <si>
    <t>337910 - Mattress Manufacturing</t>
  </si>
  <si>
    <t>81219 - Other Personal Care Services</t>
  </si>
  <si>
    <t>561613 - Armored Car Services</t>
  </si>
  <si>
    <t>312130 - Wineries</t>
  </si>
  <si>
    <t>561210 - Facilities Support Services</t>
  </si>
  <si>
    <t>Tires and Rubber</t>
  </si>
  <si>
    <t>32621 - Tire Manufacturing</t>
  </si>
  <si>
    <t>31135 - Chocolate and Confectionery Manufacturing</t>
  </si>
  <si>
    <t>3119 - Other Food Manufacturing</t>
  </si>
  <si>
    <t>337126 - Household Furniture (except Wood and Upholstered) Manufacturing</t>
  </si>
  <si>
    <t>459410 - Office Supplies and Stationery Retailers</t>
  </si>
  <si>
    <t>3256 - Soap, Cleaning Compound, and Toilet Preparation Manufacturing</t>
  </si>
  <si>
    <t>53131 - Real Estate Property Managers</t>
  </si>
  <si>
    <t>2213 - Water, Sewage and Other Systems</t>
  </si>
  <si>
    <t>336214 - Travel Trailer and Camper Manufacturing</t>
  </si>
  <si>
    <t>711310 - Promoters of Performing Arts, Sports, and Similar Events with Facilities</t>
  </si>
  <si>
    <t>236116 - New Multifamily Housing Construction (except For-Sale Builders)</t>
  </si>
  <si>
    <t>3113 - Sugar and Confectionery Product Manufacturing</t>
  </si>
  <si>
    <t>522220 - Sales Financing</t>
  </si>
  <si>
    <t>236220 - Commercial and Institutional Building Construction</t>
  </si>
  <si>
    <t>336 - Transportation Equipment Manufacturing</t>
  </si>
  <si>
    <t>31161 - Animal Slaughtering and Processing</t>
  </si>
  <si>
    <t>321999 - All Other Miscellaneous Wood Product Manufacturing</t>
  </si>
  <si>
    <t>532120 - Truck, Utility Trailer, and RV (Recreational Vehicle) Rental and Leasing</t>
  </si>
  <si>
    <t>541990 - All Other Professional, Scientific, and Technical Services</t>
  </si>
  <si>
    <t>313110 - Fiber, Yarn, and Thread Mills</t>
  </si>
  <si>
    <t>8123 - Drycleaning and Laundry Services</t>
  </si>
  <si>
    <t>49211 - Couriers and Express Delivery Services</t>
  </si>
  <si>
    <t>212312 - Crushed and Broken Limestone Mining and Quarrying</t>
  </si>
  <si>
    <t>33111 - Iron and Steel Mills and Ferroalloy Manufacturing</t>
  </si>
  <si>
    <t>5322 - Consumer Goods Rental</t>
  </si>
  <si>
    <t>311919 - Other Snack Food Manufacturing</t>
  </si>
  <si>
    <t>7139 - Other Amusement and Recreation Industries</t>
  </si>
  <si>
    <t>325130 - Synthetic Dye and Pigment Manufacturing</t>
  </si>
  <si>
    <t>332312 - Fabricated Structural Metal Manufacturing</t>
  </si>
  <si>
    <t>316 - Leather and Allied Product Manufacturing</t>
  </si>
  <si>
    <t>532281 - Formal Wear and Costume Rental</t>
  </si>
  <si>
    <t>5614 - Business Support Services</t>
  </si>
  <si>
    <t>483212 - Inland Water Passenger Transportation</t>
  </si>
  <si>
    <t>4599 - Other Miscellaneous Retailers</t>
  </si>
  <si>
    <t>337127 - Institutional Furniture Manufacturing</t>
  </si>
  <si>
    <t>212319 - Other Crushed and Broken Stone Mining and Quarrying</t>
  </si>
  <si>
    <t>423 - Merchant Wholesalers, Durable Goods</t>
  </si>
  <si>
    <t>336212 - Truck Trailer Manufacturing</t>
  </si>
  <si>
    <t>5122 - Sound Recording Industries</t>
  </si>
  <si>
    <t>924110 - Administration of Air and Water Resource and Solid Waste Management Programs</t>
  </si>
  <si>
    <t>56221 - Waste Treatment and Disposal</t>
  </si>
  <si>
    <t>423610 - Electrical Apparatus and Equipment, Wiring Supplies, and Related Equipment Merchant Wholesalers</t>
  </si>
  <si>
    <t>325110 - Petrochemical Manufacturing</t>
  </si>
  <si>
    <t>31192 - Coffee and Tea Manufacturing</t>
  </si>
  <si>
    <t>424340 - Footwear Merchant Wholesalers</t>
  </si>
  <si>
    <t>321211 - Hardwood Veneer and Plywood Manufacturing</t>
  </si>
  <si>
    <t>5419 - Other Professional, Scientific, and Technical Services</t>
  </si>
  <si>
    <t>449 - Furniture, Home Furnishings, Electronics, and Appliance Retailers</t>
  </si>
  <si>
    <t>238190 - Other Foundation, Structure, and Building Exterior Contractors</t>
  </si>
  <si>
    <t>33621 - Motor Vehicle Body and Trailer Manufacturing</t>
  </si>
  <si>
    <t>522 - Credit Intermediation and Related Activities</t>
  </si>
  <si>
    <t>311230 - Breakfast Cereal Manufacturing</t>
  </si>
  <si>
    <t>SP_EXCHANGE</t>
  </si>
  <si>
    <t>SP_PRICE_CLOSE</t>
  </si>
  <si>
    <t>NASDAQGS</t>
  </si>
  <si>
    <t>NASDAQCM</t>
  </si>
  <si>
    <t>NYSE</t>
  </si>
  <si>
    <t>NASDAQGM</t>
  </si>
  <si>
    <t>SP_TOTAL_REV</t>
  </si>
  <si>
    <t>SP_EBITDA</t>
  </si>
  <si>
    <t>SP_EBIT</t>
  </si>
  <si>
    <t>IQ_CASH_OPER</t>
  </si>
  <si>
    <t>SP_CURRENT_ASSETS</t>
  </si>
  <si>
    <t>SP_CURRENT_LIAB</t>
  </si>
  <si>
    <t>Net Income &gt; 0</t>
  </si>
  <si>
    <t>Cash flow from Op &gt; 0</t>
  </si>
  <si>
    <t>RoA</t>
  </si>
  <si>
    <t>Delta RoA &gt; 0</t>
  </si>
  <si>
    <t>CFO &gt; Net Income</t>
  </si>
  <si>
    <t>Debt / Asset</t>
  </si>
  <si>
    <t>Delta LT Debt / Asset &lt; 0</t>
  </si>
  <si>
    <t>Current Asset / Liability</t>
  </si>
  <si>
    <t>Delta C Asset / Liability &gt; 0</t>
  </si>
  <si>
    <t>EBIT Margin</t>
  </si>
  <si>
    <t>Delta EBIT Margin &gt; 0</t>
  </si>
  <si>
    <t>Rev / Asset</t>
  </si>
  <si>
    <t>Delta Rev / Asset &gt; 0</t>
  </si>
  <si>
    <t>Delta O/S shares &lt; 0</t>
  </si>
  <si>
    <t>Sum</t>
  </si>
  <si>
    <t>Target</t>
  </si>
  <si>
    <t>Mean</t>
  </si>
  <si>
    <t>Standard Error</t>
  </si>
  <si>
    <t>Median</t>
  </si>
  <si>
    <t>Mode</t>
  </si>
  <si>
    <t>Standard Deviation</t>
  </si>
  <si>
    <t>Sample Variance</t>
  </si>
  <si>
    <t>Kurtosis</t>
  </si>
  <si>
    <t>Skewness</t>
  </si>
  <si>
    <t>Range</t>
  </si>
  <si>
    <t>Minimum</t>
  </si>
  <si>
    <t>Maximum</t>
  </si>
  <si>
    <t>Count</t>
  </si>
  <si>
    <t>sum</t>
  </si>
  <si>
    <t>OTCPK</t>
  </si>
  <si>
    <t>OTCQB</t>
  </si>
  <si>
    <t>334413 - Semiconductor and Related Device Manufacturing</t>
  </si>
  <si>
    <t>332993 - Ammunition (except Small Arms) Manufacturing</t>
  </si>
  <si>
    <t>4247 - Petroleum and Petroleum Products Merchant Wholesalers</t>
  </si>
  <si>
    <t>BATS</t>
  </si>
  <si>
    <t>BMV</t>
  </si>
  <si>
    <t>允䅁䑁䅯䅁䍁䅁䅁䅁䡁䅁䅁䅕䅁䍁䅣睗求䍁䄴杚ㅂ䝁䄴䅚桂䝁䄰党畂䡁䅑兙獂䍁䄴䅥獂䡁䅍䅥摂䑁䅫兌歂䝁䅫兢瑁䙁䅍睙療䡁䅉党穂䍁䅣光歁䕁䅅䅊硁䅁䅁䅎䅁䝁䅁䅁湁䙁䅳党畁䝁䅙兤畂䝁䅑兙瑂䝁䅕杢あ䝁䅅䅢畁䡁䅧䅢穂䡁䅧兘㕁䍁䄰䅚灂䝁䄰兌呂䝁䅍睢祂䝁䅕督湁䍁䅅䅊䍂䍁䅑李㙁䍁䅑村歁䑁䅑䅎㉁䑁䅅䅁ㅁ䅁䅁䅘䅁䍁䅣睗求䍁䄴杚ㅂ䝁䄴䅚桂䝁䄰党畂䡁䅑兙獂䍁䄴䅥獂䡁䅍䅥摂䑁䅫兌歂䝁䅫兢瑁䙁䅍睙療䡁䅉党穂䍁䅣光歁䕁䅍䅊穁䑁䅯䅊䉂䕁䅑䅊穁䅁䅁李䅁䕁䅷䅁湁䙁䅳杚ㅂ䝁䄴䅚桂䝁䄰党畂䡁䅑兙獂䍁䄴䅥獂䡁䅍䅥摂䑁䅫兌歂䝁䅫兢瑁䙁䅍睙療䡁䅉党穂䍁䅣光歁䕁䅅䅊硁䅁䅁睎䅁䙁䅷䅁湁䙁䅳杚ㅂ䝁䄴䅚桂䝁䄰党畂䡁䅑兙獂䍁䄴䅥獂䡁䅍䅥摂䑁䅫兌歂䝁䅫兢瑁䙁䅍睙療䡁䅉党穂䍁䅣光歁䕁䅉䅊㉁䑁䅯䅊䍂䍁䅑䅎ぁ䑁䅙免䅁䑁䅧䅁奂䅁䅁睊扂䝁䅙兤畂䝁䅑兙瑂䝁䅕杢あ䝁䅅䅢畁䡁䅧䅢穂䡁䅧兘㕁䍁䄰䅚灂䝁䄰兌呂䝁䅍睢祂䝁䅕督湁䍁䅅䅊䑂䍁䅑睍㙁䍁䅑兑䕂䍁䅑睍䅁䑁䅫䅁啁䅁䅁䅐⭁䕁䅍兤祂䡁䅉党畂䡁䅑䅁䕁䅁䅁䅆䅁䑁䅷材兂䡁䅉兡瑂䝁䅅杣㕂䅁䅁允䅁䍁䅷䅁䑂䝁䅅督潂䍁䅁杚祂䝁䄸兢杁䕁䄸䅣穂䍁䄴䅉潁䍁䅑䅍睁䑁䅁克䅁䍁䅳䅁䝂䅁䅁睑療䝁䄰兢療䝁䄴䅉呂䝁䅧兙祂䝁䅕督杁䕁䄸兤あ䡁䅍䅤桂䝁䄴䅚灂䝁䄴睚杁䍁䅧兙橂䡁䅑兤桂䝁䅷克䅁䉁䅷䅁允䅁䅁睑ㅂ䡁䅉杣求䝁䄴䅤䅁䅁䅕䅁潁䅁䅁䅒桂䡁䅫䅉䑂䝁䅷睢穂䝁䅕䅉兂䡁䅉兡橂䝁䅕䅉潁䍁䅑克䅁䉁䅯䅁奁䅁䅁兒䍂䕁䅫䅖杁䍁䅧䅊睁䑁䅁䅍灁䅁䅁克䅁䉁䅷䅁䙂䕁䅉兓啂䕁䅑兑杁䍁䅧䅊睁䑁䅁䅍灁䅁䅁睊䅁䉁䅙䅁䙂䝁䄴䅤灂䡁䅑入杁䕁䅫䅒杁䅁䅁睆䅁䉁䅯䅁䙂䝁䄴䅤灂䡁䅑入杁䕁䄴兙瑂䝁䅕䅉䅁䅁䅫䅁啁䅁䅁兒㑂䝁䅍䅡桂䝁䄴睚求䍁䅁䅁呁䅁䅁杇䅁䕁䅫兕時䕁䅍兑呂䕁䅧睘偂䙁䅁兒卂䅁䅁杋䅁䉁䅧䅁䩂䙁䅅睘䩂䕁䄴䅒噂䙁䅍䅖卂䙁䅫䅁桁䅁䅁䅊䅁䕁䅫兕時䕁䅫杔䕂䙁䅕睕啂䙁䅉兗時䕁䅣杕偂䙁䅕䅕䅁䉁䄸䅁敁䅁䅁兓剂䙁䄸䅔啂䙁䄸䅒䙂䕁䅉䅖時䕁䅉杔䱂䅁䅁兄䅁䍁䅧䅁䩂䙁䅅睘兂䙁䅉兓乂䕁䅅杕婂䙁䄸兓佂䕁䅑兖呂䙁䅑杕婂䅁䅁䅆䅁䉁䅑䅁䩂䙁䅅睘呂䕁䅕睑啂䕁䄸杕䅁䉁䄰䅁啁䅁䅁兓畂䝁䅑兤穂䡁䅑杣㕂䍁䅁䅁楁䅁䅁䅉䅁䕁䅫杢歂䡁䅕督あ䡁䅉入杁䕁䅣杣療䡁䅕䅣杁䅁䅁䅉䅁䅁䅧䅁䵂䙁䅑兔䅁䅁䅳䅁䵁䅁䅁䅔啂䕁䄰兌硁䅁䅁杄䅁䍁䅷䅁䵂䝁䄸杢湂䍁䄰䅖求䡁䅉兢杁䕁䅑党楂䡁䅑䅉潁䍁䅑䅍睁䑁䅁克䅁䅁䄸䅁㉁䅁䅁兔桂䡁䅉睡求䡁䅑䅉䑂䝁䅅䅣灂䡁䅑兙獂䝁䅫来桂䡁䅑兡療䝁䄴䅉潁䍁䅑兔灁䅁䅁兇䅁䉁䅧䅁佂䕁䅅兓䑂䙁䅍䅉䑂䝁䄸䅚求䍁䅁䅁橁䅁䅁杆䅁䕁䄴兑䩂䕁䅍睕時䕁䅍睔䕂䕁䅕䅁䅁䅁䅁䅊䅁䕁䄴党あ䍁䅁兓畂䝁䅍睢瑂䝁䅕䅉潁䍁䅑䅍睁䑁䅁克䅁䍁䅕䅁䵃䅁䅁睔睂䡁䅑兡療䝁䄴督㙁䕁䅍兤祂䡁䅉児噂䙁䅍䅒獁䕁䄰兙湂䑁䄰睕あ䝁䅅杢歂䝁䅅杣歂䍁䅷睑療䝁䄴杤乂䝁䅕䅤潂䝁䄸䅚㥁䙁䅉䅌䝂䝁䅫䅢灂䝁䄴睚坂䝁䅕杣㥁䕁䅍兤祂䡁䅉党畂䡁䅑睌卂䝁䅕督あ䝁䅅䅤求䝁䅑䅁䥁䅁䅁䅅䅁䙁䅁杣灂䝁䄰兙祂䡁䅫䅁䍁䅁䅁䅊䅁䙁䅁杣灂䝁䄰兙祂䡁䅫䅉䩂䝁䄴䅚ㅂ䡁䅍䅤祂䡁䅫䅉䅁䉁䅕䅁十䅁䅁睕兂䕁䅣䅖桂䝁䅉䅢求䅁䅁睍䅁䍁䅑䅁呂䙁䅁睘䑂䙁䅕杕卂䕁䅕杔啂䙁䄸兑呂䙁䅍兒啂䙁䅍䅁畁䅁䅁䅉䅁䙁䅍䅕時䕁䅍兖卂䙁䅉兒佂䙁䅑睘䵂䕁䅫兑䍂䅁䅁䅅䅁䉁䅁䅁呂䙁䅁睘䙂䕁䅉兓啂䅁䅁䅋䅁䉁䅑䅁呂䙁䅁睘䙂䕁䅉兓啂䕁䅑兑䅁䍁䅙䅁慁䅁䅁睕兂䙁䄸兒佂䙁䅑兓啂䙁䅫睘䩂䕁䅑䅁坁䅁䅁杈䅁䙁䅍䅕時䕁䅕杔啂䕁䅫䅖婂䙁䄸杔䉂䕁䄰兒䅁䅁䅙䅁奁䅁䅁睕兂䙁䄸兒奂䕁䅍䅓䉂䕁䄴睒䙂䅁䅁杅䅁䉁䅯䅁呂䙁䅁睘乂䕁䅅杕䱂䕁䅕䅖䑂䕁䅅䅕䅁䉁䅧䅁坁䅁䅁睕兂䙁䄸杔䙂䙁䅑睘䩂䕁䄴睑䅁䍁䅑䅁敁䅁䅁睕兂䙁䄸䅕卂䕁䅫睑䙂䙁䄸睑䵂䕁䄸睕䙂䅁䅁睁䅁䑁䅉䅁呂䙁䅁睘呂䕁䅧兑卂䕁䅕睕時䕁䄸兖啂䙁䄸䅕䙂䙁䅉兓偂䕁䅑睘䙂䕁䄴䅒䅁䉁䅳䅁杁䅁䅁睕兂䙁䄸䅖偂䙁䅑兑䵂䙁䄸兑呂䙁䅍兒啂䙁䅍䅁獁䅁䅁杇䅁䙁䅍䅕時䙁䅑睔啂䕁䅅䅔時䙁䅉兒坂䅁䅁权䅁䉁䅁䅁呂䝁䅕睙あ䝁䄸杣杁䅁䅁杈䅁䍁䅧䅁啂䝁䄸䅤桂䝁䅷䅉䉂䡁䅍督求䡁䅑督杁䍁䅧䅊睁䑁䅁䅍灁䅁䅁兌䅁䑁䅧䅁啂䝁䄸䅤桂䝁䅷䅉䑂䡁䅕杣祂䝁䅕杢あ䍁䅁兑穂䡁䅍党あ䡁䅍䅉潁䍁䅑䅍睁䑁䅁克䅁䍁䄸䅁䍂䅁䅁䅖療䡁䅑兙獂䍁䅁睑ㅂ䡁䅉杣求䝁䄴䅤杁䕁䅷兡桂䝁䅉兡獂䝁䅫䅤灂䝁䅕督杁䍁䅧䅊睁䑁䅁䅍灁䅁䅁充䅁䍁䅯䅁啂䝁䄸䅤桂䝁䅷䅉卂䝁䅕杤求䝁䄴兤求䍁䅁䅋歁䑁䅁䅍睁䍁䅫䅁䵁䅁䅁䅑䅁䙁䅳党畁䝁䅙兤畂䝁䅑兙瑂䝁䅕杢あ䝁䅅䅢畁䡁䅧䅢穂䡁䅧兘呂䝁䅧党求䡁䅑杍桁䍁䅑兑歁䑁䅅䅁睁䅁䅁䅕䅁䙁䅳党畁䝁䅙兤畂䝁䅑兙瑂䝁䅕杢あ䝁䅅䅢畁䡁䅧䅢穂䡁䅧兘呂䝁䅧党求䡁䅑杍桁䍁䅑村歁䑁䅙杏歁䕁䅉䅊ぁ䑁䅑李硁䅁䅁免䅁䕁䅷䅁扂䝁䅕杌浂䡁䅕杢歂䝁䅅兢求䝁䄴䅤桂䝁䅷杌㑂䝁䅷督㑂䙁䄰睕潂䝁䅕党あ䑁䅉光歁䕁䅍䅊穁䑁䅯䅊䉂䕁䅑䅊穁䅁䅁杍䅁䍁䅅䅁䵁䅉䅅䅁䕁䅁䅁睁偁䅁䅁兂䅁䅁䅁䕎兙兑䅯䅁䅁䅁䅯允䅁䅁䅅䅁䉁䅁䅁权䍁䅁䅁䍄䉁䅁䅁䅂䅁䅁䅍睄䅁䅁䅕䅁䅁䑁䝒䕅䭅䅁䅍䅁䭁䅁䅑䅁䉁䅁䅁允䅁䅁䅯兂䅁䅁杷允䅁䅁䅙䅁䑁䅁䄸䅁䙁䅁䅁䅁ぁ桒䉂权潁䅁䅁权䱁䅁䅁权䡁䅁䅁权䥁䅁䅁允䅁䅁䅅䅁䭁䍁䅫䅁䵁䅉䅅䅁䝁䅁䅁睁偁䅁䅁兂䅁䅁䅁䕎兙兑䅯权䅁䅁䅯睃䅁䅁䅯睂䅁䅁䅯䅃䅁䅁䅅䅁䉁䅁䅁权䵁䅁䅁䍄䉁䅁䅁杂䅁䅁䅍睄䅁䅁䅕䅁䅁䑁䝒䕅䭅䅁䅙䅁䭁䅁䅣䅁䭁䅁䅣䅁䭁䅁䅧䅁䉁䅁䅁允䅁䅁䅯元䅁䅁杷允䅁䅁䅙䅁䑁䅁䄸䅁䙁䅁䅁䅁ぁ桒䉂权乁䅁䅁权佁䅁䅁权䡁䅁䅁权䥁䅁䅁允䅁䅁䅅䅁䭁䅁䄸䅁䵁䅉䅅䅁䝁䅁䅁睁偁䅁䅁兂䅁䅁䅁䕎兙兑䅯䅊䅁䅁䅯杄䅁䅁䅯睂䅁䅁䅯䅃䅁䅁䅅䅁䉁䅁䅁权汁䅁䅁䍄䉁䅁䅁杂䅁䅁䅍睄䅁䅁䅕䅁䅁䑁䝒䕅䭅䉁䅁䅁䭁䅁䄴䅁䭁䅁䅣䅁䭁䅁䅧䅁䉁䅁䅁允䅁䅁䅯充䅁䅁杷允䅁䅁䅙䅁䑁䅁䄸䅁䙁䅁䅁䅁ぁ桒䉂权十䅁䅁权䡁䅁䅁权䡁䅁䅁权䥁䅁䅁允䅁䅁䅅䅁䭁䉁䅍䅁䵁䅉䅅䅁䝁䅁䅁睁偁䅁䅁兂䅁䅁䅁䕎兙兑䅯䅆䅁䅁䅯睂䅁䅁䅯睂䅁䅁䅯䅃䅁䅁䅅䅁䉁䅁䅁权噁䅁䅁䍄䉁䅁䅁杂䅁䅁䅍睄䅁䅁䅕䅁䅁䑁䝒䕅䭅䉁䅙䅁䭁䅁䅣䅁䭁䅁䅣䅁䭁䅁䅧䅁䉁䅁䅁允䅁䅁䅯睆䅁䅁杷允䅁䅁䅙䅁䑁䅁䄸䅁䙁䅁䅁䅁ぁ桒䉂权奁䅁䅁权䡁䅁䅁权䡁䅁䅁权䥁䅁䅁允䅁䅁䅅䅁䭁䉁䅫䅁䵁䅉䅅䅁䝁䅁䅁睁偁䅁䅁兂䅁䅁䅁䕎兙兑䅯睁䅁䅁䅯兂䅁䅁䅯睂䅁䅁䅯䅃䅁䅁䅅䅁䉁䅁䅁权慁䅁䅁䍄䉁䅁䅁杂䅁䅁䅍睄䅁䅁䅕䅁䅁䑁䝒䕅䭅䍁䄴䅁䭁䅁䅳䅁䭁䅁䅣䅁䭁䅁䅧䅁䉁䅁䅁允䅁䅁䅯睌䅁䅁杷允䅁䅁䅙䅁䑁䅁䄸䅁䙁䅁䅁䅁ぁ桒䉂权扁䅁䅁权佁䅁䅁权䡁䅁䅁权䥁䅁䅁允䅁䅁䅅䅁䭁䉁䅷䅁䵁䅉䅅䅁䝁䅁䅁睁偁䅁䅁兂䅁䅁䅁䕎兙兑䅯先䅁䅁䅯睂䅁䅁䅯睂䅁䅁䅯䅃䅁䅁䅅䅁䉁䅁䅁权敁䅁䅁䍄䉁䅁䅁杂䅁䅁䅍睄䅁䅁䅕䅁䅁䑁䝒䕅䭅䉁䄸䅁䭁䅁䅣䅁䭁䅁䅣䅁䭁䅁䅧䅁䉁䅁䅁允䅁䅁䅯䅉䅁䅁杷允䅁䅁䅙䅁䑁䅁䄸䅁䙁䅁䅁䅁ぁ桒䉂权桁䅁䅁权䡁䅁䅁权䡁䅁䅁权䥁䅁䅁允䅁䅁䅅䅁䭁䍁䅉䅁䵁䅉䅅䅁䝁䅁䅁睁偁䅁䅁兂䅁䅁䅁䕎兙兑䅯杋䅁䅁䅯杄䅁䅁䅯睂䅁䅁䅯䅃䅁䅁䅅䅁䉁䅁䅁权牁䅁䅁䍄䉁䅁䅁杂䅁䅁䅍睄䅁䅁䅕䅁䅁䑁䝒䕅䭅䉁䅳䅁䭁䅁䅳䅁䭁䅁䅣䅁䭁䅁䅧䅁䉁䅁䅁允䅁䅁䅯䅈䅁䅁杷允䅁䅁䅙䅁䑁䅁䄸䅁䙁䅁䅁䅁ぁ桒䉂权䅁䅁䅁权䍁䅁䅁权䡁䅁䅁权䥁䅁䅁允䅁䅁䅅䅁䭁䍁䅍䅁䵁䅉䅅䅁䝁䅁䅁睁偁䅁䅁兂䅁䅁䅁䕎兙兑䅯杊䅁䅁䅯杄䅁䅁䅯睂䅁䅁䅯䅃䅁䅁䅅䅁䉁䅁䅁权湁䅁䅁䍄䉁䅁䅁杂䅁䅁䅍睄䅁䅁䅕䅁䅁䑁䝒䕅䭅䍁䅑䅁䭁䅁䅳䅁䭁䅁䅣䅁䭁䅁䅧䅁䉁䅁䅁允䅁䅁䅯兊䅁䅁杷允䅁䅁䅙䅁䑁䅁䄸䅁䙁䅁䅁䅁ぁ桒䉂权䭁䅁䅁权佁䅁䅁权䡁䅁䅁权䥁䅁䅁允䅁䅁䅅䅁䭁䅁䅷䅁䵁䅉䅅䅁䝁䅁䅁睁偁䅁䅁兂䅁䅁䅁䕎兙兑䅯杋䅁䅁䅯睃䅁䅁䅯睂䅁䅁䅯䅃䅁䅁䅅䅁䉁䅁䅁权牁䅁䅁䍄䉁䅁䅁杂䅁䅁䅍睄䅁䅁䅕䅁䅁䑁䝒䕅䭅䍁䅙䅁䭁䅁䅳䅁䭁䅁䅣䅁䭁䅁䅧䅁䉁䅁䅁允䅁䅁䅯睊䅁䅁杷允䅁䅁䅙䅁䑁䅁䄸䅁䙁䅁䅁䅁ぁ桒䉂权潁䅁䅁权佁䅁䅁权䡁䅁䅁权䥁䅁䅁允䅁䅁䅅䅁䭁䍁䅫䅁䵁䅉䅅䅁䝁䅁䅁睁偁䅁䅁兂䅁䅁䅁䕎兙兑䅯兄䅁䅁䅯睃䅁䅁䅯睂䅁䅁䅯䅃䅁䅁䅅䅁䉁䅁䅁权偁䅁䅁䍄䉁䅁䅁杂䅁䅁䅍睄䅁䅁䅕䅁䅁䑁䝒䕅䭅䍁䅷䅁䭁䅁䅳䅁䭁䅁䅣䅁䭁䅁䅧䅁䉁䅁䅁允䅁䅁䅯兌䅁䅁杷允䅁䅁䅙䅁䑁䅁䄸䅁䙁䅁䅁䅁ぁ桒䉂权獁䅁䅁权佁䅁䅁权䡁䅁䅁权䥁䅁䅁允䅁䅁䅅䅁䭁䍁䄰䅁䵁䅉䅅䅁䝁䅁䅁睁偁䅁䅁兂䅁䅁䅁䕎兙兑䅯杌䅁䅁䅯杄䅁䅁䅯睂䅁䅁䅯䅃䅁䅁䅅䅁䉁䅁䅁权癁䅁䅁䍄䉁䅁䅁杂䅁䅁䅍睄䅁䅁䅕䅁䅁䑁䝒䕅䭅䉁䅁䅁䭁䅁䅳䅁䭁䅁䅣䅁䭁䅁䅧䅁䉁䅁䅁允䅁䅁䅯充䅁䅁杷允䅁䅁䅧䅁䵁䅉䅅䅁䙁䅁䅁权㍁䅁䅁权㑁䅁䅁权㕁䅁䅁权䕁䅁䅋权䥁䅁䅁䅆扂硦橃塳䘴剄䅑噐塂兮䥶㍌啕䑁瘶䥐桌橶䝊䅆ぁ䌴剘儸䵉硫䅑䙚奥㍒䭦煋唰䩁婢⬵䄷牥丫䅆歂㕖䡨㡤煯兲䅅䅁䉁䅁䅁权穁䅁䅁</t>
  </si>
  <si>
    <t>53111 - Lessors of Residential Buildings and Dwellings</t>
  </si>
  <si>
    <t>OTCQX</t>
  </si>
  <si>
    <t>NYSEAM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</si>
</sst>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name val="Calibri"/>
      <family val="2"/>
      <scheme val="minor"/>
    </font>
    <font>
      <i/>
      <sz val="11"/>
      <color theme="1"/>
      <name val="Calibri"/>
      <family val="2"/>
      <scheme val="minor"/>
    </font>
  </fonts>
  <fills count="6">
    <fill>
      <patternFill patternType="none"/>
    </fill>
    <fill>
      <patternFill patternType="gray125"/>
    </fill>
    <fill>
      <patternFill patternType="solid">
        <fgColor rgb="FF00B050"/>
        <bgColor indexed="64"/>
      </patternFill>
    </fill>
    <fill>
      <patternFill patternType="solid">
        <fgColor theme="7"/>
        <bgColor indexed="64"/>
      </patternFill>
    </fill>
    <fill>
      <patternFill patternType="solid">
        <fgColor rgb="FF00B0F0"/>
        <bgColor indexed="64"/>
      </patternFill>
    </fill>
    <fill>
      <patternFill patternType="solid">
        <fgColor theme="6" tint="0.7999816888943144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20">
    <xf numFmtId="0" fontId="0" fillId="0" borderId="0" xfId="0"/>
    <xf numFmtId="1" fontId="0" fillId="0" borderId="0" xfId="0" applyNumberFormat="1" applyAlignment="1">
      <alignment horizontal="left"/>
    </xf>
    <xf numFmtId="1" fontId="0" fillId="0" borderId="0" xfId="0" applyNumberFormat="1" applyAlignment="1">
      <alignment horizontal="right"/>
    </xf>
    <xf numFmtId="0" fontId="0" fillId="0" borderId="0" xfId="0" applyAlignment="1">
      <alignment horizontal="left"/>
    </xf>
    <xf numFmtId="0" fontId="0" fillId="0" borderId="0" xfId="0" applyAlignment="1">
      <alignment horizontal="right"/>
    </xf>
    <xf numFmtId="4" fontId="0" fillId="0" borderId="0" xfId="0" applyNumberFormat="1" applyAlignment="1">
      <alignment horizontal="right"/>
    </xf>
    <xf numFmtId="3" fontId="0" fillId="0" borderId="0" xfId="0" applyNumberFormat="1" applyAlignment="1">
      <alignment horizontal="right"/>
    </xf>
    <xf numFmtId="4" fontId="0" fillId="0" borderId="0" xfId="0" quotePrefix="1" applyNumberFormat="1" applyAlignment="1">
      <alignment horizontal="right"/>
    </xf>
    <xf numFmtId="3" fontId="0" fillId="0" borderId="0" xfId="0" quotePrefix="1" applyNumberFormat="1" applyAlignment="1">
      <alignment horizontal="right"/>
    </xf>
    <xf numFmtId="0" fontId="1" fillId="0" borderId="0" xfId="0" applyFont="1"/>
    <xf numFmtId="0" fontId="1" fillId="0" borderId="0" xfId="0" applyFont="1" applyAlignment="1">
      <alignment horizontal="center" wrapText="1"/>
    </xf>
    <xf numFmtId="0" fontId="0" fillId="0" borderId="0" xfId="0" applyAlignment="1">
      <alignment horizontal="center"/>
    </xf>
    <xf numFmtId="0" fontId="0" fillId="0" borderId="1" xfId="0" applyBorder="1"/>
    <xf numFmtId="0" fontId="3" fillId="0" borderId="2" xfId="0" applyFont="1" applyBorder="1" applyAlignment="1">
      <alignment horizontal="centerContinuous"/>
    </xf>
    <xf numFmtId="0" fontId="2" fillId="2" borderId="0" xfId="0" applyFont="1" applyFill="1" applyAlignment="1">
      <alignment horizontal="center" wrapText="1"/>
    </xf>
    <xf numFmtId="0" fontId="1" fillId="3" borderId="0" xfId="0" applyFont="1" applyFill="1" applyAlignment="1">
      <alignment horizontal="center" wrapText="1"/>
    </xf>
    <xf numFmtId="0" fontId="1" fillId="4" borderId="0" xfId="0" applyFont="1" applyFill="1" applyAlignment="1">
      <alignment horizontal="center" wrapText="1"/>
    </xf>
    <xf numFmtId="0" fontId="1" fillId="5" borderId="0" xfId="0" applyFont="1" applyFill="1" applyAlignment="1">
      <alignment horizontal="center" wrapText="1"/>
    </xf>
    <xf numFmtId="0" fontId="1" fillId="0" borderId="0" xfId="0" applyFont="1" applyAlignment="1">
      <alignment horizontal="center" wrapText="1"/>
    </xf>
    <xf numFmtId="0" fontId="0" fillId="0" borderId="0" xfId="0"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0345D-BF41-4115-8C61-7D63B67658DA}">
  <dimension ref="A1"/>
  <sheetViews>
    <sheetView workbookViewId="0"/>
  </sheetViews>
  <sheetFormatPr defaultRowHeight="14.25" x14ac:dyDescent="0.45"/>
  <sheetData>
    <row r="1" spans="1:1" x14ac:dyDescent="0.45">
      <c r="A1" t="s">
        <v>5381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726F-BF25-4F9D-AC88-1D79A38427B9}">
  <dimension ref="A1:Y2683"/>
  <sheetViews>
    <sheetView topLeftCell="K1" workbookViewId="0">
      <selection activeCell="L6" sqref="L6"/>
    </sheetView>
  </sheetViews>
  <sheetFormatPr defaultRowHeight="14.25" outlineLevelCol="1" x14ac:dyDescent="0.45"/>
  <cols>
    <col min="1" max="10" width="0" hidden="1" customWidth="1" outlineLevel="1"/>
    <col min="11" max="11" width="45.46484375" bestFit="1" customWidth="1" collapsed="1"/>
    <col min="12" max="20" width="8.86328125" style="11"/>
    <col min="24" max="24" width="16.53125" bestFit="1" customWidth="1"/>
    <col min="25" max="25" width="12.6640625" bestFit="1" customWidth="1"/>
  </cols>
  <sheetData>
    <row r="1" spans="1:25" x14ac:dyDescent="0.45">
      <c r="A1" s="18" t="s">
        <v>5345</v>
      </c>
      <c r="B1" s="18" t="s">
        <v>5346</v>
      </c>
      <c r="C1" s="18" t="s">
        <v>5348</v>
      </c>
      <c r="D1" s="18" t="s">
        <v>5349</v>
      </c>
      <c r="E1" s="18" t="s">
        <v>5351</v>
      </c>
      <c r="F1" s="18" t="s">
        <v>5353</v>
      </c>
      <c r="G1" s="18" t="s">
        <v>5355</v>
      </c>
      <c r="H1" s="18" t="s">
        <v>5357</v>
      </c>
      <c r="I1" s="18" t="s">
        <v>5358</v>
      </c>
      <c r="J1" s="10"/>
    </row>
    <row r="2" spans="1:25" x14ac:dyDescent="0.45">
      <c r="A2" s="18"/>
      <c r="B2" s="18"/>
      <c r="C2" s="18"/>
      <c r="D2" s="18"/>
      <c r="E2" s="18"/>
      <c r="F2" s="18"/>
      <c r="G2" s="18"/>
      <c r="H2" s="18"/>
      <c r="I2" s="18"/>
      <c r="J2" s="10"/>
      <c r="K2" s="9"/>
      <c r="L2" s="14" t="s">
        <v>5345</v>
      </c>
      <c r="M2" s="15" t="s">
        <v>5346</v>
      </c>
      <c r="N2" s="14" t="s">
        <v>5348</v>
      </c>
      <c r="O2" s="15" t="s">
        <v>5349</v>
      </c>
      <c r="P2" s="16" t="s">
        <v>5351</v>
      </c>
      <c r="Q2" s="17" t="s">
        <v>5353</v>
      </c>
      <c r="R2" s="17" t="s">
        <v>5355</v>
      </c>
      <c r="S2" s="14" t="s">
        <v>5357</v>
      </c>
      <c r="T2" s="16" t="s">
        <v>5358</v>
      </c>
      <c r="U2" s="18" t="s">
        <v>5359</v>
      </c>
    </row>
    <row r="3" spans="1:25" x14ac:dyDescent="0.45">
      <c r="A3" s="18"/>
      <c r="B3" s="18"/>
      <c r="C3" s="18"/>
      <c r="D3" s="18"/>
      <c r="E3" s="18"/>
      <c r="F3" s="18"/>
      <c r="G3" s="18"/>
      <c r="H3" s="18"/>
      <c r="I3" s="18"/>
      <c r="J3" s="10"/>
      <c r="K3" s="9"/>
      <c r="L3" s="14"/>
      <c r="M3" s="15"/>
      <c r="N3" s="14"/>
      <c r="O3" s="15"/>
      <c r="P3" s="16"/>
      <c r="Q3" s="17"/>
      <c r="R3" s="17"/>
      <c r="S3" s="14"/>
      <c r="T3" s="16"/>
      <c r="U3" s="18"/>
    </row>
    <row r="4" spans="1:25" x14ac:dyDescent="0.45">
      <c r="A4" s="18"/>
      <c r="B4" s="18"/>
      <c r="C4" s="18"/>
      <c r="D4" s="18"/>
      <c r="E4" s="18"/>
      <c r="F4" s="18"/>
      <c r="G4" s="18"/>
      <c r="H4" s="18"/>
      <c r="I4" s="18"/>
      <c r="J4" s="10"/>
      <c r="K4" s="9"/>
      <c r="L4" s="14"/>
      <c r="M4" s="15"/>
      <c r="N4" s="14"/>
      <c r="O4" s="15"/>
      <c r="P4" s="16"/>
      <c r="Q4" s="17"/>
      <c r="R4" s="17"/>
      <c r="S4" s="14"/>
      <c r="T4" s="16"/>
      <c r="U4" s="18"/>
    </row>
    <row r="5" spans="1:25" ht="14.65" thickBot="1" x14ac:dyDescent="0.5">
      <c r="A5" t="str" cm="1">
        <f t="array" ref="A5:A2588">_xlfn._xlws.FILTER('9-dim-Scores'!A:A,'9-dim-Scores'!AP:AP=1, "")</f>
        <v>Booz Allen Hamilton Holding Corporation (NYSE:BAH)</v>
      </c>
      <c r="B5" t="str" cm="1">
        <f t="array" ref="B5:B2673">_xlfn._xlws.FILTER('9-dim-Scores'!A:A,'9-dim-Scores'!AQ:AQ=1, "")</f>
        <v>Booz Allen Hamilton Holding Corporation (NYSE:BAH)</v>
      </c>
      <c r="C5" t="str" cm="1">
        <f t="array" ref="C5:C1802">_xlfn._xlws.FILTER('9-dim-Scores'!A:A,'9-dim-Scores'!AR:AR=1, "")</f>
        <v>Booz Allen Hamilton Holding Corporation (NYSE:BAH)</v>
      </c>
      <c r="D5" t="str" cm="1">
        <f t="array" ref="D5:D2683">_xlfn._xlws.FILTER('9-dim-Scores'!A:A,'9-dim-Scores'!AS:AS=1, "")</f>
        <v>Booz Allen Hamilton Holding Corporation (NYSE:BAH)</v>
      </c>
      <c r="E5" t="str" cm="1">
        <f t="array" ref="E5:E1415">_xlfn._xlws.FILTER('9-dim-Scores'!A:A,'9-dim-Scores'!AT:AT=1, "")</f>
        <v>Booz Allen Hamilton Holding Corporation (NYSE:BAH)</v>
      </c>
      <c r="F5" t="str" cm="1">
        <f t="array" ref="F5:F1262">_xlfn._xlws.FILTER('9-dim-Scores'!A:A,'9-dim-Scores'!AU:AU=1, "")</f>
        <v>Booz Allen Hamilton Holding Corporation (NYSE:BAH)</v>
      </c>
      <c r="G5" t="str" cm="1">
        <f t="array" ref="G5:G1826">_xlfn._xlws.FILTER('9-dim-Scores'!A:A,'9-dim-Scores'!AV:AV=1, "")</f>
        <v>Booz Allen Hamilton Holding Corporation (NYSE:BAH)</v>
      </c>
      <c r="H5" t="str" cm="1">
        <f t="array" ref="H5:H1647">_xlfn._xlws.FILTER('9-dim-Scores'!A:A,'9-dim-Scores'!AW:AW=1, "")</f>
        <v>Booz Allen Hamilton Holding Corporation (NYSE:BAH)</v>
      </c>
      <c r="I5" t="str" cm="1">
        <f t="array" ref="I5:I1076">_xlfn._xlws.FILTER('9-dim-Scores'!A:A,'9-dim-Scores'!AX:AX=1, "")</f>
        <v>Booz Allen Hamilton Holding Corporation (NYSE:BAH)</v>
      </c>
      <c r="K5" s="9" t="s">
        <v>5360</v>
      </c>
      <c r="L5" s="14"/>
      <c r="M5" s="15"/>
      <c r="N5" s="14"/>
      <c r="O5" s="15"/>
      <c r="P5" s="16"/>
      <c r="Q5" s="17"/>
      <c r="R5" s="17"/>
      <c r="S5" s="14"/>
      <c r="T5" s="16"/>
      <c r="U5" s="18"/>
    </row>
    <row r="6" spans="1:25" x14ac:dyDescent="0.45">
      <c r="A6" t="str">
        <v>Champion Homes, Inc. (NYSE:SKY)</v>
      </c>
      <c r="B6" t="str">
        <v>Champion Homes, Inc. (NYSE:SKY)</v>
      </c>
      <c r="C6" t="str">
        <v>Champion Homes, Inc. (NYSE:SKY)</v>
      </c>
      <c r="D6" t="str">
        <v>Champion Homes, Inc. (NYSE:SKY)</v>
      </c>
      <c r="E6" t="str">
        <v>Champion Homes, Inc. (NYSE:SKY)</v>
      </c>
      <c r="F6" t="str">
        <v>Champion Homes, Inc. (NYSE:SKY)</v>
      </c>
      <c r="G6" t="str">
        <v>Champion Homes, Inc. (NYSE:SKY)</v>
      </c>
      <c r="H6" t="str">
        <v>Champion Homes, Inc. (NYSE:SKY)</v>
      </c>
      <c r="I6" t="str">
        <v>Champion Homes, Inc. (NYSE:SKY)</v>
      </c>
      <c r="K6" s="1" t="s">
        <v>721</v>
      </c>
      <c r="L6" s="11">
        <f t="shared" ref="L6:L41" si="0">IF(COUNTIF(A:A,$K6)&gt;0,1,0)</f>
        <v>1</v>
      </c>
      <c r="M6" s="11">
        <f t="shared" ref="M6:M41" si="1">IF(COUNTIF(B:B,$K6)&gt;0,1,0)</f>
        <v>1</v>
      </c>
      <c r="N6" s="11">
        <f t="shared" ref="N6:N41" si="2">IF(COUNTIF(C:C,$K6)&gt;0,1,0)</f>
        <v>0</v>
      </c>
      <c r="O6" s="11">
        <f t="shared" ref="O6:O41" si="3">IF(COUNTIF(D:D,$K6)&gt;0,1,0)</f>
        <v>1</v>
      </c>
      <c r="P6" s="11">
        <f t="shared" ref="P6:P41" si="4">IF(COUNTIF(E:E,$K6)&gt;0,1,0)</f>
        <v>1</v>
      </c>
      <c r="Q6" s="11">
        <f t="shared" ref="Q6:Q41" si="5">IF(COUNTIF(F:F,$K6)&gt;0,1,0)</f>
        <v>1</v>
      </c>
      <c r="R6" s="11">
        <f t="shared" ref="R6:R41" si="6">IF(COUNTIF(G:G,$K6)&gt;0,1,0)</f>
        <v>1</v>
      </c>
      <c r="S6" s="11">
        <f t="shared" ref="S6:S41" si="7">IF(COUNTIF(H:H,$K6)&gt;0,1,0)</f>
        <v>1</v>
      </c>
      <c r="T6" s="11">
        <f t="shared" ref="T6:T41" si="8">IF(COUNTIF(I:I,$K6)&gt;0,1,0)</f>
        <v>0</v>
      </c>
      <c r="U6">
        <f>SUM(L6:T6)</f>
        <v>7</v>
      </c>
      <c r="X6" s="13" t="s">
        <v>5373</v>
      </c>
      <c r="Y6" s="13"/>
    </row>
    <row r="7" spans="1:25" x14ac:dyDescent="0.45">
      <c r="A7" t="str">
        <v>Civitas Resources, Inc. (NYSE:CIVI)</v>
      </c>
      <c r="B7" t="str">
        <v>Civitas Resources, Inc. (NYSE:CIVI)</v>
      </c>
      <c r="C7" t="str">
        <v>Civitas Resources, Inc. (NYSE:CIVI)</v>
      </c>
      <c r="D7" t="str">
        <v>Civitas Resources, Inc. (NYSE:CIVI)</v>
      </c>
      <c r="E7" t="str">
        <v>Civitas Resources, Inc. (NYSE:CIVI)</v>
      </c>
      <c r="F7" t="str">
        <v>Civitas Resources, Inc. (NYSE:CIVI)</v>
      </c>
      <c r="G7" t="str">
        <v>Civitas Resources, Inc. (NYSE:CIVI)</v>
      </c>
      <c r="H7" t="str">
        <v>Civitas Resources, Inc. (NYSE:CIVI)</v>
      </c>
      <c r="I7" t="str">
        <v>Civitas Resources, Inc. (NYSE:CIVI)</v>
      </c>
      <c r="K7" s="1" t="s">
        <v>2682</v>
      </c>
      <c r="L7" s="11">
        <f t="shared" si="0"/>
        <v>0</v>
      </c>
      <c r="M7" s="11">
        <f t="shared" si="1"/>
        <v>0</v>
      </c>
      <c r="N7" s="11">
        <f t="shared" si="2"/>
        <v>0</v>
      </c>
      <c r="O7" s="11">
        <f t="shared" si="3"/>
        <v>1</v>
      </c>
      <c r="P7" s="11">
        <f t="shared" si="4"/>
        <v>1</v>
      </c>
      <c r="Q7" s="11">
        <f t="shared" si="5"/>
        <v>1</v>
      </c>
      <c r="R7" s="11">
        <f t="shared" si="6"/>
        <v>0</v>
      </c>
      <c r="S7" s="11">
        <f t="shared" si="7"/>
        <v>0</v>
      </c>
      <c r="T7" s="11">
        <f t="shared" si="8"/>
        <v>0</v>
      </c>
      <c r="U7">
        <f t="shared" ref="U7:U41" si="9">SUM(L7:T7)</f>
        <v>3</v>
      </c>
    </row>
    <row r="8" spans="1:25" x14ac:dyDescent="0.45">
      <c r="A8" t="str">
        <v>Comfort Systems USA, Inc. (NYSE:FIX)</v>
      </c>
      <c r="B8" t="str">
        <v>Comfort Systems USA, Inc. (NYSE:FIX)</v>
      </c>
      <c r="C8" t="str">
        <v>Comfort Systems USA, Inc. (NYSE:FIX)</v>
      </c>
      <c r="D8" t="str">
        <v>Comfort Systems USA, Inc. (NYSE:FIX)</v>
      </c>
      <c r="E8" t="str">
        <v>Comfort Systems USA, Inc. (NYSE:FIX)</v>
      </c>
      <c r="F8" t="str">
        <v>Comfort Systems USA, Inc. (NYSE:FIX)</v>
      </c>
      <c r="G8" t="str">
        <v>Comfort Systems USA, Inc. (NYSE:FIX)</v>
      </c>
      <c r="H8" t="str">
        <v>Comfort Systems USA, Inc. (NYSE:FIX)</v>
      </c>
      <c r="I8" t="str">
        <v>Comfort Systems USA, Inc. (NYSE:FIX)</v>
      </c>
      <c r="K8" s="1" t="s">
        <v>2550</v>
      </c>
      <c r="L8" s="11">
        <f t="shared" si="0"/>
        <v>0</v>
      </c>
      <c r="M8" s="11">
        <f t="shared" si="1"/>
        <v>1</v>
      </c>
      <c r="N8" s="11">
        <f t="shared" si="2"/>
        <v>0</v>
      </c>
      <c r="O8" s="11">
        <f t="shared" si="3"/>
        <v>1</v>
      </c>
      <c r="P8" s="11">
        <f t="shared" si="4"/>
        <v>1</v>
      </c>
      <c r="Q8" s="11">
        <f t="shared" si="5"/>
        <v>1</v>
      </c>
      <c r="R8" s="11">
        <f t="shared" si="6"/>
        <v>0</v>
      </c>
      <c r="S8" s="11">
        <f t="shared" si="7"/>
        <v>0</v>
      </c>
      <c r="T8" s="11">
        <f t="shared" si="8"/>
        <v>1</v>
      </c>
      <c r="U8">
        <f t="shared" si="9"/>
        <v>5</v>
      </c>
      <c r="X8" t="s">
        <v>5361</v>
      </c>
      <c r="Y8">
        <v>3.9840664272890485</v>
      </c>
    </row>
    <row r="9" spans="1:25" x14ac:dyDescent="0.45">
      <c r="A9" t="str">
        <v>Matson, Inc. (NYSE:MATX)</v>
      </c>
      <c r="B9" t="str">
        <v>Matson, Inc. (NYSE:MATX)</v>
      </c>
      <c r="C9" t="str">
        <v>Matson, Inc. (NYSE:MATX)</v>
      </c>
      <c r="D9" t="str">
        <v>Matson, Inc. (NYSE:MATX)</v>
      </c>
      <c r="E9" t="str">
        <v>Matson, Inc. (NYSE:MATX)</v>
      </c>
      <c r="F9" t="str">
        <v>Matson, Inc. (NYSE:MATX)</v>
      </c>
      <c r="G9" t="str">
        <v>Matson, Inc. (NYSE:MATX)</v>
      </c>
      <c r="H9" t="str">
        <v>Matson, Inc. (NYSE:MATX)</v>
      </c>
      <c r="I9" t="str">
        <v>Matson, Inc. (NYSE:MATX)</v>
      </c>
      <c r="K9" s="1" t="s">
        <v>4264</v>
      </c>
      <c r="L9" s="11">
        <f t="shared" si="0"/>
        <v>1</v>
      </c>
      <c r="M9" s="11">
        <f t="shared" si="1"/>
        <v>1</v>
      </c>
      <c r="N9" s="11">
        <f t="shared" si="2"/>
        <v>1</v>
      </c>
      <c r="O9" s="11">
        <f t="shared" si="3"/>
        <v>1</v>
      </c>
      <c r="P9" s="11">
        <f t="shared" si="4"/>
        <v>0</v>
      </c>
      <c r="Q9" s="11">
        <f t="shared" si="5"/>
        <v>1</v>
      </c>
      <c r="R9" s="11">
        <f t="shared" si="6"/>
        <v>1</v>
      </c>
      <c r="S9" s="11">
        <f t="shared" si="7"/>
        <v>1</v>
      </c>
      <c r="T9" s="11">
        <f t="shared" si="8"/>
        <v>1</v>
      </c>
      <c r="U9">
        <f t="shared" si="9"/>
        <v>8</v>
      </c>
      <c r="X9" t="s">
        <v>5362</v>
      </c>
      <c r="Y9">
        <v>3.7791523433150356E-2</v>
      </c>
    </row>
    <row r="10" spans="1:25" x14ac:dyDescent="0.45">
      <c r="A10" t="str">
        <v>Pfizer Inc. (NYSE:PFE)</v>
      </c>
      <c r="B10" t="str">
        <v>Pfizer Inc. (NYSE:PFE)</v>
      </c>
      <c r="C10" t="str">
        <v>Pfizer Inc. (NYSE:PFE)</v>
      </c>
      <c r="D10" t="str">
        <v>Pfizer Inc. (NYSE:PFE)</v>
      </c>
      <c r="E10" t="str">
        <v>Pfizer Inc. (NYSE:PFE)</v>
      </c>
      <c r="F10" t="str">
        <v>Pfizer Inc. (NYSE:PFE)</v>
      </c>
      <c r="G10" t="str">
        <v>Pfizer Inc. (NYSE:PFE)</v>
      </c>
      <c r="H10" t="str">
        <v>Pfizer Inc. (NYSE:PFE)</v>
      </c>
      <c r="I10" t="str">
        <v>Pfizer Inc. (NYSE:PFE)</v>
      </c>
      <c r="K10" s="1" t="s">
        <v>1973</v>
      </c>
      <c r="L10" s="11">
        <f t="shared" si="0"/>
        <v>1</v>
      </c>
      <c r="M10" s="11">
        <f t="shared" si="1"/>
        <v>1</v>
      </c>
      <c r="N10" s="11">
        <f t="shared" si="2"/>
        <v>1</v>
      </c>
      <c r="O10" s="11">
        <f t="shared" si="3"/>
        <v>1</v>
      </c>
      <c r="P10" s="11">
        <f t="shared" si="4"/>
        <v>0</v>
      </c>
      <c r="Q10" s="11">
        <f t="shared" si="5"/>
        <v>1</v>
      </c>
      <c r="R10" s="11">
        <f t="shared" si="6"/>
        <v>1</v>
      </c>
      <c r="S10" s="11">
        <f t="shared" si="7"/>
        <v>0</v>
      </c>
      <c r="T10" s="11">
        <f t="shared" si="8"/>
        <v>1</v>
      </c>
      <c r="U10">
        <f t="shared" si="9"/>
        <v>7</v>
      </c>
      <c r="X10" t="s">
        <v>5363</v>
      </c>
      <c r="Y10">
        <v>4</v>
      </c>
    </row>
    <row r="11" spans="1:25" x14ac:dyDescent="0.45">
      <c r="A11" t="str">
        <v>Savers Value Village, Inc. (NYSE:SVV)</v>
      </c>
      <c r="B11" t="str">
        <v>Savers Value Village, Inc. (NYSE:SVV)</v>
      </c>
      <c r="C11" t="str">
        <v>Savers Value Village, Inc. (NYSE:SVV)</v>
      </c>
      <c r="D11" t="str">
        <v>Savers Value Village, Inc. (NYSE:SVV)</v>
      </c>
      <c r="E11" t="str">
        <v>Savers Value Village, Inc. (NYSE:SVV)</v>
      </c>
      <c r="F11" t="str">
        <v>Savers Value Village, Inc. (NYSE:SVV)</v>
      </c>
      <c r="G11" t="str">
        <v>Savers Value Village, Inc. (NYSE:SVV)</v>
      </c>
      <c r="H11" t="str">
        <v>Savers Value Village, Inc. (NYSE:SVV)</v>
      </c>
      <c r="I11" t="str">
        <v>Savers Value Village, Inc. (NYSE:SVV)</v>
      </c>
      <c r="K11" s="1" t="s">
        <v>1625</v>
      </c>
      <c r="L11" s="11">
        <f t="shared" si="0"/>
        <v>1</v>
      </c>
      <c r="M11" s="11">
        <f t="shared" si="1"/>
        <v>0</v>
      </c>
      <c r="N11" s="11">
        <f t="shared" si="2"/>
        <v>1</v>
      </c>
      <c r="O11" s="11">
        <f t="shared" si="3"/>
        <v>0</v>
      </c>
      <c r="P11" s="11">
        <f t="shared" si="4"/>
        <v>1</v>
      </c>
      <c r="Q11" s="11">
        <f t="shared" si="5"/>
        <v>0</v>
      </c>
      <c r="R11" s="11">
        <f t="shared" si="6"/>
        <v>1</v>
      </c>
      <c r="S11" s="11">
        <f t="shared" si="7"/>
        <v>1</v>
      </c>
      <c r="T11" s="11">
        <f t="shared" si="8"/>
        <v>0</v>
      </c>
      <c r="U11">
        <f t="shared" si="9"/>
        <v>5</v>
      </c>
      <c r="X11" t="s">
        <v>5364</v>
      </c>
      <c r="Y11">
        <v>0</v>
      </c>
    </row>
    <row r="12" spans="1:25" x14ac:dyDescent="0.45">
      <c r="A12" t="str">
        <v>Science Applications International Corporation (NASDAQGS:SAIC)</v>
      </c>
      <c r="B12" t="str">
        <v>Science Applications International Corporation (NASDAQGS:SAIC)</v>
      </c>
      <c r="C12" t="str">
        <v>Science Applications International Corporation (NASDAQGS:SAIC)</v>
      </c>
      <c r="D12" t="str">
        <v>Science Applications International Corporation (NASDAQGS:SAIC)</v>
      </c>
      <c r="E12" t="str">
        <v>Science Applications International Corporation (NASDAQGS:SAIC)</v>
      </c>
      <c r="F12" t="str">
        <v>Science Applications International Corporation (NASDAQGS:SAIC)</v>
      </c>
      <c r="G12" t="str">
        <v>Science Applications International Corporation (NASDAQGS:SAIC)</v>
      </c>
      <c r="H12" t="str">
        <v>Science Applications International Corporation (NASDAQGS:SAIC)</v>
      </c>
      <c r="I12" t="str">
        <v>Science Applications International Corporation (NASDAQGS:SAIC)</v>
      </c>
      <c r="K12" s="1" t="s">
        <v>3641</v>
      </c>
      <c r="L12" s="11">
        <f t="shared" si="0"/>
        <v>1</v>
      </c>
      <c r="M12" s="11">
        <f t="shared" si="1"/>
        <v>1</v>
      </c>
      <c r="N12" s="11">
        <f t="shared" si="2"/>
        <v>1</v>
      </c>
      <c r="O12" s="11">
        <f t="shared" si="3"/>
        <v>1</v>
      </c>
      <c r="P12" s="11">
        <f t="shared" si="4"/>
        <v>0</v>
      </c>
      <c r="Q12" s="11">
        <f t="shared" si="5"/>
        <v>1</v>
      </c>
      <c r="R12" s="11">
        <f t="shared" si="6"/>
        <v>1</v>
      </c>
      <c r="S12" s="11">
        <f t="shared" si="7"/>
        <v>0</v>
      </c>
      <c r="T12" s="11">
        <f t="shared" si="8"/>
        <v>1</v>
      </c>
      <c r="U12">
        <f t="shared" si="9"/>
        <v>7</v>
      </c>
      <c r="X12" t="s">
        <v>5365</v>
      </c>
      <c r="Y12">
        <v>2.5227080347481867</v>
      </c>
    </row>
    <row r="13" spans="1:25" x14ac:dyDescent="0.45">
      <c r="A13" t="str">
        <v>Talos Energy Inc. (NYSE:TALO)</v>
      </c>
      <c r="B13" t="str">
        <v>Talos Energy Inc. (NYSE:TALO)</v>
      </c>
      <c r="C13" t="str">
        <v>Talos Energy Inc. (NYSE:TALO)</v>
      </c>
      <c r="D13" t="str">
        <v>Talos Energy Inc. (NYSE:TALO)</v>
      </c>
      <c r="E13" t="str">
        <v>Talos Energy Inc. (NYSE:TALO)</v>
      </c>
      <c r="F13" t="str">
        <v>Talos Energy Inc. (NYSE:TALO)</v>
      </c>
      <c r="G13" t="str">
        <v>Talos Energy Inc. (NYSE:TALO)</v>
      </c>
      <c r="H13" t="str">
        <v>Talos Energy Inc. (NYSE:TALO)</v>
      </c>
      <c r="I13" t="str">
        <v>Talos Energy Inc. (NYSE:TALO)</v>
      </c>
      <c r="K13" s="1" t="s">
        <v>617</v>
      </c>
      <c r="L13" s="11">
        <f t="shared" si="0"/>
        <v>1</v>
      </c>
      <c r="M13" s="11">
        <f t="shared" si="1"/>
        <v>1</v>
      </c>
      <c r="N13" s="11">
        <f t="shared" si="2"/>
        <v>1</v>
      </c>
      <c r="O13" s="11">
        <f t="shared" si="3"/>
        <v>1</v>
      </c>
      <c r="P13" s="11">
        <f t="shared" si="4"/>
        <v>0</v>
      </c>
      <c r="Q13" s="11">
        <f t="shared" si="5"/>
        <v>0</v>
      </c>
      <c r="R13" s="11">
        <f t="shared" si="6"/>
        <v>1</v>
      </c>
      <c r="S13" s="11">
        <f t="shared" si="7"/>
        <v>1</v>
      </c>
      <c r="T13" s="11">
        <f t="shared" si="8"/>
        <v>1</v>
      </c>
      <c r="U13">
        <f t="shared" si="9"/>
        <v>7</v>
      </c>
      <c r="X13" t="s">
        <v>5366</v>
      </c>
      <c r="Y13">
        <v>6.3640558285830595</v>
      </c>
    </row>
    <row r="14" spans="1:25" x14ac:dyDescent="0.45">
      <c r="A14" t="str">
        <v>TEGNA Inc. (NYSE:TGNA)</v>
      </c>
      <c r="B14" t="str">
        <v>TEGNA Inc. (NYSE:TGNA)</v>
      </c>
      <c r="C14" t="str">
        <v>TEGNA Inc. (NYSE:TGNA)</v>
      </c>
      <c r="D14" t="str">
        <v>TEGNA Inc. (NYSE:TGNA)</v>
      </c>
      <c r="E14" t="str">
        <v>TEGNA Inc. (NYSE:TGNA)</v>
      </c>
      <c r="F14" t="str">
        <v>TEGNA Inc. (NYSE:TGNA)</v>
      </c>
      <c r="G14" t="str">
        <v>TEGNA Inc. (NYSE:TGNA)</v>
      </c>
      <c r="H14" t="str">
        <v>TEGNA Inc. (NYSE:TGNA)</v>
      </c>
      <c r="I14" t="str">
        <v>TEGNA Inc. (NYSE:TGNA)</v>
      </c>
      <c r="K14" s="1" t="s">
        <v>3509</v>
      </c>
      <c r="L14" s="11">
        <f t="shared" si="0"/>
        <v>0</v>
      </c>
      <c r="M14" s="11">
        <f t="shared" si="1"/>
        <v>1</v>
      </c>
      <c r="N14" s="11">
        <f t="shared" si="2"/>
        <v>1</v>
      </c>
      <c r="O14" s="11">
        <f t="shared" si="3"/>
        <v>1</v>
      </c>
      <c r="P14" s="11">
        <f t="shared" si="4"/>
        <v>1</v>
      </c>
      <c r="Q14" s="11">
        <f t="shared" si="5"/>
        <v>0</v>
      </c>
      <c r="R14" s="11">
        <f t="shared" si="6"/>
        <v>1</v>
      </c>
      <c r="S14" s="11">
        <f t="shared" si="7"/>
        <v>1</v>
      </c>
      <c r="T14" s="11">
        <f t="shared" si="8"/>
        <v>0</v>
      </c>
      <c r="U14">
        <f t="shared" si="9"/>
        <v>6</v>
      </c>
      <c r="X14" t="s">
        <v>5367</v>
      </c>
      <c r="Y14">
        <v>-1.0396099313340088</v>
      </c>
    </row>
    <row r="15" spans="1:25" x14ac:dyDescent="0.45">
      <c r="A15" t="str">
        <v>Watts Water Technologies, Inc. (NYSE:WTS)</v>
      </c>
      <c r="B15" t="str">
        <v>Watts Water Technologies, Inc. (NYSE:WTS)</v>
      </c>
      <c r="C15" t="str">
        <v>Watts Water Technologies, Inc. (NYSE:WTS)</v>
      </c>
      <c r="D15" t="str">
        <v>Watts Water Technologies, Inc. (NYSE:WTS)</v>
      </c>
      <c r="E15" t="str">
        <v>Watts Water Technologies, Inc. (NYSE:WTS)</v>
      </c>
      <c r="F15" t="str">
        <v>Watts Water Technologies, Inc. (NYSE:WTS)</v>
      </c>
      <c r="G15" t="str">
        <v>Watts Water Technologies, Inc. (NYSE:WTS)</v>
      </c>
      <c r="H15" t="str">
        <v>Watts Water Technologies, Inc. (NYSE:WTS)</v>
      </c>
      <c r="I15" t="str">
        <v>Watts Water Technologies, Inc. (NYSE:WTS)</v>
      </c>
      <c r="K15" s="1" t="s">
        <v>870</v>
      </c>
      <c r="L15" s="11">
        <f t="shared" si="0"/>
        <v>1</v>
      </c>
      <c r="M15" s="11">
        <f t="shared" si="1"/>
        <v>1</v>
      </c>
      <c r="N15" s="11">
        <f t="shared" si="2"/>
        <v>1</v>
      </c>
      <c r="O15" s="11">
        <f t="shared" si="3"/>
        <v>1</v>
      </c>
      <c r="P15" s="11">
        <f t="shared" si="4"/>
        <v>1</v>
      </c>
      <c r="Q15" s="11">
        <f t="shared" si="5"/>
        <v>1</v>
      </c>
      <c r="R15" s="11">
        <f t="shared" si="6"/>
        <v>1</v>
      </c>
      <c r="S15" s="11">
        <f t="shared" si="7"/>
        <v>1</v>
      </c>
      <c r="T15" s="11">
        <f t="shared" si="8"/>
        <v>0</v>
      </c>
      <c r="U15">
        <f t="shared" si="9"/>
        <v>8</v>
      </c>
      <c r="X15" t="s">
        <v>5368</v>
      </c>
      <c r="Y15">
        <v>-0.35265427187217174</v>
      </c>
    </row>
    <row r="16" spans="1:25" x14ac:dyDescent="0.45">
      <c r="A16" t="str">
        <v>Weatherford International plc (NASDAQGS:WFRD)</v>
      </c>
      <c r="B16" t="str">
        <v>Weatherford International plc (NASDAQGS:WFRD)</v>
      </c>
      <c r="C16" t="str">
        <v>Weatherford International plc (NASDAQGS:WFRD)</v>
      </c>
      <c r="D16" t="str">
        <v>Weatherford International plc (NASDAQGS:WFRD)</v>
      </c>
      <c r="E16" t="str">
        <v>Weatherford International plc (NASDAQGS:WFRD)</v>
      </c>
      <c r="F16" t="str">
        <v>Weatherford International plc (NASDAQGS:WFRD)</v>
      </c>
      <c r="G16" t="str">
        <v>Weatherford International plc (NASDAQGS:WFRD)</v>
      </c>
      <c r="H16" t="str">
        <v>Weatherford International plc (NASDAQGS:WFRD)</v>
      </c>
      <c r="I16" t="str">
        <v>Weatherford International plc (NASDAQGS:WFRD)</v>
      </c>
      <c r="K16" s="1" t="s">
        <v>868</v>
      </c>
      <c r="L16" s="11">
        <f t="shared" si="0"/>
        <v>0</v>
      </c>
      <c r="M16" s="11">
        <f t="shared" si="1"/>
        <v>1</v>
      </c>
      <c r="N16" s="11">
        <f t="shared" si="2"/>
        <v>1</v>
      </c>
      <c r="O16" s="11">
        <f t="shared" si="3"/>
        <v>1</v>
      </c>
      <c r="P16" s="11">
        <f t="shared" si="4"/>
        <v>1</v>
      </c>
      <c r="Q16" s="11">
        <f t="shared" si="5"/>
        <v>0</v>
      </c>
      <c r="R16" s="11">
        <f t="shared" si="6"/>
        <v>1</v>
      </c>
      <c r="S16" s="11">
        <f t="shared" si="7"/>
        <v>1</v>
      </c>
      <c r="T16" s="11">
        <f t="shared" si="8"/>
        <v>0</v>
      </c>
      <c r="U16">
        <f t="shared" si="9"/>
        <v>6</v>
      </c>
      <c r="X16" t="s">
        <v>5369</v>
      </c>
      <c r="Y16">
        <v>9</v>
      </c>
    </row>
    <row r="17" spans="1:25" x14ac:dyDescent="0.45">
      <c r="A17" t="str">
        <v>Workday, Inc. (NASDAQGS:WDAY)</v>
      </c>
      <c r="B17" t="str">
        <v>Workday, Inc. (NASDAQGS:WDAY)</v>
      </c>
      <c r="C17" t="str">
        <v>Workday, Inc. (NASDAQGS:WDAY)</v>
      </c>
      <c r="D17" t="str">
        <v>Workday, Inc. (NASDAQGS:WDAY)</v>
      </c>
      <c r="E17" t="str">
        <v>Workday, Inc. (NASDAQGS:WDAY)</v>
      </c>
      <c r="F17" t="str">
        <v>Workday, Inc. (NASDAQGS:WDAY)</v>
      </c>
      <c r="G17" t="str">
        <v>Workday, Inc. (NASDAQGS:WDAY)</v>
      </c>
      <c r="H17" t="str">
        <v>Workday, Inc. (NASDAQGS:WDAY)</v>
      </c>
      <c r="I17" t="str">
        <v>Workday, Inc. (NASDAQGS:WDAY)</v>
      </c>
      <c r="K17" s="1" t="s">
        <v>3797</v>
      </c>
      <c r="L17" s="11">
        <f t="shared" si="0"/>
        <v>1</v>
      </c>
      <c r="M17" s="11">
        <f t="shared" si="1"/>
        <v>1</v>
      </c>
      <c r="N17" s="11">
        <f t="shared" si="2"/>
        <v>1</v>
      </c>
      <c r="O17" s="11">
        <f t="shared" si="3"/>
        <v>0</v>
      </c>
      <c r="P17" s="11">
        <f t="shared" si="4"/>
        <v>1</v>
      </c>
      <c r="Q17" s="11">
        <f t="shared" si="5"/>
        <v>1</v>
      </c>
      <c r="R17" s="11">
        <f t="shared" si="6"/>
        <v>1</v>
      </c>
      <c r="S17" s="11">
        <f t="shared" si="7"/>
        <v>0</v>
      </c>
      <c r="T17" s="11">
        <f t="shared" si="8"/>
        <v>1</v>
      </c>
      <c r="U17">
        <f t="shared" si="9"/>
        <v>7</v>
      </c>
      <c r="X17" t="s">
        <v>5370</v>
      </c>
      <c r="Y17">
        <v>0</v>
      </c>
    </row>
    <row r="18" spans="1:25" x14ac:dyDescent="0.45">
      <c r="A18" t="str">
        <v>Zebra Technologies Corporation (NASDAQGS:ZBRA)</v>
      </c>
      <c r="B18" t="str">
        <v>Zebra Technologies Corporation (NASDAQGS:ZBRA)</v>
      </c>
      <c r="C18" t="str">
        <v>Zebra Technologies Corporation (NASDAQGS:ZBRA)</v>
      </c>
      <c r="D18" t="str">
        <v>Zebra Technologies Corporation (NASDAQGS:ZBRA)</v>
      </c>
      <c r="E18" t="str">
        <v>Zebra Technologies Corporation (NASDAQGS:ZBRA)</v>
      </c>
      <c r="F18" t="str">
        <v>Zebra Technologies Corporation (NASDAQGS:ZBRA)</v>
      </c>
      <c r="G18" t="str">
        <v>Zebra Technologies Corporation (NASDAQGS:ZBRA)</v>
      </c>
      <c r="H18" t="str">
        <v>Zebra Technologies Corporation (NASDAQGS:ZBRA)</v>
      </c>
      <c r="I18" t="str">
        <v>Zebra Technologies Corporation (NASDAQGS:ZBRA)</v>
      </c>
      <c r="K18" s="1" t="s">
        <v>3861</v>
      </c>
      <c r="L18" s="11">
        <f t="shared" si="0"/>
        <v>1</v>
      </c>
      <c r="M18" s="11">
        <f t="shared" si="1"/>
        <v>1</v>
      </c>
      <c r="N18" s="11">
        <f t="shared" si="2"/>
        <v>1</v>
      </c>
      <c r="O18" s="11">
        <f t="shared" si="3"/>
        <v>1</v>
      </c>
      <c r="P18" s="11">
        <f t="shared" si="4"/>
        <v>1</v>
      </c>
      <c r="Q18" s="11">
        <f t="shared" si="5"/>
        <v>0</v>
      </c>
      <c r="R18" s="11">
        <f t="shared" si="6"/>
        <v>0</v>
      </c>
      <c r="S18" s="11">
        <f t="shared" si="7"/>
        <v>1</v>
      </c>
      <c r="T18" s="11">
        <f t="shared" si="8"/>
        <v>0</v>
      </c>
      <c r="U18">
        <f t="shared" si="9"/>
        <v>6</v>
      </c>
      <c r="X18" t="s">
        <v>5371</v>
      </c>
      <c r="Y18">
        <v>9</v>
      </c>
    </row>
    <row r="19" spans="1:25" x14ac:dyDescent="0.45">
      <c r="A19" t="str">
        <v>Zoetis Inc. (NYSE:ZTS)</v>
      </c>
      <c r="B19" t="str">
        <v>Zoetis Inc. (NYSE:ZTS)</v>
      </c>
      <c r="C19" t="str">
        <v>Zoetis Inc. (NYSE:ZTS)</v>
      </c>
      <c r="D19" t="str">
        <v>Zoetis Inc. (NYSE:ZTS)</v>
      </c>
      <c r="E19" t="str">
        <v>Zoetis Inc. (NYSE:ZTS)</v>
      </c>
      <c r="F19" t="str">
        <v>Zoetis Inc. (NYSE:ZTS)</v>
      </c>
      <c r="G19" t="str">
        <v>Zoetis Inc. (NYSE:ZTS)</v>
      </c>
      <c r="H19" t="str">
        <v>Zoetis Inc. (NYSE:ZTS)</v>
      </c>
      <c r="I19" t="str">
        <v>Zoetis Inc. (NYSE:ZTS)</v>
      </c>
      <c r="K19" s="1" t="s">
        <v>712</v>
      </c>
      <c r="L19" s="11">
        <f t="shared" si="0"/>
        <v>1</v>
      </c>
      <c r="M19" s="11">
        <f t="shared" si="1"/>
        <v>1</v>
      </c>
      <c r="N19" s="11">
        <f t="shared" si="2"/>
        <v>1</v>
      </c>
      <c r="O19" s="11">
        <f t="shared" si="3"/>
        <v>1</v>
      </c>
      <c r="P19" s="11">
        <f t="shared" si="4"/>
        <v>0</v>
      </c>
      <c r="Q19" s="11">
        <f t="shared" si="5"/>
        <v>1</v>
      </c>
      <c r="R19" s="11">
        <f t="shared" si="6"/>
        <v>1</v>
      </c>
      <c r="S19" s="11">
        <f t="shared" si="7"/>
        <v>1</v>
      </c>
      <c r="T19" s="11">
        <f t="shared" si="8"/>
        <v>0</v>
      </c>
      <c r="U19">
        <f t="shared" si="9"/>
        <v>7</v>
      </c>
      <c r="X19" t="s">
        <v>5359</v>
      </c>
      <c r="Y19">
        <v>17753</v>
      </c>
    </row>
    <row r="20" spans="1:25" ht="14.65" thickBot="1" x14ac:dyDescent="0.5">
      <c r="A20" t="str">
        <v>ADMA Biologics, Inc. (NASDAQGM:ADMA)</v>
      </c>
      <c r="B20" t="str">
        <v>ADMA Biologics, Inc. (NASDAQGM:ADMA)</v>
      </c>
      <c r="C20" t="str">
        <v>ADMA Biologics, Inc. (NASDAQGM:ADMA)</v>
      </c>
      <c r="D20" t="str">
        <v>ADMA Biologics, Inc. (NASDAQGM:ADMA)</v>
      </c>
      <c r="E20" t="str">
        <v>ADMA Biologics, Inc. (NASDAQGM:ADMA)</v>
      </c>
      <c r="F20" t="str">
        <v>ADMA Biologics, Inc. (NASDAQGM:ADMA)</v>
      </c>
      <c r="G20" t="str">
        <v>ADMA Biologics, Inc. (NASDAQGM:ADMA)</v>
      </c>
      <c r="H20" t="str">
        <v>ADMA Biologics, Inc. (NASDAQGM:ADMA)</v>
      </c>
      <c r="I20" t="str">
        <v>Adobe Inc. (NASDAQGS:ADBE)</v>
      </c>
      <c r="K20" s="1" t="s">
        <v>3318</v>
      </c>
      <c r="L20" s="11">
        <f t="shared" si="0"/>
        <v>1</v>
      </c>
      <c r="M20" s="11">
        <f t="shared" si="1"/>
        <v>1</v>
      </c>
      <c r="N20" s="11">
        <f t="shared" si="2"/>
        <v>0</v>
      </c>
      <c r="O20" s="11">
        <f t="shared" si="3"/>
        <v>1</v>
      </c>
      <c r="P20" s="11">
        <f t="shared" si="4"/>
        <v>1</v>
      </c>
      <c r="Q20" s="11">
        <f t="shared" si="5"/>
        <v>1</v>
      </c>
      <c r="R20" s="11">
        <f t="shared" si="6"/>
        <v>0</v>
      </c>
      <c r="S20" s="11">
        <f t="shared" si="7"/>
        <v>1</v>
      </c>
      <c r="T20" s="11">
        <f t="shared" si="8"/>
        <v>0</v>
      </c>
      <c r="U20">
        <f t="shared" si="9"/>
        <v>6</v>
      </c>
      <c r="X20" s="12" t="s">
        <v>5372</v>
      </c>
      <c r="Y20" s="12">
        <v>4456</v>
      </c>
    </row>
    <row r="21" spans="1:25" x14ac:dyDescent="0.45">
      <c r="A21" t="str">
        <v>Adobe Inc. (NASDAQGS:ADBE)</v>
      </c>
      <c r="B21" t="str">
        <v>Adobe Inc. (NASDAQGS:ADBE)</v>
      </c>
      <c r="C21" t="str">
        <v>Adobe Inc. (NASDAQGS:ADBE)</v>
      </c>
      <c r="D21" t="str">
        <v>Adobe Inc. (NASDAQGS:ADBE)</v>
      </c>
      <c r="E21" t="str">
        <v>Adobe Inc. (NASDAQGS:ADBE)</v>
      </c>
      <c r="F21" t="str">
        <v>Adtalem Global Education Inc. (NYSE:ATGE)</v>
      </c>
      <c r="G21" t="str">
        <v>Adobe Inc. (NASDAQGS:ADBE)</v>
      </c>
      <c r="H21" t="str">
        <v>Adobe Inc. (NASDAQGS:ADBE)</v>
      </c>
      <c r="I21" t="str">
        <v>Alaska Air Group, Inc. (NYSE:ALK)</v>
      </c>
      <c r="K21" s="1" t="s">
        <v>3686</v>
      </c>
      <c r="L21" s="11">
        <f t="shared" si="0"/>
        <v>1</v>
      </c>
      <c r="M21" s="11">
        <f t="shared" si="1"/>
        <v>1</v>
      </c>
      <c r="N21" s="11">
        <f t="shared" si="2"/>
        <v>0</v>
      </c>
      <c r="O21" s="11">
        <f t="shared" si="3"/>
        <v>0</v>
      </c>
      <c r="P21" s="11">
        <f t="shared" si="4"/>
        <v>1</v>
      </c>
      <c r="Q21" s="11">
        <f t="shared" si="5"/>
        <v>0</v>
      </c>
      <c r="R21" s="11">
        <f t="shared" si="6"/>
        <v>0</v>
      </c>
      <c r="S21" s="11">
        <f t="shared" si="7"/>
        <v>1</v>
      </c>
      <c r="T21" s="11">
        <f t="shared" si="8"/>
        <v>0</v>
      </c>
      <c r="U21">
        <f t="shared" si="9"/>
        <v>4</v>
      </c>
    </row>
    <row r="22" spans="1:25" x14ac:dyDescent="0.45">
      <c r="A22" t="str">
        <v>Adtalem Global Education Inc. (NYSE:ATGE)</v>
      </c>
      <c r="B22" t="str">
        <v>Adtalem Global Education Inc. (NYSE:ATGE)</v>
      </c>
      <c r="C22" t="str">
        <v>Adtalem Global Education Inc. (NYSE:ATGE)</v>
      </c>
      <c r="D22" t="str">
        <v>Adtalem Global Education Inc. (NYSE:ATGE)</v>
      </c>
      <c r="E22" t="str">
        <v>Adtalem Global Education Inc. (NYSE:ATGE)</v>
      </c>
      <c r="F22" t="str">
        <v>Agnico Eagle Mines Limited (NYSE:AEM)</v>
      </c>
      <c r="G22" t="str">
        <v>Adtalem Global Education Inc. (NYSE:ATGE)</v>
      </c>
      <c r="H22" t="str">
        <v>Adtalem Global Education Inc. (NYSE:ATGE)</v>
      </c>
      <c r="I22" t="str">
        <v>Alkermes plc (NASDAQGS:ALKS)</v>
      </c>
      <c r="K22" s="1" t="s">
        <v>1374</v>
      </c>
      <c r="L22" s="11">
        <f t="shared" si="0"/>
        <v>1</v>
      </c>
      <c r="M22" s="11">
        <f t="shared" si="1"/>
        <v>1</v>
      </c>
      <c r="N22" s="11">
        <f t="shared" si="2"/>
        <v>1</v>
      </c>
      <c r="O22" s="11">
        <f t="shared" si="3"/>
        <v>1</v>
      </c>
      <c r="P22" s="11">
        <f t="shared" si="4"/>
        <v>0</v>
      </c>
      <c r="Q22" s="11">
        <f t="shared" si="5"/>
        <v>0</v>
      </c>
      <c r="R22" s="11">
        <f t="shared" si="6"/>
        <v>1</v>
      </c>
      <c r="S22" s="11">
        <f t="shared" si="7"/>
        <v>1</v>
      </c>
      <c r="T22" s="11">
        <f t="shared" si="8"/>
        <v>1</v>
      </c>
      <c r="U22">
        <f t="shared" si="9"/>
        <v>7</v>
      </c>
    </row>
    <row r="23" spans="1:25" x14ac:dyDescent="0.45">
      <c r="A23" t="str">
        <v>Agnico Eagle Mines Limited (NYSE:AEM)</v>
      </c>
      <c r="B23" t="str">
        <v>Agnico Eagle Mines Limited (NYSE:AEM)</v>
      </c>
      <c r="C23" t="str">
        <v>Agnico Eagle Mines Limited (NYSE:AEM)</v>
      </c>
      <c r="D23" t="str">
        <v>Agnico Eagle Mines Limited (NYSE:AEM)</v>
      </c>
      <c r="E23" t="str">
        <v>Agnico Eagle Mines Limited (NYSE:AEM)</v>
      </c>
      <c r="F23" t="str">
        <v>Alaska Air Group, Inc. (NYSE:ALK)</v>
      </c>
      <c r="G23" t="str">
        <v>Agnico Eagle Mines Limited (NYSE:AEM)</v>
      </c>
      <c r="H23" t="str">
        <v>Agnico Eagle Mines Limited (NYSE:AEM)</v>
      </c>
      <c r="I23" t="str">
        <v>Allison Transmission Holdings, Inc. (NYSE:ALSN)</v>
      </c>
      <c r="K23" s="1" t="s">
        <v>3431</v>
      </c>
      <c r="L23" s="11">
        <f t="shared" si="0"/>
        <v>1</v>
      </c>
      <c r="M23" s="11">
        <f t="shared" si="1"/>
        <v>1</v>
      </c>
      <c r="N23" s="11">
        <f t="shared" si="2"/>
        <v>1</v>
      </c>
      <c r="O23" s="11">
        <f t="shared" si="3"/>
        <v>1</v>
      </c>
      <c r="P23" s="11">
        <f t="shared" si="4"/>
        <v>1</v>
      </c>
      <c r="Q23" s="11">
        <f t="shared" si="5"/>
        <v>0</v>
      </c>
      <c r="R23" s="11">
        <f t="shared" si="6"/>
        <v>1</v>
      </c>
      <c r="S23" s="11">
        <f t="shared" si="7"/>
        <v>1</v>
      </c>
      <c r="T23" s="11">
        <f t="shared" si="8"/>
        <v>0</v>
      </c>
      <c r="U23">
        <f t="shared" si="9"/>
        <v>7</v>
      </c>
    </row>
    <row r="24" spans="1:25" x14ac:dyDescent="0.45">
      <c r="A24" t="str">
        <v>Alaska Air Group, Inc. (NYSE:ALK)</v>
      </c>
      <c r="B24" t="str">
        <v>Alaska Air Group, Inc. (NYSE:ALK)</v>
      </c>
      <c r="C24" t="str">
        <v>Alaska Air Group, Inc. (NYSE:ALK)</v>
      </c>
      <c r="D24" t="str">
        <v>Alaska Air Group, Inc. (NYSE:ALK)</v>
      </c>
      <c r="E24" t="str">
        <v>Allison Transmission Holdings, Inc. (NYSE:ALSN)</v>
      </c>
      <c r="F24" t="str">
        <v>Alkermes plc (NASDAQGS:ALKS)</v>
      </c>
      <c r="G24" t="str">
        <v>Alaska Air Group, Inc. (NYSE:ALK)</v>
      </c>
      <c r="H24" t="str">
        <v>Alaska Air Group, Inc. (NYSE:ALK)</v>
      </c>
      <c r="I24" t="str">
        <v>AMETEK, Inc. (NYSE:AME)</v>
      </c>
      <c r="K24" s="1" t="s">
        <v>4075</v>
      </c>
      <c r="L24" s="11">
        <f t="shared" si="0"/>
        <v>1</v>
      </c>
      <c r="M24" s="11">
        <f t="shared" si="1"/>
        <v>1</v>
      </c>
      <c r="N24" s="11">
        <f t="shared" si="2"/>
        <v>1</v>
      </c>
      <c r="O24" s="11">
        <f t="shared" si="3"/>
        <v>1</v>
      </c>
      <c r="P24" s="11">
        <f t="shared" si="4"/>
        <v>0</v>
      </c>
      <c r="Q24" s="11">
        <f t="shared" si="5"/>
        <v>1</v>
      </c>
      <c r="R24" s="11">
        <f t="shared" si="6"/>
        <v>1</v>
      </c>
      <c r="S24" s="11">
        <f t="shared" si="7"/>
        <v>0</v>
      </c>
      <c r="T24" s="11">
        <f t="shared" si="8"/>
        <v>0</v>
      </c>
      <c r="U24">
        <f t="shared" si="9"/>
        <v>6</v>
      </c>
    </row>
    <row r="25" spans="1:25" x14ac:dyDescent="0.45">
      <c r="A25" t="str">
        <v>Alkermes plc (NASDAQGS:ALKS)</v>
      </c>
      <c r="B25" t="str">
        <v>Alkermes plc (NASDAQGS:ALKS)</v>
      </c>
      <c r="C25" t="str">
        <v>Alkermes plc (NASDAQGS:ALKS)</v>
      </c>
      <c r="D25" t="str">
        <v>Alkermes plc (NASDAQGS:ALKS)</v>
      </c>
      <c r="E25" t="str">
        <v>AMETEK, Inc. (NYSE:AME)</v>
      </c>
      <c r="F25" t="str">
        <v>Allison Transmission Holdings, Inc. (NYSE:ALSN)</v>
      </c>
      <c r="G25" t="str">
        <v>Alkermes plc (NASDAQGS:ALKS)</v>
      </c>
      <c r="H25" t="str">
        <v>Alkermes plc (NASDAQGS:ALKS)</v>
      </c>
      <c r="I25" t="str">
        <v>AngloGold Ashanti plc (NYSE:AU)</v>
      </c>
      <c r="K25" s="1" t="s">
        <v>3824</v>
      </c>
      <c r="L25" s="11">
        <f t="shared" si="0"/>
        <v>0</v>
      </c>
      <c r="M25" s="11">
        <f t="shared" si="1"/>
        <v>1</v>
      </c>
      <c r="N25" s="11">
        <f t="shared" si="2"/>
        <v>1</v>
      </c>
      <c r="O25" s="11">
        <f t="shared" si="3"/>
        <v>1</v>
      </c>
      <c r="P25" s="11">
        <f t="shared" si="4"/>
        <v>0</v>
      </c>
      <c r="Q25" s="11">
        <f t="shared" si="5"/>
        <v>0</v>
      </c>
      <c r="R25" s="11">
        <f t="shared" si="6"/>
        <v>1</v>
      </c>
      <c r="S25" s="11">
        <f t="shared" si="7"/>
        <v>1</v>
      </c>
      <c r="T25" s="11">
        <f t="shared" si="8"/>
        <v>0</v>
      </c>
      <c r="U25">
        <f t="shared" si="9"/>
        <v>5</v>
      </c>
    </row>
    <row r="26" spans="1:25" x14ac:dyDescent="0.45">
      <c r="A26" t="str">
        <v>Allison Transmission Holdings, Inc. (NYSE:ALSN)</v>
      </c>
      <c r="B26" t="str">
        <v>Allison Transmission Holdings, Inc. (NYSE:ALSN)</v>
      </c>
      <c r="C26" t="str">
        <v>Allison Transmission Holdings, Inc. (NYSE:ALSN)</v>
      </c>
      <c r="D26" t="str">
        <v>Allison Transmission Holdings, Inc. (NYSE:ALSN)</v>
      </c>
      <c r="E26" t="str">
        <v>AMREP Corporation (NYSE:AXR)</v>
      </c>
      <c r="F26" t="str">
        <v>AMETEK, Inc. (NYSE:AME)</v>
      </c>
      <c r="G26" t="str">
        <v>Allison Transmission Holdings, Inc. (NYSE:ALSN)</v>
      </c>
      <c r="H26" t="str">
        <v>AMETEK, Inc. (NYSE:AME)</v>
      </c>
      <c r="I26" t="str">
        <v>Ardent Health Partners, Inc. (NYSE:ARDT)</v>
      </c>
      <c r="K26" s="1" t="s">
        <v>808</v>
      </c>
      <c r="L26" s="11">
        <f t="shared" si="0"/>
        <v>1</v>
      </c>
      <c r="M26" s="11">
        <f t="shared" si="1"/>
        <v>1</v>
      </c>
      <c r="N26" s="11">
        <f t="shared" si="2"/>
        <v>1</v>
      </c>
      <c r="O26" s="11">
        <f t="shared" si="3"/>
        <v>1</v>
      </c>
      <c r="P26" s="11">
        <f t="shared" si="4"/>
        <v>1</v>
      </c>
      <c r="Q26" s="11">
        <f t="shared" si="5"/>
        <v>0</v>
      </c>
      <c r="R26" s="11">
        <f t="shared" si="6"/>
        <v>1</v>
      </c>
      <c r="S26" s="11">
        <f t="shared" si="7"/>
        <v>0</v>
      </c>
      <c r="T26" s="11">
        <f t="shared" si="8"/>
        <v>0</v>
      </c>
      <c r="U26">
        <f t="shared" si="9"/>
        <v>6</v>
      </c>
    </row>
    <row r="27" spans="1:25" x14ac:dyDescent="0.45">
      <c r="A27" t="str">
        <v>AMETEK, Inc. (NYSE:AME)</v>
      </c>
      <c r="B27" t="str">
        <v>AMETEK, Inc. (NYSE:AME)</v>
      </c>
      <c r="C27" t="str">
        <v>AMETEK, Inc. (NYSE:AME)</v>
      </c>
      <c r="D27" t="str">
        <v>AMETEK, Inc. (NYSE:AME)</v>
      </c>
      <c r="E27" t="str">
        <v>AngloGold Ashanti plc (NYSE:AU)</v>
      </c>
      <c r="F27" t="str">
        <v>AMREP Corporation (NYSE:AXR)</v>
      </c>
      <c r="G27" t="str">
        <v>AMREP Corporation (NYSE:AXR)</v>
      </c>
      <c r="H27" t="str">
        <v>AMREP Corporation (NYSE:AXR)</v>
      </c>
      <c r="I27" t="str">
        <v>Automatic Data Processing, Inc. (NASDAQGS:ADP)</v>
      </c>
      <c r="K27" s="1" t="s">
        <v>41</v>
      </c>
      <c r="L27" s="11">
        <f t="shared" si="0"/>
        <v>1</v>
      </c>
      <c r="M27" s="11">
        <f t="shared" si="1"/>
        <v>1</v>
      </c>
      <c r="N27" s="11">
        <f t="shared" si="2"/>
        <v>1</v>
      </c>
      <c r="O27" s="11">
        <f t="shared" si="3"/>
        <v>1</v>
      </c>
      <c r="P27" s="11">
        <f t="shared" si="4"/>
        <v>0</v>
      </c>
      <c r="Q27" s="11">
        <f t="shared" si="5"/>
        <v>1</v>
      </c>
      <c r="R27" s="11">
        <f t="shared" si="6"/>
        <v>1</v>
      </c>
      <c r="S27" s="11">
        <f t="shared" si="7"/>
        <v>1</v>
      </c>
      <c r="T27" s="11">
        <f t="shared" si="8"/>
        <v>0</v>
      </c>
      <c r="U27">
        <f t="shared" si="9"/>
        <v>7</v>
      </c>
    </row>
    <row r="28" spans="1:25" x14ac:dyDescent="0.45">
      <c r="A28" t="str">
        <v>AMREP Corporation (NYSE:AXR)</v>
      </c>
      <c r="B28" t="str">
        <v>AMREP Corporation (NYSE:AXR)</v>
      </c>
      <c r="C28" t="str">
        <v>AMREP Corporation (NYSE:AXR)</v>
      </c>
      <c r="D28" t="str">
        <v>AMREP Corporation (NYSE:AXR)</v>
      </c>
      <c r="E28" t="str">
        <v>ANSYS, Inc. (NASDAQGS:ANSS)</v>
      </c>
      <c r="F28" t="str">
        <v>ANSYS, Inc. (NASDAQGS:ANSS)</v>
      </c>
      <c r="G28" t="str">
        <v>AngloGold Ashanti plc (NYSE:AU)</v>
      </c>
      <c r="H28" t="str">
        <v>AngloGold Ashanti plc (NYSE:AU)</v>
      </c>
      <c r="I28" t="str">
        <v>Avery Dennison Corporation (NYSE:AVY)</v>
      </c>
      <c r="K28" s="1" t="s">
        <v>3574</v>
      </c>
      <c r="L28" s="11">
        <f t="shared" si="0"/>
        <v>1</v>
      </c>
      <c r="M28" s="11">
        <f t="shared" si="1"/>
        <v>0</v>
      </c>
      <c r="N28" s="11">
        <f t="shared" si="2"/>
        <v>1</v>
      </c>
      <c r="O28" s="11">
        <f t="shared" si="3"/>
        <v>0</v>
      </c>
      <c r="P28" s="11">
        <f t="shared" si="4"/>
        <v>0</v>
      </c>
      <c r="Q28" s="11">
        <f t="shared" si="5"/>
        <v>0</v>
      </c>
      <c r="R28" s="11">
        <f t="shared" si="6"/>
        <v>0</v>
      </c>
      <c r="S28" s="11">
        <f t="shared" si="7"/>
        <v>0</v>
      </c>
      <c r="T28" s="11">
        <f t="shared" si="8"/>
        <v>0</v>
      </c>
      <c r="U28">
        <f t="shared" si="9"/>
        <v>2</v>
      </c>
    </row>
    <row r="29" spans="1:25" x14ac:dyDescent="0.45">
      <c r="A29" t="str">
        <v>AngloGold Ashanti plc (NYSE:AU)</v>
      </c>
      <c r="B29" t="str">
        <v>AngloGold Ashanti plc (NYSE:AU)</v>
      </c>
      <c r="C29" t="str">
        <v>AngloGold Ashanti plc (NYSE:AU)</v>
      </c>
      <c r="D29" t="str">
        <v>AngloGold Ashanti plc (NYSE:AU)</v>
      </c>
      <c r="E29" t="str">
        <v>AppLovin Corporation (NASDAQGS:APP)</v>
      </c>
      <c r="F29" t="str">
        <v>AppLovin Corporation (NASDAQGS:APP)</v>
      </c>
      <c r="G29" t="str">
        <v>ANSYS, Inc. (NASDAQGS:ANSS)</v>
      </c>
      <c r="H29" t="str">
        <v>ANSYS, Inc. (NASDAQGS:ANSS)</v>
      </c>
      <c r="I29" t="str">
        <v>Badger Meter, Inc. (NYSE:BMI)</v>
      </c>
      <c r="K29" s="1" t="s">
        <v>1220</v>
      </c>
      <c r="L29" s="11">
        <f t="shared" si="0"/>
        <v>0</v>
      </c>
      <c r="M29" s="11">
        <f t="shared" si="1"/>
        <v>1</v>
      </c>
      <c r="N29" s="11">
        <f t="shared" si="2"/>
        <v>1</v>
      </c>
      <c r="O29" s="11">
        <f t="shared" si="3"/>
        <v>1</v>
      </c>
      <c r="P29" s="11">
        <f t="shared" si="4"/>
        <v>0</v>
      </c>
      <c r="Q29" s="11">
        <f t="shared" si="5"/>
        <v>1</v>
      </c>
      <c r="R29" s="11">
        <f t="shared" si="6"/>
        <v>0</v>
      </c>
      <c r="S29" s="11">
        <f t="shared" si="7"/>
        <v>0</v>
      </c>
      <c r="T29" s="11">
        <f t="shared" si="8"/>
        <v>0</v>
      </c>
      <c r="U29">
        <f t="shared" si="9"/>
        <v>4</v>
      </c>
    </row>
    <row r="30" spans="1:25" x14ac:dyDescent="0.45">
      <c r="A30" t="str">
        <v>ANSYS, Inc. (NASDAQGS:ANSS)</v>
      </c>
      <c r="B30" t="str">
        <v>ANSYS, Inc. (NASDAQGS:ANSS)</v>
      </c>
      <c r="C30" t="str">
        <v>ANSYS, Inc. (NASDAQGS:ANSS)</v>
      </c>
      <c r="D30" t="str">
        <v>ANSYS, Inc. (NASDAQGS:ANSS)</v>
      </c>
      <c r="E30" t="str">
        <v>Ardent Health Partners, Inc. (NYSE:ARDT)</v>
      </c>
      <c r="F30" t="str">
        <v>Ardent Health Partners, Inc. (NYSE:ARDT)</v>
      </c>
      <c r="G30" t="str">
        <v>AppLovin Corporation (NASDAQGS:APP)</v>
      </c>
      <c r="H30" t="str">
        <v>AppLovin Corporation (NASDAQGS:APP)</v>
      </c>
      <c r="I30" t="str">
        <v>Baker Hughes Company (NASDAQGS:BKR)</v>
      </c>
      <c r="K30" s="1" t="s">
        <v>920</v>
      </c>
      <c r="L30" s="11">
        <f t="shared" si="0"/>
        <v>1</v>
      </c>
      <c r="M30" s="11">
        <f t="shared" si="1"/>
        <v>1</v>
      </c>
      <c r="N30" s="11">
        <f t="shared" si="2"/>
        <v>0</v>
      </c>
      <c r="O30" s="11">
        <f t="shared" si="3"/>
        <v>1</v>
      </c>
      <c r="P30" s="11">
        <f t="shared" si="4"/>
        <v>1</v>
      </c>
      <c r="Q30" s="11">
        <f t="shared" si="5"/>
        <v>0</v>
      </c>
      <c r="R30" s="11">
        <f t="shared" si="6"/>
        <v>0</v>
      </c>
      <c r="S30" s="11">
        <f t="shared" si="7"/>
        <v>0</v>
      </c>
      <c r="T30" s="11">
        <f t="shared" si="8"/>
        <v>1</v>
      </c>
      <c r="U30">
        <f t="shared" si="9"/>
        <v>5</v>
      </c>
    </row>
    <row r="31" spans="1:25" x14ac:dyDescent="0.45">
      <c r="A31" t="str">
        <v>AppLovin Corporation (NASDAQGS:APP)</v>
      </c>
      <c r="B31" t="str">
        <v>AppLovin Corporation (NASDAQGS:APP)</v>
      </c>
      <c r="C31" t="str">
        <v>AppLovin Corporation (NASDAQGS:APP)</v>
      </c>
      <c r="D31" t="str">
        <v>AppLovin Corporation (NASDAQGS:APP)</v>
      </c>
      <c r="E31" t="str">
        <v>Avery Dennison Corporation (NYSE:AVY)</v>
      </c>
      <c r="F31" t="str">
        <v>Automatic Data Processing, Inc. (NASDAQGS:ADP)</v>
      </c>
      <c r="G31" t="str">
        <v>Ardent Health Partners, Inc. (NYSE:ARDT)</v>
      </c>
      <c r="H31" t="str">
        <v>Automatic Data Processing, Inc. (NASDAQGS:ADP)</v>
      </c>
      <c r="I31" t="str">
        <v>BellRing Brands, Inc. (NYSE:BRBR)</v>
      </c>
      <c r="K31" s="1" t="s">
        <v>1147</v>
      </c>
      <c r="L31" s="11">
        <f t="shared" si="0"/>
        <v>1</v>
      </c>
      <c r="M31" s="11">
        <f t="shared" si="1"/>
        <v>1</v>
      </c>
      <c r="N31" s="11">
        <f t="shared" si="2"/>
        <v>0</v>
      </c>
      <c r="O31" s="11">
        <f t="shared" si="3"/>
        <v>1</v>
      </c>
      <c r="P31" s="11">
        <f t="shared" si="4"/>
        <v>0</v>
      </c>
      <c r="Q31" s="11">
        <f t="shared" si="5"/>
        <v>0</v>
      </c>
      <c r="R31" s="11">
        <f t="shared" si="6"/>
        <v>0</v>
      </c>
      <c r="S31" s="11">
        <f t="shared" si="7"/>
        <v>0</v>
      </c>
      <c r="T31" s="11">
        <f t="shared" si="8"/>
        <v>0</v>
      </c>
      <c r="U31">
        <f t="shared" si="9"/>
        <v>3</v>
      </c>
    </row>
    <row r="32" spans="1:25" x14ac:dyDescent="0.45">
      <c r="A32" t="str">
        <v>Ardent Health Partners, Inc. (NYSE:ARDT)</v>
      </c>
      <c r="B32" t="str">
        <v>Ardent Health Partners, Inc. (NYSE:ARDT)</v>
      </c>
      <c r="C32" t="str">
        <v>Ardent Health Partners, Inc. (NYSE:ARDT)</v>
      </c>
      <c r="D32" t="str">
        <v>Ardent Health Partners, Inc. (NYSE:ARDT)</v>
      </c>
      <c r="E32" t="str">
        <v>Baker Hughes Company (NASDAQGS:BKR)</v>
      </c>
      <c r="F32" t="str">
        <v>Avery Dennison Corporation (NYSE:AVY)</v>
      </c>
      <c r="G32" t="str">
        <v>Automatic Data Processing, Inc. (NASDAQGS:ADP)</v>
      </c>
      <c r="H32" t="str">
        <v>Badger Meter, Inc. (NYSE:BMI)</v>
      </c>
      <c r="I32" t="str">
        <v>BJ's Wholesale Club Holdings, Inc. (NYSE:BJ)</v>
      </c>
      <c r="K32" s="1" t="s">
        <v>2651</v>
      </c>
      <c r="L32" s="11">
        <f t="shared" si="0"/>
        <v>1</v>
      </c>
      <c r="M32" s="11">
        <f t="shared" si="1"/>
        <v>1</v>
      </c>
      <c r="N32" s="11">
        <f t="shared" si="2"/>
        <v>1</v>
      </c>
      <c r="O32" s="11">
        <f t="shared" si="3"/>
        <v>1</v>
      </c>
      <c r="P32" s="11">
        <f t="shared" si="4"/>
        <v>1</v>
      </c>
      <c r="Q32" s="11">
        <f t="shared" si="5"/>
        <v>0</v>
      </c>
      <c r="R32" s="11">
        <f t="shared" si="6"/>
        <v>1</v>
      </c>
      <c r="S32" s="11">
        <f t="shared" si="7"/>
        <v>1</v>
      </c>
      <c r="T32" s="11">
        <f t="shared" si="8"/>
        <v>0</v>
      </c>
      <c r="U32">
        <f t="shared" si="9"/>
        <v>7</v>
      </c>
    </row>
    <row r="33" spans="1:21" x14ac:dyDescent="0.45">
      <c r="A33" t="str">
        <v>Automatic Data Processing, Inc. (NASDAQGS:ADP)</v>
      </c>
      <c r="B33" t="str">
        <v>Automatic Data Processing, Inc. (NASDAQGS:ADP)</v>
      </c>
      <c r="C33" t="str">
        <v>Automatic Data Processing, Inc. (NASDAQGS:ADP)</v>
      </c>
      <c r="D33" t="str">
        <v>Automatic Data Processing, Inc. (NASDAQGS:ADP)</v>
      </c>
      <c r="E33" t="str">
        <v>BellRing Brands, Inc. (NYSE:BRBR)</v>
      </c>
      <c r="F33" t="str">
        <v>Badger Meter, Inc. (NYSE:BMI)</v>
      </c>
      <c r="G33" t="str">
        <v>Avery Dennison Corporation (NYSE:AVY)</v>
      </c>
      <c r="H33" t="str">
        <v>BellRing Brands, Inc. (NYSE:BRBR)</v>
      </c>
      <c r="I33" t="str">
        <v>Boston Omaha Corporation (NYSE:BOC)</v>
      </c>
      <c r="K33" s="1" t="s">
        <v>23</v>
      </c>
      <c r="L33" s="11">
        <f t="shared" si="0"/>
        <v>1</v>
      </c>
      <c r="M33" s="11">
        <f t="shared" si="1"/>
        <v>1</v>
      </c>
      <c r="N33" s="11">
        <f t="shared" si="2"/>
        <v>0</v>
      </c>
      <c r="O33" s="11">
        <f t="shared" si="3"/>
        <v>1</v>
      </c>
      <c r="P33" s="11">
        <f t="shared" si="4"/>
        <v>0</v>
      </c>
      <c r="Q33" s="11">
        <f t="shared" si="5"/>
        <v>0</v>
      </c>
      <c r="R33" s="11">
        <f t="shared" si="6"/>
        <v>1</v>
      </c>
      <c r="S33" s="11">
        <f t="shared" si="7"/>
        <v>0</v>
      </c>
      <c r="T33" s="11">
        <f t="shared" si="8"/>
        <v>1</v>
      </c>
      <c r="U33">
        <f t="shared" si="9"/>
        <v>5</v>
      </c>
    </row>
    <row r="34" spans="1:21" x14ac:dyDescent="0.45">
      <c r="A34" t="str">
        <v>Avery Dennison Corporation (NYSE:AVY)</v>
      </c>
      <c r="B34" t="str">
        <v>Avery Dennison Corporation (NYSE:AVY)</v>
      </c>
      <c r="C34" t="str">
        <v>Avery Dennison Corporation (NYSE:AVY)</v>
      </c>
      <c r="D34" t="str">
        <v>Avery Dennison Corporation (NYSE:AVY)</v>
      </c>
      <c r="E34" t="str">
        <v>BJ's Wholesale Club Holdings, Inc. (NYSE:BJ)</v>
      </c>
      <c r="F34" t="str">
        <v>Baker Hughes Company (NASDAQGS:BKR)</v>
      </c>
      <c r="G34" t="str">
        <v>Badger Meter, Inc. (NYSE:BMI)</v>
      </c>
      <c r="H34" t="str">
        <v>Boston Omaha Corporation (NYSE:BOC)</v>
      </c>
      <c r="I34" t="str">
        <v>Broadway Financial Corporation (NASDAQCM:BYFC)</v>
      </c>
      <c r="K34" s="1" t="s">
        <v>1645</v>
      </c>
      <c r="L34" s="11">
        <f t="shared" si="0"/>
        <v>1</v>
      </c>
      <c r="M34" s="11">
        <f t="shared" si="1"/>
        <v>0</v>
      </c>
      <c r="N34" s="11">
        <f t="shared" si="2"/>
        <v>1</v>
      </c>
      <c r="O34" s="11">
        <f t="shared" si="3"/>
        <v>0</v>
      </c>
      <c r="P34" s="11">
        <f t="shared" si="4"/>
        <v>1</v>
      </c>
      <c r="Q34" s="11">
        <f t="shared" si="5"/>
        <v>0</v>
      </c>
      <c r="R34" s="11">
        <f t="shared" si="6"/>
        <v>1</v>
      </c>
      <c r="S34" s="11">
        <f t="shared" si="7"/>
        <v>0</v>
      </c>
      <c r="T34" s="11">
        <f t="shared" si="8"/>
        <v>0</v>
      </c>
      <c r="U34">
        <f t="shared" si="9"/>
        <v>4</v>
      </c>
    </row>
    <row r="35" spans="1:21" x14ac:dyDescent="0.45">
      <c r="A35" t="str">
        <v>Badger Meter, Inc. (NYSE:BMI)</v>
      </c>
      <c r="B35" t="str">
        <v>Badger Meter, Inc. (NYSE:BMI)</v>
      </c>
      <c r="C35" t="str">
        <v>Badger Meter, Inc. (NYSE:BMI)</v>
      </c>
      <c r="D35" t="str">
        <v>Badger Meter, Inc. (NYSE:BMI)</v>
      </c>
      <c r="E35" t="str">
        <v>Boston Omaha Corporation (NYSE:BOC)</v>
      </c>
      <c r="F35" t="str">
        <v>BellRing Brands, Inc. (NYSE:BRBR)</v>
      </c>
      <c r="G35" t="str">
        <v>Baker Hughes Company (NASDAQGS:BKR)</v>
      </c>
      <c r="H35" t="str">
        <v>Bright Horizons Family Solutions Inc. (NYSE:BFAM)</v>
      </c>
      <c r="I35" t="str">
        <v>Cardinal Health, Inc. (NYSE:CAH)</v>
      </c>
      <c r="K35" s="1" t="s">
        <v>1966</v>
      </c>
      <c r="L35" s="11">
        <f t="shared" si="0"/>
        <v>0</v>
      </c>
      <c r="M35" s="11">
        <f t="shared" si="1"/>
        <v>1</v>
      </c>
      <c r="N35" s="11">
        <f t="shared" si="2"/>
        <v>0</v>
      </c>
      <c r="O35" s="11">
        <f t="shared" si="3"/>
        <v>1</v>
      </c>
      <c r="P35" s="11">
        <f t="shared" si="4"/>
        <v>1</v>
      </c>
      <c r="Q35" s="11">
        <f t="shared" si="5"/>
        <v>0</v>
      </c>
      <c r="R35" s="11">
        <f t="shared" si="6"/>
        <v>1</v>
      </c>
      <c r="S35" s="11">
        <f t="shared" si="7"/>
        <v>1</v>
      </c>
      <c r="T35" s="11">
        <f t="shared" si="8"/>
        <v>0</v>
      </c>
      <c r="U35">
        <f t="shared" si="9"/>
        <v>5</v>
      </c>
    </row>
    <row r="36" spans="1:21" x14ac:dyDescent="0.45">
      <c r="A36" t="str">
        <v>Baker Hughes Company (NASDAQGS:BKR)</v>
      </c>
      <c r="B36" t="str">
        <v>Baker Hughes Company (NASDAQGS:BKR)</v>
      </c>
      <c r="C36" t="str">
        <v>Baker Hughes Company (NASDAQGS:BKR)</v>
      </c>
      <c r="D36" t="str">
        <v>Baker Hughes Company (NASDAQGS:BKR)</v>
      </c>
      <c r="E36" t="str">
        <v>Bright Horizons Family Solutions Inc. (NYSE:BFAM)</v>
      </c>
      <c r="F36" t="str">
        <v>BJ's Wholesale Club Holdings, Inc. (NYSE:BJ)</v>
      </c>
      <c r="G36" t="str">
        <v>BellRing Brands, Inc. (NYSE:BRBR)</v>
      </c>
      <c r="H36" t="str">
        <v>Broadway Financial Corporation (NASDAQCM:BYFC)</v>
      </c>
      <c r="I36" t="str">
        <v>CarMax, Inc. (NYSE:KMX)</v>
      </c>
      <c r="K36" s="1" t="s">
        <v>646</v>
      </c>
      <c r="L36" s="11">
        <f t="shared" si="0"/>
        <v>1</v>
      </c>
      <c r="M36" s="11">
        <f t="shared" si="1"/>
        <v>1</v>
      </c>
      <c r="N36" s="11">
        <f t="shared" si="2"/>
        <v>1</v>
      </c>
      <c r="O36" s="11">
        <f t="shared" si="3"/>
        <v>1</v>
      </c>
      <c r="P36" s="11">
        <f t="shared" si="4"/>
        <v>0</v>
      </c>
      <c r="Q36" s="11">
        <f t="shared" si="5"/>
        <v>1</v>
      </c>
      <c r="R36" s="11">
        <f t="shared" si="6"/>
        <v>1</v>
      </c>
      <c r="S36" s="11">
        <f t="shared" si="7"/>
        <v>0</v>
      </c>
      <c r="T36" s="11">
        <f t="shared" si="8"/>
        <v>1</v>
      </c>
      <c r="U36">
        <f t="shared" si="9"/>
        <v>7</v>
      </c>
    </row>
    <row r="37" spans="1:21" x14ac:dyDescent="0.45">
      <c r="A37" t="str">
        <v>BellRing Brands, Inc. (NYSE:BRBR)</v>
      </c>
      <c r="B37" t="str">
        <v>BellRing Brands, Inc. (NYSE:BRBR)</v>
      </c>
      <c r="C37" t="str">
        <v>BellRing Brands, Inc. (NYSE:BRBR)</v>
      </c>
      <c r="D37" t="str">
        <v>BJ's Wholesale Club Holdings, Inc. (NYSE:BJ)</v>
      </c>
      <c r="E37" t="str">
        <v>Broadway Financial Corporation (NASDAQCM:BYFC)</v>
      </c>
      <c r="F37" t="str">
        <v>Boston Omaha Corporation (NYSE:BOC)</v>
      </c>
      <c r="G37" t="str">
        <v>BJ's Wholesale Club Holdings, Inc. (NYSE:BJ)</v>
      </c>
      <c r="H37" t="str">
        <v>California Water Service Group (NYSE:CWT)</v>
      </c>
      <c r="I37" t="str">
        <v>Carriage Services, Inc. (NYSE:CSV)</v>
      </c>
      <c r="K37" s="1" t="s">
        <v>4208</v>
      </c>
      <c r="L37" s="11">
        <f t="shared" si="0"/>
        <v>1</v>
      </c>
      <c r="M37" s="11">
        <f t="shared" si="1"/>
        <v>1</v>
      </c>
      <c r="N37" s="11">
        <f t="shared" si="2"/>
        <v>1</v>
      </c>
      <c r="O37" s="11">
        <f t="shared" si="3"/>
        <v>1</v>
      </c>
      <c r="P37" s="11">
        <f t="shared" si="4"/>
        <v>1</v>
      </c>
      <c r="Q37" s="11">
        <f t="shared" si="5"/>
        <v>1</v>
      </c>
      <c r="R37" s="11">
        <f t="shared" si="6"/>
        <v>1</v>
      </c>
      <c r="S37" s="11">
        <f t="shared" si="7"/>
        <v>0</v>
      </c>
      <c r="T37" s="11">
        <f t="shared" si="8"/>
        <v>0</v>
      </c>
      <c r="U37">
        <f t="shared" si="9"/>
        <v>7</v>
      </c>
    </row>
    <row r="38" spans="1:21" x14ac:dyDescent="0.45">
      <c r="A38" t="str">
        <v>BJ's Wholesale Club Holdings, Inc. (NYSE:BJ)</v>
      </c>
      <c r="B38" t="str">
        <v>BJ's Wholesale Club Holdings, Inc. (NYSE:BJ)</v>
      </c>
      <c r="C38" t="str">
        <v>BJ's Wholesale Club Holdings, Inc. (NYSE:BJ)</v>
      </c>
      <c r="D38" t="str">
        <v>Boston Omaha Corporation (NYSE:BOC)</v>
      </c>
      <c r="E38" t="str">
        <v>California Water Service Group (NYSE:CWT)</v>
      </c>
      <c r="F38" t="str">
        <v>Bright Horizons Family Solutions Inc. (NYSE:BFAM)</v>
      </c>
      <c r="G38" t="str">
        <v>Boston Omaha Corporation (NYSE:BOC)</v>
      </c>
      <c r="H38" t="str">
        <v>Cardinal Health, Inc. (NYSE:CAH)</v>
      </c>
      <c r="I38" t="str">
        <v>Cars.com Inc. (NYSE:CARS)</v>
      </c>
      <c r="K38" s="1" t="s">
        <v>2551</v>
      </c>
      <c r="L38" s="11">
        <f t="shared" si="0"/>
        <v>0</v>
      </c>
      <c r="M38" s="11">
        <f t="shared" si="1"/>
        <v>1</v>
      </c>
      <c r="N38" s="11">
        <f t="shared" si="2"/>
        <v>0</v>
      </c>
      <c r="O38" s="11">
        <f t="shared" si="3"/>
        <v>1</v>
      </c>
      <c r="P38" s="11">
        <f t="shared" si="4"/>
        <v>0</v>
      </c>
      <c r="Q38" s="11">
        <f t="shared" si="5"/>
        <v>0</v>
      </c>
      <c r="R38" s="11">
        <f t="shared" si="6"/>
        <v>1</v>
      </c>
      <c r="S38" s="11">
        <f t="shared" si="7"/>
        <v>1</v>
      </c>
      <c r="T38" s="11">
        <f t="shared" si="8"/>
        <v>0</v>
      </c>
      <c r="U38">
        <f t="shared" si="9"/>
        <v>4</v>
      </c>
    </row>
    <row r="39" spans="1:21" x14ac:dyDescent="0.45">
      <c r="A39" t="str">
        <v>Bright Horizons Family Solutions Inc. (NYSE:BFAM)</v>
      </c>
      <c r="B39" t="str">
        <v>Boston Omaha Corporation (NYSE:BOC)</v>
      </c>
      <c r="C39" t="str">
        <v>Boston Omaha Corporation (NYSE:BOC)</v>
      </c>
      <c r="D39" t="str">
        <v>Bright Horizons Family Solutions Inc. (NYSE:BFAM)</v>
      </c>
      <c r="E39" t="str">
        <v>Cardinal Health, Inc. (NYSE:CAH)</v>
      </c>
      <c r="F39" t="str">
        <v>California Water Service Group (NYSE:CWT)</v>
      </c>
      <c r="G39" t="str">
        <v>Bright Horizons Family Solutions Inc. (NYSE:BFAM)</v>
      </c>
      <c r="H39" t="str">
        <v>CarMax, Inc. (NYSE:KMX)</v>
      </c>
      <c r="I39" t="str">
        <v>CF Industries Holdings, Inc. (NYSE:CF)</v>
      </c>
      <c r="K39" s="1" t="s">
        <v>2886</v>
      </c>
      <c r="L39" s="11">
        <f t="shared" si="0"/>
        <v>1</v>
      </c>
      <c r="M39" s="11">
        <f t="shared" si="1"/>
        <v>1</v>
      </c>
      <c r="N39" s="11">
        <f t="shared" si="2"/>
        <v>0</v>
      </c>
      <c r="O39" s="11">
        <f t="shared" si="3"/>
        <v>1</v>
      </c>
      <c r="P39" s="11">
        <f t="shared" si="4"/>
        <v>0</v>
      </c>
      <c r="Q39" s="11">
        <f t="shared" si="5"/>
        <v>0</v>
      </c>
      <c r="R39" s="11">
        <f t="shared" si="6"/>
        <v>0</v>
      </c>
      <c r="S39" s="11">
        <f t="shared" si="7"/>
        <v>1</v>
      </c>
      <c r="T39" s="11">
        <f t="shared" si="8"/>
        <v>1</v>
      </c>
      <c r="U39">
        <f t="shared" si="9"/>
        <v>5</v>
      </c>
    </row>
    <row r="40" spans="1:21" x14ac:dyDescent="0.45">
      <c r="A40" t="str">
        <v>Broadway Financial Corporation (NASDAQCM:BYFC)</v>
      </c>
      <c r="B40" t="str">
        <v>Bright Horizons Family Solutions Inc. (NYSE:BFAM)</v>
      </c>
      <c r="C40" t="str">
        <v>Bright Horizons Family Solutions Inc. (NYSE:BFAM)</v>
      </c>
      <c r="D40" t="str">
        <v>Broadway Financial Corporation (NASDAQCM:BYFC)</v>
      </c>
      <c r="E40" t="str">
        <v>Carriage Services, Inc. (NYSE:CSV)</v>
      </c>
      <c r="F40" t="str">
        <v>CarMax, Inc. (NYSE:KMX)</v>
      </c>
      <c r="G40" t="str">
        <v>Broadway Financial Corporation (NASDAQCM:BYFC)</v>
      </c>
      <c r="H40" t="str">
        <v>Carriage Services, Inc. (NYSE:CSV)</v>
      </c>
      <c r="I40" t="str">
        <v>Clean Harbors, Inc. (NYSE:CLH)</v>
      </c>
      <c r="K40" s="1" t="s">
        <v>3643</v>
      </c>
      <c r="L40" s="11">
        <f t="shared" si="0"/>
        <v>1</v>
      </c>
      <c r="M40" s="11">
        <f t="shared" si="1"/>
        <v>1</v>
      </c>
      <c r="N40" s="11">
        <f t="shared" si="2"/>
        <v>1</v>
      </c>
      <c r="O40" s="11">
        <f t="shared" si="3"/>
        <v>1</v>
      </c>
      <c r="P40" s="11">
        <f t="shared" si="4"/>
        <v>0</v>
      </c>
      <c r="Q40" s="11">
        <f t="shared" si="5"/>
        <v>1</v>
      </c>
      <c r="R40" s="11">
        <f t="shared" si="6"/>
        <v>1</v>
      </c>
      <c r="S40" s="11">
        <f t="shared" si="7"/>
        <v>1</v>
      </c>
      <c r="T40" s="11">
        <f t="shared" si="8"/>
        <v>0</v>
      </c>
      <c r="U40">
        <f t="shared" si="9"/>
        <v>7</v>
      </c>
    </row>
    <row r="41" spans="1:21" x14ac:dyDescent="0.45">
      <c r="A41" t="str">
        <v>California Water Service Group (NYSE:CWT)</v>
      </c>
      <c r="B41" t="str">
        <v>Broadway Financial Corporation (NASDAQCM:BYFC)</v>
      </c>
      <c r="C41" t="str">
        <v>Broadway Financial Corporation (NASDAQCM:BYFC)</v>
      </c>
      <c r="D41" t="str">
        <v>California Water Service Group (NYSE:CWT)</v>
      </c>
      <c r="E41" t="str">
        <v>Cars.com Inc. (NYSE:CARS)</v>
      </c>
      <c r="F41" t="str">
        <v>Cars.com Inc. (NYSE:CARS)</v>
      </c>
      <c r="G41" t="str">
        <v>California Water Service Group (NYSE:CWT)</v>
      </c>
      <c r="H41" t="str">
        <v>Cars.com Inc. (NYSE:CARS)</v>
      </c>
      <c r="I41" t="str">
        <v>Constellation Brands, Inc. (NYSE:STZ)</v>
      </c>
      <c r="K41" s="1" t="s">
        <v>2888</v>
      </c>
      <c r="L41" s="11">
        <f t="shared" si="0"/>
        <v>1</v>
      </c>
      <c r="M41" s="11">
        <f t="shared" si="1"/>
        <v>1</v>
      </c>
      <c r="N41" s="11">
        <f t="shared" si="2"/>
        <v>1</v>
      </c>
      <c r="O41" s="11">
        <f t="shared" si="3"/>
        <v>1</v>
      </c>
      <c r="P41" s="11">
        <f t="shared" si="4"/>
        <v>1</v>
      </c>
      <c r="Q41" s="11">
        <f t="shared" si="5"/>
        <v>0</v>
      </c>
      <c r="R41" s="11">
        <f t="shared" si="6"/>
        <v>1</v>
      </c>
      <c r="S41" s="11">
        <f t="shared" si="7"/>
        <v>0</v>
      </c>
      <c r="T41" s="11">
        <f t="shared" si="8"/>
        <v>0</v>
      </c>
      <c r="U41">
        <f t="shared" si="9"/>
        <v>6</v>
      </c>
    </row>
    <row r="42" spans="1:21" x14ac:dyDescent="0.45">
      <c r="A42" t="str">
        <v>Cardinal Health, Inc. (NYSE:CAH)</v>
      </c>
      <c r="B42" t="str">
        <v>California Water Service Group (NYSE:CWT)</v>
      </c>
      <c r="C42" t="str">
        <v>California Water Service Group (NYSE:CWT)</v>
      </c>
      <c r="D42" t="str">
        <v>Cardinal Health, Inc. (NYSE:CAH)</v>
      </c>
      <c r="E42" t="str">
        <v>CCC Intelligent Solutions Holdings Inc. (NASDAQGS:CCCS)</v>
      </c>
      <c r="F42" t="str">
        <v>CCC Intelligent Solutions Holdings Inc. (NASDAQGS:CCCS)</v>
      </c>
      <c r="G42" t="str">
        <v>Cardinal Health, Inc. (NYSE:CAH)</v>
      </c>
      <c r="H42" t="str">
        <v>CCC Intelligent Solutions Holdings Inc. (NASDAQGS:CCCS)</v>
      </c>
      <c r="I42" t="str">
        <v>Deckers Outdoor Corporation (NYSE:DECK)</v>
      </c>
      <c r="K42" s="1"/>
    </row>
    <row r="43" spans="1:21" x14ac:dyDescent="0.45">
      <c r="A43" t="str">
        <v>CarMax, Inc. (NYSE:KMX)</v>
      </c>
      <c r="B43" t="str">
        <v>Cardinal Health, Inc. (NYSE:CAH)</v>
      </c>
      <c r="C43" t="str">
        <v>Cardinal Health, Inc. (NYSE:CAH)</v>
      </c>
      <c r="D43" t="str">
        <v>CarMax, Inc. (NYSE:KMX)</v>
      </c>
      <c r="E43" t="str">
        <v>CF Industries Holdings, Inc. (NYSE:CF)</v>
      </c>
      <c r="F43" t="str">
        <v>Chart Industries, Inc. (NYSE:GTLS)</v>
      </c>
      <c r="G43" t="str">
        <v>CarMax, Inc. (NYSE:KMX)</v>
      </c>
      <c r="H43" t="str">
        <v>CF Industries Holdings, Inc. (NYSE:CF)</v>
      </c>
      <c r="I43" t="str">
        <v>Dell Technologies Inc. (NYSE:DELL)</v>
      </c>
    </row>
    <row r="44" spans="1:21" x14ac:dyDescent="0.45">
      <c r="A44" t="str">
        <v>Carriage Services, Inc. (NYSE:CSV)</v>
      </c>
      <c r="B44" t="str">
        <v>CarMax, Inc. (NYSE:KMX)</v>
      </c>
      <c r="C44" t="str">
        <v>CarMax, Inc. (NYSE:KMX)</v>
      </c>
      <c r="D44" t="str">
        <v>Carriage Services, Inc. (NYSE:CSV)</v>
      </c>
      <c r="E44" t="str">
        <v>Chart Industries, Inc. (NYSE:GTLS)</v>
      </c>
      <c r="F44" t="str">
        <v>Chesapeake Utilities Corporation (NYSE:CPK)</v>
      </c>
      <c r="G44" t="str">
        <v>Carriage Services, Inc. (NYSE:CSV)</v>
      </c>
      <c r="H44" t="str">
        <v>Chart Industries, Inc. (NYSE:GTLS)</v>
      </c>
      <c r="I44" t="str">
        <v>Element Solutions Inc (NYSE:ESI)</v>
      </c>
    </row>
    <row r="45" spans="1:21" x14ac:dyDescent="0.45">
      <c r="A45" t="str">
        <v>Cars.com Inc. (NYSE:CARS)</v>
      </c>
      <c r="B45" t="str">
        <v>Carriage Services, Inc. (NYSE:CSV)</v>
      </c>
      <c r="C45" t="str">
        <v>Carriage Services, Inc. (NYSE:CSV)</v>
      </c>
      <c r="D45" t="str">
        <v>Cars.com Inc. (NYSE:CARS)</v>
      </c>
      <c r="E45" t="str">
        <v>Chesapeake Utilities Corporation (NYSE:CPK)</v>
      </c>
      <c r="F45" t="str">
        <v>Coca-Cola FEMSA, S.A.B. de C.V. (NYSE:KOF)</v>
      </c>
      <c r="G45" t="str">
        <v>CCC Intelligent Solutions Holdings Inc. (NASDAQGS:CCCS)</v>
      </c>
      <c r="H45" t="str">
        <v>Chesapeake Utilities Corporation (NYSE:CPK)</v>
      </c>
      <c r="I45" t="str">
        <v>EZCORP, Inc. (NASDAQGS:EZPW)</v>
      </c>
    </row>
    <row r="46" spans="1:21" x14ac:dyDescent="0.45">
      <c r="A46" t="str">
        <v>CCC Intelligent Solutions Holdings Inc. (NASDAQGS:CCCS)</v>
      </c>
      <c r="B46" t="str">
        <v>Cars.com Inc. (NYSE:CARS)</v>
      </c>
      <c r="C46" t="str">
        <v>Cars.com Inc. (NYSE:CARS)</v>
      </c>
      <c r="D46" t="str">
        <v>CCC Intelligent Solutions Holdings Inc. (NASDAQGS:CCCS)</v>
      </c>
      <c r="E46" t="str">
        <v>Clean Harbors, Inc. (NYSE:CLH)</v>
      </c>
      <c r="F46" t="str">
        <v>Coinbase Global, Inc. (NASDAQGS:COIN)</v>
      </c>
      <c r="G46" t="str">
        <v>CF Industries Holdings, Inc. (NYSE:CF)</v>
      </c>
      <c r="H46" t="str">
        <v>Clean Harbors, Inc. (NYSE:CLH)</v>
      </c>
      <c r="I46" t="str">
        <v>Fidelity National Information Services, Inc. (NYSE:FIS)</v>
      </c>
    </row>
    <row r="47" spans="1:21" x14ac:dyDescent="0.45">
      <c r="A47" t="str">
        <v>CF Industries Holdings, Inc. (NYSE:CF)</v>
      </c>
      <c r="B47" t="str">
        <v>CCC Intelligent Solutions Holdings Inc. (NASDAQGS:CCCS)</v>
      </c>
      <c r="C47" t="str">
        <v>CCC Intelligent Solutions Holdings Inc. (NASDAQGS:CCCS)</v>
      </c>
      <c r="D47" t="str">
        <v>CF Industries Holdings, Inc. (NYSE:CF)</v>
      </c>
      <c r="E47" t="str">
        <v>Coca-Cola FEMSA, S.A.B. de C.V. (NYSE:KOF)</v>
      </c>
      <c r="F47" t="str">
        <v>Compañía de Minas Buenaventura S.A.A. (NYSE:BVN)</v>
      </c>
      <c r="G47" t="str">
        <v>Chart Industries, Inc. (NYSE:GTLS)</v>
      </c>
      <c r="H47" t="str">
        <v>Coca-Cola FEMSA, S.A.B. de C.V. (NYSE:KOF)</v>
      </c>
      <c r="I47" t="str">
        <v>Fiserv, Inc. (NYSE:FI)</v>
      </c>
    </row>
    <row r="48" spans="1:21" x14ac:dyDescent="0.45">
      <c r="A48" t="str">
        <v>Chart Industries, Inc. (NYSE:GTLS)</v>
      </c>
      <c r="B48" t="str">
        <v>CF Industries Holdings, Inc. (NYSE:CF)</v>
      </c>
      <c r="C48" t="str">
        <v>CF Industries Holdings, Inc. (NYSE:CF)</v>
      </c>
      <c r="D48" t="str">
        <v>Chart Industries, Inc. (NYSE:GTLS)</v>
      </c>
      <c r="E48" t="str">
        <v>Coinbase Global, Inc. (NASDAQGS:COIN)</v>
      </c>
      <c r="F48" t="str">
        <v>CoreCivic, Inc. (NYSE:CXW)</v>
      </c>
      <c r="G48" t="str">
        <v>Chesapeake Utilities Corporation (NYSE:CPK)</v>
      </c>
      <c r="H48" t="str">
        <v>Coinbase Global, Inc. (NASDAQGS:COIN)</v>
      </c>
      <c r="I48" t="str">
        <v>Fox Corporation (NASDAQGS:FOXA)</v>
      </c>
    </row>
    <row r="49" spans="1:9" x14ac:dyDescent="0.45">
      <c r="A49" t="str">
        <v>Chesapeake Utilities Corporation (NYSE:CPK)</v>
      </c>
      <c r="B49" t="str">
        <v>Chart Industries, Inc. (NYSE:GTLS)</v>
      </c>
      <c r="C49" t="str">
        <v>Chart Industries, Inc. (NYSE:GTLS)</v>
      </c>
      <c r="D49" t="str">
        <v>Chesapeake Utilities Corporation (NYSE:CPK)</v>
      </c>
      <c r="E49" t="str">
        <v>Compañía de Minas Buenaventura S.A.A. (NYSE:BVN)</v>
      </c>
      <c r="F49" t="str">
        <v>Deckers Outdoor Corporation (NYSE:DECK)</v>
      </c>
      <c r="G49" t="str">
        <v>Clean Harbors, Inc. (NYSE:CLH)</v>
      </c>
      <c r="H49" t="str">
        <v>Compañía de Minas Buenaventura S.A.A. (NYSE:BVN)</v>
      </c>
      <c r="I49" t="str">
        <v>Frontdoor, Inc. (NASDAQGS:FTDR)</v>
      </c>
    </row>
    <row r="50" spans="1:9" x14ac:dyDescent="0.45">
      <c r="A50" t="str">
        <v>Clean Harbors, Inc. (NYSE:CLH)</v>
      </c>
      <c r="B50" t="str">
        <v>Chesapeake Utilities Corporation (NYSE:CPK)</v>
      </c>
      <c r="C50" t="str">
        <v>Chesapeake Utilities Corporation (NYSE:CPK)</v>
      </c>
      <c r="D50" t="str">
        <v>Clean Harbors, Inc. (NYSE:CLH)</v>
      </c>
      <c r="E50" t="str">
        <v>Constellation Brands, Inc. (NYSE:STZ)</v>
      </c>
      <c r="F50" t="str">
        <v>Dell Technologies Inc. (NYSE:DELL)</v>
      </c>
      <c r="G50" t="str">
        <v>Coca-Cola FEMSA, S.A.B. de C.V. (NYSE:KOF)</v>
      </c>
      <c r="H50" t="str">
        <v>Constellation Brands, Inc. (NYSE:STZ)</v>
      </c>
      <c r="I50" t="str">
        <v>Generac Holdings Inc. (NYSE:GNRC)</v>
      </c>
    </row>
    <row r="51" spans="1:9" x14ac:dyDescent="0.45">
      <c r="A51" t="str">
        <v>Coca-Cola FEMSA, S.A.B. de C.V. (NYSE:KOF)</v>
      </c>
      <c r="B51" t="str">
        <v>Clean Harbors, Inc. (NYSE:CLH)</v>
      </c>
      <c r="C51" t="str">
        <v>Clean Harbors, Inc. (NYSE:CLH)</v>
      </c>
      <c r="D51" t="str">
        <v>Coca-Cola FEMSA, S.A.B. de C.V. (NYSE:KOF)</v>
      </c>
      <c r="E51" t="str">
        <v>CoreCivic, Inc. (NYSE:CXW)</v>
      </c>
      <c r="F51" t="str">
        <v>Ducommun Incorporated (NYSE:DCO)</v>
      </c>
      <c r="G51" t="str">
        <v>Coinbase Global, Inc. (NASDAQGS:COIN)</v>
      </c>
      <c r="H51" t="str">
        <v>CoreCivic, Inc. (NYSE:CXW)</v>
      </c>
      <c r="I51" t="str">
        <v>Grand Canyon Education, Inc. (NASDAQGS:LOPE)</v>
      </c>
    </row>
    <row r="52" spans="1:9" x14ac:dyDescent="0.45">
      <c r="A52" t="str">
        <v>Coinbase Global, Inc. (NASDAQGS:COIN)</v>
      </c>
      <c r="B52" t="str">
        <v>Coca-Cola FEMSA, S.A.B. de C.V. (NYSE:KOF)</v>
      </c>
      <c r="C52" t="str">
        <v>Coca-Cola FEMSA, S.A.B. de C.V. (NYSE:KOF)</v>
      </c>
      <c r="D52" t="str">
        <v>Coinbase Global, Inc. (NASDAQGS:COIN)</v>
      </c>
      <c r="E52" t="str">
        <v>Ducommun Incorporated (NYSE:DCO)</v>
      </c>
      <c r="F52" t="str">
        <v>Element Solutions Inc (NYSE:ESI)</v>
      </c>
      <c r="G52" t="str">
        <v>Compañía de Minas Buenaventura S.A.A. (NYSE:BVN)</v>
      </c>
      <c r="H52" t="str">
        <v>Deckers Outdoor Corporation (NYSE:DECK)</v>
      </c>
      <c r="I52" t="str">
        <v>Griffon Corporation (NYSE:GFF)</v>
      </c>
    </row>
    <row r="53" spans="1:9" x14ac:dyDescent="0.45">
      <c r="A53" t="str">
        <v>Compañía de Minas Buenaventura S.A.A. (NYSE:BVN)</v>
      </c>
      <c r="B53" t="str">
        <v>Coinbase Global, Inc. (NASDAQGS:COIN)</v>
      </c>
      <c r="C53" t="str">
        <v>Coinbase Global, Inc. (NASDAQGS:COIN)</v>
      </c>
      <c r="D53" t="str">
        <v>Compañía de Minas Buenaventura S.A.A. (NYSE:BVN)</v>
      </c>
      <c r="E53" t="str">
        <v>Element Solutions Inc (NYSE:ESI)</v>
      </c>
      <c r="F53" t="str">
        <v>Expro Group Holdings N.V. (NYSE:XPRO)</v>
      </c>
      <c r="G53" t="str">
        <v>Constellation Brands, Inc. (NYSE:STZ)</v>
      </c>
      <c r="H53" t="str">
        <v>Dell Technologies Inc. (NYSE:DELL)</v>
      </c>
      <c r="I53" t="str">
        <v>Gulf Island Fabrication, Inc. (NASDAQGS:GIFI)</v>
      </c>
    </row>
    <row r="54" spans="1:9" x14ac:dyDescent="0.45">
      <c r="A54" t="str">
        <v>Constellation Brands, Inc. (NYSE:STZ)</v>
      </c>
      <c r="B54" t="str">
        <v>Compañía de Minas Buenaventura S.A.A. (NYSE:BVN)</v>
      </c>
      <c r="C54" t="str">
        <v>Compañía de Minas Buenaventura S.A.A. (NYSE:BVN)</v>
      </c>
      <c r="D54" t="str">
        <v>Constellation Brands, Inc. (NYSE:STZ)</v>
      </c>
      <c r="E54" t="str">
        <v>Expro Group Holdings N.V. (NYSE:XPRO)</v>
      </c>
      <c r="F54" t="str">
        <v>EZCORP, Inc. (NASDAQGS:EZPW)</v>
      </c>
      <c r="G54" t="str">
        <v>CoreCivic, Inc. (NYSE:CXW)</v>
      </c>
      <c r="H54" t="str">
        <v>Ducommun Incorporated (NYSE:DCO)</v>
      </c>
      <c r="I54" t="str">
        <v>Howmet Aerospace Inc. (NYSE:HWM)</v>
      </c>
    </row>
    <row r="55" spans="1:9" x14ac:dyDescent="0.45">
      <c r="A55" t="str">
        <v>CoreCivic, Inc. (NYSE:CXW)</v>
      </c>
      <c r="B55" t="str">
        <v>Constellation Brands, Inc. (NYSE:STZ)</v>
      </c>
      <c r="C55" t="str">
        <v>Constellation Brands, Inc. (NYSE:STZ)</v>
      </c>
      <c r="D55" t="str">
        <v>CoreCivic, Inc. (NYSE:CXW)</v>
      </c>
      <c r="E55" t="str">
        <v>Fidelity National Information Services, Inc. (NYSE:FIS)</v>
      </c>
      <c r="F55" t="str">
        <v>Fiserv, Inc. (NYSE:FI)</v>
      </c>
      <c r="G55" t="str">
        <v>Deckers Outdoor Corporation (NYSE:DECK)</v>
      </c>
      <c r="H55" t="str">
        <v>Expro Group Holdings N.V. (NYSE:XPRO)</v>
      </c>
      <c r="I55" t="str">
        <v>Hubbell Incorporated (NYSE:HUBB)</v>
      </c>
    </row>
    <row r="56" spans="1:9" x14ac:dyDescent="0.45">
      <c r="A56" t="str">
        <v>Deckers Outdoor Corporation (NYSE:DECK)</v>
      </c>
      <c r="B56" t="str">
        <v>CoreCivic, Inc. (NYSE:CXW)</v>
      </c>
      <c r="C56" t="str">
        <v>CoreCivic, Inc. (NYSE:CXW)</v>
      </c>
      <c r="D56" t="str">
        <v>Deckers Outdoor Corporation (NYSE:DECK)</v>
      </c>
      <c r="E56" t="str">
        <v>FitLife Brands, Inc. (NASDAQCM:FTLF)</v>
      </c>
      <c r="F56" t="str">
        <v>FitLife Brands, Inc. (NASDAQCM:FTLF)</v>
      </c>
      <c r="G56" t="str">
        <v>Dell Technologies Inc. (NYSE:DELL)</v>
      </c>
      <c r="H56" t="str">
        <v>EZCORP, Inc. (NASDAQGS:EZPW)</v>
      </c>
      <c r="I56" t="str">
        <v>Huron Consulting Group Inc. (NASDAQGS:HURN)</v>
      </c>
    </row>
    <row r="57" spans="1:9" x14ac:dyDescent="0.45">
      <c r="A57" t="str">
        <v>Dell Technologies Inc. (NYSE:DELL)</v>
      </c>
      <c r="B57" t="str">
        <v>Deckers Outdoor Corporation (NYSE:DECK)</v>
      </c>
      <c r="C57" t="str">
        <v>Deckers Outdoor Corporation (NYSE:DECK)</v>
      </c>
      <c r="D57" t="str">
        <v>Dell Technologies Inc. (NYSE:DELL)</v>
      </c>
      <c r="E57" t="str">
        <v>Flexsteel Industries, Inc. (NASDAQGS:FLXS)</v>
      </c>
      <c r="F57" t="str">
        <v>Flexsteel Industries, Inc. (NASDAQGS:FLXS)</v>
      </c>
      <c r="G57" t="str">
        <v>Ducommun Incorporated (NYSE:DCO)</v>
      </c>
      <c r="H57" t="str">
        <v>Fidelity National Information Services, Inc. (NYSE:FIS)</v>
      </c>
      <c r="I57" t="str">
        <v>ICON Public Limited Company (NASDAQGS:ICLR)</v>
      </c>
    </row>
    <row r="58" spans="1:9" x14ac:dyDescent="0.45">
      <c r="A58" t="str">
        <v>Ducommun Incorporated (NYSE:DCO)</v>
      </c>
      <c r="B58" t="str">
        <v>Dell Technologies Inc. (NYSE:DELL)</v>
      </c>
      <c r="C58" t="str">
        <v>Dell Technologies Inc. (NYSE:DELL)</v>
      </c>
      <c r="D58" t="str">
        <v>Ducommun Incorporated (NYSE:DCO)</v>
      </c>
      <c r="E58" t="str">
        <v>Fox Corporation (NASDAQGS:FOXA)</v>
      </c>
      <c r="F58" t="str">
        <v>Fox Corporation (NASDAQGS:FOXA)</v>
      </c>
      <c r="G58" t="str">
        <v>Element Solutions Inc (NYSE:ESI)</v>
      </c>
      <c r="H58" t="str">
        <v>Fiserv, Inc. (NYSE:FI)</v>
      </c>
      <c r="I58" t="str">
        <v>IDEXX Laboratories, Inc. (NASDAQGS:IDXX)</v>
      </c>
    </row>
    <row r="59" spans="1:9" x14ac:dyDescent="0.45">
      <c r="A59" t="str">
        <v>Element Solutions Inc (NYSE:ESI)</v>
      </c>
      <c r="B59" t="str">
        <v>Ducommun Incorporated (NYSE:DCO)</v>
      </c>
      <c r="C59" t="str">
        <v>Ducommun Incorporated (NYSE:DCO)</v>
      </c>
      <c r="D59" t="str">
        <v>Element Solutions Inc (NYSE:ESI)</v>
      </c>
      <c r="E59" t="str">
        <v>Freshpet, Inc. (NASDAQGM:FRPT)</v>
      </c>
      <c r="F59" t="str">
        <v>Freshpet, Inc. (NASDAQGM:FRPT)</v>
      </c>
      <c r="G59" t="str">
        <v>Expro Group Holdings N.V. (NYSE:XPRO)</v>
      </c>
      <c r="H59" t="str">
        <v>FitLife Brands, Inc. (NASDAQCM:FTLF)</v>
      </c>
      <c r="I59" t="str">
        <v>Ingredion Incorporated (NYSE:INGR)</v>
      </c>
    </row>
    <row r="60" spans="1:9" x14ac:dyDescent="0.45">
      <c r="A60" t="str">
        <v>Expro Group Holdings N.V. (NYSE:XPRO)</v>
      </c>
      <c r="B60" t="str">
        <v>Element Solutions Inc (NYSE:ESI)</v>
      </c>
      <c r="C60" t="str">
        <v>Element Solutions Inc (NYSE:ESI)</v>
      </c>
      <c r="D60" t="str">
        <v>Expro Group Holdings N.V. (NYSE:XPRO)</v>
      </c>
      <c r="E60" t="str">
        <v>Frontdoor, Inc. (NASDAQGS:FTDR)</v>
      </c>
      <c r="F60" t="str">
        <v>Frontdoor, Inc. (NASDAQGS:FTDR)</v>
      </c>
      <c r="G60" t="str">
        <v>EZCORP, Inc. (NASDAQGS:EZPW)</v>
      </c>
      <c r="H60" t="str">
        <v>Flexsteel Industries, Inc. (NASDAQGS:FLXS)</v>
      </c>
      <c r="I60" t="str">
        <v>International Money Express, Inc. (NASDAQCM:IMXI)</v>
      </c>
    </row>
    <row r="61" spans="1:9" x14ac:dyDescent="0.45">
      <c r="A61" t="str">
        <v>EZCORP, Inc. (NASDAQGS:EZPW)</v>
      </c>
      <c r="B61" t="str">
        <v>Expro Group Holdings N.V. (NYSE:XPRO)</v>
      </c>
      <c r="C61" t="str">
        <v>Expro Group Holdings N.V. (NYSE:XPRO)</v>
      </c>
      <c r="D61" t="str">
        <v>EZCORP, Inc. (NASDAQGS:EZPW)</v>
      </c>
      <c r="E61" t="str">
        <v>Gen Digital Inc. (NASDAQGS:GEN)</v>
      </c>
      <c r="F61" t="str">
        <v>Gen Digital Inc. (NASDAQGS:GEN)</v>
      </c>
      <c r="G61" t="str">
        <v>Fidelity National Information Services, Inc. (NYSE:FIS)</v>
      </c>
      <c r="H61" t="str">
        <v>Freshpet, Inc. (NASDAQGM:FRPT)</v>
      </c>
      <c r="I61" t="str">
        <v>JD.com, Inc. (NASDAQGS:JD)</v>
      </c>
    </row>
    <row r="62" spans="1:9" x14ac:dyDescent="0.45">
      <c r="A62" t="str">
        <v>Fidelity National Information Services, Inc. (NYSE:FIS)</v>
      </c>
      <c r="B62" t="str">
        <v>EZCORP, Inc. (NASDAQGS:EZPW)</v>
      </c>
      <c r="C62" t="str">
        <v>EZCORP, Inc. (NASDAQGS:EZPW)</v>
      </c>
      <c r="D62" t="str">
        <v>Fidelity National Information Services, Inc. (NYSE:FIS)</v>
      </c>
      <c r="E62" t="str">
        <v>Generac Holdings Inc. (NYSE:GNRC)</v>
      </c>
      <c r="F62" t="str">
        <v>Grand Canyon Education, Inc. (NASDAQGS:LOPE)</v>
      </c>
      <c r="G62" t="str">
        <v>Fiserv, Inc. (NYSE:FI)</v>
      </c>
      <c r="H62" t="str">
        <v>Gen Digital Inc. (NASDAQGS:GEN)</v>
      </c>
      <c r="I62" t="str">
        <v>Kanzhun Limited (NASDAQGS:BZ)</v>
      </c>
    </row>
    <row r="63" spans="1:9" x14ac:dyDescent="0.45">
      <c r="A63" t="str">
        <v>Fiserv, Inc. (NYSE:FI)</v>
      </c>
      <c r="B63" t="str">
        <v>Fidelity National Information Services, Inc. (NYSE:FIS)</v>
      </c>
      <c r="C63" t="str">
        <v>Fidelity National Information Services, Inc. (NYSE:FIS)</v>
      </c>
      <c r="D63" t="str">
        <v>Fiserv, Inc. (NYSE:FI)</v>
      </c>
      <c r="E63" t="str">
        <v>Halozyme Therapeutics, Inc. (NASDAQGS:HALO)</v>
      </c>
      <c r="F63" t="str">
        <v>Griffon Corporation (NYSE:GFF)</v>
      </c>
      <c r="G63" t="str">
        <v>FitLife Brands, Inc. (NASDAQCM:FTLF)</v>
      </c>
      <c r="H63" t="str">
        <v>Generac Holdings Inc. (NYSE:GNRC)</v>
      </c>
      <c r="I63" t="str">
        <v>Kirby Corporation (NYSE:KEX)</v>
      </c>
    </row>
    <row r="64" spans="1:9" x14ac:dyDescent="0.45">
      <c r="A64" t="str">
        <v>FitLife Brands, Inc. (NASDAQCM:FTLF)</v>
      </c>
      <c r="B64" t="str">
        <v>Fiserv, Inc. (NYSE:FI)</v>
      </c>
      <c r="C64" t="str">
        <v>Fiserv, Inc. (NYSE:FI)</v>
      </c>
      <c r="D64" t="str">
        <v>FitLife Brands, Inc. (NASDAQCM:FTLF)</v>
      </c>
      <c r="E64" t="str">
        <v>Hubbell Incorporated (NYSE:HUBB)</v>
      </c>
      <c r="F64" t="str">
        <v>Gulf Island Fabrication, Inc. (NASDAQGS:GIFI)</v>
      </c>
      <c r="G64" t="str">
        <v>Flexsteel Industries, Inc. (NASDAQGS:FLXS)</v>
      </c>
      <c r="H64" t="str">
        <v>Grand Canyon Education, Inc. (NASDAQGS:LOPE)</v>
      </c>
      <c r="I64" t="str">
        <v>KLA Corporation (NASDAQGS:KLAC)</v>
      </c>
    </row>
    <row r="65" spans="1:9" x14ac:dyDescent="0.45">
      <c r="A65" t="str">
        <v>Flexsteel Industries, Inc. (NASDAQGS:FLXS)</v>
      </c>
      <c r="B65" t="str">
        <v>FitLife Brands, Inc. (NASDAQCM:FTLF)</v>
      </c>
      <c r="C65" t="str">
        <v>FitLife Brands, Inc. (NASDAQCM:FTLF)</v>
      </c>
      <c r="D65" t="str">
        <v>Flexsteel Industries, Inc. (NASDAQGS:FLXS)</v>
      </c>
      <c r="E65" t="str">
        <v>Huron Consulting Group Inc. (NASDAQGS:HURN)</v>
      </c>
      <c r="F65" t="str">
        <v>Halozyme Therapeutics, Inc. (NASDAQGS:HALO)</v>
      </c>
      <c r="G65" t="str">
        <v>Fox Corporation (NASDAQGS:FOXA)</v>
      </c>
      <c r="H65" t="str">
        <v>Griffon Corporation (NYSE:GFF)</v>
      </c>
      <c r="I65" t="str">
        <v>Lam Research Corporation (NASDAQGS:LRCX)</v>
      </c>
    </row>
    <row r="66" spans="1:9" x14ac:dyDescent="0.45">
      <c r="A66" t="str">
        <v>Fox Corporation (NASDAQGS:FOXA)</v>
      </c>
      <c r="B66" t="str">
        <v>Flexsteel Industries, Inc. (NASDAQGS:FLXS)</v>
      </c>
      <c r="C66" t="str">
        <v>Flexsteel Industries, Inc. (NASDAQGS:FLXS)</v>
      </c>
      <c r="D66" t="str">
        <v>Fox Corporation (NASDAQGS:FOXA)</v>
      </c>
      <c r="E66" t="str">
        <v>ICON Public Limited Company (NASDAQGS:ICLR)</v>
      </c>
      <c r="F66" t="str">
        <v>Howmet Aerospace Inc. (NYSE:HWM)</v>
      </c>
      <c r="G66" t="str">
        <v>Freshpet, Inc. (NASDAQGM:FRPT)</v>
      </c>
      <c r="H66" t="str">
        <v>Gulf Island Fabrication, Inc. (NASDAQGS:GIFI)</v>
      </c>
      <c r="I66" t="str">
        <v>Laureate Education, Inc. (NASDAQGS:LAUR)</v>
      </c>
    </row>
    <row r="67" spans="1:9" x14ac:dyDescent="0.45">
      <c r="A67" t="str">
        <v>Freshpet, Inc. (NASDAQGM:FRPT)</v>
      </c>
      <c r="B67" t="str">
        <v>Fox Corporation (NASDAQGS:FOXA)</v>
      </c>
      <c r="C67" t="str">
        <v>Fox Corporation (NASDAQGS:FOXA)</v>
      </c>
      <c r="D67" t="str">
        <v>Freshpet, Inc. (NASDAQGM:FRPT)</v>
      </c>
      <c r="E67" t="str">
        <v>Ingredion Incorporated (NYSE:INGR)</v>
      </c>
      <c r="F67" t="str">
        <v>ICON Public Limited Company (NASDAQGS:ICLR)</v>
      </c>
      <c r="G67" t="str">
        <v>Frontdoor, Inc. (NASDAQGS:FTDR)</v>
      </c>
      <c r="H67" t="str">
        <v>Halozyme Therapeutics, Inc. (NASDAQGS:HALO)</v>
      </c>
      <c r="I67" t="str">
        <v>LCNB Corp. (NASDAQCM:LCNB)</v>
      </c>
    </row>
    <row r="68" spans="1:9" x14ac:dyDescent="0.45">
      <c r="A68" t="str">
        <v>Frontdoor, Inc. (NASDAQGS:FTDR)</v>
      </c>
      <c r="B68" t="str">
        <v>Freshpet, Inc. (NASDAQGM:FRPT)</v>
      </c>
      <c r="C68" t="str">
        <v>Freshpet, Inc. (NASDAQGM:FRPT)</v>
      </c>
      <c r="D68" t="str">
        <v>Frontdoor, Inc. (NASDAQGS:FTDR)</v>
      </c>
      <c r="E68" t="str">
        <v>International Money Express, Inc. (NASDAQCM:IMXI)</v>
      </c>
      <c r="F68" t="str">
        <v>IDEXX Laboratories, Inc. (NASDAQGS:IDXX)</v>
      </c>
      <c r="G68" t="str">
        <v>Gen Digital Inc. (NASDAQGS:GEN)</v>
      </c>
      <c r="H68" t="str">
        <v>Howmet Aerospace Inc. (NYSE:HWM)</v>
      </c>
      <c r="I68" t="str">
        <v>Leidos Holdings, Inc. (NYSE:LDOS)</v>
      </c>
    </row>
    <row r="69" spans="1:9" x14ac:dyDescent="0.45">
      <c r="A69" t="str">
        <v>Gen Digital Inc. (NASDAQGS:GEN)</v>
      </c>
      <c r="B69" t="str">
        <v>Frontdoor, Inc. (NASDAQGS:FTDR)</v>
      </c>
      <c r="C69" t="str">
        <v>Frontdoor, Inc. (NASDAQGS:FTDR)</v>
      </c>
      <c r="D69" t="str">
        <v>Gen Digital Inc. (NASDAQGS:GEN)</v>
      </c>
      <c r="E69" t="str">
        <v>Jack Henry &amp; Associates, Inc. (NASDAQGS:JKHY)</v>
      </c>
      <c r="F69" t="str">
        <v>Ingredion Incorporated (NYSE:INGR)</v>
      </c>
      <c r="G69" t="str">
        <v>Generac Holdings Inc. (NYSE:GNRC)</v>
      </c>
      <c r="H69" t="str">
        <v>Hubbell Incorporated (NYSE:HUBB)</v>
      </c>
      <c r="I69" t="str">
        <v>Loews Corporation (NYSE:L)</v>
      </c>
    </row>
    <row r="70" spans="1:9" x14ac:dyDescent="0.45">
      <c r="A70" t="str">
        <v>Generac Holdings Inc. (NYSE:GNRC)</v>
      </c>
      <c r="B70" t="str">
        <v>Gen Digital Inc. (NASDAQGS:GEN)</v>
      </c>
      <c r="C70" t="str">
        <v>Gen Digital Inc. (NASDAQGS:GEN)</v>
      </c>
      <c r="D70" t="str">
        <v>Generac Holdings Inc. (NYSE:GNRC)</v>
      </c>
      <c r="E70" t="str">
        <v>JD.com, Inc. (NASDAQGS:JD)</v>
      </c>
      <c r="F70" t="str">
        <v>Jack Henry &amp; Associates, Inc. (NASDAQGS:JKHY)</v>
      </c>
      <c r="G70" t="str">
        <v>Grand Canyon Education, Inc. (NASDAQGS:LOPE)</v>
      </c>
      <c r="H70" t="str">
        <v>Huron Consulting Group Inc. (NASDAQGS:HURN)</v>
      </c>
      <c r="I70" t="str">
        <v>MGP Ingredients, Inc. (NASDAQGS:MGPI)</v>
      </c>
    </row>
    <row r="71" spans="1:9" x14ac:dyDescent="0.45">
      <c r="A71" t="str">
        <v>Grand Canyon Education, Inc. (NASDAQGS:LOPE)</v>
      </c>
      <c r="B71" t="str">
        <v>Generac Holdings Inc. (NYSE:GNRC)</v>
      </c>
      <c r="C71" t="str">
        <v>Generac Holdings Inc. (NYSE:GNRC)</v>
      </c>
      <c r="D71" t="str">
        <v>Grand Canyon Education, Inc. (NASDAQGS:LOPE)</v>
      </c>
      <c r="E71" t="str">
        <v>Kirby Corporation (NYSE:KEX)</v>
      </c>
      <c r="F71" t="str">
        <v>JD.com, Inc. (NASDAQGS:JD)</v>
      </c>
      <c r="G71" t="str">
        <v>Griffon Corporation (NYSE:GFF)</v>
      </c>
      <c r="H71" t="str">
        <v>IDEXX Laboratories, Inc. (NASDAQGS:IDXX)</v>
      </c>
      <c r="I71" t="str">
        <v>Minerals Technologies Inc. (NYSE:MTX)</v>
      </c>
    </row>
    <row r="72" spans="1:9" x14ac:dyDescent="0.45">
      <c r="A72" t="str">
        <v>Griffon Corporation (NYSE:GFF)</v>
      </c>
      <c r="B72" t="str">
        <v>Grand Canyon Education, Inc. (NASDAQGS:LOPE)</v>
      </c>
      <c r="C72" t="str">
        <v>Grand Canyon Education, Inc. (NASDAQGS:LOPE)</v>
      </c>
      <c r="D72" t="str">
        <v>Griffon Corporation (NYSE:GFF)</v>
      </c>
      <c r="E72" t="str">
        <v>KLA Corporation (NASDAQGS:KLAC)</v>
      </c>
      <c r="F72" t="str">
        <v>Kanzhun Limited (NASDAQGS:BZ)</v>
      </c>
      <c r="G72" t="str">
        <v>Gulf Island Fabrication, Inc. (NASDAQGS:GIFI)</v>
      </c>
      <c r="H72" t="str">
        <v>International Money Express, Inc. (NASDAQCM:IMXI)</v>
      </c>
      <c r="I72" t="str">
        <v>Moody's Corporation (NYSE:MCO)</v>
      </c>
    </row>
    <row r="73" spans="1:9" x14ac:dyDescent="0.45">
      <c r="A73" t="str">
        <v>Gulf Island Fabrication, Inc. (NASDAQGS:GIFI)</v>
      </c>
      <c r="B73" t="str">
        <v>Griffon Corporation (NYSE:GFF)</v>
      </c>
      <c r="C73" t="str">
        <v>Griffon Corporation (NYSE:GFF)</v>
      </c>
      <c r="D73" t="str">
        <v>Gulf Island Fabrication, Inc. (NASDAQGS:GIFI)</v>
      </c>
      <c r="E73" t="str">
        <v>Lam Research Corporation (NASDAQGS:LRCX)</v>
      </c>
      <c r="F73" t="str">
        <v>Leidos Holdings, Inc. (NYSE:LDOS)</v>
      </c>
      <c r="G73" t="str">
        <v>Halozyme Therapeutics, Inc. (NASDAQGS:HALO)</v>
      </c>
      <c r="H73" t="str">
        <v>Jack Henry &amp; Associates, Inc. (NASDAQGS:JKHY)</v>
      </c>
      <c r="I73" t="str">
        <v>MPLX LP (NYSE:MPLX)</v>
      </c>
    </row>
    <row r="74" spans="1:9" x14ac:dyDescent="0.45">
      <c r="A74" t="str">
        <v>Halozyme Therapeutics, Inc. (NASDAQGS:HALO)</v>
      </c>
      <c r="B74" t="str">
        <v>Gulf Island Fabrication, Inc. (NASDAQGS:GIFI)</v>
      </c>
      <c r="C74" t="str">
        <v>Gulf Island Fabrication, Inc. (NASDAQGS:GIFI)</v>
      </c>
      <c r="D74" t="str">
        <v>Halozyme Therapeutics, Inc. (NASDAQGS:HALO)</v>
      </c>
      <c r="E74" t="str">
        <v>Laureate Education, Inc. (NASDAQGS:LAUR)</v>
      </c>
      <c r="F74" t="str">
        <v>Leonardo DRS, Inc. (NASDAQGS:DRS)</v>
      </c>
      <c r="G74" t="str">
        <v>Howmet Aerospace Inc. (NYSE:HWM)</v>
      </c>
      <c r="H74" t="str">
        <v>Kanzhun Limited (NASDAQGS:BZ)</v>
      </c>
      <c r="I74" t="str">
        <v>MSA Safety Incorporated (NYSE:MSA)</v>
      </c>
    </row>
    <row r="75" spans="1:9" x14ac:dyDescent="0.45">
      <c r="A75" t="str">
        <v>Howmet Aerospace Inc. (NYSE:HWM)</v>
      </c>
      <c r="B75" t="str">
        <v>Halozyme Therapeutics, Inc. (NASDAQGS:HALO)</v>
      </c>
      <c r="C75" t="str">
        <v>Halozyme Therapeutics, Inc. (NASDAQGS:HALO)</v>
      </c>
      <c r="D75" t="str">
        <v>Howmet Aerospace Inc. (NYSE:HWM)</v>
      </c>
      <c r="E75" t="str">
        <v>LCNB Corp. (NASDAQCM:LCNB)</v>
      </c>
      <c r="F75" t="str">
        <v>Life Time Group Holdings, Inc. (NYSE:LTH)</v>
      </c>
      <c r="G75" t="str">
        <v>Hubbell Incorporated (NYSE:HUBB)</v>
      </c>
      <c r="H75" t="str">
        <v>Kirby Corporation (NYSE:KEX)</v>
      </c>
      <c r="I75" t="str">
        <v>Nexstar Media Group, Inc. (NASDAQGS:NXST)</v>
      </c>
    </row>
    <row r="76" spans="1:9" x14ac:dyDescent="0.45">
      <c r="A76" t="str">
        <v>Hubbell Incorporated (NYSE:HUBB)</v>
      </c>
      <c r="B76" t="str">
        <v>Howmet Aerospace Inc. (NYSE:HWM)</v>
      </c>
      <c r="C76" t="str">
        <v>Howmet Aerospace Inc. (NYSE:HWM)</v>
      </c>
      <c r="D76" t="str">
        <v>Hubbell Incorporated (NYSE:HUBB)</v>
      </c>
      <c r="E76" t="str">
        <v>Leidos Holdings, Inc. (NYSE:LDOS)</v>
      </c>
      <c r="F76" t="str">
        <v>MACOM Technology Solutions Holdings, Inc. (NASDAQGS:MTSI)</v>
      </c>
      <c r="G76" t="str">
        <v>Huron Consulting Group Inc. (NASDAQGS:HURN)</v>
      </c>
      <c r="H76" t="str">
        <v>KLA Corporation (NASDAQGS:KLAC)</v>
      </c>
      <c r="I76" t="str">
        <v>Northern Oil and Gas, Inc. (NYSE:NOG)</v>
      </c>
    </row>
    <row r="77" spans="1:9" x14ac:dyDescent="0.45">
      <c r="A77" t="str">
        <v>Huron Consulting Group Inc. (NASDAQGS:HURN)</v>
      </c>
      <c r="B77" t="str">
        <v>Hubbell Incorporated (NYSE:HUBB)</v>
      </c>
      <c r="C77" t="str">
        <v>Hubbell Incorporated (NYSE:HUBB)</v>
      </c>
      <c r="D77" t="str">
        <v>Huron Consulting Group Inc. (NASDAQGS:HURN)</v>
      </c>
      <c r="E77" t="str">
        <v>Leonardo DRS, Inc. (NASDAQGS:DRS)</v>
      </c>
      <c r="F77" t="str">
        <v>MannKind Corporation (NASDAQGM:MNKD)</v>
      </c>
      <c r="G77" t="str">
        <v>ICON Public Limited Company (NASDAQGS:ICLR)</v>
      </c>
      <c r="H77" t="str">
        <v>Lam Research Corporation (NASDAQGS:LRCX)</v>
      </c>
      <c r="I77" t="str">
        <v>Oceaneering International, Inc. (NYSE:OII)</v>
      </c>
    </row>
    <row r="78" spans="1:9" x14ac:dyDescent="0.45">
      <c r="A78" t="str">
        <v>ICON Public Limited Company (NASDAQGS:ICLR)</v>
      </c>
      <c r="B78" t="str">
        <v>Huron Consulting Group Inc. (NASDAQGS:HURN)</v>
      </c>
      <c r="C78" t="str">
        <v>Huron Consulting Group Inc. (NASDAQGS:HURN)</v>
      </c>
      <c r="D78" t="str">
        <v>ICON Public Limited Company (NASDAQGS:ICLR)</v>
      </c>
      <c r="E78" t="str">
        <v>Life Time Group Holdings, Inc. (NYSE:LTH)</v>
      </c>
      <c r="F78" t="str">
        <v>MediaAlpha, Inc. (NYSE:MAX)</v>
      </c>
      <c r="G78" t="str">
        <v>IDEXX Laboratories, Inc. (NASDAQGS:IDXX)</v>
      </c>
      <c r="H78" t="str">
        <v>Laureate Education, Inc. (NASDAQGS:LAUR)</v>
      </c>
      <c r="I78" t="str">
        <v>OPENLANE, Inc. (NYSE:KAR)</v>
      </c>
    </row>
    <row r="79" spans="1:9" x14ac:dyDescent="0.45">
      <c r="A79" t="str">
        <v>IDEXX Laboratories, Inc. (NASDAQGS:IDXX)</v>
      </c>
      <c r="B79" t="str">
        <v>ICON Public Limited Company (NASDAQGS:ICLR)</v>
      </c>
      <c r="C79" t="str">
        <v>ICON Public Limited Company (NASDAQGS:ICLR)</v>
      </c>
      <c r="D79" t="str">
        <v>IDEXX Laboratories, Inc. (NASDAQGS:IDXX)</v>
      </c>
      <c r="E79" t="str">
        <v>Loews Corporation (NYSE:L)</v>
      </c>
      <c r="F79" t="str">
        <v>MGE Energy, Inc. (NASDAQGS:MGEE)</v>
      </c>
      <c r="G79" t="str">
        <v>Ingredion Incorporated (NYSE:INGR)</v>
      </c>
      <c r="H79" t="str">
        <v>LCNB Corp. (NASDAQCM:LCNB)</v>
      </c>
      <c r="I79" t="str">
        <v>Ovintiv Inc. (NYSE:OVV)</v>
      </c>
    </row>
    <row r="80" spans="1:9" x14ac:dyDescent="0.45">
      <c r="A80" t="str">
        <v>Ingredion Incorporated (NYSE:INGR)</v>
      </c>
      <c r="B80" t="str">
        <v>IDEXX Laboratories, Inc. (NASDAQGS:IDXX)</v>
      </c>
      <c r="C80" t="str">
        <v>IDEXX Laboratories, Inc. (NASDAQGS:IDXX)</v>
      </c>
      <c r="D80" t="str">
        <v>Ingredion Incorporated (NYSE:INGR)</v>
      </c>
      <c r="E80" t="str">
        <v>MACOM Technology Solutions Holdings, Inc. (NASDAQGS:MTSI)</v>
      </c>
      <c r="F80" t="str">
        <v>MGP Ingredients, Inc. (NASDAQGS:MGPI)</v>
      </c>
      <c r="G80" t="str">
        <v>International Money Express, Inc. (NASDAQCM:IMXI)</v>
      </c>
      <c r="H80" t="str">
        <v>Leonardo DRS, Inc. (NASDAQGS:DRS)</v>
      </c>
      <c r="I80" t="str">
        <v>P10, Inc. (NYSE:PX)</v>
      </c>
    </row>
    <row r="81" spans="1:9" x14ac:dyDescent="0.45">
      <c r="A81" t="str">
        <v>International Money Express, Inc. (NASDAQCM:IMXI)</v>
      </c>
      <c r="B81" t="str">
        <v>Ingredion Incorporated (NYSE:INGR)</v>
      </c>
      <c r="C81" t="str">
        <v>Ingredion Incorporated (NYSE:INGR)</v>
      </c>
      <c r="D81" t="str">
        <v>International Money Express, Inc. (NASDAQCM:IMXI)</v>
      </c>
      <c r="E81" t="str">
        <v>MannKind Corporation (NASDAQGM:MNKD)</v>
      </c>
      <c r="F81" t="str">
        <v>Micron Technology, Inc. (NASDAQGS:MU)</v>
      </c>
      <c r="G81" t="str">
        <v>Jack Henry &amp; Associates, Inc. (NASDAQGS:JKHY)</v>
      </c>
      <c r="H81" t="str">
        <v>Life Time Group Holdings, Inc. (NYSE:LTH)</v>
      </c>
      <c r="I81" t="str">
        <v>PayPal Holdings, Inc. (NASDAQGS:PYPL)</v>
      </c>
    </row>
    <row r="82" spans="1:9" x14ac:dyDescent="0.45">
      <c r="A82" t="str">
        <v>Jack Henry &amp; Associates, Inc. (NASDAQGS:JKHY)</v>
      </c>
      <c r="B82" t="str">
        <v>International Money Express, Inc. (NASDAQCM:IMXI)</v>
      </c>
      <c r="C82" t="str">
        <v>International Money Express, Inc. (NASDAQCM:IMXI)</v>
      </c>
      <c r="D82" t="str">
        <v>Jack Henry &amp; Associates, Inc. (NASDAQGS:JKHY)</v>
      </c>
      <c r="E82" t="str">
        <v>MediaAlpha, Inc. (NYSE:MAX)</v>
      </c>
      <c r="F82" t="str">
        <v>Minerals Technologies Inc. (NYSE:MTX)</v>
      </c>
      <c r="G82" t="str">
        <v>JD.com, Inc. (NASDAQGS:JD)</v>
      </c>
      <c r="H82" t="str">
        <v>Loews Corporation (NYSE:L)</v>
      </c>
      <c r="I82" t="str">
        <v>Pebblebrook Hotel Trust (NYSE:PEB)</v>
      </c>
    </row>
    <row r="83" spans="1:9" x14ac:dyDescent="0.45">
      <c r="A83" t="str">
        <v>JD.com, Inc. (NASDAQGS:JD)</v>
      </c>
      <c r="B83" t="str">
        <v>Jack Henry &amp; Associates, Inc. (NASDAQGS:JKHY)</v>
      </c>
      <c r="C83" t="str">
        <v>Jack Henry &amp; Associates, Inc. (NASDAQGS:JKHY)</v>
      </c>
      <c r="D83" t="str">
        <v>JD.com, Inc. (NASDAQGS:JD)</v>
      </c>
      <c r="E83" t="str">
        <v>MGE Energy, Inc. (NASDAQGS:MGEE)</v>
      </c>
      <c r="F83" t="str">
        <v>Monroe Capital Corporation (NASDAQGS:MRCC)</v>
      </c>
      <c r="G83" t="str">
        <v>Kanzhun Limited (NASDAQGS:BZ)</v>
      </c>
      <c r="H83" t="str">
        <v>MACOM Technology Solutions Holdings, Inc. (NASDAQGS:MTSI)</v>
      </c>
      <c r="I83" t="str">
        <v>Pentair plc (NYSE:PNR)</v>
      </c>
    </row>
    <row r="84" spans="1:9" x14ac:dyDescent="0.45">
      <c r="A84" t="str">
        <v>Kanzhun Limited (NASDAQGS:BZ)</v>
      </c>
      <c r="B84" t="str">
        <v>JD.com, Inc. (NASDAQGS:JD)</v>
      </c>
      <c r="C84" t="str">
        <v>JD.com, Inc. (NASDAQGS:JD)</v>
      </c>
      <c r="D84" t="str">
        <v>Kanzhun Limited (NASDAQGS:BZ)</v>
      </c>
      <c r="E84" t="str">
        <v>MGP Ingredients, Inc. (NASDAQGS:MGPI)</v>
      </c>
      <c r="F84" t="str">
        <v>Moody's Corporation (NYSE:MCO)</v>
      </c>
      <c r="G84" t="str">
        <v>Kirby Corporation (NYSE:KEX)</v>
      </c>
      <c r="H84" t="str">
        <v>MannKind Corporation (NASDAQGM:MNKD)</v>
      </c>
      <c r="I84" t="str">
        <v>Primerica, Inc. (NYSE:PRI)</v>
      </c>
    </row>
    <row r="85" spans="1:9" x14ac:dyDescent="0.45">
      <c r="A85" t="str">
        <v>Kirby Corporation (NYSE:KEX)</v>
      </c>
      <c r="B85" t="str">
        <v>Kanzhun Limited (NASDAQGS:BZ)</v>
      </c>
      <c r="C85" t="str">
        <v>Kanzhun Limited (NASDAQGS:BZ)</v>
      </c>
      <c r="D85" t="str">
        <v>Kirby Corporation (NYSE:KEX)</v>
      </c>
      <c r="E85" t="str">
        <v>Micron Technology, Inc. (NASDAQGS:MU)</v>
      </c>
      <c r="F85" t="str">
        <v>MSA Safety Incorporated (NYSE:MSA)</v>
      </c>
      <c r="G85" t="str">
        <v>KLA Corporation (NASDAQGS:KLAC)</v>
      </c>
      <c r="H85" t="str">
        <v>MediaAlpha, Inc. (NYSE:MAX)</v>
      </c>
      <c r="I85" t="str">
        <v>Pro-Dex, Inc. (NASDAQCM:PDEX)</v>
      </c>
    </row>
    <row r="86" spans="1:9" x14ac:dyDescent="0.45">
      <c r="A86" t="str">
        <v>KLA Corporation (NASDAQGS:KLAC)</v>
      </c>
      <c r="B86" t="str">
        <v>Kirby Corporation (NYSE:KEX)</v>
      </c>
      <c r="C86" t="str">
        <v>Kirby Corporation (NYSE:KEX)</v>
      </c>
      <c r="D86" t="str">
        <v>KLA Corporation (NASDAQGS:KLAC)</v>
      </c>
      <c r="E86" t="str">
        <v>Minerals Technologies Inc. (NYSE:MTX)</v>
      </c>
      <c r="F86" t="str">
        <v>National Energy Services Reunited Corp. (NASDAQCM:NESR)</v>
      </c>
      <c r="G86" t="str">
        <v>Lam Research Corporation (NASDAQGS:LRCX)</v>
      </c>
      <c r="H86" t="str">
        <v>MGE Energy, Inc. (NASDAQGS:MGEE)</v>
      </c>
      <c r="I86" t="str">
        <v>Prosperity Bancshares, Inc. (NYSE:PB)</v>
      </c>
    </row>
    <row r="87" spans="1:9" x14ac:dyDescent="0.45">
      <c r="A87" t="str">
        <v>Lam Research Corporation (NASDAQGS:LRCX)</v>
      </c>
      <c r="B87" t="str">
        <v>KLA Corporation (NASDAQGS:KLAC)</v>
      </c>
      <c r="C87" t="str">
        <v>KLA Corporation (NASDAQGS:KLAC)</v>
      </c>
      <c r="D87" t="str">
        <v>Lam Research Corporation (NASDAQGS:LRCX)</v>
      </c>
      <c r="E87" t="str">
        <v>Monroe Capital Corporation (NASDAQGS:MRCC)</v>
      </c>
      <c r="F87" t="str">
        <v>NewMarket Corporation (NYSE:NEU)</v>
      </c>
      <c r="G87" t="str">
        <v>Laureate Education, Inc. (NASDAQGS:LAUR)</v>
      </c>
      <c r="H87" t="str">
        <v>Micron Technology, Inc. (NASDAQGS:MU)</v>
      </c>
      <c r="I87" t="str">
        <v>Prudential Financial, Inc. (NYSE:PRU)</v>
      </c>
    </row>
    <row r="88" spans="1:9" x14ac:dyDescent="0.45">
      <c r="A88" t="str">
        <v>Laureate Education, Inc. (NASDAQGS:LAUR)</v>
      </c>
      <c r="B88" t="str">
        <v>Lam Research Corporation (NASDAQGS:LRCX)</v>
      </c>
      <c r="C88" t="str">
        <v>Lam Research Corporation (NASDAQGS:LRCX)</v>
      </c>
      <c r="D88" t="str">
        <v>Laureate Education, Inc. (NASDAQGS:LAUR)</v>
      </c>
      <c r="E88" t="str">
        <v>MPLX LP (NYSE:MPLX)</v>
      </c>
      <c r="F88" t="str">
        <v>Northern Oil and Gas, Inc. (NYSE:NOG)</v>
      </c>
      <c r="G88" t="str">
        <v>LCNB Corp. (NASDAQCM:LCNB)</v>
      </c>
      <c r="H88" t="str">
        <v>Monroe Capital Corporation (NASDAQGS:MRCC)</v>
      </c>
      <c r="I88" t="str">
        <v>Raymond James Financial, Inc. (NYSE:RJF)</v>
      </c>
    </row>
    <row r="89" spans="1:9" x14ac:dyDescent="0.45">
      <c r="A89" t="str">
        <v>LCNB Corp. (NASDAQCM:LCNB)</v>
      </c>
      <c r="B89" t="str">
        <v>Laureate Education, Inc. (NASDAQGS:LAUR)</v>
      </c>
      <c r="C89" t="str">
        <v>Laureate Education, Inc. (NASDAQGS:LAUR)</v>
      </c>
      <c r="D89" t="str">
        <v>LCNB Corp. (NASDAQCM:LCNB)</v>
      </c>
      <c r="E89" t="str">
        <v>MSA Safety Incorporated (NYSE:MSA)</v>
      </c>
      <c r="F89" t="str">
        <v>Oceaneering International, Inc. (NYSE:OII)</v>
      </c>
      <c r="G89" t="str">
        <v>Leidos Holdings, Inc. (NYSE:LDOS)</v>
      </c>
      <c r="H89" t="str">
        <v>Moody's Corporation (NYSE:MCO)</v>
      </c>
      <c r="I89" t="str">
        <v>Republic Services, Inc. (NYSE:RSG)</v>
      </c>
    </row>
    <row r="90" spans="1:9" x14ac:dyDescent="0.45">
      <c r="A90" t="str">
        <v>Leidos Holdings, Inc. (NYSE:LDOS)</v>
      </c>
      <c r="B90" t="str">
        <v>LCNB Corp. (NASDAQCM:LCNB)</v>
      </c>
      <c r="C90" t="str">
        <v>LCNB Corp. (NASDAQCM:LCNB)</v>
      </c>
      <c r="D90" t="str">
        <v>Leidos Holdings, Inc. (NYSE:LDOS)</v>
      </c>
      <c r="E90" t="str">
        <v>National Energy Services Reunited Corp. (NASDAQCM:NESR)</v>
      </c>
      <c r="F90" t="str">
        <v>Oil-Dri Corporation of America (NYSE:ODC)</v>
      </c>
      <c r="G90" t="str">
        <v>Leonardo DRS, Inc. (NASDAQGS:DRS)</v>
      </c>
      <c r="H90" t="str">
        <v>MPLX LP (NYSE:MPLX)</v>
      </c>
      <c r="I90" t="str">
        <v>ResMed Inc. (NYSE:RMD)</v>
      </c>
    </row>
    <row r="91" spans="1:9" x14ac:dyDescent="0.45">
      <c r="A91" t="str">
        <v>Leonardo DRS, Inc. (NASDAQGS:DRS)</v>
      </c>
      <c r="B91" t="str">
        <v>Leidos Holdings, Inc. (NYSE:LDOS)</v>
      </c>
      <c r="C91" t="str">
        <v>Leidos Holdings, Inc. (NYSE:LDOS)</v>
      </c>
      <c r="D91" t="str">
        <v>Leonardo DRS, Inc. (NASDAQGS:DRS)</v>
      </c>
      <c r="E91" t="str">
        <v>NewMarket Corporation (NYSE:NEU)</v>
      </c>
      <c r="F91" t="str">
        <v>OPENLANE, Inc. (NYSE:KAR)</v>
      </c>
      <c r="G91" t="str">
        <v>Life Time Group Holdings, Inc. (NYSE:LTH)</v>
      </c>
      <c r="H91" t="str">
        <v>National Energy Services Reunited Corp. (NASDAQCM:NESR)</v>
      </c>
      <c r="I91" t="str">
        <v>Revvity, Inc. (NYSE:RVTY)</v>
      </c>
    </row>
    <row r="92" spans="1:9" x14ac:dyDescent="0.45">
      <c r="A92" t="str">
        <v>Life Time Group Holdings, Inc. (NYSE:LTH)</v>
      </c>
      <c r="B92" t="str">
        <v>Leonardo DRS, Inc. (NASDAQGS:DRS)</v>
      </c>
      <c r="C92" t="str">
        <v>Leonardo DRS, Inc. (NASDAQGS:DRS)</v>
      </c>
      <c r="D92" t="str">
        <v>Life Time Group Holdings, Inc. (NYSE:LTH)</v>
      </c>
      <c r="E92" t="str">
        <v>Nexstar Media Group, Inc. (NASDAQGS:NXST)</v>
      </c>
      <c r="F92" t="str">
        <v>Ovintiv Inc. (NYSE:OVV)</v>
      </c>
      <c r="G92" t="str">
        <v>Loews Corporation (NYSE:L)</v>
      </c>
      <c r="H92" t="str">
        <v>NewMarket Corporation (NYSE:NEU)</v>
      </c>
      <c r="I92" t="str">
        <v>Rollins, Inc. (NYSE:ROL)</v>
      </c>
    </row>
    <row r="93" spans="1:9" x14ac:dyDescent="0.45">
      <c r="A93" t="str">
        <v>Loews Corporation (NYSE:L)</v>
      </c>
      <c r="B93" t="str">
        <v>Life Time Group Holdings, Inc. (NYSE:LTH)</v>
      </c>
      <c r="C93" t="str">
        <v>Life Time Group Holdings, Inc. (NYSE:LTH)</v>
      </c>
      <c r="D93" t="str">
        <v>Loews Corporation (NYSE:L)</v>
      </c>
      <c r="E93" t="str">
        <v>Northern Oil and Gas, Inc. (NYSE:NOG)</v>
      </c>
      <c r="F93" t="str">
        <v>P10, Inc. (NYSE:PX)</v>
      </c>
      <c r="G93" t="str">
        <v>MACOM Technology Solutions Holdings, Inc. (NASDAQGS:MTSI)</v>
      </c>
      <c r="H93" t="str">
        <v>Nexstar Media Group, Inc. (NASDAQGS:NXST)</v>
      </c>
      <c r="I93" t="str">
        <v>Ross Stores, Inc. (NASDAQGS:ROST)</v>
      </c>
    </row>
    <row r="94" spans="1:9" x14ac:dyDescent="0.45">
      <c r="A94" t="str">
        <v>MACOM Technology Solutions Holdings, Inc. (NASDAQGS:MTSI)</v>
      </c>
      <c r="B94" t="str">
        <v>Loews Corporation (NYSE:L)</v>
      </c>
      <c r="C94" t="str">
        <v>Loews Corporation (NYSE:L)</v>
      </c>
      <c r="D94" t="str">
        <v>MACOM Technology Solutions Holdings, Inc. (NASDAQGS:MTSI)</v>
      </c>
      <c r="E94" t="str">
        <v>Oceaneering International, Inc. (NYSE:OII)</v>
      </c>
      <c r="F94" t="str">
        <v>Paychex, Inc. (NASDAQGS:PAYX)</v>
      </c>
      <c r="G94" t="str">
        <v>MannKind Corporation (NASDAQGM:MNKD)</v>
      </c>
      <c r="H94" t="str">
        <v>Oil-Dri Corporation of America (NYSE:ODC)</v>
      </c>
      <c r="I94" t="str">
        <v>RPM International Inc. (NYSE:RPM)</v>
      </c>
    </row>
    <row r="95" spans="1:9" x14ac:dyDescent="0.45">
      <c r="A95" t="str">
        <v>MannKind Corporation (NASDAQGM:MNKD)</v>
      </c>
      <c r="B95" t="str">
        <v>MACOM Technology Solutions Holdings, Inc. (NASDAQGS:MTSI)</v>
      </c>
      <c r="C95" t="str">
        <v>MACOM Technology Solutions Holdings, Inc. (NASDAQGS:MTSI)</v>
      </c>
      <c r="D95" t="str">
        <v>MannKind Corporation (NASDAQGM:MNKD)</v>
      </c>
      <c r="E95" t="str">
        <v>Oil-Dri Corporation of America (NYSE:ODC)</v>
      </c>
      <c r="F95" t="str">
        <v>PayPal Holdings, Inc. (NASDAQGS:PYPL)</v>
      </c>
      <c r="G95" t="str">
        <v>MediaAlpha, Inc. (NYSE:MAX)</v>
      </c>
      <c r="H95" t="str">
        <v>OPENLANE, Inc. (NYSE:KAR)</v>
      </c>
      <c r="I95" t="str">
        <v>RTX Corporation (NYSE:RTX)</v>
      </c>
    </row>
    <row r="96" spans="1:9" x14ac:dyDescent="0.45">
      <c r="A96" t="str">
        <v>MediaAlpha, Inc. (NYSE:MAX)</v>
      </c>
      <c r="B96" t="str">
        <v>MannKind Corporation (NASDAQGM:MNKD)</v>
      </c>
      <c r="C96" t="str">
        <v>MannKind Corporation (NASDAQGM:MNKD)</v>
      </c>
      <c r="D96" t="str">
        <v>MediaAlpha, Inc. (NYSE:MAX)</v>
      </c>
      <c r="E96" t="str">
        <v>Ovintiv Inc. (NYSE:OVV)</v>
      </c>
      <c r="F96" t="str">
        <v>Pro-Dex, Inc. (NASDAQCM:PDEX)</v>
      </c>
      <c r="G96" t="str">
        <v>MGE Energy, Inc. (NASDAQGS:MGEE)</v>
      </c>
      <c r="H96" t="str">
        <v>P10, Inc. (NYSE:PX)</v>
      </c>
      <c r="I96" t="str">
        <v>Salesforce, Inc. (NYSE:CRM)</v>
      </c>
    </row>
    <row r="97" spans="1:9" x14ac:dyDescent="0.45">
      <c r="A97" t="str">
        <v>MGE Energy, Inc. (NASDAQGS:MGEE)</v>
      </c>
      <c r="B97" t="str">
        <v>MediaAlpha, Inc. (NYSE:MAX)</v>
      </c>
      <c r="C97" t="str">
        <v>MediaAlpha, Inc. (NYSE:MAX)</v>
      </c>
      <c r="D97" t="str">
        <v>MGE Energy, Inc. (NASDAQGS:MGEE)</v>
      </c>
      <c r="E97" t="str">
        <v>Paychex, Inc. (NASDAQGS:PAYX)</v>
      </c>
      <c r="F97" t="str">
        <v>Republic Services, Inc. (NYSE:RSG)</v>
      </c>
      <c r="G97" t="str">
        <v>MGP Ingredients, Inc. (NASDAQGS:MGPI)</v>
      </c>
      <c r="H97" t="str">
        <v>Paychex, Inc. (NASDAQGS:PAYX)</v>
      </c>
      <c r="I97" t="str">
        <v>Sally Beauty Holdings, Inc. (NYSE:SBH)</v>
      </c>
    </row>
    <row r="98" spans="1:9" x14ac:dyDescent="0.45">
      <c r="A98" t="str">
        <v>MGP Ingredients, Inc. (NASDAQGS:MGPI)</v>
      </c>
      <c r="B98" t="str">
        <v>MGE Energy, Inc. (NASDAQGS:MGEE)</v>
      </c>
      <c r="C98" t="str">
        <v>MGE Energy, Inc. (NASDAQGS:MGEE)</v>
      </c>
      <c r="D98" t="str">
        <v>MGP Ingredients, Inc. (NASDAQGS:MGPI)</v>
      </c>
      <c r="E98" t="str">
        <v>Pebblebrook Hotel Trust (NYSE:PEB)</v>
      </c>
      <c r="F98" t="str">
        <v>ResMed Inc. (NYSE:RMD)</v>
      </c>
      <c r="G98" t="str">
        <v>Micron Technology, Inc. (NASDAQGS:MU)</v>
      </c>
      <c r="H98" t="str">
        <v>PayPal Holdings, Inc. (NASDAQGS:PYPL)</v>
      </c>
      <c r="I98" t="str">
        <v>Select Medical Holdings Corporation (NYSE:SEM)</v>
      </c>
    </row>
    <row r="99" spans="1:9" x14ac:dyDescent="0.45">
      <c r="A99" t="str">
        <v>Micron Technology, Inc. (NASDAQGS:MU)</v>
      </c>
      <c r="B99" t="str">
        <v>MGP Ingredients, Inc. (NASDAQGS:MGPI)</v>
      </c>
      <c r="C99" t="str">
        <v>MGP Ingredients, Inc. (NASDAQGS:MGPI)</v>
      </c>
      <c r="D99" t="str">
        <v>Micron Technology, Inc. (NASDAQGS:MU)</v>
      </c>
      <c r="E99" t="str">
        <v>Pentair plc (NYSE:PNR)</v>
      </c>
      <c r="F99" t="str">
        <v>Revvity, Inc. (NYSE:RVTY)</v>
      </c>
      <c r="G99" t="str">
        <v>Minerals Technologies Inc. (NYSE:MTX)</v>
      </c>
      <c r="H99" t="str">
        <v>Pebblebrook Hotel Trust (NYSE:PEB)</v>
      </c>
      <c r="I99" t="str">
        <v>Steel Partners Holdings L.P. (NYSE:SPLP)</v>
      </c>
    </row>
    <row r="100" spans="1:9" x14ac:dyDescent="0.45">
      <c r="A100" t="str">
        <v>Minerals Technologies Inc. (NYSE:MTX)</v>
      </c>
      <c r="B100" t="str">
        <v>Micron Technology, Inc. (NASDAQGS:MU)</v>
      </c>
      <c r="C100" t="str">
        <v>Micron Technology, Inc. (NASDAQGS:MU)</v>
      </c>
      <c r="D100" t="str">
        <v>Minerals Technologies Inc. (NYSE:MTX)</v>
      </c>
      <c r="E100" t="str">
        <v>Primerica, Inc. (NYSE:PRI)</v>
      </c>
      <c r="F100" t="str">
        <v>Rigel Pharmaceuticals, Inc. (NASDAQGS:RIGL)</v>
      </c>
      <c r="G100" t="str">
        <v>Monroe Capital Corporation (NASDAQGS:MRCC)</v>
      </c>
      <c r="H100" t="str">
        <v>Pentair plc (NYSE:PNR)</v>
      </c>
      <c r="I100" t="str">
        <v>STERIS plc (NYSE:STE)</v>
      </c>
    </row>
    <row r="101" spans="1:9" x14ac:dyDescent="0.45">
      <c r="A101" t="str">
        <v>Monroe Capital Corporation (NASDAQGS:MRCC)</v>
      </c>
      <c r="B101" t="str">
        <v>Minerals Technologies Inc. (NYSE:MTX)</v>
      </c>
      <c r="C101" t="str">
        <v>Minerals Technologies Inc. (NYSE:MTX)</v>
      </c>
      <c r="D101" t="str">
        <v>Monroe Capital Corporation (NASDAQGS:MRCC)</v>
      </c>
      <c r="E101" t="str">
        <v>Prosperity Bancshares, Inc. (NYSE:PB)</v>
      </c>
      <c r="F101" t="str">
        <v>Rollins, Inc. (NYSE:ROL)</v>
      </c>
      <c r="G101" t="str">
        <v>Moody's Corporation (NYSE:MCO)</v>
      </c>
      <c r="H101" t="str">
        <v>Primerica, Inc. (NYSE:PRI)</v>
      </c>
      <c r="I101" t="str">
        <v>Sterling Infrastructure, Inc. (NASDAQGS:STRL)</v>
      </c>
    </row>
    <row r="102" spans="1:9" x14ac:dyDescent="0.45">
      <c r="A102" t="str">
        <v>Moody's Corporation (NYSE:MCO)</v>
      </c>
      <c r="B102" t="str">
        <v>Monroe Capital Corporation (NASDAQGS:MRCC)</v>
      </c>
      <c r="C102" t="str">
        <v>Monroe Capital Corporation (NASDAQGS:MRCC)</v>
      </c>
      <c r="D102" t="str">
        <v>Moody's Corporation (NYSE:MCO)</v>
      </c>
      <c r="E102" t="str">
        <v>Prudential Financial, Inc. (NYSE:PRU)</v>
      </c>
      <c r="F102" t="str">
        <v>Ross Stores, Inc. (NASDAQGS:ROST)</v>
      </c>
      <c r="G102" t="str">
        <v>MPLX LP (NYSE:MPLX)</v>
      </c>
      <c r="H102" t="str">
        <v>Pro-Dex, Inc. (NASDAQCM:PDEX)</v>
      </c>
      <c r="I102" t="str">
        <v>Superior Group of Companies, Inc. (NASDAQGM:SGC)</v>
      </c>
    </row>
    <row r="103" spans="1:9" x14ac:dyDescent="0.45">
      <c r="A103" t="str">
        <v>MPLX LP (NYSE:MPLX)</v>
      </c>
      <c r="B103" t="str">
        <v>Moody's Corporation (NYSE:MCO)</v>
      </c>
      <c r="C103" t="str">
        <v>Moody's Corporation (NYSE:MCO)</v>
      </c>
      <c r="D103" t="str">
        <v>MPLX LP (NYSE:MPLX)</v>
      </c>
      <c r="E103" t="str">
        <v>Raymond James Financial, Inc. (NYSE:RJF)</v>
      </c>
      <c r="F103" t="str">
        <v>Salesforce, Inc. (NYSE:CRM)</v>
      </c>
      <c r="G103" t="str">
        <v>MSA Safety Incorporated (NYSE:MSA)</v>
      </c>
      <c r="H103" t="str">
        <v>Prosperity Bancshares, Inc. (NYSE:PB)</v>
      </c>
      <c r="I103" t="str">
        <v>Taylor Morrison Home Corporation (NYSE:TMHC)</v>
      </c>
    </row>
    <row r="104" spans="1:9" x14ac:dyDescent="0.45">
      <c r="A104" t="str">
        <v>MSA Safety Incorporated (NYSE:MSA)</v>
      </c>
      <c r="B104" t="str">
        <v>MPLX LP (NYSE:MPLX)</v>
      </c>
      <c r="C104" t="str">
        <v>MPLX LP (NYSE:MPLX)</v>
      </c>
      <c r="D104" t="str">
        <v>MSA Safety Incorporated (NYSE:MSA)</v>
      </c>
      <c r="E104" t="str">
        <v>ResMed Inc. (NYSE:RMD)</v>
      </c>
      <c r="F104" t="str">
        <v>Sally Beauty Holdings, Inc. (NYSE:SBH)</v>
      </c>
      <c r="G104" t="str">
        <v>National Energy Services Reunited Corp. (NASDAQCM:NESR)</v>
      </c>
      <c r="H104" t="str">
        <v>Prudential Financial, Inc. (NYSE:PRU)</v>
      </c>
      <c r="I104" t="str">
        <v>TechnipFMC plc (NYSE:FTI)</v>
      </c>
    </row>
    <row r="105" spans="1:9" x14ac:dyDescent="0.45">
      <c r="A105" t="str">
        <v>National Energy Services Reunited Corp. (NASDAQCM:NESR)</v>
      </c>
      <c r="B105" t="str">
        <v>MSA Safety Incorporated (NYSE:MSA)</v>
      </c>
      <c r="C105" t="str">
        <v>MSA Safety Incorporated (NYSE:MSA)</v>
      </c>
      <c r="D105" t="str">
        <v>National Energy Services Reunited Corp. (NASDAQCM:NESR)</v>
      </c>
      <c r="E105" t="str">
        <v>Rigel Pharmaceuticals, Inc. (NASDAQGS:RIGL)</v>
      </c>
      <c r="F105" t="str">
        <v>Select Medical Holdings Corporation (NYSE:SEM)</v>
      </c>
      <c r="G105" t="str">
        <v>NewMarket Corporation (NYSE:NEU)</v>
      </c>
      <c r="H105" t="str">
        <v>Raymond James Financial, Inc. (NYSE:RJF)</v>
      </c>
      <c r="I105" t="str">
        <v>Teradata Corporation (NYSE:TDC)</v>
      </c>
    </row>
    <row r="106" spans="1:9" x14ac:dyDescent="0.45">
      <c r="A106" t="str">
        <v>NewMarket Corporation (NYSE:NEU)</v>
      </c>
      <c r="B106" t="str">
        <v>National Energy Services Reunited Corp. (NASDAQCM:NESR)</v>
      </c>
      <c r="C106" t="str">
        <v>National Energy Services Reunited Corp. (NASDAQCM:NESR)</v>
      </c>
      <c r="D106" t="str">
        <v>NewMarket Corporation (NYSE:NEU)</v>
      </c>
      <c r="E106" t="str">
        <v>Rollins, Inc. (NYSE:ROL)</v>
      </c>
      <c r="F106" t="str">
        <v>ServiceNow, Inc. (NYSE:NOW)</v>
      </c>
      <c r="G106" t="str">
        <v>Nexstar Media Group, Inc. (NASDAQGS:NXST)</v>
      </c>
      <c r="H106" t="str">
        <v>Republic Services, Inc. (NYSE:RSG)</v>
      </c>
      <c r="I106" t="str">
        <v>The Marcus Corporation (NYSE:MCS)</v>
      </c>
    </row>
    <row r="107" spans="1:9" x14ac:dyDescent="0.45">
      <c r="A107" t="str">
        <v>Nexstar Media Group, Inc. (NASDAQGS:NXST)</v>
      </c>
      <c r="B107" t="str">
        <v>NewMarket Corporation (NYSE:NEU)</v>
      </c>
      <c r="C107" t="str">
        <v>NewMarket Corporation (NYSE:NEU)</v>
      </c>
      <c r="D107" t="str">
        <v>Nexstar Media Group, Inc. (NASDAQGS:NXST)</v>
      </c>
      <c r="E107" t="str">
        <v>Ross Stores, Inc. (NASDAQGS:ROST)</v>
      </c>
      <c r="F107" t="str">
        <v>SkyWest, Inc. (NASDAQGS:SKYW)</v>
      </c>
      <c r="G107" t="str">
        <v>Northern Oil and Gas, Inc. (NYSE:NOG)</v>
      </c>
      <c r="H107" t="str">
        <v>Revvity, Inc. (NYSE:RVTY)</v>
      </c>
      <c r="I107" t="str">
        <v>The Mosaic Company (NYSE:MOS)</v>
      </c>
    </row>
    <row r="108" spans="1:9" x14ac:dyDescent="0.45">
      <c r="A108" t="str">
        <v>Northern Oil and Gas, Inc. (NYSE:NOG)</v>
      </c>
      <c r="B108" t="str">
        <v>Nexstar Media Group, Inc. (NASDAQGS:NXST)</v>
      </c>
      <c r="C108" t="str">
        <v>Nexstar Media Group, Inc. (NASDAQGS:NXST)</v>
      </c>
      <c r="D108" t="str">
        <v>Northern Oil and Gas, Inc. (NYSE:NOG)</v>
      </c>
      <c r="E108" t="str">
        <v>RPM International Inc. (NYSE:RPM)</v>
      </c>
      <c r="F108" t="str">
        <v>Smith-Midland Corporation (NASDAQCM:SMID)</v>
      </c>
      <c r="G108" t="str">
        <v>Oceaneering International, Inc. (NYSE:OII)</v>
      </c>
      <c r="H108" t="str">
        <v>Rigel Pharmaceuticals, Inc. (NASDAQGS:RIGL)</v>
      </c>
      <c r="I108" t="str">
        <v>The Sherwin-Williams Company (NYSE:SHW)</v>
      </c>
    </row>
    <row r="109" spans="1:9" x14ac:dyDescent="0.45">
      <c r="A109" t="str">
        <v>Oceaneering International, Inc. (NYSE:OII)</v>
      </c>
      <c r="B109" t="str">
        <v>Northern Oil and Gas, Inc. (NYSE:NOG)</v>
      </c>
      <c r="C109" t="str">
        <v>Northern Oil and Gas, Inc. (NYSE:NOG)</v>
      </c>
      <c r="D109" t="str">
        <v>Oceaneering International, Inc. (NYSE:OII)</v>
      </c>
      <c r="E109" t="str">
        <v>RTX Corporation (NYSE:RTX)</v>
      </c>
      <c r="F109" t="str">
        <v>Steel Partners Holdings L.P. (NYSE:SPLP)</v>
      </c>
      <c r="G109" t="str">
        <v>Oil-Dri Corporation of America (NYSE:ODC)</v>
      </c>
      <c r="H109" t="str">
        <v>Rollins, Inc. (NYSE:ROL)</v>
      </c>
      <c r="I109" t="str">
        <v>The Walt Disney Company (NYSE:DIS)</v>
      </c>
    </row>
    <row r="110" spans="1:9" x14ac:dyDescent="0.45">
      <c r="A110" t="str">
        <v>Oil-Dri Corporation of America (NYSE:ODC)</v>
      </c>
      <c r="B110" t="str">
        <v>Oceaneering International, Inc. (NYSE:OII)</v>
      </c>
      <c r="C110" t="str">
        <v>Oceaneering International, Inc. (NYSE:OII)</v>
      </c>
      <c r="D110" t="str">
        <v>Oil-Dri Corporation of America (NYSE:ODC)</v>
      </c>
      <c r="E110" t="str">
        <v>Sally Beauty Holdings, Inc. (NYSE:SBH)</v>
      </c>
      <c r="F110" t="str">
        <v>STERIS plc (NYSE:STE)</v>
      </c>
      <c r="G110" t="str">
        <v>OPENLANE, Inc. (NYSE:KAR)</v>
      </c>
      <c r="H110" t="str">
        <v>RPM International Inc. (NYSE:RPM)</v>
      </c>
      <c r="I110" t="str">
        <v>Tidewater Inc. (NYSE:TDW)</v>
      </c>
    </row>
    <row r="111" spans="1:9" x14ac:dyDescent="0.45">
      <c r="A111" t="str">
        <v>OPENLANE, Inc. (NYSE:KAR)</v>
      </c>
      <c r="B111" t="str">
        <v>Oil-Dri Corporation of America (NYSE:ODC)</v>
      </c>
      <c r="C111" t="str">
        <v>Oil-Dri Corporation of America (NYSE:ODC)</v>
      </c>
      <c r="D111" t="str">
        <v>OPENLANE, Inc. (NYSE:KAR)</v>
      </c>
      <c r="E111" t="str">
        <v>Select Medical Holdings Corporation (NYSE:SEM)</v>
      </c>
      <c r="F111" t="str">
        <v>Sterling Infrastructure, Inc. (NASDAQGS:STRL)</v>
      </c>
      <c r="G111" t="str">
        <v>Ovintiv Inc. (NYSE:OVV)</v>
      </c>
      <c r="H111" t="str">
        <v>RTX Corporation (NYSE:RTX)</v>
      </c>
      <c r="I111" t="str">
        <v>T-Mobile US, Inc. (NASDAQGS:TMUS)</v>
      </c>
    </row>
    <row r="112" spans="1:9" x14ac:dyDescent="0.45">
      <c r="A112" t="str">
        <v>Ovintiv Inc. (NYSE:OVV)</v>
      </c>
      <c r="B112" t="str">
        <v>OPENLANE, Inc. (NYSE:KAR)</v>
      </c>
      <c r="C112" t="str">
        <v>OPENLANE, Inc. (NYSE:KAR)</v>
      </c>
      <c r="D112" t="str">
        <v>Ovintiv Inc. (NYSE:OVV)</v>
      </c>
      <c r="E112" t="str">
        <v>ServiceNow, Inc. (NYSE:NOW)</v>
      </c>
      <c r="F112" t="str">
        <v>Stride, Inc. (NYSE:LRN)</v>
      </c>
      <c r="G112" t="str">
        <v>P10, Inc. (NYSE:PX)</v>
      </c>
      <c r="H112" t="str">
        <v>Salesforce, Inc. (NYSE:CRM)</v>
      </c>
      <c r="I112" t="str">
        <v>Trane Technologies plc (NYSE:TT)</v>
      </c>
    </row>
    <row r="113" spans="1:9" x14ac:dyDescent="0.45">
      <c r="A113" t="str">
        <v>P10, Inc. (NYSE:PX)</v>
      </c>
      <c r="B113" t="str">
        <v>Ovintiv Inc. (NYSE:OVV)</v>
      </c>
      <c r="C113" t="str">
        <v>Ovintiv Inc. (NYSE:OVV)</v>
      </c>
      <c r="D113" t="str">
        <v>P10, Inc. (NYSE:PX)</v>
      </c>
      <c r="E113" t="str">
        <v>SkyWest, Inc. (NASDAQGS:SKYW)</v>
      </c>
      <c r="F113" t="str">
        <v>Superior Group of Companies, Inc. (NASDAQGM:SGC)</v>
      </c>
      <c r="G113" t="str">
        <v>Paychex, Inc. (NASDAQGS:PAYX)</v>
      </c>
      <c r="H113" t="str">
        <v>ServiceNow, Inc. (NYSE:NOW)</v>
      </c>
      <c r="I113" t="str">
        <v>Trinity Industries, Inc. (NYSE:TRN)</v>
      </c>
    </row>
    <row r="114" spans="1:9" x14ac:dyDescent="0.45">
      <c r="A114" t="str">
        <v>Paychex, Inc. (NASDAQGS:PAYX)</v>
      </c>
      <c r="B114" t="str">
        <v>P10, Inc. (NYSE:PX)</v>
      </c>
      <c r="C114" t="str">
        <v>P10, Inc. (NYSE:PX)</v>
      </c>
      <c r="D114" t="str">
        <v>Paychex, Inc. (NASDAQGS:PAYX)</v>
      </c>
      <c r="E114" t="str">
        <v>Smith-Midland Corporation (NASDAQCM:SMID)</v>
      </c>
      <c r="F114" t="str">
        <v>Taylor Morrison Home Corporation (NYSE:TMHC)</v>
      </c>
      <c r="G114" t="str">
        <v>PayPal Holdings, Inc. (NASDAQGS:PYPL)</v>
      </c>
      <c r="H114" t="str">
        <v>SkyWest, Inc. (NASDAQGS:SKYW)</v>
      </c>
      <c r="I114" t="str">
        <v>UniFirst Corporation (NYSE:UNF)</v>
      </c>
    </row>
    <row r="115" spans="1:9" x14ac:dyDescent="0.45">
      <c r="A115" t="str">
        <v>PayPal Holdings, Inc. (NASDAQGS:PYPL)</v>
      </c>
      <c r="B115" t="str">
        <v>Paychex, Inc. (NASDAQGS:PAYX)</v>
      </c>
      <c r="C115" t="str">
        <v>Paychex, Inc. (NASDAQGS:PAYX)</v>
      </c>
      <c r="D115" t="str">
        <v>PayPal Holdings, Inc. (NASDAQGS:PYPL)</v>
      </c>
      <c r="E115" t="str">
        <v>STERIS plc (NYSE:STE)</v>
      </c>
      <c r="F115" t="str">
        <v>TechnipFMC plc (NYSE:FTI)</v>
      </c>
      <c r="G115" t="str">
        <v>Pebblebrook Hotel Trust (NYSE:PEB)</v>
      </c>
      <c r="H115" t="str">
        <v>Smith-Midland Corporation (NASDAQCM:SMID)</v>
      </c>
      <c r="I115" t="str">
        <v>Universal Health Services, Inc. (NYSE:UHS)</v>
      </c>
    </row>
    <row r="116" spans="1:9" x14ac:dyDescent="0.45">
      <c r="A116" t="str">
        <v>Pebblebrook Hotel Trust (NYSE:PEB)</v>
      </c>
      <c r="B116" t="str">
        <v>PayPal Holdings, Inc. (NASDAQGS:PYPL)</v>
      </c>
      <c r="C116" t="str">
        <v>PayPal Holdings, Inc. (NASDAQGS:PYPL)</v>
      </c>
      <c r="D116" t="str">
        <v>Pebblebrook Hotel Trust (NYSE:PEB)</v>
      </c>
      <c r="E116" t="str">
        <v>Sterling Infrastructure, Inc. (NASDAQGS:STRL)</v>
      </c>
      <c r="F116" t="str">
        <v>Teradata Corporation (NYSE:TDC)</v>
      </c>
      <c r="G116" t="str">
        <v>Pentair plc (NYSE:PNR)</v>
      </c>
      <c r="H116" t="str">
        <v>Steel Partners Holdings L.P. (NYSE:SPLP)</v>
      </c>
      <c r="I116" t="str">
        <v>VeriSign, Inc. (NASDAQGS:VRSN)</v>
      </c>
    </row>
    <row r="117" spans="1:9" x14ac:dyDescent="0.45">
      <c r="A117" t="str">
        <v>Pentair plc (NYSE:PNR)</v>
      </c>
      <c r="B117" t="str">
        <v>Pebblebrook Hotel Trust (NYSE:PEB)</v>
      </c>
      <c r="C117" t="str">
        <v>Pebblebrook Hotel Trust (NYSE:PEB)</v>
      </c>
      <c r="D117" t="str">
        <v>Pentair plc (NYSE:PNR)</v>
      </c>
      <c r="E117" t="str">
        <v>Stride, Inc. (NYSE:LRN)</v>
      </c>
      <c r="F117" t="str">
        <v>The Greenbrier Companies, Inc. (NYSE:GBX)</v>
      </c>
      <c r="G117" t="str">
        <v>Primerica, Inc. (NYSE:PRI)</v>
      </c>
      <c r="H117" t="str">
        <v>STERIS plc (NYSE:STE)</v>
      </c>
      <c r="I117" t="str">
        <v>Village Super Market, Inc. (NASDAQGS:VLGE.A)</v>
      </c>
    </row>
    <row r="118" spans="1:9" x14ac:dyDescent="0.45">
      <c r="A118" t="str">
        <v>Primerica, Inc. (NYSE:PRI)</v>
      </c>
      <c r="B118" t="str">
        <v>Pentair plc (NYSE:PNR)</v>
      </c>
      <c r="C118" t="str">
        <v>Pentair plc (NYSE:PNR)</v>
      </c>
      <c r="D118" t="str">
        <v>Primerica, Inc. (NYSE:PRI)</v>
      </c>
      <c r="E118" t="str">
        <v>Taylor Morrison Home Corporation (NYSE:TMHC)</v>
      </c>
      <c r="F118" t="str">
        <v>The Marcus Corporation (NYSE:MCS)</v>
      </c>
      <c r="G118" t="str">
        <v>Pro-Dex, Inc. (NASDAQCM:PDEX)</v>
      </c>
      <c r="H118" t="str">
        <v>Stride, Inc. (NYSE:LRN)</v>
      </c>
      <c r="I118" t="str">
        <v>Vistra Corp. (NYSE:VST)</v>
      </c>
    </row>
    <row r="119" spans="1:9" x14ac:dyDescent="0.45">
      <c r="A119" t="str">
        <v>Pro-Dex, Inc. (NASDAQCM:PDEX)</v>
      </c>
      <c r="B119" t="str">
        <v>Primerica, Inc. (NYSE:PRI)</v>
      </c>
      <c r="C119" t="str">
        <v>Primerica, Inc. (NYSE:PRI)</v>
      </c>
      <c r="D119" t="str">
        <v>Pro-Dex, Inc. (NASDAQCM:PDEX)</v>
      </c>
      <c r="E119" t="str">
        <v>TechnipFMC plc (NYSE:FTI)</v>
      </c>
      <c r="F119" t="str">
        <v>The Mosaic Company (NYSE:MOS)</v>
      </c>
      <c r="G119" t="str">
        <v>Prosperity Bancshares, Inc. (NYSE:PB)</v>
      </c>
      <c r="H119" t="str">
        <v>Superior Group of Companies, Inc. (NASDAQGM:SGC)</v>
      </c>
      <c r="I119" t="str">
        <v>Walmart Inc. (NYSE:WMT)</v>
      </c>
    </row>
    <row r="120" spans="1:9" x14ac:dyDescent="0.45">
      <c r="A120" t="str">
        <v>Prosperity Bancshares, Inc. (NYSE:PB)</v>
      </c>
      <c r="B120" t="str">
        <v>Pro-Dex, Inc. (NASDAQCM:PDEX)</v>
      </c>
      <c r="C120" t="str">
        <v>Pro-Dex, Inc. (NASDAQCM:PDEX)</v>
      </c>
      <c r="D120" t="str">
        <v>Prosperity Bancshares, Inc. (NYSE:PB)</v>
      </c>
      <c r="E120" t="str">
        <v>Teradata Corporation (NYSE:TDC)</v>
      </c>
      <c r="F120" t="str">
        <v>The Sherwin-Williams Company (NYSE:SHW)</v>
      </c>
      <c r="G120" t="str">
        <v>Prudential Financial, Inc. (NYSE:PRU)</v>
      </c>
      <c r="H120" t="str">
        <v>Taylor Morrison Home Corporation (NYSE:TMHC)</v>
      </c>
      <c r="I120" t="str">
        <v>WEX Inc. (NYSE:WEX)</v>
      </c>
    </row>
    <row r="121" spans="1:9" x14ac:dyDescent="0.45">
      <c r="A121" t="str">
        <v>Prudential Financial, Inc. (NYSE:PRU)</v>
      </c>
      <c r="B121" t="str">
        <v>Prosperity Bancshares, Inc. (NYSE:PB)</v>
      </c>
      <c r="C121" t="str">
        <v>Prosperity Bancshares, Inc. (NYSE:PB)</v>
      </c>
      <c r="D121" t="str">
        <v>Prudential Financial, Inc. (NYSE:PRU)</v>
      </c>
      <c r="E121" t="str">
        <v>The Greenbrier Companies, Inc. (NYSE:GBX)</v>
      </c>
      <c r="F121" t="str">
        <v>The Simply Good Foods Company (NASDAQCM:SMPL)</v>
      </c>
      <c r="G121" t="str">
        <v>Raymond James Financial, Inc. (NYSE:RJF)</v>
      </c>
      <c r="H121" t="str">
        <v>The Greenbrier Companies, Inc. (NYSE:GBX)</v>
      </c>
      <c r="I121" t="str">
        <v>Zimmer Biomet Holdings, Inc. (NYSE:ZBH)</v>
      </c>
    </row>
    <row r="122" spans="1:9" x14ac:dyDescent="0.45">
      <c r="A122" t="str">
        <v>Raymond James Financial, Inc. (NYSE:RJF)</v>
      </c>
      <c r="B122" t="str">
        <v>Prudential Financial, Inc. (NYSE:PRU)</v>
      </c>
      <c r="C122" t="str">
        <v>Prudential Financial, Inc. (NYSE:PRU)</v>
      </c>
      <c r="D122" t="str">
        <v>Raymond James Financial, Inc. (NYSE:RJF)</v>
      </c>
      <c r="E122" t="str">
        <v>The Marcus Corporation (NYSE:MCS)</v>
      </c>
      <c r="F122" t="str">
        <v>The Walt Disney Company (NYSE:DIS)</v>
      </c>
      <c r="G122" t="str">
        <v>Republic Services, Inc. (NYSE:RSG)</v>
      </c>
      <c r="H122" t="str">
        <v>The Marcus Corporation (NYSE:MCS)</v>
      </c>
      <c r="I122" t="str">
        <v>A10 Networks, Inc. (NYSE:ATEN)</v>
      </c>
    </row>
    <row r="123" spans="1:9" x14ac:dyDescent="0.45">
      <c r="A123" t="str">
        <v>Republic Services, Inc. (NYSE:RSG)</v>
      </c>
      <c r="B123" t="str">
        <v>Raymond James Financial, Inc. (NYSE:RJF)</v>
      </c>
      <c r="C123" t="str">
        <v>Raymond James Financial, Inc. (NYSE:RJF)</v>
      </c>
      <c r="D123" t="str">
        <v>Republic Services, Inc. (NYSE:RSG)</v>
      </c>
      <c r="E123" t="str">
        <v>The Mosaic Company (NYSE:MOS)</v>
      </c>
      <c r="F123" t="str">
        <v>Tidewater Inc. (NYSE:TDW)</v>
      </c>
      <c r="G123" t="str">
        <v>ResMed Inc. (NYSE:RMD)</v>
      </c>
      <c r="H123" t="str">
        <v>The Simply Good Foods Company (NASDAQCM:SMPL)</v>
      </c>
      <c r="I123" t="str">
        <v>ACRES Commercial Realty Corp. (NYSE:ACR)</v>
      </c>
    </row>
    <row r="124" spans="1:9" x14ac:dyDescent="0.45">
      <c r="A124" t="str">
        <v>ResMed Inc. (NYSE:RMD)</v>
      </c>
      <c r="B124" t="str">
        <v>Republic Services, Inc. (NYSE:RSG)</v>
      </c>
      <c r="C124" t="str">
        <v>Republic Services, Inc. (NYSE:RSG)</v>
      </c>
      <c r="D124" t="str">
        <v>ResMed Inc. (NYSE:RMD)</v>
      </c>
      <c r="E124" t="str">
        <v>The Sherwin-Williams Company (NYSE:SHW)</v>
      </c>
      <c r="F124" t="str">
        <v>T-Mobile US, Inc. (NASDAQGS:TMUS)</v>
      </c>
      <c r="G124" t="str">
        <v>Revvity, Inc. (NYSE:RVTY)</v>
      </c>
      <c r="H124" t="str">
        <v>The Walt Disney Company (NYSE:DIS)</v>
      </c>
      <c r="I124" t="str">
        <v>Acushnet Holdings Corp. (NYSE:GOLF)</v>
      </c>
    </row>
    <row r="125" spans="1:9" x14ac:dyDescent="0.45">
      <c r="A125" t="str">
        <v>Revvity, Inc. (NYSE:RVTY)</v>
      </c>
      <c r="B125" t="str">
        <v>ResMed Inc. (NYSE:RMD)</v>
      </c>
      <c r="C125" t="str">
        <v>ResMed Inc. (NYSE:RMD)</v>
      </c>
      <c r="D125" t="str">
        <v>Revvity, Inc. (NYSE:RVTY)</v>
      </c>
      <c r="E125" t="str">
        <v>The Simply Good Foods Company (NASDAQCM:SMPL)</v>
      </c>
      <c r="F125" t="str">
        <v>Trane Technologies plc (NYSE:TT)</v>
      </c>
      <c r="G125" t="str">
        <v>Rigel Pharmaceuticals, Inc. (NASDAQGS:RIGL)</v>
      </c>
      <c r="H125" t="str">
        <v>Tidewater Inc. (NYSE:TDW)</v>
      </c>
      <c r="I125" t="str">
        <v>Adient plc (NYSE:ADNT)</v>
      </c>
    </row>
    <row r="126" spans="1:9" x14ac:dyDescent="0.45">
      <c r="A126" t="str">
        <v>Rigel Pharmaceuticals, Inc. (NASDAQGS:RIGL)</v>
      </c>
      <c r="B126" t="str">
        <v>Revvity, Inc. (NYSE:RVTY)</v>
      </c>
      <c r="C126" t="str">
        <v>Revvity, Inc. (NYSE:RVTY)</v>
      </c>
      <c r="D126" t="str">
        <v>Rigel Pharmaceuticals, Inc. (NASDAQGS:RIGL)</v>
      </c>
      <c r="E126" t="str">
        <v>The Walt Disney Company (NYSE:DIS)</v>
      </c>
      <c r="F126" t="str">
        <v>Trinity Industries, Inc. (NYSE:TRN)</v>
      </c>
      <c r="G126" t="str">
        <v>Ross Stores, Inc. (NASDAQGS:ROST)</v>
      </c>
      <c r="H126" t="str">
        <v>T-Mobile US, Inc. (NASDAQGS:TMUS)</v>
      </c>
      <c r="I126" t="str">
        <v>AECOM (NYSE:ACM)</v>
      </c>
    </row>
    <row r="127" spans="1:9" x14ac:dyDescent="0.45">
      <c r="A127" t="str">
        <v>Rollins, Inc. (NYSE:ROL)</v>
      </c>
      <c r="B127" t="str">
        <v>Rigel Pharmaceuticals, Inc. (NASDAQGS:RIGL)</v>
      </c>
      <c r="C127" t="str">
        <v>Rigel Pharmaceuticals, Inc. (NASDAQGS:RIGL)</v>
      </c>
      <c r="D127" t="str">
        <v>Rollins, Inc. (NYSE:ROL)</v>
      </c>
      <c r="E127" t="str">
        <v>Trane Technologies plc (NYSE:TT)</v>
      </c>
      <c r="F127" t="str">
        <v>Ultra Clean Holdings, Inc. (NASDAQGS:UCTT)</v>
      </c>
      <c r="G127" t="str">
        <v>RPM International Inc. (NYSE:RPM)</v>
      </c>
      <c r="H127" t="str">
        <v>Trinity Industries, Inc. (NYSE:TRN)</v>
      </c>
      <c r="I127" t="str">
        <v>Affinity Bancshares, Inc. (NASDAQCM:AFBI)</v>
      </c>
    </row>
    <row r="128" spans="1:9" x14ac:dyDescent="0.45">
      <c r="A128" t="str">
        <v>Ross Stores, Inc. (NASDAQGS:ROST)</v>
      </c>
      <c r="B128" t="str">
        <v>Rollins, Inc. (NYSE:ROL)</v>
      </c>
      <c r="C128" t="str">
        <v>Rollins, Inc. (NYSE:ROL)</v>
      </c>
      <c r="D128" t="str">
        <v>Ross Stores, Inc. (NASDAQGS:ROST)</v>
      </c>
      <c r="E128" t="str">
        <v>Ultra Clean Holdings, Inc. (NASDAQGS:UCTT)</v>
      </c>
      <c r="F128" t="str">
        <v>UniFirst Corporation (NYSE:UNF)</v>
      </c>
      <c r="G128" t="str">
        <v>RTX Corporation (NYSE:RTX)</v>
      </c>
      <c r="H128" t="str">
        <v>Ultra Clean Holdings, Inc. (NASDAQGS:UCTT)</v>
      </c>
      <c r="I128" t="str">
        <v>Allegion plc (NYSE:ALLE)</v>
      </c>
    </row>
    <row r="129" spans="1:9" x14ac:dyDescent="0.45">
      <c r="A129" t="str">
        <v>RPM International Inc. (NYSE:RPM)</v>
      </c>
      <c r="B129" t="str">
        <v>Ross Stores, Inc. (NASDAQGS:ROST)</v>
      </c>
      <c r="C129" t="str">
        <v>Ross Stores, Inc. (NASDAQGS:ROST)</v>
      </c>
      <c r="D129" t="str">
        <v>RPM International Inc. (NYSE:RPM)</v>
      </c>
      <c r="E129" t="str">
        <v>Universal Stainless &amp; Alloy Products, Inc. (NASDAQGS:USAP)</v>
      </c>
      <c r="F129" t="str">
        <v>Universal Health Services, Inc. (NYSE:UHS)</v>
      </c>
      <c r="G129" t="str">
        <v>Salesforce, Inc. (NYSE:CRM)</v>
      </c>
      <c r="H129" t="str">
        <v>UniFirst Corporation (NYSE:UNF)</v>
      </c>
      <c r="I129" t="str">
        <v>Alphabet Inc. (NASDAQGS:GOOGL)</v>
      </c>
    </row>
    <row r="130" spans="1:9" x14ac:dyDescent="0.45">
      <c r="A130" t="str">
        <v>RTX Corporation (NYSE:RTX)</v>
      </c>
      <c r="B130" t="str">
        <v>RPM International Inc. (NYSE:RPM)</v>
      </c>
      <c r="C130" t="str">
        <v>RPM International Inc. (NYSE:RPM)</v>
      </c>
      <c r="D130" t="str">
        <v>RTX Corporation (NYSE:RTX)</v>
      </c>
      <c r="E130" t="str">
        <v>VeriSign, Inc. (NASDAQGS:VRSN)</v>
      </c>
      <c r="F130" t="str">
        <v>Universal Stainless &amp; Alloy Products, Inc. (NASDAQGS:USAP)</v>
      </c>
      <c r="G130" t="str">
        <v>Sally Beauty Holdings, Inc. (NYSE:SBH)</v>
      </c>
      <c r="H130" t="str">
        <v>Universal Health Services, Inc. (NYSE:UHS)</v>
      </c>
      <c r="I130" t="str">
        <v>Apollo Global Management, Inc. (NYSE:APO)</v>
      </c>
    </row>
    <row r="131" spans="1:9" x14ac:dyDescent="0.45">
      <c r="A131" t="str">
        <v>Salesforce, Inc. (NYSE:CRM)</v>
      </c>
      <c r="B131" t="str">
        <v>RTX Corporation (NYSE:RTX)</v>
      </c>
      <c r="C131" t="str">
        <v>RTX Corporation (NYSE:RTX)</v>
      </c>
      <c r="D131" t="str">
        <v>Salesforce, Inc. (NYSE:CRM)</v>
      </c>
      <c r="E131" t="str">
        <v>Village Super Market, Inc. (NASDAQGS:VLGE.A)</v>
      </c>
      <c r="F131" t="str">
        <v>Vistra Corp. (NYSE:VST)</v>
      </c>
      <c r="G131" t="str">
        <v>Select Medical Holdings Corporation (NYSE:SEM)</v>
      </c>
      <c r="H131" t="str">
        <v>Universal Stainless &amp; Alloy Products, Inc. (NASDAQGS:USAP)</v>
      </c>
      <c r="I131" t="str">
        <v>Armstrong World Industries, Inc. (NYSE:AWI)</v>
      </c>
    </row>
    <row r="132" spans="1:9" x14ac:dyDescent="0.45">
      <c r="A132" t="str">
        <v>Sally Beauty Holdings, Inc. (NYSE:SBH)</v>
      </c>
      <c r="B132" t="str">
        <v>Salesforce, Inc. (NYSE:CRM)</v>
      </c>
      <c r="C132" t="str">
        <v>Salesforce, Inc. (NYSE:CRM)</v>
      </c>
      <c r="D132" t="str">
        <v>Sally Beauty Holdings, Inc. (NYSE:SBH)</v>
      </c>
      <c r="E132" t="str">
        <v>Walmart Inc. (NYSE:WMT)</v>
      </c>
      <c r="F132" t="str">
        <v>Walmart Inc. (NYSE:WMT)</v>
      </c>
      <c r="G132" t="str">
        <v>ServiceNow, Inc. (NYSE:NOW)</v>
      </c>
      <c r="H132" t="str">
        <v>VeriSign, Inc. (NASDAQGS:VRSN)</v>
      </c>
      <c r="I132" t="str">
        <v>Ascent Industries Co. (NASDAQGM:ACNT)</v>
      </c>
    </row>
    <row r="133" spans="1:9" x14ac:dyDescent="0.45">
      <c r="A133" t="str">
        <v>Select Medical Holdings Corporation (NYSE:SEM)</v>
      </c>
      <c r="B133" t="str">
        <v>Sally Beauty Holdings, Inc. (NYSE:SBH)</v>
      </c>
      <c r="C133" t="str">
        <v>Sally Beauty Holdings, Inc. (NYSE:SBH)</v>
      </c>
      <c r="D133" t="str">
        <v>Select Medical Holdings Corporation (NYSE:SEM)</v>
      </c>
      <c r="E133" t="str">
        <v>ZIM Integrated Shipping Services Ltd. (NYSE:ZIM)</v>
      </c>
      <c r="F133" t="str">
        <v>WEX Inc. (NYSE:WEX)</v>
      </c>
      <c r="G133" t="str">
        <v>SkyWest, Inc. (NASDAQGS:SKYW)</v>
      </c>
      <c r="H133" t="str">
        <v>Village Super Market, Inc. (NASDAQGS:VLGE.A)</v>
      </c>
      <c r="I133" t="str">
        <v>Ashland Inc. (NYSE:ASH)</v>
      </c>
    </row>
    <row r="134" spans="1:9" x14ac:dyDescent="0.45">
      <c r="A134" t="str">
        <v>ServiceNow, Inc. (NYSE:NOW)</v>
      </c>
      <c r="B134" t="str">
        <v>Select Medical Holdings Corporation (NYSE:SEM)</v>
      </c>
      <c r="C134" t="str">
        <v>Select Medical Holdings Corporation (NYSE:SEM)</v>
      </c>
      <c r="D134" t="str">
        <v>ServiceNow, Inc. (NYSE:NOW)</v>
      </c>
      <c r="E134" t="str">
        <v>ACRES Commercial Realty Corp. (NYSE:ACR)</v>
      </c>
      <c r="F134" t="str">
        <v>ZIM Integrated Shipping Services Ltd. (NYSE:ZIM)</v>
      </c>
      <c r="G134" t="str">
        <v>Smith-Midland Corporation (NASDAQCM:SMID)</v>
      </c>
      <c r="H134" t="str">
        <v>Vistra Corp. (NYSE:VST)</v>
      </c>
      <c r="I134" t="str">
        <v>Atmus Filtration Technologies Inc. (NYSE:ATMU)</v>
      </c>
    </row>
    <row r="135" spans="1:9" x14ac:dyDescent="0.45">
      <c r="A135" t="str">
        <v>SkyWest, Inc. (NASDAQGS:SKYW)</v>
      </c>
      <c r="B135" t="str">
        <v>ServiceNow, Inc. (NYSE:NOW)</v>
      </c>
      <c r="C135" t="str">
        <v>ServiceNow, Inc. (NYSE:NOW)</v>
      </c>
      <c r="D135" t="str">
        <v>SkyWest, Inc. (NASDAQGS:SKYW)</v>
      </c>
      <c r="E135" t="str">
        <v>Acuity Brands, Inc. (NYSE:AYI)</v>
      </c>
      <c r="F135" t="str">
        <v>Zimmer Biomet Holdings, Inc. (NYSE:ZBH)</v>
      </c>
      <c r="G135" t="str">
        <v>Steel Partners Holdings L.P. (NYSE:SPLP)</v>
      </c>
      <c r="H135" t="str">
        <v>WEX Inc. (NYSE:WEX)</v>
      </c>
      <c r="I135" t="str">
        <v>AvidXchange Holdings, Inc. (NASDAQGS:AVDX)</v>
      </c>
    </row>
    <row r="136" spans="1:9" x14ac:dyDescent="0.45">
      <c r="A136" t="str">
        <v>Smith-Midland Corporation (NASDAQCM:SMID)</v>
      </c>
      <c r="B136" t="str">
        <v>SkyWest, Inc. (NASDAQGS:SKYW)</v>
      </c>
      <c r="C136" t="str">
        <v>SkyWest, Inc. (NASDAQGS:SKYW)</v>
      </c>
      <c r="D136" t="str">
        <v>Smith-Midland Corporation (NASDAQCM:SMID)</v>
      </c>
      <c r="E136" t="str">
        <v>Acushnet Holdings Corp. (NYSE:GOLF)</v>
      </c>
      <c r="F136" t="str">
        <v>ACI Worldwide, Inc. (NASDAQGS:ACIW)</v>
      </c>
      <c r="G136" t="str">
        <v>Sterling Infrastructure, Inc. (NASDAQGS:STRL)</v>
      </c>
      <c r="H136" t="str">
        <v>ZIM Integrated Shipping Services Ltd. (NYSE:ZIM)</v>
      </c>
      <c r="I136" t="str">
        <v>Axalta Coating Systems Ltd. (NYSE:AXTA)</v>
      </c>
    </row>
    <row r="137" spans="1:9" x14ac:dyDescent="0.45">
      <c r="A137" t="str">
        <v>Steel Partners Holdings L.P. (NYSE:SPLP)</v>
      </c>
      <c r="B137" t="str">
        <v>Smith-Midland Corporation (NASDAQCM:SMID)</v>
      </c>
      <c r="C137" t="str">
        <v>Smith-Midland Corporation (NASDAQCM:SMID)</v>
      </c>
      <c r="D137" t="str">
        <v>Steel Partners Holdings L.P. (NYSE:SPLP)</v>
      </c>
      <c r="E137" t="str">
        <v>AdaptHealth Corp. (NASDAQCM:AHCO)</v>
      </c>
      <c r="F137" t="str">
        <v>Acuity Brands, Inc. (NYSE:AYI)</v>
      </c>
      <c r="G137" t="str">
        <v>Stride, Inc. (NYSE:LRN)</v>
      </c>
      <c r="H137" t="str">
        <v>Zimmer Biomet Holdings, Inc. (NYSE:ZBH)</v>
      </c>
      <c r="I137" t="str">
        <v>Ball Corporation (NYSE:BALL)</v>
      </c>
    </row>
    <row r="138" spans="1:9" x14ac:dyDescent="0.45">
      <c r="A138" t="str">
        <v>STERIS plc (NYSE:STE)</v>
      </c>
      <c r="B138" t="str">
        <v>Steel Partners Holdings L.P. (NYSE:SPLP)</v>
      </c>
      <c r="C138" t="str">
        <v>Steel Partners Holdings L.P. (NYSE:SPLP)</v>
      </c>
      <c r="D138" t="str">
        <v>STERIS plc (NYSE:STE)</v>
      </c>
      <c r="E138" t="str">
        <v>Adient plc (NYSE:ADNT)</v>
      </c>
      <c r="F138" t="str">
        <v>AdaptHealth Corp. (NASDAQCM:AHCO)</v>
      </c>
      <c r="G138" t="str">
        <v>Superior Group of Companies, Inc. (NASDAQGM:SGC)</v>
      </c>
      <c r="H138" t="str">
        <v>A10 Networks, Inc. (NYSE:ATEN)</v>
      </c>
      <c r="I138" t="str">
        <v>BILL Holdings, Inc. (NYSE:BILL)</v>
      </c>
    </row>
    <row r="139" spans="1:9" x14ac:dyDescent="0.45">
      <c r="A139" t="str">
        <v>Sterling Infrastructure, Inc. (NASDAQGS:STRL)</v>
      </c>
      <c r="B139" t="str">
        <v>STERIS plc (NYSE:STE)</v>
      </c>
      <c r="C139" t="str">
        <v>STERIS plc (NYSE:STE)</v>
      </c>
      <c r="D139" t="str">
        <v>Sterling Infrastructure, Inc. (NASDAQGS:STRL)</v>
      </c>
      <c r="E139" t="str">
        <v>ADT Inc. (NYSE:ADT)</v>
      </c>
      <c r="F139" t="str">
        <v>Adient plc (NYSE:ADNT)</v>
      </c>
      <c r="G139" t="str">
        <v>Taylor Morrison Home Corporation (NYSE:TMHC)</v>
      </c>
      <c r="H139" t="str">
        <v>ACI Worldwide, Inc. (NASDAQGS:ACIW)</v>
      </c>
      <c r="I139" t="str">
        <v>BJ's Restaurants, Inc. (NASDAQGS:BJRI)</v>
      </c>
    </row>
    <row r="140" spans="1:9" x14ac:dyDescent="0.45">
      <c r="A140" t="str">
        <v>Stride, Inc. (NYSE:LRN)</v>
      </c>
      <c r="B140" t="str">
        <v>Sterling Infrastructure, Inc. (NASDAQGS:STRL)</v>
      </c>
      <c r="C140" t="str">
        <v>Sterling Infrastructure, Inc. (NASDAQGS:STRL)</v>
      </c>
      <c r="D140" t="str">
        <v>Stride, Inc. (NYSE:LRN)</v>
      </c>
      <c r="E140" t="str">
        <v>Advance Auto Parts, Inc. (NYSE:AAP)</v>
      </c>
      <c r="F140" t="str">
        <v>ADT Inc. (NYSE:ADT)</v>
      </c>
      <c r="G140" t="str">
        <v>TechnipFMC plc (NYSE:FTI)</v>
      </c>
      <c r="H140" t="str">
        <v>ACRES Commercial Realty Corp. (NYSE:ACR)</v>
      </c>
      <c r="I140" t="str">
        <v>Blackbaud, Inc. (NASDAQGS:BLKB)</v>
      </c>
    </row>
    <row r="141" spans="1:9" x14ac:dyDescent="0.45">
      <c r="A141" t="str">
        <v>Superior Group of Companies, Inc. (NASDAQGM:SGC)</v>
      </c>
      <c r="B141" t="str">
        <v>Stride, Inc. (NYSE:LRN)</v>
      </c>
      <c r="C141" t="str">
        <v>Stride, Inc. (NYSE:LRN)</v>
      </c>
      <c r="D141" t="str">
        <v>Superior Group of Companies, Inc. (NASDAQGM:SGC)</v>
      </c>
      <c r="E141" t="str">
        <v>Advanced Micro Devices, Inc. (NASDAQGS:AMD)</v>
      </c>
      <c r="F141" t="str">
        <v>Advance Auto Parts, Inc. (NYSE:AAP)</v>
      </c>
      <c r="G141" t="str">
        <v>Teradata Corporation (NYSE:TDC)</v>
      </c>
      <c r="H141" t="str">
        <v>Acushnet Holdings Corp. (NYSE:GOLF)</v>
      </c>
      <c r="I141" t="str">
        <v>BlackRock Virginia Municipal Bond Trust (NYSE:BHV)</v>
      </c>
    </row>
    <row r="142" spans="1:9" x14ac:dyDescent="0.45">
      <c r="A142" t="str">
        <v>Taylor Morrison Home Corporation (NYSE:TMHC)</v>
      </c>
      <c r="B142" t="str">
        <v>Superior Group of Companies, Inc. (NASDAQGM:SGC)</v>
      </c>
      <c r="C142" t="str">
        <v>Superior Group of Companies, Inc. (NASDAQGM:SGC)</v>
      </c>
      <c r="D142" t="str">
        <v>TechnipFMC plc (NYSE:FTI)</v>
      </c>
      <c r="E142" t="str">
        <v>AdvanSix Inc. (NYSE:ASIX)</v>
      </c>
      <c r="F142" t="str">
        <v>Alcoa Corporation (NYSE:AA)</v>
      </c>
      <c r="G142" t="str">
        <v>The Greenbrier Companies, Inc. (NYSE:GBX)</v>
      </c>
      <c r="H142" t="str">
        <v>AdaptHealth Corp. (NASDAQCM:AHCO)</v>
      </c>
      <c r="I142" t="str">
        <v>Block, Inc. (NYSE:SQ)</v>
      </c>
    </row>
    <row r="143" spans="1:9" x14ac:dyDescent="0.45">
      <c r="A143" t="str">
        <v>TechnipFMC plc (NYSE:FTI)</v>
      </c>
      <c r="B143" t="str">
        <v>Taylor Morrison Home Corporation (NYSE:TMHC)</v>
      </c>
      <c r="C143" t="str">
        <v>Taylor Morrison Home Corporation (NYSE:TMHC)</v>
      </c>
      <c r="D143" t="str">
        <v>Teradata Corporation (NYSE:TDC)</v>
      </c>
      <c r="E143" t="str">
        <v>Allegion plc (NYSE:ALLE)</v>
      </c>
      <c r="F143" t="str">
        <v>Allegion plc (NYSE:ALLE)</v>
      </c>
      <c r="G143" t="str">
        <v>The Marcus Corporation (NYSE:MCS)</v>
      </c>
      <c r="H143" t="str">
        <v>ADT Inc. (NYSE:ADT)</v>
      </c>
      <c r="I143" t="str">
        <v>Booking Holdings Inc. (NASDAQGS:BKNG)</v>
      </c>
    </row>
    <row r="144" spans="1:9" x14ac:dyDescent="0.45">
      <c r="A144" t="str">
        <v>Teradata Corporation (NYSE:TDC)</v>
      </c>
      <c r="B144" t="str">
        <v>TechnipFMC plc (NYSE:FTI)</v>
      </c>
      <c r="C144" t="str">
        <v>TechnipFMC plc (NYSE:FTI)</v>
      </c>
      <c r="D144" t="str">
        <v>The Greenbrier Companies, Inc. (NYSE:GBX)</v>
      </c>
      <c r="E144" t="str">
        <v>Alliant Energy Corporation (NASDAQGS:LNT)</v>
      </c>
      <c r="F144" t="str">
        <v>Alliant Energy Corporation (NASDAQGS:LNT)</v>
      </c>
      <c r="G144" t="str">
        <v>The Mosaic Company (NYSE:MOS)</v>
      </c>
      <c r="H144" t="str">
        <v>Advanced Micro Devices, Inc. (NASDAQGS:AMD)</v>
      </c>
      <c r="I144" t="str">
        <v>Brinker International, Inc. (NYSE:EAT)</v>
      </c>
    </row>
    <row r="145" spans="1:9" x14ac:dyDescent="0.45">
      <c r="A145" t="str">
        <v>The Greenbrier Companies, Inc. (NYSE:GBX)</v>
      </c>
      <c r="B145" t="str">
        <v>Teradata Corporation (NYSE:TDC)</v>
      </c>
      <c r="C145" t="str">
        <v>Teradata Corporation (NYSE:TDC)</v>
      </c>
      <c r="D145" t="str">
        <v>The Marcus Corporation (NYSE:MCS)</v>
      </c>
      <c r="E145" t="str">
        <v>Alphabet Inc. (NASDAQGS:GOOGL)</v>
      </c>
      <c r="F145" t="str">
        <v>Altair Engineering Inc. (NASDAQGS:ALTR)</v>
      </c>
      <c r="G145" t="str">
        <v>The Sherwin-Williams Company (NYSE:SHW)</v>
      </c>
      <c r="H145" t="str">
        <v>AdvanSix Inc. (NYSE:ASIX)</v>
      </c>
      <c r="I145" t="str">
        <v>Brown-Forman Corporation (NYSE:BF.B)</v>
      </c>
    </row>
    <row r="146" spans="1:9" x14ac:dyDescent="0.45">
      <c r="A146" t="str">
        <v>The Mosaic Company (NYSE:MOS)</v>
      </c>
      <c r="B146" t="str">
        <v>The Greenbrier Companies, Inc. (NYSE:GBX)</v>
      </c>
      <c r="C146" t="str">
        <v>The Greenbrier Companies, Inc. (NYSE:GBX)</v>
      </c>
      <c r="D146" t="str">
        <v>The Mosaic Company (NYSE:MOS)</v>
      </c>
      <c r="E146" t="str">
        <v>Altair Engineering Inc. (NASDAQGS:ALTR)</v>
      </c>
      <c r="F146" t="str">
        <v>Amgen Inc. (NASDAQGS:AMGN)</v>
      </c>
      <c r="G146" t="str">
        <v>The Simply Good Foods Company (NASDAQCM:SMPL)</v>
      </c>
      <c r="H146" t="str">
        <v>AECOM (NYSE:ACM)</v>
      </c>
      <c r="I146" t="str">
        <v>Build-A-Bear Workshop, Inc. (NYSE:BBW)</v>
      </c>
    </row>
    <row r="147" spans="1:9" x14ac:dyDescent="0.45">
      <c r="A147" t="str">
        <v>The Sherwin-Williams Company (NYSE:SHW)</v>
      </c>
      <c r="B147" t="str">
        <v>The Marcus Corporation (NYSE:MCS)</v>
      </c>
      <c r="C147" t="str">
        <v>The Marcus Corporation (NYSE:MCS)</v>
      </c>
      <c r="D147" t="str">
        <v>The Sherwin-Williams Company (NYSE:SHW)</v>
      </c>
      <c r="E147" t="str">
        <v>American Water Works Company, Inc. (NYSE:AWK)</v>
      </c>
      <c r="F147" t="str">
        <v>Amplify Energy Corp. (NYSE:AMPY)</v>
      </c>
      <c r="G147" t="str">
        <v>The Walt Disney Company (NYSE:DIS)</v>
      </c>
      <c r="H147" t="str">
        <v>Affinity Bancshares, Inc. (NASDAQCM:AFBI)</v>
      </c>
      <c r="I147" t="str">
        <v>Burlington Stores, Inc. (NYSE:BURL)</v>
      </c>
    </row>
    <row r="148" spans="1:9" x14ac:dyDescent="0.45">
      <c r="A148" t="str">
        <v>The Simply Good Foods Company (NASDAQCM:SMPL)</v>
      </c>
      <c r="B148" t="str">
        <v>The Mosaic Company (NYSE:MOS)</v>
      </c>
      <c r="C148" t="str">
        <v>The Mosaic Company (NYSE:MOS)</v>
      </c>
      <c r="D148" t="str">
        <v>The Simply Good Foods Company (NASDAQCM:SMPL)</v>
      </c>
      <c r="E148" t="str">
        <v>Amgen Inc. (NASDAQGS:AMGN)</v>
      </c>
      <c r="F148" t="str">
        <v>Antero Midstream Corporation (NYSE:AM)</v>
      </c>
      <c r="G148" t="str">
        <v>Tidewater Inc. (NYSE:TDW)</v>
      </c>
      <c r="H148" t="str">
        <v>Alcoa Corporation (NYSE:AA)</v>
      </c>
      <c r="I148" t="str">
        <v>Byrna Technologies Inc. (NASDAQCM:BYRN)</v>
      </c>
    </row>
    <row r="149" spans="1:9" x14ac:dyDescent="0.45">
      <c r="A149" t="str">
        <v>The Walt Disney Company (NYSE:DIS)</v>
      </c>
      <c r="B149" t="str">
        <v>The Sherwin-Williams Company (NYSE:SHW)</v>
      </c>
      <c r="C149" t="str">
        <v>The Sherwin-Williams Company (NYSE:SHW)</v>
      </c>
      <c r="D149" t="str">
        <v>The Walt Disney Company (NYSE:DIS)</v>
      </c>
      <c r="E149" t="str">
        <v>Amplify Energy Corp. (NYSE:AMPY)</v>
      </c>
      <c r="F149" t="str">
        <v>APi Group Corporation (NYSE:APG)</v>
      </c>
      <c r="G149" t="str">
        <v>T-Mobile US, Inc. (NASDAQGS:TMUS)</v>
      </c>
      <c r="H149" t="str">
        <v>American Water Works Company, Inc. (NYSE:AWK)</v>
      </c>
      <c r="I149" t="str">
        <v>Cal-Maine Foods, Inc. (NASDAQGS:CALM)</v>
      </c>
    </row>
    <row r="150" spans="1:9" x14ac:dyDescent="0.45">
      <c r="A150" t="str">
        <v>Tidewater Inc. (NYSE:TDW)</v>
      </c>
      <c r="B150" t="str">
        <v>The Simply Good Foods Company (NASDAQCM:SMPL)</v>
      </c>
      <c r="C150" t="str">
        <v>The Simply Good Foods Company (NASDAQCM:SMPL)</v>
      </c>
      <c r="D150" t="str">
        <v>Tidewater Inc. (NYSE:TDW)</v>
      </c>
      <c r="E150" t="str">
        <v>Antero Midstream Corporation (NYSE:AM)</v>
      </c>
      <c r="F150" t="str">
        <v>Apollo Global Management, Inc. (NYSE:APO)</v>
      </c>
      <c r="G150" t="str">
        <v>Trane Technologies plc (NYSE:TT)</v>
      </c>
      <c r="H150" t="str">
        <v>Amgen Inc. (NASDAQGS:AMGN)</v>
      </c>
      <c r="I150" t="str">
        <v>Cavco Industries, Inc. (NASDAQGS:CVCO)</v>
      </c>
    </row>
    <row r="151" spans="1:9" x14ac:dyDescent="0.45">
      <c r="A151" t="str">
        <v>T-Mobile US, Inc. (NASDAQGS:TMUS)</v>
      </c>
      <c r="B151" t="str">
        <v>The Walt Disney Company (NYSE:DIS)</v>
      </c>
      <c r="C151" t="str">
        <v>Tidewater Inc. (NYSE:TDW)</v>
      </c>
      <c r="D151" t="str">
        <v>T-Mobile US, Inc. (NASDAQGS:TMUS)</v>
      </c>
      <c r="E151" t="str">
        <v>APi Group Corporation (NYSE:APG)</v>
      </c>
      <c r="F151" t="str">
        <v>Ardmore Shipping Corporation (NYSE:ASC)</v>
      </c>
      <c r="G151" t="str">
        <v>Trinity Industries, Inc. (NYSE:TRN)</v>
      </c>
      <c r="H151" t="str">
        <v>Antero Midstream Corporation (NYSE:AM)</v>
      </c>
      <c r="I151" t="str">
        <v>CBL &amp; Associates Properties, Inc. (NYSE:CBL)</v>
      </c>
    </row>
    <row r="152" spans="1:9" x14ac:dyDescent="0.45">
      <c r="A152" t="str">
        <v>Trane Technologies plc (NYSE:TT)</v>
      </c>
      <c r="B152" t="str">
        <v>Tidewater Inc. (NYSE:TDW)</v>
      </c>
      <c r="C152" t="str">
        <v>T-Mobile US, Inc. (NASDAQGS:TMUS)</v>
      </c>
      <c r="D152" t="str">
        <v>Trane Technologies plc (NYSE:TT)</v>
      </c>
      <c r="E152" t="str">
        <v>Apollo Global Management, Inc. (NYSE:APO)</v>
      </c>
      <c r="F152" t="str">
        <v>Argan, Inc. (NYSE:AGX)</v>
      </c>
      <c r="G152" t="str">
        <v>Ultra Clean Holdings, Inc. (NASDAQGS:UCTT)</v>
      </c>
      <c r="H152" t="str">
        <v>Apollo Global Management, Inc. (NYSE:APO)</v>
      </c>
      <c r="I152" t="str">
        <v>Cencora, Inc. (NYSE:COR)</v>
      </c>
    </row>
    <row r="153" spans="1:9" x14ac:dyDescent="0.45">
      <c r="A153" t="str">
        <v>Trinity Industries, Inc. (NYSE:TRN)</v>
      </c>
      <c r="B153" t="str">
        <v>T-Mobile US, Inc. (NASDAQGS:TMUS)</v>
      </c>
      <c r="C153" t="str">
        <v>Trane Technologies plc (NYSE:TT)</v>
      </c>
      <c r="D153" t="str">
        <v>Trinity Industries, Inc. (NYSE:TRN)</v>
      </c>
      <c r="E153" t="str">
        <v>Ardmore Shipping Corporation (NYSE:ASC)</v>
      </c>
      <c r="F153" t="str">
        <v>Aris Water Solutions, Inc. (NYSE:ARIS)</v>
      </c>
      <c r="G153" t="str">
        <v>UniFirst Corporation (NYSE:UNF)</v>
      </c>
      <c r="H153" t="str">
        <v>Ardmore Shipping Corporation (NYSE:ASC)</v>
      </c>
      <c r="I153" t="str">
        <v>Charter Communications, Inc. (NASDAQGS:CHTR)</v>
      </c>
    </row>
    <row r="154" spans="1:9" x14ac:dyDescent="0.45">
      <c r="A154" t="str">
        <v>Ultra Clean Holdings, Inc. (NASDAQGS:UCTT)</v>
      </c>
      <c r="B154" t="str">
        <v>Trane Technologies plc (NYSE:TT)</v>
      </c>
      <c r="C154" t="str">
        <v>Trinity Industries, Inc. (NYSE:TRN)</v>
      </c>
      <c r="D154" t="str">
        <v>Ultra Clean Holdings, Inc. (NASDAQGS:UCTT)</v>
      </c>
      <c r="E154" t="str">
        <v>Armstrong World Industries, Inc. (NYSE:AWI)</v>
      </c>
      <c r="F154" t="str">
        <v>Arthur J. Gallagher &amp; Co. (NYSE:AJG)</v>
      </c>
      <c r="G154" t="str">
        <v>Universal Health Services, Inc. (NYSE:UHS)</v>
      </c>
      <c r="H154" t="str">
        <v>Argan, Inc. (NYSE:AGX)</v>
      </c>
      <c r="I154" t="str">
        <v>Chewy, Inc. (NYSE:CHWY)</v>
      </c>
    </row>
    <row r="155" spans="1:9" x14ac:dyDescent="0.45">
      <c r="A155" t="str">
        <v>UniFirst Corporation (NYSE:UNF)</v>
      </c>
      <c r="B155" t="str">
        <v>Trinity Industries, Inc. (NYSE:TRN)</v>
      </c>
      <c r="C155" t="str">
        <v>Ultra Clean Holdings, Inc. (NASDAQGS:UCTT)</v>
      </c>
      <c r="D155" t="str">
        <v>UniFirst Corporation (NYSE:UNF)</v>
      </c>
      <c r="E155" t="str">
        <v>Artesian Resources Corporation (NASDAQGS:ARTN.A)</v>
      </c>
      <c r="F155" t="str">
        <v>Ascent Industries Co. (NASDAQGM:ACNT)</v>
      </c>
      <c r="G155" t="str">
        <v>Universal Stainless &amp; Alloy Products, Inc. (NASDAQGS:USAP)</v>
      </c>
      <c r="H155" t="str">
        <v>Aris Water Solutions, Inc. (NYSE:ARIS)</v>
      </c>
      <c r="I155" t="str">
        <v>Chipotle Mexican Grill, Inc. (NYSE:CMG)</v>
      </c>
    </row>
    <row r="156" spans="1:9" x14ac:dyDescent="0.45">
      <c r="A156" t="str">
        <v>Universal Health Services, Inc. (NYSE:UHS)</v>
      </c>
      <c r="B156" t="str">
        <v>Ultra Clean Holdings, Inc. (NASDAQGS:UCTT)</v>
      </c>
      <c r="C156" t="str">
        <v>UniFirst Corporation (NYSE:UNF)</v>
      </c>
      <c r="D156" t="str">
        <v>Universal Health Services, Inc. (NYSE:UHS)</v>
      </c>
      <c r="E156" t="str">
        <v>Atmus Filtration Technologies Inc. (NYSE:ATMU)</v>
      </c>
      <c r="F156" t="str">
        <v>Atmus Filtration Technologies Inc. (NYSE:ATMU)</v>
      </c>
      <c r="G156" t="str">
        <v>VeriSign, Inc. (NASDAQGS:VRSN)</v>
      </c>
      <c r="H156" t="str">
        <v>Armstrong World Industries, Inc. (NYSE:AWI)</v>
      </c>
      <c r="I156" t="str">
        <v>Choice Hotels International, Inc. (NYSE:CHH)</v>
      </c>
    </row>
    <row r="157" spans="1:9" x14ac:dyDescent="0.45">
      <c r="A157" t="str">
        <v>Universal Stainless &amp; Alloy Products, Inc. (NASDAQGS:USAP)</v>
      </c>
      <c r="B157" t="str">
        <v>UniFirst Corporation (NYSE:UNF)</v>
      </c>
      <c r="C157" t="str">
        <v>Universal Health Services, Inc. (NYSE:UHS)</v>
      </c>
      <c r="D157" t="str">
        <v>Universal Stainless &amp; Alloy Products, Inc. (NASDAQGS:USAP)</v>
      </c>
      <c r="E157" t="str">
        <v>Auna S.A. (NYSE:AUNA)</v>
      </c>
      <c r="F157" t="str">
        <v>Auna S.A. (NYSE:AUNA)</v>
      </c>
      <c r="G157" t="str">
        <v>Village Super Market, Inc. (NASDAQGS:VLGE.A)</v>
      </c>
      <c r="H157" t="str">
        <v>Artesian Resources Corporation (NASDAQGS:ARTN.A)</v>
      </c>
      <c r="I157" t="str">
        <v>Chord Energy Corporation (NASDAQGS:CHRD)</v>
      </c>
    </row>
    <row r="158" spans="1:9" x14ac:dyDescent="0.45">
      <c r="A158" t="str">
        <v>VeriSign, Inc. (NASDAQGS:VRSN)</v>
      </c>
      <c r="B158" t="str">
        <v>Universal Health Services, Inc. (NYSE:UHS)</v>
      </c>
      <c r="C158" t="str">
        <v>Universal Stainless &amp; Alloy Products, Inc. (NASDAQGS:USAP)</v>
      </c>
      <c r="D158" t="str">
        <v>VeriSign, Inc. (NASDAQGS:VRSN)</v>
      </c>
      <c r="E158" t="str">
        <v>Autodesk, Inc. (NASDAQGS:ADSK)</v>
      </c>
      <c r="F158" t="str">
        <v>Autodesk, Inc. (NASDAQGS:ADSK)</v>
      </c>
      <c r="G158" t="str">
        <v>Vistra Corp. (NYSE:VST)</v>
      </c>
      <c r="H158" t="str">
        <v>Arthur J. Gallagher &amp; Co. (NYSE:AJG)</v>
      </c>
      <c r="I158" t="str">
        <v>CNX Resources Corporation (NYSE:CNX)</v>
      </c>
    </row>
    <row r="159" spans="1:9" x14ac:dyDescent="0.45">
      <c r="A159" t="str">
        <v>Village Super Market, Inc. (NASDAQGS:VLGE.A)</v>
      </c>
      <c r="B159" t="str">
        <v>Universal Stainless &amp; Alloy Products, Inc. (NASDAQGS:USAP)</v>
      </c>
      <c r="C159" t="str">
        <v>VeriSign, Inc. (NASDAQGS:VRSN)</v>
      </c>
      <c r="D159" t="str">
        <v>Village Super Market, Inc. (NASDAQGS:VLGE.A)</v>
      </c>
      <c r="E159" t="str">
        <v>AvalonBay Communities, Inc. (NYSE:AVB)</v>
      </c>
      <c r="F159" t="str">
        <v>Balchem Corporation (NASDAQGS:BCPC)</v>
      </c>
      <c r="G159" t="str">
        <v>Walmart Inc. (NYSE:WMT)</v>
      </c>
      <c r="H159" t="str">
        <v>Ascent Industries Co. (NASDAQGM:ACNT)</v>
      </c>
      <c r="I159" t="str">
        <v>Concrete Pumping Holdings, Inc. (NASDAQCM:BBCP)</v>
      </c>
    </row>
    <row r="160" spans="1:9" x14ac:dyDescent="0.45">
      <c r="A160" t="str">
        <v>Vistra Corp. (NYSE:VST)</v>
      </c>
      <c r="B160" t="str">
        <v>VeriSign, Inc. (NASDAQGS:VRSN)</v>
      </c>
      <c r="C160" t="str">
        <v>Village Super Market, Inc. (NASDAQGS:VLGE.A)</v>
      </c>
      <c r="D160" t="str">
        <v>Vistra Corp. (NYSE:VST)</v>
      </c>
      <c r="E160" t="str">
        <v>AvidXchange Holdings, Inc. (NASDAQGS:AVDX)</v>
      </c>
      <c r="F160" t="str">
        <v>Bandwidth Inc. (NASDAQGS:BAND)</v>
      </c>
      <c r="G160" t="str">
        <v>WEX Inc. (NYSE:WEX)</v>
      </c>
      <c r="H160" t="str">
        <v>Ashland Inc. (NYSE:ASH)</v>
      </c>
      <c r="I160" t="str">
        <v>Constellation Energy Corporation (NASDAQGS:CEG)</v>
      </c>
    </row>
    <row r="161" spans="1:9" x14ac:dyDescent="0.45">
      <c r="A161" t="str">
        <v>Walmart Inc. (NYSE:WMT)</v>
      </c>
      <c r="B161" t="str">
        <v>Village Super Market, Inc. (NASDAQGS:VLGE.A)</v>
      </c>
      <c r="C161" t="str">
        <v>Vistra Corp. (NYSE:VST)</v>
      </c>
      <c r="D161" t="str">
        <v>Walmart Inc. (NYSE:WMT)</v>
      </c>
      <c r="E161" t="str">
        <v>Axalta Coating Systems Ltd. (NYSE:AXTA)</v>
      </c>
      <c r="F161" t="str">
        <v>Barnes Group Inc. (NYSE:B)</v>
      </c>
      <c r="G161" t="str">
        <v>ZIM Integrated Shipping Services Ltd. (NYSE:ZIM)</v>
      </c>
      <c r="H161" t="str">
        <v>Auna S.A. (NYSE:AUNA)</v>
      </c>
      <c r="I161" t="str">
        <v>CPI Card Group Inc. (NASDAQGM:PMTS)</v>
      </c>
    </row>
    <row r="162" spans="1:9" x14ac:dyDescent="0.45">
      <c r="A162" t="str">
        <v>WEX Inc. (NYSE:WEX)</v>
      </c>
      <c r="B162" t="str">
        <v>Vistra Corp. (NYSE:VST)</v>
      </c>
      <c r="C162" t="str">
        <v>Walmart Inc. (NYSE:WMT)</v>
      </c>
      <c r="D162" t="str">
        <v>WEX Inc. (NYSE:WEX)</v>
      </c>
      <c r="E162" t="str">
        <v>AZZ Inc. (NYSE:AZZ)</v>
      </c>
      <c r="F162" t="str">
        <v>BioMarin Pharmaceutical Inc. (NASDAQGS:BMRN)</v>
      </c>
      <c r="G162" t="str">
        <v>Zimmer Biomet Holdings, Inc. (NYSE:ZBH)</v>
      </c>
      <c r="H162" t="str">
        <v>Autodesk, Inc. (NASDAQGS:ADSK)</v>
      </c>
      <c r="I162" t="str">
        <v>Cricut, Inc. (NASDAQGS:CRCT)</v>
      </c>
    </row>
    <row r="163" spans="1:9" x14ac:dyDescent="0.45">
      <c r="A163" t="str">
        <v>ZIM Integrated Shipping Services Ltd. (NYSE:ZIM)</v>
      </c>
      <c r="B163" t="str">
        <v>Walmart Inc. (NYSE:WMT)</v>
      </c>
      <c r="C163" t="str">
        <v>WEX Inc. (NYSE:WEX)</v>
      </c>
      <c r="D163" t="str">
        <v>ZIM Integrated Shipping Services Ltd. (NYSE:ZIM)</v>
      </c>
      <c r="E163" t="str">
        <v>Balchem Corporation (NASDAQGS:BCPC)</v>
      </c>
      <c r="F163" t="str">
        <v>BJ's Restaurants, Inc. (NASDAQGS:BJRI)</v>
      </c>
      <c r="G163" t="str">
        <v>A10 Networks, Inc. (NYSE:ATEN)</v>
      </c>
      <c r="H163" t="str">
        <v>AvalonBay Communities, Inc. (NYSE:AVB)</v>
      </c>
      <c r="I163" t="str">
        <v>Crocs, Inc. (NASDAQGS:CROX)</v>
      </c>
    </row>
    <row r="164" spans="1:9" x14ac:dyDescent="0.45">
      <c r="A164" t="str">
        <v>Zimmer Biomet Holdings, Inc. (NYSE:ZBH)</v>
      </c>
      <c r="B164" t="str">
        <v>WEX Inc. (NYSE:WEX)</v>
      </c>
      <c r="C164" t="str">
        <v>ZIM Integrated Shipping Services Ltd. (NYSE:ZIM)</v>
      </c>
      <c r="D164" t="str">
        <v>Zimmer Biomet Holdings, Inc. (NYSE:ZBH)</v>
      </c>
      <c r="E164" t="str">
        <v>Ball Corporation (NYSE:BALL)</v>
      </c>
      <c r="F164" t="str">
        <v>BlackLine, Inc. (NASDAQGS:BL)</v>
      </c>
      <c r="G164" t="str">
        <v>ACI Worldwide, Inc. (NASDAQGS:ACIW)</v>
      </c>
      <c r="H164" t="str">
        <v>AvidXchange Holdings, Inc. (NASDAQGS:AVDX)</v>
      </c>
      <c r="I164" t="str">
        <v>CSX Corporation (NASDAQGS:CSX)</v>
      </c>
    </row>
    <row r="165" spans="1:9" x14ac:dyDescent="0.45">
      <c r="A165" t="str">
        <v>A10 Networks, Inc. (NYSE:ATEN)</v>
      </c>
      <c r="B165" t="str">
        <v>ZIM Integrated Shipping Services Ltd. (NYSE:ZIM)</v>
      </c>
      <c r="C165" t="str">
        <v>Zimmer Biomet Holdings, Inc. (NYSE:ZBH)</v>
      </c>
      <c r="D165" t="str">
        <v>A10 Networks, Inc. (NYSE:ATEN)</v>
      </c>
      <c r="E165" t="str">
        <v>Bandwidth Inc. (NASDAQGS:BAND)</v>
      </c>
      <c r="F165" t="str">
        <v>BlackRock Virginia Municipal Bond Trust (NYSE:BHV)</v>
      </c>
      <c r="G165" t="str">
        <v>Acuity Brands, Inc. (NYSE:AYI)</v>
      </c>
      <c r="H165" t="str">
        <v>AZZ Inc. (NYSE:AZZ)</v>
      </c>
      <c r="I165" t="str">
        <v>Curtiss-Wright Corporation (NYSE:CW)</v>
      </c>
    </row>
    <row r="166" spans="1:9" x14ac:dyDescent="0.45">
      <c r="A166" t="str">
        <v>ACI Worldwide, Inc. (NASDAQGS:ACIW)</v>
      </c>
      <c r="B166" t="str">
        <v>Zimmer Biomet Holdings, Inc. (NYSE:ZBH)</v>
      </c>
      <c r="C166" t="str">
        <v>A10 Networks, Inc. (NYSE:ATEN)</v>
      </c>
      <c r="D166" t="str">
        <v>ACI Worldwide, Inc. (NASDAQGS:ACIW)</v>
      </c>
      <c r="E166" t="str">
        <v>Barnes Group Inc. (NYSE:B)</v>
      </c>
      <c r="F166" t="str">
        <v>Block, Inc. (NYSE:SQ)</v>
      </c>
      <c r="G166" t="str">
        <v>Acushnet Holdings Corp. (NYSE:GOLF)</v>
      </c>
      <c r="H166" t="str">
        <v>Ball Corporation (NYSE:BALL)</v>
      </c>
      <c r="I166" t="str">
        <v>Cytek Biosciences, Inc. (NASDAQGS:CTKB)</v>
      </c>
    </row>
    <row r="167" spans="1:9" x14ac:dyDescent="0.45">
      <c r="A167" t="str">
        <v>ACRES Commercial Realty Corp. (NYSE:ACR)</v>
      </c>
      <c r="B167" t="str">
        <v>A10 Networks, Inc. (NYSE:ATEN)</v>
      </c>
      <c r="C167" t="str">
        <v>ACI Worldwide, Inc. (NASDAQGS:ACIW)</v>
      </c>
      <c r="D167" t="str">
        <v>ACRES Commercial Realty Corp. (NYSE:ACR)</v>
      </c>
      <c r="E167" t="str">
        <v>BBB Foods Inc. (NYSE:TBBB)</v>
      </c>
      <c r="F167" t="str">
        <v>Booking Holdings Inc. (NASDAQGS:BKNG)</v>
      </c>
      <c r="G167" t="str">
        <v>AdaptHealth Corp. (NASDAQCM:AHCO)</v>
      </c>
      <c r="H167" t="str">
        <v>Bandwidth Inc. (NASDAQGS:BAND)</v>
      </c>
      <c r="I167" t="str">
        <v>Dayforce Inc. (NYSE:DAY)</v>
      </c>
    </row>
    <row r="168" spans="1:9" x14ac:dyDescent="0.45">
      <c r="A168" t="str">
        <v>Acuity Brands, Inc. (NYSE:AYI)</v>
      </c>
      <c r="B168" t="str">
        <v>ACI Worldwide, Inc. (NASDAQGS:ACIW)</v>
      </c>
      <c r="C168" t="str">
        <v>ACRES Commercial Realty Corp. (NYSE:ACR)</v>
      </c>
      <c r="D168" t="str">
        <v>Acuity Brands, Inc. (NYSE:AYI)</v>
      </c>
      <c r="E168" t="str">
        <v>Birkenstock Holding plc (NYSE:BIRK)</v>
      </c>
      <c r="F168" t="str">
        <v>BrightSpring Health Services, Inc. (NASDAQGS:BTSG)</v>
      </c>
      <c r="G168" t="str">
        <v>Adient plc (NYSE:ADNT)</v>
      </c>
      <c r="H168" t="str">
        <v>Barnes Group Inc. (NYSE:B)</v>
      </c>
      <c r="I168" t="str">
        <v>Dine Brands Global, Inc. (NYSE:DIN)</v>
      </c>
    </row>
    <row r="169" spans="1:9" x14ac:dyDescent="0.45">
      <c r="A169" t="str">
        <v>Acushnet Holdings Corp. (NYSE:GOLF)</v>
      </c>
      <c r="B169" t="str">
        <v>ACRES Commercial Realty Corp. (NYSE:ACR)</v>
      </c>
      <c r="C169" t="str">
        <v>Acuity Brands, Inc. (NYSE:AYI)</v>
      </c>
      <c r="D169" t="str">
        <v>Acushnet Holdings Corp. (NYSE:GOLF)</v>
      </c>
      <c r="E169" t="str">
        <v>Bridge Investment Group Holdings Inc. (NYSE:BRDG)</v>
      </c>
      <c r="F169" t="str">
        <v>Brown-Forman Corporation (NYSE:BF.B)</v>
      </c>
      <c r="G169" t="str">
        <v>Advance Auto Parts, Inc. (NYSE:AAP)</v>
      </c>
      <c r="H169" t="str">
        <v>BBB Foods Inc. (NYSE:TBBB)</v>
      </c>
      <c r="I169" t="str">
        <v>Dorman Products, Inc. (NASDAQGS:DORM)</v>
      </c>
    </row>
    <row r="170" spans="1:9" x14ac:dyDescent="0.45">
      <c r="A170" t="str">
        <v>Adient plc (NYSE:ADNT)</v>
      </c>
      <c r="B170" t="str">
        <v>Acuity Brands, Inc. (NYSE:AYI)</v>
      </c>
      <c r="C170" t="str">
        <v>AdaptHealth Corp. (NASDAQCM:AHCO)</v>
      </c>
      <c r="D170" t="str">
        <v>AdaptHealth Corp. (NASDAQCM:AHCO)</v>
      </c>
      <c r="E170" t="str">
        <v>BrightSpring Health Services, Inc. (NASDAQGS:BTSG)</v>
      </c>
      <c r="F170" t="str">
        <v>Burlington Stores, Inc. (NYSE:BURL)</v>
      </c>
      <c r="G170" t="str">
        <v>Advanced Micro Devices, Inc. (NASDAQGS:AMD)</v>
      </c>
      <c r="H170" t="str">
        <v>BILL Holdings, Inc. (NYSE:BILL)</v>
      </c>
      <c r="I170" t="str">
        <v>DoubleDown Interactive Co., Ltd. (NASDAQGS:DDI)</v>
      </c>
    </row>
    <row r="171" spans="1:9" x14ac:dyDescent="0.45">
      <c r="A171" t="str">
        <v>ADT Inc. (NYSE:ADT)</v>
      </c>
      <c r="B171" t="str">
        <v>Acushnet Holdings Corp. (NYSE:GOLF)</v>
      </c>
      <c r="C171" t="str">
        <v>ADT Inc. (NYSE:ADT)</v>
      </c>
      <c r="D171" t="str">
        <v>Adient plc (NYSE:ADNT)</v>
      </c>
      <c r="E171" t="str">
        <v>Brixmor Property Group Inc. (NYSE:BRX)</v>
      </c>
      <c r="F171" t="str">
        <v>Cal-Maine Foods, Inc. (NASDAQGS:CALM)</v>
      </c>
      <c r="G171" t="str">
        <v>AdvanSix Inc. (NYSE:ASIX)</v>
      </c>
      <c r="H171" t="str">
        <v>BioMarin Pharmaceutical Inc. (NASDAQGS:BMRN)</v>
      </c>
      <c r="I171" t="str">
        <v>DoubleVerify Holdings, Inc. (NYSE:DV)</v>
      </c>
    </row>
    <row r="172" spans="1:9" x14ac:dyDescent="0.45">
      <c r="A172" t="str">
        <v>Advance Auto Parts, Inc. (NYSE:AAP)</v>
      </c>
      <c r="B172" t="str">
        <v>AdaptHealth Corp. (NASDAQCM:AHCO)</v>
      </c>
      <c r="C172" t="str">
        <v>Advance Auto Parts, Inc. (NYSE:AAP)</v>
      </c>
      <c r="D172" t="str">
        <v>ADT Inc. (NYSE:ADT)</v>
      </c>
      <c r="E172" t="str">
        <v>Brown-Forman Corporation (NYSE:BF.B)</v>
      </c>
      <c r="F172" t="str">
        <v>Carpenter Technology Corporation (NYSE:CRS)</v>
      </c>
      <c r="G172" t="str">
        <v>AECOM (NYSE:ACM)</v>
      </c>
      <c r="H172" t="str">
        <v>Birkenstock Holding plc (NYSE:BIRK)</v>
      </c>
      <c r="I172" t="str">
        <v>Eastman Chemical Company (NYSE:EMN)</v>
      </c>
    </row>
    <row r="173" spans="1:9" x14ac:dyDescent="0.45">
      <c r="A173" t="str">
        <v>Advanced Micro Devices, Inc. (NASDAQGS:AMD)</v>
      </c>
      <c r="B173" t="str">
        <v>Adient plc (NYSE:ADNT)</v>
      </c>
      <c r="C173" t="str">
        <v>Advanced Micro Devices, Inc. (NASDAQGS:AMD)</v>
      </c>
      <c r="D173" t="str">
        <v>Advance Auto Parts, Inc. (NYSE:AAP)</v>
      </c>
      <c r="E173" t="str">
        <v>CareTrust REIT, Inc. (NYSE:CTRE)</v>
      </c>
      <c r="F173" t="str">
        <v>Carvana Co. (NYSE:CVNA)</v>
      </c>
      <c r="G173" t="str">
        <v>Affinity Bancshares, Inc. (NASDAQCM:AFBI)</v>
      </c>
      <c r="H173" t="str">
        <v>BJ's Restaurants, Inc. (NASDAQGS:BJRI)</v>
      </c>
      <c r="I173" t="str">
        <v>Eaton Corporation plc (NYSE:ETN)</v>
      </c>
    </row>
    <row r="174" spans="1:9" x14ac:dyDescent="0.45">
      <c r="A174" t="str">
        <v>AdvanSix Inc. (NYSE:ASIX)</v>
      </c>
      <c r="B174" t="str">
        <v>ADT Inc. (NYSE:ADT)</v>
      </c>
      <c r="C174" t="str">
        <v>AdvanSix Inc. (NYSE:ASIX)</v>
      </c>
      <c r="D174" t="str">
        <v>Advanced Micro Devices, Inc. (NASDAQGS:AMD)</v>
      </c>
      <c r="E174" t="str">
        <v>Carvana Co. (NYSE:CVNA)</v>
      </c>
      <c r="F174" t="str">
        <v>CBIZ, Inc. (NYSE:CBZ)</v>
      </c>
      <c r="G174" t="str">
        <v>Alcoa Corporation (NYSE:AA)</v>
      </c>
      <c r="H174" t="str">
        <v>Blackbaud, Inc. (NASDAQGS:BLKB)</v>
      </c>
      <c r="I174" t="str">
        <v>Ecolab Inc. (NYSE:ECL)</v>
      </c>
    </row>
    <row r="175" spans="1:9" x14ac:dyDescent="0.45">
      <c r="A175" t="str">
        <v>AECOM (NYSE:ACM)</v>
      </c>
      <c r="B175" t="str">
        <v>Advance Auto Parts, Inc. (NYSE:AAP)</v>
      </c>
      <c r="C175" t="str">
        <v>AECOM (NYSE:ACM)</v>
      </c>
      <c r="D175" t="str">
        <v>AdvanSix Inc. (NYSE:ASIX)</v>
      </c>
      <c r="E175" t="str">
        <v>Castle Biosciences, Inc. (NASDAQGM:CSTL)</v>
      </c>
      <c r="F175" t="str">
        <v>Certara, Inc. (NASDAQGS:CERT)</v>
      </c>
      <c r="G175" t="str">
        <v>Allegion plc (NYSE:ALLE)</v>
      </c>
      <c r="H175" t="str">
        <v>BlackLine, Inc. (NASDAQGS:BL)</v>
      </c>
      <c r="I175" t="str">
        <v>El Pollo Loco Holdings, Inc. (NASDAQGS:LOCO)</v>
      </c>
    </row>
    <row r="176" spans="1:9" x14ac:dyDescent="0.45">
      <c r="A176" t="str">
        <v>Affinity Bancshares, Inc. (NASDAQCM:AFBI)</v>
      </c>
      <c r="B176" t="str">
        <v>Advanced Micro Devices, Inc. (NASDAQGS:AMD)</v>
      </c>
      <c r="C176" t="str">
        <v>Affinity Bancshares, Inc. (NASDAQCM:AFBI)</v>
      </c>
      <c r="D176" t="str">
        <v>AECOM (NYSE:ACM)</v>
      </c>
      <c r="E176" t="str">
        <v>Cavco Industries, Inc. (NASDAQGS:CVCO)</v>
      </c>
      <c r="F176" t="str">
        <v>ChromaDex Corporation (NASDAQCM:CDXC)</v>
      </c>
      <c r="G176" t="str">
        <v>Alliant Energy Corporation (NASDAQGS:LNT)</v>
      </c>
      <c r="H176" t="str">
        <v>BlackRock Virginia Municipal Bond Trust (NYSE:BHV)</v>
      </c>
      <c r="I176" t="str">
        <v>EMCOR Group, Inc. (NYSE:EME)</v>
      </c>
    </row>
    <row r="177" spans="1:9" x14ac:dyDescent="0.45">
      <c r="A177" t="str">
        <v>Alcoa Corporation (NYSE:AA)</v>
      </c>
      <c r="B177" t="str">
        <v>AdvanSix Inc. (NYSE:ASIX)</v>
      </c>
      <c r="C177" t="str">
        <v>Alcoa Corporation (NYSE:AA)</v>
      </c>
      <c r="D177" t="str">
        <v>Affinity Bancshares, Inc. (NASDAQCM:AFBI)</v>
      </c>
      <c r="E177" t="str">
        <v>CBIZ, Inc. (NYSE:CBZ)</v>
      </c>
      <c r="F177" t="str">
        <v>Cintas Corporation (NASDAQGS:CTAS)</v>
      </c>
      <c r="G177" t="str">
        <v>Alphabet Inc. (NASDAQGS:GOOGL)</v>
      </c>
      <c r="H177" t="str">
        <v>Block, Inc. (NYSE:SQ)</v>
      </c>
      <c r="I177" t="str">
        <v>Emerson Electric Co. (NYSE:EMR)</v>
      </c>
    </row>
    <row r="178" spans="1:9" x14ac:dyDescent="0.45">
      <c r="A178" t="str">
        <v>Allegion plc (NYSE:ALLE)</v>
      </c>
      <c r="B178" t="str">
        <v>AECOM (NYSE:ACM)</v>
      </c>
      <c r="C178" t="str">
        <v>Alliant Energy Corporation (NASDAQGS:LNT)</v>
      </c>
      <c r="D178" t="str">
        <v>Alcoa Corporation (NYSE:AA)</v>
      </c>
      <c r="E178" t="str">
        <v>CBL &amp; Associates Properties, Inc. (NYSE:CBL)</v>
      </c>
      <c r="F178" t="str">
        <v>Coca-Cola Consolidated, Inc. (NASDAQGS:COKE)</v>
      </c>
      <c r="G178" t="str">
        <v>Altair Engineering Inc. (NASDAQGS:ALTR)</v>
      </c>
      <c r="H178" t="str">
        <v>Booking Holdings Inc. (NASDAQGS:BKNG)</v>
      </c>
      <c r="I178" t="str">
        <v>Enova International, Inc. (NYSE:ENVA)</v>
      </c>
    </row>
    <row r="179" spans="1:9" x14ac:dyDescent="0.45">
      <c r="A179" t="str">
        <v>Alliant Energy Corporation (NASDAQGS:LNT)</v>
      </c>
      <c r="B179" t="str">
        <v>Affinity Bancshares, Inc. (NASDAQCM:AFBI)</v>
      </c>
      <c r="C179" t="str">
        <v>Alphabet Inc. (NASDAQGS:GOOGL)</v>
      </c>
      <c r="D179" t="str">
        <v>Allegion plc (NYSE:ALLE)</v>
      </c>
      <c r="E179" t="str">
        <v>Cencora, Inc. (NYSE:COR)</v>
      </c>
      <c r="F179" t="str">
        <v>Concrete Pumping Holdings, Inc. (NASDAQCM:BBCP)</v>
      </c>
      <c r="G179" t="str">
        <v>American Water Works Company, Inc. (NYSE:AWK)</v>
      </c>
      <c r="H179" t="str">
        <v>Bridge Investment Group Holdings Inc. (NYSE:BRDG)</v>
      </c>
      <c r="I179" t="str">
        <v>Enterprise Financial Services Corp (NASDAQGS:EFSC)</v>
      </c>
    </row>
    <row r="180" spans="1:9" x14ac:dyDescent="0.45">
      <c r="A180" t="str">
        <v>Alphabet Inc. (NASDAQGS:GOOGL)</v>
      </c>
      <c r="B180" t="str">
        <v>Alcoa Corporation (NYSE:AA)</v>
      </c>
      <c r="C180" t="str">
        <v>Altair Engineering Inc. (NASDAQGS:ALTR)</v>
      </c>
      <c r="D180" t="str">
        <v>Alliant Energy Corporation (NASDAQGS:LNT)</v>
      </c>
      <c r="E180" t="str">
        <v>Certara, Inc. (NASDAQGS:CERT)</v>
      </c>
      <c r="F180" t="str">
        <v>Constellation Energy Corporation (NASDAQGS:CEG)</v>
      </c>
      <c r="G180" t="str">
        <v>Amplify Energy Corp. (NYSE:AMPY)</v>
      </c>
      <c r="H180" t="str">
        <v>BrightSpring Health Services, Inc. (NASDAQGS:BTSG)</v>
      </c>
      <c r="I180" t="str">
        <v>EPAM Systems, Inc. (NYSE:EPAM)</v>
      </c>
    </row>
    <row r="181" spans="1:9" x14ac:dyDescent="0.45">
      <c r="A181" t="str">
        <v>Altair Engineering Inc. (NASDAQGS:ALTR)</v>
      </c>
      <c r="B181" t="str">
        <v>Allegion plc (NYSE:ALLE)</v>
      </c>
      <c r="C181" t="str">
        <v>American Water Works Company, Inc. (NYSE:AWK)</v>
      </c>
      <c r="D181" t="str">
        <v>Alphabet Inc. (NASDAQGS:GOOGL)</v>
      </c>
      <c r="E181" t="str">
        <v>Charter Communications, Inc. (NASDAQGS:CHTR)</v>
      </c>
      <c r="F181" t="str">
        <v>Core Laboratories Inc. (NYSE:CLB)</v>
      </c>
      <c r="G181" t="str">
        <v>APi Group Corporation (NYSE:APG)</v>
      </c>
      <c r="H181" t="str">
        <v>Brinker International, Inc. (NYSE:EAT)</v>
      </c>
      <c r="I181" t="str">
        <v>Equity LifeStyle Properties, Inc. (NYSE:ELS)</v>
      </c>
    </row>
    <row r="182" spans="1:9" x14ac:dyDescent="0.45">
      <c r="A182" t="str">
        <v>American Water Works Company, Inc. (NYSE:AWK)</v>
      </c>
      <c r="B182" t="str">
        <v>Alliant Energy Corporation (NASDAQGS:LNT)</v>
      </c>
      <c r="C182" t="str">
        <v>Amgen Inc. (NASDAQGS:AMGN)</v>
      </c>
      <c r="D182" t="str">
        <v>Altair Engineering Inc. (NASDAQGS:ALTR)</v>
      </c>
      <c r="E182" t="str">
        <v>Choice Hotels International, Inc. (NYSE:CHH)</v>
      </c>
      <c r="F182" t="str">
        <v>Costamare Inc. (NYSE:CMRE)</v>
      </c>
      <c r="G182" t="str">
        <v>Argan, Inc. (NYSE:AGX)</v>
      </c>
      <c r="H182" t="str">
        <v>Brixmor Property Group Inc. (NYSE:BRX)</v>
      </c>
      <c r="I182" t="str">
        <v>Euronet Worldwide, Inc. (NASDAQGS:EEFT)</v>
      </c>
    </row>
    <row r="183" spans="1:9" x14ac:dyDescent="0.45">
      <c r="A183" t="str">
        <v>Amgen Inc. (NASDAQGS:AMGN)</v>
      </c>
      <c r="B183" t="str">
        <v>Alphabet Inc. (NASDAQGS:GOOGL)</v>
      </c>
      <c r="C183" t="str">
        <v>Amplify Energy Corp. (NYSE:AMPY)</v>
      </c>
      <c r="D183" t="str">
        <v>American Water Works Company, Inc. (NYSE:AWK)</v>
      </c>
      <c r="E183" t="str">
        <v>Chord Energy Corporation (NASDAQGS:CHRD)</v>
      </c>
      <c r="F183" t="str">
        <v>Coty Inc. (NYSE:COTY)</v>
      </c>
      <c r="G183" t="str">
        <v>Aris Water Solutions, Inc. (NYSE:ARIS)</v>
      </c>
      <c r="H183" t="str">
        <v>Build-A-Bear Workshop, Inc. (NYSE:BBW)</v>
      </c>
      <c r="I183" t="str">
        <v>Evercore Inc. (NYSE:EVR)</v>
      </c>
    </row>
    <row r="184" spans="1:9" x14ac:dyDescent="0.45">
      <c r="A184" t="str">
        <v>Amplify Energy Corp. (NYSE:AMPY)</v>
      </c>
      <c r="B184" t="str">
        <v>Altair Engineering Inc. (NASDAQGS:ALTR)</v>
      </c>
      <c r="C184" t="str">
        <v>Antero Midstream Corporation (NYSE:AM)</v>
      </c>
      <c r="D184" t="str">
        <v>Amgen Inc. (NASDAQGS:AMGN)</v>
      </c>
      <c r="E184" t="str">
        <v>Cintas Corporation (NASDAQGS:CTAS)</v>
      </c>
      <c r="F184" t="str">
        <v>CPI Card Group Inc. (NASDAQGM:PMTS)</v>
      </c>
      <c r="G184" t="str">
        <v>Armstrong World Industries, Inc. (NYSE:AWI)</v>
      </c>
      <c r="H184" t="str">
        <v>Byrna Technologies Inc. (NASDAQCM:BYRN)</v>
      </c>
      <c r="I184" t="str">
        <v>EVERTEC, Inc. (NYSE:EVTC)</v>
      </c>
    </row>
    <row r="185" spans="1:9" x14ac:dyDescent="0.45">
      <c r="A185" t="str">
        <v>Antero Midstream Corporation (NYSE:AM)</v>
      </c>
      <c r="B185" t="str">
        <v>American Water Works Company, Inc. (NYSE:AWK)</v>
      </c>
      <c r="C185" t="str">
        <v>APi Group Corporation (NYSE:APG)</v>
      </c>
      <c r="D185" t="str">
        <v>Amplify Energy Corp. (NYSE:AMPY)</v>
      </c>
      <c r="E185" t="str">
        <v>Conagra Brands, Inc. (NYSE:CAG)</v>
      </c>
      <c r="F185" t="str">
        <v>Cricut, Inc. (NASDAQGS:CRCT)</v>
      </c>
      <c r="G185" t="str">
        <v>Artesian Resources Corporation (NASDAQGS:ARTN.A)</v>
      </c>
      <c r="H185" t="str">
        <v>Cal-Maine Foods, Inc. (NASDAQGS:CALM)</v>
      </c>
      <c r="I185" t="str">
        <v>Excelerate Energy, Inc. (NYSE:EE)</v>
      </c>
    </row>
    <row r="186" spans="1:9" x14ac:dyDescent="0.45">
      <c r="A186" t="str">
        <v>APi Group Corporation (NYSE:APG)</v>
      </c>
      <c r="B186" t="str">
        <v>Amgen Inc. (NASDAQGS:AMGN)</v>
      </c>
      <c r="C186" t="str">
        <v>Apollo Global Management, Inc. (NYSE:APO)</v>
      </c>
      <c r="D186" t="str">
        <v>Antero Midstream Corporation (NYSE:AM)</v>
      </c>
      <c r="E186" t="str">
        <v>Concrete Pumping Holdings, Inc. (NASDAQCM:BBCP)</v>
      </c>
      <c r="F186" t="str">
        <v>CSX Corporation (NASDAQGS:CSX)</v>
      </c>
      <c r="G186" t="str">
        <v>Arthur J. Gallagher &amp; Co. (NYSE:AJG)</v>
      </c>
      <c r="H186" t="str">
        <v>CareTrust REIT, Inc. (NYSE:CTRE)</v>
      </c>
      <c r="I186" t="str">
        <v>Expeditors International of Washington, Inc. (NYSE:EXPD)</v>
      </c>
    </row>
    <row r="187" spans="1:9" x14ac:dyDescent="0.45">
      <c r="A187" t="str">
        <v>Apollo Global Management, Inc. (NYSE:APO)</v>
      </c>
      <c r="B187" t="str">
        <v>Amplify Energy Corp. (NYSE:AMPY)</v>
      </c>
      <c r="C187" t="str">
        <v>Ardmore Shipping Corporation (NYSE:ASC)</v>
      </c>
      <c r="D187" t="str">
        <v>APi Group Corporation (NYSE:APG)</v>
      </c>
      <c r="E187" t="str">
        <v>Consolidated Edison, Inc. (NYSE:ED)</v>
      </c>
      <c r="F187" t="str">
        <v>Daktronics, Inc. (NASDAQGS:DAKT)</v>
      </c>
      <c r="G187" t="str">
        <v>Ascent Industries Co. (NASDAQGM:ACNT)</v>
      </c>
      <c r="H187" t="str">
        <v>Carpenter Technology Corporation (NYSE:CRS)</v>
      </c>
      <c r="I187" t="str">
        <v>Fair Isaac Corporation (NYSE:FICO)</v>
      </c>
    </row>
    <row r="188" spans="1:9" x14ac:dyDescent="0.45">
      <c r="A188" t="str">
        <v>Ardmore Shipping Corporation (NYSE:ASC)</v>
      </c>
      <c r="B188" t="str">
        <v>Antero Midstream Corporation (NYSE:AM)</v>
      </c>
      <c r="C188" t="str">
        <v>Argan, Inc. (NYSE:AGX)</v>
      </c>
      <c r="D188" t="str">
        <v>Ardmore Shipping Corporation (NYSE:ASC)</v>
      </c>
      <c r="E188" t="str">
        <v>Constellation Energy Corporation (NASDAQGS:CEG)</v>
      </c>
      <c r="F188" t="str">
        <v>Datadog, Inc. (NASDAQGS:DDOG)</v>
      </c>
      <c r="G188" t="str">
        <v>Ashland Inc. (NYSE:ASH)</v>
      </c>
      <c r="H188" t="str">
        <v>Carvana Co. (NYSE:CVNA)</v>
      </c>
      <c r="I188" t="str">
        <v>Federal Signal Corporation (NYSE:FSS)</v>
      </c>
    </row>
    <row r="189" spans="1:9" x14ac:dyDescent="0.45">
      <c r="A189" t="str">
        <v>Argan, Inc. (NYSE:AGX)</v>
      </c>
      <c r="B189" t="str">
        <v>APi Group Corporation (NYSE:APG)</v>
      </c>
      <c r="C189" t="str">
        <v>Aris Water Solutions, Inc. (NYSE:ARIS)</v>
      </c>
      <c r="D189" t="str">
        <v>Argan, Inc. (NYSE:AGX)</v>
      </c>
      <c r="E189" t="str">
        <v>COPT Defense Properties (NYSE:CDP)</v>
      </c>
      <c r="F189" t="str">
        <v>Dayforce Inc. (NYSE:DAY)</v>
      </c>
      <c r="G189" t="str">
        <v>Atmus Filtration Technologies Inc. (NYSE:ATMU)</v>
      </c>
      <c r="H189" t="str">
        <v>Castle Biosciences, Inc. (NASDAQGM:CSTL)</v>
      </c>
      <c r="I189" t="str">
        <v>Federated Hermes, Inc. (NYSE:FHI)</v>
      </c>
    </row>
    <row r="190" spans="1:9" x14ac:dyDescent="0.45">
      <c r="A190" t="str">
        <v>Aris Water Solutions, Inc. (NYSE:ARIS)</v>
      </c>
      <c r="B190" t="str">
        <v>Apollo Global Management, Inc. (NYSE:APO)</v>
      </c>
      <c r="C190" t="str">
        <v>Armstrong World Industries, Inc. (NYSE:AWI)</v>
      </c>
      <c r="D190" t="str">
        <v>Aris Water Solutions, Inc. (NYSE:ARIS)</v>
      </c>
      <c r="E190" t="str">
        <v>Core Laboratories Inc. (NYSE:CLB)</v>
      </c>
      <c r="F190" t="str">
        <v>Dine Brands Global, Inc. (NYSE:DIN)</v>
      </c>
      <c r="G190" t="str">
        <v>Auna S.A. (NYSE:AUNA)</v>
      </c>
      <c r="H190" t="str">
        <v>Cavco Industries, Inc. (NASDAQGS:CVCO)</v>
      </c>
      <c r="I190" t="str">
        <v>Flowserve Corporation (NYSE:FLS)</v>
      </c>
    </row>
    <row r="191" spans="1:9" x14ac:dyDescent="0.45">
      <c r="A191" t="str">
        <v>Armstrong World Industries, Inc. (NYSE:AWI)</v>
      </c>
      <c r="B191" t="str">
        <v>Ardmore Shipping Corporation (NYSE:ASC)</v>
      </c>
      <c r="C191" t="str">
        <v>Artesian Resources Corporation (NASDAQGS:ARTN.A)</v>
      </c>
      <c r="D191" t="str">
        <v>Artesian Resources Corporation (NASDAQGS:ARTN.A)</v>
      </c>
      <c r="E191" t="str">
        <v>Costamare Inc. (NYSE:CMRE)</v>
      </c>
      <c r="F191" t="str">
        <v>DoubleDown Interactive Co., Ltd. (NASDAQGS:DDI)</v>
      </c>
      <c r="G191" t="str">
        <v>AvalonBay Communities, Inc. (NYSE:AVB)</v>
      </c>
      <c r="H191" t="str">
        <v>CBIZ, Inc. (NYSE:CBZ)</v>
      </c>
      <c r="I191" t="str">
        <v>FONAR Corporation (NASDAQCM:FONR)</v>
      </c>
    </row>
    <row r="192" spans="1:9" x14ac:dyDescent="0.45">
      <c r="A192" t="str">
        <v>Artesian Resources Corporation (NASDAQGS:ARTN.A)</v>
      </c>
      <c r="B192" t="str">
        <v>Argan, Inc. (NYSE:AGX)</v>
      </c>
      <c r="C192" t="str">
        <v>Arthur J. Gallagher &amp; Co. (NYSE:AJG)</v>
      </c>
      <c r="D192" t="str">
        <v>Arthur J. Gallagher &amp; Co. (NYSE:AJG)</v>
      </c>
      <c r="E192" t="str">
        <v>Coty Inc. (NYSE:COTY)</v>
      </c>
      <c r="F192" t="str">
        <v>Doximity, Inc. (NYSE:DOCS)</v>
      </c>
      <c r="G192" t="str">
        <v>AvidXchange Holdings, Inc. (NASDAQGS:AVDX)</v>
      </c>
      <c r="H192" t="str">
        <v>CBL &amp; Associates Properties, Inc. (NYSE:CBL)</v>
      </c>
      <c r="I192" t="str">
        <v>Gambling.com Group Limited (NASDAQGM:GAMB)</v>
      </c>
    </row>
    <row r="193" spans="1:9" x14ac:dyDescent="0.45">
      <c r="A193" t="str">
        <v>Arthur J. Gallagher &amp; Co. (NYSE:AJG)</v>
      </c>
      <c r="B193" t="str">
        <v>Aris Water Solutions, Inc. (NYSE:ARIS)</v>
      </c>
      <c r="C193" t="str">
        <v>Ascent Industries Co. (NASDAQGM:ACNT)</v>
      </c>
      <c r="D193" t="str">
        <v>Ascent Industries Co. (NASDAQGM:ACNT)</v>
      </c>
      <c r="E193" t="str">
        <v>CPI Card Group Inc. (NASDAQGM:PMTS)</v>
      </c>
      <c r="F193" t="str">
        <v>DT Midstream, Inc. (NYSE:DTM)</v>
      </c>
      <c r="G193" t="str">
        <v>Axalta Coating Systems Ltd. (NYSE:AXTA)</v>
      </c>
      <c r="H193" t="str">
        <v>Cencora, Inc. (NYSE:COR)</v>
      </c>
      <c r="I193" t="str">
        <v>Garmin Ltd. (NYSE:GRMN)</v>
      </c>
    </row>
    <row r="194" spans="1:9" x14ac:dyDescent="0.45">
      <c r="A194" t="str">
        <v>Ashland Inc. (NYSE:ASH)</v>
      </c>
      <c r="B194" t="str">
        <v>Armstrong World Industries, Inc. (NYSE:AWI)</v>
      </c>
      <c r="C194" t="str">
        <v>Ashland Inc. (NYSE:ASH)</v>
      </c>
      <c r="D194" t="str">
        <v>Ashland Inc. (NYSE:ASH)</v>
      </c>
      <c r="E194" t="str">
        <v>Crocs, Inc. (NASDAQGS:CROX)</v>
      </c>
      <c r="F194" t="str">
        <v>DuPont de Nemours, Inc. (NYSE:DD)</v>
      </c>
      <c r="G194" t="str">
        <v>AZZ Inc. (NYSE:AZZ)</v>
      </c>
      <c r="H194" t="str">
        <v>Certara, Inc. (NASDAQGS:CERT)</v>
      </c>
      <c r="I194" t="str">
        <v>General Mills, Inc. (NYSE:GIS)</v>
      </c>
    </row>
    <row r="195" spans="1:9" x14ac:dyDescent="0.45">
      <c r="A195" t="str">
        <v>Atmus Filtration Technologies Inc. (NYSE:ATMU)</v>
      </c>
      <c r="B195" t="str">
        <v>Artesian Resources Corporation (NASDAQGS:ARTN.A)</v>
      </c>
      <c r="C195" t="str">
        <v>Atmus Filtration Technologies Inc. (NYSE:ATMU)</v>
      </c>
      <c r="D195" t="str">
        <v>Auna S.A. (NYSE:AUNA)</v>
      </c>
      <c r="E195" t="str">
        <v>CrossFirst Bankshares, Inc. (NASDAQGS:CFB)</v>
      </c>
      <c r="F195" t="str">
        <v>Dynatrace, Inc. (NYSE:DT)</v>
      </c>
      <c r="G195" t="str">
        <v>Balchem Corporation (NASDAQGS:BCPC)</v>
      </c>
      <c r="H195" t="str">
        <v>Chewy, Inc. (NYSE:CHWY)</v>
      </c>
      <c r="I195" t="str">
        <v>Gentex Corporation (NASDAQGS:GNTX)</v>
      </c>
    </row>
    <row r="196" spans="1:9" x14ac:dyDescent="0.45">
      <c r="A196" t="str">
        <v>Autodesk, Inc. (NASDAQGS:ADSK)</v>
      </c>
      <c r="B196" t="str">
        <v>Arthur J. Gallagher &amp; Co. (NYSE:AJG)</v>
      </c>
      <c r="C196" t="str">
        <v>Auna S.A. (NYSE:AUNA)</v>
      </c>
      <c r="D196" t="str">
        <v>Autodesk, Inc. (NASDAQGS:ADSK)</v>
      </c>
      <c r="E196" t="str">
        <v>Curtiss-Wright Corporation (NYSE:CW)</v>
      </c>
      <c r="F196" t="str">
        <v>Eastman Chemical Company (NYSE:EMN)</v>
      </c>
      <c r="G196" t="str">
        <v>Ball Corporation (NYSE:BALL)</v>
      </c>
      <c r="H196" t="str">
        <v>Chipotle Mexican Grill, Inc. (NYSE:CMG)</v>
      </c>
      <c r="I196" t="str">
        <v>Global Partners LP (NYSE:GLP)</v>
      </c>
    </row>
    <row r="197" spans="1:9" x14ac:dyDescent="0.45">
      <c r="A197" t="str">
        <v>AvalonBay Communities, Inc. (NYSE:AVB)</v>
      </c>
      <c r="B197" t="str">
        <v>Ascent Industries Co. (NASDAQGM:ACNT)</v>
      </c>
      <c r="C197" t="str">
        <v>Autodesk, Inc. (NASDAQGS:ADSK)</v>
      </c>
      <c r="D197" t="str">
        <v>AvalonBay Communities, Inc. (NYSE:AVB)</v>
      </c>
      <c r="E197" t="str">
        <v>Cytek Biosciences, Inc. (NASDAQGS:CTKB)</v>
      </c>
      <c r="F197" t="str">
        <v>Elastic N.V. (NYSE:ESTC)</v>
      </c>
      <c r="G197" t="str">
        <v>Bandwidth Inc. (NASDAQGS:BAND)</v>
      </c>
      <c r="H197" t="str">
        <v>Chord Energy Corporation (NASDAQGS:CHRD)</v>
      </c>
      <c r="I197" t="str">
        <v>Graham Holdings Company (NYSE:GHC)</v>
      </c>
    </row>
    <row r="198" spans="1:9" x14ac:dyDescent="0.45">
      <c r="A198" t="str">
        <v>Axalta Coating Systems Ltd. (NYSE:AXTA)</v>
      </c>
      <c r="B198" t="str">
        <v>Ashland Inc. (NYSE:ASH)</v>
      </c>
      <c r="C198" t="str">
        <v>AvalonBay Communities, Inc. (NYSE:AVB)</v>
      </c>
      <c r="D198" t="str">
        <v>AvidXchange Holdings, Inc. (NASDAQGS:AVDX)</v>
      </c>
      <c r="E198" t="str">
        <v>Daktronics, Inc. (NASDAQGS:DAKT)</v>
      </c>
      <c r="F198" t="str">
        <v>Emerson Electric Co. (NYSE:EMR)</v>
      </c>
      <c r="G198" t="str">
        <v>Barnes Group Inc. (NYSE:B)</v>
      </c>
      <c r="H198" t="str">
        <v>ChromaDex Corporation (NASDAQCM:CDXC)</v>
      </c>
      <c r="I198" t="str">
        <v>Green Plains Inc. (NASDAQGS:GPRE)</v>
      </c>
    </row>
    <row r="199" spans="1:9" x14ac:dyDescent="0.45">
      <c r="A199" t="str">
        <v>AZZ Inc. (NYSE:AZZ)</v>
      </c>
      <c r="B199" t="str">
        <v>Atmus Filtration Technologies Inc. (NYSE:ATMU)</v>
      </c>
      <c r="C199" t="str">
        <v>AvidXchange Holdings, Inc. (NASDAQGS:AVDX)</v>
      </c>
      <c r="D199" t="str">
        <v>Axalta Coating Systems Ltd. (NYSE:AXTA)</v>
      </c>
      <c r="E199" t="str">
        <v>Deluxe Corporation (NYSE:DLX)</v>
      </c>
      <c r="F199" t="str">
        <v>Enerpac Tool Group Corp. (NYSE:EPAC)</v>
      </c>
      <c r="G199" t="str">
        <v>BBB Foods Inc. (NYSE:TBBB)</v>
      </c>
      <c r="H199" t="str">
        <v>CNX Resources Corporation (NYSE:CNX)</v>
      </c>
      <c r="I199" t="str">
        <v>Greenlight Capital Re, Ltd. (NASDAQGS:GLRE)</v>
      </c>
    </row>
    <row r="200" spans="1:9" x14ac:dyDescent="0.45">
      <c r="A200" t="str">
        <v>Balchem Corporation (NASDAQGS:BCPC)</v>
      </c>
      <c r="B200" t="str">
        <v>Auna S.A. (NYSE:AUNA)</v>
      </c>
      <c r="C200" t="str">
        <v>Axalta Coating Systems Ltd. (NYSE:AXTA)</v>
      </c>
      <c r="D200" t="str">
        <v>AZZ Inc. (NYSE:AZZ)</v>
      </c>
      <c r="E200" t="str">
        <v>Despegar.com, Corp. (NYSE:DESP)</v>
      </c>
      <c r="F200" t="str">
        <v>Enova International, Inc. (NYSE:ENVA)</v>
      </c>
      <c r="G200" t="str">
        <v>BILL Holdings, Inc. (NYSE:BILL)</v>
      </c>
      <c r="H200" t="str">
        <v>Coca-Cola Consolidated, Inc. (NASDAQGS:COKE)</v>
      </c>
      <c r="I200" t="str">
        <v>Grocery Outlet Holding Corp. (NASDAQGS:GO)</v>
      </c>
    </row>
    <row r="201" spans="1:9" x14ac:dyDescent="0.45">
      <c r="A201" t="str">
        <v>Ball Corporation (NYSE:BALL)</v>
      </c>
      <c r="B201" t="str">
        <v>Autodesk, Inc. (NASDAQGS:ADSK)</v>
      </c>
      <c r="C201" t="str">
        <v>AZZ Inc. (NYSE:AZZ)</v>
      </c>
      <c r="D201" t="str">
        <v>Balchem Corporation (NASDAQGS:BCPC)</v>
      </c>
      <c r="E201" t="str">
        <v>Dine Brands Global, Inc. (NYSE:DIN)</v>
      </c>
      <c r="F201" t="str">
        <v>Enpro Inc. (NYSE:NPO)</v>
      </c>
      <c r="G201" t="str">
        <v>BioMarin Pharmaceutical Inc. (NASDAQGS:BMRN)</v>
      </c>
      <c r="H201" t="str">
        <v>Conagra Brands, Inc. (NYSE:CAG)</v>
      </c>
      <c r="I201" t="str">
        <v>Healthcare Services Group, Inc. (NASDAQGS:HCSG)</v>
      </c>
    </row>
    <row r="202" spans="1:9" x14ac:dyDescent="0.45">
      <c r="A202" t="str">
        <v>BBB Foods Inc. (NYSE:TBBB)</v>
      </c>
      <c r="B202" t="str">
        <v>AvalonBay Communities, Inc. (NYSE:AVB)</v>
      </c>
      <c r="C202" t="str">
        <v>Balchem Corporation (NASDAQGS:BCPC)</v>
      </c>
      <c r="D202" t="str">
        <v>Bandwidth Inc. (NASDAQGS:BAND)</v>
      </c>
      <c r="E202" t="str">
        <v>Donegal Group Inc. (NASDAQGS:DGIC.A)</v>
      </c>
      <c r="F202" t="str">
        <v>ESAB Corporation (NYSE:ESAB)</v>
      </c>
      <c r="G202" t="str">
        <v>Birkenstock Holding plc (NYSE:BIRK)</v>
      </c>
      <c r="H202" t="str">
        <v>Consolidated Edison, Inc. (NYSE:ED)</v>
      </c>
      <c r="I202" t="str">
        <v>Healthpeak Properties, Inc. (NYSE:DOC)</v>
      </c>
    </row>
    <row r="203" spans="1:9" x14ac:dyDescent="0.45">
      <c r="A203" t="str">
        <v>BILL Holdings, Inc. (NYSE:BILL)</v>
      </c>
      <c r="B203" t="str">
        <v>AvidXchange Holdings, Inc. (NASDAQGS:AVDX)</v>
      </c>
      <c r="C203" t="str">
        <v>Ball Corporation (NYSE:BALL)</v>
      </c>
      <c r="D203" t="str">
        <v>Barnes Group Inc. (NYSE:B)</v>
      </c>
      <c r="E203" t="str">
        <v>Dorman Products, Inc. (NASDAQGS:DORM)</v>
      </c>
      <c r="F203" t="str">
        <v>Euronet Worldwide, Inc. (NASDAQGS:EEFT)</v>
      </c>
      <c r="G203" t="str">
        <v>Blackbaud, Inc. (NASDAQGS:BLKB)</v>
      </c>
      <c r="H203" t="str">
        <v>Constellation Energy Corporation (NASDAQGS:CEG)</v>
      </c>
      <c r="I203" t="str">
        <v>Hewlett Packard Enterprise Company (NYSE:HPE)</v>
      </c>
    </row>
    <row r="204" spans="1:9" x14ac:dyDescent="0.45">
      <c r="A204" t="str">
        <v>BioMarin Pharmaceutical Inc. (NASDAQGS:BMRN)</v>
      </c>
      <c r="B204" t="str">
        <v>Axalta Coating Systems Ltd. (NYSE:AXTA)</v>
      </c>
      <c r="C204" t="str">
        <v>Bandwidth Inc. (NASDAQGS:BAND)</v>
      </c>
      <c r="D204" t="str">
        <v>BBB Foods Inc. (NYSE:TBBB)</v>
      </c>
      <c r="E204" t="str">
        <v>Driven Brands Holdings Inc. (NASDAQGS:DRVN)</v>
      </c>
      <c r="F204" t="str">
        <v>EverQuote, Inc. (NASDAQGM:EVER)</v>
      </c>
      <c r="G204" t="str">
        <v>BlackLine, Inc. (NASDAQGS:BL)</v>
      </c>
      <c r="H204" t="str">
        <v>COPT Defense Properties (NYSE:CDP)</v>
      </c>
      <c r="I204" t="str">
        <v>HighPeak Energy, Inc. (NASDAQGM:HPK)</v>
      </c>
    </row>
    <row r="205" spans="1:9" x14ac:dyDescent="0.45">
      <c r="A205" t="str">
        <v>Birkenstock Holding plc (NYSE:BIRK)</v>
      </c>
      <c r="B205" t="str">
        <v>AZZ Inc. (NYSE:AZZ)</v>
      </c>
      <c r="C205" t="str">
        <v>Barnes Group Inc. (NYSE:B)</v>
      </c>
      <c r="D205" t="str">
        <v>BILL Holdings, Inc. (NYSE:BILL)</v>
      </c>
      <c r="E205" t="str">
        <v>DT Midstream, Inc. (NYSE:DTM)</v>
      </c>
      <c r="F205" t="str">
        <v>EVERTEC, Inc. (NYSE:EVTC)</v>
      </c>
      <c r="G205" t="str">
        <v>Block, Inc. (NYSE:SQ)</v>
      </c>
      <c r="H205" t="str">
        <v>Core Laboratories Inc. (NYSE:CLB)</v>
      </c>
      <c r="I205" t="str">
        <v>Hologic, Inc. (NASDAQGS:HOLX)</v>
      </c>
    </row>
    <row r="206" spans="1:9" x14ac:dyDescent="0.45">
      <c r="A206" t="str">
        <v>BJ's Restaurants, Inc. (NASDAQGS:BJRI)</v>
      </c>
      <c r="B206" t="str">
        <v>Balchem Corporation (NASDAQGS:BCPC)</v>
      </c>
      <c r="C206" t="str">
        <v>BBB Foods Inc. (NYSE:TBBB)</v>
      </c>
      <c r="D206" t="str">
        <v>BioMarin Pharmaceutical Inc. (NASDAQGS:BMRN)</v>
      </c>
      <c r="E206" t="str">
        <v>DuPont de Nemours, Inc. (NYSE:DD)</v>
      </c>
      <c r="F206" t="str">
        <v>Excelerate Energy, Inc. (NYSE:EE)</v>
      </c>
      <c r="G206" t="str">
        <v>Bridge Investment Group Holdings Inc. (NYSE:BRDG)</v>
      </c>
      <c r="H206" t="str">
        <v>Costamare Inc. (NYSE:CMRE)</v>
      </c>
      <c r="I206" t="str">
        <v>Horace Mann Educators Corporation (NYSE:HMN)</v>
      </c>
    </row>
    <row r="207" spans="1:9" x14ac:dyDescent="0.45">
      <c r="A207" t="str">
        <v>Blackbaud, Inc. (NASDAQGS:BLKB)</v>
      </c>
      <c r="B207" t="str">
        <v>Ball Corporation (NYSE:BALL)</v>
      </c>
      <c r="C207" t="str">
        <v>BILL Holdings, Inc. (NYSE:BILL)</v>
      </c>
      <c r="D207" t="str">
        <v>Birkenstock Holding plc (NYSE:BIRK)</v>
      </c>
      <c r="E207" t="str">
        <v>Dutch Bros Inc. (NYSE:BROS)</v>
      </c>
      <c r="F207" t="str">
        <v>Expeditors International of Washington, Inc. (NYSE:EXPD)</v>
      </c>
      <c r="G207" t="str">
        <v>BrightSpring Health Services, Inc. (NASDAQGS:BTSG)</v>
      </c>
      <c r="H207" t="str">
        <v>Cricut, Inc. (NASDAQGS:CRCT)</v>
      </c>
      <c r="I207" t="str">
        <v>Howard Hughes Holdings Inc. (NYSE:HHH)</v>
      </c>
    </row>
    <row r="208" spans="1:9" x14ac:dyDescent="0.45">
      <c r="A208" t="str">
        <v>BlackLine, Inc. (NASDAQGS:BL)</v>
      </c>
      <c r="B208" t="str">
        <v>Bandwidth Inc. (NASDAQGS:BAND)</v>
      </c>
      <c r="C208" t="str">
        <v>BioMarin Pharmaceutical Inc. (NASDAQGS:BMRN)</v>
      </c>
      <c r="D208" t="str">
        <v>BJ's Restaurants, Inc. (NASDAQGS:BJRI)</v>
      </c>
      <c r="E208" t="str">
        <v>Ecolab Inc. (NYSE:ECL)</v>
      </c>
      <c r="F208" t="str">
        <v>Federated Hermes, Inc. (NYSE:FHI)</v>
      </c>
      <c r="G208" t="str">
        <v>Brinker International, Inc. (NYSE:EAT)</v>
      </c>
      <c r="H208" t="str">
        <v>Crocs, Inc. (NASDAQGS:CROX)</v>
      </c>
      <c r="I208" t="str">
        <v>IES Holdings, Inc. (NASDAQGM:IESC)</v>
      </c>
    </row>
    <row r="209" spans="1:9" x14ac:dyDescent="0.45">
      <c r="A209" t="str">
        <v>BlackRock Virginia Municipal Bond Trust (NYSE:BHV)</v>
      </c>
      <c r="B209" t="str">
        <v>Barnes Group Inc. (NYSE:B)</v>
      </c>
      <c r="C209" t="str">
        <v>Birkenstock Holding plc (NYSE:BIRK)</v>
      </c>
      <c r="D209" t="str">
        <v>Blackbaud, Inc. (NASDAQGS:BLKB)</v>
      </c>
      <c r="E209" t="str">
        <v>El Pollo Loco Holdings, Inc. (NASDAQGS:LOCO)</v>
      </c>
      <c r="F209" t="str">
        <v>FirstEnergy Corp. (NYSE:FE)</v>
      </c>
      <c r="G209" t="str">
        <v>Brixmor Property Group Inc. (NYSE:BRX)</v>
      </c>
      <c r="H209" t="str">
        <v>CrossFirst Bankshares, Inc. (NASDAQGS:CFB)</v>
      </c>
      <c r="I209" t="str">
        <v>Illumina, Inc. (NASDAQGS:ILMN)</v>
      </c>
    </row>
    <row r="210" spans="1:9" x14ac:dyDescent="0.45">
      <c r="A210" t="str">
        <v>Block, Inc. (NYSE:SQ)</v>
      </c>
      <c r="B210" t="str">
        <v>BBB Foods Inc. (NYSE:TBBB)</v>
      </c>
      <c r="C210" t="str">
        <v>BJ's Restaurants, Inc. (NASDAQGS:BJRI)</v>
      </c>
      <c r="D210" t="str">
        <v>BlackLine, Inc. (NASDAQGS:BL)</v>
      </c>
      <c r="E210" t="str">
        <v>Elastic N.V. (NYSE:ESTC)</v>
      </c>
      <c r="F210" t="str">
        <v>Flowers Foods, Inc. (NYSE:FLO)</v>
      </c>
      <c r="G210" t="str">
        <v>Brown-Forman Corporation (NYSE:BF.B)</v>
      </c>
      <c r="H210" t="str">
        <v>Cytek Biosciences, Inc. (NASDAQGS:CTKB)</v>
      </c>
      <c r="I210" t="str">
        <v>Ingersoll Rand Inc. (NYSE:IR)</v>
      </c>
    </row>
    <row r="211" spans="1:9" x14ac:dyDescent="0.45">
      <c r="A211" t="str">
        <v>Booking Holdings Inc. (NASDAQGS:BKNG)</v>
      </c>
      <c r="B211" t="str">
        <v>BILL Holdings, Inc. (NYSE:BILL)</v>
      </c>
      <c r="C211" t="str">
        <v>Blackbaud, Inc. (NASDAQGS:BLKB)</v>
      </c>
      <c r="D211" t="str">
        <v>BlackRock Virginia Municipal Bond Trust (NYSE:BHV)</v>
      </c>
      <c r="E211" t="str">
        <v>Empire State Realty Trust, Inc. (NYSE:ESRT)</v>
      </c>
      <c r="F211" t="str">
        <v>FMC Corporation (NYSE:FMC)</v>
      </c>
      <c r="G211" t="str">
        <v>Build-A-Bear Workshop, Inc. (NYSE:BBW)</v>
      </c>
      <c r="H211" t="str">
        <v>Daktronics, Inc. (NASDAQGS:DAKT)</v>
      </c>
      <c r="I211" t="str">
        <v>InMode Ltd. (NASDAQGS:INMD)</v>
      </c>
    </row>
    <row r="212" spans="1:9" x14ac:dyDescent="0.45">
      <c r="A212" t="str">
        <v>Bridge Investment Group Holdings Inc. (NYSE:BRDG)</v>
      </c>
      <c r="B212" t="str">
        <v>BioMarin Pharmaceutical Inc. (NASDAQGS:BMRN)</v>
      </c>
      <c r="C212" t="str">
        <v>BlackLine, Inc. (NASDAQGS:BL)</v>
      </c>
      <c r="D212" t="str">
        <v>Booking Holdings Inc. (NASDAQGS:BKNG)</v>
      </c>
      <c r="E212" t="str">
        <v>Encompass Health Corporation (NYSE:EHC)</v>
      </c>
      <c r="F212" t="str">
        <v>FONAR Corporation (NASDAQCM:FONR)</v>
      </c>
      <c r="G212" t="str">
        <v>Burlington Stores, Inc. (NYSE:BURL)</v>
      </c>
      <c r="H212" t="str">
        <v>Datadog, Inc. (NASDAQGS:DDOG)</v>
      </c>
      <c r="I212" t="str">
        <v>Insteel Industries, Inc. (NYSE:IIIN)</v>
      </c>
    </row>
    <row r="213" spans="1:9" x14ac:dyDescent="0.45">
      <c r="A213" t="str">
        <v>Brinker International, Inc. (NYSE:EAT)</v>
      </c>
      <c r="B213" t="str">
        <v>Birkenstock Holding plc (NYSE:BIRK)</v>
      </c>
      <c r="C213" t="str">
        <v>BlackRock Virginia Municipal Bond Trust (NYSE:BHV)</v>
      </c>
      <c r="D213" t="str">
        <v>Bridge Investment Group Holdings Inc. (NYSE:BRDG)</v>
      </c>
      <c r="E213" t="str">
        <v>Enerpac Tool Group Corp. (NYSE:EPAC)</v>
      </c>
      <c r="F213" t="str">
        <v>FormFactor, Inc. (NASDAQGS:FORM)</v>
      </c>
      <c r="G213" t="str">
        <v>Byrna Technologies Inc. (NASDAQCM:BYRN)</v>
      </c>
      <c r="H213" t="str">
        <v>Dayforce Inc. (NYSE:DAY)</v>
      </c>
      <c r="I213" t="str">
        <v>International Seaways, Inc. (NYSE:INSW)</v>
      </c>
    </row>
    <row r="214" spans="1:9" x14ac:dyDescent="0.45">
      <c r="A214" t="str">
        <v>Brixmor Property Group Inc. (NYSE:BRX)</v>
      </c>
      <c r="B214" t="str">
        <v>BJ's Restaurants, Inc. (NASDAQGS:BJRI)</v>
      </c>
      <c r="C214" t="str">
        <v>Block, Inc. (NYSE:SQ)</v>
      </c>
      <c r="D214" t="str">
        <v>BrightSpring Health Services, Inc. (NASDAQGS:BTSG)</v>
      </c>
      <c r="E214" t="str">
        <v>Enova International, Inc. (NYSE:ENVA)</v>
      </c>
      <c r="F214" t="str">
        <v>Fortinet, Inc. (NASDAQGS:FTNT)</v>
      </c>
      <c r="G214" t="str">
        <v>Cal-Maine Foods, Inc. (NASDAQGS:CALM)</v>
      </c>
      <c r="H214" t="str">
        <v>Deluxe Corporation (NYSE:DLX)</v>
      </c>
      <c r="I214" t="str">
        <v>Investar Holding Corporation (NASDAQGM:ISTR)</v>
      </c>
    </row>
    <row r="215" spans="1:9" x14ac:dyDescent="0.45">
      <c r="A215" t="str">
        <v>Brown-Forman Corporation (NYSE:BF.B)</v>
      </c>
      <c r="B215" t="str">
        <v>Blackbaud, Inc. (NASDAQGS:BLKB)</v>
      </c>
      <c r="C215" t="str">
        <v>Booking Holdings Inc. (NASDAQGS:BKNG)</v>
      </c>
      <c r="D215" t="str">
        <v>Brinker International, Inc. (NYSE:EAT)</v>
      </c>
      <c r="E215" t="str">
        <v>Enpro Inc. (NYSE:NPO)</v>
      </c>
      <c r="F215" t="str">
        <v>Frequency Electronics, Inc. (NASDAQGM:FEIM)</v>
      </c>
      <c r="G215" t="str">
        <v>CareTrust REIT, Inc. (NYSE:CTRE)</v>
      </c>
      <c r="H215" t="str">
        <v>Despegar.com, Corp. (NYSE:DESP)</v>
      </c>
      <c r="I215" t="str">
        <v>Iridium Communications Inc. (NASDAQGS:IRDM)</v>
      </c>
    </row>
    <row r="216" spans="1:9" x14ac:dyDescent="0.45">
      <c r="A216" t="str">
        <v>Build-A-Bear Workshop, Inc. (NYSE:BBW)</v>
      </c>
      <c r="B216" t="str">
        <v>BlackLine, Inc. (NASDAQGS:BL)</v>
      </c>
      <c r="C216" t="str">
        <v>Bridge Investment Group Holdings Inc. (NYSE:BRDG)</v>
      </c>
      <c r="D216" t="str">
        <v>Brixmor Property Group Inc. (NYSE:BRX)</v>
      </c>
      <c r="E216" t="str">
        <v>Enterprise Financial Services Corp (NASDAQGS:EFSC)</v>
      </c>
      <c r="F216" t="str">
        <v>Fresh Del Monte Produce Inc. (NYSE:FDP)</v>
      </c>
      <c r="G216" t="str">
        <v>Carpenter Technology Corporation (NYSE:CRS)</v>
      </c>
      <c r="H216" t="str">
        <v>Donegal Group Inc. (NASDAQGS:DGIC.A)</v>
      </c>
      <c r="I216" t="str">
        <v>Jazz Pharmaceuticals plc (NASDAQGS:JAZZ)</v>
      </c>
    </row>
    <row r="217" spans="1:9" x14ac:dyDescent="0.45">
      <c r="A217" t="str">
        <v>Burlington Stores, Inc. (NYSE:BURL)</v>
      </c>
      <c r="B217" t="str">
        <v>BlackRock Virginia Municipal Bond Trust (NYSE:BHV)</v>
      </c>
      <c r="C217" t="str">
        <v>BrightSpring Health Services, Inc. (NASDAQGS:BTSG)</v>
      </c>
      <c r="D217" t="str">
        <v>Build-A-Bear Workshop, Inc. (NYSE:BBW)</v>
      </c>
      <c r="E217" t="str">
        <v>EPAM Systems, Inc. (NYSE:EPAM)</v>
      </c>
      <c r="F217" t="str">
        <v>FRP Holdings, Inc. (NASDAQGS:FRPH)</v>
      </c>
      <c r="G217" t="str">
        <v>Carvana Co. (NYSE:CVNA)</v>
      </c>
      <c r="H217" t="str">
        <v>DoubleDown Interactive Co., Ltd. (NASDAQGS:DDI)</v>
      </c>
      <c r="I217" t="str">
        <v>Jones Lang LaSalle Incorporated (NYSE:JLL)</v>
      </c>
    </row>
    <row r="218" spans="1:9" x14ac:dyDescent="0.45">
      <c r="A218" t="str">
        <v>Byrna Technologies Inc. (NASDAQCM:BYRN)</v>
      </c>
      <c r="B218" t="str">
        <v>Block, Inc. (NYSE:SQ)</v>
      </c>
      <c r="C218" t="str">
        <v>Brinker International, Inc. (NYSE:EAT)</v>
      </c>
      <c r="D218" t="str">
        <v>Burlington Stores, Inc. (NYSE:BURL)</v>
      </c>
      <c r="E218" t="str">
        <v>ESAB Corporation (NYSE:ESAB)</v>
      </c>
      <c r="F218" t="str">
        <v>Gambling.com Group Limited (NASDAQGM:GAMB)</v>
      </c>
      <c r="G218" t="str">
        <v>Castle Biosciences, Inc. (NASDAQGM:CSTL)</v>
      </c>
      <c r="H218" t="str">
        <v>DoubleVerify Holdings, Inc. (NYSE:DV)</v>
      </c>
      <c r="I218" t="str">
        <v>Kimball Electronics, Inc. (NASDAQGS:KE)</v>
      </c>
    </row>
    <row r="219" spans="1:9" x14ac:dyDescent="0.45">
      <c r="A219" t="str">
        <v>Cal-Maine Foods, Inc. (NASDAQGS:CALM)</v>
      </c>
      <c r="B219" t="str">
        <v>Booking Holdings Inc. (NASDAQGS:BKNG)</v>
      </c>
      <c r="C219" t="str">
        <v>Brixmor Property Group Inc. (NYSE:BRX)</v>
      </c>
      <c r="D219" t="str">
        <v>Byrna Technologies Inc. (NASDAQCM:BYRN)</v>
      </c>
      <c r="E219" t="str">
        <v>ESCO Technologies Inc. (NYSE:ESE)</v>
      </c>
      <c r="F219" t="str">
        <v>Garmin Ltd. (NYSE:GRMN)</v>
      </c>
      <c r="G219" t="str">
        <v>Cencora, Inc. (NYSE:COR)</v>
      </c>
      <c r="H219" t="str">
        <v>Doximity, Inc. (NYSE:DOCS)</v>
      </c>
      <c r="I219" t="str">
        <v>Kimco Realty Corporation (NYSE:KIM)</v>
      </c>
    </row>
    <row r="220" spans="1:9" x14ac:dyDescent="0.45">
      <c r="A220" t="str">
        <v>CareTrust REIT, Inc. (NYSE:CTRE)</v>
      </c>
      <c r="B220" t="str">
        <v>Bridge Investment Group Holdings Inc. (NYSE:BRDG)</v>
      </c>
      <c r="C220" t="str">
        <v>Brown-Forman Corporation (NYSE:BF.B)</v>
      </c>
      <c r="D220" t="str">
        <v>CareTrust REIT, Inc. (NYSE:CTRE)</v>
      </c>
      <c r="E220" t="str">
        <v>Evercore Inc. (NYSE:EVR)</v>
      </c>
      <c r="F220" t="str">
        <v>GE Vernova Inc. (NYSE:GEV)</v>
      </c>
      <c r="G220" t="str">
        <v>Certara, Inc. (NASDAQGS:CERT)</v>
      </c>
      <c r="H220" t="str">
        <v>Driven Brands Holdings Inc. (NASDAQGS:DRVN)</v>
      </c>
      <c r="I220" t="str">
        <v>KinderCare Learning Companies, Inc. (NYSE:KLC)</v>
      </c>
    </row>
    <row r="221" spans="1:9" x14ac:dyDescent="0.45">
      <c r="A221" t="str">
        <v>Carpenter Technology Corporation (NYSE:CRS)</v>
      </c>
      <c r="B221" t="str">
        <v>BrightSpring Health Services, Inc. (NASDAQGS:BTSG)</v>
      </c>
      <c r="C221" t="str">
        <v>Build-A-Bear Workshop, Inc. (NYSE:BBW)</v>
      </c>
      <c r="D221" t="str">
        <v>Carpenter Technology Corporation (NYSE:CRS)</v>
      </c>
      <c r="E221" t="str">
        <v>Evergy, Inc. (NASDAQGS:EVRG)</v>
      </c>
      <c r="F221" t="str">
        <v>General Mills, Inc. (NYSE:GIS)</v>
      </c>
      <c r="G221" t="str">
        <v>Charter Communications, Inc. (NASDAQGS:CHTR)</v>
      </c>
      <c r="H221" t="str">
        <v>DT Midstream, Inc. (NYSE:DTM)</v>
      </c>
      <c r="I221" t="str">
        <v>Kodiak Gas Services, Inc. (NYSE:KGS)</v>
      </c>
    </row>
    <row r="222" spans="1:9" x14ac:dyDescent="0.45">
      <c r="A222" t="str">
        <v>Carvana Co. (NYSE:CVNA)</v>
      </c>
      <c r="B222" t="str">
        <v>Brinker International, Inc. (NYSE:EAT)</v>
      </c>
      <c r="C222" t="str">
        <v>Burlington Stores, Inc. (NYSE:BURL)</v>
      </c>
      <c r="D222" t="str">
        <v>Carvana Co. (NYSE:CVNA)</v>
      </c>
      <c r="E222" t="str">
        <v>Excelerate Energy, Inc. (NYSE:EE)</v>
      </c>
      <c r="F222" t="str">
        <v>General Motors Company (NYSE:GM)</v>
      </c>
      <c r="G222" t="str">
        <v>Chewy, Inc. (NYSE:CHWY)</v>
      </c>
      <c r="H222" t="str">
        <v>Dutch Bros Inc. (NYSE:BROS)</v>
      </c>
      <c r="I222" t="str">
        <v>Kontoor Brands, Inc. (NYSE:KTB)</v>
      </c>
    </row>
    <row r="223" spans="1:9" x14ac:dyDescent="0.45">
      <c r="A223" t="str">
        <v>Castle Biosciences, Inc. (NASDAQGM:CSTL)</v>
      </c>
      <c r="B223" t="str">
        <v>Brixmor Property Group Inc. (NYSE:BRX)</v>
      </c>
      <c r="C223" t="str">
        <v>Byrna Technologies Inc. (NASDAQCM:BYRN)</v>
      </c>
      <c r="D223" t="str">
        <v>Castle Biosciences, Inc. (NASDAQGM:CSTL)</v>
      </c>
      <c r="E223" t="str">
        <v>Farmers &amp; Merchants Bancorp, Inc. (NASDAQCM:FMAO)</v>
      </c>
      <c r="F223" t="str">
        <v>Gentex Corporation (NASDAQGS:GNTX)</v>
      </c>
      <c r="G223" t="str">
        <v>Chipotle Mexican Grill, Inc. (NYSE:CMG)</v>
      </c>
      <c r="H223" t="str">
        <v>Dynatrace, Inc. (NYSE:DT)</v>
      </c>
      <c r="I223" t="str">
        <v>Koppers Holdings Inc. (NYSE:KOP)</v>
      </c>
    </row>
    <row r="224" spans="1:9" x14ac:dyDescent="0.45">
      <c r="A224" t="str">
        <v>Cavco Industries, Inc. (NASDAQGS:CVCO)</v>
      </c>
      <c r="B224" t="str">
        <v>Brown-Forman Corporation (NYSE:BF.B)</v>
      </c>
      <c r="C224" t="str">
        <v>Cal-Maine Foods, Inc. (NASDAQGS:CALM)</v>
      </c>
      <c r="D224" t="str">
        <v>Cavco Industries, Inc. (NASDAQGS:CVCO)</v>
      </c>
      <c r="E224" t="str">
        <v>Federal Signal Corporation (NYSE:FSS)</v>
      </c>
      <c r="F224" t="str">
        <v>Gilead Sciences, Inc. (NASDAQGS:GILD)</v>
      </c>
      <c r="G224" t="str">
        <v>Choice Hotels International, Inc. (NYSE:CHH)</v>
      </c>
      <c r="H224" t="str">
        <v>Eastman Chemical Company (NYSE:EMN)</v>
      </c>
      <c r="I224" t="str">
        <v>Korn Ferry (NYSE:KFY)</v>
      </c>
    </row>
    <row r="225" spans="1:9" x14ac:dyDescent="0.45">
      <c r="A225" t="str">
        <v>CBIZ, Inc. (NYSE:CBZ)</v>
      </c>
      <c r="B225" t="str">
        <v>Build-A-Bear Workshop, Inc. (NYSE:BBW)</v>
      </c>
      <c r="C225" t="str">
        <v>CareTrust REIT, Inc. (NYSE:CTRE)</v>
      </c>
      <c r="D225" t="str">
        <v>CBIZ, Inc. (NYSE:CBZ)</v>
      </c>
      <c r="E225" t="str">
        <v>Federated Hermes, Inc. (NYSE:FHI)</v>
      </c>
      <c r="F225" t="str">
        <v>Global Blue Group Holding AG (NYSE:GB)</v>
      </c>
      <c r="G225" t="str">
        <v>ChromaDex Corporation (NASDAQCM:CDXC)</v>
      </c>
      <c r="H225" t="str">
        <v>Eaton Corporation plc (NYSE:ETN)</v>
      </c>
      <c r="I225" t="str">
        <v>L3Harris Technologies, Inc. (NYSE:LHX)</v>
      </c>
    </row>
    <row r="226" spans="1:9" x14ac:dyDescent="0.45">
      <c r="A226" t="str">
        <v>CBL &amp; Associates Properties, Inc. (NYSE:CBL)</v>
      </c>
      <c r="B226" t="str">
        <v>Burlington Stores, Inc. (NYSE:BURL)</v>
      </c>
      <c r="C226" t="str">
        <v>Carpenter Technology Corporation (NYSE:CRS)</v>
      </c>
      <c r="D226" t="str">
        <v>CBL &amp; Associates Properties, Inc. (NYSE:CBL)</v>
      </c>
      <c r="E226" t="str">
        <v>First Busey Corporation (NASDAQGS:BUSE)</v>
      </c>
      <c r="F226" t="str">
        <v>Global Partners LP (NYSE:GLP)</v>
      </c>
      <c r="G226" t="str">
        <v>Cintas Corporation (NASDAQGS:CTAS)</v>
      </c>
      <c r="H226" t="str">
        <v>El Pollo Loco Holdings, Inc. (NASDAQGS:LOCO)</v>
      </c>
      <c r="I226" t="str">
        <v>LegalZoom.com, Inc. (NASDAQGS:LZ)</v>
      </c>
    </row>
    <row r="227" spans="1:9" x14ac:dyDescent="0.45">
      <c r="A227" t="str">
        <v>Cencora, Inc. (NYSE:COR)</v>
      </c>
      <c r="B227" t="str">
        <v>Byrna Technologies Inc. (NASDAQCM:BYRN)</v>
      </c>
      <c r="C227" t="str">
        <v>Castle Biosciences, Inc. (NASDAQGM:CSTL)</v>
      </c>
      <c r="D227" t="str">
        <v>Cencora, Inc. (NYSE:COR)</v>
      </c>
      <c r="E227" t="str">
        <v>First Industrial Realty Trust, Inc. (NYSE:FR)</v>
      </c>
      <c r="F227" t="str">
        <v>Global Payments Inc. (NYSE:GPN)</v>
      </c>
      <c r="G227" t="str">
        <v>CNX Resources Corporation (NYSE:CNX)</v>
      </c>
      <c r="H227" t="str">
        <v>Elastic N.V. (NYSE:ESTC)</v>
      </c>
      <c r="I227" t="str">
        <v>LifeStance Health Group, Inc. (NASDAQGS:LFST)</v>
      </c>
    </row>
    <row r="228" spans="1:9" x14ac:dyDescent="0.45">
      <c r="A228" t="str">
        <v>Charter Communications, Inc. (NASDAQGS:CHTR)</v>
      </c>
      <c r="B228" t="str">
        <v>Cal-Maine Foods, Inc. (NASDAQGS:CALM)</v>
      </c>
      <c r="C228" t="str">
        <v>Cavco Industries, Inc. (NASDAQGS:CVCO)</v>
      </c>
      <c r="D228" t="str">
        <v>Certara, Inc. (NASDAQGS:CERT)</v>
      </c>
      <c r="E228" t="str">
        <v>Flowers Foods, Inc. (NYSE:FLO)</v>
      </c>
      <c r="F228" t="str">
        <v>Globus Medical, Inc. (NYSE:GMED)</v>
      </c>
      <c r="G228" t="str">
        <v>Coca-Cola Consolidated, Inc. (NASDAQGS:COKE)</v>
      </c>
      <c r="H228" t="str">
        <v>EMCOR Group, Inc. (NYSE:EME)</v>
      </c>
      <c r="I228" t="str">
        <v>LifeVantage Corporation (NASDAQCM:LFVN)</v>
      </c>
    </row>
    <row r="229" spans="1:9" x14ac:dyDescent="0.45">
      <c r="A229" t="str">
        <v>Chewy, Inc. (NYSE:CHWY)</v>
      </c>
      <c r="B229" t="str">
        <v>CareTrust REIT, Inc. (NYSE:CTRE)</v>
      </c>
      <c r="C229" t="str">
        <v>CBIZ, Inc. (NYSE:CBZ)</v>
      </c>
      <c r="D229" t="str">
        <v>Charter Communications, Inc. (NASDAQGS:CHTR)</v>
      </c>
      <c r="E229" t="str">
        <v>Flowserve Corporation (NYSE:FLS)</v>
      </c>
      <c r="F229" t="str">
        <v>Golden Ocean Group Limited (NASDAQGS:GOGL)</v>
      </c>
      <c r="G229" t="str">
        <v>Conagra Brands, Inc. (NYSE:CAG)</v>
      </c>
      <c r="H229" t="str">
        <v>Emerson Electric Co. (NYSE:EMR)</v>
      </c>
      <c r="I229" t="str">
        <v>Limoneira Company (NASDAQGS:LMNR)</v>
      </c>
    </row>
    <row r="230" spans="1:9" x14ac:dyDescent="0.45">
      <c r="A230" t="str">
        <v>Chipotle Mexican Grill, Inc. (NYSE:CMG)</v>
      </c>
      <c r="B230" t="str">
        <v>Carpenter Technology Corporation (NYSE:CRS)</v>
      </c>
      <c r="C230" t="str">
        <v>CBL &amp; Associates Properties, Inc. (NYSE:CBL)</v>
      </c>
      <c r="D230" t="str">
        <v>Chewy, Inc. (NYSE:CHWY)</v>
      </c>
      <c r="E230" t="str">
        <v>Flushing Financial Corporation (NASDAQGS:FFIC)</v>
      </c>
      <c r="F230" t="str">
        <v>Graham Corporation (NYSE:GHM)</v>
      </c>
      <c r="G230" t="str">
        <v>Concrete Pumping Holdings, Inc. (NASDAQCM:BBCP)</v>
      </c>
      <c r="H230" t="str">
        <v>Empire State Realty Trust, Inc. (NYSE:ESRT)</v>
      </c>
      <c r="I230" t="str">
        <v>Logan Ridge Finance Corporation (NASDAQGS:LRFC)</v>
      </c>
    </row>
    <row r="231" spans="1:9" x14ac:dyDescent="0.45">
      <c r="A231" t="str">
        <v>Choice Hotels International, Inc. (NYSE:CHH)</v>
      </c>
      <c r="B231" t="str">
        <v>Carvana Co. (NYSE:CVNA)</v>
      </c>
      <c r="C231" t="str">
        <v>Certara, Inc. (NASDAQGS:CERT)</v>
      </c>
      <c r="D231" t="str">
        <v>Chipotle Mexican Grill, Inc. (NYSE:CMG)</v>
      </c>
      <c r="E231" t="str">
        <v>FMC Corporation (NYSE:FMC)</v>
      </c>
      <c r="F231" t="str">
        <v>Green Plains Inc. (NASDAQGS:GPRE)</v>
      </c>
      <c r="G231" t="str">
        <v>Consolidated Edison, Inc. (NYSE:ED)</v>
      </c>
      <c r="H231" t="str">
        <v>Encompass Health Corporation (NYSE:EHC)</v>
      </c>
      <c r="I231" t="str">
        <v>Luxfer Holdings PLC (NYSE:LXFR)</v>
      </c>
    </row>
    <row r="232" spans="1:9" x14ac:dyDescent="0.45">
      <c r="A232" t="str">
        <v>Chord Energy Corporation (NASDAQGS:CHRD)</v>
      </c>
      <c r="B232" t="str">
        <v>Castle Biosciences, Inc. (NASDAQGM:CSTL)</v>
      </c>
      <c r="C232" t="str">
        <v>Charter Communications, Inc. (NASDAQGS:CHTR)</v>
      </c>
      <c r="D232" t="str">
        <v>Choice Hotels International, Inc. (NYSE:CHH)</v>
      </c>
      <c r="E232" t="str">
        <v>FONAR Corporation (NASDAQCM:FONR)</v>
      </c>
      <c r="F232" t="str">
        <v>Grindr Inc. (NYSE:GRND)</v>
      </c>
      <c r="G232" t="str">
        <v>Constellation Energy Corporation (NASDAQGS:CEG)</v>
      </c>
      <c r="H232" t="str">
        <v>Enerpac Tool Group Corp. (NYSE:EPAC)</v>
      </c>
      <c r="I232" t="str">
        <v>Manhattan Associates, Inc. (NASDAQGS:MANH)</v>
      </c>
    </row>
    <row r="233" spans="1:9" x14ac:dyDescent="0.45">
      <c r="A233" t="str">
        <v>ChromaDex Corporation (NASDAQCM:CDXC)</v>
      </c>
      <c r="B233" t="str">
        <v>Cavco Industries, Inc. (NASDAQGS:CVCO)</v>
      </c>
      <c r="C233" t="str">
        <v>Chewy, Inc. (NYSE:CHWY)</v>
      </c>
      <c r="D233" t="str">
        <v>Chord Energy Corporation (NASDAQGS:CHRD)</v>
      </c>
      <c r="E233" t="str">
        <v>FormFactor, Inc. (NASDAQGS:FORM)</v>
      </c>
      <c r="F233" t="str">
        <v>Grocery Outlet Holding Corp. (NASDAQGS:GO)</v>
      </c>
      <c r="G233" t="str">
        <v>COPT Defense Properties (NYSE:CDP)</v>
      </c>
      <c r="H233" t="str">
        <v>Enova International, Inc. (NYSE:ENVA)</v>
      </c>
      <c r="I233" t="str">
        <v>Maplebear Inc. (NASDAQGS:CART)</v>
      </c>
    </row>
    <row r="234" spans="1:9" x14ac:dyDescent="0.45">
      <c r="A234" t="str">
        <v>Cintas Corporation (NASDAQGS:CTAS)</v>
      </c>
      <c r="B234" t="str">
        <v>CBIZ, Inc. (NYSE:CBZ)</v>
      </c>
      <c r="C234" t="str">
        <v>Chipotle Mexican Grill, Inc. (NYSE:CMG)</v>
      </c>
      <c r="D234" t="str">
        <v>ChromaDex Corporation (NASDAQCM:CDXC)</v>
      </c>
      <c r="E234" t="str">
        <v>Fortinet, Inc. (NASDAQGS:FTNT)</v>
      </c>
      <c r="F234" t="str">
        <v>Harmonic Inc. (NASDAQGS:HLIT)</v>
      </c>
      <c r="G234" t="str">
        <v>Coty Inc. (NYSE:COTY)</v>
      </c>
      <c r="H234" t="str">
        <v>Enpro Inc. (NYSE:NPO)</v>
      </c>
      <c r="I234" t="str">
        <v>Markel Group Inc. (NYSE:MKL)</v>
      </c>
    </row>
    <row r="235" spans="1:9" x14ac:dyDescent="0.45">
      <c r="A235" t="str">
        <v>CNX Resources Corporation (NYSE:CNX)</v>
      </c>
      <c r="B235" t="str">
        <v>CBL &amp; Associates Properties, Inc. (NYSE:CBL)</v>
      </c>
      <c r="C235" t="str">
        <v>Choice Hotels International, Inc. (NYSE:CHH)</v>
      </c>
      <c r="D235" t="str">
        <v>Cintas Corporation (NASDAQGS:CTAS)</v>
      </c>
      <c r="E235" t="str">
        <v>Fresh Del Monte Produce Inc. (NYSE:FDP)</v>
      </c>
      <c r="F235" t="str">
        <v>Hawkins, Inc. (NASDAQGS:HWKN)</v>
      </c>
      <c r="G235" t="str">
        <v>CPI Card Group Inc. (NASDAQGM:PMTS)</v>
      </c>
      <c r="H235" t="str">
        <v>Equity LifeStyle Properties, Inc. (NYSE:ELS)</v>
      </c>
      <c r="I235" t="str">
        <v>MarketAxess Holdings Inc. (NASDAQGS:MKTX)</v>
      </c>
    </row>
    <row r="236" spans="1:9" x14ac:dyDescent="0.45">
      <c r="A236" t="str">
        <v>Coca-Cola Consolidated, Inc. (NASDAQGS:COKE)</v>
      </c>
      <c r="B236" t="str">
        <v>Cencora, Inc. (NYSE:COR)</v>
      </c>
      <c r="C236" t="str">
        <v>Chord Energy Corporation (NASDAQGS:CHRD)</v>
      </c>
      <c r="D236" t="str">
        <v>CNX Resources Corporation (NYSE:CNX)</v>
      </c>
      <c r="E236" t="str">
        <v>FRP Holdings, Inc. (NASDAQGS:FRPH)</v>
      </c>
      <c r="F236" t="str">
        <v>Haynes International, Inc. (NASDAQGS:HAYN)</v>
      </c>
      <c r="G236" t="str">
        <v>CrossFirst Bankshares, Inc. (NASDAQGS:CFB)</v>
      </c>
      <c r="H236" t="str">
        <v>ESCO Technologies Inc. (NYSE:ESE)</v>
      </c>
      <c r="I236" t="str">
        <v>Marriott Vacations Worldwide Corporation (NYSE:VAC)</v>
      </c>
    </row>
    <row r="237" spans="1:9" x14ac:dyDescent="0.45">
      <c r="A237" t="str">
        <v>Conagra Brands, Inc. (NYSE:CAG)</v>
      </c>
      <c r="B237" t="str">
        <v>Certara, Inc. (NASDAQGS:CERT)</v>
      </c>
      <c r="C237" t="str">
        <v>ChromaDex Corporation (NASDAQCM:CDXC)</v>
      </c>
      <c r="D237" t="str">
        <v>Coca-Cola Consolidated, Inc. (NASDAQGS:COKE)</v>
      </c>
      <c r="E237" t="str">
        <v>Genco Shipping &amp; Trading Limited (NYSE:GNK)</v>
      </c>
      <c r="F237" t="str">
        <v>Hayward Holdings, Inc. (NYSE:HAYW)</v>
      </c>
      <c r="G237" t="str">
        <v>CSX Corporation (NASDAQGS:CSX)</v>
      </c>
      <c r="H237" t="str">
        <v>Evergy, Inc. (NASDAQGS:EVRG)</v>
      </c>
      <c r="I237" t="str">
        <v>Mattel, Inc. (NASDAQGS:MAT)</v>
      </c>
    </row>
    <row r="238" spans="1:9" x14ac:dyDescent="0.45">
      <c r="A238" t="str">
        <v>Concrete Pumping Holdings, Inc. (NASDAQCM:BBCP)</v>
      </c>
      <c r="B238" t="str">
        <v>Charter Communications, Inc. (NASDAQGS:CHTR)</v>
      </c>
      <c r="C238" t="str">
        <v>Cintas Corporation (NASDAQGS:CTAS)</v>
      </c>
      <c r="D238" t="str">
        <v>Conagra Brands, Inc. (NYSE:CAG)</v>
      </c>
      <c r="E238" t="str">
        <v>General Motors Company (NYSE:GM)</v>
      </c>
      <c r="F238" t="str">
        <v>Healthcare Services Group, Inc. (NASDAQGS:HCSG)</v>
      </c>
      <c r="G238" t="str">
        <v>Curtiss-Wright Corporation (NYSE:CW)</v>
      </c>
      <c r="H238" t="str">
        <v>EverQuote, Inc. (NASDAQGM:EVER)</v>
      </c>
      <c r="I238" t="str">
        <v>Maximus, Inc. (NYSE:MMS)</v>
      </c>
    </row>
    <row r="239" spans="1:9" x14ac:dyDescent="0.45">
      <c r="A239" t="str">
        <v>Consolidated Edison, Inc. (NYSE:ED)</v>
      </c>
      <c r="B239" t="str">
        <v>Chewy, Inc. (NYSE:CHWY)</v>
      </c>
      <c r="C239" t="str">
        <v>CNX Resources Corporation (NYSE:CNX)</v>
      </c>
      <c r="D239" t="str">
        <v>Concrete Pumping Holdings, Inc. (NASDAQCM:BBCP)</v>
      </c>
      <c r="E239" t="str">
        <v>Gilead Sciences, Inc. (NASDAQGS:GILD)</v>
      </c>
      <c r="F239" t="str">
        <v>HealthStream, Inc. (NASDAQGS:HSTM)</v>
      </c>
      <c r="G239" t="str">
        <v>Cytek Biosciences, Inc. (NASDAQGS:CTKB)</v>
      </c>
      <c r="H239" t="str">
        <v>EVERTEC, Inc. (NYSE:EVTC)</v>
      </c>
      <c r="I239" t="str">
        <v>Mercer International Inc. (NASDAQGS:MERC)</v>
      </c>
    </row>
    <row r="240" spans="1:9" x14ac:dyDescent="0.45">
      <c r="A240" t="str">
        <v>Constellation Energy Corporation (NASDAQGS:CEG)</v>
      </c>
      <c r="B240" t="str">
        <v>Chipotle Mexican Grill, Inc. (NYSE:CMG)</v>
      </c>
      <c r="C240" t="str">
        <v>Coca-Cola Consolidated, Inc. (NASDAQGS:COKE)</v>
      </c>
      <c r="D240" t="str">
        <v>Consolidated Edison, Inc. (NYSE:ED)</v>
      </c>
      <c r="E240" t="str">
        <v>Gladstone Commercial Corporation (NASDAQGS:GOOD)</v>
      </c>
      <c r="F240" t="str">
        <v>Helios Technologies, Inc. (NYSE:HLIO)</v>
      </c>
      <c r="G240" t="str">
        <v>Datadog, Inc. (NASDAQGS:DDOG)</v>
      </c>
      <c r="H240" t="str">
        <v>Expeditors International of Washington, Inc. (NYSE:EXPD)</v>
      </c>
      <c r="I240" t="str">
        <v>MetLife, Inc. (NYSE:MET)</v>
      </c>
    </row>
    <row r="241" spans="1:9" x14ac:dyDescent="0.45">
      <c r="A241" t="str">
        <v>COPT Defense Properties (NYSE:CDP)</v>
      </c>
      <c r="B241" t="str">
        <v>Choice Hotels International, Inc. (NYSE:CHH)</v>
      </c>
      <c r="C241" t="str">
        <v>Conagra Brands, Inc. (NYSE:CAG)</v>
      </c>
      <c r="D241" t="str">
        <v>COPT Defense Properties (NYSE:CDP)</v>
      </c>
      <c r="E241" t="str">
        <v>Global Payments Inc. (NYSE:GPN)</v>
      </c>
      <c r="F241" t="str">
        <v>Hewlett Packard Enterprise Company (NYSE:HPE)</v>
      </c>
      <c r="G241" t="str">
        <v>Deluxe Corporation (NYSE:DLX)</v>
      </c>
      <c r="H241" t="str">
        <v>Fair Isaac Corporation (NYSE:FICO)</v>
      </c>
      <c r="I241" t="str">
        <v>MillerKnoll, Inc. (NASDAQGS:MLKN)</v>
      </c>
    </row>
    <row r="242" spans="1:9" x14ac:dyDescent="0.45">
      <c r="A242" t="str">
        <v>Core Laboratories Inc. (NYSE:CLB)</v>
      </c>
      <c r="B242" t="str">
        <v>Chord Energy Corporation (NASDAQGS:CHRD)</v>
      </c>
      <c r="C242" t="str">
        <v>Consolidated Edison, Inc. (NYSE:ED)</v>
      </c>
      <c r="D242" t="str">
        <v>Core Laboratories Inc. (NYSE:CLB)</v>
      </c>
      <c r="E242" t="str">
        <v>Global Self Storage, Inc. (NASDAQCM:SELF)</v>
      </c>
      <c r="F242" t="str">
        <v>HighPeak Energy, Inc. (NASDAQGM:HPK)</v>
      </c>
      <c r="G242" t="str">
        <v>Despegar.com, Corp. (NYSE:DESP)</v>
      </c>
      <c r="H242" t="str">
        <v>Farmers &amp; Merchants Bancorp, Inc. (NASDAQCM:FMAO)</v>
      </c>
      <c r="I242" t="str">
        <v>Mitek Systems, Inc. (NASDAQCM:MITK)</v>
      </c>
    </row>
    <row r="243" spans="1:9" x14ac:dyDescent="0.45">
      <c r="A243" t="str">
        <v>Costamare Inc. (NYSE:CMRE)</v>
      </c>
      <c r="B243" t="str">
        <v>ChromaDex Corporation (NASDAQCM:CDXC)</v>
      </c>
      <c r="C243" t="str">
        <v>Constellation Energy Corporation (NASDAQGS:CEG)</v>
      </c>
      <c r="D243" t="str">
        <v>Costamare Inc. (NYSE:CMRE)</v>
      </c>
      <c r="E243" t="str">
        <v>Graham Holdings Company (NYSE:GHC)</v>
      </c>
      <c r="F243" t="str">
        <v>Hillman Solutions Corp. (NASDAQGM:HLMN)</v>
      </c>
      <c r="G243" t="str">
        <v>Donegal Group Inc. (NASDAQGS:DGIC.A)</v>
      </c>
      <c r="H243" t="str">
        <v>First Busey Corporation (NASDAQGS:BUSE)</v>
      </c>
      <c r="I243" t="str">
        <v>MKS Instruments, Inc. (NASDAQGS:MKSI)</v>
      </c>
    </row>
    <row r="244" spans="1:9" x14ac:dyDescent="0.45">
      <c r="A244" t="str">
        <v>Coty Inc. (NYSE:COTY)</v>
      </c>
      <c r="B244" t="str">
        <v>Cintas Corporation (NASDAQGS:CTAS)</v>
      </c>
      <c r="C244" t="str">
        <v>COPT Defense Properties (NYSE:CDP)</v>
      </c>
      <c r="D244" t="str">
        <v>Coty Inc. (NYSE:COTY)</v>
      </c>
      <c r="E244" t="str">
        <v>Great Lakes Dredge &amp; Dock Corporation (NASDAQGS:GLDD)</v>
      </c>
      <c r="F244" t="str">
        <v>Himax Technologies, Inc. (NASDAQGS:HIMX)</v>
      </c>
      <c r="G244" t="str">
        <v>Dorman Products, Inc. (NASDAQGS:DORM)</v>
      </c>
      <c r="H244" t="str">
        <v>First Industrial Realty Trust, Inc. (NYSE:FR)</v>
      </c>
      <c r="I244" t="str">
        <v>Monarch Casino &amp; Resort, Inc. (NASDAQGS:MCRI)</v>
      </c>
    </row>
    <row r="245" spans="1:9" x14ac:dyDescent="0.45">
      <c r="A245" t="str">
        <v>CPI Card Group Inc. (NASDAQGM:PMTS)</v>
      </c>
      <c r="B245" t="str">
        <v>CNX Resources Corporation (NYSE:CNX)</v>
      </c>
      <c r="C245" t="str">
        <v>Core Laboratories Inc. (NYSE:CLB)</v>
      </c>
      <c r="D245" t="str">
        <v>CPI Card Group Inc. (NASDAQGM:PMTS)</v>
      </c>
      <c r="E245" t="str">
        <v>Green Plains Inc. (NASDAQGS:GPRE)</v>
      </c>
      <c r="F245" t="str">
        <v>Hormel Foods Corporation (NYSE:HRL)</v>
      </c>
      <c r="G245" t="str">
        <v>DoubleDown Interactive Co., Ltd. (NASDAQGS:DDI)</v>
      </c>
      <c r="H245" t="str">
        <v>FirstEnergy Corp. (NYSE:FE)</v>
      </c>
      <c r="I245" t="str">
        <v>Nasdaq, Inc. (NASDAQGS:NDAQ)</v>
      </c>
    </row>
    <row r="246" spans="1:9" x14ac:dyDescent="0.45">
      <c r="A246" t="str">
        <v>Cricut, Inc. (NASDAQGS:CRCT)</v>
      </c>
      <c r="B246" t="str">
        <v>Coca-Cola Consolidated, Inc. (NASDAQGS:COKE)</v>
      </c>
      <c r="C246" t="str">
        <v>Costamare Inc. (NYSE:CMRE)</v>
      </c>
      <c r="D246" t="str">
        <v>Cricut, Inc. (NASDAQGS:CRCT)</v>
      </c>
      <c r="E246" t="str">
        <v>Greenfire Resources Ltd. (NYSE:GFR)</v>
      </c>
      <c r="F246" t="str">
        <v>ICF International, Inc. (NASDAQGS:ICFI)</v>
      </c>
      <c r="G246" t="str">
        <v>DoubleVerify Holdings, Inc. (NYSE:DV)</v>
      </c>
      <c r="H246" t="str">
        <v>Flushing Financial Corporation (NASDAQGS:FFIC)</v>
      </c>
      <c r="I246" t="str">
        <v>Navigator Holdings Ltd. (NYSE:NVGS)</v>
      </c>
    </row>
    <row r="247" spans="1:9" x14ac:dyDescent="0.45">
      <c r="A247" t="str">
        <v>Crocs, Inc. (NASDAQGS:CROX)</v>
      </c>
      <c r="B247" t="str">
        <v>Conagra Brands, Inc. (NYSE:CAG)</v>
      </c>
      <c r="C247" t="str">
        <v>Coty Inc. (NYSE:COTY)</v>
      </c>
      <c r="D247" t="str">
        <v>Crocs, Inc. (NASDAQGS:CROX)</v>
      </c>
      <c r="E247" t="str">
        <v>Greenlight Capital Re, Ltd. (NASDAQGS:GLRE)</v>
      </c>
      <c r="F247" t="str">
        <v>IES Holdings, Inc. (NASDAQGM:IESC)</v>
      </c>
      <c r="G247" t="str">
        <v>Doximity, Inc. (NYSE:DOCS)</v>
      </c>
      <c r="H247" t="str">
        <v>FMC Corporation (NYSE:FMC)</v>
      </c>
      <c r="I247" t="str">
        <v>NetApp, Inc. (NASDAQGS:NTAP)</v>
      </c>
    </row>
    <row r="248" spans="1:9" x14ac:dyDescent="0.45">
      <c r="A248" t="str">
        <v>CrossFirst Bankshares, Inc. (NASDAQGS:CFB)</v>
      </c>
      <c r="B248" t="str">
        <v>Concrete Pumping Holdings, Inc. (NASDAQCM:BBCP)</v>
      </c>
      <c r="C248" t="str">
        <v>Cricut, Inc. (NASDAQGS:CRCT)</v>
      </c>
      <c r="D248" t="str">
        <v>CrossFirst Bankshares, Inc. (NASDAQGS:CFB)</v>
      </c>
      <c r="E248" t="str">
        <v>Grindr Inc. (NYSE:GRND)</v>
      </c>
      <c r="F248" t="str">
        <v>Illumina, Inc. (NASDAQGS:ILMN)</v>
      </c>
      <c r="G248" t="str">
        <v>Driven Brands Holdings Inc. (NASDAQGS:DRVN)</v>
      </c>
      <c r="H248" t="str">
        <v>FONAR Corporation (NASDAQCM:FONR)</v>
      </c>
      <c r="I248" t="str">
        <v>Newmont Corporation (NYSE:NEM)</v>
      </c>
    </row>
    <row r="249" spans="1:9" x14ac:dyDescent="0.45">
      <c r="A249" t="str">
        <v>CSX Corporation (NASDAQGS:CSX)</v>
      </c>
      <c r="B249" t="str">
        <v>Consolidated Edison, Inc. (NYSE:ED)</v>
      </c>
      <c r="C249" t="str">
        <v>Crocs, Inc. (NASDAQGS:CROX)</v>
      </c>
      <c r="D249" t="str">
        <v>CSX Corporation (NASDAQGS:CSX)</v>
      </c>
      <c r="E249" t="str">
        <v>Harmonic Inc. (NASDAQGS:HLIT)</v>
      </c>
      <c r="F249" t="str">
        <v>Ingersoll Rand Inc. (NYSE:IR)</v>
      </c>
      <c r="G249" t="str">
        <v>DuPont de Nemours, Inc. (NYSE:DD)</v>
      </c>
      <c r="H249" t="str">
        <v>FormFactor, Inc. (NASDAQGS:FORM)</v>
      </c>
      <c r="I249" t="str">
        <v>NextEra Energy Partners, LP (NYSE:NEP)</v>
      </c>
    </row>
    <row r="250" spans="1:9" x14ac:dyDescent="0.45">
      <c r="A250" t="str">
        <v>Curtiss-Wright Corporation (NYSE:CW)</v>
      </c>
      <c r="B250" t="str">
        <v>COPT Defense Properties (NYSE:CDP)</v>
      </c>
      <c r="C250" t="str">
        <v>CrossFirst Bankshares, Inc. (NASDAQGS:CFB)</v>
      </c>
      <c r="D250" t="str">
        <v>Curtiss-Wright Corporation (NYSE:CW)</v>
      </c>
      <c r="E250" t="str">
        <v>Hawkins, Inc. (NASDAQGS:HWKN)</v>
      </c>
      <c r="F250" t="str">
        <v>InMode Ltd. (NASDAQGS:INMD)</v>
      </c>
      <c r="G250" t="str">
        <v>Dutch Bros Inc. (NYSE:BROS)</v>
      </c>
      <c r="H250" t="str">
        <v>Frequency Electronics, Inc. (NASDAQGM:FEIM)</v>
      </c>
      <c r="I250" t="str">
        <v>Nomad Foods Limited (NYSE:NOMD)</v>
      </c>
    </row>
    <row r="251" spans="1:9" x14ac:dyDescent="0.45">
      <c r="A251" t="str">
        <v>Daktronics, Inc. (NASDAQGS:DAKT)</v>
      </c>
      <c r="B251" t="str">
        <v>Core Laboratories Inc. (NYSE:CLB)</v>
      </c>
      <c r="C251" t="str">
        <v>CSX Corporation (NASDAQGS:CSX)</v>
      </c>
      <c r="D251" t="str">
        <v>Cytek Biosciences, Inc. (NASDAQGS:CTKB)</v>
      </c>
      <c r="E251" t="str">
        <v>Haynes International, Inc. (NASDAQGS:HAYN)</v>
      </c>
      <c r="F251" t="str">
        <v>Insulet Corporation (NASDAQGS:PODD)</v>
      </c>
      <c r="G251" t="str">
        <v>Dynatrace, Inc. (NYSE:DT)</v>
      </c>
      <c r="H251" t="str">
        <v>Garmin Ltd. (NYSE:GRMN)</v>
      </c>
      <c r="I251" t="str">
        <v>Northrop Grumman Corporation (NYSE:NOC)</v>
      </c>
    </row>
    <row r="252" spans="1:9" x14ac:dyDescent="0.45">
      <c r="A252" t="str">
        <v>Datadog, Inc. (NASDAQGS:DDOG)</v>
      </c>
      <c r="B252" t="str">
        <v>Costamare Inc. (NYSE:CMRE)</v>
      </c>
      <c r="C252" t="str">
        <v>Curtiss-Wright Corporation (NYSE:CW)</v>
      </c>
      <c r="D252" t="str">
        <v>Daktronics, Inc. (NASDAQGS:DAKT)</v>
      </c>
      <c r="E252" t="str">
        <v>Hayward Holdings, Inc. (NYSE:HAYW)</v>
      </c>
      <c r="F252" t="str">
        <v>Iridium Communications Inc. (NASDAQGS:IRDM)</v>
      </c>
      <c r="G252" t="str">
        <v>Eastman Chemical Company (NYSE:EMN)</v>
      </c>
      <c r="H252" t="str">
        <v>GE Vernova Inc. (NYSE:GEV)</v>
      </c>
      <c r="I252" t="str">
        <v>NVIDIA Corporation (NASDAQGS:NVDA)</v>
      </c>
    </row>
    <row r="253" spans="1:9" x14ac:dyDescent="0.45">
      <c r="A253" t="str">
        <v>Dayforce Inc. (NYSE:DAY)</v>
      </c>
      <c r="B253" t="str">
        <v>Coty Inc. (NYSE:COTY)</v>
      </c>
      <c r="C253" t="str">
        <v>Cytek Biosciences, Inc. (NASDAQGS:CTKB)</v>
      </c>
      <c r="D253" t="str">
        <v>Datadog, Inc. (NASDAQGS:DDOG)</v>
      </c>
      <c r="E253" t="str">
        <v>Helios Technologies, Inc. (NYSE:HLIO)</v>
      </c>
      <c r="F253" t="str">
        <v>Ituran Location and Control Ltd. (NASDAQGS:ITRN)</v>
      </c>
      <c r="G253" t="str">
        <v>Eaton Corporation plc (NYSE:ETN)</v>
      </c>
      <c r="H253" t="str">
        <v>Genco Shipping &amp; Trading Limited (NYSE:GNK)</v>
      </c>
      <c r="I253" t="str">
        <v>NXP Semiconductors N.V. (NASDAQGS:NXPI)</v>
      </c>
    </row>
    <row r="254" spans="1:9" x14ac:dyDescent="0.45">
      <c r="A254" t="str">
        <v>Deluxe Corporation (NYSE:DLX)</v>
      </c>
      <c r="B254" t="str">
        <v>CPI Card Group Inc. (NASDAQGM:PMTS)</v>
      </c>
      <c r="C254" t="str">
        <v>Daktronics, Inc. (NASDAQGS:DAKT)</v>
      </c>
      <c r="D254" t="str">
        <v>Dayforce Inc. (NYSE:DAY)</v>
      </c>
      <c r="E254" t="str">
        <v>Hennessy Advisors, Inc. (NASDAQGM:HNNA)</v>
      </c>
      <c r="F254" t="str">
        <v>J&amp;J Snack Foods Corp. (NASDAQGS:JJSF)</v>
      </c>
      <c r="G254" t="str">
        <v>Ecolab Inc. (NYSE:ECL)</v>
      </c>
      <c r="H254" t="str">
        <v>General Motors Company (NYSE:GM)</v>
      </c>
      <c r="I254" t="str">
        <v>Oddity Tech Ltd. (NASDAQGM:ODD)</v>
      </c>
    </row>
    <row r="255" spans="1:9" x14ac:dyDescent="0.45">
      <c r="A255" t="str">
        <v>Despegar.com, Corp. (NYSE:DESP)</v>
      </c>
      <c r="B255" t="str">
        <v>Cricut, Inc. (NASDAQGS:CRCT)</v>
      </c>
      <c r="C255" t="str">
        <v>Datadog, Inc. (NASDAQGS:DDOG)</v>
      </c>
      <c r="D255" t="str">
        <v>Deluxe Corporation (NYSE:DLX)</v>
      </c>
      <c r="E255" t="str">
        <v>HighPeak Energy, Inc. (NASDAQGM:HPK)</v>
      </c>
      <c r="F255" t="str">
        <v>J.W. Mays, Inc. (NASDAQCM:MAYS)</v>
      </c>
      <c r="G255" t="str">
        <v>El Pollo Loco Holdings, Inc. (NASDAQGS:LOCO)</v>
      </c>
      <c r="H255" t="str">
        <v>Gentex Corporation (NASDAQGS:GNTX)</v>
      </c>
      <c r="I255" t="str">
        <v>OneSpaWorld Holdings Limited (NASDAQCM:OSW)</v>
      </c>
    </row>
    <row r="256" spans="1:9" x14ac:dyDescent="0.45">
      <c r="A256" t="str">
        <v>Dine Brands Global, Inc. (NYSE:DIN)</v>
      </c>
      <c r="B256" t="str">
        <v>Crocs, Inc. (NASDAQGS:CROX)</v>
      </c>
      <c r="C256" t="str">
        <v>Dayforce Inc. (NYSE:DAY)</v>
      </c>
      <c r="D256" t="str">
        <v>Despegar.com, Corp. (NYSE:DESP)</v>
      </c>
      <c r="E256" t="str">
        <v>Hillman Solutions Corp. (NASDAQGM:HLMN)</v>
      </c>
      <c r="F256" t="str">
        <v>Jacobs Solutions Inc. (NYSE:J)</v>
      </c>
      <c r="G256" t="str">
        <v>Elastic N.V. (NYSE:ESTC)</v>
      </c>
      <c r="H256" t="str">
        <v>Gilead Sciences, Inc. (NASDAQGS:GILD)</v>
      </c>
      <c r="I256" t="str">
        <v>Open Text Corporation (NASDAQGS:OTEX)</v>
      </c>
    </row>
    <row r="257" spans="1:9" x14ac:dyDescent="0.45">
      <c r="A257" t="str">
        <v>Donegal Group Inc. (NASDAQGS:DGIC.A)</v>
      </c>
      <c r="B257" t="str">
        <v>CrossFirst Bankshares, Inc. (NASDAQGS:CFB)</v>
      </c>
      <c r="C257" t="str">
        <v>Deluxe Corporation (NYSE:DLX)</v>
      </c>
      <c r="D257" t="str">
        <v>Dine Brands Global, Inc. (NYSE:DIN)</v>
      </c>
      <c r="E257" t="str">
        <v>Himax Technologies, Inc. (NASDAQGS:HIMX)</v>
      </c>
      <c r="F257" t="str">
        <v>Jamf Holding Corp. (NASDAQGS:JAMF)</v>
      </c>
      <c r="G257" t="str">
        <v>EMCOR Group, Inc. (NYSE:EME)</v>
      </c>
      <c r="H257" t="str">
        <v>Gladstone Commercial Corporation (NASDAQGS:GOOD)</v>
      </c>
      <c r="I257" t="str">
        <v>Otis Worldwide Corporation (NYSE:OTIS)</v>
      </c>
    </row>
    <row r="258" spans="1:9" x14ac:dyDescent="0.45">
      <c r="A258" t="str">
        <v>Dorman Products, Inc. (NASDAQGS:DORM)</v>
      </c>
      <c r="B258" t="str">
        <v>CSX Corporation (NASDAQGS:CSX)</v>
      </c>
      <c r="C258" t="str">
        <v>Despegar.com, Corp. (NYSE:DESP)</v>
      </c>
      <c r="D258" t="str">
        <v>Donegal Group Inc. (NASDAQGS:DGIC.A)</v>
      </c>
      <c r="E258" t="str">
        <v>Hologic, Inc. (NASDAQGS:HOLX)</v>
      </c>
      <c r="F258" t="str">
        <v>Jazz Pharmaceuticals plc (NASDAQGS:JAZZ)</v>
      </c>
      <c r="G258" t="str">
        <v>Empire State Realty Trust, Inc. (NYSE:ESRT)</v>
      </c>
      <c r="H258" t="str">
        <v>Global Blue Group Holding AG (NYSE:GB)</v>
      </c>
      <c r="I258" t="str">
        <v>Owens Corning (NYSE:OC)</v>
      </c>
    </row>
    <row r="259" spans="1:9" x14ac:dyDescent="0.45">
      <c r="A259" t="str">
        <v>DoubleDown Interactive Co., Ltd. (NASDAQGS:DDI)</v>
      </c>
      <c r="B259" t="str">
        <v>Curtiss-Wright Corporation (NYSE:CW)</v>
      </c>
      <c r="C259" t="str">
        <v>Dine Brands Global, Inc. (NYSE:DIN)</v>
      </c>
      <c r="D259" t="str">
        <v>Dorman Products, Inc. (NASDAQGS:DORM)</v>
      </c>
      <c r="E259" t="str">
        <v>Horace Mann Educators Corporation (NYSE:HMN)</v>
      </c>
      <c r="F259" t="str">
        <v>Kadant Inc. (NYSE:KAI)</v>
      </c>
      <c r="G259" t="str">
        <v>Encompass Health Corporation (NYSE:EHC)</v>
      </c>
      <c r="H259" t="str">
        <v>Global Partners LP (NYSE:GLP)</v>
      </c>
      <c r="I259" t="str">
        <v>Park Aerospace Corp. (NYSE:PKE)</v>
      </c>
    </row>
    <row r="260" spans="1:9" x14ac:dyDescent="0.45">
      <c r="A260" t="str">
        <v>DoubleVerify Holdings, Inc. (NYSE:DV)</v>
      </c>
      <c r="B260" t="str">
        <v>Cytek Biosciences, Inc. (NASDAQGS:CTKB)</v>
      </c>
      <c r="C260" t="str">
        <v>Donegal Group Inc. (NASDAQGS:DGIC.A)</v>
      </c>
      <c r="D260" t="str">
        <v>DoubleDown Interactive Co., Ltd. (NASDAQGS:DDI)</v>
      </c>
      <c r="E260" t="str">
        <v>Hormel Foods Corporation (NYSE:HRL)</v>
      </c>
      <c r="F260" t="str">
        <v>Karat Packaging Inc. (NASDAQGS:KRT)</v>
      </c>
      <c r="G260" t="str">
        <v>Enterprise Financial Services Corp (NASDAQGS:EFSC)</v>
      </c>
      <c r="H260" t="str">
        <v>Global Payments Inc. (NYSE:GPN)</v>
      </c>
      <c r="I260" t="str">
        <v>Parke Bancorp, Inc. (NASDAQCM:PKBK)</v>
      </c>
    </row>
    <row r="261" spans="1:9" x14ac:dyDescent="0.45">
      <c r="A261" t="str">
        <v>Doximity, Inc. (NYSE:DOCS)</v>
      </c>
      <c r="B261" t="str">
        <v>Daktronics, Inc. (NASDAQGS:DAKT)</v>
      </c>
      <c r="C261" t="str">
        <v>Dorman Products, Inc. (NASDAQGS:DORM)</v>
      </c>
      <c r="D261" t="str">
        <v>DoubleVerify Holdings, Inc. (NYSE:DV)</v>
      </c>
      <c r="E261" t="str">
        <v>ICF International, Inc. (NASDAQGS:ICFI)</v>
      </c>
      <c r="F261" t="str">
        <v>Kellanova (NYSE:K)</v>
      </c>
      <c r="G261" t="str">
        <v>EPAM Systems, Inc. (NYSE:EPAM)</v>
      </c>
      <c r="H261" t="str">
        <v>Global Self Storage, Inc. (NASDAQCM:SELF)</v>
      </c>
      <c r="I261" t="str">
        <v>Paycom Software, Inc. (NYSE:PAYC)</v>
      </c>
    </row>
    <row r="262" spans="1:9" x14ac:dyDescent="0.45">
      <c r="A262" t="str">
        <v>Driven Brands Holdings Inc. (NASDAQGS:DRVN)</v>
      </c>
      <c r="B262" t="str">
        <v>Datadog, Inc. (NASDAQGS:DDOG)</v>
      </c>
      <c r="C262" t="str">
        <v>DoubleVerify Holdings, Inc. (NYSE:DV)</v>
      </c>
      <c r="D262" t="str">
        <v>Doximity, Inc. (NYSE:DOCS)</v>
      </c>
      <c r="E262" t="str">
        <v>IF Bancorp, Inc. (NASDAQCM:IROQ)</v>
      </c>
      <c r="F262" t="str">
        <v>Kimball Electronics, Inc. (NASDAQGS:KE)</v>
      </c>
      <c r="G262" t="str">
        <v>Equity LifeStyle Properties, Inc. (NYSE:ELS)</v>
      </c>
      <c r="H262" t="str">
        <v>Globus Medical, Inc. (NYSE:GMED)</v>
      </c>
      <c r="I262" t="str">
        <v>PC Connection, Inc. (NASDAQGS:CNXN)</v>
      </c>
    </row>
    <row r="263" spans="1:9" x14ac:dyDescent="0.45">
      <c r="A263" t="str">
        <v>DT Midstream, Inc. (NYSE:DTM)</v>
      </c>
      <c r="B263" t="str">
        <v>Dayforce Inc. (NYSE:DAY)</v>
      </c>
      <c r="C263" t="str">
        <v>Doximity, Inc. (NYSE:DOCS)</v>
      </c>
      <c r="D263" t="str">
        <v>Driven Brands Holdings Inc. (NASDAQGS:DRVN)</v>
      </c>
      <c r="E263" t="str">
        <v>Ingersoll Rand Inc. (NYSE:IR)</v>
      </c>
      <c r="F263" t="str">
        <v>KinderCare Learning Companies, Inc. (NYSE:KLC)</v>
      </c>
      <c r="G263" t="str">
        <v>ESAB Corporation (NYSE:ESAB)</v>
      </c>
      <c r="H263" t="str">
        <v>Golden Ocean Group Limited (NASDAQGS:GOGL)</v>
      </c>
      <c r="I263" t="str">
        <v>PHINIA Inc. (NYSE:PHIN)</v>
      </c>
    </row>
    <row r="264" spans="1:9" x14ac:dyDescent="0.45">
      <c r="A264" t="str">
        <v>DuPont de Nemours, Inc. (NYSE:DD)</v>
      </c>
      <c r="B264" t="str">
        <v>Deluxe Corporation (NYSE:DLX)</v>
      </c>
      <c r="C264" t="str">
        <v>Driven Brands Holdings Inc. (NASDAQGS:DRVN)</v>
      </c>
      <c r="D264" t="str">
        <v>DT Midstream, Inc. (NYSE:DTM)</v>
      </c>
      <c r="E264" t="str">
        <v>Insulet Corporation (NASDAQGS:PODD)</v>
      </c>
      <c r="F264" t="str">
        <v>Kodiak Gas Services, Inc. (NYSE:KGS)</v>
      </c>
      <c r="G264" t="str">
        <v>ESCO Technologies Inc. (NYSE:ESE)</v>
      </c>
      <c r="H264" t="str">
        <v>Graham Corporation (NYSE:GHM)</v>
      </c>
      <c r="I264" t="str">
        <v>Planet Fitness, Inc. (NYSE:PLNT)</v>
      </c>
    </row>
    <row r="265" spans="1:9" x14ac:dyDescent="0.45">
      <c r="A265" t="str">
        <v>Dutch Bros Inc. (NYSE:BROS)</v>
      </c>
      <c r="B265" t="str">
        <v>Despegar.com, Corp. (NYSE:DESP)</v>
      </c>
      <c r="C265" t="str">
        <v>DT Midstream, Inc. (NYSE:DTM)</v>
      </c>
      <c r="D265" t="str">
        <v>DuPont de Nemours, Inc. (NYSE:DD)</v>
      </c>
      <c r="E265" t="str">
        <v>Integer Holdings Corporation (NYSE:ITGR)</v>
      </c>
      <c r="F265" t="str">
        <v>Koppers Holdings Inc. (NYSE:KOP)</v>
      </c>
      <c r="G265" t="str">
        <v>Euronet Worldwide, Inc. (NASDAQGS:EEFT)</v>
      </c>
      <c r="H265" t="str">
        <v>Great Lakes Dredge &amp; Dock Corporation (NASDAQGS:GLDD)</v>
      </c>
      <c r="I265" t="str">
        <v>Pool Corporation (NASDAQGS:POOL)</v>
      </c>
    </row>
    <row r="266" spans="1:9" x14ac:dyDescent="0.45">
      <c r="A266" t="str">
        <v>Dynatrace, Inc. (NYSE:DT)</v>
      </c>
      <c r="B266" t="str">
        <v>Dine Brands Global, Inc. (NYSE:DIN)</v>
      </c>
      <c r="C266" t="str">
        <v>DuPont de Nemours, Inc. (NYSE:DD)</v>
      </c>
      <c r="D266" t="str">
        <v>Dutch Bros Inc. (NYSE:BROS)</v>
      </c>
      <c r="E266" t="str">
        <v>Integral Ad Science Holding Corp. (NASDAQGS:IAS)</v>
      </c>
      <c r="F266" t="str">
        <v>Kratos Defense &amp; Security Solutions, Inc. (NASDAQGS:KTOS)</v>
      </c>
      <c r="G266" t="str">
        <v>Evercore Inc. (NYSE:EVR)</v>
      </c>
      <c r="H266" t="str">
        <v>Greenfire Resources Ltd. (NYSE:GFR)</v>
      </c>
      <c r="I266" t="str">
        <v>Popular, Inc. (NASDAQGS:BPOP)</v>
      </c>
    </row>
    <row r="267" spans="1:9" x14ac:dyDescent="0.45">
      <c r="A267" t="str">
        <v>Eastman Chemical Company (NYSE:EMN)</v>
      </c>
      <c r="B267" t="str">
        <v>Donegal Group Inc. (NASDAQGS:DGIC.A)</v>
      </c>
      <c r="C267" t="str">
        <v>Dutch Bros Inc. (NYSE:BROS)</v>
      </c>
      <c r="D267" t="str">
        <v>Dynatrace, Inc. (NYSE:DT)</v>
      </c>
      <c r="E267" t="str">
        <v>Interface, Inc. (NASDAQGS:TILE)</v>
      </c>
      <c r="F267" t="str">
        <v>L3Harris Technologies, Inc. (NYSE:LHX)</v>
      </c>
      <c r="G267" t="str">
        <v>Evergy, Inc. (NASDAQGS:EVRG)</v>
      </c>
      <c r="H267" t="str">
        <v>Grindr Inc. (NYSE:GRND)</v>
      </c>
      <c r="I267" t="str">
        <v>Potbelly Corporation (NASDAQGS:PBPB)</v>
      </c>
    </row>
    <row r="268" spans="1:9" x14ac:dyDescent="0.45">
      <c r="A268" t="str">
        <v>Eaton Corporation plc (NYSE:ETN)</v>
      </c>
      <c r="B268" t="str">
        <v>Dorman Products, Inc. (NASDAQGS:DORM)</v>
      </c>
      <c r="C268" t="str">
        <v>Dynatrace, Inc. (NYSE:DT)</v>
      </c>
      <c r="D268" t="str">
        <v>Eastman Chemical Company (NYSE:EMN)</v>
      </c>
      <c r="E268" t="str">
        <v>International Seaways, Inc. (NYSE:INSW)</v>
      </c>
      <c r="F268" t="str">
        <v>Landsea Homes Corporation (NASDAQCM:LSEA)</v>
      </c>
      <c r="G268" t="str">
        <v>EverQuote, Inc. (NASDAQGM:EVER)</v>
      </c>
      <c r="H268" t="str">
        <v>Grocery Outlet Holding Corp. (NASDAQGS:GO)</v>
      </c>
      <c r="I268" t="str">
        <v>PPG Industries, Inc. (NYSE:PPG)</v>
      </c>
    </row>
    <row r="269" spans="1:9" x14ac:dyDescent="0.45">
      <c r="A269" t="str">
        <v>Ecolab Inc. (NYSE:ECL)</v>
      </c>
      <c r="B269" t="str">
        <v>DoubleDown Interactive Co., Ltd. (NASDAQGS:DDI)</v>
      </c>
      <c r="C269" t="str">
        <v>Eaton Corporation plc (NYSE:ETN)</v>
      </c>
      <c r="D269" t="str">
        <v>Eaton Corporation plc (NYSE:ETN)</v>
      </c>
      <c r="E269" t="str">
        <v>Investar Holding Corporation (NASDAQGM:ISTR)</v>
      </c>
      <c r="F269" t="str">
        <v>LCI Industries (NYSE:LCII)</v>
      </c>
      <c r="G269" t="str">
        <v>Excelerate Energy, Inc. (NYSE:EE)</v>
      </c>
      <c r="H269" t="str">
        <v>Harmonic Inc. (NASDAQGS:HLIT)</v>
      </c>
      <c r="I269" t="str">
        <v>Premier, Inc. (NASDAQGS:PINC)</v>
      </c>
    </row>
    <row r="270" spans="1:9" x14ac:dyDescent="0.45">
      <c r="A270" t="str">
        <v>El Pollo Loco Holdings, Inc. (NASDAQGS:LOCO)</v>
      </c>
      <c r="B270" t="str">
        <v>DoubleVerify Holdings, Inc. (NYSE:DV)</v>
      </c>
      <c r="C270" t="str">
        <v>Ecolab Inc. (NYSE:ECL)</v>
      </c>
      <c r="D270" t="str">
        <v>Ecolab Inc. (NYSE:ECL)</v>
      </c>
      <c r="E270" t="str">
        <v>J.W. Mays, Inc. (NASDAQCM:MAYS)</v>
      </c>
      <c r="F270" t="str">
        <v>LifeStance Health Group, Inc. (NASDAQGS:LFST)</v>
      </c>
      <c r="G270" t="str">
        <v>Expeditors International of Washington, Inc. (NYSE:EXPD)</v>
      </c>
      <c r="H270" t="str">
        <v>Hawkins, Inc. (NASDAQGS:HWKN)</v>
      </c>
      <c r="I270" t="str">
        <v>Prestige Consumer Healthcare Inc. (NYSE:PBH)</v>
      </c>
    </row>
    <row r="271" spans="1:9" x14ac:dyDescent="0.45">
      <c r="A271" t="str">
        <v>Elastic N.V. (NYSE:ESTC)</v>
      </c>
      <c r="B271" t="str">
        <v>Doximity, Inc. (NYSE:DOCS)</v>
      </c>
      <c r="C271" t="str">
        <v>EMCOR Group, Inc. (NYSE:EME)</v>
      </c>
      <c r="D271" t="str">
        <v>El Pollo Loco Holdings, Inc. (NASDAQGS:LOCO)</v>
      </c>
      <c r="E271" t="str">
        <v>Jacobs Solutions Inc. (NYSE:J)</v>
      </c>
      <c r="F271" t="str">
        <v>LifeVantage Corporation (NASDAQCM:LFVN)</v>
      </c>
      <c r="G271" t="str">
        <v>Fair Isaac Corporation (NYSE:FICO)</v>
      </c>
      <c r="H271" t="str">
        <v>Haynes International, Inc. (NASDAQGS:HAYN)</v>
      </c>
      <c r="I271" t="str">
        <v>PrimeEnergy Resources Corporation (NASDAQCM:PNRG)</v>
      </c>
    </row>
    <row r="272" spans="1:9" x14ac:dyDescent="0.45">
      <c r="A272" t="str">
        <v>EMCOR Group, Inc. (NYSE:EME)</v>
      </c>
      <c r="B272" t="str">
        <v>Driven Brands Holdings Inc. (NASDAQGS:DRVN)</v>
      </c>
      <c r="C272" t="str">
        <v>Emerson Electric Co. (NYSE:EMR)</v>
      </c>
      <c r="D272" t="str">
        <v>Elastic N.V. (NYSE:ESTC)</v>
      </c>
      <c r="E272" t="str">
        <v>Jamf Holding Corp. (NASDAQGS:JAMF)</v>
      </c>
      <c r="F272" t="str">
        <v>Light &amp; Wonder, Inc. (NASDAQGS:LNW)</v>
      </c>
      <c r="G272" t="str">
        <v>Farmers &amp; Merchants Bancorp, Inc. (NASDAQCM:FMAO)</v>
      </c>
      <c r="H272" t="str">
        <v>Healthcare Services Group, Inc. (NASDAQGS:HCSG)</v>
      </c>
      <c r="I272" t="str">
        <v>Qifu Technology, Inc. (NASDAQGS:QFIN)</v>
      </c>
    </row>
    <row r="273" spans="1:9" x14ac:dyDescent="0.45">
      <c r="A273" t="str">
        <v>Emerson Electric Co. (NYSE:EMR)</v>
      </c>
      <c r="B273" t="str">
        <v>DT Midstream, Inc. (NYSE:DTM)</v>
      </c>
      <c r="C273" t="str">
        <v>Empire State Realty Trust, Inc. (NYSE:ESRT)</v>
      </c>
      <c r="D273" t="str">
        <v>EMCOR Group, Inc. (NYSE:EME)</v>
      </c>
      <c r="E273" t="str">
        <v>John Marshall Bancorp, Inc. (NASDAQCM:JMSB)</v>
      </c>
      <c r="F273" t="str">
        <v>Lindblad Expeditions Holdings, Inc. (NASDAQCM:LIND)</v>
      </c>
      <c r="G273" t="str">
        <v>Federal Signal Corporation (NYSE:FSS)</v>
      </c>
      <c r="H273" t="str">
        <v>Healthpeak Properties, Inc. (NYSE:DOC)</v>
      </c>
      <c r="I273" t="str">
        <v>QUALCOMM Incorporated (NASDAQGS:QCOM)</v>
      </c>
    </row>
    <row r="274" spans="1:9" x14ac:dyDescent="0.45">
      <c r="A274" t="str">
        <v>Empire State Realty Trust, Inc. (NYSE:ESRT)</v>
      </c>
      <c r="B274" t="str">
        <v>DuPont de Nemours, Inc. (NYSE:DD)</v>
      </c>
      <c r="C274" t="str">
        <v>Encompass Health Corporation (NYSE:EHC)</v>
      </c>
      <c r="D274" t="str">
        <v>Emerson Electric Co. (NYSE:EMR)</v>
      </c>
      <c r="E274" t="str">
        <v>Jones Lang LaSalle Incorporated (NYSE:JLL)</v>
      </c>
      <c r="F274" t="str">
        <v>Logan Ridge Finance Corporation (NASDAQGS:LRFC)</v>
      </c>
      <c r="G274" t="str">
        <v>Federated Hermes, Inc. (NYSE:FHI)</v>
      </c>
      <c r="H274" t="str">
        <v>HealthStream, Inc. (NASDAQGS:HSTM)</v>
      </c>
      <c r="I274" t="str">
        <v>Rambus Inc. (NASDAQGS:RMBS)</v>
      </c>
    </row>
    <row r="275" spans="1:9" x14ac:dyDescent="0.45">
      <c r="A275" t="str">
        <v>Encompass Health Corporation (NYSE:EHC)</v>
      </c>
      <c r="B275" t="str">
        <v>Dutch Bros Inc. (NYSE:BROS)</v>
      </c>
      <c r="C275" t="str">
        <v>Enerpac Tool Group Corp. (NYSE:EPAC)</v>
      </c>
      <c r="D275" t="str">
        <v>Empire State Realty Trust, Inc. (NYSE:ESRT)</v>
      </c>
      <c r="E275" t="str">
        <v>Kadant Inc. (NYSE:KAI)</v>
      </c>
      <c r="F275" t="str">
        <v>Lyft, Inc. (NASDAQGS:LYFT)</v>
      </c>
      <c r="G275" t="str">
        <v>First Busey Corporation (NASDAQGS:BUSE)</v>
      </c>
      <c r="H275" t="str">
        <v>Hennessy Advisors, Inc. (NASDAQGM:HNNA)</v>
      </c>
      <c r="I275" t="str">
        <v>RCI Hospitality Holdings, Inc. (NASDAQGM:RICK)</v>
      </c>
    </row>
    <row r="276" spans="1:9" x14ac:dyDescent="0.45">
      <c r="A276" t="str">
        <v>Enerpac Tool Group Corp. (NYSE:EPAC)</v>
      </c>
      <c r="B276" t="str">
        <v>Dynatrace, Inc. (NYSE:DT)</v>
      </c>
      <c r="C276" t="str">
        <v>Enpro Inc. (NYSE:NPO)</v>
      </c>
      <c r="D276" t="str">
        <v>Encompass Health Corporation (NYSE:EHC)</v>
      </c>
      <c r="E276" t="str">
        <v>Kellanova (NYSE:K)</v>
      </c>
      <c r="F276" t="str">
        <v>Magic Software Enterprises Ltd. (NASDAQGS:MGIC)</v>
      </c>
      <c r="G276" t="str">
        <v>First Industrial Realty Trust, Inc. (NYSE:FR)</v>
      </c>
      <c r="H276" t="str">
        <v>Himax Technologies, Inc. (NASDAQGS:HIMX)</v>
      </c>
      <c r="I276" t="str">
        <v>Regal Rexnord Corporation (NYSE:RRX)</v>
      </c>
    </row>
    <row r="277" spans="1:9" x14ac:dyDescent="0.45">
      <c r="A277" t="str">
        <v>Enova International, Inc. (NYSE:ENVA)</v>
      </c>
      <c r="B277" t="str">
        <v>Eastman Chemical Company (NYSE:EMN)</v>
      </c>
      <c r="C277" t="str">
        <v>Enterprise Financial Services Corp (NASDAQGS:EFSC)</v>
      </c>
      <c r="D277" t="str">
        <v>Enerpac Tool Group Corp. (NYSE:EPAC)</v>
      </c>
      <c r="E277" t="str">
        <v>Kimball Electronics, Inc. (NASDAQGS:KE)</v>
      </c>
      <c r="F277" t="str">
        <v>Magnite, Inc. (NASDAQGS:MGNI)</v>
      </c>
      <c r="G277" t="str">
        <v>FirstEnergy Corp. (NYSE:FE)</v>
      </c>
      <c r="H277" t="str">
        <v>Howard Hughes Holdings Inc. (NYSE:HHH)</v>
      </c>
      <c r="I277" t="str">
        <v>RenaissanceRe Holdings Ltd. (NYSE:RNR)</v>
      </c>
    </row>
    <row r="278" spans="1:9" x14ac:dyDescent="0.45">
      <c r="A278" t="str">
        <v>Enpro Inc. (NYSE:NPO)</v>
      </c>
      <c r="B278" t="str">
        <v>Eaton Corporation plc (NYSE:ETN)</v>
      </c>
      <c r="C278" t="str">
        <v>EPAM Systems, Inc. (NYSE:EPAM)</v>
      </c>
      <c r="D278" t="str">
        <v>Enova International, Inc. (NYSE:ENVA)</v>
      </c>
      <c r="E278" t="str">
        <v>Kimbell Royalty Partners, LP (NYSE:KRP)</v>
      </c>
      <c r="F278" t="str">
        <v>Manhattan Associates, Inc. (NASDAQGS:MANH)</v>
      </c>
      <c r="G278" t="str">
        <v>Flowers Foods, Inc. (NYSE:FLO)</v>
      </c>
      <c r="H278" t="str">
        <v>IF Bancorp, Inc. (NASDAQCM:IROQ)</v>
      </c>
      <c r="I278" t="str">
        <v>Revolve Group, Inc. (NYSE:RVLV)</v>
      </c>
    </row>
    <row r="279" spans="1:9" x14ac:dyDescent="0.45">
      <c r="A279" t="str">
        <v>Enterprise Financial Services Corp (NASDAQGS:EFSC)</v>
      </c>
      <c r="B279" t="str">
        <v>Ecolab Inc. (NYSE:ECL)</v>
      </c>
      <c r="C279" t="str">
        <v>Equity LifeStyle Properties, Inc. (NYSE:ELS)</v>
      </c>
      <c r="D279" t="str">
        <v>Enpro Inc. (NYSE:NPO)</v>
      </c>
      <c r="E279" t="str">
        <v>KinderCare Learning Companies, Inc. (NYSE:KLC)</v>
      </c>
      <c r="F279" t="str">
        <v>Mayville Engineering Company, Inc. (NYSE:MEC)</v>
      </c>
      <c r="G279" t="str">
        <v>Flowserve Corporation (NYSE:FLS)</v>
      </c>
      <c r="H279" t="str">
        <v>Illumina, Inc. (NASDAQGS:ILMN)</v>
      </c>
      <c r="I279" t="str">
        <v>Richmond Mutual Bancorporation, Inc. (NASDAQCM:RMBI)</v>
      </c>
    </row>
    <row r="280" spans="1:9" x14ac:dyDescent="0.45">
      <c r="A280" t="str">
        <v>EPAM Systems, Inc. (NYSE:EPAM)</v>
      </c>
      <c r="B280" t="str">
        <v>El Pollo Loco Holdings, Inc. (NASDAQGS:LOCO)</v>
      </c>
      <c r="C280" t="str">
        <v>ESAB Corporation (NYSE:ESAB)</v>
      </c>
      <c r="D280" t="str">
        <v>Enterprise Financial Services Corp (NASDAQGS:EFSC)</v>
      </c>
      <c r="E280" t="str">
        <v>Knight-Swift Transportation Holdings Inc. (NYSE:KNX)</v>
      </c>
      <c r="F280" t="str">
        <v>Mercer International Inc. (NASDAQGS:MERC)</v>
      </c>
      <c r="G280" t="str">
        <v>Flushing Financial Corporation (NASDAQGS:FFIC)</v>
      </c>
      <c r="H280" t="str">
        <v>InMode Ltd. (NASDAQGS:INMD)</v>
      </c>
      <c r="I280" t="str">
        <v>RingCentral, Inc. (NYSE:RNG)</v>
      </c>
    </row>
    <row r="281" spans="1:9" x14ac:dyDescent="0.45">
      <c r="A281" t="str">
        <v>Equity LifeStyle Properties, Inc. (NYSE:ELS)</v>
      </c>
      <c r="B281" t="str">
        <v>Elastic N.V. (NYSE:ESTC)</v>
      </c>
      <c r="C281" t="str">
        <v>ESCO Technologies Inc. (NYSE:ESE)</v>
      </c>
      <c r="D281" t="str">
        <v>EPAM Systems, Inc. (NYSE:EPAM)</v>
      </c>
      <c r="E281" t="str">
        <v>Kontoor Brands, Inc. (NYSE:KTB)</v>
      </c>
      <c r="F281" t="str">
        <v>Microsoft Corporation (NASDAQGS:MSFT)</v>
      </c>
      <c r="G281" t="str">
        <v>FMC Corporation (NYSE:FMC)</v>
      </c>
      <c r="H281" t="str">
        <v>Insteel Industries, Inc. (NYSE:IIIN)</v>
      </c>
      <c r="I281" t="str">
        <v>RLJ Lodging Trust (NYSE:RLJ)</v>
      </c>
    </row>
    <row r="282" spans="1:9" x14ac:dyDescent="0.45">
      <c r="A282" t="str">
        <v>ESAB Corporation (NYSE:ESAB)</v>
      </c>
      <c r="B282" t="str">
        <v>EMCOR Group, Inc. (NYSE:EME)</v>
      </c>
      <c r="C282" t="str">
        <v>Euronet Worldwide, Inc. (NASDAQGS:EEFT)</v>
      </c>
      <c r="D282" t="str">
        <v>Equity LifeStyle Properties, Inc. (NYSE:ELS)</v>
      </c>
      <c r="E282" t="str">
        <v>Koppers Holdings Inc. (NYSE:KOP)</v>
      </c>
      <c r="F282" t="str">
        <v>MillerKnoll, Inc. (NASDAQGS:MLKN)</v>
      </c>
      <c r="G282" t="str">
        <v>FormFactor, Inc. (NASDAQGS:FORM)</v>
      </c>
      <c r="H282" t="str">
        <v>Insulet Corporation (NASDAQGS:PODD)</v>
      </c>
      <c r="I282" t="str">
        <v>Robinhood Markets, Inc. (NASDAQGS:HOOD)</v>
      </c>
    </row>
    <row r="283" spans="1:9" x14ac:dyDescent="0.45">
      <c r="A283" t="str">
        <v>ESCO Technologies Inc. (NYSE:ESE)</v>
      </c>
      <c r="B283" t="str">
        <v>Emerson Electric Co. (NYSE:EMR)</v>
      </c>
      <c r="C283" t="str">
        <v>Evercore Inc. (NYSE:EVR)</v>
      </c>
      <c r="D283" t="str">
        <v>ESAB Corporation (NYSE:ESAB)</v>
      </c>
      <c r="E283" t="str">
        <v>Korn Ferry (NYSE:KFY)</v>
      </c>
      <c r="F283" t="str">
        <v>Monarch Casino &amp; Resort, Inc. (NASDAQGS:MCRI)</v>
      </c>
      <c r="G283" t="str">
        <v>Fortinet, Inc. (NASDAQGS:FTNT)</v>
      </c>
      <c r="H283" t="str">
        <v>Integer Holdings Corporation (NYSE:ITGR)</v>
      </c>
      <c r="I283" t="str">
        <v>Royalty Pharma plc (NASDAQGS:RPRX)</v>
      </c>
    </row>
    <row r="284" spans="1:9" x14ac:dyDescent="0.45">
      <c r="A284" t="str">
        <v>Euronet Worldwide, Inc. (NASDAQGS:EEFT)</v>
      </c>
      <c r="B284" t="str">
        <v>Empire State Realty Trust, Inc. (NYSE:ESRT)</v>
      </c>
      <c r="C284" t="str">
        <v>Evergy, Inc. (NASDAQGS:EVRG)</v>
      </c>
      <c r="D284" t="str">
        <v>ESCO Technologies Inc. (NYSE:ESE)</v>
      </c>
      <c r="E284" t="str">
        <v>Kratos Defense &amp; Security Solutions, Inc. (NASDAQGS:KTOS)</v>
      </c>
      <c r="F284" t="str">
        <v>Morningstar, Inc. (NASDAQGS:MORN)</v>
      </c>
      <c r="G284" t="str">
        <v>Frequency Electronics, Inc. (NASDAQGM:FEIM)</v>
      </c>
      <c r="H284" t="str">
        <v>Integral Ad Science Holding Corp. (NASDAQGS:IAS)</v>
      </c>
      <c r="I284" t="str">
        <v>RPC, Inc. (NYSE:RES)</v>
      </c>
    </row>
    <row r="285" spans="1:9" x14ac:dyDescent="0.45">
      <c r="A285" t="str">
        <v>Evercore Inc. (NYSE:EVR)</v>
      </c>
      <c r="B285" t="str">
        <v>Encompass Health Corporation (NYSE:EHC)</v>
      </c>
      <c r="C285" t="str">
        <v>EverQuote, Inc. (NASDAQGM:EVER)</v>
      </c>
      <c r="D285" t="str">
        <v>Euronet Worldwide, Inc. (NASDAQGS:EEFT)</v>
      </c>
      <c r="E285" t="str">
        <v>Landsea Homes Corporation (NASDAQCM:LSEA)</v>
      </c>
      <c r="F285" t="str">
        <v>Motorola Solutions, Inc. (NYSE:MSI)</v>
      </c>
      <c r="G285" t="str">
        <v>Fresh Del Monte Produce Inc. (NYSE:FDP)</v>
      </c>
      <c r="H285" t="str">
        <v>Interface, Inc. (NASDAQGS:TILE)</v>
      </c>
      <c r="I285" t="str">
        <v>S&amp;P Global Inc. (NYSE:SPGI)</v>
      </c>
    </row>
    <row r="286" spans="1:9" x14ac:dyDescent="0.45">
      <c r="A286" t="str">
        <v>Evergy, Inc. (NASDAQGS:EVRG)</v>
      </c>
      <c r="B286" t="str">
        <v>Enerpac Tool Group Corp. (NYSE:EPAC)</v>
      </c>
      <c r="C286" t="str">
        <v>EVERTEC, Inc. (NYSE:EVTC)</v>
      </c>
      <c r="D286" t="str">
        <v>Evercore Inc. (NYSE:EVR)</v>
      </c>
      <c r="E286" t="str">
        <v>Lazard, Inc. (NYSE:LAZ)</v>
      </c>
      <c r="F286" t="str">
        <v>Mueller Industries, Inc. (NYSE:MLI)</v>
      </c>
      <c r="G286" t="str">
        <v>FRP Holdings, Inc. (NASDAQGS:FRPH)</v>
      </c>
      <c r="H286" t="str">
        <v>International Seaways, Inc. (NYSE:INSW)</v>
      </c>
      <c r="I286" t="str">
        <v>Saratoga Investment Corp. (NYSE:SAR)</v>
      </c>
    </row>
    <row r="287" spans="1:9" x14ac:dyDescent="0.45">
      <c r="A287" t="str">
        <v>EverQuote, Inc. (NASDAQGM:EVER)</v>
      </c>
      <c r="B287" t="str">
        <v>Enova International, Inc. (NYSE:ENVA)</v>
      </c>
      <c r="C287" t="str">
        <v>Expeditors International of Washington, Inc. (NYSE:EXPD)</v>
      </c>
      <c r="D287" t="str">
        <v>Evergy, Inc. (NASDAQGS:EVRG)</v>
      </c>
      <c r="E287" t="str">
        <v>LCI Industries (NYSE:LCII)</v>
      </c>
      <c r="F287" t="str">
        <v>N-able, Inc. (NYSE:NABL)</v>
      </c>
      <c r="G287" t="str">
        <v>Gambling.com Group Limited (NASDAQGM:GAMB)</v>
      </c>
      <c r="H287" t="str">
        <v>Investar Holding Corporation (NASDAQGM:ISTR)</v>
      </c>
      <c r="I287" t="str">
        <v>ScanSource, Inc. (NASDAQGS:SCSC)</v>
      </c>
    </row>
    <row r="288" spans="1:9" x14ac:dyDescent="0.45">
      <c r="A288" t="str">
        <v>EVERTEC, Inc. (NYSE:EVTC)</v>
      </c>
      <c r="B288" t="str">
        <v>Enpro Inc. (NYSE:NPO)</v>
      </c>
      <c r="C288" t="str">
        <v>Fair Isaac Corporation (NYSE:FICO)</v>
      </c>
      <c r="D288" t="str">
        <v>EverQuote, Inc. (NASDAQGM:EVER)</v>
      </c>
      <c r="E288" t="str">
        <v>Light &amp; Wonder, Inc. (NASDAQGS:LNW)</v>
      </c>
      <c r="F288" t="str">
        <v>Nasdaq, Inc. (NASDAQGS:NDAQ)</v>
      </c>
      <c r="G288" t="str">
        <v>Garmin Ltd. (NYSE:GRMN)</v>
      </c>
      <c r="H288" t="str">
        <v>Iridium Communications Inc. (NASDAQGS:IRDM)</v>
      </c>
      <c r="I288" t="str">
        <v>Scorpio Tankers Inc. (NYSE:STNG)</v>
      </c>
    </row>
    <row r="289" spans="1:9" x14ac:dyDescent="0.45">
      <c r="A289" t="str">
        <v>Excelerate Energy, Inc. (NYSE:EE)</v>
      </c>
      <c r="B289" t="str">
        <v>Enterprise Financial Services Corp (NASDAQGS:EFSC)</v>
      </c>
      <c r="C289" t="str">
        <v>Farmers &amp; Merchants Bancorp, Inc. (NASDAQCM:FMAO)</v>
      </c>
      <c r="D289" t="str">
        <v>EVERTEC, Inc. (NYSE:EVTC)</v>
      </c>
      <c r="E289" t="str">
        <v>Lindblad Expeditions Holdings, Inc. (NASDAQCM:LIND)</v>
      </c>
      <c r="F289" t="str">
        <v>Natera, Inc. (NASDAQGS:NTRA)</v>
      </c>
      <c r="G289" t="str">
        <v>GE Vernova Inc. (NYSE:GEV)</v>
      </c>
      <c r="H289" t="str">
        <v>Ituran Location and Control Ltd. (NASDAQGS:ITRN)</v>
      </c>
      <c r="I289" t="str">
        <v>Select Water Solutions, Inc. (NYSE:WTTR)</v>
      </c>
    </row>
    <row r="290" spans="1:9" x14ac:dyDescent="0.45">
      <c r="A290" t="str">
        <v>Expeditors International of Washington, Inc. (NYSE:EXPD)</v>
      </c>
      <c r="B290" t="str">
        <v>EPAM Systems, Inc. (NYSE:EPAM)</v>
      </c>
      <c r="C290" t="str">
        <v>Federal Signal Corporation (NYSE:FSS)</v>
      </c>
      <c r="D290" t="str">
        <v>Excelerate Energy, Inc. (NYSE:EE)</v>
      </c>
      <c r="E290" t="str">
        <v>LINKBANCORP, Inc. (NASDAQCM:LNKB)</v>
      </c>
      <c r="F290" t="str">
        <v>Nathan's Famous, Inc. (NASDAQGS:NATH)</v>
      </c>
      <c r="G290" t="str">
        <v>Genco Shipping &amp; Trading Limited (NYSE:GNK)</v>
      </c>
      <c r="H290" t="str">
        <v>J&amp;J Snack Foods Corp. (NASDAQGS:JJSF)</v>
      </c>
      <c r="I290" t="str">
        <v>Sierra Bancorp (NASDAQGS:BSRR)</v>
      </c>
    </row>
    <row r="291" spans="1:9" x14ac:dyDescent="0.45">
      <c r="A291" t="str">
        <v>Fair Isaac Corporation (NYSE:FICO)</v>
      </c>
      <c r="B291" t="str">
        <v>Equity LifeStyle Properties, Inc. (NYSE:ELS)</v>
      </c>
      <c r="C291" t="str">
        <v>First Busey Corporation (NASDAQGS:BUSE)</v>
      </c>
      <c r="D291" t="str">
        <v>Fair Isaac Corporation (NYSE:FICO)</v>
      </c>
      <c r="E291" t="str">
        <v>Logan Ridge Finance Corporation (NASDAQGS:LRFC)</v>
      </c>
      <c r="F291" t="str">
        <v>Netflix, Inc. (NASDAQGS:NFLX)</v>
      </c>
      <c r="G291" t="str">
        <v>General Mills, Inc. (NYSE:GIS)</v>
      </c>
      <c r="H291" t="str">
        <v>J.W. Mays, Inc. (NASDAQCM:MAYS)</v>
      </c>
      <c r="I291" t="str">
        <v>SiteOne Landscape Supply, Inc. (NYSE:SITE)</v>
      </c>
    </row>
    <row r="292" spans="1:9" x14ac:dyDescent="0.45">
      <c r="A292" t="str">
        <v>Farmers &amp; Merchants Bancorp, Inc. (NASDAQCM:FMAO)</v>
      </c>
      <c r="B292" t="str">
        <v>ESAB Corporation (NYSE:ESAB)</v>
      </c>
      <c r="C292" t="str">
        <v>First Industrial Realty Trust, Inc. (NYSE:FR)</v>
      </c>
      <c r="D292" t="str">
        <v>Farmers &amp; Merchants Bancorp, Inc. (NASDAQCM:FMAO)</v>
      </c>
      <c r="E292" t="str">
        <v>LTC Properties, Inc. (NYSE:LTC)</v>
      </c>
      <c r="F292" t="str">
        <v>New Jersey Resources Corporation (NYSE:NJR)</v>
      </c>
      <c r="G292" t="str">
        <v>General Motors Company (NYSE:GM)</v>
      </c>
      <c r="H292" t="str">
        <v>Jamf Holding Corp. (NASDAQGS:JAMF)</v>
      </c>
      <c r="I292" t="str">
        <v>Sitio Royalties Corp. (NYSE:STR)</v>
      </c>
    </row>
    <row r="293" spans="1:9" x14ac:dyDescent="0.45">
      <c r="A293" t="str">
        <v>Federal Signal Corporation (NYSE:FSS)</v>
      </c>
      <c r="B293" t="str">
        <v>ESCO Technologies Inc. (NYSE:ESE)</v>
      </c>
      <c r="C293" t="str">
        <v>FirstEnergy Corp. (NYSE:FE)</v>
      </c>
      <c r="D293" t="str">
        <v>Federal Signal Corporation (NYSE:FSS)</v>
      </c>
      <c r="E293" t="str">
        <v>Luxfer Holdings PLC (NYSE:LXFR)</v>
      </c>
      <c r="F293" t="str">
        <v>NextEra Energy Partners, LP (NYSE:NEP)</v>
      </c>
      <c r="G293" t="str">
        <v>Gilead Sciences, Inc. (NASDAQGS:GILD)</v>
      </c>
      <c r="H293" t="str">
        <v>John Marshall Bancorp, Inc. (NASDAQCM:JMSB)</v>
      </c>
      <c r="I293" t="str">
        <v>Sprouts Farmers Market, Inc. (NASDAQGS:SFM)</v>
      </c>
    </row>
    <row r="294" spans="1:9" x14ac:dyDescent="0.45">
      <c r="A294" t="str">
        <v>Federated Hermes, Inc. (NYSE:FHI)</v>
      </c>
      <c r="B294" t="str">
        <v>Euronet Worldwide, Inc. (NASDAQGS:EEFT)</v>
      </c>
      <c r="C294" t="str">
        <v>Flowers Foods, Inc. (NYSE:FLO)</v>
      </c>
      <c r="D294" t="str">
        <v>Federated Hermes, Inc. (NYSE:FHI)</v>
      </c>
      <c r="E294" t="str">
        <v>Lyft, Inc. (NASDAQGS:LYFT)</v>
      </c>
      <c r="F294" t="str">
        <v>Nomad Foods Limited (NYSE:NOMD)</v>
      </c>
      <c r="G294" t="str">
        <v>Gladstone Commercial Corporation (NASDAQGS:GOOD)</v>
      </c>
      <c r="H294" t="str">
        <v>Kadant Inc. (NYSE:KAI)</v>
      </c>
      <c r="I294" t="str">
        <v>SR Bancorp, Inc. (NASDAQCM:SRBK)</v>
      </c>
    </row>
    <row r="295" spans="1:9" x14ac:dyDescent="0.45">
      <c r="A295" t="str">
        <v>First Busey Corporation (NASDAQGS:BUSE)</v>
      </c>
      <c r="B295" t="str">
        <v>Evercore Inc. (NYSE:EVR)</v>
      </c>
      <c r="C295" t="str">
        <v>Flowserve Corporation (NYSE:FLS)</v>
      </c>
      <c r="D295" t="str">
        <v>First Busey Corporation (NASDAQGS:BUSE)</v>
      </c>
      <c r="E295" t="str">
        <v>Magic Software Enterprises Ltd. (NASDAQGS:MGIC)</v>
      </c>
      <c r="F295" t="str">
        <v>Norfolk Southern Corporation (NYSE:NSC)</v>
      </c>
      <c r="G295" t="str">
        <v>Global Blue Group Holding AG (NYSE:GB)</v>
      </c>
      <c r="H295" t="str">
        <v>Karat Packaging Inc. (NASDAQGS:KRT)</v>
      </c>
      <c r="I295" t="str">
        <v>Stagwell Inc. (NASDAQGS:STGW)</v>
      </c>
    </row>
    <row r="296" spans="1:9" x14ac:dyDescent="0.45">
      <c r="A296" t="str">
        <v>First Industrial Realty Trust, Inc. (NYSE:FR)</v>
      </c>
      <c r="B296" t="str">
        <v>Evergy, Inc. (NASDAQGS:EVRG)</v>
      </c>
      <c r="C296" t="str">
        <v>Flushing Financial Corporation (NASDAQGS:FFIC)</v>
      </c>
      <c r="D296" t="str">
        <v>First Industrial Realty Trust, Inc. (NYSE:FR)</v>
      </c>
      <c r="E296" t="str">
        <v>Magnite, Inc. (NASDAQGS:MGNI)</v>
      </c>
      <c r="F296" t="str">
        <v>Northwest Pipe Company (NASDAQGS:NWPX)</v>
      </c>
      <c r="G296" t="str">
        <v>Global Partners LP (NYSE:GLP)</v>
      </c>
      <c r="H296" t="str">
        <v>Kimball Electronics, Inc. (NASDAQGS:KE)</v>
      </c>
      <c r="I296" t="str">
        <v>Stellar Bancorp, Inc. (NYSE:STEL)</v>
      </c>
    </row>
    <row r="297" spans="1:9" x14ac:dyDescent="0.45">
      <c r="A297" t="str">
        <v>FirstEnergy Corp. (NYSE:FE)</v>
      </c>
      <c r="B297" t="str">
        <v>EverQuote, Inc. (NASDAQGM:EVER)</v>
      </c>
      <c r="C297" t="str">
        <v>FMC Corporation (NYSE:FMC)</v>
      </c>
      <c r="D297" t="str">
        <v>FirstEnergy Corp. (NYSE:FE)</v>
      </c>
      <c r="E297" t="str">
        <v>Markel Group Inc. (NYSE:MKL)</v>
      </c>
      <c r="F297" t="str">
        <v>Nova Ltd. (NASDAQGS:NVMI)</v>
      </c>
      <c r="G297" t="str">
        <v>Global Payments Inc. (NYSE:GPN)</v>
      </c>
      <c r="H297" t="str">
        <v>Kimbell Royalty Partners, LP (NYSE:KRP)</v>
      </c>
      <c r="I297" t="str">
        <v>Stifel Financial Corp. (NYSE:SF)</v>
      </c>
    </row>
    <row r="298" spans="1:9" x14ac:dyDescent="0.45">
      <c r="A298" t="str">
        <v>Flowers Foods, Inc. (NYSE:FLO)</v>
      </c>
      <c r="B298" t="str">
        <v>EVERTEC, Inc. (NYSE:EVTC)</v>
      </c>
      <c r="C298" t="str">
        <v>FormFactor, Inc. (NASDAQGS:FORM)</v>
      </c>
      <c r="D298" t="str">
        <v>Flowers Foods, Inc. (NYSE:FLO)</v>
      </c>
      <c r="E298" t="str">
        <v>Marriott Vacations Worldwide Corporation (NYSE:VAC)</v>
      </c>
      <c r="F298" t="str">
        <v>Nutanix, Inc. (NASDAQGS:NTNX)</v>
      </c>
      <c r="G298" t="str">
        <v>Global Self Storage, Inc. (NASDAQCM:SELF)</v>
      </c>
      <c r="H298" t="str">
        <v>Kimco Realty Corporation (NYSE:KIM)</v>
      </c>
      <c r="I298" t="str">
        <v>Strategic Education, Inc. (NASDAQGS:STRA)</v>
      </c>
    </row>
    <row r="299" spans="1:9" x14ac:dyDescent="0.45">
      <c r="A299" t="str">
        <v>Flowserve Corporation (NYSE:FLS)</v>
      </c>
      <c r="B299" t="str">
        <v>Excelerate Energy, Inc. (NYSE:EE)</v>
      </c>
      <c r="C299" t="str">
        <v>Fortinet, Inc. (NASDAQGS:FTNT)</v>
      </c>
      <c r="D299" t="str">
        <v>Flowserve Corporation (NYSE:FLS)</v>
      </c>
      <c r="E299" t="str">
        <v>Mattel, Inc. (NASDAQGS:MAT)</v>
      </c>
      <c r="F299" t="str">
        <v>Nuveen Variable Rate Preferred &amp; Income Fund (NYSE:NPFD)</v>
      </c>
      <c r="G299" t="str">
        <v>Globus Medical, Inc. (NYSE:GMED)</v>
      </c>
      <c r="H299" t="str">
        <v>KinderCare Learning Companies, Inc. (NYSE:KLC)</v>
      </c>
      <c r="I299" t="str">
        <v>Synchrony Financial (NYSE:SYF)</v>
      </c>
    </row>
    <row r="300" spans="1:9" x14ac:dyDescent="0.45">
      <c r="A300" t="str">
        <v>Flushing Financial Corporation (NASDAQGS:FFIC)</v>
      </c>
      <c r="B300" t="str">
        <v>Expeditors International of Washington, Inc. (NYSE:EXPD)</v>
      </c>
      <c r="C300" t="str">
        <v>Frequency Electronics, Inc. (NASDAQGM:FEIM)</v>
      </c>
      <c r="D300" t="str">
        <v>Flushing Financial Corporation (NASDAQGS:FFIC)</v>
      </c>
      <c r="E300" t="str">
        <v>Maximus, Inc. (NYSE:MMS)</v>
      </c>
      <c r="F300" t="str">
        <v>NXP Semiconductors N.V. (NASDAQGS:NXPI)</v>
      </c>
      <c r="G300" t="str">
        <v>Golden Ocean Group Limited (NASDAQGS:GOGL)</v>
      </c>
      <c r="H300" t="str">
        <v>Knight-Swift Transportation Holdings Inc. (NYSE:KNX)</v>
      </c>
      <c r="I300" t="str">
        <v>Targa Resources Corp. (NYSE:TRGP)</v>
      </c>
    </row>
    <row r="301" spans="1:9" x14ac:dyDescent="0.45">
      <c r="A301" t="str">
        <v>FMC Corporation (NYSE:FMC)</v>
      </c>
      <c r="B301" t="str">
        <v>Fair Isaac Corporation (NYSE:FICO)</v>
      </c>
      <c r="C301" t="str">
        <v>Fresh Del Monte Produce Inc. (NYSE:FDP)</v>
      </c>
      <c r="D301" t="str">
        <v>FONAR Corporation (NASDAQCM:FONR)</v>
      </c>
      <c r="E301" t="str">
        <v>Mayville Engineering Company, Inc. (NYSE:MEC)</v>
      </c>
      <c r="F301" t="str">
        <v>Onto Innovation Inc. (NYSE:ONTO)</v>
      </c>
      <c r="G301" t="str">
        <v>Graham Corporation (NYSE:GHM)</v>
      </c>
      <c r="H301" t="str">
        <v>Kodiak Gas Services, Inc. (NYSE:KGS)</v>
      </c>
      <c r="I301" t="str">
        <v>TE Connectivity plc (NYSE:TEL)</v>
      </c>
    </row>
    <row r="302" spans="1:9" x14ac:dyDescent="0.45">
      <c r="A302" t="str">
        <v>FONAR Corporation (NASDAQCM:FONR)</v>
      </c>
      <c r="B302" t="str">
        <v>Farmers &amp; Merchants Bancorp, Inc. (NASDAQCM:FMAO)</v>
      </c>
      <c r="C302" t="str">
        <v>FRP Holdings, Inc. (NASDAQGS:FRPH)</v>
      </c>
      <c r="D302" t="str">
        <v>Fortinet, Inc. (NASDAQGS:FTNT)</v>
      </c>
      <c r="E302" t="str">
        <v>McGrath RentCorp (NASDAQGS:MGRC)</v>
      </c>
      <c r="F302" t="str">
        <v>Orion Group Holdings, Inc. (NYSE:ORN)</v>
      </c>
      <c r="G302" t="str">
        <v>Graham Holdings Company (NYSE:GHC)</v>
      </c>
      <c r="H302" t="str">
        <v>Kratos Defense &amp; Security Solutions, Inc. (NASDAQGS:KTOS)</v>
      </c>
      <c r="I302" t="str">
        <v>Tenet Healthcare Corporation (NYSE:THC)</v>
      </c>
    </row>
    <row r="303" spans="1:9" x14ac:dyDescent="0.45">
      <c r="A303" t="str">
        <v>FormFactor, Inc. (NASDAQGS:FORM)</v>
      </c>
      <c r="B303" t="str">
        <v>Federal Signal Corporation (NYSE:FSS)</v>
      </c>
      <c r="C303" t="str">
        <v>Gambling.com Group Limited (NASDAQGM:GAMB)</v>
      </c>
      <c r="D303" t="str">
        <v>Frequency Electronics, Inc. (NASDAQGM:FEIM)</v>
      </c>
      <c r="E303" t="str">
        <v>Medtronic plc (NYSE:MDT)</v>
      </c>
      <c r="F303" t="str">
        <v>Otis Worldwide Corporation (NYSE:OTIS)</v>
      </c>
      <c r="G303" t="str">
        <v>Great Lakes Dredge &amp; Dock Corporation (NASDAQGS:GLDD)</v>
      </c>
      <c r="H303" t="str">
        <v>L3Harris Technologies, Inc. (NYSE:LHX)</v>
      </c>
      <c r="I303" t="str">
        <v>Texas Roadhouse, Inc. (NASDAQGS:TXRH)</v>
      </c>
    </row>
    <row r="304" spans="1:9" x14ac:dyDescent="0.45">
      <c r="A304" t="str">
        <v>Fortinet, Inc. (NASDAQGS:FTNT)</v>
      </c>
      <c r="B304" t="str">
        <v>Federated Hermes, Inc. (NYSE:FHI)</v>
      </c>
      <c r="C304" t="str">
        <v>Garmin Ltd. (NYSE:GRMN)</v>
      </c>
      <c r="D304" t="str">
        <v>Fresh Del Monte Produce Inc. (NYSE:FDP)</v>
      </c>
      <c r="E304" t="str">
        <v>Mercury General Corporation (NYSE:MCY)</v>
      </c>
      <c r="F304" t="str">
        <v>Owens Corning (NYSE:OC)</v>
      </c>
      <c r="G304" t="str">
        <v>Green Plains Inc. (NASDAQGS:GPRE)</v>
      </c>
      <c r="H304" t="str">
        <v>Landsea Homes Corporation (NASDAQCM:LSEA)</v>
      </c>
      <c r="I304" t="str">
        <v>The Andersons, Inc. (NASDAQGS:ANDE)</v>
      </c>
    </row>
    <row r="305" spans="1:9" x14ac:dyDescent="0.45">
      <c r="A305" t="str">
        <v>Frequency Electronics, Inc. (NASDAQGM:FEIM)</v>
      </c>
      <c r="B305" t="str">
        <v>First Busey Corporation (NASDAQGS:BUSE)</v>
      </c>
      <c r="C305" t="str">
        <v>GE Vernova Inc. (NYSE:GEV)</v>
      </c>
      <c r="D305" t="str">
        <v>FRP Holdings, Inc. (NASDAQGS:FRPH)</v>
      </c>
      <c r="E305" t="str">
        <v>Meridian Corporation (NASDAQGS:MRBK)</v>
      </c>
      <c r="F305" t="str">
        <v>Packaging Corporation of America (NYSE:PKG)</v>
      </c>
      <c r="G305" t="str">
        <v>Greenfire Resources Ltd. (NYSE:GFR)</v>
      </c>
      <c r="H305" t="str">
        <v>Lazard, Inc. (NYSE:LAZ)</v>
      </c>
      <c r="I305" t="str">
        <v>The AZEK Company Inc. (NYSE:AZEK)</v>
      </c>
    </row>
    <row r="306" spans="1:9" x14ac:dyDescent="0.45">
      <c r="A306" t="str">
        <v>Fresh Del Monte Produce Inc. (NYSE:FDP)</v>
      </c>
      <c r="B306" t="str">
        <v>First Industrial Realty Trust, Inc. (NYSE:FR)</v>
      </c>
      <c r="C306" t="str">
        <v>Genco Shipping &amp; Trading Limited (NYSE:GNK)</v>
      </c>
      <c r="D306" t="str">
        <v>Gambling.com Group Limited (NASDAQGM:GAMB)</v>
      </c>
      <c r="E306" t="str">
        <v>MetLife, Inc. (NYSE:MET)</v>
      </c>
      <c r="F306" t="str">
        <v>Parker-Hannifin Corporation (NYSE:PH)</v>
      </c>
      <c r="G306" t="str">
        <v>Greenlight Capital Re, Ltd. (NASDAQGS:GLRE)</v>
      </c>
      <c r="H306" t="str">
        <v>LegalZoom.com, Inc. (NASDAQGS:LZ)</v>
      </c>
      <c r="I306" t="str">
        <v>The Boston Beer Company, Inc. (NYSE:SAM)</v>
      </c>
    </row>
    <row r="307" spans="1:9" x14ac:dyDescent="0.45">
      <c r="A307" t="str">
        <v>FRP Holdings, Inc. (NASDAQGS:FRPH)</v>
      </c>
      <c r="B307" t="str">
        <v>FirstEnergy Corp. (NYSE:FE)</v>
      </c>
      <c r="C307" t="str">
        <v>General Mills, Inc. (NYSE:GIS)</v>
      </c>
      <c r="D307" t="str">
        <v>GE Vernova Inc. (NYSE:GEV)</v>
      </c>
      <c r="E307" t="str">
        <v>Microsoft Corporation (NASDAQGS:MSFT)</v>
      </c>
      <c r="F307" t="str">
        <v>Paycom Software, Inc. (NYSE:PAYC)</v>
      </c>
      <c r="G307" t="str">
        <v>Grindr Inc. (NYSE:GRND)</v>
      </c>
      <c r="H307" t="str">
        <v>LifeStance Health Group, Inc. (NASDAQGS:LFST)</v>
      </c>
      <c r="I307" t="str">
        <v>The Clorox Company (NYSE:CLX)</v>
      </c>
    </row>
    <row r="308" spans="1:9" x14ac:dyDescent="0.45">
      <c r="A308" t="str">
        <v>Gambling.com Group Limited (NASDAQGM:GAMB)</v>
      </c>
      <c r="B308" t="str">
        <v>Flowers Foods, Inc. (NYSE:FLO)</v>
      </c>
      <c r="C308" t="str">
        <v>Gentex Corporation (NASDAQGS:GNTX)</v>
      </c>
      <c r="D308" t="str">
        <v>Genco Shipping &amp; Trading Limited (NYSE:GNK)</v>
      </c>
      <c r="E308" t="str">
        <v>Millicom International Cellular S.A. (NASDAQGS:TIGO)</v>
      </c>
      <c r="F308" t="str">
        <v>Paylocity Holding Corporation (NASDAQGS:PCTY)</v>
      </c>
      <c r="G308" t="str">
        <v>Grocery Outlet Holding Corp. (NASDAQGS:GO)</v>
      </c>
      <c r="H308" t="str">
        <v>Light &amp; Wonder, Inc. (NASDAQGS:LNW)</v>
      </c>
      <c r="I308" t="str">
        <v>The InterGroup Corporation (NASDAQCM:INTG)</v>
      </c>
    </row>
    <row r="309" spans="1:9" x14ac:dyDescent="0.45">
      <c r="A309" t="str">
        <v>Garmin Ltd. (NYSE:GRMN)</v>
      </c>
      <c r="B309" t="str">
        <v>Flowserve Corporation (NYSE:FLS)</v>
      </c>
      <c r="C309" t="str">
        <v>Gladstone Commercial Corporation (NASDAQGS:GOOD)</v>
      </c>
      <c r="D309" t="str">
        <v>General Mills, Inc. (NYSE:GIS)</v>
      </c>
      <c r="E309" t="str">
        <v>Mission Produce, Inc. (NASDAQGS:AVO)</v>
      </c>
      <c r="F309" t="str">
        <v>PC Connection, Inc. (NASDAQGS:CNXN)</v>
      </c>
      <c r="G309" t="str">
        <v>Harmonic Inc. (NASDAQGS:HLIT)</v>
      </c>
      <c r="H309" t="str">
        <v>Limoneira Company (NASDAQGS:LMNR)</v>
      </c>
      <c r="I309" t="str">
        <v>The New York Times Company (NYSE:NYT)</v>
      </c>
    </row>
    <row r="310" spans="1:9" x14ac:dyDescent="0.45">
      <c r="A310" t="str">
        <v>GE Vernova Inc. (NYSE:GEV)</v>
      </c>
      <c r="B310" t="str">
        <v>Flushing Financial Corporation (NASDAQGS:FFIC)</v>
      </c>
      <c r="C310" t="str">
        <v>Global Blue Group Holding AG (NYSE:GB)</v>
      </c>
      <c r="D310" t="str">
        <v>General Motors Company (NYSE:GM)</v>
      </c>
      <c r="E310" t="str">
        <v>MKS Instruments, Inc. (NASDAQGS:MKSI)</v>
      </c>
      <c r="F310" t="str">
        <v>Permian Resources Corporation (NYSE:PR)</v>
      </c>
      <c r="G310" t="str">
        <v>Hayward Holdings, Inc. (NYSE:HAYW)</v>
      </c>
      <c r="H310" t="str">
        <v>Lindblad Expeditions Holdings, Inc. (NASDAQCM:LIND)</v>
      </c>
      <c r="I310" t="str">
        <v>The Toro Company (NYSE:TTC)</v>
      </c>
    </row>
    <row r="311" spans="1:9" x14ac:dyDescent="0.45">
      <c r="A311" t="str">
        <v>Genco Shipping &amp; Trading Limited (NYSE:GNK)</v>
      </c>
      <c r="B311" t="str">
        <v>FMC Corporation (NYSE:FMC)</v>
      </c>
      <c r="C311" t="str">
        <v>Global Partners LP (NYSE:GLP)</v>
      </c>
      <c r="D311" t="str">
        <v>Gentex Corporation (NASDAQGS:GNTX)</v>
      </c>
      <c r="E311" t="str">
        <v>MoneyLion Inc. (NYSE:ML)</v>
      </c>
      <c r="F311" t="str">
        <v>Phibro Animal Health Corporation (NASDAQGM:PAHC)</v>
      </c>
      <c r="G311" t="str">
        <v>Healthcare Services Group, Inc. (NASDAQGS:HCSG)</v>
      </c>
      <c r="H311" t="str">
        <v>LINKBANCORP, Inc. (NASDAQCM:LNKB)</v>
      </c>
      <c r="I311" t="str">
        <v>TPG RE Finance Trust, Inc. (NYSE:TRTX)</v>
      </c>
    </row>
    <row r="312" spans="1:9" x14ac:dyDescent="0.45">
      <c r="A312" t="str">
        <v>General Mills, Inc. (NYSE:GIS)</v>
      </c>
      <c r="B312" t="str">
        <v>FONAR Corporation (NASDAQCM:FONR)</v>
      </c>
      <c r="C312" t="str">
        <v>Global Self Storage, Inc. (NASDAQCM:SELF)</v>
      </c>
      <c r="D312" t="str">
        <v>Gilead Sciences, Inc. (NASDAQGS:GILD)</v>
      </c>
      <c r="E312" t="str">
        <v>Morningstar, Inc. (NASDAQGS:MORN)</v>
      </c>
      <c r="F312" t="str">
        <v>PHINIA Inc. (NYSE:PHIN)</v>
      </c>
      <c r="G312" t="str">
        <v>Healthpeak Properties, Inc. (NYSE:DOC)</v>
      </c>
      <c r="H312" t="str">
        <v>Logan Ridge Finance Corporation (NASDAQGS:LRFC)</v>
      </c>
      <c r="I312" t="str">
        <v>Travelzoo (NASDAQGS:TZOO)</v>
      </c>
    </row>
    <row r="313" spans="1:9" x14ac:dyDescent="0.45">
      <c r="A313" t="str">
        <v>General Motors Company (NYSE:GM)</v>
      </c>
      <c r="B313" t="str">
        <v>FormFactor, Inc. (NASDAQGS:FORM)</v>
      </c>
      <c r="C313" t="str">
        <v>Globus Medical, Inc. (NYSE:GMED)</v>
      </c>
      <c r="D313" t="str">
        <v>Gladstone Commercial Corporation (NASDAQGS:GOOD)</v>
      </c>
      <c r="E313" t="str">
        <v>Motorola Solutions, Inc. (NYSE:MSI)</v>
      </c>
      <c r="F313" t="str">
        <v>Pilgrim's Pride Corporation (NASDAQGS:PPC)</v>
      </c>
      <c r="G313" t="str">
        <v>HealthStream, Inc. (NASDAQGS:HSTM)</v>
      </c>
      <c r="H313" t="str">
        <v>LTC Properties, Inc. (NYSE:LTC)</v>
      </c>
      <c r="I313" t="str">
        <v>Tri Pointe Homes, Inc. (NYSE:TPH)</v>
      </c>
    </row>
    <row r="314" spans="1:9" x14ac:dyDescent="0.45">
      <c r="A314" t="str">
        <v>Gentex Corporation (NASDAQGS:GNTX)</v>
      </c>
      <c r="B314" t="str">
        <v>Fortinet, Inc. (NASDAQGS:FTNT)</v>
      </c>
      <c r="C314" t="str">
        <v>Golden Ocean Group Limited (NASDAQGS:GOGL)</v>
      </c>
      <c r="D314" t="str">
        <v>Global Blue Group Holding AG (NYSE:GB)</v>
      </c>
      <c r="E314" t="str">
        <v>Mueller Industries, Inc. (NYSE:MLI)</v>
      </c>
      <c r="F314" t="str">
        <v>Pinnacle West Capital Corporation (NYSE:PNW)</v>
      </c>
      <c r="G314" t="str">
        <v>Helios Technologies, Inc. (NYSE:HLIO)</v>
      </c>
      <c r="H314" t="str">
        <v>Lyft, Inc. (NASDAQGS:LYFT)</v>
      </c>
      <c r="I314" t="str">
        <v>Trip.com Group Limited (NASDAQGS:TCOM)</v>
      </c>
    </row>
    <row r="315" spans="1:9" x14ac:dyDescent="0.45">
      <c r="A315" t="str">
        <v>Gilead Sciences, Inc. (NASDAQGS:GILD)</v>
      </c>
      <c r="B315" t="str">
        <v>Frequency Electronics, Inc. (NASDAQGM:FEIM)</v>
      </c>
      <c r="C315" t="str">
        <v>Graham Corporation (NYSE:GHM)</v>
      </c>
      <c r="D315" t="str">
        <v>Global Payments Inc. (NYSE:GPN)</v>
      </c>
      <c r="E315" t="str">
        <v>N-able, Inc. (NYSE:NABL)</v>
      </c>
      <c r="F315" t="str">
        <v>Plains All American Pipeline, L.P. (NASDAQGS:PAA)</v>
      </c>
      <c r="G315" t="str">
        <v>Hennessy Advisors, Inc. (NASDAQGM:HNNA)</v>
      </c>
      <c r="H315" t="str">
        <v>Magic Software Enterprises Ltd. (NASDAQGS:MGIC)</v>
      </c>
      <c r="I315" t="str">
        <v>Turtle Beach Corporation (NASDAQGM:HEAR)</v>
      </c>
    </row>
    <row r="316" spans="1:9" x14ac:dyDescent="0.45">
      <c r="A316" t="str">
        <v>Gladstone Commercial Corporation (NASDAQGS:GOOD)</v>
      </c>
      <c r="B316" t="str">
        <v>Fresh Del Monte Produce Inc. (NYSE:FDP)</v>
      </c>
      <c r="C316" t="str">
        <v>Graham Holdings Company (NYSE:GHC)</v>
      </c>
      <c r="D316" t="str">
        <v>Global Self Storage, Inc. (NASDAQCM:SELF)</v>
      </c>
      <c r="E316" t="str">
        <v>Natera, Inc. (NASDAQGS:NTRA)</v>
      </c>
      <c r="F316" t="str">
        <v>Plains GP Holdings, L.P. (NASDAQGS:PAGP)</v>
      </c>
      <c r="G316" t="str">
        <v>Hewlett Packard Enterprise Company (NYSE:HPE)</v>
      </c>
      <c r="H316" t="str">
        <v>Maplebear Inc. (NASDAQGS:CART)</v>
      </c>
      <c r="I316" t="str">
        <v>United Parcel Service, Inc. (NYSE:UPS)</v>
      </c>
    </row>
    <row r="317" spans="1:9" x14ac:dyDescent="0.45">
      <c r="A317" t="str">
        <v>Global Blue Group Holding AG (NYSE:GB)</v>
      </c>
      <c r="B317" t="str">
        <v>FRP Holdings, Inc. (NASDAQGS:FRPH)</v>
      </c>
      <c r="C317" t="str">
        <v>Great Lakes Dredge &amp; Dock Corporation (NASDAQGS:GLDD)</v>
      </c>
      <c r="D317" t="str">
        <v>Globus Medical, Inc. (NYSE:GMED)</v>
      </c>
      <c r="E317" t="str">
        <v>Nathan's Famous, Inc. (NASDAQGS:NATH)</v>
      </c>
      <c r="F317" t="str">
        <v>Planet Fitness, Inc. (NYSE:PLNT)</v>
      </c>
      <c r="G317" t="str">
        <v>Hillman Solutions Corp. (NASDAQGM:HLMN)</v>
      </c>
      <c r="H317" t="str">
        <v>Markel Group Inc. (NYSE:MKL)</v>
      </c>
      <c r="I317" t="str">
        <v>US Foods Holding Corp. (NYSE:USFD)</v>
      </c>
    </row>
    <row r="318" spans="1:9" x14ac:dyDescent="0.45">
      <c r="A318" t="str">
        <v>Global Partners LP (NYSE:GLP)</v>
      </c>
      <c r="B318" t="str">
        <v>Gambling.com Group Limited (NASDAQGM:GAMB)</v>
      </c>
      <c r="C318" t="str">
        <v>Green Plains Inc. (NASDAQGS:GPRE)</v>
      </c>
      <c r="D318" t="str">
        <v>Golden Ocean Group Limited (NASDAQGS:GOGL)</v>
      </c>
      <c r="E318" t="str">
        <v>Natural Gas Services Group, Inc. (NYSE:NGS)</v>
      </c>
      <c r="F318" t="str">
        <v>PlayAGS, Inc. (NYSE:AGS)</v>
      </c>
      <c r="G318" t="str">
        <v>Hologic, Inc. (NASDAQGS:HOLX)</v>
      </c>
      <c r="H318" t="str">
        <v>MarketAxess Holdings Inc. (NASDAQGS:MKTX)</v>
      </c>
      <c r="I318" t="str">
        <v>USCB Financial Holdings, Inc. (NASDAQGM:USCB)</v>
      </c>
    </row>
    <row r="319" spans="1:9" x14ac:dyDescent="0.45">
      <c r="A319" t="str">
        <v>Global Payments Inc. (NYSE:GPN)</v>
      </c>
      <c r="B319" t="str">
        <v>Garmin Ltd. (NYSE:GRMN)</v>
      </c>
      <c r="C319" t="str">
        <v>Greenfire Resources Ltd. (NYSE:GFR)</v>
      </c>
      <c r="D319" t="str">
        <v>Graham Corporation (NYSE:GHM)</v>
      </c>
      <c r="E319" t="str">
        <v>Navigator Holdings Ltd. (NYSE:NVGS)</v>
      </c>
      <c r="F319" t="str">
        <v>Potbelly Corporation (NASDAQGS:PBPB)</v>
      </c>
      <c r="G319" t="str">
        <v>Horace Mann Educators Corporation (NYSE:HMN)</v>
      </c>
      <c r="H319" t="str">
        <v>Marriott Vacations Worldwide Corporation (NYSE:VAC)</v>
      </c>
      <c r="I319" t="str">
        <v>Vail Resorts, Inc. (NYSE:MTN)</v>
      </c>
    </row>
    <row r="320" spans="1:9" x14ac:dyDescent="0.45">
      <c r="A320" t="str">
        <v>Global Self Storage, Inc. (NASDAQCM:SELF)</v>
      </c>
      <c r="B320" t="str">
        <v>GE Vernova Inc. (NYSE:GEV)</v>
      </c>
      <c r="C320" t="str">
        <v>Greenlight Capital Re, Ltd. (NASDAQGS:GLRE)</v>
      </c>
      <c r="D320" t="str">
        <v>Graham Holdings Company (NYSE:GHC)</v>
      </c>
      <c r="E320" t="str">
        <v>Netflix, Inc. (NASDAQGS:NFLX)</v>
      </c>
      <c r="F320" t="str">
        <v>PPG Industries, Inc. (NYSE:PPG)</v>
      </c>
      <c r="G320" t="str">
        <v>Hormel Foods Corporation (NYSE:HRL)</v>
      </c>
      <c r="H320" t="str">
        <v>Mayville Engineering Company, Inc. (NYSE:MEC)</v>
      </c>
      <c r="I320" t="str">
        <v>Valmont Industries, Inc. (NYSE:VMI)</v>
      </c>
    </row>
    <row r="321" spans="1:9" x14ac:dyDescent="0.45">
      <c r="A321" t="str">
        <v>Globus Medical, Inc. (NYSE:GMED)</v>
      </c>
      <c r="B321" t="str">
        <v>Genco Shipping &amp; Trading Limited (NYSE:GNK)</v>
      </c>
      <c r="C321" t="str">
        <v>Grindr Inc. (NYSE:GRND)</v>
      </c>
      <c r="D321" t="str">
        <v>Great Lakes Dredge &amp; Dock Corporation (NASDAQGS:GLDD)</v>
      </c>
      <c r="E321" t="str">
        <v>Newmont Corporation (NYSE:NEM)</v>
      </c>
      <c r="F321" t="str">
        <v>Premier, Inc. (NASDAQGS:PINC)</v>
      </c>
      <c r="G321" t="str">
        <v>Howard Hughes Holdings Inc. (NYSE:HHH)</v>
      </c>
      <c r="H321" t="str">
        <v>McGrath RentCorp (NASDAQGS:MGRC)</v>
      </c>
      <c r="I321" t="str">
        <v>Valvoline Inc. (NYSE:VVV)</v>
      </c>
    </row>
    <row r="322" spans="1:9" x14ac:dyDescent="0.45">
      <c r="A322" t="str">
        <v>Golden Ocean Group Limited (NASDAQGS:GOGL)</v>
      </c>
      <c r="B322" t="str">
        <v>General Mills, Inc. (NYSE:GIS)</v>
      </c>
      <c r="C322" t="str">
        <v>Harmonic Inc. (NASDAQGS:HLIT)</v>
      </c>
      <c r="D322" t="str">
        <v>Green Plains Inc. (NASDAQGS:GPRE)</v>
      </c>
      <c r="E322" t="str">
        <v>NextEra Energy, Inc. (NYSE:NEE)</v>
      </c>
      <c r="F322" t="str">
        <v>Prestige Consumer Healthcare Inc. (NYSE:PBH)</v>
      </c>
      <c r="G322" t="str">
        <v>ICF International, Inc. (NASDAQGS:ICFI)</v>
      </c>
      <c r="H322" t="str">
        <v>Medtronic plc (NYSE:MDT)</v>
      </c>
      <c r="I322" t="str">
        <v>Verisk Analytics, Inc. (NASDAQGS:VRSK)</v>
      </c>
    </row>
    <row r="323" spans="1:9" x14ac:dyDescent="0.45">
      <c r="A323" t="str">
        <v>Graham Corporation (NYSE:GHM)</v>
      </c>
      <c r="B323" t="str">
        <v>General Motors Company (NYSE:GM)</v>
      </c>
      <c r="C323" t="str">
        <v>Hawkins, Inc. (NASDAQGS:HWKN)</v>
      </c>
      <c r="D323" t="str">
        <v>Greenfire Resources Ltd. (NYSE:GFR)</v>
      </c>
      <c r="E323" t="str">
        <v>Nomad Foods Limited (NYSE:NOMD)</v>
      </c>
      <c r="F323" t="str">
        <v>Primo Brands Corporation (NYSE:PRMB)</v>
      </c>
      <c r="G323" t="str">
        <v>IES Holdings, Inc. (NASDAQGM:IESC)</v>
      </c>
      <c r="H323" t="str">
        <v>Mercer International Inc. (NASDAQGS:MERC)</v>
      </c>
      <c r="I323" t="str">
        <v>Viant Technology Inc. (NASDAQGS:DSP)</v>
      </c>
    </row>
    <row r="324" spans="1:9" x14ac:dyDescent="0.45">
      <c r="A324" t="str">
        <v>Graham Holdings Company (NYSE:GHC)</v>
      </c>
      <c r="B324" t="str">
        <v>Gentex Corporation (NASDAQGS:GNTX)</v>
      </c>
      <c r="C324" t="str">
        <v>Haynes International, Inc. (NASDAQGS:HAYN)</v>
      </c>
      <c r="D324" t="str">
        <v>Greenlight Capital Re, Ltd. (NASDAQGS:GLRE)</v>
      </c>
      <c r="E324" t="str">
        <v>Norfolk Southern Corporation (NYSE:NSC)</v>
      </c>
      <c r="F324" t="str">
        <v>Priority Technology Holdings, Inc. (NASDAQCM:PRTH)</v>
      </c>
      <c r="G324" t="str">
        <v>IF Bancorp, Inc. (NASDAQCM:IROQ)</v>
      </c>
      <c r="H324" t="str">
        <v>Mercury General Corporation (NYSE:MCY)</v>
      </c>
      <c r="I324" t="str">
        <v>Vinci Partners Investments Ltd. (NASDAQGS:VINP)</v>
      </c>
    </row>
    <row r="325" spans="1:9" x14ac:dyDescent="0.45">
      <c r="A325" t="str">
        <v>Great Lakes Dredge &amp; Dock Corporation (NASDAQGS:GLDD)</v>
      </c>
      <c r="B325" t="str">
        <v>Gilead Sciences, Inc. (NASDAQGS:GILD)</v>
      </c>
      <c r="C325" t="str">
        <v>Hayward Holdings, Inc. (NYSE:HAYW)</v>
      </c>
      <c r="D325" t="str">
        <v>Grindr Inc. (NYSE:GRND)</v>
      </c>
      <c r="E325" t="str">
        <v>Northrop Grumman Corporation (NYSE:NOC)</v>
      </c>
      <c r="F325" t="str">
        <v>PTC Inc. (NASDAQGS:PTC)</v>
      </c>
      <c r="G325" t="str">
        <v>Illumina, Inc. (NASDAQGS:ILMN)</v>
      </c>
      <c r="H325" t="str">
        <v>Meridian Corporation (NASDAQGS:MRBK)</v>
      </c>
      <c r="I325" t="str">
        <v>Virtus Investment Partners, Inc. (NYSE:VRTS)</v>
      </c>
    </row>
    <row r="326" spans="1:9" x14ac:dyDescent="0.45">
      <c r="A326" t="str">
        <v>Greenfire Resources Ltd. (NYSE:GFR)</v>
      </c>
      <c r="B326" t="str">
        <v>Gladstone Commercial Corporation (NASDAQGS:GOOD)</v>
      </c>
      <c r="C326" t="str">
        <v>Healthcare Services Group, Inc. (NASDAQGS:HCSG)</v>
      </c>
      <c r="D326" t="str">
        <v>Grocery Outlet Holding Corp. (NASDAQGS:GO)</v>
      </c>
      <c r="E326" t="str">
        <v>Northwest Pipe Company (NASDAQGS:NWPX)</v>
      </c>
      <c r="F326" t="str">
        <v>Public Service Enterprise Group Incorporated (NYSE:PEG)</v>
      </c>
      <c r="G326" t="str">
        <v>Ingersoll Rand Inc. (NYSE:IR)</v>
      </c>
      <c r="H326" t="str">
        <v>Microsoft Corporation (NASDAQGS:MSFT)</v>
      </c>
      <c r="I326" t="str">
        <v>Westinghouse Air Brake Technologies Corporation (NYSE:WAB)</v>
      </c>
    </row>
    <row r="327" spans="1:9" x14ac:dyDescent="0.45">
      <c r="A327" t="str">
        <v>Greenlight Capital Re, Ltd. (NASDAQGS:GLRE)</v>
      </c>
      <c r="B327" t="str">
        <v>Global Blue Group Holding AG (NYSE:GB)</v>
      </c>
      <c r="C327" t="str">
        <v>Healthpeak Properties, Inc. (NYSE:DOC)</v>
      </c>
      <c r="D327" t="str">
        <v>Hawkins, Inc. (NASDAQGS:HWKN)</v>
      </c>
      <c r="E327" t="str">
        <v>Nutanix, Inc. (NASDAQGS:NTNX)</v>
      </c>
      <c r="F327" t="str">
        <v>Q2 Holdings, Inc. (NYSE:QTWO)</v>
      </c>
      <c r="G327" t="str">
        <v>Insteel Industries, Inc. (NYSE:IIIN)</v>
      </c>
      <c r="H327" t="str">
        <v>MillerKnoll, Inc. (NASDAQGS:MLKN)</v>
      </c>
      <c r="I327" t="str">
        <v>World Acceptance Corporation (NASDAQGS:WRLD)</v>
      </c>
    </row>
    <row r="328" spans="1:9" x14ac:dyDescent="0.45">
      <c r="A328" t="str">
        <v>Grocery Outlet Holding Corp. (NASDAQGS:GO)</v>
      </c>
      <c r="B328" t="str">
        <v>Global Partners LP (NYSE:GLP)</v>
      </c>
      <c r="C328" t="str">
        <v>HealthStream, Inc. (NASDAQGS:HSTM)</v>
      </c>
      <c r="D328" t="str">
        <v>Haynes International, Inc. (NASDAQGS:HAYN)</v>
      </c>
      <c r="E328" t="str">
        <v>Nuveen Variable Rate Preferred &amp; Income Fund (NYSE:NPFD)</v>
      </c>
      <c r="F328" t="str">
        <v>Qifu Technology, Inc. (NASDAQGS:QFIN)</v>
      </c>
      <c r="G328" t="str">
        <v>Insulet Corporation (NASDAQGS:PODD)</v>
      </c>
      <c r="H328" t="str">
        <v>Millicom International Cellular S.A. (NASDAQGS:TIGO)</v>
      </c>
      <c r="I328" t="str">
        <v>World Kinect Corporation (NYSE:WKC)</v>
      </c>
    </row>
    <row r="329" spans="1:9" x14ac:dyDescent="0.45">
      <c r="A329" t="str">
        <v>Harmonic Inc. (NASDAQGS:HLIT)</v>
      </c>
      <c r="B329" t="str">
        <v>Global Payments Inc. (NYSE:GPN)</v>
      </c>
      <c r="C329" t="str">
        <v>Helios Technologies, Inc. (NYSE:HLIO)</v>
      </c>
      <c r="D329" t="str">
        <v>Hayward Holdings, Inc. (NYSE:HAYW)</v>
      </c>
      <c r="E329" t="str">
        <v>NVIDIA Corporation (NASDAQGS:NVDA)</v>
      </c>
      <c r="F329" t="str">
        <v>QUALCOMM Incorporated (NASDAQGS:QCOM)</v>
      </c>
      <c r="G329" t="str">
        <v>Integer Holdings Corporation (NYSE:ITGR)</v>
      </c>
      <c r="H329" t="str">
        <v>Mission Produce, Inc. (NASDAQGS:AVO)</v>
      </c>
      <c r="I329" t="str">
        <v>Worthington Enterprises, Inc. (NYSE:WOR)</v>
      </c>
    </row>
    <row r="330" spans="1:9" x14ac:dyDescent="0.45">
      <c r="A330" t="str">
        <v>Hawkins, Inc. (NASDAQGS:HWKN)</v>
      </c>
      <c r="B330" t="str">
        <v>Global Self Storage, Inc. (NASDAQCM:SELF)</v>
      </c>
      <c r="C330" t="str">
        <v>Hennessy Advisors, Inc. (NASDAQGM:HNNA)</v>
      </c>
      <c r="D330" t="str">
        <v>Healthpeak Properties, Inc. (NYSE:DOC)</v>
      </c>
      <c r="E330" t="str">
        <v>NXP Semiconductors N.V. (NASDAQGS:NXPI)</v>
      </c>
      <c r="F330" t="str">
        <v>Rambus Inc. (NASDAQGS:RMBS)</v>
      </c>
      <c r="G330" t="str">
        <v>Integral Ad Science Holding Corp. (NASDAQGS:IAS)</v>
      </c>
      <c r="H330" t="str">
        <v>Mitek Systems, Inc. (NASDAQCM:MITK)</v>
      </c>
      <c r="I330" t="str">
        <v>Xenia Hotels &amp; Resorts, Inc. (NYSE:XHR)</v>
      </c>
    </row>
    <row r="331" spans="1:9" x14ac:dyDescent="0.45">
      <c r="A331" t="str">
        <v>Haynes International, Inc. (NASDAQGS:HAYN)</v>
      </c>
      <c r="B331" t="str">
        <v>Globus Medical, Inc. (NYSE:GMED)</v>
      </c>
      <c r="C331" t="str">
        <v>Hewlett Packard Enterprise Company (NYSE:HPE)</v>
      </c>
      <c r="D331" t="str">
        <v>HealthStream, Inc. (NASDAQGS:HSTM)</v>
      </c>
      <c r="E331" t="str">
        <v>OneSpaWorld Holdings Limited (NASDAQCM:OSW)</v>
      </c>
      <c r="F331" t="str">
        <v>Rand Capital Corporation (NASDAQCM:RAND)</v>
      </c>
      <c r="G331" t="str">
        <v>Interface, Inc. (NASDAQGS:TILE)</v>
      </c>
      <c r="H331" t="str">
        <v>Monarch Casino &amp; Resort, Inc. (NASDAQGS:MCRI)</v>
      </c>
      <c r="I331" t="str">
        <v>Yum China Holdings, Inc. (NYSE:YUMC)</v>
      </c>
    </row>
    <row r="332" spans="1:9" x14ac:dyDescent="0.45">
      <c r="A332" t="str">
        <v>Hayward Holdings, Inc. (NYSE:HAYW)</v>
      </c>
      <c r="B332" t="str">
        <v>Golden Ocean Group Limited (NASDAQGS:GOGL)</v>
      </c>
      <c r="C332" t="str">
        <v>HighPeak Energy, Inc. (NASDAQGM:HPK)</v>
      </c>
      <c r="D332" t="str">
        <v>Helios Technologies, Inc. (NYSE:HLIO)</v>
      </c>
      <c r="E332" t="str">
        <v>Orion Group Holdings, Inc. (NYSE:ORN)</v>
      </c>
      <c r="F332" t="str">
        <v>Rapid7, Inc. (NASDAQGM:RPD)</v>
      </c>
      <c r="G332" t="str">
        <v>Investar Holding Corporation (NASDAQGM:ISTR)</v>
      </c>
      <c r="H332" t="str">
        <v>MoneyLion Inc. (NYSE:ML)</v>
      </c>
      <c r="I332" t="str">
        <v>Ziff Davis, Inc. (NASDAQGS:ZD)</v>
      </c>
    </row>
    <row r="333" spans="1:9" x14ac:dyDescent="0.45">
      <c r="A333" t="str">
        <v>Healthcare Services Group, Inc. (NASDAQGS:HCSG)</v>
      </c>
      <c r="B333" t="str">
        <v>Graham Corporation (NYSE:GHM)</v>
      </c>
      <c r="C333" t="str">
        <v>Hillman Solutions Corp. (NASDAQGM:HLMN)</v>
      </c>
      <c r="D333" t="str">
        <v>Hennessy Advisors, Inc. (NASDAQGM:HNNA)</v>
      </c>
      <c r="E333" t="str">
        <v>Otis Worldwide Corporation (NYSE:OTIS)</v>
      </c>
      <c r="F333" t="str">
        <v>RBC Bearings Incorporated (NYSE:RBC)</v>
      </c>
      <c r="G333" t="str">
        <v>Ituran Location and Control Ltd. (NASDAQGS:ITRN)</v>
      </c>
      <c r="H333" t="str">
        <v>Mueller Industries, Inc. (NYSE:MLI)</v>
      </c>
      <c r="I333" t="str">
        <v>Zoom Video Communications, Inc. (NASDAQGS:ZM)</v>
      </c>
    </row>
    <row r="334" spans="1:9" x14ac:dyDescent="0.45">
      <c r="A334" t="str">
        <v>Healthpeak Properties, Inc. (NYSE:DOC)</v>
      </c>
      <c r="B334" t="str">
        <v>Graham Holdings Company (NYSE:GHC)</v>
      </c>
      <c r="C334" t="str">
        <v>Himax Technologies, Inc. (NASDAQGS:HIMX)</v>
      </c>
      <c r="D334" t="str">
        <v>Hewlett Packard Enterprise Company (NYSE:HPE)</v>
      </c>
      <c r="E334" t="str">
        <v>Owens Corning (NYSE:OC)</v>
      </c>
      <c r="F334" t="str">
        <v>RCI Hospitality Holdings, Inc. (NASDAQGM:RICK)</v>
      </c>
      <c r="G334" t="str">
        <v>J&amp;J Snack Foods Corp. (NASDAQGS:JJSF)</v>
      </c>
      <c r="H334" t="str">
        <v>Nasdaq, Inc. (NASDAQGS:NDAQ)</v>
      </c>
      <c r="I334" t="str">
        <v>Zumiez Inc. (NASDAQGS:ZUMZ)</v>
      </c>
    </row>
    <row r="335" spans="1:9" x14ac:dyDescent="0.45">
      <c r="A335" t="str">
        <v>HealthStream, Inc. (NASDAQGS:HSTM)</v>
      </c>
      <c r="B335" t="str">
        <v>Great Lakes Dredge &amp; Dock Corporation (NASDAQGS:GLDD)</v>
      </c>
      <c r="C335" t="str">
        <v>Hologic, Inc. (NASDAQGS:HOLX)</v>
      </c>
      <c r="D335" t="str">
        <v>HighPeak Energy, Inc. (NASDAQGM:HPK)</v>
      </c>
      <c r="E335" t="str">
        <v>Parke Bancorp, Inc. (NASDAQCM:PKBK)</v>
      </c>
      <c r="F335" t="str">
        <v>ReposiTrak, Inc. (NYSE:TRAK)</v>
      </c>
      <c r="G335" t="str">
        <v>J.W. Mays, Inc. (NASDAQCM:MAYS)</v>
      </c>
      <c r="H335" t="str">
        <v>Natera, Inc. (NASDAQGS:NTRA)</v>
      </c>
      <c r="I335" t="str">
        <v>Zurn Elkay Water Solutions Corporation (NYSE:ZWS)</v>
      </c>
    </row>
    <row r="336" spans="1:9" x14ac:dyDescent="0.45">
      <c r="A336" t="str">
        <v>Helios Technologies, Inc. (NYSE:HLIO)</v>
      </c>
      <c r="B336" t="str">
        <v>Green Plains Inc. (NASDAQGS:GPRE)</v>
      </c>
      <c r="C336" t="str">
        <v>Horace Mann Educators Corporation (NYSE:HMN)</v>
      </c>
      <c r="D336" t="str">
        <v>Hillman Solutions Corp. (NASDAQGM:HLMN)</v>
      </c>
      <c r="E336" t="str">
        <v>Parker-Hannifin Corporation (NYSE:PH)</v>
      </c>
      <c r="F336" t="str">
        <v>Revolve Group, Inc. (NYSE:RVLV)</v>
      </c>
      <c r="G336" t="str">
        <v>Jacobs Solutions Inc. (NYSE:J)</v>
      </c>
      <c r="H336" t="str">
        <v>Nathan's Famous, Inc. (NASDAQGS:NATH)</v>
      </c>
      <c r="I336" t="str">
        <v>A. O. Smith Corporation (NYSE:AOS)</v>
      </c>
    </row>
    <row r="337" spans="1:9" x14ac:dyDescent="0.45">
      <c r="A337" t="str">
        <v>Hennessy Advisors, Inc. (NASDAQGM:HNNA)</v>
      </c>
      <c r="B337" t="str">
        <v>Greenfire Resources Ltd. (NYSE:GFR)</v>
      </c>
      <c r="C337" t="str">
        <v>Hormel Foods Corporation (NYSE:HRL)</v>
      </c>
      <c r="D337" t="str">
        <v>Himax Technologies, Inc. (NASDAQGS:HIMX)</v>
      </c>
      <c r="E337" t="str">
        <v>Parsons Corporation (NYSE:PSN)</v>
      </c>
      <c r="F337" t="str">
        <v>RingCentral, Inc. (NYSE:RNG)</v>
      </c>
      <c r="G337" t="str">
        <v>Jamf Holding Corp. (NASDAQGS:JAMF)</v>
      </c>
      <c r="H337" t="str">
        <v>Natural Gas Services Group, Inc. (NYSE:NGS)</v>
      </c>
      <c r="I337" t="str">
        <v>ABM Industries Incorporated (NYSE:ABM)</v>
      </c>
    </row>
    <row r="338" spans="1:9" x14ac:dyDescent="0.45">
      <c r="A338" t="str">
        <v>Hewlett Packard Enterprise Company (NYSE:HPE)</v>
      </c>
      <c r="B338" t="str">
        <v>Greenlight Capital Re, Ltd. (NASDAQGS:GLRE)</v>
      </c>
      <c r="C338" t="str">
        <v>Howard Hughes Holdings Inc. (NYSE:HHH)</v>
      </c>
      <c r="D338" t="str">
        <v>Hologic, Inc. (NASDAQGS:HOLX)</v>
      </c>
      <c r="E338" t="str">
        <v>Philip Morris International Inc. (NYSE:PM)</v>
      </c>
      <c r="F338" t="str">
        <v>Royal Gold, Inc. (NASDAQGS:RGLD)</v>
      </c>
      <c r="G338" t="str">
        <v>Jazz Pharmaceuticals plc (NASDAQGS:JAZZ)</v>
      </c>
      <c r="H338" t="str">
        <v>Navigator Holdings Ltd. (NYSE:NVGS)</v>
      </c>
      <c r="I338" t="str">
        <v>Accel Entertainment, Inc. (NYSE:ACEL)</v>
      </c>
    </row>
    <row r="339" spans="1:9" x14ac:dyDescent="0.45">
      <c r="A339" t="str">
        <v>HighPeak Energy, Inc. (NASDAQGM:HPK)</v>
      </c>
      <c r="B339" t="str">
        <v>Grindr Inc. (NYSE:GRND)</v>
      </c>
      <c r="C339" t="str">
        <v>ICF International, Inc. (NASDAQGS:ICFI)</v>
      </c>
      <c r="D339" t="str">
        <v>Horace Mann Educators Corporation (NYSE:HMN)</v>
      </c>
      <c r="E339" t="str">
        <v>Pilgrim's Pride Corporation (NASDAQGS:PPC)</v>
      </c>
      <c r="F339" t="str">
        <v>RPC, Inc. (NYSE:RES)</v>
      </c>
      <c r="G339" t="str">
        <v>John Marshall Bancorp, Inc. (NASDAQCM:JMSB)</v>
      </c>
      <c r="H339" t="str">
        <v>NetApp, Inc. (NASDAQGS:NTAP)</v>
      </c>
      <c r="I339" t="str">
        <v>Accenture plc (NYSE:ACN)</v>
      </c>
    </row>
    <row r="340" spans="1:9" x14ac:dyDescent="0.45">
      <c r="A340" t="str">
        <v>Hillman Solutions Corp. (NASDAQGM:HLMN)</v>
      </c>
      <c r="B340" t="str">
        <v>Grocery Outlet Holding Corp. (NASDAQGS:GO)</v>
      </c>
      <c r="C340" t="str">
        <v>IES Holdings, Inc. (NASDAQGM:IESC)</v>
      </c>
      <c r="D340" t="str">
        <v>Hormel Foods Corporation (NYSE:HRL)</v>
      </c>
      <c r="E340" t="str">
        <v>Pinnacle West Capital Corporation (NYSE:PNW)</v>
      </c>
      <c r="F340" t="str">
        <v>Sapiens International Corporation N.V. (NASDAQGS:SPNS)</v>
      </c>
      <c r="G340" t="str">
        <v>Jones Lang LaSalle Incorporated (NYSE:JLL)</v>
      </c>
      <c r="H340" t="str">
        <v>Netflix, Inc. (NASDAQGS:NFLX)</v>
      </c>
      <c r="I340" t="str">
        <v>Adecoagro S.A. (NYSE:AGRO)</v>
      </c>
    </row>
    <row r="341" spans="1:9" x14ac:dyDescent="0.45">
      <c r="A341" t="str">
        <v>Himax Technologies, Inc. (NASDAQGS:HIMX)</v>
      </c>
      <c r="B341" t="str">
        <v>Harmonic Inc. (NASDAQGS:HLIT)</v>
      </c>
      <c r="C341" t="str">
        <v>IF Bancorp, Inc. (NASDAQCM:IROQ)</v>
      </c>
      <c r="D341" t="str">
        <v>Howard Hughes Holdings Inc. (NYSE:HHH)</v>
      </c>
      <c r="E341" t="str">
        <v>Planet Fitness, Inc. (NYSE:PLNT)</v>
      </c>
      <c r="F341" t="str">
        <v>Saratoga Investment Corp. (NYSE:SAR)</v>
      </c>
      <c r="G341" t="str">
        <v>Kadant Inc. (NYSE:KAI)</v>
      </c>
      <c r="H341" t="str">
        <v>New Jersey Resources Corporation (NYSE:NJR)</v>
      </c>
      <c r="I341" t="str">
        <v>Agilent Technologies, Inc. (NYSE:A)</v>
      </c>
    </row>
    <row r="342" spans="1:9" x14ac:dyDescent="0.45">
      <c r="A342" t="str">
        <v>Hologic, Inc. (NASDAQGS:HOLX)</v>
      </c>
      <c r="B342" t="str">
        <v>Hawkins, Inc. (NASDAQGS:HWKN)</v>
      </c>
      <c r="C342" t="str">
        <v>Illumina, Inc. (NASDAQGS:ILMN)</v>
      </c>
      <c r="D342" t="str">
        <v>ICF International, Inc. (NASDAQGS:ICFI)</v>
      </c>
      <c r="E342" t="str">
        <v>Pool Corporation (NASDAQGS:POOL)</v>
      </c>
      <c r="F342" t="str">
        <v>Sea Limited (NYSE:SE)</v>
      </c>
      <c r="G342" t="str">
        <v>Karat Packaging Inc. (NASDAQGS:KRT)</v>
      </c>
      <c r="H342" t="str">
        <v>Newmont Corporation (NYSE:NEM)</v>
      </c>
      <c r="I342" t="str">
        <v>Akamai Technologies, Inc. (NASDAQGS:AKAM)</v>
      </c>
    </row>
    <row r="343" spans="1:9" x14ac:dyDescent="0.45">
      <c r="A343" t="str">
        <v>Horace Mann Educators Corporation (NYSE:HMN)</v>
      </c>
      <c r="B343" t="str">
        <v>Haynes International, Inc. (NASDAQGS:HAYN)</v>
      </c>
      <c r="C343" t="str">
        <v>InMode Ltd. (NASDAQGS:INMD)</v>
      </c>
      <c r="D343" t="str">
        <v>IES Holdings, Inc. (NASDAQGM:IESC)</v>
      </c>
      <c r="E343" t="str">
        <v>Portland General Electric Company (NYSE:POR)</v>
      </c>
      <c r="F343" t="str">
        <v>Security National Financial Corporation (NASDAQGM:SNFC.A)</v>
      </c>
      <c r="G343" t="str">
        <v>Kellanova (NYSE:K)</v>
      </c>
      <c r="H343" t="str">
        <v>NextEra Energy Partners, LP (NYSE:NEP)</v>
      </c>
      <c r="I343" t="str">
        <v>Alibaba Group Holding Limited (NYSE:BABA)</v>
      </c>
    </row>
    <row r="344" spans="1:9" x14ac:dyDescent="0.45">
      <c r="A344" t="str">
        <v>Hormel Foods Corporation (NYSE:HRL)</v>
      </c>
      <c r="B344" t="str">
        <v>Hayward Holdings, Inc. (NYSE:HAYW)</v>
      </c>
      <c r="C344" t="str">
        <v>Insteel Industries, Inc. (NYSE:IIIN)</v>
      </c>
      <c r="D344" t="str">
        <v>IF Bancorp, Inc. (NASDAQCM:IROQ)</v>
      </c>
      <c r="E344" t="str">
        <v>Potbelly Corporation (NASDAQGS:PBPB)</v>
      </c>
      <c r="F344" t="str">
        <v>SFL Corporation Ltd. (NYSE:SFL)</v>
      </c>
      <c r="G344" t="str">
        <v>Kimbell Royalty Partners, LP (NYSE:KRP)</v>
      </c>
      <c r="H344" t="str">
        <v>NextEra Energy, Inc. (NYSE:NEE)</v>
      </c>
      <c r="I344" t="str">
        <v>Allient Inc. (NASDAQGM:ALNT)</v>
      </c>
    </row>
    <row r="345" spans="1:9" x14ac:dyDescent="0.45">
      <c r="A345" t="str">
        <v>Howard Hughes Holdings Inc. (NYSE:HHH)</v>
      </c>
      <c r="B345" t="str">
        <v>Healthcare Services Group, Inc. (NASDAQGS:HCSG)</v>
      </c>
      <c r="C345" t="str">
        <v>Insulet Corporation (NASDAQGS:PODD)</v>
      </c>
      <c r="D345" t="str">
        <v>Illumina, Inc. (NASDAQGS:ILMN)</v>
      </c>
      <c r="E345" t="str">
        <v>Prestige Consumer Healthcare Inc. (NYSE:PBH)</v>
      </c>
      <c r="F345" t="str">
        <v>Silicon Motion Technology Corporation (NASDAQGS:SIMO)</v>
      </c>
      <c r="G345" t="str">
        <v>Kimco Realty Corporation (NYSE:KIM)</v>
      </c>
      <c r="H345" t="str">
        <v>Northwest Pipe Company (NASDAQGS:NWPX)</v>
      </c>
      <c r="I345" t="str">
        <v>Amdocs Limited (NASDAQGS:DOX)</v>
      </c>
    </row>
    <row r="346" spans="1:9" x14ac:dyDescent="0.45">
      <c r="A346" t="str">
        <v>ICF International, Inc. (NASDAQGS:ICFI)</v>
      </c>
      <c r="B346" t="str">
        <v>Healthpeak Properties, Inc. (NYSE:DOC)</v>
      </c>
      <c r="C346" t="str">
        <v>Integer Holdings Corporation (NYSE:ITGR)</v>
      </c>
      <c r="D346" t="str">
        <v>Ingersoll Rand Inc. (NYSE:IR)</v>
      </c>
      <c r="E346" t="str">
        <v>Primo Brands Corporation (NYSE:PRMB)</v>
      </c>
      <c r="F346" t="str">
        <v>SiteOne Landscape Supply, Inc. (NYSE:SITE)</v>
      </c>
      <c r="G346" t="str">
        <v>Knight-Swift Transportation Holdings Inc. (NYSE:KNX)</v>
      </c>
      <c r="H346" t="str">
        <v>Nova Ltd. (NASDAQGS:NVMI)</v>
      </c>
      <c r="I346" t="str">
        <v>American Express Company (NYSE:AXP)</v>
      </c>
    </row>
    <row r="347" spans="1:9" x14ac:dyDescent="0.45">
      <c r="A347" t="str">
        <v>IES Holdings, Inc. (NASDAQGM:IESC)</v>
      </c>
      <c r="B347" t="str">
        <v>HealthStream, Inc. (NASDAQGS:HSTM)</v>
      </c>
      <c r="C347" t="str">
        <v>Integral Ad Science Holding Corp. (NASDAQGS:IAS)</v>
      </c>
      <c r="D347" t="str">
        <v>InMode Ltd. (NASDAQGS:INMD)</v>
      </c>
      <c r="E347" t="str">
        <v>Priority Technology Holdings, Inc. (NASDAQCM:PRTH)</v>
      </c>
      <c r="F347" t="str">
        <v>Snap Inc. (NYSE:SNAP)</v>
      </c>
      <c r="G347" t="str">
        <v>Kodiak Gas Services, Inc. (NYSE:KGS)</v>
      </c>
      <c r="H347" t="str">
        <v>Nutanix, Inc. (NASDAQGS:NTNX)</v>
      </c>
      <c r="I347" t="str">
        <v>American Woodmark Corporation (NASDAQGS:AMWD)</v>
      </c>
    </row>
    <row r="348" spans="1:9" x14ac:dyDescent="0.45">
      <c r="A348" t="str">
        <v>IF Bancorp, Inc. (NASDAQCM:IROQ)</v>
      </c>
      <c r="B348" t="str">
        <v>Helios Technologies, Inc. (NYSE:HLIO)</v>
      </c>
      <c r="C348" t="str">
        <v>Interface, Inc. (NASDAQGS:TILE)</v>
      </c>
      <c r="D348" t="str">
        <v>Insteel Industries, Inc. (NYSE:IIIN)</v>
      </c>
      <c r="E348" t="str">
        <v>PTC Inc. (NASDAQGS:PTC)</v>
      </c>
      <c r="F348" t="str">
        <v>SolarWinds Corporation (NYSE:SWI)</v>
      </c>
      <c r="G348" t="str">
        <v>Kontoor Brands, Inc. (NYSE:KTB)</v>
      </c>
      <c r="H348" t="str">
        <v>Nuveen Variable Rate Preferred &amp; Income Fund (NYSE:NPFD)</v>
      </c>
      <c r="I348" t="str">
        <v>AMERISAFE, Inc. (NASDAQGS:AMSF)</v>
      </c>
    </row>
    <row r="349" spans="1:9" x14ac:dyDescent="0.45">
      <c r="A349" t="str">
        <v>Ingersoll Rand Inc. (NYSE:IR)</v>
      </c>
      <c r="B349" t="str">
        <v>Hennessy Advisors, Inc. (NASDAQGM:HNNA)</v>
      </c>
      <c r="C349" t="str">
        <v>International Seaways, Inc. (NYSE:INSW)</v>
      </c>
      <c r="D349" t="str">
        <v>Integer Holdings Corporation (NYSE:ITGR)</v>
      </c>
      <c r="E349" t="str">
        <v>Public Service Enterprise Group Incorporated (NYSE:PEG)</v>
      </c>
      <c r="F349" t="str">
        <v>Spectrum Brands Holdings, Inc. (NYSE:SPB)</v>
      </c>
      <c r="G349" t="str">
        <v>Koppers Holdings Inc. (NYSE:KOP)</v>
      </c>
      <c r="H349" t="str">
        <v>NVIDIA Corporation (NASDAQGS:NVDA)</v>
      </c>
      <c r="I349" t="str">
        <v>Apple Inc. (NASDAQGS:AAPL)</v>
      </c>
    </row>
    <row r="350" spans="1:9" x14ac:dyDescent="0.45">
      <c r="A350" t="str">
        <v>InMode Ltd. (NASDAQGS:INMD)</v>
      </c>
      <c r="B350" t="str">
        <v>Hewlett Packard Enterprise Company (NYSE:HPE)</v>
      </c>
      <c r="C350" t="str">
        <v>Investar Holding Corporation (NASDAQGM:ISTR)</v>
      </c>
      <c r="D350" t="str">
        <v>Integral Ad Science Holding Corp. (NASDAQGS:IAS)</v>
      </c>
      <c r="E350" t="str">
        <v>Q2 Holdings, Inc. (NYSE:QTWO)</v>
      </c>
      <c r="F350" t="str">
        <v>Spotify Technology S.A. (NYSE:SPOT)</v>
      </c>
      <c r="G350" t="str">
        <v>Korn Ferry (NYSE:KFY)</v>
      </c>
      <c r="H350" t="str">
        <v>Oddity Tech Ltd. (NASDAQGM:ODD)</v>
      </c>
      <c r="I350" t="str">
        <v>ArcBest Corporation (NASDAQGS:ARCB)</v>
      </c>
    </row>
    <row r="351" spans="1:9" x14ac:dyDescent="0.45">
      <c r="A351" t="str">
        <v>Insteel Industries, Inc. (NYSE:IIIN)</v>
      </c>
      <c r="B351" t="str">
        <v>HighPeak Energy, Inc. (NASDAQGM:HPK)</v>
      </c>
      <c r="C351" t="str">
        <v>Iridium Communications Inc. (NASDAQGS:IRDM)</v>
      </c>
      <c r="D351" t="str">
        <v>Interface, Inc. (NASDAQGS:TILE)</v>
      </c>
      <c r="E351" t="str">
        <v>QUALCOMM Incorporated (NASDAQGS:QCOM)</v>
      </c>
      <c r="F351" t="str">
        <v>Sprouts Farmers Market, Inc. (NASDAQGS:SFM)</v>
      </c>
      <c r="G351" t="str">
        <v>Landsea Homes Corporation (NASDAQCM:LSEA)</v>
      </c>
      <c r="H351" t="str">
        <v>OneSpaWorld Holdings Limited (NASDAQCM:OSW)</v>
      </c>
      <c r="I351" t="str">
        <v>Asbury Automotive Group, Inc. (NYSE:ABG)</v>
      </c>
    </row>
    <row r="352" spans="1:9" x14ac:dyDescent="0.45">
      <c r="A352" t="str">
        <v>Insulet Corporation (NASDAQGS:PODD)</v>
      </c>
      <c r="B352" t="str">
        <v>Hillman Solutions Corp. (NASDAQGM:HLMN)</v>
      </c>
      <c r="C352" t="str">
        <v>Ituran Location and Control Ltd. (NASDAQGS:ITRN)</v>
      </c>
      <c r="D352" t="str">
        <v>International Seaways, Inc. (NYSE:INSW)</v>
      </c>
      <c r="E352" t="str">
        <v>Rand Capital Corporation (NASDAQCM:RAND)</v>
      </c>
      <c r="F352" t="str">
        <v>SPX Technologies, Inc. (NYSE:SPXC)</v>
      </c>
      <c r="G352" t="str">
        <v>Lazard, Inc. (NYSE:LAZ)</v>
      </c>
      <c r="H352" t="str">
        <v>Onto Innovation Inc. (NYSE:ONTO)</v>
      </c>
      <c r="I352" t="str">
        <v>Assured Guaranty Ltd. (NYSE:AGO)</v>
      </c>
    </row>
    <row r="353" spans="1:9" x14ac:dyDescent="0.45">
      <c r="A353" t="str">
        <v>Integer Holdings Corporation (NYSE:ITGR)</v>
      </c>
      <c r="B353" t="str">
        <v>Himax Technologies, Inc. (NASDAQGS:HIMX)</v>
      </c>
      <c r="C353" t="str">
        <v>J&amp;J Snack Foods Corp. (NASDAQGS:JJSF)</v>
      </c>
      <c r="D353" t="str">
        <v>Iridium Communications Inc. (NASDAQGS:IRDM)</v>
      </c>
      <c r="E353" t="str">
        <v>Rapid7, Inc. (NASDAQGM:RPD)</v>
      </c>
      <c r="F353" t="str">
        <v>Stagwell Inc. (NASDAQGS:STGW)</v>
      </c>
      <c r="G353" t="str">
        <v>LCI Industries (NYSE:LCII)</v>
      </c>
      <c r="H353" t="str">
        <v>Open Text Corporation (NASDAQGS:OTEX)</v>
      </c>
      <c r="I353" t="str">
        <v>AudioCodes Ltd. (NASDAQGS:AUDC)</v>
      </c>
    </row>
    <row r="354" spans="1:9" x14ac:dyDescent="0.45">
      <c r="A354" t="str">
        <v>Integral Ad Science Holding Corp. (NASDAQGS:IAS)</v>
      </c>
      <c r="B354" t="str">
        <v>Hologic, Inc. (NASDAQGS:HOLX)</v>
      </c>
      <c r="C354" t="str">
        <v>J.W. Mays, Inc. (NASDAQCM:MAYS)</v>
      </c>
      <c r="D354" t="str">
        <v>Ituran Location and Control Ltd. (NASDAQGS:ITRN)</v>
      </c>
      <c r="E354" t="str">
        <v>Rayonier Inc. (NYSE:RYN)</v>
      </c>
      <c r="F354" t="str">
        <v>Star Bulk Carriers Corp. (NASDAQGS:SBLK)</v>
      </c>
      <c r="G354" t="str">
        <v>LegalZoom.com, Inc. (NASDAQGS:LZ)</v>
      </c>
      <c r="H354" t="str">
        <v>Orion Group Holdings, Inc. (NYSE:ORN)</v>
      </c>
      <c r="I354" t="str">
        <v>AXIS Capital Holdings Limited (NYSE:AXS)</v>
      </c>
    </row>
    <row r="355" spans="1:9" x14ac:dyDescent="0.45">
      <c r="A355" t="str">
        <v>Interface, Inc. (NASDAQGS:TILE)</v>
      </c>
      <c r="B355" t="str">
        <v>Horace Mann Educators Corporation (NYSE:HMN)</v>
      </c>
      <c r="C355" t="str">
        <v>Jacobs Solutions Inc. (NYSE:J)</v>
      </c>
      <c r="D355" t="str">
        <v>J&amp;J Snack Foods Corp. (NASDAQGS:JJSF)</v>
      </c>
      <c r="E355" t="str">
        <v>RBC Bearings Incorporated (NYSE:RBC)</v>
      </c>
      <c r="F355" t="str">
        <v>Summit Materials, Inc. (NYSE:SUM)</v>
      </c>
      <c r="G355" t="str">
        <v>LifeStance Health Group, Inc. (NASDAQGS:LFST)</v>
      </c>
      <c r="H355" t="str">
        <v>Owens Corning (NYSE:OC)</v>
      </c>
      <c r="I355" t="str">
        <v>Baidu, Inc. (NASDAQGS:BIDU)</v>
      </c>
    </row>
    <row r="356" spans="1:9" x14ac:dyDescent="0.45">
      <c r="A356" t="str">
        <v>International Seaways, Inc. (NYSE:INSW)</v>
      </c>
      <c r="B356" t="str">
        <v>Hormel Foods Corporation (NYSE:HRL)</v>
      </c>
      <c r="C356" t="str">
        <v>Jamf Holding Corp. (NASDAQGS:JAMF)</v>
      </c>
      <c r="D356" t="str">
        <v>J.W. Mays, Inc. (NASDAQCM:MAYS)</v>
      </c>
      <c r="E356" t="str">
        <v>Regal Rexnord Corporation (NYSE:RRX)</v>
      </c>
      <c r="F356" t="str">
        <v>Supernus Pharmaceuticals, Inc. (NASDAQGM:SUPN)</v>
      </c>
      <c r="G356" t="str">
        <v>LifeVantage Corporation (NASDAQCM:LFVN)</v>
      </c>
      <c r="H356" t="str">
        <v>Packaging Corporation of America (NYSE:PKG)</v>
      </c>
      <c r="I356" t="str">
        <v>Bank of America Corporation (NYSE:BAC)</v>
      </c>
    </row>
    <row r="357" spans="1:9" x14ac:dyDescent="0.45">
      <c r="A357" t="str">
        <v>Investar Holding Corporation (NASDAQGM:ISTR)</v>
      </c>
      <c r="B357" t="str">
        <v>Howard Hughes Holdings Inc. (NYSE:HHH)</v>
      </c>
      <c r="C357" t="str">
        <v>Jazz Pharmaceuticals plc (NASDAQGS:JAZZ)</v>
      </c>
      <c r="D357" t="str">
        <v>Jacobs Solutions Inc. (NYSE:J)</v>
      </c>
      <c r="E357" t="str">
        <v>RenaissanceRe Holdings Ltd. (NYSE:RNR)</v>
      </c>
      <c r="F357" t="str">
        <v>Sylvamo Corporation (NYSE:SLVM)</v>
      </c>
      <c r="G357" t="str">
        <v>Light &amp; Wonder, Inc. (NASDAQGS:LNW)</v>
      </c>
      <c r="H357" t="str">
        <v>Park Aerospace Corp. (NYSE:PKE)</v>
      </c>
      <c r="I357" t="str">
        <v>BayCom Corp (NASDAQGS:BCML)</v>
      </c>
    </row>
    <row r="358" spans="1:9" x14ac:dyDescent="0.45">
      <c r="A358" t="str">
        <v>Iridium Communications Inc. (NASDAQGS:IRDM)</v>
      </c>
      <c r="B358" t="str">
        <v>ICF International, Inc. (NASDAQGS:ICFI)</v>
      </c>
      <c r="C358" t="str">
        <v>John Marshall Bancorp, Inc. (NASDAQCM:JMSB)</v>
      </c>
      <c r="D358" t="str">
        <v>Jamf Holding Corp. (NASDAQGS:JAMF)</v>
      </c>
      <c r="E358" t="str">
        <v>Retail Opportunity Investments Corp. (NASDAQGS:ROIC)</v>
      </c>
      <c r="F358" t="str">
        <v>Synchrony Financial (NYSE:SYF)</v>
      </c>
      <c r="G358" t="str">
        <v>Limoneira Company (NASDAQGS:LMNR)</v>
      </c>
      <c r="H358" t="str">
        <v>Parsons Corporation (NYSE:PSN)</v>
      </c>
      <c r="I358" t="str">
        <v>BayFirst Financial Corp. (NASDAQCM:BAFN)</v>
      </c>
    </row>
    <row r="359" spans="1:9" x14ac:dyDescent="0.45">
      <c r="A359" t="str">
        <v>Ituran Location and Control Ltd. (NASDAQGS:ITRN)</v>
      </c>
      <c r="B359" t="str">
        <v>IES Holdings, Inc. (NASDAQGM:IESC)</v>
      </c>
      <c r="C359" t="str">
        <v>Jones Lang LaSalle Incorporated (NYSE:JLL)</v>
      </c>
      <c r="D359" t="str">
        <v>Jazz Pharmaceuticals plc (NASDAQGS:JAZZ)</v>
      </c>
      <c r="E359" t="str">
        <v>Rexford Industrial Realty, Inc. (NYSE:REXR)</v>
      </c>
      <c r="F359" t="str">
        <v>Targa Resources Corp. (NYSE:TRGP)</v>
      </c>
      <c r="G359" t="str">
        <v>Lindblad Expeditions Holdings, Inc. (NASDAQCM:LIND)</v>
      </c>
      <c r="H359" t="str">
        <v>Paycom Software, Inc. (NYSE:PAYC)</v>
      </c>
      <c r="I359" t="str">
        <v>Belden Inc. (NYSE:BDC)</v>
      </c>
    </row>
    <row r="360" spans="1:9" x14ac:dyDescent="0.45">
      <c r="A360" t="str">
        <v>J&amp;J Snack Foods Corp. (NASDAQGS:JJSF)</v>
      </c>
      <c r="B360" t="str">
        <v>IF Bancorp, Inc. (NASDAQCM:IROQ)</v>
      </c>
      <c r="C360" t="str">
        <v>Karat Packaging Inc. (NASDAQGS:KRT)</v>
      </c>
      <c r="D360" t="str">
        <v>John Marshall Bancorp, Inc. (NASDAQCM:JMSB)</v>
      </c>
      <c r="E360" t="str">
        <v>Royal Caribbean Cruises Ltd. (NYSE:RCL)</v>
      </c>
      <c r="F360" t="str">
        <v>TE Connectivity plc (NYSE:TEL)</v>
      </c>
      <c r="G360" t="str">
        <v>LINKBANCORP, Inc. (NASDAQCM:LNKB)</v>
      </c>
      <c r="H360" t="str">
        <v>Paylocity Holding Corporation (NASDAQGS:PCTY)</v>
      </c>
      <c r="I360" t="str">
        <v>Benchmark Electronics, Inc. (NYSE:BHE)</v>
      </c>
    </row>
    <row r="361" spans="1:9" x14ac:dyDescent="0.45">
      <c r="A361" t="str">
        <v>Jacobs Solutions Inc. (NYSE:J)</v>
      </c>
      <c r="B361" t="str">
        <v>Illumina, Inc. (NASDAQGS:ILMN)</v>
      </c>
      <c r="C361" t="str">
        <v>Kellanova (NYSE:K)</v>
      </c>
      <c r="D361" t="str">
        <v>Jones Lang LaSalle Incorporated (NYSE:JLL)</v>
      </c>
      <c r="E361" t="str">
        <v>Royalty Pharma plc (NASDAQGS:RPRX)</v>
      </c>
      <c r="F361" t="str">
        <v>Tenet Healthcare Corporation (NYSE:THC)</v>
      </c>
      <c r="G361" t="str">
        <v>LTC Properties, Inc. (NYSE:LTC)</v>
      </c>
      <c r="H361" t="str">
        <v>PC Connection, Inc. (NASDAQGS:CNXN)</v>
      </c>
      <c r="I361" t="str">
        <v>Best Buy Co., Inc. (NYSE:BBY)</v>
      </c>
    </row>
    <row r="362" spans="1:9" x14ac:dyDescent="0.45">
      <c r="A362" t="str">
        <v>Jazz Pharmaceuticals plc (NASDAQGS:JAZZ)</v>
      </c>
      <c r="B362" t="str">
        <v>Ingersoll Rand Inc. (NYSE:IR)</v>
      </c>
      <c r="C362" t="str">
        <v>Kimbell Royalty Partners, LP (NYSE:KRP)</v>
      </c>
      <c r="D362" t="str">
        <v>Kadant Inc. (NYSE:KAI)</v>
      </c>
      <c r="E362" t="str">
        <v>Sapiens International Corporation N.V. (NASDAQGS:SPNS)</v>
      </c>
      <c r="F362" t="str">
        <v>Tetra Tech, Inc. (NASDAQGS:TTEK)</v>
      </c>
      <c r="G362" t="str">
        <v>Luxfer Holdings PLC (NYSE:LXFR)</v>
      </c>
      <c r="H362" t="str">
        <v>Permian Resources Corporation (NYSE:PR)</v>
      </c>
      <c r="I362" t="str">
        <v>BGC Group, Inc. (NASDAQGS:BGC)</v>
      </c>
    </row>
    <row r="363" spans="1:9" x14ac:dyDescent="0.45">
      <c r="A363" t="str">
        <v>John Marshall Bancorp, Inc. (NASDAQCM:JMSB)</v>
      </c>
      <c r="B363" t="str">
        <v>InMode Ltd. (NASDAQGS:INMD)</v>
      </c>
      <c r="C363" t="str">
        <v>Kimco Realty Corporation (NYSE:KIM)</v>
      </c>
      <c r="D363" t="str">
        <v>Karat Packaging Inc. (NASDAQGS:KRT)</v>
      </c>
      <c r="E363" t="str">
        <v>Saratoga Investment Corp. (NYSE:SAR)</v>
      </c>
      <c r="F363" t="str">
        <v>The Boston Beer Company, Inc. (NYSE:SAM)</v>
      </c>
      <c r="G363" t="str">
        <v>Lyft, Inc. (NASDAQGS:LYFT)</v>
      </c>
      <c r="H363" t="str">
        <v>Phibro Animal Health Corporation (NASDAQGM:PAHC)</v>
      </c>
      <c r="I363" t="str">
        <v>Blackstone Inc. (NYSE:BX)</v>
      </c>
    </row>
    <row r="364" spans="1:9" x14ac:dyDescent="0.45">
      <c r="A364" t="str">
        <v>Jones Lang LaSalle Incorporated (NYSE:JLL)</v>
      </c>
      <c r="B364" t="str">
        <v>Insteel Industries, Inc. (NYSE:IIIN)</v>
      </c>
      <c r="C364" t="str">
        <v>Knight-Swift Transportation Holdings Inc. (NYSE:KNX)</v>
      </c>
      <c r="D364" t="str">
        <v>Kellanova (NYSE:K)</v>
      </c>
      <c r="E364" t="str">
        <v>ScanSource, Inc. (NASDAQGS:SCSC)</v>
      </c>
      <c r="F364" t="str">
        <v>The Cheesecake Factory Incorporated (NASDAQGS:CAKE)</v>
      </c>
      <c r="G364" t="str">
        <v>Magnite, Inc. (NASDAQGS:MGNI)</v>
      </c>
      <c r="H364" t="str">
        <v>Philip Morris International Inc. (NYSE:PM)</v>
      </c>
      <c r="I364" t="str">
        <v>BorgWarner Inc. (NYSE:BWA)</v>
      </c>
    </row>
    <row r="365" spans="1:9" x14ac:dyDescent="0.45">
      <c r="A365" t="str">
        <v>Kadant Inc. (NYSE:KAI)</v>
      </c>
      <c r="B365" t="str">
        <v>Insulet Corporation (NASDAQGS:PODD)</v>
      </c>
      <c r="C365" t="str">
        <v>Kontoor Brands, Inc. (NYSE:KTB)</v>
      </c>
      <c r="D365" t="str">
        <v>Kimball Electronics, Inc. (NASDAQGS:KE)</v>
      </c>
      <c r="E365" t="str">
        <v>Scorpio Tankers Inc. (NYSE:STNG)</v>
      </c>
      <c r="F365" t="str">
        <v>The Gap, Inc. (NYSE:GAP)</v>
      </c>
      <c r="G365" t="str">
        <v>Manhattan Associates, Inc. (NASDAQGS:MANH)</v>
      </c>
      <c r="H365" t="str">
        <v>Pinnacle West Capital Corporation (NYSE:PNW)</v>
      </c>
      <c r="I365" t="str">
        <v>Bowlero Corp. (NYSE:BOWL)</v>
      </c>
    </row>
    <row r="366" spans="1:9" x14ac:dyDescent="0.45">
      <c r="A366" t="str">
        <v>Karat Packaging Inc. (NASDAQGS:KRT)</v>
      </c>
      <c r="B366" t="str">
        <v>Integer Holdings Corporation (NYSE:ITGR)</v>
      </c>
      <c r="C366" t="str">
        <v>Korn Ferry (NYSE:KFY)</v>
      </c>
      <c r="D366" t="str">
        <v>Kimbell Royalty Partners, LP (NYSE:KRP)</v>
      </c>
      <c r="E366" t="str">
        <v>Sea Limited (NYSE:SE)</v>
      </c>
      <c r="F366" t="str">
        <v>The InterGroup Corporation (NASDAQCM:INTG)</v>
      </c>
      <c r="G366" t="str">
        <v>Maplebear Inc. (NASDAQGS:CART)</v>
      </c>
      <c r="H366" t="str">
        <v>Plains All American Pipeline, L.P. (NASDAQGS:PAA)</v>
      </c>
      <c r="I366" t="str">
        <v>Brunswick Corporation (NYSE:BC)</v>
      </c>
    </row>
    <row r="367" spans="1:9" x14ac:dyDescent="0.45">
      <c r="A367" t="str">
        <v>Kellanova (NYSE:K)</v>
      </c>
      <c r="B367" t="str">
        <v>Integral Ad Science Holding Corp. (NASDAQGS:IAS)</v>
      </c>
      <c r="C367" t="str">
        <v>Kratos Defense &amp; Security Solutions, Inc. (NASDAQGS:KTOS)</v>
      </c>
      <c r="D367" t="str">
        <v>Kimco Realty Corporation (NYSE:KIM)</v>
      </c>
      <c r="E367" t="str">
        <v>Select Water Solutions, Inc. (NYSE:WTTR)</v>
      </c>
      <c r="F367" t="str">
        <v>The New York Times Company (NYSE:NYT)</v>
      </c>
      <c r="G367" t="str">
        <v>Markel Group Inc. (NYSE:MKL)</v>
      </c>
      <c r="H367" t="str">
        <v>Plains GP Holdings, L.P. (NASDAQGS:PAGP)</v>
      </c>
      <c r="I367" t="str">
        <v>C&amp;F Financial Corporation (NASDAQGS:CFFI)</v>
      </c>
    </row>
    <row r="368" spans="1:9" x14ac:dyDescent="0.45">
      <c r="A368" t="str">
        <v>Kimball Electronics, Inc. (NASDAQGS:KE)</v>
      </c>
      <c r="B368" t="str">
        <v>Interface, Inc. (NASDAQGS:TILE)</v>
      </c>
      <c r="C368" t="str">
        <v>L3Harris Technologies, Inc. (NYSE:LHX)</v>
      </c>
      <c r="D368" t="str">
        <v>KinderCare Learning Companies, Inc. (NYSE:KLC)</v>
      </c>
      <c r="E368" t="str">
        <v>ServisFirst Bancshares, Inc. (NYSE:SFBS)</v>
      </c>
      <c r="F368" t="str">
        <v>TKO Group Holdings, Inc. (NYSE:TKO)</v>
      </c>
      <c r="G368" t="str">
        <v>MarketAxess Holdings Inc. (NASDAQGS:MKTX)</v>
      </c>
      <c r="H368" t="str">
        <v>PlayAGS, Inc. (NYSE:AGS)</v>
      </c>
      <c r="I368" t="str">
        <v>Cable One, Inc. (NYSE:CABO)</v>
      </c>
    </row>
    <row r="369" spans="1:9" x14ac:dyDescent="0.45">
      <c r="A369" t="str">
        <v>Kimbell Royalty Partners, LP (NYSE:KRP)</v>
      </c>
      <c r="B369" t="str">
        <v>International Seaways, Inc. (NYSE:INSW)</v>
      </c>
      <c r="C369" t="str">
        <v>Landsea Homes Corporation (NASDAQCM:LSEA)</v>
      </c>
      <c r="D369" t="str">
        <v>Knight-Swift Transportation Holdings Inc. (NYSE:KNX)</v>
      </c>
      <c r="E369" t="str">
        <v>Sierra Bancorp (NASDAQGS:BSRR)</v>
      </c>
      <c r="F369" t="str">
        <v>Transcat, Inc. (NASDAQGM:TRNS)</v>
      </c>
      <c r="G369" t="str">
        <v>Marriott Vacations Worldwide Corporation (NYSE:VAC)</v>
      </c>
      <c r="H369" t="str">
        <v>Pool Corporation (NASDAQGS:POOL)</v>
      </c>
      <c r="I369" t="str">
        <v>Cabot Corporation (NYSE:CBT)</v>
      </c>
    </row>
    <row r="370" spans="1:9" x14ac:dyDescent="0.45">
      <c r="A370" t="str">
        <v>Kimco Realty Corporation (NYSE:KIM)</v>
      </c>
      <c r="B370" t="str">
        <v>Investar Holding Corporation (NASDAQGM:ISTR)</v>
      </c>
      <c r="C370" t="str">
        <v>Lazard, Inc. (NYSE:LAZ)</v>
      </c>
      <c r="D370" t="str">
        <v>Kodiak Gas Services, Inc. (NYSE:KGS)</v>
      </c>
      <c r="E370" t="str">
        <v>SiteOne Landscape Supply, Inc. (NYSE:SITE)</v>
      </c>
      <c r="F370" t="str">
        <v>TransUnion (NYSE:TRU)</v>
      </c>
      <c r="G370" t="str">
        <v>Mattel, Inc. (NASDAQGS:MAT)</v>
      </c>
      <c r="H370" t="str">
        <v>Popular, Inc. (NASDAQGS:BPOP)</v>
      </c>
      <c r="I370" t="str">
        <v>Carlisle Companies Incorporated (NYSE:CSL)</v>
      </c>
    </row>
    <row r="371" spans="1:9" x14ac:dyDescent="0.45">
      <c r="A371" t="str">
        <v>KinderCare Learning Companies, Inc. (NYSE:KLC)</v>
      </c>
      <c r="B371" t="str">
        <v>Iridium Communications Inc. (NASDAQGS:IRDM)</v>
      </c>
      <c r="C371" t="str">
        <v>LCI Industries (NYSE:LCII)</v>
      </c>
      <c r="D371" t="str">
        <v>Kontoor Brands, Inc. (NYSE:KTB)</v>
      </c>
      <c r="E371" t="str">
        <v>Sitio Royalties Corp. (NYSE:STR)</v>
      </c>
      <c r="F371" t="str">
        <v>Trip.com Group Limited (NASDAQGS:TCOM)</v>
      </c>
      <c r="G371" t="str">
        <v>Maximus, Inc. (NYSE:MMS)</v>
      </c>
      <c r="H371" t="str">
        <v>Portland General Electric Company (NYSE:POR)</v>
      </c>
      <c r="I371" t="str">
        <v>Carrier Global Corporation (NYSE:CARR)</v>
      </c>
    </row>
    <row r="372" spans="1:9" x14ac:dyDescent="0.45">
      <c r="A372" t="str">
        <v>Knight-Swift Transportation Holdings Inc. (NYSE:KNX)</v>
      </c>
      <c r="B372" t="str">
        <v>Ituran Location and Control Ltd. (NASDAQGS:ITRN)</v>
      </c>
      <c r="C372" t="str">
        <v>LegalZoom.com, Inc. (NASDAQGS:LZ)</v>
      </c>
      <c r="D372" t="str">
        <v>Koppers Holdings Inc. (NYSE:KOP)</v>
      </c>
      <c r="E372" t="str">
        <v>Skyward Specialty Insurance Group, Inc. (NASDAQGS:SKWD)</v>
      </c>
      <c r="F372" t="str">
        <v>Tripadvisor, Inc. (NASDAQGS:TRIP)</v>
      </c>
      <c r="G372" t="str">
        <v>McGrath RentCorp (NASDAQGS:MGRC)</v>
      </c>
      <c r="H372" t="str">
        <v>Premier, Inc. (NASDAQGS:PINC)</v>
      </c>
      <c r="I372" t="str">
        <v>Carter's, Inc. (NYSE:CRI)</v>
      </c>
    </row>
    <row r="373" spans="1:9" x14ac:dyDescent="0.45">
      <c r="A373" t="str">
        <v>Kodiak Gas Services, Inc. (NYSE:KGS)</v>
      </c>
      <c r="B373" t="str">
        <v>J&amp;J Snack Foods Corp. (NASDAQGS:JJSF)</v>
      </c>
      <c r="C373" t="str">
        <v>LifeStance Health Group, Inc. (NASDAQGS:LFST)</v>
      </c>
      <c r="D373" t="str">
        <v>Korn Ferry (NYSE:KFY)</v>
      </c>
      <c r="E373" t="str">
        <v>Snap Inc. (NYSE:SNAP)</v>
      </c>
      <c r="F373" t="str">
        <v>Tyler Technologies, Inc. (NYSE:TYL)</v>
      </c>
      <c r="G373" t="str">
        <v>Medtronic plc (NYSE:MDT)</v>
      </c>
      <c r="H373" t="str">
        <v>PrimeEnergy Resources Corporation (NASDAQCM:PNRG)</v>
      </c>
      <c r="I373" t="str">
        <v>Catalyst Bancorp, Inc. (NASDAQCM:CLST)</v>
      </c>
    </row>
    <row r="374" spans="1:9" x14ac:dyDescent="0.45">
      <c r="A374" t="str">
        <v>Kontoor Brands, Inc. (NYSE:KTB)</v>
      </c>
      <c r="B374" t="str">
        <v>J.W. Mays, Inc. (NASDAQCM:MAYS)</v>
      </c>
      <c r="C374" t="str">
        <v>LifeVantage Corporation (NASDAQCM:LFVN)</v>
      </c>
      <c r="D374" t="str">
        <v>Kratos Defense &amp; Security Solutions, Inc. (NASDAQGS:KTOS)</v>
      </c>
      <c r="E374" t="str">
        <v>SolarWinds Corporation (NYSE:SWI)</v>
      </c>
      <c r="F374" t="str">
        <v>Tyson Foods, Inc. (NYSE:TSN)</v>
      </c>
      <c r="G374" t="str">
        <v>Mercer International Inc. (NASDAQGS:MERC)</v>
      </c>
      <c r="H374" t="str">
        <v>Primo Brands Corporation (NYSE:PRMB)</v>
      </c>
      <c r="I374" t="str">
        <v>Caterpillar Inc. (NYSE:CAT)</v>
      </c>
    </row>
    <row r="375" spans="1:9" x14ac:dyDescent="0.45">
      <c r="A375" t="str">
        <v>Koppers Holdings Inc. (NYSE:KOP)</v>
      </c>
      <c r="B375" t="str">
        <v>Jacobs Solutions Inc. (NYSE:J)</v>
      </c>
      <c r="C375" t="str">
        <v>Limoneira Company (NASDAQGS:LMNR)</v>
      </c>
      <c r="D375" t="str">
        <v>L3Harris Technologies, Inc. (NYSE:LHX)</v>
      </c>
      <c r="E375" t="str">
        <v>Southern Copper Corporation (NYSE:SCCO)</v>
      </c>
      <c r="F375" t="str">
        <v>Universal Display Corporation (NASDAQGS:OLED)</v>
      </c>
      <c r="G375" t="str">
        <v>Mercury General Corporation (NYSE:MCY)</v>
      </c>
      <c r="H375" t="str">
        <v>Q2 Holdings, Inc. (NYSE:QTWO)</v>
      </c>
      <c r="I375" t="str">
        <v>CB Financial Services, Inc. (NASDAQGM:CBFV)</v>
      </c>
    </row>
    <row r="376" spans="1:9" x14ac:dyDescent="0.45">
      <c r="A376" t="str">
        <v>Korn Ferry (NYSE:KFY)</v>
      </c>
      <c r="B376" t="str">
        <v>Jamf Holding Corp. (NASDAQGS:JAMF)</v>
      </c>
      <c r="C376" t="str">
        <v>Lindblad Expeditions Holdings, Inc. (NASDAQCM:LIND)</v>
      </c>
      <c r="D376" t="str">
        <v>Lazard, Inc. (NYSE:LAZ)</v>
      </c>
      <c r="E376" t="str">
        <v>Spectrum Brands Holdings, Inc. (NYSE:SPB)</v>
      </c>
      <c r="F376" t="str">
        <v>Universal Technical Institute, Inc. (NYSE:UTI)</v>
      </c>
      <c r="G376" t="str">
        <v>Meridian Corporation (NASDAQGS:MRBK)</v>
      </c>
      <c r="H376" t="str">
        <v>Rambus Inc. (NASDAQGS:RMBS)</v>
      </c>
      <c r="I376" t="str">
        <v>CBRE Group, Inc. (NYSE:CBRE)</v>
      </c>
    </row>
    <row r="377" spans="1:9" x14ac:dyDescent="0.45">
      <c r="A377" t="str">
        <v>Kratos Defense &amp; Security Solutions, Inc. (NASDAQGS:KTOS)</v>
      </c>
      <c r="B377" t="str">
        <v>Jazz Pharmaceuticals plc (NASDAQGS:JAZZ)</v>
      </c>
      <c r="C377" t="str">
        <v>LINKBANCORP, Inc. (NASDAQCM:LNKB)</v>
      </c>
      <c r="D377" t="str">
        <v>LCI Industries (NYSE:LCII)</v>
      </c>
      <c r="E377" t="str">
        <v>Sportradar Group AG (NASDAQGS:SRAD)</v>
      </c>
      <c r="F377" t="str">
        <v>Upwork Inc. (NASDAQGS:UPWK)</v>
      </c>
      <c r="G377" t="str">
        <v>MetLife, Inc. (NYSE:MET)</v>
      </c>
      <c r="H377" t="str">
        <v>Rand Capital Corporation (NASDAQCM:RAND)</v>
      </c>
      <c r="I377" t="str">
        <v>CDW Corporation (NASDAQGS:CDW)</v>
      </c>
    </row>
    <row r="378" spans="1:9" x14ac:dyDescent="0.45">
      <c r="A378" t="str">
        <v>L3Harris Technologies, Inc. (NYSE:LHX)</v>
      </c>
      <c r="B378" t="str">
        <v>John Marshall Bancorp, Inc. (NASDAQCM:JMSB)</v>
      </c>
      <c r="C378" t="str">
        <v>Logan Ridge Finance Corporation (NASDAQGS:LRFC)</v>
      </c>
      <c r="D378" t="str">
        <v>LegalZoom.com, Inc. (NASDAQGS:LZ)</v>
      </c>
      <c r="E378" t="str">
        <v>Spotify Technology S.A. (NYSE:SPOT)</v>
      </c>
      <c r="F378" t="str">
        <v>VAALCO Energy, Inc. (NYSE:EGY)</v>
      </c>
      <c r="G378" t="str">
        <v>Millicom International Cellular S.A. (NASDAQGS:TIGO)</v>
      </c>
      <c r="H378" t="str">
        <v>Rayonier Inc. (NYSE:RYN)</v>
      </c>
      <c r="I378" t="str">
        <v>Centene Corporation (NYSE:CNC)</v>
      </c>
    </row>
    <row r="379" spans="1:9" x14ac:dyDescent="0.45">
      <c r="A379" t="str">
        <v>Landsea Homes Corporation (NASDAQCM:LSEA)</v>
      </c>
      <c r="B379" t="str">
        <v>Jones Lang LaSalle Incorporated (NYSE:JLL)</v>
      </c>
      <c r="C379" t="str">
        <v>LTC Properties, Inc. (NYSE:LTC)</v>
      </c>
      <c r="D379" t="str">
        <v>LifeStance Health Group, Inc. (NASDAQGS:LFST)</v>
      </c>
      <c r="E379" t="str">
        <v>Star Bulk Carriers Corp. (NASDAQGS:SBLK)</v>
      </c>
      <c r="F379" t="str">
        <v>Veeva Systems Inc. (NYSE:VEEV)</v>
      </c>
      <c r="G379" t="str">
        <v>Mission Produce, Inc. (NASDAQGS:AVO)</v>
      </c>
      <c r="H379" t="str">
        <v>RBC Bearings Incorporated (NYSE:RBC)</v>
      </c>
      <c r="I379" t="str">
        <v>CEVA, Inc. (NASDAQGS:CEVA)</v>
      </c>
    </row>
    <row r="380" spans="1:9" x14ac:dyDescent="0.45">
      <c r="A380" t="str">
        <v>Lazard, Inc. (NYSE:LAZ)</v>
      </c>
      <c r="B380" t="str">
        <v>Kadant Inc. (NYSE:KAI)</v>
      </c>
      <c r="C380" t="str">
        <v>Luxfer Holdings PLC (NYSE:LXFR)</v>
      </c>
      <c r="D380" t="str">
        <v>LifeVantage Corporation (NASDAQCM:LFVN)</v>
      </c>
      <c r="E380" t="str">
        <v>Stifel Financial Corp. (NYSE:SF)</v>
      </c>
      <c r="F380" t="str">
        <v>Vericel Corporation (NASDAQGM:VCEL)</v>
      </c>
      <c r="G380" t="str">
        <v>Mitek Systems, Inc. (NASDAQCM:MITK)</v>
      </c>
      <c r="H380" t="str">
        <v>RCI Hospitality Holdings, Inc. (NASDAQGM:RICK)</v>
      </c>
      <c r="I380" t="str">
        <v>Check Point Software Technologies Ltd. (NASDAQGS:CHKP)</v>
      </c>
    </row>
    <row r="381" spans="1:9" x14ac:dyDescent="0.45">
      <c r="A381" t="str">
        <v>LCI Industries (NYSE:LCII)</v>
      </c>
      <c r="B381" t="str">
        <v>Karat Packaging Inc. (NASDAQGS:KRT)</v>
      </c>
      <c r="C381" t="str">
        <v>Lyft, Inc. (NASDAQGS:LYFT)</v>
      </c>
      <c r="D381" t="str">
        <v>Light &amp; Wonder, Inc. (NASDAQGS:LNW)</v>
      </c>
      <c r="E381" t="str">
        <v>Summit Hotel Properties, Inc. (NYSE:INN)</v>
      </c>
      <c r="F381" t="str">
        <v>Verra Mobility Corporation (NASDAQCM:VRRM)</v>
      </c>
      <c r="G381" t="str">
        <v>MKS Instruments, Inc. (NASDAQGS:MKSI)</v>
      </c>
      <c r="H381" t="str">
        <v>RenaissanceRe Holdings Ltd. (NYSE:RNR)</v>
      </c>
      <c r="I381" t="str">
        <v>Cheniere Energy, Inc. (NYSE:LNG)</v>
      </c>
    </row>
    <row r="382" spans="1:9" x14ac:dyDescent="0.45">
      <c r="A382" t="str">
        <v>LegalZoom.com, Inc. (NASDAQGS:LZ)</v>
      </c>
      <c r="B382" t="str">
        <v>Kellanova (NYSE:K)</v>
      </c>
      <c r="C382" t="str">
        <v>Magic Software Enterprises Ltd. (NASDAQGS:MGIC)</v>
      </c>
      <c r="D382" t="str">
        <v>Limoneira Company (NASDAQGS:LMNR)</v>
      </c>
      <c r="E382" t="str">
        <v>Summit Materials, Inc. (NYSE:SUM)</v>
      </c>
      <c r="F382" t="str">
        <v>Vertiv Holdings Co (NYSE:VRT)</v>
      </c>
      <c r="G382" t="str">
        <v>MoneyLion Inc. (NYSE:ML)</v>
      </c>
      <c r="H382" t="str">
        <v>ReposiTrak, Inc. (NYSE:TRAK)</v>
      </c>
      <c r="I382" t="str">
        <v>Cirrus Logic, Inc. (NASDAQGS:CRUS)</v>
      </c>
    </row>
    <row r="383" spans="1:9" x14ac:dyDescent="0.45">
      <c r="A383" t="str">
        <v>LifeVantage Corporation (NASDAQCM:LFVN)</v>
      </c>
      <c r="B383" t="str">
        <v>Kimball Electronics, Inc. (NASDAQGS:KE)</v>
      </c>
      <c r="C383" t="str">
        <v>Magnite, Inc. (NASDAQGS:MGNI)</v>
      </c>
      <c r="D383" t="str">
        <v>Lindblad Expeditions Holdings, Inc. (NASDAQCM:LIND)</v>
      </c>
      <c r="E383" t="str">
        <v>Sylvamo Corporation (NYSE:SLVM)</v>
      </c>
      <c r="F383" t="str">
        <v>Victory Capital Holdings, Inc. (NASDAQGS:VCTR)</v>
      </c>
      <c r="G383" t="str">
        <v>Morningstar, Inc. (NASDAQGS:MORN)</v>
      </c>
      <c r="H383" t="str">
        <v>Retail Opportunity Investments Corp. (NASDAQGS:ROIC)</v>
      </c>
      <c r="I383" t="str">
        <v>Citizens Community Bancorp, Inc. (NASDAQGM:CZWI)</v>
      </c>
    </row>
    <row r="384" spans="1:9" x14ac:dyDescent="0.45">
      <c r="A384" t="str">
        <v>Light &amp; Wonder, Inc. (NASDAQGS:LNW)</v>
      </c>
      <c r="B384" t="str">
        <v>Kimbell Royalty Partners, LP (NYSE:KRP)</v>
      </c>
      <c r="C384" t="str">
        <v>Manhattan Associates, Inc. (NASDAQGS:MANH)</v>
      </c>
      <c r="D384" t="str">
        <v>LINKBANCORP, Inc. (NASDAQCM:LNKB)</v>
      </c>
      <c r="E384" t="str">
        <v>TE Connectivity plc (NYSE:TEL)</v>
      </c>
      <c r="F384" t="str">
        <v>Vinci Partners Investments Ltd. (NASDAQGS:VINP)</v>
      </c>
      <c r="G384" t="str">
        <v>Motorola Solutions, Inc. (NYSE:MSI)</v>
      </c>
      <c r="H384" t="str">
        <v>Revolve Group, Inc. (NYSE:RVLV)</v>
      </c>
      <c r="I384" t="str">
        <v>Citizens Financial Group, Inc. (NYSE:CFG)</v>
      </c>
    </row>
    <row r="385" spans="1:9" x14ac:dyDescent="0.45">
      <c r="A385" t="str">
        <v>Limoneira Company (NASDAQGS:LMNR)</v>
      </c>
      <c r="B385" t="str">
        <v>Kimco Realty Corporation (NYSE:KIM)</v>
      </c>
      <c r="C385" t="str">
        <v>Maplebear Inc. (NASDAQGS:CART)</v>
      </c>
      <c r="D385" t="str">
        <v>Logan Ridge Finance Corporation (NASDAQGS:LRFC)</v>
      </c>
      <c r="E385" t="str">
        <v>Tempur Sealy International, Inc. (NYSE:TPX)</v>
      </c>
      <c r="F385" t="str">
        <v>Waystar Holding Corp. (NASDAQGS:WAY)</v>
      </c>
      <c r="G385" t="str">
        <v>N-able, Inc. (NYSE:NABL)</v>
      </c>
      <c r="H385" t="str">
        <v>Rexford Industrial Realty, Inc. (NYSE:REXR)</v>
      </c>
      <c r="I385" t="str">
        <v>Clearwater Paper Corporation (NYSE:CLW)</v>
      </c>
    </row>
    <row r="386" spans="1:9" x14ac:dyDescent="0.45">
      <c r="A386" t="str">
        <v>LINKBANCORP, Inc. (NASDAQCM:LNKB)</v>
      </c>
      <c r="B386" t="str">
        <v>KinderCare Learning Companies, Inc. (NYSE:KLC)</v>
      </c>
      <c r="C386" t="str">
        <v>Markel Group Inc. (NYSE:MKL)</v>
      </c>
      <c r="D386" t="str">
        <v>LTC Properties, Inc. (NYSE:LTC)</v>
      </c>
      <c r="E386" t="str">
        <v>Tenet Healthcare Corporation (NYSE:THC)</v>
      </c>
      <c r="F386" t="str">
        <v>Western Digital Corporation (NASDAQGS:WDC)</v>
      </c>
      <c r="G386" t="str">
        <v>Natera, Inc. (NASDAQGS:NTRA)</v>
      </c>
      <c r="H386" t="str">
        <v>Richmond Mutual Bancorporation, Inc. (NASDAQCM:RMBI)</v>
      </c>
      <c r="I386" t="str">
        <v>CNB Financial Corporation (NASDAQGS:CCNE)</v>
      </c>
    </row>
    <row r="387" spans="1:9" x14ac:dyDescent="0.45">
      <c r="A387" t="str">
        <v>LTC Properties, Inc. (NYSE:LTC)</v>
      </c>
      <c r="B387" t="str">
        <v>Knight-Swift Transportation Holdings Inc. (NYSE:KNX)</v>
      </c>
      <c r="C387" t="str">
        <v>MarketAxess Holdings Inc. (NASDAQGS:MKTX)</v>
      </c>
      <c r="D387" t="str">
        <v>Luxfer Holdings PLC (NYSE:LXFR)</v>
      </c>
      <c r="E387" t="str">
        <v>Tetra Tech, Inc. (NASDAQGS:TTEK)</v>
      </c>
      <c r="F387" t="str">
        <v>World Acceptance Corporation (NASDAQGS:WRLD)</v>
      </c>
      <c r="G387" t="str">
        <v>Natural Gas Services Group, Inc. (NYSE:NGS)</v>
      </c>
      <c r="H387" t="str">
        <v>RingCentral, Inc. (NYSE:RNG)</v>
      </c>
      <c r="I387" t="str">
        <v>CNO Financial Group, Inc. (NYSE:CNO)</v>
      </c>
    </row>
    <row r="388" spans="1:9" x14ac:dyDescent="0.45">
      <c r="A388" t="str">
        <v>Luxfer Holdings PLC (NYSE:LXFR)</v>
      </c>
      <c r="B388" t="str">
        <v>Kodiak Gas Services, Inc. (NYSE:KGS)</v>
      </c>
      <c r="C388" t="str">
        <v>Marriott Vacations Worldwide Corporation (NYSE:VAC)</v>
      </c>
      <c r="D388" t="str">
        <v>Lyft, Inc. (NASDAQGS:LYFT)</v>
      </c>
      <c r="E388" t="str">
        <v>The Andersons, Inc. (NASDAQGS:ANDE)</v>
      </c>
      <c r="F388" t="str">
        <v>World Kinect Corporation (NYSE:WKC)</v>
      </c>
      <c r="G388" t="str">
        <v>Navigator Holdings Ltd. (NYSE:NVGS)</v>
      </c>
      <c r="H388" t="str">
        <v>RLJ Lodging Trust (NYSE:RLJ)</v>
      </c>
      <c r="I388" t="str">
        <v>Colgate-Palmolive Company (NYSE:CL)</v>
      </c>
    </row>
    <row r="389" spans="1:9" x14ac:dyDescent="0.45">
      <c r="A389" t="str">
        <v>Magic Software Enterprises Ltd. (NASDAQGS:MGIC)</v>
      </c>
      <c r="B389" t="str">
        <v>Kontoor Brands, Inc. (NYSE:KTB)</v>
      </c>
      <c r="C389" t="str">
        <v>Mattel, Inc. (NASDAQGS:MAT)</v>
      </c>
      <c r="D389" t="str">
        <v>Magic Software Enterprises Ltd. (NASDAQGS:MGIC)</v>
      </c>
      <c r="E389" t="str">
        <v>The AZEK Company Inc. (NYSE:AZEK)</v>
      </c>
      <c r="F389" t="str">
        <v>Worthington Enterprises, Inc. (NYSE:WOR)</v>
      </c>
      <c r="G389" t="str">
        <v>NetApp, Inc. (NASDAQGS:NTAP)</v>
      </c>
      <c r="H389" t="str">
        <v>Robinhood Markets, Inc. (NASDAQGS:HOOD)</v>
      </c>
      <c r="I389" t="str">
        <v>Comcast Corporation (NASDAQGS:CMCSA)</v>
      </c>
    </row>
    <row r="390" spans="1:9" x14ac:dyDescent="0.45">
      <c r="A390" t="str">
        <v>Magnite, Inc. (NASDAQGS:MGNI)</v>
      </c>
      <c r="B390" t="str">
        <v>Koppers Holdings Inc. (NYSE:KOP)</v>
      </c>
      <c r="C390" t="str">
        <v>Maximus, Inc. (NYSE:MMS)</v>
      </c>
      <c r="D390" t="str">
        <v>Magnite, Inc. (NASDAQGS:MGNI)</v>
      </c>
      <c r="E390" t="str">
        <v>The Cheesecake Factory Incorporated (NASDAQGS:CAKE)</v>
      </c>
      <c r="F390" t="str">
        <v>Worthington Steel, Inc. (NYSE:WS)</v>
      </c>
      <c r="G390" t="str">
        <v>Netflix, Inc. (NASDAQGS:NFLX)</v>
      </c>
      <c r="H390" t="str">
        <v>Royal Caribbean Cruises Ltd. (NYSE:RCL)</v>
      </c>
      <c r="I390" t="str">
        <v>Core &amp; Main, Inc. (NYSE:CNM)</v>
      </c>
    </row>
    <row r="391" spans="1:9" x14ac:dyDescent="0.45">
      <c r="A391" t="str">
        <v>Manhattan Associates, Inc. (NASDAQGS:MANH)</v>
      </c>
      <c r="B391" t="str">
        <v>Korn Ferry (NYSE:KFY)</v>
      </c>
      <c r="C391" t="str">
        <v>Mayville Engineering Company, Inc. (NYSE:MEC)</v>
      </c>
      <c r="D391" t="str">
        <v>Manhattan Associates, Inc. (NASDAQGS:MANH)</v>
      </c>
      <c r="E391" t="str">
        <v>The Cooper Companies, Inc. (NASDAQGS:COO)</v>
      </c>
      <c r="F391" t="str">
        <v>XPO, Inc. (NYSE:XPO)</v>
      </c>
      <c r="G391" t="str">
        <v>New Jersey Resources Corporation (NYSE:NJR)</v>
      </c>
      <c r="H391" t="str">
        <v>Royal Gold, Inc. (NASDAQGS:RGLD)</v>
      </c>
      <c r="I391" t="str">
        <v>CoreCard Corporation (NYSE:CCRD)</v>
      </c>
    </row>
    <row r="392" spans="1:9" x14ac:dyDescent="0.45">
      <c r="A392" t="str">
        <v>Maplebear Inc. (NASDAQGS:CART)</v>
      </c>
      <c r="B392" t="str">
        <v>Kratos Defense &amp; Security Solutions, Inc. (NASDAQGS:KTOS)</v>
      </c>
      <c r="C392" t="str">
        <v>McGrath RentCorp (NASDAQGS:MGRC)</v>
      </c>
      <c r="D392" t="str">
        <v>Maplebear Inc. (NASDAQGS:CART)</v>
      </c>
      <c r="E392" t="str">
        <v>The Gap, Inc. (NYSE:GAP)</v>
      </c>
      <c r="F392" t="str">
        <v>Xylem Inc. (NYSE:XYL)</v>
      </c>
      <c r="G392" t="str">
        <v>Newmont Corporation (NYSE:NEM)</v>
      </c>
      <c r="H392" t="str">
        <v>RPC, Inc. (NYSE:RES)</v>
      </c>
      <c r="I392" t="str">
        <v>Corning Incorporated (NYSE:GLW)</v>
      </c>
    </row>
    <row r="393" spans="1:9" x14ac:dyDescent="0.45">
      <c r="A393" t="str">
        <v>Markel Group Inc. (NYSE:MKL)</v>
      </c>
      <c r="B393" t="str">
        <v>L3Harris Technologies, Inc. (NYSE:LHX)</v>
      </c>
      <c r="C393" t="str">
        <v>Medtronic plc (NYSE:MDT)</v>
      </c>
      <c r="D393" t="str">
        <v>MarketAxess Holdings Inc. (NASDAQGS:MKTX)</v>
      </c>
      <c r="E393" t="str">
        <v>The Gorman-Rupp Company (NYSE:GRC)</v>
      </c>
      <c r="F393" t="str">
        <v>YETI Holdings, Inc. (NYSE:YETI)</v>
      </c>
      <c r="G393" t="str">
        <v>NextEra Energy Partners, LP (NYSE:NEP)</v>
      </c>
      <c r="H393" t="str">
        <v>S&amp;P Global Inc. (NYSE:SPGI)</v>
      </c>
      <c r="I393" t="str">
        <v>Coterra Energy Inc. (NYSE:CTRA)</v>
      </c>
    </row>
    <row r="394" spans="1:9" x14ac:dyDescent="0.45">
      <c r="A394" t="str">
        <v>MarketAxess Holdings Inc. (NASDAQGS:MKTX)</v>
      </c>
      <c r="B394" t="str">
        <v>Landsea Homes Corporation (NASDAQCM:LSEA)</v>
      </c>
      <c r="C394" t="str">
        <v>Mercer International Inc. (NASDAQGS:MERC)</v>
      </c>
      <c r="D394" t="str">
        <v>Mattel, Inc. (NASDAQGS:MAT)</v>
      </c>
      <c r="E394" t="str">
        <v>The Toro Company (NYSE:TTC)</v>
      </c>
      <c r="F394" t="str">
        <v>Yum China Holdings, Inc. (NYSE:YUMC)</v>
      </c>
      <c r="G394" t="str">
        <v>NextEra Energy, Inc. (NYSE:NEE)</v>
      </c>
      <c r="H394" t="str">
        <v>Scorpio Tankers Inc. (NYSE:STNG)</v>
      </c>
      <c r="I394" t="str">
        <v>Crown Holdings, Inc. (NYSE:CCK)</v>
      </c>
    </row>
    <row r="395" spans="1:9" x14ac:dyDescent="0.45">
      <c r="A395" t="str">
        <v>Marriott Vacations Worldwide Corporation (NYSE:VAC)</v>
      </c>
      <c r="B395" t="str">
        <v>Lazard, Inc. (NYSE:LAZ)</v>
      </c>
      <c r="C395" t="str">
        <v>Mercury General Corporation (NYSE:MCY)</v>
      </c>
      <c r="D395" t="str">
        <v>Maximus, Inc. (NYSE:MMS)</v>
      </c>
      <c r="E395" t="str">
        <v>Tiptree Inc. (NASDAQCM:TIPT)</v>
      </c>
      <c r="F395" t="str">
        <v>Zoom Video Communications, Inc. (NASDAQGS:ZM)</v>
      </c>
      <c r="G395" t="str">
        <v>Nomad Foods Limited (NYSE:NOMD)</v>
      </c>
      <c r="H395" t="str">
        <v>Security National Financial Corporation (NASDAQGM:SNFC.A)</v>
      </c>
      <c r="I395" t="str">
        <v>D.R. Horton, Inc. (NYSE:DHI)</v>
      </c>
    </row>
    <row r="396" spans="1:9" x14ac:dyDescent="0.45">
      <c r="A396" t="str">
        <v>Mattel, Inc. (NASDAQGS:MAT)</v>
      </c>
      <c r="B396" t="str">
        <v>LCI Industries (NYSE:LCII)</v>
      </c>
      <c r="C396" t="str">
        <v>Meridian Corporation (NASDAQGS:MRBK)</v>
      </c>
      <c r="D396" t="str">
        <v>Mayville Engineering Company, Inc. (NYSE:MEC)</v>
      </c>
      <c r="E396" t="str">
        <v>TKO Group Holdings, Inc. (NYSE:TKO)</v>
      </c>
      <c r="F396" t="str">
        <v>Zumiez Inc. (NASDAQGS:ZUMZ)</v>
      </c>
      <c r="G396" t="str">
        <v>Norfolk Southern Corporation (NYSE:NSC)</v>
      </c>
      <c r="H396" t="str">
        <v>ServisFirst Bancshares, Inc. (NYSE:SFBS)</v>
      </c>
      <c r="I396" t="str">
        <v>DaVita Inc. (NYSE:DVA)</v>
      </c>
    </row>
    <row r="397" spans="1:9" x14ac:dyDescent="0.45">
      <c r="A397" t="str">
        <v>Maximus, Inc. (NYSE:MMS)</v>
      </c>
      <c r="B397" t="str">
        <v>LegalZoom.com, Inc. (NASDAQGS:LZ)</v>
      </c>
      <c r="C397" t="str">
        <v>MetLife, Inc. (NYSE:MET)</v>
      </c>
      <c r="D397" t="str">
        <v>McGrath RentCorp (NASDAQGS:MGRC)</v>
      </c>
      <c r="E397" t="str">
        <v>TPG RE Finance Trust, Inc. (NYSE:TRTX)</v>
      </c>
      <c r="F397" t="str">
        <v>AAON, Inc. (NASDAQGS:AAON)</v>
      </c>
      <c r="G397" t="str">
        <v>Northrop Grumman Corporation (NYSE:NOC)</v>
      </c>
      <c r="H397" t="str">
        <v>SFL Corporation Ltd. (NYSE:SFL)</v>
      </c>
      <c r="I397" t="str">
        <v>DexCom, Inc. (NASDAQGS:DXCM)</v>
      </c>
    </row>
    <row r="398" spans="1:9" x14ac:dyDescent="0.45">
      <c r="A398" t="str">
        <v>Mayville Engineering Company, Inc. (NYSE:MEC)</v>
      </c>
      <c r="B398" t="str">
        <v>LifeStance Health Group, Inc. (NASDAQGS:LFST)</v>
      </c>
      <c r="C398" t="str">
        <v>Microsoft Corporation (NASDAQGS:MSFT)</v>
      </c>
      <c r="D398" t="str">
        <v>Medtronic plc (NYSE:MDT)</v>
      </c>
      <c r="E398" t="str">
        <v>Transcat, Inc. (NASDAQGM:TRNS)</v>
      </c>
      <c r="F398" t="str">
        <v>ACADIA Pharmaceuticals Inc. (NASDAQGS:ACAD)</v>
      </c>
      <c r="G398" t="str">
        <v>Northwest Pipe Company (NASDAQGS:NWPX)</v>
      </c>
      <c r="H398" t="str">
        <v>Sierra Bancorp (NASDAQGS:BSRR)</v>
      </c>
      <c r="I398" t="str">
        <v>DiamondRock Hospitality Company (NYSE:DRH)</v>
      </c>
    </row>
    <row r="399" spans="1:9" x14ac:dyDescent="0.45">
      <c r="A399" t="str">
        <v>McGrath RentCorp (NASDAQGS:MGRC)</v>
      </c>
      <c r="B399" t="str">
        <v>LifeVantage Corporation (NASDAQCM:LFVN)</v>
      </c>
      <c r="C399" t="str">
        <v>MillerKnoll, Inc. (NASDAQGS:MLKN)</v>
      </c>
      <c r="D399" t="str">
        <v>Mercer International Inc. (NASDAQGS:MERC)</v>
      </c>
      <c r="E399" t="str">
        <v>TransMedics Group, Inc. (NASDAQGM:TMDX)</v>
      </c>
      <c r="F399" t="str">
        <v>Accenture plc (NYSE:ACN)</v>
      </c>
      <c r="G399" t="str">
        <v>Nova Ltd. (NASDAQGS:NVMI)</v>
      </c>
      <c r="H399" t="str">
        <v>Silicon Motion Technology Corporation (NASDAQGS:SIMO)</v>
      </c>
      <c r="I399" t="str">
        <v>DLocal Limited (NASDAQGS:DLO)</v>
      </c>
    </row>
    <row r="400" spans="1:9" x14ac:dyDescent="0.45">
      <c r="A400" t="str">
        <v>Medtronic plc (NYSE:MDT)</v>
      </c>
      <c r="B400" t="str">
        <v>Light &amp; Wonder, Inc. (NASDAQGS:LNW)</v>
      </c>
      <c r="C400" t="str">
        <v>Millicom International Cellular S.A. (NASDAQGS:TIGO)</v>
      </c>
      <c r="D400" t="str">
        <v>Mercury General Corporation (NYSE:MCY)</v>
      </c>
      <c r="E400" t="str">
        <v>TransUnion (NYSE:TRU)</v>
      </c>
      <c r="F400" t="str">
        <v>ACV Auctions Inc. (NASDAQGS:ACVA)</v>
      </c>
      <c r="G400" t="str">
        <v>Nutanix, Inc. (NASDAQGS:NTNX)</v>
      </c>
      <c r="H400" t="str">
        <v>SiteOne Landscape Supply, Inc. (NYSE:SITE)</v>
      </c>
      <c r="I400" t="str">
        <v>DNOW Inc. (NYSE:DNOW)</v>
      </c>
    </row>
    <row r="401" spans="1:9" x14ac:dyDescent="0.45">
      <c r="A401" t="str">
        <v>Mercury General Corporation (NYSE:MCY)</v>
      </c>
      <c r="B401" t="str">
        <v>Limoneira Company (NASDAQGS:LMNR)</v>
      </c>
      <c r="C401" t="str">
        <v>Mission Produce, Inc. (NASDAQGS:AVO)</v>
      </c>
      <c r="D401" t="str">
        <v>Meridian Corporation (NASDAQGS:MRBK)</v>
      </c>
      <c r="E401" t="str">
        <v>Tri Pointe Homes, Inc. (NYSE:TPH)</v>
      </c>
      <c r="F401" t="str">
        <v>Addus HomeCare Corporation (NASDAQGS:ADUS)</v>
      </c>
      <c r="G401" t="str">
        <v>Nuveen Variable Rate Preferred &amp; Income Fund (NYSE:NPFD)</v>
      </c>
      <c r="H401" t="str">
        <v>Sitio Royalties Corp. (NYSE:STR)</v>
      </c>
      <c r="I401" t="str">
        <v>DocuSign, Inc. (NASDAQGS:DOCU)</v>
      </c>
    </row>
    <row r="402" spans="1:9" x14ac:dyDescent="0.45">
      <c r="A402" t="str">
        <v>Meridian Corporation (NASDAQGS:MRBK)</v>
      </c>
      <c r="B402" t="str">
        <v>Lindblad Expeditions Holdings, Inc. (NASDAQCM:LIND)</v>
      </c>
      <c r="C402" t="str">
        <v>Mitek Systems, Inc. (NASDAQCM:MITK)</v>
      </c>
      <c r="D402" t="str">
        <v>MetLife, Inc. (NYSE:MET)</v>
      </c>
      <c r="E402" t="str">
        <v>Trip.com Group Limited (NASDAQGS:TCOM)</v>
      </c>
      <c r="F402" t="str">
        <v>Affirm Holdings, Inc. (NASDAQGS:AFRM)</v>
      </c>
      <c r="G402" t="str">
        <v>NVIDIA Corporation (NASDAQGS:NVDA)</v>
      </c>
      <c r="H402" t="str">
        <v>Skyward Specialty Insurance Group, Inc. (NASDAQGS:SKWD)</v>
      </c>
      <c r="I402" t="str">
        <v>Dolby Laboratories, Inc. (NYSE:DLB)</v>
      </c>
    </row>
    <row r="403" spans="1:9" x14ac:dyDescent="0.45">
      <c r="A403" t="str">
        <v>MetLife, Inc. (NYSE:MET)</v>
      </c>
      <c r="B403" t="str">
        <v>LINKBANCORP, Inc. (NASDAQCM:LNKB)</v>
      </c>
      <c r="C403" t="str">
        <v>MKS Instruments, Inc. (NASDAQGS:MKSI)</v>
      </c>
      <c r="D403" t="str">
        <v>Microsoft Corporation (NASDAQGS:MSFT)</v>
      </c>
      <c r="E403" t="str">
        <v>Turtle Beach Corporation (NASDAQGM:HEAR)</v>
      </c>
      <c r="F403" t="str">
        <v>Agilent Technologies, Inc. (NYSE:A)</v>
      </c>
      <c r="G403" t="str">
        <v>NXP Semiconductors N.V. (NASDAQGS:NXPI)</v>
      </c>
      <c r="H403" t="str">
        <v>Snap Inc. (NYSE:SNAP)</v>
      </c>
      <c r="I403" t="str">
        <v>Domino's Pizza, Inc. (NYSE:DPZ)</v>
      </c>
    </row>
    <row r="404" spans="1:9" x14ac:dyDescent="0.45">
      <c r="A404" t="str">
        <v>Microsoft Corporation (NASDAQGS:MSFT)</v>
      </c>
      <c r="B404" t="str">
        <v>Logan Ridge Finance Corporation (NASDAQGS:LRFC)</v>
      </c>
      <c r="C404" t="str">
        <v>Monarch Casino &amp; Resort, Inc. (NASDAQGS:MCRI)</v>
      </c>
      <c r="D404" t="str">
        <v>MillerKnoll, Inc. (NASDAQGS:MLKN)</v>
      </c>
      <c r="E404" t="str">
        <v>TXNM Energy, Inc. (NYSE:TXNM)</v>
      </c>
      <c r="F404" t="str">
        <v>Agilysys, Inc. (NASDAQGS:AGYS)</v>
      </c>
      <c r="G404" t="str">
        <v>Oddity Tech Ltd. (NASDAQGM:ODD)</v>
      </c>
      <c r="H404" t="str">
        <v>Southern Copper Corporation (NYSE:SCCO)</v>
      </c>
      <c r="I404" t="str">
        <v>Donaldson Company, Inc. (NYSE:DCI)</v>
      </c>
    </row>
    <row r="405" spans="1:9" x14ac:dyDescent="0.45">
      <c r="A405" t="str">
        <v>MillerKnoll, Inc. (NASDAQGS:MLKN)</v>
      </c>
      <c r="B405" t="str">
        <v>LTC Properties, Inc. (NYSE:LTC)</v>
      </c>
      <c r="C405" t="str">
        <v>MoneyLion Inc. (NYSE:ML)</v>
      </c>
      <c r="D405" t="str">
        <v>Millicom International Cellular S.A. (NASDAQGS:TIGO)</v>
      </c>
      <c r="E405" t="str">
        <v>Tyler Technologies, Inc. (NYSE:TYL)</v>
      </c>
      <c r="F405" t="str">
        <v>Air Products and Chemicals, Inc. (NYSE:APD)</v>
      </c>
      <c r="G405" t="str">
        <v>OneSpaWorld Holdings Limited (NASDAQCM:OSW)</v>
      </c>
      <c r="H405" t="str">
        <v>Sportradar Group AG (NASDAQGS:SRAD)</v>
      </c>
      <c r="I405" t="str">
        <v>Donnelley Financial Solutions, Inc. (NYSE:DFIN)</v>
      </c>
    </row>
    <row r="406" spans="1:9" x14ac:dyDescent="0.45">
      <c r="A406" t="str">
        <v>Millicom International Cellular S.A. (NASDAQGS:TIGO)</v>
      </c>
      <c r="B406" t="str">
        <v>Luxfer Holdings PLC (NYSE:LXFR)</v>
      </c>
      <c r="C406" t="str">
        <v>Morningstar, Inc. (NASDAQGS:MORN)</v>
      </c>
      <c r="D406" t="str">
        <v>Mission Produce, Inc. (NASDAQGS:AVO)</v>
      </c>
      <c r="E406" t="str">
        <v>Ubiquiti Inc. (NYSE:UI)</v>
      </c>
      <c r="F406" t="str">
        <v>Akamai Technologies, Inc. (NASDAQGS:AKAM)</v>
      </c>
      <c r="G406" t="str">
        <v>Onto Innovation Inc. (NYSE:ONTO)</v>
      </c>
      <c r="H406" t="str">
        <v>SPX Technologies, Inc. (NYSE:SPXC)</v>
      </c>
      <c r="I406" t="str">
        <v>Dover Corporation (NYSE:DOV)</v>
      </c>
    </row>
    <row r="407" spans="1:9" x14ac:dyDescent="0.45">
      <c r="A407" t="str">
        <v>Mission Produce, Inc. (NASDAQGS:AVO)</v>
      </c>
      <c r="B407" t="str">
        <v>Lyft, Inc. (NASDAQGS:LYFT)</v>
      </c>
      <c r="C407" t="str">
        <v>Motorola Solutions, Inc. (NYSE:MSI)</v>
      </c>
      <c r="D407" t="str">
        <v>Mitek Systems, Inc. (NASDAQCM:MITK)</v>
      </c>
      <c r="E407" t="str">
        <v>United Fire Group, Inc. (NASDAQGS:UFCS)</v>
      </c>
      <c r="F407" t="str">
        <v>Albany International Corp. (NYSE:AIN)</v>
      </c>
      <c r="G407" t="str">
        <v>Open Text Corporation (NASDAQGS:OTEX)</v>
      </c>
      <c r="H407" t="str">
        <v>SR Bancorp, Inc. (NASDAQCM:SRBK)</v>
      </c>
      <c r="I407" t="str">
        <v>Dropbox, Inc. (NASDAQGS:DBX)</v>
      </c>
    </row>
    <row r="408" spans="1:9" x14ac:dyDescent="0.45">
      <c r="A408" t="str">
        <v>Mitek Systems, Inc. (NASDAQCM:MITK)</v>
      </c>
      <c r="B408" t="str">
        <v>Magic Software Enterprises Ltd. (NASDAQGS:MGIC)</v>
      </c>
      <c r="C408" t="str">
        <v>Mueller Industries, Inc. (NYSE:MLI)</v>
      </c>
      <c r="D408" t="str">
        <v>MKS Instruments, Inc. (NASDAQGS:MKSI)</v>
      </c>
      <c r="E408" t="str">
        <v>Uniti Group Inc. (NASDAQGS:UNIT)</v>
      </c>
      <c r="F408" t="str">
        <v>Albertsons Companies, Inc. (NYSE:ACI)</v>
      </c>
      <c r="G408" t="str">
        <v>Orion Group Holdings, Inc. (NYSE:ORN)</v>
      </c>
      <c r="H408" t="str">
        <v>Stagwell Inc. (NASDAQGS:STGW)</v>
      </c>
      <c r="I408" t="str">
        <v>Dun &amp; Bradstreet Holdings, Inc. (NYSE:DNB)</v>
      </c>
    </row>
    <row r="409" spans="1:9" x14ac:dyDescent="0.45">
      <c r="A409" t="str">
        <v>MKS Instruments, Inc. (NASDAQGS:MKSI)</v>
      </c>
      <c r="B409" t="str">
        <v>Magnite, Inc. (NASDAQGS:MGNI)</v>
      </c>
      <c r="C409" t="str">
        <v>N-able, Inc. (NYSE:NABL)</v>
      </c>
      <c r="D409" t="str">
        <v>Monarch Casino &amp; Resort, Inc. (NASDAQGS:MCRI)</v>
      </c>
      <c r="E409" t="str">
        <v>Universal Technical Institute, Inc. (NYSE:UTI)</v>
      </c>
      <c r="F409" t="str">
        <v>Allient Inc. (NASDAQGM:ALNT)</v>
      </c>
      <c r="G409" t="str">
        <v>Otis Worldwide Corporation (NYSE:OTIS)</v>
      </c>
      <c r="H409" t="str">
        <v>Star Bulk Carriers Corp. (NASDAQGS:SBLK)</v>
      </c>
      <c r="I409" t="str">
        <v>DXP Enterprises, Inc. (NASDAQGS:DXPE)</v>
      </c>
    </row>
    <row r="410" spans="1:9" x14ac:dyDescent="0.45">
      <c r="A410" t="str">
        <v>Monarch Casino &amp; Resort, Inc. (NASDAQGS:MCRI)</v>
      </c>
      <c r="B410" t="str">
        <v>Manhattan Associates, Inc. (NASDAQGS:MANH)</v>
      </c>
      <c r="C410" t="str">
        <v>Nasdaq, Inc. (NASDAQGS:NDAQ)</v>
      </c>
      <c r="D410" t="str">
        <v>MoneyLion Inc. (NYSE:ML)</v>
      </c>
      <c r="E410" t="str">
        <v>Upbound Group, Inc. (NASDAQGS:UPBD)</v>
      </c>
      <c r="F410" t="str">
        <v>Amcor plc (NYSE:AMCR)</v>
      </c>
      <c r="G410" t="str">
        <v>Packaging Corporation of America (NYSE:PKG)</v>
      </c>
      <c r="H410" t="str">
        <v>Stellar Bancorp, Inc. (NYSE:STEL)</v>
      </c>
      <c r="I410" t="str">
        <v>e.l.f. Beauty, Inc. (NYSE:ELF)</v>
      </c>
    </row>
    <row r="411" spans="1:9" x14ac:dyDescent="0.45">
      <c r="A411" t="str">
        <v>MoneyLion Inc. (NYSE:ML)</v>
      </c>
      <c r="B411" t="str">
        <v>Maplebear Inc. (NASDAQGS:CART)</v>
      </c>
      <c r="C411" t="str">
        <v>Natera, Inc. (NASDAQGS:NTRA)</v>
      </c>
      <c r="D411" t="str">
        <v>Morningstar, Inc. (NASDAQGS:MORN)</v>
      </c>
      <c r="E411" t="str">
        <v>Upwork Inc. (NASDAQGS:UPWK)</v>
      </c>
      <c r="F411" t="str">
        <v>Amedisys, Inc. (NASDAQGS:AMED)</v>
      </c>
      <c r="G411" t="str">
        <v>Park Aerospace Corp. (NYSE:PKE)</v>
      </c>
      <c r="H411" t="str">
        <v>Stifel Financial Corp. (NYSE:SF)</v>
      </c>
      <c r="I411" t="str">
        <v>Electronic Arts Inc. (NASDAQGS:EA)</v>
      </c>
    </row>
    <row r="412" spans="1:9" x14ac:dyDescent="0.45">
      <c r="A412" t="str">
        <v>Morningstar, Inc. (NASDAQGS:MORN)</v>
      </c>
      <c r="B412" t="str">
        <v>Markel Group Inc. (NYSE:MKL)</v>
      </c>
      <c r="C412" t="str">
        <v>Nathan's Famous, Inc. (NASDAQGS:NATH)</v>
      </c>
      <c r="D412" t="str">
        <v>Motorola Solutions, Inc. (NYSE:MSI)</v>
      </c>
      <c r="E412" t="str">
        <v>V2X, Inc. (NYSE:VVX)</v>
      </c>
      <c r="F412" t="str">
        <v>Ameresco, Inc. (NYSE:AMRC)</v>
      </c>
      <c r="G412" t="str">
        <v>Parke Bancorp, Inc. (NASDAQCM:PKBK)</v>
      </c>
      <c r="H412" t="str">
        <v>Strategic Education, Inc. (NASDAQGS:STRA)</v>
      </c>
      <c r="I412" t="str">
        <v>Eli Lilly and Company (NYSE:LLY)</v>
      </c>
    </row>
    <row r="413" spans="1:9" x14ac:dyDescent="0.45">
      <c r="A413" t="str">
        <v>Motorola Solutions, Inc. (NYSE:MSI)</v>
      </c>
      <c r="B413" t="str">
        <v>MarketAxess Holdings Inc. (NASDAQGS:MKTX)</v>
      </c>
      <c r="C413" t="str">
        <v>Natural Gas Services Group, Inc. (NYSE:NGS)</v>
      </c>
      <c r="D413" t="str">
        <v>Mueller Industries, Inc. (NYSE:MLI)</v>
      </c>
      <c r="E413" t="str">
        <v>Vail Resorts, Inc. (NYSE:MTN)</v>
      </c>
      <c r="F413" t="str">
        <v>Amicus Therapeutics, Inc. (NASDAQGM:FOLD)</v>
      </c>
      <c r="G413" t="str">
        <v>Parker-Hannifin Corporation (NYSE:PH)</v>
      </c>
      <c r="H413" t="str">
        <v>Summit Hotel Properties, Inc. (NYSE:INN)</v>
      </c>
      <c r="I413" t="str">
        <v>Elme Communities (NYSE:ELME)</v>
      </c>
    </row>
    <row r="414" spans="1:9" x14ac:dyDescent="0.45">
      <c r="A414" t="str">
        <v>Mueller Industries, Inc. (NYSE:MLI)</v>
      </c>
      <c r="B414" t="str">
        <v>Marriott Vacations Worldwide Corporation (NYSE:VAC)</v>
      </c>
      <c r="C414" t="str">
        <v>NetApp, Inc. (NASDAQGS:NTAP)</v>
      </c>
      <c r="D414" t="str">
        <v>N-able, Inc. (NYSE:NABL)</v>
      </c>
      <c r="E414" t="str">
        <v>Valmont Industries, Inc. (NYSE:VMI)</v>
      </c>
      <c r="F414" t="str">
        <v>Amphenol Corporation (NYSE:APH)</v>
      </c>
      <c r="G414" t="str">
        <v>Parsons Corporation (NYSE:PSN)</v>
      </c>
      <c r="H414" t="str">
        <v>Summit Materials, Inc. (NYSE:SUM)</v>
      </c>
      <c r="I414" t="str">
        <v>Employers Holdings, Inc. (NYSE:EIG)</v>
      </c>
    </row>
    <row r="415" spans="1:9" x14ac:dyDescent="0.45">
      <c r="A415" t="str">
        <v>N-able, Inc. (NYSE:NABL)</v>
      </c>
      <c r="B415" t="str">
        <v>Mattel, Inc. (NASDAQGS:MAT)</v>
      </c>
      <c r="C415" t="str">
        <v>Netflix, Inc. (NASDAQGS:NFLX)</v>
      </c>
      <c r="D415" t="str">
        <v>Nasdaq, Inc. (NASDAQGS:NDAQ)</v>
      </c>
      <c r="E415" t="str">
        <v>Valvoline Inc. (NYSE:VVV)</v>
      </c>
      <c r="F415" t="str">
        <v>Amplitude, Inc. (NASDAQCM:AMPL)</v>
      </c>
      <c r="G415" t="str">
        <v>Paylocity Holding Corporation (NASDAQGS:PCTY)</v>
      </c>
      <c r="H415" t="str">
        <v>Supernus Pharmaceuticals, Inc. (NASDAQGM:SUPN)</v>
      </c>
      <c r="I415" t="str">
        <v>Enact Holdings, Inc. (NASDAQGS:ACT)</v>
      </c>
    </row>
    <row r="416" spans="1:9" x14ac:dyDescent="0.45">
      <c r="A416" t="str">
        <v>Nasdaq, Inc. (NASDAQGS:NDAQ)</v>
      </c>
      <c r="B416" t="str">
        <v>Maximus, Inc. (NYSE:MMS)</v>
      </c>
      <c r="C416" t="str">
        <v>New Jersey Resources Corporation (NYSE:NJR)</v>
      </c>
      <c r="D416" t="str">
        <v>Natera, Inc. (NASDAQGS:NTRA)</v>
      </c>
      <c r="E416" t="str">
        <v>Verra Mobility Corporation (NASDAQCM:VRRM)</v>
      </c>
      <c r="F416" t="str">
        <v>Amtech Systems, Inc. (NASDAQGS:ASYS)</v>
      </c>
      <c r="G416" t="str">
        <v>Permian Resources Corporation (NYSE:PR)</v>
      </c>
      <c r="H416" t="str">
        <v>Synchrony Financial (NYSE:SYF)</v>
      </c>
      <c r="I416" t="str">
        <v>EnerSys (NYSE:ENS)</v>
      </c>
    </row>
    <row r="417" spans="1:9" x14ac:dyDescent="0.45">
      <c r="A417" t="str">
        <v>Nathan's Famous, Inc. (NASDAQGS:NATH)</v>
      </c>
      <c r="B417" t="str">
        <v>Mayville Engineering Company, Inc. (NYSE:MEC)</v>
      </c>
      <c r="C417" t="str">
        <v>Newmont Corporation (NYSE:NEM)</v>
      </c>
      <c r="D417" t="str">
        <v>Nathan's Famous, Inc. (NASDAQGS:NATH)</v>
      </c>
      <c r="E417" t="str">
        <v>Vertiv Holdings Co (NYSE:VRT)</v>
      </c>
      <c r="F417" t="str">
        <v>AnaptysBio, Inc. (NASDAQGS:ANAB)</v>
      </c>
      <c r="G417" t="str">
        <v>Phibro Animal Health Corporation (NASDAQGM:PAHC)</v>
      </c>
      <c r="H417" t="str">
        <v>TE Connectivity plc (NYSE:TEL)</v>
      </c>
      <c r="I417" t="str">
        <v>Enterprise Products Partners L.P. (NYSE:EPD)</v>
      </c>
    </row>
    <row r="418" spans="1:9" x14ac:dyDescent="0.45">
      <c r="A418" t="str">
        <v>Natural Gas Services Group, Inc. (NYSE:NGS)</v>
      </c>
      <c r="B418" t="str">
        <v>McGrath RentCorp (NASDAQGS:MGRC)</v>
      </c>
      <c r="C418" t="str">
        <v>NextEra Energy, Inc. (NYSE:NEE)</v>
      </c>
      <c r="D418" t="str">
        <v>Natural Gas Services Group, Inc. (NYSE:NGS)</v>
      </c>
      <c r="E418" t="str">
        <v>Viad Corp (NYSE:VVI)</v>
      </c>
      <c r="F418" t="str">
        <v>APA Corporation (NASDAQGS:APA)</v>
      </c>
      <c r="G418" t="str">
        <v>Philip Morris International Inc. (NYSE:PM)</v>
      </c>
      <c r="H418" t="str">
        <v>Tempur Sealy International, Inc. (NYSE:TPX)</v>
      </c>
      <c r="I418" t="str">
        <v>ePlus inc. (NASDAQGS:PLUS)</v>
      </c>
    </row>
    <row r="419" spans="1:9" x14ac:dyDescent="0.45">
      <c r="A419" t="str">
        <v>Navigator Holdings Ltd. (NYSE:NVGS)</v>
      </c>
      <c r="B419" t="str">
        <v>Medtronic plc (NYSE:MDT)</v>
      </c>
      <c r="C419" t="str">
        <v>Norfolk Southern Corporation (NYSE:NSC)</v>
      </c>
      <c r="D419" t="str">
        <v>Navigator Holdings Ltd. (NYSE:NVGS)</v>
      </c>
      <c r="E419" t="str">
        <v>Victory Capital Holdings, Inc. (NASDAQGS:VCTR)</v>
      </c>
      <c r="F419" t="str">
        <v>AptarGroup, Inc. (NYSE:ATR)</v>
      </c>
      <c r="G419" t="str">
        <v>PHINIA Inc. (NYSE:PHIN)</v>
      </c>
      <c r="H419" t="str">
        <v>Texas Roadhouse, Inc. (NASDAQGS:TXRH)</v>
      </c>
      <c r="I419" t="str">
        <v>EverCommerce Inc. (NASDAQGS:EVCM)</v>
      </c>
    </row>
    <row r="420" spans="1:9" x14ac:dyDescent="0.45">
      <c r="A420" t="str">
        <v>NetApp, Inc. (NASDAQGS:NTAP)</v>
      </c>
      <c r="B420" t="str">
        <v>Mercer International Inc. (NASDAQGS:MERC)</v>
      </c>
      <c r="C420" t="str">
        <v>Northrop Grumman Corporation (NYSE:NOC)</v>
      </c>
      <c r="D420" t="str">
        <v>NetApp, Inc. (NASDAQGS:NTAP)</v>
      </c>
      <c r="E420" t="str">
        <v>Village Bank and Trust Financial Corp. (NASDAQCM:VBFC)</v>
      </c>
      <c r="F420" t="str">
        <v>Arm Holdings plc (NASDAQGS:ARM)</v>
      </c>
      <c r="G420" t="str">
        <v>Pilgrim's Pride Corporation (NASDAQGS:PPC)</v>
      </c>
      <c r="H420" t="str">
        <v>The AZEK Company Inc. (NYSE:AZEK)</v>
      </c>
      <c r="I420" t="str">
        <v>ExlService Holdings, Inc. (NASDAQGS:EXLS)</v>
      </c>
    </row>
    <row r="421" spans="1:9" x14ac:dyDescent="0.45">
      <c r="A421" t="str">
        <v>Netflix, Inc. (NASDAQGS:NFLX)</v>
      </c>
      <c r="B421" t="str">
        <v>Mercury General Corporation (NYSE:MCY)</v>
      </c>
      <c r="C421" t="str">
        <v>Northwest Pipe Company (NASDAQGS:NWPX)</v>
      </c>
      <c r="D421" t="str">
        <v>New Jersey Resources Corporation (NYSE:NJR)</v>
      </c>
      <c r="E421" t="str">
        <v>Vinci Partners Investments Ltd. (NASDAQGS:VINP)</v>
      </c>
      <c r="F421" t="str">
        <v>Arq, Inc. (NASDAQGM:ARQ)</v>
      </c>
      <c r="G421" t="str">
        <v>Pinnacle West Capital Corporation (NYSE:PNW)</v>
      </c>
      <c r="H421" t="str">
        <v>The Boston Beer Company, Inc. (NYSE:SAM)</v>
      </c>
      <c r="I421" t="str">
        <v>Expedia Group, Inc. (NASDAQGS:EXPE)</v>
      </c>
    </row>
    <row r="422" spans="1:9" x14ac:dyDescent="0.45">
      <c r="A422" t="str">
        <v>New Jersey Resources Corporation (NYSE:NJR)</v>
      </c>
      <c r="B422" t="str">
        <v>Meridian Corporation (NASDAQGS:MRBK)</v>
      </c>
      <c r="C422" t="str">
        <v>Nova Ltd. (NASDAQGS:NVMI)</v>
      </c>
      <c r="D422" t="str">
        <v>Newmont Corporation (NYSE:NEM)</v>
      </c>
      <c r="E422" t="str">
        <v>Virtus Investment Partners, Inc. (NYSE:VRTS)</v>
      </c>
      <c r="F422" t="str">
        <v>Arteris, Inc. (NASDAQGM:AIP)</v>
      </c>
      <c r="G422" t="str">
        <v>Plains All American Pipeline, L.P. (NASDAQGS:PAA)</v>
      </c>
      <c r="H422" t="str">
        <v>The Clorox Company (NYSE:CLX)</v>
      </c>
      <c r="I422" t="str">
        <v>F&amp;G Annuities &amp; Life, Inc. (NYSE:FG)</v>
      </c>
    </row>
    <row r="423" spans="1:9" x14ac:dyDescent="0.45">
      <c r="A423" t="str">
        <v>NextEra Energy Partners, LP (NYSE:NEP)</v>
      </c>
      <c r="B423" t="str">
        <v>MetLife, Inc. (NYSE:MET)</v>
      </c>
      <c r="C423" t="str">
        <v>Nutanix, Inc. (NASDAQGS:NTNX)</v>
      </c>
      <c r="D423" t="str">
        <v>NextEra Energy Partners, LP (NYSE:NEP)</v>
      </c>
      <c r="E423" t="str">
        <v>Waystar Holding Corp. (NASDAQGS:WAY)</v>
      </c>
      <c r="F423" t="str">
        <v>Astrana Health, Inc. (NASDAQCM:ASTH)</v>
      </c>
      <c r="G423" t="str">
        <v>Plains GP Holdings, L.P. (NASDAQGS:PAGP)</v>
      </c>
      <c r="H423" t="str">
        <v>The Cooper Companies, Inc. (NASDAQGS:COO)</v>
      </c>
      <c r="I423" t="str">
        <v>F5, Inc. (NASDAQGS:FFIV)</v>
      </c>
    </row>
    <row r="424" spans="1:9" x14ac:dyDescent="0.45">
      <c r="A424" t="str">
        <v>NextEra Energy, Inc. (NYSE:NEE)</v>
      </c>
      <c r="B424" t="str">
        <v>Microsoft Corporation (NASDAQGS:MSFT)</v>
      </c>
      <c r="C424" t="str">
        <v>Nuveen Variable Rate Preferred &amp; Income Fund (NYSE:NPFD)</v>
      </c>
      <c r="D424" t="str">
        <v>NextEra Energy, Inc. (NYSE:NEE)</v>
      </c>
      <c r="E424" t="str">
        <v>Western Digital Corporation (NASDAQGS:WDC)</v>
      </c>
      <c r="F424" t="str">
        <v>AT&amp;T Inc. (NYSE:T)</v>
      </c>
      <c r="G424" t="str">
        <v>Planet Fitness, Inc. (NYSE:PLNT)</v>
      </c>
      <c r="H424" t="str">
        <v>The Gorman-Rupp Company (NYSE:GRC)</v>
      </c>
      <c r="I424" t="str">
        <v>FARO Technologies, Inc. (NASDAQGS:FARO)</v>
      </c>
    </row>
    <row r="425" spans="1:9" x14ac:dyDescent="0.45">
      <c r="A425" t="str">
        <v>Nomad Foods Limited (NYSE:NOMD)</v>
      </c>
      <c r="B425" t="str">
        <v>MillerKnoll, Inc. (NASDAQGS:MLKN)</v>
      </c>
      <c r="C425" t="str">
        <v>NVIDIA Corporation (NASDAQGS:NVDA)</v>
      </c>
      <c r="D425" t="str">
        <v>Nomad Foods Limited (NYSE:NOMD)</v>
      </c>
      <c r="E425" t="str">
        <v>Whitestone REIT (NYSE:WSR)</v>
      </c>
      <c r="F425" t="str">
        <v>ATI Inc. (NYSE:ATI)</v>
      </c>
      <c r="G425" t="str">
        <v>PlayAGS, Inc. (NYSE:AGS)</v>
      </c>
      <c r="H425" t="str">
        <v>The InterGroup Corporation (NASDAQCM:INTG)</v>
      </c>
      <c r="I425" t="str">
        <v>Ferrari N.V. (NYSE:RACE)</v>
      </c>
    </row>
    <row r="426" spans="1:9" x14ac:dyDescent="0.45">
      <c r="A426" t="str">
        <v>Norfolk Southern Corporation (NYSE:NSC)</v>
      </c>
      <c r="B426" t="str">
        <v>Millicom International Cellular S.A. (NASDAQGS:TIGO)</v>
      </c>
      <c r="C426" t="str">
        <v>Oddity Tech Ltd. (NASDAQGM:ODD)</v>
      </c>
      <c r="D426" t="str">
        <v>Norfolk Southern Corporation (NYSE:NSC)</v>
      </c>
      <c r="E426" t="str">
        <v>Willis Lease Finance Corporation (NASDAQGM:WLFC)</v>
      </c>
      <c r="F426" t="str">
        <v>AudioCodes Ltd. (NASDAQGS:AUDC)</v>
      </c>
      <c r="G426" t="str">
        <v>Popular, Inc. (NASDAQGS:BPOP)</v>
      </c>
      <c r="H426" t="str">
        <v>The Toro Company (NYSE:TTC)</v>
      </c>
      <c r="I426" t="str">
        <v>Fidelis Insurance Holdings Limited (NYSE:FIHL)</v>
      </c>
    </row>
    <row r="427" spans="1:9" x14ac:dyDescent="0.45">
      <c r="A427" t="str">
        <v>Northrop Grumman Corporation (NYSE:NOC)</v>
      </c>
      <c r="B427" t="str">
        <v>Mission Produce, Inc. (NASDAQGS:AVO)</v>
      </c>
      <c r="C427" t="str">
        <v>Onto Innovation Inc. (NYSE:ONTO)</v>
      </c>
      <c r="D427" t="str">
        <v>Northrop Grumman Corporation (NYSE:NOC)</v>
      </c>
      <c r="E427" t="str">
        <v>Worthington Enterprises, Inc. (NYSE:WOR)</v>
      </c>
      <c r="F427" t="str">
        <v>Aurinia Pharmaceuticals Inc. (NASDAQGM:AUPH)</v>
      </c>
      <c r="G427" t="str">
        <v>Portland General Electric Company (NYSE:POR)</v>
      </c>
      <c r="H427" t="str">
        <v>Tiptree Inc. (NASDAQCM:TIPT)</v>
      </c>
      <c r="I427" t="str">
        <v>First Citizens BancShares, Inc. (NASDAQGS:FCNC.A)</v>
      </c>
    </row>
    <row r="428" spans="1:9" x14ac:dyDescent="0.45">
      <c r="A428" t="str">
        <v>Northwest Pipe Company (NASDAQGS:NWPX)</v>
      </c>
      <c r="B428" t="str">
        <v>Mitek Systems, Inc. (NASDAQCM:MITK)</v>
      </c>
      <c r="C428" t="str">
        <v>Open Text Corporation (NASDAQGS:OTEX)</v>
      </c>
      <c r="D428" t="str">
        <v>Nova Ltd. (NASDAQGS:NVMI)</v>
      </c>
      <c r="E428" t="str">
        <v>XPO, Inc. (NYSE:XPO)</v>
      </c>
      <c r="F428" t="str">
        <v>Aveanna Healthcare Holdings Inc. (NASDAQGS:AVAH)</v>
      </c>
      <c r="G428" t="str">
        <v>Potbelly Corporation (NASDAQGS:PBPB)</v>
      </c>
      <c r="H428" t="str">
        <v>TKO Group Holdings, Inc. (NYSE:TKO)</v>
      </c>
      <c r="I428" t="str">
        <v>First Commonwealth Financial Corporation (NYSE:FCF)</v>
      </c>
    </row>
    <row r="429" spans="1:9" x14ac:dyDescent="0.45">
      <c r="A429" t="str">
        <v>Nova Ltd. (NASDAQGS:NVMI)</v>
      </c>
      <c r="B429" t="str">
        <v>MKS Instruments, Inc. (NASDAQGS:MKSI)</v>
      </c>
      <c r="C429" t="str">
        <v>Orion Group Holdings, Inc. (NYSE:ORN)</v>
      </c>
      <c r="D429" t="str">
        <v>Nutanix, Inc. (NASDAQGS:NTNX)</v>
      </c>
      <c r="E429" t="str">
        <v>Xylem Inc. (NYSE:XYL)</v>
      </c>
      <c r="F429" t="str">
        <v>Avient Corporation (NYSE:AVNT)</v>
      </c>
      <c r="G429" t="str">
        <v>PPG Industries, Inc. (NYSE:PPG)</v>
      </c>
      <c r="H429" t="str">
        <v>TPG RE Finance Trust, Inc. (NYSE:TRTX)</v>
      </c>
      <c r="I429" t="str">
        <v>First Interstate BancSystem, Inc. (NASDAQGS:FIBK)</v>
      </c>
    </row>
    <row r="430" spans="1:9" x14ac:dyDescent="0.45">
      <c r="A430" t="str">
        <v>Nuveen Variable Rate Preferred &amp; Income Fund (NYSE:NPFD)</v>
      </c>
      <c r="B430" t="str">
        <v>Monarch Casino &amp; Resort, Inc. (NASDAQGS:MCRI)</v>
      </c>
      <c r="C430" t="str">
        <v>Otis Worldwide Corporation (NYSE:OTIS)</v>
      </c>
      <c r="D430" t="str">
        <v>NXP Semiconductors N.V. (NASDAQGS:NXPI)</v>
      </c>
      <c r="E430" t="str">
        <v>YETI Holdings, Inc. (NYSE:YETI)</v>
      </c>
      <c r="F430" t="str">
        <v>Axogen, Inc. (NASDAQCM:AXGN)</v>
      </c>
      <c r="G430" t="str">
        <v>PrimeEnergy Resources Corporation (NASDAQCM:PNRG)</v>
      </c>
      <c r="H430" t="str">
        <v>Transcat, Inc. (NASDAQGM:TRNS)</v>
      </c>
      <c r="I430" t="str">
        <v>Fiverr International Ltd. (NYSE:FVRR)</v>
      </c>
    </row>
    <row r="431" spans="1:9" x14ac:dyDescent="0.45">
      <c r="A431" t="str">
        <v>NVIDIA Corporation (NASDAQGS:NVDA)</v>
      </c>
      <c r="B431" t="str">
        <v>MoneyLion Inc. (NYSE:ML)</v>
      </c>
      <c r="C431" t="str">
        <v>Packaging Corporation of America (NYSE:PKG)</v>
      </c>
      <c r="D431" t="str">
        <v>Oddity Tech Ltd. (NASDAQGM:ODD)</v>
      </c>
      <c r="E431" t="str">
        <v>Ziff Davis, Inc. (NASDAQGS:ZD)</v>
      </c>
      <c r="F431" t="str">
        <v>Axon Enterprise, Inc. (NASDAQGS:AXON)</v>
      </c>
      <c r="G431" t="str">
        <v>Primo Brands Corporation (NYSE:PRMB)</v>
      </c>
      <c r="H431" t="str">
        <v>TransMedics Group, Inc. (NASDAQGM:TMDX)</v>
      </c>
      <c r="I431" t="str">
        <v>Flex Ltd. (NASDAQGS:FLEX)</v>
      </c>
    </row>
    <row r="432" spans="1:9" x14ac:dyDescent="0.45">
      <c r="A432" t="str">
        <v>NXP Semiconductors N.V. (NASDAQGS:NXPI)</v>
      </c>
      <c r="B432" t="str">
        <v>Morningstar, Inc. (NASDAQGS:MORN)</v>
      </c>
      <c r="C432" t="str">
        <v>Park Aerospace Corp. (NYSE:PKE)</v>
      </c>
      <c r="D432" t="str">
        <v>OneSpaWorld Holdings Limited (NASDAQCM:OSW)</v>
      </c>
      <c r="E432" t="str">
        <v>Zurn Elkay Water Solutions Corporation (NYSE:ZWS)</v>
      </c>
      <c r="F432" t="str">
        <v>Belden Inc. (NYSE:BDC)</v>
      </c>
      <c r="G432" t="str">
        <v>Priority Technology Holdings, Inc. (NASDAQCM:PRTH)</v>
      </c>
      <c r="H432" t="str">
        <v>TransUnion (NYSE:TRU)</v>
      </c>
      <c r="I432" t="str">
        <v>Flywire Corporation (NASDAQGS:FLYW)</v>
      </c>
    </row>
    <row r="433" spans="1:9" x14ac:dyDescent="0.45">
      <c r="A433" t="str">
        <v>Oddity Tech Ltd. (NASDAQGM:ODD)</v>
      </c>
      <c r="B433" t="str">
        <v>Motorola Solutions, Inc. (NYSE:MSI)</v>
      </c>
      <c r="C433" t="str">
        <v>Parke Bancorp, Inc. (NASDAQCM:PKBK)</v>
      </c>
      <c r="D433" t="str">
        <v>Onto Innovation Inc. (NYSE:ONTO)</v>
      </c>
      <c r="E433" t="str">
        <v>A. O. Smith Corporation (NYSE:AOS)</v>
      </c>
      <c r="F433" t="str">
        <v>Benchmark Electronics, Inc. (NYSE:BHE)</v>
      </c>
      <c r="G433" t="str">
        <v>PTC Inc. (NASDAQGS:PTC)</v>
      </c>
      <c r="H433" t="str">
        <v>Travelzoo (NASDAQGS:TZOO)</v>
      </c>
      <c r="I433" t="str">
        <v>Freedom Holding Corp. (NASDAQCM:FRHC)</v>
      </c>
    </row>
    <row r="434" spans="1:9" x14ac:dyDescent="0.45">
      <c r="A434" t="str">
        <v>OneSpaWorld Holdings Limited (NASDAQCM:OSW)</v>
      </c>
      <c r="B434" t="str">
        <v>Mueller Industries, Inc. (NYSE:MLI)</v>
      </c>
      <c r="C434" t="str">
        <v>Parker-Hannifin Corporation (NYSE:PH)</v>
      </c>
      <c r="D434" t="str">
        <v>Open Text Corporation (NASDAQGS:OTEX)</v>
      </c>
      <c r="E434" t="str">
        <v>AAON, Inc. (NASDAQGS:AAON)</v>
      </c>
      <c r="F434" t="str">
        <v>Berkshire Hathaway Inc. (NYSE:BRK.A)</v>
      </c>
      <c r="G434" t="str">
        <v>Public Service Enterprise Group Incorporated (NYSE:PEG)</v>
      </c>
      <c r="H434" t="str">
        <v>Tri Pointe Homes, Inc. (NYSE:TPH)</v>
      </c>
      <c r="I434" t="str">
        <v>Garrett Motion Inc. (NASDAQGS:GTX)</v>
      </c>
    </row>
    <row r="435" spans="1:9" x14ac:dyDescent="0.45">
      <c r="A435" t="str">
        <v>Onto Innovation Inc. (NYSE:ONTO)</v>
      </c>
      <c r="B435" t="str">
        <v>N-able, Inc. (NYSE:NABL)</v>
      </c>
      <c r="C435" t="str">
        <v>Parsons Corporation (NYSE:PSN)</v>
      </c>
      <c r="D435" t="str">
        <v>Orion Group Holdings, Inc. (NYSE:ORN)</v>
      </c>
      <c r="E435" t="str">
        <v>ABM Industries Incorporated (NYSE:ABM)</v>
      </c>
      <c r="F435" t="str">
        <v>Betterware de México, S.A.P.I. de C.V. (NYSE:BWMX)</v>
      </c>
      <c r="G435" t="str">
        <v>Q2 Holdings, Inc. (NYSE:QTWO)</v>
      </c>
      <c r="H435" t="str">
        <v>Trip.com Group Limited (NASDAQGS:TCOM)</v>
      </c>
      <c r="I435" t="str">
        <v>Gentherm Incorporated (NASDAQGS:THRM)</v>
      </c>
    </row>
    <row r="436" spans="1:9" x14ac:dyDescent="0.45">
      <c r="A436" t="str">
        <v>Open Text Corporation (NASDAQGS:OTEX)</v>
      </c>
      <c r="B436" t="str">
        <v>Nasdaq, Inc. (NASDAQGS:NDAQ)</v>
      </c>
      <c r="C436" t="str">
        <v>Paycom Software, Inc. (NYSE:PAYC)</v>
      </c>
      <c r="D436" t="str">
        <v>Owens Corning (NYSE:OC)</v>
      </c>
      <c r="E436" t="str">
        <v>Acadia Realty Trust (NYSE:AKR)</v>
      </c>
      <c r="F436" t="str">
        <v>biote Corp. (NASDAQGM:BTMD)</v>
      </c>
      <c r="G436" t="str">
        <v>Qifu Technology, Inc. (NASDAQGS:QFIN)</v>
      </c>
      <c r="H436" t="str">
        <v>Tripadvisor, Inc. (NASDAQGS:TRIP)</v>
      </c>
      <c r="I436" t="str">
        <v>Genworth Financial, Inc. (NYSE:GNW)</v>
      </c>
    </row>
    <row r="437" spans="1:9" x14ac:dyDescent="0.45">
      <c r="A437" t="str">
        <v>Otis Worldwide Corporation (NYSE:OTIS)</v>
      </c>
      <c r="B437" t="str">
        <v>Natera, Inc. (NASDAQGS:NTRA)</v>
      </c>
      <c r="C437" t="str">
        <v>Paylocity Holding Corporation (NASDAQGS:PCTY)</v>
      </c>
      <c r="D437" t="str">
        <v>Packaging Corporation of America (NYSE:PKG)</v>
      </c>
      <c r="E437" t="str">
        <v>Accel Entertainment, Inc. (NYSE:ACEL)</v>
      </c>
      <c r="F437" t="str">
        <v>Bioventus Inc. (NASDAQGS:BVS)</v>
      </c>
      <c r="G437" t="str">
        <v>Rambus Inc. (NASDAQGS:RMBS)</v>
      </c>
      <c r="H437" t="str">
        <v>TXNM Energy, Inc. (NYSE:TXNM)</v>
      </c>
      <c r="I437" t="str">
        <v>GoDaddy Inc. (NYSE:GDDY)</v>
      </c>
    </row>
    <row r="438" spans="1:9" x14ac:dyDescent="0.45">
      <c r="A438" t="str">
        <v>Owens Corning (NYSE:OC)</v>
      </c>
      <c r="B438" t="str">
        <v>Nathan's Famous, Inc. (NASDAQGS:NATH)</v>
      </c>
      <c r="C438" t="str">
        <v>PC Connection, Inc. (NASDAQGS:CNXN)</v>
      </c>
      <c r="D438" t="str">
        <v>Park Aerospace Corp. (NYSE:PKE)</v>
      </c>
      <c r="E438" t="str">
        <v>Adecoagro S.A. (NYSE:AGRO)</v>
      </c>
      <c r="F438" t="str">
        <v>Black Stone Minerals, L.P. (NYSE:BSM)</v>
      </c>
      <c r="G438" t="str">
        <v>Rapid7, Inc. (NASDAQGM:RPD)</v>
      </c>
      <c r="H438" t="str">
        <v>Tyson Foods, Inc. (NYSE:TSN)</v>
      </c>
      <c r="I438" t="str">
        <v>Golub Capital BDC, Inc. (NASDAQGS:GBDC)</v>
      </c>
    </row>
    <row r="439" spans="1:9" x14ac:dyDescent="0.45">
      <c r="A439" t="str">
        <v>Packaging Corporation of America (NYSE:PKG)</v>
      </c>
      <c r="B439" t="str">
        <v>Natural Gas Services Group, Inc. (NYSE:NGS)</v>
      </c>
      <c r="C439" t="str">
        <v>Permian Resources Corporation (NYSE:PR)</v>
      </c>
      <c r="D439" t="str">
        <v>Parke Bancorp, Inc. (NASDAQCM:PKBK)</v>
      </c>
      <c r="E439" t="str">
        <v>Agilysys, Inc. (NASDAQGS:AGYS)</v>
      </c>
      <c r="F439" t="str">
        <v>BorgWarner Inc. (NYSE:BWA)</v>
      </c>
      <c r="G439" t="str">
        <v>Rayonier Inc. (NYSE:RYN)</v>
      </c>
      <c r="H439" t="str">
        <v>Ubiquiti Inc. (NYSE:UI)</v>
      </c>
      <c r="I439" t="str">
        <v>H&amp;R Block, Inc. (NYSE:HRB)</v>
      </c>
    </row>
    <row r="440" spans="1:9" x14ac:dyDescent="0.45">
      <c r="A440" t="str">
        <v>Park Aerospace Corp. (NYSE:PKE)</v>
      </c>
      <c r="B440" t="str">
        <v>Navigator Holdings Ltd. (NYSE:NVGS)</v>
      </c>
      <c r="C440" t="str">
        <v>Phibro Animal Health Corporation (NASDAQGM:PAHC)</v>
      </c>
      <c r="D440" t="str">
        <v>Parker-Hannifin Corporation (NYSE:PH)</v>
      </c>
      <c r="E440" t="str">
        <v>Agree Realty Corporation (NYSE:ADC)</v>
      </c>
      <c r="F440" t="str">
        <v>Broadcom Inc. (NASDAQGS:AVGO)</v>
      </c>
      <c r="G440" t="str">
        <v>RCI Hospitality Holdings, Inc. (NASDAQGM:RICK)</v>
      </c>
      <c r="H440" t="str">
        <v>United Fire Group, Inc. (NASDAQGS:UFCS)</v>
      </c>
      <c r="I440" t="str">
        <v>Haemonetics Corporation (NYSE:HAE)</v>
      </c>
    </row>
    <row r="441" spans="1:9" x14ac:dyDescent="0.45">
      <c r="A441" t="str">
        <v>Parke Bancorp, Inc. (NASDAQCM:PKBK)</v>
      </c>
      <c r="B441" t="str">
        <v>NetApp, Inc. (NASDAQGS:NTAP)</v>
      </c>
      <c r="C441" t="str">
        <v>Philip Morris International Inc. (NYSE:PM)</v>
      </c>
      <c r="D441" t="str">
        <v>Parsons Corporation (NYSE:PSN)</v>
      </c>
      <c r="E441" t="str">
        <v>Air Products and Chemicals, Inc. (NYSE:APD)</v>
      </c>
      <c r="F441" t="str">
        <v>Broadridge Financial Solutions, Inc. (NYSE:BR)</v>
      </c>
      <c r="G441" t="str">
        <v>Regal Rexnord Corporation (NYSE:RRX)</v>
      </c>
      <c r="H441" t="str">
        <v>United Parcel Service, Inc. (NYSE:UPS)</v>
      </c>
      <c r="I441" t="str">
        <v>Hancock Whitney Corporation (NASDAQGS:HWC)</v>
      </c>
    </row>
    <row r="442" spans="1:9" x14ac:dyDescent="0.45">
      <c r="A442" t="str">
        <v>Parker-Hannifin Corporation (NYSE:PH)</v>
      </c>
      <c r="B442" t="str">
        <v>Netflix, Inc. (NASDAQGS:NFLX)</v>
      </c>
      <c r="C442" t="str">
        <v>PHINIA Inc. (NYSE:PHIN)</v>
      </c>
      <c r="D442" t="str">
        <v>Paycom Software, Inc. (NYSE:PAYC)</v>
      </c>
      <c r="E442" t="str">
        <v>Akamai Technologies, Inc. (NASDAQGS:AKAM)</v>
      </c>
      <c r="F442" t="str">
        <v>Brookdale Senior Living Inc. (NYSE:BKD)</v>
      </c>
      <c r="G442" t="str">
        <v>RenaissanceRe Holdings Ltd. (NYSE:RNR)</v>
      </c>
      <c r="H442" t="str">
        <v>Uniti Group Inc. (NASDAQGS:UNIT)</v>
      </c>
      <c r="I442" t="str">
        <v>HCA Healthcare, Inc. (NYSE:HCA)</v>
      </c>
    </row>
    <row r="443" spans="1:9" x14ac:dyDescent="0.45">
      <c r="A443" t="str">
        <v>Parsons Corporation (NYSE:PSN)</v>
      </c>
      <c r="B443" t="str">
        <v>New Jersey Resources Corporation (NYSE:NJR)</v>
      </c>
      <c r="C443" t="str">
        <v>Pilgrim's Pride Corporation (NASDAQGS:PPC)</v>
      </c>
      <c r="D443" t="str">
        <v>Paylocity Holding Corporation (NASDAQGS:PCTY)</v>
      </c>
      <c r="E443" t="str">
        <v>Alarm.com Holdings, Inc. (NASDAQGS:ALRM)</v>
      </c>
      <c r="F443" t="str">
        <v>Brown &amp; Brown, Inc. (NYSE:BRO)</v>
      </c>
      <c r="G443" t="str">
        <v>ReposiTrak, Inc. (NYSE:TRAK)</v>
      </c>
      <c r="H443" t="str">
        <v>Universal Display Corporation (NASDAQGS:OLED)</v>
      </c>
      <c r="I443" t="str">
        <v>HealthEquity, Inc. (NASDAQGS:HQY)</v>
      </c>
    </row>
    <row r="444" spans="1:9" x14ac:dyDescent="0.45">
      <c r="A444" t="str">
        <v>Paycom Software, Inc. (NYSE:PAYC)</v>
      </c>
      <c r="B444" t="str">
        <v>Newmont Corporation (NYSE:NEM)</v>
      </c>
      <c r="C444" t="str">
        <v>Plains All American Pipeline, L.P. (NASDAQGS:PAA)</v>
      </c>
      <c r="D444" t="str">
        <v>PC Connection, Inc. (NASDAQGS:CNXN)</v>
      </c>
      <c r="E444" t="str">
        <v>Albany International Corp. (NYSE:AIN)</v>
      </c>
      <c r="F444" t="str">
        <v>Brunswick Corporation (NYSE:BC)</v>
      </c>
      <c r="G444" t="str">
        <v>Retail Opportunity Investments Corp. (NASDAQGS:ROIC)</v>
      </c>
      <c r="H444" t="str">
        <v>Upbound Group, Inc. (NASDAQGS:UPBD)</v>
      </c>
      <c r="I444" t="str">
        <v>Henry Schein, Inc. (NASDAQGS:HSIC)</v>
      </c>
    </row>
    <row r="445" spans="1:9" x14ac:dyDescent="0.45">
      <c r="A445" t="str">
        <v>Paylocity Holding Corporation (NASDAQGS:PCTY)</v>
      </c>
      <c r="B445" t="str">
        <v>NextEra Energy Partners, LP (NYSE:NEP)</v>
      </c>
      <c r="C445" t="str">
        <v>Plains GP Holdings, L.P. (NASDAQGS:PAGP)</v>
      </c>
      <c r="D445" t="str">
        <v>Permian Resources Corporation (NYSE:PR)</v>
      </c>
      <c r="E445" t="str">
        <v>Albertsons Companies, Inc. (NYSE:ACI)</v>
      </c>
      <c r="F445" t="str">
        <v>BTC Digital Ltd. (NASDAQCM:BTCT)</v>
      </c>
      <c r="G445" t="str">
        <v>Revolve Group, Inc. (NYSE:RVLV)</v>
      </c>
      <c r="H445" t="str">
        <v>US Foods Holding Corp. (NYSE:USFD)</v>
      </c>
      <c r="I445" t="str">
        <v>Hilton Grand Vacations Inc. (NYSE:HGV)</v>
      </c>
    </row>
    <row r="446" spans="1:9" x14ac:dyDescent="0.45">
      <c r="A446" t="str">
        <v>PC Connection, Inc. (NASDAQGS:CNXN)</v>
      </c>
      <c r="B446" t="str">
        <v>NextEra Energy, Inc. (NYSE:NEE)</v>
      </c>
      <c r="C446" t="str">
        <v>PlayAGS, Inc. (NYSE:AGS)</v>
      </c>
      <c r="D446" t="str">
        <v>Phibro Animal Health Corporation (NASDAQGM:PAHC)</v>
      </c>
      <c r="E446" t="str">
        <v>Alibaba Group Holding Limited (NYSE:BABA)</v>
      </c>
      <c r="F446" t="str">
        <v>C.H. Robinson Worldwide, Inc. (NASDAQGS:CHRW)</v>
      </c>
      <c r="G446" t="str">
        <v>Rexford Industrial Realty, Inc. (NYSE:REXR)</v>
      </c>
      <c r="H446" t="str">
        <v>USCB Financial Holdings, Inc. (NASDAQGM:USCB)</v>
      </c>
      <c r="I446" t="str">
        <v>Home Bancorp, Inc. (NASDAQGS:HBCP)</v>
      </c>
    </row>
    <row r="447" spans="1:9" x14ac:dyDescent="0.45">
      <c r="A447" t="str">
        <v>Permian Resources Corporation (NYSE:PR)</v>
      </c>
      <c r="B447" t="str">
        <v>Nomad Foods Limited (NYSE:NOMD)</v>
      </c>
      <c r="C447" t="str">
        <v>Pool Corporation (NASDAQGS:POOL)</v>
      </c>
      <c r="D447" t="str">
        <v>Philip Morris International Inc. (NYSE:PM)</v>
      </c>
      <c r="E447" t="str">
        <v>ALLETE, Inc. (NYSE:ALE)</v>
      </c>
      <c r="F447" t="str">
        <v>Camtek Ltd. (NASDAQGM:CAMT)</v>
      </c>
      <c r="G447" t="str">
        <v>Richmond Mutual Bancorporation, Inc. (NASDAQCM:RMBI)</v>
      </c>
      <c r="H447" t="str">
        <v>V2X, Inc. (NYSE:VVX)</v>
      </c>
      <c r="I447" t="str">
        <v>HP Inc. (NYSE:HPQ)</v>
      </c>
    </row>
    <row r="448" spans="1:9" x14ac:dyDescent="0.45">
      <c r="A448" t="str">
        <v>Phibro Animal Health Corporation (NASDAQGM:PAHC)</v>
      </c>
      <c r="B448" t="str">
        <v>Norfolk Southern Corporation (NYSE:NSC)</v>
      </c>
      <c r="C448" t="str">
        <v>Popular, Inc. (NASDAQGS:BPOP)</v>
      </c>
      <c r="D448" t="str">
        <v>PHINIA Inc. (NYSE:PHIN)</v>
      </c>
      <c r="E448" t="str">
        <v>Allient Inc. (NASDAQGM:ALNT)</v>
      </c>
      <c r="F448" t="str">
        <v>Cantaloupe, Inc. (NASDAQGS:CTLP)</v>
      </c>
      <c r="G448" t="str">
        <v>RingCentral, Inc. (NYSE:RNG)</v>
      </c>
      <c r="H448" t="str">
        <v>VAALCO Energy, Inc. (NYSE:EGY)</v>
      </c>
      <c r="I448" t="str">
        <v>Hyatt Hotels Corporation (NYSE:H)</v>
      </c>
    </row>
    <row r="449" spans="1:9" x14ac:dyDescent="0.45">
      <c r="A449" t="str">
        <v>Philip Morris International Inc. (NYSE:PM)</v>
      </c>
      <c r="B449" t="str">
        <v>Northrop Grumman Corporation (NYSE:NOC)</v>
      </c>
      <c r="C449" t="str">
        <v>Portland General Electric Company (NYSE:POR)</v>
      </c>
      <c r="D449" t="str">
        <v>Pilgrim's Pride Corporation (NASDAQGS:PPC)</v>
      </c>
      <c r="E449" t="str">
        <v>Amazon.com, Inc. (NASDAQGS:AMZN)</v>
      </c>
      <c r="F449" t="str">
        <v>Capital Clean Energy Carriers Corp. (NASDAQGS:CCEC)</v>
      </c>
      <c r="G449" t="str">
        <v>RLJ Lodging Trust (NYSE:RLJ)</v>
      </c>
      <c r="H449" t="str">
        <v>Vail Resorts, Inc. (NYSE:MTN)</v>
      </c>
      <c r="I449" t="str">
        <v>IDT Corporation (NYSE:IDT)</v>
      </c>
    </row>
    <row r="450" spans="1:9" x14ac:dyDescent="0.45">
      <c r="A450" t="str">
        <v>PHINIA Inc. (NYSE:PHIN)</v>
      </c>
      <c r="B450" t="str">
        <v>Northwest Pipe Company (NASDAQGS:NWPX)</v>
      </c>
      <c r="C450" t="str">
        <v>Potbelly Corporation (NASDAQGS:PBPB)</v>
      </c>
      <c r="D450" t="str">
        <v>Pinnacle West Capital Corporation (NYSE:PNW)</v>
      </c>
      <c r="E450" t="str">
        <v>Amedisys, Inc. (NASDAQGS:AMED)</v>
      </c>
      <c r="F450" t="str">
        <v>CareDx, Inc (NASDAQGM:CDNA)</v>
      </c>
      <c r="G450" t="str">
        <v>Robinhood Markets, Inc. (NASDAQGS:HOOD)</v>
      </c>
      <c r="H450" t="str">
        <v>Valvoline Inc. (NYSE:VVV)</v>
      </c>
      <c r="I450" t="str">
        <v>Insight Enterprises, Inc. (NASDAQGS:NSIT)</v>
      </c>
    </row>
    <row r="451" spans="1:9" x14ac:dyDescent="0.45">
      <c r="A451" t="str">
        <v>Pilgrim's Pride Corporation (NASDAQGS:PPC)</v>
      </c>
      <c r="B451" t="str">
        <v>Nova Ltd. (NASDAQGS:NVMI)</v>
      </c>
      <c r="C451" t="str">
        <v>PPG Industries, Inc. (NYSE:PPG)</v>
      </c>
      <c r="D451" t="str">
        <v>Plains All American Pipeline, L.P. (NASDAQGS:PAA)</v>
      </c>
      <c r="E451" t="str">
        <v>American Axle &amp; Manufacturing Holdings, Inc. (NYSE:AXL)</v>
      </c>
      <c r="F451" t="str">
        <v>Carter's, Inc. (NYSE:CRI)</v>
      </c>
      <c r="G451" t="str">
        <v>Royal Caribbean Cruises Ltd. (NYSE:RCL)</v>
      </c>
      <c r="H451" t="str">
        <v>Veeva Systems Inc. (NYSE:VEEV)</v>
      </c>
      <c r="I451" t="str">
        <v>IQVIA Holdings Inc. (NYSE:IQV)</v>
      </c>
    </row>
    <row r="452" spans="1:9" x14ac:dyDescent="0.45">
      <c r="A452" t="str">
        <v>Pinnacle West Capital Corporation (NYSE:PNW)</v>
      </c>
      <c r="B452" t="str">
        <v>Nutanix, Inc. (NASDAQGS:NTNX)</v>
      </c>
      <c r="C452" t="str">
        <v>Premier, Inc. (NASDAQGS:PINC)</v>
      </c>
      <c r="D452" t="str">
        <v>Plains GP Holdings, L.P. (NASDAQGS:PAGP)</v>
      </c>
      <c r="E452" t="str">
        <v>American Public Education, Inc. (NASDAQGS:APEI)</v>
      </c>
      <c r="F452" t="str">
        <v>Caterpillar Inc. (NYSE:CAT)</v>
      </c>
      <c r="G452" t="str">
        <v>Royal Gold, Inc. (NASDAQGS:RGLD)</v>
      </c>
      <c r="H452" t="str">
        <v>Vericel Corporation (NASDAQGM:VCEL)</v>
      </c>
      <c r="I452" t="str">
        <v>ITT Inc. (NYSE:ITT)</v>
      </c>
    </row>
    <row r="453" spans="1:9" x14ac:dyDescent="0.45">
      <c r="A453" t="str">
        <v>Plains All American Pipeline, L.P. (NASDAQGS:PAA)</v>
      </c>
      <c r="B453" t="str">
        <v>Nuveen Variable Rate Preferred &amp; Income Fund (NYSE:NPFD)</v>
      </c>
      <c r="C453" t="str">
        <v>Prestige Consumer Healthcare Inc. (NYSE:PBH)</v>
      </c>
      <c r="D453" t="str">
        <v>Planet Fitness, Inc. (NYSE:PLNT)</v>
      </c>
      <c r="E453" t="str">
        <v>American States Water Company (NYSE:AWR)</v>
      </c>
      <c r="F453" t="str">
        <v>CDW Corporation (NASDAQGS:CDW)</v>
      </c>
      <c r="G453" t="str">
        <v>Royalty Pharma plc (NASDAQGS:RPRX)</v>
      </c>
      <c r="H453" t="str">
        <v>Verisk Analytics, Inc. (NASDAQGS:VRSK)</v>
      </c>
      <c r="I453" t="str">
        <v>J.B. Hunt Transport Services, Inc. (NASDAQGS:JBHT)</v>
      </c>
    </row>
    <row r="454" spans="1:9" x14ac:dyDescent="0.45">
      <c r="A454" t="str">
        <v>Plains GP Holdings, L.P. (NASDAQGS:PAGP)</v>
      </c>
      <c r="B454" t="str">
        <v>NVIDIA Corporation (NASDAQGS:NVDA)</v>
      </c>
      <c r="C454" t="str">
        <v>PrimeEnergy Resources Corporation (NASDAQCM:PNRG)</v>
      </c>
      <c r="D454" t="str">
        <v>PlayAGS, Inc. (NYSE:AGS)</v>
      </c>
      <c r="E454" t="str">
        <v>American Woodmark Corporation (NASDAQGS:AMWD)</v>
      </c>
      <c r="F454" t="str">
        <v>Cheniere Energy, Inc. (NYSE:LNG)</v>
      </c>
      <c r="G454" t="str">
        <v>S&amp;P Global Inc. (NYSE:SPGI)</v>
      </c>
      <c r="H454" t="str">
        <v>Viad Corp (NYSE:VVI)</v>
      </c>
      <c r="I454" t="str">
        <v>John Wiley &amp; Sons, Inc. (NYSE:WLY)</v>
      </c>
    </row>
    <row r="455" spans="1:9" x14ac:dyDescent="0.45">
      <c r="A455" t="str">
        <v>Planet Fitness, Inc. (NYSE:PLNT)</v>
      </c>
      <c r="B455" t="str">
        <v>NXP Semiconductors N.V. (NASDAQGS:NXPI)</v>
      </c>
      <c r="C455" t="str">
        <v>Priority Technology Holdings, Inc. (NASDAQCM:PRTH)</v>
      </c>
      <c r="D455" t="str">
        <v>Pool Corporation (NASDAQGS:POOL)</v>
      </c>
      <c r="E455" t="str">
        <v>Ames National Corporation (NASDAQCM:ATLO)</v>
      </c>
      <c r="F455" t="str">
        <v>Clearwater Paper Corporation (NYSE:CLW)</v>
      </c>
      <c r="G455" t="str">
        <v>Sapiens International Corporation N.V. (NASDAQGS:SPNS)</v>
      </c>
      <c r="H455" t="str">
        <v>Viant Technology Inc. (NASDAQGS:DSP)</v>
      </c>
      <c r="I455" t="str">
        <v>KB Home (NYSE:KBH)</v>
      </c>
    </row>
    <row r="456" spans="1:9" x14ac:dyDescent="0.45">
      <c r="A456" t="str">
        <v>PlayAGS, Inc. (NYSE:AGS)</v>
      </c>
      <c r="B456" t="str">
        <v>Oddity Tech Ltd. (NASDAQGM:ODD)</v>
      </c>
      <c r="C456" t="str">
        <v>PTC Inc. (NASDAQGS:PTC)</v>
      </c>
      <c r="D456" t="str">
        <v>Popular, Inc. (NASDAQGS:BPOP)</v>
      </c>
      <c r="E456" t="str">
        <v>Amicus Therapeutics, Inc. (NASDAQGM:FOLD)</v>
      </c>
      <c r="F456" t="str">
        <v>Clearway Energy, Inc. (NYSE:CWEN.A)</v>
      </c>
      <c r="G456" t="str">
        <v>ScanSource, Inc. (NASDAQGS:SCSC)</v>
      </c>
      <c r="H456" t="str">
        <v>Village Bank and Trust Financial Corp. (NASDAQCM:VBFC)</v>
      </c>
      <c r="I456" t="str">
        <v>Kemper Corporation (NYSE:KMPR)</v>
      </c>
    </row>
    <row r="457" spans="1:9" x14ac:dyDescent="0.45">
      <c r="A457" t="str">
        <v>Pool Corporation (NASDAQGS:POOL)</v>
      </c>
      <c r="B457" t="str">
        <v>OneSpaWorld Holdings Limited (NASDAQCM:OSW)</v>
      </c>
      <c r="C457" t="str">
        <v>Public Service Enterprise Group Incorporated (NYSE:PEG)</v>
      </c>
      <c r="D457" t="str">
        <v>Portland General Electric Company (NYSE:POR)</v>
      </c>
      <c r="E457" t="str">
        <v>AnaptysBio, Inc. (NASDAQGS:ANAB)</v>
      </c>
      <c r="F457" t="str">
        <v>CME Group Inc. (NASDAQGS:CME)</v>
      </c>
      <c r="G457" t="str">
        <v>Sea Limited (NYSE:SE)</v>
      </c>
      <c r="H457" t="str">
        <v>Virtus Investment Partners, Inc. (NYSE:VRTS)</v>
      </c>
      <c r="I457" t="str">
        <v>Kennametal Inc. (NYSE:KMT)</v>
      </c>
    </row>
    <row r="458" spans="1:9" x14ac:dyDescent="0.45">
      <c r="A458" t="str">
        <v>Popular, Inc. (NASDAQGS:BPOP)</v>
      </c>
      <c r="B458" t="str">
        <v>Onto Innovation Inc. (NYSE:ONTO)</v>
      </c>
      <c r="C458" t="str">
        <v>Q2 Holdings, Inc. (NYSE:QTWO)</v>
      </c>
      <c r="D458" t="str">
        <v>PPG Industries, Inc. (NYSE:PPG)</v>
      </c>
      <c r="E458" t="str">
        <v>APA Corporation (NASDAQGS:APA)</v>
      </c>
      <c r="F458" t="str">
        <v>CMS Energy Corporation (NYSE:CMS)</v>
      </c>
      <c r="G458" t="str">
        <v>Security National Financial Corporation (NASDAQGM:SNFC.A)</v>
      </c>
      <c r="H458" t="str">
        <v>Waystar Holding Corp. (NASDAQGS:WAY)</v>
      </c>
      <c r="I458" t="str">
        <v>Keysight Technologies, Inc. (NYSE:KEYS)</v>
      </c>
    </row>
    <row r="459" spans="1:9" x14ac:dyDescent="0.45">
      <c r="A459" t="str">
        <v>Portland General Electric Company (NYSE:POR)</v>
      </c>
      <c r="B459" t="str">
        <v>Open Text Corporation (NASDAQGS:OTEX)</v>
      </c>
      <c r="C459" t="str">
        <v>Qifu Technology, Inc. (NASDAQGS:QFIN)</v>
      </c>
      <c r="D459" t="str">
        <v>Premier, Inc. (NASDAQGS:PINC)</v>
      </c>
      <c r="E459" t="str">
        <v>Apple Inc. (NASDAQGS:AAPL)</v>
      </c>
      <c r="F459" t="str">
        <v>Comcast Corporation (NASDAQGS:CMCSA)</v>
      </c>
      <c r="G459" t="str">
        <v>Select Water Solutions, Inc. (NYSE:WTTR)</v>
      </c>
      <c r="H459" t="str">
        <v>Western Digital Corporation (NASDAQGS:WDC)</v>
      </c>
      <c r="I459" t="str">
        <v>Kforce Inc. (NYSE:KFRC)</v>
      </c>
    </row>
    <row r="460" spans="1:9" x14ac:dyDescent="0.45">
      <c r="A460" t="str">
        <v>Potbelly Corporation (NASDAQGS:PBPB)</v>
      </c>
      <c r="B460" t="str">
        <v>Orion Group Holdings, Inc. (NYSE:ORN)</v>
      </c>
      <c r="C460" t="str">
        <v>QUALCOMM Incorporated (NASDAQGS:QCOM)</v>
      </c>
      <c r="D460" t="str">
        <v>Prestige Consumer Healthcare Inc. (NYSE:PBH)</v>
      </c>
      <c r="E460" t="str">
        <v>ArcBest Corporation (NASDAQGS:ARCB)</v>
      </c>
      <c r="F460" t="str">
        <v>Compass, Inc. (NYSE:COMP)</v>
      </c>
      <c r="G460" t="str">
        <v>ServisFirst Bancshares, Inc. (NYSE:SFBS)</v>
      </c>
      <c r="H460" t="str">
        <v>Westinghouse Air Brake Technologies Corporation (NYSE:WAB)</v>
      </c>
      <c r="I460" t="str">
        <v>Kimberly-Clark Corporation (NYSE:KMB)</v>
      </c>
    </row>
    <row r="461" spans="1:9" x14ac:dyDescent="0.45">
      <c r="A461" t="str">
        <v>PPG Industries, Inc. (NYSE:PPG)</v>
      </c>
      <c r="B461" t="str">
        <v>Otis Worldwide Corporation (NYSE:OTIS)</v>
      </c>
      <c r="C461" t="str">
        <v>Rand Capital Corporation (NASDAQCM:RAND)</v>
      </c>
      <c r="D461" t="str">
        <v>PrimeEnergy Resources Corporation (NASDAQCM:PNRG)</v>
      </c>
      <c r="E461" t="str">
        <v>Ares Management Corporation (NYSE:ARES)</v>
      </c>
      <c r="F461" t="str">
        <v>Consensus Cloud Solutions, Inc. (NASDAQGS:CCSI)</v>
      </c>
      <c r="G461" t="str">
        <v>SFL Corporation Ltd. (NYSE:SFL)</v>
      </c>
      <c r="H461" t="str">
        <v>Whitestone REIT (NYSE:WSR)</v>
      </c>
      <c r="I461" t="str">
        <v>Knowles Corporation (NYSE:KN)</v>
      </c>
    </row>
    <row r="462" spans="1:9" x14ac:dyDescent="0.45">
      <c r="A462" t="str">
        <v>Premier, Inc. (NASDAQGS:PINC)</v>
      </c>
      <c r="B462" t="str">
        <v>Owens Corning (NYSE:OC)</v>
      </c>
      <c r="C462" t="str">
        <v>Rapid7, Inc. (NASDAQGM:RPD)</v>
      </c>
      <c r="D462" t="str">
        <v>Primo Brands Corporation (NYSE:PRMB)</v>
      </c>
      <c r="E462" t="str">
        <v>Arq, Inc. (NASDAQGM:ARQ)</v>
      </c>
      <c r="F462" t="str">
        <v>Corning Incorporated (NYSE:GLW)</v>
      </c>
      <c r="G462" t="str">
        <v>Silicon Motion Technology Corporation (NASDAQGS:SIMO)</v>
      </c>
      <c r="H462" t="str">
        <v>Willis Lease Finance Corporation (NASDAQGM:WLFC)</v>
      </c>
      <c r="I462" t="str">
        <v>L.B. Foster Company (NASDAQGS:FSTR)</v>
      </c>
    </row>
    <row r="463" spans="1:9" x14ac:dyDescent="0.45">
      <c r="A463" t="str">
        <v>Prestige Consumer Healthcare Inc. (NYSE:PBH)</v>
      </c>
      <c r="B463" t="str">
        <v>Packaging Corporation of America (NYSE:PKG)</v>
      </c>
      <c r="C463" t="str">
        <v>Rayonier Inc. (NYSE:RYN)</v>
      </c>
      <c r="D463" t="str">
        <v>Priority Technology Holdings, Inc. (NASDAQCM:PRTH)</v>
      </c>
      <c r="E463" t="str">
        <v>Arteris, Inc. (NASDAQGM:AIP)</v>
      </c>
      <c r="F463" t="str">
        <v>CoStar Group, Inc. (NASDAQGS:CSGP)</v>
      </c>
      <c r="G463" t="str">
        <v>Sitio Royalties Corp. (NYSE:STR)</v>
      </c>
      <c r="H463" t="str">
        <v>Worthington Steel, Inc. (NYSE:WS)</v>
      </c>
      <c r="I463" t="str">
        <v>Lands' End, Inc. (NASDAQCM:LE)</v>
      </c>
    </row>
    <row r="464" spans="1:9" x14ac:dyDescent="0.45">
      <c r="A464" t="str">
        <v>PrimeEnergy Resources Corporation (NASDAQCM:PNRG)</v>
      </c>
      <c r="B464" t="str">
        <v>Park Aerospace Corp. (NYSE:PKE)</v>
      </c>
      <c r="C464" t="str">
        <v>RBC Bearings Incorporated (NYSE:RBC)</v>
      </c>
      <c r="D464" t="str">
        <v>PTC Inc. (NASDAQGS:PTC)</v>
      </c>
      <c r="E464" t="str">
        <v>Artivion, Inc. (NYSE:AORT)</v>
      </c>
      <c r="F464" t="str">
        <v>Costco Wholesale Corporation (NASDAQGS:COST)</v>
      </c>
      <c r="G464" t="str">
        <v>Skyward Specialty Insurance Group, Inc. (NASDAQGS:SKWD)</v>
      </c>
      <c r="H464" t="str">
        <v>Xenia Hotels &amp; Resorts, Inc. (NYSE:XHR)</v>
      </c>
      <c r="I464" t="str">
        <v>Lear Corporation (NYSE:LEA)</v>
      </c>
    </row>
    <row r="465" spans="1:9" x14ac:dyDescent="0.45">
      <c r="A465" t="str">
        <v>Primo Brands Corporation (NYSE:PRMB)</v>
      </c>
      <c r="B465" t="str">
        <v>Parke Bancorp, Inc. (NASDAQCM:PKBK)</v>
      </c>
      <c r="C465" t="str">
        <v>Regal Rexnord Corporation (NYSE:RRX)</v>
      </c>
      <c r="D465" t="str">
        <v>Public Service Enterprise Group Incorporated (NYSE:PEG)</v>
      </c>
      <c r="E465" t="str">
        <v>Asbury Automotive Group, Inc. (NYSE:ABG)</v>
      </c>
      <c r="F465" t="str">
        <v>Coterra Energy Inc. (NYSE:CTRA)</v>
      </c>
      <c r="G465" t="str">
        <v>Snap Inc. (NYSE:SNAP)</v>
      </c>
      <c r="H465" t="str">
        <v>Ziff Davis, Inc. (NASDAQGS:ZD)</v>
      </c>
      <c r="I465" t="str">
        <v>Levi Strauss &amp; Co. (NYSE:LEVI)</v>
      </c>
    </row>
    <row r="466" spans="1:9" x14ac:dyDescent="0.45">
      <c r="A466" t="str">
        <v>Priority Technology Holdings, Inc. (NASDAQCM:PRTH)</v>
      </c>
      <c r="B466" t="str">
        <v>Parker-Hannifin Corporation (NYSE:PH)</v>
      </c>
      <c r="C466" t="str">
        <v>RenaissanceRe Holdings Ltd. (NYSE:RNR)</v>
      </c>
      <c r="D466" t="str">
        <v>Q2 Holdings, Inc. (NYSE:QTWO)</v>
      </c>
      <c r="E466" t="str">
        <v>Assured Guaranty Ltd. (NYSE:AGO)</v>
      </c>
      <c r="F466" t="str">
        <v>Coursera, Inc. (NYSE:COUR)</v>
      </c>
      <c r="G466" t="str">
        <v>SolarWinds Corporation (NYSE:SWI)</v>
      </c>
      <c r="H466" t="str">
        <v>Zumiez Inc. (NASDAQGS:ZUMZ)</v>
      </c>
      <c r="I466" t="str">
        <v>Lincoln Educational Services Corporation (NASDAQGS:LINC)</v>
      </c>
    </row>
    <row r="467" spans="1:9" x14ac:dyDescent="0.45">
      <c r="A467" t="str">
        <v>PTC Inc. (NASDAQGS:PTC)</v>
      </c>
      <c r="B467" t="str">
        <v>Parsons Corporation (NYSE:PSN)</v>
      </c>
      <c r="C467" t="str">
        <v>ReposiTrak, Inc. (NYSE:TRAK)</v>
      </c>
      <c r="D467" t="str">
        <v>Qifu Technology, Inc. (NASDAQGS:QFIN)</v>
      </c>
      <c r="E467" t="str">
        <v>Astec Industries, Inc. (NASDAQGS:ASTE)</v>
      </c>
      <c r="F467" t="str">
        <v>Covenant Logistics Group, Inc. (NYSE:CVLG)</v>
      </c>
      <c r="G467" t="str">
        <v>Southern Copper Corporation (NYSE:SCCO)</v>
      </c>
      <c r="H467" t="str">
        <v>1st Source Corporation (NASDAQGS:SRCE)</v>
      </c>
      <c r="I467" t="str">
        <v>Linde plc (NASDAQGS:LIN)</v>
      </c>
    </row>
    <row r="468" spans="1:9" x14ac:dyDescent="0.45">
      <c r="A468" t="str">
        <v>Public Service Enterprise Group Incorporated (NYSE:PEG)</v>
      </c>
      <c r="B468" t="str">
        <v>Paycom Software, Inc. (NYSE:PAYC)</v>
      </c>
      <c r="C468" t="str">
        <v>Retail Opportunity Investments Corp. (NASDAQGS:ROIC)</v>
      </c>
      <c r="D468" t="str">
        <v>QUALCOMM Incorporated (NASDAQGS:QCOM)</v>
      </c>
      <c r="E468" t="str">
        <v>Astrana Health, Inc. (NASDAQCM:ASTH)</v>
      </c>
      <c r="F468" t="str">
        <v>Crane Company (NYSE:CR)</v>
      </c>
      <c r="G468" t="str">
        <v>Spectrum Brands Holdings, Inc. (NYSE:SPB)</v>
      </c>
      <c r="H468" t="str">
        <v>A. O. Smith Corporation (NYSE:AOS)</v>
      </c>
      <c r="I468" t="str">
        <v>Lockheed Martin Corporation (NYSE:LMT)</v>
      </c>
    </row>
    <row r="469" spans="1:9" x14ac:dyDescent="0.45">
      <c r="A469" t="str">
        <v>Qifu Technology, Inc. (NASDAQGS:QFIN)</v>
      </c>
      <c r="B469" t="str">
        <v>Paylocity Holding Corporation (NASDAQGS:PCTY)</v>
      </c>
      <c r="C469" t="str">
        <v>Revolve Group, Inc. (NYSE:RVLV)</v>
      </c>
      <c r="D469" t="str">
        <v>Rambus Inc. (NASDAQGS:RMBS)</v>
      </c>
      <c r="E469" t="str">
        <v>AstroNova, Inc. (NASDAQGM:ALOT)</v>
      </c>
      <c r="F469" t="str">
        <v>Crane NXT, Co. (NYSE:CXT)</v>
      </c>
      <c r="G469" t="str">
        <v>Sportradar Group AG (NASDAQGS:SRAD)</v>
      </c>
      <c r="H469" t="str">
        <v>Acadia Realty Trust (NYSE:AKR)</v>
      </c>
      <c r="I469" t="str">
        <v>Lowe's Companies, Inc. (NYSE:LOW)</v>
      </c>
    </row>
    <row r="470" spans="1:9" x14ac:dyDescent="0.45">
      <c r="A470" t="str">
        <v>QUALCOMM Incorporated (NASDAQGS:QCOM)</v>
      </c>
      <c r="B470" t="str">
        <v>PC Connection, Inc. (NASDAQGS:CNXN)</v>
      </c>
      <c r="C470" t="str">
        <v>Rexford Industrial Realty, Inc. (NYSE:REXR)</v>
      </c>
      <c r="D470" t="str">
        <v>Rand Capital Corporation (NASDAQCM:RAND)</v>
      </c>
      <c r="E470" t="str">
        <v>ATI Inc. (NYSE:ATI)</v>
      </c>
      <c r="F470" t="str">
        <v>Credo Technology Group Holding Ltd (NASDAQGS:CRDO)</v>
      </c>
      <c r="G470" t="str">
        <v>Spotify Technology S.A. (NYSE:SPOT)</v>
      </c>
      <c r="H470" t="str">
        <v>Accel Entertainment, Inc. (NYSE:ACEL)</v>
      </c>
      <c r="I470" t="str">
        <v>Lululemon Athletica Inc. (NASDAQGS:LULU)</v>
      </c>
    </row>
    <row r="471" spans="1:9" x14ac:dyDescent="0.45">
      <c r="A471" t="str">
        <v>Rambus Inc. (NASDAQGS:RMBS)</v>
      </c>
      <c r="B471" t="str">
        <v>Permian Resources Corporation (NYSE:PR)</v>
      </c>
      <c r="C471" t="str">
        <v>Richmond Mutual Bancorporation, Inc. (NASDAQCM:RMBI)</v>
      </c>
      <c r="D471" t="str">
        <v>Rapid7, Inc. (NASDAQGM:RPD)</v>
      </c>
      <c r="E471" t="str">
        <v>Atlantica Sustainable Infrastructure plc (NASDAQGS:AY)</v>
      </c>
      <c r="F471" t="str">
        <v>Crown Holdings, Inc. (NYSE:CCK)</v>
      </c>
      <c r="G471" t="str">
        <v>Sprouts Farmers Market, Inc. (NASDAQGS:SFM)</v>
      </c>
      <c r="H471" t="str">
        <v>ACV Auctions Inc. (NASDAQGS:ACVA)</v>
      </c>
      <c r="I471" t="str">
        <v>LyondellBasell Industries N.V. (NYSE:LYB)</v>
      </c>
    </row>
    <row r="472" spans="1:9" x14ac:dyDescent="0.45">
      <c r="A472" t="str">
        <v>Rand Capital Corporation (NASDAQCM:RAND)</v>
      </c>
      <c r="B472" t="str">
        <v>Phibro Animal Health Corporation (NASDAQGM:PAHC)</v>
      </c>
      <c r="C472" t="str">
        <v>RingCentral, Inc. (NYSE:RNG)</v>
      </c>
      <c r="D472" t="str">
        <v>Rayonier Inc. (NYSE:RYN)</v>
      </c>
      <c r="E472" t="str">
        <v>Atmos Energy Corporation (NYSE:ATO)</v>
      </c>
      <c r="F472" t="str">
        <v>CyberArk Software Ltd. (NASDAQGS:CYBR)</v>
      </c>
      <c r="G472" t="str">
        <v>SPX Technologies, Inc. (NYSE:SPXC)</v>
      </c>
      <c r="H472" t="str">
        <v>Adecoagro S.A. (NYSE:AGRO)</v>
      </c>
      <c r="I472" t="str">
        <v>Marsh &amp; McLennan Companies, Inc. (NYSE:MMC)</v>
      </c>
    </row>
    <row r="473" spans="1:9" x14ac:dyDescent="0.45">
      <c r="A473" t="str">
        <v>Rapid7, Inc. (NASDAQGM:RPD)</v>
      </c>
      <c r="B473" t="str">
        <v>Philip Morris International Inc. (NYSE:PM)</v>
      </c>
      <c r="C473" t="str">
        <v>RLJ Lodging Trust (NYSE:RLJ)</v>
      </c>
      <c r="D473" t="str">
        <v>RBC Bearings Incorporated (NYSE:RBC)</v>
      </c>
      <c r="E473" t="str">
        <v>AtriCure, Inc. (NASDAQGM:ATRC)</v>
      </c>
      <c r="F473" t="str">
        <v>D.R. Horton, Inc. (NYSE:DHI)</v>
      </c>
      <c r="G473" t="str">
        <v>SR Bancorp, Inc. (NASDAQCM:SRBK)</v>
      </c>
      <c r="H473" t="str">
        <v>Affirm Holdings, Inc. (NASDAQGS:AFRM)</v>
      </c>
      <c r="I473" t="str">
        <v>Masco Corporation (NYSE:MAS)</v>
      </c>
    </row>
    <row r="474" spans="1:9" x14ac:dyDescent="0.45">
      <c r="A474" t="str">
        <v>Rayonier Inc. (NYSE:RYN)</v>
      </c>
      <c r="B474" t="str">
        <v>PHINIA Inc. (NYSE:PHIN)</v>
      </c>
      <c r="C474" t="str">
        <v>Robinhood Markets, Inc. (NASDAQGS:HOOD)</v>
      </c>
      <c r="D474" t="str">
        <v>RCI Hospitality Holdings, Inc. (NASDAQGM:RICK)</v>
      </c>
      <c r="E474" t="str">
        <v>Avista Corporation (NYSE:AVA)</v>
      </c>
      <c r="F474" t="str">
        <v>DaVita Inc. (NYSE:DVA)</v>
      </c>
      <c r="G474" t="str">
        <v>Stellar Bancorp, Inc. (NYSE:STEL)</v>
      </c>
      <c r="H474" t="str">
        <v>Agilysys, Inc. (NASDAQGS:AGYS)</v>
      </c>
      <c r="I474" t="str">
        <v>Mastercard Incorporated (NYSE:MA)</v>
      </c>
    </row>
    <row r="475" spans="1:9" x14ac:dyDescent="0.45">
      <c r="A475" t="str">
        <v>RBC Bearings Incorporated (NYSE:RBC)</v>
      </c>
      <c r="B475" t="str">
        <v>Pilgrim's Pride Corporation (NASDAQGS:PPC)</v>
      </c>
      <c r="C475" t="str">
        <v>Royal Caribbean Cruises Ltd. (NYSE:RCL)</v>
      </c>
      <c r="D475" t="str">
        <v>Regal Rexnord Corporation (NYSE:RRX)</v>
      </c>
      <c r="E475" t="str">
        <v>AXIS Capital Holdings Limited (NYSE:AXS)</v>
      </c>
      <c r="F475" t="str">
        <v>Diebold Nixdorf, Incorporated (NYSE:DBD)</v>
      </c>
      <c r="G475" t="str">
        <v>Stifel Financial Corp. (NYSE:SF)</v>
      </c>
      <c r="H475" t="str">
        <v>Agree Realty Corporation (NYSE:ADC)</v>
      </c>
      <c r="I475" t="str">
        <v>Medalist Diversified REIT, Inc. (NASDAQCM:MDRR)</v>
      </c>
    </row>
    <row r="476" spans="1:9" x14ac:dyDescent="0.45">
      <c r="A476" t="str">
        <v>RCI Hospitality Holdings, Inc. (NASDAQGM:RICK)</v>
      </c>
      <c r="B476" t="str">
        <v>Pinnacle West Capital Corporation (NYSE:PNW)</v>
      </c>
      <c r="C476" t="str">
        <v>Royal Gold, Inc. (NASDAQGS:RGLD)</v>
      </c>
      <c r="D476" t="str">
        <v>ReposiTrak, Inc. (NYSE:TRAK)</v>
      </c>
      <c r="E476" t="str">
        <v>Axogen, Inc. (NASDAQCM:AXGN)</v>
      </c>
      <c r="F476" t="str">
        <v>DigitalOcean Holdings, Inc. (NYSE:DOCN)</v>
      </c>
      <c r="G476" t="str">
        <v>Strategic Education, Inc. (NASDAQGS:STRA)</v>
      </c>
      <c r="H476" t="str">
        <v>Albany International Corp. (NYSE:AIN)</v>
      </c>
      <c r="I476" t="str">
        <v>MGM Resorts International (NYSE:MGM)</v>
      </c>
    </row>
    <row r="477" spans="1:9" x14ac:dyDescent="0.45">
      <c r="A477" t="str">
        <v>Regal Rexnord Corporation (NYSE:RRX)</v>
      </c>
      <c r="B477" t="str">
        <v>Plains All American Pipeline, L.P. (NASDAQGS:PAA)</v>
      </c>
      <c r="C477" t="str">
        <v>Royalty Pharma plc (NASDAQGS:RPRX)</v>
      </c>
      <c r="D477" t="str">
        <v>Retail Opportunity Investments Corp. (NASDAQGS:ROIC)</v>
      </c>
      <c r="E477" t="str">
        <v>Axon Enterprise, Inc. (NASDAQGS:AXON)</v>
      </c>
      <c r="F477" t="str">
        <v>DLocal Limited (NASDAQGS:DLO)</v>
      </c>
      <c r="G477" t="str">
        <v>Summit Hotel Properties, Inc. (NYSE:INN)</v>
      </c>
      <c r="H477" t="str">
        <v>Alexander &amp; Baldwin, Inc. (NYSE:ALEX)</v>
      </c>
      <c r="I477" t="str">
        <v>Miller Industries, Inc. (NYSE:MLR)</v>
      </c>
    </row>
    <row r="478" spans="1:9" x14ac:dyDescent="0.45">
      <c r="A478" t="str">
        <v>RenaissanceRe Holdings Ltd. (NYSE:RNR)</v>
      </c>
      <c r="B478" t="str">
        <v>Plains GP Holdings, L.P. (NASDAQGS:PAGP)</v>
      </c>
      <c r="C478" t="str">
        <v>RPC, Inc. (NYSE:RES)</v>
      </c>
      <c r="D478" t="str">
        <v>Rexford Industrial Realty, Inc. (NYSE:REXR)</v>
      </c>
      <c r="E478" t="str">
        <v>Baidu, Inc. (NASDAQGS:BIDU)</v>
      </c>
      <c r="F478" t="str">
        <v>DNOW Inc. (NYSE:DNOW)</v>
      </c>
      <c r="G478" t="str">
        <v>Summit Materials, Inc. (NYSE:SUM)</v>
      </c>
      <c r="H478" t="str">
        <v>Alexandria Real Estate Equities, Inc. (NYSE:ARE)</v>
      </c>
      <c r="I478" t="str">
        <v>Molina Healthcare, Inc. (NYSE:MOH)</v>
      </c>
    </row>
    <row r="479" spans="1:9" x14ac:dyDescent="0.45">
      <c r="A479" t="str">
        <v>ReposiTrak, Inc. (NYSE:TRAK)</v>
      </c>
      <c r="B479" t="str">
        <v>Planet Fitness, Inc. (NYSE:PLNT)</v>
      </c>
      <c r="C479" t="str">
        <v>S&amp;P Global Inc. (NYSE:SPGI)</v>
      </c>
      <c r="D479" t="str">
        <v>Richmond Mutual Bancorporation, Inc. (NASDAQCM:RMBI)</v>
      </c>
      <c r="E479" t="str">
        <v>Bank of America Corporation (NYSE:BAC)</v>
      </c>
      <c r="F479" t="str">
        <v>Dollar Tree, Inc. (NASDAQGS:DLTR)</v>
      </c>
      <c r="G479" t="str">
        <v>Supernus Pharmaceuticals, Inc. (NASDAQGM:SUPN)</v>
      </c>
      <c r="H479" t="str">
        <v>ALLETE, Inc. (NYSE:ALE)</v>
      </c>
      <c r="I479" t="str">
        <v>Molson Coors Beverage Company (NYSE:TAP)</v>
      </c>
    </row>
    <row r="480" spans="1:9" x14ac:dyDescent="0.45">
      <c r="A480" t="str">
        <v>Retail Opportunity Investments Corp. (NASDAQGS:ROIC)</v>
      </c>
      <c r="B480" t="str">
        <v>PlayAGS, Inc. (NYSE:AGS)</v>
      </c>
      <c r="C480" t="str">
        <v>Sapiens International Corporation N.V. (NASDAQGS:SPNS)</v>
      </c>
      <c r="D480" t="str">
        <v>RingCentral, Inc. (NYSE:RNG)</v>
      </c>
      <c r="E480" t="str">
        <v>BayFirst Financial Corp. (NASDAQCM:BAFN)</v>
      </c>
      <c r="F480" t="str">
        <v>Donaldson Company, Inc. (NYSE:DCI)</v>
      </c>
      <c r="G480" t="str">
        <v>Sylvamo Corporation (NYSE:SLVM)</v>
      </c>
      <c r="H480" t="str">
        <v>Alpine Income Property Trust, Inc. (NYSE:PINE)</v>
      </c>
      <c r="I480" t="str">
        <v>MSCI Inc. (NYSE:MSCI)</v>
      </c>
    </row>
    <row r="481" spans="1:9" x14ac:dyDescent="0.45">
      <c r="A481" t="str">
        <v>Revolve Group, Inc. (NYSE:RVLV)</v>
      </c>
      <c r="B481" t="str">
        <v>Pool Corporation (NASDAQGS:POOL)</v>
      </c>
      <c r="C481" t="str">
        <v>Saratoga Investment Corp. (NYSE:SAR)</v>
      </c>
      <c r="D481" t="str">
        <v>RLJ Lodging Trust (NYSE:RLJ)</v>
      </c>
      <c r="E481" t="str">
        <v>Becton, Dickinson and Company (NYSE:BDX)</v>
      </c>
      <c r="F481" t="str">
        <v>DoorDash, Inc. (NASDAQGS:DASH)</v>
      </c>
      <c r="G481" t="str">
        <v>Targa Resources Corp. (NYSE:TRGP)</v>
      </c>
      <c r="H481" t="str">
        <v>Amdocs Limited (NASDAQGS:DOX)</v>
      </c>
      <c r="I481" t="str">
        <v>Nabors Industries Ltd. (NYSE:NBR)</v>
      </c>
    </row>
    <row r="482" spans="1:9" x14ac:dyDescent="0.45">
      <c r="A482" t="str">
        <v>Rexford Industrial Realty, Inc. (NYSE:REXR)</v>
      </c>
      <c r="B482" t="str">
        <v>Popular, Inc. (NASDAQGS:BPOP)</v>
      </c>
      <c r="C482" t="str">
        <v>ScanSource, Inc. (NASDAQGS:SCSC)</v>
      </c>
      <c r="D482" t="str">
        <v>Robinhood Markets, Inc. (NASDAQGS:HOOD)</v>
      </c>
      <c r="E482" t="str">
        <v>Benchmark Electronics, Inc. (NYSE:BHE)</v>
      </c>
      <c r="F482" t="str">
        <v>Dover Corporation (NYSE:DOV)</v>
      </c>
      <c r="G482" t="str">
        <v>Tempur Sealy International, Inc. (NYSE:TPX)</v>
      </c>
      <c r="H482" t="str">
        <v>Amedisys, Inc. (NASDAQGS:AMED)</v>
      </c>
      <c r="I482" t="str">
        <v>NACCO Industries, Inc. (NYSE:NC)</v>
      </c>
    </row>
    <row r="483" spans="1:9" x14ac:dyDescent="0.45">
      <c r="A483" t="str">
        <v>Richmond Mutual Bancorporation, Inc. (NASDAQCM:RMBI)</v>
      </c>
      <c r="B483" t="str">
        <v>Portland General Electric Company (NYSE:POR)</v>
      </c>
      <c r="C483" t="str">
        <v>Scorpio Tankers Inc. (NYSE:STNG)</v>
      </c>
      <c r="D483" t="str">
        <v>Royal Caribbean Cruises Ltd. (NYSE:RCL)</v>
      </c>
      <c r="E483" t="str">
        <v>Berkshire Hathaway Inc. (NYSE:BRK.A)</v>
      </c>
      <c r="F483" t="str">
        <v>e.l.f. Beauty, Inc. (NYSE:ELF)</v>
      </c>
      <c r="G483" t="str">
        <v>Tenet Healthcare Corporation (NYSE:THC)</v>
      </c>
      <c r="H483" t="str">
        <v>Ameresco, Inc. (NYSE:AMRC)</v>
      </c>
      <c r="I483" t="str">
        <v>National CineMedia, Inc. (NASDAQGS:NCMI)</v>
      </c>
    </row>
    <row r="484" spans="1:9" x14ac:dyDescent="0.45">
      <c r="A484" t="str">
        <v>RLJ Lodging Trust (NYSE:RLJ)</v>
      </c>
      <c r="B484" t="str">
        <v>Potbelly Corporation (NASDAQGS:PBPB)</v>
      </c>
      <c r="C484" t="str">
        <v>Sea Limited (NYSE:SE)</v>
      </c>
      <c r="D484" t="str">
        <v>Royal Gold, Inc. (NASDAQGS:RGLD)</v>
      </c>
      <c r="E484" t="str">
        <v>Best Buy Co., Inc. (NYSE:BBY)</v>
      </c>
      <c r="F484" t="str">
        <v>Eli Lilly and Company (NYSE:LLY)</v>
      </c>
      <c r="G484" t="str">
        <v>Tetra Tech, Inc. (NASDAQGS:TTEK)</v>
      </c>
      <c r="H484" t="str">
        <v>American Airlines Group Inc. (NASDAQGS:AAL)</v>
      </c>
      <c r="I484" t="str">
        <v>National Fuel Gas Company (NYSE:NFG)</v>
      </c>
    </row>
    <row r="485" spans="1:9" x14ac:dyDescent="0.45">
      <c r="A485" t="str">
        <v>Robinhood Markets, Inc. (NASDAQGS:HOOD)</v>
      </c>
      <c r="B485" t="str">
        <v>PPG Industries, Inc. (NYSE:PPG)</v>
      </c>
      <c r="C485" t="str">
        <v>Security National Financial Corporation (NASDAQGM:SNFC.A)</v>
      </c>
      <c r="D485" t="str">
        <v>Royalty Pharma plc (NASDAQGS:RPRX)</v>
      </c>
      <c r="E485" t="str">
        <v>Betterware de México, S.A.P.I. de C.V. (NYSE:BWMX)</v>
      </c>
      <c r="F485" t="str">
        <v>Emergent BioSolutions Inc. (NYSE:EBS)</v>
      </c>
      <c r="G485" t="str">
        <v>Texas Roadhouse, Inc. (NASDAQGS:TXRH)</v>
      </c>
      <c r="H485" t="str">
        <v>American Coastal Insurance Corporation (NASDAQCM:ACIC)</v>
      </c>
      <c r="I485" t="str">
        <v>Nature's Sunshine Products, Inc. (NASDAQCM:NATR)</v>
      </c>
    </row>
    <row r="486" spans="1:9" x14ac:dyDescent="0.45">
      <c r="A486" t="str">
        <v>Royal Caribbean Cruises Ltd. (NYSE:RCL)</v>
      </c>
      <c r="B486" t="str">
        <v>Premier, Inc. (NASDAQGS:PINC)</v>
      </c>
      <c r="C486" t="str">
        <v>Select Water Solutions, Inc. (NYSE:WTTR)</v>
      </c>
      <c r="D486" t="str">
        <v>RPC, Inc. (NYSE:RES)</v>
      </c>
      <c r="E486" t="str">
        <v>BGC Group, Inc. (NASDAQGS:BGC)</v>
      </c>
      <c r="F486" t="str">
        <v>Endava plc (NYSE:DAVA)</v>
      </c>
      <c r="G486" t="str">
        <v>The Andersons, Inc. (NASDAQGS:ANDE)</v>
      </c>
      <c r="H486" t="str">
        <v>American Express Company (NYSE:AXP)</v>
      </c>
      <c r="I486" t="str">
        <v>Navient Corporation (NASDAQGS:NAVI)</v>
      </c>
    </row>
    <row r="487" spans="1:9" x14ac:dyDescent="0.45">
      <c r="A487" t="str">
        <v>Royal Gold, Inc. (NASDAQGS:RGLD)</v>
      </c>
      <c r="B487" t="str">
        <v>Prestige Consumer Healthcare Inc. (NYSE:PBH)</v>
      </c>
      <c r="C487" t="str">
        <v>ServisFirst Bancshares, Inc. (NYSE:SFBS)</v>
      </c>
      <c r="D487" t="str">
        <v>S&amp;P Global Inc. (NYSE:SPGI)</v>
      </c>
      <c r="E487" t="str">
        <v>BigCommerce Holdings, Inc. (NASDAQGM:BIGC)</v>
      </c>
      <c r="F487" t="str">
        <v>EnerSys (NYSE:ENS)</v>
      </c>
      <c r="G487" t="str">
        <v>The Boston Beer Company, Inc. (NYSE:SAM)</v>
      </c>
      <c r="H487" t="str">
        <v>AMERISAFE, Inc. (NASDAQGS:AMSF)</v>
      </c>
      <c r="I487" t="str">
        <v>Navios Maritime Partners L.P. (NYSE:NMM)</v>
      </c>
    </row>
    <row r="488" spans="1:9" x14ac:dyDescent="0.45">
      <c r="A488" t="str">
        <v>Royalty Pharma plc (NASDAQGS:RPRX)</v>
      </c>
      <c r="B488" t="str">
        <v>PrimeEnergy Resources Corporation (NASDAQCM:PNRG)</v>
      </c>
      <c r="C488" t="str">
        <v>SFL Corporation Ltd. (NYSE:SFL)</v>
      </c>
      <c r="D488" t="str">
        <v>Sapiens International Corporation N.V. (NASDAQGS:SPNS)</v>
      </c>
      <c r="E488" t="str">
        <v>Biogen Inc. (NASDAQGS:BIIB)</v>
      </c>
      <c r="F488" t="str">
        <v>Enovis Corporation (NYSE:ENOV)</v>
      </c>
      <c r="G488" t="str">
        <v>The Cheesecake Factory Incorporated (NASDAQGS:CAKE)</v>
      </c>
      <c r="H488" t="str">
        <v>Ames National Corporation (NASDAQCM:ATLO)</v>
      </c>
      <c r="I488" t="str">
        <v>New Oriental Education &amp; Technology Group Inc. (NYSE:EDU)</v>
      </c>
    </row>
    <row r="489" spans="1:9" x14ac:dyDescent="0.45">
      <c r="A489" t="str">
        <v>RPC, Inc. (NYSE:RES)</v>
      </c>
      <c r="B489" t="str">
        <v>Primo Brands Corporation (NYSE:PRMB)</v>
      </c>
      <c r="C489" t="str">
        <v>Sierra Bancorp (NASDAQGS:BSRR)</v>
      </c>
      <c r="D489" t="str">
        <v>Saratoga Investment Corp. (NYSE:SAR)</v>
      </c>
      <c r="E489" t="str">
        <v>BioLife Solutions, Inc. (NASDAQCM:BLFS)</v>
      </c>
      <c r="F489" t="str">
        <v>Enterprise Products Partners L.P. (NYSE:EPD)</v>
      </c>
      <c r="G489" t="str">
        <v>The Clorox Company (NYSE:CLX)</v>
      </c>
      <c r="H489" t="str">
        <v>Amicus Therapeutics, Inc. (NASDAQGM:FOLD)</v>
      </c>
      <c r="I489" t="str">
        <v>Nexa Resources S.A. (NYSE:NEXA)</v>
      </c>
    </row>
    <row r="490" spans="1:9" x14ac:dyDescent="0.45">
      <c r="A490" t="str">
        <v>S&amp;P Global Inc. (NYSE:SPGI)</v>
      </c>
      <c r="B490" t="str">
        <v>Priority Technology Holdings, Inc. (NASDAQCM:PRTH)</v>
      </c>
      <c r="C490" t="str">
        <v>Silicon Motion Technology Corporation (NASDAQGS:SIMO)</v>
      </c>
      <c r="D490" t="str">
        <v>ScanSource, Inc. (NASDAQGS:SCSC)</v>
      </c>
      <c r="E490" t="str">
        <v>biote Corp. (NASDAQGM:BTMD)</v>
      </c>
      <c r="F490" t="str">
        <v>Equifax Inc. (NYSE:EFX)</v>
      </c>
      <c r="G490" t="str">
        <v>The Cooper Companies, Inc. (NASDAQGS:COO)</v>
      </c>
      <c r="H490" t="str">
        <v>Amplitude, Inc. (NASDAQCM:AMPL)</v>
      </c>
      <c r="I490" t="str">
        <v>Northfield Bancorp, Inc. (Staten Island, NY) (NASDAQGS:NFBK)</v>
      </c>
    </row>
    <row r="491" spans="1:9" x14ac:dyDescent="0.45">
      <c r="A491" t="str">
        <v>Sapiens International Corporation N.V. (NASDAQGS:SPNS)</v>
      </c>
      <c r="B491" t="str">
        <v>PTC Inc. (NASDAQGS:PTC)</v>
      </c>
      <c r="C491" t="str">
        <v>Sitio Royalties Corp. (NYSE:STR)</v>
      </c>
      <c r="D491" t="str">
        <v>Scorpio Tankers Inc. (NYSE:STNG)</v>
      </c>
      <c r="E491" t="str">
        <v>BlackRock TCP Capital Corp. (NASDAQGS:TCPC)</v>
      </c>
      <c r="F491" t="str">
        <v>EverCommerce Inc. (NASDAQGS:EVCM)</v>
      </c>
      <c r="G491" t="str">
        <v>The Gap, Inc. (NYSE:GAP)</v>
      </c>
      <c r="H491" t="str">
        <v>Amtech Systems, Inc. (NASDAQGS:ASYS)</v>
      </c>
      <c r="I491" t="str">
        <v>NOV Inc. (NYSE:NOV)</v>
      </c>
    </row>
    <row r="492" spans="1:9" x14ac:dyDescent="0.45">
      <c r="A492" t="str">
        <v>Saratoga Investment Corp. (NYSE:SAR)</v>
      </c>
      <c r="B492" t="str">
        <v>Public Service Enterprise Group Incorporated (NYSE:PEG)</v>
      </c>
      <c r="C492" t="str">
        <v>Skyward Specialty Insurance Group, Inc. (NASDAQGS:SKWD)</v>
      </c>
      <c r="D492" t="str">
        <v>Sea Limited (NYSE:SE)</v>
      </c>
      <c r="E492" t="str">
        <v>Blackstone Inc. (NYSE:BX)</v>
      </c>
      <c r="F492" t="str">
        <v>ExlService Holdings, Inc. (NASDAQGS:EXLS)</v>
      </c>
      <c r="G492" t="str">
        <v>The Gorman-Rupp Company (NYSE:GRC)</v>
      </c>
      <c r="H492" t="str">
        <v>AnaptysBio, Inc. (NASDAQGS:ANAB)</v>
      </c>
      <c r="I492" t="str">
        <v>NSTS Bancorp, Inc. (NASDAQCM:NSTS)</v>
      </c>
    </row>
    <row r="493" spans="1:9" x14ac:dyDescent="0.45">
      <c r="A493" t="str">
        <v>ScanSource, Inc. (NASDAQGS:SCSC)</v>
      </c>
      <c r="B493" t="str">
        <v>Q2 Holdings, Inc. (NYSE:QTWO)</v>
      </c>
      <c r="C493" t="str">
        <v>Snap Inc. (NYSE:SNAP)</v>
      </c>
      <c r="D493" t="str">
        <v>Security National Financial Corporation (NASDAQGM:SNFC.A)</v>
      </c>
      <c r="E493" t="str">
        <v>BrightView Holdings, Inc. (NYSE:BV)</v>
      </c>
      <c r="F493" t="str">
        <v>F5, Inc. (NASDAQGS:FFIV)</v>
      </c>
      <c r="G493" t="str">
        <v>The InterGroup Corporation (NASDAQCM:INTG)</v>
      </c>
      <c r="H493" t="str">
        <v>Annaly Capital Management, Inc. (NYSE:NLY)</v>
      </c>
      <c r="I493" t="str">
        <v>NVR, Inc. (NYSE:NVR)</v>
      </c>
    </row>
    <row r="494" spans="1:9" x14ac:dyDescent="0.45">
      <c r="A494" t="str">
        <v>Scorpio Tankers Inc. (NYSE:STNG)</v>
      </c>
      <c r="B494" t="str">
        <v>Qifu Technology, Inc. (NASDAQGS:QFIN)</v>
      </c>
      <c r="C494" t="str">
        <v>SolarWinds Corporation (NYSE:SWI)</v>
      </c>
      <c r="D494" t="str">
        <v>Select Water Solutions, Inc. (NYSE:WTTR)</v>
      </c>
      <c r="E494" t="str">
        <v>Brookdale Senior Living Inc. (NYSE:BKD)</v>
      </c>
      <c r="F494" t="str">
        <v>FactSet Research Systems Inc. (NYSE:FDS)</v>
      </c>
      <c r="G494" t="str">
        <v>The New York Times Company (NYSE:NYT)</v>
      </c>
      <c r="H494" t="str">
        <v>APA Corporation (NASDAQGS:APA)</v>
      </c>
      <c r="I494" t="str">
        <v>OceanFirst Financial Corp. (NASDAQGS:OCFC)</v>
      </c>
    </row>
    <row r="495" spans="1:9" x14ac:dyDescent="0.45">
      <c r="A495" t="str">
        <v>Sea Limited (NYSE:SE)</v>
      </c>
      <c r="B495" t="str">
        <v>QUALCOMM Incorporated (NASDAQGS:QCOM)</v>
      </c>
      <c r="C495" t="str">
        <v>Southern Copper Corporation (NYSE:SCCO)</v>
      </c>
      <c r="D495" t="str">
        <v>ServisFirst Bancshares, Inc. (NYSE:SFBS)</v>
      </c>
      <c r="E495" t="str">
        <v>Brown &amp; Brown, Inc. (NYSE:BRO)</v>
      </c>
      <c r="F495" t="str">
        <v>Fastenal Company (NASDAQGS:FAST)</v>
      </c>
      <c r="G495" t="str">
        <v>Tiptree Inc. (NASDAQCM:TIPT)</v>
      </c>
      <c r="H495" t="str">
        <v>Ares Management Corporation (NYSE:ARES)</v>
      </c>
      <c r="I495" t="str">
        <v>ON Semiconductor Corporation (NASDAQGS:ON)</v>
      </c>
    </row>
    <row r="496" spans="1:9" x14ac:dyDescent="0.45">
      <c r="A496" t="str">
        <v>Security National Financial Corporation (NASDAQGM:SNFC.A)</v>
      </c>
      <c r="B496" t="str">
        <v>Rambus Inc. (NASDAQGS:RMBS)</v>
      </c>
      <c r="C496" t="str">
        <v>Spectrum Brands Holdings, Inc. (NYSE:SPB)</v>
      </c>
      <c r="D496" t="str">
        <v>SFL Corporation Ltd. (NYSE:SFL)</v>
      </c>
      <c r="E496" t="str">
        <v>C&amp;F Financial Corporation (NASDAQGS:CFFI)</v>
      </c>
      <c r="F496" t="str">
        <v>FirstCash Holdings, Inc. (NASDAQGS:FCFS)</v>
      </c>
      <c r="G496" t="str">
        <v>TKO Group Holdings, Inc. (NYSE:TKO)</v>
      </c>
      <c r="H496" t="str">
        <v>ARMOUR Residential REIT, Inc. (NYSE:ARR)</v>
      </c>
      <c r="I496" t="str">
        <v>ONE Gas, Inc. (NYSE:OGS)</v>
      </c>
    </row>
    <row r="497" spans="1:9" x14ac:dyDescent="0.45">
      <c r="A497" t="str">
        <v>Select Water Solutions, Inc. (NYSE:WTTR)</v>
      </c>
      <c r="B497" t="str">
        <v>Rand Capital Corporation (NASDAQCM:RAND)</v>
      </c>
      <c r="C497" t="str">
        <v>Sportradar Group AG (NASDAQGS:SRAD)</v>
      </c>
      <c r="D497" t="str">
        <v>Sierra Bancorp (NASDAQGS:BSRR)</v>
      </c>
      <c r="E497" t="str">
        <v>C.H. Robinson Worldwide, Inc. (NASDAQGS:CHRW)</v>
      </c>
      <c r="F497" t="str">
        <v>Flex Ltd. (NASDAQGS:FLEX)</v>
      </c>
      <c r="G497" t="str">
        <v>TransMedics Group, Inc. (NASDAQGM:TMDX)</v>
      </c>
      <c r="H497" t="str">
        <v>Arteris, Inc. (NASDAQGM:AIP)</v>
      </c>
      <c r="I497" t="str">
        <v>Option Care Health, Inc. (NASDAQGS:OPCH)</v>
      </c>
    </row>
    <row r="498" spans="1:9" x14ac:dyDescent="0.45">
      <c r="A498" t="str">
        <v>ServisFirst Bancshares, Inc. (NYSE:SFBS)</v>
      </c>
      <c r="B498" t="str">
        <v>Rapid7, Inc. (NASDAQGM:RPD)</v>
      </c>
      <c r="C498" t="str">
        <v>Spotify Technology S.A. (NYSE:SPOT)</v>
      </c>
      <c r="D498" t="str">
        <v>Silicon Motion Technology Corporation (NASDAQGS:SIMO)</v>
      </c>
      <c r="E498" t="str">
        <v>Cable One, Inc. (NYSE:CABO)</v>
      </c>
      <c r="F498" t="str">
        <v>Formula One Group (NASDAQGS:FWON.K)</v>
      </c>
      <c r="G498" t="str">
        <v>Travelzoo (NASDAQGS:TZOO)</v>
      </c>
      <c r="H498" t="str">
        <v>Artivion, Inc. (NYSE:AORT)</v>
      </c>
      <c r="I498" t="str">
        <v>Oshkosh Corporation (NYSE:OSK)</v>
      </c>
    </row>
    <row r="499" spans="1:9" x14ac:dyDescent="0.45">
      <c r="A499" t="str">
        <v>SFL Corporation Ltd. (NYSE:SFL)</v>
      </c>
      <c r="B499" t="str">
        <v>Rayonier Inc. (NYSE:RYN)</v>
      </c>
      <c r="C499" t="str">
        <v>Sprouts Farmers Market, Inc. (NASDAQGS:SFM)</v>
      </c>
      <c r="D499" t="str">
        <v>SiteOne Landscape Supply, Inc. (NYSE:SITE)</v>
      </c>
      <c r="E499" t="str">
        <v>Cabot Corporation (NYSE:CBT)</v>
      </c>
      <c r="F499" t="str">
        <v>Freshworks Inc. (NASDAQGS:FRSH)</v>
      </c>
      <c r="G499" t="str">
        <v>Tri Pointe Homes, Inc. (NYSE:TPH)</v>
      </c>
      <c r="H499" t="str">
        <v>Asbury Automotive Group, Inc. (NYSE:ABG)</v>
      </c>
      <c r="I499" t="str">
        <v>PagerDuty, Inc. (NYSE:PD)</v>
      </c>
    </row>
    <row r="500" spans="1:9" x14ac:dyDescent="0.45">
      <c r="A500" t="str">
        <v>Sierra Bancorp (NASDAQGS:BSRR)</v>
      </c>
      <c r="B500" t="str">
        <v>RBC Bearings Incorporated (NYSE:RBC)</v>
      </c>
      <c r="C500" t="str">
        <v>SPX Technologies, Inc. (NYSE:SPXC)</v>
      </c>
      <c r="D500" t="str">
        <v>Sitio Royalties Corp. (NYSE:STR)</v>
      </c>
      <c r="E500" t="str">
        <v>California Resources Corporation (NYSE:CRC)</v>
      </c>
      <c r="F500" t="str">
        <v>Funko, Inc. (NASDAQGS:FNKO)</v>
      </c>
      <c r="G500" t="str">
        <v>Trip.com Group Limited (NASDAQGS:TCOM)</v>
      </c>
      <c r="H500" t="str">
        <v>Aspen Aerogels, Inc. (NYSE:ASPN)</v>
      </c>
      <c r="I500" t="str">
        <v>Park Hotels &amp; Resorts Inc. (NYSE:PK)</v>
      </c>
    </row>
    <row r="501" spans="1:9" x14ac:dyDescent="0.45">
      <c r="A501" t="str">
        <v>Silicon Motion Technology Corporation (NASDAQGS:SIMO)</v>
      </c>
      <c r="B501" t="str">
        <v>RCI Hospitality Holdings, Inc. (NASDAQGM:RICK)</v>
      </c>
      <c r="C501" t="str">
        <v>SR Bancorp, Inc. (NASDAQCM:SRBK)</v>
      </c>
      <c r="D501" t="str">
        <v>Skyward Specialty Insurance Group, Inc. (NASDAQGS:SKWD)</v>
      </c>
      <c r="E501" t="str">
        <v>Camtek Ltd. (NASDAQGM:CAMT)</v>
      </c>
      <c r="F501" t="str">
        <v>G. Willi-Food International Ltd. (NASDAQCM:WILC)</v>
      </c>
      <c r="G501" t="str">
        <v>Tripadvisor, Inc. (NASDAQGS:TRIP)</v>
      </c>
      <c r="H501" t="str">
        <v>Assured Guaranty Ltd. (NYSE:AGO)</v>
      </c>
      <c r="I501" t="str">
        <v>Peapack-Gladstone Financial Corporation (NASDAQGS:PGC)</v>
      </c>
    </row>
    <row r="502" spans="1:9" x14ac:dyDescent="0.45">
      <c r="A502" t="str">
        <v>SiteOne Landscape Supply, Inc. (NYSE:SITE)</v>
      </c>
      <c r="B502" t="str">
        <v>Regal Rexnord Corporation (NYSE:RRX)</v>
      </c>
      <c r="C502" t="str">
        <v>Stagwell Inc. (NASDAQGS:STGW)</v>
      </c>
      <c r="D502" t="str">
        <v>Snap Inc. (NYSE:SNAP)</v>
      </c>
      <c r="E502" t="str">
        <v>Carrier Global Corporation (NYSE:CARR)</v>
      </c>
      <c r="F502" t="str">
        <v>Gartner, Inc. (NYSE:IT)</v>
      </c>
      <c r="G502" t="str">
        <v>Turtle Beach Corporation (NASDAQGM:HEAR)</v>
      </c>
      <c r="H502" t="str">
        <v>Astec Industries, Inc. (NASDAQGS:ASTE)</v>
      </c>
      <c r="I502" t="str">
        <v>Penumbra, Inc. (NYSE:PEN)</v>
      </c>
    </row>
    <row r="503" spans="1:9" x14ac:dyDescent="0.45">
      <c r="A503" t="str">
        <v>Skyward Specialty Insurance Group, Inc. (NASDAQGS:SKWD)</v>
      </c>
      <c r="B503" t="str">
        <v>RenaissanceRe Holdings Ltd. (NYSE:RNR)</v>
      </c>
      <c r="C503" t="str">
        <v>Star Bulk Carriers Corp. (NASDAQGS:SBLK)</v>
      </c>
      <c r="D503" t="str">
        <v>SolarWinds Corporation (NYSE:SWI)</v>
      </c>
      <c r="E503" t="str">
        <v>Carter's, Inc. (NYSE:CRI)</v>
      </c>
      <c r="F503" t="str">
        <v>GE HealthCare Technologies Inc. (NASDAQGS:GEHC)</v>
      </c>
      <c r="G503" t="str">
        <v>TXNM Energy, Inc. (NYSE:TXNM)</v>
      </c>
      <c r="H503" t="str">
        <v>Astrana Health, Inc. (NASDAQCM:ASTH)</v>
      </c>
      <c r="I503" t="str">
        <v>PepsiCo, Inc. (NASDAQGS:PEP)</v>
      </c>
    </row>
    <row r="504" spans="1:9" x14ac:dyDescent="0.45">
      <c r="A504" t="str">
        <v>SolarWinds Corporation (NYSE:SWI)</v>
      </c>
      <c r="B504" t="str">
        <v>ReposiTrak, Inc. (NYSE:TRAK)</v>
      </c>
      <c r="C504" t="str">
        <v>Stellar Bancorp, Inc. (NYSE:STEL)</v>
      </c>
      <c r="D504" t="str">
        <v>Southern Copper Corporation (NYSE:SCCO)</v>
      </c>
      <c r="E504" t="str">
        <v>Caterpillar Inc. (NYSE:CAT)</v>
      </c>
      <c r="F504" t="str">
        <v>GeneDx Holdings Corp. (NASDAQGS:WGS)</v>
      </c>
      <c r="G504" t="str">
        <v>Tyler Technologies, Inc. (NYSE:TYL)</v>
      </c>
      <c r="H504" t="str">
        <v>AstroNova, Inc. (NASDAQGM:ALOT)</v>
      </c>
      <c r="I504" t="str">
        <v>Pinterest, Inc. (NYSE:PINS)</v>
      </c>
    </row>
    <row r="505" spans="1:9" x14ac:dyDescent="0.45">
      <c r="A505" t="str">
        <v>Southern Copper Corporation (NYSE:SCCO)</v>
      </c>
      <c r="B505" t="str">
        <v>Retail Opportunity Investments Corp. (NASDAQGS:ROIC)</v>
      </c>
      <c r="C505" t="str">
        <v>Stifel Financial Corp. (NYSE:SF)</v>
      </c>
      <c r="D505" t="str">
        <v>Spectrum Brands Holdings, Inc. (NYSE:SPB)</v>
      </c>
      <c r="E505" t="str">
        <v>CB Financial Services, Inc. (NASDAQGM:CBFV)</v>
      </c>
      <c r="F505" t="str">
        <v>GigaCloud Technology Inc. (NASDAQGM:GCT)</v>
      </c>
      <c r="G505" t="str">
        <v>Tyson Foods, Inc. (NYSE:TSN)</v>
      </c>
      <c r="H505" t="str">
        <v>AT&amp;T Inc. (NYSE:T)</v>
      </c>
      <c r="I505" t="str">
        <v>Playa Hotels &amp; Resorts N.V. (NASDAQGS:PLYA)</v>
      </c>
    </row>
    <row r="506" spans="1:9" x14ac:dyDescent="0.45">
      <c r="A506" t="str">
        <v>Spectrum Brands Holdings, Inc. (NYSE:SPB)</v>
      </c>
      <c r="B506" t="str">
        <v>Revolve Group, Inc. (NYSE:RVLV)</v>
      </c>
      <c r="C506" t="str">
        <v>Strategic Education, Inc. (NASDAQGS:STRA)</v>
      </c>
      <c r="D506" t="str">
        <v>Sportradar Group AG (NASDAQGS:SRAD)</v>
      </c>
      <c r="E506" t="str">
        <v>CBRE Group, Inc. (NYSE:CBRE)</v>
      </c>
      <c r="F506" t="str">
        <v>Glaukos Corporation (NYSE:GKOS)</v>
      </c>
      <c r="G506" t="str">
        <v>Ubiquiti Inc. (NYSE:UI)</v>
      </c>
      <c r="H506" t="str">
        <v>Atlantica Sustainable Infrastructure plc (NASDAQGS:AY)</v>
      </c>
      <c r="I506" t="str">
        <v>Plexus Corp. (NASDAQGS:PLXS)</v>
      </c>
    </row>
    <row r="507" spans="1:9" x14ac:dyDescent="0.45">
      <c r="A507" t="str">
        <v>Sportradar Group AG (NASDAQGS:SRAD)</v>
      </c>
      <c r="B507" t="str">
        <v>Rexford Industrial Realty, Inc. (NYSE:REXR)</v>
      </c>
      <c r="C507" t="str">
        <v>Summit Hotel Properties, Inc. (NYSE:INN)</v>
      </c>
      <c r="D507" t="str">
        <v>Spotify Technology S.A. (NYSE:SPOT)</v>
      </c>
      <c r="E507" t="str">
        <v>Central Pacific Financial Corp. (NYSE:CPF)</v>
      </c>
      <c r="F507" t="str">
        <v>GoDaddy Inc. (NYSE:GDDY)</v>
      </c>
      <c r="G507" t="str">
        <v>United Fire Group, Inc. (NASDAQGS:UFCS)</v>
      </c>
      <c r="H507" t="str">
        <v>Atmos Energy Corporation (NYSE:ATO)</v>
      </c>
      <c r="I507" t="str">
        <v>Portman Ridge Finance Corporation (NASDAQGS:PTMN)</v>
      </c>
    </row>
    <row r="508" spans="1:9" x14ac:dyDescent="0.45">
      <c r="A508" t="str">
        <v>Spotify Technology S.A. (NYSE:SPOT)</v>
      </c>
      <c r="B508" t="str">
        <v>Richmond Mutual Bancorporation, Inc. (NASDAQCM:RMBI)</v>
      </c>
      <c r="C508" t="str">
        <v>Supernus Pharmaceuticals, Inc. (NASDAQGM:SUPN)</v>
      </c>
      <c r="D508" t="str">
        <v>Sprouts Farmers Market, Inc. (NASDAQGS:SFM)</v>
      </c>
      <c r="E508" t="str">
        <v>Cheniere Energy, Inc. (NYSE:LNG)</v>
      </c>
      <c r="F508" t="str">
        <v>Goosehead Insurance, Inc (NASDAQGS:GSHD)</v>
      </c>
      <c r="G508" t="str">
        <v>United Parcel Service, Inc. (NYSE:UPS)</v>
      </c>
      <c r="H508" t="str">
        <v>Atour Lifestyle Holdings Limited (NASDAQGS:ATAT)</v>
      </c>
      <c r="I508" t="str">
        <v>PROG Holdings, Inc. (NYSE:PRG)</v>
      </c>
    </row>
    <row r="509" spans="1:9" x14ac:dyDescent="0.45">
      <c r="A509" t="str">
        <v>Sprouts Farmers Market, Inc. (NASDAQGS:SFM)</v>
      </c>
      <c r="B509" t="str">
        <v>RingCentral, Inc. (NYSE:RNG)</v>
      </c>
      <c r="C509" t="str">
        <v>Sylvamo Corporation (NYSE:SLVM)</v>
      </c>
      <c r="D509" t="str">
        <v>SPX Technologies, Inc. (NYSE:SPXC)</v>
      </c>
      <c r="E509" t="str">
        <v>Chicago Atlantic Real Estate Finance, Inc. (NASDAQGM:REFI)</v>
      </c>
      <c r="F509" t="str">
        <v>Guidewire Software, Inc. (NYSE:GWRE)</v>
      </c>
      <c r="G509" t="str">
        <v>Uniti Group Inc. (NASDAQGS:UNIT)</v>
      </c>
      <c r="H509" t="str">
        <v>AtriCure, Inc. (NASDAQGM:ATRC)</v>
      </c>
      <c r="I509" t="str">
        <v>Progyny, Inc. (NASDAQGS:PGNY)</v>
      </c>
    </row>
    <row r="510" spans="1:9" x14ac:dyDescent="0.45">
      <c r="A510" t="str">
        <v>SPX Technologies, Inc. (NYSE:SPXC)</v>
      </c>
      <c r="B510" t="str">
        <v>RLJ Lodging Trust (NYSE:RLJ)</v>
      </c>
      <c r="C510" t="str">
        <v>Synchrony Financial (NYSE:SYF)</v>
      </c>
      <c r="D510" t="str">
        <v>SR Bancorp, Inc. (NASDAQCM:SRBK)</v>
      </c>
      <c r="E510" t="str">
        <v>Churchill Downs Incorporated (NASDAQGS:CHDN)</v>
      </c>
      <c r="F510" t="str">
        <v>GXO Logistics, Inc. (NYSE:GXO)</v>
      </c>
      <c r="G510" t="str">
        <v>Universal Display Corporation (NASDAQGS:OLED)</v>
      </c>
      <c r="H510" t="str">
        <v>Auburn National Bancorporation, Inc. (NASDAQGM:AUBN)</v>
      </c>
      <c r="I510" t="str">
        <v>Provident Financial Holdings, Inc. (NASDAQGS:PROV)</v>
      </c>
    </row>
    <row r="511" spans="1:9" x14ac:dyDescent="0.45">
      <c r="A511" t="str">
        <v>SR Bancorp, Inc. (NASDAQCM:SRBK)</v>
      </c>
      <c r="B511" t="str">
        <v>Robinhood Markets, Inc. (NASDAQGS:HOOD)</v>
      </c>
      <c r="C511" t="str">
        <v>Targa Resources Corp. (NYSE:TRGP)</v>
      </c>
      <c r="D511" t="str">
        <v>Stagwell Inc. (NASDAQGS:STGW)</v>
      </c>
      <c r="E511" t="str">
        <v>Cincinnati Financial Corporation (NASDAQGS:CINF)</v>
      </c>
      <c r="F511" t="str">
        <v>Hamilton Lane Incorporated (NASDAQGS:HLNE)</v>
      </c>
      <c r="G511" t="str">
        <v>Universal Technical Institute, Inc. (NYSE:UTI)</v>
      </c>
      <c r="H511" t="str">
        <v>AudioCodes Ltd. (NASDAQGS:AUDC)</v>
      </c>
      <c r="I511" t="str">
        <v>PVH Corp. (NYSE:PVH)</v>
      </c>
    </row>
    <row r="512" spans="1:9" x14ac:dyDescent="0.45">
      <c r="A512" t="str">
        <v>Stagwell Inc. (NASDAQGS:STGW)</v>
      </c>
      <c r="B512" t="str">
        <v>Royal Caribbean Cruises Ltd. (NYSE:RCL)</v>
      </c>
      <c r="C512" t="str">
        <v>Tempur Sealy International, Inc. (NYSE:TPX)</v>
      </c>
      <c r="D512" t="str">
        <v>Star Bulk Carriers Corp. (NASDAQGS:SBLK)</v>
      </c>
      <c r="E512" t="str">
        <v>Cinemark Holdings, Inc. (NYSE:CNK)</v>
      </c>
      <c r="F512" t="str">
        <v>HashiCorp, Inc. (NASDAQGS:HCP)</v>
      </c>
      <c r="G512" t="str">
        <v>Upbound Group, Inc. (NASDAQGS:UPBD)</v>
      </c>
      <c r="H512" t="str">
        <v>Aurinia Pharmaceuticals Inc. (NASDAQGM:AUPH)</v>
      </c>
      <c r="I512" t="str">
        <v>Ralph Lauren Corporation (NYSE:RL)</v>
      </c>
    </row>
    <row r="513" spans="1:9" x14ac:dyDescent="0.45">
      <c r="A513" t="str">
        <v>Star Bulk Carriers Corp. (NASDAQGS:SBLK)</v>
      </c>
      <c r="B513" t="str">
        <v>Royal Gold, Inc. (NASDAQGS:RGLD)</v>
      </c>
      <c r="C513" t="str">
        <v>Tenet Healthcare Corporation (NYSE:THC)</v>
      </c>
      <c r="D513" t="str">
        <v>Stellar Bancorp, Inc. (NYSE:STEL)</v>
      </c>
      <c r="E513" t="str">
        <v>Citizens Financial Group, Inc. (NYSE:CFG)</v>
      </c>
      <c r="F513" t="str">
        <v>HCA Healthcare, Inc. (NYSE:HCA)</v>
      </c>
      <c r="G513" t="str">
        <v>Upwork Inc. (NASDAQGS:UPWK)</v>
      </c>
      <c r="H513" t="str">
        <v>Aveanna Healthcare Holdings Inc. (NASDAQGS:AVAH)</v>
      </c>
      <c r="I513" t="str">
        <v>Range Resources Corporation (NYSE:RRC)</v>
      </c>
    </row>
    <row r="514" spans="1:9" x14ac:dyDescent="0.45">
      <c r="A514" t="str">
        <v>Stellar Bancorp, Inc. (NYSE:STEL)</v>
      </c>
      <c r="B514" t="str">
        <v>Royalty Pharma plc (NASDAQGS:RPRX)</v>
      </c>
      <c r="C514" t="str">
        <v>Tetra Tech, Inc. (NASDAQGS:TTEK)</v>
      </c>
      <c r="D514" t="str">
        <v>Strategic Education, Inc. (NASDAQGS:STRA)</v>
      </c>
      <c r="E514" t="str">
        <v>Clearwater Analytics Holdings, Inc. (NYSE:CWAN)</v>
      </c>
      <c r="F514" t="str">
        <v>Helen of Troy Limited (NASDAQGS:HELE)</v>
      </c>
      <c r="G514" t="str">
        <v>US Foods Holding Corp. (NYSE:USFD)</v>
      </c>
      <c r="H514" t="str">
        <v>AXIS Capital Holdings Limited (NYSE:AXS)</v>
      </c>
      <c r="I514" t="str">
        <v>Ranger Energy Services, Inc. (NYSE:RNGR)</v>
      </c>
    </row>
    <row r="515" spans="1:9" x14ac:dyDescent="0.45">
      <c r="A515" t="str">
        <v>Stifel Financial Corp. (NYSE:SF)</v>
      </c>
      <c r="B515" t="str">
        <v>RPC, Inc. (NYSE:RES)</v>
      </c>
      <c r="C515" t="str">
        <v>Texas Roadhouse, Inc. (NASDAQGS:TXRH)</v>
      </c>
      <c r="D515" t="str">
        <v>Summit Hotel Properties, Inc. (NYSE:INN)</v>
      </c>
      <c r="E515" t="str">
        <v>Cloudflare, Inc. (NYSE:NET)</v>
      </c>
      <c r="F515" t="str">
        <v>Helix Energy Solutions Group, Inc. (NYSE:HLX)</v>
      </c>
      <c r="G515" t="str">
        <v>USCB Financial Holdings, Inc. (NASDAQGM:USCB)</v>
      </c>
      <c r="H515" t="str">
        <v>Axogen, Inc. (NASDAQCM:AXGN)</v>
      </c>
      <c r="I515" t="str">
        <v>Red River Bancshares, Inc. (NASDAQGS:RRBI)</v>
      </c>
    </row>
    <row r="516" spans="1:9" x14ac:dyDescent="0.45">
      <c r="A516" t="str">
        <v>Strategic Education, Inc. (NASDAQGS:STRA)</v>
      </c>
      <c r="B516" t="str">
        <v>S&amp;P Global Inc. (NYSE:SPGI)</v>
      </c>
      <c r="C516" t="str">
        <v>The Andersons, Inc. (NASDAQGS:ANDE)</v>
      </c>
      <c r="D516" t="str">
        <v>Summit Materials, Inc. (NYSE:SUM)</v>
      </c>
      <c r="E516" t="str">
        <v>CME Group Inc. (NASDAQGS:CME)</v>
      </c>
      <c r="F516" t="str">
        <v>Hercules Capital, Inc. (NYSE:HTGC)</v>
      </c>
      <c r="G516" t="str">
        <v>V2X, Inc. (NYSE:VVX)</v>
      </c>
      <c r="H516" t="str">
        <v>Axon Enterprise, Inc. (NASDAQGS:AXON)</v>
      </c>
      <c r="I516" t="str">
        <v>Rockwell Automation, Inc. (NYSE:ROK)</v>
      </c>
    </row>
    <row r="517" spans="1:9" x14ac:dyDescent="0.45">
      <c r="A517" t="str">
        <v>Summit Hotel Properties, Inc. (NYSE:INN)</v>
      </c>
      <c r="B517" t="str">
        <v>Sapiens International Corporation N.V. (NASDAQGS:SPNS)</v>
      </c>
      <c r="C517" t="str">
        <v>The AZEK Company Inc. (NYSE:AZEK)</v>
      </c>
      <c r="D517" t="str">
        <v>Supernus Pharmaceuticals, Inc. (NASDAQGM:SUPN)</v>
      </c>
      <c r="E517" t="str">
        <v>CNB Financial Corporation (NASDAQGS:CCNE)</v>
      </c>
      <c r="F517" t="str">
        <v>Hilton Grand Vacations Inc. (NYSE:HGV)</v>
      </c>
      <c r="G517" t="str">
        <v>VAALCO Energy, Inc. (NYSE:EGY)</v>
      </c>
      <c r="H517" t="str">
        <v>Bank of America Corporation (NYSE:BAC)</v>
      </c>
      <c r="I517" t="str">
        <v>Schlumberger Limited (NYSE:SLB)</v>
      </c>
    </row>
    <row r="518" spans="1:9" x14ac:dyDescent="0.45">
      <c r="A518" t="str">
        <v>Summit Materials, Inc. (NYSE:SUM)</v>
      </c>
      <c r="B518" t="str">
        <v>Saratoga Investment Corp. (NYSE:SAR)</v>
      </c>
      <c r="C518" t="str">
        <v>The Cheesecake Factory Incorporated (NASDAQGS:CAKE)</v>
      </c>
      <c r="D518" t="str">
        <v>Sylvamo Corporation (NYSE:SLVM)</v>
      </c>
      <c r="E518" t="str">
        <v>CNO Financial Group, Inc. (NYSE:CNO)</v>
      </c>
      <c r="F518" t="str">
        <v>HireQuest, Inc. (NASDAQCM:HQI)</v>
      </c>
      <c r="G518" t="str">
        <v>Valmont Industries, Inc. (NYSE:VMI)</v>
      </c>
      <c r="H518" t="str">
        <v>BayCom Corp (NASDAQGS:BCML)</v>
      </c>
      <c r="I518" t="str">
        <v>Schneider National, Inc. (NYSE:SNDR)</v>
      </c>
    </row>
    <row r="519" spans="1:9" x14ac:dyDescent="0.45">
      <c r="A519" t="str">
        <v>Supernus Pharmaceuticals, Inc. (NASDAQGM:SUPN)</v>
      </c>
      <c r="B519" t="str">
        <v>ScanSource, Inc. (NASDAQGS:SCSC)</v>
      </c>
      <c r="C519" t="str">
        <v>The Clorox Company (NYSE:CLX)</v>
      </c>
      <c r="D519" t="str">
        <v>Synchrony Financial (NYSE:SYF)</v>
      </c>
      <c r="E519" t="str">
        <v>Coastal Financial Corporation (NASDAQGS:CCB)</v>
      </c>
      <c r="F519" t="str">
        <v>HP Inc. (NYSE:HPQ)</v>
      </c>
      <c r="G519" t="str">
        <v>Veeva Systems Inc. (NYSE:VEEV)</v>
      </c>
      <c r="H519" t="str">
        <v>BCB Bancorp, Inc. (NASDAQGM:BCBP)</v>
      </c>
      <c r="I519" t="str">
        <v>Sensus Healthcare, Inc. (NASDAQCM:SRTS)</v>
      </c>
    </row>
    <row r="520" spans="1:9" x14ac:dyDescent="0.45">
      <c r="A520" t="str">
        <v>Sylvamo Corporation (NYSE:SLVM)</v>
      </c>
      <c r="B520" t="str">
        <v>Scorpio Tankers Inc. (NYSE:STNG)</v>
      </c>
      <c r="C520" t="str">
        <v>The Cooper Companies, Inc. (NASDAQGS:COO)</v>
      </c>
      <c r="D520" t="str">
        <v>Targa Resources Corp. (NYSE:TRGP)</v>
      </c>
      <c r="E520" t="str">
        <v>Coeur Mining, Inc. (NYSE:CDE)</v>
      </c>
      <c r="F520" t="str">
        <v>IDT Corporation (NYSE:IDT)</v>
      </c>
      <c r="G520" t="str">
        <v>Vericel Corporation (NASDAQGM:VCEL)</v>
      </c>
      <c r="H520" t="str">
        <v>Belden Inc. (NYSE:BDC)</v>
      </c>
      <c r="I520" t="str">
        <v>Sezzle Inc. (NASDAQCM:SEZL)</v>
      </c>
    </row>
    <row r="521" spans="1:9" x14ac:dyDescent="0.45">
      <c r="A521" t="str">
        <v>Synchrony Financial (NYSE:SYF)</v>
      </c>
      <c r="B521" t="str">
        <v>Sea Limited (NYSE:SE)</v>
      </c>
      <c r="C521" t="str">
        <v>The Gap, Inc. (NYSE:GAP)</v>
      </c>
      <c r="D521" t="str">
        <v>TE Connectivity plc (NYSE:TEL)</v>
      </c>
      <c r="E521" t="str">
        <v>Coherent Corp. (NYSE:COHR)</v>
      </c>
      <c r="F521" t="str">
        <v>Informatica Inc. (NYSE:INFA)</v>
      </c>
      <c r="G521" t="str">
        <v>Verisk Analytics, Inc. (NASDAQGS:VRSK)</v>
      </c>
      <c r="H521" t="str">
        <v>Berkshire Hills Bancorp, Inc. (NYSE:BHLB)</v>
      </c>
      <c r="I521" t="str">
        <v>Snap-on Incorporated (NYSE:SNA)</v>
      </c>
    </row>
    <row r="522" spans="1:9" x14ac:dyDescent="0.45">
      <c r="A522" t="str">
        <v>Targa Resources Corp. (NYSE:TRGP)</v>
      </c>
      <c r="B522" t="str">
        <v>Security National Financial Corporation (NASDAQGM:SNFC.A)</v>
      </c>
      <c r="C522" t="str">
        <v>The Gorman-Rupp Company (NYSE:GRC)</v>
      </c>
      <c r="D522" t="str">
        <v>Tempur Sealy International, Inc. (NYSE:TPX)</v>
      </c>
      <c r="E522" t="str">
        <v>Colgate-Palmolive Company (NYSE:CL)</v>
      </c>
      <c r="F522" t="str">
        <v>Inseego Corp. (NASDAQGS:INSG)</v>
      </c>
      <c r="G522" t="str">
        <v>Verra Mobility Corporation (NASDAQCM:VRRM)</v>
      </c>
      <c r="H522" t="str">
        <v>Betterware de México, S.A.P.I. de C.V. (NYSE:BWMX)</v>
      </c>
      <c r="I522" t="str">
        <v>Soho House &amp; Co Inc. (NYSE:SHCO)</v>
      </c>
    </row>
    <row r="523" spans="1:9" x14ac:dyDescent="0.45">
      <c r="A523" t="str">
        <v>TE Connectivity plc (NYSE:TEL)</v>
      </c>
      <c r="B523" t="str">
        <v>Select Water Solutions, Inc. (NYSE:WTTR)</v>
      </c>
      <c r="C523" t="str">
        <v>The InterGroup Corporation (NASDAQCM:INTG)</v>
      </c>
      <c r="D523" t="str">
        <v>Tetra Tech, Inc. (NASDAQGS:TTEK)</v>
      </c>
      <c r="E523" t="str">
        <v>Comcast Corporation (NASDAQGS:CMCSA)</v>
      </c>
      <c r="F523" t="str">
        <v>Insight Enterprises, Inc. (NASDAQGS:NSIT)</v>
      </c>
      <c r="G523" t="str">
        <v>Vertiv Holdings Co (NYSE:VRT)</v>
      </c>
      <c r="H523" t="str">
        <v>BGC Group, Inc. (NASDAQGS:BGC)</v>
      </c>
      <c r="I523" t="str">
        <v>South Plains Financial, Inc. (NASDAQGS:SPFI)</v>
      </c>
    </row>
    <row r="524" spans="1:9" x14ac:dyDescent="0.45">
      <c r="A524" t="str">
        <v>Tempur Sealy International, Inc. (NYSE:TPX)</v>
      </c>
      <c r="B524" t="str">
        <v>ServisFirst Bancshares, Inc. (NYSE:SFBS)</v>
      </c>
      <c r="C524" t="str">
        <v>The New York Times Company (NYSE:NYT)</v>
      </c>
      <c r="D524" t="str">
        <v>Texas Roadhouse, Inc. (NASDAQGS:TXRH)</v>
      </c>
      <c r="E524" t="str">
        <v>Confluent, Inc. (NASDAQGS:CFLT)</v>
      </c>
      <c r="F524" t="str">
        <v>Intapp, Inc. (NASDAQGS:INTA)</v>
      </c>
      <c r="G524" t="str">
        <v>Viad Corp (NYSE:VVI)</v>
      </c>
      <c r="H524" t="str">
        <v>BigCommerce Holdings, Inc. (NASDAQGM:BIGC)</v>
      </c>
      <c r="I524" t="str">
        <v>Sprott Focus Trust, Inc. (NASDAQGS:FUND)</v>
      </c>
    </row>
    <row r="525" spans="1:9" x14ac:dyDescent="0.45">
      <c r="A525" t="str">
        <v>Tenet Healthcare Corporation (NYSE:THC)</v>
      </c>
      <c r="B525" t="str">
        <v>SFL Corporation Ltd. (NYSE:SFL)</v>
      </c>
      <c r="C525" t="str">
        <v>The Toro Company (NYSE:TTC)</v>
      </c>
      <c r="D525" t="str">
        <v>The Andersons, Inc. (NASDAQGS:ANDE)</v>
      </c>
      <c r="E525" t="str">
        <v>CONMED Corporation (NYSE:CNMD)</v>
      </c>
      <c r="F525" t="str">
        <v>Intercontinental Exchange, Inc. (NYSE:ICE)</v>
      </c>
      <c r="G525" t="str">
        <v>Viant Technology Inc. (NASDAQGS:DSP)</v>
      </c>
      <c r="H525" t="str">
        <v>BioLife Solutions, Inc. (NASDAQCM:BLFS)</v>
      </c>
      <c r="I525" t="str">
        <v>Steel Dynamics, Inc. (NASDAQGS:STLD)</v>
      </c>
    </row>
    <row r="526" spans="1:9" x14ac:dyDescent="0.45">
      <c r="A526" t="str">
        <v>Tetra Tech, Inc. (NASDAQGS:TTEK)</v>
      </c>
      <c r="B526" t="str">
        <v>Sierra Bancorp (NASDAQGS:BSRR)</v>
      </c>
      <c r="C526" t="str">
        <v>Tiptree Inc. (NASDAQCM:TIPT)</v>
      </c>
      <c r="D526" t="str">
        <v>The AZEK Company Inc. (NYSE:AZEK)</v>
      </c>
      <c r="E526" t="str">
        <v>Consensus Cloud Solutions, Inc. (NASDAQGS:CCSI)</v>
      </c>
      <c r="F526" t="str">
        <v>International Flavors &amp; Fragrances Inc. (NYSE:IFF)</v>
      </c>
      <c r="G526" t="str">
        <v>Victory Capital Holdings, Inc. (NASDAQGS:VCTR)</v>
      </c>
      <c r="H526" t="str">
        <v>Bioventus Inc. (NASDAQGS:BVS)</v>
      </c>
      <c r="I526" t="str">
        <v>Synovus Financial Corp. (NYSE:SNV)</v>
      </c>
    </row>
    <row r="527" spans="1:9" x14ac:dyDescent="0.45">
      <c r="A527" t="str">
        <v>Texas Roadhouse, Inc. (NASDAQGS:TXRH)</v>
      </c>
      <c r="B527" t="str">
        <v>Silicon Motion Technology Corporation (NASDAQGS:SIMO)</v>
      </c>
      <c r="C527" t="str">
        <v>TKO Group Holdings, Inc. (NYSE:TKO)</v>
      </c>
      <c r="D527" t="str">
        <v>The Boston Beer Company, Inc. (NYSE:SAM)</v>
      </c>
      <c r="E527" t="str">
        <v>Core &amp; Main, Inc. (NYSE:CNM)</v>
      </c>
      <c r="F527" t="str">
        <v>Itron, Inc. (NASDAQGS:ITRI)</v>
      </c>
      <c r="G527" t="str">
        <v>Village Bank and Trust Financial Corp. (NASDAQCM:VBFC)</v>
      </c>
      <c r="H527" t="str">
        <v>BlackRock Municipal Income Fund, Inc. (NYSE:MUI)</v>
      </c>
      <c r="I527" t="str">
        <v>T. Rowe Price Group, Inc. (NASDAQGS:TROW)</v>
      </c>
    </row>
    <row r="528" spans="1:9" x14ac:dyDescent="0.45">
      <c r="A528" t="str">
        <v>The Andersons, Inc. (NASDAQGS:ANDE)</v>
      </c>
      <c r="B528" t="str">
        <v>SiteOne Landscape Supply, Inc. (NYSE:SITE)</v>
      </c>
      <c r="C528" t="str">
        <v>TPG RE Finance Trust, Inc. (NYSE:TRTX)</v>
      </c>
      <c r="D528" t="str">
        <v>The Cheesecake Factory Incorporated (NASDAQGS:CAKE)</v>
      </c>
      <c r="E528" t="str">
        <v>Corning Incorporated (NYSE:GLW)</v>
      </c>
      <c r="F528" t="str">
        <v>ITT Inc. (NYSE:ITT)</v>
      </c>
      <c r="G528" t="str">
        <v>Virtus Investment Partners, Inc. (NYSE:VRTS)</v>
      </c>
      <c r="H528" t="str">
        <v>BlackRock Municipal Income Trust (NYSE:BFK)</v>
      </c>
      <c r="I528" t="str">
        <v>Tennant Company (NYSE:TNC)</v>
      </c>
    </row>
    <row r="529" spans="1:9" x14ac:dyDescent="0.45">
      <c r="A529" t="str">
        <v>The AZEK Company Inc. (NYSE:AZEK)</v>
      </c>
      <c r="B529" t="str">
        <v>Sitio Royalties Corp. (NYSE:STR)</v>
      </c>
      <c r="C529" t="str">
        <v>Transcat, Inc. (NASDAQGM:TRNS)</v>
      </c>
      <c r="D529" t="str">
        <v>The Clorox Company (NYSE:CLX)</v>
      </c>
      <c r="E529" t="str">
        <v>CoStar Group, Inc. (NASDAQGS:CSGP)</v>
      </c>
      <c r="F529" t="str">
        <v>J.B. Hunt Transport Services, Inc. (NASDAQGS:JBHT)</v>
      </c>
      <c r="G529" t="str">
        <v>Waystar Holding Corp. (NASDAQGS:WAY)</v>
      </c>
      <c r="H529" t="str">
        <v>BlackRock MuniHoldings New Jersey Quality Fund, Inc. (NYSE:MUJ)</v>
      </c>
      <c r="I529" t="str">
        <v>Texas Community Bancshares, Inc. (NASDAQCM:TCBS)</v>
      </c>
    </row>
    <row r="530" spans="1:9" x14ac:dyDescent="0.45">
      <c r="A530" t="str">
        <v>The Boston Beer Company, Inc. (NYSE:SAM)</v>
      </c>
      <c r="B530" t="str">
        <v>Skyward Specialty Insurance Group, Inc. (NASDAQGS:SKWD)</v>
      </c>
      <c r="C530" t="str">
        <v>TransMedics Group, Inc. (NASDAQGM:TMDX)</v>
      </c>
      <c r="D530" t="str">
        <v>The Cooper Companies, Inc. (NASDAQGS:COO)</v>
      </c>
      <c r="E530" t="str">
        <v>Costco Wholesale Corporation (NASDAQGS:COST)</v>
      </c>
      <c r="F530" t="str">
        <v>John Wiley &amp; Sons, Inc. (NYSE:WLY)</v>
      </c>
      <c r="G530" t="str">
        <v>Western Digital Corporation (NASDAQGS:WDC)</v>
      </c>
      <c r="H530" t="str">
        <v>BlackRock MuniVest Fund, Inc. (NYSE:MVF)</v>
      </c>
      <c r="I530" t="str">
        <v>Texas Pacific Land Corporation (NYSE:TPL)</v>
      </c>
    </row>
    <row r="531" spans="1:9" x14ac:dyDescent="0.45">
      <c r="A531" t="str">
        <v>The Cheesecake Factory Incorporated (NASDAQGS:CAKE)</v>
      </c>
      <c r="B531" t="str">
        <v>Snap Inc. (NYSE:SNAP)</v>
      </c>
      <c r="C531" t="str">
        <v>TransUnion (NYSE:TRU)</v>
      </c>
      <c r="D531" t="str">
        <v>The Gap, Inc. (NYSE:GAP)</v>
      </c>
      <c r="E531" t="str">
        <v>Covenant Logistics Group, Inc. (NYSE:CVLG)</v>
      </c>
      <c r="F531" t="str">
        <v>Juniper Networks, Inc. (NYSE:JNPR)</v>
      </c>
      <c r="G531" t="str">
        <v>Westinghouse Air Brake Technologies Corporation (NYSE:WAB)</v>
      </c>
      <c r="H531" t="str">
        <v>BlackRock MuniYield Fund, Inc. (NYSE:MYD)</v>
      </c>
      <c r="I531" t="str">
        <v>The Bancorp, Inc. (NASDAQGS:TBBK)</v>
      </c>
    </row>
    <row r="532" spans="1:9" x14ac:dyDescent="0.45">
      <c r="A532" t="str">
        <v>The Clorox Company (NYSE:CLX)</v>
      </c>
      <c r="B532" t="str">
        <v>SolarWinds Corporation (NYSE:SWI)</v>
      </c>
      <c r="C532" t="str">
        <v>Travelzoo (NASDAQGS:TZOO)</v>
      </c>
      <c r="D532" t="str">
        <v>The Gorman-Rupp Company (NYSE:GRC)</v>
      </c>
      <c r="E532" t="str">
        <v>Crane Company (NYSE:CR)</v>
      </c>
      <c r="F532" t="str">
        <v>Kaiser Aluminum Corporation (NASDAQGS:KALU)</v>
      </c>
      <c r="G532" t="str">
        <v>Whitestone REIT (NYSE:WSR)</v>
      </c>
      <c r="H532" t="str">
        <v>BlackRock MuniYield Michigan Quality Fund, Inc. (NYSE:MIY)</v>
      </c>
      <c r="I532" t="str">
        <v>The Eastern Company (NASDAQGM:EML)</v>
      </c>
    </row>
    <row r="533" spans="1:9" x14ac:dyDescent="0.45">
      <c r="A533" t="str">
        <v>The Cooper Companies, Inc. (NASDAQGS:COO)</v>
      </c>
      <c r="B533" t="str">
        <v>Southern Copper Corporation (NYSE:SCCO)</v>
      </c>
      <c r="C533" t="str">
        <v>Tri Pointe Homes, Inc. (NYSE:TPH)</v>
      </c>
      <c r="D533" t="str">
        <v>The InterGroup Corporation (NASDAQCM:INTG)</v>
      </c>
      <c r="E533" t="str">
        <v>Crane NXT, Co. (NYSE:CXT)</v>
      </c>
      <c r="F533" t="str">
        <v>Karooooo Ltd. (NASDAQCM:KARO)</v>
      </c>
      <c r="G533" t="str">
        <v>Willis Lease Finance Corporation (NASDAQGM:WLFC)</v>
      </c>
      <c r="H533" t="str">
        <v>BlackRock MuniYield New York Quality Fund, Inc. (NYSE:MYN)</v>
      </c>
      <c r="I533" t="str">
        <v>The Interpublic Group of Companies, Inc. (NYSE:IPG)</v>
      </c>
    </row>
    <row r="534" spans="1:9" x14ac:dyDescent="0.45">
      <c r="A534" t="str">
        <v>The Gap, Inc. (NYSE:GAP)</v>
      </c>
      <c r="B534" t="str">
        <v>Spectrum Brands Holdings, Inc. (NYSE:SPB)</v>
      </c>
      <c r="C534" t="str">
        <v>Trip.com Group Limited (NASDAQGS:TCOM)</v>
      </c>
      <c r="D534" t="str">
        <v>The New York Times Company (NYSE:NYT)</v>
      </c>
      <c r="E534" t="str">
        <v>Crescent Capital BDC, Inc. (NASDAQGM:CCAP)</v>
      </c>
      <c r="F534" t="str">
        <v>Kennametal Inc. (NYSE:KMT)</v>
      </c>
      <c r="G534" t="str">
        <v>World Acceptance Corporation (NASDAQGS:WRLD)</v>
      </c>
      <c r="H534" t="str">
        <v>BlackRock TCP Capital Corp. (NASDAQGS:TCPC)</v>
      </c>
      <c r="I534" t="str">
        <v>The Joint Corp. (NASDAQCM:JYNT)</v>
      </c>
    </row>
    <row r="535" spans="1:9" x14ac:dyDescent="0.45">
      <c r="A535" t="str">
        <v>The Gorman-Rupp Company (NYSE:GRC)</v>
      </c>
      <c r="B535" t="str">
        <v>Sportradar Group AG (NASDAQGS:SRAD)</v>
      </c>
      <c r="C535" t="str">
        <v>Tripadvisor, Inc. (NASDAQGS:TRIP)</v>
      </c>
      <c r="D535" t="str">
        <v>The Toro Company (NYSE:TTC)</v>
      </c>
      <c r="E535" t="str">
        <v>CTO Realty Growth, Inc. (NYSE:CTO)</v>
      </c>
      <c r="F535" t="str">
        <v>Keysight Technologies, Inc. (NYSE:KEYS)</v>
      </c>
      <c r="G535" t="str">
        <v>World Kinect Corporation (NYSE:WKC)</v>
      </c>
      <c r="H535" t="str">
        <v>Blackstone Inc. (NYSE:BX)</v>
      </c>
      <c r="I535" t="str">
        <v>The PNC Financial Services Group, Inc. (NYSE:PNC)</v>
      </c>
    </row>
    <row r="536" spans="1:9" x14ac:dyDescent="0.45">
      <c r="A536" t="str">
        <v>The New York Times Company (NYSE:NYT)</v>
      </c>
      <c r="B536" t="str">
        <v>Spotify Technology S.A. (NYSE:SPOT)</v>
      </c>
      <c r="C536" t="str">
        <v>Turtle Beach Corporation (NASDAQGM:HEAR)</v>
      </c>
      <c r="D536" t="str">
        <v>Tiptree Inc. (NASDAQCM:TIPT)</v>
      </c>
      <c r="E536" t="str">
        <v>Cushman &amp; Wakefield plc (NYSE:CWK)</v>
      </c>
      <c r="F536" t="str">
        <v>Krispy Kreme, Inc. (NASDAQGS:DNUT)</v>
      </c>
      <c r="G536" t="str">
        <v>Worthington Enterprises, Inc. (NYSE:WOR)</v>
      </c>
      <c r="H536" t="str">
        <v>Bowlero Corp. (NYSE:BOWL)</v>
      </c>
      <c r="I536" t="str">
        <v>The Timken Company (NYSE:TKR)</v>
      </c>
    </row>
    <row r="537" spans="1:9" x14ac:dyDescent="0.45">
      <c r="A537" t="str">
        <v>The Toro Company (NYSE:TTC)</v>
      </c>
      <c r="B537" t="str">
        <v>Sprouts Farmers Market, Inc. (NASDAQGS:SFM)</v>
      </c>
      <c r="C537" t="str">
        <v>TXNM Energy, Inc. (NYSE:TXNM)</v>
      </c>
      <c r="D537" t="str">
        <v>TKO Group Holdings, Inc. (NYSE:TKO)</v>
      </c>
      <c r="E537" t="str">
        <v>Dave Inc. (NASDAQGM:DAVE)</v>
      </c>
      <c r="F537" t="str">
        <v>Kyndryl Holdings, Inc. (NYSE:KD)</v>
      </c>
      <c r="G537" t="str">
        <v>Worthington Steel, Inc. (NYSE:WS)</v>
      </c>
      <c r="H537" t="str">
        <v>Broadcom Inc. (NASDAQGS:AVGO)</v>
      </c>
      <c r="I537" t="str">
        <v>The TJX Companies, Inc. (NYSE:TJX)</v>
      </c>
    </row>
    <row r="538" spans="1:9" x14ac:dyDescent="0.45">
      <c r="A538" t="str">
        <v>Tiptree Inc. (NASDAQCM:TIPT)</v>
      </c>
      <c r="B538" t="str">
        <v>SPX Technologies, Inc. (NYSE:SPXC)</v>
      </c>
      <c r="C538" t="str">
        <v>Tyler Technologies, Inc. (NYSE:TYL)</v>
      </c>
      <c r="D538" t="str">
        <v>TPG RE Finance Trust, Inc. (NYSE:TRTX)</v>
      </c>
      <c r="E538" t="str">
        <v>DHT Holdings, Inc. (NYSE:DHT)</v>
      </c>
      <c r="F538" t="str">
        <v>Lands' End, Inc. (NASDAQCM:LE)</v>
      </c>
      <c r="G538" t="str">
        <v>Xenia Hotels &amp; Resorts, Inc. (NYSE:XHR)</v>
      </c>
      <c r="H538" t="str">
        <v>Broadridge Financial Solutions, Inc. (NYSE:BR)</v>
      </c>
      <c r="I538" t="str">
        <v>Thermon Group Holdings, Inc. (NYSE:THR)</v>
      </c>
    </row>
    <row r="539" spans="1:9" x14ac:dyDescent="0.45">
      <c r="A539" t="str">
        <v>TPG RE Finance Trust, Inc. (NYSE:TRTX)</v>
      </c>
      <c r="B539" t="str">
        <v>SR Bancorp, Inc. (NASDAQCM:SRBK)</v>
      </c>
      <c r="C539" t="str">
        <v>Tyson Foods, Inc. (NYSE:TSN)</v>
      </c>
      <c r="D539" t="str">
        <v>Transcat, Inc. (NASDAQGM:TRNS)</v>
      </c>
      <c r="E539" t="str">
        <v>Diebold Nixdorf, Incorporated (NYSE:DBD)</v>
      </c>
      <c r="F539" t="str">
        <v>Lesaka Technologies, Inc. (NASDAQGS:LSAK)</v>
      </c>
      <c r="G539" t="str">
        <v>XPO, Inc. (NYSE:XPO)</v>
      </c>
      <c r="H539" t="str">
        <v>Brunswick Corporation (NYSE:BC)</v>
      </c>
      <c r="I539" t="str">
        <v>Toll Brothers, Inc. (NYSE:TOL)</v>
      </c>
    </row>
    <row r="540" spans="1:9" x14ac:dyDescent="0.45">
      <c r="A540" t="str">
        <v>Transcat, Inc. (NASDAQGM:TRNS)</v>
      </c>
      <c r="B540" t="str">
        <v>Stagwell Inc. (NASDAQGS:STGW)</v>
      </c>
      <c r="C540" t="str">
        <v>Ubiquiti Inc. (NYSE:UI)</v>
      </c>
      <c r="D540" t="str">
        <v>TransMedics Group, Inc. (NASDAQGM:TMDX)</v>
      </c>
      <c r="E540" t="str">
        <v>Digi International Inc. (NASDAQGS:DGII)</v>
      </c>
      <c r="F540" t="str">
        <v>Li Auto Inc. (NASDAQGS:LI)</v>
      </c>
      <c r="G540" t="str">
        <v>Xylem Inc. (NYSE:XYL)</v>
      </c>
      <c r="H540" t="str">
        <v>BTC Digital Ltd. (NASDAQCM:BTCT)</v>
      </c>
      <c r="I540" t="str">
        <v>TopBuild Corp. (NYSE:BLD)</v>
      </c>
    </row>
    <row r="541" spans="1:9" x14ac:dyDescent="0.45">
      <c r="A541" t="str">
        <v>TransMedics Group, Inc. (NASDAQGM:TMDX)</v>
      </c>
      <c r="B541" t="str">
        <v>Star Bulk Carriers Corp. (NASDAQGS:SBLK)</v>
      </c>
      <c r="C541" t="str">
        <v>United Fire Group, Inc. (NASDAQGS:UFCS)</v>
      </c>
      <c r="D541" t="str">
        <v>TransUnion (NYSE:TRU)</v>
      </c>
      <c r="E541" t="str">
        <v>DLH Holdings Corp. (NASDAQCM:DLHC)</v>
      </c>
      <c r="F541" t="str">
        <v>Linde plc (NASDAQGS:LIN)</v>
      </c>
      <c r="G541" t="str">
        <v>YETI Holdings, Inc. (NYSE:YETI)</v>
      </c>
      <c r="H541" t="str">
        <v>Camtek Ltd. (NASDAQGM:CAMT)</v>
      </c>
      <c r="I541" t="str">
        <v>Tradeweb Markets Inc. (NASDAQGS:TW)</v>
      </c>
    </row>
    <row r="542" spans="1:9" x14ac:dyDescent="0.45">
      <c r="A542" t="str">
        <v>TransUnion (NYSE:TRU)</v>
      </c>
      <c r="B542" t="str">
        <v>Stellar Bancorp, Inc. (NYSE:STEL)</v>
      </c>
      <c r="C542" t="str">
        <v>United Parcel Service, Inc. (NYSE:UPS)</v>
      </c>
      <c r="D542" t="str">
        <v>Travelzoo (NASDAQGS:TZOO)</v>
      </c>
      <c r="E542" t="str">
        <v>Dollar Tree, Inc. (NASDAQGS:DLTR)</v>
      </c>
      <c r="F542" t="str">
        <v>Live Nation Entertainment, Inc. (NYSE:LYV)</v>
      </c>
      <c r="G542" t="str">
        <v>Yum China Holdings, Inc. (NYSE:YUMC)</v>
      </c>
      <c r="H542" t="str">
        <v>Cantaloupe, Inc. (NASDAQGS:CTLP)</v>
      </c>
      <c r="I542" t="str">
        <v>Travel + Leisure Co. (NYSE:TNL)</v>
      </c>
    </row>
    <row r="543" spans="1:9" x14ac:dyDescent="0.45">
      <c r="A543" t="str">
        <v>Travelzoo (NASDAQGS:TZOO)</v>
      </c>
      <c r="B543" t="str">
        <v>Stifel Financial Corp. (NYSE:SF)</v>
      </c>
      <c r="C543" t="str">
        <v>Uniti Group Inc. (NASDAQGS:UNIT)</v>
      </c>
      <c r="D543" t="str">
        <v>Tripadvisor, Inc. (NASDAQGS:TRIP)</v>
      </c>
      <c r="E543" t="str">
        <v>Donnelley Financial Solutions, Inc. (NYSE:DFIN)</v>
      </c>
      <c r="F543" t="str">
        <v>Lockheed Martin Corporation (NYSE:LMT)</v>
      </c>
      <c r="G543" t="str">
        <v>Ziff Davis, Inc. (NASDAQGS:ZD)</v>
      </c>
      <c r="H543" t="str">
        <v>Capital City Bank Group, Inc. (NASDAQGS:CCBG)</v>
      </c>
      <c r="I543" t="str">
        <v>TriMas Corporation (NASDAQGS:TRS)</v>
      </c>
    </row>
    <row r="544" spans="1:9" x14ac:dyDescent="0.45">
      <c r="A544" t="str">
        <v>Tri Pointe Homes, Inc. (NYSE:TPH)</v>
      </c>
      <c r="B544" t="str">
        <v>Strategic Education, Inc. (NASDAQGS:STRA)</v>
      </c>
      <c r="C544" t="str">
        <v>Universal Display Corporation (NASDAQGS:OLED)</v>
      </c>
      <c r="D544" t="str">
        <v>Turtle Beach Corporation (NASDAQGM:HEAR)</v>
      </c>
      <c r="E544" t="str">
        <v>Dover Corporation (NYSE:DOV)</v>
      </c>
      <c r="F544" t="str">
        <v>LyondellBasell Industries N.V. (NYSE:LYB)</v>
      </c>
      <c r="G544" t="str">
        <v>Zoom Video Communications, Inc. (NASDAQGS:ZM)</v>
      </c>
      <c r="H544" t="str">
        <v>Capital Clean Energy Carriers Corp. (NASDAQGS:CCEC)</v>
      </c>
      <c r="I544" t="str">
        <v>Twilio Inc. (NYSE:TWLO)</v>
      </c>
    </row>
    <row r="545" spans="1:9" x14ac:dyDescent="0.45">
      <c r="A545" t="str">
        <v>Trip.com Group Limited (NASDAQGS:TCOM)</v>
      </c>
      <c r="B545" t="str">
        <v>Summit Hotel Properties, Inc. (NYSE:INN)</v>
      </c>
      <c r="C545" t="str">
        <v>Universal Technical Institute, Inc. (NYSE:UTI)</v>
      </c>
      <c r="D545" t="str">
        <v>TXNM Energy, Inc. (NYSE:TXNM)</v>
      </c>
      <c r="E545" t="str">
        <v>Dun &amp; Bradstreet Holdings, Inc. (NYSE:DNB)</v>
      </c>
      <c r="F545" t="str">
        <v>Mach Natural Resources LP (NYSE:MNR)</v>
      </c>
      <c r="G545" t="str">
        <v>Zumiez Inc. (NASDAQGS:ZUMZ)</v>
      </c>
      <c r="H545" t="str">
        <v>CareDx, Inc (NASDAQGM:CDNA)</v>
      </c>
      <c r="I545" t="str">
        <v>UiPath Inc. (NYSE:PATH)</v>
      </c>
    </row>
    <row r="546" spans="1:9" x14ac:dyDescent="0.45">
      <c r="A546" t="str">
        <v>Tripadvisor, Inc. (NASDAQGS:TRIP)</v>
      </c>
      <c r="B546" t="str">
        <v>Summit Materials, Inc. (NYSE:SUM)</v>
      </c>
      <c r="C546" t="str">
        <v>Upbound Group, Inc. (NASDAQGS:UPBD)</v>
      </c>
      <c r="D546" t="str">
        <v>Tyler Technologies, Inc. (NYSE:TYL)</v>
      </c>
      <c r="E546" t="str">
        <v>DXP Enterprises, Inc. (NASDAQGS:DXPE)</v>
      </c>
      <c r="F546" t="str">
        <v>Manitex International, Inc. (NASDAQCM:MNTX)</v>
      </c>
      <c r="G546" t="str">
        <v>Zurn Elkay Water Solutions Corporation (NYSE:ZWS)</v>
      </c>
      <c r="H546" t="str">
        <v>Carlisle Companies Incorporated (NYSE:CSL)</v>
      </c>
      <c r="I546" t="str">
        <v>Union Pacific Corporation (NYSE:UNP)</v>
      </c>
    </row>
    <row r="547" spans="1:9" x14ac:dyDescent="0.45">
      <c r="A547" t="str">
        <v>Turtle Beach Corporation (NASDAQGM:HEAR)</v>
      </c>
      <c r="B547" t="str">
        <v>Supernus Pharmaceuticals, Inc. (NASDAQGM:SUPN)</v>
      </c>
      <c r="C547" t="str">
        <v>Upwork Inc. (NASDAQGS:UPWK)</v>
      </c>
      <c r="D547" t="str">
        <v>Tyson Foods, Inc. (NYSE:TSN)</v>
      </c>
      <c r="E547" t="str">
        <v>Dynavax Technologies Corporation (NASDAQGS:DVAX)</v>
      </c>
      <c r="F547" t="str">
        <v>Masco Corporation (NYSE:MAS)</v>
      </c>
      <c r="G547" t="str">
        <v>1st Source Corporation (NASDAQGS:SRCE)</v>
      </c>
      <c r="H547" t="str">
        <v>Carrier Global Corporation (NYSE:CARR)</v>
      </c>
      <c r="I547" t="str">
        <v>United Parks &amp; Resorts Inc. (NYSE:PRKS)</v>
      </c>
    </row>
    <row r="548" spans="1:9" x14ac:dyDescent="0.45">
      <c r="A548" t="str">
        <v>TXNM Energy, Inc. (NYSE:TXNM)</v>
      </c>
      <c r="B548" t="str">
        <v>Sylvamo Corporation (NYSE:SLVM)</v>
      </c>
      <c r="C548" t="str">
        <v>US Foods Holding Corp. (NYSE:USFD)</v>
      </c>
      <c r="D548" t="str">
        <v>Ubiquiti Inc. (NYSE:UI)</v>
      </c>
      <c r="E548" t="str">
        <v>e.l.f. Beauty, Inc. (NYSE:ELF)</v>
      </c>
      <c r="F548" t="str">
        <v>Mastercard Incorporated (NYSE:MA)</v>
      </c>
      <c r="G548" t="str">
        <v>ABM Industries Incorporated (NYSE:ABM)</v>
      </c>
      <c r="H548" t="str">
        <v>Catalyst Bancorp, Inc. (NASDAQCM:CLST)</v>
      </c>
      <c r="I548" t="str">
        <v>Unum Group (NYSE:UNM)</v>
      </c>
    </row>
    <row r="549" spans="1:9" x14ac:dyDescent="0.45">
      <c r="A549" t="str">
        <v>Tyler Technologies, Inc. (NYSE:TYL)</v>
      </c>
      <c r="B549" t="str">
        <v>Synchrony Financial (NYSE:SYF)</v>
      </c>
      <c r="C549" t="str">
        <v>USCB Financial Holdings, Inc. (NASDAQGM:USCB)</v>
      </c>
      <c r="D549" t="str">
        <v>United Fire Group, Inc. (NASDAQGS:UFCS)</v>
      </c>
      <c r="E549" t="str">
        <v>EastGroup Properties, Inc. (NYSE:EGP)</v>
      </c>
      <c r="F549" t="str">
        <v>McCormick &amp; Company, Incorporated (NYSE:MKC)</v>
      </c>
      <c r="G549" t="str">
        <v>ACADIA Pharmaceuticals Inc. (NASDAQGS:ACAD)</v>
      </c>
      <c r="H549" t="str">
        <v>CAVA Group, Inc. (NYSE:CAVA)</v>
      </c>
      <c r="I549" t="str">
        <v>Utah Medical Products, Inc. (NASDAQGS:UTMD)</v>
      </c>
    </row>
    <row r="550" spans="1:9" x14ac:dyDescent="0.45">
      <c r="A550" t="str">
        <v>Tyson Foods, Inc. (NYSE:TSN)</v>
      </c>
      <c r="B550" t="str">
        <v>Targa Resources Corp. (NYSE:TRGP)</v>
      </c>
      <c r="C550" t="str">
        <v>V2X, Inc. (NYSE:VVX)</v>
      </c>
      <c r="D550" t="str">
        <v>United Parcel Service, Inc. (NYSE:UPS)</v>
      </c>
      <c r="E550" t="str">
        <v>Edison International (NYSE:EIX)</v>
      </c>
      <c r="F550" t="str">
        <v>Mercury Systems, Inc. (NASDAQGS:MRCY)</v>
      </c>
      <c r="G550" t="str">
        <v>Acadia Realty Trust (NYSE:AKR)</v>
      </c>
      <c r="H550" t="str">
        <v>Centene Corporation (NYSE:CNC)</v>
      </c>
      <c r="I550" t="str">
        <v>Valaris Limited (NYSE:VAL)</v>
      </c>
    </row>
    <row r="551" spans="1:9" x14ac:dyDescent="0.45">
      <c r="A551" t="str">
        <v>Ubiquiti Inc. (NYSE:UI)</v>
      </c>
      <c r="B551" t="str">
        <v>TE Connectivity plc (NYSE:TEL)</v>
      </c>
      <c r="C551" t="str">
        <v>VAALCO Energy, Inc. (NYSE:EGY)</v>
      </c>
      <c r="D551" t="str">
        <v>Uniti Group Inc. (NASDAQGS:UNIT)</v>
      </c>
      <c r="E551" t="str">
        <v>Elanco Animal Health Incorporated (NYSE:ELAN)</v>
      </c>
      <c r="F551" t="str">
        <v>Methode Electronics, Inc. (NYSE:MEI)</v>
      </c>
      <c r="G551" t="str">
        <v>Accenture plc (NYSE:ACN)</v>
      </c>
      <c r="H551" t="str">
        <v>Central Pacific Financial Corp. (NYSE:CPF)</v>
      </c>
      <c r="I551" t="str">
        <v>Valero Energy Corporation (NYSE:VLO)</v>
      </c>
    </row>
    <row r="552" spans="1:9" x14ac:dyDescent="0.45">
      <c r="A552" t="str">
        <v>United Fire Group, Inc. (NASDAQGS:UFCS)</v>
      </c>
      <c r="B552" t="str">
        <v>Tempur Sealy International, Inc. (NYSE:TPX)</v>
      </c>
      <c r="C552" t="str">
        <v>Vail Resorts, Inc. (NYSE:MTN)</v>
      </c>
      <c r="D552" t="str">
        <v>Universal Display Corporation (NASDAQGS:OLED)</v>
      </c>
      <c r="E552" t="str">
        <v>Electronic Arts Inc. (NASDAQGS:EA)</v>
      </c>
      <c r="F552" t="str">
        <v>Miller Industries, Inc. (NYSE:MLR)</v>
      </c>
      <c r="G552" t="str">
        <v>ACV Auctions Inc. (NASDAQGS:ACVA)</v>
      </c>
      <c r="H552" t="str">
        <v>CEVA, Inc. (NASDAQGS:CEVA)</v>
      </c>
      <c r="I552" t="str">
        <v>Vimeo, Inc. (NASDAQGS:VMEO)</v>
      </c>
    </row>
    <row r="553" spans="1:9" x14ac:dyDescent="0.45">
      <c r="A553" t="str">
        <v>United Parcel Service, Inc. (NYSE:UPS)</v>
      </c>
      <c r="B553" t="str">
        <v>Tenet Healthcare Corporation (NYSE:THC)</v>
      </c>
      <c r="C553" t="str">
        <v>Valmont Industries, Inc. (NYSE:VMI)</v>
      </c>
      <c r="D553" t="str">
        <v>Universal Technical Institute, Inc. (NYSE:UTI)</v>
      </c>
      <c r="E553" t="str">
        <v>Enact Holdings, Inc. (NASDAQGS:ACT)</v>
      </c>
      <c r="F553" t="str">
        <v>Mirum Pharmaceuticals, Inc. (NASDAQGM:MIRM)</v>
      </c>
      <c r="G553" t="str">
        <v>Addus HomeCare Corporation (NASDAQGS:ADUS)</v>
      </c>
      <c r="H553" t="str">
        <v>Chain Bridge Bancorp, Inc. (NYSE:CBNA)</v>
      </c>
      <c r="I553" t="str">
        <v>Virtu Financial, Inc. (NASDAQGS:VIRT)</v>
      </c>
    </row>
    <row r="554" spans="1:9" x14ac:dyDescent="0.45">
      <c r="A554" t="str">
        <v>Uniti Group Inc. (NASDAQGS:UNIT)</v>
      </c>
      <c r="B554" t="str">
        <v>Tetra Tech, Inc. (NASDAQGS:TTEK)</v>
      </c>
      <c r="C554" t="str">
        <v>Valvoline Inc. (NYSE:VVV)</v>
      </c>
      <c r="D554" t="str">
        <v>Upbound Group, Inc. (NASDAQGS:UPBD)</v>
      </c>
      <c r="E554" t="str">
        <v>Encore Capital Group, Inc. (NASDAQGS:ECPG)</v>
      </c>
      <c r="F554" t="str">
        <v>Mohawk Industries, Inc. (NYSE:MHK)</v>
      </c>
      <c r="G554" t="str">
        <v>Affirm Holdings, Inc. (NASDAQGS:AFRM)</v>
      </c>
      <c r="H554" t="str">
        <v>Check Point Software Technologies Ltd. (NASDAQGS:CHKP)</v>
      </c>
      <c r="I554" t="str">
        <v>Waterstone Financial, Inc. (NASDAQGS:WSBF)</v>
      </c>
    </row>
    <row r="555" spans="1:9" x14ac:dyDescent="0.45">
      <c r="A555" t="str">
        <v>Universal Display Corporation (NASDAQGS:OLED)</v>
      </c>
      <c r="B555" t="str">
        <v>Texas Roadhouse, Inc. (NASDAQGS:TXRH)</v>
      </c>
      <c r="C555" t="str">
        <v>Veeva Systems Inc. (NYSE:VEEV)</v>
      </c>
      <c r="D555" t="str">
        <v>Upwork Inc. (NASDAQGS:UPWK)</v>
      </c>
      <c r="E555" t="str">
        <v>Endava plc (NYSE:DAVA)</v>
      </c>
      <c r="F555" t="str">
        <v>Molson Coors Beverage Company (NYSE:TAP)</v>
      </c>
      <c r="G555" t="str">
        <v>Agilent Technologies, Inc. (NYSE:A)</v>
      </c>
      <c r="H555" t="str">
        <v>Chicago Atlantic Real Estate Finance, Inc. (NASDAQGM:REFI)</v>
      </c>
      <c r="I555" t="str">
        <v>Western New England Bancorp, Inc. (NASDAQGS:WNEB)</v>
      </c>
    </row>
    <row r="556" spans="1:9" x14ac:dyDescent="0.45">
      <c r="A556" t="str">
        <v>Universal Technical Institute, Inc. (NYSE:UTI)</v>
      </c>
      <c r="B556" t="str">
        <v>The Andersons, Inc. (NASDAQGS:ANDE)</v>
      </c>
      <c r="C556" t="str">
        <v>Vericel Corporation (NASDAQGM:VCEL)</v>
      </c>
      <c r="D556" t="str">
        <v>US Foods Holding Corp. (NYSE:USFD)</v>
      </c>
      <c r="E556" t="str">
        <v>Energizer Holdings, Inc. (NYSE:ENR)</v>
      </c>
      <c r="F556" t="str">
        <v>Nabors Industries Ltd. (NYSE:NBR)</v>
      </c>
      <c r="G556" t="str">
        <v>Agree Realty Corporation (NYSE:ADC)</v>
      </c>
      <c r="H556" t="str">
        <v>Churchill Downs Incorporated (NASDAQGS:CHDN)</v>
      </c>
      <c r="I556" t="str">
        <v>White Mountains Insurance Group, Ltd. (NYSE:WTM)</v>
      </c>
    </row>
    <row r="557" spans="1:9" x14ac:dyDescent="0.45">
      <c r="A557" t="str">
        <v>Upbound Group, Inc. (NASDAQGS:UPBD)</v>
      </c>
      <c r="B557" t="str">
        <v>The AZEK Company Inc. (NYSE:AZEK)</v>
      </c>
      <c r="C557" t="str">
        <v>Verisk Analytics, Inc. (NASDAQGS:VRSK)</v>
      </c>
      <c r="D557" t="str">
        <v>USCB Financial Holdings, Inc. (NASDAQGM:USCB)</v>
      </c>
      <c r="E557" t="str">
        <v>Enovis Corporation (NYSE:ENOV)</v>
      </c>
      <c r="F557" t="str">
        <v>NACCO Industries, Inc. (NYSE:NC)</v>
      </c>
      <c r="G557" t="str">
        <v>Air Products and Chemicals, Inc. (NYSE:APD)</v>
      </c>
      <c r="H557" t="str">
        <v>Cincinnati Financial Corporation (NASDAQGS:CINF)</v>
      </c>
      <c r="I557" t="str">
        <v>Williams-Sonoma, Inc. (NYSE:WSM)</v>
      </c>
    </row>
    <row r="558" spans="1:9" x14ac:dyDescent="0.45">
      <c r="A558" t="str">
        <v>Upwork Inc. (NASDAQGS:UPWK)</v>
      </c>
      <c r="B558" t="str">
        <v>The Boston Beer Company, Inc. (NYSE:SAM)</v>
      </c>
      <c r="C558" t="str">
        <v>Verra Mobility Corporation (NASDAQCM:VRRM)</v>
      </c>
      <c r="D558" t="str">
        <v>V2X, Inc. (NYSE:VVX)</v>
      </c>
      <c r="E558" t="str">
        <v>Entegris, Inc. (NASDAQGS:ENTG)</v>
      </c>
      <c r="F558" t="str">
        <v>National CineMedia, Inc. (NASDAQGS:NCMI)</v>
      </c>
      <c r="G558" t="str">
        <v>Alarm.com Holdings, Inc. (NASDAQGS:ALRM)</v>
      </c>
      <c r="H558" t="str">
        <v>Citizens Financial Group, Inc. (NYSE:CFG)</v>
      </c>
      <c r="I558" t="str">
        <v>Wingstop Inc. (NASDAQGS:WING)</v>
      </c>
    </row>
    <row r="559" spans="1:9" x14ac:dyDescent="0.45">
      <c r="A559" t="str">
        <v>US Foods Holding Corp. (NYSE:USFD)</v>
      </c>
      <c r="B559" t="str">
        <v>The Cheesecake Factory Incorporated (NASDAQGS:CAKE)</v>
      </c>
      <c r="C559" t="str">
        <v>Vertiv Holdings Co (NYSE:VRT)</v>
      </c>
      <c r="D559" t="str">
        <v>VAALCO Energy, Inc. (NYSE:EGY)</v>
      </c>
      <c r="E559" t="str">
        <v>ePlus inc. (NASDAQGS:PLUS)</v>
      </c>
      <c r="F559" t="str">
        <v>Nature's Sunshine Products, Inc. (NASDAQCM:NATR)</v>
      </c>
      <c r="G559" t="str">
        <v>Alexander &amp; Baldwin, Inc. (NYSE:ALEX)</v>
      </c>
      <c r="H559" t="str">
        <v>Clear Secure, Inc. (NYSE:YOU)</v>
      </c>
      <c r="I559" t="str">
        <v>WisdomTree, Inc. (NYSE:WT)</v>
      </c>
    </row>
    <row r="560" spans="1:9" x14ac:dyDescent="0.45">
      <c r="A560" t="str">
        <v>USCB Financial Holdings, Inc. (NASDAQGM:USCB)</v>
      </c>
      <c r="B560" t="str">
        <v>The Clorox Company (NYSE:CLX)</v>
      </c>
      <c r="C560" t="str">
        <v>Viad Corp (NYSE:VVI)</v>
      </c>
      <c r="D560" t="str">
        <v>Vail Resorts, Inc. (NYSE:MTN)</v>
      </c>
      <c r="E560" t="str">
        <v>Equifax Inc. (NYSE:EFX)</v>
      </c>
      <c r="F560" t="str">
        <v>Navios Maritime Partners L.P. (NYSE:NMM)</v>
      </c>
      <c r="G560" t="str">
        <v>Alexandria Real Estate Equities, Inc. (NYSE:ARE)</v>
      </c>
      <c r="H560" t="str">
        <v>Clearwater Paper Corporation (NYSE:CLW)</v>
      </c>
      <c r="I560" t="str">
        <v>Wix.com Ltd. (NASDAQGS:WIX)</v>
      </c>
    </row>
    <row r="561" spans="1:9" x14ac:dyDescent="0.45">
      <c r="A561" t="str">
        <v>V2X, Inc. (NYSE:VVX)</v>
      </c>
      <c r="B561" t="str">
        <v>The Cooper Companies, Inc. (NASDAQGS:COO)</v>
      </c>
      <c r="C561" t="str">
        <v>Viant Technology Inc. (NASDAQGS:DSP)</v>
      </c>
      <c r="D561" t="str">
        <v>Valmont Industries, Inc. (NYSE:VMI)</v>
      </c>
      <c r="E561" t="str">
        <v>F&amp;G Annuities &amp; Life, Inc. (NYSE:FG)</v>
      </c>
      <c r="F561" t="str">
        <v>Neurocrine Biosciences, Inc. (NASDAQGS:NBIX)</v>
      </c>
      <c r="G561" t="str">
        <v>ALLETE, Inc. (NYSE:ALE)</v>
      </c>
      <c r="H561" t="str">
        <v>Clearway Energy, Inc. (NYSE:CWEN.A)</v>
      </c>
      <c r="I561" t="str">
        <v>WSFS Financial Corporation (NASDAQGS:WSFS)</v>
      </c>
    </row>
    <row r="562" spans="1:9" x14ac:dyDescent="0.45">
      <c r="A562" t="str">
        <v>VAALCO Energy, Inc. (NYSE:EGY)</v>
      </c>
      <c r="B562" t="str">
        <v>The Gap, Inc. (NYSE:GAP)</v>
      </c>
      <c r="C562" t="str">
        <v>Victory Capital Holdings, Inc. (NASDAQGS:VCTR)</v>
      </c>
      <c r="D562" t="str">
        <v>Valvoline Inc. (NYSE:VVV)</v>
      </c>
      <c r="E562" t="str">
        <v>FARO Technologies, Inc. (NASDAQGS:FARO)</v>
      </c>
      <c r="F562" t="str">
        <v>Newell Brands Inc. (NASDAQGS:NWL)</v>
      </c>
      <c r="G562" t="str">
        <v>Alpine Income Property Trust, Inc. (NYSE:PINE)</v>
      </c>
      <c r="H562" t="str">
        <v>Cloudflare, Inc. (NYSE:NET)</v>
      </c>
      <c r="I562" t="str">
        <v>Wyndham Hotels &amp; Resorts, Inc. (NYSE:WH)</v>
      </c>
    </row>
    <row r="563" spans="1:9" x14ac:dyDescent="0.45">
      <c r="A563" t="str">
        <v>Vail Resorts, Inc. (NYSE:MTN)</v>
      </c>
      <c r="B563" t="str">
        <v>The Gorman-Rupp Company (NYSE:GRC)</v>
      </c>
      <c r="C563" t="str">
        <v>Village Bank and Trust Financial Corp. (NASDAQCM:VBFC)</v>
      </c>
      <c r="D563" t="str">
        <v>Veeva Systems Inc. (NYSE:VEEV)</v>
      </c>
      <c r="E563" t="str">
        <v>Federal Realty Investment Trust (NYSE:FRT)</v>
      </c>
      <c r="F563" t="str">
        <v>Nextracker Inc. (NASDAQGS:NXT)</v>
      </c>
      <c r="G563" t="str">
        <v>Amazon.com, Inc. (NASDAQGS:AMZN)</v>
      </c>
      <c r="H563" t="str">
        <v>CNO Financial Group, Inc. (NYSE:CNO)</v>
      </c>
      <c r="I563" t="str">
        <v>Wynn Resorts, Limited (NASDAQGS:WYNN)</v>
      </c>
    </row>
    <row r="564" spans="1:9" x14ac:dyDescent="0.45">
      <c r="A564" t="str">
        <v>Valmont Industries, Inc. (NYSE:VMI)</v>
      </c>
      <c r="B564" t="str">
        <v>The InterGroup Corporation (NASDAQCM:INTG)</v>
      </c>
      <c r="C564" t="str">
        <v>Vinci Partners Investments Ltd. (NASDAQGS:VINP)</v>
      </c>
      <c r="D564" t="str">
        <v>Vericel Corporation (NASDAQGM:VCEL)</v>
      </c>
      <c r="E564" t="str">
        <v>Ferrari N.V. (NYSE:RACE)</v>
      </c>
      <c r="F564" t="str">
        <v>Nordstrom, Inc. (NYSE:JWN)</v>
      </c>
      <c r="G564" t="str">
        <v>Amcor plc (NYSE:AMCR)</v>
      </c>
      <c r="H564" t="str">
        <v>Coastal Financial Corporation (NASDAQGS:CCB)</v>
      </c>
      <c r="I564" t="str">
        <v>Yum! Brands, Inc. (NYSE:YUM)</v>
      </c>
    </row>
    <row r="565" spans="1:9" x14ac:dyDescent="0.45">
      <c r="A565" t="str">
        <v>Valvoline Inc. (NYSE:VVV)</v>
      </c>
      <c r="B565" t="str">
        <v>The New York Times Company (NYSE:NYT)</v>
      </c>
      <c r="C565" t="str">
        <v>Virtus Investment Partners, Inc. (NYSE:VRTS)</v>
      </c>
      <c r="D565" t="str">
        <v>Verisk Analytics, Inc. (NASDAQGS:VRSK)</v>
      </c>
      <c r="E565" t="str">
        <v>First Bank (NASDAQGM:FRBA)</v>
      </c>
      <c r="F565" t="str">
        <v>Novanta Inc. (NASDAQGS:NOVT)</v>
      </c>
      <c r="G565" t="str">
        <v>Amdocs Limited (NASDAQGS:DOX)</v>
      </c>
      <c r="H565" t="str">
        <v>Coeur Mining, Inc. (NYSE:CDE)</v>
      </c>
      <c r="I565" t="str">
        <v>ZoomInfo Technologies Inc. (NASDAQGS:ZI)</v>
      </c>
    </row>
    <row r="566" spans="1:9" x14ac:dyDescent="0.45">
      <c r="A566" t="str">
        <v>Veeva Systems Inc. (NYSE:VEEV)</v>
      </c>
      <c r="B566" t="str">
        <v>The Toro Company (NYSE:TTC)</v>
      </c>
      <c r="C566" t="str">
        <v>Waystar Holding Corp. (NASDAQGS:WAY)</v>
      </c>
      <c r="D566" t="str">
        <v>Verra Mobility Corporation (NASDAQCM:VRRM)</v>
      </c>
      <c r="E566" t="str">
        <v>First Citizens BancShares, Inc. (NASDAQGS:FCNC.A)</v>
      </c>
      <c r="F566" t="str">
        <v>Nuveen Missouri Quality Municipal Income Fund (NYSE:NOM)</v>
      </c>
      <c r="G566" t="str">
        <v>Ameresco, Inc. (NYSE:AMRC)</v>
      </c>
      <c r="H566" t="str">
        <v>Cohen &amp; Steers Infrastructure Fund, Inc (NYSE:UTF)</v>
      </c>
      <c r="I566" t="str">
        <v>1895 Bancorp of Wisconsin, Inc. (NASDAQCM:BCOW)</v>
      </c>
    </row>
    <row r="567" spans="1:9" x14ac:dyDescent="0.45">
      <c r="A567" t="str">
        <v>Vericel Corporation (NASDAQGM:VCEL)</v>
      </c>
      <c r="B567" t="str">
        <v>Tiptree Inc. (NASDAQCM:TIPT)</v>
      </c>
      <c r="C567" t="str">
        <v>Western Digital Corporation (NASDAQGS:WDC)</v>
      </c>
      <c r="D567" t="str">
        <v>Vertiv Holdings Co (NYSE:VRT)</v>
      </c>
      <c r="E567" t="str">
        <v>First Commonwealth Financial Corporation (NYSE:FCF)</v>
      </c>
      <c r="F567" t="str">
        <v>NVR, Inc. (NYSE:NVR)</v>
      </c>
      <c r="G567" t="str">
        <v>American Airlines Group Inc. (NASDAQGS:AAL)</v>
      </c>
      <c r="H567" t="str">
        <v>Coherent Corp. (NYSE:COHR)</v>
      </c>
      <c r="I567" t="str">
        <v>Abercrombie &amp; Fitch Co. (NYSE:ANF)</v>
      </c>
    </row>
    <row r="568" spans="1:9" x14ac:dyDescent="0.45">
      <c r="A568" t="str">
        <v>Verisk Analytics, Inc. (NASDAQGS:VRSK)</v>
      </c>
      <c r="B568" t="str">
        <v>TKO Group Holdings, Inc. (NYSE:TKO)</v>
      </c>
      <c r="C568" t="str">
        <v>Westinghouse Air Brake Technologies Corporation (NYSE:WAB)</v>
      </c>
      <c r="D568" t="str">
        <v>Viad Corp (NYSE:VVI)</v>
      </c>
      <c r="E568" t="str">
        <v>First Interstate BancSystem, Inc. (NASDAQGS:FIBK)</v>
      </c>
      <c r="F568" t="str">
        <v>Oaktree Specialty Lending Corporation (NASDAQGS:OCSL)</v>
      </c>
      <c r="G568" t="str">
        <v>American Axle &amp; Manufacturing Holdings, Inc. (NYSE:AXL)</v>
      </c>
      <c r="H568" t="str">
        <v>Compass, Inc. (NYSE:COMP)</v>
      </c>
      <c r="I568" t="str">
        <v>Academy Sports and Outdoors, Inc. (NASDAQGS:ASO)</v>
      </c>
    </row>
    <row r="569" spans="1:9" x14ac:dyDescent="0.45">
      <c r="A569" t="str">
        <v>Verra Mobility Corporation (NASDAQCM:VRRM)</v>
      </c>
      <c r="B569" t="str">
        <v>TPG RE Finance Trust, Inc. (NYSE:TRTX)</v>
      </c>
      <c r="C569" t="str">
        <v>Whitestone REIT (NYSE:WSR)</v>
      </c>
      <c r="D569" t="str">
        <v>Viant Technology Inc. (NASDAQGS:DSP)</v>
      </c>
      <c r="E569" t="str">
        <v>First Merchants Corporation (NASDAQGS:FRME)</v>
      </c>
      <c r="F569" t="str">
        <v>Olo Inc. (NYSE:OLO)</v>
      </c>
      <c r="G569" t="str">
        <v>American Coastal Insurance Corporation (NASDAQCM:ACIC)</v>
      </c>
      <c r="H569" t="str">
        <v>Confluent, Inc. (NASDAQGS:CFLT)</v>
      </c>
      <c r="I569" t="str">
        <v>ACCO Brands Corporation (NYSE:ACCO)</v>
      </c>
    </row>
    <row r="570" spans="1:9" x14ac:dyDescent="0.45">
      <c r="A570" t="str">
        <v>Vertiv Holdings Co (NYSE:VRT)</v>
      </c>
      <c r="B570" t="str">
        <v>Transcat, Inc. (NASDAQGM:TRNS)</v>
      </c>
      <c r="C570" t="str">
        <v>Willis Lease Finance Corporation (NASDAQGM:WLFC)</v>
      </c>
      <c r="D570" t="str">
        <v>Victory Capital Holdings, Inc. (NASDAQGS:VCTR)</v>
      </c>
      <c r="E570" t="str">
        <v>First Savings Financial Group, Inc. (NASDAQCM:FSFG)</v>
      </c>
      <c r="F570" t="str">
        <v>ON Semiconductor Corporation (NASDAQGS:ON)</v>
      </c>
      <c r="G570" t="str">
        <v>American Public Education, Inc. (NASDAQGS:APEI)</v>
      </c>
      <c r="H570" t="str">
        <v>Corcept Therapeutics Incorporated (NASDAQCM:CORT)</v>
      </c>
      <c r="I570" t="str">
        <v>AerCap Holdings N.V. (NYSE:AER)</v>
      </c>
    </row>
    <row r="571" spans="1:9" x14ac:dyDescent="0.45">
      <c r="A571" t="str">
        <v>Viad Corp (NYSE:VVI)</v>
      </c>
      <c r="B571" t="str">
        <v>TransMedics Group, Inc. (NASDAQGM:TMDX)</v>
      </c>
      <c r="C571" t="str">
        <v>World Acceptance Corporation (NASDAQGS:WRLD)</v>
      </c>
      <c r="D571" t="str">
        <v>Village Bank and Trust Financial Corp. (NASDAQCM:VBFC)</v>
      </c>
      <c r="E571" t="str">
        <v>Fiverr International Ltd. (NYSE:FVRR)</v>
      </c>
      <c r="F571" t="str">
        <v>ONE Gas, Inc. (NYSE:OGS)</v>
      </c>
      <c r="G571" t="str">
        <v>American States Water Company (NYSE:AWR)</v>
      </c>
      <c r="H571" t="str">
        <v>Core &amp; Main, Inc. (NYSE:CNM)</v>
      </c>
      <c r="I571" t="str">
        <v>AeroVironment, Inc. (NASDAQGS:AVAV)</v>
      </c>
    </row>
    <row r="572" spans="1:9" x14ac:dyDescent="0.45">
      <c r="A572" t="str">
        <v>Viant Technology Inc. (NASDAQGS:DSP)</v>
      </c>
      <c r="B572" t="str">
        <v>TransUnion (NYSE:TRU)</v>
      </c>
      <c r="C572" t="str">
        <v>World Kinect Corporation (NYSE:WKC)</v>
      </c>
      <c r="D572" t="str">
        <v>Vinci Partners Investments Ltd. (NASDAQGS:VINP)</v>
      </c>
      <c r="E572" t="str">
        <v>Flutter Entertainment plc (NYSE:FLUT)</v>
      </c>
      <c r="F572" t="str">
        <v>OneSpan Inc. (NASDAQCM:OSPN)</v>
      </c>
      <c r="G572" t="str">
        <v>American Woodmark Corporation (NASDAQGS:AMWD)</v>
      </c>
      <c r="H572" t="str">
        <v>CoreCard Corporation (NYSE:CCRD)</v>
      </c>
      <c r="I572" t="str">
        <v>Affiliated Managers Group, Inc. (NYSE:AMG)</v>
      </c>
    </row>
    <row r="573" spans="1:9" x14ac:dyDescent="0.45">
      <c r="A573" t="str">
        <v>Victory Capital Holdings, Inc. (NASDAQGS:VCTR)</v>
      </c>
      <c r="B573" t="str">
        <v>Travelzoo (NASDAQGS:TZOO)</v>
      </c>
      <c r="C573" t="str">
        <v>Worthington Steel, Inc. (NYSE:WS)</v>
      </c>
      <c r="D573" t="str">
        <v>Waystar Holding Corp. (NASDAQGS:WAY)</v>
      </c>
      <c r="E573" t="str">
        <v>Formula One Group (NASDAQGS:FWON.K)</v>
      </c>
      <c r="F573" t="str">
        <v>Oracle Corporation (NYSE:ORCL)</v>
      </c>
      <c r="G573" t="str">
        <v>AMERISAFE, Inc. (NASDAQGS:AMSF)</v>
      </c>
      <c r="H573" t="str">
        <v>CoStar Group, Inc. (NASDAQGS:CSGP)</v>
      </c>
      <c r="I573" t="str">
        <v>Alight, Inc. (NYSE:ALIT)</v>
      </c>
    </row>
    <row r="574" spans="1:9" x14ac:dyDescent="0.45">
      <c r="A574" t="str">
        <v>Village Bank and Trust Financial Corp. (NASDAQCM:VBFC)</v>
      </c>
      <c r="B574" t="str">
        <v>Tri Pointe Homes, Inc. (NYSE:TPH)</v>
      </c>
      <c r="C574" t="str">
        <v>Xenia Hotels &amp; Resorts, Inc. (NYSE:XHR)</v>
      </c>
      <c r="D574" t="str">
        <v>Westinghouse Air Brake Technologies Corporation (NYSE:WAB)</v>
      </c>
      <c r="E574" t="str">
        <v>Fortune Brands Innovations, Inc. (NYSE:FBIN)</v>
      </c>
      <c r="F574" t="str">
        <v>Organon &amp; Co. (NYSE:OGN)</v>
      </c>
      <c r="G574" t="str">
        <v>Ames National Corporation (NASDAQCM:ATLO)</v>
      </c>
      <c r="H574" t="str">
        <v>Coterra Energy Inc. (NYSE:CTRA)</v>
      </c>
      <c r="I574" t="str">
        <v>Alphatec Holdings, Inc. (NASDAQGS:ATEC)</v>
      </c>
    </row>
    <row r="575" spans="1:9" x14ac:dyDescent="0.45">
      <c r="A575" t="str">
        <v>Vinci Partners Investments Ltd. (NASDAQGS:VINP)</v>
      </c>
      <c r="B575" t="str">
        <v>Tripadvisor, Inc. (NASDAQGS:TRIP)</v>
      </c>
      <c r="C575" t="str">
        <v>XPO, Inc. (NYSE:XPO)</v>
      </c>
      <c r="D575" t="str">
        <v>Whitestone REIT (NYSE:WSR)</v>
      </c>
      <c r="E575" t="str">
        <v>Freedom Holding Corp. (NASDAQCM:FRHC)</v>
      </c>
      <c r="F575" t="str">
        <v>Oshkosh Corporation (NYSE:OSK)</v>
      </c>
      <c r="G575" t="str">
        <v>Amicus Therapeutics, Inc. (NASDAQGM:FOLD)</v>
      </c>
      <c r="H575" t="str">
        <v>Coursera, Inc. (NYSE:COUR)</v>
      </c>
      <c r="I575" t="str">
        <v>Altria Group, Inc. (NYSE:MO)</v>
      </c>
    </row>
    <row r="576" spans="1:9" x14ac:dyDescent="0.45">
      <c r="A576" t="str">
        <v>Virtus Investment Partners, Inc. (NYSE:VRTS)</v>
      </c>
      <c r="B576" t="str">
        <v>Turtle Beach Corporation (NASDAQGM:HEAR)</v>
      </c>
      <c r="C576" t="str">
        <v>Xylem Inc. (NYSE:XYL)</v>
      </c>
      <c r="D576" t="str">
        <v>Willis Lease Finance Corporation (NASDAQGM:WLFC)</v>
      </c>
      <c r="E576" t="str">
        <v>FrontView REIT, Inc. (NYSE:FVR)</v>
      </c>
      <c r="F576" t="str">
        <v>PACS Group, Inc. (NYSE:PACS)</v>
      </c>
      <c r="G576" t="str">
        <v>Amphenol Corporation (NYSE:APH)</v>
      </c>
      <c r="H576" t="str">
        <v>Crane NXT, Co. (NYSE:CXT)</v>
      </c>
      <c r="I576" t="str">
        <v>American Outdoor Brands, Inc. (NASDAQGS:AOUT)</v>
      </c>
    </row>
    <row r="577" spans="1:9" x14ac:dyDescent="0.45">
      <c r="A577" t="str">
        <v>Western Digital Corporation (NASDAQGS:WDC)</v>
      </c>
      <c r="B577" t="str">
        <v>TXNM Energy, Inc. (NYSE:TXNM)</v>
      </c>
      <c r="C577" t="str">
        <v>YETI Holdings, Inc. (NYSE:YETI)</v>
      </c>
      <c r="D577" t="str">
        <v>World Acceptance Corporation (NASDAQGS:WRLD)</v>
      </c>
      <c r="E577" t="str">
        <v>FTAI Infrastructure Inc. (NASDAQGS:FIP)</v>
      </c>
      <c r="F577" t="str">
        <v>Paycor HCM, Inc. (NASDAQGS:PYCR)</v>
      </c>
      <c r="G577" t="str">
        <v>Amplitude, Inc. (NASDAQCM:AMPL)</v>
      </c>
      <c r="H577" t="str">
        <v>Credo Technology Group Holding Ltd (NASDAQGS:CRDO)</v>
      </c>
      <c r="I577" t="str">
        <v>American Vanguard Corporation (NYSE:AVD)</v>
      </c>
    </row>
    <row r="578" spans="1:9" x14ac:dyDescent="0.45">
      <c r="A578" t="str">
        <v>Westinghouse Air Brake Technologies Corporation (NYSE:WAB)</v>
      </c>
      <c r="B578" t="str">
        <v>Tyler Technologies, Inc. (NYSE:TYL)</v>
      </c>
      <c r="C578" t="str">
        <v>Yum China Holdings, Inc. (NYSE:YUMC)</v>
      </c>
      <c r="D578" t="str">
        <v>World Kinect Corporation (NYSE:WKC)</v>
      </c>
      <c r="E578" t="str">
        <v>Funko, Inc. (NASDAQGS:FNKO)</v>
      </c>
      <c r="F578" t="str">
        <v>Pediatrix Medical Group, Inc. (NYSE:MD)</v>
      </c>
      <c r="G578" t="str">
        <v>Amtech Systems, Inc. (NASDAQGS:ASYS)</v>
      </c>
      <c r="H578" t="str">
        <v>Crescent Capital BDC, Inc. (NASDAQGM:CCAP)</v>
      </c>
      <c r="I578" t="str">
        <v>Ameriprise Financial, Inc. (NYSE:AMP)</v>
      </c>
    </row>
    <row r="579" spans="1:9" x14ac:dyDescent="0.45">
      <c r="A579" t="str">
        <v>Whitestone REIT (NYSE:WSR)</v>
      </c>
      <c r="B579" t="str">
        <v>Tyson Foods, Inc. (NYSE:TSN)</v>
      </c>
      <c r="C579" t="str">
        <v>Zoom Video Communications, Inc. (NASDAQGS:ZM)</v>
      </c>
      <c r="D579" t="str">
        <v>Worthington Enterprises, Inc. (NYSE:WOR)</v>
      </c>
      <c r="E579" t="str">
        <v>Gartner, Inc. (NYSE:IT)</v>
      </c>
      <c r="F579" t="str">
        <v>Peloton Interactive, Inc. (NASDAQGS:PTON)</v>
      </c>
      <c r="G579" t="str">
        <v>AnaptysBio, Inc. (NASDAQGS:ANAB)</v>
      </c>
      <c r="H579" t="str">
        <v>Crown Castle Inc. (NYSE:CCI)</v>
      </c>
      <c r="I579" t="str">
        <v>Amphastar Pharmaceuticals, Inc. (NASDAQGS:AMPH)</v>
      </c>
    </row>
    <row r="580" spans="1:9" x14ac:dyDescent="0.45">
      <c r="A580" t="str">
        <v>Willis Lease Finance Corporation (NASDAQGM:WLFC)</v>
      </c>
      <c r="B580" t="str">
        <v>Ubiquiti Inc. (NYSE:UI)</v>
      </c>
      <c r="C580" t="str">
        <v>Zumiez Inc. (NASDAQGS:ZUMZ)</v>
      </c>
      <c r="D580" t="str">
        <v>Worthington Steel, Inc. (NYSE:WS)</v>
      </c>
      <c r="E580" t="str">
        <v>GeneDx Holdings Corp. (NASDAQGS:WGS)</v>
      </c>
      <c r="F580" t="str">
        <v>PepsiCo, Inc. (NASDAQGS:PEP)</v>
      </c>
      <c r="G580" t="str">
        <v>Annaly Capital Management, Inc. (NYSE:NLY)</v>
      </c>
      <c r="H580" t="str">
        <v>D.R. Horton, Inc. (NYSE:DHI)</v>
      </c>
      <c r="I580" t="str">
        <v>Analog Devices, Inc. (NASDAQGS:ADI)</v>
      </c>
    </row>
    <row r="581" spans="1:9" x14ac:dyDescent="0.45">
      <c r="A581" t="str">
        <v>World Acceptance Corporation (NASDAQGS:WRLD)</v>
      </c>
      <c r="B581" t="str">
        <v>United Fire Group, Inc. (NASDAQGS:UFCS)</v>
      </c>
      <c r="C581" t="str">
        <v>Zurn Elkay Water Solutions Corporation (NYSE:ZWS)</v>
      </c>
      <c r="D581" t="str">
        <v>Xenia Hotels &amp; Resorts, Inc. (NYSE:XHR)</v>
      </c>
      <c r="E581" t="str">
        <v>Genius Sports Limited (NYSE:GENI)</v>
      </c>
      <c r="F581" t="str">
        <v>PG&amp;E Corporation (NYSE:PCG)</v>
      </c>
      <c r="G581" t="str">
        <v>Apple Inc. (NASDAQGS:AAPL)</v>
      </c>
      <c r="H581" t="str">
        <v>DexCom, Inc. (NASDAQGS:DXCM)</v>
      </c>
      <c r="I581" t="str">
        <v>Angel Oak Mortgage REIT, Inc. (NYSE:AOMR)</v>
      </c>
    </row>
    <row r="582" spans="1:9" x14ac:dyDescent="0.45">
      <c r="A582" t="str">
        <v>World Kinect Corporation (NYSE:WKC)</v>
      </c>
      <c r="B582" t="str">
        <v>United Parcel Service, Inc. (NYSE:UPS)</v>
      </c>
      <c r="C582" t="str">
        <v>1st Source Corporation (NASDAQGS:SRCE)</v>
      </c>
      <c r="D582" t="str">
        <v>XPO, Inc. (NYSE:XPO)</v>
      </c>
      <c r="E582" t="str">
        <v>Gentherm Incorporated (NASDAQGS:THRM)</v>
      </c>
      <c r="F582" t="str">
        <v>Playtika Holding Corp. (NASDAQGS:PLTK)</v>
      </c>
      <c r="G582" t="str">
        <v>AptarGroup, Inc. (NYSE:ATR)</v>
      </c>
      <c r="H582" t="str">
        <v>DHT Holdings, Inc. (NYSE:DHT)</v>
      </c>
      <c r="I582" t="str">
        <v>Aon plc (NYSE:AON)</v>
      </c>
    </row>
    <row r="583" spans="1:9" x14ac:dyDescent="0.45">
      <c r="A583" t="str">
        <v>Worthington Enterprises, Inc. (NYSE:WOR)</v>
      </c>
      <c r="B583" t="str">
        <v>Uniti Group Inc. (NASDAQGS:UNIT)</v>
      </c>
      <c r="C583" t="str">
        <v>AAON, Inc. (NASDAQGS:AAON)</v>
      </c>
      <c r="D583" t="str">
        <v>Xylem Inc. (NYSE:XYL)</v>
      </c>
      <c r="E583" t="str">
        <v>Genworth Financial, Inc. (NYSE:GNW)</v>
      </c>
      <c r="F583" t="str">
        <v>Plexus Corp. (NASDAQGS:PLXS)</v>
      </c>
      <c r="G583" t="str">
        <v>Arm Holdings plc (NASDAQGS:ARM)</v>
      </c>
      <c r="H583" t="str">
        <v>DiamondRock Hospitality Company (NYSE:DRH)</v>
      </c>
      <c r="I583" t="str">
        <v>Apple Hospitality REIT, Inc. (NYSE:APLE)</v>
      </c>
    </row>
    <row r="584" spans="1:9" x14ac:dyDescent="0.45">
      <c r="A584" t="str">
        <v>Worthington Steel, Inc. (NYSE:WS)</v>
      </c>
      <c r="B584" t="str">
        <v>Universal Display Corporation (NASDAQGS:OLED)</v>
      </c>
      <c r="C584" t="str">
        <v>ACADIA Pharmaceuticals Inc. (NASDAQGS:ACAD)</v>
      </c>
      <c r="D584" t="str">
        <v>YETI Holdings, Inc. (NYSE:YETI)</v>
      </c>
      <c r="E584" t="str">
        <v>Getty Realty Corp. (NYSE:GTY)</v>
      </c>
      <c r="F584" t="str">
        <v>Powell Industries, Inc. (NASDAQGS:POWL)</v>
      </c>
      <c r="G584" t="str">
        <v>ARMOUR Residential REIT, Inc. (NYSE:ARR)</v>
      </c>
      <c r="H584" t="str">
        <v>DigitalOcean Holdings, Inc. (NYSE:DOCN)</v>
      </c>
      <c r="I584" t="str">
        <v>Applied Materials, Inc. (NASDAQGS:AMAT)</v>
      </c>
    </row>
    <row r="585" spans="1:9" x14ac:dyDescent="0.45">
      <c r="A585" t="str">
        <v>Xenia Hotels &amp; Resorts, Inc. (NYSE:XHR)</v>
      </c>
      <c r="B585" t="str">
        <v>Universal Technical Institute, Inc. (NYSE:UTI)</v>
      </c>
      <c r="C585" t="str">
        <v>Acadia Realty Trust (NYSE:AKR)</v>
      </c>
      <c r="D585" t="str">
        <v>Yum China Holdings, Inc. (NYSE:YUMC)</v>
      </c>
      <c r="E585" t="str">
        <v>Gladstone Investment Corporation (NASDAQGS:GAIN)</v>
      </c>
      <c r="F585" t="str">
        <v>PowerFleet, Inc. (NASDAQGM:AIOT)</v>
      </c>
      <c r="G585" t="str">
        <v>Arq, Inc. (NASDAQGM:ARQ)</v>
      </c>
      <c r="H585" t="str">
        <v>DLH Holdings Corp. (NASDAQCM:DLHC)</v>
      </c>
      <c r="I585" t="str">
        <v>Aptiv PLC (NYSE:APTV)</v>
      </c>
    </row>
    <row r="586" spans="1:9" x14ac:dyDescent="0.45">
      <c r="A586" t="str">
        <v>XPO, Inc. (NYSE:XPO)</v>
      </c>
      <c r="B586" t="str">
        <v>Upbound Group, Inc. (NASDAQGS:UPBD)</v>
      </c>
      <c r="C586" t="str">
        <v>ACV Auctions Inc. (NASDAQGS:ACVA)</v>
      </c>
      <c r="D586" t="str">
        <v>Ziff Davis, Inc. (NASDAQGS:ZD)</v>
      </c>
      <c r="E586" t="str">
        <v>Glaukos Corporation (NYSE:GKOS)</v>
      </c>
      <c r="F586" t="str">
        <v>Procore Technologies, Inc. (NYSE:PCOR)</v>
      </c>
      <c r="G586" t="str">
        <v>Arteris, Inc. (NASDAQGM:AIP)</v>
      </c>
      <c r="H586" t="str">
        <v>DLocal Limited (NASDAQGS:DLO)</v>
      </c>
      <c r="I586" t="str">
        <v>Arrow Electronics, Inc. (NYSE:ARW)</v>
      </c>
    </row>
    <row r="587" spans="1:9" x14ac:dyDescent="0.45">
      <c r="A587" t="str">
        <v>Xylem Inc. (NYSE:XYL)</v>
      </c>
      <c r="B587" t="str">
        <v>Upwork Inc. (NASDAQGS:UPWK)</v>
      </c>
      <c r="C587" t="str">
        <v>Addus HomeCare Corporation (NASDAQGS:ADUS)</v>
      </c>
      <c r="D587" t="str">
        <v>Zoom Video Communications, Inc. (NASDAQGS:ZM)</v>
      </c>
      <c r="E587" t="str">
        <v>Global Net Lease, Inc. (NYSE:GNL)</v>
      </c>
      <c r="F587" t="str">
        <v>PROG Holdings, Inc. (NYSE:PRG)</v>
      </c>
      <c r="G587" t="str">
        <v>Artivion, Inc. (NYSE:AORT)</v>
      </c>
      <c r="H587" t="str">
        <v>DocuSign, Inc. (NASDAQGS:DOCU)</v>
      </c>
      <c r="I587" t="str">
        <v>Assurant, Inc. (NYSE:AIZ)</v>
      </c>
    </row>
    <row r="588" spans="1:9" x14ac:dyDescent="0.45">
      <c r="A588" t="str">
        <v>YETI Holdings, Inc. (NYSE:YETI)</v>
      </c>
      <c r="B588" t="str">
        <v>US Foods Holding Corp. (NYSE:USFD)</v>
      </c>
      <c r="C588" t="str">
        <v>Affirm Holdings, Inc. (NASDAQGS:AFRM)</v>
      </c>
      <c r="D588" t="str">
        <v>Zumiez Inc. (NASDAQGS:ZUMZ)</v>
      </c>
      <c r="E588" t="str">
        <v>GoDaddy Inc. (NYSE:GDDY)</v>
      </c>
      <c r="F588" t="str">
        <v>Progyny, Inc. (NASDAQGS:PGNY)</v>
      </c>
      <c r="G588" t="str">
        <v>Aspen Aerogels, Inc. (NYSE:ASPN)</v>
      </c>
      <c r="H588" t="str">
        <v>Dominion Energy, Inc. (NYSE:D)</v>
      </c>
      <c r="I588" t="str">
        <v>Atkore Inc. (NYSE:ATKR)</v>
      </c>
    </row>
    <row r="589" spans="1:9" x14ac:dyDescent="0.45">
      <c r="A589" t="str">
        <v>Yum China Holdings, Inc. (NYSE:YUMC)</v>
      </c>
      <c r="B589" t="str">
        <v>USCB Financial Holdings, Inc. (NASDAQGM:USCB)</v>
      </c>
      <c r="C589" t="str">
        <v>Air Products and Chemicals, Inc. (NYSE:APD)</v>
      </c>
      <c r="D589" t="str">
        <v>Zurn Elkay Water Solutions Corporation (NYSE:ZWS)</v>
      </c>
      <c r="E589" t="str">
        <v>Goosehead Insurance, Inc (NASDAQGS:GSHD)</v>
      </c>
      <c r="F589" t="str">
        <v>PROS Holdings, Inc. (NYSE:PRO)</v>
      </c>
      <c r="G589" t="str">
        <v>Astec Industries, Inc. (NASDAQGS:ASTE)</v>
      </c>
      <c r="H589" t="str">
        <v>Domino's Pizza, Inc. (NYSE:DPZ)</v>
      </c>
      <c r="I589" t="str">
        <v>Atlanticus Holdings Corporation (NASDAQGS:ATLC)</v>
      </c>
    </row>
    <row r="590" spans="1:9" x14ac:dyDescent="0.45">
      <c r="A590" t="str">
        <v>Ziff Davis, Inc. (NASDAQGS:ZD)</v>
      </c>
      <c r="B590" t="str">
        <v>V2X, Inc. (NYSE:VVX)</v>
      </c>
      <c r="C590" t="str">
        <v>Alarm.com Holdings, Inc. (NASDAQGS:ALRM)</v>
      </c>
      <c r="D590" t="str">
        <v>1st Source Corporation (NASDAQGS:SRCE)</v>
      </c>
      <c r="E590" t="str">
        <v>Granite Construction Incorporated (NYSE:GVA)</v>
      </c>
      <c r="F590" t="str">
        <v>PVH Corp. (NYSE:PVH)</v>
      </c>
      <c r="G590" t="str">
        <v>AstroNova, Inc. (NASDAQGM:ALOT)</v>
      </c>
      <c r="H590" t="str">
        <v>Donnelley Financial Solutions, Inc. (NYSE:DFIN)</v>
      </c>
      <c r="I590" t="str">
        <v>Autoliv, Inc. (NYSE:ALV)</v>
      </c>
    </row>
    <row r="591" spans="1:9" x14ac:dyDescent="0.45">
      <c r="A591" t="str">
        <v>Zoom Video Communications, Inc. (NASDAQGS:ZM)</v>
      </c>
      <c r="B591" t="str">
        <v>VAALCO Energy, Inc. (NYSE:EGY)</v>
      </c>
      <c r="C591" t="str">
        <v>Albertsons Companies, Inc. (NYSE:ACI)</v>
      </c>
      <c r="D591" t="str">
        <v>A. O. Smith Corporation (NYSE:AOS)</v>
      </c>
      <c r="E591" t="str">
        <v>Greif, Inc. (NYSE:GEF)</v>
      </c>
      <c r="F591" t="str">
        <v>Qiagen N.V. (NYSE:QGEN)</v>
      </c>
      <c r="G591" t="str">
        <v>AT&amp;T Inc. (NYSE:T)</v>
      </c>
      <c r="H591" t="str">
        <v>DoorDash, Inc. (NASDAQGS:DASH)</v>
      </c>
      <c r="I591" t="str">
        <v>AutoZone, Inc. (NYSE:AZO)</v>
      </c>
    </row>
    <row r="592" spans="1:9" x14ac:dyDescent="0.45">
      <c r="A592" t="str">
        <v>Zurn Elkay Water Solutions Corporation (NYSE:ZWS)</v>
      </c>
      <c r="B592" t="str">
        <v>Vail Resorts, Inc. (NYSE:MTN)</v>
      </c>
      <c r="C592" t="str">
        <v>Alexander &amp; Baldwin, Inc. (NYSE:ALEX)</v>
      </c>
      <c r="D592" t="str">
        <v>AAON, Inc. (NASDAQGS:AAON)</v>
      </c>
      <c r="E592" t="str">
        <v>GXO Logistics, Inc. (NYSE:GXO)</v>
      </c>
      <c r="F592" t="str">
        <v>RadNet, Inc. (NASDAQGM:RDNT)</v>
      </c>
      <c r="G592" t="str">
        <v>ATI Inc. (NYSE:ATI)</v>
      </c>
      <c r="H592" t="str">
        <v>Dropbox, Inc. (NASDAQGS:DBX)</v>
      </c>
      <c r="I592" t="str">
        <v>Avis Budget Group, Inc. (NASDAQGS:CAR)</v>
      </c>
    </row>
    <row r="593" spans="1:9" x14ac:dyDescent="0.45">
      <c r="A593" t="str">
        <v>1st Source Corporation (NASDAQGS:SRCE)</v>
      </c>
      <c r="B593" t="str">
        <v>Valmont Industries, Inc. (NYSE:VMI)</v>
      </c>
      <c r="C593" t="str">
        <v>Alexandria Real Estate Equities, Inc. (NYSE:ARE)</v>
      </c>
      <c r="D593" t="str">
        <v>ABM Industries Incorporated (NYSE:ABM)</v>
      </c>
      <c r="E593" t="str">
        <v>Hamilton Lane Incorporated (NASDAQGS:HLNE)</v>
      </c>
      <c r="F593" t="str">
        <v>Ranger Energy Services, Inc. (NYSE:RNGR)</v>
      </c>
      <c r="G593" t="str">
        <v>Atlantica Sustainable Infrastructure plc (NASDAQGS:AY)</v>
      </c>
      <c r="H593" t="str">
        <v>Dun &amp; Bradstreet Holdings, Inc. (NYSE:DNB)</v>
      </c>
      <c r="I593" t="str">
        <v>Avnet, Inc. (NASDAQGS:AVT)</v>
      </c>
    </row>
    <row r="594" spans="1:9" x14ac:dyDescent="0.45">
      <c r="A594" t="str">
        <v>A. O. Smith Corporation (NYSE:AOS)</v>
      </c>
      <c r="B594" t="str">
        <v>Valvoline Inc. (NYSE:VVV)</v>
      </c>
      <c r="C594" t="str">
        <v>Alibaba Group Holding Limited (NYSE:BABA)</v>
      </c>
      <c r="D594" t="str">
        <v>ACADIA Pharmaceuticals Inc. (NASDAQGS:ACAD)</v>
      </c>
      <c r="E594" t="str">
        <v>Hancock Whitney Corporation (NASDAQGS:HWC)</v>
      </c>
      <c r="F594" t="str">
        <v>Remitly Global, Inc. (NASDAQGS:RELY)</v>
      </c>
      <c r="G594" t="str">
        <v>Atour Lifestyle Holdings Limited (NASDAQGS:ATAT)</v>
      </c>
      <c r="H594" t="str">
        <v>Duolingo, Inc. (NASDAQGS:DUOL)</v>
      </c>
      <c r="I594" t="str">
        <v>Banc of California, Inc. (NYSE:BANC)</v>
      </c>
    </row>
    <row r="595" spans="1:9" x14ac:dyDescent="0.45">
      <c r="A595" t="str">
        <v>AAON, Inc. (NASDAQGS:AAON)</v>
      </c>
      <c r="B595" t="str">
        <v>Veeva Systems Inc. (NYSE:VEEV)</v>
      </c>
      <c r="C595" t="str">
        <v>Alpine Income Property Trust, Inc. (NYSE:PINE)</v>
      </c>
      <c r="D595" t="str">
        <v>Acadia Realty Trust (NYSE:AKR)</v>
      </c>
      <c r="E595" t="str">
        <v>Hanover Bancorp, Inc. (NASDAQGS:HNVR)</v>
      </c>
      <c r="F595" t="str">
        <v>Reservoir Media, Inc. (NASDAQGM:RSVR)</v>
      </c>
      <c r="G595" t="str">
        <v>AtriCure, Inc. (NASDAQGM:ATRC)</v>
      </c>
      <c r="H595" t="str">
        <v>e.l.f. Beauty, Inc. (NYSE:ELF)</v>
      </c>
      <c r="I595" t="str">
        <v>Barings BDC, Inc. (NYSE:BBDC)</v>
      </c>
    </row>
    <row r="596" spans="1:9" x14ac:dyDescent="0.45">
      <c r="A596" t="str">
        <v>ABM Industries Incorporated (NYSE:ABM)</v>
      </c>
      <c r="B596" t="str">
        <v>Vericel Corporation (NASDAQGM:VCEL)</v>
      </c>
      <c r="C596" t="str">
        <v>Amazon.com, Inc. (NASDAQGS:AMZN)</v>
      </c>
      <c r="D596" t="str">
        <v>Accel Entertainment, Inc. (NYSE:ACEL)</v>
      </c>
      <c r="E596" t="str">
        <v>HealthEquity, Inc. (NASDAQGS:HQY)</v>
      </c>
      <c r="F596" t="str">
        <v>Resideo Technologies, Inc. (NYSE:REZI)</v>
      </c>
      <c r="G596" t="str">
        <v>Auburn National Bancorporation, Inc. (NASDAQGM:AUBN)</v>
      </c>
      <c r="H596" t="str">
        <v>EastGroup Properties, Inc. (NYSE:EGP)</v>
      </c>
      <c r="I596" t="str">
        <v>Barrett Business Services, Inc. (NASDAQGS:BBSI)</v>
      </c>
    </row>
    <row r="597" spans="1:9" x14ac:dyDescent="0.45">
      <c r="A597" t="str">
        <v>ACADIA Pharmaceuticals Inc. (NASDAQGS:ACAD)</v>
      </c>
      <c r="B597" t="str">
        <v>Verisk Analytics, Inc. (NASDAQGS:VRSK)</v>
      </c>
      <c r="C597" t="str">
        <v>Amcor plc (NYSE:AMCR)</v>
      </c>
      <c r="D597" t="str">
        <v>Accenture plc (NYSE:ACN)</v>
      </c>
      <c r="E597" t="str">
        <v>Hecla Mining Company (NYSE:HL)</v>
      </c>
      <c r="F597" t="str">
        <v>Rockwell Automation, Inc. (NYSE:ROK)</v>
      </c>
      <c r="G597" t="str">
        <v>Aurinia Pharmaceuticals Inc. (NASDAQGM:AUPH)</v>
      </c>
      <c r="H597" t="str">
        <v>Edison International (NYSE:EIX)</v>
      </c>
      <c r="I597" t="str">
        <v>Bel Fuse Inc. (NASDAQGS:BELF.A)</v>
      </c>
    </row>
    <row r="598" spans="1:9" x14ac:dyDescent="0.45">
      <c r="A598" t="str">
        <v>Accel Entertainment, Inc. (NYSE:ACEL)</v>
      </c>
      <c r="B598" t="str">
        <v>Verra Mobility Corporation (NASDAQCM:VRRM)</v>
      </c>
      <c r="C598" t="str">
        <v>American Airlines Group Inc. (NASDAQGS:AAL)</v>
      </c>
      <c r="D598" t="str">
        <v>ACV Auctions Inc. (NASDAQGS:ACVA)</v>
      </c>
      <c r="E598" t="str">
        <v>Helen of Troy Limited (NASDAQGS:HELE)</v>
      </c>
      <c r="F598" t="str">
        <v>Rubrik, Inc. (NYSE:RBRK)</v>
      </c>
      <c r="G598" t="str">
        <v>Aveanna Healthcare Holdings Inc. (NASDAQGS:AVAH)</v>
      </c>
      <c r="H598" t="str">
        <v>Elanco Animal Health Incorporated (NYSE:ELAN)</v>
      </c>
      <c r="I598" t="str">
        <v>Bio-Rad Laboratories, Inc. (NYSE:BIO)</v>
      </c>
    </row>
    <row r="599" spans="1:9" x14ac:dyDescent="0.45">
      <c r="A599" t="str">
        <v>Accenture plc (NYSE:ACN)</v>
      </c>
      <c r="B599" t="str">
        <v>Vertiv Holdings Co (NYSE:VRT)</v>
      </c>
      <c r="C599" t="str">
        <v>American Axle &amp; Manufacturing Holdings, Inc. (NYSE:AXL)</v>
      </c>
      <c r="D599" t="str">
        <v>Addus HomeCare Corporation (NASDAQGS:ADUS)</v>
      </c>
      <c r="E599" t="str">
        <v>Helix Energy Solutions Group, Inc. (NYSE:HLX)</v>
      </c>
      <c r="F599" t="str">
        <v>Rush Enterprises, Inc. (NASDAQGS:RUSH.A)</v>
      </c>
      <c r="G599" t="str">
        <v>Avient Corporation (NYSE:AVNT)</v>
      </c>
      <c r="H599" t="str">
        <v>Elme Communities (NYSE:ELME)</v>
      </c>
      <c r="I599" t="str">
        <v>Blue Bird Corporation (NASDAQGM:BLBD)</v>
      </c>
    </row>
    <row r="600" spans="1:9" x14ac:dyDescent="0.45">
      <c r="A600" t="str">
        <v>Addus HomeCare Corporation (NASDAQGS:ADUS)</v>
      </c>
      <c r="B600" t="str">
        <v>Viad Corp (NYSE:VVI)</v>
      </c>
      <c r="C600" t="str">
        <v>American Coastal Insurance Corporation (NASDAQCM:ACIC)</v>
      </c>
      <c r="D600" t="str">
        <v>Adecoagro S.A. (NYSE:AGRO)</v>
      </c>
      <c r="E600" t="str">
        <v>Henry Schein, Inc. (NASDAQGS:HSIC)</v>
      </c>
      <c r="F600" t="str">
        <v>Rush Street Interactive, Inc. (NYSE:RSI)</v>
      </c>
      <c r="G600" t="str">
        <v>Avista Corporation (NYSE:AVA)</v>
      </c>
      <c r="H600" t="str">
        <v>Emergent BioSolutions Inc. (NYSE:EBS)</v>
      </c>
      <c r="I600" t="str">
        <v>BlueLinx Holdings Inc. (NYSE:BXC)</v>
      </c>
    </row>
    <row r="601" spans="1:9" x14ac:dyDescent="0.45">
      <c r="A601" t="str">
        <v>Adecoagro S.A. (NYSE:AGRO)</v>
      </c>
      <c r="B601" t="str">
        <v>Viant Technology Inc. (NASDAQGS:DSP)</v>
      </c>
      <c r="C601" t="str">
        <v>American Express Company (NYSE:AXP)</v>
      </c>
      <c r="D601" t="str">
        <v>Affirm Holdings, Inc. (NASDAQGS:AFRM)</v>
      </c>
      <c r="E601" t="str">
        <v>Herbalife Ltd. (NYSE:HLF)</v>
      </c>
      <c r="F601" t="str">
        <v>Schneider National, Inc. (NYSE:SNDR)</v>
      </c>
      <c r="G601" t="str">
        <v>Axogen, Inc. (NASDAQCM:AXGN)</v>
      </c>
      <c r="H601" t="str">
        <v>Employers Holdings, Inc. (NYSE:EIG)</v>
      </c>
      <c r="I601" t="str">
        <v>Boise Cascade Company (NYSE:BCC)</v>
      </c>
    </row>
    <row r="602" spans="1:9" x14ac:dyDescent="0.45">
      <c r="A602" t="str">
        <v>Agilent Technologies, Inc. (NYSE:A)</v>
      </c>
      <c r="B602" t="str">
        <v>Victory Capital Holdings, Inc. (NASDAQGS:VCTR)</v>
      </c>
      <c r="C602" t="str">
        <v>American Public Education, Inc. (NASDAQGS:APEI)</v>
      </c>
      <c r="D602" t="str">
        <v>Agilent Technologies, Inc. (NYSE:A)</v>
      </c>
      <c r="E602" t="str">
        <v>Hexcel Corporation (NYSE:HXL)</v>
      </c>
      <c r="F602" t="str">
        <v>Seagate Technology Holdings plc (NASDAQGS:STX)</v>
      </c>
      <c r="G602" t="str">
        <v>Bank of America Corporation (NYSE:BAC)</v>
      </c>
      <c r="H602" t="str">
        <v>Encore Capital Group, Inc. (NASDAQGS:ECPG)</v>
      </c>
      <c r="I602" t="str">
        <v>Boyd Gaming Corporation (NYSE:BYD)</v>
      </c>
    </row>
    <row r="603" spans="1:9" x14ac:dyDescent="0.45">
      <c r="A603" t="str">
        <v>Agilysys, Inc. (NASDAQGS:AGYS)</v>
      </c>
      <c r="B603" t="str">
        <v>Village Bank and Trust Financial Corp. (NASDAQCM:VBFC)</v>
      </c>
      <c r="C603" t="str">
        <v>American States Water Company (NYSE:AWR)</v>
      </c>
      <c r="D603" t="str">
        <v>Agilysys, Inc. (NASDAQGS:AGYS)</v>
      </c>
      <c r="E603" t="str">
        <v>HNI Corporation (NYSE:HNI)</v>
      </c>
      <c r="F603" t="str">
        <v>Sezzle Inc. (NASDAQCM:SEZL)</v>
      </c>
      <c r="G603" t="str">
        <v>BayCom Corp (NASDAQGS:BCML)</v>
      </c>
      <c r="H603" t="str">
        <v>Endava plc (NYSE:DAVA)</v>
      </c>
      <c r="I603" t="str">
        <v>Builders FirstSource, Inc. (NYSE:BLDR)</v>
      </c>
    </row>
    <row r="604" spans="1:9" x14ac:dyDescent="0.45">
      <c r="A604" t="str">
        <v>Agree Realty Corporation (NYSE:ADC)</v>
      </c>
      <c r="B604" t="str">
        <v>Vinci Partners Investments Ltd. (NASDAQGS:VINP)</v>
      </c>
      <c r="C604" t="str">
        <v>AMERISAFE, Inc. (NASDAQGS:AMSF)</v>
      </c>
      <c r="D604" t="str">
        <v>Agree Realty Corporation (NYSE:ADC)</v>
      </c>
      <c r="E604" t="str">
        <v>Home Bancorp, Inc. (NASDAQGS:HBCP)</v>
      </c>
      <c r="F604" t="str">
        <v>Sinclair, Inc. (NASDAQGS:SBGI)</v>
      </c>
      <c r="G604" t="str">
        <v>BayFirst Financial Corp. (NASDAQCM:BAFN)</v>
      </c>
      <c r="H604" t="str">
        <v>Ennis, Inc. (NYSE:EBF)</v>
      </c>
      <c r="I604" t="str">
        <v>Bumble Inc. (NASDAQGS:BMBL)</v>
      </c>
    </row>
    <row r="605" spans="1:9" x14ac:dyDescent="0.45">
      <c r="A605" t="str">
        <v>Air Products and Chemicals, Inc. (NYSE:APD)</v>
      </c>
      <c r="B605" t="str">
        <v>Virtus Investment Partners, Inc. (NYSE:VRTS)</v>
      </c>
      <c r="C605" t="str">
        <v>Amicus Therapeutics, Inc. (NASDAQGM:FOLD)</v>
      </c>
      <c r="D605" t="str">
        <v>Akamai Technologies, Inc. (NASDAQGS:AKAM)</v>
      </c>
      <c r="E605" t="str">
        <v>HP Inc. (NYSE:HPQ)</v>
      </c>
      <c r="F605" t="str">
        <v>SJW Group (NASDAQGS:SJW)</v>
      </c>
      <c r="G605" t="str">
        <v>BCB Bancorp, Inc. (NASDAQGM:BCBP)</v>
      </c>
      <c r="H605" t="str">
        <v>Enovis Corporation (NYSE:ENOV)</v>
      </c>
      <c r="I605" t="str">
        <v>Bunge Global SA (NYSE:BG)</v>
      </c>
    </row>
    <row r="606" spans="1:9" x14ac:dyDescent="0.45">
      <c r="A606" t="str">
        <v>Akamai Technologies, Inc. (NASDAQGS:AKAM)</v>
      </c>
      <c r="B606" t="str">
        <v>Waystar Holding Corp. (NASDAQGS:WAY)</v>
      </c>
      <c r="C606" t="str">
        <v>Amphenol Corporation (NYSE:APH)</v>
      </c>
      <c r="D606" t="str">
        <v>Alarm.com Holdings, Inc. (NASDAQGS:ALRM)</v>
      </c>
      <c r="E606" t="str">
        <v>Informatica Inc. (NYSE:INFA)</v>
      </c>
      <c r="F606" t="str">
        <v>SLR Investment Corp. (NASDAQGS:SLRC)</v>
      </c>
      <c r="G606" t="str">
        <v>Becton, Dickinson and Company (NYSE:BDX)</v>
      </c>
      <c r="H606" t="str">
        <v>Enterprise Bancorp, Inc. (NASDAQGS:EBTC)</v>
      </c>
      <c r="I606" t="str">
        <v>Capital One Financial Corporation (NYSE:COF)</v>
      </c>
    </row>
    <row r="607" spans="1:9" x14ac:dyDescent="0.45">
      <c r="A607" t="str">
        <v>Alarm.com Holdings, Inc. (NASDAQGS:ALRM)</v>
      </c>
      <c r="B607" t="str">
        <v>Western Digital Corporation (NASDAQGS:WDC)</v>
      </c>
      <c r="C607" t="str">
        <v>Amplitude, Inc. (NASDAQCM:AMPL)</v>
      </c>
      <c r="D607" t="str">
        <v>Albany International Corp. (NYSE:AIN)</v>
      </c>
      <c r="E607" t="str">
        <v>Innoviva, Inc. (NASDAQGS:INVA)</v>
      </c>
      <c r="F607" t="str">
        <v>Snap-on Incorporated (NYSE:SNA)</v>
      </c>
      <c r="G607" t="str">
        <v>Berkshire Hathaway Inc. (NYSE:BRK.A)</v>
      </c>
      <c r="H607" t="str">
        <v>Enterprise Products Partners L.P. (NYSE:EPD)</v>
      </c>
      <c r="I607" t="str">
        <v>Charles River Laboratories International, Inc. (NYSE:CRL)</v>
      </c>
    </row>
    <row r="608" spans="1:9" x14ac:dyDescent="0.45">
      <c r="A608" t="str">
        <v>Albany International Corp. (NYSE:AIN)</v>
      </c>
      <c r="B608" t="str">
        <v>Westinghouse Air Brake Technologies Corporation (NYSE:WAB)</v>
      </c>
      <c r="C608" t="str">
        <v>Amtech Systems, Inc. (NASDAQGS:ASYS)</v>
      </c>
      <c r="D608" t="str">
        <v>Albertsons Companies, Inc. (NYSE:ACI)</v>
      </c>
      <c r="E608" t="str">
        <v>International Flavors &amp; Fragrances Inc. (NYSE:IFF)</v>
      </c>
      <c r="F608" t="str">
        <v>Sprott Focus Trust, Inc. (NASDAQGS:FUND)</v>
      </c>
      <c r="G608" t="str">
        <v>Berkshire Hills Bancorp, Inc. (NYSE:BHLB)</v>
      </c>
      <c r="H608" t="str">
        <v>Equifax Inc. (NYSE:EFX)</v>
      </c>
      <c r="I608" t="str">
        <v>Chemed Corporation (NYSE:CHE)</v>
      </c>
    </row>
    <row r="609" spans="1:9" x14ac:dyDescent="0.45">
      <c r="A609" t="str">
        <v>Albertsons Companies, Inc. (NYSE:ACI)</v>
      </c>
      <c r="B609" t="str">
        <v>Whitestone REIT (NYSE:WSR)</v>
      </c>
      <c r="C609" t="str">
        <v>AnaptysBio, Inc. (NASDAQGS:ANAB)</v>
      </c>
      <c r="D609" t="str">
        <v>Alexander &amp; Baldwin, Inc. (NYSE:ALEX)</v>
      </c>
      <c r="E609" t="str">
        <v>IQVIA Holdings Inc. (NYSE:IQV)</v>
      </c>
      <c r="F609" t="str">
        <v>Standex International Corporation (NYSE:SXI)</v>
      </c>
      <c r="G609" t="str">
        <v>Best Buy Co., Inc. (NYSE:BBY)</v>
      </c>
      <c r="H609" t="str">
        <v>Essex Property Trust, Inc. (NYSE:ESS)</v>
      </c>
      <c r="I609" t="str">
        <v>Chevron Corporation (NYSE:CVX)</v>
      </c>
    </row>
    <row r="610" spans="1:9" x14ac:dyDescent="0.45">
      <c r="A610" t="str">
        <v>Alexander &amp; Baldwin, Inc. (NYSE:ALEX)</v>
      </c>
      <c r="B610" t="str">
        <v>Willis Lease Finance Corporation (NASDAQGM:WLFC)</v>
      </c>
      <c r="C610" t="str">
        <v>Annaly Capital Management, Inc. (NYSE:NLY)</v>
      </c>
      <c r="D610" t="str">
        <v>Alexandria Real Estate Equities, Inc. (NYSE:ARE)</v>
      </c>
      <c r="E610" t="str">
        <v>Itron, Inc. (NASDAQGS:ITRI)</v>
      </c>
      <c r="F610" t="str">
        <v>Stanley Black &amp; Decker, Inc. (NYSE:SWK)</v>
      </c>
      <c r="G610" t="str">
        <v>BigCommerce Holdings, Inc. (NASDAQGM:BIGC)</v>
      </c>
      <c r="H610" t="str">
        <v>EverCommerce Inc. (NASDAQGS:EVCM)</v>
      </c>
      <c r="I610" t="str">
        <v>Chubb Limited (NYSE:CB)</v>
      </c>
    </row>
    <row r="611" spans="1:9" x14ac:dyDescent="0.45">
      <c r="A611" t="str">
        <v>Alexandria Real Estate Equities, Inc. (NYSE:ARE)</v>
      </c>
      <c r="B611" t="str">
        <v>World Acceptance Corporation (NASDAQGS:WRLD)</v>
      </c>
      <c r="C611" t="str">
        <v>AptarGroup, Inc. (NYSE:ATR)</v>
      </c>
      <c r="D611" t="str">
        <v>Alibaba Group Holding Limited (NYSE:BABA)</v>
      </c>
      <c r="E611" t="str">
        <v>J.B. Hunt Transport Services, Inc. (NASDAQGS:JBHT)</v>
      </c>
      <c r="F611" t="str">
        <v>Steel Dynamics, Inc. (NASDAQGS:STLD)</v>
      </c>
      <c r="G611" t="str">
        <v>Biogen Inc. (NASDAQGS:BIIB)</v>
      </c>
      <c r="H611" t="str">
        <v>Expedia Group, Inc. (NASDAQGS:EXPE)</v>
      </c>
      <c r="I611" t="str">
        <v>CI&amp;T Inc. (NYSE:CINT)</v>
      </c>
    </row>
    <row r="612" spans="1:9" x14ac:dyDescent="0.45">
      <c r="A612" t="str">
        <v>Alibaba Group Holding Limited (NYSE:BABA)</v>
      </c>
      <c r="B612" t="str">
        <v>World Kinect Corporation (NYSE:WKC)</v>
      </c>
      <c r="C612" t="str">
        <v>ArcBest Corporation (NASDAQGS:ARCB)</v>
      </c>
      <c r="D612" t="str">
        <v>ALLETE, Inc. (NYSE:ALE)</v>
      </c>
      <c r="E612" t="str">
        <v>Juniper Networks, Inc. (NYSE:JNPR)</v>
      </c>
      <c r="F612" t="str">
        <v>SunCoke Energy, Inc. (NYSE:SXC)</v>
      </c>
      <c r="G612" t="str">
        <v>BioLife Solutions, Inc. (NASDAQCM:BLFS)</v>
      </c>
      <c r="H612" t="str">
        <v>F&amp;G Annuities &amp; Life, Inc. (NYSE:FG)</v>
      </c>
      <c r="I612" t="str">
        <v>Ciena Corporation (NYSE:CIEN)</v>
      </c>
    </row>
    <row r="613" spans="1:9" x14ac:dyDescent="0.45">
      <c r="A613" t="str">
        <v>ALLETE, Inc. (NYSE:ALE)</v>
      </c>
      <c r="B613" t="str">
        <v>Worthington Enterprises, Inc. (NYSE:WOR)</v>
      </c>
      <c r="C613" t="str">
        <v>Ares Management Corporation (NYSE:ARES)</v>
      </c>
      <c r="D613" t="str">
        <v>Allient Inc. (NASDAQGM:ALNT)</v>
      </c>
      <c r="E613" t="str">
        <v>Karooooo Ltd. (NASDAQCM:KARO)</v>
      </c>
      <c r="F613" t="str">
        <v>Synaptics Incorporated (NASDAQGS:SYNA)</v>
      </c>
      <c r="G613" t="str">
        <v>biote Corp. (NASDAQGM:BTMD)</v>
      </c>
      <c r="H613" t="str">
        <v>FactSet Research Systems Inc. (NYSE:FDS)</v>
      </c>
      <c r="I613" t="str">
        <v>Citigroup Inc. (NYSE:C)</v>
      </c>
    </row>
    <row r="614" spans="1:9" x14ac:dyDescent="0.45">
      <c r="A614" t="str">
        <v>Allient Inc. (NASDAQGM:ALNT)</v>
      </c>
      <c r="B614" t="str">
        <v>Worthington Steel, Inc. (NYSE:WS)</v>
      </c>
      <c r="C614" t="str">
        <v>Arm Holdings plc (NASDAQGS:ARM)</v>
      </c>
      <c r="D614" t="str">
        <v>Alpine Income Property Trust, Inc. (NYSE:PINE)</v>
      </c>
      <c r="E614" t="str">
        <v>KB Home (NYSE:KBH)</v>
      </c>
      <c r="F614" t="str">
        <v>Synchronoss Technologies, Inc. (NASDAQCM:SNCR)</v>
      </c>
      <c r="G614" t="str">
        <v>Bioventus Inc. (NASDAQGS:BVS)</v>
      </c>
      <c r="H614" t="str">
        <v>Fastenal Company (NASDAQGS:FAST)</v>
      </c>
      <c r="I614" t="str">
        <v>Civeo Corporation (NYSE:CVEO)</v>
      </c>
    </row>
    <row r="615" spans="1:9" x14ac:dyDescent="0.45">
      <c r="A615" t="str">
        <v>Alpine Income Property Trust, Inc. (NYSE:PINE)</v>
      </c>
      <c r="B615" t="str">
        <v>Xenia Hotels &amp; Resorts, Inc. (NYSE:XHR)</v>
      </c>
      <c r="C615" t="str">
        <v>ARMOUR Residential REIT, Inc. (NYSE:ARR)</v>
      </c>
      <c r="D615" t="str">
        <v>Amazon.com, Inc. (NASDAQGS:AMZN)</v>
      </c>
      <c r="E615" t="str">
        <v>Kemper Corporation (NYSE:KMPR)</v>
      </c>
      <c r="F615" t="str">
        <v>T. Rowe Price Group, Inc. (NASDAQGS:TROW)</v>
      </c>
      <c r="G615" t="str">
        <v>Black Stone Minerals, L.P. (NYSE:BSM)</v>
      </c>
      <c r="H615" t="str">
        <v>Federal Realty Investment Trust (NYSE:FRT)</v>
      </c>
      <c r="I615" t="str">
        <v>Civista Bancshares, Inc. (NASDAQCM:CIVB)</v>
      </c>
    </row>
    <row r="616" spans="1:9" x14ac:dyDescent="0.45">
      <c r="A616" t="str">
        <v>Amazon.com, Inc. (NASDAQGS:AMZN)</v>
      </c>
      <c r="B616" t="str">
        <v>XPO, Inc. (NYSE:XPO)</v>
      </c>
      <c r="C616" t="str">
        <v>Arq, Inc. (NASDAQGM:ARQ)</v>
      </c>
      <c r="D616" t="str">
        <v>Amcor plc (NYSE:AMCR)</v>
      </c>
      <c r="E616" t="str">
        <v>Kennametal Inc. (NYSE:KMT)</v>
      </c>
      <c r="F616" t="str">
        <v>TAT Technologies Ltd. (NASDAQGM:TATT)</v>
      </c>
      <c r="G616" t="str">
        <v>BlackRock Municipal Income Fund, Inc. (NYSE:MUI)</v>
      </c>
      <c r="H616" t="str">
        <v>Fidelis Insurance Holdings Limited (NYSE:FIHL)</v>
      </c>
      <c r="I616" t="str">
        <v>CNH Industrial N.V. (NYSE:CNH)</v>
      </c>
    </row>
    <row r="617" spans="1:9" x14ac:dyDescent="0.45">
      <c r="A617" t="str">
        <v>Amcor plc (NYSE:AMCR)</v>
      </c>
      <c r="B617" t="str">
        <v>Xylem Inc. (NYSE:XYL)</v>
      </c>
      <c r="C617" t="str">
        <v>Arteris, Inc. (NASDAQGM:AIP)</v>
      </c>
      <c r="D617" t="str">
        <v>Amdocs Limited (NASDAQGS:DOX)</v>
      </c>
      <c r="E617" t="str">
        <v>Kforce Inc. (NYSE:KFRC)</v>
      </c>
      <c r="F617" t="str">
        <v>Teladoc Health, Inc. (NYSE:TDOC)</v>
      </c>
      <c r="G617" t="str">
        <v>BlackRock Municipal Income Trust (NYSE:BFK)</v>
      </c>
      <c r="H617" t="str">
        <v>First Hawaiian, Inc. (NASDAQGS:FHB)</v>
      </c>
      <c r="I617" t="str">
        <v>Collegium Pharmaceutical, Inc. (NASDAQGS:COLL)</v>
      </c>
    </row>
    <row r="618" spans="1:9" x14ac:dyDescent="0.45">
      <c r="A618" t="str">
        <v>Amdocs Limited (NASDAQGS:DOX)</v>
      </c>
      <c r="B618" t="str">
        <v>YETI Holdings, Inc. (NYSE:YETI)</v>
      </c>
      <c r="C618" t="str">
        <v>Artivion, Inc. (NYSE:AORT)</v>
      </c>
      <c r="D618" t="str">
        <v>Amedisys, Inc. (NASDAQGS:AMED)</v>
      </c>
      <c r="E618" t="str">
        <v>Kimberly-Clark Corporation (NYSE:KMB)</v>
      </c>
      <c r="F618" t="str">
        <v>Tenable Holdings, Inc. (NASDAQGS:TENB)</v>
      </c>
      <c r="G618" t="str">
        <v>BlackRock MuniHoldings New Jersey Quality Fund, Inc. (NYSE:MUJ)</v>
      </c>
      <c r="H618" t="str">
        <v>First Interstate BancSystem, Inc. (NASDAQGS:FIBK)</v>
      </c>
      <c r="I618" t="str">
        <v>Columbus McKinnon Corporation (NASDAQGS:CMCO)</v>
      </c>
    </row>
    <row r="619" spans="1:9" x14ac:dyDescent="0.45">
      <c r="A619" t="str">
        <v>Amedisys, Inc. (NASDAQGS:AMED)</v>
      </c>
      <c r="B619" t="str">
        <v>Yum China Holdings, Inc. (NYSE:YUMC)</v>
      </c>
      <c r="C619" t="str">
        <v>Aspen Aerogels, Inc. (NYSE:ASPN)</v>
      </c>
      <c r="D619" t="str">
        <v>Ameresco, Inc. (NYSE:AMRC)</v>
      </c>
      <c r="E619" t="str">
        <v>Kingstone Companies, Inc. (NASDAQCM:KINS)</v>
      </c>
      <c r="F619" t="str">
        <v>Tennant Company (NYSE:TNC)</v>
      </c>
      <c r="G619" t="str">
        <v>BlackRock MuniVest Fund, Inc. (NYSE:MVF)</v>
      </c>
      <c r="H619" t="str">
        <v>First Merchants Corporation (NASDAQGS:FRME)</v>
      </c>
      <c r="I619" t="str">
        <v>Comerica Incorporated (NYSE:CMA)</v>
      </c>
    </row>
    <row r="620" spans="1:9" x14ac:dyDescent="0.45">
      <c r="A620" t="str">
        <v>Ameresco, Inc. (NYSE:AMRC)</v>
      </c>
      <c r="B620" t="str">
        <v>Ziff Davis, Inc. (NASDAQGS:ZD)</v>
      </c>
      <c r="C620" t="str">
        <v>Assured Guaranty Ltd. (NYSE:AGO)</v>
      </c>
      <c r="D620" t="str">
        <v>American Airlines Group Inc. (NASDAQGS:AAL)</v>
      </c>
      <c r="E620" t="str">
        <v>Kinsale Capital Group, Inc. (NYSE:KNSL)</v>
      </c>
      <c r="F620" t="str">
        <v>Teva Pharmaceutical Industries Limited (NYSE:TEVA)</v>
      </c>
      <c r="G620" t="str">
        <v>BlackRock MuniYield Fund, Inc. (NYSE:MYD)</v>
      </c>
      <c r="H620" t="str">
        <v>First Trust Senior Floating Rate Income Fund II (NYSE:FCT)</v>
      </c>
      <c r="I620" t="str">
        <v>Commerce Bancshares, Inc. (NASDAQGS:CBSH)</v>
      </c>
    </row>
    <row r="621" spans="1:9" x14ac:dyDescent="0.45">
      <c r="A621" t="str">
        <v>American Airlines Group Inc. (NASDAQGS:AAL)</v>
      </c>
      <c r="B621" t="str">
        <v>Zoom Video Communications, Inc. (NASDAQGS:ZM)</v>
      </c>
      <c r="C621" t="str">
        <v>Astec Industries, Inc. (NASDAQGS:ASTE)</v>
      </c>
      <c r="D621" t="str">
        <v>American Axle &amp; Manufacturing Holdings, Inc. (NYSE:AXL)</v>
      </c>
      <c r="E621" t="str">
        <v>Knowles Corporation (NYSE:KN)</v>
      </c>
      <c r="F621" t="str">
        <v>The Eastern Company (NASDAQGM:EML)</v>
      </c>
      <c r="G621" t="str">
        <v>BlackRock MuniYield Michigan Quality Fund, Inc. (NYSE:MIY)</v>
      </c>
      <c r="H621" t="str">
        <v>Fluence Energy, Inc. (NASDAQGS:FLNC)</v>
      </c>
      <c r="I621" t="str">
        <v>Commercial Metals Company (NYSE:CMC)</v>
      </c>
    </row>
    <row r="622" spans="1:9" x14ac:dyDescent="0.45">
      <c r="A622" t="str">
        <v>American Axle &amp; Manufacturing Holdings, Inc. (NYSE:AXL)</v>
      </c>
      <c r="B622" t="str">
        <v>Zumiez Inc. (NASDAQGS:ZUMZ)</v>
      </c>
      <c r="C622" t="str">
        <v>Atmos Energy Corporation (NYSE:ATO)</v>
      </c>
      <c r="D622" t="str">
        <v>American Coastal Insurance Corporation (NASDAQCM:ACIC)</v>
      </c>
      <c r="E622" t="str">
        <v>Krispy Kreme, Inc. (NASDAQGS:DNUT)</v>
      </c>
      <c r="F622" t="str">
        <v>The Ensign Group, Inc. (NASDAQGS:ENSG)</v>
      </c>
      <c r="G622" t="str">
        <v>BlackRock MuniYield New York Quality Fund, Inc. (NYSE:MYN)</v>
      </c>
      <c r="H622" t="str">
        <v>Flutter Entertainment plc (NYSE:FLUT)</v>
      </c>
      <c r="I622" t="str">
        <v>Commvault Systems, Inc. (NASDAQGS:CVLT)</v>
      </c>
    </row>
    <row r="623" spans="1:9" x14ac:dyDescent="0.45">
      <c r="A623" t="str">
        <v>American Coastal Insurance Corporation (NASDAQCM:ACIC)</v>
      </c>
      <c r="B623" t="str">
        <v>Zurn Elkay Water Solutions Corporation (NYSE:ZWS)</v>
      </c>
      <c r="C623" t="str">
        <v>Atour Lifestyle Holdings Limited (NASDAQGS:ATAT)</v>
      </c>
      <c r="D623" t="str">
        <v>American Express Company (NYSE:AXP)</v>
      </c>
      <c r="E623" t="str">
        <v>Kyndryl Holdings, Inc. (NYSE:KD)</v>
      </c>
      <c r="F623" t="str">
        <v>The Interpublic Group of Companies, Inc. (NYSE:IPG)</v>
      </c>
      <c r="G623" t="str">
        <v>BlackRock TCP Capital Corp. (NASDAQGS:TCPC)</v>
      </c>
      <c r="H623" t="str">
        <v>Freedom Holding Corp. (NASDAQCM:FRHC)</v>
      </c>
      <c r="I623" t="str">
        <v>Concentrix Corporation (NASDAQGS:CNXC)</v>
      </c>
    </row>
    <row r="624" spans="1:9" x14ac:dyDescent="0.45">
      <c r="A624" t="str">
        <v>American Express Company (NYSE:AXP)</v>
      </c>
      <c r="B624" t="str">
        <v>1st Source Corporation (NASDAQGS:SRCE)</v>
      </c>
      <c r="C624" t="str">
        <v>AtriCure, Inc. (NASDAQGM:ATRC)</v>
      </c>
      <c r="D624" t="str">
        <v>American Public Education, Inc. (NASDAQGS:APEI)</v>
      </c>
      <c r="E624" t="str">
        <v>L.B. Foster Company (NASDAQGS:FSTR)</v>
      </c>
      <c r="F624" t="str">
        <v>The J. M. Smucker Company (NYSE:SJM)</v>
      </c>
      <c r="G624" t="str">
        <v>Bowlero Corp. (NYSE:BOWL)</v>
      </c>
      <c r="H624" t="str">
        <v>Freshworks Inc. (NASDAQGS:FRSH)</v>
      </c>
      <c r="I624" t="str">
        <v>ConocoPhillips (NYSE:COP)</v>
      </c>
    </row>
    <row r="625" spans="1:9" x14ac:dyDescent="0.45">
      <c r="A625" t="str">
        <v>American Public Education, Inc. (NASDAQGS:APEI)</v>
      </c>
      <c r="B625" t="str">
        <v>A. O. Smith Corporation (NYSE:AOS)</v>
      </c>
      <c r="C625" t="str">
        <v>Auburn National Bancorporation, Inc. (NASDAQGM:AUBN)</v>
      </c>
      <c r="D625" t="str">
        <v>American States Water Company (NYSE:AWR)</v>
      </c>
      <c r="E625" t="str">
        <v>Lear Corporation (NYSE:LEA)</v>
      </c>
      <c r="F625" t="str">
        <v>The Joint Corp. (NASDAQCM:JYNT)</v>
      </c>
      <c r="G625" t="str">
        <v>BrightView Holdings, Inc. (NYSE:BV)</v>
      </c>
      <c r="H625" t="str">
        <v>FrontView REIT, Inc. (NYSE:FVR)</v>
      </c>
      <c r="I625" t="str">
        <v>Construction Partners, Inc. (NASDAQGS:ROAD)</v>
      </c>
    </row>
    <row r="626" spans="1:9" x14ac:dyDescent="0.45">
      <c r="A626" t="str">
        <v>American States Water Company (NYSE:AWR)</v>
      </c>
      <c r="B626" t="str">
        <v>AAON, Inc. (NASDAQGS:AAON)</v>
      </c>
      <c r="C626" t="str">
        <v>Aurinia Pharmaceuticals Inc. (NASDAQGM:AUPH)</v>
      </c>
      <c r="D626" t="str">
        <v>American Woodmark Corporation (NASDAQGS:AMWD)</v>
      </c>
      <c r="E626" t="str">
        <v>LendingTree, Inc. (NASDAQGS:TREE)</v>
      </c>
      <c r="F626" t="str">
        <v>The Middleby Corporation (NASDAQGS:MIDD)</v>
      </c>
      <c r="G626" t="str">
        <v>Brookdale Senior Living Inc. (NYSE:BKD)</v>
      </c>
      <c r="H626" t="str">
        <v>FTAI Infrastructure Inc. (NASDAQGS:FIP)</v>
      </c>
      <c r="I626" t="str">
        <v>Corteva, Inc. (NYSE:CTVA)</v>
      </c>
    </row>
    <row r="627" spans="1:9" x14ac:dyDescent="0.45">
      <c r="A627" t="str">
        <v>American Woodmark Corporation (NASDAQGS:AMWD)</v>
      </c>
      <c r="B627" t="str">
        <v>ABM Industries Incorporated (NYSE:ABM)</v>
      </c>
      <c r="C627" t="str">
        <v>Aveanna Healthcare Holdings Inc. (NASDAQGS:AVAH)</v>
      </c>
      <c r="D627" t="str">
        <v>Ames National Corporation (NASDAQCM:ATLO)</v>
      </c>
      <c r="E627" t="str">
        <v>Lennox International Inc. (NYSE:LII)</v>
      </c>
      <c r="F627" t="str">
        <v>The Timken Company (NYSE:TKR)</v>
      </c>
      <c r="G627" t="str">
        <v>Brown &amp; Brown, Inc. (NYSE:BRO)</v>
      </c>
      <c r="H627" t="str">
        <v>G. Willi-Food International Ltd. (NASDAQCM:WILC)</v>
      </c>
      <c r="I627" t="str">
        <v>Crawford &amp; Company (NYSE:CRD.B)</v>
      </c>
    </row>
    <row r="628" spans="1:9" x14ac:dyDescent="0.45">
      <c r="A628" t="str">
        <v>AMERISAFE, Inc. (NASDAQGS:AMSF)</v>
      </c>
      <c r="B628" t="str">
        <v>ACADIA Pharmaceuticals Inc. (NASDAQGS:ACAD)</v>
      </c>
      <c r="C628" t="str">
        <v>Avient Corporation (NYSE:AVNT)</v>
      </c>
      <c r="D628" t="str">
        <v>Amicus Therapeutics, Inc. (NASDAQGM:FOLD)</v>
      </c>
      <c r="E628" t="str">
        <v>Li Auto Inc. (NASDAQGS:LI)</v>
      </c>
      <c r="F628" t="str">
        <v>The Trade Desk, Inc. (NASDAQGM:TTD)</v>
      </c>
      <c r="G628" t="str">
        <v>BTC Digital Ltd. (NASDAQCM:BTCT)</v>
      </c>
      <c r="H628" t="str">
        <v>GeneDx Holdings Corp. (NASDAQGS:WGS)</v>
      </c>
      <c r="I628" t="str">
        <v>CRH plc (NYSE:CRH)</v>
      </c>
    </row>
    <row r="629" spans="1:9" x14ac:dyDescent="0.45">
      <c r="A629" t="str">
        <v>Ames National Corporation (NASDAQCM:ATLO)</v>
      </c>
      <c r="B629" t="str">
        <v>Acadia Realty Trust (NYSE:AKR)</v>
      </c>
      <c r="C629" t="str">
        <v>Avista Corporation (NYSE:AVA)</v>
      </c>
      <c r="D629" t="str">
        <v>Amphenol Corporation (NYSE:APH)</v>
      </c>
      <c r="E629" t="str">
        <v>LivaNova PLC (NASDAQGS:LIVN)</v>
      </c>
      <c r="F629" t="str">
        <v>Thermon Group Holdings, Inc. (NYSE:THR)</v>
      </c>
      <c r="G629" t="str">
        <v>C&amp;F Financial Corporation (NASDAQGS:CFFI)</v>
      </c>
      <c r="H629" t="str">
        <v>Genius Sports Limited (NYSE:GENI)</v>
      </c>
      <c r="I629" t="str">
        <v>CSG Systems International, Inc. (NASDAQGS:CSGS)</v>
      </c>
    </row>
    <row r="630" spans="1:9" x14ac:dyDescent="0.45">
      <c r="A630" t="str">
        <v>Amphenol Corporation (NYSE:APH)</v>
      </c>
      <c r="B630" t="str">
        <v>Accel Entertainment, Inc. (NYSE:ACEL)</v>
      </c>
      <c r="C630" t="str">
        <v>Axogen, Inc. (NASDAQCM:AXGN)</v>
      </c>
      <c r="D630" t="str">
        <v>Amplitude, Inc. (NASDAQCM:AMPL)</v>
      </c>
      <c r="E630" t="str">
        <v>Lockheed Martin Corporation (NYSE:LMT)</v>
      </c>
      <c r="F630" t="str">
        <v>Toast, Inc. (NYSE:TOST)</v>
      </c>
      <c r="G630" t="str">
        <v>C.H. Robinson Worldwide, Inc. (NASDAQGS:CHRW)</v>
      </c>
      <c r="H630" t="str">
        <v>Getty Realty Corp. (NYSE:GTY)</v>
      </c>
      <c r="I630" t="str">
        <v>CSLM Acquisition Corp. (NASDAQCM:CSLM)</v>
      </c>
    </row>
    <row r="631" spans="1:9" x14ac:dyDescent="0.45">
      <c r="A631" t="str">
        <v>Annaly Capital Management, Inc. (NYSE:NLY)</v>
      </c>
      <c r="B631" t="str">
        <v>Accenture plc (NYSE:ACN)</v>
      </c>
      <c r="C631" t="str">
        <v>Baidu, Inc. (NASDAQGS:BIDU)</v>
      </c>
      <c r="D631" t="str">
        <v>Amtech Systems, Inc. (NASDAQGS:ASYS)</v>
      </c>
      <c r="E631" t="str">
        <v>Lowe's Companies, Inc. (NYSE:LOW)</v>
      </c>
      <c r="F631" t="str">
        <v>Toll Brothers, Inc. (NYSE:TOL)</v>
      </c>
      <c r="G631" t="str">
        <v>Cabot Corporation (NYSE:CBT)</v>
      </c>
      <c r="H631" t="str">
        <v>GigaCloud Technology Inc. (NASDAQGM:GCT)</v>
      </c>
      <c r="I631" t="str">
        <v>CTS Corporation (NYSE:CTS)</v>
      </c>
    </row>
    <row r="632" spans="1:9" x14ac:dyDescent="0.45">
      <c r="A632" t="str">
        <v>APA Corporation (NASDAQGS:APA)</v>
      </c>
      <c r="B632" t="str">
        <v>ACV Auctions Inc. (NASDAQGS:ACVA)</v>
      </c>
      <c r="C632" t="str">
        <v>Bank of America Corporation (NYSE:BAC)</v>
      </c>
      <c r="D632" t="str">
        <v>AnaptysBio, Inc. (NASDAQGS:ANAB)</v>
      </c>
      <c r="E632" t="str">
        <v>LyondellBasell Industries N.V. (NYSE:LYB)</v>
      </c>
      <c r="F632" t="str">
        <v>TPG Inc. (NASDAQGS:TPG)</v>
      </c>
      <c r="G632" t="str">
        <v>California Resources Corporation (NYSE:CRC)</v>
      </c>
      <c r="H632" t="str">
        <v>Gladstone Investment Corporation (NASDAQGS:GAIN)</v>
      </c>
      <c r="I632" t="str">
        <v>Cullen/Frost Bankers, Inc. (NYSE:CFR)</v>
      </c>
    </row>
    <row r="633" spans="1:9" x14ac:dyDescent="0.45">
      <c r="A633" t="str">
        <v>Apple Inc. (NASDAQGS:AAPL)</v>
      </c>
      <c r="B633" t="str">
        <v>Addus HomeCare Corporation (NASDAQGS:ADUS)</v>
      </c>
      <c r="C633" t="str">
        <v>BCB Bancorp, Inc. (NASDAQGM:BCBP)</v>
      </c>
      <c r="D633" t="str">
        <v>Annaly Capital Management, Inc. (NYSE:NLY)</v>
      </c>
      <c r="E633" t="str">
        <v>Mach Natural Resources LP (NYSE:MNR)</v>
      </c>
      <c r="F633" t="str">
        <v>Travel + Leisure Co. (NYSE:TNL)</v>
      </c>
      <c r="G633" t="str">
        <v>Camtek Ltd. (NASDAQGM:CAMT)</v>
      </c>
      <c r="H633" t="str">
        <v>Glaukos Corporation (NYSE:GKOS)</v>
      </c>
      <c r="I633" t="str">
        <v>Danaher Corporation (NYSE:DHR)</v>
      </c>
    </row>
    <row r="634" spans="1:9" x14ac:dyDescent="0.45">
      <c r="A634" t="str">
        <v>AptarGroup, Inc. (NYSE:ATR)</v>
      </c>
      <c r="B634" t="str">
        <v>Adecoagro S.A. (NYSE:AGRO)</v>
      </c>
      <c r="C634" t="str">
        <v>Becton, Dickinson and Company (NYSE:BDX)</v>
      </c>
      <c r="D634" t="str">
        <v>APA Corporation (NASDAQGS:APA)</v>
      </c>
      <c r="E634" t="str">
        <v>Madison Square Garden Sports Corp. (NYSE:MSGS)</v>
      </c>
      <c r="F634" t="str">
        <v>TriMas Corporation (NASDAQGS:TRS)</v>
      </c>
      <c r="G634" t="str">
        <v>Cantaloupe, Inc. (NASDAQGS:CTLP)</v>
      </c>
      <c r="H634" t="str">
        <v>Global Net Lease, Inc. (NYSE:GNL)</v>
      </c>
      <c r="I634" t="str">
        <v>Dave &amp; Buster's Entertainment, Inc. (NASDAQGS:PLAY)</v>
      </c>
    </row>
    <row r="635" spans="1:9" x14ac:dyDescent="0.45">
      <c r="A635" t="str">
        <v>ArcBest Corporation (NASDAQGS:ARCB)</v>
      </c>
      <c r="B635" t="str">
        <v>Affirm Holdings, Inc. (NASDAQGS:AFRM)</v>
      </c>
      <c r="C635" t="str">
        <v>Berkshire Hathaway Inc. (NYSE:BRK.A)</v>
      </c>
      <c r="D635" t="str">
        <v>Apple Inc. (NASDAQGS:AAPL)</v>
      </c>
      <c r="E635" t="str">
        <v>Marsh &amp; McLennan Companies, Inc. (NYSE:MMC)</v>
      </c>
      <c r="F635" t="str">
        <v>TriplePoint Venture Growth BDC Corp. (NYSE:TPVG)</v>
      </c>
      <c r="G635" t="str">
        <v>Capital City Bank Group, Inc. (NASDAQGS:CCBG)</v>
      </c>
      <c r="H635" t="str">
        <v>Golub Capital BDC, Inc. (NASDAQGS:GBDC)</v>
      </c>
      <c r="I635" t="str">
        <v>Deere &amp; Company (NYSE:DE)</v>
      </c>
    </row>
    <row r="636" spans="1:9" x14ac:dyDescent="0.45">
      <c r="A636" t="str">
        <v>Ares Management Corporation (NYSE:ARES)</v>
      </c>
      <c r="B636" t="str">
        <v>Agilent Technologies, Inc. (NYSE:A)</v>
      </c>
      <c r="C636" t="str">
        <v>Berkshire Hills Bancorp, Inc. (NYSE:BHLB)</v>
      </c>
      <c r="D636" t="str">
        <v>AptarGroup, Inc. (NYSE:ATR)</v>
      </c>
      <c r="E636" t="str">
        <v>MasTec, Inc. (NYSE:MTZ)</v>
      </c>
      <c r="F636" t="str">
        <v>Turning Point Brands, Inc. (NYSE:TPB)</v>
      </c>
      <c r="G636" t="str">
        <v>Capital Clean Energy Carriers Corp. (NASDAQGS:CCEC)</v>
      </c>
      <c r="H636" t="str">
        <v>Greif, Inc. (NYSE:GEF)</v>
      </c>
      <c r="I636" t="str">
        <v>Denny's Corporation (NASDAQCM:DENN)</v>
      </c>
    </row>
    <row r="637" spans="1:9" x14ac:dyDescent="0.45">
      <c r="A637" t="str">
        <v>Arm Holdings plc (NASDAQGS:ARM)</v>
      </c>
      <c r="B637" t="str">
        <v>Agilysys, Inc. (NASDAQGS:AGYS)</v>
      </c>
      <c r="C637" t="str">
        <v>BigCommerce Holdings, Inc. (NASDAQGM:BIGC)</v>
      </c>
      <c r="D637" t="str">
        <v>ArcBest Corporation (NASDAQGS:ARCB)</v>
      </c>
      <c r="E637" t="str">
        <v>Materialise NV (NASDAQGS:MTLS)</v>
      </c>
      <c r="F637" t="str">
        <v>Uber Technologies, Inc. (NYSE:UBER)</v>
      </c>
      <c r="G637" t="str">
        <v>CareDx, Inc (NASDAQGM:CDNA)</v>
      </c>
      <c r="H637" t="str">
        <v>GXO Logistics, Inc. (NYSE:GXO)</v>
      </c>
      <c r="I637" t="str">
        <v>Designer Brands Inc. (NYSE:DBI)</v>
      </c>
    </row>
    <row r="638" spans="1:9" x14ac:dyDescent="0.45">
      <c r="A638" t="str">
        <v>ARMOUR Residential REIT, Inc. (NYSE:ARR)</v>
      </c>
      <c r="B638" t="str">
        <v>Agree Realty Corporation (NYSE:ADC)</v>
      </c>
      <c r="C638" t="str">
        <v>Biogen Inc. (NASDAQGS:BIIB)</v>
      </c>
      <c r="D638" t="str">
        <v>Ares Management Corporation (NYSE:ARES)</v>
      </c>
      <c r="E638" t="str">
        <v>Mativ Holdings, Inc. (NYSE:MATV)</v>
      </c>
      <c r="F638" t="str">
        <v>UL Solutions Inc. (NYSE:ULS)</v>
      </c>
      <c r="G638" t="str">
        <v>Carlisle Companies Incorporated (NYSE:CSL)</v>
      </c>
      <c r="H638" t="str">
        <v>H&amp;R Block, Inc. (NYSE:HRB)</v>
      </c>
      <c r="I638" t="str">
        <v>Dillard's, Inc. (NYSE:DDS)</v>
      </c>
    </row>
    <row r="639" spans="1:9" x14ac:dyDescent="0.45">
      <c r="A639" t="str">
        <v>Asbury Automotive Group, Inc. (NYSE:ABG)</v>
      </c>
      <c r="B639" t="str">
        <v>Air Products and Chemicals, Inc. (NYSE:APD)</v>
      </c>
      <c r="C639" t="str">
        <v>BioLife Solutions, Inc. (NASDAQCM:BLFS)</v>
      </c>
      <c r="D639" t="str">
        <v>Arm Holdings plc (NASDAQGS:ARM)</v>
      </c>
      <c r="E639" t="str">
        <v>McEwen Mining Inc. (NYSE:MUX)</v>
      </c>
      <c r="F639" t="str">
        <v>Under Armour, Inc. (NYSE:UAA)</v>
      </c>
      <c r="G639" t="str">
        <v>Catalyst Bancorp, Inc. (NASDAQCM:CLST)</v>
      </c>
      <c r="H639" t="str">
        <v>Haemonetics Corporation (NYSE:HAE)</v>
      </c>
      <c r="I639" t="str">
        <v>Discover Financial Services (NYSE:DFS)</v>
      </c>
    </row>
    <row r="640" spans="1:9" x14ac:dyDescent="0.45">
      <c r="A640" t="str">
        <v>Aspen Aerogels, Inc. (NYSE:ASPN)</v>
      </c>
      <c r="B640" t="str">
        <v>Akamai Technologies, Inc. (NASDAQGS:AKAM)</v>
      </c>
      <c r="C640" t="str">
        <v>Bioventus Inc. (NASDAQGS:BVS)</v>
      </c>
      <c r="D640" t="str">
        <v>ARMOUR Residential REIT, Inc. (NYSE:ARR)</v>
      </c>
      <c r="E640" t="str">
        <v>Merit Medical Systems, Inc. (NASDAQGS:MMSI)</v>
      </c>
      <c r="F640" t="str">
        <v>United Airlines Holdings, Inc. (NASDAQGS:UAL)</v>
      </c>
      <c r="G640" t="str">
        <v>CAVA Group, Inc. (NYSE:CAVA)</v>
      </c>
      <c r="H640" t="str">
        <v>Hancock Whitney Corporation (NASDAQGS:HWC)</v>
      </c>
      <c r="I640" t="str">
        <v>Dow Inc. (NYSE:DOW)</v>
      </c>
    </row>
    <row r="641" spans="1:9" x14ac:dyDescent="0.45">
      <c r="A641" t="str">
        <v>Assured Guaranty Ltd. (NYSE:AGO)</v>
      </c>
      <c r="B641" t="str">
        <v>Alarm.com Holdings, Inc. (NASDAQGS:ALRM)</v>
      </c>
      <c r="C641" t="str">
        <v>Black Stone Minerals, L.P. (NYSE:BSM)</v>
      </c>
      <c r="D641" t="str">
        <v>Arq, Inc. (NASDAQGM:ARQ)</v>
      </c>
      <c r="E641" t="str">
        <v>MGM Resorts International (NYSE:MGM)</v>
      </c>
      <c r="F641" t="str">
        <v>Unity Software Inc. (NYSE:U)</v>
      </c>
      <c r="G641" t="str">
        <v>CB Financial Services, Inc. (NASDAQGM:CBFV)</v>
      </c>
      <c r="H641" t="str">
        <v>Hanover Bancorp, Inc. (NASDAQGS:HNVR)</v>
      </c>
      <c r="I641" t="str">
        <v>Eagle Materials Inc. (NYSE:EXP)</v>
      </c>
    </row>
    <row r="642" spans="1:9" x14ac:dyDescent="0.45">
      <c r="A642" t="str">
        <v>Astrana Health, Inc. (NASDAQCM:ASTH)</v>
      </c>
      <c r="B642" t="str">
        <v>Albany International Corp. (NYSE:AIN)</v>
      </c>
      <c r="C642" t="str">
        <v>BlackRock Municipal Income Fund, Inc. (NYSE:MUI)</v>
      </c>
      <c r="D642" t="str">
        <v>Arteris, Inc. (NASDAQGM:AIP)</v>
      </c>
      <c r="E642" t="str">
        <v>Midland States Bancorp, Inc. (NASDAQGS:MSBI)</v>
      </c>
      <c r="F642" t="str">
        <v>USA Compression Partners, LP (NYSE:USAC)</v>
      </c>
      <c r="G642" t="str">
        <v>CBRE Group, Inc. (NYSE:CBRE)</v>
      </c>
      <c r="H642" t="str">
        <v>HashiCorp, Inc. (NASDAQGS:HCP)</v>
      </c>
      <c r="I642" t="str">
        <v>eBay Inc. (NASDAQGS:EBAY)</v>
      </c>
    </row>
    <row r="643" spans="1:9" x14ac:dyDescent="0.45">
      <c r="A643" t="str">
        <v>AstroNova, Inc. (NASDAQGM:ALOT)</v>
      </c>
      <c r="B643" t="str">
        <v>Albertsons Companies, Inc. (NYSE:ACI)</v>
      </c>
      <c r="C643" t="str">
        <v>BlackRock Municipal Income Trust (NYSE:BFK)</v>
      </c>
      <c r="D643" t="str">
        <v>Artivion, Inc. (NYSE:AORT)</v>
      </c>
      <c r="E643" t="str">
        <v>Miller Industries, Inc. (NYSE:MLR)</v>
      </c>
      <c r="F643" t="str">
        <v>Utah Medical Products, Inc. (NASDAQGS:UTMD)</v>
      </c>
      <c r="G643" t="str">
        <v>CDW Corporation (NASDAQGS:CDW)</v>
      </c>
      <c r="H643" t="str">
        <v>HealthEquity, Inc. (NASDAQGS:HQY)</v>
      </c>
      <c r="I643" t="str">
        <v>ECB Bancorp, Inc. (NASDAQCM:ECBK)</v>
      </c>
    </row>
    <row r="644" spans="1:9" x14ac:dyDescent="0.45">
      <c r="A644" t="str">
        <v>AT&amp;T Inc. (NYSE:T)</v>
      </c>
      <c r="B644" t="str">
        <v>Alexander &amp; Baldwin, Inc. (NYSE:ALEX)</v>
      </c>
      <c r="C644" t="str">
        <v>BlackRock MuniHoldings New Jersey Quality Fund, Inc. (NYSE:MUJ)</v>
      </c>
      <c r="D644" t="str">
        <v>Asbury Automotive Group, Inc. (NYSE:ABG)</v>
      </c>
      <c r="E644" t="str">
        <v>Mirum Pharmaceuticals, Inc. (NASDAQGM:MIRM)</v>
      </c>
      <c r="F644" t="str">
        <v>Valero Energy Corporation (NYSE:VLO)</v>
      </c>
      <c r="G644" t="str">
        <v>Centene Corporation (NYSE:CNC)</v>
      </c>
      <c r="H644" t="str">
        <v>Heartland Financial USA, Inc. (NASDAQGS:HTLF)</v>
      </c>
      <c r="I644" t="str">
        <v>Edgewell Personal Care Company (NYSE:EPC)</v>
      </c>
    </row>
    <row r="645" spans="1:9" x14ac:dyDescent="0.45">
      <c r="A645" t="str">
        <v>ATI Inc. (NYSE:ATI)</v>
      </c>
      <c r="B645" t="str">
        <v>Alexandria Real Estate Equities, Inc. (NYSE:ARE)</v>
      </c>
      <c r="C645" t="str">
        <v>BlackRock MuniVest Fund, Inc. (NYSE:MVF)</v>
      </c>
      <c r="D645" t="str">
        <v>Aspen Aerogels, Inc. (NYSE:ASPN)</v>
      </c>
      <c r="E645" t="str">
        <v>Mister Car Wash, Inc. (NYSE:MCW)</v>
      </c>
      <c r="F645" t="str">
        <v>VEON Ltd. (NASDAQCM:VEON)</v>
      </c>
      <c r="G645" t="str">
        <v>Central Pacific Financial Corp. (NYSE:CPF)</v>
      </c>
      <c r="H645" t="str">
        <v>Hecla Mining Company (NYSE:HL)</v>
      </c>
      <c r="I645" t="str">
        <v>Edwards Lifesciences Corporation (NYSE:EW)</v>
      </c>
    </row>
    <row r="646" spans="1:9" x14ac:dyDescent="0.45">
      <c r="A646" t="str">
        <v>Atlantica Sustainable Infrastructure plc (NASDAQGS:AY)</v>
      </c>
      <c r="B646" t="str">
        <v>Alibaba Group Holding Limited (NYSE:BABA)</v>
      </c>
      <c r="C646" t="str">
        <v>BlackRock MuniYield Fund, Inc. (NYSE:MYD)</v>
      </c>
      <c r="D646" t="str">
        <v>Astec Industries, Inc. (NASDAQGS:ASTE)</v>
      </c>
      <c r="E646" t="str">
        <v>Mistras Group, Inc. (NYSE:MG)</v>
      </c>
      <c r="F646" t="str">
        <v>Veracyte, Inc. (NASDAQGM:VCYT)</v>
      </c>
      <c r="G646" t="str">
        <v>CEVA, Inc. (NASDAQGS:CEVA)</v>
      </c>
      <c r="H646" t="str">
        <v>Hercules Capital, Inc. (NYSE:HTGC)</v>
      </c>
      <c r="I646" t="str">
        <v>eGain Corporation (NASDAQCM:EGAN)</v>
      </c>
    </row>
    <row r="647" spans="1:9" x14ac:dyDescent="0.45">
      <c r="A647" t="str">
        <v>Atmos Energy Corporation (NYSE:ATO)</v>
      </c>
      <c r="B647" t="str">
        <v>ALLETE, Inc. (NYSE:ALE)</v>
      </c>
      <c r="C647" t="str">
        <v>BlackRock MuniYield Michigan Quality Fund, Inc. (NYSE:MIY)</v>
      </c>
      <c r="D647" t="str">
        <v>Astrana Health, Inc. (NASDAQCM:ASTH)</v>
      </c>
      <c r="E647" t="str">
        <v>National Fuel Gas Company (NYSE:NFG)</v>
      </c>
      <c r="F647" t="str">
        <v>Veralto Corporation (NYSE:VLTO)</v>
      </c>
      <c r="G647" t="str">
        <v>Chain Bridge Bancorp, Inc. (NYSE:CBNA)</v>
      </c>
      <c r="H647" t="str">
        <v>Heritage Insurance Holdings, Inc. (NYSE:HRTG)</v>
      </c>
      <c r="I647" t="str">
        <v>Enphase Energy, Inc. (NASDAQGM:ENPH)</v>
      </c>
    </row>
    <row r="648" spans="1:9" x14ac:dyDescent="0.45">
      <c r="A648" t="str">
        <v>Atour Lifestyle Holdings Limited (NASDAQGS:ATAT)</v>
      </c>
      <c r="B648" t="str">
        <v>Allient Inc. (NASDAQGM:ALNT)</v>
      </c>
      <c r="C648" t="str">
        <v>BlackRock MuniYield New York Quality Fund, Inc. (NYSE:MYN)</v>
      </c>
      <c r="D648" t="str">
        <v>AstroNova, Inc. (NASDAQGM:ALOT)</v>
      </c>
      <c r="E648" t="str">
        <v>Navient Corporation (NASDAQGS:NAVI)</v>
      </c>
      <c r="F648" t="str">
        <v>Victoria's Secret &amp; Co. (NYSE:VSCO)</v>
      </c>
      <c r="G648" t="str">
        <v>Chicago Atlantic Real Estate Finance, Inc. (NASDAQGM:REFI)</v>
      </c>
      <c r="H648" t="str">
        <v>Hexcel Corporation (NYSE:HXL)</v>
      </c>
      <c r="I648" t="str">
        <v>EOG Resources, Inc. (NYSE:EOG)</v>
      </c>
    </row>
    <row r="649" spans="1:9" x14ac:dyDescent="0.45">
      <c r="A649" t="str">
        <v>Auburn National Bancorporation, Inc. (NASDAQGM:AUBN)</v>
      </c>
      <c r="B649" t="str">
        <v>Alpine Income Property Trust, Inc. (NYSE:PINE)</v>
      </c>
      <c r="C649" t="str">
        <v>BlackRock TCP Capital Corp. (NASDAQGS:TCPC)</v>
      </c>
      <c r="D649" t="str">
        <v>AT&amp;T Inc. (NYSE:T)</v>
      </c>
      <c r="E649" t="str">
        <v>NBT Bancorp Inc. (NASDAQGS:NBTB)</v>
      </c>
      <c r="F649" t="str">
        <v>Viking Holdings Ltd (NYSE:VIK)</v>
      </c>
      <c r="G649" t="str">
        <v>Cincinnati Financial Corporation (NASDAQGS:CINF)</v>
      </c>
      <c r="H649" t="str">
        <v>Hilton Grand Vacations Inc. (NYSE:HGV)</v>
      </c>
      <c r="I649" t="str">
        <v>Epsilon Energy Ltd. (NASDAQGM:EPSN)</v>
      </c>
    </row>
    <row r="650" spans="1:9" x14ac:dyDescent="0.45">
      <c r="A650" t="str">
        <v>AudioCodes Ltd. (NASDAQGS:AUDC)</v>
      </c>
      <c r="B650" t="str">
        <v>Amazon.com, Inc. (NASDAQGS:AMZN)</v>
      </c>
      <c r="C650" t="str">
        <v>Blackstone Inc. (NYSE:BX)</v>
      </c>
      <c r="D650" t="str">
        <v>ATI Inc. (NYSE:ATI)</v>
      </c>
      <c r="E650" t="str">
        <v>News Corporation (NASDAQGS:NWSA)</v>
      </c>
      <c r="F650" t="str">
        <v>Vimeo, Inc. (NASDAQGS:VMEO)</v>
      </c>
      <c r="G650" t="str">
        <v>Cinemark Holdings, Inc. (NYSE:CNK)</v>
      </c>
      <c r="H650" t="str">
        <v>HireQuest, Inc. (NASDAQCM:HQI)</v>
      </c>
      <c r="I650" t="str">
        <v>Equitable Holdings, Inc. (NYSE:EQH)</v>
      </c>
    </row>
    <row r="651" spans="1:9" x14ac:dyDescent="0.45">
      <c r="A651" t="str">
        <v>Avient Corporation (NYSE:AVNT)</v>
      </c>
      <c r="B651" t="str">
        <v>Amcor plc (NYSE:AMCR)</v>
      </c>
      <c r="C651" t="str">
        <v>BorgWarner Inc. (NYSE:BWA)</v>
      </c>
      <c r="D651" t="str">
        <v>Atlantica Sustainable Infrastructure plc (NASDAQGS:AY)</v>
      </c>
      <c r="E651" t="str">
        <v>Nexa Resources S.A. (NYSE:NEXA)</v>
      </c>
      <c r="F651" t="str">
        <v>Vital Energy, Inc. (NYSE:VTLE)</v>
      </c>
      <c r="G651" t="str">
        <v>Cirrus Logic, Inc. (NASDAQGS:CRUS)</v>
      </c>
      <c r="H651" t="str">
        <v>Hyatt Hotels Corporation (NYSE:H)</v>
      </c>
      <c r="I651" t="str">
        <v>ESSA Bancorp, Inc. (NASDAQGS:ESSA)</v>
      </c>
    </row>
    <row r="652" spans="1:9" x14ac:dyDescent="0.45">
      <c r="A652" t="str">
        <v>Avista Corporation (NYSE:AVA)</v>
      </c>
      <c r="B652" t="str">
        <v>Amdocs Limited (NASDAQGS:DOX)</v>
      </c>
      <c r="C652" t="str">
        <v>Bowlero Corp. (NYSE:BOWL)</v>
      </c>
      <c r="D652" t="str">
        <v>Atmos Energy Corporation (NYSE:ATO)</v>
      </c>
      <c r="E652" t="str">
        <v>Nextracker Inc. (NASDAQGS:NXT)</v>
      </c>
      <c r="F652" t="str">
        <v>Vulcan Materials Company (NYSE:VMC)</v>
      </c>
      <c r="G652" t="str">
        <v>Citizens Community Bancorp, Inc. (NASDAQGM:CZWI)</v>
      </c>
      <c r="H652" t="str">
        <v>Impinj, Inc. (NASDAQGS:PI)</v>
      </c>
      <c r="I652" t="str">
        <v>Etsy, Inc. (NASDAQGS:ETSY)</v>
      </c>
    </row>
    <row r="653" spans="1:9" x14ac:dyDescent="0.45">
      <c r="A653" t="str">
        <v>AXIS Capital Holdings Limited (NYSE:AXS)</v>
      </c>
      <c r="B653" t="str">
        <v>Amedisys, Inc. (NASDAQGS:AMED)</v>
      </c>
      <c r="C653" t="str">
        <v>BrightView Holdings, Inc. (NYSE:BV)</v>
      </c>
      <c r="D653" t="str">
        <v>Atour Lifestyle Holdings Limited (NASDAQGS:ATAT)</v>
      </c>
      <c r="E653" t="str">
        <v>Nordstrom, Inc. (NYSE:JWN)</v>
      </c>
      <c r="F653" t="str">
        <v>Waste Connections, Inc. (NYSE:WCN)</v>
      </c>
      <c r="G653" t="str">
        <v>Citizens Financial Group, Inc. (NYSE:CFG)</v>
      </c>
      <c r="H653" t="str">
        <v>Innoviva, Inc. (NASDAQGS:INVA)</v>
      </c>
      <c r="I653" t="str">
        <v>European Wax Center, Inc. (NASDAQGS:EWCZ)</v>
      </c>
    </row>
    <row r="654" spans="1:9" x14ac:dyDescent="0.45">
      <c r="A654" t="str">
        <v>Axon Enterprise, Inc. (NASDAQGS:AXON)</v>
      </c>
      <c r="B654" t="str">
        <v>Ameresco, Inc. (NYSE:AMRC)</v>
      </c>
      <c r="C654" t="str">
        <v>Broadcom Inc. (NASDAQGS:AVGO)</v>
      </c>
      <c r="D654" t="str">
        <v>AtriCure, Inc. (NASDAQGM:ATRC)</v>
      </c>
      <c r="E654" t="str">
        <v>Northfield Bancorp, Inc. (Staten Island, NY) (NASDAQGS:NFBK)</v>
      </c>
      <c r="F654" t="str">
        <v>Wayfair Inc. (NYSE:W)</v>
      </c>
      <c r="G654" t="str">
        <v>Clear Secure, Inc. (NYSE:YOU)</v>
      </c>
      <c r="H654" t="str">
        <v>Inseego Corp. (NASDAQGS:INSG)</v>
      </c>
      <c r="I654" t="str">
        <v>Everest Group, Ltd. (NYSE:EG)</v>
      </c>
    </row>
    <row r="655" spans="1:9" x14ac:dyDescent="0.45">
      <c r="A655" t="str">
        <v>Baidu, Inc. (NASDAQGS:BIDU)</v>
      </c>
      <c r="B655" t="str">
        <v>American Airlines Group Inc. (NASDAQGS:AAL)</v>
      </c>
      <c r="C655" t="str">
        <v>Broadridge Financial Solutions, Inc. (NYSE:BR)</v>
      </c>
      <c r="D655" t="str">
        <v>Auburn National Bancorporation, Inc. (NASDAQGM:AUBN)</v>
      </c>
      <c r="E655" t="str">
        <v>NorthWestern Energy Group, Inc. (NASDAQGS:NWE)</v>
      </c>
      <c r="F655" t="str">
        <v>Winmark Corporation (NASDAQGM:WINA)</v>
      </c>
      <c r="G655" t="str">
        <v>Clearwater Analytics Holdings, Inc. (NYSE:CWAN)</v>
      </c>
      <c r="H655" t="str">
        <v>Intapp, Inc. (NASDAQGS:INTA)</v>
      </c>
      <c r="I655" t="str">
        <v>eXp World Holdings, Inc. (NASDAQGM:EXPI)</v>
      </c>
    </row>
    <row r="656" spans="1:9" x14ac:dyDescent="0.45">
      <c r="A656" t="str">
        <v>Bank of America Corporation (NYSE:BAC)</v>
      </c>
      <c r="B656" t="str">
        <v>American Axle &amp; Manufacturing Holdings, Inc. (NYSE:AXL)</v>
      </c>
      <c r="C656" t="str">
        <v>Brookdale Senior Living Inc. (NYSE:BKD)</v>
      </c>
      <c r="D656" t="str">
        <v>AudioCodes Ltd. (NASDAQGS:AUDC)</v>
      </c>
      <c r="E656" t="str">
        <v>NOV Inc. (NYSE:NOV)</v>
      </c>
      <c r="F656" t="str">
        <v>WNS (Holdings) Limited (NYSE:WNS)</v>
      </c>
      <c r="G656" t="str">
        <v>Clearway Energy, Inc. (NYSE:CWEN.A)</v>
      </c>
      <c r="H656" t="str">
        <v>Intercontinental Exchange, Inc. (NYSE:ICE)</v>
      </c>
      <c r="I656" t="str">
        <v>Farmers National Banc Corp. (NASDAQCM:FMNB)</v>
      </c>
    </row>
    <row r="657" spans="1:9" x14ac:dyDescent="0.45">
      <c r="A657" t="str">
        <v>BayCom Corp (NASDAQGS:BCML)</v>
      </c>
      <c r="B657" t="str">
        <v>American Coastal Insurance Corporation (NASDAQCM:ACIC)</v>
      </c>
      <c r="C657" t="str">
        <v>BTC Digital Ltd. (NASDAQCM:BTCT)</v>
      </c>
      <c r="D657" t="str">
        <v>Aurinia Pharmaceuticals Inc. (NASDAQGM:AUPH)</v>
      </c>
      <c r="E657" t="str">
        <v>Novanta Inc. (NASDAQGS:NOVT)</v>
      </c>
      <c r="F657" t="str">
        <v>Wyndham Hotels &amp; Resorts, Inc. (NYSE:WH)</v>
      </c>
      <c r="G657" t="str">
        <v>Cloudflare, Inc. (NYSE:NET)</v>
      </c>
      <c r="H657" t="str">
        <v>Invesco Mortgage Capital Inc. (NYSE:IVR)</v>
      </c>
      <c r="I657" t="str">
        <v>FedEx Corporation (NYSE:FDX)</v>
      </c>
    </row>
    <row r="658" spans="1:9" x14ac:dyDescent="0.45">
      <c r="A658" t="str">
        <v>BayFirst Financial Corp. (NASDAQCM:BAFN)</v>
      </c>
      <c r="B658" t="str">
        <v>American Express Company (NYSE:AXP)</v>
      </c>
      <c r="C658" t="str">
        <v>C.H. Robinson Worldwide, Inc. (NASDAQGS:CHRW)</v>
      </c>
      <c r="D658" t="str">
        <v>Aveanna Healthcare Holdings Inc. (NASDAQGS:AVAH)</v>
      </c>
      <c r="E658" t="str">
        <v>Nu Holdings Ltd. (NYSE:NU)</v>
      </c>
      <c r="F658" t="str">
        <v>Wynn Resorts, Limited (NASDAQGS:WYNN)</v>
      </c>
      <c r="G658" t="str">
        <v>CME Group Inc. (NASDAQGS:CME)</v>
      </c>
      <c r="H658" t="str">
        <v>Kaiser Aluminum Corporation (NASDAQGS:KALU)</v>
      </c>
      <c r="I658" t="str">
        <v>Fifth Third Bancorp (NASDAQGS:FITB)</v>
      </c>
    </row>
    <row r="659" spans="1:9" x14ac:dyDescent="0.45">
      <c r="A659" t="str">
        <v>BCB Bancorp, Inc. (NASDAQGM:BCBP)</v>
      </c>
      <c r="B659" t="str">
        <v>American Public Education, Inc. (NASDAQGS:APEI)</v>
      </c>
      <c r="C659" t="str">
        <v>Cable One, Inc. (NYSE:CABO)</v>
      </c>
      <c r="D659" t="str">
        <v>Avient Corporation (NYSE:AVNT)</v>
      </c>
      <c r="E659" t="str">
        <v>Nuveen Floating Rate Income Fund (NYSE:JFR)</v>
      </c>
      <c r="F659" t="str">
        <v>Zeta Global Holdings Corp. (NYSE:ZETA)</v>
      </c>
      <c r="G659" t="str">
        <v>CMS Energy Corporation (NYSE:CMS)</v>
      </c>
      <c r="H659" t="str">
        <v>KB Home (NYSE:KBH)</v>
      </c>
      <c r="I659" t="str">
        <v>First Capital, Inc. (NASDAQCM:FCAP)</v>
      </c>
    </row>
    <row r="660" spans="1:9" x14ac:dyDescent="0.45">
      <c r="A660" t="str">
        <v>Becton, Dickinson and Company (NYSE:BDX)</v>
      </c>
      <c r="B660" t="str">
        <v>American States Water Company (NYSE:AWR)</v>
      </c>
      <c r="C660" t="str">
        <v>California Resources Corporation (NYSE:CRC)</v>
      </c>
      <c r="D660" t="str">
        <v>Avista Corporation (NYSE:AVA)</v>
      </c>
      <c r="E660" t="str">
        <v>NV5 Global, Inc. (NASDAQGS:NVEE)</v>
      </c>
      <c r="F660" t="str">
        <v>Zscaler, Inc. (NASDAQGS:ZS)</v>
      </c>
      <c r="G660" t="str">
        <v>CNB Financial Corporation (NASDAQGS:CCNE)</v>
      </c>
      <c r="H660" t="str">
        <v>Keysight Technologies, Inc. (NYSE:KEYS)</v>
      </c>
      <c r="I660" t="str">
        <v>First Financial Corporation (NASDAQGS:THFF)</v>
      </c>
    </row>
    <row r="661" spans="1:9" x14ac:dyDescent="0.45">
      <c r="A661" t="str">
        <v>Belden Inc. (NYSE:BDC)</v>
      </c>
      <c r="B661" t="str">
        <v>American Woodmark Corporation (NASDAQGS:AMWD)</v>
      </c>
      <c r="C661" t="str">
        <v>Camtek Ltd. (NASDAQGM:CAMT)</v>
      </c>
      <c r="D661" t="str">
        <v>AXIS Capital Holdings Limited (NYSE:AXS)</v>
      </c>
      <c r="E661" t="str">
        <v>NVR, Inc. (NYSE:NVR)</v>
      </c>
      <c r="F661" t="str">
        <v>a.k.a. Brands Holding Corp. (NYSE:AKA)</v>
      </c>
      <c r="G661" t="str">
        <v>Coeur Mining, Inc. (NYSE:CDE)</v>
      </c>
      <c r="H661" t="str">
        <v>Kilroy Realty Corporation (NYSE:KRC)</v>
      </c>
      <c r="I661" t="str">
        <v>First Seacoast Bancorp, Inc. (NASDAQCM:FSEA)</v>
      </c>
    </row>
    <row r="662" spans="1:9" x14ac:dyDescent="0.45">
      <c r="A662" t="str">
        <v>Benchmark Electronics, Inc. (NYSE:BHE)</v>
      </c>
      <c r="B662" t="str">
        <v>AMERISAFE, Inc. (NASDAQGS:AMSF)</v>
      </c>
      <c r="C662" t="str">
        <v>Cantaloupe, Inc. (NASDAQGS:CTLP)</v>
      </c>
      <c r="D662" t="str">
        <v>Axogen, Inc. (NASDAQCM:AXGN)</v>
      </c>
      <c r="E662" t="str">
        <v>Oaktree Specialty Lending Corporation (NASDAQGS:OCSL)</v>
      </c>
      <c r="F662" t="str">
        <v>A2Z Cust2Mate Solutions Corp. (NASDAQCM:AZ)</v>
      </c>
      <c r="G662" t="str">
        <v>Cohen &amp; Steers Infrastructure Fund, Inc (NYSE:UTF)</v>
      </c>
      <c r="H662" t="str">
        <v>Kinetik Holdings Inc. (NYSE:KNTK)</v>
      </c>
      <c r="I662" t="str">
        <v>First US Bancshares, Inc. (NASDAQCM:FUSB)</v>
      </c>
    </row>
    <row r="663" spans="1:9" x14ac:dyDescent="0.45">
      <c r="A663" t="str">
        <v>Berkshire Hathaway Inc. (NYSE:BRK.A)</v>
      </c>
      <c r="B663" t="str">
        <v>Ames National Corporation (NASDAQCM:ATLO)</v>
      </c>
      <c r="C663" t="str">
        <v>Capital City Bank Group, Inc. (NASDAQGS:CCBG)</v>
      </c>
      <c r="D663" t="str">
        <v>Axon Enterprise, Inc. (NASDAQGS:AXON)</v>
      </c>
      <c r="E663" t="str">
        <v>OceanFirst Financial Corp. (NASDAQGS:OCFC)</v>
      </c>
      <c r="F663" t="str">
        <v>Abrdn Life Sciences Investors (NYSE:HQL)</v>
      </c>
      <c r="G663" t="str">
        <v>Coherent Corp. (NYSE:COHR)</v>
      </c>
      <c r="H663" t="str">
        <v>Knowles Corporation (NYSE:KN)</v>
      </c>
      <c r="I663" t="str">
        <v>Ford Motor Company (NYSE:F)</v>
      </c>
    </row>
    <row r="664" spans="1:9" x14ac:dyDescent="0.45">
      <c r="A664" t="str">
        <v>Berkshire Hills Bancorp, Inc. (NYSE:BHLB)</v>
      </c>
      <c r="B664" t="str">
        <v>Amphenol Corporation (NYSE:APH)</v>
      </c>
      <c r="C664" t="str">
        <v>CareDx, Inc (NASDAQGM:CDNA)</v>
      </c>
      <c r="D664" t="str">
        <v>Baidu, Inc. (NASDAQGS:BIDU)</v>
      </c>
      <c r="E664" t="str">
        <v>Okta, Inc. (NASDAQGS:OKTA)</v>
      </c>
      <c r="F664" t="str">
        <v>Adeia Inc. (NASDAQGS:ADEA)</v>
      </c>
      <c r="G664" t="str">
        <v>Colgate-Palmolive Company (NYSE:CL)</v>
      </c>
      <c r="H664" t="str">
        <v>Krispy Kreme, Inc. (NASDAQGS:DNUT)</v>
      </c>
      <c r="I664" t="str">
        <v>Forrester Research, Inc. (NASDAQGS:FORR)</v>
      </c>
    </row>
    <row r="665" spans="1:9" x14ac:dyDescent="0.45">
      <c r="A665" t="str">
        <v>Best Buy Co., Inc. (NYSE:BBY)</v>
      </c>
      <c r="B665" t="str">
        <v>Amplitude, Inc. (NASDAQCM:AMPL)</v>
      </c>
      <c r="C665" t="str">
        <v>Carlisle Companies Incorporated (NYSE:CSL)</v>
      </c>
      <c r="D665" t="str">
        <v>BayCom Corp (NASDAQGS:BCML)</v>
      </c>
      <c r="E665" t="str">
        <v>Old Point Financial Corporation (NASDAQCM:OPOF)</v>
      </c>
      <c r="F665" t="str">
        <v>Advanced Drainage Systems, Inc. (NYSE:WMS)</v>
      </c>
      <c r="G665" t="str">
        <v>Compass, Inc. (NYSE:COMP)</v>
      </c>
      <c r="H665" t="str">
        <v>Landmark Bancorp, Inc. (NASDAQGM:LARK)</v>
      </c>
      <c r="I665" t="str">
        <v>Fortive Corporation (NYSE:FTV)</v>
      </c>
    </row>
    <row r="666" spans="1:9" x14ac:dyDescent="0.45">
      <c r="A666" t="str">
        <v>Betterware de México, S.A.P.I. de C.V. (NYSE:BWMX)</v>
      </c>
      <c r="B666" t="str">
        <v>Amtech Systems, Inc. (NASDAQGS:ASYS)</v>
      </c>
      <c r="C666" t="str">
        <v>Carrier Global Corporation (NYSE:CARR)</v>
      </c>
      <c r="D666" t="str">
        <v>BayFirst Financial Corp. (NASDAQCM:BAFN)</v>
      </c>
      <c r="E666" t="str">
        <v>ON Semiconductor Corporation (NASDAQGS:ON)</v>
      </c>
      <c r="F666" t="str">
        <v>AerCap Holdings N.V. (NYSE:AER)</v>
      </c>
      <c r="G666" t="str">
        <v>Confluent, Inc. (NASDAQGS:CFLT)</v>
      </c>
      <c r="H666" t="str">
        <v>LendingTree, Inc. (NASDAQGS:TREE)</v>
      </c>
      <c r="I666" t="str">
        <v>Franklin Electric Co., Inc. (NASDAQGS:FELE)</v>
      </c>
    </row>
    <row r="667" spans="1:9" x14ac:dyDescent="0.45">
      <c r="A667" t="str">
        <v>BGC Group, Inc. (NASDAQGS:BGC)</v>
      </c>
      <c r="B667" t="str">
        <v>Annaly Capital Management, Inc. (NYSE:NLY)</v>
      </c>
      <c r="C667" t="str">
        <v>Catalyst Bancorp, Inc. (NASDAQCM:CLST)</v>
      </c>
      <c r="D667" t="str">
        <v>BCB Bancorp, Inc. (NASDAQGM:BCBP)</v>
      </c>
      <c r="E667" t="str">
        <v>Option Care Health, Inc. (NASDAQGS:OPCH)</v>
      </c>
      <c r="F667" t="str">
        <v>AeroVironment, Inc. (NASDAQGS:AVAV)</v>
      </c>
      <c r="G667" t="str">
        <v>CONMED Corporation (NYSE:CNMD)</v>
      </c>
      <c r="H667" t="str">
        <v>Lesaka Technologies, Inc. (NASDAQGS:LSAK)</v>
      </c>
      <c r="I667" t="str">
        <v>General Electric Company (NYSE:GE)</v>
      </c>
    </row>
    <row r="668" spans="1:9" x14ac:dyDescent="0.45">
      <c r="A668" t="str">
        <v>Biogen Inc. (NASDAQGS:BIIB)</v>
      </c>
      <c r="B668" t="str">
        <v>APA Corporation (NASDAQGS:APA)</v>
      </c>
      <c r="C668" t="str">
        <v>CAVA Group, Inc. (NYSE:CAVA)</v>
      </c>
      <c r="D668" t="str">
        <v>Becton, Dickinson and Company (NYSE:BDX)</v>
      </c>
      <c r="E668" t="str">
        <v>Organon &amp; Co. (NYSE:OGN)</v>
      </c>
      <c r="F668" t="str">
        <v>AerSale Corporation (NASDAQCM:ASLE)</v>
      </c>
      <c r="G668" t="str">
        <v>Consensus Cloud Solutions, Inc. (NASDAQGS:CCSI)</v>
      </c>
      <c r="H668" t="str">
        <v>Live Nation Entertainment, Inc. (NYSE:LYV)</v>
      </c>
      <c r="I668" t="str">
        <v>Genpact Limited (NYSE:G)</v>
      </c>
    </row>
    <row r="669" spans="1:9" x14ac:dyDescent="0.45">
      <c r="A669" t="str">
        <v>biote Corp. (NASDAQGM:BTMD)</v>
      </c>
      <c r="B669" t="str">
        <v>Apple Inc. (NASDAQGS:AAPL)</v>
      </c>
      <c r="C669" t="str">
        <v>CB Financial Services, Inc. (NASDAQGM:CBFV)</v>
      </c>
      <c r="D669" t="str">
        <v>Belden Inc. (NYSE:BDC)</v>
      </c>
      <c r="E669" t="str">
        <v>Oshkosh Corporation (NYSE:OSK)</v>
      </c>
      <c r="F669" t="str">
        <v>Affiliated Managers Group, Inc. (NYSE:AMG)</v>
      </c>
      <c r="G669" t="str">
        <v>Corcept Therapeutics Incorporated (NASDAQCM:CORT)</v>
      </c>
      <c r="H669" t="str">
        <v>Lowe's Companies, Inc. (NYSE:LOW)</v>
      </c>
      <c r="I669" t="str">
        <v>Genuine Parts Company (NYSE:GPC)</v>
      </c>
    </row>
    <row r="670" spans="1:9" x14ac:dyDescent="0.45">
      <c r="A670" t="str">
        <v>Black Stone Minerals, L.P. (NYSE:BSM)</v>
      </c>
      <c r="B670" t="str">
        <v>AptarGroup, Inc. (NYSE:ATR)</v>
      </c>
      <c r="C670" t="str">
        <v>Centene Corporation (NYSE:CNC)</v>
      </c>
      <c r="D670" t="str">
        <v>Benchmark Electronics, Inc. (NYSE:BHE)</v>
      </c>
      <c r="E670" t="str">
        <v>PACS Group, Inc. (NYSE:PACS)</v>
      </c>
      <c r="F670" t="str">
        <v>Afya Limited (NASDAQGS:AFYA)</v>
      </c>
      <c r="G670" t="str">
        <v>CoreCard Corporation (NYSE:CCRD)</v>
      </c>
      <c r="H670" t="str">
        <v>Mach Natural Resources LP (NYSE:MNR)</v>
      </c>
      <c r="I670" t="str">
        <v>Gibraltar Industries, Inc. (NASDAQGS:ROCK)</v>
      </c>
    </row>
    <row r="671" spans="1:9" x14ac:dyDescent="0.45">
      <c r="A671" t="str">
        <v>BlackRock Municipal Income Fund, Inc. (NYSE:MUI)</v>
      </c>
      <c r="B671" t="str">
        <v>ArcBest Corporation (NASDAQGS:ARCB)</v>
      </c>
      <c r="C671" t="str">
        <v>CEVA, Inc. (NASDAQGS:CEVA)</v>
      </c>
      <c r="D671" t="str">
        <v>Berkshire Hills Bancorp, Inc. (NYSE:BHLB)</v>
      </c>
      <c r="E671" t="str">
        <v>Papa John's International, Inc. (NASDAQGS:PZZA)</v>
      </c>
      <c r="F671" t="str">
        <v>Air T, Inc. (NASDAQCM:AIRT)</v>
      </c>
      <c r="G671" t="str">
        <v>Costco Wholesale Corporation (NASDAQGS:COST)</v>
      </c>
      <c r="H671" t="str">
        <v>Manitex International, Inc. (NASDAQCM:MNTX)</v>
      </c>
      <c r="I671" t="str">
        <v>Global Business Travel Group, Inc. (NYSE:GBTG)</v>
      </c>
    </row>
    <row r="672" spans="1:9" x14ac:dyDescent="0.45">
      <c r="A672" t="str">
        <v>BlackRock Municipal Income Trust (NYSE:BFK)</v>
      </c>
      <c r="B672" t="str">
        <v>Ares Management Corporation (NYSE:ARES)</v>
      </c>
      <c r="C672" t="str">
        <v>Chain Bridge Bancorp, Inc. (NYSE:CBNA)</v>
      </c>
      <c r="D672" t="str">
        <v>Best Buy Co., Inc. (NYSE:BBY)</v>
      </c>
      <c r="E672" t="str">
        <v>Peakstone Realty Trust (NYSE:PKST)</v>
      </c>
      <c r="F672" t="str">
        <v>Airbnb, Inc. (NASDAQGS:ABNB)</v>
      </c>
      <c r="G672" t="str">
        <v>Coursera, Inc. (NYSE:COUR)</v>
      </c>
      <c r="H672" t="str">
        <v>Masco Corporation (NYSE:MAS)</v>
      </c>
      <c r="I672" t="str">
        <v>Globe Life Inc. (NYSE:GL)</v>
      </c>
    </row>
    <row r="673" spans="1:9" x14ac:dyDescent="0.45">
      <c r="A673" t="str">
        <v>BlackRock MuniHoldings New Jersey Quality Fund, Inc. (NYSE:MUJ)</v>
      </c>
      <c r="B673" t="str">
        <v>Arm Holdings plc (NASDAQGS:ARM)</v>
      </c>
      <c r="C673" t="str">
        <v>Check Point Software Technologies Ltd. (NASDAQGS:CHKP)</v>
      </c>
      <c r="D673" t="str">
        <v>Betterware de México, S.A.P.I. de C.V. (NYSE:BWMX)</v>
      </c>
      <c r="E673" t="str">
        <v>Peapack-Gladstone Financial Corporation (NASDAQGS:PGC)</v>
      </c>
      <c r="F673" t="str">
        <v>Alpha and Omega Semiconductor Limited (NASDAQGS:AOSL)</v>
      </c>
      <c r="G673" t="str">
        <v>Covenant Logistics Group, Inc. (NYSE:CVLG)</v>
      </c>
      <c r="H673" t="str">
        <v>Materialise NV (NASDAQGS:MTLS)</v>
      </c>
      <c r="I673" t="str">
        <v>Gogo Inc. (NASDAQGS:GOGO)</v>
      </c>
    </row>
    <row r="674" spans="1:9" x14ac:dyDescent="0.45">
      <c r="A674" t="str">
        <v>BlackRock MuniVest Fund, Inc. (NYSE:MVF)</v>
      </c>
      <c r="B674" t="str">
        <v>ARMOUR Residential REIT, Inc. (NYSE:ARR)</v>
      </c>
      <c r="C674" t="str">
        <v>Chicago Atlantic Real Estate Finance, Inc. (NASDAQGM:REFI)</v>
      </c>
      <c r="D674" t="str">
        <v>BGC Group, Inc. (NASDAQGS:BGC)</v>
      </c>
      <c r="E674" t="str">
        <v>Pediatrix Medical Group, Inc. (NYSE:MD)</v>
      </c>
      <c r="F674" t="str">
        <v>Alphatec Holdings, Inc. (NASDAQGS:ATEC)</v>
      </c>
      <c r="G674" t="str">
        <v>Crane Company (NYSE:CR)</v>
      </c>
      <c r="H674" t="str">
        <v>McCormick &amp; Company, Incorporated (NYSE:MKC)</v>
      </c>
      <c r="I674" t="str">
        <v>Golden Entertainment, Inc. (NASDAQGM:GDEN)</v>
      </c>
    </row>
    <row r="675" spans="1:9" x14ac:dyDescent="0.45">
      <c r="A675" t="str">
        <v>BlackRock MuniYield Fund, Inc. (NYSE:MYD)</v>
      </c>
      <c r="B675" t="str">
        <v>Arq, Inc. (NASDAQGM:ARQ)</v>
      </c>
      <c r="C675" t="str">
        <v>Churchill Downs Incorporated (NASDAQGS:CHDN)</v>
      </c>
      <c r="D675" t="str">
        <v>BigCommerce Holdings, Inc. (NASDAQGM:BIGC)</v>
      </c>
      <c r="E675" t="str">
        <v>Playtika Holding Corp. (NASDAQGS:PLTK)</v>
      </c>
      <c r="F675" t="str">
        <v>Alvotech (NASDAQGM:ALVO)</v>
      </c>
      <c r="G675" t="str">
        <v>Credo Technology Group Holding Ltd (NASDAQGS:CRDO)</v>
      </c>
      <c r="H675" t="str">
        <v>McEwen Mining Inc. (NYSE:MUX)</v>
      </c>
      <c r="I675" t="str">
        <v>Graco Inc. (NYSE:GGG)</v>
      </c>
    </row>
    <row r="676" spans="1:9" x14ac:dyDescent="0.45">
      <c r="A676" t="str">
        <v>BlackRock MuniYield Michigan Quality Fund, Inc. (NYSE:MIY)</v>
      </c>
      <c r="B676" t="str">
        <v>Artivion, Inc. (NYSE:AORT)</v>
      </c>
      <c r="C676" t="str">
        <v>Cincinnati Financial Corporation (NASDAQGS:CINF)</v>
      </c>
      <c r="D676" t="str">
        <v>Biogen Inc. (NASDAQGS:BIIB)</v>
      </c>
      <c r="E676" t="str">
        <v>Portillo's Inc. (NASDAQGS:PTLO)</v>
      </c>
      <c r="F676" t="str">
        <v>American Superconductor Corporation (NASDAQGS:AMSC)</v>
      </c>
      <c r="G676" t="str">
        <v>Crescent Capital BDC, Inc. (NASDAQGM:CCAP)</v>
      </c>
      <c r="H676" t="str">
        <v>Mercury Systems, Inc. (NASDAQGS:MRCY)</v>
      </c>
      <c r="I676" t="str">
        <v>Gulfport Energy Corporation (NYSE:GPOR)</v>
      </c>
    </row>
    <row r="677" spans="1:9" x14ac:dyDescent="0.45">
      <c r="A677" t="str">
        <v>BlackRock MuniYield New York Quality Fund, Inc. (NYSE:MYN)</v>
      </c>
      <c r="B677" t="str">
        <v>Asbury Automotive Group, Inc. (NYSE:ABG)</v>
      </c>
      <c r="C677" t="str">
        <v>Cinemark Holdings, Inc. (NYSE:CNK)</v>
      </c>
      <c r="D677" t="str">
        <v>BioLife Solutions, Inc. (NASDAQCM:BLFS)</v>
      </c>
      <c r="E677" t="str">
        <v>Portman Ridge Finance Corporation (NASDAQGS:PTMN)</v>
      </c>
      <c r="F677" t="str">
        <v>Analog Devices, Inc. (NASDAQGS:ADI)</v>
      </c>
      <c r="G677" t="str">
        <v>Crown Castle Inc. (NYSE:CCI)</v>
      </c>
      <c r="H677" t="str">
        <v>Merit Medical Systems, Inc. (NASDAQGS:MMSI)</v>
      </c>
      <c r="I677" t="str">
        <v>H World Group Limited (NASDAQGS:HTHT)</v>
      </c>
    </row>
    <row r="678" spans="1:9" x14ac:dyDescent="0.45">
      <c r="A678" t="str">
        <v>Blackstone Inc. (NYSE:BX)</v>
      </c>
      <c r="B678" t="str">
        <v>Aspen Aerogels, Inc. (NYSE:ASPN)</v>
      </c>
      <c r="C678" t="str">
        <v>Cirrus Logic, Inc. (NASDAQGS:CRUS)</v>
      </c>
      <c r="D678" t="str">
        <v>biote Corp. (NASDAQGM:BTMD)</v>
      </c>
      <c r="E678" t="str">
        <v>PowerFleet, Inc. (NASDAQGM:AIOT)</v>
      </c>
      <c r="F678" t="str">
        <v>AppFolio, Inc. (NASDAQGM:APPF)</v>
      </c>
      <c r="G678" t="str">
        <v>Crown Holdings, Inc. (NYSE:CCK)</v>
      </c>
      <c r="H678" t="str">
        <v>Methode Electronics, Inc. (NYSE:MEI)</v>
      </c>
      <c r="I678" t="str">
        <v>Halliburton Company (NYSE:HAL)</v>
      </c>
    </row>
    <row r="679" spans="1:9" x14ac:dyDescent="0.45">
      <c r="A679" t="str">
        <v>BorgWarner Inc. (NYSE:BWA)</v>
      </c>
      <c r="B679" t="str">
        <v>Assured Guaranty Ltd. (NYSE:AGO)</v>
      </c>
      <c r="C679" t="str">
        <v>Citizens Community Bancorp, Inc. (NASDAQGM:CZWI)</v>
      </c>
      <c r="D679" t="str">
        <v>Bioventus Inc. (NASDAQGS:BVS)</v>
      </c>
      <c r="E679" t="str">
        <v>Primoris Services Corporation (NYSE:PRIM)</v>
      </c>
      <c r="F679" t="str">
        <v>Applied Industrial Technologies, Inc. (NYSE:AIT)</v>
      </c>
      <c r="G679" t="str">
        <v>CTO Realty Growth, Inc. (NYSE:CTO)</v>
      </c>
      <c r="H679" t="str">
        <v>MFS Charter Income Trust (NYSE:MCR)</v>
      </c>
      <c r="I679" t="str">
        <v>Hamilton Insurance Group, Ltd. (NYSE:HG)</v>
      </c>
    </row>
    <row r="680" spans="1:9" x14ac:dyDescent="0.45">
      <c r="A680" t="str">
        <v>BrightView Holdings, Inc. (NYSE:BV)</v>
      </c>
      <c r="B680" t="str">
        <v>Astec Industries, Inc. (NASDAQGS:ASTE)</v>
      </c>
      <c r="C680" t="str">
        <v>Citizens Financial Group, Inc. (NYSE:CFG)</v>
      </c>
      <c r="D680" t="str">
        <v>Black Stone Minerals, L.P. (NYSE:BSM)</v>
      </c>
      <c r="E680" t="str">
        <v>PVH Corp. (NYSE:PVH)</v>
      </c>
      <c r="F680" t="str">
        <v>Aptiv PLC (NYSE:APTV)</v>
      </c>
      <c r="G680" t="str">
        <v>Cushman &amp; Wakefield plc (NYSE:CWK)</v>
      </c>
      <c r="H680" t="str">
        <v>Middlesex Water Company (NASDAQGS:MSEX)</v>
      </c>
      <c r="I680" t="str">
        <v>Hanmi Financial Corporation (NASDAQGS:HAFC)</v>
      </c>
    </row>
    <row r="681" spans="1:9" x14ac:dyDescent="0.45">
      <c r="A681" t="str">
        <v>Broadcom Inc. (NASDAQGS:AVGO)</v>
      </c>
      <c r="B681" t="str">
        <v>Astrana Health, Inc. (NASDAQCM:ASTH)</v>
      </c>
      <c r="C681" t="str">
        <v>Clear Secure, Inc. (NYSE:YOU)</v>
      </c>
      <c r="D681" t="str">
        <v>BlackRock Municipal Income Fund, Inc. (NYSE:MUI)</v>
      </c>
      <c r="E681" t="str">
        <v>RadNet, Inc. (NASDAQGM:RDNT)</v>
      </c>
      <c r="F681" t="str">
        <v>Arcos Dorados Holdings Inc. (NYSE:ARCO)</v>
      </c>
      <c r="G681" t="str">
        <v>CyberArk Software Ltd. (NASDAQGS:CYBR)</v>
      </c>
      <c r="H681" t="str">
        <v>Miller Industries, Inc. (NYSE:MLR)</v>
      </c>
      <c r="I681" t="str">
        <v>Harley-Davidson, Inc. (NYSE:HOG)</v>
      </c>
    </row>
    <row r="682" spans="1:9" x14ac:dyDescent="0.45">
      <c r="A682" t="str">
        <v>Broadridge Financial Solutions, Inc. (NYSE:BR)</v>
      </c>
      <c r="B682" t="str">
        <v>AstroNova, Inc. (NASDAQGM:ALOT)</v>
      </c>
      <c r="C682" t="str">
        <v>Clearwater Analytics Holdings, Inc. (NYSE:CWAN)</v>
      </c>
      <c r="D682" t="str">
        <v>BlackRock Municipal Income Trust (NYSE:BFK)</v>
      </c>
      <c r="E682" t="str">
        <v>Ralph Lauren Corporation (NYSE:RL)</v>
      </c>
      <c r="F682" t="str">
        <v>Arcosa, Inc. (NYSE:ACA)</v>
      </c>
      <c r="G682" t="str">
        <v>Dave Inc. (NASDAQGM:DAVE)</v>
      </c>
      <c r="H682" t="str">
        <v>Mirum Pharmaceuticals, Inc. (NASDAQGM:MIRM)</v>
      </c>
      <c r="I682" t="str">
        <v>Healthcare Realty Trust Incorporated (NYSE:HR)</v>
      </c>
    </row>
    <row r="683" spans="1:9" x14ac:dyDescent="0.45">
      <c r="A683" t="str">
        <v>Brown &amp; Brown, Inc. (NYSE:BRO)</v>
      </c>
      <c r="B683" t="str">
        <v>AT&amp;T Inc. (NYSE:T)</v>
      </c>
      <c r="C683" t="str">
        <v>Clearway Energy, Inc. (NYSE:CWEN.A)</v>
      </c>
      <c r="D683" t="str">
        <v>BlackRock MuniHoldings New Jersey Quality Fund, Inc. (NYSE:MUJ)</v>
      </c>
      <c r="E683" t="str">
        <v>RB Global, Inc. (NYSE:RBA)</v>
      </c>
      <c r="F683" t="str">
        <v>Arcturus Therapeutics Holdings Inc. (NASDAQGM:ARCT)</v>
      </c>
      <c r="G683" t="str">
        <v>DaVita Inc. (NYSE:DVA)</v>
      </c>
      <c r="H683" t="str">
        <v>Modiv Industrial, Inc. (NYSE:MDV)</v>
      </c>
      <c r="I683" t="str">
        <v>HF Sinclair Corporation (NYSE:DINO)</v>
      </c>
    </row>
    <row r="684" spans="1:9" x14ac:dyDescent="0.45">
      <c r="A684" t="str">
        <v>Brunswick Corporation (NYSE:BC)</v>
      </c>
      <c r="B684" t="str">
        <v>ATI Inc. (NYSE:ATI)</v>
      </c>
      <c r="C684" t="str">
        <v>Cloudflare, Inc. (NYSE:NET)</v>
      </c>
      <c r="D684" t="str">
        <v>BlackRock MuniVest Fund, Inc. (NYSE:MVF)</v>
      </c>
      <c r="E684" t="str">
        <v>ReNew Energy Global Plc (NASDAQGS:RNW)</v>
      </c>
      <c r="F684" t="str">
        <v>Arvinas, Inc. (NASDAQGS:ARVN)</v>
      </c>
      <c r="G684" t="str">
        <v>Diebold Nixdorf, Incorporated (NYSE:DBD)</v>
      </c>
      <c r="H684" t="str">
        <v>Molina Healthcare, Inc. (NYSE:MOH)</v>
      </c>
      <c r="I684" t="str">
        <v>Hilton Worldwide Holdings Inc. (NYSE:HLT)</v>
      </c>
    </row>
    <row r="685" spans="1:9" x14ac:dyDescent="0.45">
      <c r="A685" t="str">
        <v>C&amp;F Financial Corporation (NASDAQGS:CFFI)</v>
      </c>
      <c r="B685" t="str">
        <v>Atlantica Sustainable Infrastructure plc (NASDAQGS:AY)</v>
      </c>
      <c r="C685" t="str">
        <v>CMS Energy Corporation (NYSE:CMS)</v>
      </c>
      <c r="D685" t="str">
        <v>BlackRock MuniYield Fund, Inc. (NYSE:MYD)</v>
      </c>
      <c r="E685" t="str">
        <v>Reservoir Media, Inc. (NASDAQGM:RSVR)</v>
      </c>
      <c r="F685" t="str">
        <v>ASP Isotopes Inc. (NASDAQCM:ASPI)</v>
      </c>
      <c r="G685" t="str">
        <v>Digi International Inc. (NASDAQGS:DGII)</v>
      </c>
      <c r="H685" t="str">
        <v>Molson Coors Beverage Company (NYSE:TAP)</v>
      </c>
      <c r="I685" t="str">
        <v>Home Federal Bancorp, Inc. of Louisiana (NASDAQCM:HFBL)</v>
      </c>
    </row>
    <row r="686" spans="1:9" x14ac:dyDescent="0.45">
      <c r="A686" t="str">
        <v>C.H. Robinson Worldwide, Inc. (NASDAQGS:CHRW)</v>
      </c>
      <c r="B686" t="str">
        <v>Atmos Energy Corporation (NYSE:ATO)</v>
      </c>
      <c r="C686" t="str">
        <v>Coastal Financial Corporation (NASDAQGS:CCB)</v>
      </c>
      <c r="D686" t="str">
        <v>BlackRock MuniYield Michigan Quality Fund, Inc. (NYSE:MIY)</v>
      </c>
      <c r="E686" t="str">
        <v>Resideo Technologies, Inc. (NYSE:REZI)</v>
      </c>
      <c r="F686" t="str">
        <v>Atara Biotherapeutics, Inc. (NASDAQGS:ATRA)</v>
      </c>
      <c r="G686" t="str">
        <v>DNOW Inc. (NYSE:DNOW)</v>
      </c>
      <c r="H686" t="str">
        <v>MSCI Inc. (NYSE:MSCI)</v>
      </c>
      <c r="I686" t="str">
        <v>Hub Group, Inc. (NASDAQGS:HUBG)</v>
      </c>
    </row>
    <row r="687" spans="1:9" x14ac:dyDescent="0.45">
      <c r="A687" t="str">
        <v>Cable One, Inc. (NYSE:CABO)</v>
      </c>
      <c r="B687" t="str">
        <v>Atour Lifestyle Holdings Limited (NASDAQGS:ATAT)</v>
      </c>
      <c r="C687" t="str">
        <v>Coeur Mining, Inc. (NYSE:CDE)</v>
      </c>
      <c r="D687" t="str">
        <v>BlackRock MuniYield New York Quality Fund, Inc. (NYSE:MYN)</v>
      </c>
      <c r="E687" t="str">
        <v>Reynolds Consumer Products Inc. (NASDAQGS:REYN)</v>
      </c>
      <c r="F687" t="str">
        <v>Atlanta Braves Holdings, Inc. (NASDAQGS:BATR.K)</v>
      </c>
      <c r="G687" t="str">
        <v>DocuSign, Inc. (NASDAQGS:DOCU)</v>
      </c>
      <c r="H687" t="str">
        <v>Nabors Industries Ltd. (NYSE:NBR)</v>
      </c>
      <c r="I687" t="str">
        <v>IBEX Limited (NASDAQGM:IBEX)</v>
      </c>
    </row>
    <row r="688" spans="1:9" x14ac:dyDescent="0.45">
      <c r="A688" t="str">
        <v>Cabot Corporation (NYSE:CBT)</v>
      </c>
      <c r="B688" t="str">
        <v>AtriCure, Inc. (NASDAQGM:ATRC)</v>
      </c>
      <c r="C688" t="str">
        <v>Cohen &amp; Steers Infrastructure Fund, Inc (NYSE:UTF)</v>
      </c>
      <c r="D688" t="str">
        <v>BlackRock TCP Capital Corp. (NASDAQGS:TCPC)</v>
      </c>
      <c r="E688" t="str">
        <v>Roblox Corporation (NYSE:RBLX)</v>
      </c>
      <c r="F688" t="str">
        <v>Avadel Pharmaceuticals plc (NASDAQGM:AVDL)</v>
      </c>
      <c r="G688" t="str">
        <v>Dolby Laboratories, Inc. (NYSE:DLB)</v>
      </c>
      <c r="H688" t="str">
        <v>NACCO Industries, Inc. (NYSE:NC)</v>
      </c>
      <c r="I688" t="str">
        <v>Illinois Tool Works Inc. (NYSE:ITW)</v>
      </c>
    </row>
    <row r="689" spans="1:9" x14ac:dyDescent="0.45">
      <c r="A689" t="str">
        <v>California Resources Corporation (NYSE:CRC)</v>
      </c>
      <c r="B689" t="str">
        <v>Auburn National Bancorporation, Inc. (NASDAQGM:AUBN)</v>
      </c>
      <c r="C689" t="str">
        <v>Coherent Corp. (NYSE:COHR)</v>
      </c>
      <c r="D689" t="str">
        <v>BorgWarner Inc. (NYSE:BWA)</v>
      </c>
      <c r="E689" t="str">
        <v>Rockwell Automation, Inc. (NYSE:ROK)</v>
      </c>
      <c r="F689" t="str">
        <v>B&amp;G Foods, Inc. (NYSE:BGS)</v>
      </c>
      <c r="G689" t="str">
        <v>Dollar Tree, Inc. (NASDAQGS:DLTR)</v>
      </c>
      <c r="H689" t="str">
        <v>National CineMedia, Inc. (NASDAQGS:NCMI)</v>
      </c>
      <c r="I689" t="str">
        <v>Independence Realty Trust, Inc. (NYSE:IRT)</v>
      </c>
    </row>
    <row r="690" spans="1:9" x14ac:dyDescent="0.45">
      <c r="A690" t="str">
        <v>Camtek Ltd. (NASDAQGM:CAMT)</v>
      </c>
      <c r="B690" t="str">
        <v>AudioCodes Ltd. (NASDAQGS:AUDC)</v>
      </c>
      <c r="C690" t="str">
        <v>Compass, Inc. (NYSE:COMP)</v>
      </c>
      <c r="D690" t="str">
        <v>Bowlero Corp. (NYSE:BOWL)</v>
      </c>
      <c r="E690" t="str">
        <v>Root, Inc. (NASDAQGS:ROOT)</v>
      </c>
      <c r="F690" t="str">
        <v>Barnes &amp; Noble Education, Inc. (NYSE:BNED)</v>
      </c>
      <c r="G690" t="str">
        <v>Dominion Energy, Inc. (NYSE:D)</v>
      </c>
      <c r="H690" t="str">
        <v>National Fuel Gas Company (NYSE:NFG)</v>
      </c>
      <c r="I690" t="str">
        <v>InnovAge Holding Corp. (NASDAQGS:INNV)</v>
      </c>
    </row>
    <row r="691" spans="1:9" x14ac:dyDescent="0.45">
      <c r="A691" t="str">
        <v>Cantaloupe, Inc. (NASDAQGS:CTLP)</v>
      </c>
      <c r="B691" t="str">
        <v>Aurinia Pharmaceuticals Inc. (NASDAQGM:AUPH)</v>
      </c>
      <c r="C691" t="str">
        <v>Confluent, Inc. (NASDAQGS:CFLT)</v>
      </c>
      <c r="D691" t="str">
        <v>BrightView Holdings, Inc. (NYSE:BV)</v>
      </c>
      <c r="E691" t="str">
        <v>Rubrik, Inc. (NYSE:RBRK)</v>
      </c>
      <c r="F691" t="str">
        <v>Barrett Business Services, Inc. (NASDAQGS:BBSI)</v>
      </c>
      <c r="G691" t="str">
        <v>Donaldson Company, Inc. (NYSE:DCI)</v>
      </c>
      <c r="H691" t="str">
        <v>Natural Grocers by Vitamin Cottage, Inc. (NYSE:NGVC)</v>
      </c>
      <c r="I691" t="str">
        <v>Innovative Solutions and Support, Inc. (NASDAQGS:ISSC)</v>
      </c>
    </row>
    <row r="692" spans="1:9" x14ac:dyDescent="0.45">
      <c r="A692" t="str">
        <v>Capital City Bank Group, Inc. (NASDAQGS:CCBG)</v>
      </c>
      <c r="B692" t="str">
        <v>Aveanna Healthcare Holdings Inc. (NASDAQGS:AVAH)</v>
      </c>
      <c r="C692" t="str">
        <v>CONMED Corporation (NYSE:CNMD)</v>
      </c>
      <c r="D692" t="str">
        <v>Broadcom Inc. (NASDAQGS:AVGO)</v>
      </c>
      <c r="E692" t="str">
        <v>Rush Enterprises, Inc. (NASDAQGS:RUSH.A)</v>
      </c>
      <c r="F692" t="str">
        <v>Baxter International Inc. (NYSE:BAX)</v>
      </c>
      <c r="G692" t="str">
        <v>DoorDash, Inc. (NASDAQGS:DASH)</v>
      </c>
      <c r="H692" t="str">
        <v>Navient Corporation (NASDAQGS:NAVI)</v>
      </c>
      <c r="I692" t="str">
        <v>Installed Building Products, Inc. (NYSE:IBP)</v>
      </c>
    </row>
    <row r="693" spans="1:9" x14ac:dyDescent="0.45">
      <c r="A693" t="str">
        <v>Capital Clean Energy Carriers Corp. (NASDAQGS:CCEC)</v>
      </c>
      <c r="B693" t="str">
        <v>Avient Corporation (NYSE:AVNT)</v>
      </c>
      <c r="C693" t="str">
        <v>Corcept Therapeutics Incorporated (NASDAQCM:CORT)</v>
      </c>
      <c r="D693" t="str">
        <v>Broadridge Financial Solutions, Inc. (NYSE:BR)</v>
      </c>
      <c r="E693" t="str">
        <v>Ryman Hospitality Properties, Inc. (NYSE:RHP)</v>
      </c>
      <c r="F693" t="str">
        <v>Beacon Roofing Supply, Inc. (NASDAQGS:BECN)</v>
      </c>
      <c r="G693" t="str">
        <v>Dover Corporation (NYSE:DOV)</v>
      </c>
      <c r="H693" t="str">
        <v>New Oriental Education &amp; Technology Group Inc. (NYSE:EDU)</v>
      </c>
      <c r="I693" t="str">
        <v>Integra LifeSciences Holdings Corporation (NASDAQGS:IART)</v>
      </c>
    </row>
    <row r="694" spans="1:9" x14ac:dyDescent="0.45">
      <c r="A694" t="str">
        <v>Carlisle Companies Incorporated (NYSE:CSL)</v>
      </c>
      <c r="B694" t="str">
        <v>Avista Corporation (NYSE:AVA)</v>
      </c>
      <c r="C694" t="str">
        <v>CoreCard Corporation (NYSE:CCRD)</v>
      </c>
      <c r="D694" t="str">
        <v>Brookdale Senior Living Inc. (NYSE:BKD)</v>
      </c>
      <c r="E694" t="str">
        <v>Schlumberger Limited (NYSE:SLB)</v>
      </c>
      <c r="F694" t="str">
        <v>Biglari Holdings Inc. (NYSE:BH.A)</v>
      </c>
      <c r="G694" t="str">
        <v>Dun &amp; Bradstreet Holdings, Inc. (NYSE:DNB)</v>
      </c>
      <c r="H694" t="str">
        <v>Newell Brands Inc. (NASDAQGS:NWL)</v>
      </c>
      <c r="I694" t="str">
        <v>Intuit Inc. (NASDAQGS:INTU)</v>
      </c>
    </row>
    <row r="695" spans="1:9" x14ac:dyDescent="0.45">
      <c r="A695" t="str">
        <v>Carrier Global Corporation (NYSE:CARR)</v>
      </c>
      <c r="B695" t="str">
        <v>AXIS Capital Holdings Limited (NYSE:AXS)</v>
      </c>
      <c r="C695" t="str">
        <v>Coursera, Inc. (NYSE:COUR)</v>
      </c>
      <c r="D695" t="str">
        <v>Brown &amp; Brown, Inc. (NYSE:BRO)</v>
      </c>
      <c r="E695" t="str">
        <v>Schneider National, Inc. (NYSE:SNDR)</v>
      </c>
      <c r="F695" t="str">
        <v>Bilibili Inc. (NASDAQGS:BILI)</v>
      </c>
      <c r="G695" t="str">
        <v>Duolingo, Inc. (NASDAQGS:DUOL)</v>
      </c>
      <c r="H695" t="str">
        <v>Northfield Bancorp, Inc. (Staten Island, NY) (NASDAQGS:NFBK)</v>
      </c>
      <c r="I695" t="str">
        <v>Invesco Ltd. (NYSE:IVZ)</v>
      </c>
    </row>
    <row r="696" spans="1:9" x14ac:dyDescent="0.45">
      <c r="A696" t="str">
        <v>Carter's, Inc. (NYSE:CRI)</v>
      </c>
      <c r="B696" t="str">
        <v>Axon Enterprise, Inc. (NASDAQGS:AXON)</v>
      </c>
      <c r="C696" t="str">
        <v>Crane Company (NYSE:CR)</v>
      </c>
      <c r="D696" t="str">
        <v>Brunswick Corporation (NYSE:BC)</v>
      </c>
      <c r="E696" t="str">
        <v>Semtech Corporation (NASDAQGS:SMTC)</v>
      </c>
      <c r="F696" t="str">
        <v>Bioceres Crop Solutions Corp. (NASDAQGS:BIOX)</v>
      </c>
      <c r="G696" t="str">
        <v>Dynavax Technologies Corporation (NASDAQGS:DVAX)</v>
      </c>
      <c r="H696" t="str">
        <v>Norwegian Cruise Line Holdings Ltd. (NYSE:NCLH)</v>
      </c>
      <c r="I696" t="str">
        <v>Invesco QQQ Trust, Series 1 (NASDAQGM:QQQ)</v>
      </c>
    </row>
    <row r="697" spans="1:9" x14ac:dyDescent="0.45">
      <c r="A697" t="str">
        <v>Caterpillar Inc. (NYSE:CAT)</v>
      </c>
      <c r="B697" t="str">
        <v>Baidu, Inc. (NASDAQGS:BIDU)</v>
      </c>
      <c r="C697" t="str">
        <v>Credo Technology Group Holding Ltd (NASDAQGS:CRDO)</v>
      </c>
      <c r="D697" t="str">
        <v>BTC Digital Ltd. (NASDAQCM:BTCT)</v>
      </c>
      <c r="E697" t="str">
        <v>Shake Shack Inc. (NYSE:SHAK)</v>
      </c>
      <c r="F697" t="str">
        <v>Bio-Techne Corporation (NASDAQGS:TECH)</v>
      </c>
      <c r="G697" t="str">
        <v>Electronic Arts Inc. (NASDAQGS:EA)</v>
      </c>
      <c r="H697" t="str">
        <v>Novanta Inc. (NASDAQGS:NOVT)</v>
      </c>
      <c r="I697" t="str">
        <v>Jabil Inc. (NYSE:JBL)</v>
      </c>
    </row>
    <row r="698" spans="1:9" x14ac:dyDescent="0.45">
      <c r="A698" t="str">
        <v>CAVA Group, Inc. (NYSE:CAVA)</v>
      </c>
      <c r="B698" t="str">
        <v>BayCom Corp (NASDAQGS:BCML)</v>
      </c>
      <c r="C698" t="str">
        <v>Crown Castle Inc. (NYSE:CCI)</v>
      </c>
      <c r="D698" t="str">
        <v>C&amp;F Financial Corporation (NASDAQGS:CFFI)</v>
      </c>
      <c r="E698" t="str">
        <v>Shore Bancshares, Inc. (NASDAQGS:SHBI)</v>
      </c>
      <c r="F698" t="str">
        <v>Black Hills Corporation (NYSE:BKH)</v>
      </c>
      <c r="G698" t="str">
        <v>Eli Lilly and Company (NYSE:LLY)</v>
      </c>
      <c r="H698" t="str">
        <v>NSTS Bancorp, Inc. (NASDAQCM:NSTS)</v>
      </c>
      <c r="I698" t="str">
        <v>Jack in the Box Inc. (NASDAQGS:JACK)</v>
      </c>
    </row>
    <row r="699" spans="1:9" x14ac:dyDescent="0.45">
      <c r="A699" t="str">
        <v>CB Financial Services, Inc. (NASDAQGM:CBFV)</v>
      </c>
      <c r="B699" t="str">
        <v>BayFirst Financial Corp. (NASDAQCM:BAFN)</v>
      </c>
      <c r="C699" t="str">
        <v>CTO Realty Growth, Inc. (NYSE:CTO)</v>
      </c>
      <c r="D699" t="str">
        <v>Cable One, Inc. (NYSE:CABO)</v>
      </c>
      <c r="E699" t="str">
        <v>Sinclair, Inc. (NASDAQGS:SBGI)</v>
      </c>
      <c r="F699" t="str">
        <v>Bowman Consulting Group Ltd. (NASDAQGM:BWMN)</v>
      </c>
      <c r="G699" t="str">
        <v>Elme Communities (NYSE:ELME)</v>
      </c>
      <c r="H699" t="str">
        <v>Nuveen Floating Rate Income Fund (NYSE:JFR)</v>
      </c>
      <c r="I699" t="str">
        <v>Janus Henderson Group plc (NYSE:JHG)</v>
      </c>
    </row>
    <row r="700" spans="1:9" x14ac:dyDescent="0.45">
      <c r="A700" t="str">
        <v>CBRE Group, Inc. (NYSE:CBRE)</v>
      </c>
      <c r="B700" t="str">
        <v>BCB Bancorp, Inc. (NASDAQGM:BCBP)</v>
      </c>
      <c r="C700" t="str">
        <v>Cushman &amp; Wakefield plc (NYSE:CWK)</v>
      </c>
      <c r="D700" t="str">
        <v>Cabot Corporation (NYSE:CBT)</v>
      </c>
      <c r="E700" t="str">
        <v>SLR Investment Corp. (NASDAQGS:SLRC)</v>
      </c>
      <c r="F700" t="str">
        <v>Box, Inc. (NYSE:BOX)</v>
      </c>
      <c r="G700" t="str">
        <v>Emergent BioSolutions Inc. (NYSE:EBS)</v>
      </c>
      <c r="H700" t="str">
        <v>Nuveen Missouri Quality Municipal Income Fund (NYSE:NOM)</v>
      </c>
      <c r="I700" t="str">
        <v>JBG SMITH Properties (NYSE:JBGS)</v>
      </c>
    </row>
    <row r="701" spans="1:9" x14ac:dyDescent="0.45">
      <c r="A701" t="str">
        <v>CDW Corporation (NASDAQGS:CDW)</v>
      </c>
      <c r="B701" t="str">
        <v>Becton, Dickinson and Company (NYSE:BDX)</v>
      </c>
      <c r="C701" t="str">
        <v>CyberArk Software Ltd. (NASDAQGS:CYBR)</v>
      </c>
      <c r="D701" t="str">
        <v>California Resources Corporation (NYSE:CRC)</v>
      </c>
      <c r="E701" t="str">
        <v>South Plains Financial, Inc. (NASDAQGS:SPFI)</v>
      </c>
      <c r="F701" t="str">
        <v>BrightSphere Investment Group Inc. (NYSE:BSIG)</v>
      </c>
      <c r="G701" t="str">
        <v>Employers Holdings, Inc. (NYSE:EIG)</v>
      </c>
      <c r="H701" t="str">
        <v>Nuveen Multi-Market Income Fund (NYSE:JMM)</v>
      </c>
      <c r="I701" t="str">
        <v>JPMorgan Chase &amp; Co. (NYSE:JPM)</v>
      </c>
    </row>
    <row r="702" spans="1:9" x14ac:dyDescent="0.45">
      <c r="A702" t="str">
        <v>Centene Corporation (NYSE:CNC)</v>
      </c>
      <c r="B702" t="str">
        <v>Belden Inc. (NYSE:BDC)</v>
      </c>
      <c r="C702" t="str">
        <v>D.R. Horton, Inc. (NYSE:DHI)</v>
      </c>
      <c r="D702" t="str">
        <v>Capital City Bank Group, Inc. (NASDAQGS:CCBG)</v>
      </c>
      <c r="E702" t="str">
        <v>Southwest Gas Holdings, Inc. (NYSE:SWX)</v>
      </c>
      <c r="F702" t="str">
        <v>Brookfield Business Partners L.P. (NYSE:BBU)</v>
      </c>
      <c r="G702" t="str">
        <v>Enact Holdings, Inc. (NASDAQGS:ACT)</v>
      </c>
      <c r="H702" t="str">
        <v>NVR, Inc. (NYSE:NVR)</v>
      </c>
      <c r="I702" t="str">
        <v>KE Holdings Inc. (NYSE:BEKE)</v>
      </c>
    </row>
    <row r="703" spans="1:9" x14ac:dyDescent="0.45">
      <c r="A703" t="str">
        <v>Central Pacific Financial Corp. (NYSE:CPF)</v>
      </c>
      <c r="B703" t="str">
        <v>Benchmark Electronics, Inc. (NYSE:BHE)</v>
      </c>
      <c r="C703" t="str">
        <v>Dave Inc. (NASDAQGM:DAVE)</v>
      </c>
      <c r="D703" t="str">
        <v>Capital Clean Energy Carriers Corp. (NASDAQGS:CCEC)</v>
      </c>
      <c r="E703" t="str">
        <v>Sprout Social, Inc. (NASDAQCM:SPT)</v>
      </c>
      <c r="F703" t="str">
        <v>Bunge Global SA (NYSE:BG)</v>
      </c>
      <c r="G703" t="str">
        <v>Encore Capital Group, Inc. (NASDAQGS:ECPG)</v>
      </c>
      <c r="H703" t="str">
        <v>Oaktree Specialty Lending Corporation (NASDAQGS:OCSL)</v>
      </c>
      <c r="I703" t="str">
        <v>Labcorp Holdings Inc. (NYSE:LH)</v>
      </c>
    </row>
    <row r="704" spans="1:9" x14ac:dyDescent="0.45">
      <c r="A704" t="str">
        <v>Chain Bridge Bancorp, Inc. (NYSE:CBNA)</v>
      </c>
      <c r="B704" t="str">
        <v>Berkshire Hathaway Inc. (NYSE:BRK.A)</v>
      </c>
      <c r="C704" t="str">
        <v>DexCom, Inc. (NASDAQGS:DXCM)</v>
      </c>
      <c r="D704" t="str">
        <v>CareDx, Inc (NASDAQGM:CDNA)</v>
      </c>
      <c r="E704" t="str">
        <v>Standard Motor Products, Inc. (NYSE:SMP)</v>
      </c>
      <c r="F704" t="str">
        <v>BWX Technologies, Inc. (NYSE:BWXT)</v>
      </c>
      <c r="G704" t="str">
        <v>Energizer Holdings, Inc. (NYSE:ENR)</v>
      </c>
      <c r="H704" t="str">
        <v>Okta, Inc. (NASDAQGS:OKTA)</v>
      </c>
      <c r="I704" t="str">
        <v>Ladder Capital Corp (NYSE:LADR)</v>
      </c>
    </row>
    <row r="705" spans="1:9" x14ac:dyDescent="0.45">
      <c r="A705" t="str">
        <v>Check Point Software Technologies Ltd. (NASDAQGS:CHKP)</v>
      </c>
      <c r="B705" t="str">
        <v>Berkshire Hills Bancorp, Inc. (NYSE:BHLB)</v>
      </c>
      <c r="C705" t="str">
        <v>DHT Holdings, Inc. (NYSE:DHT)</v>
      </c>
      <c r="D705" t="str">
        <v>Carter's, Inc. (NYSE:CRI)</v>
      </c>
      <c r="E705" t="str">
        <v>StandardAero, Inc. (NYSE:SARO)</v>
      </c>
      <c r="F705" t="str">
        <v>Cadence Design Systems, Inc. (NASDAQGS:CDNS)</v>
      </c>
      <c r="G705" t="str">
        <v>EnerSys (NYSE:ENS)</v>
      </c>
      <c r="H705" t="str">
        <v>Olo Inc. (NYSE:OLO)</v>
      </c>
      <c r="I705" t="str">
        <v>Landstar System, Inc. (NASDAQGS:LSTR)</v>
      </c>
    </row>
    <row r="706" spans="1:9" x14ac:dyDescent="0.45">
      <c r="A706" t="str">
        <v>Cheniere Energy, Inc. (NYSE:LNG)</v>
      </c>
      <c r="B706" t="str">
        <v>Best Buy Co., Inc. (NYSE:BBY)</v>
      </c>
      <c r="C706" t="str">
        <v>DiamondRock Hospitality Company (NYSE:DRH)</v>
      </c>
      <c r="D706" t="str">
        <v>Catalyst Bancorp, Inc. (NASDAQCM:CLST)</v>
      </c>
      <c r="E706" t="str">
        <v>Standex International Corporation (NYSE:SXI)</v>
      </c>
      <c r="F706" t="str">
        <v>Calavo Growers, Inc. (NASDAQGS:CVGW)</v>
      </c>
      <c r="G706" t="str">
        <v>Ennis, Inc. (NYSE:EBF)</v>
      </c>
      <c r="H706" t="str">
        <v>Option Care Health, Inc. (NASDAQGS:OPCH)</v>
      </c>
      <c r="I706" t="str">
        <v>Las Vegas Sands Corp. (NYSE:LVS)</v>
      </c>
    </row>
    <row r="707" spans="1:9" x14ac:dyDescent="0.45">
      <c r="A707" t="str">
        <v>Chicago Atlantic Real Estate Finance, Inc. (NASDAQGM:REFI)</v>
      </c>
      <c r="B707" t="str">
        <v>Betterware de México, S.A.P.I. de C.V. (NYSE:BWMX)</v>
      </c>
      <c r="C707" t="str">
        <v>Digi International Inc. (NASDAQGS:DGII)</v>
      </c>
      <c r="D707" t="str">
        <v>Caterpillar Inc. (NYSE:CAT)</v>
      </c>
      <c r="E707" t="str">
        <v>Stanley Black &amp; Decker, Inc. (NYSE:SWK)</v>
      </c>
      <c r="F707" t="str">
        <v>Campbell Soup Company (NASDAQGS:CPB)</v>
      </c>
      <c r="G707" t="str">
        <v>Enovis Corporation (NYSE:ENOV)</v>
      </c>
      <c r="H707" t="str">
        <v>Oscar Health, Inc. (NYSE:OSCR)</v>
      </c>
      <c r="I707" t="str">
        <v>La-Z-Boy Incorporated (NYSE:LZB)</v>
      </c>
    </row>
    <row r="708" spans="1:9" x14ac:dyDescent="0.45">
      <c r="A708" t="str">
        <v>Churchill Downs Incorporated (NASDAQGS:CHDN)</v>
      </c>
      <c r="B708" t="str">
        <v>BGC Group, Inc. (NASDAQGS:BGC)</v>
      </c>
      <c r="C708" t="str">
        <v>DigitalOcean Holdings, Inc. (NYSE:DOCN)</v>
      </c>
      <c r="D708" t="str">
        <v>CAVA Group, Inc. (NYSE:CAVA)</v>
      </c>
      <c r="E708" t="str">
        <v>Stewart Information Services Corporation (NYSE:STC)</v>
      </c>
      <c r="F708" t="str">
        <v>CarGurus, Inc. (NASDAQGS:CARG)</v>
      </c>
      <c r="G708" t="str">
        <v>Entegris, Inc. (NASDAQGS:ENTG)</v>
      </c>
      <c r="H708" t="str">
        <v>Oshkosh Corporation (NYSE:OSK)</v>
      </c>
      <c r="I708" t="str">
        <v>Liberty Energy Inc. (NYSE:LBRT)</v>
      </c>
    </row>
    <row r="709" spans="1:9" x14ac:dyDescent="0.45">
      <c r="A709" t="str">
        <v>Cincinnati Financial Corporation (NASDAQGS:CINF)</v>
      </c>
      <c r="B709" t="str">
        <v>BigCommerce Holdings, Inc. (NASDAQGM:BIGC)</v>
      </c>
      <c r="C709" t="str">
        <v>DLH Holdings Corp. (NASDAQCM:DLHC)</v>
      </c>
      <c r="D709" t="str">
        <v>CBRE Group, Inc. (NYSE:CBRE)</v>
      </c>
      <c r="E709" t="str">
        <v>StoneX Group Inc. (NASDAQGS:SNEX)</v>
      </c>
      <c r="F709" t="str">
        <v>Casella Waste Systems, Inc. (NASDAQGS:CWST)</v>
      </c>
      <c r="G709" t="str">
        <v>Enterprise Bancorp, Inc. (NASDAQGS:EBTC)</v>
      </c>
      <c r="H709" t="str">
        <v>OUTFRONT Media Inc. (NYSE:OUT)</v>
      </c>
      <c r="I709" t="str">
        <v>Liberty Global Ltd. (NASDAQGS:LBTY.A)</v>
      </c>
    </row>
    <row r="710" spans="1:9" x14ac:dyDescent="0.45">
      <c r="A710" t="str">
        <v>Cinemark Holdings, Inc. (NYSE:CNK)</v>
      </c>
      <c r="B710" t="str">
        <v>Biogen Inc. (NASDAQGS:BIIB)</v>
      </c>
      <c r="C710" t="str">
        <v>DocuSign, Inc. (NASDAQGS:DOCU)</v>
      </c>
      <c r="D710" t="str">
        <v>CDW Corporation (NASDAQGS:CDW)</v>
      </c>
      <c r="E710" t="str">
        <v>Sun Communities, Inc. (NYSE:SUI)</v>
      </c>
      <c r="F710" t="str">
        <v>Casey's General Stores, Inc. (NASDAQGS:CASY)</v>
      </c>
      <c r="G710" t="str">
        <v>ePlus inc. (NASDAQGS:PLUS)</v>
      </c>
      <c r="H710" t="str">
        <v>PACS Group, Inc. (NYSE:PACS)</v>
      </c>
      <c r="I710" t="str">
        <v>Lincoln Electric Holdings, Inc. (NASDAQGS:LECO)</v>
      </c>
    </row>
    <row r="711" spans="1:9" x14ac:dyDescent="0.45">
      <c r="A711" t="str">
        <v>Cirrus Logic, Inc. (NASDAQGS:CRUS)</v>
      </c>
      <c r="B711" t="str">
        <v>BioLife Solutions, Inc. (NASDAQCM:BLFS)</v>
      </c>
      <c r="C711" t="str">
        <v>Dolby Laboratories, Inc. (NYSE:DLB)</v>
      </c>
      <c r="D711" t="str">
        <v>Central Pacific Financial Corp. (NYSE:CPF)</v>
      </c>
      <c r="E711" t="str">
        <v>SunOpta Inc. (NASDAQGS:STKL)</v>
      </c>
      <c r="F711" t="str">
        <v>Chemed Corporation (NYSE:CHE)</v>
      </c>
      <c r="G711" t="str">
        <v>Essex Property Trust, Inc. (NYSE:ESS)</v>
      </c>
      <c r="H711" t="str">
        <v>PagerDuty, Inc. (NYSE:PD)</v>
      </c>
      <c r="I711" t="str">
        <v>Live Ventures Incorporated (NASDAQCM:LIVE)</v>
      </c>
    </row>
    <row r="712" spans="1:9" x14ac:dyDescent="0.45">
      <c r="A712" t="str">
        <v>Citizens Community Bancorp, Inc. (NASDAQGM:CZWI)</v>
      </c>
      <c r="B712" t="str">
        <v>biote Corp. (NASDAQGM:BTMD)</v>
      </c>
      <c r="C712" t="str">
        <v>Dollar Tree, Inc. (NASDAQGS:DLTR)</v>
      </c>
      <c r="D712" t="str">
        <v>CEVA, Inc. (NASDAQGS:CEVA)</v>
      </c>
      <c r="E712" t="str">
        <v>Synchronoss Technologies, Inc. (NASDAQCM:SNCR)</v>
      </c>
      <c r="F712" t="str">
        <v>Church &amp; Dwight Co., Inc. (NYSE:CHD)</v>
      </c>
      <c r="G712" t="str">
        <v>EverCommerce Inc. (NASDAQGS:EVCM)</v>
      </c>
      <c r="H712" t="str">
        <v>Paycor HCM, Inc. (NASDAQGS:PYCR)</v>
      </c>
      <c r="I712" t="str">
        <v>LiveRamp Holdings, Inc. (NYSE:RAMP)</v>
      </c>
    </row>
    <row r="713" spans="1:9" x14ac:dyDescent="0.45">
      <c r="A713" t="str">
        <v>Citizens Financial Group, Inc. (NYSE:CFG)</v>
      </c>
      <c r="B713" t="str">
        <v>Bioventus Inc. (NASDAQGS:BVS)</v>
      </c>
      <c r="C713" t="str">
        <v>Dominion Energy, Inc. (NYSE:D)</v>
      </c>
      <c r="D713" t="str">
        <v>Chain Bridge Bancorp, Inc. (NYSE:CBNA)</v>
      </c>
      <c r="E713" t="str">
        <v>Synovus Financial Corp. (NYSE:SNV)</v>
      </c>
      <c r="F713" t="str">
        <v>CNH Industrial N.V. (NYSE:CNH)</v>
      </c>
      <c r="G713" t="str">
        <v>ExlService Holdings, Inc. (NASDAQGS:EXLS)</v>
      </c>
      <c r="H713" t="str">
        <v>Paymentus Holdings, Inc. (NYSE:PAY)</v>
      </c>
      <c r="I713" t="str">
        <v>LKQ Corporation (NASDAQGS:LKQ)</v>
      </c>
    </row>
    <row r="714" spans="1:9" x14ac:dyDescent="0.45">
      <c r="A714" t="str">
        <v>Clear Secure, Inc. (NYSE:YOU)</v>
      </c>
      <c r="B714" t="str">
        <v>Black Stone Minerals, L.P. (NYSE:BSM)</v>
      </c>
      <c r="C714" t="str">
        <v>Domino's Pizza, Inc. (NYSE:DPZ)</v>
      </c>
      <c r="D714" t="str">
        <v>Check Point Software Technologies Ltd. (NASDAQGS:CHKP)</v>
      </c>
      <c r="E714" t="str">
        <v>T. Rowe Price Group, Inc. (NASDAQGS:TROW)</v>
      </c>
      <c r="F714" t="str">
        <v>Compass Diversified (NYSE:CODI)</v>
      </c>
      <c r="G714" t="str">
        <v>F5, Inc. (NASDAQGS:FFIV)</v>
      </c>
      <c r="H714" t="str">
        <v>Payoneer Global Inc. (NASDAQGM:PAYO)</v>
      </c>
      <c r="I714" t="str">
        <v>Louisiana-Pacific Corporation (NYSE:LPX)</v>
      </c>
    </row>
    <row r="715" spans="1:9" x14ac:dyDescent="0.45">
      <c r="A715" t="str">
        <v>Clearwater Analytics Holdings, Inc. (NYSE:CWAN)</v>
      </c>
      <c r="B715" t="str">
        <v>BlackRock Municipal Income Fund, Inc. (NYSE:MUI)</v>
      </c>
      <c r="C715" t="str">
        <v>DoorDash, Inc. (NASDAQGS:DASH)</v>
      </c>
      <c r="D715" t="str">
        <v>Cheniere Energy, Inc. (NYSE:LNG)</v>
      </c>
      <c r="E715" t="str">
        <v>Tandem Diabetes Care, Inc. (NASDAQGM:TNDM)</v>
      </c>
      <c r="F715" t="str">
        <v>comScore, Inc. (NASDAQGS:SCOR)</v>
      </c>
      <c r="G715" t="str">
        <v>FARO Technologies, Inc. (NASDAQGS:FARO)</v>
      </c>
      <c r="H715" t="str">
        <v>Peakstone Realty Trust (NYSE:PKST)</v>
      </c>
      <c r="I715" t="str">
        <v>Lumen Technologies, Inc. (NYSE:LUMN)</v>
      </c>
    </row>
    <row r="716" spans="1:9" x14ac:dyDescent="0.45">
      <c r="A716" t="str">
        <v>Clearwater Paper Corporation (NYSE:CLW)</v>
      </c>
      <c r="B716" t="str">
        <v>BlackRock Municipal Income Trust (NYSE:BFK)</v>
      </c>
      <c r="C716" t="str">
        <v>Dropbox, Inc. (NASDAQGS:DBX)</v>
      </c>
      <c r="D716" t="str">
        <v>Churchill Downs Incorporated (NASDAQGS:CHDN)</v>
      </c>
      <c r="E716" t="str">
        <v>TAT Technologies Ltd. (NASDAQGM:TATT)</v>
      </c>
      <c r="F716" t="str">
        <v>Concentra Group Holdings Parent, Inc. (NYSE:CON)</v>
      </c>
      <c r="G716" t="str">
        <v>Ferrari N.V. (NYSE:RACE)</v>
      </c>
      <c r="H716" t="str">
        <v>Peloton Interactive, Inc. (NASDAQGS:PTON)</v>
      </c>
      <c r="I716" t="str">
        <v>M&amp;T Bank Corporation (NYSE:MTB)</v>
      </c>
    </row>
    <row r="717" spans="1:9" x14ac:dyDescent="0.45">
      <c r="A717" t="str">
        <v>CME Group Inc. (NASDAQGS:CME)</v>
      </c>
      <c r="B717" t="str">
        <v>BlackRock MuniHoldings New Jersey Quality Fund, Inc. (NYSE:MUJ)</v>
      </c>
      <c r="C717" t="str">
        <v>Duolingo, Inc. (NASDAQGS:DUOL)</v>
      </c>
      <c r="D717" t="str">
        <v>Cinemark Holdings, Inc. (NYSE:CNK)</v>
      </c>
      <c r="E717" t="str">
        <v>Teladoc Health, Inc. (NYSE:TDOC)</v>
      </c>
      <c r="F717" t="str">
        <v>CorVel Corporation (NASDAQGS:CRVL)</v>
      </c>
      <c r="G717" t="str">
        <v>First Bank (NASDAQGM:FRBA)</v>
      </c>
      <c r="H717" t="str">
        <v>Penumbra, Inc. (NYSE:PEN)</v>
      </c>
      <c r="I717" t="str">
        <v>M/I Homes, Inc. (NYSE:MHO)</v>
      </c>
    </row>
    <row r="718" spans="1:9" x14ac:dyDescent="0.45">
      <c r="A718" t="str">
        <v>CMS Energy Corporation (NYSE:CMS)</v>
      </c>
      <c r="B718" t="str">
        <v>BlackRock MuniVest Fund, Inc. (NYSE:MVF)</v>
      </c>
      <c r="C718" t="str">
        <v>DXP Enterprises, Inc. (NASDAQGS:DXPE)</v>
      </c>
      <c r="D718" t="str">
        <v>Cirrus Logic, Inc. (NASDAQGS:CRUS)</v>
      </c>
      <c r="E718" t="str">
        <v>Tenable Holdings, Inc. (NASDAQGS:TENB)</v>
      </c>
      <c r="F718" t="str">
        <v>Coupang, Inc. (NYSE:CPNG)</v>
      </c>
      <c r="G718" t="str">
        <v>First Citizens BancShares, Inc. (NASDAQGS:FCNC.A)</v>
      </c>
      <c r="H718" t="str">
        <v>Pinterest, Inc. (NYSE:PINS)</v>
      </c>
      <c r="I718" t="str">
        <v>Magyar Bancorp, Inc. (NASDAQGM:MGYR)</v>
      </c>
    </row>
    <row r="719" spans="1:9" x14ac:dyDescent="0.45">
      <c r="A719" t="str">
        <v>CNB Financial Corporation (NASDAQGS:CCNE)</v>
      </c>
      <c r="B719" t="str">
        <v>BlackRock MuniYield Fund, Inc. (NYSE:MYD)</v>
      </c>
      <c r="C719" t="str">
        <v>Dynavax Technologies Corporation (NASDAQGS:DVAX)</v>
      </c>
      <c r="D719" t="str">
        <v>Citizens Community Bancorp, Inc. (NASDAQGM:CZWI)</v>
      </c>
      <c r="E719" t="str">
        <v>Tencent Music Entertainment Group (NYSE:TME)</v>
      </c>
      <c r="F719" t="str">
        <v>CRISPR Therapeutics AG (NASDAQGM:CRSP)</v>
      </c>
      <c r="G719" t="str">
        <v>First Commonwealth Financial Corporation (NYSE:FCF)</v>
      </c>
      <c r="H719" t="str">
        <v>Playa Hotels &amp; Resorts N.V. (NASDAQGS:PLYA)</v>
      </c>
      <c r="I719" t="str">
        <v>ManpowerGroup Inc. (NYSE:MAN)</v>
      </c>
    </row>
    <row r="720" spans="1:9" x14ac:dyDescent="0.45">
      <c r="A720" t="str">
        <v>CNO Financial Group, Inc. (NYSE:CNO)</v>
      </c>
      <c r="B720" t="str">
        <v>BlackRock MuniYield Michigan Quality Fund, Inc. (NYSE:MIY)</v>
      </c>
      <c r="C720" t="str">
        <v>EastGroup Properties, Inc. (NYSE:EGP)</v>
      </c>
      <c r="D720" t="str">
        <v>Clear Secure, Inc. (NYSE:YOU)</v>
      </c>
      <c r="E720" t="str">
        <v>Tennant Company (NYSE:TNC)</v>
      </c>
      <c r="F720" t="str">
        <v>CSW Industrials, Inc. (NASDAQGS:CSWI)</v>
      </c>
      <c r="G720" t="str">
        <v>First Hawaiian, Inc. (NASDAQGS:FHB)</v>
      </c>
      <c r="H720" t="str">
        <v>Plexus Corp. (NASDAQGS:PLXS)</v>
      </c>
      <c r="I720" t="str">
        <v>Marathon Petroleum Corporation (NYSE:MPC)</v>
      </c>
    </row>
    <row r="721" spans="1:9" x14ac:dyDescent="0.45">
      <c r="A721" t="str">
        <v>Coastal Financial Corporation (NASDAQGS:CCB)</v>
      </c>
      <c r="B721" t="str">
        <v>BlackRock MuniYield New York Quality Fund, Inc. (NYSE:MYN)</v>
      </c>
      <c r="C721" t="str">
        <v>Edison International (NYSE:EIX)</v>
      </c>
      <c r="D721" t="str">
        <v>Clearwater Analytics Holdings, Inc. (NYSE:CWAN)</v>
      </c>
      <c r="E721" t="str">
        <v>Terreno Realty Corporation (NYSE:TRNO)</v>
      </c>
      <c r="F721" t="str">
        <v>Dave &amp; Buster's Entertainment, Inc. (NASDAQGS:PLAY)</v>
      </c>
      <c r="G721" t="str">
        <v>First Merchants Corporation (NASDAQGS:FRME)</v>
      </c>
      <c r="H721" t="str">
        <v>Portman Ridge Finance Corporation (NASDAQGS:PTMN)</v>
      </c>
      <c r="I721" t="str">
        <v>Marvell Technology, Inc. (NASDAQGS:MRVL)</v>
      </c>
    </row>
    <row r="722" spans="1:9" x14ac:dyDescent="0.45">
      <c r="A722" t="str">
        <v>Cohen &amp; Steers Infrastructure Fund, Inc (NYSE:UTF)</v>
      </c>
      <c r="B722" t="str">
        <v>BlackRock TCP Capital Corp. (NASDAQGS:TCPC)</v>
      </c>
      <c r="C722" t="str">
        <v>Elanco Animal Health Incorporated (NYSE:ELAN)</v>
      </c>
      <c r="D722" t="str">
        <v>Clearwater Paper Corporation (NYSE:CLW)</v>
      </c>
      <c r="E722" t="str">
        <v>Teva Pharmaceutical Industries Limited (NYSE:TEVA)</v>
      </c>
      <c r="F722" t="str">
        <v>Deere &amp; Company (NYSE:DE)</v>
      </c>
      <c r="G722" t="str">
        <v>First Savings Financial Group, Inc. (NASDAQCM:FSFG)</v>
      </c>
      <c r="H722" t="str">
        <v>Powell Industries, Inc. (NASDAQGS:POWL)</v>
      </c>
      <c r="I722" t="str">
        <v>Match Group, Inc. (NASDAQGS:MTCH)</v>
      </c>
    </row>
    <row r="723" spans="1:9" x14ac:dyDescent="0.45">
      <c r="A723" t="str">
        <v>Colgate-Palmolive Company (NYSE:CL)</v>
      </c>
      <c r="B723" t="str">
        <v>Blackstone Inc. (NYSE:BX)</v>
      </c>
      <c r="C723" t="str">
        <v>Eli Lilly and Company (NYSE:LLY)</v>
      </c>
      <c r="D723" t="str">
        <v>Clearway Energy, Inc. (NYSE:CWEN.A)</v>
      </c>
      <c r="E723" t="str">
        <v>The Allstate Corporation (NYSE:ALL)</v>
      </c>
      <c r="F723" t="str">
        <v>Denny's Corporation (NASDAQCM:DENN)</v>
      </c>
      <c r="G723" t="str">
        <v>First Trust Senior Floating Rate Income Fund II (NYSE:FCT)</v>
      </c>
      <c r="H723" t="str">
        <v>PowerFleet, Inc. (NASDAQGM:AIOT)</v>
      </c>
      <c r="I723" t="str">
        <v>McDonald's Corporation (NYSE:MCD)</v>
      </c>
    </row>
    <row r="724" spans="1:9" x14ac:dyDescent="0.45">
      <c r="A724" t="str">
        <v>Comcast Corporation (NASDAQGS:CMCSA)</v>
      </c>
      <c r="B724" t="str">
        <v>BorgWarner Inc. (NYSE:BWA)</v>
      </c>
      <c r="C724" t="str">
        <v>Elme Communities (NYSE:ELME)</v>
      </c>
      <c r="D724" t="str">
        <v>Cloudflare, Inc. (NYSE:NET)</v>
      </c>
      <c r="E724" t="str">
        <v>The Bancorp, Inc. (NASDAQGS:TBBK)</v>
      </c>
      <c r="F724" t="str">
        <v>Designer Brands Inc. (NYSE:DBI)</v>
      </c>
      <c r="G724" t="str">
        <v>FirstCash Holdings, Inc. (NASDAQGS:FCFS)</v>
      </c>
      <c r="H724" t="str">
        <v>Primega Group Holdings Limited (NASDAQCM:PGHL)</v>
      </c>
      <c r="I724" t="str">
        <v>McKesson Corporation (NYSE:MCK)</v>
      </c>
    </row>
    <row r="725" spans="1:9" x14ac:dyDescent="0.45">
      <c r="A725" t="str">
        <v>CONMED Corporation (NYSE:CNMD)</v>
      </c>
      <c r="B725" t="str">
        <v>Bowlero Corp. (NYSE:BOWL)</v>
      </c>
      <c r="C725" t="str">
        <v>Emergent BioSolutions Inc. (NYSE:EBS)</v>
      </c>
      <c r="D725" t="str">
        <v>CME Group Inc. (NASDAQGS:CME)</v>
      </c>
      <c r="E725" t="str">
        <v>The Beachbody Company, Inc. (NYSE:BODI)</v>
      </c>
      <c r="F725" t="str">
        <v>Discover Financial Services (NYSE:DFS)</v>
      </c>
      <c r="G725" t="str">
        <v>Fiverr International Ltd. (NYSE:FVRR)</v>
      </c>
      <c r="H725" t="str">
        <v>Procore Technologies, Inc. (NYSE:PCOR)</v>
      </c>
      <c r="I725" t="str">
        <v>Melco Resorts &amp; Entertainment Limited (NASDAQGS:MLCO)</v>
      </c>
    </row>
    <row r="726" spans="1:9" x14ac:dyDescent="0.45">
      <c r="A726" t="str">
        <v>Consensus Cloud Solutions, Inc. (NASDAQGS:CCSI)</v>
      </c>
      <c r="B726" t="str">
        <v>BrightView Holdings, Inc. (NYSE:BV)</v>
      </c>
      <c r="C726" t="str">
        <v>Employers Holdings, Inc. (NYSE:EIG)</v>
      </c>
      <c r="D726" t="str">
        <v>CMS Energy Corporation (NYSE:CMS)</v>
      </c>
      <c r="E726" t="str">
        <v>The Chefs' Warehouse, Inc. (NASDAQGS:CHEF)</v>
      </c>
      <c r="F726" t="str">
        <v>Distribution Solutions Group, Inc. (NASDAQGS:DSGR)</v>
      </c>
      <c r="G726" t="str">
        <v>Flex Ltd. (NASDAQGS:FLEX)</v>
      </c>
      <c r="H726" t="str">
        <v>PROG Holdings, Inc. (NYSE:PRG)</v>
      </c>
      <c r="I726" t="str">
        <v>Merck &amp; Co., Inc. (NYSE:MRK)</v>
      </c>
    </row>
    <row r="727" spans="1:9" x14ac:dyDescent="0.45">
      <c r="A727" t="str">
        <v>Corcept Therapeutics Incorporated (NASDAQCM:CORT)</v>
      </c>
      <c r="B727" t="str">
        <v>Broadcom Inc. (NASDAQGS:AVGO)</v>
      </c>
      <c r="C727" t="str">
        <v>Encore Capital Group, Inc. (NASDAQGS:ECPG)</v>
      </c>
      <c r="D727" t="str">
        <v>CNB Financial Corporation (NASDAQGS:CCNE)</v>
      </c>
      <c r="E727" t="str">
        <v>The Ensign Group, Inc. (NASDAQGS:ENSG)</v>
      </c>
      <c r="F727" t="str">
        <v>Douglas Dynamics, Inc. (NYSE:PLOW)</v>
      </c>
      <c r="G727" t="str">
        <v>Fluence Energy, Inc. (NASDAQGS:FLNC)</v>
      </c>
      <c r="H727" t="str">
        <v>Progyny, Inc. (NASDAQGS:PGNY)</v>
      </c>
      <c r="I727" t="str">
        <v>Meta Platforms, Inc. (NASDAQGS:META)</v>
      </c>
    </row>
    <row r="728" spans="1:9" x14ac:dyDescent="0.45">
      <c r="A728" t="str">
        <v>Core &amp; Main, Inc. (NYSE:CNM)</v>
      </c>
      <c r="B728" t="str">
        <v>Broadridge Financial Solutions, Inc. (NYSE:BR)</v>
      </c>
      <c r="C728" t="str">
        <v>Energizer Holdings, Inc. (NYSE:ENR)</v>
      </c>
      <c r="D728" t="str">
        <v>CNO Financial Group, Inc. (NYSE:CNO)</v>
      </c>
      <c r="E728" t="str">
        <v>The GEO Group, Inc. (NYSE:GEO)</v>
      </c>
      <c r="F728" t="str">
        <v>DTE Energy Company (NYSE:DTE)</v>
      </c>
      <c r="G728" t="str">
        <v>Flutter Entertainment plc (NYSE:FLUT)</v>
      </c>
      <c r="H728" t="str">
        <v>PROS Holdings, Inc. (NYSE:PRO)</v>
      </c>
      <c r="I728" t="str">
        <v>Mettler-Toledo International Inc. (NYSE:MTD)</v>
      </c>
    </row>
    <row r="729" spans="1:9" x14ac:dyDescent="0.45">
      <c r="A729" t="str">
        <v>CoreCard Corporation (NYSE:CCRD)</v>
      </c>
      <c r="B729" t="str">
        <v>Brookdale Senior Living Inc. (NYSE:BKD)</v>
      </c>
      <c r="C729" t="str">
        <v>Ennis, Inc. (NYSE:EBF)</v>
      </c>
      <c r="D729" t="str">
        <v>Coastal Financial Corporation (NASDAQGS:CCB)</v>
      </c>
      <c r="E729" t="str">
        <v>The Hanover Insurance Group, Inc. (NYSE:THG)</v>
      </c>
      <c r="F729" t="str">
        <v>DXC Technology Company (NYSE:DXC)</v>
      </c>
      <c r="G729" t="str">
        <v>Flywire Corporation (NASDAQGS:FLYW)</v>
      </c>
      <c r="H729" t="str">
        <v>Provident Financial Holdings, Inc. (NASDAQGS:PROV)</v>
      </c>
      <c r="I729" t="str">
        <v>MGIC Investment Corporation (NYSE:MTG)</v>
      </c>
    </row>
    <row r="730" spans="1:9" x14ac:dyDescent="0.45">
      <c r="A730" t="str">
        <v>Corning Incorporated (NYSE:GLW)</v>
      </c>
      <c r="B730" t="str">
        <v>Brown &amp; Brown, Inc. (NYSE:BRO)</v>
      </c>
      <c r="C730" t="str">
        <v>Entegris, Inc. (NASDAQGS:ENTG)</v>
      </c>
      <c r="D730" t="str">
        <v>Coeur Mining, Inc. (NYSE:CDE)</v>
      </c>
      <c r="E730" t="str">
        <v>The Hartford Financial Services Group, Inc. (NYSE:HIG)</v>
      </c>
      <c r="F730" t="str">
        <v>Eaton Vance Senior Floating-Rate Trust (NYSE:EFR)</v>
      </c>
      <c r="G730" t="str">
        <v>Formula One Group (NASDAQGS:FWON.K)</v>
      </c>
      <c r="H730" t="str">
        <v>Provident Financial Services, Inc. (NYSE:PFS)</v>
      </c>
      <c r="I730" t="str">
        <v>Monster Beverage Corporation (NASDAQGS:MNST)</v>
      </c>
    </row>
    <row r="731" spans="1:9" x14ac:dyDescent="0.45">
      <c r="A731" t="str">
        <v>CoStar Group, Inc. (NASDAQGS:CSGP)</v>
      </c>
      <c r="B731" t="str">
        <v>Brunswick Corporation (NYSE:BC)</v>
      </c>
      <c r="C731" t="str">
        <v>Enterprise Bancorp, Inc. (NASDAQGS:EBTC)</v>
      </c>
      <c r="D731" t="str">
        <v>Cohen &amp; Steers Infrastructure Fund, Inc (NYSE:UTF)</v>
      </c>
      <c r="E731" t="str">
        <v>The Interpublic Group of Companies, Inc. (NYSE:IPG)</v>
      </c>
      <c r="F731" t="str">
        <v>eGain Corporation (NASDAQCM:EGAN)</v>
      </c>
      <c r="G731" t="str">
        <v>Fortune Brands Innovations, Inc. (NYSE:FBIN)</v>
      </c>
      <c r="H731" t="str">
        <v>Putnam Municipal Opportunities Trust (NYSE:PMO)</v>
      </c>
      <c r="I731" t="str">
        <v>Napco Security Technologies, Inc. (NASDAQGS:NSSC)</v>
      </c>
    </row>
    <row r="732" spans="1:9" x14ac:dyDescent="0.45">
      <c r="A732" t="str">
        <v>Costco Wholesale Corporation (NASDAQGS:COST)</v>
      </c>
      <c r="B732" t="str">
        <v>BTC Digital Ltd. (NASDAQCM:BTCT)</v>
      </c>
      <c r="C732" t="str">
        <v>Essex Property Trust, Inc. (NYSE:ESS)</v>
      </c>
      <c r="D732" t="str">
        <v>Coherent Corp. (NYSE:COHR)</v>
      </c>
      <c r="E732" t="str">
        <v>The Middleby Corporation (NASDAQGS:MIDD)</v>
      </c>
      <c r="F732" t="str">
        <v>EHang Holdings Limited (NASDAQGM:EH)</v>
      </c>
      <c r="G732" t="str">
        <v>Freshworks Inc. (NASDAQGS:FRSH)</v>
      </c>
      <c r="H732" t="str">
        <v>RadNet, Inc. (NASDAQGM:RDNT)</v>
      </c>
      <c r="I732" t="str">
        <v>National Bankshares, Inc. (NASDAQCM:NKSH)</v>
      </c>
    </row>
    <row r="733" spans="1:9" x14ac:dyDescent="0.45">
      <c r="A733" t="str">
        <v>Coterra Energy Inc. (NYSE:CTRA)</v>
      </c>
      <c r="B733" t="str">
        <v>C&amp;F Financial Corporation (NASDAQGS:CFFI)</v>
      </c>
      <c r="C733" t="str">
        <v>Expedia Group, Inc. (NASDAQGS:EXPE)</v>
      </c>
      <c r="D733" t="str">
        <v>Colgate-Palmolive Company (NYSE:CL)</v>
      </c>
      <c r="E733" t="str">
        <v>The PNC Financial Services Group, Inc. (NYSE:PNC)</v>
      </c>
      <c r="F733" t="str">
        <v>EOG Resources, Inc. (NYSE:EOG)</v>
      </c>
      <c r="G733" t="str">
        <v>FrontView REIT, Inc. (NYSE:FVR)</v>
      </c>
      <c r="H733" t="str">
        <v>Range Resources Corporation (NYSE:RRC)</v>
      </c>
      <c r="I733" t="str">
        <v>National Research Corporation (NASDAQGS:NRC)</v>
      </c>
    </row>
    <row r="734" spans="1:9" x14ac:dyDescent="0.45">
      <c r="A734" t="str">
        <v>Covenant Logistics Group, Inc. (NYSE:CVLG)</v>
      </c>
      <c r="B734" t="str">
        <v>C.H. Robinson Worldwide, Inc. (NASDAQGS:CHRW)</v>
      </c>
      <c r="C734" t="str">
        <v>FactSet Research Systems Inc. (NYSE:FDS)</v>
      </c>
      <c r="D734" t="str">
        <v>Comcast Corporation (NASDAQGS:CMCSA)</v>
      </c>
      <c r="E734" t="str">
        <v>The Progressive Corporation (NYSE:PGR)</v>
      </c>
      <c r="F734" t="str">
        <v>Erie Indemnity Company (NASDAQGS:ERIE)</v>
      </c>
      <c r="G734" t="str">
        <v>FTAI Infrastructure Inc. (NASDAQGS:FIP)</v>
      </c>
      <c r="H734" t="str">
        <v>RB Global, Inc. (NYSE:RBA)</v>
      </c>
      <c r="I734" t="str">
        <v>NerdWallet, Inc. (NASDAQGM:NRDS)</v>
      </c>
    </row>
    <row r="735" spans="1:9" x14ac:dyDescent="0.45">
      <c r="A735" t="str">
        <v>Crane Company (NYSE:CR)</v>
      </c>
      <c r="B735" t="str">
        <v>Cable One, Inc. (NYSE:CABO)</v>
      </c>
      <c r="C735" t="str">
        <v>FARO Technologies, Inc. (NASDAQGS:FARO)</v>
      </c>
      <c r="D735" t="str">
        <v>Compass, Inc. (NYSE:COMP)</v>
      </c>
      <c r="E735" t="str">
        <v>The Timken Company (NYSE:TKR)</v>
      </c>
      <c r="F735" t="str">
        <v>Eton Pharmaceuticals, Inc. (NASDAQGM:ETON)</v>
      </c>
      <c r="G735" t="str">
        <v>Funko, Inc. (NASDAQGS:FNKO)</v>
      </c>
      <c r="H735" t="str">
        <v>Realty Income Corporation (NYSE:O)</v>
      </c>
      <c r="I735" t="str">
        <v>Net Lease Office Properties (NYSE:NLOP)</v>
      </c>
    </row>
    <row r="736" spans="1:9" x14ac:dyDescent="0.45">
      <c r="A736" t="str">
        <v>Crane NXT, Co. (NYSE:CXT)</v>
      </c>
      <c r="B736" t="str">
        <v>Cabot Corporation (NYSE:CBT)</v>
      </c>
      <c r="C736" t="str">
        <v>Fastenal Company (NASDAQGS:FAST)</v>
      </c>
      <c r="D736" t="str">
        <v>Confluent, Inc. (NASDAQGS:CFLT)</v>
      </c>
      <c r="E736" t="str">
        <v>The TJX Companies, Inc. (NYSE:TJX)</v>
      </c>
      <c r="F736" t="str">
        <v>Everi Holdings Inc. (NYSE:EVRI)</v>
      </c>
      <c r="G736" t="str">
        <v>G. Willi-Food International Ltd. (NASDAQCM:WILC)</v>
      </c>
      <c r="H736" t="str">
        <v>Regency Centers Corporation (NASDAQGS:REG)</v>
      </c>
      <c r="I736" t="str">
        <v>New York Mortgage Trust, Inc. (NASDAQGS:NYMT)</v>
      </c>
    </row>
    <row r="737" spans="1:9" x14ac:dyDescent="0.45">
      <c r="A737" t="str">
        <v>Crescent Capital BDC, Inc. (NASDAQGM:CCAP)</v>
      </c>
      <c r="B737" t="str">
        <v>California Resources Corporation (NYSE:CRC)</v>
      </c>
      <c r="C737" t="str">
        <v>Federal Realty Investment Trust (NYSE:FRT)</v>
      </c>
      <c r="D737" t="str">
        <v>CONMED Corporation (NYSE:CNMD)</v>
      </c>
      <c r="E737" t="str">
        <v>Thermon Group Holdings, Inc. (NYSE:THR)</v>
      </c>
      <c r="F737" t="str">
        <v>Eversource Energy (NYSE:ES)</v>
      </c>
      <c r="G737" t="str">
        <v>Garrett Motion Inc. (NASDAQGS:GTX)</v>
      </c>
      <c r="H737" t="str">
        <v>Remitly Global, Inc. (NASDAQGS:RELY)</v>
      </c>
      <c r="I737" t="str">
        <v>Newmark Group, Inc. (NASDAQGS:NMRK)</v>
      </c>
    </row>
    <row r="738" spans="1:9" x14ac:dyDescent="0.45">
      <c r="A738" t="str">
        <v>Crown Castle Inc. (NYSE:CCI)</v>
      </c>
      <c r="B738" t="str">
        <v>Cantaloupe, Inc. (NASDAQGS:CTLP)</v>
      </c>
      <c r="C738" t="str">
        <v>Fidelis Insurance Holdings Limited (NYSE:FIHL)</v>
      </c>
      <c r="D738" t="str">
        <v>Consensus Cloud Solutions, Inc. (NASDAQGS:CCSI)</v>
      </c>
      <c r="E738" t="str">
        <v>TriMas Corporation (NASDAQGS:TRS)</v>
      </c>
      <c r="F738" t="str">
        <v>Fabrinet (NYSE:FN)</v>
      </c>
      <c r="G738" t="str">
        <v>GE HealthCare Technologies Inc. (NASDAQGS:GEHC)</v>
      </c>
      <c r="H738" t="str">
        <v>Republic Bancorp, Inc. (NASDAQGS:RBCA.A)</v>
      </c>
      <c r="I738" t="str">
        <v>NIKE, Inc. (NYSE:NKE)</v>
      </c>
    </row>
    <row r="739" spans="1:9" x14ac:dyDescent="0.45">
      <c r="A739" t="str">
        <v>Crown Holdings, Inc. (NYSE:CCK)</v>
      </c>
      <c r="B739" t="str">
        <v>Capital City Bank Group, Inc. (NASDAQGS:CCBG)</v>
      </c>
      <c r="C739" t="str">
        <v>First Bank (NASDAQGM:FRBA)</v>
      </c>
      <c r="D739" t="str">
        <v>Corcept Therapeutics Incorporated (NASDAQCM:CORT)</v>
      </c>
      <c r="E739" t="str">
        <v>TriplePoint Venture Growth BDC Corp. (NYSE:TPVG)</v>
      </c>
      <c r="F739" t="str">
        <v>Falcon's Beyond Global, Inc. (NASDAQGM:FBYD)</v>
      </c>
      <c r="G739" t="str">
        <v>GeneDx Holdings Corp. (NASDAQGS:WGS)</v>
      </c>
      <c r="H739" t="str">
        <v>Reservoir Media, Inc. (NASDAQGM:RSVR)</v>
      </c>
      <c r="I739" t="str">
        <v>NMI Holdings, Inc. (NASDAQGM:NMIH)</v>
      </c>
    </row>
    <row r="740" spans="1:9" x14ac:dyDescent="0.45">
      <c r="A740" t="str">
        <v>CTO Realty Growth, Inc. (NYSE:CTO)</v>
      </c>
      <c r="B740" t="str">
        <v>Capital Clean Energy Carriers Corp. (NASDAQGS:CCEC)</v>
      </c>
      <c r="C740" t="str">
        <v>First Hawaiian, Inc. (NASDAQGS:FHB)</v>
      </c>
      <c r="D740" t="str">
        <v>Core &amp; Main, Inc. (NYSE:CNM)</v>
      </c>
      <c r="E740" t="str">
        <v>Tronox Holdings plc (NYSE:TROX)</v>
      </c>
      <c r="F740" t="str">
        <v>Flotek Industries, Inc. (NYSE:FTK)</v>
      </c>
      <c r="G740" t="str">
        <v>Genius Sports Limited (NYSE:GENI)</v>
      </c>
      <c r="H740" t="str">
        <v>Resideo Technologies, Inc. (NYSE:REZI)</v>
      </c>
      <c r="I740" t="str">
        <v>Northern Trust Corporation (NASDAQGS:NTRS)</v>
      </c>
    </row>
    <row r="741" spans="1:9" x14ac:dyDescent="0.45">
      <c r="A741" t="str">
        <v>Cushman &amp; Wakefield plc (NYSE:CWK)</v>
      </c>
      <c r="B741" t="str">
        <v>CareDx, Inc (NASDAQGM:CDNA)</v>
      </c>
      <c r="C741" t="str">
        <v>First Savings Financial Group, Inc. (NASDAQCM:FSFG)</v>
      </c>
      <c r="D741" t="str">
        <v>Corning Incorporated (NYSE:GLW)</v>
      </c>
      <c r="E741" t="str">
        <v>Trupanion, Inc. (NASDAQGM:TRUP)</v>
      </c>
      <c r="F741" t="str">
        <v>Forrester Research, Inc. (NASDAQGS:FORR)</v>
      </c>
      <c r="G741" t="str">
        <v>Gentherm Incorporated (NASDAQGS:THRM)</v>
      </c>
      <c r="H741" t="str">
        <v>Richardson Electronics, Ltd. (NASDAQGS:RELL)</v>
      </c>
      <c r="I741" t="str">
        <v>Norwood Financial Corp. (NASDAQGM:NWFL)</v>
      </c>
    </row>
    <row r="742" spans="1:9" x14ac:dyDescent="0.45">
      <c r="A742" t="str">
        <v>CyberArk Software Ltd. (NASDAQGS:CYBR)</v>
      </c>
      <c r="B742" t="str">
        <v>Carlisle Companies Incorporated (NYSE:CSL)</v>
      </c>
      <c r="C742" t="str">
        <v>First Trust Senior Floating Rate Income Fund II (NYSE:FCT)</v>
      </c>
      <c r="D742" t="str">
        <v>CoStar Group, Inc. (NASDAQGS:CSGP)</v>
      </c>
      <c r="E742" t="str">
        <v>Trustmark Corporation (NASDAQGS:TRMK)</v>
      </c>
      <c r="F742" t="str">
        <v>Fortive Corporation (NYSE:FTV)</v>
      </c>
      <c r="G742" t="str">
        <v>Genworth Financial, Inc. (NYSE:GNW)</v>
      </c>
      <c r="H742" t="str">
        <v>Roblox Corporation (NYSE:RBLX)</v>
      </c>
      <c r="I742" t="str">
        <v>NRG Energy, Inc. (NYSE:NRG)</v>
      </c>
    </row>
    <row r="743" spans="1:9" x14ac:dyDescent="0.45">
      <c r="A743" t="str">
        <v>D.R. Horton, Inc. (NYSE:DHI)</v>
      </c>
      <c r="B743" t="str">
        <v>Carrier Global Corporation (NYSE:CARR)</v>
      </c>
      <c r="C743" t="str">
        <v>FirstCash Holdings, Inc. (NASDAQGS:FCFS)</v>
      </c>
      <c r="D743" t="str">
        <v>Costco Wholesale Corporation (NASDAQGS:COST)</v>
      </c>
      <c r="E743" t="str">
        <v>TTM Technologies, Inc. (NASDAQGS:TTMI)</v>
      </c>
      <c r="F743" t="str">
        <v>Fox Factory Holding Corp. (NASDAQGS:FOXF)</v>
      </c>
      <c r="G743" t="str">
        <v>Getty Realty Corp. (NYSE:GTY)</v>
      </c>
      <c r="H743" t="str">
        <v>Root, Inc. (NASDAQGS:ROOT)</v>
      </c>
      <c r="I743" t="str">
        <v>Nuveen New Jersey Quality Municipal Income Fund (NYSE:NXJ)</v>
      </c>
    </row>
    <row r="744" spans="1:9" x14ac:dyDescent="0.45">
      <c r="A744" t="str">
        <v>Dave Inc. (NASDAQGM:DAVE)</v>
      </c>
      <c r="B744" t="str">
        <v>Carter's, Inc. (NYSE:CRI)</v>
      </c>
      <c r="C744" t="str">
        <v>Fluence Energy, Inc. (NASDAQGS:FLNC)</v>
      </c>
      <c r="D744" t="str">
        <v>Coterra Energy Inc. (NYSE:CTRA)</v>
      </c>
      <c r="E744" t="str">
        <v>U.S. Physical Therapy, Inc. (NYSE:USPH)</v>
      </c>
      <c r="F744" t="str">
        <v>Foxx Development Holdings Inc. (NASDAQCM:FOXX)</v>
      </c>
      <c r="G744" t="str">
        <v>Gladstone Investment Corporation (NASDAQGS:GAIN)</v>
      </c>
      <c r="H744" t="str">
        <v>Rubrik, Inc. (NYSE:RBRK)</v>
      </c>
      <c r="I744" t="str">
        <v>Oak Valley Bancorp (NASDAQCM:OVLY)</v>
      </c>
    </row>
    <row r="745" spans="1:9" x14ac:dyDescent="0.45">
      <c r="A745" t="str">
        <v>DaVita Inc. (NYSE:DVA)</v>
      </c>
      <c r="B745" t="str">
        <v>Catalyst Bancorp, Inc. (NASDAQCM:CLST)</v>
      </c>
      <c r="C745" t="str">
        <v>Flutter Entertainment plc (NYSE:FLUT)</v>
      </c>
      <c r="D745" t="str">
        <v>Coursera, Inc. (NYSE:COUR)</v>
      </c>
      <c r="E745" t="str">
        <v>UL Solutions Inc. (NYSE:ULS)</v>
      </c>
      <c r="F745" t="str">
        <v>Freeport-McMoRan Inc. (NYSE:FCX)</v>
      </c>
      <c r="G745" t="str">
        <v>Glaukos Corporation (NYSE:GKOS)</v>
      </c>
      <c r="H745" t="str">
        <v>Rush Street Interactive, Inc. (NYSE:RSI)</v>
      </c>
      <c r="I745" t="str">
        <v>Oil States International, Inc. (NYSE:OIS)</v>
      </c>
    </row>
    <row r="746" spans="1:9" x14ac:dyDescent="0.45">
      <c r="A746" t="str">
        <v>DexCom, Inc. (NASDAQGS:DXCM)</v>
      </c>
      <c r="B746" t="str">
        <v>Caterpillar Inc. (NYSE:CAT)</v>
      </c>
      <c r="C746" t="str">
        <v>Flywire Corporation (NASDAQGS:FLYW)</v>
      </c>
      <c r="D746" t="str">
        <v>Covenant Logistics Group, Inc. (NYSE:CVLG)</v>
      </c>
      <c r="E746" t="str">
        <v>UMH Properties, Inc. (NYSE:UMH)</v>
      </c>
      <c r="F746" t="str">
        <v>Frontline plc (NYSE:FRO)</v>
      </c>
      <c r="G746" t="str">
        <v>Global Net Lease, Inc. (NYSE:GNL)</v>
      </c>
      <c r="H746" t="str">
        <v>Sabra Health Care REIT, Inc. (NASDAQGS:SBRA)</v>
      </c>
      <c r="I746" t="str">
        <v>Old Dominion Freight Line, Inc. (NASDAQGS:ODFL)</v>
      </c>
    </row>
    <row r="747" spans="1:9" x14ac:dyDescent="0.45">
      <c r="A747" t="str">
        <v>DHT Holdings, Inc. (NYSE:DHT)</v>
      </c>
      <c r="B747" t="str">
        <v>CAVA Group, Inc. (NYSE:CAVA)</v>
      </c>
      <c r="C747" t="str">
        <v>Fortune Brands Innovations, Inc. (NYSE:FBIN)</v>
      </c>
      <c r="D747" t="str">
        <v>Crane NXT, Co. (NYSE:CXT)</v>
      </c>
      <c r="E747" t="str">
        <v>UnitedHealth Group Incorporated (NYSE:UNH)</v>
      </c>
      <c r="F747" t="str">
        <v>FS KKR Capital Corp. (NYSE:FSK)</v>
      </c>
      <c r="G747" t="str">
        <v>GoDaddy Inc. (NYSE:GDDY)</v>
      </c>
      <c r="H747" t="str">
        <v>Safety Insurance Group, Inc. (NASDAQGS:SAFT)</v>
      </c>
      <c r="I747" t="str">
        <v>Old Market Capital Corporation (NASDAQGS:OMCC)</v>
      </c>
    </row>
    <row r="748" spans="1:9" x14ac:dyDescent="0.45">
      <c r="A748" t="str">
        <v>DiamondRock Hospitality Company (NYSE:DRH)</v>
      </c>
      <c r="B748" t="str">
        <v>CB Financial Services, Inc. (NASDAQGM:CBFV)</v>
      </c>
      <c r="C748" t="str">
        <v>Freshworks Inc. (NASDAQGS:FRSH)</v>
      </c>
      <c r="D748" t="str">
        <v>Credo Technology Group Holding Ltd (NASDAQGS:CRDO)</v>
      </c>
      <c r="E748" t="str">
        <v>Unity Software Inc. (NYSE:U)</v>
      </c>
      <c r="F748" t="str">
        <v>Full Truck Alliance Co. Ltd. (NYSE:YMM)</v>
      </c>
      <c r="G748" t="str">
        <v>Golub Capital BDC, Inc. (NASDAQGS:GBDC)</v>
      </c>
      <c r="H748" t="str">
        <v>Samfine Creation Holdings Group Limited (NASDAQCM:SFHG)</v>
      </c>
      <c r="I748" t="str">
        <v>Olin Corporation (NYSE:OLN)</v>
      </c>
    </row>
    <row r="749" spans="1:9" x14ac:dyDescent="0.45">
      <c r="A749" t="str">
        <v>Diebold Nixdorf, Incorporated (NYSE:DBD)</v>
      </c>
      <c r="B749" t="str">
        <v>CBRE Group, Inc. (NYSE:CBRE)</v>
      </c>
      <c r="C749" t="str">
        <v>FrontView REIT, Inc. (NYSE:FVR)</v>
      </c>
      <c r="D749" t="str">
        <v>Crescent Capital BDC, Inc. (NASDAQGM:CCAP)</v>
      </c>
      <c r="E749" t="str">
        <v>Unum Group (NYSE:UNM)</v>
      </c>
      <c r="F749" t="str">
        <v>FutureFuel Corp. (NYSE:FF)</v>
      </c>
      <c r="G749" t="str">
        <v>Goosehead Insurance, Inc (NASDAQGS:GSHD)</v>
      </c>
      <c r="H749" t="str">
        <v>Schlumberger Limited (NYSE:SLB)</v>
      </c>
      <c r="I749" t="str">
        <v>Ollie's Bargain Outlet Holdings, Inc. (NASDAQGM:OLLI)</v>
      </c>
    </row>
    <row r="750" spans="1:9" x14ac:dyDescent="0.45">
      <c r="A750" t="str">
        <v>Digi International Inc. (NASDAQGS:DGII)</v>
      </c>
      <c r="B750" t="str">
        <v>CDW Corporation (NASDAQGS:CDW)</v>
      </c>
      <c r="C750" t="str">
        <v>FTAI Infrastructure Inc. (NASDAQGS:FIP)</v>
      </c>
      <c r="D750" t="str">
        <v>Crown Castle Inc. (NYSE:CCI)</v>
      </c>
      <c r="E750" t="str">
        <v>Upstart Holdings, Inc. (NASDAQGS:UPST)</v>
      </c>
      <c r="F750" t="str">
        <v>Gatos Silver, Inc. (NYSE:GATO)</v>
      </c>
      <c r="G750" t="str">
        <v>Granite Construction Incorporated (NYSE:GVA)</v>
      </c>
      <c r="H750" t="str">
        <v>Seagate Technology Holdings plc (NASDAQGS:STX)</v>
      </c>
      <c r="I750" t="str">
        <v>Omnicom Group Inc. (NYSE:OMC)</v>
      </c>
    </row>
    <row r="751" spans="1:9" x14ac:dyDescent="0.45">
      <c r="A751" t="str">
        <v>DigitalOcean Holdings, Inc. (NYSE:DOCN)</v>
      </c>
      <c r="B751" t="str">
        <v>Centene Corporation (NYSE:CNC)</v>
      </c>
      <c r="C751" t="str">
        <v>Funko, Inc. (NASDAQGS:FNKO)</v>
      </c>
      <c r="D751" t="str">
        <v>Crown Holdings, Inc. (NYSE:CCK)</v>
      </c>
      <c r="E751" t="str">
        <v>VEON Ltd. (NASDAQCM:VEON)</v>
      </c>
      <c r="F751" t="str">
        <v>Genuine Parts Company (NYSE:GPC)</v>
      </c>
      <c r="G751" t="str">
        <v>Guidewire Software, Inc. (NYSE:GWRE)</v>
      </c>
      <c r="H751" t="str">
        <v>Semtech Corporation (NASDAQGS:SMTC)</v>
      </c>
      <c r="I751" t="str">
        <v>OP Bancorp (NASDAQGM:OPBK)</v>
      </c>
    </row>
    <row r="752" spans="1:9" x14ac:dyDescent="0.45">
      <c r="A752" t="str">
        <v>DLH Holdings Corp. (NASDAQCM:DLHC)</v>
      </c>
      <c r="B752" t="str">
        <v>Central Pacific Financial Corp. (NYSE:CPF)</v>
      </c>
      <c r="C752" t="str">
        <v>G. Willi-Food International Ltd. (NASDAQCM:WILC)</v>
      </c>
      <c r="D752" t="str">
        <v>CTO Realty Growth, Inc. (NYSE:CTO)</v>
      </c>
      <c r="E752" t="str">
        <v>Veralto Corporation (NYSE:VLTO)</v>
      </c>
      <c r="F752" t="str">
        <v>GeoPark Limited (NYSE:GPRK)</v>
      </c>
      <c r="G752" t="str">
        <v>Haemonetics Corporation (NYSE:HAE)</v>
      </c>
      <c r="H752" t="str">
        <v>Sensus Healthcare, Inc. (NASDAQCM:SRTS)</v>
      </c>
      <c r="I752" t="str">
        <v>O'Reilly Automotive, Inc. (NASDAQGS:ORLY)</v>
      </c>
    </row>
    <row r="753" spans="1:9" x14ac:dyDescent="0.45">
      <c r="A753" t="str">
        <v>DLocal Limited (NASDAQGS:DLO)</v>
      </c>
      <c r="B753" t="str">
        <v>CEVA, Inc. (NASDAQGS:CEVA)</v>
      </c>
      <c r="C753" t="str">
        <v>Garrett Motion Inc. (NASDAQGS:GTX)</v>
      </c>
      <c r="D753" t="str">
        <v>Cushman &amp; Wakefield plc (NYSE:CWK)</v>
      </c>
      <c r="E753" t="str">
        <v>Vertex, Inc. (NASDAQGM:VERX)</v>
      </c>
      <c r="F753" t="str">
        <v>Gibraltar Industries, Inc. (NASDAQGS:ROCK)</v>
      </c>
      <c r="G753" t="str">
        <v>Hamilton Lane Incorporated (NASDAQGS:HLNE)</v>
      </c>
      <c r="H753" t="str">
        <v>Shake Shack Inc. (NYSE:SHAK)</v>
      </c>
      <c r="I753" t="str">
        <v>Orion S.A. (NYSE:OEC)</v>
      </c>
    </row>
    <row r="754" spans="1:9" x14ac:dyDescent="0.45">
      <c r="A754" t="str">
        <v>DNOW Inc. (NYSE:DNOW)</v>
      </c>
      <c r="B754" t="str">
        <v>Chain Bridge Bancorp, Inc. (NYSE:CBNA)</v>
      </c>
      <c r="C754" t="str">
        <v>Gartner, Inc. (NYSE:IT)</v>
      </c>
      <c r="D754" t="str">
        <v>CyberArk Software Ltd. (NASDAQGS:CYBR)</v>
      </c>
      <c r="E754" t="str">
        <v>VICI Properties Inc. (NYSE:VICI)</v>
      </c>
      <c r="F754" t="str">
        <v>Gilat Satellite Networks Ltd. (NASDAQGS:GILT)</v>
      </c>
      <c r="G754" t="str">
        <v>Hancock Whitney Corporation (NASDAQGS:HWC)</v>
      </c>
      <c r="H754" t="str">
        <v>Sinclair, Inc. (NASDAQGS:SBGI)</v>
      </c>
      <c r="I754" t="str">
        <v>Patterson-UTI Energy, Inc. (NASDAQGS:PTEN)</v>
      </c>
    </row>
    <row r="755" spans="1:9" x14ac:dyDescent="0.45">
      <c r="A755" t="str">
        <v>DocuSign, Inc. (NASDAQGS:DOCU)</v>
      </c>
      <c r="B755" t="str">
        <v>Check Point Software Technologies Ltd. (NASDAQGS:CHKP)</v>
      </c>
      <c r="C755" t="str">
        <v>GE HealthCare Technologies Inc. (NASDAQGS:GEHC)</v>
      </c>
      <c r="D755" t="str">
        <v>Dave Inc. (NASDAQGM:DAVE)</v>
      </c>
      <c r="E755" t="str">
        <v>Viemed Healthcare, Inc. (NASDAQCM:VMD)</v>
      </c>
      <c r="F755" t="str">
        <v>Ginkgo Bioworks Holdings, Inc. (NYSE:DNA)</v>
      </c>
      <c r="G755" t="str">
        <v>Hanover Bancorp, Inc. (NASDAQGS:HNVR)</v>
      </c>
      <c r="H755" t="str">
        <v>SJW Group (NASDAQGS:SJW)</v>
      </c>
      <c r="I755" t="str">
        <v>PB Bankshares, Inc. (NASDAQCM:PBBK)</v>
      </c>
    </row>
    <row r="756" spans="1:9" x14ac:dyDescent="0.45">
      <c r="A756" t="str">
        <v>Dolby Laboratories, Inc. (NYSE:DLB)</v>
      </c>
      <c r="B756" t="str">
        <v>Cheniere Energy, Inc. (NYSE:LNG)</v>
      </c>
      <c r="C756" t="str">
        <v>GeneDx Holdings Corp. (NASDAQGS:WGS)</v>
      </c>
      <c r="D756" t="str">
        <v>DaVita Inc. (NYSE:DVA)</v>
      </c>
      <c r="E756" t="str">
        <v>Viking Holdings Ltd (NYSE:VIK)</v>
      </c>
      <c r="F756" t="str">
        <v>Gladstone Capital Corporation (NASDAQGS:GLAD)</v>
      </c>
      <c r="G756" t="str">
        <v>HashiCorp, Inc. (NASDAQGS:HCP)</v>
      </c>
      <c r="H756" t="str">
        <v>SLR Investment Corp. (NASDAQGS:SLRC)</v>
      </c>
      <c r="I756" t="str">
        <v>Peabody Energy Corporation (NYSE:BTU)</v>
      </c>
    </row>
    <row r="757" spans="1:9" x14ac:dyDescent="0.45">
      <c r="A757" t="str">
        <v>Dominion Energy, Inc. (NYSE:D)</v>
      </c>
      <c r="B757" t="str">
        <v>Chicago Atlantic Real Estate Finance, Inc. (NASDAQGM:REFI)</v>
      </c>
      <c r="C757" t="str">
        <v>Genius Sports Limited (NYSE:GENI)</v>
      </c>
      <c r="D757" t="str">
        <v>DexCom, Inc. (NASDAQGS:DXCM)</v>
      </c>
      <c r="E757" t="str">
        <v>Virtu Financial, Inc. (NASDAQGS:VIRT)</v>
      </c>
      <c r="F757" t="str">
        <v>Golden Entertainment, Inc. (NASDAQGM:GDEN)</v>
      </c>
      <c r="G757" t="str">
        <v>HCA Healthcare, Inc. (NYSE:HCA)</v>
      </c>
      <c r="H757" t="str">
        <v>Soho House &amp; Co Inc. (NYSE:SHCO)</v>
      </c>
      <c r="I757" t="str">
        <v>Penske Automotive Group, Inc. (NYSE:PAG)</v>
      </c>
    </row>
    <row r="758" spans="1:9" x14ac:dyDescent="0.45">
      <c r="A758" t="str">
        <v>Domino's Pizza, Inc. (NYSE:DPZ)</v>
      </c>
      <c r="B758" t="str">
        <v>Churchill Downs Incorporated (NASDAQGS:CHDN)</v>
      </c>
      <c r="C758" t="str">
        <v>Genworth Financial, Inc. (NYSE:GNW)</v>
      </c>
      <c r="D758" t="str">
        <v>DHT Holdings, Inc. (NYSE:DHT)</v>
      </c>
      <c r="E758" t="str">
        <v>Vitesse Energy, Inc. (NYSE:VTS)</v>
      </c>
      <c r="F758" t="str">
        <v>Graco Inc. (NYSE:GGG)</v>
      </c>
      <c r="G758" t="str">
        <v>Heartland Financial USA, Inc. (NASDAQGS:HTLF)</v>
      </c>
      <c r="H758" t="str">
        <v>Southern First Bancshares, Inc. (NASDAQGM:SFST)</v>
      </c>
      <c r="I758" t="str">
        <v>Perion Network Ltd. (NASDAQGS:PERI)</v>
      </c>
    </row>
    <row r="759" spans="1:9" x14ac:dyDescent="0.45">
      <c r="A759" t="str">
        <v>Donaldson Company, Inc. (NYSE:DCI)</v>
      </c>
      <c r="B759" t="str">
        <v>Cincinnati Financial Corporation (NASDAQGS:CINF)</v>
      </c>
      <c r="C759" t="str">
        <v>GigaCloud Technology Inc. (NASDAQGM:GCT)</v>
      </c>
      <c r="D759" t="str">
        <v>DiamondRock Hospitality Company (NYSE:DRH)</v>
      </c>
      <c r="E759" t="str">
        <v>Vulcan Materials Company (NYSE:VMC)</v>
      </c>
      <c r="F759" t="str">
        <v>Graphic Packaging Holding Company (NYSE:GPK)</v>
      </c>
      <c r="G759" t="str">
        <v>Hecla Mining Company (NYSE:HL)</v>
      </c>
      <c r="H759" t="str">
        <v>Sprott Focus Trust, Inc. (NASDAQGS:FUND)</v>
      </c>
      <c r="I759" t="str">
        <v>Phillips 66 (NYSE:PSX)</v>
      </c>
    </row>
    <row r="760" spans="1:9" x14ac:dyDescent="0.45">
      <c r="A760" t="str">
        <v>Donnelley Financial Solutions, Inc. (NYSE:DFIN)</v>
      </c>
      <c r="B760" t="str">
        <v>Cinemark Holdings, Inc. (NYSE:CNK)</v>
      </c>
      <c r="C760" t="str">
        <v>Glaukos Corporation (NYSE:GKOS)</v>
      </c>
      <c r="D760" t="str">
        <v>Diebold Nixdorf, Incorporated (NYSE:DBD)</v>
      </c>
      <c r="E760" t="str">
        <v>Waste Management, Inc. (NYSE:WM)</v>
      </c>
      <c r="F760" t="str">
        <v>Guess?, Inc. (NYSE:GES)</v>
      </c>
      <c r="G760" t="str">
        <v>Helen of Troy Limited (NASDAQGS:HELE)</v>
      </c>
      <c r="H760" t="str">
        <v>Sprout Social, Inc. (NASDAQCM:SPT)</v>
      </c>
      <c r="I760" t="str">
        <v>Pioneer Bancorp, Inc. (NASDAQCM:PBFS)</v>
      </c>
    </row>
    <row r="761" spans="1:9" x14ac:dyDescent="0.45">
      <c r="A761" t="str">
        <v>Dover Corporation (NYSE:DOV)</v>
      </c>
      <c r="B761" t="str">
        <v>Cirrus Logic, Inc. (NASDAQGS:CRUS)</v>
      </c>
      <c r="C761" t="str">
        <v>Global Net Lease, Inc. (NYSE:GNL)</v>
      </c>
      <c r="D761" t="str">
        <v>Digi International Inc. (NASDAQGS:DGII)</v>
      </c>
      <c r="E761" t="str">
        <v>Waters Corporation (NYSE:WAT)</v>
      </c>
      <c r="F761" t="str">
        <v>H&amp;E Equipment Services, Inc. (NASDAQGS:HEES)</v>
      </c>
      <c r="G761" t="str">
        <v>Henry Schein, Inc. (NASDAQGS:HSIC)</v>
      </c>
      <c r="H761" t="str">
        <v>Standard Motor Products, Inc. (NYSE:SMP)</v>
      </c>
      <c r="I761" t="str">
        <v>Plymouth Industrial REIT, Inc. (NYSE:PLYM)</v>
      </c>
    </row>
    <row r="762" spans="1:9" x14ac:dyDescent="0.45">
      <c r="A762" t="str">
        <v>Dropbox, Inc. (NASDAQGS:DBX)</v>
      </c>
      <c r="B762" t="str">
        <v>Citizens Community Bancorp, Inc. (NASDAQGM:CZWI)</v>
      </c>
      <c r="C762" t="str">
        <v>Granite Construction Incorporated (NYSE:GVA)</v>
      </c>
      <c r="D762" t="str">
        <v>DigitalOcean Holdings, Inc. (NYSE:DOCN)</v>
      </c>
      <c r="E762" t="str">
        <v>WD-40 Company (NASDAQGS:WDFC)</v>
      </c>
      <c r="F762" t="str">
        <v>Hanesbrands Inc. (NYSE:HBI)</v>
      </c>
      <c r="G762" t="str">
        <v>Herbalife Ltd. (NYSE:HLF)</v>
      </c>
      <c r="H762" t="str">
        <v>Steel Dynamics, Inc. (NASDAQGS:STLD)</v>
      </c>
      <c r="I762" t="str">
        <v>Post Holdings, Inc. (NYSE:POST)</v>
      </c>
    </row>
    <row r="763" spans="1:9" x14ac:dyDescent="0.45">
      <c r="A763" t="str">
        <v>Duolingo, Inc. (NASDAQGS:DUOL)</v>
      </c>
      <c r="B763" t="str">
        <v>Clear Secure, Inc. (NYSE:YOU)</v>
      </c>
      <c r="C763" t="str">
        <v>Greif, Inc. (NYSE:GEF)</v>
      </c>
      <c r="D763" t="str">
        <v>DLH Holdings Corp. (NASDAQCM:DLHC)</v>
      </c>
      <c r="E763" t="str">
        <v>Western New England Bancorp, Inc. (NASDAQGS:WNEB)</v>
      </c>
      <c r="F763" t="str">
        <v>Harmony Biosciences Holdings, Inc. (NASDAQGM:HRMY)</v>
      </c>
      <c r="G763" t="str">
        <v>Hercules Capital, Inc. (NYSE:HTGC)</v>
      </c>
      <c r="H763" t="str">
        <v>StoneX Group Inc. (NASDAQGS:SNEX)</v>
      </c>
      <c r="I763" t="str">
        <v>PotlatchDeltic Corporation (NASDAQGS:PCH)</v>
      </c>
    </row>
    <row r="764" spans="1:9" x14ac:dyDescent="0.45">
      <c r="A764" t="str">
        <v>DXP Enterprises, Inc. (NASDAQGS:DXPE)</v>
      </c>
      <c r="B764" t="str">
        <v>Clearwater Analytics Holdings, Inc. (NYSE:CWAN)</v>
      </c>
      <c r="C764" t="str">
        <v>Guidewire Software, Inc. (NYSE:GWRE)</v>
      </c>
      <c r="D764" t="str">
        <v>DLocal Limited (NASDAQGS:DLO)</v>
      </c>
      <c r="E764" t="str">
        <v>Westlake Chemical Partners LP (NYSE:WLKP)</v>
      </c>
      <c r="F764" t="str">
        <v>Hasbro, Inc. (NASDAQGS:HAS)</v>
      </c>
      <c r="G764" t="str">
        <v>Heritage Insurance Holdings, Inc. (NYSE:HRTG)</v>
      </c>
      <c r="H764" t="str">
        <v>SunOpta Inc. (NASDAQGS:STKL)</v>
      </c>
      <c r="I764" t="str">
        <v>Preformed Line Products Company (NASDAQGS:PLPC)</v>
      </c>
    </row>
    <row r="765" spans="1:9" x14ac:dyDescent="0.45">
      <c r="A765" t="str">
        <v>Dynavax Technologies Corporation (NASDAQGS:DVAX)</v>
      </c>
      <c r="B765" t="str">
        <v>Clearwater Paper Corporation (NYSE:CLW)</v>
      </c>
      <c r="C765" t="str">
        <v>H&amp;R Block, Inc. (NYSE:HRB)</v>
      </c>
      <c r="D765" t="str">
        <v>DNOW Inc. (NYSE:DNOW)</v>
      </c>
      <c r="E765" t="str">
        <v>Willdan Group, Inc. (NASDAQGM:WLDN)</v>
      </c>
      <c r="F765" t="str">
        <v>Helmerich &amp; Payne, Inc. (NYSE:HP)</v>
      </c>
      <c r="G765" t="str">
        <v>HireQuest, Inc. (NASDAQCM:HQI)</v>
      </c>
      <c r="H765" t="str">
        <v>Synaptics Incorporated (NASDAQGS:SYNA)</v>
      </c>
      <c r="I765" t="str">
        <v>ProPetro Holding Corp. (NYSE:PUMP)</v>
      </c>
    </row>
    <row r="766" spans="1:9" x14ac:dyDescent="0.45">
      <c r="A766" t="str">
        <v>e.l.f. Beauty, Inc. (NYSE:ELF)</v>
      </c>
      <c r="B766" t="str">
        <v>Clearway Energy, Inc. (NYSE:CWEN.A)</v>
      </c>
      <c r="C766" t="str">
        <v>Haemonetics Corporation (NYSE:HAE)</v>
      </c>
      <c r="D766" t="str">
        <v>Dolby Laboratories, Inc. (NYSE:DLB)</v>
      </c>
      <c r="E766" t="str">
        <v>Wingstop Inc. (NASDAQGS:WING)</v>
      </c>
      <c r="F766" t="str">
        <v>Hilton Worldwide Holdings Inc. (NYSE:HLT)</v>
      </c>
      <c r="G766" t="str">
        <v>HNI Corporation (NYSE:HNI)</v>
      </c>
      <c r="H766" t="str">
        <v>Synchronoss Technologies, Inc. (NASDAQCM:SNCR)</v>
      </c>
      <c r="I766" t="str">
        <v>PubMatic, Inc. (NASDAQGM:PUBM)</v>
      </c>
    </row>
    <row r="767" spans="1:9" x14ac:dyDescent="0.45">
      <c r="A767" t="str">
        <v>EastGroup Properties, Inc. (NYSE:EGP)</v>
      </c>
      <c r="B767" t="str">
        <v>Cloudflare, Inc. (NYSE:NET)</v>
      </c>
      <c r="C767" t="str">
        <v>Hamilton Lane Incorporated (NASDAQGS:HLNE)</v>
      </c>
      <c r="D767" t="str">
        <v>Dollar Tree, Inc. (NASDAQGS:DLTR)</v>
      </c>
      <c r="E767" t="str">
        <v>Winmark Corporation (NASDAQGM:WINA)</v>
      </c>
      <c r="F767" t="str">
        <v>Hovnanian Enterprises, Inc. (NYSE:HOV)</v>
      </c>
      <c r="G767" t="str">
        <v>Home Bancorp, Inc. (NASDAQGS:HBCP)</v>
      </c>
      <c r="H767" t="str">
        <v>Synovus Financial Corp. (NYSE:SNV)</v>
      </c>
      <c r="I767" t="str">
        <v>PulteGroup, Inc. (NYSE:PHM)</v>
      </c>
    </row>
    <row r="768" spans="1:9" x14ac:dyDescent="0.45">
      <c r="A768" t="str">
        <v>Edison International (NYSE:EIX)</v>
      </c>
      <c r="B768" t="str">
        <v>CME Group Inc. (NASDAQGS:CME)</v>
      </c>
      <c r="C768" t="str">
        <v>Hancock Whitney Corporation (NASDAQGS:HWC)</v>
      </c>
      <c r="D768" t="str">
        <v>Dominion Energy, Inc. (NYSE:D)</v>
      </c>
      <c r="E768" t="str">
        <v>WNS (Holdings) Limited (NYSE:WNS)</v>
      </c>
      <c r="F768" t="str">
        <v>HubSpot, Inc. (NYSE:HUBS)</v>
      </c>
      <c r="G768" t="str">
        <v>Hyatt Hotels Corporation (NYSE:H)</v>
      </c>
      <c r="H768" t="str">
        <v>TAL Education Group (NYSE:TAL)</v>
      </c>
      <c r="I768" t="str">
        <v>Pure Storage, Inc. (NYSE:PSTG)</v>
      </c>
    </row>
    <row r="769" spans="1:9" x14ac:dyDescent="0.45">
      <c r="A769" t="str">
        <v>Elanco Animal Health Incorporated (NYSE:ELAN)</v>
      </c>
      <c r="B769" t="str">
        <v>CMS Energy Corporation (NYSE:CMS)</v>
      </c>
      <c r="C769" t="str">
        <v>Hanover Bancorp, Inc. (NASDAQGS:HNVR)</v>
      </c>
      <c r="D769" t="str">
        <v>Domino's Pizza, Inc. (NYSE:DPZ)</v>
      </c>
      <c r="E769" t="str">
        <v>WSFS Financial Corporation (NASDAQGS:WSFS)</v>
      </c>
      <c r="F769" t="str">
        <v>Huntsman Corporation (NYSE:HUN)</v>
      </c>
      <c r="G769" t="str">
        <v>IDT Corporation (NYSE:IDT)</v>
      </c>
      <c r="H769" t="str">
        <v>Tandem Diabetes Care, Inc. (NASDAQGM:TNDM)</v>
      </c>
      <c r="I769" t="str">
        <v>Quaker Chemical Corporation (NYSE:KWR)</v>
      </c>
    </row>
    <row r="770" spans="1:9" x14ac:dyDescent="0.45">
      <c r="A770" t="str">
        <v>Electronic Arts Inc. (NASDAQGS:EA)</v>
      </c>
      <c r="B770" t="str">
        <v>CNB Financial Corporation (NASDAQGS:CCNE)</v>
      </c>
      <c r="C770" t="str">
        <v>HashiCorp, Inc. (NASDAQGS:HCP)</v>
      </c>
      <c r="D770" t="str">
        <v>Donaldson Company, Inc. (NYSE:DCI)</v>
      </c>
      <c r="E770" t="str">
        <v>Yum! Brands, Inc. (NYSE:YUM)</v>
      </c>
      <c r="F770" t="str">
        <v>IAC Inc. (NASDAQGS:IAC)</v>
      </c>
      <c r="G770" t="str">
        <v>Impinj, Inc. (NASDAQGS:PI)</v>
      </c>
      <c r="H770" t="str">
        <v>TAT Technologies Ltd. (NASDAQGM:TATT)</v>
      </c>
      <c r="I770" t="str">
        <v>RBB Bancorp (NASDAQGS:RBB)</v>
      </c>
    </row>
    <row r="771" spans="1:9" x14ac:dyDescent="0.45">
      <c r="A771" t="str">
        <v>Eli Lilly and Company (NYSE:LLY)</v>
      </c>
      <c r="B771" t="str">
        <v>CNO Financial Group, Inc. (NYSE:CNO)</v>
      </c>
      <c r="C771" t="str">
        <v>Heartland Financial USA, Inc. (NASDAQGS:HTLF)</v>
      </c>
      <c r="D771" t="str">
        <v>Donnelley Financial Solutions, Inc. (NYSE:DFIN)</v>
      </c>
      <c r="E771" t="str">
        <v>Zeta Global Holdings Corp. (NYSE:ZETA)</v>
      </c>
      <c r="F771" t="str">
        <v>IDACORP, Inc. (NYSE:IDA)</v>
      </c>
      <c r="G771" t="str">
        <v>Informatica Inc. (NYSE:INFA)</v>
      </c>
      <c r="H771" t="str">
        <v>Terreno Realty Corporation (NYSE:TRNO)</v>
      </c>
      <c r="I771" t="str">
        <v>Regeneron Pharmaceuticals, Inc. (NASDAQGS:REGN)</v>
      </c>
    </row>
    <row r="772" spans="1:9" x14ac:dyDescent="0.45">
      <c r="A772" t="str">
        <v>Employers Holdings, Inc. (NYSE:EIG)</v>
      </c>
      <c r="B772" t="str">
        <v>Coastal Financial Corporation (NASDAQGS:CCB)</v>
      </c>
      <c r="C772" t="str">
        <v>Hecla Mining Company (NYSE:HL)</v>
      </c>
      <c r="D772" t="str">
        <v>DoorDash, Inc. (NASDAQGS:DASH)</v>
      </c>
      <c r="E772" t="str">
        <v>A2Z Cust2Mate Solutions Corp. (NASDAQCM:AZ)</v>
      </c>
      <c r="F772" t="str">
        <v>Illinois Tool Works Inc. (NYSE:ITW)</v>
      </c>
      <c r="G772" t="str">
        <v>Innoviva, Inc. (NASDAQGS:INVA)</v>
      </c>
      <c r="H772" t="str">
        <v>Teva Pharmaceutical Industries Limited (NYSE:TEVA)</v>
      </c>
      <c r="I772" t="str">
        <v>Regions Financial Corporation (NYSE:RF)</v>
      </c>
    </row>
    <row r="773" spans="1:9" x14ac:dyDescent="0.45">
      <c r="A773" t="str">
        <v>Enact Holdings, Inc. (NASDAQGS:ACT)</v>
      </c>
      <c r="B773" t="str">
        <v>Coeur Mining, Inc. (NYSE:CDE)</v>
      </c>
      <c r="C773" t="str">
        <v>Helix Energy Solutions Group, Inc. (NYSE:HLX)</v>
      </c>
      <c r="D773" t="str">
        <v>Dropbox, Inc. (NASDAQGS:DBX)</v>
      </c>
      <c r="E773" t="str">
        <v>AAR Corp. (NYSE:AIR)</v>
      </c>
      <c r="F773" t="str">
        <v>Immatics N.V. (NASDAQCM:IMTX)</v>
      </c>
      <c r="G773" t="str">
        <v>Inseego Corp. (NASDAQGS:INSG)</v>
      </c>
      <c r="H773" t="str">
        <v>Texas Community Bancshares, Inc. (NASDAQCM:TCBS)</v>
      </c>
      <c r="I773" t="str">
        <v>Reinsurance Group of America, Incorporated (NYSE:RGA)</v>
      </c>
    </row>
    <row r="774" spans="1:9" x14ac:dyDescent="0.45">
      <c r="A774" t="str">
        <v>Endava plc (NYSE:DAVA)</v>
      </c>
      <c r="B774" t="str">
        <v>Cohen &amp; Steers Infrastructure Fund, Inc (NYSE:UTF)</v>
      </c>
      <c r="C774" t="str">
        <v>Herbalife Ltd. (NYSE:HLF)</v>
      </c>
      <c r="D774" t="str">
        <v>Dun &amp; Bradstreet Holdings, Inc. (NYSE:DNB)</v>
      </c>
      <c r="E774" t="str">
        <v>Academy Sports and Outdoors, Inc. (NASDAQGS:ASO)</v>
      </c>
      <c r="F774" t="str">
        <v>Innodata Inc. (NASDAQGM:INOD)</v>
      </c>
      <c r="G774" t="str">
        <v>Intapp, Inc. (NASDAQGS:INTA)</v>
      </c>
      <c r="H774" t="str">
        <v>Texas Pacific Land Corporation (NYSE:TPL)</v>
      </c>
      <c r="I774" t="str">
        <v>Reliance, Inc. (NYSE:RS)</v>
      </c>
    </row>
    <row r="775" spans="1:9" x14ac:dyDescent="0.45">
      <c r="A775" t="str">
        <v>Energizer Holdings, Inc. (NYSE:ENR)</v>
      </c>
      <c r="B775" t="str">
        <v>Coherent Corp. (NYSE:COHR)</v>
      </c>
      <c r="C775" t="str">
        <v>Hercules Capital, Inc. (NYSE:HTGC)</v>
      </c>
      <c r="D775" t="str">
        <v>Duolingo, Inc. (NASDAQGS:DUOL)</v>
      </c>
      <c r="E775" t="str">
        <v>Acadia Healthcare Company, Inc. (NASDAQGS:ACHC)</v>
      </c>
      <c r="F775" t="str">
        <v>Innovative Solutions and Support, Inc. (NASDAQGS:ISSC)</v>
      </c>
      <c r="G775" t="str">
        <v>International Flavors &amp; Fragrances Inc. (NYSE:IFF)</v>
      </c>
      <c r="H775" t="str">
        <v>The Bancorp, Inc. (NASDAQGS:TBBK)</v>
      </c>
      <c r="I775" t="str">
        <v>Repay Holdings Corporation (NASDAQCM:RPAY)</v>
      </c>
    </row>
    <row r="776" spans="1:9" x14ac:dyDescent="0.45">
      <c r="A776" t="str">
        <v>EnerSys (NYSE:ENS)</v>
      </c>
      <c r="B776" t="str">
        <v>Colgate-Palmolive Company (NYSE:CL)</v>
      </c>
      <c r="C776" t="str">
        <v>Heritage Insurance Holdings, Inc. (NYSE:HRTG)</v>
      </c>
      <c r="D776" t="str">
        <v>DXP Enterprises, Inc. (NASDAQGS:DXPE)</v>
      </c>
      <c r="E776" t="str">
        <v>ACCO Brands Corporation (NYSE:ACCO)</v>
      </c>
      <c r="F776" t="str">
        <v>Invesco QQQ Trust, Series 1 (NASDAQGM:QQQ)</v>
      </c>
      <c r="G776" t="str">
        <v>Invesco Mortgage Capital Inc. (NYSE:IVR)</v>
      </c>
      <c r="H776" t="str">
        <v>The Beachbody Company, Inc. (NYSE:BODI)</v>
      </c>
      <c r="I776" t="str">
        <v>Runway Growth Finance Corp. (NASDAQGS:RWAY)</v>
      </c>
    </row>
    <row r="777" spans="1:9" x14ac:dyDescent="0.45">
      <c r="A777" t="str">
        <v>Ennis, Inc. (NYSE:EBF)</v>
      </c>
      <c r="B777" t="str">
        <v>Comcast Corporation (NASDAQGS:CMCSA)</v>
      </c>
      <c r="C777" t="str">
        <v>Hexcel Corporation (NYSE:HXL)</v>
      </c>
      <c r="D777" t="str">
        <v>Dynavax Technologies Corporation (NASDAQGS:DVAX)</v>
      </c>
      <c r="E777" t="str">
        <v>Adeia Inc. (NASDAQGS:ADEA)</v>
      </c>
      <c r="F777" t="str">
        <v>iShares Trust - iShares Morningstar Mid-Cap Value ETF (NASDAQGM:IMCV)</v>
      </c>
      <c r="G777" t="str">
        <v>IQVIA Holdings Inc. (NYSE:IQV)</v>
      </c>
      <c r="H777" t="str">
        <v>The Eastern Company (NASDAQGM:EML)</v>
      </c>
      <c r="I777" t="str">
        <v>Ryder System, Inc. (NYSE:R)</v>
      </c>
    </row>
    <row r="778" spans="1:9" x14ac:dyDescent="0.45">
      <c r="A778" t="str">
        <v>Entegris, Inc. (NASDAQGS:ENTG)</v>
      </c>
      <c r="B778" t="str">
        <v>Compass, Inc. (NYSE:COMP)</v>
      </c>
      <c r="C778" t="str">
        <v>HNI Corporation (NYSE:HNI)</v>
      </c>
      <c r="D778" t="str">
        <v>EastGroup Properties, Inc. (NYSE:EGP)</v>
      </c>
      <c r="E778" t="str">
        <v>Advanced Drainage Systems, Inc. (NYSE:WMS)</v>
      </c>
      <c r="F778" t="str">
        <v>J.Jill, Inc. (NYSE:JILL)</v>
      </c>
      <c r="G778" t="str">
        <v>Itron, Inc. (NASDAQGS:ITRI)</v>
      </c>
      <c r="H778" t="str">
        <v>The GEO Group, Inc. (NYSE:GEO)</v>
      </c>
      <c r="I778" t="str">
        <v>Sanmina Corporation (NASDAQGS:SANM)</v>
      </c>
    </row>
    <row r="779" spans="1:9" x14ac:dyDescent="0.45">
      <c r="A779" t="str">
        <v>Enterprise Bancorp, Inc. (NASDAQGS:EBTC)</v>
      </c>
      <c r="B779" t="str">
        <v>Confluent, Inc. (NASDAQGS:CFLT)</v>
      </c>
      <c r="C779" t="str">
        <v>Hyatt Hotels Corporation (NYSE:H)</v>
      </c>
      <c r="D779" t="str">
        <v>Edison International (NYSE:EIX)</v>
      </c>
      <c r="E779" t="str">
        <v>Advanced Energy Industries, Inc. (NASDAQGS:AEIS)</v>
      </c>
      <c r="F779" t="str">
        <v>JetBlue Airways Corporation (NASDAQGS:JBLU)</v>
      </c>
      <c r="G779" t="str">
        <v>ITT Inc. (NYSE:ITT)</v>
      </c>
      <c r="H779" t="str">
        <v>The J. M. Smucker Company (NYSE:SJM)</v>
      </c>
      <c r="I779" t="str">
        <v>SB Financial Group, Inc. (NASDAQCM:SBFG)</v>
      </c>
    </row>
    <row r="780" spans="1:9" x14ac:dyDescent="0.45">
      <c r="A780" t="str">
        <v>Enterprise Products Partners L.P. (NYSE:EPD)</v>
      </c>
      <c r="B780" t="str">
        <v>CONMED Corporation (NYSE:CNMD)</v>
      </c>
      <c r="C780" t="str">
        <v>IDT Corporation (NYSE:IDT)</v>
      </c>
      <c r="D780" t="str">
        <v>Elanco Animal Health Incorporated (NYSE:ELAN)</v>
      </c>
      <c r="E780" t="str">
        <v>Advent Convertible and Income Fund (NYSE:AVK)</v>
      </c>
      <c r="F780" t="str">
        <v>John Bean Technologies Corporation (NYSE:JBT)</v>
      </c>
      <c r="G780" t="str">
        <v>J.B. Hunt Transport Services, Inc. (NASDAQGS:JBHT)</v>
      </c>
      <c r="H780" t="str">
        <v>The Joint Corp. (NASDAQCM:JYNT)</v>
      </c>
      <c r="I780" t="str">
        <v>Seanergy Maritime Holdings Corp. (NASDAQCM:SHIP)</v>
      </c>
    </row>
    <row r="781" spans="1:9" x14ac:dyDescent="0.45">
      <c r="A781" t="str">
        <v>ePlus inc. (NASDAQGS:PLUS)</v>
      </c>
      <c r="B781" t="str">
        <v>Consensus Cloud Solutions, Inc. (NASDAQGS:CCSI)</v>
      </c>
      <c r="C781" t="str">
        <v>Impinj, Inc. (NASDAQGS:PI)</v>
      </c>
      <c r="D781" t="str">
        <v>Electronic Arts Inc. (NASDAQGS:EA)</v>
      </c>
      <c r="E781" t="str">
        <v>AerSale Corporation (NASDAQCM:ASLE)</v>
      </c>
      <c r="F781" t="str">
        <v>Kenvue Inc. (NYSE:KVUE)</v>
      </c>
      <c r="G781" t="str">
        <v>John Wiley &amp; Sons, Inc. (NYSE:WLY)</v>
      </c>
      <c r="H781" t="str">
        <v>The Macerich Company (NYSE:MAC)</v>
      </c>
      <c r="I781" t="str">
        <v>SEI Investments Company (NASDAQGS:SEIC)</v>
      </c>
    </row>
    <row r="782" spans="1:9" x14ac:dyDescent="0.45">
      <c r="A782" t="str">
        <v>Equifax Inc. (NYSE:EFX)</v>
      </c>
      <c r="B782" t="str">
        <v>Corcept Therapeutics Incorporated (NASDAQCM:CORT)</v>
      </c>
      <c r="C782" t="str">
        <v>Inseego Corp. (NASDAQGS:INSG)</v>
      </c>
      <c r="D782" t="str">
        <v>Elme Communities (NYSE:ELME)</v>
      </c>
      <c r="E782" t="str">
        <v>Alamo Group Inc. (NYSE:ALG)</v>
      </c>
      <c r="F782" t="str">
        <v>Keurig Dr Pepper Inc. (NASDAQGS:KDP)</v>
      </c>
      <c r="G782" t="str">
        <v>Karooooo Ltd. (NASDAQCM:KARO)</v>
      </c>
      <c r="H782" t="str">
        <v>The PNC Financial Services Group, Inc. (NYSE:PNC)</v>
      </c>
      <c r="I782" t="str">
        <v>Selective Insurance Group, Inc. (NASDAQGS:SIGI)</v>
      </c>
    </row>
    <row r="783" spans="1:9" x14ac:dyDescent="0.45">
      <c r="A783" t="str">
        <v>Essex Property Trust, Inc. (NYSE:ESS)</v>
      </c>
      <c r="B783" t="str">
        <v>Core &amp; Main, Inc. (NYSE:CNM)</v>
      </c>
      <c r="C783" t="str">
        <v>Insight Enterprises, Inc. (NASDAQGS:NSIT)</v>
      </c>
      <c r="D783" t="str">
        <v>Emergent BioSolutions Inc. (NYSE:EBS)</v>
      </c>
      <c r="E783" t="str">
        <v>Alpha and Omega Semiconductor Limited (NASDAQGS:AOSL)</v>
      </c>
      <c r="F783" t="str">
        <v>Kinder Morgan, Inc. (NYSE:KMI)</v>
      </c>
      <c r="G783" t="str">
        <v>KB Home (NYSE:KBH)</v>
      </c>
      <c r="H783" t="str">
        <v>Toast, Inc. (NYSE:TOST)</v>
      </c>
      <c r="I783" t="str">
        <v>Seneca Foods Corporation (NASDAQGS:SENE.A)</v>
      </c>
    </row>
    <row r="784" spans="1:9" x14ac:dyDescent="0.45">
      <c r="A784" t="str">
        <v>ExlService Holdings, Inc. (NASDAQGS:EXLS)</v>
      </c>
      <c r="B784" t="str">
        <v>CoreCard Corporation (NYSE:CCRD)</v>
      </c>
      <c r="C784" t="str">
        <v>Intapp, Inc. (NASDAQGS:INTA)</v>
      </c>
      <c r="D784" t="str">
        <v>Enact Holdings, Inc. (NASDAQGS:ACT)</v>
      </c>
      <c r="E784" t="str">
        <v>Amer Sports, Inc. (NYSE:AS)</v>
      </c>
      <c r="F784" t="str">
        <v>Knife River Corporation (NYSE:KNF)</v>
      </c>
      <c r="G784" t="str">
        <v>Kemper Corporation (NYSE:KMPR)</v>
      </c>
      <c r="H784" t="str">
        <v>Toll Brothers, Inc. (NYSE:TOL)</v>
      </c>
      <c r="I784" t="str">
        <v>Sensata Technologies Holding plc (NYSE:ST)</v>
      </c>
    </row>
    <row r="785" spans="1:9" x14ac:dyDescent="0.45">
      <c r="A785" t="str">
        <v>Expedia Group, Inc. (NASDAQGS:EXPE)</v>
      </c>
      <c r="B785" t="str">
        <v>Corning Incorporated (NYSE:GLW)</v>
      </c>
      <c r="C785" t="str">
        <v>Intercontinental Exchange, Inc. (NYSE:ICE)</v>
      </c>
      <c r="D785" t="str">
        <v>Encore Capital Group, Inc. (NASDAQGS:ECPG)</v>
      </c>
      <c r="E785" t="str">
        <v>American Healthcare REIT, Inc. (NYSE:AHR)</v>
      </c>
      <c r="F785" t="str">
        <v>Kornit Digital Ltd. (NASDAQGS:KRNT)</v>
      </c>
      <c r="G785" t="str">
        <v>Kilroy Realty Corporation (NYSE:KRC)</v>
      </c>
      <c r="H785" t="str">
        <v>TopBuild Corp. (NYSE:BLD)</v>
      </c>
      <c r="I785" t="str">
        <v>Shutterstock, Inc. (NYSE:SSTK)</v>
      </c>
    </row>
    <row r="786" spans="1:9" x14ac:dyDescent="0.45">
      <c r="A786" t="str">
        <v>F&amp;G Annuities &amp; Life, Inc. (NYSE:FG)</v>
      </c>
      <c r="B786" t="str">
        <v>CoStar Group, Inc. (NASDAQGS:CSGP)</v>
      </c>
      <c r="C786" t="str">
        <v>International Flavors &amp; Fragrances Inc. (NYSE:IFF)</v>
      </c>
      <c r="D786" t="str">
        <v>Endava plc (NYSE:DAVA)</v>
      </c>
      <c r="E786" t="str">
        <v>American Tower Corporation (NYSE:AMT)</v>
      </c>
      <c r="F786" t="str">
        <v>Kura Sushi USA, Inc. (NASDAQGM:KRUS)</v>
      </c>
      <c r="G786" t="str">
        <v>Kinetik Holdings Inc. (NYSE:KNTK)</v>
      </c>
      <c r="H786" t="str">
        <v>TPG Inc. (NASDAQGS:TPG)</v>
      </c>
      <c r="I786" t="str">
        <v>Sila Realty Trust, Inc. (NYSE:SILA)</v>
      </c>
    </row>
    <row r="787" spans="1:9" x14ac:dyDescent="0.45">
      <c r="A787" t="str">
        <v>F5, Inc. (NASDAQGS:FFIV)</v>
      </c>
      <c r="B787" t="str">
        <v>Costco Wholesale Corporation (NASDAQGS:COST)</v>
      </c>
      <c r="C787" t="str">
        <v>Invesco Mortgage Capital Inc. (NYSE:IVR)</v>
      </c>
      <c r="D787" t="str">
        <v>Energizer Holdings, Inc. (NYSE:ENR)</v>
      </c>
      <c r="E787" t="str">
        <v>American Vanguard Corporation (NYSE:AVD)</v>
      </c>
      <c r="F787" t="str">
        <v>Labcorp Holdings Inc. (NYSE:LH)</v>
      </c>
      <c r="G787" t="str">
        <v>Kingstone Companies, Inc. (NASDAQCM:KINS)</v>
      </c>
      <c r="H787" t="str">
        <v>Tradeweb Markets Inc. (NASDAQGS:TW)</v>
      </c>
      <c r="I787" t="str">
        <v>Skechers U.S.A., Inc. (NYSE:SKX)</v>
      </c>
    </row>
    <row r="788" spans="1:9" x14ac:dyDescent="0.45">
      <c r="A788" t="str">
        <v>FactSet Research Systems Inc. (NYSE:FDS)</v>
      </c>
      <c r="B788" t="str">
        <v>Coterra Energy Inc. (NYSE:CTRA)</v>
      </c>
      <c r="C788" t="str">
        <v>Itron, Inc. (NASDAQGS:ITRI)</v>
      </c>
      <c r="D788" t="str">
        <v>EnerSys (NYSE:ENS)</v>
      </c>
      <c r="E788" t="str">
        <v>Ameriprise Financial, Inc. (NYSE:AMP)</v>
      </c>
      <c r="F788" t="str">
        <v>Landstar System, Inc. (NASDAQGS:LSTR)</v>
      </c>
      <c r="G788" t="str">
        <v>Kinsale Capital Group, Inc. (NYSE:KNSL)</v>
      </c>
      <c r="H788" t="str">
        <v>Travel + Leisure Co. (NYSE:TNL)</v>
      </c>
      <c r="I788" t="str">
        <v>Smith &amp; Wesson Brands, Inc. (NASDAQGS:SWBI)</v>
      </c>
    </row>
    <row r="789" spans="1:9" x14ac:dyDescent="0.45">
      <c r="A789" t="str">
        <v>Fastenal Company (NASDAQGS:FAST)</v>
      </c>
      <c r="B789" t="str">
        <v>Coursera, Inc. (NYSE:COUR)</v>
      </c>
      <c r="C789" t="str">
        <v>J.B. Hunt Transport Services, Inc. (NASDAQGS:JBHT)</v>
      </c>
      <c r="D789" t="str">
        <v>Ennis, Inc. (NYSE:EBF)</v>
      </c>
      <c r="E789" t="str">
        <v>Amphastar Pharmaceuticals, Inc. (NASDAQGS:AMPH)</v>
      </c>
      <c r="F789" t="str">
        <v>LendingClub Corporation (NYSE:LC)</v>
      </c>
      <c r="G789" t="str">
        <v>Knowles Corporation (NYSE:KN)</v>
      </c>
      <c r="H789" t="str">
        <v>Tronox Holdings plc (NYSE:TROX)</v>
      </c>
      <c r="I789" t="str">
        <v>Snowflake Inc. (NYSE:SNOW)</v>
      </c>
    </row>
    <row r="790" spans="1:9" x14ac:dyDescent="0.45">
      <c r="A790" t="str">
        <v>Federal Realty Investment Trust (NYSE:FRT)</v>
      </c>
      <c r="B790" t="str">
        <v>Covenant Logistics Group, Inc. (NYSE:CVLG)</v>
      </c>
      <c r="C790" t="str">
        <v>John Wiley &amp; Sons, Inc. (NYSE:WLY)</v>
      </c>
      <c r="D790" t="str">
        <v>Enovis Corporation (NYSE:ENOV)</v>
      </c>
      <c r="E790" t="str">
        <v>Angel Oak Mortgage REIT, Inc. (NYSE:AOMR)</v>
      </c>
      <c r="F790" t="str">
        <v>Liberty Broadband Corporation (NASDAQGS:LBRD.K)</v>
      </c>
      <c r="G790" t="str">
        <v>Kyndryl Holdings, Inc. (NYSE:KD)</v>
      </c>
      <c r="H790" t="str">
        <v>Trupanion, Inc. (NASDAQGM:TRUP)</v>
      </c>
      <c r="I790" t="str">
        <v>SoundThinking, Inc. (NASDAQCM:SSTI)</v>
      </c>
    </row>
    <row r="791" spans="1:9" x14ac:dyDescent="0.45">
      <c r="A791" t="str">
        <v>Ferrari N.V. (NYSE:RACE)</v>
      </c>
      <c r="B791" t="str">
        <v>Crane Company (NYSE:CR)</v>
      </c>
      <c r="C791" t="str">
        <v>Juniper Networks, Inc. (NYSE:JNPR)</v>
      </c>
      <c r="D791" t="str">
        <v>Entegris, Inc. (NASDAQGS:ENTG)</v>
      </c>
      <c r="E791" t="str">
        <v>Apellis Pharmaceuticals, Inc. (NASDAQGS:APLS)</v>
      </c>
      <c r="F791" t="str">
        <v>Liquidity Services, Inc. (NASDAQGS:LQDT)</v>
      </c>
      <c r="G791" t="str">
        <v>L.B. Foster Company (NASDAQGS:FSTR)</v>
      </c>
      <c r="H791" t="str">
        <v>Trustmark Corporation (NASDAQGS:TRMK)</v>
      </c>
      <c r="I791" t="str">
        <v>Southern Missouri Bancorp, Inc. (NASDAQGM:SMBC)</v>
      </c>
    </row>
    <row r="792" spans="1:9" x14ac:dyDescent="0.45">
      <c r="A792" t="str">
        <v>Fidelis Insurance Holdings Limited (NYSE:FIHL)</v>
      </c>
      <c r="B792" t="str">
        <v>Crane NXT, Co. (NYSE:CXT)</v>
      </c>
      <c r="C792" t="str">
        <v>Kaiser Aluminum Corporation (NASDAQGS:KALU)</v>
      </c>
      <c r="D792" t="str">
        <v>Enterprise Bancorp, Inc. (NASDAQGS:EBTC)</v>
      </c>
      <c r="E792" t="str">
        <v>Appian Corporation (NASDAQGM:APPN)</v>
      </c>
      <c r="F792" t="str">
        <v>Littelfuse, Inc. (NASDAQGS:LFUS)</v>
      </c>
      <c r="G792" t="str">
        <v>Landmark Bancorp, Inc. (NASDAQGM:LARK)</v>
      </c>
      <c r="H792" t="str">
        <v>Turning Point Brands, Inc. (NYSE:TPB)</v>
      </c>
      <c r="I792" t="str">
        <v>Star Group, L.P. (NYSE:SGU)</v>
      </c>
    </row>
    <row r="793" spans="1:9" x14ac:dyDescent="0.45">
      <c r="A793" t="str">
        <v>First Bank (NASDAQGM:FRBA)</v>
      </c>
      <c r="B793" t="str">
        <v>Credo Technology Group Holding Ltd (NASDAQGS:CRDO)</v>
      </c>
      <c r="C793" t="str">
        <v>KB Home (NYSE:KBH)</v>
      </c>
      <c r="D793" t="str">
        <v>Enterprise Products Partners L.P. (NYSE:EPD)</v>
      </c>
      <c r="E793" t="str">
        <v>Applied Industrial Technologies, Inc. (NYSE:AIT)</v>
      </c>
      <c r="F793" t="str">
        <v>Lumen Technologies, Inc. (NYSE:LUMN)</v>
      </c>
      <c r="G793" t="str">
        <v>Lands' End, Inc. (NASDAQCM:LE)</v>
      </c>
      <c r="H793" t="str">
        <v>Twilio Inc. (NYSE:TWLO)</v>
      </c>
      <c r="I793" t="str">
        <v>Steelcase Inc. (NYSE:SCS)</v>
      </c>
    </row>
    <row r="794" spans="1:9" x14ac:dyDescent="0.45">
      <c r="A794" t="str">
        <v>First Citizens BancShares, Inc. (NASDAQGS:FCNC.A)</v>
      </c>
      <c r="B794" t="str">
        <v>Crescent Capital BDC, Inc. (NASDAQGM:CCAP)</v>
      </c>
      <c r="C794" t="str">
        <v>Kemper Corporation (NYSE:KMPR)</v>
      </c>
      <c r="D794" t="str">
        <v>ePlus inc. (NASDAQGS:PLUS)</v>
      </c>
      <c r="E794" t="str">
        <v>Applied Materials, Inc. (NASDAQGS:AMAT)</v>
      </c>
      <c r="F794" t="str">
        <v>M/I Homes, Inc. (NYSE:MHO)</v>
      </c>
      <c r="G794" t="str">
        <v>Lear Corporation (NYSE:LEA)</v>
      </c>
      <c r="H794" t="str">
        <v>U.S. Physical Therapy, Inc. (NYSE:USPH)</v>
      </c>
      <c r="I794" t="str">
        <v>Sturm, Ruger &amp; Company, Inc. (NYSE:RGR)</v>
      </c>
    </row>
    <row r="795" spans="1:9" x14ac:dyDescent="0.45">
      <c r="A795" t="str">
        <v>First Commonwealth Financial Corporation (NYSE:FCF)</v>
      </c>
      <c r="B795" t="str">
        <v>Crown Castle Inc. (NYSE:CCI)</v>
      </c>
      <c r="C795" t="str">
        <v>Kforce Inc. (NYSE:KFRC)</v>
      </c>
      <c r="D795" t="str">
        <v>Equifax Inc. (NYSE:EFX)</v>
      </c>
      <c r="E795" t="str">
        <v>Archrock, Inc. (NYSE:AROC)</v>
      </c>
      <c r="F795" t="str">
        <v>Madison Square Garden Entertainment Corp. (NYSE:MSGE)</v>
      </c>
      <c r="G795" t="str">
        <v>LendingTree, Inc. (NASDAQGS:TREE)</v>
      </c>
      <c r="H795" t="str">
        <v>UiPath Inc. (NYSE:PATH)</v>
      </c>
      <c r="I795" t="str">
        <v>SWK Holdings Corporation (NASDAQGM:SWKH)</v>
      </c>
    </row>
    <row r="796" spans="1:9" x14ac:dyDescent="0.45">
      <c r="A796" t="str">
        <v>First Hawaiian, Inc. (NASDAQGS:FHB)</v>
      </c>
      <c r="B796" t="str">
        <v>Crown Holdings, Inc. (NYSE:CCK)</v>
      </c>
      <c r="C796" t="str">
        <v>Kilroy Realty Corporation (NYSE:KRC)</v>
      </c>
      <c r="D796" t="str">
        <v>Essex Property Trust, Inc. (NYSE:ESS)</v>
      </c>
      <c r="E796" t="str">
        <v>Arcos Dorados Holdings Inc. (NYSE:ARCO)</v>
      </c>
      <c r="F796" t="str">
        <v>Magnolia Oil &amp; Gas Corporation (NYSE:MGY)</v>
      </c>
      <c r="G796" t="str">
        <v>Lennox International Inc. (NYSE:LII)</v>
      </c>
      <c r="H796" t="str">
        <v>Under Armour, Inc. (NYSE:UAA)</v>
      </c>
      <c r="I796" t="str">
        <v>Sysco Corporation (NYSE:SYY)</v>
      </c>
    </row>
    <row r="797" spans="1:9" x14ac:dyDescent="0.45">
      <c r="A797" t="str">
        <v>First Interstate BancSystem, Inc. (NASDAQGS:FIBK)</v>
      </c>
      <c r="B797" t="str">
        <v>CTO Realty Growth, Inc. (NYSE:CTO)</v>
      </c>
      <c r="C797" t="str">
        <v>Kimberly-Clark Corporation (NYSE:KMB)</v>
      </c>
      <c r="D797" t="str">
        <v>EverCommerce Inc. (NASDAQGS:EVCM)</v>
      </c>
      <c r="E797" t="str">
        <v>Arrow Electronics, Inc. (NYSE:ARW)</v>
      </c>
      <c r="F797" t="str">
        <v>MakeMyTrip Limited (NASDAQGS:MMYT)</v>
      </c>
      <c r="G797" t="str">
        <v>Lesaka Technologies, Inc. (NASDAQGS:LSAK)</v>
      </c>
      <c r="H797" t="str">
        <v>United Bankshares, Inc. (NASDAQGS:UBSI)</v>
      </c>
      <c r="I797" t="str">
        <v>Talen Energy Corporation (NASDAQGS:TLN)</v>
      </c>
    </row>
    <row r="798" spans="1:9" x14ac:dyDescent="0.45">
      <c r="A798" t="str">
        <v>First Merchants Corporation (NASDAQGS:FRME)</v>
      </c>
      <c r="B798" t="str">
        <v>Cushman &amp; Wakefield plc (NYSE:CWK)</v>
      </c>
      <c r="C798" t="str">
        <v>Kinetik Holdings Inc. (NYSE:KNTK)</v>
      </c>
      <c r="D798" t="str">
        <v>ExlService Holdings, Inc. (NASDAQGS:EXLS)</v>
      </c>
      <c r="E798" t="str">
        <v>Artisan Partners Asset Management Inc. (NYSE:APAM)</v>
      </c>
      <c r="F798" t="str">
        <v>Manchester United plc (NYSE:MANU)</v>
      </c>
      <c r="G798" t="str">
        <v>Levi Strauss &amp; Co. (NYSE:LEVI)</v>
      </c>
      <c r="H798" t="str">
        <v>United Parks &amp; Resorts Inc. (NYSE:PRKS)</v>
      </c>
      <c r="I798" t="str">
        <v>Target Corporation (NYSE:TGT)</v>
      </c>
    </row>
    <row r="799" spans="1:9" x14ac:dyDescent="0.45">
      <c r="A799" t="str">
        <v>First Savings Financial Group, Inc. (NASDAQCM:FSFG)</v>
      </c>
      <c r="B799" t="str">
        <v>CyberArk Software Ltd. (NASDAQGS:CYBR)</v>
      </c>
      <c r="C799" t="str">
        <v>Kingstone Companies, Inc. (NASDAQCM:KINS)</v>
      </c>
      <c r="D799" t="str">
        <v>Expedia Group, Inc. (NASDAQGS:EXPE)</v>
      </c>
      <c r="E799" t="str">
        <v>Arvinas, Inc. (NASDAQGS:ARVN)</v>
      </c>
      <c r="F799" t="str">
        <v>Mannatech, Incorporated (NASDAQCM:MTEX)</v>
      </c>
      <c r="G799" t="str">
        <v>Li Auto Inc. (NASDAQGS:LI)</v>
      </c>
      <c r="H799" t="str">
        <v>United-Guardian, Inc. (NASDAQGM:UG)</v>
      </c>
      <c r="I799" t="str">
        <v>Target Hospitality Corp. (NASDAQCM:TH)</v>
      </c>
    </row>
    <row r="800" spans="1:9" x14ac:dyDescent="0.45">
      <c r="A800" t="str">
        <v>First Trust Senior Floating Rate Income Fund II (NYSE:FCT)</v>
      </c>
      <c r="B800" t="str">
        <v>D.R. Horton, Inc. (NYSE:DHI)</v>
      </c>
      <c r="C800" t="str">
        <v>Kinsale Capital Group, Inc. (NYSE:KNSL)</v>
      </c>
      <c r="D800" t="str">
        <v>F&amp;G Annuities &amp; Life, Inc. (NYSE:FG)</v>
      </c>
      <c r="E800" t="str">
        <v>ASP Isotopes Inc. (NASDAQCM:ASPI)</v>
      </c>
      <c r="F800" t="str">
        <v>ManpowerGroup Inc. (NYSE:MAN)</v>
      </c>
      <c r="G800" t="str">
        <v>Lincoln Educational Services Corporation (NASDAQGS:LINC)</v>
      </c>
      <c r="H800" t="str">
        <v>UnitedHealth Group Incorporated (NYSE:UNH)</v>
      </c>
      <c r="I800" t="str">
        <v>TD SYNNEX Corporation (NYSE:SNX)</v>
      </c>
    </row>
    <row r="801" spans="1:9" x14ac:dyDescent="0.45">
      <c r="A801" t="str">
        <v>FirstCash Holdings, Inc. (NASDAQGS:FCFS)</v>
      </c>
      <c r="B801" t="str">
        <v>Dave Inc. (NASDAQGM:DAVE)</v>
      </c>
      <c r="C801" t="str">
        <v>Krispy Kreme, Inc. (NASDAQGS:DNUT)</v>
      </c>
      <c r="D801" t="str">
        <v>F5, Inc. (NASDAQGS:FFIV)</v>
      </c>
      <c r="E801" t="str">
        <v>Assurant, Inc. (NYSE:AIZ)</v>
      </c>
      <c r="F801" t="str">
        <v>Marathon Oil Corporation (NYSE:MRO)</v>
      </c>
      <c r="G801" t="str">
        <v>Linde plc (NASDAQGS:LIN)</v>
      </c>
      <c r="H801" t="str">
        <v>Universal Health Realty Income Trust (NYSE:UHT)</v>
      </c>
      <c r="I801" t="str">
        <v>Tecnoglass Inc. (NYSE:TGLS)</v>
      </c>
    </row>
    <row r="802" spans="1:9" x14ac:dyDescent="0.45">
      <c r="A802" t="str">
        <v>Fiverr International Ltd. (NYSE:FVRR)</v>
      </c>
      <c r="B802" t="str">
        <v>DaVita Inc. (NYSE:DVA)</v>
      </c>
      <c r="C802" t="str">
        <v>Kyndryl Holdings, Inc. (NYSE:KD)</v>
      </c>
      <c r="D802" t="str">
        <v>FactSet Research Systems Inc. (NYSE:FDS)</v>
      </c>
      <c r="E802" t="str">
        <v>Atkore Inc. (NYSE:ATKR)</v>
      </c>
      <c r="F802" t="str">
        <v>Matador Resources Company (NYSE:MTDR)</v>
      </c>
      <c r="G802" t="str">
        <v>LivaNova PLC (NASDAQGS:LIVN)</v>
      </c>
      <c r="H802" t="str">
        <v>Upstart Holdings, Inc. (NASDAQGS:UPST)</v>
      </c>
      <c r="I802" t="str">
        <v>Teleflex Incorporated (NYSE:TFX)</v>
      </c>
    </row>
    <row r="803" spans="1:9" x14ac:dyDescent="0.45">
      <c r="A803" t="str">
        <v>Flex Ltd. (NASDAQGS:FLEX)</v>
      </c>
      <c r="B803" t="str">
        <v>DexCom, Inc. (NASDAQGS:DXCM)</v>
      </c>
      <c r="C803" t="str">
        <v>L.B. Foster Company (NASDAQGS:FSTR)</v>
      </c>
      <c r="D803" t="str">
        <v>FARO Technologies, Inc. (NASDAQGS:FARO)</v>
      </c>
      <c r="E803" t="str">
        <v>Atlanticus Holdings Corporation (NASDAQGS:ATLC)</v>
      </c>
      <c r="F803" t="str">
        <v>Medpace Holdings, Inc. (NASDAQGS:MEDP)</v>
      </c>
      <c r="G803" t="str">
        <v>Live Nation Entertainment, Inc. (NYSE:LYV)</v>
      </c>
      <c r="H803" t="str">
        <v>USA Compression Partners, LP (NYSE:USAC)</v>
      </c>
      <c r="I803" t="str">
        <v>Terex Corporation (NYSE:TEX)</v>
      </c>
    </row>
    <row r="804" spans="1:9" x14ac:dyDescent="0.45">
      <c r="A804" t="str">
        <v>Fluence Energy, Inc. (NASDAQGS:FLNC)</v>
      </c>
      <c r="B804" t="str">
        <v>DHT Holdings, Inc. (NYSE:DHT)</v>
      </c>
      <c r="C804" t="str">
        <v>Landmark Bancorp, Inc. (NASDAQGM:LARK)</v>
      </c>
      <c r="D804" t="str">
        <v>Fastenal Company (NASDAQGS:FAST)</v>
      </c>
      <c r="E804" t="str">
        <v>Atlas Energy Solutions Inc. (NYSE:AESI)</v>
      </c>
      <c r="F804" t="str">
        <v>Mesabi Trust (NYSE:MSB)</v>
      </c>
      <c r="G804" t="str">
        <v>Lululemon Athletica Inc. (NASDAQGS:LULU)</v>
      </c>
      <c r="H804" t="str">
        <v>Valaris Limited (NYSE:VAL)</v>
      </c>
      <c r="I804" t="str">
        <v>Texas Instruments Incorporated (NASDAQGS:TXN)</v>
      </c>
    </row>
    <row r="805" spans="1:9" x14ac:dyDescent="0.45">
      <c r="A805" t="str">
        <v>Flywire Corporation (NASDAQGS:FLYW)</v>
      </c>
      <c r="B805" t="str">
        <v>DiamondRock Hospitality Company (NYSE:DRH)</v>
      </c>
      <c r="C805" t="str">
        <v>Lands' End, Inc. (NASDAQCM:LE)</v>
      </c>
      <c r="D805" t="str">
        <v>Federal Realty Investment Trust (NYSE:FRT)</v>
      </c>
      <c r="E805" t="str">
        <v>AudioEye, Inc. (NASDAQCM:AEYE)</v>
      </c>
      <c r="F805" t="str">
        <v>Mettler-Toledo International Inc. (NYSE:MTD)</v>
      </c>
      <c r="G805" t="str">
        <v>Madison Square Garden Sports Corp. (NYSE:MSGS)</v>
      </c>
      <c r="H805" t="str">
        <v>Valero Energy Corporation (NYSE:VLO)</v>
      </c>
      <c r="I805" t="str">
        <v>The Bank of N.T. Butterfield &amp; Son Limited (NYSE:NTB)</v>
      </c>
    </row>
    <row r="806" spans="1:9" x14ac:dyDescent="0.45">
      <c r="A806" t="str">
        <v>Formula One Group (NASDAQGS:FWON.K)</v>
      </c>
      <c r="B806" t="str">
        <v>Diebold Nixdorf, Incorporated (NYSE:DBD)</v>
      </c>
      <c r="C806" t="str">
        <v>LendingTree, Inc. (NASDAQGS:TREE)</v>
      </c>
      <c r="D806" t="str">
        <v>Ferrari N.V. (NYSE:RACE)</v>
      </c>
      <c r="E806" t="str">
        <v>Autoliv, Inc. (NYSE:ALV)</v>
      </c>
      <c r="F806" t="str">
        <v>Murano Global Investments Plc (NASDAQCM:MRNO)</v>
      </c>
      <c r="G806" t="str">
        <v>Manitex International, Inc. (NASDAQCM:MNTX)</v>
      </c>
      <c r="H806" t="str">
        <v>Veracyte, Inc. (NASDAQGM:VCYT)</v>
      </c>
      <c r="I806" t="str">
        <v>The Brink's Company (NYSE:BCO)</v>
      </c>
    </row>
    <row r="807" spans="1:9" x14ac:dyDescent="0.45">
      <c r="A807" t="str">
        <v>Fortune Brands Innovations, Inc. (NYSE:FBIN)</v>
      </c>
      <c r="B807" t="str">
        <v>Digi International Inc. (NASDAQGS:DGII)</v>
      </c>
      <c r="C807" t="str">
        <v>Lennox International Inc. (NYSE:LII)</v>
      </c>
      <c r="D807" t="str">
        <v>Fidelis Insurance Holdings Limited (NYSE:FIHL)</v>
      </c>
      <c r="E807" t="str">
        <v>AutoZone, Inc. (NYSE:AZO)</v>
      </c>
      <c r="F807" t="str">
        <v>National Beverage Corp. (NASDAQGS:FIZZ)</v>
      </c>
      <c r="G807" t="str">
        <v>Marsh &amp; McLennan Companies, Inc. (NYSE:MMC)</v>
      </c>
      <c r="H807" t="str">
        <v>VICI Properties Inc. (NYSE:VICI)</v>
      </c>
      <c r="I807" t="str">
        <v>The First Bancshares, Inc. (NYSE:FBMS)</v>
      </c>
    </row>
    <row r="808" spans="1:9" x14ac:dyDescent="0.45">
      <c r="A808" t="str">
        <v>Freedom Holding Corp. (NASDAQCM:FRHC)</v>
      </c>
      <c r="B808" t="str">
        <v>DigitalOcean Holdings, Inc. (NYSE:DOCN)</v>
      </c>
      <c r="C808" t="str">
        <v>Lesaka Technologies, Inc. (NASDAQGS:LSAK)</v>
      </c>
      <c r="D808" t="str">
        <v>First Bank (NASDAQGM:FRBA)</v>
      </c>
      <c r="E808" t="str">
        <v>Avadel Pharmaceuticals plc (NASDAQGM:AVDL)</v>
      </c>
      <c r="F808" t="str">
        <v>National Research Corporation (NASDAQGS:NRC)</v>
      </c>
      <c r="G808" t="str">
        <v>MasTec, Inc. (NYSE:MTZ)</v>
      </c>
      <c r="H808" t="str">
        <v>Viemed Healthcare, Inc. (NASDAQCM:VMD)</v>
      </c>
      <c r="I808" t="str">
        <v>The Hackett Group, Inc. (NASDAQGS:HCKT)</v>
      </c>
    </row>
    <row r="809" spans="1:9" x14ac:dyDescent="0.45">
      <c r="A809" t="str">
        <v>G. Willi-Food International Ltd. (NASDAQCM:WILC)</v>
      </c>
      <c r="B809" t="str">
        <v>DLH Holdings Corp. (NASDAQCM:DLHC)</v>
      </c>
      <c r="C809" t="str">
        <v>Levi Strauss &amp; Co. (NYSE:LEVI)</v>
      </c>
      <c r="D809" t="str">
        <v>First Citizens BancShares, Inc. (NASDAQGS:FCNC.A)</v>
      </c>
      <c r="E809" t="str">
        <v>Avanos Medical, Inc. (NYSE:AVNS)</v>
      </c>
      <c r="F809" t="str">
        <v>National Vision Holdings, Inc. (NASDAQGS:EYE)</v>
      </c>
      <c r="G809" t="str">
        <v>Mastercard Incorporated (NYSE:MA)</v>
      </c>
      <c r="H809" t="str">
        <v>Virtu Financial, Inc. (NASDAQGS:VIRT)</v>
      </c>
      <c r="I809" t="str">
        <v>The Travelers Companies, Inc. (NYSE:TRV)</v>
      </c>
    </row>
    <row r="810" spans="1:9" x14ac:dyDescent="0.45">
      <c r="A810" t="str">
        <v>Garrett Motion Inc. (NASDAQGS:GTX)</v>
      </c>
      <c r="B810" t="str">
        <v>DLocal Limited (NASDAQGS:DLO)</v>
      </c>
      <c r="C810" t="str">
        <v>Lincoln Educational Services Corporation (NASDAQGS:LINC)</v>
      </c>
      <c r="D810" t="str">
        <v>First Commonwealth Financial Corporation (NYSE:FCF)</v>
      </c>
      <c r="E810" t="str">
        <v>Avnet, Inc. (NASDAQGS:AVT)</v>
      </c>
      <c r="F810" t="str">
        <v>nCino, Inc. (NASDAQGS:NCNO)</v>
      </c>
      <c r="G810" t="str">
        <v>Materialise NV (NASDAQGS:MTLS)</v>
      </c>
      <c r="H810" t="str">
        <v>Washington Trust Bancorp, Inc. (NASDAQGS:WASH)</v>
      </c>
      <c r="I810" t="str">
        <v>The Vita Coco Company, Inc. (NASDAQGS:COCO)</v>
      </c>
    </row>
    <row r="811" spans="1:9" x14ac:dyDescent="0.45">
      <c r="A811" t="str">
        <v>Gartner, Inc. (NYSE:IT)</v>
      </c>
      <c r="B811" t="str">
        <v>DNOW Inc. (NYSE:DNOW)</v>
      </c>
      <c r="C811" t="str">
        <v>LivaNova PLC (NASDAQGS:LIVN)</v>
      </c>
      <c r="D811" t="str">
        <v>First Hawaiian, Inc. (NASDAQGS:FHB)</v>
      </c>
      <c r="E811" t="str">
        <v>Axos Financial, Inc. (NYSE:AX)</v>
      </c>
      <c r="F811" t="str">
        <v>NCR Atleos Corporation (NYSE:NATL)</v>
      </c>
      <c r="G811" t="str">
        <v>Mativ Holdings, Inc. (NYSE:MATV)</v>
      </c>
      <c r="H811" t="str">
        <v>Waterstone Financial, Inc. (NASDAQGS:WSBF)</v>
      </c>
      <c r="I811" t="str">
        <v>The Wendy's Company (NASDAQGS:WEN)</v>
      </c>
    </row>
    <row r="812" spans="1:9" x14ac:dyDescent="0.45">
      <c r="A812" t="str">
        <v>GE HealthCare Technologies Inc. (NASDAQGS:GEHC)</v>
      </c>
      <c r="B812" t="str">
        <v>DocuSign, Inc. (NASDAQGS:DOCU)</v>
      </c>
      <c r="C812" t="str">
        <v>Lululemon Athletica Inc. (NASDAQGS:LULU)</v>
      </c>
      <c r="D812" t="str">
        <v>First Interstate BancSystem, Inc. (NASDAQGS:FIBK)</v>
      </c>
      <c r="E812" t="str">
        <v>Axsome Therapeutics, Inc. (NASDAQGM:AXSM)</v>
      </c>
      <c r="F812" t="str">
        <v>NCR Voyix Corporation (NYSE:VYX)</v>
      </c>
      <c r="G812" t="str">
        <v>McEwen Mining Inc. (NYSE:MUX)</v>
      </c>
      <c r="H812" t="str">
        <v>Wayfair Inc. (NYSE:W)</v>
      </c>
      <c r="I812" t="str">
        <v>Titan International, Inc. (NYSE:TWI)</v>
      </c>
    </row>
    <row r="813" spans="1:9" x14ac:dyDescent="0.45">
      <c r="A813" t="str">
        <v>Gentherm Incorporated (NASDAQGS:THRM)</v>
      </c>
      <c r="B813" t="str">
        <v>Dolby Laboratories, Inc. (NYSE:DLB)</v>
      </c>
      <c r="C813" t="str">
        <v>Madison Square Garden Sports Corp. (NYSE:MSGS)</v>
      </c>
      <c r="D813" t="str">
        <v>First Merchants Corporation (NASDAQGS:FRME)</v>
      </c>
      <c r="E813" t="str">
        <v>B&amp;G Foods, Inc. (NYSE:BGS)</v>
      </c>
      <c r="F813" t="str">
        <v>NETGEAR, Inc. (NASDAQGS:NTGR)</v>
      </c>
      <c r="G813" t="str">
        <v>Medalist Diversified REIT, Inc. (NASDAQCM:MDRR)</v>
      </c>
      <c r="H813" t="str">
        <v>WD-40 Company (NASDAQGS:WDFC)</v>
      </c>
      <c r="I813" t="str">
        <v>Tootsie Roll Industries, Inc. (NYSE:TR)</v>
      </c>
    </row>
    <row r="814" spans="1:9" x14ac:dyDescent="0.45">
      <c r="A814" t="str">
        <v>Genworth Financial, Inc. (NYSE:GNW)</v>
      </c>
      <c r="B814" t="str">
        <v>Dollar Tree, Inc. (NASDAQGS:DLTR)</v>
      </c>
      <c r="C814" t="str">
        <v>MasTec, Inc. (NYSE:MTZ)</v>
      </c>
      <c r="D814" t="str">
        <v>First Savings Financial Group, Inc. (NASDAQCM:FSFG)</v>
      </c>
      <c r="E814" t="str">
        <v>Backblaze, Inc. (NASDAQGM:BLZE)</v>
      </c>
      <c r="F814" t="str">
        <v>NewAmsterdam Pharma Company N.V. (NASDAQGM:NAMS)</v>
      </c>
      <c r="G814" t="str">
        <v>Mercury Systems, Inc. (NASDAQGS:MRCY)</v>
      </c>
      <c r="H814" t="str">
        <v>Western Asset Inflation-Linked Income Fund (NYSE:WIA)</v>
      </c>
      <c r="I814" t="str">
        <v>TriNet Group, Inc. (NYSE:TNET)</v>
      </c>
    </row>
    <row r="815" spans="1:9" x14ac:dyDescent="0.45">
      <c r="A815" t="str">
        <v>Getty Realty Corp. (NYSE:GTY)</v>
      </c>
      <c r="B815" t="str">
        <v>Dominion Energy, Inc. (NYSE:D)</v>
      </c>
      <c r="C815" t="str">
        <v>Mativ Holdings, Inc. (NYSE:MATV)</v>
      </c>
      <c r="D815" t="str">
        <v>First Trust Senior Floating Rate Income Fund II (NYSE:FCT)</v>
      </c>
      <c r="E815" t="str">
        <v>BancFirst Corporation (NASDAQGS:BANF)</v>
      </c>
      <c r="F815" t="str">
        <v>Nutex Health Inc. (NASDAQCM:NUTX)</v>
      </c>
      <c r="G815" t="str">
        <v>Methode Electronics, Inc. (NYSE:MEI)</v>
      </c>
      <c r="H815" t="str">
        <v>Western Asset Inflation-Linked Opportunities &amp; Income Fund (NYSE:WIW)</v>
      </c>
      <c r="I815" t="str">
        <v>Truist Financial Corporation (NYSE:TFC)</v>
      </c>
    </row>
    <row r="816" spans="1:9" x14ac:dyDescent="0.45">
      <c r="A816" t="str">
        <v>GigaCloud Technology Inc. (NASDAQGM:GCT)</v>
      </c>
      <c r="B816" t="str">
        <v>Domino's Pizza, Inc. (NYSE:DPZ)</v>
      </c>
      <c r="C816" t="str">
        <v>McCormick &amp; Company, Incorporated (NYSE:MKC)</v>
      </c>
      <c r="D816" t="str">
        <v>FirstCash Holdings, Inc. (NASDAQGS:FCFS)</v>
      </c>
      <c r="E816" t="str">
        <v>Bank of the James Financial Group, Inc. (NASDAQCM:BOTJ)</v>
      </c>
      <c r="F816" t="str">
        <v>Nuveen Municipal High Income Opportunity Fund (NYSE:NMZ)</v>
      </c>
      <c r="G816" t="str">
        <v>MFS Charter Income Trust (NYSE:MCR)</v>
      </c>
      <c r="H816" t="str">
        <v>White Mountains Insurance Group, Ltd. (NYSE:WTM)</v>
      </c>
      <c r="I816" t="str">
        <v>U.S. Bancorp (NYSE:USB)</v>
      </c>
    </row>
    <row r="817" spans="1:9" x14ac:dyDescent="0.45">
      <c r="A817" t="str">
        <v>Gladstone Investment Corporation (NASDAQGS:GAIN)</v>
      </c>
      <c r="B817" t="str">
        <v>Donaldson Company, Inc. (NYSE:DCI)</v>
      </c>
      <c r="C817" t="str">
        <v>McEwen Mining Inc. (NYSE:MUX)</v>
      </c>
      <c r="D817" t="str">
        <v>Fiverr International Ltd. (NYSE:FVRR)</v>
      </c>
      <c r="E817" t="str">
        <v>Barnes &amp; Noble Education, Inc. (NYSE:BNED)</v>
      </c>
      <c r="F817" t="str">
        <v>Nuveen New Jersey Quality Municipal Income Fund (NYSE:NXJ)</v>
      </c>
      <c r="G817" t="str">
        <v>Middlesex Water Company (NASDAQGS:MSEX)</v>
      </c>
      <c r="H817" t="str">
        <v>Williams-Sonoma, Inc. (NYSE:WSM)</v>
      </c>
      <c r="I817" t="str">
        <v>Udemy, Inc. (NASDAQGS:UDMY)</v>
      </c>
    </row>
    <row r="818" spans="1:9" x14ac:dyDescent="0.45">
      <c r="A818" t="str">
        <v>GoDaddy Inc. (NYSE:GDDY)</v>
      </c>
      <c r="B818" t="str">
        <v>Donnelley Financial Solutions, Inc. (NYSE:DFIN)</v>
      </c>
      <c r="C818" t="str">
        <v>Medalist Diversified REIT, Inc. (NASDAQCM:MDRR)</v>
      </c>
      <c r="D818" t="str">
        <v>Flex Ltd. (NASDAQGS:FLEX)</v>
      </c>
      <c r="E818" t="str">
        <v>Bausch + Lomb Corporation (NYSE:BLCO)</v>
      </c>
      <c r="F818" t="str">
        <v>Oil States International, Inc. (NYSE:OIS)</v>
      </c>
      <c r="G818" t="str">
        <v>Midland States Bancorp, Inc. (NASDAQGS:MSBI)</v>
      </c>
      <c r="H818" t="str">
        <v>Wingstop Inc. (NASDAQGS:WING)</v>
      </c>
      <c r="I818" t="str">
        <v>UFP Industries, Inc. (NASDAQGS:UFPI)</v>
      </c>
    </row>
    <row r="819" spans="1:9" x14ac:dyDescent="0.45">
      <c r="A819" t="str">
        <v>Golub Capital BDC, Inc. (NASDAQGS:GBDC)</v>
      </c>
      <c r="B819" t="str">
        <v>DoorDash, Inc. (NASDAQGS:DASH)</v>
      </c>
      <c r="C819" t="str">
        <v>Mercury Systems, Inc. (NASDAQGS:MRCY)</v>
      </c>
      <c r="D819" t="str">
        <v>Fluence Energy, Inc. (NASDAQGS:FLNC)</v>
      </c>
      <c r="E819" t="str">
        <v>Bausch Health Companies Inc. (NYSE:BHC)</v>
      </c>
      <c r="F819" t="str">
        <v>Old Market Capital Corporation (NASDAQGS:OMCC)</v>
      </c>
      <c r="G819" t="str">
        <v>Mirum Pharmaceuticals, Inc. (NASDAQGM:MIRM)</v>
      </c>
      <c r="H819" t="str">
        <v>WisdomTree, Inc. (NYSE:WT)</v>
      </c>
      <c r="I819" t="str">
        <v>United Rentals, Inc. (NYSE:URI)</v>
      </c>
    </row>
    <row r="820" spans="1:9" x14ac:dyDescent="0.45">
      <c r="A820" t="str">
        <v>Goosehead Insurance, Inc (NASDAQGS:GSHD)</v>
      </c>
      <c r="B820" t="str">
        <v>Dover Corporation (NYSE:DOV)</v>
      </c>
      <c r="C820" t="str">
        <v>Merit Medical Systems, Inc. (NASDAQGS:MMSI)</v>
      </c>
      <c r="D820" t="str">
        <v>Flutter Entertainment plc (NYSE:FLUT)</v>
      </c>
      <c r="E820" t="str">
        <v>Baxter International Inc. (NYSE:BAX)</v>
      </c>
      <c r="F820" t="str">
        <v>Omnicom Group Inc. (NYSE:OMC)</v>
      </c>
      <c r="G820" t="str">
        <v>Mister Car Wash, Inc. (NYSE:MCW)</v>
      </c>
      <c r="H820" t="str">
        <v>WNS (Holdings) Limited (NYSE:WNS)</v>
      </c>
      <c r="I820" t="str">
        <v>United States Cellular Corporation (NYSE:USM)</v>
      </c>
    </row>
    <row r="821" spans="1:9" x14ac:dyDescent="0.45">
      <c r="A821" t="str">
        <v>Granite Construction Incorporated (NYSE:GVA)</v>
      </c>
      <c r="B821" t="str">
        <v>Dropbox, Inc. (NASDAQGS:DBX)</v>
      </c>
      <c r="C821" t="str">
        <v>Methode Electronics, Inc. (NYSE:MEI)</v>
      </c>
      <c r="D821" t="str">
        <v>Flywire Corporation (NASDAQGS:FLYW)</v>
      </c>
      <c r="E821" t="str">
        <v>Beacon Roofing Supply, Inc. (NASDAQGS:BECN)</v>
      </c>
      <c r="F821" t="str">
        <v>ONEOK, Inc. (NYSE:OKE)</v>
      </c>
      <c r="G821" t="str">
        <v>Mistras Group, Inc. (NYSE:MG)</v>
      </c>
      <c r="H821" t="str">
        <v>WSFS Financial Corporation (NASDAQGS:WSFS)</v>
      </c>
      <c r="I821" t="str">
        <v>Universal Insurance Holdings, Inc. (NYSE:UVE)</v>
      </c>
    </row>
    <row r="822" spans="1:9" x14ac:dyDescent="0.45">
      <c r="A822" t="str">
        <v>Greif, Inc. (NYSE:GEF)</v>
      </c>
      <c r="B822" t="str">
        <v>Dun &amp; Bradstreet Holdings, Inc. (NYSE:DNB)</v>
      </c>
      <c r="C822" t="str">
        <v>MFS Charter Income Trust (NYSE:MCR)</v>
      </c>
      <c r="D822" t="str">
        <v>Formula One Group (NASDAQGS:FWON.K)</v>
      </c>
      <c r="E822" t="str">
        <v>Bel Fuse Inc. (NASDAQGS:BELF.A)</v>
      </c>
      <c r="F822" t="str">
        <v>OppFi Inc. (NYSE:OPFI)</v>
      </c>
      <c r="G822" t="str">
        <v>Modiv Industrial, Inc. (NYSE:MDV)</v>
      </c>
      <c r="H822" t="str">
        <v>Yum! Brands, Inc. (NYSE:YUM)</v>
      </c>
      <c r="I822" t="str">
        <v>Univest Financial Corporation (NASDAQGS:UVSP)</v>
      </c>
    </row>
    <row r="823" spans="1:9" x14ac:dyDescent="0.45">
      <c r="A823" t="str">
        <v>Guidewire Software, Inc. (NYSE:GWRE)</v>
      </c>
      <c r="B823" t="str">
        <v>Duolingo, Inc. (NASDAQGS:DUOL)</v>
      </c>
      <c r="C823" t="str">
        <v>MGM Resorts International (NYSE:MGM)</v>
      </c>
      <c r="D823" t="str">
        <v>Fortune Brands Innovations, Inc. (NYSE:FBIN)</v>
      </c>
      <c r="E823" t="str">
        <v>Bilibili Inc. (NASDAQGS:BILI)</v>
      </c>
      <c r="F823" t="str">
        <v>OSI Systems, Inc. (NASDAQGS:OSIS)</v>
      </c>
      <c r="G823" t="str">
        <v>Mohawk Industries, Inc. (NYSE:MHK)</v>
      </c>
      <c r="H823" t="str">
        <v>ZoomInfo Technologies Inc. (NASDAQGS:ZI)</v>
      </c>
      <c r="I823" t="str">
        <v>Visa Inc. (NYSE:V)</v>
      </c>
    </row>
    <row r="824" spans="1:9" x14ac:dyDescent="0.45">
      <c r="A824" t="str">
        <v>GXO Logistics, Inc. (NYSE:GXO)</v>
      </c>
      <c r="B824" t="str">
        <v>DXP Enterprises, Inc. (NASDAQGS:DXPE)</v>
      </c>
      <c r="C824" t="str">
        <v>Middlesex Water Company (NASDAQGS:MSEX)</v>
      </c>
      <c r="D824" t="str">
        <v>Freedom Holding Corp. (NASDAQCM:FRHC)</v>
      </c>
      <c r="E824" t="str">
        <v>BioCryst Pharmaceuticals, Inc. (NASDAQGS:BCRX)</v>
      </c>
      <c r="F824" t="str">
        <v>Park-Ohio Holdings Corp. (NASDAQGS:PKOH)</v>
      </c>
      <c r="G824" t="str">
        <v>Molina Healthcare, Inc. (NYSE:MOH)</v>
      </c>
      <c r="H824" t="str">
        <v>Zscaler, Inc. (NASDAQGS:ZS)</v>
      </c>
      <c r="I824" t="str">
        <v>Vishay Intertechnology, Inc. (NYSE:VSH)</v>
      </c>
    </row>
    <row r="825" spans="1:9" x14ac:dyDescent="0.45">
      <c r="A825" t="str">
        <v>H&amp;R Block, Inc. (NYSE:HRB)</v>
      </c>
      <c r="B825" t="str">
        <v>Dynavax Technologies Corporation (NASDAQGS:DVAX)</v>
      </c>
      <c r="C825" t="str">
        <v>Midland States Bancorp, Inc. (NASDAQGS:MSBI)</v>
      </c>
      <c r="D825" t="str">
        <v>Freshworks Inc. (NASDAQGS:FRSH)</v>
      </c>
      <c r="E825" t="str">
        <v>Bio-Rad Laboratories, Inc. (NYSE:BIO)</v>
      </c>
      <c r="F825" t="str">
        <v>Patterson-UTI Energy, Inc. (NASDAQGS:PTEN)</v>
      </c>
      <c r="G825" t="str">
        <v>Nabors Industries Ltd. (NYSE:NBR)</v>
      </c>
      <c r="H825" t="str">
        <v>1895 Bancorp of Wisconsin, Inc. (NASDAQCM:BCOW)</v>
      </c>
      <c r="I825" t="str">
        <v>Vishay Precision Group, Inc. (NYSE:VPG)</v>
      </c>
    </row>
    <row r="826" spans="1:9" x14ac:dyDescent="0.45">
      <c r="A826" t="str">
        <v>Haemonetics Corporation (NYSE:HAE)</v>
      </c>
      <c r="B826" t="str">
        <v>e.l.f. Beauty, Inc. (NYSE:ELF)</v>
      </c>
      <c r="C826" t="str">
        <v>Mirum Pharmaceuticals, Inc. (NASDAQGM:MIRM)</v>
      </c>
      <c r="D826" t="str">
        <v>FrontView REIT, Inc. (NYSE:FVR)</v>
      </c>
      <c r="E826" t="str">
        <v>Bio-Techne Corporation (NASDAQGS:TECH)</v>
      </c>
      <c r="F826" t="str">
        <v>PDD Holdings Inc. (NASDAQGS:PDD)</v>
      </c>
      <c r="G826" t="str">
        <v>NACCO Industries, Inc. (NYSE:NC)</v>
      </c>
      <c r="H826" t="str">
        <v>AAR Corp. (NYSE:AIR)</v>
      </c>
      <c r="I826" t="str">
        <v>Vontier Corporation (NYSE:VNT)</v>
      </c>
    </row>
    <row r="827" spans="1:9" x14ac:dyDescent="0.45">
      <c r="A827" t="str">
        <v>Hamilton Lane Incorporated (NASDAQGS:HLNE)</v>
      </c>
      <c r="B827" t="str">
        <v>EastGroup Properties, Inc. (NYSE:EGP)</v>
      </c>
      <c r="C827" t="str">
        <v>Mister Car Wash, Inc. (NYSE:MCW)</v>
      </c>
      <c r="D827" t="str">
        <v>FTAI Infrastructure Inc. (NASDAQGS:FIP)</v>
      </c>
      <c r="E827" t="str">
        <v>Blue Bird Corporation (NASDAQGM:BLBD)</v>
      </c>
      <c r="F827" t="str">
        <v>Perimeter Solutions, SA (NYSE:PRM)</v>
      </c>
      <c r="G827" t="str">
        <v>National CineMedia, Inc. (NASDAQGS:NCMI)</v>
      </c>
      <c r="H827" t="str">
        <v>Abrdn Japan Equity Fund Inc (NYSE:JEQ)</v>
      </c>
      <c r="I827" t="str">
        <v>Voya Global Advantage and Premium Opportunity Fund (NYSE:IGA)</v>
      </c>
    </row>
    <row r="828" spans="1:9" x14ac:dyDescent="0.45">
      <c r="A828" t="str">
        <v>Hancock Whitney Corporation (NASDAQGS:HWC)</v>
      </c>
      <c r="B828" t="str">
        <v>Edison International (NYSE:EIX)</v>
      </c>
      <c r="C828" t="str">
        <v>Mistras Group, Inc. (NYSE:MG)</v>
      </c>
      <c r="D828" t="str">
        <v>Funko, Inc. (NASDAQGS:FNKO)</v>
      </c>
      <c r="E828" t="str">
        <v>BlueLinx Holdings Inc. (NYSE:BXC)</v>
      </c>
      <c r="F828" t="str">
        <v>Perion Network Ltd. (NASDAQGS:PERI)</v>
      </c>
      <c r="G828" t="str">
        <v>Natural Grocers by Vitamin Cottage, Inc. (NYSE:NGVC)</v>
      </c>
      <c r="H828" t="str">
        <v>Abrdn Life Sciences Investors (NYSE:HQL)</v>
      </c>
      <c r="I828" t="str">
        <v>W.W. Grainger, Inc. (NYSE:GWW)</v>
      </c>
    </row>
    <row r="829" spans="1:9" x14ac:dyDescent="0.45">
      <c r="A829" t="str">
        <v>Hanover Bancorp, Inc. (NASDAQGS:HNVR)</v>
      </c>
      <c r="B829" t="str">
        <v>Elanco Animal Health Incorporated (NYSE:ELAN)</v>
      </c>
      <c r="C829" t="str">
        <v>Modiv Industrial, Inc. (NYSE:MDV)</v>
      </c>
      <c r="D829" t="str">
        <v>Garrett Motion Inc. (NASDAQGS:GTX)</v>
      </c>
      <c r="E829" t="str">
        <v>Bowman Consulting Group Ltd. (NASDAQGM:BWMN)</v>
      </c>
      <c r="F829" t="str">
        <v>Perma-Pipe International Holdings, Inc. (NASDAQGM:PPIH)</v>
      </c>
      <c r="G829" t="str">
        <v>Navios Maritime Partners L.P. (NYSE:NMM)</v>
      </c>
      <c r="H829" t="str">
        <v>ACCO Brands Corporation (NYSE:ACCO)</v>
      </c>
      <c r="I829" t="str">
        <v>Walgreens Boots Alliance, Inc. (NASDAQGS:WBA)</v>
      </c>
    </row>
    <row r="830" spans="1:9" x14ac:dyDescent="0.45">
      <c r="A830" t="str">
        <v>HCA Healthcare, Inc. (NYSE:HCA)</v>
      </c>
      <c r="B830" t="str">
        <v>Electronic Arts Inc. (NASDAQGS:EA)</v>
      </c>
      <c r="C830" t="str">
        <v>Mohawk Industries, Inc. (NYSE:MHK)</v>
      </c>
      <c r="D830" t="str">
        <v>Gartner, Inc. (NYSE:IT)</v>
      </c>
      <c r="E830" t="str">
        <v>BrightSphere Investment Group Inc. (NYSE:BSIG)</v>
      </c>
      <c r="F830" t="str">
        <v>Phillips 66 (NYSE:PSX)</v>
      </c>
      <c r="G830" t="str">
        <v>NBT Bancorp Inc. (NASDAQGS:NBTB)</v>
      </c>
      <c r="H830" t="str">
        <v>ACNB Corporation (NASDAQCM:ACNB)</v>
      </c>
      <c r="I830" t="str">
        <v>Wells Fargo &amp; Company (NYSE:WFC)</v>
      </c>
    </row>
    <row r="831" spans="1:9" x14ac:dyDescent="0.45">
      <c r="A831" t="str">
        <v>HealthEquity, Inc. (NASDAQGS:HQY)</v>
      </c>
      <c r="B831" t="str">
        <v>Eli Lilly and Company (NYSE:LLY)</v>
      </c>
      <c r="C831" t="str">
        <v>Molina Healthcare, Inc. (NYSE:MOH)</v>
      </c>
      <c r="D831" t="str">
        <v>GE HealthCare Technologies Inc. (NASDAQGS:GEHC)</v>
      </c>
      <c r="E831" t="str">
        <v>Brookfield Wealth Solutions Ltd. (NYSE:BNT)</v>
      </c>
      <c r="F831" t="str">
        <v>PIMCO California Municipal Income Fund II (NYSE:PCK)</v>
      </c>
      <c r="G831" t="str">
        <v>Neurocrine Biosciences, Inc. (NASDAQGS:NBIX)</v>
      </c>
      <c r="H831" t="str">
        <v>Advanced Energy Industries, Inc. (NASDAQGS:AEIS)</v>
      </c>
      <c r="I831" t="str">
        <v>WESCO International, Inc. (NYSE:WCC)</v>
      </c>
    </row>
    <row r="832" spans="1:9" x14ac:dyDescent="0.45">
      <c r="A832" t="str">
        <v>Heartland Financial USA, Inc. (NASDAQGS:HTLF)</v>
      </c>
      <c r="B832" t="str">
        <v>Elme Communities (NYSE:ELME)</v>
      </c>
      <c r="C832" t="str">
        <v>MSCI Inc. (NYSE:MSCI)</v>
      </c>
      <c r="D832" t="str">
        <v>GeneDx Holdings Corp. (NASDAQGS:WGS)</v>
      </c>
      <c r="E832" t="str">
        <v>Brookline Bancorp, Inc. (NASDAQGS:BRKL)</v>
      </c>
      <c r="F832" t="str">
        <v>PIMCO California Municipal Income Fund III (NYSE:PZC)</v>
      </c>
      <c r="G832" t="str">
        <v>Newell Brands Inc. (NASDAQGS:NWL)</v>
      </c>
      <c r="H832" t="str">
        <v>Advent Convertible and Income Fund (NYSE:AVK)</v>
      </c>
      <c r="I832" t="str">
        <v>West Pharmaceutical Services, Inc. (NYSE:WST)</v>
      </c>
    </row>
    <row r="833" spans="1:9" x14ac:dyDescent="0.45">
      <c r="A833" t="str">
        <v>Helen of Troy Limited (NASDAQGS:HELE)</v>
      </c>
      <c r="B833" t="str">
        <v>Emergent BioSolutions Inc. (NYSE:EBS)</v>
      </c>
      <c r="C833" t="str">
        <v>NACCO Industries, Inc. (NYSE:NC)</v>
      </c>
      <c r="D833" t="str">
        <v>Genius Sports Limited (NYSE:GENI)</v>
      </c>
      <c r="E833" t="str">
        <v>Builders FirstSource, Inc. (NYSE:BLDR)</v>
      </c>
      <c r="F833" t="str">
        <v>PIMCO Municipal Income Fund III (NYSE:PMX)</v>
      </c>
      <c r="G833" t="str">
        <v>News Corporation (NASDAQGS:NWSA)</v>
      </c>
      <c r="H833" t="str">
        <v>Airbnb, Inc. (NASDAQGS:ABNB)</v>
      </c>
      <c r="I833" t="str">
        <v>Westwood Holdings Group, Inc. (NYSE:WHG)</v>
      </c>
    </row>
    <row r="834" spans="1:9" x14ac:dyDescent="0.45">
      <c r="A834" t="str">
        <v>Helix Energy Solutions Group, Inc. (NYSE:HLX)</v>
      </c>
      <c r="B834" t="str">
        <v>Employers Holdings, Inc. (NYSE:EIG)</v>
      </c>
      <c r="C834" t="str">
        <v>Natural Grocers by Vitamin Cottage, Inc. (NYSE:NGVC)</v>
      </c>
      <c r="D834" t="str">
        <v>Gentherm Incorporated (NASDAQGS:THRM)</v>
      </c>
      <c r="E834" t="str">
        <v>Business First Bancshares, Inc. (NASDAQGS:BFST)</v>
      </c>
      <c r="F834" t="str">
        <v>Post Holdings, Inc. (NYSE:POST)</v>
      </c>
      <c r="G834" t="str">
        <v>Nexa Resources S.A. (NYSE:NEXA)</v>
      </c>
      <c r="H834" t="str">
        <v>Alamo Group Inc. (NYSE:ALG)</v>
      </c>
      <c r="I834" t="str">
        <v>WillScot Holdings Corporation (NASDAQCM:WSC)</v>
      </c>
    </row>
    <row r="835" spans="1:9" x14ac:dyDescent="0.45">
      <c r="A835" t="str">
        <v>Henry Schein, Inc. (NASDAQGS:HSIC)</v>
      </c>
      <c r="B835" t="str">
        <v>Enact Holdings, Inc. (NASDAQGS:ACT)</v>
      </c>
      <c r="C835" t="str">
        <v>Nature's Sunshine Products, Inc. (NASDAQCM:NATR)</v>
      </c>
      <c r="D835" t="str">
        <v>Getty Realty Corp. (NYSE:GTY)</v>
      </c>
      <c r="E835" t="str">
        <v>BWX Technologies, Inc. (NYSE:BWXT)</v>
      </c>
      <c r="F835" t="str">
        <v>PRA Group, Inc. (NASDAQGS:PRAA)</v>
      </c>
      <c r="G835" t="str">
        <v>Nextracker Inc. (NASDAQGS:NXT)</v>
      </c>
      <c r="H835" t="str">
        <v>Alerus Financial Corporation (NASDAQCM:ALRS)</v>
      </c>
      <c r="I835" t="str">
        <v>Woodward, Inc. (NASDAQGS:WWD)</v>
      </c>
    </row>
    <row r="836" spans="1:9" x14ac:dyDescent="0.45">
      <c r="A836" t="str">
        <v>Herbalife Ltd. (NYSE:HLF)</v>
      </c>
      <c r="B836" t="str">
        <v>Encore Capital Group, Inc. (NASDAQGS:ECPG)</v>
      </c>
      <c r="C836" t="str">
        <v>NBT Bancorp Inc. (NASDAQGS:NBTB)</v>
      </c>
      <c r="D836" t="str">
        <v>GigaCloud Technology Inc. (NASDAQGM:GCT)</v>
      </c>
      <c r="E836" t="str">
        <v>Capital One Financial Corporation (NYSE:COF)</v>
      </c>
      <c r="F836" t="str">
        <v>PriceSmart, Inc. (NASDAQGS:PSMT)</v>
      </c>
      <c r="G836" t="str">
        <v>Nordstrom, Inc. (NYSE:JWN)</v>
      </c>
      <c r="H836" t="str">
        <v>Alight, Inc. (NYSE:ALIT)</v>
      </c>
      <c r="I836" t="str">
        <v>X Financial (NYSE:XYF)</v>
      </c>
    </row>
    <row r="837" spans="1:9" x14ac:dyDescent="0.45">
      <c r="A837" t="str">
        <v>Hercules Capital, Inc. (NYSE:HTGC)</v>
      </c>
      <c r="B837" t="str">
        <v>Endava plc (NYSE:DAVA)</v>
      </c>
      <c r="C837" t="str">
        <v>Neurocrine Biosciences, Inc. (NASDAQGS:NBIX)</v>
      </c>
      <c r="D837" t="str">
        <v>Gladstone Investment Corporation (NASDAQGS:GAIN)</v>
      </c>
      <c r="E837" t="str">
        <v>Carlyle Secured Lending, Inc. (NASDAQGS:CGBD)</v>
      </c>
      <c r="F837" t="str">
        <v>ProPetro Holding Corp. (NYSE:PUMP)</v>
      </c>
      <c r="G837" t="str">
        <v>Northfield Bancorp, Inc. (Staten Island, NY) (NASDAQGS:NFBK)</v>
      </c>
      <c r="H837" t="str">
        <v>Alkami Technology, Inc. (NASDAQGS:ALKT)</v>
      </c>
      <c r="I837" t="str">
        <v>Xperi Inc. (NYSE:XPER)</v>
      </c>
    </row>
    <row r="838" spans="1:9" x14ac:dyDescent="0.45">
      <c r="A838" t="str">
        <v>Heritage Insurance Holdings, Inc. (NYSE:HRTG)</v>
      </c>
      <c r="B838" t="str">
        <v>Energizer Holdings, Inc. (NYSE:ENR)</v>
      </c>
      <c r="C838" t="str">
        <v>New Oriental Education &amp; Technology Group Inc. (NYSE:EDU)</v>
      </c>
      <c r="D838" t="str">
        <v>Glaukos Corporation (NYSE:GKOS)</v>
      </c>
      <c r="E838" t="str">
        <v>Carnival Corporation &amp; plc (NYSE:CCL)</v>
      </c>
      <c r="F838" t="str">
        <v>Quad/Graphics, Inc. (NYSE:QUAD)</v>
      </c>
      <c r="G838" t="str">
        <v>NorthWestern Energy Group, Inc. (NASDAQGS:NWE)</v>
      </c>
      <c r="H838" t="str">
        <v>AllianceBernstein National Municipal Income Fund, Inc. (NYSE:AFB)</v>
      </c>
      <c r="I838" t="str">
        <v>Yelp Inc. (NYSE:YELP)</v>
      </c>
    </row>
    <row r="839" spans="1:9" x14ac:dyDescent="0.45">
      <c r="A839" t="str">
        <v>Hexcel Corporation (NYSE:HXL)</v>
      </c>
      <c r="B839" t="str">
        <v>EnerSys (NYSE:ENS)</v>
      </c>
      <c r="C839" t="str">
        <v>Newell Brands Inc. (NASDAQGS:NWL)</v>
      </c>
      <c r="D839" t="str">
        <v>Global Net Lease, Inc. (NYSE:GNL)</v>
      </c>
      <c r="E839" t="str">
        <v>Casella Waste Systems, Inc. (NASDAQGS:CWST)</v>
      </c>
      <c r="F839" t="str">
        <v>QXO, Inc. (NASDAQCM:QXO)</v>
      </c>
      <c r="G839" t="str">
        <v>Norwegian Cruise Line Holdings Ltd. (NYSE:NCLH)</v>
      </c>
      <c r="H839" t="str">
        <v>Alpha and Omega Semiconductor Limited (NASDAQGS:AOSL)</v>
      </c>
      <c r="I839" t="str">
        <v>1-800-FLOWERS.COM, Inc. (NASDAQGS:FLWS)</v>
      </c>
    </row>
    <row r="840" spans="1:9" x14ac:dyDescent="0.45">
      <c r="A840" t="str">
        <v>Hilton Grand Vacations Inc. (NYSE:HGV)</v>
      </c>
      <c r="B840" t="str">
        <v>Ennis, Inc. (NYSE:EBF)</v>
      </c>
      <c r="C840" t="str">
        <v>News Corporation (NASDAQGS:NWSA)</v>
      </c>
      <c r="D840" t="str">
        <v>Golub Capital BDC, Inc. (NASDAQGS:GBDC)</v>
      </c>
      <c r="E840" t="str">
        <v>Century Aluminum Company (NASDAQGS:CENX)</v>
      </c>
      <c r="F840" t="str">
        <v>Rayonier Advanced Materials Inc. (NYSE:RYAM)</v>
      </c>
      <c r="G840" t="str">
        <v>NSTS Bancorp, Inc. (NASDAQCM:NSTS)</v>
      </c>
      <c r="H840" t="str">
        <v>Alphatec Holdings, Inc. (NASDAQGS:ATEC)</v>
      </c>
      <c r="I840" t="str">
        <v>Aflac Incorporated (NYSE:AFL)</v>
      </c>
    </row>
    <row r="841" spans="1:9" x14ac:dyDescent="0.45">
      <c r="A841" t="str">
        <v>HireQuest, Inc. (NASDAQCM:HQI)</v>
      </c>
      <c r="B841" t="str">
        <v>Enovis Corporation (NYSE:ENOV)</v>
      </c>
      <c r="C841" t="str">
        <v>Nexa Resources S.A. (NYSE:NEXA)</v>
      </c>
      <c r="D841" t="str">
        <v>Goosehead Insurance, Inc (NASDAQGS:GSHD)</v>
      </c>
      <c r="E841" t="str">
        <v>CF Bankshares Inc. (NASDAQCM:CFBK)</v>
      </c>
      <c r="F841" t="str">
        <v>Red Rock Resorts, Inc. (NASDAQGS:RRR)</v>
      </c>
      <c r="G841" t="str">
        <v>Nu Holdings Ltd. (NYSE:NU)</v>
      </c>
      <c r="H841" t="str">
        <v>Altria Group, Inc. (NYSE:MO)</v>
      </c>
      <c r="I841" t="str">
        <v>Air Transport Services Group, Inc. (NASDAQGS:ATSG)</v>
      </c>
    </row>
    <row r="842" spans="1:9" x14ac:dyDescent="0.45">
      <c r="A842" t="str">
        <v>HNI Corporation (NYSE:HNI)</v>
      </c>
      <c r="B842" t="str">
        <v>Entegris, Inc. (NASDAQGS:ENTG)</v>
      </c>
      <c r="C842" t="str">
        <v>Nextracker Inc. (NASDAQGS:NXT)</v>
      </c>
      <c r="D842" t="str">
        <v>Granite Construction Incorporated (NYSE:GVA)</v>
      </c>
      <c r="E842" t="str">
        <v>ChampionX Corporation (NASDAQGS:CHX)</v>
      </c>
      <c r="F842" t="str">
        <v>Repligen Corporation (NASDAQGS:RGEN)</v>
      </c>
      <c r="G842" t="str">
        <v>Nuveen Floating Rate Income Fund (NYSE:JFR)</v>
      </c>
      <c r="H842" t="str">
        <v>Alvotech (NASDAQGM:ALVO)</v>
      </c>
      <c r="I842" t="str">
        <v>AllianceBernstein Holding L.P. (NYSE:AB)</v>
      </c>
    </row>
    <row r="843" spans="1:9" x14ac:dyDescent="0.45">
      <c r="A843" t="str">
        <v>Home Bancorp, Inc. (NASDAQGS:HBCP)</v>
      </c>
      <c r="B843" t="str">
        <v>Enterprise Bancorp, Inc. (NASDAQGS:EBTC)</v>
      </c>
      <c r="C843" t="str">
        <v>Northfield Bancorp, Inc. (Staten Island, NY) (NASDAQGS:NFBK)</v>
      </c>
      <c r="D843" t="str">
        <v>Greif, Inc. (NYSE:GEF)</v>
      </c>
      <c r="E843" t="str">
        <v>Charles River Laboratories International, Inc. (NYSE:CRL)</v>
      </c>
      <c r="F843" t="str">
        <v>REX American Resources Corporation (NYSE:REX)</v>
      </c>
      <c r="G843" t="str">
        <v>Nuveen Missouri Quality Municipal Income Fund (NYSE:NOM)</v>
      </c>
      <c r="H843" t="str">
        <v>Ambarella, Inc. (NASDAQGS:AMBA)</v>
      </c>
      <c r="I843" t="str">
        <v>Alpha Star Acquisition Corporation (NASDAQGM:ALSA)</v>
      </c>
    </row>
    <row r="844" spans="1:9" x14ac:dyDescent="0.45">
      <c r="A844" t="str">
        <v>HP Inc. (NYSE:HPQ)</v>
      </c>
      <c r="B844" t="str">
        <v>Enterprise Products Partners L.P. (NYSE:EPD)</v>
      </c>
      <c r="C844" t="str">
        <v>NorthWestern Energy Group, Inc. (NASDAQGS:NWE)</v>
      </c>
      <c r="D844" t="str">
        <v>Guidewire Software, Inc. (NYSE:GWRE)</v>
      </c>
      <c r="E844" t="str">
        <v>Chevron Corporation (NYSE:CVX)</v>
      </c>
      <c r="F844" t="str">
        <v>RumbleOn, Inc. (NASDAQCM:RMBL)</v>
      </c>
      <c r="G844" t="str">
        <v>Nuveen Multi-Market Income Fund (NYSE:JMM)</v>
      </c>
      <c r="H844" t="str">
        <v>American Healthcare REIT, Inc. (NYSE:AHR)</v>
      </c>
      <c r="I844" t="str">
        <v>AngioDynamics, Inc. (NASDAQGS:ANGO)</v>
      </c>
    </row>
    <row r="845" spans="1:9" x14ac:dyDescent="0.45">
      <c r="A845" t="str">
        <v>Hyatt Hotels Corporation (NYSE:H)</v>
      </c>
      <c r="B845" t="str">
        <v>ePlus inc. (NASDAQGS:PLUS)</v>
      </c>
      <c r="C845" t="str">
        <v>Norwegian Cruise Line Holdings Ltd. (NYSE:NCLH)</v>
      </c>
      <c r="D845" t="str">
        <v>GXO Logistics, Inc. (NYSE:GXO)</v>
      </c>
      <c r="E845" t="str">
        <v>CI&amp;T Inc. (NYSE:CINT)</v>
      </c>
      <c r="F845" t="str">
        <v>RXO, Inc. (NYSE:RXO)</v>
      </c>
      <c r="G845" t="str">
        <v>NV5 Global, Inc. (NASDAQGS:NVEE)</v>
      </c>
      <c r="H845" t="str">
        <v>American Homes 4 Rent (NYSE:AMH)</v>
      </c>
      <c r="I845" t="str">
        <v>Anika Therapeutics, Inc. (NASDAQGS:ANIK)</v>
      </c>
    </row>
    <row r="846" spans="1:9" x14ac:dyDescent="0.45">
      <c r="A846" t="str">
        <v>IDT Corporation (NYSE:IDT)</v>
      </c>
      <c r="B846" t="str">
        <v>Equifax Inc. (NYSE:EFX)</v>
      </c>
      <c r="C846" t="str">
        <v>NOV Inc. (NYSE:NOV)</v>
      </c>
      <c r="D846" t="str">
        <v>H&amp;R Block, Inc. (NYSE:HRB)</v>
      </c>
      <c r="E846" t="str">
        <v>Ciena Corporation (NYSE:CIEN)</v>
      </c>
      <c r="F846" t="str">
        <v>Sage Therapeutics, Inc. (NASDAQGM:SAGE)</v>
      </c>
      <c r="G846" t="str">
        <v>Oaktree Specialty Lending Corporation (NASDAQGS:OCSL)</v>
      </c>
      <c r="H846" t="str">
        <v>American Vanguard Corporation (NYSE:AVD)</v>
      </c>
      <c r="I846" t="str">
        <v>Apogee Enterprises, Inc. (NASDAQGS:APOG)</v>
      </c>
    </row>
    <row r="847" spans="1:9" x14ac:dyDescent="0.45">
      <c r="A847" t="str">
        <v>Impinj, Inc. (NASDAQGS:PI)</v>
      </c>
      <c r="B847" t="str">
        <v>Essex Property Trust, Inc. (NYSE:ESS)</v>
      </c>
      <c r="C847" t="str">
        <v>NSTS Bancorp, Inc. (NASDAQCM:NSTS)</v>
      </c>
      <c r="D847" t="str">
        <v>HashiCorp, Inc. (NASDAQGS:HCP)</v>
      </c>
      <c r="E847" t="str">
        <v>Citizens &amp; Northern Corporation (NASDAQCM:CZNC)</v>
      </c>
      <c r="F847" t="str">
        <v>SBC Medical Group Holdings Incorporated (NASDAQGM:SBC)</v>
      </c>
      <c r="G847" t="str">
        <v>OceanFirst Financial Corp. (NASDAQGS:OCFC)</v>
      </c>
      <c r="H847" t="str">
        <v>Ameris Bancorp (NYSE:ABCB)</v>
      </c>
      <c r="I847" t="str">
        <v>Apollo Commercial Real Estate Finance, Inc. (NYSE:ARI)</v>
      </c>
    </row>
    <row r="848" spans="1:9" x14ac:dyDescent="0.45">
      <c r="A848" t="str">
        <v>Informatica Inc. (NYSE:INFA)</v>
      </c>
      <c r="B848" t="str">
        <v>EverCommerce Inc. (NASDAQGS:EVCM)</v>
      </c>
      <c r="C848" t="str">
        <v>Nu Holdings Ltd. (NYSE:NU)</v>
      </c>
      <c r="D848" t="str">
        <v>HCA Healthcare, Inc. (NYSE:HCA)</v>
      </c>
      <c r="E848" t="str">
        <v>Citizens Financial Services, Inc. (NASDAQCM:CZFS)</v>
      </c>
      <c r="F848" t="str">
        <v>Sensata Technologies Holding plc (NYSE:ST)</v>
      </c>
      <c r="G848" t="str">
        <v>Okta, Inc. (NASDAQGS:OKTA)</v>
      </c>
      <c r="H848" t="str">
        <v>Angel Oak Mortgage REIT, Inc. (NYSE:AOMR)</v>
      </c>
      <c r="I848" t="str">
        <v>Asana, Inc. (NYSE:ASAN)</v>
      </c>
    </row>
    <row r="849" spans="1:9" x14ac:dyDescent="0.45">
      <c r="A849" t="str">
        <v>Innoviva, Inc. (NASDAQGS:INVA)</v>
      </c>
      <c r="B849" t="str">
        <v>ExlService Holdings, Inc. (NASDAQGS:EXLS)</v>
      </c>
      <c r="C849" t="str">
        <v>Nuveen Floating Rate Income Fund (NYSE:JFR)</v>
      </c>
      <c r="D849" t="str">
        <v>HealthEquity, Inc. (NASDAQGS:HQY)</v>
      </c>
      <c r="E849" t="str">
        <v>Civista Bancshares, Inc. (NASDAQCM:CIVB)</v>
      </c>
      <c r="F849" t="str">
        <v>Shift4 Payments, Inc. (NYSE:FOUR)</v>
      </c>
      <c r="G849" t="str">
        <v>Old Point Financial Corporation (NASDAQCM:OPOF)</v>
      </c>
      <c r="H849" t="str">
        <v>Aon plc (NYSE:AON)</v>
      </c>
      <c r="I849" t="str">
        <v>ASGN Incorporated (NYSE:ASGN)</v>
      </c>
    </row>
    <row r="850" spans="1:9" x14ac:dyDescent="0.45">
      <c r="A850" t="str">
        <v>Insight Enterprises, Inc. (NASDAQGS:NSIT)</v>
      </c>
      <c r="B850" t="str">
        <v>Expedia Group, Inc. (NASDAQGS:EXPE)</v>
      </c>
      <c r="C850" t="str">
        <v>Nuveen Missouri Quality Municipal Income Fund (NYSE:NOM)</v>
      </c>
      <c r="D850" t="str">
        <v>Heartland Financial USA, Inc. (NASDAQGS:HTLF)</v>
      </c>
      <c r="E850" t="str">
        <v>Climb Global Solutions, Inc. (NASDAQGM:CLMB)</v>
      </c>
      <c r="F850" t="str">
        <v>Simulations Plus, Inc. (NASDAQGS:SLP)</v>
      </c>
      <c r="G850" t="str">
        <v>Olo Inc. (NYSE:OLO)</v>
      </c>
      <c r="H850" t="str">
        <v>Apellis Pharmaceuticals, Inc. (NASDAQGS:APLS)</v>
      </c>
      <c r="I850" t="str">
        <v>Aspen Technology, Inc. (NASDAQGS:AZPN)</v>
      </c>
    </row>
    <row r="851" spans="1:9" x14ac:dyDescent="0.45">
      <c r="A851" t="str">
        <v>Intercontinental Exchange, Inc. (NYSE:ICE)</v>
      </c>
      <c r="B851" t="str">
        <v>F&amp;G Annuities &amp; Life, Inc. (NYSE:FG)</v>
      </c>
      <c r="C851" t="str">
        <v>Nuveen Multi-Market Income Fund (NYSE:JMM)</v>
      </c>
      <c r="D851" t="str">
        <v>Hecla Mining Company (NYSE:HL)</v>
      </c>
      <c r="E851" t="str">
        <v>Columbus McKinnon Corporation (NASDAQGS:CMCO)</v>
      </c>
      <c r="F851" t="str">
        <v>Skillsoft Corp. (NYSE:SKIL)</v>
      </c>
      <c r="G851" t="str">
        <v>ONE Gas, Inc. (NYSE:OGS)</v>
      </c>
      <c r="H851" t="str">
        <v>Appian Corporation (NASDAQGM:APPN)</v>
      </c>
      <c r="I851" t="str">
        <v>Atlantic Union Bankshares Corporation (NYSE:AUB)</v>
      </c>
    </row>
    <row r="852" spans="1:9" x14ac:dyDescent="0.45">
      <c r="A852" t="str">
        <v>Invesco Mortgage Capital Inc. (NYSE:IVR)</v>
      </c>
      <c r="B852" t="str">
        <v>F5, Inc. (NASDAQGS:FFIV)</v>
      </c>
      <c r="C852" t="str">
        <v>NV5 Global, Inc. (NASDAQGS:NVEE)</v>
      </c>
      <c r="D852" t="str">
        <v>Helen of Troy Limited (NASDAQGS:HELE)</v>
      </c>
      <c r="E852" t="str">
        <v>Commerce Bancshares, Inc. (NASDAQGS:CBSH)</v>
      </c>
      <c r="F852" t="str">
        <v>SM Energy Company (NYSE:SM)</v>
      </c>
      <c r="G852" t="str">
        <v>OneSpan Inc. (NASDAQCM:OSPN)</v>
      </c>
      <c r="H852" t="str">
        <v>Apple Hospitality REIT, Inc. (NYSE:APLE)</v>
      </c>
      <c r="I852" t="str">
        <v>AutoNation, Inc. (NYSE:AN)</v>
      </c>
    </row>
    <row r="853" spans="1:9" x14ac:dyDescent="0.45">
      <c r="A853" t="str">
        <v>IQVIA Holdings Inc. (NYSE:IQV)</v>
      </c>
      <c r="B853" t="str">
        <v>FactSet Research Systems Inc. (NYSE:FDS)</v>
      </c>
      <c r="C853" t="str">
        <v>OceanFirst Financial Corp. (NASDAQGS:OCFC)</v>
      </c>
      <c r="D853" t="str">
        <v>Helix Energy Solutions Group, Inc. (NYSE:HLX)</v>
      </c>
      <c r="E853" t="str">
        <v>Commercial Metals Company (NYSE:CMC)</v>
      </c>
      <c r="F853" t="str">
        <v>Smartsheet Inc. (NYSE:SMAR)</v>
      </c>
      <c r="G853" t="str">
        <v>Oracle Corporation (NYSE:ORCL)</v>
      </c>
      <c r="H853" t="str">
        <v>Arcellx, Inc. (NASDAQGS:ACLX)</v>
      </c>
      <c r="I853" t="str">
        <v>Axcelis Technologies, Inc. (NASDAQGS:ACLS)</v>
      </c>
    </row>
    <row r="854" spans="1:9" x14ac:dyDescent="0.45">
      <c r="A854" t="str">
        <v>Itron, Inc. (NASDAQGS:ITRI)</v>
      </c>
      <c r="B854" t="str">
        <v>FARO Technologies, Inc. (NASDAQGS:FARO)</v>
      </c>
      <c r="C854" t="str">
        <v>Okta, Inc. (NASDAQGS:OKTA)</v>
      </c>
      <c r="D854" t="str">
        <v>Henry Schein, Inc. (NASDAQGS:HSIC)</v>
      </c>
      <c r="E854" t="str">
        <v>Concentrix Corporation (NASDAQGS:CNXC)</v>
      </c>
      <c r="F854" t="str">
        <v>Smith &amp; Wesson Brands, Inc. (NASDAQGS:SWBI)</v>
      </c>
      <c r="G854" t="str">
        <v>Organon &amp; Co. (NYSE:OGN)</v>
      </c>
      <c r="H854" t="str">
        <v>Arcturus Therapeutics Holdings Inc. (NASDAQGM:ARCT)</v>
      </c>
      <c r="I854" t="str">
        <v>Azenta, Inc. (NASDAQGS:AZTA)</v>
      </c>
    </row>
    <row r="855" spans="1:9" x14ac:dyDescent="0.45">
      <c r="A855" t="str">
        <v>ITT Inc. (NYSE:ITT)</v>
      </c>
      <c r="B855" t="str">
        <v>Fastenal Company (NASDAQGS:FAST)</v>
      </c>
      <c r="C855" t="str">
        <v>Old Point Financial Corporation (NASDAQCM:OPOF)</v>
      </c>
      <c r="D855" t="str">
        <v>Herbalife Ltd. (NYSE:HLF)</v>
      </c>
      <c r="E855" t="str">
        <v>ConocoPhillips (NYSE:COP)</v>
      </c>
      <c r="F855" t="str">
        <v>Snowflake Inc. (NYSE:SNOW)</v>
      </c>
      <c r="G855" t="str">
        <v>Oscar Health, Inc. (NYSE:OSCR)</v>
      </c>
      <c r="H855" t="str">
        <v>Ark Restaurants Corp. (NASDAQGM:ARKR)</v>
      </c>
      <c r="I855" t="str">
        <v>Bank of Marin Bancorp (NASDAQCM:BMRC)</v>
      </c>
    </row>
    <row r="856" spans="1:9" x14ac:dyDescent="0.45">
      <c r="A856" t="str">
        <v>J.B. Hunt Transport Services, Inc. (NASDAQGS:JBHT)</v>
      </c>
      <c r="B856" t="str">
        <v>Federal Realty Investment Trust (NYSE:FRT)</v>
      </c>
      <c r="C856" t="str">
        <v>Olo Inc. (NYSE:OLO)</v>
      </c>
      <c r="D856" t="str">
        <v>Heritage Insurance Holdings, Inc. (NYSE:HRTG)</v>
      </c>
      <c r="E856" t="str">
        <v>Construction Partners, Inc. (NASDAQGS:ROAD)</v>
      </c>
      <c r="F856" t="str">
        <v>Sonida Senior Living, Inc. (NYSE:SNDA)</v>
      </c>
      <c r="G856" t="str">
        <v>OUTFRONT Media Inc. (NYSE:OUT)</v>
      </c>
      <c r="H856" t="str">
        <v>Arvinas, Inc. (NASDAQGS:ARVN)</v>
      </c>
      <c r="I856" t="str">
        <v>BankUnited, Inc. (NYSE:BKU)</v>
      </c>
    </row>
    <row r="857" spans="1:9" x14ac:dyDescent="0.45">
      <c r="A857" t="str">
        <v>Juniper Networks, Inc. (NYSE:JNPR)</v>
      </c>
      <c r="B857" t="str">
        <v>Ferrari N.V. (NYSE:RACE)</v>
      </c>
      <c r="C857" t="str">
        <v>OneSpan Inc. (NASDAQCM:OSPN)</v>
      </c>
      <c r="D857" t="str">
        <v>Hexcel Corporation (NYSE:HXL)</v>
      </c>
      <c r="E857" t="str">
        <v>Corteva, Inc. (NYSE:CTVA)</v>
      </c>
      <c r="F857" t="str">
        <v>Sonoco Products Company (NYSE:SON)</v>
      </c>
      <c r="G857" t="str">
        <v>PagerDuty, Inc. (NYSE:PD)</v>
      </c>
      <c r="H857" t="str">
        <v>Astera Labs, Inc. (NASDAQGS:ALAB)</v>
      </c>
      <c r="I857" t="str">
        <v>Bath &amp; Body Works, Inc. (NYSE:BBWI)</v>
      </c>
    </row>
    <row r="858" spans="1:9" x14ac:dyDescent="0.45">
      <c r="A858" t="str">
        <v>Kaiser Aluminum Corporation (NASDAQGS:KALU)</v>
      </c>
      <c r="B858" t="str">
        <v>Fidelis Insurance Holdings Limited (NYSE:FIHL)</v>
      </c>
      <c r="C858" t="str">
        <v>Oracle Corporation (NYSE:ORCL)</v>
      </c>
      <c r="D858" t="str">
        <v>Hilton Grand Vacations Inc. (NYSE:HGV)</v>
      </c>
      <c r="E858" t="str">
        <v>Cousins Properties Incorporated (NYSE:CUZ)</v>
      </c>
      <c r="F858" t="str">
        <v>SpartanNash Company (NASDAQGS:SPTN)</v>
      </c>
      <c r="G858" t="str">
        <v>Papa John's International, Inc. (NASDAQGS:PZZA)</v>
      </c>
      <c r="H858" t="str">
        <v>Astronics Corporation (NASDAQGS:ATRO)</v>
      </c>
      <c r="I858" t="str">
        <v>Benson Hill, Inc. (NASDAQCM:BHIL)</v>
      </c>
    </row>
    <row r="859" spans="1:9" x14ac:dyDescent="0.45">
      <c r="A859" t="str">
        <v>Karooooo Ltd. (NASDAQCM:KARO)</v>
      </c>
      <c r="B859" t="str">
        <v>First Bank (NASDAQGM:FRBA)</v>
      </c>
      <c r="C859" t="str">
        <v>Organon &amp; Co. (NYSE:OGN)</v>
      </c>
      <c r="D859" t="str">
        <v>HireQuest, Inc. (NASDAQCM:HQI)</v>
      </c>
      <c r="E859" t="str">
        <v>Crawford &amp; Company (NYSE:CRD.B)</v>
      </c>
      <c r="F859" t="str">
        <v>Sprinklr, Inc. (NYSE:CXM)</v>
      </c>
      <c r="G859" t="str">
        <v>Park Hotels &amp; Resorts Inc. (NYSE:PK)</v>
      </c>
      <c r="H859" t="str">
        <v>Atara Biotherapeutics, Inc. (NASDAQGS:ATRA)</v>
      </c>
      <c r="I859" t="str">
        <v>BitFuFu Inc. (NASDAQCM:FUFU)</v>
      </c>
    </row>
    <row r="860" spans="1:9" x14ac:dyDescent="0.45">
      <c r="A860" t="str">
        <v>KB Home (NYSE:KBH)</v>
      </c>
      <c r="B860" t="str">
        <v>First Citizens BancShares, Inc. (NASDAQGS:FCNC.A)</v>
      </c>
      <c r="C860" t="str">
        <v>Oscar Health, Inc. (NYSE:OSCR)</v>
      </c>
      <c r="D860" t="str">
        <v>HNI Corporation (NYSE:HNI)</v>
      </c>
      <c r="E860" t="str">
        <v>CSG Systems International, Inc. (NASDAQGS:CSGS)</v>
      </c>
      <c r="F860" t="str">
        <v>SS&amp;C Technologies Holdings, Inc. (NASDAQGS:SSNC)</v>
      </c>
      <c r="G860" t="str">
        <v>Paycor HCM, Inc. (NASDAQGS:PYCR)</v>
      </c>
      <c r="H860" t="str">
        <v>Atlanta Braves Holdings, Inc. (NASDAQGS:BATR.K)</v>
      </c>
      <c r="I860" t="str">
        <v>BlackRock Enhanced International Dividend Trust (NYSE:BGY)</v>
      </c>
    </row>
    <row r="861" spans="1:9" x14ac:dyDescent="0.45">
      <c r="A861" t="str">
        <v>Kemper Corporation (NYSE:KMPR)</v>
      </c>
      <c r="B861" t="str">
        <v>First Commonwealth Financial Corporation (NYSE:FCF)</v>
      </c>
      <c r="C861" t="str">
        <v>OUTFRONT Media Inc. (NYSE:OUT)</v>
      </c>
      <c r="D861" t="str">
        <v>Home Bancorp, Inc. (NASDAQGS:HBCP)</v>
      </c>
      <c r="E861" t="str">
        <v>CubeSmart (NYSE:CUBE)</v>
      </c>
      <c r="F861" t="str">
        <v>STAAR Surgical Company (NASDAQGM:STAA)</v>
      </c>
      <c r="G861" t="str">
        <v>Paymentus Holdings, Inc. (NYSE:PAY)</v>
      </c>
      <c r="H861" t="str">
        <v>Atlas Energy Solutions Inc. (NYSE:AESI)</v>
      </c>
      <c r="I861" t="str">
        <v>Blackstone Mortgage Trust, Inc. (NYSE:BXMT)</v>
      </c>
    </row>
    <row r="862" spans="1:9" x14ac:dyDescent="0.45">
      <c r="A862" t="str">
        <v>Kennametal Inc. (NYSE:KMT)</v>
      </c>
      <c r="B862" t="str">
        <v>First Hawaiian, Inc. (NASDAQGS:FHB)</v>
      </c>
      <c r="C862" t="str">
        <v>PagerDuty, Inc. (NYSE:PD)</v>
      </c>
      <c r="D862" t="str">
        <v>HP Inc. (NYSE:HPQ)</v>
      </c>
      <c r="E862" t="str">
        <v>Cullen/Frost Bankers, Inc. (NYSE:CFR)</v>
      </c>
      <c r="F862" t="str">
        <v>Star Group, L.P. (NYSE:SGU)</v>
      </c>
      <c r="G862" t="str">
        <v>Payoneer Global Inc. (NASDAQGM:PAYO)</v>
      </c>
      <c r="H862" t="str">
        <v>Avadel Pharmaceuticals plc (NASDAQGM:AVDL)</v>
      </c>
      <c r="I862" t="str">
        <v>Bloomin' Brands, Inc. (NASDAQGS:BLMN)</v>
      </c>
    </row>
    <row r="863" spans="1:9" x14ac:dyDescent="0.45">
      <c r="A863" t="str">
        <v>Keysight Technologies, Inc. (NYSE:KEYS)</v>
      </c>
      <c r="B863" t="str">
        <v>First Interstate BancSystem, Inc. (NASDAQGS:FIBK)</v>
      </c>
      <c r="C863" t="str">
        <v>Papa John's International, Inc. (NASDAQGS:PZZA)</v>
      </c>
      <c r="D863" t="str">
        <v>Impinj, Inc. (NASDAQGS:PI)</v>
      </c>
      <c r="E863" t="str">
        <v>Cummins Inc. (NYSE:CMI)</v>
      </c>
      <c r="F863" t="str">
        <v>StealthGas Inc. (NASDAQGS:GASS)</v>
      </c>
      <c r="G863" t="str">
        <v>Peakstone Realty Trust (NYSE:PKST)</v>
      </c>
      <c r="H863" t="str">
        <v>Avis Budget Group, Inc. (NASDAQGS:CAR)</v>
      </c>
      <c r="I863" t="str">
        <v>Brighthouse Financial, Inc. (NASDAQGS:BHF)</v>
      </c>
    </row>
    <row r="864" spans="1:9" x14ac:dyDescent="0.45">
      <c r="A864" t="str">
        <v>Kforce Inc. (NYSE:KFRC)</v>
      </c>
      <c r="B864" t="str">
        <v>First Merchants Corporation (NASDAQGS:FRME)</v>
      </c>
      <c r="C864" t="str">
        <v>Park Hotels &amp; Resorts Inc. (NYSE:PK)</v>
      </c>
      <c r="D864" t="str">
        <v>Informatica Inc. (NYSE:INFA)</v>
      </c>
      <c r="E864" t="str">
        <v>CVR Partners, LP (NYSE:UAN)</v>
      </c>
      <c r="F864" t="str">
        <v>Steel Connect, Inc. (NASDAQCM:STCN)</v>
      </c>
      <c r="G864" t="str">
        <v>Peapack-Gladstone Financial Corporation (NASDAQGS:PGC)</v>
      </c>
      <c r="H864" t="str">
        <v>Axos Financial, Inc. (NYSE:AX)</v>
      </c>
      <c r="I864" t="str">
        <v>BrightSpire Capital, Inc. (NYSE:BRSP)</v>
      </c>
    </row>
    <row r="865" spans="1:9" x14ac:dyDescent="0.45">
      <c r="A865" t="str">
        <v>Kilroy Realty Corporation (NYSE:KRC)</v>
      </c>
      <c r="B865" t="str">
        <v>First Savings Financial Group, Inc. (NASDAQCM:FSFG)</v>
      </c>
      <c r="C865" t="str">
        <v>Paycor HCM, Inc. (NASDAQGS:PYCR)</v>
      </c>
      <c r="D865" t="str">
        <v>Innoviva, Inc. (NASDAQGS:INVA)</v>
      </c>
      <c r="E865" t="str">
        <v>Danaher Corporation (NYSE:DHR)</v>
      </c>
      <c r="F865" t="str">
        <v>Strattec Security Corporation (NASDAQGM:STRT)</v>
      </c>
      <c r="G865" t="str">
        <v>Pediatrix Medical Group, Inc. (NYSE:MD)</v>
      </c>
      <c r="H865" t="str">
        <v>Axsome Therapeutics, Inc. (NASDAQGM:AXSM)</v>
      </c>
      <c r="I865" t="str">
        <v>Broadstone Net Lease, Inc. (NYSE:BNL)</v>
      </c>
    </row>
    <row r="866" spans="1:9" x14ac:dyDescent="0.45">
      <c r="A866" t="str">
        <v>Kimberly-Clark Corporation (NYSE:KMB)</v>
      </c>
      <c r="B866" t="str">
        <v>First Trust Senior Floating Rate Income Fund II (NYSE:FCT)</v>
      </c>
      <c r="C866" t="str">
        <v>Paymentus Holdings, Inc. (NYSE:PAY)</v>
      </c>
      <c r="D866" t="str">
        <v>Inseego Corp. (NASDAQGS:INSG)</v>
      </c>
      <c r="E866" t="str">
        <v>Dillard's, Inc. (NYSE:DDS)</v>
      </c>
      <c r="F866" t="str">
        <v>Stryker Corporation (NYSE:SYK)</v>
      </c>
      <c r="G866" t="str">
        <v>Peloton Interactive, Inc. (NASDAQGS:PTON)</v>
      </c>
      <c r="H866" t="str">
        <v>Banc of California, Inc. (NYSE:BANC)</v>
      </c>
      <c r="I866" t="str">
        <v>Caesars Entertainment, Inc. (NASDAQGS:CZR)</v>
      </c>
    </row>
    <row r="867" spans="1:9" x14ac:dyDescent="0.45">
      <c r="A867" t="str">
        <v>Kinetik Holdings Inc. (NYSE:KNTK)</v>
      </c>
      <c r="B867" t="str">
        <v>FirstCash Holdings, Inc. (NASDAQGS:FCFS)</v>
      </c>
      <c r="C867" t="str">
        <v>Payoneer Global Inc. (NASDAQGM:PAYO)</v>
      </c>
      <c r="D867" t="str">
        <v>Insight Enterprises, Inc. (NASDAQGS:NSIT)</v>
      </c>
      <c r="E867" t="str">
        <v>Dollar General Corporation (NYSE:DG)</v>
      </c>
      <c r="F867" t="str">
        <v>Sun Country Airlines Holdings, Inc. (NASDAQGS:SNCY)</v>
      </c>
      <c r="G867" t="str">
        <v>PepsiCo, Inc. (NASDAQGS:PEP)</v>
      </c>
      <c r="H867" t="str">
        <v>Barings Corporate Investors (NYSE:MCI)</v>
      </c>
      <c r="I867" t="str">
        <v>Caleres, Inc. (NYSE:CAL)</v>
      </c>
    </row>
    <row r="868" spans="1:9" x14ac:dyDescent="0.45">
      <c r="A868" t="str">
        <v>Kingstone Companies, Inc. (NASDAQCM:KINS)</v>
      </c>
      <c r="B868" t="str">
        <v>Fiverr International Ltd. (NYSE:FVRR)</v>
      </c>
      <c r="C868" t="str">
        <v>Peakstone Realty Trust (NYSE:PKST)</v>
      </c>
      <c r="D868" t="str">
        <v>Intapp, Inc. (NASDAQGS:INTA)</v>
      </c>
      <c r="E868" t="str">
        <v>Douglas Dynamics, Inc. (NYSE:PLOW)</v>
      </c>
      <c r="F868" t="str">
        <v>SWK Holdings Corporation (NASDAQGM:SWKH)</v>
      </c>
      <c r="G868" t="str">
        <v>PG&amp;E Corporation (NYSE:PCG)</v>
      </c>
      <c r="H868" t="str">
        <v>Bausch + Lomb Corporation (NYSE:BLCO)</v>
      </c>
      <c r="I868" t="str">
        <v>Carter Bankshares, Inc. (NASDAQGS:CARE)</v>
      </c>
    </row>
    <row r="869" spans="1:9" x14ac:dyDescent="0.45">
      <c r="A869" t="str">
        <v>Kinsale Capital Group, Inc. (NYSE:KNSL)</v>
      </c>
      <c r="B869" t="str">
        <v>Flex Ltd. (NASDAQGS:FLEX)</v>
      </c>
      <c r="C869" t="str">
        <v>Pediatrix Medical Group, Inc. (NYSE:MD)</v>
      </c>
      <c r="D869" t="str">
        <v>Intercontinental Exchange, Inc. (NYSE:ICE)</v>
      </c>
      <c r="E869" t="str">
        <v>Dow Inc. (NYSE:DOW)</v>
      </c>
      <c r="F869" t="str">
        <v>Symbotic Inc. (NASDAQGM:SYM)</v>
      </c>
      <c r="G869" t="str">
        <v>Plexus Corp. (NASDAQGS:PLXS)</v>
      </c>
      <c r="H869" t="str">
        <v>Bausch Health Companies Inc. (NYSE:BHC)</v>
      </c>
      <c r="I869" t="str">
        <v>Central Garden &amp; Pet Company (NASDAQGS:CENT)</v>
      </c>
    </row>
    <row r="870" spans="1:9" x14ac:dyDescent="0.45">
      <c r="A870" t="str">
        <v>Krispy Kreme, Inc. (NASDAQGS:DNUT)</v>
      </c>
      <c r="B870" t="str">
        <v>Fluence Energy, Inc. (NASDAQGS:FLNC)</v>
      </c>
      <c r="C870" t="str">
        <v>Peloton Interactive, Inc. (NASDAQGS:PTON)</v>
      </c>
      <c r="D870" t="str">
        <v>International Flavors &amp; Fragrances Inc. (NYSE:IFF)</v>
      </c>
      <c r="E870" t="str">
        <v>DraftKings Inc. (NASDAQGS:DKNG)</v>
      </c>
      <c r="F870" t="str">
        <v>Synopsys, Inc. (NASDAQGS:SNPS)</v>
      </c>
      <c r="G870" t="str">
        <v>Portillo's Inc. (NASDAQGS:PTLO)</v>
      </c>
      <c r="H870" t="str">
        <v>Beacon Roofing Supply, Inc. (NASDAQGS:BECN)</v>
      </c>
      <c r="I870" t="str">
        <v>CFSB Bancorp, Inc. (NASDAQCM:CFSB)</v>
      </c>
    </row>
    <row r="871" spans="1:9" x14ac:dyDescent="0.45">
      <c r="A871" t="str">
        <v>L.B. Foster Company (NASDAQGS:FSTR)</v>
      </c>
      <c r="B871" t="str">
        <v>Flutter Entertainment plc (NYSE:FLUT)</v>
      </c>
      <c r="C871" t="str">
        <v>Penumbra, Inc. (NYSE:PEN)</v>
      </c>
      <c r="D871" t="str">
        <v>Invesco Mortgage Capital Inc. (NYSE:IVR)</v>
      </c>
      <c r="E871" t="str">
        <v>Eagle Bancorp Montana, Inc. (NASDAQGM:EBMT)</v>
      </c>
      <c r="F871" t="str">
        <v>Sysco Corporation (NYSE:SYY)</v>
      </c>
      <c r="G871" t="str">
        <v>Powell Industries, Inc. (NASDAQGS:POWL)</v>
      </c>
      <c r="H871" t="str">
        <v>Bilibili Inc. (NASDAQGS:BILI)</v>
      </c>
      <c r="I871" t="str">
        <v>Cisco Systems, Inc. (NASDAQGS:CSCO)</v>
      </c>
    </row>
    <row r="872" spans="1:9" x14ac:dyDescent="0.45">
      <c r="A872" t="str">
        <v>Landmark Bancorp, Inc. (NASDAQGM:LARK)</v>
      </c>
      <c r="B872" t="str">
        <v>Flywire Corporation (NASDAQGS:FLYW)</v>
      </c>
      <c r="C872" t="str">
        <v>PG&amp;E Corporation (NYSE:PCG)</v>
      </c>
      <c r="D872" t="str">
        <v>IQVIA Holdings Inc. (NYSE:IQV)</v>
      </c>
      <c r="E872" t="str">
        <v>Eagle Materials Inc. (NYSE:EXP)</v>
      </c>
      <c r="F872" t="str">
        <v>Target Corporation (NYSE:TGT)</v>
      </c>
      <c r="G872" t="str">
        <v>PowerFleet, Inc. (NASDAQGM:AIOT)</v>
      </c>
      <c r="H872" t="str">
        <v>BioCryst Pharmaceuticals, Inc. (NASDAQGS:BCRX)</v>
      </c>
      <c r="I872" t="str">
        <v>Clearfield, Inc. (NASDAQGM:CLFD)</v>
      </c>
    </row>
    <row r="873" spans="1:9" x14ac:dyDescent="0.45">
      <c r="A873" t="str">
        <v>Lear Corporation (NYSE:LEA)</v>
      </c>
      <c r="B873" t="str">
        <v>Formula One Group (NASDAQGS:FWON.K)</v>
      </c>
      <c r="C873" t="str">
        <v>Pinterest, Inc. (NYSE:PINS)</v>
      </c>
      <c r="D873" t="str">
        <v>ITT Inc. (NYSE:ITT)</v>
      </c>
      <c r="E873" t="str">
        <v>Edgewell Personal Care Company (NYSE:EPC)</v>
      </c>
      <c r="F873" t="str">
        <v>Target Hospitality Corp. (NASDAQCM:TH)</v>
      </c>
      <c r="G873" t="str">
        <v>Primega Group Holdings Limited (NASDAQCM:PGHL)</v>
      </c>
      <c r="H873" t="str">
        <v>BioNTech SE (NASDAQGS:BNTX)</v>
      </c>
      <c r="I873" t="str">
        <v>Columbia Financial, Inc. (NASDAQGS:CLBK)</v>
      </c>
    </row>
    <row r="874" spans="1:9" x14ac:dyDescent="0.45">
      <c r="A874" t="str">
        <v>Lennox International Inc. (NYSE:LII)</v>
      </c>
      <c r="B874" t="str">
        <v>Fortune Brands Innovations, Inc. (NYSE:FBIN)</v>
      </c>
      <c r="C874" t="str">
        <v>Playa Hotels &amp; Resorts N.V. (NASDAQGS:PLYA)</v>
      </c>
      <c r="D874" t="str">
        <v>John Wiley &amp; Sons, Inc. (NYSE:WLY)</v>
      </c>
      <c r="E874" t="str">
        <v>Edwards Lifesciences Corporation (NYSE:EW)</v>
      </c>
      <c r="F874" t="str">
        <v>TechTarget, Inc. (NASDAQGM:TTGT)</v>
      </c>
      <c r="G874" t="str">
        <v>Primoris Services Corporation (NYSE:PRIM)</v>
      </c>
      <c r="H874" t="str">
        <v>Black Hills Corporation (NYSE:BKH)</v>
      </c>
      <c r="I874" t="str">
        <v>Columbia Sportswear Company (NASDAQGS:COLM)</v>
      </c>
    </row>
    <row r="875" spans="1:9" x14ac:dyDescent="0.45">
      <c r="A875" t="str">
        <v>Levi Strauss &amp; Co. (NYSE:LEVI)</v>
      </c>
      <c r="B875" t="str">
        <v>Freedom Holding Corp. (NASDAQCM:FRHC)</v>
      </c>
      <c r="C875" t="str">
        <v>Playtika Holding Corp. (NASDAQGS:PLTK)</v>
      </c>
      <c r="D875" t="str">
        <v>Juniper Networks, Inc. (NYSE:JNPR)</v>
      </c>
      <c r="E875" t="str">
        <v>EHang Holdings Limited (NASDAQGM:EH)</v>
      </c>
      <c r="F875" t="str">
        <v>Teradyne, Inc. (NASDAQGS:TER)</v>
      </c>
      <c r="G875" t="str">
        <v>Procore Technologies, Inc. (NYSE:PCOR)</v>
      </c>
      <c r="H875" t="str">
        <v>BlackRock California Municipal Income Trust (NYSE:BFZ)</v>
      </c>
      <c r="I875" t="str">
        <v>Constellium SE (NYSE:CSTM)</v>
      </c>
    </row>
    <row r="876" spans="1:9" x14ac:dyDescent="0.45">
      <c r="A876" t="str">
        <v>Li Auto Inc. (NASDAQGS:LI)</v>
      </c>
      <c r="B876" t="str">
        <v>Freshworks Inc. (NASDAQGS:FRSH)</v>
      </c>
      <c r="C876" t="str">
        <v>Plexus Corp. (NASDAQGS:PLXS)</v>
      </c>
      <c r="D876" t="str">
        <v>Kaiser Aluminum Corporation (NASDAQGS:KALU)</v>
      </c>
      <c r="E876" t="str">
        <v>Enphase Energy, Inc. (NASDAQGM:ENPH)</v>
      </c>
      <c r="F876" t="str">
        <v>Terex Corporation (NYSE:TEX)</v>
      </c>
      <c r="G876" t="str">
        <v>PROS Holdings, Inc. (NYSE:PRO)</v>
      </c>
      <c r="H876" t="str">
        <v>BlackRock Core Bond Trust (NYSE:BHK)</v>
      </c>
      <c r="I876" t="str">
        <v>Danaos Corporation (NYSE:DAC)</v>
      </c>
    </row>
    <row r="877" spans="1:9" x14ac:dyDescent="0.45">
      <c r="A877" t="str">
        <v>Lincoln Educational Services Corporation (NASDAQGS:LINC)</v>
      </c>
      <c r="B877" t="str">
        <v>FrontView REIT, Inc. (NYSE:FVR)</v>
      </c>
      <c r="C877" t="str">
        <v>Portillo's Inc. (NASDAQGS:PTLO)</v>
      </c>
      <c r="D877" t="str">
        <v>Karooooo Ltd. (NASDAQCM:KARO)</v>
      </c>
      <c r="E877" t="str">
        <v>Enstar Group Limited (NASDAQGS:ESGR)</v>
      </c>
      <c r="F877" t="str">
        <v>Ternium S.A. (NYSE:TX)</v>
      </c>
      <c r="G877" t="str">
        <v>Provident Financial Holdings, Inc. (NASDAQGS:PROV)</v>
      </c>
      <c r="H877" t="str">
        <v>BlackRock Corporate High Yield Fund, Inc. (NYSE:HYT)</v>
      </c>
      <c r="I877" t="str">
        <v>Delek Logistics Partners, LP (NYSE:DKL)</v>
      </c>
    </row>
    <row r="878" spans="1:9" x14ac:dyDescent="0.45">
      <c r="A878" t="str">
        <v>Linde plc (NASDAQGS:LIN)</v>
      </c>
      <c r="B878" t="str">
        <v>FTAI Infrastructure Inc. (NASDAQGS:FIP)</v>
      </c>
      <c r="C878" t="str">
        <v>Powell Industries, Inc. (NASDAQGS:POWL)</v>
      </c>
      <c r="D878" t="str">
        <v>Kennametal Inc. (NYSE:KMT)</v>
      </c>
      <c r="E878" t="str">
        <v>Envestnet, Inc. (NYSE:ENV)</v>
      </c>
      <c r="F878" t="str">
        <v>The Brink's Company (NYSE:BCO)</v>
      </c>
      <c r="G878" t="str">
        <v>Provident Financial Services, Inc. (NYSE:PFS)</v>
      </c>
      <c r="H878" t="str">
        <v>BlackRock Credit Allocation Income Trust (NYSE:BTZ)</v>
      </c>
      <c r="I878" t="str">
        <v>Delek US Holdings, Inc. (NYSE:DK)</v>
      </c>
    </row>
    <row r="879" spans="1:9" x14ac:dyDescent="0.45">
      <c r="A879" t="str">
        <v>LivaNova PLC (NASDAQGS:LIVN)</v>
      </c>
      <c r="B879" t="str">
        <v>Funko, Inc. (NASDAQGS:FNKO)</v>
      </c>
      <c r="C879" t="str">
        <v>PowerFleet, Inc. (NASDAQGM:AIOT)</v>
      </c>
      <c r="D879" t="str">
        <v>Keysight Technologies, Inc. (NYSE:KEYS)</v>
      </c>
      <c r="E879" t="str">
        <v>Equinix, Inc. (NASDAQGS:EQIX)</v>
      </c>
      <c r="F879" t="str">
        <v>The Goodyear Tire &amp; Rubber Company (NASDAQGS:GT)</v>
      </c>
      <c r="G879" t="str">
        <v>Putnam Municipal Opportunities Trust (NYSE:PMO)</v>
      </c>
      <c r="H879" t="str">
        <v>BlackRock Enhanced Equity Dividend Trust (NYSE:BDJ)</v>
      </c>
      <c r="I879" t="str">
        <v>DENTSPLY SIRONA Inc. (NASDAQGS:XRAY)</v>
      </c>
    </row>
    <row r="880" spans="1:9" x14ac:dyDescent="0.45">
      <c r="A880" t="str">
        <v>Live Nation Entertainment, Inc. (NYSE:LYV)</v>
      </c>
      <c r="B880" t="str">
        <v>G. Willi-Food International Ltd. (NASDAQCM:WILC)</v>
      </c>
      <c r="C880" t="str">
        <v>Primega Group Holdings Limited (NASDAQCM:PGHL)</v>
      </c>
      <c r="D880" t="str">
        <v>Kforce Inc. (NYSE:KFRC)</v>
      </c>
      <c r="E880" t="str">
        <v>Equitable Holdings, Inc. (NYSE:EQH)</v>
      </c>
      <c r="F880" t="str">
        <v>The Hain Celestial Group, Inc. (NASDAQGS:HAIN)</v>
      </c>
      <c r="G880" t="str">
        <v>Qiagen N.V. (NYSE:QGEN)</v>
      </c>
      <c r="H880" t="str">
        <v>BlackRock MuniHoldings California Quality Fund, Inc. (NYSE:MUC)</v>
      </c>
      <c r="I880" t="str">
        <v>Diamond Hill Investment Group, Inc. (NASDAQGS:DHIL)</v>
      </c>
    </row>
    <row r="881" spans="1:9" x14ac:dyDescent="0.45">
      <c r="A881" t="str">
        <v>Lockheed Martin Corporation (NYSE:LMT)</v>
      </c>
      <c r="B881" t="str">
        <v>Garrett Motion Inc. (NASDAQGS:GTX)</v>
      </c>
      <c r="C881" t="str">
        <v>Primoris Services Corporation (NYSE:PRIM)</v>
      </c>
      <c r="D881" t="str">
        <v>Kilroy Realty Corporation (NYSE:KRC)</v>
      </c>
      <c r="E881" t="str">
        <v>Ermenegildo Zegna N.V. (NYSE:ZGN)</v>
      </c>
      <c r="F881" t="str">
        <v>The Kraft Heinz Company (NASDAQGS:KHC)</v>
      </c>
      <c r="G881" t="str">
        <v>Ralph Lauren Corporation (NYSE:RL)</v>
      </c>
      <c r="H881" t="str">
        <v>BlackRock MuniHoldings New York Quality Fund, Inc. (NYSE:MHN)</v>
      </c>
      <c r="I881" t="str">
        <v>DMC Global Inc. (NASDAQGS:BOOM)</v>
      </c>
    </row>
    <row r="882" spans="1:9" x14ac:dyDescent="0.45">
      <c r="A882" t="str">
        <v>Lowe's Companies, Inc. (NYSE:LOW)</v>
      </c>
      <c r="B882" t="str">
        <v>Gartner, Inc. (NYSE:IT)</v>
      </c>
      <c r="C882" t="str">
        <v>Procore Technologies, Inc. (NYSE:PCOR)</v>
      </c>
      <c r="D882" t="str">
        <v>Kimberly-Clark Corporation (NYSE:KMB)</v>
      </c>
      <c r="E882" t="str">
        <v>Escalade, Incorporated (NASDAQGM:ESCA)</v>
      </c>
      <c r="F882" t="str">
        <v>The Kroger Co. (NYSE:KR)</v>
      </c>
      <c r="G882" t="str">
        <v>Ranger Energy Services, Inc. (NYSE:RNGR)</v>
      </c>
      <c r="H882" t="str">
        <v>BlackRock MuniYield Pennsylvania Quality Fund (NYSE:MPA)</v>
      </c>
      <c r="I882" t="str">
        <v>Essent Group Ltd. (NYSE:ESNT)</v>
      </c>
    </row>
    <row r="883" spans="1:9" x14ac:dyDescent="0.45">
      <c r="A883" t="str">
        <v>Lululemon Athletica Inc. (NASDAQGS:LULU)</v>
      </c>
      <c r="B883" t="str">
        <v>GE HealthCare Technologies Inc. (NASDAQGS:GEHC)</v>
      </c>
      <c r="C883" t="str">
        <v>PROG Holdings, Inc. (NYSE:PRG)</v>
      </c>
      <c r="D883" t="str">
        <v>Kinetik Holdings Inc. (NYSE:KNTK)</v>
      </c>
      <c r="E883" t="str">
        <v>Everest Group, Ltd. (NYSE:EG)</v>
      </c>
      <c r="F883" t="str">
        <v>The Western Union Company (NYSE:WU)</v>
      </c>
      <c r="G883" t="str">
        <v>Realty Income Corporation (NYSE:O)</v>
      </c>
      <c r="H883" t="str">
        <v>BlackRock MuniYield Quality Fund, Inc. (NYSE:MQY)</v>
      </c>
      <c r="I883" t="str">
        <v>Exxon Mobil Corporation (NYSE:XOM)</v>
      </c>
    </row>
    <row r="884" spans="1:9" x14ac:dyDescent="0.45">
      <c r="A884" t="str">
        <v>LyondellBasell Industries N.V. (NYSE:LYB)</v>
      </c>
      <c r="B884" t="str">
        <v>Genius Sports Limited (NYSE:GENI)</v>
      </c>
      <c r="C884" t="str">
        <v>PROS Holdings, Inc. (NYSE:PRO)</v>
      </c>
      <c r="D884" t="str">
        <v>Kingstone Companies, Inc. (NASDAQCM:KINS)</v>
      </c>
      <c r="E884" t="str">
        <v>Everi Holdings Inc. (NYSE:EVRI)</v>
      </c>
      <c r="F884" t="str">
        <v>THOR Industries, Inc. (NYSE:THO)</v>
      </c>
      <c r="G884" t="str">
        <v>Red River Bancshares, Inc. (NASDAQGS:RRBI)</v>
      </c>
      <c r="H884" t="str">
        <v>BlackRock New York Municipal Income Trust (NYSE:BNY)</v>
      </c>
      <c r="I884" t="str">
        <v>Ferguson Enterprises Inc. (NYSE:FERG)</v>
      </c>
    </row>
    <row r="885" spans="1:9" x14ac:dyDescent="0.45">
      <c r="A885" t="str">
        <v>Mach Natural Resources LP (NYSE:MNR)</v>
      </c>
      <c r="B885" t="str">
        <v>Gentherm Incorporated (NASDAQGS:THRM)</v>
      </c>
      <c r="C885" t="str">
        <v>Provident Financial Holdings, Inc. (NASDAQGS:PROV)</v>
      </c>
      <c r="D885" t="str">
        <v>Kinsale Capital Group, Inc. (NYSE:KNSL)</v>
      </c>
      <c r="E885" t="str">
        <v>Evolent Health, Inc. (NYSE:EVH)</v>
      </c>
      <c r="F885" t="str">
        <v>Townsquare Media, Inc. (NYSE:TSQ)</v>
      </c>
      <c r="G885" t="str">
        <v>Regency Centers Corporation (NASDAQGS:REG)</v>
      </c>
      <c r="H885" t="str">
        <v>BNY Mellon Strategic Municipal Bond Fund, Inc. (NYSE:DSM)</v>
      </c>
      <c r="I885" t="str">
        <v>FinVolution Group (NYSE:FINV)</v>
      </c>
    </row>
    <row r="886" spans="1:9" x14ac:dyDescent="0.45">
      <c r="A886" t="str">
        <v>Madison Square Garden Sports Corp. (NYSE:MSGS)</v>
      </c>
      <c r="B886" t="str">
        <v>Genworth Financial, Inc. (NYSE:GNW)</v>
      </c>
      <c r="C886" t="str">
        <v>Provident Financial Services, Inc. (NYSE:PFS)</v>
      </c>
      <c r="D886" t="str">
        <v>Knowles Corporation (NYSE:KN)</v>
      </c>
      <c r="E886" t="str">
        <v>Exact Sciences Corporation (NASDAQCM:EXAS)</v>
      </c>
      <c r="F886" t="str">
        <v>Tractor Supply Company (NASDAQGS:TSCO)</v>
      </c>
      <c r="G886" t="str">
        <v>Remitly Global, Inc. (NASDAQGS:RELY)</v>
      </c>
      <c r="H886" t="str">
        <v>Boise Cascade Company (NYSE:BCC)</v>
      </c>
      <c r="I886" t="str">
        <v>First American Financial Corporation (NYSE:FAF)</v>
      </c>
    </row>
    <row r="887" spans="1:9" x14ac:dyDescent="0.45">
      <c r="A887" t="str">
        <v>Manitex International, Inc. (NASDAQCM:MNTX)</v>
      </c>
      <c r="B887" t="str">
        <v>Getty Realty Corp. (NYSE:GTY)</v>
      </c>
      <c r="C887" t="str">
        <v>Putnam Municipal Opportunities Trust (NYSE:PMO)</v>
      </c>
      <c r="D887" t="str">
        <v>Kyndryl Holdings, Inc. (NYSE:KD)</v>
      </c>
      <c r="E887" t="str">
        <v>Farmers National Banc Corp. (NASDAQCM:FMNB)</v>
      </c>
      <c r="F887" t="str">
        <v>Tredegar Corporation (NYSE:TG)</v>
      </c>
      <c r="G887" t="str">
        <v>ReNew Energy Global Plc (NASDAQGS:RNW)</v>
      </c>
      <c r="H887" t="str">
        <v>Bowhead Specialty Holdings Inc. (NYSE:BOW)</v>
      </c>
      <c r="I887" t="str">
        <v>First Mid Bancshares, Inc. (NASDAQGM:FMBH)</v>
      </c>
    </row>
    <row r="888" spans="1:9" x14ac:dyDescent="0.45">
      <c r="A888" t="str">
        <v>Marsh &amp; McLennan Companies, Inc. (NYSE:MMC)</v>
      </c>
      <c r="B888" t="str">
        <v>GigaCloud Technology Inc. (NASDAQGM:GCT)</v>
      </c>
      <c r="C888" t="str">
        <v>Qiagen N.V. (NYSE:QGEN)</v>
      </c>
      <c r="D888" t="str">
        <v>Landmark Bancorp, Inc. (NASDAQGM:LARK)</v>
      </c>
      <c r="E888" t="str">
        <v>Fidelity D &amp; D Bancorp, Inc. (NASDAQGM:FDBC)</v>
      </c>
      <c r="F888" t="str">
        <v>TriNet Group, Inc. (NYSE:TNET)</v>
      </c>
      <c r="G888" t="str">
        <v>Republic Bancorp, Inc. (NASDAQGS:RBCA.A)</v>
      </c>
      <c r="H888" t="str">
        <v>Boyd Gaming Corporation (NYSE:BYD)</v>
      </c>
      <c r="I888" t="str">
        <v>First Northwest Bancorp (NASDAQGM:FNWB)</v>
      </c>
    </row>
    <row r="889" spans="1:9" x14ac:dyDescent="0.45">
      <c r="A889" t="str">
        <v>Masco Corporation (NYSE:MAS)</v>
      </c>
      <c r="B889" t="str">
        <v>Gladstone Investment Corporation (NASDAQGS:GAIN)</v>
      </c>
      <c r="C889" t="str">
        <v>Range Resources Corporation (NYSE:RRC)</v>
      </c>
      <c r="D889" t="str">
        <v>Lands' End, Inc. (NASDAQCM:LE)</v>
      </c>
      <c r="E889" t="str">
        <v>Fifth Third Bancorp (NASDAQGS:FITB)</v>
      </c>
      <c r="F889" t="str">
        <v>Triumph Group, Inc. (NYSE:TGI)</v>
      </c>
      <c r="G889" t="str">
        <v>Reservoir Media, Inc. (NASDAQGM:RSVR)</v>
      </c>
      <c r="H889" t="str">
        <v>Braze, Inc. (NASDAQGS:BRZE)</v>
      </c>
      <c r="I889" t="str">
        <v>Gates Industrial Corporation plc (NYSE:GTES)</v>
      </c>
    </row>
    <row r="890" spans="1:9" x14ac:dyDescent="0.45">
      <c r="A890" t="str">
        <v>MasTec, Inc. (NYSE:MTZ)</v>
      </c>
      <c r="B890" t="str">
        <v>Global Net Lease, Inc. (NYSE:GNL)</v>
      </c>
      <c r="C890" t="str">
        <v>RB Global, Inc. (NYSE:RBA)</v>
      </c>
      <c r="D890" t="str">
        <v>Lear Corporation (NYSE:LEA)</v>
      </c>
      <c r="E890" t="str">
        <v>First Financial Corporation (NASDAQGS:THFF)</v>
      </c>
      <c r="F890" t="str">
        <v>TruBridge, Inc. (NASDAQGS:TBRG)</v>
      </c>
      <c r="G890" t="str">
        <v>Reynolds Consumer Products Inc. (NASDAQGS:REYN)</v>
      </c>
      <c r="H890" t="str">
        <v>Brookfield Wealth Solutions Ltd. (NYSE:BNT)</v>
      </c>
      <c r="I890" t="str">
        <v>Genesco Inc. (NYSE:GCO)</v>
      </c>
    </row>
    <row r="891" spans="1:9" x14ac:dyDescent="0.45">
      <c r="A891" t="str">
        <v>Mastercard Incorporated (NYSE:MA)</v>
      </c>
      <c r="B891" t="str">
        <v>GoDaddy Inc. (NYSE:GDDY)</v>
      </c>
      <c r="C891" t="str">
        <v>Realty Income Corporation (NYSE:O)</v>
      </c>
      <c r="D891" t="str">
        <v>LendingTree, Inc. (NASDAQGS:TREE)</v>
      </c>
      <c r="E891" t="str">
        <v>First Guaranty Bancshares, Inc. (NASDAQGM:FGBI)</v>
      </c>
      <c r="F891" t="str">
        <v>TWFG, Inc. (NASDAQGS:TWFG)</v>
      </c>
      <c r="G891" t="str">
        <v>Richardson Electronics, Ltd. (NASDAQGS:RELL)</v>
      </c>
      <c r="H891" t="str">
        <v>Bumble Inc. (NASDAQGS:BMBL)</v>
      </c>
      <c r="I891" t="str">
        <v>GMS Inc. (NYSE:GMS)</v>
      </c>
    </row>
    <row r="892" spans="1:9" x14ac:dyDescent="0.45">
      <c r="A892" t="str">
        <v>Materialise NV (NASDAQGS:MTLS)</v>
      </c>
      <c r="B892" t="str">
        <v>Golub Capital BDC, Inc. (NASDAQGS:GBDC)</v>
      </c>
      <c r="C892" t="str">
        <v>Red River Bancshares, Inc. (NASDAQGS:RRBI)</v>
      </c>
      <c r="D892" t="str">
        <v>Lennox International Inc. (NYSE:LII)</v>
      </c>
      <c r="E892" t="str">
        <v>First US Bancshares, Inc. (NASDAQCM:FUSB)</v>
      </c>
      <c r="F892" t="str">
        <v>Unifi, Inc. (NYSE:UFI)</v>
      </c>
      <c r="G892" t="str">
        <v>Roblox Corporation (NYSE:RBLX)</v>
      </c>
      <c r="H892" t="str">
        <v>Burke &amp; Herbert Financial Services Corp. (NASDAQCM:BHRB)</v>
      </c>
      <c r="I892" t="str">
        <v>Golden Star Acquisition Corporation (NASDAQGM:GODN)</v>
      </c>
    </row>
    <row r="893" spans="1:9" x14ac:dyDescent="0.45">
      <c r="A893" t="str">
        <v>Mativ Holdings, Inc. (NYSE:MATV)</v>
      </c>
      <c r="B893" t="str">
        <v>Goosehead Insurance, Inc (NASDAQGS:GSHD)</v>
      </c>
      <c r="C893" t="str">
        <v>Regency Centers Corporation (NASDAQGS:REG)</v>
      </c>
      <c r="D893" t="str">
        <v>Lesaka Technologies, Inc. (NASDAQGS:LSAK)</v>
      </c>
      <c r="E893" t="str">
        <v>FirstSun Capital Bancorp (NASDAQGS:FSUN)</v>
      </c>
      <c r="F893" t="str">
        <v>Unisys Corporation (NYSE:UIS)</v>
      </c>
      <c r="G893" t="str">
        <v>Root, Inc. (NASDAQGS:ROOT)</v>
      </c>
      <c r="H893" t="str">
        <v>BV Financial, Inc. (NASDAQCM:BVFL)</v>
      </c>
      <c r="I893" t="str">
        <v>Green Brick Partners, Inc. (NYSE:GRBK)</v>
      </c>
    </row>
    <row r="894" spans="1:9" x14ac:dyDescent="0.45">
      <c r="A894" t="str">
        <v>McCormick &amp; Company, Incorporated (NYSE:MKC)</v>
      </c>
      <c r="B894" t="str">
        <v>Granite Construction Incorporated (NYSE:GVA)</v>
      </c>
      <c r="C894" t="str">
        <v>Remitly Global, Inc. (NASDAQGS:RELY)</v>
      </c>
      <c r="D894" t="str">
        <v>Levi Strauss &amp; Co. (NYSE:LEVI)</v>
      </c>
      <c r="E894" t="str">
        <v>Five9, Inc. (NASDAQGM:FIVN)</v>
      </c>
      <c r="F894" t="str">
        <v>United Natural Foods, Inc. (NYSE:UNFI)</v>
      </c>
      <c r="G894" t="str">
        <v>Rubrik, Inc. (NYSE:RBRK)</v>
      </c>
      <c r="H894" t="str">
        <v>Byline Bancorp, Inc. (NYSE:BY)</v>
      </c>
      <c r="I894" t="str">
        <v>Hamilton Beach Brands Holding Company (NYSE:HBB)</v>
      </c>
    </row>
    <row r="895" spans="1:9" x14ac:dyDescent="0.45">
      <c r="A895" t="str">
        <v>McEwen Mining Inc. (NYSE:MUX)</v>
      </c>
      <c r="B895" t="str">
        <v>Greif, Inc. (NYSE:GEF)</v>
      </c>
      <c r="C895" t="str">
        <v>ReNew Energy Global Plc (NASDAQGS:RNW)</v>
      </c>
      <c r="D895" t="str">
        <v>Li Auto Inc. (NASDAQGS:LI)</v>
      </c>
      <c r="E895" t="str">
        <v>FLEX LNG Ltd. (NYSE:FLNG)</v>
      </c>
      <c r="F895" t="str">
        <v>United Rentals, Inc. (NYSE:URI)</v>
      </c>
      <c r="G895" t="str">
        <v>Rush Enterprises, Inc. (NASDAQGS:RUSH.A)</v>
      </c>
      <c r="H895" t="str">
        <v>Calamos Convertible and High Income Fund (NASDAQGS:CHY)</v>
      </c>
      <c r="I895" t="str">
        <v>Hello Group Inc. (NASDAQGS:MOMO)</v>
      </c>
    </row>
    <row r="896" spans="1:9" x14ac:dyDescent="0.45">
      <c r="A896" t="str">
        <v>Medalist Diversified REIT, Inc. (NASDAQCM:MDRR)</v>
      </c>
      <c r="B896" t="str">
        <v>Guidewire Software, Inc. (NYSE:GWRE)</v>
      </c>
      <c r="C896" t="str">
        <v>Republic Bancorp, Inc. (NASDAQGS:RBCA.A)</v>
      </c>
      <c r="D896" t="str">
        <v>Lincoln Educational Services Corporation (NASDAQGS:LINC)</v>
      </c>
      <c r="E896" t="str">
        <v>Ford Motor Company (NYSE:F)</v>
      </c>
      <c r="F896" t="str">
        <v>United States Cellular Corporation (NYSE:USM)</v>
      </c>
      <c r="G896" t="str">
        <v>Rush Street Interactive, Inc. (NYSE:RSI)</v>
      </c>
      <c r="H896" t="str">
        <v>Calamos Convertible Opportunities and Income Fund (NASDAQGS:CHI)</v>
      </c>
      <c r="I896" t="str">
        <v>Heritage Financial Corporation (NASDAQGS:HFWA)</v>
      </c>
    </row>
    <row r="897" spans="1:9" x14ac:dyDescent="0.45">
      <c r="A897" t="str">
        <v>Merit Medical Systems, Inc. (NASDAQGS:MMSI)</v>
      </c>
      <c r="B897" t="str">
        <v>GXO Logistics, Inc. (NYSE:GXO)</v>
      </c>
      <c r="C897" t="str">
        <v>Reynolds Consumer Products Inc. (NASDAQGS:REYN)</v>
      </c>
      <c r="D897" t="str">
        <v>Linde plc (NASDAQGS:LIN)</v>
      </c>
      <c r="E897" t="str">
        <v>Forum Energy Technologies, Inc. (NYSE:FET)</v>
      </c>
      <c r="F897" t="str">
        <v>United Therapeutics Corporation (NASDAQGS:UTHR)</v>
      </c>
      <c r="G897" t="str">
        <v>Ryman Hospitality Properties, Inc. (NYSE:RHP)</v>
      </c>
      <c r="H897" t="str">
        <v>Camden National Corporation (NASDAQGS:CAC)</v>
      </c>
      <c r="I897" t="str">
        <v>Host Hotels &amp; Resorts, Inc. (NASDAQGS:HST)</v>
      </c>
    </row>
    <row r="898" spans="1:9" x14ac:dyDescent="0.45">
      <c r="A898" t="str">
        <v>MFS Charter Income Trust (NYSE:MCR)</v>
      </c>
      <c r="B898" t="str">
        <v>H&amp;R Block, Inc. (NYSE:HRB)</v>
      </c>
      <c r="C898" t="str">
        <v>Richardson Electronics, Ltd. (NASDAQGS:RELL)</v>
      </c>
      <c r="D898" t="str">
        <v>LivaNova PLC (NASDAQGS:LIVN)</v>
      </c>
      <c r="E898" t="str">
        <v>Four Corners Property Trust, Inc. (NYSE:FCPT)</v>
      </c>
      <c r="F898" t="str">
        <v>Universal Electronics Inc. (NASDAQGS:UEIC)</v>
      </c>
      <c r="G898" t="str">
        <v>Sabra Health Care REIT, Inc. (NASDAQGS:SBRA)</v>
      </c>
      <c r="H898" t="str">
        <v>Capital One Financial Corporation (NYSE:COF)</v>
      </c>
      <c r="I898" t="str">
        <v>Houlihan Lokey, Inc. (NYSE:HLI)</v>
      </c>
    </row>
    <row r="899" spans="1:9" x14ac:dyDescent="0.45">
      <c r="A899" t="str">
        <v>MGM Resorts International (NYSE:MGM)</v>
      </c>
      <c r="B899" t="str">
        <v>Haemonetics Corporation (NYSE:HAE)</v>
      </c>
      <c r="C899" t="str">
        <v>Roblox Corporation (NYSE:RBLX)</v>
      </c>
      <c r="D899" t="str">
        <v>Live Nation Entertainment, Inc. (NYSE:LYV)</v>
      </c>
      <c r="E899" t="str">
        <v>Foxx Development Holdings Inc. (NASDAQCM:FOXX)</v>
      </c>
      <c r="F899" t="str">
        <v>V.F. Corporation (NYSE:VFC)</v>
      </c>
      <c r="G899" t="str">
        <v>Safety Insurance Group, Inc. (NASDAQGS:SAFT)</v>
      </c>
      <c r="H899" t="str">
        <v>Capitol Federal Financial, Inc. (NASDAQGS:CFFN)</v>
      </c>
      <c r="I899" t="str">
        <v>Hudson Technologies, Inc. (NASDAQCM:HDSN)</v>
      </c>
    </row>
    <row r="900" spans="1:9" x14ac:dyDescent="0.45">
      <c r="A900" t="str">
        <v>Middlesex Water Company (NASDAQGS:MSEX)</v>
      </c>
      <c r="B900" t="str">
        <v>Hamilton Lane Incorporated (NASDAQGS:HLNE)</v>
      </c>
      <c r="C900" t="str">
        <v>Rockwell Automation, Inc. (NYSE:ROK)</v>
      </c>
      <c r="D900" t="str">
        <v>Lockheed Martin Corporation (NYSE:LMT)</v>
      </c>
      <c r="E900" t="str">
        <v>Franklin BSP Realty Trust, Inc. (NYSE:FBRT)</v>
      </c>
      <c r="F900" t="str">
        <v>Veeco Instruments Inc. (NASDAQGS:VECO)</v>
      </c>
      <c r="G900" t="str">
        <v>Samfine Creation Holdings Group Limited (NASDAQCM:SFHG)</v>
      </c>
      <c r="H900" t="str">
        <v>Carlyle Secured Lending, Inc. (NASDAQGS:CGBD)</v>
      </c>
      <c r="I900" t="str">
        <v>Huntington Ingalls Industries, Inc. (NYSE:HII)</v>
      </c>
    </row>
    <row r="901" spans="1:9" x14ac:dyDescent="0.45">
      <c r="A901" t="str">
        <v>Midland States Bancorp, Inc. (NASDAQGS:MSBI)</v>
      </c>
      <c r="B901" t="str">
        <v>Hanover Bancorp, Inc. (NASDAQGS:HNVR)</v>
      </c>
      <c r="C901" t="str">
        <v>Root, Inc. (NASDAQGS:ROOT)</v>
      </c>
      <c r="D901" t="str">
        <v>Lowe's Companies, Inc. (NYSE:LOW)</v>
      </c>
      <c r="E901" t="str">
        <v>Franklin Electric Co., Inc. (NASDAQGS:FELE)</v>
      </c>
      <c r="F901" t="str">
        <v>Verizon Communications Inc. (NYSE:VZ)</v>
      </c>
      <c r="G901" t="str">
        <v>Schlumberger Limited (NYSE:SLB)</v>
      </c>
      <c r="H901" t="str">
        <v>Carnival Corporation &amp; plc (NYSE:CCL)</v>
      </c>
      <c r="I901" t="str">
        <v>Ingram Micro Holding Corporation (NYSE:INGM)</v>
      </c>
    </row>
    <row r="902" spans="1:9" x14ac:dyDescent="0.45">
      <c r="A902" t="str">
        <v>Miller Industries, Inc. (NYSE:MLR)</v>
      </c>
      <c r="B902" t="str">
        <v>HashiCorp, Inc. (NASDAQGS:HCP)</v>
      </c>
      <c r="C902" t="str">
        <v>Rubrik, Inc. (NYSE:RBRK)</v>
      </c>
      <c r="D902" t="str">
        <v>Lululemon Athletica Inc. (NASDAQGS:LULU)</v>
      </c>
      <c r="E902" t="str">
        <v>Franklin Financial Services Corporation (NASDAQCM:FRAF)</v>
      </c>
      <c r="F902" t="str">
        <v>Viper Energy, Inc. (NASDAQGS:VNOM)</v>
      </c>
      <c r="G902" t="str">
        <v>Seagate Technology Holdings plc (NASDAQGS:STX)</v>
      </c>
      <c r="H902" t="str">
        <v>CBRE Global Real Estate Income Fund (NYSE:IGR)</v>
      </c>
      <c r="I902" t="str">
        <v>International General Insurance Holdings Ltd. (NASDAQCM:IGIC)</v>
      </c>
    </row>
    <row r="903" spans="1:9" x14ac:dyDescent="0.45">
      <c r="A903" t="str">
        <v>Mister Car Wash, Inc. (NYSE:MCW)</v>
      </c>
      <c r="B903" t="str">
        <v>HCA Healthcare, Inc. (NYSE:HCA)</v>
      </c>
      <c r="C903" t="str">
        <v>Rush Street Interactive, Inc. (NYSE:RSI)</v>
      </c>
      <c r="D903" t="str">
        <v>LyondellBasell Industries N.V. (NYSE:LYB)</v>
      </c>
      <c r="E903" t="str">
        <v>Franklin Resources, Inc. (NYSE:BEN)</v>
      </c>
      <c r="F903" t="str">
        <v>Virco Mfg. Corporation (NASDAQGM:VIRC)</v>
      </c>
      <c r="G903" t="str">
        <v>Semtech Corporation (NASDAQGS:SMTC)</v>
      </c>
      <c r="H903" t="str">
        <v>Chicago Atlantic BDC, Inc. (NASDAQGM:LIEN)</v>
      </c>
      <c r="I903" t="str">
        <v>Janus International Group, Inc. (NYSE:JBI)</v>
      </c>
    </row>
    <row r="904" spans="1:9" x14ac:dyDescent="0.45">
      <c r="A904" t="str">
        <v>Mistras Group, Inc. (NYSE:MG)</v>
      </c>
      <c r="B904" t="str">
        <v>HealthEquity, Inc. (NASDAQGS:HQY)</v>
      </c>
      <c r="C904" t="str">
        <v>Ryman Hospitality Properties, Inc. (NYSE:RHP)</v>
      </c>
      <c r="D904" t="str">
        <v>Mach Natural Resources LP (NYSE:MNR)</v>
      </c>
      <c r="E904" t="str">
        <v>FTAI Aviation Ltd. (NASDAQGS:FTAI)</v>
      </c>
      <c r="F904" t="str">
        <v>Vishay Precision Group, Inc. (NYSE:VPG)</v>
      </c>
      <c r="G904" t="str">
        <v>Sensus Healthcare, Inc. (NASDAQCM:SRTS)</v>
      </c>
      <c r="H904" t="str">
        <v>Church &amp; Dwight Co., Inc. (NYSE:CHD)</v>
      </c>
      <c r="I904" t="str">
        <v>Johnson Controls International plc (NYSE:JCI)</v>
      </c>
    </row>
    <row r="905" spans="1:9" x14ac:dyDescent="0.45">
      <c r="A905" t="str">
        <v>Modiv Industrial, Inc. (NYSE:MDV)</v>
      </c>
      <c r="B905" t="str">
        <v>Heartland Financial USA, Inc. (NASDAQGS:HTLF)</v>
      </c>
      <c r="C905" t="str">
        <v>Sabra Health Care REIT, Inc. (NASDAQGS:SBRA)</v>
      </c>
      <c r="D905" t="str">
        <v>Madison Square Garden Sports Corp. (NYSE:MSGS)</v>
      </c>
      <c r="E905" t="str">
        <v>GATX Corporation (NYSE:GATX)</v>
      </c>
      <c r="F905" t="str">
        <v>Vista Outdoor Inc. (NYSE:VSTO)</v>
      </c>
      <c r="G905" t="str">
        <v>Sezzle Inc. (NASDAQCM:SEZL)</v>
      </c>
      <c r="H905" t="str">
        <v>Cimpress plc (NASDAQGS:CMPR)</v>
      </c>
      <c r="I905" t="str">
        <v>Kayne Anderson BDC, Inc. (NYSE:KBDC)</v>
      </c>
    </row>
    <row r="906" spans="1:9" x14ac:dyDescent="0.45">
      <c r="A906" t="str">
        <v>Mohawk Industries, Inc. (NYSE:MHK)</v>
      </c>
      <c r="B906" t="str">
        <v>Hecla Mining Company (NYSE:HL)</v>
      </c>
      <c r="C906" t="str">
        <v>Safety Insurance Group, Inc. (NASDAQGS:SAFT)</v>
      </c>
      <c r="D906" t="str">
        <v>Manitex International, Inc. (NASDAQCM:MNTX)</v>
      </c>
      <c r="E906" t="str">
        <v>GCM Grosvenor Inc. (NASDAQGM:GCMG)</v>
      </c>
      <c r="F906" t="str">
        <v>VSE Corporation (NASDAQGS:VSEC)</v>
      </c>
      <c r="G906" t="str">
        <v>Shake Shack Inc. (NYSE:SHAK)</v>
      </c>
      <c r="H906" t="str">
        <v>Citigroup Inc. (NYSE:C)</v>
      </c>
      <c r="I906" t="str">
        <v>Kingsway Financial Services Inc. (NYSE:KFS)</v>
      </c>
    </row>
    <row r="907" spans="1:9" x14ac:dyDescent="0.45">
      <c r="A907" t="str">
        <v>Molina Healthcare, Inc. (NYSE:MOH)</v>
      </c>
      <c r="B907" t="str">
        <v>Helen of Troy Limited (NASDAQGS:HELE)</v>
      </c>
      <c r="C907" t="str">
        <v>Samfine Creation Holdings Group Limited (NASDAQCM:SFHG)</v>
      </c>
      <c r="D907" t="str">
        <v>Marsh &amp; McLennan Companies, Inc. (NYSE:MMC)</v>
      </c>
      <c r="E907" t="str">
        <v>GDS Holdings Limited (NASDAQGM:GDS)</v>
      </c>
      <c r="F907" t="str">
        <v>W.W. Grainger, Inc. (NYSE:GWW)</v>
      </c>
      <c r="G907" t="str">
        <v>Shore Bancshares, Inc. (NASDAQGS:SHBI)</v>
      </c>
      <c r="H907" t="str">
        <v>Civeo Corporation (NYSE:CVEO)</v>
      </c>
      <c r="I907" t="str">
        <v>KNOT Offshore Partners LP (NYSE:KNOP)</v>
      </c>
    </row>
    <row r="908" spans="1:9" x14ac:dyDescent="0.45">
      <c r="A908" t="str">
        <v>Molson Coors Beverage Company (NYSE:TAP)</v>
      </c>
      <c r="B908" t="str">
        <v>Helix Energy Solutions Group, Inc. (NYSE:HLX)</v>
      </c>
      <c r="C908" t="str">
        <v>Schlumberger Limited (NYSE:SLB)</v>
      </c>
      <c r="D908" t="str">
        <v>Masco Corporation (NYSE:MAS)</v>
      </c>
      <c r="E908" t="str">
        <v>General Electric Company (NYSE:GE)</v>
      </c>
      <c r="F908" t="str">
        <v>Warner Bros. Discovery, Inc. (NASDAQGS:WBD)</v>
      </c>
      <c r="G908" t="str">
        <v>Sinclair, Inc. (NASDAQGS:SBGI)</v>
      </c>
      <c r="H908" t="str">
        <v>Clipper Realty Inc. (NYSE:CLPR)</v>
      </c>
      <c r="I908" t="str">
        <v>Kulicke and Soffa Industries, Inc. (NASDAQGS:KLIC)</v>
      </c>
    </row>
    <row r="909" spans="1:9" x14ac:dyDescent="0.45">
      <c r="A909" t="str">
        <v>MSCI Inc. (NYSE:MSCI)</v>
      </c>
      <c r="B909" t="str">
        <v>Henry Schein, Inc. (NASDAQGS:HSIC)</v>
      </c>
      <c r="C909" t="str">
        <v>Seagate Technology Holdings plc (NASDAQGS:STX)</v>
      </c>
      <c r="D909" t="str">
        <v>MasTec, Inc. (NYSE:MTZ)</v>
      </c>
      <c r="E909" t="str">
        <v>Genpact Limited (NYSE:G)</v>
      </c>
      <c r="F909" t="str">
        <v>WEBTOON Entertainment Inc. (NASDAQGS:WBTN)</v>
      </c>
      <c r="G909" t="str">
        <v>Snap-on Incorporated (NYSE:SNA)</v>
      </c>
      <c r="H909" t="str">
        <v>Cognex Corporation (NASDAQGS:CGNX)</v>
      </c>
      <c r="I909" t="str">
        <v>Lee Enterprises, Incorporated (NASDAQGS:LEE)</v>
      </c>
    </row>
    <row r="910" spans="1:9" x14ac:dyDescent="0.45">
      <c r="A910" t="str">
        <v>National Fuel Gas Company (NYSE:NFG)</v>
      </c>
      <c r="B910" t="str">
        <v>Herbalife Ltd. (NYSE:HLF)</v>
      </c>
      <c r="C910" t="str">
        <v>Semtech Corporation (NASDAQGS:SMTC)</v>
      </c>
      <c r="D910" t="str">
        <v>Mastercard Incorporated (NYSE:MA)</v>
      </c>
      <c r="E910" t="str">
        <v>GeoPark Limited (NYSE:GPRK)</v>
      </c>
      <c r="F910" t="str">
        <v>Weibo Corporation (NASDAQGS:WB)</v>
      </c>
      <c r="G910" t="str">
        <v>Soho House &amp; Co Inc. (NYSE:SHCO)</v>
      </c>
      <c r="H910" t="str">
        <v>Cohen &amp; Steers Quality Income Realty Fund, Inc. (NYSE:RQI)</v>
      </c>
      <c r="I910" t="str">
        <v>Lifetime Brands, Inc. (NASDAQGS:LCUT)</v>
      </c>
    </row>
    <row r="911" spans="1:9" x14ac:dyDescent="0.45">
      <c r="A911" t="str">
        <v>Natural Grocers by Vitamin Cottage, Inc. (NYSE:NGVC)</v>
      </c>
      <c r="B911" t="str">
        <v>Hercules Capital, Inc. (NYSE:HTGC)</v>
      </c>
      <c r="C911" t="str">
        <v>Sensus Healthcare, Inc. (NASDAQCM:SRTS)</v>
      </c>
      <c r="D911" t="str">
        <v>Materialise NV (NASDAQGS:MTLS)</v>
      </c>
      <c r="E911" t="str">
        <v>Gilat Satellite Networks Ltd. (NASDAQGS:GILT)</v>
      </c>
      <c r="F911" t="str">
        <v>West Pharmaceutical Services, Inc. (NYSE:WST)</v>
      </c>
      <c r="G911" t="str">
        <v>South Plains Financial, Inc. (NASDAQGS:SPFI)</v>
      </c>
      <c r="H911" t="str">
        <v>Comerica Incorporated (NYSE:CMA)</v>
      </c>
      <c r="I911" t="str">
        <v>Lithia Motors, Inc. (NYSE:LAD)</v>
      </c>
    </row>
    <row r="912" spans="1:9" x14ac:dyDescent="0.45">
      <c r="A912" t="str">
        <v>Nature's Sunshine Products, Inc. (NASDAQCM:NATR)</v>
      </c>
      <c r="B912" t="str">
        <v>Heritage Insurance Holdings, Inc. (NYSE:HRTG)</v>
      </c>
      <c r="C912" t="str">
        <v>Sezzle Inc. (NASDAQCM:SEZL)</v>
      </c>
      <c r="D912" t="str">
        <v>Mativ Holdings, Inc. (NYSE:MATV)</v>
      </c>
      <c r="E912" t="str">
        <v>Glacier Bancorp, Inc. (NYSE:GBCI)</v>
      </c>
      <c r="F912" t="str">
        <v>Wolverine World Wide, Inc. (NYSE:WWW)</v>
      </c>
      <c r="G912" t="str">
        <v>Southern First Bancshares, Inc. (NASDAQGM:SFST)</v>
      </c>
      <c r="H912" t="str">
        <v>Community West Bancshares (NASDAQCM:CWBC)</v>
      </c>
      <c r="I912" t="str">
        <v>Malibu Boats, Inc. (NASDAQGM:MBUU)</v>
      </c>
    </row>
    <row r="913" spans="1:9" x14ac:dyDescent="0.45">
      <c r="A913" t="str">
        <v>Navient Corporation (NASDAQGS:NAVI)</v>
      </c>
      <c r="B913" t="str">
        <v>Hexcel Corporation (NYSE:HXL)</v>
      </c>
      <c r="C913" t="str">
        <v>Shore Bancshares, Inc. (NASDAQGS:SHBI)</v>
      </c>
      <c r="D913" t="str">
        <v>McCormick &amp; Company, Incorporated (NYSE:MKC)</v>
      </c>
      <c r="E913" t="str">
        <v>Gladstone Capital Corporation (NASDAQGS:GLAD)</v>
      </c>
      <c r="F913" t="str">
        <v>Xponential Fitness, Inc. (NYSE:XPOF)</v>
      </c>
      <c r="G913" t="str">
        <v>Southwest Gas Holdings, Inc. (NYSE:SWX)</v>
      </c>
      <c r="H913" t="str">
        <v>Commvault Systems, Inc. (NASDAQGS:CVLT)</v>
      </c>
      <c r="I913" t="str">
        <v>Marine Products Corporation (NYSE:MPX)</v>
      </c>
    </row>
    <row r="914" spans="1:9" x14ac:dyDescent="0.45">
      <c r="A914" t="str">
        <v>Navios Maritime Partners L.P. (NYSE:NMM)</v>
      </c>
      <c r="B914" t="str">
        <v>Hilton Grand Vacations Inc. (NYSE:HGV)</v>
      </c>
      <c r="C914" t="str">
        <v>Sinclair, Inc. (NASDAQGS:SBGI)</v>
      </c>
      <c r="D914" t="str">
        <v>Medalist Diversified REIT, Inc. (NASDAQCM:MDRR)</v>
      </c>
      <c r="E914" t="str">
        <v>Gladstone Land Corporation (NASDAQGM:LAND)</v>
      </c>
      <c r="F914" t="str">
        <v>Zillow Group, Inc. (NASDAQGS:ZG)</v>
      </c>
      <c r="G914" t="str">
        <v>Sprott Focus Trust, Inc. (NASDAQGS:FUND)</v>
      </c>
      <c r="H914" t="str">
        <v>Compass Diversified (NYSE:CODI)</v>
      </c>
      <c r="I914" t="str">
        <v>Marriott International, Inc. (NASDAQGS:MAR)</v>
      </c>
    </row>
    <row r="915" spans="1:9" x14ac:dyDescent="0.45">
      <c r="A915" t="str">
        <v>NBT Bancorp Inc. (NASDAQGS:NBTB)</v>
      </c>
      <c r="B915" t="str">
        <v>HireQuest, Inc. (NASDAQCM:HQI)</v>
      </c>
      <c r="C915" t="str">
        <v>SJW Group (NASDAQGS:SJW)</v>
      </c>
      <c r="D915" t="str">
        <v>Mercury Systems, Inc. (NASDAQGS:MRCY)</v>
      </c>
      <c r="E915" t="str">
        <v>Global Water Resources, Inc. (NASDAQGM:GWRS)</v>
      </c>
      <c r="F915" t="str">
        <v>ZimVie Inc. (NASDAQGS:ZIMV)</v>
      </c>
      <c r="G915" t="str">
        <v>Sprout Social, Inc. (NASDAQCM:SPT)</v>
      </c>
      <c r="H915" t="str">
        <v>comScore, Inc. (NASDAQGS:SCOR)</v>
      </c>
      <c r="I915" t="str">
        <v>Medallion Financial Corp. (NASDAQGS:MFIN)</v>
      </c>
    </row>
    <row r="916" spans="1:9" x14ac:dyDescent="0.45">
      <c r="A916" t="str">
        <v>Neurocrine Biosciences, Inc. (NASDAQGS:NBIX)</v>
      </c>
      <c r="B916" t="str">
        <v>HNI Corporation (NYSE:HNI)</v>
      </c>
      <c r="C916" t="str">
        <v>Soho House &amp; Co Inc. (NYSE:SHCO)</v>
      </c>
      <c r="D916" t="str">
        <v>Merit Medical Systems, Inc. (NASDAQGS:MMSI)</v>
      </c>
      <c r="E916" t="str">
        <v>Globant S.A. (NYSE:GLOB)</v>
      </c>
      <c r="F916" t="str">
        <v>ACM Research, Inc. (NASDAQGM:ACMR)</v>
      </c>
      <c r="G916" t="str">
        <v>Standard Motor Products, Inc. (NYSE:SMP)</v>
      </c>
      <c r="H916" t="str">
        <v>Concentrix Corporation (NASDAQGS:CNXC)</v>
      </c>
      <c r="I916" t="str">
        <v>MeridianLink, Inc. (NYSE:MLNK)</v>
      </c>
    </row>
    <row r="917" spans="1:9" x14ac:dyDescent="0.45">
      <c r="A917" t="str">
        <v>New Oriental Education &amp; Technology Group Inc. (NYSE:EDU)</v>
      </c>
      <c r="B917" t="str">
        <v>Home Bancorp, Inc. (NASDAQGS:HBCP)</v>
      </c>
      <c r="C917" t="str">
        <v>Southern First Bancshares, Inc. (NASDAQGM:SFST)</v>
      </c>
      <c r="D917" t="str">
        <v>Methode Electronics, Inc. (NYSE:MEI)</v>
      </c>
      <c r="E917" t="str">
        <v>Gogo Inc. (NASDAQGS:GOGO)</v>
      </c>
      <c r="F917" t="str">
        <v>AGCO Corporation (NYSE:AGCO)</v>
      </c>
      <c r="G917" t="str">
        <v>StandardAero, Inc. (NYSE:SARO)</v>
      </c>
      <c r="H917" t="str">
        <v>Cousins Properties Incorporated (NYSE:CUZ)</v>
      </c>
      <c r="I917" t="str">
        <v>Metallus Inc. (NYSE:MTUS)</v>
      </c>
    </row>
    <row r="918" spans="1:9" x14ac:dyDescent="0.45">
      <c r="A918" t="str">
        <v>News Corporation (NASDAQGS:NWSA)</v>
      </c>
      <c r="B918" t="str">
        <v>HP Inc. (NYSE:HPQ)</v>
      </c>
      <c r="C918" t="str">
        <v>Southwest Gas Holdings, Inc. (NYSE:SWX)</v>
      </c>
      <c r="D918" t="str">
        <v>MFS Charter Income Trust (NYSE:MCR)</v>
      </c>
      <c r="E918" t="str">
        <v>GoHealth, Inc. (NASDAQCM:GOCO)</v>
      </c>
      <c r="F918" t="str">
        <v>Air Lease Corporation (NYSE:AL)</v>
      </c>
      <c r="G918" t="str">
        <v>Standex International Corporation (NYSE:SXI)</v>
      </c>
      <c r="H918" t="str">
        <v>CRISPR Therapeutics AG (NASDAQGM:CRSP)</v>
      </c>
      <c r="I918" t="str">
        <v>Morgan Stanley (NYSE:MS)</v>
      </c>
    </row>
    <row r="919" spans="1:9" x14ac:dyDescent="0.45">
      <c r="A919" t="str">
        <v>Nextracker Inc. (NASDAQGS:NXT)</v>
      </c>
      <c r="B919" t="str">
        <v>Hyatt Hotels Corporation (NYSE:H)</v>
      </c>
      <c r="C919" t="str">
        <v>Sprott Focus Trust, Inc. (NASDAQGS:FUND)</v>
      </c>
      <c r="D919" t="str">
        <v>MGM Resorts International (NYSE:MGM)</v>
      </c>
      <c r="E919" t="str">
        <v>Goldman Sachs BDC, Inc. (NYSE:GSBD)</v>
      </c>
      <c r="F919" t="str">
        <v>Air Transport Services Group, Inc. (NASDAQGS:ATSG)</v>
      </c>
      <c r="G919" t="str">
        <v>Stanley Black &amp; Decker, Inc. (NYSE:SWK)</v>
      </c>
      <c r="H919" t="str">
        <v>CubeSmart (NYSE:CUBE)</v>
      </c>
      <c r="I919" t="str">
        <v>Movado Group, Inc. (NYSE:MOV)</v>
      </c>
    </row>
    <row r="920" spans="1:9" x14ac:dyDescent="0.45">
      <c r="A920" t="str">
        <v>Nordstrom, Inc. (NYSE:JWN)</v>
      </c>
      <c r="B920" t="str">
        <v>IDT Corporation (NYSE:IDT)</v>
      </c>
      <c r="C920" t="str">
        <v>Sprout Social, Inc. (NASDAQCM:SPT)</v>
      </c>
      <c r="D920" t="str">
        <v>Middlesex Water Company (NASDAQGS:MSEX)</v>
      </c>
      <c r="E920" t="str">
        <v>H World Group Limited (NASDAQGS:HTHT)</v>
      </c>
      <c r="F920" t="str">
        <v>Alico, Inc. (NASDAQGS:ALCO)</v>
      </c>
      <c r="G920" t="str">
        <v>Stewart Information Services Corporation (NYSE:STC)</v>
      </c>
      <c r="H920" t="str">
        <v>Designer Brands Inc. (NYSE:DBI)</v>
      </c>
      <c r="I920" t="str">
        <v>MP Materials Corp. (NYSE:MP)</v>
      </c>
    </row>
    <row r="921" spans="1:9" x14ac:dyDescent="0.45">
      <c r="A921" t="str">
        <v>Northfield Bancorp, Inc. (Staten Island, NY) (NASDAQGS:NFBK)</v>
      </c>
      <c r="B921" t="str">
        <v>Impinj, Inc. (NASDAQGS:PI)</v>
      </c>
      <c r="C921" t="str">
        <v>StandardAero, Inc. (NYSE:SARO)</v>
      </c>
      <c r="D921" t="str">
        <v>Midland States Bancorp, Inc. (NASDAQGS:MSBI)</v>
      </c>
      <c r="E921" t="str">
        <v>H&amp;E Equipment Services, Inc. (NASDAQGS:HEES)</v>
      </c>
      <c r="F921" t="str">
        <v>Align Technology, Inc. (NASDAQGS:ALGN)</v>
      </c>
      <c r="G921" t="str">
        <v>Sun Communities, Inc. (NYSE:SUI)</v>
      </c>
      <c r="H921" t="str">
        <v>Discover Financial Services (NYSE:DFS)</v>
      </c>
      <c r="I921" t="str">
        <v>Mr. Cooper Group Inc. (NASDAQCM:COOP)</v>
      </c>
    </row>
    <row r="922" spans="1:9" x14ac:dyDescent="0.45">
      <c r="A922" t="str">
        <v>NorthWestern Energy Group, Inc. (NASDAQGS:NWE)</v>
      </c>
      <c r="B922" t="str">
        <v>Informatica Inc. (NYSE:INFA)</v>
      </c>
      <c r="C922" t="str">
        <v>Stanley Black &amp; Decker, Inc. (NYSE:SWK)</v>
      </c>
      <c r="D922" t="str">
        <v>Mirum Pharmaceuticals, Inc. (NASDAQGM:MIRM)</v>
      </c>
      <c r="E922" t="str">
        <v>H.B. Fuller Company (NYSE:FUL)</v>
      </c>
      <c r="F922" t="str">
        <v>Allegiant Travel Company (NASDAQGS:ALGT)</v>
      </c>
      <c r="G922" t="str">
        <v>SunCoke Energy, Inc. (NYSE:SXC)</v>
      </c>
      <c r="H922" t="str">
        <v>DNP Select Income Fund Inc. (NYSE:DNP)</v>
      </c>
      <c r="I922" t="str">
        <v>MSC Industrial Direct Co., Inc. (NYSE:MSM)</v>
      </c>
    </row>
    <row r="923" spans="1:9" x14ac:dyDescent="0.45">
      <c r="A923" t="str">
        <v>Norwegian Cruise Line Holdings Ltd. (NYSE:NCLH)</v>
      </c>
      <c r="B923" t="str">
        <v>Innoviva, Inc. (NASDAQGS:INVA)</v>
      </c>
      <c r="C923" t="str">
        <v>Stewart Information Services Corporation (NYSE:STC)</v>
      </c>
      <c r="D923" t="str">
        <v>Mister Car Wash, Inc. (NYSE:MCW)</v>
      </c>
      <c r="E923" t="str">
        <v>Halliburton Company (NYSE:HAL)</v>
      </c>
      <c r="F923" t="str">
        <v>Alpha Metallurgical Resources, Inc. (NYSE:AMR)</v>
      </c>
      <c r="G923" t="str">
        <v>SunOpta Inc. (NASDAQGS:STKL)</v>
      </c>
      <c r="H923" t="str">
        <v>Dogness (International) Corporation (NASDAQCM:DOGZ)</v>
      </c>
      <c r="I923" t="str">
        <v>Murphy Oil Corporation (NYSE:MUR)</v>
      </c>
    </row>
    <row r="924" spans="1:9" x14ac:dyDescent="0.45">
      <c r="A924" t="str">
        <v>NOV Inc. (NYSE:NOV)</v>
      </c>
      <c r="B924" t="str">
        <v>Inseego Corp. (NASDAQGS:INSG)</v>
      </c>
      <c r="C924" t="str">
        <v>StoneX Group Inc. (NASDAQGS:SNEX)</v>
      </c>
      <c r="D924" t="str">
        <v>Mistras Group, Inc. (NYSE:MG)</v>
      </c>
      <c r="E924" t="str">
        <v>Hamilton Insurance Group, Ltd. (NYSE:HG)</v>
      </c>
      <c r="F924" t="str">
        <v>Alpha Star Acquisition Corporation (NASDAQGM:ALSA)</v>
      </c>
      <c r="G924" t="str">
        <v>Synaptics Incorporated (NASDAQGS:SYNA)</v>
      </c>
      <c r="H924" t="str">
        <v>Dollar General Corporation (NYSE:DG)</v>
      </c>
      <c r="I924" t="str">
        <v>Murphy USA Inc. (NYSE:MUSA)</v>
      </c>
    </row>
    <row r="925" spans="1:9" x14ac:dyDescent="0.45">
      <c r="A925" t="str">
        <v>Novanta Inc. (NASDAQGS:NOVT)</v>
      </c>
      <c r="B925" t="str">
        <v>Insight Enterprises, Inc. (NASDAQGS:NSIT)</v>
      </c>
      <c r="C925" t="str">
        <v>Sun Communities, Inc. (NYSE:SUI)</v>
      </c>
      <c r="D925" t="str">
        <v>Modiv Industrial, Inc. (NYSE:MDV)</v>
      </c>
      <c r="E925" t="str">
        <v>Hanmi Financial Corporation (NASDAQGS:HAFC)</v>
      </c>
      <c r="F925" t="str">
        <v>AMC Networks Inc. (NASDAQGS:AMCX)</v>
      </c>
      <c r="G925" t="str">
        <v>Synchronoss Technologies, Inc. (NASDAQCM:SNCR)</v>
      </c>
      <c r="H925" t="str">
        <v>DraftKings Inc. (NASDAQGS:DKNG)</v>
      </c>
      <c r="I925" t="str">
        <v>MYR Group Inc. (NASDAQGS:MYRG)</v>
      </c>
    </row>
    <row r="926" spans="1:9" x14ac:dyDescent="0.45">
      <c r="A926" t="str">
        <v>Nu Holdings Ltd. (NYSE:NU)</v>
      </c>
      <c r="B926" t="str">
        <v>Intapp, Inc. (NASDAQGS:INTA)</v>
      </c>
      <c r="C926" t="str">
        <v>SunCoke Energy, Inc. (NYSE:SXC)</v>
      </c>
      <c r="D926" t="str">
        <v>Mohawk Industries, Inc. (NYSE:MHK)</v>
      </c>
      <c r="E926" t="str">
        <v>Harley-Davidson, Inc. (NYSE:HOG)</v>
      </c>
      <c r="F926" t="str">
        <v>America's Car-Mart, Inc. (NASDAQGS:CRMT)</v>
      </c>
      <c r="G926" t="str">
        <v>Synovus Financial Corp. (NYSE:SNV)</v>
      </c>
      <c r="H926" t="str">
        <v>Eaton Vance Floating-Rate Income Trust (NYSE:EFT)</v>
      </c>
      <c r="I926" t="str">
        <v>Nucor Corporation (NYSE:NUE)</v>
      </c>
    </row>
    <row r="927" spans="1:9" x14ac:dyDescent="0.45">
      <c r="A927" t="str">
        <v>Nuveen Floating Rate Income Fund (NYSE:JFR)</v>
      </c>
      <c r="B927" t="str">
        <v>Intercontinental Exchange, Inc. (NYSE:ICE)</v>
      </c>
      <c r="C927" t="str">
        <v>SunOpta Inc. (NASDAQGS:STKL)</v>
      </c>
      <c r="D927" t="str">
        <v>Molson Coors Beverage Company (NYSE:TAP)</v>
      </c>
      <c r="E927" t="str">
        <v>Harmony Biosciences Holdings, Inc. (NASDAQGM:HRMY)</v>
      </c>
      <c r="F927" t="str">
        <v>Amneal Pharmaceuticals, Inc. (NASDAQGS:AMRX)</v>
      </c>
      <c r="G927" t="str">
        <v>TAL Education Group (NYSE:TAL)</v>
      </c>
      <c r="H927" t="str">
        <v>Eaton Vance Senior Floating-Rate Trust (NYSE:EFR)</v>
      </c>
      <c r="I927" t="str">
        <v>Nuveen Churchill Direct Lending Corp. (NYSE:NCDL)</v>
      </c>
    </row>
    <row r="928" spans="1:9" x14ac:dyDescent="0.45">
      <c r="A928" t="str">
        <v>Nuveen Missouri Quality Municipal Income Fund (NYSE:NOM)</v>
      </c>
      <c r="B928" t="str">
        <v>International Flavors &amp; Fragrances Inc. (NYSE:IFF)</v>
      </c>
      <c r="C928" t="str">
        <v>Synaptics Incorporated (NASDAQGS:SYNA)</v>
      </c>
      <c r="D928" t="str">
        <v>MSCI Inc. (NYSE:MSCI)</v>
      </c>
      <c r="E928" t="str">
        <v>Harrow, Inc. (NASDAQGM:HROW)</v>
      </c>
      <c r="F928" t="str">
        <v>Ares Capital Corporation (NASDAQGS:ARCC)</v>
      </c>
      <c r="G928" t="str">
        <v>Tandem Diabetes Care, Inc. (NASDAQGM:TNDM)</v>
      </c>
      <c r="H928" t="str">
        <v>eBay Inc. (NASDAQGS:EBAY)</v>
      </c>
      <c r="I928" t="str">
        <v>nVent Electric plc (NYSE:NVT)</v>
      </c>
    </row>
    <row r="929" spans="1:9" x14ac:dyDescent="0.45">
      <c r="A929" t="str">
        <v>Nuveen Multi-Market Income Fund (NYSE:JMM)</v>
      </c>
      <c r="B929" t="str">
        <v>Invesco Mortgage Capital Inc. (NYSE:IVR)</v>
      </c>
      <c r="C929" t="str">
        <v>Synovus Financial Corp. (NYSE:SNV)</v>
      </c>
      <c r="D929" t="str">
        <v>Nabors Industries Ltd. (NYSE:NBR)</v>
      </c>
      <c r="E929" t="str">
        <v>Hasbro, Inc. (NASDAQGS:HAS)</v>
      </c>
      <c r="F929" t="str">
        <v>Arko Corp. (NASDAQCM:ARKO)</v>
      </c>
      <c r="G929" t="str">
        <v>TAT Technologies Ltd. (NASDAQGM:TATT)</v>
      </c>
      <c r="H929" t="str">
        <v>eGain Corporation (NASDAQCM:EGAN)</v>
      </c>
      <c r="I929" t="str">
        <v>OneMain Holdings, Inc. (NYSE:OMF)</v>
      </c>
    </row>
    <row r="930" spans="1:9" x14ac:dyDescent="0.45">
      <c r="A930" t="str">
        <v>NV5 Global, Inc. (NASDAQGS:NVEE)</v>
      </c>
      <c r="B930" t="str">
        <v>IQVIA Holdings Inc. (NYSE:IQV)</v>
      </c>
      <c r="C930" t="str">
        <v>T. Rowe Price Group, Inc. (NASDAQGS:TROW)</v>
      </c>
      <c r="D930" t="str">
        <v>NACCO Industries, Inc. (NYSE:NC)</v>
      </c>
      <c r="E930" t="str">
        <v>HCI Group, Inc. (NYSE:HCI)</v>
      </c>
      <c r="F930" t="str">
        <v>Ascendis Pharma A/S (NASDAQGS:ASND)</v>
      </c>
      <c r="G930" t="str">
        <v>Teladoc Health, Inc. (NYSE:TDOC)</v>
      </c>
      <c r="H930" t="str">
        <v>EHang Holdings Limited (NASDAQGM:EH)</v>
      </c>
      <c r="I930" t="str">
        <v>OrthoPediatrics Corp. (NASDAQGM:KIDS)</v>
      </c>
    </row>
    <row r="931" spans="1:9" x14ac:dyDescent="0.45">
      <c r="A931" t="str">
        <v>NVR, Inc. (NYSE:NVR)</v>
      </c>
      <c r="B931" t="str">
        <v>Itron, Inc. (NASDAQGS:ITRI)</v>
      </c>
      <c r="C931" t="str">
        <v>TAL Education Group (NYSE:TAL)</v>
      </c>
      <c r="D931" t="str">
        <v>National CineMedia, Inc. (NASDAQGS:NCMI)</v>
      </c>
      <c r="E931" t="str">
        <v>Healthcare Realty Trust Incorporated (NYSE:HR)</v>
      </c>
      <c r="F931" t="str">
        <v>Aspen Technology, Inc. (NASDAQGS:AZPN)</v>
      </c>
      <c r="G931" t="str">
        <v>Tenable Holdings, Inc. (NASDAQGS:TENB)</v>
      </c>
      <c r="H931" t="str">
        <v>EnLink Midstream, LLC (NYSE:ENLC)</v>
      </c>
      <c r="I931" t="str">
        <v>Pacific Premier Bancorp, Inc. (NASDAQGS:PPBI)</v>
      </c>
    </row>
    <row r="932" spans="1:9" x14ac:dyDescent="0.45">
      <c r="A932" t="str">
        <v>Oaktree Specialty Lending Corporation (NASDAQGS:OCSL)</v>
      </c>
      <c r="B932" t="str">
        <v>ITT Inc. (NYSE:ITT)</v>
      </c>
      <c r="C932" t="str">
        <v>Tandem Diabetes Care, Inc. (NASDAQGM:TNDM)</v>
      </c>
      <c r="D932" t="str">
        <v>National Fuel Gas Company (NYSE:NFG)</v>
      </c>
      <c r="E932" t="str">
        <v>Heartland Express, Inc. (NASDAQGS:HTLD)</v>
      </c>
      <c r="F932" t="str">
        <v>AutoNation, Inc. (NYSE:AN)</v>
      </c>
      <c r="G932" t="str">
        <v>Tencent Music Entertainment Group (NYSE:TME)</v>
      </c>
      <c r="H932" t="str">
        <v>Enstar Group Limited (NASDAQGS:ESGR)</v>
      </c>
      <c r="I932" t="str">
        <v>PagSeguro Digital Ltd. (NYSE:PAGS)</v>
      </c>
    </row>
    <row r="933" spans="1:9" x14ac:dyDescent="0.45">
      <c r="A933" t="str">
        <v>OceanFirst Financial Corp. (NASDAQGS:OCFC)</v>
      </c>
      <c r="B933" t="str">
        <v>John Wiley &amp; Sons, Inc. (NYSE:WLY)</v>
      </c>
      <c r="C933" t="str">
        <v>TAT Technologies Ltd. (NASDAQGM:TATT)</v>
      </c>
      <c r="D933" t="str">
        <v>Natural Grocers by Vitamin Cottage, Inc. (NYSE:NGVC)</v>
      </c>
      <c r="E933" t="str">
        <v>HEICO Corporation (NYSE:HEI)</v>
      </c>
      <c r="F933" t="str">
        <v>Axcelis Technologies, Inc. (NASDAQGS:ACLS)</v>
      </c>
      <c r="G933" t="str">
        <v>Teva Pharmaceutical Industries Limited (NYSE:TEVA)</v>
      </c>
      <c r="H933" t="str">
        <v>Envestnet, Inc. (NYSE:ENV)</v>
      </c>
      <c r="I933" t="str">
        <v>Par Pacific Holdings, Inc. (NYSE:PARR)</v>
      </c>
    </row>
    <row r="934" spans="1:9" x14ac:dyDescent="0.45">
      <c r="A934" t="str">
        <v>Old Point Financial Corporation (NASDAQCM:OPOF)</v>
      </c>
      <c r="B934" t="str">
        <v>Juniper Networks, Inc. (NYSE:JNPR)</v>
      </c>
      <c r="C934" t="str">
        <v>Teladoc Health, Inc. (NYSE:TDOC)</v>
      </c>
      <c r="D934" t="str">
        <v>Nature's Sunshine Products, Inc. (NASDAQCM:NATR)</v>
      </c>
      <c r="E934" t="str">
        <v>Herc Holdings Inc. (NYSE:HRI)</v>
      </c>
      <c r="F934" t="str">
        <v>Beazer Homes USA, Inc. (NYSE:BZH)</v>
      </c>
      <c r="G934" t="str">
        <v>Texas Community Bancshares, Inc. (NASDAQCM:TCBS)</v>
      </c>
      <c r="H934" t="str">
        <v>Epsilon Energy Ltd. (NASDAQGM:EPSN)</v>
      </c>
      <c r="I934" t="str">
        <v>Pathward Financial, Inc. (NASDAQGS:CASH)</v>
      </c>
    </row>
    <row r="935" spans="1:9" x14ac:dyDescent="0.45">
      <c r="A935" t="str">
        <v>ON Semiconductor Corporation (NASDAQGS:ON)</v>
      </c>
      <c r="B935" t="str">
        <v>Kaiser Aluminum Corporation (NASDAQGS:KALU)</v>
      </c>
      <c r="C935" t="str">
        <v>Tenable Holdings, Inc. (NASDAQGS:TENB)</v>
      </c>
      <c r="D935" t="str">
        <v>Navient Corporation (NASDAQGS:NAVI)</v>
      </c>
      <c r="E935" t="str">
        <v>Hess Corporation (NYSE:HES)</v>
      </c>
      <c r="F935" t="str">
        <v>Bentley Systems, Incorporated (NASDAQGS:BSY)</v>
      </c>
      <c r="G935" t="str">
        <v>The Allstate Corporation (NYSE:ALL)</v>
      </c>
      <c r="H935" t="str">
        <v>Ermenegildo Zegna N.V. (NYSE:ZGN)</v>
      </c>
      <c r="I935" t="str">
        <v>PBF Energy Inc. (NYSE:PBF)</v>
      </c>
    </row>
    <row r="936" spans="1:9" x14ac:dyDescent="0.45">
      <c r="A936" t="str">
        <v>ONE Gas, Inc. (NYSE:OGS)</v>
      </c>
      <c r="B936" t="str">
        <v>Karooooo Ltd. (NASDAQCM:KARO)</v>
      </c>
      <c r="C936" t="str">
        <v>Tencent Music Entertainment Group (NYSE:TME)</v>
      </c>
      <c r="D936" t="str">
        <v>Navios Maritime Partners L.P. (NYSE:NMM)</v>
      </c>
      <c r="E936" t="str">
        <v>Hess Midstream LP (NYSE:HESM)</v>
      </c>
      <c r="F936" t="str">
        <v>BioAge Labs, Inc. (NASDAQGS:BIOA)</v>
      </c>
      <c r="G936" t="str">
        <v>The Beachbody Company, Inc. (NYSE:BODI)</v>
      </c>
      <c r="H936" t="str">
        <v>ESSA Bancorp, Inc. (NASDAQGS:ESSA)</v>
      </c>
      <c r="I936" t="str">
        <v>PJT Partners Inc. (NYSE:PJT)</v>
      </c>
    </row>
    <row r="937" spans="1:9" x14ac:dyDescent="0.45">
      <c r="A937" t="str">
        <v>OneSpan Inc. (NASDAQCM:OSPN)</v>
      </c>
      <c r="B937" t="str">
        <v>Kemper Corporation (NYSE:KMPR)</v>
      </c>
      <c r="C937" t="str">
        <v>Terreno Realty Corporation (NYSE:TRNO)</v>
      </c>
      <c r="D937" t="str">
        <v>NBT Bancorp Inc. (NASDAQGS:NBTB)</v>
      </c>
      <c r="E937" t="str">
        <v>HF Sinclair Corporation (NYSE:DINO)</v>
      </c>
      <c r="F937" t="str">
        <v>BitFuFu Inc. (NASDAQCM:FUFU)</v>
      </c>
      <c r="G937" t="str">
        <v>The Chefs' Warehouse, Inc. (NASDAQGS:CHEF)</v>
      </c>
      <c r="H937" t="str">
        <v>Etsy, Inc. (NASDAQGS:ETSY)</v>
      </c>
      <c r="I937" t="str">
        <v>Preferred Bank (NASDAQGS:PFBC)</v>
      </c>
    </row>
    <row r="938" spans="1:9" x14ac:dyDescent="0.45">
      <c r="A938" t="str">
        <v>Option Care Health, Inc. (NASDAQGS:OPCH)</v>
      </c>
      <c r="B938" t="str">
        <v>Kennametal Inc. (NYSE:KMT)</v>
      </c>
      <c r="C938" t="str">
        <v>Texas Community Bancshares, Inc. (NASDAQCM:TCBS)</v>
      </c>
      <c r="D938" t="str">
        <v>Neurocrine Biosciences, Inc. (NASDAQGS:NBIX)</v>
      </c>
      <c r="E938" t="str">
        <v>Home Federal Bancorp, Inc. of Louisiana (NASDAQCM:HFBL)</v>
      </c>
      <c r="F938" t="str">
        <v>BlackSky Technology Inc. (NYSE:BKSY)</v>
      </c>
      <c r="G938" t="str">
        <v>The Eastern Company (NASDAQGM:EML)</v>
      </c>
      <c r="H938" t="str">
        <v>European Wax Center, Inc. (NASDAQGS:EWCZ)</v>
      </c>
      <c r="I938" t="str">
        <v>Principal Financial Group, Inc. (NASDAQGS:PFG)</v>
      </c>
    </row>
    <row r="939" spans="1:9" x14ac:dyDescent="0.45">
      <c r="A939" t="str">
        <v>Oracle Corporation (NYSE:ORCL)</v>
      </c>
      <c r="B939" t="str">
        <v>Keysight Technologies, Inc. (NYSE:KEYS)</v>
      </c>
      <c r="C939" t="str">
        <v>Texas Pacific Land Corporation (NYSE:TPL)</v>
      </c>
      <c r="D939" t="str">
        <v>New Oriental Education &amp; Technology Group Inc. (NYSE:EDU)</v>
      </c>
      <c r="E939" t="str">
        <v>Hovnanian Enterprises, Inc. (NYSE:HOV)</v>
      </c>
      <c r="F939" t="str">
        <v>Blue Owl Capital Corporation (NYSE:OBDC)</v>
      </c>
      <c r="G939" t="str">
        <v>The Hanover Insurance Group, Inc. (NYSE:THG)</v>
      </c>
      <c r="H939" t="str">
        <v>Eversource Energy (NYSE:ES)</v>
      </c>
      <c r="I939" t="str">
        <v>Proto Labs, Inc. (NYSE:PRLB)</v>
      </c>
    </row>
    <row r="940" spans="1:9" x14ac:dyDescent="0.45">
      <c r="A940" t="str">
        <v>Organon &amp; Co. (NYSE:OGN)</v>
      </c>
      <c r="B940" t="str">
        <v>Kforce Inc. (NYSE:KFRC)</v>
      </c>
      <c r="C940" t="str">
        <v>The Allstate Corporation (NYSE:ALL)</v>
      </c>
      <c r="D940" t="str">
        <v>Newell Brands Inc. (NASDAQGS:NWL)</v>
      </c>
      <c r="E940" t="str">
        <v>Hub Group, Inc. (NASDAQGS:HUBG)</v>
      </c>
      <c r="F940" t="str">
        <v>Bristol-Myers Squibb Company (NYSE:BMY)</v>
      </c>
      <c r="G940" t="str">
        <v>The Hartford Financial Services Group, Inc. (NYSE:HIG)</v>
      </c>
      <c r="H940" t="str">
        <v>Evolent Health, Inc. (NYSE:EVH)</v>
      </c>
      <c r="I940" t="str">
        <v>Qorvo, Inc. (NASDAQGS:QRVO)</v>
      </c>
    </row>
    <row r="941" spans="1:9" x14ac:dyDescent="0.45">
      <c r="A941" t="str">
        <v>Oscar Health, Inc. (NYSE:OSCR)</v>
      </c>
      <c r="B941" t="str">
        <v>Kilroy Realty Corporation (NYSE:KRC)</v>
      </c>
      <c r="C941" t="str">
        <v>The Bancorp, Inc. (NASDAQGS:TBBK)</v>
      </c>
      <c r="D941" t="str">
        <v>News Corporation (NASDAQGS:NWSA)</v>
      </c>
      <c r="E941" t="str">
        <v>Ichor Holdings, Ltd. (NASDAQGS:ICHR)</v>
      </c>
      <c r="F941" t="str">
        <v>Bruker Corporation (NASDAQGS:BRKR)</v>
      </c>
      <c r="G941" t="str">
        <v>The J. M. Smucker Company (NYSE:SJM)</v>
      </c>
      <c r="H941" t="str">
        <v>Exact Sciences Corporation (NASDAQCM:EXAS)</v>
      </c>
      <c r="I941" t="str">
        <v>Qualys, Inc. (NASDAQGS:QLYS)</v>
      </c>
    </row>
    <row r="942" spans="1:9" x14ac:dyDescent="0.45">
      <c r="A942" t="str">
        <v>Oshkosh Corporation (NYSE:OSK)</v>
      </c>
      <c r="B942" t="str">
        <v>Kimberly-Clark Corporation (NYSE:KMB)</v>
      </c>
      <c r="C942" t="str">
        <v>The Beachbody Company, Inc. (NYSE:BODI)</v>
      </c>
      <c r="D942" t="str">
        <v>Nexa Resources S.A. (NYSE:NEXA)</v>
      </c>
      <c r="E942" t="str">
        <v>ICU Medical, Inc. (NASDAQGS:ICUI)</v>
      </c>
      <c r="F942" t="str">
        <v>Cactus, Inc. (NYSE:WHD)</v>
      </c>
      <c r="G942" t="str">
        <v>The Joint Corp. (NASDAQCM:JYNT)</v>
      </c>
      <c r="H942" t="str">
        <v>eXp World Holdings, Inc. (NASDAQGM:EXPI)</v>
      </c>
      <c r="I942" t="str">
        <v>Resources Connection, Inc. (NASDAQGS:RGP)</v>
      </c>
    </row>
    <row r="943" spans="1:9" x14ac:dyDescent="0.45">
      <c r="A943" t="str">
        <v>OUTFRONT Media Inc. (NYSE:OUT)</v>
      </c>
      <c r="B943" t="str">
        <v>Kinetik Holdings Inc. (NYSE:KNTK)</v>
      </c>
      <c r="C943" t="str">
        <v>The Chefs' Warehouse, Inc. (NASDAQGS:CHEF)</v>
      </c>
      <c r="D943" t="str">
        <v>Nordstrom, Inc. (NYSE:JWN)</v>
      </c>
      <c r="E943" t="str">
        <v>Immunocore Holdings plc (NASDAQGS:IMCR)</v>
      </c>
      <c r="F943" t="str">
        <v>Caesars Entertainment, Inc. (NASDAQGS:CZR)</v>
      </c>
      <c r="G943" t="str">
        <v>The Macerich Company (NYSE:MAC)</v>
      </c>
      <c r="H943" t="str">
        <v>Falcon's Beyond Global, Inc. (NASDAQGM:FBYD)</v>
      </c>
      <c r="I943" t="str">
        <v>Robert Half Inc. (NYSE:RHI)</v>
      </c>
    </row>
    <row r="944" spans="1:9" x14ac:dyDescent="0.45">
      <c r="A944" t="str">
        <v>PACS Group, Inc. (NYSE:PACS)</v>
      </c>
      <c r="B944" t="str">
        <v>Kingstone Companies, Inc. (NASDAQCM:KINS)</v>
      </c>
      <c r="C944" t="str">
        <v>The Ensign Group, Inc. (NASDAQGS:ENSG)</v>
      </c>
      <c r="D944" t="str">
        <v>NorthWestern Energy Group, Inc. (NASDAQGS:NWE)</v>
      </c>
      <c r="E944" t="str">
        <v>Inspired Entertainment, Inc. (NASDAQCM:INSE)</v>
      </c>
      <c r="F944" t="str">
        <v>Camping World Holdings, Inc. (NYSE:CWH)</v>
      </c>
      <c r="G944" t="str">
        <v>The Middleby Corporation (NASDAQGS:MIDD)</v>
      </c>
      <c r="H944" t="str">
        <v>Fastly, Inc. (NYSE:FSLY)</v>
      </c>
      <c r="I944" t="str">
        <v>Roivant Sciences Ltd. (NASDAQGS:ROIV)</v>
      </c>
    </row>
    <row r="945" spans="1:9" x14ac:dyDescent="0.45">
      <c r="A945" t="str">
        <v>Papa John's International, Inc. (NASDAQGS:PZZA)</v>
      </c>
      <c r="B945" t="str">
        <v>Kinsale Capital Group, Inc. (NYSE:KNSL)</v>
      </c>
      <c r="C945" t="str">
        <v>The GEO Group, Inc. (NYSE:GEO)</v>
      </c>
      <c r="D945" t="str">
        <v>Norwegian Cruise Line Holdings Ltd. (NYSE:NCLH)</v>
      </c>
      <c r="E945" t="str">
        <v>Installed Building Products, Inc. (NYSE:IBP)</v>
      </c>
      <c r="F945" t="str">
        <v>Celanese Corporation (NYSE:CE)</v>
      </c>
      <c r="G945" t="str">
        <v>The PNC Financial Services Group, Inc. (NYSE:PNC)</v>
      </c>
      <c r="H945" t="str">
        <v>Federated Hermes Premier Municipal Income Fund (NYSE:FMN)</v>
      </c>
      <c r="I945" t="str">
        <v>Ryerson Holding Corporation (NYSE:RYI)</v>
      </c>
    </row>
    <row r="946" spans="1:9" x14ac:dyDescent="0.45">
      <c r="A946" t="str">
        <v>Park Hotels &amp; Resorts Inc. (NYSE:PK)</v>
      </c>
      <c r="B946" t="str">
        <v>Knowles Corporation (NYSE:KN)</v>
      </c>
      <c r="C946" t="str">
        <v>The Hanover Insurance Group, Inc. (NYSE:THG)</v>
      </c>
      <c r="D946" t="str">
        <v>NOV Inc. (NYSE:NOV)</v>
      </c>
      <c r="E946" t="str">
        <v>Integra LifeSciences Holdings Corporation (NASDAQGS:IART)</v>
      </c>
      <c r="F946" t="str">
        <v>Cellebrite DI Ltd. (NASDAQGS:CLBT)</v>
      </c>
      <c r="G946" t="str">
        <v>The Progressive Corporation (NYSE:PGR)</v>
      </c>
      <c r="H946" t="str">
        <v>FedEx Corporation (NYSE:FDX)</v>
      </c>
      <c r="I946" t="str">
        <v>Sanara MedTech Inc. (NASDAQCM:SMTI)</v>
      </c>
    </row>
    <row r="947" spans="1:9" x14ac:dyDescent="0.45">
      <c r="A947" t="str">
        <v>Paymentus Holdings, Inc. (NYSE:PAY)</v>
      </c>
      <c r="B947" t="str">
        <v>Krispy Kreme, Inc. (NASDAQGS:DNUT)</v>
      </c>
      <c r="C947" t="str">
        <v>The Hartford Financial Services Group, Inc. (NYSE:HIG)</v>
      </c>
      <c r="D947" t="str">
        <v>Novanta Inc. (NASDAQGS:NOVT)</v>
      </c>
      <c r="E947" t="str">
        <v>Intuit Inc. (NASDAQGS:INTU)</v>
      </c>
      <c r="F947" t="str">
        <v>Centessa Pharmaceuticals plc (NASDAQGS:CNTA)</v>
      </c>
      <c r="G947" t="str">
        <v>The TJX Companies, Inc. (NYSE:TJX)</v>
      </c>
      <c r="H947" t="str">
        <v>Fifth Third Bancorp (NASDAQGS:FITB)</v>
      </c>
      <c r="I947" t="str">
        <v>Scholastic Corporation (NASDAQGS:SCHL)</v>
      </c>
    </row>
    <row r="948" spans="1:9" x14ac:dyDescent="0.45">
      <c r="A948" t="str">
        <v>Payoneer Global Inc. (NASDAQGM:PAYO)</v>
      </c>
      <c r="B948" t="str">
        <v>Kyndryl Holdings, Inc. (NYSE:KD)</v>
      </c>
      <c r="C948" t="str">
        <v>The Macerich Company (NYSE:MAC)</v>
      </c>
      <c r="D948" t="str">
        <v>NSTS Bancorp, Inc. (NASDAQCM:NSTS)</v>
      </c>
      <c r="E948" t="str">
        <v>Invesco Ltd. (NYSE:IVZ)</v>
      </c>
      <c r="F948" t="str">
        <v>Cheniere Energy Partners, L.P. (NYSE:CQP)</v>
      </c>
      <c r="G948" t="str">
        <v>The Trade Desk, Inc. (NASDAQGM:TTD)</v>
      </c>
      <c r="H948" t="str">
        <v>First Financial Bankshares, Inc. (NASDAQGS:FFIN)</v>
      </c>
      <c r="I948" t="str">
        <v>Signet Jewelers Limited (NYSE:SIG)</v>
      </c>
    </row>
    <row r="949" spans="1:9" x14ac:dyDescent="0.45">
      <c r="A949" t="str">
        <v>Peapack-Gladstone Financial Corporation (NASDAQGS:PGC)</v>
      </c>
      <c r="B949" t="str">
        <v>L.B. Foster Company (NASDAQGS:FSTR)</v>
      </c>
      <c r="C949" t="str">
        <v>The PNC Financial Services Group, Inc. (NYSE:PNC)</v>
      </c>
      <c r="D949" t="str">
        <v>Nu Holdings Ltd. (NYSE:NU)</v>
      </c>
      <c r="E949" t="str">
        <v>Iovance Biotherapeutics, Inc. (NASDAQGM:IOVA)</v>
      </c>
      <c r="F949" t="str">
        <v>Clearfield, Inc. (NASDAQGM:CLFD)</v>
      </c>
      <c r="G949" t="str">
        <v>Toast, Inc. (NYSE:TOST)</v>
      </c>
      <c r="H949" t="str">
        <v>First National Corporation (NASDAQCM:FXNC)</v>
      </c>
      <c r="I949" t="str">
        <v>Silvercrest Asset Management Group Inc. (NASDAQGM:SAMG)</v>
      </c>
    </row>
    <row r="950" spans="1:9" x14ac:dyDescent="0.45">
      <c r="A950" t="str">
        <v>Penumbra, Inc. (NYSE:PEN)</v>
      </c>
      <c r="B950" t="str">
        <v>Landmark Bancorp, Inc. (NASDAQGM:LARK)</v>
      </c>
      <c r="C950" t="str">
        <v>The Progressive Corporation (NYSE:PGR)</v>
      </c>
      <c r="D950" t="str">
        <v>Nuveen Multi-Market Income Fund (NYSE:JMM)</v>
      </c>
      <c r="E950" t="str">
        <v>J.Jill, Inc. (NYSE:JILL)</v>
      </c>
      <c r="F950" t="str">
        <v>ClearPoint Neuro, Inc. (NASDAQCM:CLPT)</v>
      </c>
      <c r="G950" t="str">
        <v>TPG Inc. (NASDAQGS:TPG)</v>
      </c>
      <c r="H950" t="str">
        <v>First Seacoast Bancorp, Inc. (NASDAQCM:FSEA)</v>
      </c>
      <c r="I950" t="str">
        <v>Sirius XM Holdings Inc. (NASDAQGS:SIRI)</v>
      </c>
    </row>
    <row r="951" spans="1:9" x14ac:dyDescent="0.45">
      <c r="A951" t="str">
        <v>PepsiCo, Inc. (NASDAQGS:PEP)</v>
      </c>
      <c r="B951" t="str">
        <v>Lands' End, Inc. (NASDAQCM:LE)</v>
      </c>
      <c r="C951" t="str">
        <v>The Trade Desk, Inc. (NASDAQGM:TTD)</v>
      </c>
      <c r="D951" t="str">
        <v>NV5 Global, Inc. (NASDAQGS:NVEE)</v>
      </c>
      <c r="E951" t="str">
        <v>Jabil Inc. (NYSE:JBL)</v>
      </c>
      <c r="F951" t="str">
        <v>Consumer Portfolio Services, Inc. (NASDAQGM:CPSS)</v>
      </c>
      <c r="G951" t="str">
        <v>Tronox Holdings plc (NYSE:TROX)</v>
      </c>
      <c r="H951" t="str">
        <v>First Western Financial, Inc. (NASDAQGS:MYFW)</v>
      </c>
      <c r="I951" t="str">
        <v>SK Growth Opportunities Corporation (NASDAQGM:SKGR)</v>
      </c>
    </row>
    <row r="952" spans="1:9" x14ac:dyDescent="0.45">
      <c r="A952" t="str">
        <v>PG&amp;E Corporation (NYSE:PCG)</v>
      </c>
      <c r="B952" t="str">
        <v>Lear Corporation (NYSE:LEA)</v>
      </c>
      <c r="C952" t="str">
        <v>Toast, Inc. (NYSE:TOST)</v>
      </c>
      <c r="D952" t="str">
        <v>Okta, Inc. (NASDAQGS:OKTA)</v>
      </c>
      <c r="E952" t="str">
        <v>Jack in the Box Inc. (NASDAQGS:JACK)</v>
      </c>
      <c r="F952" t="str">
        <v>Copa Holdings, S.A. (NYSE:CPA)</v>
      </c>
      <c r="G952" t="str">
        <v>Trupanion, Inc. (NASDAQGM:TRUP)</v>
      </c>
      <c r="H952" t="str">
        <v>FLEX LNG Ltd. (NYSE:FLNG)</v>
      </c>
      <c r="I952" t="str">
        <v>SmartFinancial, Inc. (NYSE:SMBK)</v>
      </c>
    </row>
    <row r="953" spans="1:9" x14ac:dyDescent="0.45">
      <c r="A953" t="str">
        <v>Pinterest, Inc. (NYSE:PINS)</v>
      </c>
      <c r="B953" t="str">
        <v>LendingTree, Inc. (NASDAQGS:TREE)</v>
      </c>
      <c r="C953" t="str">
        <v>Toll Brothers, Inc. (NYSE:TOL)</v>
      </c>
      <c r="D953" t="str">
        <v>Old Point Financial Corporation (NASDAQCM:OPOF)</v>
      </c>
      <c r="E953" t="str">
        <v>John B. Sanfilippo &amp; Son, Inc. (NASDAQGS:JBSS)</v>
      </c>
      <c r="F953" t="str">
        <v>Core Scientific, Inc. (NASDAQGS:CORZ)</v>
      </c>
      <c r="G953" t="str">
        <v>Trustmark Corporation (NASDAQGS:TRMK)</v>
      </c>
      <c r="H953" t="str">
        <v>Forrester Research, Inc. (NASDAQGS:FORR)</v>
      </c>
      <c r="I953" t="str">
        <v>Sohu.com Limited (NASDAQGS:SOHU)</v>
      </c>
    </row>
    <row r="954" spans="1:9" x14ac:dyDescent="0.45">
      <c r="A954" t="str">
        <v>Playa Hotels &amp; Resorts N.V. (NASDAQGS:PLYA)</v>
      </c>
      <c r="B954" t="str">
        <v>Lennox International Inc. (NYSE:LII)</v>
      </c>
      <c r="C954" t="str">
        <v>TopBuild Corp. (NYSE:BLD)</v>
      </c>
      <c r="D954" t="str">
        <v>Olo Inc. (NYSE:OLO)</v>
      </c>
      <c r="E954" t="str">
        <v>John Bean Technologies Corporation (NYSE:JBT)</v>
      </c>
      <c r="F954" t="str">
        <v>Corpay, Inc. (NYSE:CPAY)</v>
      </c>
      <c r="G954" t="str">
        <v>TTM Technologies, Inc. (NASDAQGS:TTMI)</v>
      </c>
      <c r="H954" t="str">
        <v>Forum Energy Technologies, Inc. (NYSE:FET)</v>
      </c>
      <c r="I954" t="str">
        <v>Steven Madden, Ltd. (NASDAQGS:SHOO)</v>
      </c>
    </row>
    <row r="955" spans="1:9" x14ac:dyDescent="0.45">
      <c r="A955" t="str">
        <v>Playtika Holding Corp. (NASDAQGS:PLTK)</v>
      </c>
      <c r="B955" t="str">
        <v>Lesaka Technologies, Inc. (NASDAQGS:LSAK)</v>
      </c>
      <c r="C955" t="str">
        <v>TPG Inc. (NASDAQGS:TPG)</v>
      </c>
      <c r="D955" t="str">
        <v>ON Semiconductor Corporation (NASDAQGS:ON)</v>
      </c>
      <c r="E955" t="str">
        <v>Kenvue Inc. (NYSE:KVUE)</v>
      </c>
      <c r="F955" t="str">
        <v>Couchbase, Inc. (NASDAQGS:BASE)</v>
      </c>
      <c r="G955" t="str">
        <v>Twilio Inc. (NYSE:TWLO)</v>
      </c>
      <c r="H955" t="str">
        <v>Fox Factory Holding Corp. (NASDAQGS:FOXF)</v>
      </c>
      <c r="I955" t="str">
        <v>StoneCo Ltd. (NASDAQGS:STNE)</v>
      </c>
    </row>
    <row r="956" spans="1:9" x14ac:dyDescent="0.45">
      <c r="A956" t="str">
        <v>Plexus Corp. (NASDAQGS:PLXS)</v>
      </c>
      <c r="B956" t="str">
        <v>Levi Strauss &amp; Co. (NYSE:LEVI)</v>
      </c>
      <c r="C956" t="str">
        <v>Tradeweb Markets Inc. (NASDAQGS:TW)</v>
      </c>
      <c r="D956" t="str">
        <v>ONE Gas, Inc. (NYSE:OGS)</v>
      </c>
      <c r="E956" t="str">
        <v>Keurig Dr Pepper Inc. (NASDAQGS:KDP)</v>
      </c>
      <c r="F956" t="str">
        <v>Cracker Barrel Old Country Store, Inc. (NASDAQGS:CBRL)</v>
      </c>
      <c r="G956" t="str">
        <v>U.S. Physical Therapy, Inc. (NYSE:USPH)</v>
      </c>
      <c r="H956" t="str">
        <v>Franklin Resources, Inc. (NYSE:BEN)</v>
      </c>
      <c r="I956" t="str">
        <v>Summit Midstream Corporation (NYSE:SMC)</v>
      </c>
    </row>
    <row r="957" spans="1:9" x14ac:dyDescent="0.45">
      <c r="A957" t="str">
        <v>Portillo's Inc. (NASDAQGS:PTLO)</v>
      </c>
      <c r="B957" t="str">
        <v>Li Auto Inc. (NASDAQGS:LI)</v>
      </c>
      <c r="C957" t="str">
        <v>TriplePoint Venture Growth BDC Corp. (NYSE:TPVG)</v>
      </c>
      <c r="D957" t="str">
        <v>OneSpan Inc. (NASDAQCM:OSPN)</v>
      </c>
      <c r="E957" t="str">
        <v>Key Tronic Corporation (NASDAQGM:KTCC)</v>
      </c>
      <c r="F957" t="str">
        <v>Credit Acceptance Corporation (NASDAQGS:CACC)</v>
      </c>
      <c r="G957" t="str">
        <v>Uber Technologies, Inc. (NYSE:UBER)</v>
      </c>
      <c r="H957" t="str">
        <v>Freeport-McMoRan Inc. (NYSE:FCX)</v>
      </c>
      <c r="I957" t="str">
        <v>Summit State Bank (NASDAQGM:SSBI)</v>
      </c>
    </row>
    <row r="958" spans="1:9" x14ac:dyDescent="0.45">
      <c r="A958" t="str">
        <v>Portman Ridge Finance Corporation (NASDAQGS:PTMN)</v>
      </c>
      <c r="B958" t="str">
        <v>Lincoln Educational Services Corporation (NASDAQGS:LINC)</v>
      </c>
      <c r="C958" t="str">
        <v>Trupanion, Inc. (NASDAQGM:TRUP)</v>
      </c>
      <c r="D958" t="str">
        <v>Option Care Health, Inc. (NASDAQGS:OPCH)</v>
      </c>
      <c r="E958" t="str">
        <v>Kinder Morgan, Inc. (NYSE:KMI)</v>
      </c>
      <c r="F958" t="str">
        <v>Curbline Properties Corp. (NYSE:CURB)</v>
      </c>
      <c r="G958" t="str">
        <v>UiPath Inc. (NYSE:PATH)</v>
      </c>
      <c r="H958" t="str">
        <v>Frontline plc (NYSE:FRO)</v>
      </c>
      <c r="I958" t="str">
        <v>Sunstone Hotel Investors, Inc. (NYSE:SHO)</v>
      </c>
    </row>
    <row r="959" spans="1:9" x14ac:dyDescent="0.45">
      <c r="A959" t="str">
        <v>Powell Industries, Inc. (NASDAQGS:POWL)</v>
      </c>
      <c r="B959" t="str">
        <v>Linde plc (NASDAQGS:LIN)</v>
      </c>
      <c r="C959" t="str">
        <v>Trustmark Corporation (NASDAQGS:TRMK)</v>
      </c>
      <c r="D959" t="str">
        <v>Oracle Corporation (NYSE:ORCL)</v>
      </c>
      <c r="E959" t="str">
        <v>KKR &amp; Co. Inc. (NYSE:KKR)</v>
      </c>
      <c r="F959" t="str">
        <v>CVRx, Inc. (NASDAQGS:CVRX)</v>
      </c>
      <c r="G959" t="str">
        <v>UMH Properties, Inc. (NYSE:UMH)</v>
      </c>
      <c r="H959" t="str">
        <v>FTAI Aviation Ltd. (NASDAQGS:FTAI)</v>
      </c>
      <c r="I959" t="str">
        <v>Technology &amp; Telecommunication Acquisition Corporation (NASDAQGM:TETE)</v>
      </c>
    </row>
    <row r="960" spans="1:9" x14ac:dyDescent="0.45">
      <c r="A960" t="str">
        <v>Primega Group Holdings Limited (NASDAQCM:PGHL)</v>
      </c>
      <c r="B960" t="str">
        <v>LivaNova PLC (NASDAQGS:LIVN)</v>
      </c>
      <c r="C960" t="str">
        <v>TTM Technologies, Inc. (NASDAQGS:TTMI)</v>
      </c>
      <c r="D960" t="str">
        <v>Oscar Health, Inc. (NYSE:OSCR)</v>
      </c>
      <c r="E960" t="str">
        <v>Knife River Corporation (NYSE:KNF)</v>
      </c>
      <c r="F960" t="str">
        <v>Daily Journal Corporation (NASDAQCM:DJCO)</v>
      </c>
      <c r="G960" t="str">
        <v>Under Armour, Inc. (NYSE:UAA)</v>
      </c>
      <c r="H960" t="str">
        <v>Full Truck Alliance Co. Ltd. (NYSE:YMM)</v>
      </c>
      <c r="I960" t="str">
        <v>Teekay Corporation Ltd. (NYSE:TK)</v>
      </c>
    </row>
    <row r="961" spans="1:9" x14ac:dyDescent="0.45">
      <c r="A961" t="str">
        <v>Primoris Services Corporation (NYSE:PRIM)</v>
      </c>
      <c r="B961" t="str">
        <v>Live Nation Entertainment, Inc. (NYSE:LYV)</v>
      </c>
      <c r="C961" t="str">
        <v>Turning Point Brands, Inc. (NYSE:TPB)</v>
      </c>
      <c r="D961" t="str">
        <v>OUTFRONT Media Inc. (NYSE:OUT)</v>
      </c>
      <c r="E961" t="str">
        <v>Kronos Worldwide, Inc. (NYSE:KRO)</v>
      </c>
      <c r="F961" t="str">
        <v>Dana Incorporated (NYSE:DAN)</v>
      </c>
      <c r="G961" t="str">
        <v>Union Pacific Corporation (NYSE:UNP)</v>
      </c>
      <c r="H961" t="str">
        <v>FVCBankcorp, Inc. (NASDAQCM:FVCB)</v>
      </c>
      <c r="I961" t="str">
        <v>Teledyne Technologies Incorporated (NYSE:TDY)</v>
      </c>
    </row>
    <row r="962" spans="1:9" x14ac:dyDescent="0.45">
      <c r="A962" t="str">
        <v>PROG Holdings, Inc. (NYSE:PRG)</v>
      </c>
      <c r="B962" t="str">
        <v>Lockheed Martin Corporation (NYSE:LMT)</v>
      </c>
      <c r="C962" t="str">
        <v>Twilio Inc. (NYSE:TWLO)</v>
      </c>
      <c r="D962" t="str">
        <v>PACS Group, Inc. (NYSE:PACS)</v>
      </c>
      <c r="E962" t="str">
        <v>Ladder Capital Corp (NYSE:LADR)</v>
      </c>
      <c r="F962" t="str">
        <v>Darden Restaurants, Inc. (NYSE:DRI)</v>
      </c>
      <c r="G962" t="str">
        <v>United Airlines Holdings, Inc. (NASDAQGS:UAL)</v>
      </c>
      <c r="H962" t="str">
        <v>GATX Corporation (NYSE:GATX)</v>
      </c>
      <c r="I962" t="str">
        <v>Templeton Emerging Markets Fund (NYSE:EMF)</v>
      </c>
    </row>
    <row r="963" spans="1:9" x14ac:dyDescent="0.45">
      <c r="A963" t="str">
        <v>Progyny, Inc. (NASDAQGS:PGNY)</v>
      </c>
      <c r="B963" t="str">
        <v>Lowe's Companies, Inc. (NYSE:LOW)</v>
      </c>
      <c r="C963" t="str">
        <v>Uber Technologies, Inc. (NYSE:UBER)</v>
      </c>
      <c r="D963" t="str">
        <v>PagerDuty, Inc. (NYSE:PD)</v>
      </c>
      <c r="E963" t="str">
        <v>Las Vegas Sands Corp. (NYSE:LVS)</v>
      </c>
      <c r="F963" t="str">
        <v>Day One Biopharmaceuticals, Inc. (NASDAQGS:DAWN)</v>
      </c>
      <c r="G963" t="str">
        <v>United Bankshares, Inc. (NASDAQGS:UBSI)</v>
      </c>
      <c r="H963" t="str">
        <v>Ginkgo Bioworks Holdings, Inc. (NYSE:DNA)</v>
      </c>
      <c r="I963" t="str">
        <v>Textron Inc. (NYSE:TXT)</v>
      </c>
    </row>
    <row r="964" spans="1:9" x14ac:dyDescent="0.45">
      <c r="A964" t="str">
        <v>Provident Financial Holdings, Inc. (NASDAQGS:PROV)</v>
      </c>
      <c r="B964" t="str">
        <v>Lululemon Athletica Inc. (NASDAQGS:LULU)</v>
      </c>
      <c r="C964" t="str">
        <v>UiPath Inc. (NYSE:PATH)</v>
      </c>
      <c r="D964" t="str">
        <v>Papa John's International, Inc. (NASDAQGS:PZZA)</v>
      </c>
      <c r="E964" t="str">
        <v>LendingClub Corporation (NYSE:LC)</v>
      </c>
      <c r="F964" t="str">
        <v>Delek US Holdings, Inc. (NYSE:DK)</v>
      </c>
      <c r="G964" t="str">
        <v>United-Guardian, Inc. (NASDAQGM:UG)</v>
      </c>
      <c r="H964" t="str">
        <v>Glacier Bancorp, Inc. (NYSE:GBCI)</v>
      </c>
      <c r="I964" t="str">
        <v>The Bank of New York Mellon Corporation (NYSE:BK)</v>
      </c>
    </row>
    <row r="965" spans="1:9" x14ac:dyDescent="0.45">
      <c r="A965" t="str">
        <v>Provident Financial Services, Inc. (NYSE:PFS)</v>
      </c>
      <c r="B965" t="str">
        <v>LyondellBasell Industries N.V. (NYSE:LYB)</v>
      </c>
      <c r="C965" t="str">
        <v>UL Solutions Inc. (NYSE:ULS)</v>
      </c>
      <c r="D965" t="str">
        <v>Park Hotels &amp; Resorts Inc. (NYSE:PK)</v>
      </c>
      <c r="E965" t="str">
        <v>Liberty Energy Inc. (NYSE:LBRT)</v>
      </c>
      <c r="F965" t="str">
        <v>Diodes Incorporated (NASDAQGS:DIOD)</v>
      </c>
      <c r="G965" t="str">
        <v>Unity Software Inc. (NYSE:U)</v>
      </c>
      <c r="H965" t="str">
        <v>Gladstone Land Corporation (NASDAQGM:LAND)</v>
      </c>
      <c r="I965" t="str">
        <v>The First Bancorp, Inc. (NASDAQGS:FNLC)</v>
      </c>
    </row>
    <row r="966" spans="1:9" x14ac:dyDescent="0.45">
      <c r="A966" t="str">
        <v>Putnam Municipal Opportunities Trust (NYSE:PMO)</v>
      </c>
      <c r="B966" t="str">
        <v>Mach Natural Resources LP (NYSE:MNR)</v>
      </c>
      <c r="C966" t="str">
        <v>UMH Properties, Inc. (NYSE:UMH)</v>
      </c>
      <c r="D966" t="str">
        <v>Paycor HCM, Inc. (NASDAQGS:PYCR)</v>
      </c>
      <c r="E966" t="str">
        <v>Liberty Global Ltd. (NASDAQGS:LBTY.A)</v>
      </c>
      <c r="F966" t="str">
        <v>Dorchester Minerals, L.P. (NASDAQGS:DMLP)</v>
      </c>
      <c r="G966" t="str">
        <v>Universal Health Realty Income Trust (NYSE:UHT)</v>
      </c>
      <c r="H966" t="str">
        <v>Global Business Travel Group, Inc. (NYSE:GBTG)</v>
      </c>
      <c r="I966" t="str">
        <v>The Lovesac Company (NASDAQGM:LOVE)</v>
      </c>
    </row>
    <row r="967" spans="1:9" x14ac:dyDescent="0.45">
      <c r="A967" t="str">
        <v>PVH Corp. (NYSE:PVH)</v>
      </c>
      <c r="B967" t="str">
        <v>Madison Square Garden Sports Corp. (NYSE:MSGS)</v>
      </c>
      <c r="C967" t="str">
        <v>Under Armour, Inc. (NYSE:UAA)</v>
      </c>
      <c r="D967" t="str">
        <v>Paymentus Holdings, Inc. (NYSE:PAY)</v>
      </c>
      <c r="E967" t="str">
        <v>LifeMD, Inc. (NASDAQGM:LFMD)</v>
      </c>
      <c r="F967" t="str">
        <v>EchoStar Corporation (NASDAQGS:SATS)</v>
      </c>
      <c r="G967" t="str">
        <v>Unum Group (NYSE:UNM)</v>
      </c>
      <c r="H967" t="str">
        <v>Global-E Online Ltd. (NASDAQGS:GLBE)</v>
      </c>
      <c r="I967" t="str">
        <v>The ODP Corporation (NASDAQGS:ODP)</v>
      </c>
    </row>
    <row r="968" spans="1:9" x14ac:dyDescent="0.45">
      <c r="A968" t="str">
        <v>Qiagen N.V. (NYSE:QGEN)</v>
      </c>
      <c r="B968" t="str">
        <v>Manitex International, Inc. (NASDAQCM:MNTX)</v>
      </c>
      <c r="C968" t="str">
        <v>Union Pacific Corporation (NYSE:UNP)</v>
      </c>
      <c r="D968" t="str">
        <v>Payoneer Global Inc. (NASDAQGM:PAYO)</v>
      </c>
      <c r="E968" t="str">
        <v>Limbach Holdings, Inc. (NASDAQCM:LMB)</v>
      </c>
      <c r="F968" t="str">
        <v>Endeavor Group Holdings, Inc. (NYSE:EDR)</v>
      </c>
      <c r="G968" t="str">
        <v>Upstart Holdings, Inc. (NASDAQGS:UPST)</v>
      </c>
      <c r="H968" t="str">
        <v>Goldman Sachs BDC, Inc. (NYSE:GSBD)</v>
      </c>
      <c r="I968" t="str">
        <v>The Procter &amp; Gamble Company (NYSE:PG)</v>
      </c>
    </row>
    <row r="969" spans="1:9" x14ac:dyDescent="0.45">
      <c r="A969" t="str">
        <v>RadNet, Inc. (NASDAQGM:RDNT)</v>
      </c>
      <c r="B969" t="str">
        <v>Marsh &amp; McLennan Companies, Inc. (NYSE:MMC)</v>
      </c>
      <c r="C969" t="str">
        <v>United Airlines Holdings, Inc. (NASDAQGS:UAL)</v>
      </c>
      <c r="D969" t="str">
        <v>Peakstone Realty Trust (NYSE:PKST)</v>
      </c>
      <c r="E969" t="str">
        <v>Lincoln Electric Holdings, Inc. (NASDAQGS:LECO)</v>
      </c>
      <c r="F969" t="str">
        <v>Energy Recovery, Inc. (NASDAQGS:ERII)</v>
      </c>
      <c r="G969" t="str">
        <v>USA Compression Partners, LP (NYSE:USAC)</v>
      </c>
      <c r="H969" t="str">
        <v>Groupon, Inc. (NASDAQGS:GRPN)</v>
      </c>
      <c r="I969" t="str">
        <v>Titan Machinery Inc. (NASDAQGS:TITN)</v>
      </c>
    </row>
    <row r="970" spans="1:9" x14ac:dyDescent="0.45">
      <c r="A970" t="str">
        <v>Ralph Lauren Corporation (NYSE:RL)</v>
      </c>
      <c r="B970" t="str">
        <v>Masco Corporation (NYSE:MAS)</v>
      </c>
      <c r="C970" t="str">
        <v>United Bankshares, Inc. (NASDAQGS:UBSI)</v>
      </c>
      <c r="D970" t="str">
        <v>Peapack-Gladstone Financial Corporation (NASDAQGS:PGC)</v>
      </c>
      <c r="E970" t="str">
        <v>Lindsay Corporation (NYSE:LNN)</v>
      </c>
      <c r="F970" t="str">
        <v>Energy Services of America Corporation (NASDAQCM:ESOA)</v>
      </c>
      <c r="G970" t="str">
        <v>Utah Medical Products, Inc. (NASDAQGS:UTMD)</v>
      </c>
      <c r="H970" t="str">
        <v>Guess?, Inc. (NYSE:GES)</v>
      </c>
      <c r="I970" t="str">
        <v>Trex Company, Inc. (NYSE:TREX)</v>
      </c>
    </row>
    <row r="971" spans="1:9" x14ac:dyDescent="0.45">
      <c r="A971" t="str">
        <v>Range Resources Corporation (NYSE:RRC)</v>
      </c>
      <c r="B971" t="str">
        <v>MasTec, Inc. (NYSE:MTZ)</v>
      </c>
      <c r="C971" t="str">
        <v>United Parks &amp; Resorts Inc. (NYSE:PRKS)</v>
      </c>
      <c r="D971" t="str">
        <v>Pediatrix Medical Group, Inc. (NYSE:MD)</v>
      </c>
      <c r="E971" t="str">
        <v>Littelfuse, Inc. (NASDAQGS:LFUS)</v>
      </c>
      <c r="F971" t="str">
        <v>Euroseas Ltd. (NASDAQCM:ESEA)</v>
      </c>
      <c r="G971" t="str">
        <v>Valaris Limited (NYSE:VAL)</v>
      </c>
      <c r="H971" t="str">
        <v>Gulfport Energy Corporation (NYSE:GPOR)</v>
      </c>
      <c r="I971" t="str">
        <v>TriCo Bancshares (NASDAQGS:TCBK)</v>
      </c>
    </row>
    <row r="972" spans="1:9" x14ac:dyDescent="0.45">
      <c r="A972" t="str">
        <v>Ranger Energy Services, Inc. (NYSE:RNGR)</v>
      </c>
      <c r="B972" t="str">
        <v>Mastercard Incorporated (NYSE:MA)</v>
      </c>
      <c r="C972" t="str">
        <v>United-Guardian, Inc. (NASDAQGM:UG)</v>
      </c>
      <c r="D972" t="str">
        <v>Peloton Interactive, Inc. (NASDAQGS:PTON)</v>
      </c>
      <c r="E972" t="str">
        <v>LKQ Corporation (NASDAQGS:LKQ)</v>
      </c>
      <c r="F972" t="str">
        <v>Exelon Corporation (NASDAQGS:EXC)</v>
      </c>
      <c r="G972" t="str">
        <v>VEON Ltd. (NASDAQCM:VEON)</v>
      </c>
      <c r="H972" t="str">
        <v>H.B. Fuller Company (NYSE:FUL)</v>
      </c>
      <c r="I972" t="str">
        <v>UGI Corporation (NYSE:UGI)</v>
      </c>
    </row>
    <row r="973" spans="1:9" x14ac:dyDescent="0.45">
      <c r="A973" t="str">
        <v>RB Global, Inc. (NYSE:RBA)</v>
      </c>
      <c r="B973" t="str">
        <v>Materialise NV (NASDAQGS:MTLS)</v>
      </c>
      <c r="C973" t="str">
        <v>UnitedHealth Group Incorporated (NYSE:UNH)</v>
      </c>
      <c r="D973" t="str">
        <v>Penumbra, Inc. (NYSE:PEN)</v>
      </c>
      <c r="E973" t="str">
        <v>Louisiana-Pacific Corporation (NYSE:LPX)</v>
      </c>
      <c r="F973" t="str">
        <v>Exponent, Inc. (NASDAQGS:EXPO)</v>
      </c>
      <c r="G973" t="str">
        <v>Veracyte, Inc. (NASDAQGM:VCYT)</v>
      </c>
      <c r="H973" t="str">
        <v>Hamilton Insurance Group, Ltd. (NYSE:HG)</v>
      </c>
      <c r="I973" t="str">
        <v>Ulta Beauty, Inc. (NASDAQGS:ULTA)</v>
      </c>
    </row>
    <row r="974" spans="1:9" x14ac:dyDescent="0.45">
      <c r="A974" t="str">
        <v>Realty Income Corporation (NYSE:O)</v>
      </c>
      <c r="B974" t="str">
        <v>Mativ Holdings, Inc. (NYSE:MATV)</v>
      </c>
      <c r="C974" t="str">
        <v>Unity Software Inc. (NYSE:U)</v>
      </c>
      <c r="D974" t="str">
        <v>PepsiCo, Inc. (NASDAQGS:PEP)</v>
      </c>
      <c r="E974" t="str">
        <v>Lumen Technologies, Inc. (NYSE:LUMN)</v>
      </c>
      <c r="F974" t="str">
        <v>Fidus Investment Corporation (NASDAQGS:FDUS)</v>
      </c>
      <c r="G974" t="str">
        <v>Veralto Corporation (NYSE:VLTO)</v>
      </c>
      <c r="H974" t="str">
        <v>HCI Group, Inc. (NYSE:HCI)</v>
      </c>
      <c r="I974" t="str">
        <v>Viavi Solutions Inc. (NASDAQGS:VIAV)</v>
      </c>
    </row>
    <row r="975" spans="1:9" x14ac:dyDescent="0.45">
      <c r="A975" t="str">
        <v>Red River Bancshares, Inc. (NASDAQGS:RRBI)</v>
      </c>
      <c r="B975" t="str">
        <v>McCormick &amp; Company, Incorporated (NYSE:MKC)</v>
      </c>
      <c r="C975" t="str">
        <v>Universal Health Realty Income Trust (NYSE:UHT)</v>
      </c>
      <c r="D975" t="str">
        <v>PG&amp;E Corporation (NYSE:PCG)</v>
      </c>
      <c r="E975" t="str">
        <v>M/I Homes, Inc. (NYSE:MHO)</v>
      </c>
      <c r="F975" t="str">
        <v>Finance of America Companies Inc. (NYSE:FOA)</v>
      </c>
      <c r="G975" t="str">
        <v>Vertex, Inc. (NASDAQGM:VERX)</v>
      </c>
      <c r="H975" t="str">
        <v>Healthcare Realty Trust Incorporated (NYSE:HR)</v>
      </c>
      <c r="I975" t="str">
        <v>Voya Financial, Inc. (NYSE:VOYA)</v>
      </c>
    </row>
    <row r="976" spans="1:9" x14ac:dyDescent="0.45">
      <c r="A976" t="str">
        <v>Regency Centers Corporation (NASDAQGS:REG)</v>
      </c>
      <c r="B976" t="str">
        <v>McEwen Mining Inc. (NYSE:MUX)</v>
      </c>
      <c r="C976" t="str">
        <v>Unum Group (NYSE:UNM)</v>
      </c>
      <c r="D976" t="str">
        <v>Pinterest, Inc. (NYSE:PINS)</v>
      </c>
      <c r="E976" t="str">
        <v>MainStreet Bancshares, Inc. (NASDAQCM:MNSB)</v>
      </c>
      <c r="F976" t="str">
        <v>Foot Locker, Inc. (NYSE:FL)</v>
      </c>
      <c r="G976" t="str">
        <v>VICI Properties Inc. (NYSE:VICI)</v>
      </c>
      <c r="H976" t="str">
        <v>Heartland Express, Inc. (NASDAQGS:HTLD)</v>
      </c>
      <c r="I976" t="str">
        <v>Wabash National Corporation (NYSE:WNC)</v>
      </c>
    </row>
    <row r="977" spans="1:9" x14ac:dyDescent="0.45">
      <c r="A977" t="str">
        <v>ReNew Energy Global Plc (NASDAQGS:RNW)</v>
      </c>
      <c r="B977" t="str">
        <v>Medalist Diversified REIT, Inc. (NASDAQCM:MDRR)</v>
      </c>
      <c r="C977" t="str">
        <v>Upstart Holdings, Inc. (NASDAQGS:UPST)</v>
      </c>
      <c r="D977" t="str">
        <v>Playa Hotels &amp; Resorts N.V. (NASDAQGS:PLYA)</v>
      </c>
      <c r="E977" t="str">
        <v>Manchester United plc (NYSE:MANU)</v>
      </c>
      <c r="F977" t="str">
        <v>Four Seasons Education (Cayman) Inc. (NYSE:FEDU)</v>
      </c>
      <c r="G977" t="str">
        <v>Victoria's Secret &amp; Co. (NYSE:VSCO)</v>
      </c>
      <c r="H977" t="str">
        <v>Hess Corporation (NYSE:HES)</v>
      </c>
      <c r="I977" t="str">
        <v>Webster Financial Corporation (NYSE:WBS)</v>
      </c>
    </row>
    <row r="978" spans="1:9" x14ac:dyDescent="0.45">
      <c r="A978" t="str">
        <v>Republic Bancorp, Inc. (NASDAQGS:RBCA.A)</v>
      </c>
      <c r="B978" t="str">
        <v>Mercury Systems, Inc. (NASDAQGS:MRCY)</v>
      </c>
      <c r="C978" t="str">
        <v>Valaris Limited (NYSE:VAL)</v>
      </c>
      <c r="D978" t="str">
        <v>Playtika Holding Corp. (NASDAQGS:PLTK)</v>
      </c>
      <c r="E978" t="str">
        <v>Mannatech, Incorporated (NASDAQCM:MTEX)</v>
      </c>
      <c r="F978" t="str">
        <v>Genesco Inc. (NYSE:GCO)</v>
      </c>
      <c r="G978" t="str">
        <v>Viking Holdings Ltd (NYSE:VIK)</v>
      </c>
      <c r="H978" t="str">
        <v>Hovnanian Enterprises, Inc. (NYSE:HOV)</v>
      </c>
      <c r="I978" t="str">
        <v>West Bancorporation, Inc. (NASDAQGS:WTBA)</v>
      </c>
    </row>
    <row r="979" spans="1:9" x14ac:dyDescent="0.45">
      <c r="A979" t="str">
        <v>Resideo Technologies, Inc. (NYSE:REZI)</v>
      </c>
      <c r="B979" t="str">
        <v>Merit Medical Systems, Inc. (NASDAQGS:MMSI)</v>
      </c>
      <c r="C979" t="str">
        <v>VEON Ltd. (NASDAQCM:VEON)</v>
      </c>
      <c r="D979" t="str">
        <v>Portillo's Inc. (NASDAQGS:PTLO)</v>
      </c>
      <c r="E979" t="str">
        <v>Match Group, Inc. (NASDAQGS:MTCH)</v>
      </c>
      <c r="F979" t="str">
        <v>GitLab Inc. (NASDAQGS:GTLB)</v>
      </c>
      <c r="G979" t="str">
        <v>Vimeo, Inc. (NASDAQGS:VMEO)</v>
      </c>
      <c r="H979" t="str">
        <v>Huntsman Corporation (NYSE:HUN)</v>
      </c>
      <c r="I979" t="str">
        <v>Western Alliance Bancorporation (NYSE:WAL)</v>
      </c>
    </row>
    <row r="980" spans="1:9" x14ac:dyDescent="0.45">
      <c r="A980" t="str">
        <v>Reynolds Consumer Products Inc. (NASDAQGS:REYN)</v>
      </c>
      <c r="B980" t="str">
        <v>Methode Electronics, Inc. (NYSE:MEI)</v>
      </c>
      <c r="C980" t="str">
        <v>Veracyte, Inc. (NASDAQGM:VCYT)</v>
      </c>
      <c r="D980" t="str">
        <v>Portman Ridge Finance Corporation (NASDAQGS:PTMN)</v>
      </c>
      <c r="E980" t="str">
        <v>McDonald's Corporation (NYSE:MCD)</v>
      </c>
      <c r="F980" t="str">
        <v>Global Industrial Company (NYSE:GIC)</v>
      </c>
      <c r="G980" t="str">
        <v>Vital Energy, Inc. (NYSE:VTLE)</v>
      </c>
      <c r="H980" t="str">
        <v>ICU Medical, Inc. (NASDAQGS:ICUI)</v>
      </c>
      <c r="I980" t="str">
        <v>Weyerhaeuser Company (NYSE:WY)</v>
      </c>
    </row>
    <row r="981" spans="1:9" x14ac:dyDescent="0.45">
      <c r="A981" t="str">
        <v>Richardson Electronics, Ltd. (NASDAQGS:RELL)</v>
      </c>
      <c r="B981" t="str">
        <v>MFS Charter Income Trust (NYSE:MCR)</v>
      </c>
      <c r="C981" t="str">
        <v>Vertex, Inc. (NASDAQGM:VERX)</v>
      </c>
      <c r="D981" t="str">
        <v>PowerFleet, Inc. (NASDAQGM:AIOT)</v>
      </c>
      <c r="E981" t="str">
        <v>MDU Resources Group, Inc. (NYSE:MDU)</v>
      </c>
      <c r="F981" t="str">
        <v>Global Ship Lease, Inc. (NYSE:GSL)</v>
      </c>
      <c r="G981" t="str">
        <v>Vitesse Energy, Inc. (NYSE:VTS)</v>
      </c>
      <c r="H981" t="str">
        <v>Immatics N.V. (NASDAQCM:IMTX)</v>
      </c>
      <c r="I981" t="str">
        <v>Where Food Comes From, Inc. (NASDAQCM:WFCF)</v>
      </c>
    </row>
    <row r="982" spans="1:9" x14ac:dyDescent="0.45">
      <c r="A982" t="str">
        <v>Rockwell Automation, Inc. (NYSE:ROK)</v>
      </c>
      <c r="B982" t="str">
        <v>MGM Resorts International (NYSE:MGM)</v>
      </c>
      <c r="C982" t="str">
        <v>VICI Properties Inc. (NYSE:VICI)</v>
      </c>
      <c r="D982" t="str">
        <v>Primega Group Holdings Limited (NASDAQCM:PGHL)</v>
      </c>
      <c r="E982" t="str">
        <v>Melco Resorts &amp; Entertainment Limited (NASDAQGS:MLCO)</v>
      </c>
      <c r="F982" t="str">
        <v>GlobalFoundries Inc. (NASDAQGS:GFS)</v>
      </c>
      <c r="G982" t="str">
        <v>Vulcan Materials Company (NYSE:VMC)</v>
      </c>
      <c r="H982" t="str">
        <v>InnovAge Holding Corp. (NASDAQGS:INNV)</v>
      </c>
      <c r="I982" t="str">
        <v>Willis Towers Watson Public Limited Company (NASDAQGS:WTW)</v>
      </c>
    </row>
    <row r="983" spans="1:9" x14ac:dyDescent="0.45">
      <c r="A983" t="str">
        <v>Rush Enterprises, Inc. (NASDAQGS:RUSH.A)</v>
      </c>
      <c r="B983" t="str">
        <v>Middlesex Water Company (NASDAQGS:MSEX)</v>
      </c>
      <c r="C983" t="str">
        <v>Victoria's Secret &amp; Co. (NYSE:VSCO)</v>
      </c>
      <c r="D983" t="str">
        <v>Primoris Services Corporation (NYSE:PRIM)</v>
      </c>
      <c r="E983" t="str">
        <v>Merck &amp; Co., Inc. (NYSE:MRK)</v>
      </c>
      <c r="F983" t="str">
        <v>Golar LNG Limited (NASDAQGS:GLNG)</v>
      </c>
      <c r="G983" t="str">
        <v>Washington Trust Bancorp, Inc. (NASDAQGS:WASH)</v>
      </c>
      <c r="H983" t="str">
        <v>Inogen, Inc. (NASDAQGS:INGN)</v>
      </c>
      <c r="I983" t="str">
        <v>Winnebago Industries, Inc. (NYSE:WGO)</v>
      </c>
    </row>
    <row r="984" spans="1:9" x14ac:dyDescent="0.45">
      <c r="A984" t="str">
        <v>Ryman Hospitality Properties, Inc. (NYSE:RHP)</v>
      </c>
      <c r="B984" t="str">
        <v>Midland States Bancorp, Inc. (NASDAQGS:MSBI)</v>
      </c>
      <c r="C984" t="str">
        <v>Viemed Healthcare, Inc. (NASDAQCM:VMD)</v>
      </c>
      <c r="D984" t="str">
        <v>Procore Technologies, Inc. (NYSE:PCOR)</v>
      </c>
      <c r="E984" t="str">
        <v>Mesa Laboratories, Inc. (NASDAQGS:MLAB)</v>
      </c>
      <c r="F984" t="str">
        <v>Greystone Housing Impact Investors LP (NYSE:GHI)</v>
      </c>
      <c r="G984" t="str">
        <v>Waste Connections, Inc. (NYSE:WCN)</v>
      </c>
      <c r="H984" t="str">
        <v>Integra LifeSciences Holdings Corporation (NASDAQGS:IART)</v>
      </c>
      <c r="I984" t="str">
        <v>ZipRecruiter, Inc. (NYSE:ZIP)</v>
      </c>
    </row>
    <row r="985" spans="1:9" x14ac:dyDescent="0.45">
      <c r="A985" t="str">
        <v>Sabra Health Care REIT, Inc. (NASDAQGS:SBRA)</v>
      </c>
      <c r="B985" t="str">
        <v>Miller Industries, Inc. (NYSE:MLR)</v>
      </c>
      <c r="C985" t="str">
        <v>Viking Holdings Ltd (NYSE:VIK)</v>
      </c>
      <c r="D985" t="str">
        <v>Progyny, Inc. (NASDAQGS:PGNY)</v>
      </c>
      <c r="E985" t="str">
        <v>MFA Financial, Inc. (NYSE:MFA)</v>
      </c>
      <c r="F985" t="str">
        <v>Guardian Pharmacy Services, Inc. (NYSE:GRDN)</v>
      </c>
      <c r="G985" t="str">
        <v>Waste Management, Inc. (NYSE:WM)</v>
      </c>
      <c r="H985" t="str">
        <v>Intrepid Potash, Inc. (NYSE:IPI)</v>
      </c>
      <c r="I985" t="str">
        <v>ZTO Express (Cayman) Inc. (NYSE:ZTO)</v>
      </c>
    </row>
    <row r="986" spans="1:9" x14ac:dyDescent="0.45">
      <c r="A986" t="str">
        <v>Safety Insurance Group, Inc. (NASDAQGS:SAFT)</v>
      </c>
      <c r="B986" t="str">
        <v>Mister Car Wash, Inc. (NYSE:MCW)</v>
      </c>
      <c r="C986" t="str">
        <v>Vital Energy, Inc. (NYSE:VTLE)</v>
      </c>
      <c r="D986" t="str">
        <v>PROS Holdings, Inc. (NYSE:PRO)</v>
      </c>
      <c r="E986" t="str">
        <v>MGIC Investment Corporation (NYSE:MTG)</v>
      </c>
      <c r="F986" t="str">
        <v>Hawaiian Electric Industries, Inc. (NYSE:HE)</v>
      </c>
      <c r="G986" t="str">
        <v>Waters Corporation (NYSE:WAT)</v>
      </c>
      <c r="H986" t="str">
        <v>Invesco Ltd. (NYSE:IVZ)</v>
      </c>
      <c r="I986" t="str">
        <v>3M Company (NYSE:MMM)</v>
      </c>
    </row>
    <row r="987" spans="1:9" x14ac:dyDescent="0.45">
      <c r="A987" t="str">
        <v>Samfine Creation Holdings Group Limited (NASDAQCM:SFHG)</v>
      </c>
      <c r="B987" t="str">
        <v>Mistras Group, Inc. (NYSE:MG)</v>
      </c>
      <c r="C987" t="str">
        <v>Vitesse Energy, Inc. (NYSE:VTS)</v>
      </c>
      <c r="D987" t="str">
        <v>Provident Financial Services, Inc. (NYSE:PFS)</v>
      </c>
      <c r="E987" t="str">
        <v>Mid-America Apartment Communities, Inc. (NYSE:MAA)</v>
      </c>
      <c r="F987" t="str">
        <v>Health Catalyst, Inc. (NASDAQGS:HCAT)</v>
      </c>
      <c r="G987" t="str">
        <v>Wayfair Inc. (NYSE:W)</v>
      </c>
      <c r="H987" t="str">
        <v>Iovance Biotherapeutics, Inc. (NASDAQGM:IOVA)</v>
      </c>
      <c r="I987" t="str">
        <v>Allegro MicroSystems, Inc. (NASDAQGS:ALGM)</v>
      </c>
    </row>
    <row r="988" spans="1:9" x14ac:dyDescent="0.45">
      <c r="A988" t="str">
        <v>Schlumberger Limited (NYSE:SLB)</v>
      </c>
      <c r="B988" t="str">
        <v>Modiv Industrial, Inc. (NYSE:MDV)</v>
      </c>
      <c r="C988" t="str">
        <v>Washington Trust Bancorp, Inc. (NASDAQGS:WASH)</v>
      </c>
      <c r="D988" t="str">
        <v>Putnam Municipal Opportunities Trust (NYSE:PMO)</v>
      </c>
      <c r="E988" t="str">
        <v>Middlefield Banc Corp. (NASDAQCM:MBCN)</v>
      </c>
      <c r="F988" t="str">
        <v>Honeywell International Inc. (NASDAQGS:HON)</v>
      </c>
      <c r="G988" t="str">
        <v>Western Asset Inflation-Linked Income Fund (NYSE:WIA)</v>
      </c>
      <c r="H988" t="str">
        <v>iShares Trust - iShares Morningstar Mid-Cap Value ETF (NASDAQGM:IMCV)</v>
      </c>
      <c r="I988" t="str">
        <v>American International Group, Inc. (NYSE:AIG)</v>
      </c>
    </row>
    <row r="989" spans="1:9" x14ac:dyDescent="0.45">
      <c r="A989" t="str">
        <v>Schneider National, Inc. (NYSE:SNDR)</v>
      </c>
      <c r="B989" t="str">
        <v>Mohawk Industries, Inc. (NYSE:MHK)</v>
      </c>
      <c r="C989" t="str">
        <v>Waste Connections, Inc. (NYSE:WCN)</v>
      </c>
      <c r="D989" t="str">
        <v>PVH Corp. (NYSE:PVH)</v>
      </c>
      <c r="E989" t="str">
        <v>Mirion Technologies, Inc. (NYSE:MIR)</v>
      </c>
      <c r="F989" t="str">
        <v>Hyster-Yale, Inc. (NYSE:HY)</v>
      </c>
      <c r="G989" t="str">
        <v>Western Asset Inflation-Linked Opportunities &amp; Income Fund (NYSE:WIW)</v>
      </c>
      <c r="H989" t="str">
        <v>John B. Sanfilippo &amp; Son, Inc. (NASDAQGS:JBSS)</v>
      </c>
      <c r="I989" t="str">
        <v>Apartment Investment and Management Company (NYSE:AIV)</v>
      </c>
    </row>
    <row r="990" spans="1:9" x14ac:dyDescent="0.45">
      <c r="A990" t="str">
        <v>Seagate Technology Holdings plc (NASDAQGS:STX)</v>
      </c>
      <c r="B990" t="str">
        <v>Molina Healthcare, Inc. (NYSE:MOH)</v>
      </c>
      <c r="C990" t="str">
        <v>Waste Management, Inc. (NYSE:WM)</v>
      </c>
      <c r="D990" t="str">
        <v>Qiagen N.V. (NYSE:QGEN)</v>
      </c>
      <c r="E990" t="str">
        <v>Modine Manufacturing Company (NYSE:MOD)</v>
      </c>
      <c r="F990" t="str">
        <v>Innovative Eyewear, Inc. (NASDAQCM:LUCY)</v>
      </c>
      <c r="G990" t="str">
        <v>Western New England Bancorp, Inc. (NASDAQGS:WNEB)</v>
      </c>
      <c r="H990" t="str">
        <v>John Hancock Financial Opportunities Fund (NYSE:BTO)</v>
      </c>
      <c r="I990" t="str">
        <v>ASA Gold and Precious Metals Limited (NYSE:ASA)</v>
      </c>
    </row>
    <row r="991" spans="1:9" x14ac:dyDescent="0.45">
      <c r="A991" t="str">
        <v>Sensus Healthcare, Inc. (NASDAQCM:SRTS)</v>
      </c>
      <c r="B991" t="str">
        <v>Molson Coors Beverage Company (NYSE:TAP)</v>
      </c>
      <c r="C991" t="str">
        <v>Waters Corporation (NYSE:WAT)</v>
      </c>
      <c r="D991" t="str">
        <v>RadNet, Inc. (NASDAQGM:RDNT)</v>
      </c>
      <c r="E991" t="str">
        <v>Monro, Inc. (NASDAQGS:MNRO)</v>
      </c>
      <c r="F991" t="str">
        <v>Innovex International, Inc. (NYSE:INVX)</v>
      </c>
      <c r="G991" t="str">
        <v>Westlake Chemical Partners LP (NYSE:WLKP)</v>
      </c>
      <c r="H991" t="str">
        <v>John Hancock Income Securities Trust (NYSE:JHS)</v>
      </c>
      <c r="I991" t="str">
        <v>Associated Capital Group, Inc. (NYSE:AC)</v>
      </c>
    </row>
    <row r="992" spans="1:9" x14ac:dyDescent="0.45">
      <c r="A992" t="str">
        <v>Sezzle Inc. (NASDAQCM:SEZL)</v>
      </c>
      <c r="B992" t="str">
        <v>MSCI Inc. (NYSE:MSCI)</v>
      </c>
      <c r="C992" t="str">
        <v>Waterstone Financial, Inc. (NASDAQGS:WSBF)</v>
      </c>
      <c r="D992" t="str">
        <v>Ralph Lauren Corporation (NYSE:RL)</v>
      </c>
      <c r="E992" t="str">
        <v>Moog Inc. (NYSE:MOG.A)</v>
      </c>
      <c r="F992" t="str">
        <v>Insmed Incorporated (NASDAQGS:INSM)</v>
      </c>
      <c r="G992" t="str">
        <v>White Mountains Insurance Group, Ltd. (NYSE:WTM)</v>
      </c>
      <c r="H992" t="str">
        <v>John Hancock Preferred Income Fund III (NYSE:HPS)</v>
      </c>
      <c r="I992" t="str">
        <v>Bassett Furniture Industries, Incorporated (NASDAQGS:BSET)</v>
      </c>
    </row>
    <row r="993" spans="1:9" x14ac:dyDescent="0.45">
      <c r="A993" t="str">
        <v>Shake Shack Inc. (NYSE:SHAK)</v>
      </c>
      <c r="B993" t="str">
        <v>Nabors Industries Ltd. (NYSE:NBR)</v>
      </c>
      <c r="C993" t="str">
        <v>Wayfair Inc. (NYSE:W)</v>
      </c>
      <c r="D993" t="str">
        <v>Range Resources Corporation (NYSE:RRC)</v>
      </c>
      <c r="E993" t="str">
        <v>Mueller Water Products, Inc. (NYSE:MWA)</v>
      </c>
      <c r="F993" t="str">
        <v>InterDigital, Inc. (NASDAQGS:IDCC)</v>
      </c>
      <c r="G993" t="str">
        <v>Willdan Group, Inc. (NASDAQGM:WLDN)</v>
      </c>
      <c r="H993" t="str">
        <v>John Hancock Premium Dividend Fund (NYSE:PDT)</v>
      </c>
      <c r="I993" t="str">
        <v>Bayview Acquisition Corp (NASDAQGM:BAYA)</v>
      </c>
    </row>
    <row r="994" spans="1:9" x14ac:dyDescent="0.45">
      <c r="A994" t="str">
        <v>Shore Bancshares, Inc. (NASDAQGS:SHBI)</v>
      </c>
      <c r="B994" t="str">
        <v>National CineMedia, Inc. (NASDAQGS:NCMI)</v>
      </c>
      <c r="C994" t="str">
        <v>WD-40 Company (NASDAQGS:WDFC)</v>
      </c>
      <c r="D994" t="str">
        <v>Ranger Energy Services, Inc. (NYSE:RNGR)</v>
      </c>
      <c r="E994" t="str">
        <v>NCR Voyix Corporation (NYSE:VYX)</v>
      </c>
      <c r="F994" t="str">
        <v>International Game Technology PLC (NYSE:IGT)</v>
      </c>
      <c r="G994" t="str">
        <v>Winmark Corporation (NASDAQGM:WINA)</v>
      </c>
      <c r="H994" t="str">
        <v>John Hancock Tax-Advantaged Dividend Income Fund (NYSE:HTD)</v>
      </c>
      <c r="I994" t="str">
        <v>bleuacacia ltd (NASDAQCM:BLEU)</v>
      </c>
    </row>
    <row r="995" spans="1:9" x14ac:dyDescent="0.45">
      <c r="A995" t="str">
        <v>SJW Group (NASDAQGS:SJW)</v>
      </c>
      <c r="B995" t="str">
        <v>National Fuel Gas Company (NYSE:NFG)</v>
      </c>
      <c r="C995" t="str">
        <v>Western Asset Inflation-Linked Income Fund (NYSE:WIA)</v>
      </c>
      <c r="D995" t="str">
        <v>RB Global, Inc. (NYSE:RBA)</v>
      </c>
      <c r="E995" t="str">
        <v>Nelnet, Inc. (NYSE:NNI)</v>
      </c>
      <c r="F995" t="str">
        <v>Interparfums, Inc. (NASDAQGS:IPAR)</v>
      </c>
      <c r="G995" t="str">
        <v>WisdomTree, Inc. (NYSE:WT)</v>
      </c>
      <c r="H995" t="str">
        <v>JPMorgan Chase &amp; Co. (NYSE:JPM)</v>
      </c>
      <c r="I995" t="str">
        <v>Blue Foundry Bancorp (NASDAQGS:BLFY)</v>
      </c>
    </row>
    <row r="996" spans="1:9" x14ac:dyDescent="0.45">
      <c r="A996" t="str">
        <v>SLR Investment Corp. (NASDAQGS:SLRC)</v>
      </c>
      <c r="B996" t="str">
        <v>Natural Grocers by Vitamin Cottage, Inc. (NYSE:NGVC)</v>
      </c>
      <c r="C996" t="str">
        <v>Western Asset Inflation-Linked Opportunities &amp; Income Fund (NYSE:WIW)</v>
      </c>
      <c r="D996" t="str">
        <v>Realty Income Corporation (NYSE:O)</v>
      </c>
      <c r="E996" t="str">
        <v>Net Lease Office Properties (NYSE:NLOP)</v>
      </c>
      <c r="F996" t="str">
        <v>Investcorp Europe Acquisition Corp I (NASDAQGM:IVCB)</v>
      </c>
      <c r="G996" t="str">
        <v>Wix.com Ltd. (NASDAQGS:WIX)</v>
      </c>
      <c r="H996" t="str">
        <v>KE Holdings Inc. (NYSE:BEKE)</v>
      </c>
      <c r="I996" t="str">
        <v>Bogota Financial Corp. (NASDAQCM:BSBK)</v>
      </c>
    </row>
    <row r="997" spans="1:9" x14ac:dyDescent="0.45">
      <c r="A997" t="str">
        <v>Snap-on Incorporated (NYSE:SNA)</v>
      </c>
      <c r="B997" t="str">
        <v>Nature's Sunshine Products, Inc. (NASDAQCM:NATR)</v>
      </c>
      <c r="C997" t="str">
        <v>Westlake Chemical Partners LP (NYSE:WLKP)</v>
      </c>
      <c r="D997" t="str">
        <v>Red River Bancshares, Inc. (NASDAQGS:RRBI)</v>
      </c>
      <c r="E997" t="str">
        <v>NeuroPace, Inc. (NASDAQGM:NPCE)</v>
      </c>
      <c r="F997" t="str">
        <v>Ionis Pharmaceuticals, Inc. (NASDAQGS:IONS)</v>
      </c>
      <c r="G997" t="str">
        <v>WNS (Holdings) Limited (NYSE:WNS)</v>
      </c>
      <c r="H997" t="str">
        <v>Kiniksa Pharmaceuticals International, plc (NASDAQGS:KNSA)</v>
      </c>
      <c r="I997" t="str">
        <v>Bukit Jalil Global Acquisition 1 Ltd (NASDAQCM:BUJA)</v>
      </c>
    </row>
    <row r="998" spans="1:9" x14ac:dyDescent="0.45">
      <c r="A998" t="str">
        <v>South Plains Financial, Inc. (NASDAQGS:SPFI)</v>
      </c>
      <c r="B998" t="str">
        <v>Navient Corporation (NASDAQGS:NAVI)</v>
      </c>
      <c r="C998" t="str">
        <v>White Mountains Insurance Group, Ltd. (NYSE:WTM)</v>
      </c>
      <c r="D998" t="str">
        <v>Regency Centers Corporation (NASDAQGS:REG)</v>
      </c>
      <c r="E998" t="str">
        <v>Newmark Group, Inc. (NASDAQGS:NMRK)</v>
      </c>
      <c r="F998" t="str">
        <v>iShares Trust - iShares Preferred and Income Securities ETF (NASDAQGM:PFF)</v>
      </c>
      <c r="G998" t="str">
        <v>WSFS Financial Corporation (NASDAQGS:WSFS)</v>
      </c>
      <c r="H998" t="str">
        <v>KKR &amp; Co. Inc. (NYSE:KKR)</v>
      </c>
      <c r="I998" t="str">
        <v>Cass Information Systems, Inc. (NASDAQGS:CASS)</v>
      </c>
    </row>
    <row r="999" spans="1:9" x14ac:dyDescent="0.45">
      <c r="A999" t="str">
        <v>Southern First Bancshares, Inc. (NASDAQGM:SFST)</v>
      </c>
      <c r="B999" t="str">
        <v>Navios Maritime Partners L.P. (NYSE:NMM)</v>
      </c>
      <c r="C999" t="str">
        <v>Willdan Group, Inc. (NASDAQGM:WLDN)</v>
      </c>
      <c r="D999" t="str">
        <v>Remitly Global, Inc. (NASDAQGS:RELY)</v>
      </c>
      <c r="E999" t="str">
        <v>NexPoint Real Estate Finance, Inc. (NYSE:NREF)</v>
      </c>
      <c r="F999" t="str">
        <v>Johnson Outdoors Inc. (NASDAQGS:JOUT)</v>
      </c>
      <c r="G999" t="str">
        <v>Wyndham Hotels &amp; Resorts, Inc. (NYSE:WH)</v>
      </c>
      <c r="H999" t="str">
        <v>Klaviyo, Inc. (NYSE:KVYO)</v>
      </c>
      <c r="I999" t="str">
        <v>Cathay General Bancorp (NASDAQGS:CATY)</v>
      </c>
    </row>
    <row r="1000" spans="1:9" x14ac:dyDescent="0.45">
      <c r="A1000" t="str">
        <v>Southwest Gas Holdings, Inc. (NYSE:SWX)</v>
      </c>
      <c r="B1000" t="str">
        <v>NBT Bancorp Inc. (NASDAQGS:NBTB)</v>
      </c>
      <c r="C1000" t="str">
        <v>Williams-Sonoma, Inc. (NYSE:WSM)</v>
      </c>
      <c r="D1000" t="str">
        <v>ReNew Energy Global Plc (NASDAQGS:RNW)</v>
      </c>
      <c r="E1000" t="str">
        <v>NIKE, Inc. (NYSE:NKE)</v>
      </c>
      <c r="F1000" t="str">
        <v>Joint Stock Company Kaspi.kz (NASDAQGS:KSPI)</v>
      </c>
      <c r="G1000" t="str">
        <v>Zeta Global Holdings Corp. (NYSE:ZETA)</v>
      </c>
      <c r="H1000" t="str">
        <v>Krystal Biotech, Inc. (NASDAQGS:KRYS)</v>
      </c>
      <c r="I1000" t="str">
        <v>Cognizant Technology Solutions Corporation (NASDAQGS:CTSH)</v>
      </c>
    </row>
    <row r="1001" spans="1:9" x14ac:dyDescent="0.45">
      <c r="A1001" t="str">
        <v>Sprott Focus Trust, Inc. (NASDAQGS:FUND)</v>
      </c>
      <c r="B1001" t="str">
        <v>Neurocrine Biosciences, Inc. (NASDAQGS:NBIX)</v>
      </c>
      <c r="C1001" t="str">
        <v>Wix.com Ltd. (NASDAQGS:WIX)</v>
      </c>
      <c r="D1001" t="str">
        <v>Republic Bancorp, Inc. (NASDAQGS:RBCA.A)</v>
      </c>
      <c r="E1001" t="str">
        <v>NL Industries, Inc. (NYSE:NL)</v>
      </c>
      <c r="F1001" t="str">
        <v>Kelly Services, Inc. (NASDAQGS:KELY.A)</v>
      </c>
      <c r="G1001" t="str">
        <v>ZoomInfo Technologies Inc. (NASDAQGS:ZI)</v>
      </c>
      <c r="H1001" t="str">
        <v>Lamar Advertising Company (NASDAQGS:LAMR)</v>
      </c>
      <c r="I1001" t="str">
        <v>Cohu, Inc. (NASDAQGS:COHU)</v>
      </c>
    </row>
    <row r="1002" spans="1:9" x14ac:dyDescent="0.45">
      <c r="A1002" t="str">
        <v>Standard Motor Products, Inc. (NYSE:SMP)</v>
      </c>
      <c r="B1002" t="str">
        <v>New Oriental Education &amp; Technology Group Inc. (NYSE:EDU)</v>
      </c>
      <c r="C1002" t="str">
        <v>WNS (Holdings) Limited (NYSE:WNS)</v>
      </c>
      <c r="D1002" t="str">
        <v>Reservoir Media, Inc. (NASDAQGM:RSVR)</v>
      </c>
      <c r="E1002" t="str">
        <v>NMI Holdings, Inc. (NASDAQGM:NMIH)</v>
      </c>
      <c r="F1002" t="str">
        <v>Kewaunee Scientific Corporation (NASDAQGM:KEQU)</v>
      </c>
      <c r="G1002" t="str">
        <v>Zscaler, Inc. (NASDAQGS:ZS)</v>
      </c>
      <c r="H1002" t="str">
        <v>Liberty Broadband Corporation (NASDAQGS:LBRD.K)</v>
      </c>
      <c r="I1002" t="str">
        <v>Coliseum Acquisition Corp. (NASDAQCM:MITA)</v>
      </c>
    </row>
    <row r="1003" spans="1:9" x14ac:dyDescent="0.45">
      <c r="A1003" t="str">
        <v>StandardAero, Inc. (NYSE:SARO)</v>
      </c>
      <c r="B1003" t="str">
        <v>Newell Brands Inc. (NASDAQGS:NWL)</v>
      </c>
      <c r="C1003" t="str">
        <v>Wynn Resorts, Limited (NASDAQGS:WYNN)</v>
      </c>
      <c r="D1003" t="str">
        <v>Resideo Technologies, Inc. (NYSE:REZI)</v>
      </c>
      <c r="E1003" t="str">
        <v>NovoCure Limited (NASDAQGS:NVCR)</v>
      </c>
      <c r="F1003" t="str">
        <v>Lamb Weston Holdings, Inc. (NYSE:LW)</v>
      </c>
      <c r="G1003" t="str">
        <v>1895 Bancorp of Wisconsin, Inc. (NASDAQCM:BCOW)</v>
      </c>
      <c r="H1003" t="str">
        <v>Ligand Pharmaceuticals Incorporated (NASDAQGM:LGND)</v>
      </c>
      <c r="I1003" t="str">
        <v>Colony Bankcorp, Inc. (NASDAQGM:CBAN)</v>
      </c>
    </row>
    <row r="1004" spans="1:9" x14ac:dyDescent="0.45">
      <c r="A1004" t="str">
        <v>Standex International Corporation (NYSE:SXI)</v>
      </c>
      <c r="B1004" t="str">
        <v>News Corporation (NASDAQGS:NWSA)</v>
      </c>
      <c r="C1004" t="str">
        <v>Zeta Global Holdings Corp. (NYSE:ZETA)</v>
      </c>
      <c r="D1004" t="str">
        <v>Reynolds Consumer Products Inc. (NASDAQGS:REYN)</v>
      </c>
      <c r="E1004" t="str">
        <v>Nu Skin Enterprises, Inc. (NYSE:NUS)</v>
      </c>
      <c r="F1004" t="str">
        <v>Lancaster Colony Corporation (NASDAQGS:LANC)</v>
      </c>
      <c r="G1004" t="str">
        <v>a.k.a. Brands Holding Corp. (NYSE:AKA)</v>
      </c>
      <c r="H1004" t="str">
        <v>Liquidity Services, Inc. (NASDAQGS:LQDT)</v>
      </c>
      <c r="I1004" t="str">
        <v>Corebridge Financial, Inc. (NYSE:CRBG)</v>
      </c>
    </row>
    <row r="1005" spans="1:9" x14ac:dyDescent="0.45">
      <c r="A1005" t="str">
        <v>Steel Dynamics, Inc. (NASDAQGS:STLD)</v>
      </c>
      <c r="B1005" t="str">
        <v>Nexa Resources S.A. (NYSE:NEXA)</v>
      </c>
      <c r="C1005" t="str">
        <v>Zscaler, Inc. (NASDAQGS:ZS)</v>
      </c>
      <c r="D1005" t="str">
        <v>Richardson Electronics, Ltd. (NASDAQGS:RELL)</v>
      </c>
      <c r="E1005" t="str">
        <v>Ohio Valley Banc Corp. (NASDAQGM:OVBC)</v>
      </c>
      <c r="F1005" t="str">
        <v>Legend Biotech Corporation (NASDAQGS:LEGN)</v>
      </c>
      <c r="G1005" t="str">
        <v>A2Z Cust2Mate Solutions Corp. (NASDAQCM:AZ)</v>
      </c>
      <c r="H1005" t="str">
        <v>Live Ventures Incorporated (NASDAQCM:LIVE)</v>
      </c>
      <c r="I1005" t="str">
        <v>Cross Country Healthcare, Inc. (NASDAQGS:CCRN)</v>
      </c>
    </row>
    <row r="1006" spans="1:9" x14ac:dyDescent="0.45">
      <c r="A1006" t="str">
        <v>Stewart Information Services Corporation (NYSE:STC)</v>
      </c>
      <c r="B1006" t="str">
        <v>Nextracker Inc. (NASDAQGS:NXT)</v>
      </c>
      <c r="C1006" t="str">
        <v>1895 Bancorp of Wisconsin, Inc. (NASDAQCM:BCOW)</v>
      </c>
      <c r="D1006" t="str">
        <v>Roblox Corporation (NYSE:RBLX)</v>
      </c>
      <c r="E1006" t="str">
        <v>Old Dominion Freight Line, Inc. (NASDAQGS:ODFL)</v>
      </c>
      <c r="F1006" t="str">
        <v>Lifecore Biomedical, Inc. (NASDAQGS:LFCR)</v>
      </c>
      <c r="G1006" t="str">
        <v>Abercrombie &amp; Fitch Co. (NYSE:ANF)</v>
      </c>
      <c r="H1006" t="str">
        <v>LiveRamp Holdings, Inc. (NYSE:RAMP)</v>
      </c>
      <c r="I1006" t="str">
        <v>Custom Truck One Source, Inc. (NYSE:CTOS)</v>
      </c>
    </row>
    <row r="1007" spans="1:9" x14ac:dyDescent="0.45">
      <c r="A1007" t="str">
        <v>StoneX Group Inc. (NASDAQGS:SNEX)</v>
      </c>
      <c r="B1007" t="str">
        <v>Nordstrom, Inc. (NYSE:JWN)</v>
      </c>
      <c r="C1007" t="str">
        <v>a.k.a. Brands Holding Corp. (NYSE:AKA)</v>
      </c>
      <c r="D1007" t="str">
        <v>Root, Inc. (NASDAQGS:ROOT)</v>
      </c>
      <c r="E1007" t="str">
        <v>Oppenheimer Holdings Inc. (NYSE:OPY)</v>
      </c>
      <c r="F1007" t="str">
        <v>Lifetime Brands, Inc. (NASDAQGS:LCUT)</v>
      </c>
      <c r="G1007" t="str">
        <v>Abrdn Japan Equity Fund Inc (NYSE:JEQ)</v>
      </c>
      <c r="H1007" t="str">
        <v>LMP Capital and Income Fund Inc. (NYSE:SCD)</v>
      </c>
      <c r="I1007" t="str">
        <v>Customers Bancorp, Inc. (NYSE:CUBI)</v>
      </c>
    </row>
    <row r="1008" spans="1:9" x14ac:dyDescent="0.45">
      <c r="A1008" t="str">
        <v>Sun Communities, Inc. (NYSE:SUI)</v>
      </c>
      <c r="B1008" t="str">
        <v>NorthWestern Energy Group, Inc. (NASDAQGS:NWE)</v>
      </c>
      <c r="C1008" t="str">
        <v>A2Z Cust2Mate Solutions Corp. (NASDAQCM:AZ)</v>
      </c>
      <c r="D1008" t="str">
        <v>Rubrik, Inc. (NYSE:RBRK)</v>
      </c>
      <c r="E1008" t="str">
        <v>O'Reilly Automotive, Inc. (NASDAQGS:ORLY)</v>
      </c>
      <c r="F1008" t="str">
        <v>Lionsgate Studios Corp. (NASDAQGS:LION)</v>
      </c>
      <c r="G1008" t="str">
        <v>Abrdn Life Sciences Investors (NYSE:HQL)</v>
      </c>
      <c r="H1008" t="str">
        <v>M&amp;T Bank Corporation (NYSE:MTB)</v>
      </c>
      <c r="I1008" t="str">
        <v>Denali Capital Acquisition Corp. (NASDAQGM:DECA)</v>
      </c>
    </row>
    <row r="1009" spans="1:9" x14ac:dyDescent="0.45">
      <c r="A1009" t="str">
        <v>SunCoke Energy, Inc. (NYSE:SXC)</v>
      </c>
      <c r="B1009" t="str">
        <v>Norwegian Cruise Line Holdings Ltd. (NYSE:NCLH)</v>
      </c>
      <c r="C1009" t="str">
        <v>Abrdn Japan Equity Fund Inc (NYSE:JEQ)</v>
      </c>
      <c r="D1009" t="str">
        <v>Rush Enterprises, Inc. (NASDAQGS:RUSH.A)</v>
      </c>
      <c r="E1009" t="str">
        <v>Orion S.A. (NYSE:OEC)</v>
      </c>
      <c r="F1009" t="str">
        <v>Liquidia Corporation (NASDAQCM:LQDA)</v>
      </c>
      <c r="G1009" t="str">
        <v>Acadia Healthcare Company, Inc. (NASDAQGS:ACHC)</v>
      </c>
      <c r="H1009" t="str">
        <v>Magnolia Oil &amp; Gas Corporation (NYSE:MGY)</v>
      </c>
      <c r="I1009" t="str">
        <v>Dream Finders Homes, Inc. (NYSE:DFH)</v>
      </c>
    </row>
    <row r="1010" spans="1:9" x14ac:dyDescent="0.45">
      <c r="A1010" t="str">
        <v>Synaptics Incorporated (NASDAQGS:SYNA)</v>
      </c>
      <c r="B1010" t="str">
        <v>NOV Inc. (NYSE:NOV)</v>
      </c>
      <c r="C1010" t="str">
        <v>Abrdn Life Sciences Investors (NYSE:HQL)</v>
      </c>
      <c r="D1010" t="str">
        <v>Rush Street Interactive, Inc. (NYSE:RSI)</v>
      </c>
      <c r="E1010" t="str">
        <v>OSI Systems, Inc. (NASDAQGS:OSIS)</v>
      </c>
      <c r="F1010" t="str">
        <v>Locafy Limited (NASDAQCM:LCFY)</v>
      </c>
      <c r="G1010" t="str">
        <v>ACNB Corporation (NASDAQCM:ACNB)</v>
      </c>
      <c r="H1010" t="str">
        <v>MakeMyTrip Limited (NASDAQGS:MMYT)</v>
      </c>
      <c r="I1010" t="str">
        <v>Embrace Change Acquisition Corp. (NASDAQGM:EMCG)</v>
      </c>
    </row>
    <row r="1011" spans="1:9" x14ac:dyDescent="0.45">
      <c r="A1011" t="str">
        <v>Synovus Financial Corp. (NYSE:SNV)</v>
      </c>
      <c r="B1011" t="str">
        <v>Novanta Inc. (NASDAQGS:NOVT)</v>
      </c>
      <c r="C1011" t="str">
        <v>Acadia Healthcare Company, Inc. (NASDAQGS:ACHC)</v>
      </c>
      <c r="D1011" t="str">
        <v>Ryman Hospitality Properties, Inc. (NYSE:RHP)</v>
      </c>
      <c r="E1011" t="str">
        <v>Pacira BioSciences, Inc. (NASDAQGS:PCRX)</v>
      </c>
      <c r="F1011" t="str">
        <v>Logility Supply Chain Solutions, Inc. (NASDAQGS:LGTY)</v>
      </c>
      <c r="G1011" t="str">
        <v>Advent Convertible and Income Fund (NYSE:AVK)</v>
      </c>
      <c r="H1011" t="str">
        <v>Marathon Oil Corporation (NYSE:MRO)</v>
      </c>
      <c r="I1011" t="str">
        <v>First BanCorp. (NYSE:FBP)</v>
      </c>
    </row>
    <row r="1012" spans="1:9" x14ac:dyDescent="0.45">
      <c r="A1012" t="str">
        <v>T. Rowe Price Group, Inc. (NASDAQGS:TROW)</v>
      </c>
      <c r="B1012" t="str">
        <v>NSTS Bancorp, Inc. (NASDAQCM:NSTS)</v>
      </c>
      <c r="C1012" t="str">
        <v>Advent Convertible and Income Fund (NYSE:AVK)</v>
      </c>
      <c r="D1012" t="str">
        <v>Sabra Health Care REIT, Inc. (NASDAQGS:SBRA)</v>
      </c>
      <c r="E1012" t="str">
        <v>Park-Ohio Holdings Corp. (NASDAQGS:PKOH)</v>
      </c>
      <c r="F1012" t="str">
        <v>Loma Negra Compañía Industrial Argentina Sociedad Anónima (NYSE:LOMA)</v>
      </c>
      <c r="G1012" t="str">
        <v>AerSale Corporation (NASDAQCM:ASLE)</v>
      </c>
      <c r="H1012" t="str">
        <v>Marathon Petroleum Corporation (NYSE:MPC)</v>
      </c>
      <c r="I1012" t="str">
        <v>First Horizon Corporation (NYSE:FHN)</v>
      </c>
    </row>
    <row r="1013" spans="1:9" x14ac:dyDescent="0.45">
      <c r="A1013" t="str">
        <v>TAL Education Group (NYSE:TAL)</v>
      </c>
      <c r="B1013" t="str">
        <v>Nu Holdings Ltd. (NYSE:NU)</v>
      </c>
      <c r="C1013" t="str">
        <v>AerSale Corporation (NASDAQCM:ASLE)</v>
      </c>
      <c r="D1013" t="str">
        <v>Safety Insurance Group, Inc. (NASDAQGS:SAFT)</v>
      </c>
      <c r="E1013" t="str">
        <v>Pathfinder Bancorp, Inc. (NASDAQCM:PBHC)</v>
      </c>
      <c r="F1013" t="str">
        <v>Magnera Corporation (NYSE:MAGN)</v>
      </c>
      <c r="G1013" t="str">
        <v>Afya Limited (NASDAQGS:AFYA)</v>
      </c>
      <c r="H1013" t="str">
        <v>Marvell Technology, Inc. (NASDAQGS:MRVL)</v>
      </c>
      <c r="I1013" t="str">
        <v>Group 1 Automotive, Inc. (NYSE:GPI)</v>
      </c>
    </row>
    <row r="1014" spans="1:9" x14ac:dyDescent="0.45">
      <c r="A1014" t="str">
        <v>TAT Technologies Ltd. (NASDAQGM:TATT)</v>
      </c>
      <c r="B1014" t="str">
        <v>Nuveen Floating Rate Income Fund (NYSE:JFR)</v>
      </c>
      <c r="C1014" t="str">
        <v>Air T, Inc. (NASDAQCM:AIRT)</v>
      </c>
      <c r="D1014" t="str">
        <v>Samfine Creation Holdings Group Limited (NASDAQCM:SFHG)</v>
      </c>
      <c r="E1014" t="str">
        <v>PDD Holdings Inc. (NASDAQGS:PDD)</v>
      </c>
      <c r="F1014" t="str">
        <v>Malibu Boats, Inc. (NASDAQGM:MBUU)</v>
      </c>
      <c r="G1014" t="str">
        <v>Air T, Inc. (NASDAQCM:AIRT)</v>
      </c>
      <c r="H1014" t="str">
        <v>McKesson Corporation (NYSE:MCK)</v>
      </c>
      <c r="I1014" t="str">
        <v>HarborOne Bancorp, Inc. (NASDAQGS:HONE)</v>
      </c>
    </row>
    <row r="1015" spans="1:9" x14ac:dyDescent="0.45">
      <c r="A1015" t="str">
        <v>Tencent Music Entertainment Group (NYSE:TME)</v>
      </c>
      <c r="B1015" t="str">
        <v>Nuveen Missouri Quality Municipal Income Fund (NYSE:NOM)</v>
      </c>
      <c r="C1015" t="str">
        <v>Alkami Technology, Inc. (NASDAQGS:ALKT)</v>
      </c>
      <c r="D1015" t="str">
        <v>Schneider National, Inc. (NYSE:SNDR)</v>
      </c>
      <c r="E1015" t="str">
        <v>Penguin Solutions, Inc. (NASDAQGS:PENG)</v>
      </c>
      <c r="F1015" t="str">
        <v>Martin Marietta Materials, Inc. (NYSE:MLM)</v>
      </c>
      <c r="G1015" t="str">
        <v>Alerus Financial Corporation (NASDAQCM:ALRS)</v>
      </c>
      <c r="H1015" t="str">
        <v>Melco Resorts &amp; Entertainment Limited (NASDAQGS:MLCO)</v>
      </c>
      <c r="I1015" t="str">
        <v>Hennessy Capital Investment Corp. VI (NASDAQGM:HCVI)</v>
      </c>
    </row>
    <row r="1016" spans="1:9" x14ac:dyDescent="0.45">
      <c r="A1016" t="str">
        <v>Tennant Company (NYSE:TNC)</v>
      </c>
      <c r="B1016" t="str">
        <v>Nuveen Multi-Market Income Fund (NYSE:JMM)</v>
      </c>
      <c r="C1016" t="str">
        <v>AllianceBernstein National Municipal Income Fund, Inc. (NYSE:AFB)</v>
      </c>
      <c r="D1016" t="str">
        <v>Semtech Corporation (NASDAQGS:SMTC)</v>
      </c>
      <c r="E1016" t="str">
        <v>Penske Automotive Group, Inc. (NYSE:PAG)</v>
      </c>
      <c r="F1016" t="str">
        <v>Medifast, Inc. (NYSE:MED)</v>
      </c>
      <c r="G1016" t="str">
        <v>Alight, Inc. (NYSE:ALIT)</v>
      </c>
      <c r="H1016" t="str">
        <v>MFA Financial, Inc. (NYSE:MFA)</v>
      </c>
      <c r="I1016" t="str">
        <v>Hurco Companies, Inc. (NASDAQGS:HURC)</v>
      </c>
    </row>
    <row r="1017" spans="1:9" x14ac:dyDescent="0.45">
      <c r="A1017" t="str">
        <v>Terreno Realty Corporation (NYSE:TRNO)</v>
      </c>
      <c r="B1017" t="str">
        <v>NV5 Global, Inc. (NASDAQGS:NVEE)</v>
      </c>
      <c r="C1017" t="str">
        <v>Altria Group, Inc. (NYSE:MO)</v>
      </c>
      <c r="D1017" t="str">
        <v>Shake Shack Inc. (NYSE:SHAK)</v>
      </c>
      <c r="E1017" t="str">
        <v>Perimeter Solutions, SA (NYSE:PRM)</v>
      </c>
      <c r="F1017" t="str">
        <v>MiMedx Group, Inc. (NASDAQCM:MDXG)</v>
      </c>
      <c r="G1017" t="str">
        <v>Alkami Technology, Inc. (NASDAQGS:ALKT)</v>
      </c>
      <c r="H1017" t="str">
        <v>Mid Penn Bancorp, Inc. (NASDAQGM:MPB)</v>
      </c>
      <c r="I1017" t="str">
        <v>IB Acquisition Corp. (NASDAQGM:IBAC)</v>
      </c>
    </row>
    <row r="1018" spans="1:9" x14ac:dyDescent="0.45">
      <c r="A1018" t="str">
        <v>Texas Pacific Land Corporation (NYSE:TPL)</v>
      </c>
      <c r="B1018" t="str">
        <v>NVR, Inc. (NYSE:NVR)</v>
      </c>
      <c r="C1018" t="str">
        <v>Alvotech (NASDAQGM:ALVO)</v>
      </c>
      <c r="D1018" t="str">
        <v>Shore Bancshares, Inc. (NASDAQGS:SHBI)</v>
      </c>
      <c r="E1018" t="str">
        <v>Perma-Pipe International Holdings, Inc. (NASDAQGM:PPIH)</v>
      </c>
      <c r="F1018" t="str">
        <v>Mind Medicine (MindMed) Inc. (NASDAQGS:MNMD)</v>
      </c>
      <c r="G1018" t="str">
        <v>AllianceBernstein National Municipal Income Fund, Inc. (NYSE:AFB)</v>
      </c>
      <c r="H1018" t="str">
        <v>Mirion Technologies, Inc. (NYSE:MIR)</v>
      </c>
      <c r="I1018" t="str">
        <v>ICC Holdings, Inc. (NASDAQCM:ICCH)</v>
      </c>
    </row>
    <row r="1019" spans="1:9" x14ac:dyDescent="0.45">
      <c r="A1019" t="str">
        <v>The Allstate Corporation (NYSE:ALL)</v>
      </c>
      <c r="B1019" t="str">
        <v>Oaktree Specialty Lending Corporation (NASDAQGS:OCSL)</v>
      </c>
      <c r="C1019" t="str">
        <v>Ambarella, Inc. (NASDAQGS:AMBA)</v>
      </c>
      <c r="D1019" t="str">
        <v>Sinclair, Inc. (NASDAQGS:SBGI)</v>
      </c>
      <c r="E1019" t="str">
        <v>Phathom Pharmaceuticals, Inc. (NASDAQGS:PHAT)</v>
      </c>
      <c r="F1019" t="str">
        <v>monday.com Ltd. (NASDAQGS:MNDY)</v>
      </c>
      <c r="G1019" t="str">
        <v>Alphatec Holdings, Inc. (NASDAQGS:ATEC)</v>
      </c>
      <c r="H1019" t="str">
        <v>MongoDB, Inc. (NASDAQGM:MDB)</v>
      </c>
      <c r="I1019" t="str">
        <v>Insperity, Inc. (NYSE:NSP)</v>
      </c>
    </row>
    <row r="1020" spans="1:9" x14ac:dyDescent="0.45">
      <c r="A1020" t="str">
        <v>The Bancorp, Inc. (NASDAQGS:TBBK)</v>
      </c>
      <c r="B1020" t="str">
        <v>OceanFirst Financial Corp. (NASDAQGS:OCFC)</v>
      </c>
      <c r="C1020" t="str">
        <v>Amer Sports, Inc. (NYSE:AS)</v>
      </c>
      <c r="D1020" t="str">
        <v>SJW Group (NASDAQGS:SJW)</v>
      </c>
      <c r="E1020" t="str">
        <v>Plumas Bancorp (NASDAQCM:PLBC)</v>
      </c>
      <c r="F1020" t="str">
        <v>Montrose Environmental Group, Inc. (NYSE:MEG)</v>
      </c>
      <c r="G1020" t="str">
        <v>Alvotech (NASDAQGM:ALVO)</v>
      </c>
      <c r="H1020" t="str">
        <v>Monro, Inc. (NASDAQGS:MNRO)</v>
      </c>
      <c r="I1020" t="str">
        <v>Investcorp AI Acquisition Corp. (NASDAQGM:IVCA)</v>
      </c>
    </row>
    <row r="1021" spans="1:9" x14ac:dyDescent="0.45">
      <c r="A1021" t="str">
        <v>The Chefs' Warehouse, Inc. (NASDAQGS:CHEF)</v>
      </c>
      <c r="B1021" t="str">
        <v>Okta, Inc. (NASDAQGS:OKTA)</v>
      </c>
      <c r="C1021" t="str">
        <v>American Healthcare REIT, Inc. (NYSE:AHR)</v>
      </c>
      <c r="D1021" t="str">
        <v>SLR Investment Corp. (NASDAQGS:SLRC)</v>
      </c>
      <c r="E1021" t="str">
        <v>Plymouth Industrial REIT, Inc. (NYSE:PLYM)</v>
      </c>
      <c r="F1021" t="str">
        <v>Motorcar Parts of America, Inc. (NASDAQGS:MPAA)</v>
      </c>
      <c r="G1021" t="str">
        <v>Ambarella, Inc. (NASDAQGS:AMBA)</v>
      </c>
      <c r="H1021" t="str">
        <v>Monster Beverage Corporation (NASDAQGS:MNST)</v>
      </c>
      <c r="I1021" t="str">
        <v>IPG Photonics Corporation (NASDAQGS:IPGP)</v>
      </c>
    </row>
    <row r="1022" spans="1:9" x14ac:dyDescent="0.45">
      <c r="A1022" t="str">
        <v>The Ensign Group, Inc. (NASDAQGS:ENSG)</v>
      </c>
      <c r="B1022" t="str">
        <v>Old Point Financial Corporation (NASDAQCM:OPOF)</v>
      </c>
      <c r="C1022" t="str">
        <v>American Homes 4 Rent (NYSE:AMH)</v>
      </c>
      <c r="D1022" t="str">
        <v>Snap-on Incorporated (NYSE:SNA)</v>
      </c>
      <c r="E1022" t="str">
        <v>Precipio, Inc. (NASDAQCM:PRPO)</v>
      </c>
      <c r="F1022" t="str">
        <v>MP Materials Corp. (NYSE:MP)</v>
      </c>
      <c r="G1022" t="str">
        <v>Amer Sports, Inc. (NYSE:AS)</v>
      </c>
      <c r="H1022" t="str">
        <v>Moog Inc. (NYSE:MOG.A)</v>
      </c>
      <c r="I1022" t="str">
        <v>Jackson Financial Inc. (NYSE:JXN)</v>
      </c>
    </row>
    <row r="1023" spans="1:9" x14ac:dyDescent="0.45">
      <c r="A1023" t="str">
        <v>The GEO Group, Inc. (NYSE:GEO)</v>
      </c>
      <c r="B1023" t="str">
        <v>Olo Inc. (NYSE:OLO)</v>
      </c>
      <c r="C1023" t="str">
        <v>American Outdoor Brands, Inc. (NASDAQGS:AOUT)</v>
      </c>
      <c r="D1023" t="str">
        <v>Soho House &amp; Co Inc. (NYSE:SHCO)</v>
      </c>
      <c r="E1023" t="str">
        <v>Preformed Line Products Company (NASDAQGS:PLPC)</v>
      </c>
      <c r="F1023" t="str">
        <v>Noah Holdings Limited (NYSE:NOAH)</v>
      </c>
      <c r="G1023" t="str">
        <v>American Outdoor Brands, Inc. (NASDAQGS:AOUT)</v>
      </c>
      <c r="H1023" t="str">
        <v>Murano Global Investments Plc (NASDAQCM:MRNO)</v>
      </c>
      <c r="I1023" t="str">
        <v>JinkoSolar Holding Co., Ltd. (NYSE:JKS)</v>
      </c>
    </row>
    <row r="1024" spans="1:9" x14ac:dyDescent="0.45">
      <c r="A1024" t="str">
        <v>The Hanover Insurance Group, Inc. (NYSE:THG)</v>
      </c>
      <c r="B1024" t="str">
        <v>ON Semiconductor Corporation (NASDAQGS:ON)</v>
      </c>
      <c r="C1024" t="str">
        <v>American Superconductor Corporation (NASDAQGS:AMSC)</v>
      </c>
      <c r="D1024" t="str">
        <v>South Plains Financial, Inc. (NASDAQGS:SPFI)</v>
      </c>
      <c r="E1024" t="str">
        <v>PriceSmart, Inc. (NASDAQGS:PSMT)</v>
      </c>
      <c r="F1024" t="str">
        <v>Noble Corporation plc (NYSE:NE)</v>
      </c>
      <c r="G1024" t="str">
        <v>American Superconductor Corporation (NASDAQGS:AMSC)</v>
      </c>
      <c r="H1024" t="str">
        <v>Napco Security Technologies, Inc. (NASDAQGS:NSSC)</v>
      </c>
      <c r="I1024" t="str">
        <v>Lennar Corporation (NYSE:LEN)</v>
      </c>
    </row>
    <row r="1025" spans="1:9" x14ac:dyDescent="0.45">
      <c r="A1025" t="str">
        <v>The Hartford Financial Services Group, Inc. (NYSE:HIG)</v>
      </c>
      <c r="B1025" t="str">
        <v>ONE Gas, Inc. (NYSE:OGS)</v>
      </c>
      <c r="C1025" t="str">
        <v>Ameris Bancorp (NYSE:ABCB)</v>
      </c>
      <c r="D1025" t="str">
        <v>Southern First Bancshares, Inc. (NASDAQGM:SFST)</v>
      </c>
      <c r="E1025" t="str">
        <v>Prologis, Inc. (NYSE:PLD)</v>
      </c>
      <c r="F1025" t="str">
        <v>Nordson Corporation (NASDAQGS:NDSN)</v>
      </c>
      <c r="G1025" t="str">
        <v>American Tower Corporation (NYSE:AMT)</v>
      </c>
      <c r="H1025" t="str">
        <v>National Bankshares, Inc. (NASDAQCM:NKSH)</v>
      </c>
      <c r="I1025" t="str">
        <v>Marblegate Acquisition Corp. (NASDAQCM:GATE)</v>
      </c>
    </row>
    <row r="1026" spans="1:9" x14ac:dyDescent="0.45">
      <c r="A1026" t="str">
        <v>The Interpublic Group of Companies, Inc. (NYSE:IPG)</v>
      </c>
      <c r="B1026" t="str">
        <v>OneSpan Inc. (NASDAQCM:OSPN)</v>
      </c>
      <c r="C1026" t="str">
        <v>Angel Oak Financial Strategies Income Term Trust (NYSE:FINS)</v>
      </c>
      <c r="D1026" t="str">
        <v>Southwest Gas Holdings, Inc. (NYSE:SWX)</v>
      </c>
      <c r="E1026" t="str">
        <v>Public Storage (NYSE:PSA)</v>
      </c>
      <c r="F1026" t="str">
        <v>OGE Energy Corp. (NYSE:OGE)</v>
      </c>
      <c r="G1026" t="str">
        <v>Ameris Bancorp (NYSE:ABCB)</v>
      </c>
      <c r="H1026" t="str">
        <v>National Health Investors, Inc. (NYSE:NHI)</v>
      </c>
      <c r="I1026" t="str">
        <v>Meritage Homes Corporation (NYSE:MTH)</v>
      </c>
    </row>
    <row r="1027" spans="1:9" x14ac:dyDescent="0.45">
      <c r="A1027" t="str">
        <v>The J. M. Smucker Company (NYSE:SJM)</v>
      </c>
      <c r="B1027" t="str">
        <v>Option Care Health, Inc. (NASDAQGS:OPCH)</v>
      </c>
      <c r="C1027" t="str">
        <v>Angel Oak Mortgage REIT, Inc. (NYSE:AOMR)</v>
      </c>
      <c r="D1027" t="str">
        <v>Sprout Social, Inc. (NASDAQCM:SPT)</v>
      </c>
      <c r="E1027" t="str">
        <v>PulteGroup, Inc. (NYSE:PHM)</v>
      </c>
      <c r="F1027" t="str">
        <v>Onity Group Inc. (NYSE:ONIT)</v>
      </c>
      <c r="G1027" t="str">
        <v>Angel Oak Financial Strategies Income Term Trust (NYSE:FINS)</v>
      </c>
      <c r="H1027" t="str">
        <v>National Vision Holdings, Inc. (NASDAQGS:EYE)</v>
      </c>
      <c r="I1027" t="str">
        <v>MINISO Group Holding Limited (NYSE:MNSO)</v>
      </c>
    </row>
    <row r="1028" spans="1:9" x14ac:dyDescent="0.45">
      <c r="A1028" t="str">
        <v>The Macerich Company (NYSE:MAC)</v>
      </c>
      <c r="B1028" t="str">
        <v>Oracle Corporation (NYSE:ORCL)</v>
      </c>
      <c r="C1028" t="str">
        <v>Apellis Pharmaceuticals, Inc. (NASDAQGS:APLS)</v>
      </c>
      <c r="D1028" t="str">
        <v>Standard Motor Products, Inc. (NYSE:SMP)</v>
      </c>
      <c r="E1028" t="str">
        <v>Quad/Graphics, Inc. (NYSE:QUAD)</v>
      </c>
      <c r="F1028" t="str">
        <v>Optex Systems Holdings, Inc (NASDAQCM:OPXS)</v>
      </c>
      <c r="G1028" t="str">
        <v>Apellis Pharmaceuticals, Inc. (NASDAQGS:APLS)</v>
      </c>
      <c r="H1028" t="str">
        <v>NB Bancorp, Inc. (NASDAQCM:NBBK)</v>
      </c>
      <c r="I1028" t="str">
        <v>Morgan Stanley Direct Lending Fund (NYSE:MSDL)</v>
      </c>
    </row>
    <row r="1029" spans="1:9" x14ac:dyDescent="0.45">
      <c r="A1029" t="str">
        <v>The Middleby Corporation (NASDAQGS:MIDD)</v>
      </c>
      <c r="B1029" t="str">
        <v>Organon &amp; Co. (NYSE:OGN)</v>
      </c>
      <c r="C1029" t="str">
        <v>Appian Corporation (NASDAQGM:APPN)</v>
      </c>
      <c r="D1029" t="str">
        <v>StandardAero, Inc. (NYSE:SARO)</v>
      </c>
      <c r="E1029" t="str">
        <v>Quaker Chemical Corporation (NYSE:KWR)</v>
      </c>
      <c r="F1029" t="str">
        <v>OrthoPediatrics Corp. (NASDAQGM:KIDS)</v>
      </c>
      <c r="G1029" t="str">
        <v>AppFolio, Inc. (NASDAQGM:APPF)</v>
      </c>
      <c r="H1029" t="str">
        <v>NCR Atleos Corporation (NYSE:NATL)</v>
      </c>
      <c r="I1029" t="str">
        <v>National Bank Holdings Corporation (NYSE:NBHC)</v>
      </c>
    </row>
    <row r="1030" spans="1:9" x14ac:dyDescent="0.45">
      <c r="A1030" t="str">
        <v>The PNC Financial Services Group, Inc. (NYSE:PNC)</v>
      </c>
      <c r="B1030" t="str">
        <v>Oscar Health, Inc. (NYSE:OSCR)</v>
      </c>
      <c r="C1030" t="str">
        <v>Arcellx, Inc. (NASDAQGS:ACLX)</v>
      </c>
      <c r="D1030" t="str">
        <v>Standex International Corporation (NYSE:SXI)</v>
      </c>
      <c r="E1030" t="str">
        <v>RBB Bancorp (NASDAQGS:RBB)</v>
      </c>
      <c r="F1030" t="str">
        <v>Owens &amp; Minor, Inc. (NYSE:OMI)</v>
      </c>
      <c r="G1030" t="str">
        <v>Appian Corporation (NASDAQGM:APPN)</v>
      </c>
      <c r="H1030" t="str">
        <v>Nelnet, Inc. (NYSE:NNI)</v>
      </c>
      <c r="I1030" t="str">
        <v>Nortech Systems Incorporated (NASDAQCM:NSYS)</v>
      </c>
    </row>
    <row r="1031" spans="1:9" x14ac:dyDescent="0.45">
      <c r="A1031" t="str">
        <v>The Progressive Corporation (NYSE:PGR)</v>
      </c>
      <c r="B1031" t="str">
        <v>Oshkosh Corporation (NYSE:OSK)</v>
      </c>
      <c r="C1031" t="str">
        <v>Arcturus Therapeutics Holdings Inc. (NASDAQGM:ARCT)</v>
      </c>
      <c r="D1031" t="str">
        <v>Stanley Black &amp; Decker, Inc. (NYSE:SWK)</v>
      </c>
      <c r="E1031" t="str">
        <v>RE/MAX Holdings, Inc. (NYSE:RMAX)</v>
      </c>
      <c r="F1031" t="str">
        <v>Oxford Industries, Inc. (NYSE:OXM)</v>
      </c>
      <c r="G1031" t="str">
        <v>Aptiv PLC (NYSE:APTV)</v>
      </c>
      <c r="H1031" t="str">
        <v>NeoGenomics, Inc. (NASDAQCM:NEO)</v>
      </c>
      <c r="I1031" t="str">
        <v>NorthView Acquisition Corporation (NASDAQCM:NVAC)</v>
      </c>
    </row>
    <row r="1032" spans="1:9" x14ac:dyDescent="0.45">
      <c r="A1032" t="str">
        <v>The Timken Company (NYSE:TKR)</v>
      </c>
      <c r="B1032" t="str">
        <v>OUTFRONT Media Inc. (NYSE:OUT)</v>
      </c>
      <c r="C1032" t="str">
        <v>Ark Restaurants Corp. (NASDAQGM:ARKR)</v>
      </c>
      <c r="D1032" t="str">
        <v>Steel Dynamics, Inc. (NASDAQGS:STLD)</v>
      </c>
      <c r="E1032" t="str">
        <v>Regeneron Pharmaceuticals, Inc. (NASDAQGS:REGN)</v>
      </c>
      <c r="F1032" t="str">
        <v>PagSeguro Digital Ltd. (NYSE:PAGS)</v>
      </c>
      <c r="G1032" t="str">
        <v>Arcellx, Inc. (NASDAQGS:ACLX)</v>
      </c>
      <c r="H1032" t="str">
        <v>NerdWallet, Inc. (NASDAQGM:NRDS)</v>
      </c>
      <c r="I1032" t="str">
        <v>Nova Vision Acquisition Corporation (NASDAQCM:NOVV)</v>
      </c>
    </row>
    <row r="1033" spans="1:9" x14ac:dyDescent="0.45">
      <c r="A1033" t="str">
        <v>The TJX Companies, Inc. (NYSE:TJX)</v>
      </c>
      <c r="B1033" t="str">
        <v>PACS Group, Inc. (NYSE:PACS)</v>
      </c>
      <c r="C1033" t="str">
        <v>Artisan Partners Asset Management Inc. (NYSE:APAM)</v>
      </c>
      <c r="D1033" t="str">
        <v>Stewart Information Services Corporation (NYSE:STC)</v>
      </c>
      <c r="E1033" t="str">
        <v>Regional Management Corp. (NYSE:RM)</v>
      </c>
      <c r="F1033" t="str">
        <v>Par Pacific Holdings, Inc. (NYSE:PARR)</v>
      </c>
      <c r="G1033" t="str">
        <v>Archrock, Inc. (NYSE:AROC)</v>
      </c>
      <c r="H1033" t="str">
        <v>Net Lease Office Properties (NYSE:NLOP)</v>
      </c>
      <c r="I1033" t="str">
        <v>Oak Woods Acquisition Corporation (NASDAQCM:OAKU)</v>
      </c>
    </row>
    <row r="1034" spans="1:9" x14ac:dyDescent="0.45">
      <c r="A1034" t="str">
        <v>The Trade Desk, Inc. (NASDAQGM:TTD)</v>
      </c>
      <c r="B1034" t="str">
        <v>PagerDuty, Inc. (NYSE:PD)</v>
      </c>
      <c r="C1034" t="str">
        <v>ASP Isotopes Inc. (NASDAQCM:ASPI)</v>
      </c>
      <c r="D1034" t="str">
        <v>StoneX Group Inc. (NASDAQGS:SNEX)</v>
      </c>
      <c r="E1034" t="str">
        <v>Reinsurance Group of America, Incorporated (NYSE:RGA)</v>
      </c>
      <c r="F1034" t="str">
        <v>Patrick Industries, Inc. (NASDAQGS:PATK)</v>
      </c>
      <c r="G1034" t="str">
        <v>Arcosa, Inc. (NYSE:ACA)</v>
      </c>
      <c r="H1034" t="str">
        <v>NeuroPace, Inc. (NASDAQGM:NPCE)</v>
      </c>
      <c r="I1034" t="str">
        <v>OFG Bancorp (NYSE:OFG)</v>
      </c>
    </row>
    <row r="1035" spans="1:9" x14ac:dyDescent="0.45">
      <c r="A1035" t="str">
        <v>Thermon Group Holdings, Inc. (NYSE:THR)</v>
      </c>
      <c r="B1035" t="str">
        <v>Papa John's International, Inc. (NASDAQGS:PZZA)</v>
      </c>
      <c r="C1035" t="str">
        <v>Associated Banc-Corp (NYSE:ASB)</v>
      </c>
      <c r="D1035" t="str">
        <v>Sun Communities, Inc. (NYSE:SUI)</v>
      </c>
      <c r="E1035" t="str">
        <v>Reliance, Inc. (NYSE:RS)</v>
      </c>
      <c r="F1035" t="str">
        <v>Patterson Companies, Inc. (NASDAQGS:PDCO)</v>
      </c>
      <c r="G1035" t="str">
        <v>Arcturus Therapeutics Holdings Inc. (NASDAQGM:ARCT)</v>
      </c>
      <c r="H1035" t="str">
        <v>New York Mortgage Trust, Inc. (NASDAQGS:NYMT)</v>
      </c>
      <c r="I1035" t="str">
        <v>O-I Glass, Inc. (NYSE:OI)</v>
      </c>
    </row>
    <row r="1036" spans="1:9" x14ac:dyDescent="0.45">
      <c r="A1036" t="str">
        <v>Toll Brothers, Inc. (NYSE:TOL)</v>
      </c>
      <c r="B1036" t="str">
        <v>Park Hotels &amp; Resorts Inc. (NYSE:PK)</v>
      </c>
      <c r="C1036" t="str">
        <v>Astera Labs, Inc. (NASDAQGS:ALAB)</v>
      </c>
      <c r="D1036" t="str">
        <v>SunCoke Energy, Inc. (NYSE:SXC)</v>
      </c>
      <c r="E1036" t="str">
        <v>Renasant Corporation (NYSE:RNST)</v>
      </c>
      <c r="F1036" t="str">
        <v>Pearl Holdings Acquisition Corp (NASDAQGM:PRLH)</v>
      </c>
      <c r="G1036" t="str">
        <v>Ark Restaurants Corp. (NASDAQGM:ARKR)</v>
      </c>
      <c r="H1036" t="str">
        <v>NewAmsterdam Pharma Company N.V. (NASDAQGM:NAMS)</v>
      </c>
      <c r="I1036" t="str">
        <v>RCM Technologies, Inc. (NASDAQGM:RCMT)</v>
      </c>
    </row>
    <row r="1037" spans="1:9" x14ac:dyDescent="0.45">
      <c r="A1037" t="str">
        <v>TopBuild Corp. (NYSE:BLD)</v>
      </c>
      <c r="B1037" t="str">
        <v>Paycor HCM, Inc. (NASDAQGS:PYCR)</v>
      </c>
      <c r="C1037" t="str">
        <v>Astronics Corporation (NASDAQGS:ATRO)</v>
      </c>
      <c r="D1037" t="str">
        <v>SunOpta Inc. (NASDAQGS:STKL)</v>
      </c>
      <c r="E1037" t="str">
        <v>REV Group, Inc. (NYSE:REVG)</v>
      </c>
      <c r="F1037" t="str">
        <v>Pegasystems Inc. (NASDAQGS:PEGA)</v>
      </c>
      <c r="G1037" t="str">
        <v>Artisan Partners Asset Management Inc. (NYSE:APAM)</v>
      </c>
      <c r="H1037" t="str">
        <v>NexPoint Real Estate Finance, Inc. (NYSE:NREF)</v>
      </c>
      <c r="I1037" t="str">
        <v>Saba Capital Income &amp; Opportunities Fund II (NYSE:SABA)</v>
      </c>
    </row>
    <row r="1038" spans="1:9" x14ac:dyDescent="0.45">
      <c r="A1038" t="str">
        <v>Tradeweb Markets Inc. (NASDAQGS:TW)</v>
      </c>
      <c r="B1038" t="str">
        <v>Paymentus Holdings, Inc. (NYSE:PAY)</v>
      </c>
      <c r="C1038" t="str">
        <v>Atara Biotherapeutics, Inc. (NASDAQGS:ATRA)</v>
      </c>
      <c r="D1038" t="str">
        <v>Synchronoss Technologies, Inc. (NASDAQCM:SNCR)</v>
      </c>
      <c r="E1038" t="str">
        <v>Runway Growth Finance Corp. (NASDAQGS:RWAY)</v>
      </c>
      <c r="F1038" t="str">
        <v>Perdoceo Education Corporation (NASDAQGS:PRDO)</v>
      </c>
      <c r="G1038" t="str">
        <v>Arvinas, Inc. (NASDAQGS:ARVN)</v>
      </c>
      <c r="H1038" t="str">
        <v>nLIGHT, Inc. (NASDAQGS:LASR)</v>
      </c>
      <c r="I1038" t="str">
        <v>Seadrill Limited (NYSE:SDRL)</v>
      </c>
    </row>
    <row r="1039" spans="1:9" x14ac:dyDescent="0.45">
      <c r="A1039" t="str">
        <v>Travel + Leisure Co. (NYSE:TNL)</v>
      </c>
      <c r="B1039" t="str">
        <v>Payoneer Global Inc. (NASDAQGM:PAYO)</v>
      </c>
      <c r="C1039" t="str">
        <v>Atlanta Braves Holdings, Inc. (NASDAQGS:BATR.K)</v>
      </c>
      <c r="D1039" t="str">
        <v>TAL Education Group (NYSE:TAL)</v>
      </c>
      <c r="E1039" t="str">
        <v>RXO, Inc. (NYSE:RXO)</v>
      </c>
      <c r="F1039" t="str">
        <v>Performance Food Group Company (NYSE:PFGC)</v>
      </c>
      <c r="G1039" t="str">
        <v>ASP Isotopes Inc. (NASDAQCM:ASPI)</v>
      </c>
      <c r="H1039" t="str">
        <v>Northeast Community Bancorp, Inc. (NASDAQCM:NECB)</v>
      </c>
      <c r="I1039" t="str">
        <v>SiriusPoint Ltd. (NYSE:SPNT)</v>
      </c>
    </row>
    <row r="1040" spans="1:9" x14ac:dyDescent="0.45">
      <c r="A1040" t="str">
        <v>TriMas Corporation (NASDAQGS:TRS)</v>
      </c>
      <c r="B1040" t="str">
        <v>Peakstone Realty Trust (NYSE:PKST)</v>
      </c>
      <c r="C1040" t="str">
        <v>AudioEye, Inc. (NASDAQCM:AEYE)</v>
      </c>
      <c r="D1040" t="str">
        <v>Tandem Diabetes Care, Inc. (NASDAQGM:TNDM)</v>
      </c>
      <c r="E1040" t="str">
        <v>Safehold Inc. (NYSE:SAFE)</v>
      </c>
      <c r="F1040" t="str">
        <v>Perrigo Company plc (NYSE:PRGO)</v>
      </c>
      <c r="G1040" t="str">
        <v>Associated Banc-Corp (NYSE:ASB)</v>
      </c>
      <c r="H1040" t="str">
        <v>Northwest Bancshares, Inc. (NASDAQGS:NWBI)</v>
      </c>
      <c r="I1040" t="str">
        <v>SLM Corporation (NASDAQGS:SLM)</v>
      </c>
    </row>
    <row r="1041" spans="1:9" x14ac:dyDescent="0.45">
      <c r="A1041" t="str">
        <v>TriplePoint Venture Growth BDC Corp. (NYSE:TPVG)</v>
      </c>
      <c r="B1041" t="str">
        <v>Peapack-Gladstone Financial Corporation (NASDAQGS:PGC)</v>
      </c>
      <c r="C1041" t="str">
        <v>Avadel Pharmaceuticals plc (NASDAQGM:AVDL)</v>
      </c>
      <c r="D1041" t="str">
        <v>Teladoc Health, Inc. (NYSE:TDOC)</v>
      </c>
      <c r="E1041" t="str">
        <v>Sanmina Corporation (NASDAQGS:SANM)</v>
      </c>
      <c r="F1041" t="str">
        <v>Photronics, Inc. (NASDAQGS:PLAB)</v>
      </c>
      <c r="G1041" t="str">
        <v>Astera Labs, Inc. (NASDAQGS:ALAB)</v>
      </c>
      <c r="H1041" t="str">
        <v>NovoCure Limited (NASDAQGS:NVCR)</v>
      </c>
      <c r="I1041" t="str">
        <v>State Street Corporation (NYSE:STT)</v>
      </c>
    </row>
    <row r="1042" spans="1:9" x14ac:dyDescent="0.45">
      <c r="A1042" t="str">
        <v>Tronox Holdings plc (NYSE:TROX)</v>
      </c>
      <c r="B1042" t="str">
        <v>Pediatrix Medical Group, Inc. (NYSE:MD)</v>
      </c>
      <c r="C1042" t="str">
        <v>Avangrid, Inc. (NYSE:AGR)</v>
      </c>
      <c r="D1042" t="str">
        <v>Tenable Holdings, Inc. (NASDAQGS:TENB)</v>
      </c>
      <c r="E1042" t="str">
        <v>Sarepta Therapeutics, Inc. (NASDAQGS:SRPT)</v>
      </c>
      <c r="F1042" t="str">
        <v>PIMCO New York Municipal Income Fund II (NYSE:PNI)</v>
      </c>
      <c r="G1042" t="str">
        <v>Astronics Corporation (NASDAQGS:ATRO)</v>
      </c>
      <c r="H1042" t="str">
        <v>NRG Energy, Inc. (NYSE:NRG)</v>
      </c>
      <c r="I1042" t="str">
        <v>Sunlands Technology Group (NYSE:STG)</v>
      </c>
    </row>
    <row r="1043" spans="1:9" x14ac:dyDescent="0.45">
      <c r="A1043" t="str">
        <v>Trustmark Corporation (NASDAQGS:TRMK)</v>
      </c>
      <c r="B1043" t="str">
        <v>Peloton Interactive, Inc. (NASDAQGS:PTON)</v>
      </c>
      <c r="C1043" t="str">
        <v>Avanos Medical, Inc. (NYSE:AVNS)</v>
      </c>
      <c r="D1043" t="str">
        <v>Tencent Music Entertainment Group (NYSE:TME)</v>
      </c>
      <c r="E1043" t="str">
        <v>SB Financial Group, Inc. (NASDAQCM:SBFG)</v>
      </c>
      <c r="F1043" t="str">
        <v>Power Integrations, Inc. (NASDAQGS:POWI)</v>
      </c>
      <c r="G1043" t="str">
        <v>Atara Biotherapeutics, Inc. (NASDAQGS:ATRA)</v>
      </c>
      <c r="H1043" t="str">
        <v>Nutex Health Inc. (NASDAQCM:NUTX)</v>
      </c>
      <c r="I1043" t="str">
        <v>The Cato Corporation (NYSE:CATO)</v>
      </c>
    </row>
    <row r="1044" spans="1:9" x14ac:dyDescent="0.45">
      <c r="A1044" t="str">
        <v>TTM Technologies, Inc. (NASDAQGS:TTMI)</v>
      </c>
      <c r="B1044" t="str">
        <v>Penumbra, Inc. (NYSE:PEN)</v>
      </c>
      <c r="C1044" t="str">
        <v>Axos Financial, Inc. (NYSE:AX)</v>
      </c>
      <c r="D1044" t="str">
        <v>Tennant Company (NYSE:TNC)</v>
      </c>
      <c r="E1044" t="str">
        <v>SBC Medical Group Holdings Incorporated (NASDAQGM:SBC)</v>
      </c>
      <c r="F1044" t="str">
        <v>PPL Corporation (NYSE:PPL)</v>
      </c>
      <c r="G1044" t="str">
        <v>AudioEye, Inc. (NASDAQCM:AEYE)</v>
      </c>
      <c r="H1044" t="str">
        <v>Nuveen California AMT-Free Quality Municipal Income Fund (NYSE:NKX)</v>
      </c>
      <c r="I1044" t="str">
        <v>Trailblazer Merger Corporation I (NASDAQGM:TBMC)</v>
      </c>
    </row>
    <row r="1045" spans="1:9" x14ac:dyDescent="0.45">
      <c r="A1045" t="str">
        <v>Turning Point Brands, Inc. (NYSE:TPB)</v>
      </c>
      <c r="B1045" t="str">
        <v>PepsiCo, Inc. (NASDAQGS:PEP)</v>
      </c>
      <c r="C1045" t="str">
        <v>Axsome Therapeutics, Inc. (NASDAQGM:AXSM)</v>
      </c>
      <c r="D1045" t="str">
        <v>Terreno Realty Corporation (NYSE:TRNO)</v>
      </c>
      <c r="E1045" t="str">
        <v>Sealed Air Corporation (NYSE:SEE)</v>
      </c>
      <c r="F1045" t="str">
        <v>Proficient Auto Logistics, Inc. (NASDAQGS:PAL)</v>
      </c>
      <c r="G1045" t="str">
        <v>Avadel Pharmaceuticals plc (NASDAQGM:AVDL)</v>
      </c>
      <c r="H1045" t="str">
        <v>Nuveen Credit Strategies Income Fund (NYSE:JQC)</v>
      </c>
      <c r="I1045" t="str">
        <v>Vera Bradley, Inc. (NASDAQGS:VRA)</v>
      </c>
    </row>
    <row r="1046" spans="1:9" x14ac:dyDescent="0.45">
      <c r="A1046" t="str">
        <v>U.S. Physical Therapy, Inc. (NYSE:USPH)</v>
      </c>
      <c r="B1046" t="str">
        <v>PG&amp;E Corporation (NYSE:PCG)</v>
      </c>
      <c r="C1046" t="str">
        <v>B&amp;G Foods, Inc. (NYSE:BGS)</v>
      </c>
      <c r="D1046" t="str">
        <v>Teva Pharmaceutical Industries Limited (NYSE:TEVA)</v>
      </c>
      <c r="E1046" t="str">
        <v>Selective Insurance Group, Inc. (NASDAQGS:SIGI)</v>
      </c>
      <c r="F1046" t="str">
        <v>Quest Diagnostics Incorporated (NYSE:DGX)</v>
      </c>
      <c r="G1046" t="str">
        <v>Avangrid, Inc. (NYSE:AGR)</v>
      </c>
      <c r="H1046" t="str">
        <v>Nuveen Municipal Credit Opportunities Fund (NYSE:NMCO)</v>
      </c>
      <c r="I1046" t="str">
        <v>Yotta Acquisition Corporation (NASDAQCM:YOTA)</v>
      </c>
    </row>
    <row r="1047" spans="1:9" x14ac:dyDescent="0.45">
      <c r="A1047" t="str">
        <v>Uber Technologies, Inc. (NYSE:UBER)</v>
      </c>
      <c r="B1047" t="str">
        <v>Pinterest, Inc. (NYSE:PINS)</v>
      </c>
      <c r="C1047" t="str">
        <v>Backblaze, Inc. (NASDAQGM:BLZE)</v>
      </c>
      <c r="D1047" t="str">
        <v>Texas Community Bancshares, Inc. (NASDAQCM:TCBS)</v>
      </c>
      <c r="E1047" t="str">
        <v>Seneca Foods Corporation (NASDAQGS:SENE.A)</v>
      </c>
      <c r="F1047" t="str">
        <v>Radius Recycling, Inc. (NASDAQGS:RDUS)</v>
      </c>
      <c r="G1047" t="str">
        <v>Axsome Therapeutics, Inc. (NASDAQGM:AXSM)</v>
      </c>
      <c r="H1047" t="str">
        <v>Nuveen New York AMT-Free Quality Municipal Income Fund (NYSE:NRK)</v>
      </c>
      <c r="I1047" t="str">
        <v>Zymeworks Inc. (NASDAQGS:ZYME)</v>
      </c>
    </row>
    <row r="1048" spans="1:9" x14ac:dyDescent="0.45">
      <c r="A1048" t="str">
        <v>UL Solutions Inc. (NYSE:ULS)</v>
      </c>
      <c r="B1048" t="str">
        <v>Playa Hotels &amp; Resorts N.V. (NASDAQGS:PLYA)</v>
      </c>
      <c r="C1048" t="str">
        <v>Banc of California, Inc. (NYSE:BANC)</v>
      </c>
      <c r="D1048" t="str">
        <v>Texas Pacific Land Corporation (NYSE:TPL)</v>
      </c>
      <c r="E1048" t="str">
        <v>Sensient Technologies Corporation (NYSE:SXT)</v>
      </c>
      <c r="F1048" t="str">
        <v>Ramaco Resources, Inc. (NASDAQGS:METC)</v>
      </c>
      <c r="G1048" t="str">
        <v>Backblaze, Inc. (NASDAQGM:BLZE)</v>
      </c>
      <c r="H1048" t="str">
        <v>Nuveen Quality Municipal Income Fund (NYSE:NAD)</v>
      </c>
      <c r="I1048" t="str">
        <v>5:01 Acquisition Corp. (NASDAQCM:FVAM)</v>
      </c>
    </row>
    <row r="1049" spans="1:9" x14ac:dyDescent="0.45">
      <c r="A1049" t="str">
        <v>UMH Properties, Inc. (NYSE:UMH)</v>
      </c>
      <c r="B1049" t="str">
        <v>Playtika Holding Corp. (NASDAQGS:PLTK)</v>
      </c>
      <c r="C1049" t="str">
        <v>Barings BDC, Inc. (NYSE:BBDC)</v>
      </c>
      <c r="D1049" t="str">
        <v>The Allstate Corporation (NYSE:ALL)</v>
      </c>
      <c r="E1049" t="str">
        <v>SharkNinja, Inc. (NYSE:SN)</v>
      </c>
      <c r="F1049" t="str">
        <v>Redfin Corporation (NASDAQGS:RDFN)</v>
      </c>
      <c r="G1049" t="str">
        <v>Banc of California, Inc. (NYSE:BANC)</v>
      </c>
      <c r="H1049" t="str">
        <v>NYLI MacKay DefinedTerm Muni Opportunities Fund (NYSE:MMD)</v>
      </c>
      <c r="I1049" t="str">
        <v>Aquaron Acquisition Corp. (NASDAQCM:AQU)</v>
      </c>
    </row>
    <row r="1050" spans="1:9" x14ac:dyDescent="0.45">
      <c r="A1050" t="str">
        <v>Union Pacific Corporation (NYSE:UNP)</v>
      </c>
      <c r="B1050" t="str">
        <v>Portillo's Inc. (NASDAQGS:PTLO)</v>
      </c>
      <c r="C1050" t="str">
        <v>Barings Corporate Investors (NYSE:MCI)</v>
      </c>
      <c r="D1050" t="str">
        <v>The Beachbody Company, Inc. (NYSE:BODI)</v>
      </c>
      <c r="E1050" t="str">
        <v>Shopify Inc. (NYSE:SHOP)</v>
      </c>
      <c r="F1050" t="str">
        <v>Restaurant Brands International Inc. (NYSE:QSR)</v>
      </c>
      <c r="G1050" t="str">
        <v>BancFirst Corporation (NASDAQGS:BANF)</v>
      </c>
      <c r="H1050" t="str">
        <v>Old Market Capital Corporation (NASDAQGS:OMCC)</v>
      </c>
      <c r="I1050" t="str">
        <v>Bannix Acquisition Corp. (NASDAQCM:BNIX)</v>
      </c>
    </row>
    <row r="1051" spans="1:9" x14ac:dyDescent="0.45">
      <c r="A1051" t="str">
        <v>United Airlines Holdings, Inc. (NASDAQGS:UAL)</v>
      </c>
      <c r="B1051" t="str">
        <v>Portman Ridge Finance Corporation (NASDAQGS:PTMN)</v>
      </c>
      <c r="C1051" t="str">
        <v>Barnes &amp; Noble Education, Inc. (NYSE:BNED)</v>
      </c>
      <c r="D1051" t="str">
        <v>The Chefs' Warehouse, Inc. (NASDAQGS:CHEF)</v>
      </c>
      <c r="E1051" t="str">
        <v>SI-BONE, Inc. (NASDAQGM:SIBN)</v>
      </c>
      <c r="F1051" t="str">
        <v>RH (NYSE:RH)</v>
      </c>
      <c r="G1051" t="str">
        <v>Bank of the James Financial Group, Inc. (NASDAQCM:BOTJ)</v>
      </c>
      <c r="H1051" t="str">
        <v>Olin Corporation (NYSE:OLN)</v>
      </c>
      <c r="I1051" t="str">
        <v>byNordic Acquisition Corporation (NASDAQGM:BYNO)</v>
      </c>
    </row>
    <row r="1052" spans="1:9" x14ac:dyDescent="0.45">
      <c r="A1052" t="str">
        <v>United Bankshares, Inc. (NASDAQGS:UBSI)</v>
      </c>
      <c r="B1052" t="str">
        <v>Powell Industries, Inc. (NASDAQGS:POWL)</v>
      </c>
      <c r="C1052" t="str">
        <v>Bausch + Lomb Corporation (NYSE:BLCO)</v>
      </c>
      <c r="D1052" t="str">
        <v>The Eastern Company (NASDAQGM:EML)</v>
      </c>
      <c r="E1052" t="str">
        <v>SITE Centers Corp. (NYSE:SITC)</v>
      </c>
      <c r="F1052" t="str">
        <v>Sanara MedTech Inc. (NASDAQCM:SMTI)</v>
      </c>
      <c r="G1052" t="str">
        <v>Barings Corporate Investors (NYSE:MCI)</v>
      </c>
      <c r="H1052" t="str">
        <v>Opera Limited (NASDAQGS:OPRA)</v>
      </c>
      <c r="I1052" t="str">
        <v>DouYu International Holdings Limited (NASDAQGS:DOYU)</v>
      </c>
    </row>
    <row r="1053" spans="1:9" x14ac:dyDescent="0.45">
      <c r="A1053" t="str">
        <v>United Parks &amp; Resorts Inc. (NYSE:PRKS)</v>
      </c>
      <c r="B1053" t="str">
        <v>Primega Group Holdings Limited (NASDAQCM:PGHL)</v>
      </c>
      <c r="C1053" t="str">
        <v>Bausch Health Companies Inc. (NYSE:BHC)</v>
      </c>
      <c r="D1053" t="str">
        <v>The Ensign Group, Inc. (NASDAQGS:ENSG)</v>
      </c>
      <c r="E1053" t="str">
        <v>Skechers U.S.A., Inc. (NYSE:SKX)</v>
      </c>
      <c r="F1053" t="str">
        <v>Scholastic Corporation (NASDAQGS:SCHL)</v>
      </c>
      <c r="G1053" t="str">
        <v>Barnes &amp; Noble Education, Inc. (NYSE:BNED)</v>
      </c>
      <c r="H1053" t="str">
        <v>Oppenheimer Holdings Inc. (NYSE:OPY)</v>
      </c>
      <c r="I1053" t="str">
        <v>Fundamental Global Inc. (NASDAQGM:FGF)</v>
      </c>
    </row>
    <row r="1054" spans="1:9" x14ac:dyDescent="0.45">
      <c r="A1054" t="str">
        <v>United-Guardian, Inc. (NASDAQGM:UG)</v>
      </c>
      <c r="B1054" t="str">
        <v>Primoris Services Corporation (NYSE:PRIM)</v>
      </c>
      <c r="C1054" t="str">
        <v>Biglari Holdings Inc. (NYSE:BH.A)</v>
      </c>
      <c r="D1054" t="str">
        <v>The GEO Group, Inc. (NYSE:GEO)</v>
      </c>
      <c r="E1054" t="str">
        <v>SkyWater Technology, Inc. (NASDAQCM:SKYT)</v>
      </c>
      <c r="F1054" t="str">
        <v>Scienture Holdings, Inc. (NASDAQCM:SCNX)</v>
      </c>
      <c r="G1054" t="str">
        <v>Barrett Business Services, Inc. (NASDAQGS:BBSI)</v>
      </c>
      <c r="H1054" t="str">
        <v>OptimumBank Holdings, Inc. (NASDAQCM:OPHC)</v>
      </c>
      <c r="I1054" t="str">
        <v>General American Investors Company, Inc. (NYSE:GAM)</v>
      </c>
    </row>
    <row r="1055" spans="1:9" x14ac:dyDescent="0.45">
      <c r="A1055" t="str">
        <v>UnitedHealth Group Incorporated (NYSE:UNH)</v>
      </c>
      <c r="B1055" t="str">
        <v>Procore Technologies, Inc. (NYSE:PCOR)</v>
      </c>
      <c r="C1055" t="str">
        <v>Bilibili Inc. (NASDAQGS:BILI)</v>
      </c>
      <c r="D1055" t="str">
        <v>The Hanover Insurance Group, Inc. (NYSE:THG)</v>
      </c>
      <c r="E1055" t="str">
        <v>Sonida Senior Living, Inc. (NYSE:SNDA)</v>
      </c>
      <c r="F1055" t="str">
        <v>Sempra (NYSE:SRE)</v>
      </c>
      <c r="G1055" t="str">
        <v>Bilibili Inc. (NASDAQGS:BILI)</v>
      </c>
      <c r="H1055" t="str">
        <v>Orchid Island Capital, Inc. (NYSE:ORC)</v>
      </c>
      <c r="I1055" t="str">
        <v>Geospace Technologies Corporation (NASDAQGS:GEOS)</v>
      </c>
    </row>
    <row r="1056" spans="1:9" x14ac:dyDescent="0.45">
      <c r="A1056" t="str">
        <v>Universal Health Realty Income Trust (NYSE:UHT)</v>
      </c>
      <c r="B1056" t="str">
        <v>PROG Holdings, Inc. (NYSE:PRG)</v>
      </c>
      <c r="C1056" t="str">
        <v>BioCryst Pharmaceuticals, Inc. (NASDAQGS:BCRX)</v>
      </c>
      <c r="D1056" t="str">
        <v>The Hartford Financial Services Group, Inc. (NYSE:HIG)</v>
      </c>
      <c r="E1056" t="str">
        <v>Sotera Health Company (NASDAQGS:SHC)</v>
      </c>
      <c r="F1056" t="str">
        <v>Shoe Carnival, Inc. (NASDAQGS:SCVL)</v>
      </c>
      <c r="G1056" t="str">
        <v>Bioceres Crop Solutions Corp. (NASDAQGS:BIOX)</v>
      </c>
      <c r="H1056" t="str">
        <v>OSI Systems, Inc. (NASDAQGS:OSIS)</v>
      </c>
      <c r="I1056" t="str">
        <v>Guild Holdings Company (NYSE:GHLD)</v>
      </c>
    </row>
    <row r="1057" spans="1:9" x14ac:dyDescent="0.45">
      <c r="A1057" t="str">
        <v>Unum Group (NYSE:UNM)</v>
      </c>
      <c r="B1057" t="str">
        <v>Progyny, Inc. (NASDAQGS:PGNY)</v>
      </c>
      <c r="C1057" t="str">
        <v>BioNTech SE (NASDAQGS:BNTX)</v>
      </c>
      <c r="D1057" t="str">
        <v>The Interpublic Group of Companies, Inc. (NYSE:IPG)</v>
      </c>
      <c r="E1057" t="str">
        <v>Sound Financial Bancorp, Inc. (NASDAQCM:SFBC)</v>
      </c>
      <c r="F1057" t="str">
        <v>Silgan Holdings Inc. (NYSE:SLGN)</v>
      </c>
      <c r="G1057" t="str">
        <v>BioCryst Pharmaceuticals, Inc. (NASDAQGS:BCRX)</v>
      </c>
      <c r="H1057" t="str">
        <v>Outbrain Inc. (NASDAQGS:OB)</v>
      </c>
      <c r="I1057" t="str">
        <v>Hudson Acquisition I Corp. (NASDAQGM:HUDA)</v>
      </c>
    </row>
    <row r="1058" spans="1:9" x14ac:dyDescent="0.45">
      <c r="A1058" t="str">
        <v>USA Compression Partners, LP (NYSE:USAC)</v>
      </c>
      <c r="B1058" t="str">
        <v>PROS Holdings, Inc. (NYSE:PRO)</v>
      </c>
      <c r="C1058" t="str">
        <v>Bio-Rad Laboratories, Inc. (NYSE:BIO)</v>
      </c>
      <c r="D1058" t="str">
        <v>The J. M. Smucker Company (NYSE:SJM)</v>
      </c>
      <c r="E1058" t="str">
        <v>Southside Bancshares, Inc. (NYSE:SBSI)</v>
      </c>
      <c r="F1058" t="str">
        <v>SK Growth Opportunities Corporation (NASDAQGM:SKGR)</v>
      </c>
      <c r="G1058" t="str">
        <v>BioNTech SE (NASDAQGS:BNTX)</v>
      </c>
      <c r="H1058" t="str">
        <v>Pacira BioSciences, Inc. (NASDAQGS:PCRX)</v>
      </c>
      <c r="I1058" t="str">
        <v>Hudson Global, Inc. (NASDAQGS:HSON)</v>
      </c>
    </row>
    <row r="1059" spans="1:9" x14ac:dyDescent="0.45">
      <c r="A1059" t="str">
        <v>Utah Medical Products, Inc. (NASDAQGS:UTMD)</v>
      </c>
      <c r="B1059" t="str">
        <v>Provident Financial Holdings, Inc. (NASDAQGS:PROV)</v>
      </c>
      <c r="C1059" t="str">
        <v>BlackRock California Municipal Income Trust (NYSE:BFZ)</v>
      </c>
      <c r="D1059" t="str">
        <v>The Joint Corp. (NASDAQCM:JYNT)</v>
      </c>
      <c r="E1059" t="str">
        <v>SS&amp;C Technologies Holdings, Inc. (NASDAQGS:SSNC)</v>
      </c>
      <c r="F1059" t="str">
        <v>Sohu.com Limited (NASDAQGS:SOHU)</v>
      </c>
      <c r="G1059" t="str">
        <v>BlackRock Core Bond Trust (NYSE:BHK)</v>
      </c>
      <c r="H1059" t="str">
        <v>Palo Alto Networks, Inc. (NASDAQGS:PANW)</v>
      </c>
      <c r="I1059" t="str">
        <v>Jasper Therapeutics, Inc. (NASDAQCM:JSPR)</v>
      </c>
    </row>
    <row r="1060" spans="1:9" x14ac:dyDescent="0.45">
      <c r="A1060" t="str">
        <v>Valaris Limited (NYSE:VAL)</v>
      </c>
      <c r="B1060" t="str">
        <v>Provident Financial Services, Inc. (NYSE:PFS)</v>
      </c>
      <c r="C1060" t="str">
        <v>BlackRock Enhanced Equity Dividend Trust (NYSE:BDJ)</v>
      </c>
      <c r="D1060" t="str">
        <v>The Macerich Company (NYSE:MAC)</v>
      </c>
      <c r="E1060" t="str">
        <v>Starwood Property Trust, Inc. (NYSE:STWD)</v>
      </c>
      <c r="F1060" t="str">
        <v>Solaris Energy Infrastructure, Inc. (NYSE:SEI)</v>
      </c>
      <c r="G1060" t="str">
        <v>BlackRock Corporate High Yield Fund, Inc. (NYSE:HYT)</v>
      </c>
      <c r="H1060" t="str">
        <v>Pathfinder Bancorp, Inc. (NASDAQCM:PBHC)</v>
      </c>
      <c r="I1060" t="str">
        <v>JOYY Inc. (NASDAQGS:YY)</v>
      </c>
    </row>
    <row r="1061" spans="1:9" x14ac:dyDescent="0.45">
      <c r="A1061" t="str">
        <v>Valero Energy Corporation (NYSE:VLO)</v>
      </c>
      <c r="B1061" t="str">
        <v>Putnam Municipal Opportunities Trust (NYSE:PMO)</v>
      </c>
      <c r="C1061" t="str">
        <v>BlackRock Investment Quality Municipal Trust Inc. (NYSE:BKN)</v>
      </c>
      <c r="D1061" t="str">
        <v>The Middleby Corporation (NASDAQGS:MIDD)</v>
      </c>
      <c r="E1061" t="str">
        <v>Steelcase Inc. (NYSE:SCS)</v>
      </c>
      <c r="F1061" t="str">
        <v>Sonic Automotive, Inc. (NYSE:SAH)</v>
      </c>
      <c r="G1061" t="str">
        <v>BlackRock Credit Allocation Income Trust (NYSE:BTZ)</v>
      </c>
      <c r="H1061" t="str">
        <v>Patterson-UTI Energy, Inc. (NASDAQGS:PTEN)</v>
      </c>
      <c r="I1061" t="str">
        <v>Nebius Group N.V. (NASDAQGS:NBIS)</v>
      </c>
    </row>
    <row r="1062" spans="1:9" x14ac:dyDescent="0.45">
      <c r="A1062" t="str">
        <v>Veralto Corporation (NYSE:VLTO)</v>
      </c>
      <c r="B1062" t="str">
        <v>PVH Corp. (NYSE:PVH)</v>
      </c>
      <c r="C1062" t="str">
        <v>Blackrock Municipal 2030 Target Term Trust (NYSE:BTT)</v>
      </c>
      <c r="D1062" t="str">
        <v>The Progressive Corporation (NYSE:PGR)</v>
      </c>
      <c r="E1062" t="str">
        <v>Stepan Company (NYSE:SCL)</v>
      </c>
      <c r="F1062" t="str">
        <v>Spire Global, Inc. (NYSE:SPIR)</v>
      </c>
      <c r="G1062" t="str">
        <v>BlackRock Enhanced Equity Dividend Trust (NYSE:BDJ)</v>
      </c>
      <c r="H1062" t="str">
        <v>Peabody Energy Corporation (NYSE:BTU)</v>
      </c>
      <c r="I1062" t="str">
        <v>Radian Group Inc. (NYSE:RDN)</v>
      </c>
    </row>
    <row r="1063" spans="1:9" x14ac:dyDescent="0.45">
      <c r="A1063" t="str">
        <v>Vertex, Inc. (NASDAQGM:VERX)</v>
      </c>
      <c r="B1063" t="str">
        <v>Qiagen N.V. (NYSE:QGEN)</v>
      </c>
      <c r="C1063" t="str">
        <v>BlackRock Municipal Income Quality Trust (NYSE:BYM)</v>
      </c>
      <c r="D1063" t="str">
        <v>The Timken Company (NYSE:TKR)</v>
      </c>
      <c r="E1063" t="str">
        <v>Stock Yards Bancorp, Inc. (NASDAQGS:SYBT)</v>
      </c>
      <c r="F1063" t="str">
        <v>Star Holdings (NASDAQGM:STHO)</v>
      </c>
      <c r="G1063" t="str">
        <v>BlackRock Investment Quality Municipal Trust Inc. (NYSE:BKN)</v>
      </c>
      <c r="H1063" t="str">
        <v>Penns Woods Bancorp, Inc. (NASDAQGS:PWOD)</v>
      </c>
      <c r="I1063" t="str">
        <v>Septerna, Inc. (NASDAQGM:SEPN)</v>
      </c>
    </row>
    <row r="1064" spans="1:9" x14ac:dyDescent="0.45">
      <c r="A1064" t="str">
        <v>VICI Properties Inc. (NYSE:VICI)</v>
      </c>
      <c r="B1064" t="str">
        <v>RadNet, Inc. (NASDAQGM:RDNT)</v>
      </c>
      <c r="C1064" t="str">
        <v>BlackRock Municipal Income Trust II (NYSE:BLE)</v>
      </c>
      <c r="D1064" t="str">
        <v>The TJX Companies, Inc. (NYSE:TJX)</v>
      </c>
      <c r="E1064" t="str">
        <v>Strattec Security Corporation (NASDAQGM:STRT)</v>
      </c>
      <c r="F1064" t="str">
        <v>Stevanato Group S.p.A. (NYSE:STVN)</v>
      </c>
      <c r="G1064" t="str">
        <v>Blackrock Municipal 2030 Target Term Trust (NYSE:BTT)</v>
      </c>
      <c r="H1064" t="str">
        <v>Peoples Bancorp of North Carolina, Inc. (NASDAQGM:PEBK)</v>
      </c>
      <c r="I1064" t="str">
        <v>Target Global Acquisition I Corp. (NASDAQGM:TGAA)</v>
      </c>
    </row>
    <row r="1065" spans="1:9" x14ac:dyDescent="0.45">
      <c r="A1065" t="str">
        <v>Victoria's Secret &amp; Co. (NYSE:VSCO)</v>
      </c>
      <c r="B1065" t="str">
        <v>Ralph Lauren Corporation (NYSE:RL)</v>
      </c>
      <c r="C1065" t="str">
        <v>BlackRock MuniHoldings California Quality Fund, Inc. (NYSE:MUC)</v>
      </c>
      <c r="D1065" t="str">
        <v>The Trade Desk, Inc. (NASDAQGM:TTD)</v>
      </c>
      <c r="E1065" t="str">
        <v>Sun Country Airlines Holdings, Inc. (NASDAQGS:SNCY)</v>
      </c>
      <c r="F1065" t="str">
        <v>StoneCo Ltd. (NASDAQGS:STNE)</v>
      </c>
      <c r="G1065" t="str">
        <v>BlackRock Municipal Income Quality Trust (NYSE:BYM)</v>
      </c>
      <c r="H1065" t="str">
        <v>Perimeter Solutions, SA (NYSE:PRM)</v>
      </c>
      <c r="I1065" t="str">
        <v>The Mexico Fund, Inc. (NYSE:MXF)</v>
      </c>
    </row>
    <row r="1066" spans="1:9" x14ac:dyDescent="0.45">
      <c r="A1066" t="str">
        <v>Viemed Healthcare, Inc. (NASDAQCM:VMD)</v>
      </c>
      <c r="B1066" t="str">
        <v>Range Resources Corporation (NYSE:RRC)</v>
      </c>
      <c r="C1066" t="str">
        <v>BlackRock MuniHoldings Fund, Inc. (NYSE:MHD)</v>
      </c>
      <c r="D1066" t="str">
        <v>Thermon Group Holdings, Inc. (NYSE:THR)</v>
      </c>
      <c r="E1066" t="str">
        <v>Surmodics, Inc. (NASDAQGS:SRDX)</v>
      </c>
      <c r="F1066" t="str">
        <v>Technology &amp; Telecommunication Acquisition Corporation (NASDAQGM:TETE)</v>
      </c>
      <c r="G1066" t="str">
        <v>BlackRock Municipal Income Trust II (NYSE:BLE)</v>
      </c>
      <c r="H1066" t="str">
        <v>Phathom Pharmaceuticals, Inc. (NASDAQGS:PHAT)</v>
      </c>
      <c r="I1066" t="str">
        <v>Thunder Bridge Capital Partners IV Inc. (NASDAQGM:THCP)</v>
      </c>
    </row>
    <row r="1067" spans="1:9" x14ac:dyDescent="0.45">
      <c r="A1067" t="str">
        <v>Vimeo, Inc. (NASDAQGS:VMEO)</v>
      </c>
      <c r="B1067" t="str">
        <v>Ranger Energy Services, Inc. (NYSE:RNGR)</v>
      </c>
      <c r="C1067" t="str">
        <v>BlackRock MuniHoldings New York Quality Fund, Inc. (NYSE:MHN)</v>
      </c>
      <c r="D1067" t="str">
        <v>Toast, Inc. (NYSE:TOST)</v>
      </c>
      <c r="E1067" t="str">
        <v>Synopsys, Inc. (NASDAQGS:SNPS)</v>
      </c>
      <c r="F1067" t="str">
        <v>Teekay Tankers Ltd. (NYSE:TNK)</v>
      </c>
      <c r="G1067" t="str">
        <v>BlackRock MuniHoldings California Quality Fund, Inc. (NYSE:MUC)</v>
      </c>
      <c r="H1067" t="str">
        <v>Phreesia, Inc. (NYSE:PHR)</v>
      </c>
      <c r="I1067" t="str">
        <v>TMT Acquisition Corp (NASDAQGM:TMTC)</v>
      </c>
    </row>
    <row r="1068" spans="1:9" x14ac:dyDescent="0.45">
      <c r="A1068" t="str">
        <v>Virtu Financial, Inc. (NASDAQGS:VIRT)</v>
      </c>
      <c r="B1068" t="str">
        <v>RB Global, Inc. (NYSE:RBA)</v>
      </c>
      <c r="C1068" t="str">
        <v>BlackRock MuniHoldings Quality Fund II, Inc. (NYSE:MUE)</v>
      </c>
      <c r="D1068" t="str">
        <v>TopBuild Corp. (NYSE:BLD)</v>
      </c>
      <c r="E1068" t="str">
        <v>Tactile Systems Technology, Inc. (NASDAQGM:TCMD)</v>
      </c>
      <c r="F1068" t="str">
        <v>Teledyne Technologies Incorporated (NYSE:TDY)</v>
      </c>
      <c r="G1068" t="str">
        <v>BlackRock MuniHoldings Fund, Inc. (NYSE:MHD)</v>
      </c>
      <c r="H1068" t="str">
        <v>PIMCO Municipal Income Fund III (NYSE:PMX)</v>
      </c>
      <c r="I1068" t="str">
        <v>TrueBlue, Inc. (NYSE:TBI)</v>
      </c>
    </row>
    <row r="1069" spans="1:9" x14ac:dyDescent="0.45">
      <c r="A1069" t="str">
        <v>Vital Energy, Inc. (NYSE:VTLE)</v>
      </c>
      <c r="B1069" t="str">
        <v>Realty Income Corporation (NYSE:O)</v>
      </c>
      <c r="C1069" t="str">
        <v>BlackRock MuniYield Pennsylvania Quality Fund (NYSE:MPA)</v>
      </c>
      <c r="D1069" t="str">
        <v>TPG Inc. (NASDAQGS:TPG)</v>
      </c>
      <c r="E1069" t="str">
        <v>Tanger Inc. (NYSE:SKT)</v>
      </c>
      <c r="F1069" t="str">
        <v>Templeton Emerging Markets Fund (NYSE:EMF)</v>
      </c>
      <c r="G1069" t="str">
        <v>BlackRock MuniHoldings Quality Fund II, Inc. (NYSE:MUE)</v>
      </c>
      <c r="H1069" t="str">
        <v>PIMCO Strategic Income Fund, Inc. (NYSE:RCS)</v>
      </c>
      <c r="I1069" t="str">
        <v>Vertex Pharmaceuticals Incorporated (NASDAQGS:VRTX)</v>
      </c>
    </row>
    <row r="1070" spans="1:9" x14ac:dyDescent="0.45">
      <c r="A1070" t="str">
        <v>Vitesse Energy, Inc. (NYSE:VTS)</v>
      </c>
      <c r="B1070" t="str">
        <v>Red River Bancshares, Inc. (NASDAQGS:RRBI)</v>
      </c>
      <c r="C1070" t="str">
        <v>BlackRock MuniYield Quality Fund II, Inc. (NYSE:MQT)</v>
      </c>
      <c r="D1070" t="str">
        <v>Tradeweb Markets Inc. (NASDAQGS:TW)</v>
      </c>
      <c r="E1070" t="str">
        <v>Tapestry, Inc. (NYSE:TPR)</v>
      </c>
      <c r="F1070" t="str">
        <v>Textron Inc. (NYSE:TXT)</v>
      </c>
      <c r="G1070" t="str">
        <v>BlackRock MuniYield Quality Fund II, Inc. (NYSE:MQT)</v>
      </c>
      <c r="H1070" t="str">
        <v>Plumas Bancorp (NASDAQCM:PLBC)</v>
      </c>
      <c r="I1070" t="str">
        <v>Vipshop Holdings Limited (NYSE:VIPS)</v>
      </c>
    </row>
    <row r="1071" spans="1:9" x14ac:dyDescent="0.45">
      <c r="A1071" t="str">
        <v>Vulcan Materials Company (NYSE:VMC)</v>
      </c>
      <c r="B1071" t="str">
        <v>Regency Centers Corporation (NASDAQGS:REG)</v>
      </c>
      <c r="C1071" t="str">
        <v>BlackRock MuniYield Quality Fund III, Inc. (NYSE:MYI)</v>
      </c>
      <c r="D1071" t="str">
        <v>Travel + Leisure Co. (NYSE:TNL)</v>
      </c>
      <c r="E1071" t="str">
        <v>TaskUs, Inc. (NASDAQGS:TASK)</v>
      </c>
      <c r="F1071" t="str">
        <v>The Buckle, Inc. (NYSE:BKE)</v>
      </c>
      <c r="G1071" t="str">
        <v>BlackRock MuniYield Quality Fund III, Inc. (NYSE:MYI)</v>
      </c>
      <c r="H1071" t="str">
        <v>PotlatchDeltic Corporation (NASDAQGS:PCH)</v>
      </c>
      <c r="I1071" t="str">
        <v>VirnetX Holding Corporation (NYSE:VHC)</v>
      </c>
    </row>
    <row r="1072" spans="1:9" x14ac:dyDescent="0.45">
      <c r="A1072" t="str">
        <v>Washington Trust Bancorp, Inc. (NASDAQGS:WASH)</v>
      </c>
      <c r="B1072" t="str">
        <v>Remitly Global, Inc. (NASDAQGS:RELY)</v>
      </c>
      <c r="C1072" t="str">
        <v>BlackRock MuniYield Quality Fund, Inc. (NYSE:MQY)</v>
      </c>
      <c r="D1072" t="str">
        <v>TriMas Corporation (NASDAQGS:TRS)</v>
      </c>
      <c r="E1072" t="str">
        <v>TD SYNNEX Corporation (NYSE:SNX)</v>
      </c>
      <c r="F1072" t="str">
        <v>The ODP Corporation (NASDAQGS:ODP)</v>
      </c>
      <c r="G1072" t="str">
        <v>BNY Mellon Strategic Municipal Bond Fund, Inc. (NYSE:DSM)</v>
      </c>
      <c r="H1072" t="str">
        <v>PRA Group, Inc. (NASDAQGS:PRAA)</v>
      </c>
      <c r="I1072" t="str">
        <v>William Penn Bancorporation (NASDAQCM:WMPN)</v>
      </c>
    </row>
    <row r="1073" spans="1:9" x14ac:dyDescent="0.45">
      <c r="A1073" t="str">
        <v>Waste Connections, Inc. (NYSE:WCN)</v>
      </c>
      <c r="B1073" t="str">
        <v>ReNew Energy Global Plc (NASDAQGS:RNW)</v>
      </c>
      <c r="C1073" t="str">
        <v>BlackRock New York Municipal Income Trust (NYSE:BNY)</v>
      </c>
      <c r="D1073" t="str">
        <v>TriplePoint Venture Growth BDC Corp. (NYSE:TPVG)</v>
      </c>
      <c r="E1073" t="str">
        <v>TechTarget, Inc. (NASDAQGM:TTGT)</v>
      </c>
      <c r="F1073" t="str">
        <v>The Procter &amp; Gamble Company (NYSE:PG)</v>
      </c>
      <c r="G1073" t="str">
        <v>Box, Inc. (NYSE:BOX)</v>
      </c>
      <c r="H1073" t="str">
        <v>Precipio, Inc. (NASDAQCM:PRPO)</v>
      </c>
      <c r="I1073" t="str">
        <v>Eco Wave Power Global AB (publ) (NASDAQCM:WAVE)</v>
      </c>
    </row>
    <row r="1074" spans="1:9" x14ac:dyDescent="0.45">
      <c r="A1074" t="str">
        <v>Waste Management, Inc. (NYSE:WM)</v>
      </c>
      <c r="B1074" t="str">
        <v>Republic Bancorp, Inc. (NASDAQGS:RBCA.A)</v>
      </c>
      <c r="C1074" t="str">
        <v>BNY Mellon Strategic Municipal Bond Fund, Inc. (NYSE:DSM)</v>
      </c>
      <c r="D1074" t="str">
        <v>Tronox Holdings plc (NYSE:TROX)</v>
      </c>
      <c r="E1074" t="str">
        <v>Tecnoglass Inc. (NYSE:TGLS)</v>
      </c>
      <c r="F1074" t="str">
        <v>The Williams Companies, Inc. (NYSE:WMB)</v>
      </c>
      <c r="G1074" t="str">
        <v>Braze, Inc. (NASDAQGS:BRZE)</v>
      </c>
      <c r="H1074" t="str">
        <v>Prologis, Inc. (NYSE:PLD)</v>
      </c>
      <c r="I1074" t="str">
        <v>RF Acquisition Corp. (NASDAQGM:RFAC)</v>
      </c>
    </row>
    <row r="1075" spans="1:9" x14ac:dyDescent="0.45">
      <c r="A1075" t="str">
        <v>Waters Corporation (NYSE:WAT)</v>
      </c>
      <c r="B1075" t="str">
        <v>Reservoir Media, Inc. (NASDAQGM:RSVR)</v>
      </c>
      <c r="C1075" t="str">
        <v>Bowhead Specialty Holdings Inc. (NYSE:BOW)</v>
      </c>
      <c r="D1075" t="str">
        <v>Trupanion, Inc. (NASDAQGM:TRUP)</v>
      </c>
      <c r="E1075" t="str">
        <v>Terex Corporation (NYSE:TEX)</v>
      </c>
      <c r="F1075" t="str">
        <v>The York Water Company (NASDAQGS:YORW)</v>
      </c>
      <c r="G1075" t="str">
        <v>Bristow Group Inc. (NYSE:VTOL)</v>
      </c>
      <c r="H1075" t="str">
        <v>ProPetro Holding Corp. (NYSE:PUMP)</v>
      </c>
      <c r="I1075" t="str">
        <v>Silicom Ltd. (NASDAQGS:SILC)</v>
      </c>
    </row>
    <row r="1076" spans="1:9" x14ac:dyDescent="0.45">
      <c r="A1076" t="str">
        <v>Waterstone Financial, Inc. (NASDAQGS:WSBF)</v>
      </c>
      <c r="B1076" t="str">
        <v>Resideo Technologies, Inc. (NYSE:REZI)</v>
      </c>
      <c r="C1076" t="str">
        <v>Bowman Consulting Group Ltd. (NASDAQGM:BWMN)</v>
      </c>
      <c r="D1076" t="str">
        <v>TTM Technologies, Inc. (NASDAQGS:TTMI)</v>
      </c>
      <c r="E1076" t="str">
        <v>Tesla, Inc. (NASDAQGS:TSLA)</v>
      </c>
      <c r="F1076" t="str">
        <v>The9 Limited (NASDAQCM:NCTY)</v>
      </c>
      <c r="G1076" t="str">
        <v>Brookfield Business Partners L.P. (NYSE:BBU)</v>
      </c>
      <c r="H1076" t="str">
        <v>Protagonist Therapeutics, Inc. (NASDAQGM:PTGX)</v>
      </c>
      <c r="I1076" t="str">
        <v>Tourmaline Bio, Inc. (NASDAQGS:TRML)</v>
      </c>
    </row>
    <row r="1077" spans="1:9" x14ac:dyDescent="0.45">
      <c r="A1077" t="str">
        <v>WD-40 Company (NASDAQGS:WDFC)</v>
      </c>
      <c r="B1077" t="str">
        <v>Reynolds Consumer Products Inc. (NASDAQGS:REYN)</v>
      </c>
      <c r="C1077" t="str">
        <v>Braze, Inc. (NASDAQGS:BRZE)</v>
      </c>
      <c r="D1077" t="str">
        <v>Turning Point Brands, Inc. (NYSE:TPB)</v>
      </c>
      <c r="E1077" t="str">
        <v>Texas Instruments Incorporated (NASDAQGS:TXN)</v>
      </c>
      <c r="F1077" t="str">
        <v>Titan Machinery Inc. (NASDAQGS:TITN)</v>
      </c>
      <c r="G1077" t="str">
        <v>Brookline Bancorp, Inc. (NASDAQGS:BRKL)</v>
      </c>
      <c r="H1077" t="str">
        <v>PubMatic, Inc. (NASDAQGM:PUBM)</v>
      </c>
    </row>
    <row r="1078" spans="1:9" x14ac:dyDescent="0.45">
      <c r="A1078" t="str">
        <v>Western Asset Inflation-Linked Income Fund (NYSE:WIA)</v>
      </c>
      <c r="B1078" t="str">
        <v>Richardson Electronics, Ltd. (NASDAQGS:RELL)</v>
      </c>
      <c r="C1078" t="str">
        <v>Bristow Group Inc. (NYSE:VTOL)</v>
      </c>
      <c r="D1078" t="str">
        <v>Twilio Inc. (NYSE:TWLO)</v>
      </c>
      <c r="E1078" t="str">
        <v>The Cigna Group (NYSE:CI)</v>
      </c>
      <c r="F1078" t="str">
        <v>Topgolf Callaway Brands Corp. (NYSE:MODG)</v>
      </c>
      <c r="G1078" t="str">
        <v>Bumble Inc. (NASDAQGS:BMBL)</v>
      </c>
      <c r="H1078" t="str">
        <v>PulteGroup, Inc. (NYSE:PHM)</v>
      </c>
    </row>
    <row r="1079" spans="1:9" x14ac:dyDescent="0.45">
      <c r="A1079" t="str">
        <v>Western Asset Inflation-Linked Opportunities &amp; Income Fund (NYSE:WIW)</v>
      </c>
      <c r="B1079" t="str">
        <v>Roblox Corporation (NYSE:RBLX)</v>
      </c>
      <c r="C1079" t="str">
        <v>Brookfield Business Partners L.P. (NYSE:BBU)</v>
      </c>
      <c r="D1079" t="str">
        <v>U.S. Physical Therapy, Inc. (NYSE:USPH)</v>
      </c>
      <c r="E1079" t="str">
        <v>The Hackett Group, Inc. (NASDAQGS:HCKT)</v>
      </c>
      <c r="F1079" t="str">
        <v>Treace Medical Concepts, Inc. (NASDAQGS:TMCI)</v>
      </c>
      <c r="G1079" t="str">
        <v>Burke &amp; Herbert Financial Services Corp. (NASDAQCM:BHRB)</v>
      </c>
      <c r="H1079" t="str">
        <v>Pure Storage, Inc. (NYSE:PSTG)</v>
      </c>
    </row>
    <row r="1080" spans="1:9" x14ac:dyDescent="0.45">
      <c r="A1080" t="str">
        <v>Western New England Bancorp, Inc. (NASDAQGS:WNEB)</v>
      </c>
      <c r="B1080" t="str">
        <v>Rockwell Automation, Inc. (NYSE:ROK)</v>
      </c>
      <c r="C1080" t="str">
        <v>Burke &amp; Herbert Financial Services Corp. (NASDAQCM:BHRB)</v>
      </c>
      <c r="D1080" t="str">
        <v>Uber Technologies, Inc. (NYSE:UBER)</v>
      </c>
      <c r="E1080" t="str">
        <v>The Hain Celestial Group, Inc. (NASDAQGS:HAIN)</v>
      </c>
      <c r="F1080" t="str">
        <v>Trimble Inc. (NASDAQGS:TRMB)</v>
      </c>
      <c r="G1080" t="str">
        <v>Business First Bancshares, Inc. (NASDAQGS:BFST)</v>
      </c>
      <c r="H1080" t="str">
        <v>QuinStreet, Inc. (NASDAQGS:QNST)</v>
      </c>
    </row>
    <row r="1081" spans="1:9" x14ac:dyDescent="0.45">
      <c r="A1081" t="str">
        <v>Westlake Chemical Partners LP (NYSE:WLKP)</v>
      </c>
      <c r="B1081" t="str">
        <v>Root, Inc. (NASDAQGS:ROOT)</v>
      </c>
      <c r="C1081" t="str">
        <v>BV Financial, Inc. (NASDAQCM:BVFL)</v>
      </c>
      <c r="D1081" t="str">
        <v>UiPath Inc. (NYSE:PATH)</v>
      </c>
      <c r="E1081" t="str">
        <v>The Home Depot, Inc. (NYSE:HD)</v>
      </c>
      <c r="F1081" t="str">
        <v>Tucows Inc. (NASDAQCM:TCX)</v>
      </c>
      <c r="G1081" t="str">
        <v>BXP, Inc. (NYSE:BXP)</v>
      </c>
      <c r="H1081" t="str">
        <v>Radware Ltd. (NASDAQGS:RDWR)</v>
      </c>
    </row>
    <row r="1082" spans="1:9" x14ac:dyDescent="0.45">
      <c r="A1082" t="str">
        <v>White Mountains Insurance Group, Ltd. (NYSE:WTM)</v>
      </c>
      <c r="B1082" t="str">
        <v>Rush Enterprises, Inc. (NASDAQGS:RUSH.A)</v>
      </c>
      <c r="C1082" t="str">
        <v>BXP, Inc. (NYSE:BXP)</v>
      </c>
      <c r="D1082" t="str">
        <v>UL Solutions Inc. (NYSE:ULS)</v>
      </c>
      <c r="E1082" t="str">
        <v>The Vita Coco Company, Inc. (NASDAQGS:COCO)</v>
      </c>
      <c r="F1082" t="str">
        <v>Twin Disc, Incorporated (NASDAQGS:TWIN)</v>
      </c>
      <c r="G1082" t="str">
        <v>Byline Bancorp, Inc. (NYSE:BY)</v>
      </c>
      <c r="H1082" t="str">
        <v>Rayonier Advanced Materials Inc. (NYSE:RYAM)</v>
      </c>
    </row>
    <row r="1083" spans="1:9" x14ac:dyDescent="0.45">
      <c r="A1083" t="str">
        <v>Willdan Group, Inc. (NASDAQGM:WLDN)</v>
      </c>
      <c r="B1083" t="str">
        <v>Rush Street Interactive, Inc. (NYSE:RSI)</v>
      </c>
      <c r="C1083" t="str">
        <v>Byline Bancorp, Inc. (NYSE:BY)</v>
      </c>
      <c r="D1083" t="str">
        <v>UMH Properties, Inc. (NYSE:UMH)</v>
      </c>
      <c r="E1083" t="str">
        <v>THOR Industries, Inc. (NYSE:THO)</v>
      </c>
      <c r="F1083" t="str">
        <v>U-Haul Holding Company (NYSE:UHAL)</v>
      </c>
      <c r="G1083" t="str">
        <v>Cadence Design Systems, Inc. (NASDAQGS:CDNS)</v>
      </c>
      <c r="H1083" t="str">
        <v>Red Rock Resorts, Inc. (NASDAQGS:RRR)</v>
      </c>
    </row>
    <row r="1084" spans="1:9" x14ac:dyDescent="0.45">
      <c r="A1084" t="str">
        <v>Williams-Sonoma, Inc. (NYSE:WSM)</v>
      </c>
      <c r="B1084" t="str">
        <v>Ryman Hospitality Properties, Inc. (NYSE:RHP)</v>
      </c>
      <c r="C1084" t="str">
        <v>Calamos Convertible and High Income Fund (NASDAQGS:CHY)</v>
      </c>
      <c r="D1084" t="str">
        <v>Under Armour, Inc. (NYSE:UAA)</v>
      </c>
      <c r="E1084" t="str">
        <v>Titan International, Inc. (NYSE:TWI)</v>
      </c>
      <c r="F1084" t="str">
        <v>Unitil Corporation (NYSE:UTL)</v>
      </c>
      <c r="G1084" t="str">
        <v>Calamos Convertible and High Income Fund (NASDAQGS:CHY)</v>
      </c>
      <c r="H1084" t="str">
        <v>Reddit, Inc. (NYSE:RDDT)</v>
      </c>
    </row>
    <row r="1085" spans="1:9" x14ac:dyDescent="0.45">
      <c r="A1085" t="str">
        <v>Wingstop Inc. (NASDAQGS:WING)</v>
      </c>
      <c r="B1085" t="str">
        <v>Sabra Health Care REIT, Inc. (NASDAQGS:SBRA)</v>
      </c>
      <c r="C1085" t="str">
        <v>Calamos Convertible Opportunities and Income Fund (NASDAQGS:CHI)</v>
      </c>
      <c r="D1085" t="str">
        <v>Union Pacific Corporation (NYSE:UNP)</v>
      </c>
      <c r="E1085" t="str">
        <v>Tootsie Roll Industries, Inc. (NYSE:TR)</v>
      </c>
      <c r="F1085" t="str">
        <v>Universal Logistics Holdings, Inc. (NASDAQGS:ULH)</v>
      </c>
      <c r="G1085" t="str">
        <v>Calamos Convertible Opportunities and Income Fund (NASDAQGS:CHI)</v>
      </c>
      <c r="H1085" t="str">
        <v>Regions Financial Corporation (NYSE:RF)</v>
      </c>
    </row>
    <row r="1086" spans="1:9" x14ac:dyDescent="0.45">
      <c r="A1086" t="str">
        <v>Winmark Corporation (NASDAQGM:WINA)</v>
      </c>
      <c r="B1086" t="str">
        <v>Safety Insurance Group, Inc. (NASDAQGS:SAFT)</v>
      </c>
      <c r="C1086" t="str">
        <v>Calavo Growers, Inc. (NASDAQGS:CVGW)</v>
      </c>
      <c r="D1086" t="str">
        <v>United Airlines Holdings, Inc. (NASDAQGS:UAL)</v>
      </c>
      <c r="E1086" t="str">
        <v>Triumph Group, Inc. (NYSE:TGI)</v>
      </c>
      <c r="F1086" t="str">
        <v>Value Line, Inc. (NASDAQCM:VALU)</v>
      </c>
      <c r="G1086" t="str">
        <v>Calavo Growers, Inc. (NASDAQGS:CVGW)</v>
      </c>
      <c r="H1086" t="str">
        <v>Rent the Runway, Inc. (NASDAQGM:RENT)</v>
      </c>
    </row>
    <row r="1087" spans="1:9" x14ac:dyDescent="0.45">
      <c r="A1087" t="str">
        <v>WisdomTree, Inc. (NYSE:WT)</v>
      </c>
      <c r="B1087" t="str">
        <v>Samfine Creation Holdings Group Limited (NASDAQCM:SFHG)</v>
      </c>
      <c r="C1087" t="str">
        <v>Camden National Corporation (NASDAQGS:CAC)</v>
      </c>
      <c r="D1087" t="str">
        <v>United Bankshares, Inc. (NASDAQGS:UBSI)</v>
      </c>
      <c r="E1087" t="str">
        <v>Truist Financial Corporation (NYSE:TFC)</v>
      </c>
      <c r="F1087" t="str">
        <v>Viavi Solutions Inc. (NASDAQGS:VIAV)</v>
      </c>
      <c r="G1087" t="str">
        <v>Camden National Corporation (NASDAQGS:CAC)</v>
      </c>
      <c r="H1087" t="str">
        <v>Repligen Corporation (NASDAQGS:RGEN)</v>
      </c>
    </row>
    <row r="1088" spans="1:9" x14ac:dyDescent="0.45">
      <c r="A1088" t="str">
        <v>Wix.com Ltd. (NASDAQGS:WIX)</v>
      </c>
      <c r="B1088" t="str">
        <v>Schneider National, Inc. (NYSE:SNDR)</v>
      </c>
      <c r="C1088" t="str">
        <v>Canterbury Park Holding Corporation (NASDAQGM:CPHC)</v>
      </c>
      <c r="D1088" t="str">
        <v>United Parks &amp; Resorts Inc. (NYSE:PRKS)</v>
      </c>
      <c r="E1088" t="str">
        <v>TWFG, Inc. (NASDAQGS:TWFG)</v>
      </c>
      <c r="F1088" t="str">
        <v>Viridian Therapeutics, Inc. (NASDAQCM:VRDN)</v>
      </c>
      <c r="G1088" t="str">
        <v>Campbell Soup Company (NASDAQGS:CPB)</v>
      </c>
      <c r="H1088" t="str">
        <v>REV Group, Inc. (NYSE:REVG)</v>
      </c>
    </row>
    <row r="1089" spans="1:8" x14ac:dyDescent="0.45">
      <c r="A1089" t="str">
        <v>WNS (Holdings) Limited (NYSE:WNS)</v>
      </c>
      <c r="B1089" t="str">
        <v>Seagate Technology Holdings plc (NASDAQGS:STX)</v>
      </c>
      <c r="C1089" t="str">
        <v>Capital One Financial Corporation (NYSE:COF)</v>
      </c>
      <c r="D1089" t="str">
        <v>United-Guardian, Inc. (NASDAQGM:UG)</v>
      </c>
      <c r="E1089" t="str">
        <v>UFP Industries, Inc. (NASDAQGS:UFPI)</v>
      </c>
      <c r="F1089" t="str">
        <v>VirTra, Inc. (NASDAQCM:VTSI)</v>
      </c>
      <c r="G1089" t="str">
        <v>Canterbury Park Holding Corporation (NASDAQGM:CPHC)</v>
      </c>
      <c r="H1089" t="str">
        <v>RumbleOn, Inc. (NASDAQCM:RMBL)</v>
      </c>
    </row>
    <row r="1090" spans="1:8" x14ac:dyDescent="0.45">
      <c r="A1090" t="str">
        <v>WSFS Financial Corporation (NASDAQGS:WSFS)</v>
      </c>
      <c r="B1090" t="str">
        <v>Semtech Corporation (NASDAQGS:SMTC)</v>
      </c>
      <c r="C1090" t="str">
        <v>Capitol Federal Financial, Inc. (NASDAQGS:CFFN)</v>
      </c>
      <c r="D1090" t="str">
        <v>UnitedHealth Group Incorporated (NYSE:UNH)</v>
      </c>
      <c r="E1090" t="str">
        <v>Union Bankshares, Inc. (NASDAQGM:UNB)</v>
      </c>
      <c r="F1090" t="str">
        <v>Watsco, Inc. (NYSE:WSO)</v>
      </c>
      <c r="G1090" t="str">
        <v>Capitol Federal Financial, Inc. (NASDAQGS:CFFN)</v>
      </c>
      <c r="H1090" t="str">
        <v>Ryan Specialty Holdings, Inc. (NYSE:RYAN)</v>
      </c>
    </row>
    <row r="1091" spans="1:8" x14ac:dyDescent="0.45">
      <c r="A1091" t="str">
        <v>Wyndham Hotels &amp; Resorts, Inc. (NYSE:WH)</v>
      </c>
      <c r="B1091" t="str">
        <v>Sensus Healthcare, Inc. (NASDAQCM:SRTS)</v>
      </c>
      <c r="C1091" t="str">
        <v>CarGurus, Inc. (NASDAQGS:CARG)</v>
      </c>
      <c r="D1091" t="str">
        <v>Unity Software Inc. (NYSE:U)</v>
      </c>
      <c r="E1091" t="str">
        <v>V.F. Corporation (NYSE:VFC)</v>
      </c>
      <c r="F1091" t="str">
        <v>Western Asset Investment Grade Income Fund Inc. (NYSE:PAI)</v>
      </c>
      <c r="G1091" t="str">
        <v>CarGurus, Inc. (NASDAQGS:CARG)</v>
      </c>
      <c r="H1091" t="str">
        <v>Ryder System, Inc. (NYSE:R)</v>
      </c>
    </row>
    <row r="1092" spans="1:8" x14ac:dyDescent="0.45">
      <c r="A1092" t="str">
        <v>Wynn Resorts, Limited (NASDAQGS:WYNN)</v>
      </c>
      <c r="B1092" t="str">
        <v>Sezzle Inc. (NASDAQCM:SEZL)</v>
      </c>
      <c r="C1092" t="str">
        <v>Carnival Corporation &amp; plc (NYSE:CCL)</v>
      </c>
      <c r="D1092" t="str">
        <v>Universal Health Realty Income Trust (NYSE:UHT)</v>
      </c>
      <c r="E1092" t="str">
        <v>Valhi, Inc. (NYSE:VHI)</v>
      </c>
      <c r="F1092" t="str">
        <v>Westlake Corporation (NYSE:WLK)</v>
      </c>
      <c r="G1092" t="str">
        <v>Carnival Corporation &amp; plc (NYSE:CCL)</v>
      </c>
      <c r="H1092" t="str">
        <v>S&amp;T Bancorp, Inc. (NASDAQGS:STBA)</v>
      </c>
    </row>
    <row r="1093" spans="1:8" x14ac:dyDescent="0.45">
      <c r="A1093" t="str">
        <v>Yum! Brands, Inc. (NYSE:YUM)</v>
      </c>
      <c r="B1093" t="str">
        <v>Shake Shack Inc. (NYSE:SHAK)</v>
      </c>
      <c r="C1093" t="str">
        <v>Catalyst Pharmaceuticals, Inc. (NASDAQCM:CPRX)</v>
      </c>
      <c r="D1093" t="str">
        <v>Upstart Holdings, Inc. (NASDAQGS:UPST)</v>
      </c>
      <c r="E1093" t="str">
        <v>Veeco Instruments Inc. (NASDAQGS:VECO)</v>
      </c>
      <c r="F1093" t="str">
        <v>Willis Towers Watson Public Limited Company (NASDAQGS:WTW)</v>
      </c>
      <c r="G1093" t="str">
        <v>Casey's General Stores, Inc. (NASDAQGS:CASY)</v>
      </c>
      <c r="H1093" t="str">
        <v>Sage Therapeutics, Inc. (NASDAQGM:SAGE)</v>
      </c>
    </row>
    <row r="1094" spans="1:8" x14ac:dyDescent="0.45">
      <c r="A1094" t="str">
        <v>ZoomInfo Technologies Inc. (NASDAQGS:ZI)</v>
      </c>
      <c r="B1094" t="str">
        <v>Shore Bancshares, Inc. (NASDAQGS:SHBI)</v>
      </c>
      <c r="C1094" t="str">
        <v>Century Aluminum Company (NASDAQGS:CENX)</v>
      </c>
      <c r="D1094" t="str">
        <v>USA Compression Partners, LP (NYSE:USAC)</v>
      </c>
      <c r="E1094" t="str">
        <v>Verb Technology Company, Inc. (NASDAQCM:VERB)</v>
      </c>
      <c r="F1094" t="str">
        <v>Winnebago Industries, Inc. (NYSE:WGO)</v>
      </c>
      <c r="G1094" t="str">
        <v>Catalyst Pharmaceuticals, Inc. (NASDAQCM:CPRX)</v>
      </c>
      <c r="H1094" t="str">
        <v>Samsara Inc. (NYSE:IOT)</v>
      </c>
    </row>
    <row r="1095" spans="1:8" x14ac:dyDescent="0.45">
      <c r="A1095" t="str">
        <v>AAR Corp. (NYSE:AIR)</v>
      </c>
      <c r="B1095" t="str">
        <v>SJW Group (NASDAQGS:SJW)</v>
      </c>
      <c r="C1095" t="str">
        <v>CF Bankshares Inc. (NASDAQCM:CFBK)</v>
      </c>
      <c r="D1095" t="str">
        <v>Utah Medical Products, Inc. (NASDAQGS:UTMD)</v>
      </c>
      <c r="E1095" t="str">
        <v>Verint Systems Inc. (NASDAQGS:VRNT)</v>
      </c>
      <c r="F1095" t="str">
        <v>Y-mAbs Therapeutics, Inc. (NASDAQGS:YMAB)</v>
      </c>
      <c r="G1095" t="str">
        <v>CBRE Global Real Estate Income Fund (NYSE:IGR)</v>
      </c>
      <c r="H1095" t="str">
        <v>Sarepta Therapeutics, Inc. (NASDAQGS:SRPT)</v>
      </c>
    </row>
    <row r="1096" spans="1:8" x14ac:dyDescent="0.45">
      <c r="A1096" t="str">
        <v>Abercrombie &amp; Fitch Co. (NYSE:ANF)</v>
      </c>
      <c r="B1096" t="str">
        <v>SLR Investment Corp. (NASDAQGS:SLRC)</v>
      </c>
      <c r="C1096" t="str">
        <v>Citigroup Inc. (NYSE:C)</v>
      </c>
      <c r="D1096" t="str">
        <v>Valero Energy Corporation (NYSE:VLO)</v>
      </c>
      <c r="E1096" t="str">
        <v>Vestis Corporation (NYSE:VSTS)</v>
      </c>
      <c r="F1096" t="str">
        <v>Actuate Therapeutics, Inc. (NASDAQGM:ACTU)</v>
      </c>
      <c r="G1096" t="str">
        <v>Century Aluminum Company (NASDAQGS:CENX)</v>
      </c>
      <c r="H1096" t="str">
        <v>Seanergy Maritime Holdings Corp. (NASDAQCM:SHIP)</v>
      </c>
    </row>
    <row r="1097" spans="1:8" x14ac:dyDescent="0.45">
      <c r="A1097" t="str">
        <v>Abrdn Japan Equity Fund Inc (NYSE:JEQ)</v>
      </c>
      <c r="B1097" t="str">
        <v>Snap-on Incorporated (NYSE:SNA)</v>
      </c>
      <c r="C1097" t="str">
        <v>Clipper Realty Inc. (NYSE:CLPR)</v>
      </c>
      <c r="D1097" t="str">
        <v>VEON Ltd. (NASDAQCM:VEON)</v>
      </c>
      <c r="E1097" t="str">
        <v>Viasat, Inc. (NASDAQGS:VSAT)</v>
      </c>
      <c r="F1097" t="str">
        <v>Alumis Inc. (NASDAQGS:ALMS)</v>
      </c>
      <c r="G1097" t="str">
        <v>CF Bankshares Inc. (NASDAQCM:CFBK)</v>
      </c>
      <c r="H1097" t="str">
        <v>Sensata Technologies Holding plc (NYSE:ST)</v>
      </c>
    </row>
    <row r="1098" spans="1:8" x14ac:dyDescent="0.45">
      <c r="A1098" t="str">
        <v>Abrdn Life Sciences Investors (NYSE:HQL)</v>
      </c>
      <c r="B1098" t="str">
        <v>Soho House &amp; Co Inc. (NYSE:SHCO)</v>
      </c>
      <c r="C1098" t="str">
        <v>Cognex Corporation (NASDAQGS:CGNX)</v>
      </c>
      <c r="D1098" t="str">
        <v>Veracyte, Inc. (NASDAQGM:VCYT)</v>
      </c>
      <c r="E1098" t="str">
        <v>Viper Energy, Inc. (NASDAQGS:VNOM)</v>
      </c>
      <c r="F1098" t="str">
        <v>Annovis Bio, Inc. (NYSE:ANVS)</v>
      </c>
      <c r="G1098" t="str">
        <v>ChampionX Corporation (NASDAQGS:CHX)</v>
      </c>
      <c r="H1098" t="str">
        <v>SI-BONE, Inc. (NASDAQGM:SIBN)</v>
      </c>
    </row>
    <row r="1099" spans="1:8" x14ac:dyDescent="0.45">
      <c r="A1099" t="str">
        <v>Academy Sports and Outdoors, Inc. (NASDAQGS:ASO)</v>
      </c>
      <c r="B1099" t="str">
        <v>South Plains Financial, Inc. (NASDAQGS:SPFI)</v>
      </c>
      <c r="C1099" t="str">
        <v>Cohen &amp; Steers Quality Income Realty Fund, Inc. (NYSE:RQI)</v>
      </c>
      <c r="D1099" t="str">
        <v>Veralto Corporation (NYSE:VLTO)</v>
      </c>
      <c r="E1099" t="str">
        <v>Visa Inc. (NYSE:V)</v>
      </c>
      <c r="F1099" t="str">
        <v>Arcus Biosciences, Inc. (NYSE:RCUS)</v>
      </c>
      <c r="G1099" t="str">
        <v>Chicago Atlantic BDC, Inc. (NASDAQGM:LIEN)</v>
      </c>
      <c r="H1099" t="str">
        <v>Sila Realty Trust, Inc. (NYSE:SILA)</v>
      </c>
    </row>
    <row r="1100" spans="1:8" x14ac:dyDescent="0.45">
      <c r="A1100" t="str">
        <v>Acadia Healthcare Company, Inc. (NASDAQGS:ACHC)</v>
      </c>
      <c r="B1100" t="str">
        <v>Southern First Bancshares, Inc. (NASDAQGM:SFST)</v>
      </c>
      <c r="C1100" t="str">
        <v>Columbia Banking System, Inc. (NASDAQGS:COLB)</v>
      </c>
      <c r="D1100" t="str">
        <v>Vertex, Inc. (NASDAQGM:VERX)</v>
      </c>
      <c r="E1100" t="str">
        <v>Vishay Intertechnology, Inc. (NYSE:VSH)</v>
      </c>
      <c r="F1100" t="str">
        <v>Arrowhead Pharmaceuticals, Inc. (NASDAQGS:ARWR)</v>
      </c>
      <c r="G1100" t="str">
        <v>Chubb Limited (NYSE:CB)</v>
      </c>
      <c r="H1100" t="str">
        <v>Similarweb Ltd. (NYSE:SMWB)</v>
      </c>
    </row>
    <row r="1101" spans="1:8" x14ac:dyDescent="0.45">
      <c r="A1101" t="str">
        <v>ACNB Corporation (NASDAQCM:ACNB)</v>
      </c>
      <c r="B1101" t="str">
        <v>Southwest Gas Holdings, Inc. (NYSE:SWX)</v>
      </c>
      <c r="C1101" t="str">
        <v>Comerica Incorporated (NYSE:CMA)</v>
      </c>
      <c r="D1101" t="str">
        <v>Victoria's Secret &amp; Co. (NYSE:VSCO)</v>
      </c>
      <c r="E1101" t="str">
        <v>Vista Outdoor Inc. (NYSE:VSTO)</v>
      </c>
      <c r="F1101" t="str">
        <v>Artiva Biotherapeutics, Inc. (NASDAQGM:ARTV)</v>
      </c>
      <c r="G1101" t="str">
        <v>Cimpress plc (NASDAQGS:CMPR)</v>
      </c>
      <c r="H1101" t="str">
        <v>Simmons First National Corporation (NASDAQGS:SFNC)</v>
      </c>
    </row>
    <row r="1102" spans="1:8" x14ac:dyDescent="0.45">
      <c r="A1102" t="str">
        <v>Adeia Inc. (NASDAQGS:ADEA)</v>
      </c>
      <c r="B1102" t="str">
        <v>Sprout Social, Inc. (NASDAQCM:SPT)</v>
      </c>
      <c r="C1102" t="str">
        <v>Commerce Bancshares, Inc. (NASDAQGS:CBSH)</v>
      </c>
      <c r="D1102" t="str">
        <v>Viemed Healthcare, Inc. (NASDAQCM:VMD)</v>
      </c>
      <c r="E1102" t="str">
        <v>Vontier Corporation (NYSE:VNT)</v>
      </c>
      <c r="F1102" t="str">
        <v>ATN International, Inc. (NASDAQGS:ATNI)</v>
      </c>
      <c r="G1102" t="str">
        <v>Citigroup Inc. (NYSE:C)</v>
      </c>
      <c r="H1102" t="str">
        <v>Simulations Plus, Inc. (NASDAQGS:SLP)</v>
      </c>
    </row>
    <row r="1103" spans="1:8" x14ac:dyDescent="0.45">
      <c r="A1103" t="str">
        <v>Advanced Drainage Systems, Inc. (NYSE:WMS)</v>
      </c>
      <c r="B1103" t="str">
        <v>Standard Motor Products, Inc. (NYSE:SMP)</v>
      </c>
      <c r="C1103" t="str">
        <v>Compass Diversified (NYSE:CODI)</v>
      </c>
      <c r="D1103" t="str">
        <v>Viking Holdings Ltd (NYSE:VIK)</v>
      </c>
      <c r="E1103" t="str">
        <v>VSE Corporation (NASDAQGS:VSEC)</v>
      </c>
      <c r="F1103" t="str">
        <v>Avalo Therapeutics, Inc. (NASDAQCM:AVTX)</v>
      </c>
      <c r="G1103" t="str">
        <v>Citizens &amp; Northern Corporation (NASDAQCM:CZNC)</v>
      </c>
      <c r="H1103" t="str">
        <v>SITE Centers Corp. (NYSE:SITC)</v>
      </c>
    </row>
    <row r="1104" spans="1:8" x14ac:dyDescent="0.45">
      <c r="A1104" t="str">
        <v>Advanced Energy Industries, Inc. (NASDAQGS:AEIS)</v>
      </c>
      <c r="B1104" t="str">
        <v>StandardAero, Inc. (NYSE:SARO)</v>
      </c>
      <c r="C1104" t="str">
        <v>Concentrix Corporation (NASDAQGS:CNXC)</v>
      </c>
      <c r="D1104" t="str">
        <v>Vimeo, Inc. (NASDAQGS:VMEO)</v>
      </c>
      <c r="E1104" t="str">
        <v>W. P. Carey Inc. (NYSE:WPC)</v>
      </c>
      <c r="F1104" t="str">
        <v>Avidity Biosciences, Inc. (NASDAQGM:RNA)</v>
      </c>
      <c r="G1104" t="str">
        <v>Citizens Financial Services, Inc. (NASDAQCM:CZFS)</v>
      </c>
      <c r="H1104" t="str">
        <v>Skillsoft Corp. (NYSE:SKIL)</v>
      </c>
    </row>
    <row r="1105" spans="1:8" x14ac:dyDescent="0.45">
      <c r="A1105" t="str">
        <v>Advent Convertible and Income Fund (NYSE:AVK)</v>
      </c>
      <c r="B1105" t="str">
        <v>Standex International Corporation (NYSE:SXI)</v>
      </c>
      <c r="C1105" t="str">
        <v>Crescent Energy Company (NYSE:CRGY)</v>
      </c>
      <c r="D1105" t="str">
        <v>Virtu Financial, Inc. (NASDAQGS:VIRT)</v>
      </c>
      <c r="E1105" t="str">
        <v>Walgreens Boots Alliance, Inc. (NASDAQGS:WBA)</v>
      </c>
      <c r="F1105" t="str">
        <v>Benitec Biopharma Inc. (NASDAQCM:BNTC)</v>
      </c>
      <c r="G1105" t="str">
        <v>Civista Bancshares, Inc. (NASDAQCM:CIVB)</v>
      </c>
      <c r="H1105" t="str">
        <v>SoundThinking, Inc. (NASDAQCM:SSTI)</v>
      </c>
    </row>
    <row r="1106" spans="1:8" x14ac:dyDescent="0.45">
      <c r="A1106" t="str">
        <v>AerCap Holdings N.V. (NYSE:AER)</v>
      </c>
      <c r="B1106" t="str">
        <v>Stanley Black &amp; Decker, Inc. (NYSE:SWK)</v>
      </c>
      <c r="C1106" t="str">
        <v>CRISPR Therapeutics AG (NASDAQGM:CRSP)</v>
      </c>
      <c r="D1106" t="str">
        <v>Vital Energy, Inc. (NYSE:VTLE)</v>
      </c>
      <c r="E1106" t="str">
        <v>Warner Music Group Corp. (NASDAQGS:WMG)</v>
      </c>
      <c r="F1106" t="str">
        <v>Better Home &amp; Finance Holding Company (NASDAQGM:BETR)</v>
      </c>
      <c r="G1106" t="str">
        <v>Climb Global Solutions, Inc. (NASDAQGM:CLMB)</v>
      </c>
      <c r="H1106" t="str">
        <v>Sprinklr, Inc. (NYSE:CXM)</v>
      </c>
    </row>
    <row r="1107" spans="1:8" x14ac:dyDescent="0.45">
      <c r="A1107" t="str">
        <v>AeroVironment, Inc. (NASDAQGS:AVAV)</v>
      </c>
      <c r="B1107" t="str">
        <v>Steel Dynamics, Inc. (NASDAQGS:STLD)</v>
      </c>
      <c r="C1107" t="str">
        <v>CSLM Acquisition Corp. (NASDAQCM:CSLM)</v>
      </c>
      <c r="D1107" t="str">
        <v>Vitesse Energy, Inc. (NYSE:VTS)</v>
      </c>
      <c r="E1107" t="str">
        <v>Wells Fargo &amp; Company (NYSE:WFC)</v>
      </c>
      <c r="F1107" t="str">
        <v>Bicara Therapeutics Inc. (NASDAQGM:BCAX)</v>
      </c>
      <c r="G1107" t="str">
        <v>Clipper Realty Inc. (NYSE:CLPR)</v>
      </c>
      <c r="H1107" t="str">
        <v>Starwood Property Trust, Inc. (NYSE:STWD)</v>
      </c>
    </row>
    <row r="1108" spans="1:8" x14ac:dyDescent="0.45">
      <c r="A1108" t="str">
        <v>AerSale Corporation (NASDAQCM:ASLE)</v>
      </c>
      <c r="B1108" t="str">
        <v>Stewart Information Services Corporation (NYSE:STC)</v>
      </c>
      <c r="C1108" t="str">
        <v>Cummins Inc. (NYSE:CMI)</v>
      </c>
      <c r="D1108" t="str">
        <v>Vulcan Materials Company (NYSE:VMC)</v>
      </c>
      <c r="E1108" t="str">
        <v>WesBanco, Inc. (NASDAQGS:WSBC)</v>
      </c>
      <c r="F1108" t="str">
        <v>bleuacacia ltd (NASDAQCM:BLEU)</v>
      </c>
      <c r="G1108" t="str">
        <v>Cohen &amp; Steers Quality Income Realty Fund, Inc. (NYSE:RQI)</v>
      </c>
      <c r="H1108" t="str">
        <v>StealthGas Inc. (NASDAQGS:GASS)</v>
      </c>
    </row>
    <row r="1109" spans="1:8" x14ac:dyDescent="0.45">
      <c r="A1109" t="str">
        <v>Affiliated Managers Group, Inc. (NYSE:AMG)</v>
      </c>
      <c r="B1109" t="str">
        <v>StoneX Group Inc. (NASDAQGS:SNEX)</v>
      </c>
      <c r="C1109" t="str">
        <v>CVR Partners, LP (NYSE:UAN)</v>
      </c>
      <c r="D1109" t="str">
        <v>Washington Trust Bancorp, Inc. (NASDAQGS:WASH)</v>
      </c>
      <c r="E1109" t="str">
        <v>WESCO International, Inc. (NYSE:WCC)</v>
      </c>
      <c r="F1109" t="str">
        <v>Calix, Inc. (NYSE:CALX)</v>
      </c>
      <c r="G1109" t="str">
        <v>Collegium Pharmaceutical, Inc. (NASDAQGS:COLL)</v>
      </c>
      <c r="H1109" t="str">
        <v>Steel Connect, Inc. (NASDAQCM:STCN)</v>
      </c>
    </row>
    <row r="1110" spans="1:8" x14ac:dyDescent="0.45">
      <c r="A1110" t="str">
        <v>Afya Limited (NASDAQGS:AFYA)</v>
      </c>
      <c r="B1110" t="str">
        <v>Sun Communities, Inc. (NYSE:SUI)</v>
      </c>
      <c r="C1110" t="str">
        <v>Designer Brands Inc. (NYSE:DBI)</v>
      </c>
      <c r="D1110" t="str">
        <v>Waste Connections, Inc. (NYSE:WCN)</v>
      </c>
      <c r="E1110" t="str">
        <v>Western Midstream Partners, LP (NYSE:WES)</v>
      </c>
      <c r="F1110" t="str">
        <v>Cannae Holdings, Inc. (NYSE:CNNE)</v>
      </c>
      <c r="G1110" t="str">
        <v>Columbia Banking System, Inc. (NASDAQGS:COLB)</v>
      </c>
      <c r="H1110" t="str">
        <v>Sturm, Ruger &amp; Company, Inc. (NYSE:RGR)</v>
      </c>
    </row>
    <row r="1111" spans="1:8" x14ac:dyDescent="0.45">
      <c r="A1111" t="str">
        <v>Airbnb, Inc. (NASDAQGS:ABNB)</v>
      </c>
      <c r="B1111" t="str">
        <v>SunCoke Energy, Inc. (NYSE:SXC)</v>
      </c>
      <c r="C1111" t="str">
        <v>Discover Financial Services (NYSE:DFS)</v>
      </c>
      <c r="D1111" t="str">
        <v>Waste Management, Inc. (NYSE:WM)</v>
      </c>
      <c r="E1111" t="str">
        <v>Wintrust Financial Corporation (NASDAQGS:WTFC)</v>
      </c>
      <c r="F1111" t="str">
        <v>Cartesian Growth Corporation II (NASDAQGM:RENE)</v>
      </c>
      <c r="G1111" t="str">
        <v>Comerica Incorporated (NYSE:CMA)</v>
      </c>
      <c r="H1111" t="str">
        <v>Surmodics, Inc. (NASDAQGS:SRDX)</v>
      </c>
    </row>
    <row r="1112" spans="1:8" x14ac:dyDescent="0.45">
      <c r="A1112" t="str">
        <v>Alamo Group Inc. (NYSE:ALG)</v>
      </c>
      <c r="B1112" t="str">
        <v>SunOpta Inc. (NASDAQGS:STKL)</v>
      </c>
      <c r="C1112" t="str">
        <v>Distribution Solutions Group, Inc. (NASDAQGS:DSGR)</v>
      </c>
      <c r="D1112" t="str">
        <v>Waters Corporation (NYSE:WAT)</v>
      </c>
      <c r="E1112" t="str">
        <v>WK Kellogg Co (NYSE:KLG)</v>
      </c>
      <c r="F1112" t="str">
        <v>Cartesian Therapeutics, Inc. (NASDAQGM:RNAC)</v>
      </c>
      <c r="G1112" t="str">
        <v>Commerce Bancshares, Inc. (NASDAQGS:CBSH)</v>
      </c>
      <c r="H1112" t="str">
        <v>Sweetgreen, Inc. (NYSE:SG)</v>
      </c>
    </row>
    <row r="1113" spans="1:8" x14ac:dyDescent="0.45">
      <c r="A1113" t="str">
        <v>Alerus Financial Corporation (NASDAQCM:ALRS)</v>
      </c>
      <c r="B1113" t="str">
        <v>Synaptics Incorporated (NASDAQGS:SYNA)</v>
      </c>
      <c r="C1113" t="str">
        <v>DNP Select Income Fund Inc. (NYSE:DNP)</v>
      </c>
      <c r="D1113" t="str">
        <v>Waterstone Financial, Inc. (NASDAQGS:WSBF)</v>
      </c>
      <c r="E1113" t="str">
        <v>ZimVie Inc. (NASDAQGS:ZIMV)</v>
      </c>
      <c r="F1113" t="str">
        <v>Cass Information Systems, Inc. (NASDAQGS:CASS)</v>
      </c>
      <c r="G1113" t="str">
        <v>Community West Bancshares (NASDAQCM:CWBC)</v>
      </c>
      <c r="H1113" t="str">
        <v>Symbotic Inc. (NASDAQGM:SYM)</v>
      </c>
    </row>
    <row r="1114" spans="1:8" x14ac:dyDescent="0.45">
      <c r="A1114" t="str">
        <v>AllianceBernstein National Municipal Income Fund, Inc. (NYSE:AFB)</v>
      </c>
      <c r="B1114" t="str">
        <v>Synchronoss Technologies, Inc. (NASDAQCM:SNCR)</v>
      </c>
      <c r="C1114" t="str">
        <v>Dogness (International) Corporation (NASDAQCM:DOGZ)</v>
      </c>
      <c r="D1114" t="str">
        <v>Wayfair Inc. (NYSE:W)</v>
      </c>
      <c r="E1114" t="str">
        <v>1-800-FLOWERS.COM, Inc. (NASDAQGS:FLWS)</v>
      </c>
      <c r="F1114" t="str">
        <v>Celsius Holdings, Inc. (NASDAQCM:CELH)</v>
      </c>
      <c r="G1114" t="str">
        <v>Compass Diversified (NYSE:CODI)</v>
      </c>
      <c r="H1114" t="str">
        <v>Tanger Inc. (NYSE:SKT)</v>
      </c>
    </row>
    <row r="1115" spans="1:8" x14ac:dyDescent="0.45">
      <c r="A1115" t="str">
        <v>Altria Group, Inc. (NYSE:MO)</v>
      </c>
      <c r="B1115" t="str">
        <v>T. Rowe Price Group, Inc. (NASDAQGS:TROW)</v>
      </c>
      <c r="C1115" t="str">
        <v>Douglas Dynamics, Inc. (NYSE:PLOW)</v>
      </c>
      <c r="D1115" t="str">
        <v>WD-40 Company (NASDAQGS:WDFC)</v>
      </c>
      <c r="E1115" t="str">
        <v>AbbVie Inc. (NYSE:ABBV)</v>
      </c>
      <c r="F1115" t="str">
        <v>CervoMed Inc. (NASDAQCM:CRVO)</v>
      </c>
      <c r="G1115" t="str">
        <v>comScore, Inc. (NASDAQGS:SCOR)</v>
      </c>
      <c r="H1115" t="str">
        <v>Team, Inc. (NYSE:TISI)</v>
      </c>
    </row>
    <row r="1116" spans="1:8" x14ac:dyDescent="0.45">
      <c r="A1116" t="str">
        <v>American Homes 4 Rent (NYSE:AMH)</v>
      </c>
      <c r="B1116" t="str">
        <v>TAL Education Group (NYSE:TAL)</v>
      </c>
      <c r="C1116" t="str">
        <v>DTE Energy Company (NYSE:DTE)</v>
      </c>
      <c r="D1116" t="str">
        <v>Western Asset Inflation-Linked Income Fund (NYSE:WIA)</v>
      </c>
      <c r="E1116" t="str">
        <v>Aflac Incorporated (NYSE:AFL)</v>
      </c>
      <c r="F1116" t="str">
        <v>Chain Bridge I (NASDAQCM:CBRG)</v>
      </c>
      <c r="G1116" t="str">
        <v>Concentra Group Holdings Parent, Inc. (NYSE:CON)</v>
      </c>
      <c r="H1116" t="str">
        <v>The Baldwin Insurance Group, Inc. (NASDAQGS:BWIN)</v>
      </c>
    </row>
    <row r="1117" spans="1:8" x14ac:dyDescent="0.45">
      <c r="A1117" t="str">
        <v>American Tower Corporation (NYSE:AMT)</v>
      </c>
      <c r="B1117" t="str">
        <v>Tandem Diabetes Care, Inc. (NASDAQGM:TNDM)</v>
      </c>
      <c r="C1117" t="str">
        <v>Eaton Vance Floating-Rate Income Trust (NYSE:EFT)</v>
      </c>
      <c r="D1117" t="str">
        <v>Western Asset Inflation-Linked Opportunities &amp; Income Fund (NYSE:WIW)</v>
      </c>
      <c r="E1117" t="str">
        <v>AGNC Investment Corp. (NASDAQGS:AGNC)</v>
      </c>
      <c r="F1117" t="str">
        <v>CION Investment Corporation (NYSE:CION)</v>
      </c>
      <c r="G1117" t="str">
        <v>CorVel Corporation (NASDAQGS:CRVL)</v>
      </c>
      <c r="H1117" t="str">
        <v>The Cigna Group (NYSE:CI)</v>
      </c>
    </row>
    <row r="1118" spans="1:8" x14ac:dyDescent="0.45">
      <c r="A1118" t="str">
        <v>Ameriprise Financial, Inc. (NYSE:AMP)</v>
      </c>
      <c r="B1118" t="str">
        <v>Teladoc Health, Inc. (NYSE:TDOC)</v>
      </c>
      <c r="C1118" t="str">
        <v>Eaton Vance Municipal Income Trust (NYSE:EVN)</v>
      </c>
      <c r="D1118" t="str">
        <v>Western New England Bancorp, Inc. (NASDAQGS:WNEB)</v>
      </c>
      <c r="E1118" t="str">
        <v>Alliance Resource Partners, L.P. (NASDAQGS:ARLP)</v>
      </c>
      <c r="F1118" t="str">
        <v>Comstock Resources, Inc. (NYSE:CRK)</v>
      </c>
      <c r="G1118" t="str">
        <v>Coupang, Inc. (NYSE:CPNG)</v>
      </c>
      <c r="H1118" t="str">
        <v>The Estée Lauder Companies Inc. (NYSE:EL)</v>
      </c>
    </row>
    <row r="1119" spans="1:8" x14ac:dyDescent="0.45">
      <c r="A1119" t="str">
        <v>Ameris Bancorp (NYSE:ABCB)</v>
      </c>
      <c r="B1119" t="str">
        <v>Tenable Holdings, Inc. (NASDAQGS:TENB)</v>
      </c>
      <c r="C1119" t="str">
        <v>Eaton Vance Senior Floating-Rate Trust (NYSE:EFR)</v>
      </c>
      <c r="D1119" t="str">
        <v>Westlake Chemical Partners LP (NYSE:WLKP)</v>
      </c>
      <c r="E1119" t="str">
        <v>Alpha Teknova, Inc. (NASDAQGM:TKNO)</v>
      </c>
      <c r="F1119" t="str">
        <v>Coya Therapeutics, Inc. (NASDAQCM:COYA)</v>
      </c>
      <c r="G1119" t="str">
        <v>Crescent Energy Company (NYSE:CRGY)</v>
      </c>
      <c r="H1119" t="str">
        <v>The Home Depot, Inc. (NYSE:HD)</v>
      </c>
    </row>
    <row r="1120" spans="1:8" x14ac:dyDescent="0.45">
      <c r="A1120" t="str">
        <v>Amphastar Pharmaceuticals, Inc. (NASDAQGS:AMPH)</v>
      </c>
      <c r="B1120" t="str">
        <v>Tencent Music Entertainment Group (NYSE:TME)</v>
      </c>
      <c r="C1120" t="str">
        <v>Edwards Lifesciences Corporation (NYSE:EW)</v>
      </c>
      <c r="D1120" t="str">
        <v>Willdan Group, Inc. (NASDAQGM:WLDN)</v>
      </c>
      <c r="E1120" t="str">
        <v>Ameren Corporation (NYSE:AEE)</v>
      </c>
      <c r="F1120" t="str">
        <v>Dream Finders Homes, Inc. (NYSE:DFH)</v>
      </c>
      <c r="G1120" t="str">
        <v>CRH plc (NYSE:CRH)</v>
      </c>
      <c r="H1120" t="str">
        <v>The Scotts Miracle-Gro Company (NYSE:SMG)</v>
      </c>
    </row>
    <row r="1121" spans="1:8" x14ac:dyDescent="0.45">
      <c r="A1121" t="str">
        <v>Analog Devices, Inc. (NASDAQGS:ADI)</v>
      </c>
      <c r="B1121" t="str">
        <v>Tennant Company (NYSE:TNC)</v>
      </c>
      <c r="C1121" t="str">
        <v>EHang Holdings Limited (NASDAQGM:EH)</v>
      </c>
      <c r="D1121" t="str">
        <v>Williams-Sonoma, Inc. (NYSE:WSM)</v>
      </c>
      <c r="E1121" t="str">
        <v>American Electric Power Company, Inc. (NASDAQGS:AEP)</v>
      </c>
      <c r="F1121" t="str">
        <v>DT Cloud Star Acquisition Corporation (NASDAQGM:DTSQ)</v>
      </c>
      <c r="G1121" t="str">
        <v>CRISPR Therapeutics AG (NASDAQGM:CRSP)</v>
      </c>
      <c r="H1121" t="str">
        <v>The Travelers Companies, Inc. (NYSE:TRV)</v>
      </c>
    </row>
    <row r="1122" spans="1:8" x14ac:dyDescent="0.45">
      <c r="A1122" t="str">
        <v>Angel Oak Financial Strategies Income Term Trust (NYSE:FINS)</v>
      </c>
      <c r="B1122" t="str">
        <v>Terreno Realty Corporation (NYSE:TRNO)</v>
      </c>
      <c r="C1122" t="str">
        <v>Enstar Group Limited (NASDAQGS:ESGR)</v>
      </c>
      <c r="D1122" t="str">
        <v>Wingstop Inc. (NASDAQGS:WING)</v>
      </c>
      <c r="E1122" t="str">
        <v>American Financial Group, Inc. (NYSE:AFG)</v>
      </c>
      <c r="F1122" t="str">
        <v>Elicio Therapeutics, Inc. (NASDAQCM:ELTX)</v>
      </c>
      <c r="G1122" t="str">
        <v>CSW Industrials, Inc. (NASDAQGS:CSWI)</v>
      </c>
      <c r="H1122" t="str">
        <v>The Wendy's Company (NASDAQGS:WEN)</v>
      </c>
    </row>
    <row r="1123" spans="1:8" x14ac:dyDescent="0.45">
      <c r="A1123" t="str">
        <v>Angel Oak Mortgage REIT, Inc. (NYSE:AOMR)</v>
      </c>
      <c r="B1123" t="str">
        <v>Teva Pharmaceutical Industries Limited (NYSE:TEVA)</v>
      </c>
      <c r="C1123" t="str">
        <v>Escalade, Incorporated (NASDAQGM:ESCA)</v>
      </c>
      <c r="D1123" t="str">
        <v>Winmark Corporation (NASDAQGM:WINA)</v>
      </c>
      <c r="E1123" t="str">
        <v>America's Car-Mart, Inc. (NASDAQGS:CRMT)</v>
      </c>
      <c r="F1123" t="str">
        <v>Eureka Acquisition Corp (NASDAQCM:EURK)</v>
      </c>
      <c r="G1123" t="str">
        <v>CTS Corporation (NYSE:CTS)</v>
      </c>
      <c r="H1123" t="str">
        <v>The Western Union Company (NYSE:WU)</v>
      </c>
    </row>
    <row r="1124" spans="1:8" x14ac:dyDescent="0.45">
      <c r="A1124" t="str">
        <v>Aon plc (NYSE:AON)</v>
      </c>
      <c r="B1124" t="str">
        <v>Texas Community Bancshares, Inc. (NASDAQCM:TCBS)</v>
      </c>
      <c r="C1124" t="str">
        <v>Eton Pharmaceuticals, Inc. (NASDAQGM:ETON)</v>
      </c>
      <c r="D1124" t="str">
        <v>WisdomTree, Inc. (NYSE:WT)</v>
      </c>
      <c r="E1124" t="str">
        <v>Amkor Technology, Inc. (NASDAQGS:AMKR)</v>
      </c>
      <c r="F1124" t="str">
        <v>Everest Consolidator Acquisition Corporation (NYSE:MNTN)</v>
      </c>
      <c r="G1124" t="str">
        <v>Cummins Inc. (NYSE:CMI)</v>
      </c>
      <c r="H1124" t="str">
        <v>Titan International, Inc. (NYSE:TWI)</v>
      </c>
    </row>
    <row r="1125" spans="1:8" x14ac:dyDescent="0.45">
      <c r="A1125" t="str">
        <v>AppFolio, Inc. (NASDAQGM:APPF)</v>
      </c>
      <c r="B1125" t="str">
        <v>Texas Pacific Land Corporation (NYSE:TPL)</v>
      </c>
      <c r="C1125" t="str">
        <v>Evolent Health, Inc. (NYSE:EVH)</v>
      </c>
      <c r="D1125" t="str">
        <v>Wix.com Ltd. (NASDAQGS:WIX)</v>
      </c>
      <c r="E1125" t="str">
        <v>AMN Healthcare Services, Inc. (NYSE:AMN)</v>
      </c>
      <c r="F1125" t="str">
        <v>Extreme Networks, Inc. (NASDAQGS:EXTR)</v>
      </c>
      <c r="G1125" t="str">
        <v>Designer Brands Inc. (NYSE:DBI)</v>
      </c>
      <c r="H1125" t="str">
        <v>Tortoise Pipeline &amp; Energy Fund, Inc. (NYSE:TTP)</v>
      </c>
    </row>
    <row r="1126" spans="1:8" x14ac:dyDescent="0.45">
      <c r="A1126" t="str">
        <v>Apple Hospitality REIT, Inc. (NYSE:APLE)</v>
      </c>
      <c r="B1126" t="str">
        <v>The Allstate Corporation (NYSE:ALL)</v>
      </c>
      <c r="C1126" t="str">
        <v>Exelixis, Inc. (NASDAQGS:EXEL)</v>
      </c>
      <c r="D1126" t="str">
        <v>Wyndham Hotels &amp; Resorts, Inc. (NYSE:WH)</v>
      </c>
      <c r="E1126" t="str">
        <v>Aramark (NYSE:ARMK)</v>
      </c>
      <c r="F1126" t="str">
        <v>Frontier Group Holdings, Inc. (NASDAQGS:ULCC)</v>
      </c>
      <c r="G1126" t="str">
        <v>DNP Select Income Fund Inc. (NYSE:DNP)</v>
      </c>
      <c r="H1126" t="str">
        <v>Townsquare Media, Inc. (NYSE:TSQ)</v>
      </c>
    </row>
    <row r="1127" spans="1:8" x14ac:dyDescent="0.45">
      <c r="A1127" t="str">
        <v>Applied Industrial Technologies, Inc. (NYSE:AIT)</v>
      </c>
      <c r="B1127" t="str">
        <v>The Bancorp, Inc. (NASDAQGS:TBBK)</v>
      </c>
      <c r="C1127" t="str">
        <v>Falcon's Beyond Global, Inc. (NASDAQGM:FBYD)</v>
      </c>
      <c r="D1127" t="str">
        <v>Wynn Resorts, Limited (NASDAQGS:WYNN)</v>
      </c>
      <c r="E1127" t="str">
        <v>Arbor Realty Trust, Inc. (NYSE:ABR)</v>
      </c>
      <c r="F1127" t="str">
        <v>GDEV Inc. (NASDAQGM:GDEV)</v>
      </c>
      <c r="G1127" t="str">
        <v>Dogness (International) Corporation (NASDAQCM:DOGZ)</v>
      </c>
      <c r="H1127" t="str">
        <v>Tractor Supply Company (NASDAQGS:TSCO)</v>
      </c>
    </row>
    <row r="1128" spans="1:8" x14ac:dyDescent="0.45">
      <c r="A1128" t="str">
        <v>Applied Materials, Inc. (NASDAQGS:AMAT)</v>
      </c>
      <c r="B1128" t="str">
        <v>The Beachbody Company, Inc. (NYSE:BODI)</v>
      </c>
      <c r="C1128" t="str">
        <v>Fastly, Inc. (NYSE:FSLY)</v>
      </c>
      <c r="D1128" t="str">
        <v>Yum! Brands, Inc. (NYSE:YUM)</v>
      </c>
      <c r="E1128" t="str">
        <v>Arch Capital Group Ltd. (NASDAQGS:ACGL)</v>
      </c>
      <c r="F1128" t="str">
        <v>Gyre Therapeutics, Inc. (NASDAQCM:GYRE)</v>
      </c>
      <c r="G1128" t="str">
        <v>DraftKings Inc. (NASDAQGS:DKNG)</v>
      </c>
      <c r="H1128" t="str">
        <v>Tredegar Corporation (NYSE:TG)</v>
      </c>
    </row>
    <row r="1129" spans="1:8" x14ac:dyDescent="0.45">
      <c r="A1129" t="str">
        <v>Aptiv PLC (NYSE:APTV)</v>
      </c>
      <c r="B1129" t="str">
        <v>The Chefs' Warehouse, Inc. (NASDAQGS:CHEF)</v>
      </c>
      <c r="C1129" t="str">
        <v>Federated Hermes Premier Municipal Income Fund (NYSE:FMN)</v>
      </c>
      <c r="D1129" t="str">
        <v>Zeta Global Holdings Corp. (NYSE:ZETA)</v>
      </c>
      <c r="E1129" t="str">
        <v>Archer-Daniels-Midland Company (NYSE:ADM)</v>
      </c>
      <c r="F1129" t="str">
        <v>HA Sustainable Infrastructure Capital, Inc. (NYSE:HASI)</v>
      </c>
      <c r="G1129" t="str">
        <v>DXC Technology Company (NYSE:DXC)</v>
      </c>
      <c r="H1129" t="str">
        <v>TruBridge, Inc. (NASDAQGS:TBRG)</v>
      </c>
    </row>
    <row r="1130" spans="1:8" x14ac:dyDescent="0.45">
      <c r="A1130" t="str">
        <v>Archrock, Inc. (NYSE:AROC)</v>
      </c>
      <c r="B1130" t="str">
        <v>The Eastern Company (NASDAQGM:EML)</v>
      </c>
      <c r="C1130" t="str">
        <v>Fifth Third Bancorp (NASDAQGS:FITB)</v>
      </c>
      <c r="D1130" t="str">
        <v>ZoomInfo Technologies Inc. (NASDAQGS:ZI)</v>
      </c>
      <c r="E1130" t="str">
        <v>Arcutis Biotherapeutics, Inc. (NASDAQGS:ARQT)</v>
      </c>
      <c r="F1130" t="str">
        <v>Hallador Energy Company (NASDAQCM:HNRG)</v>
      </c>
      <c r="G1130" t="str">
        <v>Eagle Bancorp Montana, Inc. (NASDAQGM:EBMT)</v>
      </c>
      <c r="H1130" t="str">
        <v>U.S. Bancorp (NYSE:USB)</v>
      </c>
    </row>
    <row r="1131" spans="1:8" x14ac:dyDescent="0.45">
      <c r="A1131" t="str">
        <v>Arcos Dorados Holdings Inc. (NYSE:ARCO)</v>
      </c>
      <c r="B1131" t="str">
        <v>The Ensign Group, Inc. (NASDAQGS:ENSG)</v>
      </c>
      <c r="C1131" t="str">
        <v>First Seacoast Bancorp, Inc. (NASDAQCM:FSEA)</v>
      </c>
      <c r="D1131" t="str">
        <v>Zscaler, Inc. (NASDAQGS:ZS)</v>
      </c>
      <c r="E1131" t="str">
        <v>Ares Commercial Real Estate Corporation (NYSE:ACRE)</v>
      </c>
      <c r="F1131" t="str">
        <v>Hennessy Capital Investment Corp. VI (NASDAQGM:HCVI)</v>
      </c>
      <c r="G1131" t="str">
        <v>Eaton Vance Municipal Income Trust (NYSE:EVN)</v>
      </c>
      <c r="H1131" t="str">
        <v>Udemy, Inc. (NASDAQGS:UDMY)</v>
      </c>
    </row>
    <row r="1132" spans="1:8" x14ac:dyDescent="0.45">
      <c r="A1132" t="str">
        <v>Arcosa, Inc. (NYSE:ACA)</v>
      </c>
      <c r="B1132" t="str">
        <v>The GEO Group, Inc. (NYSE:GEO)</v>
      </c>
      <c r="C1132" t="str">
        <v>First United Corporation (NASDAQGS:FUNC)</v>
      </c>
      <c r="D1132" t="str">
        <v>1895 Bancorp of Wisconsin, Inc. (NASDAQCM:BCOW)</v>
      </c>
      <c r="E1132" t="str">
        <v>Armada Hoffler Properties, Inc. (NYSE:AHH)</v>
      </c>
      <c r="F1132" t="str">
        <v>Humana Inc. (NYSE:HUM)</v>
      </c>
      <c r="G1132" t="str">
        <v>eBay Inc. (NASDAQGS:EBAY)</v>
      </c>
      <c r="H1132" t="str">
        <v>Unifi, Inc. (NYSE:UFI)</v>
      </c>
    </row>
    <row r="1133" spans="1:8" x14ac:dyDescent="0.45">
      <c r="A1133" t="str">
        <v>Arrow Electronics, Inc. (NYSE:ARW)</v>
      </c>
      <c r="B1133" t="str">
        <v>The Hanover Insurance Group, Inc. (NYSE:THG)</v>
      </c>
      <c r="C1133" t="str">
        <v>Five9, Inc. (NASDAQGM:FIVN)</v>
      </c>
      <c r="D1133" t="str">
        <v>a.k.a. Brands Holding Corp. (NYSE:AKA)</v>
      </c>
      <c r="E1133" t="str">
        <v>AST SpaceMobile, Inc. (NASDAQGS:ASTS)</v>
      </c>
      <c r="F1133" t="str">
        <v>Hurco Companies, Inc. (NASDAQGS:HURC)</v>
      </c>
      <c r="G1133" t="str">
        <v>ECB Bancorp, Inc. (NASDAQCM:ECBK)</v>
      </c>
      <c r="H1133" t="str">
        <v>Unisys Corporation (NYSE:UIS)</v>
      </c>
    </row>
    <row r="1134" spans="1:8" x14ac:dyDescent="0.45">
      <c r="A1134" t="str">
        <v>Artisan Partners Asset Management Inc. (NYSE:APAM)</v>
      </c>
      <c r="B1134" t="str">
        <v>The Hartford Financial Services Group, Inc. (NYSE:HIG)</v>
      </c>
      <c r="C1134" t="str">
        <v>Flotek Industries, Inc. (NYSE:FTK)</v>
      </c>
      <c r="D1134" t="str">
        <v>A2Z Cust2Mate Solutions Corp. (NASDAQCM:AZ)</v>
      </c>
      <c r="E1134" t="str">
        <v>Avantor, Inc. (NYSE:AVTR)</v>
      </c>
      <c r="F1134" t="str">
        <v>IDEAYA Biosciences, Inc. (NASDAQGS:IDYA)</v>
      </c>
      <c r="G1134" t="str">
        <v>EHang Holdings Limited (NASDAQGM:EH)</v>
      </c>
      <c r="H1134" t="str">
        <v>United States Cellular Corporation (NYSE:USM)</v>
      </c>
    </row>
    <row r="1135" spans="1:8" x14ac:dyDescent="0.45">
      <c r="A1135" t="str">
        <v>Associated Banc-Corp (NYSE:ASB)</v>
      </c>
      <c r="B1135" t="str">
        <v>The Interpublic Group of Companies, Inc. (NYSE:IPG)</v>
      </c>
      <c r="C1135" t="str">
        <v>Foxx Development Holdings Inc. (NASDAQCM:FOXX)</v>
      </c>
      <c r="D1135" t="str">
        <v>AAR Corp. (NYSE:AIR)</v>
      </c>
      <c r="E1135" t="str">
        <v>Bank of Hawaii Corporation (NYSE:BOH)</v>
      </c>
      <c r="F1135" t="str">
        <v>Infinera Corporation (NASDAQGS:INFN)</v>
      </c>
      <c r="G1135" t="str">
        <v>EnLink Midstream, LLC (NYSE:ENLC)</v>
      </c>
      <c r="H1135" t="str">
        <v>Universal Insurance Holdings, Inc. (NYSE:UVE)</v>
      </c>
    </row>
    <row r="1136" spans="1:8" x14ac:dyDescent="0.45">
      <c r="A1136" t="str">
        <v>Assurant, Inc. (NYSE:AIZ)</v>
      </c>
      <c r="B1136" t="str">
        <v>The J. M. Smucker Company (NYSE:SJM)</v>
      </c>
      <c r="C1136" t="str">
        <v>FTAI Aviation Ltd. (NASDAQGS:FTAI)</v>
      </c>
      <c r="D1136" t="str">
        <v>Abercrombie &amp; Fitch Co. (NYSE:ANF)</v>
      </c>
      <c r="E1136" t="str">
        <v>Barings Participation Investors (NYSE:MPV)</v>
      </c>
      <c r="F1136" t="str">
        <v>Intuitive Machines, Inc. (NASDAQGM:LUNR)</v>
      </c>
      <c r="G1136" t="str">
        <v>Envestnet, Inc. (NYSE:ENV)</v>
      </c>
      <c r="H1136" t="str">
        <v>Univest Financial Corporation (NASDAQGS:UVSP)</v>
      </c>
    </row>
    <row r="1137" spans="1:8" x14ac:dyDescent="0.45">
      <c r="A1137" t="str">
        <v>Atkore Inc. (NYSE:ATKR)</v>
      </c>
      <c r="B1137" t="str">
        <v>The Joint Corp. (NASDAQCM:JYNT)</v>
      </c>
      <c r="C1137" t="str">
        <v>Full Truck Alliance Co. Ltd. (NYSE:YMM)</v>
      </c>
      <c r="D1137" t="str">
        <v>Academy Sports and Outdoors, Inc. (NASDAQGS:ASO)</v>
      </c>
      <c r="E1137" t="str">
        <v>Bath &amp; Body Works, Inc. (NYSE:BBWI)</v>
      </c>
      <c r="F1137" t="str">
        <v>JAKKS Pacific, Inc. (NASDAQGS:JAKK)</v>
      </c>
      <c r="G1137" t="str">
        <v>Equinix, Inc. (NASDAQGS:EQIX)</v>
      </c>
      <c r="H1137" t="str">
        <v>Verb Technology Company, Inc. (NASDAQCM:VERB)</v>
      </c>
    </row>
    <row r="1138" spans="1:8" x14ac:dyDescent="0.45">
      <c r="A1138" t="str">
        <v>Atlanticus Holdings Corporation (NASDAQGS:ATLC)</v>
      </c>
      <c r="B1138" t="str">
        <v>The Macerich Company (NYSE:MAC)</v>
      </c>
      <c r="C1138" t="str">
        <v>FVCBankcorp, Inc. (NASDAQCM:FVCB)</v>
      </c>
      <c r="D1138" t="str">
        <v>ACCO Brands Corporation (NYSE:ACCO)</v>
      </c>
      <c r="E1138" t="str">
        <v>Beazer Homes USA, Inc. (NYSE:BZH)</v>
      </c>
      <c r="F1138" t="str">
        <v>Jiayin Group Inc. (NASDAQGM:JFIN)</v>
      </c>
      <c r="G1138" t="str">
        <v>Erie Indemnity Company (NASDAQGS:ERIE)</v>
      </c>
      <c r="H1138" t="str">
        <v>Vestis Corporation (NYSE:VSTS)</v>
      </c>
    </row>
    <row r="1139" spans="1:8" x14ac:dyDescent="0.45">
      <c r="A1139" t="str">
        <v>Atlas Energy Solutions Inc. (NYSE:AESI)</v>
      </c>
      <c r="B1139" t="str">
        <v>The Middleby Corporation (NASDAQGS:MIDD)</v>
      </c>
      <c r="C1139" t="str">
        <v>Gatos Silver, Inc. (NYSE:GATO)</v>
      </c>
      <c r="D1139" t="str">
        <v>ACNB Corporation (NASDAQCM:ACNB)</v>
      </c>
      <c r="E1139" t="str">
        <v>BeiGene, Ltd. (NASDAQGS:BGNE)</v>
      </c>
      <c r="F1139" t="str">
        <v>JinkoSolar Holding Co., Ltd. (NYSE:JKS)</v>
      </c>
      <c r="G1139" t="str">
        <v>ESSA Bancorp, Inc. (NASDAQGS:ESSA)</v>
      </c>
      <c r="H1139" t="str">
        <v>Virco Mfg. Corporation (NASDAQGM:VIRC)</v>
      </c>
    </row>
    <row r="1140" spans="1:8" x14ac:dyDescent="0.45">
      <c r="A1140" t="str">
        <v>Autoliv, Inc. (NYSE:ALV)</v>
      </c>
      <c r="B1140" t="str">
        <v>The Progressive Corporation (NYSE:PGR)</v>
      </c>
      <c r="C1140" t="str">
        <v>GATX Corporation (NYSE:GATX)</v>
      </c>
      <c r="D1140" t="str">
        <v>Adeia Inc. (NASDAQGS:ADEA)</v>
      </c>
      <c r="E1140" t="str">
        <v>Berry Global Group, Inc. (NYSE:BERY)</v>
      </c>
      <c r="F1140" t="str">
        <v>KVH Industries, Inc. (NASDAQGS:KVHI)</v>
      </c>
      <c r="G1140" t="str">
        <v>Eton Pharmaceuticals, Inc. (NASDAQGM:ETON)</v>
      </c>
      <c r="H1140" t="str">
        <v>Virtus Global Dividend &amp; Income Fund Inc. (NYSE:ZTR)</v>
      </c>
    </row>
    <row r="1141" spans="1:8" x14ac:dyDescent="0.45">
      <c r="A1141" t="str">
        <v>AutoZone, Inc. (NYSE:AZO)</v>
      </c>
      <c r="B1141" t="str">
        <v>The Timken Company (NYSE:TKR)</v>
      </c>
      <c r="C1141" t="str">
        <v>GDS Holdings Limited (NASDAQGM:GDS)</v>
      </c>
      <c r="D1141" t="str">
        <v>Advanced Drainage Systems, Inc. (NYSE:WMS)</v>
      </c>
      <c r="E1141" t="str">
        <v>BioAge Labs, Inc. (NASDAQGS:BIOA)</v>
      </c>
      <c r="F1141" t="str">
        <v>Kymera Therapeutics, Inc. (NASDAQGM:KYMR)</v>
      </c>
      <c r="G1141" t="str">
        <v>Eversource Energy (NYSE:ES)</v>
      </c>
      <c r="H1141" t="str">
        <v>Vista Outdoor Inc. (NYSE:VSTO)</v>
      </c>
    </row>
    <row r="1142" spans="1:8" x14ac:dyDescent="0.45">
      <c r="A1142" t="str">
        <v>Avangrid, Inc. (NYSE:AGR)</v>
      </c>
      <c r="B1142" t="str">
        <v>The TJX Companies, Inc. (NYSE:TJX)</v>
      </c>
      <c r="C1142" t="str">
        <v>General Electric Company (NYSE:GE)</v>
      </c>
      <c r="D1142" t="str">
        <v>Advanced Energy Industries, Inc. (NASDAQGS:AEIS)</v>
      </c>
      <c r="E1142" t="str">
        <v>BlackSky Technology Inc. (NYSE:BKSY)</v>
      </c>
      <c r="F1142" t="str">
        <v>Lennar Corporation (NYSE:LEN)</v>
      </c>
      <c r="G1142" t="str">
        <v>Exact Sciences Corporation (NASDAQCM:EXAS)</v>
      </c>
      <c r="H1142" t="str">
        <v>Voya Global Advantage and Premium Opportunity Fund (NYSE:IGA)</v>
      </c>
    </row>
    <row r="1143" spans="1:8" x14ac:dyDescent="0.45">
      <c r="A1143" t="str">
        <v>Avanos Medical, Inc. (NYSE:AVNS)</v>
      </c>
      <c r="B1143" t="str">
        <v>The Trade Desk, Inc. (NASDAQGM:TTD)</v>
      </c>
      <c r="C1143" t="str">
        <v>Ginkgo Bioworks Holdings, Inc. (NYSE:DNA)</v>
      </c>
      <c r="D1143" t="str">
        <v>AerCap Holdings N.V. (NYSE:AER)</v>
      </c>
      <c r="E1143" t="str">
        <v>Blackstone Mortgage Trust, Inc. (NYSE:BXMT)</v>
      </c>
      <c r="F1143" t="str">
        <v>Liberty Live Group (NASDAQGS:LLYV.K)</v>
      </c>
      <c r="G1143" t="str">
        <v>Exelixis, Inc. (NASDAQGS:EXEL)</v>
      </c>
      <c r="H1143" t="str">
        <v>VSE Corporation (NASDAQGS:VSEC)</v>
      </c>
    </row>
    <row r="1144" spans="1:8" x14ac:dyDescent="0.45">
      <c r="A1144" t="str">
        <v>Avis Budget Group, Inc. (NASDAQGS:CAR)</v>
      </c>
      <c r="B1144" t="str">
        <v>Thermon Group Holdings, Inc. (NYSE:THR)</v>
      </c>
      <c r="C1144" t="str">
        <v>Gladstone Capital Corporation (NASDAQGS:GLAD)</v>
      </c>
      <c r="D1144" t="str">
        <v>AeroVironment, Inc. (NASDAQGS:AVAV)</v>
      </c>
      <c r="E1144" t="str">
        <v>Blue Owl Capital Inc. (NYSE:OWL)</v>
      </c>
      <c r="F1144" t="str">
        <v>Lions Gate Entertainment Corp. (NYSE:LGF.A)</v>
      </c>
      <c r="G1144" t="str">
        <v>eXp World Holdings, Inc. (NASDAQGM:EXPI)</v>
      </c>
      <c r="H1144" t="str">
        <v>Walgreens Boots Alliance, Inc. (NASDAQGS:WBA)</v>
      </c>
    </row>
    <row r="1145" spans="1:8" x14ac:dyDescent="0.45">
      <c r="A1145" t="str">
        <v>Avnet, Inc. (NASDAQGS:AVT)</v>
      </c>
      <c r="B1145" t="str">
        <v>Toast, Inc. (NYSE:TOST)</v>
      </c>
      <c r="C1145" t="str">
        <v>Global Indemnity Group, LLC (NYSE:GBLI)</v>
      </c>
      <c r="D1145" t="str">
        <v>Affiliated Managers Group, Inc. (NYSE:AMG)</v>
      </c>
      <c r="E1145" t="str">
        <v>Blueprint Medicines Corporation (NASDAQGS:BPMC)</v>
      </c>
      <c r="F1145" t="str">
        <v>Marblegate Acquisition Corp. (NASDAQCM:GATE)</v>
      </c>
      <c r="G1145" t="str">
        <v>Fabrinet (NYSE:FN)</v>
      </c>
      <c r="H1145" t="str">
        <v>Warner Bros. Discovery, Inc. (NASDAQGS:WBD)</v>
      </c>
    </row>
    <row r="1146" spans="1:8" x14ac:dyDescent="0.45">
      <c r="A1146" t="str">
        <v>Axos Financial, Inc. (NYSE:AX)</v>
      </c>
      <c r="B1146" t="str">
        <v>Toll Brothers, Inc. (NYSE:TOL)</v>
      </c>
      <c r="C1146" t="str">
        <v>Global-E Online Ltd. (NASDAQGS:GLBE)</v>
      </c>
      <c r="D1146" t="str">
        <v>Afya Limited (NASDAQGS:AFYA)</v>
      </c>
      <c r="E1146" t="str">
        <v>Bread Financial Holdings, Inc. (NYSE:BFH)</v>
      </c>
      <c r="F1146" t="str">
        <v>MasterCraft Boat Holdings, Inc. (NASDAQGM:MCFT)</v>
      </c>
      <c r="G1146" t="str">
        <v>Falcon's Beyond Global, Inc. (NASDAQGM:FBYD)</v>
      </c>
      <c r="H1146" t="str">
        <v>Weave Communications, Inc. (NYSE:WEAV)</v>
      </c>
    </row>
    <row r="1147" spans="1:8" x14ac:dyDescent="0.45">
      <c r="A1147" t="str">
        <v>Banc of California, Inc. (NYSE:BANC)</v>
      </c>
      <c r="B1147" t="str">
        <v>TopBuild Corp. (NYSE:BLD)</v>
      </c>
      <c r="C1147" t="str">
        <v>GoHealth, Inc. (NASDAQCM:GOCO)</v>
      </c>
      <c r="D1147" t="str">
        <v>Air T, Inc. (NASDAQCM:AIRT)</v>
      </c>
      <c r="E1147" t="str">
        <v>Brighthouse Financial, Inc. (NASDAQGS:BHF)</v>
      </c>
      <c r="F1147" t="str">
        <v>MBX Biosciences, Inc. (NASDAQGS:MBX)</v>
      </c>
      <c r="G1147" t="str">
        <v>Fastly, Inc. (NYSE:FSLY)</v>
      </c>
      <c r="H1147" t="str">
        <v>Weibo Corporation (NASDAQGS:WB)</v>
      </c>
    </row>
    <row r="1148" spans="1:8" x14ac:dyDescent="0.45">
      <c r="A1148" t="str">
        <v>BancFirst Corporation (NASDAQGS:BANF)</v>
      </c>
      <c r="B1148" t="str">
        <v>TPG Inc. (NASDAQGS:TPG)</v>
      </c>
      <c r="C1148" t="str">
        <v>Grid Dynamics Holdings, Inc. (NASDAQCM:GDYN)</v>
      </c>
      <c r="D1148" t="str">
        <v>Airbnb, Inc. (NASDAQGS:ABNB)</v>
      </c>
      <c r="E1148" t="str">
        <v>Brookfield Infrastructure Corporation (NYSE:BIPC)</v>
      </c>
      <c r="F1148" t="str">
        <v>MicroStrategy Incorporated (NASDAQGS:MSTR)</v>
      </c>
      <c r="G1148" t="str">
        <v>Federated Hermes Premier Municipal Income Fund (NYSE:FMN)</v>
      </c>
      <c r="H1148" t="str">
        <v>WesBanco, Inc. (NASDAQGS:WSBC)</v>
      </c>
    </row>
    <row r="1149" spans="1:8" x14ac:dyDescent="0.45">
      <c r="A1149" t="str">
        <v>Bank of the James Financial Group, Inc. (NASDAQCM:BOTJ)</v>
      </c>
      <c r="B1149" t="str">
        <v>Tradeweb Markets Inc. (NASDAQGS:TW)</v>
      </c>
      <c r="C1149" t="str">
        <v>Groupon, Inc. (NASDAQGS:GRPN)</v>
      </c>
      <c r="D1149" t="str">
        <v>Alamo Group Inc. (NYSE:ALG)</v>
      </c>
      <c r="E1149" t="str">
        <v>Cadre Holdings, Inc. (NYSE:CDRE)</v>
      </c>
      <c r="F1149" t="str">
        <v>Moderna, Inc. (NASDAQGS:MRNA)</v>
      </c>
      <c r="G1149" t="str">
        <v>Fidelity D &amp; D Bancorp, Inc. (NASDAQGM:FDBC)</v>
      </c>
      <c r="H1149" t="str">
        <v>Western Asset Emerging Markets Debt Fund Inc. (NYSE:EMD)</v>
      </c>
    </row>
    <row r="1150" spans="1:8" x14ac:dyDescent="0.45">
      <c r="A1150" t="str">
        <v>Barings BDC, Inc. (NYSE:BBDC)</v>
      </c>
      <c r="B1150" t="str">
        <v>Travel + Leisure Co. (NYSE:TNL)</v>
      </c>
      <c r="C1150" t="str">
        <v>Hanesbrands Inc. (NYSE:HBI)</v>
      </c>
      <c r="D1150" t="str">
        <v>Alerus Financial Corporation (NASDAQCM:ALRS)</v>
      </c>
      <c r="E1150" t="str">
        <v>CECO Environmental Corp. (NASDAQGS:CECO)</v>
      </c>
      <c r="F1150" t="str">
        <v>NANO Nuclear Energy Inc. (NASDAQCM:NNE)</v>
      </c>
      <c r="G1150" t="str">
        <v>First Capital, Inc. (NASDAQCM:FCAP)</v>
      </c>
      <c r="H1150" t="str">
        <v>Western Asset Intermediate Muni Fund Inc. (NYSE:SBI)</v>
      </c>
    </row>
    <row r="1151" spans="1:8" x14ac:dyDescent="0.45">
      <c r="A1151" t="str">
        <v>Barings Corporate Investors (NYSE:MCI)</v>
      </c>
      <c r="B1151" t="str">
        <v>TriMas Corporation (NASDAQGS:TRS)</v>
      </c>
      <c r="C1151" t="str">
        <v>Harrow, Inc. (NASDAQGM:HROW)</v>
      </c>
      <c r="D1151" t="str">
        <v>Alight, Inc. (NYSE:ALIT)</v>
      </c>
      <c r="E1151" t="str">
        <v>Centerspace (NYSE:CSR)</v>
      </c>
      <c r="F1151" t="str">
        <v>Neonode Inc. (NASDAQCM:NEON)</v>
      </c>
      <c r="G1151" t="str">
        <v>First Financial Bankshares, Inc. (NASDAQGS:FFIN)</v>
      </c>
      <c r="H1151" t="str">
        <v>Western Asset Mortgage Opportunity Fund Inc. (NYSE:DMO)</v>
      </c>
    </row>
    <row r="1152" spans="1:8" x14ac:dyDescent="0.45">
      <c r="A1152" t="str">
        <v>Barrett Business Services, Inc. (NASDAQGS:BBSI)</v>
      </c>
      <c r="B1152" t="str">
        <v>TriplePoint Venture Growth BDC Corp. (NYSE:TPVG)</v>
      </c>
      <c r="C1152" t="str">
        <v>Hasbro, Inc. (NASDAQGS:HAS)</v>
      </c>
      <c r="D1152" t="str">
        <v>Alkami Technology, Inc. (NASDAQGS:ALKT)</v>
      </c>
      <c r="E1152" t="str">
        <v>Centessa Pharmaceuticals plc (NASDAQGS:CNTA)</v>
      </c>
      <c r="F1152" t="str">
        <v>NetScout Systems, Inc. (NASDAQGS:NTCT)</v>
      </c>
      <c r="G1152" t="str">
        <v>First Guaranty Bancshares, Inc. (NASDAQGM:FGBI)</v>
      </c>
      <c r="H1152" t="str">
        <v>WillScot Holdings Corporation (NASDAQCM:WSC)</v>
      </c>
    </row>
    <row r="1153" spans="1:8" x14ac:dyDescent="0.45">
      <c r="A1153" t="str">
        <v>Baxter International Inc. (NYSE:BAX)</v>
      </c>
      <c r="B1153" t="str">
        <v>Tronox Holdings plc (NYSE:TROX)</v>
      </c>
      <c r="C1153" t="str">
        <v>Heartland Express, Inc. (NASDAQGS:HTLD)</v>
      </c>
      <c r="D1153" t="str">
        <v>Alpha and Omega Semiconductor Limited (NASDAQGS:AOSL)</v>
      </c>
      <c r="E1153" t="str">
        <v>Centuri Holdings, Inc. (NYSE:CTRI)</v>
      </c>
      <c r="F1153" t="str">
        <v>Nortech Systems Incorporated (NASDAQCM:NSYS)</v>
      </c>
      <c r="G1153" t="str">
        <v>First National Corporation (NASDAQCM:FXNC)</v>
      </c>
      <c r="H1153" t="str">
        <v>Wintrust Financial Corporation (NASDAQGS:WTFC)</v>
      </c>
    </row>
    <row r="1154" spans="1:8" x14ac:dyDescent="0.45">
      <c r="A1154" t="str">
        <v>Beacon Roofing Supply, Inc. (NASDAQGS:BECN)</v>
      </c>
      <c r="B1154" t="str">
        <v>Trupanion, Inc. (NASDAQGM:TRUP)</v>
      </c>
      <c r="C1154" t="str">
        <v>HEICO Corporation (NYSE:HEI)</v>
      </c>
      <c r="D1154" t="str">
        <v>Alphatec Holdings, Inc. (NASDAQGS:ATEC)</v>
      </c>
      <c r="E1154" t="str">
        <v>CNA Financial Corporation (NYSE:CNA)</v>
      </c>
      <c r="F1154" t="str">
        <v>NorthView Acquisition Corporation (NASDAQCM:NVAC)</v>
      </c>
      <c r="G1154" t="str">
        <v>First Seacoast Bancorp, Inc. (NASDAQCM:FSEA)</v>
      </c>
      <c r="H1154" t="str">
        <v>Woodward, Inc. (NASDAQGS:WWD)</v>
      </c>
    </row>
    <row r="1155" spans="1:8" x14ac:dyDescent="0.45">
      <c r="A1155" t="str">
        <v>Bel Fuse Inc. (NASDAQGS:BELF.A)</v>
      </c>
      <c r="B1155" t="str">
        <v>Trustmark Corporation (NASDAQGS:TRMK)</v>
      </c>
      <c r="C1155" t="str">
        <v>Hims &amp; Hers Health, Inc. (NYSE:HIMS)</v>
      </c>
      <c r="D1155" t="str">
        <v>Alvotech (NASDAQGM:ALVO)</v>
      </c>
      <c r="E1155" t="str">
        <v>Columbia Financial, Inc. (NASDAQGS:CLBK)</v>
      </c>
      <c r="F1155" t="str">
        <v>Nova Vision Acquisition Corporation (NASDAQCM:NOVV)</v>
      </c>
      <c r="G1155" t="str">
        <v>First United Corporation (NASDAQGS:FUNC)</v>
      </c>
      <c r="H1155" t="str">
        <v>X Financial (NYSE:XYF)</v>
      </c>
    </row>
    <row r="1156" spans="1:8" x14ac:dyDescent="0.45">
      <c r="A1156" t="str">
        <v>Biglari Holdings Inc. (NYSE:BH.A)</v>
      </c>
      <c r="B1156" t="str">
        <v>TTM Technologies, Inc. (NASDAQGS:TTMI)</v>
      </c>
      <c r="C1156" t="str">
        <v>HubSpot, Inc. (NYSE:HUBS)</v>
      </c>
      <c r="D1156" t="str">
        <v>Ambarella, Inc. (NASDAQGS:AMBA)</v>
      </c>
      <c r="E1156" t="str">
        <v>CONSOL Energy Inc. (NYSE:CEIX)</v>
      </c>
      <c r="F1156" t="str">
        <v>Nuvalent, Inc. (NASDAQGS:NUVL)</v>
      </c>
      <c r="G1156" t="str">
        <v>First US Bancshares, Inc. (NASDAQCM:FUSB)</v>
      </c>
      <c r="H1156" t="str">
        <v>Xperi Inc. (NYSE:XPER)</v>
      </c>
    </row>
    <row r="1157" spans="1:8" x14ac:dyDescent="0.45">
      <c r="A1157" t="str">
        <v>Bioceres Crop Solutions Corp. (NASDAQGS:BIOX)</v>
      </c>
      <c r="B1157" t="str">
        <v>Turning Point Brands, Inc. (NYSE:TPB)</v>
      </c>
      <c r="C1157" t="str">
        <v>IAC Inc. (NASDAQGS:IAC)</v>
      </c>
      <c r="D1157" t="str">
        <v>Amer Sports, Inc. (NYSE:AS)</v>
      </c>
      <c r="E1157" t="str">
        <v>Core Scientific, Inc. (NASDAQGS:CORZ)</v>
      </c>
      <c r="F1157" t="str">
        <v>Nuveen S&amp;P 500 Dynamic Overwrite Fund (NYSE:SPXX)</v>
      </c>
      <c r="G1157" t="str">
        <v>First Western Financial, Inc. (NASDAQGS:MYFW)</v>
      </c>
      <c r="H1157" t="str">
        <v>Xponential Fitness, Inc. (NYSE:XPOF)</v>
      </c>
    </row>
    <row r="1158" spans="1:8" x14ac:dyDescent="0.45">
      <c r="A1158" t="str">
        <v>Bio-Techne Corporation (NASDAQGS:TECH)</v>
      </c>
      <c r="B1158" t="str">
        <v>Twilio Inc. (NYSE:TWLO)</v>
      </c>
      <c r="C1158" t="str">
        <v>Ibotta, Inc. (NYSE:IBTA)</v>
      </c>
      <c r="D1158" t="str">
        <v>American Healthcare REIT, Inc. (NYSE:AHR)</v>
      </c>
      <c r="E1158" t="str">
        <v>Corporación América Airports S.A. (NYSE:CAAP)</v>
      </c>
      <c r="F1158" t="str">
        <v>NVE Corporation (NASDAQCM:NVEC)</v>
      </c>
      <c r="G1158" t="str">
        <v>FirstSun Capital Bancorp (NASDAQGS:FSUN)</v>
      </c>
      <c r="H1158" t="str">
        <v>Zillow Group, Inc. (NASDAQGS:ZG)</v>
      </c>
    </row>
    <row r="1159" spans="1:8" x14ac:dyDescent="0.45">
      <c r="A1159" t="str">
        <v>Black Hills Corporation (NYSE:BKH)</v>
      </c>
      <c r="B1159" t="str">
        <v>U.S. Physical Therapy, Inc. (NYSE:USPH)</v>
      </c>
      <c r="C1159" t="str">
        <v>Ichor Holdings, Ltd. (NASDAQGS:ICHR)</v>
      </c>
      <c r="D1159" t="str">
        <v>American Homes 4 Rent (NYSE:AMH)</v>
      </c>
      <c r="E1159" t="str">
        <v>Credicorp Ltd. (NYSE:BAP)</v>
      </c>
      <c r="F1159" t="str">
        <v>Oak Woods Acquisition Corporation (NASDAQCM:OAKU)</v>
      </c>
      <c r="G1159" t="str">
        <v>Five9, Inc. (NASDAQGM:FIVN)</v>
      </c>
      <c r="H1159" t="str">
        <v>ZimVie Inc. (NASDAQGS:ZIMV)</v>
      </c>
    </row>
    <row r="1160" spans="1:8" x14ac:dyDescent="0.45">
      <c r="A1160" t="str">
        <v>BlackRock California Municipal Income Trust (NYSE:BFZ)</v>
      </c>
      <c r="B1160" t="str">
        <v>Uber Technologies, Inc. (NYSE:UBER)</v>
      </c>
      <c r="C1160" t="str">
        <v>Illinois Tool Works Inc. (NYSE:ITW)</v>
      </c>
      <c r="D1160" t="str">
        <v>American Outdoor Brands, Inc. (NASDAQGS:AOUT)</v>
      </c>
      <c r="E1160" t="str">
        <v>CrowdStrike Holdings, Inc. (NASDAQGS:CRWD)</v>
      </c>
      <c r="F1160" t="str">
        <v>OneStream, Inc. (NASDAQGS:OS)</v>
      </c>
      <c r="G1160" t="str">
        <v>Flotek Industries, Inc. (NYSE:FTK)</v>
      </c>
      <c r="H1160" t="str">
        <v>Abrdn Global Dynamic Dividend Fund (NYSE:AGD)</v>
      </c>
    </row>
    <row r="1161" spans="1:8" x14ac:dyDescent="0.45">
      <c r="A1161" t="str">
        <v>BlackRock Core Bond Trust (NYSE:BHK)</v>
      </c>
      <c r="B1161" t="str">
        <v>UiPath Inc. (NYSE:PATH)</v>
      </c>
      <c r="C1161" t="str">
        <v>Immatics N.V. (NASDAQCM:IMTX)</v>
      </c>
      <c r="D1161" t="str">
        <v>American Superconductor Corporation (NASDAQGS:AMSC)</v>
      </c>
      <c r="E1161" t="str">
        <v>Cryoport, Inc. (NASDAQCM:CYRX)</v>
      </c>
      <c r="F1161" t="str">
        <v>PACCAR Inc (NASDAQGS:PCAR)</v>
      </c>
      <c r="G1161" t="str">
        <v>Forum Energy Technologies, Inc. (NYSE:FET)</v>
      </c>
      <c r="H1161" t="str">
        <v>Abrdn Healthcare Investors (NYSE:HQH)</v>
      </c>
    </row>
    <row r="1162" spans="1:8" x14ac:dyDescent="0.45">
      <c r="A1162" t="str">
        <v>BlackRock Corporate High Yield Fund, Inc. (NYSE:HYT)</v>
      </c>
      <c r="B1162" t="str">
        <v>UL Solutions Inc. (NYSE:ULS)</v>
      </c>
      <c r="C1162" t="str">
        <v>Immunocore Holdings plc (NASDAQGS:IMCR)</v>
      </c>
      <c r="D1162" t="str">
        <v>American Tower Corporation (NYSE:AMT)</v>
      </c>
      <c r="E1162" t="str">
        <v>CVS Health Corporation (NYSE:CVS)</v>
      </c>
      <c r="F1162" t="str">
        <v>Patria Investments Limited (NASDAQGS:PAX)</v>
      </c>
      <c r="G1162" t="str">
        <v>Four Corners Property Trust, Inc. (NYSE:FCPT)</v>
      </c>
      <c r="H1162" t="str">
        <v>Abrdn Income Credit Strategies Fund (NYSE:ACP)</v>
      </c>
    </row>
    <row r="1163" spans="1:8" x14ac:dyDescent="0.45">
      <c r="A1163" t="str">
        <v>BlackRock Credit Allocation Income Trust (NYSE:BTZ)</v>
      </c>
      <c r="B1163" t="str">
        <v>UMH Properties, Inc. (NYSE:UMH)</v>
      </c>
      <c r="C1163" t="str">
        <v>Independence Realty Trust, Inc. (NYSE:IRT)</v>
      </c>
      <c r="D1163" t="str">
        <v>American Vanguard Corporation (NYSE:AVD)</v>
      </c>
      <c r="E1163" t="str">
        <v>Daily Journal Corporation (NASDAQCM:DJCO)</v>
      </c>
      <c r="F1163" t="str">
        <v>PennantPark Floating Rate Capital Ltd. (NYSE:PFLT)</v>
      </c>
      <c r="G1163" t="str">
        <v>Foxx Development Holdings Inc. (NASDAQCM:FOXX)</v>
      </c>
      <c r="H1163" t="str">
        <v>Adaptive Biotechnologies Corporation (NASDAQGS:ADPT)</v>
      </c>
    </row>
    <row r="1164" spans="1:8" x14ac:dyDescent="0.45">
      <c r="A1164" t="str">
        <v>BlackRock Enhanced Equity Dividend Trust (NYSE:BDJ)</v>
      </c>
      <c r="B1164" t="str">
        <v>Under Armour, Inc. (NYSE:UAA)</v>
      </c>
      <c r="C1164" t="str">
        <v>Innodata Inc. (NASDAQGM:INOD)</v>
      </c>
      <c r="D1164" t="str">
        <v>Ameriprise Financial, Inc. (NYSE:AMP)</v>
      </c>
      <c r="E1164" t="str">
        <v>Darling Ingredients Inc. (NYSE:DAR)</v>
      </c>
      <c r="F1164" t="str">
        <v>PhenixFIN Corporation (NASDAQGM:PFX)</v>
      </c>
      <c r="G1164" t="str">
        <v>Franklin BSP Realty Trust, Inc. (NYSE:FBRT)</v>
      </c>
      <c r="H1164" t="str">
        <v>ADS-TEC Energy PLC (NASDAQCM:ADSE)</v>
      </c>
    </row>
    <row r="1165" spans="1:8" x14ac:dyDescent="0.45">
      <c r="A1165" t="str">
        <v>BlackRock Investment Quality Municipal Trust Inc. (NYSE:BKN)</v>
      </c>
      <c r="B1165" t="str">
        <v>Union Pacific Corporation (NYSE:UNP)</v>
      </c>
      <c r="C1165" t="str">
        <v>InnovAge Holding Corp. (NASDAQGS:INNV)</v>
      </c>
      <c r="D1165" t="str">
        <v>Amphastar Pharmaceuticals, Inc. (NASDAQGS:AMPH)</v>
      </c>
      <c r="E1165" t="str">
        <v>Diamondback Energy, Inc. (NASDAQGS:FANG)</v>
      </c>
      <c r="F1165" t="str">
        <v>PIMCO New York Municipal Income Fund III (NYSE:PYN)</v>
      </c>
      <c r="G1165" t="str">
        <v>Franklin Financial Services Corporation (NASDAQCM:FRAF)</v>
      </c>
      <c r="H1165" t="str">
        <v>Advent Technologies Holdings, Inc. (NASDAQCM:ADN)</v>
      </c>
    </row>
    <row r="1166" spans="1:8" x14ac:dyDescent="0.45">
      <c r="A1166" t="str">
        <v>Blackrock Municipal 2030 Target Term Trust (NYSE:BTT)</v>
      </c>
      <c r="B1166" t="str">
        <v>United Airlines Holdings, Inc. (NASDAQGS:UAL)</v>
      </c>
      <c r="C1166" t="str">
        <v>Inogen, Inc. (NASDAQGS:INGN)</v>
      </c>
      <c r="D1166" t="str">
        <v>Analog Devices, Inc. (NASDAQGS:ADI)</v>
      </c>
      <c r="E1166" t="str">
        <v>DICK'S Sporting Goods, Inc. (NYSE:DKS)</v>
      </c>
      <c r="F1166" t="str">
        <v>Prairie Operating Co. (NASDAQCM:PROP)</v>
      </c>
      <c r="G1166" t="str">
        <v>FS KKR Capital Corp. (NYSE:FSK)</v>
      </c>
      <c r="H1166" t="str">
        <v>AG Mortgage Investment Trust, Inc. (NYSE:MITT)</v>
      </c>
    </row>
    <row r="1167" spans="1:8" x14ac:dyDescent="0.45">
      <c r="A1167" t="str">
        <v>BlackRock Municipal Income Quality Trust (NYSE:BYM)</v>
      </c>
      <c r="B1167" t="str">
        <v>United Bankshares, Inc. (NASDAQGS:UBSI)</v>
      </c>
      <c r="C1167" t="str">
        <v>Inspire Medical Systems, Inc. (NYSE:INSP)</v>
      </c>
      <c r="D1167" t="str">
        <v>Angel Oak Financial Strategies Income Term Trust (NYSE:FINS)</v>
      </c>
      <c r="E1167" t="str">
        <v>Dole plc (NYSE:DOLE)</v>
      </c>
      <c r="F1167" t="str">
        <v>Pulmatrix, Inc. (NASDAQCM:PULM)</v>
      </c>
      <c r="G1167" t="str">
        <v>FTAI Aviation Ltd. (NASDAQGS:FTAI)</v>
      </c>
      <c r="H1167" t="str">
        <v>AGNC Investment Corp. (NASDAQGS:AGNC)</v>
      </c>
    </row>
    <row r="1168" spans="1:8" x14ac:dyDescent="0.45">
      <c r="A1168" t="str">
        <v>BlackRock Municipal Income Trust II (NYSE:BLE)</v>
      </c>
      <c r="B1168" t="str">
        <v>United Parks &amp; Resorts Inc. (NYSE:PRKS)</v>
      </c>
      <c r="C1168" t="str">
        <v>Inspired Entertainment, Inc. (NASDAQCM:INSE)</v>
      </c>
      <c r="D1168" t="str">
        <v>Aon plc (NYSE:AON)</v>
      </c>
      <c r="E1168" t="str">
        <v>Duke Energy Corporation (NYSE:DUK)</v>
      </c>
      <c r="F1168" t="str">
        <v>Pulse Biosciences, Inc. (NASDAQCM:PLSE)</v>
      </c>
      <c r="G1168" t="str">
        <v>Full Truck Alliance Co. Ltd. (NYSE:YMM)</v>
      </c>
      <c r="H1168" t="str">
        <v>Airgain, Inc. (NASDAQCM:AIRG)</v>
      </c>
    </row>
    <row r="1169" spans="1:8" x14ac:dyDescent="0.45">
      <c r="A1169" t="str">
        <v>BlackRock MuniHoldings California Quality Fund, Inc. (NYSE:MUC)</v>
      </c>
      <c r="B1169" t="str">
        <v>United-Guardian, Inc. (NASDAQGM:UG)</v>
      </c>
      <c r="C1169" t="str">
        <v>Intrepid Potash, Inc. (NYSE:IPI)</v>
      </c>
      <c r="D1169" t="str">
        <v>Apellis Pharmaceuticals, Inc. (NASDAQGS:APLS)</v>
      </c>
      <c r="E1169" t="str">
        <v>Eagle Point Income Company Inc. (NYSE:EIC)</v>
      </c>
      <c r="F1169" t="str">
        <v>Quanterix Corporation (NASDAQGM:QTRX)</v>
      </c>
      <c r="G1169" t="str">
        <v>FutureFuel Corp. (NYSE:FF)</v>
      </c>
      <c r="H1169" t="str">
        <v>Alexander's, Inc. (NYSE:ALX)</v>
      </c>
    </row>
    <row r="1170" spans="1:8" x14ac:dyDescent="0.45">
      <c r="A1170" t="str">
        <v>BlackRock MuniHoldings Fund, Inc. (NYSE:MHD)</v>
      </c>
      <c r="B1170" t="str">
        <v>UnitedHealth Group Incorporated (NYSE:UNH)</v>
      </c>
      <c r="C1170" t="str">
        <v>Invesco QQQ Trust, Series 1 (NASDAQGM:QQQ)</v>
      </c>
      <c r="D1170" t="str">
        <v>AppFolio, Inc. (NASDAQGM:APPF)</v>
      </c>
      <c r="E1170" t="str">
        <v>Ecovyst Inc. (NYSE:ECVT)</v>
      </c>
      <c r="F1170" t="str">
        <v>RCM Technologies, Inc. (NASDAQGM:RCMT)</v>
      </c>
      <c r="G1170" t="str">
        <v>GATX Corporation (NYSE:GATX)</v>
      </c>
      <c r="H1170" t="str">
        <v>Alico, Inc. (NASDAQGS:ALCO)</v>
      </c>
    </row>
    <row r="1171" spans="1:8" x14ac:dyDescent="0.45">
      <c r="A1171" t="str">
        <v>BlackRock MuniHoldings New York Quality Fund, Inc. (NYSE:MHN)</v>
      </c>
      <c r="B1171" t="str">
        <v>Unity Software Inc. (NYSE:U)</v>
      </c>
      <c r="C1171" t="str">
        <v>Iovance Biotherapeutics, Inc. (NASDAQGM:IOVA)</v>
      </c>
      <c r="D1171" t="str">
        <v>Appian Corporation (NASDAQGM:APPN)</v>
      </c>
      <c r="E1171" t="str">
        <v>Embecta Corp. (NASDAQGS:EMBC)</v>
      </c>
      <c r="F1171" t="str">
        <v>REE Automotive Ltd. (NASDAQCM:REE)</v>
      </c>
      <c r="G1171" t="str">
        <v>GCM Grosvenor Inc. (NASDAQGM:GCMG)</v>
      </c>
      <c r="H1171" t="str">
        <v>Alignment Healthcare, Inc. (NASDAQGS:ALHC)</v>
      </c>
    </row>
    <row r="1172" spans="1:8" x14ac:dyDescent="0.45">
      <c r="A1172" t="str">
        <v>BlackRock MuniHoldings Quality Fund II, Inc. (NYSE:MUE)</v>
      </c>
      <c r="B1172" t="str">
        <v>Universal Health Realty Income Trust (NYSE:UHT)</v>
      </c>
      <c r="C1172" t="str">
        <v>iShares Trust - iShares Morningstar Mid-Cap Value ETF (NASDAQGM:IMCV)</v>
      </c>
      <c r="D1172" t="str">
        <v>Apple Hospitality REIT, Inc. (NYSE:APLE)</v>
      </c>
      <c r="E1172" t="str">
        <v>Entergy Corporation (NYSE:ETR)</v>
      </c>
      <c r="F1172" t="str">
        <v>Relay Therapeutics, Inc. (NASDAQGM:RLAY)</v>
      </c>
      <c r="G1172" t="str">
        <v>GDS Holdings Limited (NASDAQGM:GDS)</v>
      </c>
      <c r="H1172" t="str">
        <v>Allbirds, Inc. (NASDAQGS:BIRD)</v>
      </c>
    </row>
    <row r="1173" spans="1:8" x14ac:dyDescent="0.45">
      <c r="A1173" t="str">
        <v>BlackRock MuniYield Pennsylvania Quality Fund (NYSE:MPA)</v>
      </c>
      <c r="B1173" t="str">
        <v>Unum Group (NYSE:UNM)</v>
      </c>
      <c r="C1173" t="str">
        <v>JBG SMITH Properties (NYSE:JBGS)</v>
      </c>
      <c r="D1173" t="str">
        <v>Applied Industrial Technologies, Inc. (NYSE:AIT)</v>
      </c>
      <c r="E1173" t="str">
        <v>Envista Holdings Corporation (NYSE:NVST)</v>
      </c>
      <c r="F1173" t="str">
        <v>Sable Offshore Corp. (NYSE:SOC)</v>
      </c>
      <c r="G1173" t="str">
        <v>General Electric Company (NYSE:GE)</v>
      </c>
      <c r="H1173" t="str">
        <v>Allegiant Travel Company (NASDAQGS:ALGT)</v>
      </c>
    </row>
    <row r="1174" spans="1:8" x14ac:dyDescent="0.45">
      <c r="A1174" t="str">
        <v>BlackRock MuniYield Quality Fund II, Inc. (NYSE:MQT)</v>
      </c>
      <c r="B1174" t="str">
        <v>Upstart Holdings, Inc. (NASDAQGS:UPST)</v>
      </c>
      <c r="C1174" t="str">
        <v>JetBlue Airways Corporation (NASDAQGS:JBLU)</v>
      </c>
      <c r="D1174" t="str">
        <v>Applied Materials, Inc. (NASDAQGS:AMAT)</v>
      </c>
      <c r="E1174" t="str">
        <v>Ferguson Enterprises Inc. (NYSE:FERG)</v>
      </c>
      <c r="F1174" t="str">
        <v>Serve Robotics Inc. (NASDAQCM:SERV)</v>
      </c>
      <c r="G1174" t="str">
        <v>Genpact Limited (NYSE:G)</v>
      </c>
      <c r="H1174" t="str">
        <v>AllianceBernstein Global High Income Fund (NYSE:AWF)</v>
      </c>
    </row>
    <row r="1175" spans="1:8" x14ac:dyDescent="0.45">
      <c r="A1175" t="str">
        <v>BlackRock MuniYield Quality Fund III, Inc. (NYSE:MYI)</v>
      </c>
      <c r="B1175" t="str">
        <v>USA Compression Partners, LP (NYSE:USAC)</v>
      </c>
      <c r="C1175" t="str">
        <v>John Hancock Financial Opportunities Fund (NYSE:BTO)</v>
      </c>
      <c r="D1175" t="str">
        <v>Arcellx, Inc. (NASDAQGS:ACLX)</v>
      </c>
      <c r="E1175" t="str">
        <v>Fidelity National Financial, Inc. (NYSE:FNF)</v>
      </c>
      <c r="F1175" t="str">
        <v>Sixth Street Specialty Lending, Inc. (NYSE:TSLX)</v>
      </c>
      <c r="G1175" t="str">
        <v>Ginkgo Bioworks Holdings, Inc. (NYSE:DNA)</v>
      </c>
      <c r="H1175" t="str">
        <v>American Well Corporation (NYSE:AMWL)</v>
      </c>
    </row>
    <row r="1176" spans="1:8" x14ac:dyDescent="0.45">
      <c r="A1176" t="str">
        <v>BlackRock MuniYield Quality Fund, Inc. (NYSE:MQY)</v>
      </c>
      <c r="B1176" t="str">
        <v>Utah Medical Products, Inc. (NASDAQGS:UTMD)</v>
      </c>
      <c r="C1176" t="str">
        <v>John Hancock Income Securities Trust (NYSE:JHS)</v>
      </c>
      <c r="D1176" t="str">
        <v>Archrock, Inc. (NYSE:AROC)</v>
      </c>
      <c r="E1176" t="str">
        <v>Financial Institutions, Inc. (NASDAQGS:FISI)</v>
      </c>
      <c r="F1176" t="str">
        <v>SLM Corporation (NASDAQGS:SLM)</v>
      </c>
      <c r="G1176" t="str">
        <v>Global Business Travel Group, Inc. (NYSE:GBTG)</v>
      </c>
      <c r="H1176" t="str">
        <v>Amneal Pharmaceuticals, Inc. (NASDAQGS:AMRX)</v>
      </c>
    </row>
    <row r="1177" spans="1:8" x14ac:dyDescent="0.45">
      <c r="A1177" t="str">
        <v>BlackRock New York Municipal Income Trust (NYSE:BNY)</v>
      </c>
      <c r="B1177" t="str">
        <v>Valaris Limited (NYSE:VAL)</v>
      </c>
      <c r="C1177" t="str">
        <v>John Hancock Preferred Income Fund III (NYSE:HPS)</v>
      </c>
      <c r="D1177" t="str">
        <v>Arcos Dorados Holdings Inc. (NYSE:ARCO)</v>
      </c>
      <c r="E1177" t="str">
        <v>First Advantage Corporation (NASDAQGS:FA)</v>
      </c>
      <c r="F1177" t="str">
        <v>Sociedad Química y Minera de Chile S.A. (NYSE:SQM)</v>
      </c>
      <c r="G1177" t="str">
        <v>Global Indemnity Group, LLC (NYSE:GBLI)</v>
      </c>
      <c r="H1177" t="str">
        <v>Anika Therapeutics, Inc. (NASDAQGS:ANIK)</v>
      </c>
    </row>
    <row r="1178" spans="1:8" x14ac:dyDescent="0.45">
      <c r="A1178" t="str">
        <v>Blue Bird Corporation (NASDAQGM:BLBD)</v>
      </c>
      <c r="B1178" t="str">
        <v>Valero Energy Corporation (NYSE:VLO)</v>
      </c>
      <c r="C1178" t="str">
        <v>John Hancock Premium Dividend Fund (NYSE:PDT)</v>
      </c>
      <c r="D1178" t="str">
        <v>Arcosa, Inc. (NYSE:ACA)</v>
      </c>
      <c r="E1178" t="str">
        <v>First Northwest Bancorp (NASDAQGM:FNWB)</v>
      </c>
      <c r="F1178" t="str">
        <v>Stoneridge, Inc. (NYSE:SRI)</v>
      </c>
      <c r="G1178" t="str">
        <v>Global Water Resources, Inc. (NASDAQGM:GWRS)</v>
      </c>
      <c r="H1178" t="str">
        <v>Anterix Inc. (NASDAQCM:ATEX)</v>
      </c>
    </row>
    <row r="1179" spans="1:8" x14ac:dyDescent="0.45">
      <c r="A1179" t="str">
        <v>BlueLinx Holdings Inc. (NYSE:BXC)</v>
      </c>
      <c r="B1179" t="str">
        <v>VEON Ltd. (NASDAQCM:VEON)</v>
      </c>
      <c r="C1179" t="str">
        <v>John Hancock Tax-Advantaged Dividend Income Fund (NYSE:HTD)</v>
      </c>
      <c r="D1179" t="str">
        <v>Arcturus Therapeutics Holdings Inc. (NASDAQGM:ARCT)</v>
      </c>
      <c r="E1179" t="str">
        <v>First Solar, Inc. (NASDAQGS:FSLR)</v>
      </c>
      <c r="F1179" t="str">
        <v>Summit Therapeutics Inc. (NASDAQGM:SMMT)</v>
      </c>
      <c r="G1179" t="str">
        <v>Global-E Online Ltd. (NASDAQGS:GLBE)</v>
      </c>
      <c r="H1179" t="str">
        <v>Arcutis Biotherapeutics, Inc. (NASDAQGS:ARQT)</v>
      </c>
    </row>
    <row r="1180" spans="1:8" x14ac:dyDescent="0.45">
      <c r="A1180" t="str">
        <v>BNY Mellon Strategic Municipal Bond Fund, Inc. (NYSE:DSM)</v>
      </c>
      <c r="B1180" t="str">
        <v>Veracyte, Inc. (NASDAQGM:VCYT)</v>
      </c>
      <c r="C1180" t="str">
        <v>JPMorgan Chase &amp; Co. (NYSE:JPM)</v>
      </c>
      <c r="D1180" t="str">
        <v>Ark Restaurants Corp. (NASDAQGM:ARKR)</v>
      </c>
      <c r="E1180" t="str">
        <v>First Watch Restaurant Group, Inc. (NASDAQGS:FWRG)</v>
      </c>
      <c r="F1180" t="str">
        <v>Surrozen, Inc. (NASDAQCM:SRZN)</v>
      </c>
      <c r="G1180" t="str">
        <v>Globant S.A. (NYSE:GLOB)</v>
      </c>
      <c r="H1180" t="str">
        <v>Ares Capital Corporation (NASDAQGS:ARCC)</v>
      </c>
    </row>
    <row r="1181" spans="1:8" x14ac:dyDescent="0.45">
      <c r="A1181" t="str">
        <v>Boise Cascade Company (NYSE:BCC)</v>
      </c>
      <c r="B1181" t="str">
        <v>Veralto Corporation (NYSE:VLTO)</v>
      </c>
      <c r="C1181" t="str">
        <v>KBR, Inc. (NYSE:KBR)</v>
      </c>
      <c r="D1181" t="str">
        <v>Arrow Electronics, Inc. (NYSE:ARW)</v>
      </c>
      <c r="E1181" t="str">
        <v>Five Star Bancorp (NASDAQGS:FSBC)</v>
      </c>
      <c r="F1181" t="str">
        <v>Taylor Devices, Inc. (NASDAQCM:TAYD)</v>
      </c>
      <c r="G1181" t="str">
        <v>Globe Life Inc. (NYSE:GL)</v>
      </c>
      <c r="H1181" t="str">
        <v>Armada Hoffler Properties, Inc. (NYSE:AHH)</v>
      </c>
    </row>
    <row r="1182" spans="1:8" x14ac:dyDescent="0.45">
      <c r="A1182" t="str">
        <v>Bowhead Specialty Holdings Inc. (NYSE:BOW)</v>
      </c>
      <c r="B1182" t="str">
        <v>Vertex, Inc. (NASDAQGM:VERX)</v>
      </c>
      <c r="C1182" t="str">
        <v>Keurig Dr Pepper Inc. (NASDAQGS:KDP)</v>
      </c>
      <c r="D1182" t="str">
        <v>Arvinas, Inc. (NASDAQGS:ARVN)</v>
      </c>
      <c r="E1182" t="str">
        <v>Floor &amp; Decor Holdings, Inc. (NYSE:FND)</v>
      </c>
      <c r="F1182" t="str">
        <v>Telephone and Data Systems, Inc. (NYSE:TDS)</v>
      </c>
      <c r="G1182" t="str">
        <v>GoHealth, Inc. (NASDAQCM:GOCO)</v>
      </c>
      <c r="H1182" t="str">
        <v>ArrowMark Financial Corp. (NASDAQGS:BANX)</v>
      </c>
    </row>
    <row r="1183" spans="1:8" x14ac:dyDescent="0.45">
      <c r="A1183" t="str">
        <v>Box, Inc. (NYSE:BOX)</v>
      </c>
      <c r="B1183" t="str">
        <v>VICI Properties Inc. (NYSE:VICI)</v>
      </c>
      <c r="C1183" t="str">
        <v>Key Tronic Corporation (NASDAQGM:KTCC)</v>
      </c>
      <c r="D1183" t="str">
        <v>ASP Isotopes Inc. (NASDAQCM:ASPI)</v>
      </c>
      <c r="E1183" t="str">
        <v>Fluor Corporation (NYSE:FLR)</v>
      </c>
      <c r="F1183" t="str">
        <v>Terns Pharmaceuticals, Inc. (NASDAQGS:TERN)</v>
      </c>
      <c r="G1183" t="str">
        <v>Goldman Sachs BDC, Inc. (NYSE:GSBD)</v>
      </c>
      <c r="H1183" t="str">
        <v>Asana, Inc. (NYSE:ASAN)</v>
      </c>
    </row>
    <row r="1184" spans="1:8" x14ac:dyDescent="0.45">
      <c r="A1184" t="str">
        <v>Boyd Gaming Corporation (NYSE:BYD)</v>
      </c>
      <c r="B1184" t="str">
        <v>Victoria's Secret &amp; Co. (NYSE:VSCO)</v>
      </c>
      <c r="C1184" t="str">
        <v>Kinder Morgan, Inc. (NYSE:KMI)</v>
      </c>
      <c r="D1184" t="str">
        <v>Associated Banc-Corp (NYSE:ASB)</v>
      </c>
      <c r="E1184" t="str">
        <v>Four Seasons Education (Cayman) Inc. (NYSE:FEDU)</v>
      </c>
      <c r="F1184" t="str">
        <v>Trailblazer Merger Corporation I (NASDAQGM:TBMC)</v>
      </c>
      <c r="G1184" t="str">
        <v>Graphic Packaging Holding Company (NYSE:GPK)</v>
      </c>
      <c r="H1184" t="str">
        <v>Assembly Biosciences, Inc. (NASDAQGS:ASMB)</v>
      </c>
    </row>
    <row r="1185" spans="1:8" x14ac:dyDescent="0.45">
      <c r="A1185" t="str">
        <v>BrightSphere Investment Group Inc. (NYSE:BSIG)</v>
      </c>
      <c r="B1185" t="str">
        <v>Viemed Healthcare, Inc. (NASDAQCM:VMD)</v>
      </c>
      <c r="C1185" t="str">
        <v>Kiniksa Pharmaceuticals International, plc (NASDAQGS:KNSA)</v>
      </c>
      <c r="D1185" t="str">
        <v>Assurant, Inc. (NYSE:AIZ)</v>
      </c>
      <c r="E1185" t="str">
        <v>FuelCell Energy, Inc. (NASDAQGM:FCEL)</v>
      </c>
      <c r="F1185" t="str">
        <v>Trump Media &amp; Technology Group Corp. (NASDAQGM:DJT)</v>
      </c>
      <c r="G1185" t="str">
        <v>Grid Dynamics Holdings, Inc. (NASDAQCM:GDYN)</v>
      </c>
      <c r="H1185" t="str">
        <v>AST SpaceMobile, Inc. (NASDAQGS:ASTS)</v>
      </c>
    </row>
    <row r="1186" spans="1:8" x14ac:dyDescent="0.45">
      <c r="A1186" t="str">
        <v>Bristow Group Inc. (NYSE:VTOL)</v>
      </c>
      <c r="B1186" t="str">
        <v>Viking Holdings Ltd (NYSE:VIK)</v>
      </c>
      <c r="C1186" t="str">
        <v>Klaviyo, Inc. (NYSE:KVYO)</v>
      </c>
      <c r="D1186" t="str">
        <v>Astera Labs, Inc. (NASDAQGS:ALAB)</v>
      </c>
      <c r="E1186" t="str">
        <v>Fulton Financial Corporation (NASDAQGS:FULT)</v>
      </c>
      <c r="F1186" t="str">
        <v>UroGen Pharma Ltd. (NASDAQGM:URGN)</v>
      </c>
      <c r="G1186" t="str">
        <v>Hanesbrands Inc. (NYSE:HBI)</v>
      </c>
      <c r="H1186" t="str">
        <v>Atlantic Union Bankshares Corporation (NYSE:AUB)</v>
      </c>
    </row>
    <row r="1187" spans="1:8" x14ac:dyDescent="0.45">
      <c r="A1187" t="str">
        <v>Brookfield Business Partners L.P. (NYSE:BBU)</v>
      </c>
      <c r="B1187" t="str">
        <v>Vimeo, Inc. (NASDAQGS:VMEO)</v>
      </c>
      <c r="C1187" t="str">
        <v>Kornit Digital Ltd. (NASDAQGS:KRNT)</v>
      </c>
      <c r="D1187" t="str">
        <v>Astronics Corporation (NASDAQGS:ATRO)</v>
      </c>
      <c r="E1187" t="str">
        <v>GameStop Corp. (NYSE:GME)</v>
      </c>
      <c r="F1187" t="str">
        <v>Vaxcyte, Inc. (NASDAQGS:PCVX)</v>
      </c>
      <c r="G1187" t="str">
        <v>Hanmi Financial Corporation (NASDAQGS:HAFC)</v>
      </c>
      <c r="H1187" t="str">
        <v>Azenta, Inc. (NASDAQGS:AZTA)</v>
      </c>
    </row>
    <row r="1188" spans="1:8" x14ac:dyDescent="0.45">
      <c r="A1188" t="str">
        <v>Brookfield Wealth Solutions Ltd. (NYSE:BNT)</v>
      </c>
      <c r="B1188" t="str">
        <v>Virtu Financial, Inc. (NASDAQGS:VIRT)</v>
      </c>
      <c r="C1188" t="str">
        <v>Kronos Worldwide, Inc. (NYSE:KRO)</v>
      </c>
      <c r="D1188" t="str">
        <v>Atara Biotherapeutics, Inc. (NASDAQGS:ATRA)</v>
      </c>
      <c r="E1188" t="str">
        <v>General Dynamics Corporation (NYSE:GD)</v>
      </c>
      <c r="F1188" t="str">
        <v>Vera Bradley, Inc. (NASDAQGS:VRA)</v>
      </c>
      <c r="G1188" t="str">
        <v>Harrow, Inc. (NASDAQGM:HROW)</v>
      </c>
      <c r="H1188" t="str">
        <v>Bakkt Holdings, Inc. (NYSE:BKKT)</v>
      </c>
    </row>
    <row r="1189" spans="1:8" x14ac:dyDescent="0.45">
      <c r="A1189" t="str">
        <v>Brookline Bancorp, Inc. (NASDAQGS:BRKL)</v>
      </c>
      <c r="B1189" t="str">
        <v>Vital Energy, Inc. (NYSE:VTLE)</v>
      </c>
      <c r="C1189" t="str">
        <v>Kura Sushi USA, Inc. (NASDAQGM:KRUS)</v>
      </c>
      <c r="D1189" t="str">
        <v>Atkore Inc. (NYSE:ATKR)</v>
      </c>
      <c r="E1189" t="str">
        <v>G-III Apparel Group, Ltd. (NASDAQGS:GIII)</v>
      </c>
      <c r="F1189" t="str">
        <v>vTv Therapeutics Inc. (NASDAQCM:VTVT)</v>
      </c>
      <c r="G1189" t="str">
        <v>Helmerich &amp; Payne, Inc. (NYSE:HP)</v>
      </c>
      <c r="H1189" t="str">
        <v>BankUnited, Inc. (NYSE:BKU)</v>
      </c>
    </row>
    <row r="1190" spans="1:8" x14ac:dyDescent="0.45">
      <c r="A1190" t="str">
        <v>Builders FirstSource, Inc. (NYSE:BLDR)</v>
      </c>
      <c r="B1190" t="str">
        <v>Vitesse Energy, Inc. (NYSE:VTS)</v>
      </c>
      <c r="C1190" t="str">
        <v>Lamar Advertising Company (NASDAQGS:LAMR)</v>
      </c>
      <c r="D1190" t="str">
        <v>Atlanta Braves Holdings, Inc. (NASDAQGS:BATR.K)</v>
      </c>
      <c r="E1190" t="str">
        <v>Green Brick Partners, Inc. (NYSE:GRBK)</v>
      </c>
      <c r="F1190" t="str">
        <v>XBiotech Inc. (NASDAQGS:XBIT)</v>
      </c>
      <c r="G1190" t="str">
        <v>Herc Holdings Inc. (NYSE:HRI)</v>
      </c>
      <c r="H1190" t="str">
        <v>Banner Corporation (NASDAQGS:BANR)</v>
      </c>
    </row>
    <row r="1191" spans="1:8" x14ac:dyDescent="0.45">
      <c r="A1191" t="str">
        <v>Bunge Global SA (NYSE:BG)</v>
      </c>
      <c r="B1191" t="str">
        <v>Vulcan Materials Company (NYSE:VMC)</v>
      </c>
      <c r="C1191" t="str">
        <v>La-Z-Boy Incorporated (NYSE:LZB)</v>
      </c>
      <c r="D1191" t="str">
        <v>Atlanticus Holdings Corporation (NASDAQGS:ATLC)</v>
      </c>
      <c r="E1191" t="str">
        <v>Guardian Pharmacy Services, Inc. (NYSE:GRDN)</v>
      </c>
      <c r="F1191" t="str">
        <v>Yotta Acquisition Corporation (NASDAQCM:YOTA)</v>
      </c>
      <c r="G1191" t="str">
        <v>Hess Midstream LP (NYSE:HESM)</v>
      </c>
      <c r="H1191" t="str">
        <v>Beazer Homes USA, Inc. (NYSE:BZH)</v>
      </c>
    </row>
    <row r="1192" spans="1:8" x14ac:dyDescent="0.45">
      <c r="A1192" t="str">
        <v>Burke &amp; Herbert Financial Services Corp. (NASDAQCM:BHRB)</v>
      </c>
      <c r="B1192" t="str">
        <v>Washington Trust Bancorp, Inc. (NASDAQGS:WASH)</v>
      </c>
      <c r="C1192" t="str">
        <v>LendingClub Corporation (NYSE:LC)</v>
      </c>
      <c r="D1192" t="str">
        <v>Atlas Energy Solutions Inc. (NYSE:AESI)</v>
      </c>
      <c r="E1192" t="str">
        <v>Hawaiian Electric Industries, Inc. (NYSE:HE)</v>
      </c>
      <c r="F1192" t="str">
        <v>Zevra Therapeutics, Inc. (NASDAQGS:ZVRA)</v>
      </c>
      <c r="G1192" t="str">
        <v>Hims &amp; Hers Health, Inc. (NYSE:HIMS)</v>
      </c>
      <c r="H1192" t="str">
        <v>BeiGene, Ltd. (NASDAQGS:BGNE)</v>
      </c>
    </row>
    <row r="1193" spans="1:8" x14ac:dyDescent="0.45">
      <c r="A1193" t="str">
        <v>Business First Bancshares, Inc. (NASDAQGS:BFST)</v>
      </c>
      <c r="B1193" t="str">
        <v>Waste Connections, Inc. (NYSE:WCN)</v>
      </c>
      <c r="C1193" t="str">
        <v>LifeMD, Inc. (NASDAQGM:LFMD)</v>
      </c>
      <c r="D1193" t="str">
        <v>AudioEye, Inc. (NASDAQCM:AEYE)</v>
      </c>
      <c r="E1193" t="str">
        <v>HBT Financial, Inc. (NASDAQGS:HBT)</v>
      </c>
      <c r="F1193" t="str">
        <v>Aehr Test Systems, Inc. (NASDAQCM:AEHR)</v>
      </c>
      <c r="G1193" t="str">
        <v>Home Federal Bancorp, Inc. of Louisiana (NASDAQCM:HFBL)</v>
      </c>
      <c r="H1193" t="str">
        <v>Benson Hill, Inc. (NASDAQCM:BHIL)</v>
      </c>
    </row>
    <row r="1194" spans="1:8" x14ac:dyDescent="0.45">
      <c r="A1194" t="str">
        <v>BV Financial, Inc. (NASDAQCM:BVFL)</v>
      </c>
      <c r="B1194" t="str">
        <v>Waste Management, Inc. (NYSE:WM)</v>
      </c>
      <c r="C1194" t="str">
        <v>Lindsay Corporation (NYSE:LNN)</v>
      </c>
      <c r="D1194" t="str">
        <v>Autoliv, Inc. (NYSE:ALV)</v>
      </c>
      <c r="E1194" t="str">
        <v>Heritage Commerce Corp (NASDAQGS:HTBK)</v>
      </c>
      <c r="F1194" t="str">
        <v>Altimmune, Inc. (NASDAQGM:ALT)</v>
      </c>
      <c r="G1194" t="str">
        <v>HubSpot, Inc. (NYSE:HUBS)</v>
      </c>
      <c r="H1194" t="str">
        <v>Beyond Meat, Inc. (NASDAQGS:BYND)</v>
      </c>
    </row>
    <row r="1195" spans="1:8" x14ac:dyDescent="0.45">
      <c r="A1195" t="str">
        <v>BWX Technologies, Inc. (NYSE:BWXT)</v>
      </c>
      <c r="B1195" t="str">
        <v>Waters Corporation (NYSE:WAT)</v>
      </c>
      <c r="C1195" t="str">
        <v>LMP Capital and Income Fund Inc. (NYSE:SCD)</v>
      </c>
      <c r="D1195" t="str">
        <v>AutoZone, Inc. (NYSE:AZO)</v>
      </c>
      <c r="E1195" t="str">
        <v>Hillenbrand, Inc. (NYSE:HI)</v>
      </c>
      <c r="F1195" t="str">
        <v>A-Mark Precious Metals, Inc. (NASDAQGS:AMRK)</v>
      </c>
      <c r="G1195" t="str">
        <v>Huntsman Corporation (NYSE:HUN)</v>
      </c>
      <c r="H1195" t="str">
        <v>BitFuFu Inc. (NASDAQCM:FUFU)</v>
      </c>
    </row>
    <row r="1196" spans="1:8" x14ac:dyDescent="0.45">
      <c r="A1196" t="str">
        <v>BXP, Inc. (NYSE:BXP)</v>
      </c>
      <c r="B1196" t="str">
        <v>Waterstone Financial, Inc. (NASDAQGS:WSBF)</v>
      </c>
      <c r="C1196" t="str">
        <v>M&amp;T Bank Corporation (NYSE:MTB)</v>
      </c>
      <c r="D1196" t="str">
        <v>Avangrid, Inc. (NYSE:AGR)</v>
      </c>
      <c r="E1196" t="str">
        <v>Hilltop Holdings Inc. (NYSE:HTH)</v>
      </c>
      <c r="F1196" t="str">
        <v>Applied Digital Corporation (NASDAQGS:APLD)</v>
      </c>
      <c r="G1196" t="str">
        <v>IAC Inc. (NASDAQGS:IAC)</v>
      </c>
      <c r="H1196" t="str">
        <v>BlackRock Debt Strategies Fund, Inc. (NYSE:DSU)</v>
      </c>
    </row>
    <row r="1197" spans="1:8" x14ac:dyDescent="0.45">
      <c r="A1197" t="str">
        <v>Byline Bancorp, Inc. (NYSE:BY)</v>
      </c>
      <c r="B1197" t="str">
        <v>Wayfair Inc. (NYSE:W)</v>
      </c>
      <c r="C1197" t="str">
        <v>Madison Square Garden Entertainment Corp. (NYSE:MSGE)</v>
      </c>
      <c r="D1197" t="str">
        <v>Avanos Medical, Inc. (NYSE:AVNS)</v>
      </c>
      <c r="E1197" t="str">
        <v>Horizon Technology Finance Corporation (NASDAQGS:HRZN)</v>
      </c>
      <c r="F1197" t="str">
        <v>Arqit Quantum Inc. (NASDAQCM:ARQQ)</v>
      </c>
      <c r="G1197" t="str">
        <v>IBEX Limited (NASDAQGM:IBEX)</v>
      </c>
      <c r="H1197" t="str">
        <v>BlackRock MuniAssets Fund, Inc. (NYSE:MUA)</v>
      </c>
    </row>
    <row r="1198" spans="1:8" x14ac:dyDescent="0.45">
      <c r="A1198" t="str">
        <v>Cadence Design Systems, Inc. (NASDAQGS:CDNS)</v>
      </c>
      <c r="B1198" t="str">
        <v>WD-40 Company (NASDAQGS:WDFC)</v>
      </c>
      <c r="C1198" t="str">
        <v>Magyar Bancorp, Inc. (NASDAQGM:MGYR)</v>
      </c>
      <c r="D1198" t="str">
        <v>Avis Budget Group, Inc. (NASDAQGS:CAR)</v>
      </c>
      <c r="E1198" t="str">
        <v>Hut 8 Corp. (NASDAQGS:HUT)</v>
      </c>
      <c r="F1198" t="str">
        <v>Astria Therapeutics, Inc. (NASDAQGM:ATXS)</v>
      </c>
      <c r="G1198" t="str">
        <v>Ibotta, Inc. (NYSE:IBTA)</v>
      </c>
      <c r="H1198" t="str">
        <v>Blueprint Medicines Corporation (NASDAQGS:BPMC)</v>
      </c>
    </row>
    <row r="1199" spans="1:8" x14ac:dyDescent="0.45">
      <c r="A1199" t="str">
        <v>Calamos Convertible and High Income Fund (NASDAQGS:CHY)</v>
      </c>
      <c r="B1199" t="str">
        <v>Western Asset Inflation-Linked Income Fund (NYSE:WIA)</v>
      </c>
      <c r="C1199" t="str">
        <v>Manchester United plc (NYSE:MANU)</v>
      </c>
      <c r="D1199" t="str">
        <v>Avnet, Inc. (NASDAQGS:AVT)</v>
      </c>
      <c r="E1199" t="str">
        <v>Hyster-Yale, Inc. (NYSE:HY)</v>
      </c>
      <c r="F1199" t="str">
        <v>Astrotech Corporation (NASDAQCM:ASTC)</v>
      </c>
      <c r="G1199" t="str">
        <v>Ichor Holdings, Ltd. (NASDAQGS:ICHR)</v>
      </c>
      <c r="H1199" t="str">
        <v>Boston Scientific Corporation (NYSE:BSX)</v>
      </c>
    </row>
    <row r="1200" spans="1:8" x14ac:dyDescent="0.45">
      <c r="A1200" t="str">
        <v>Calamos Convertible Opportunities and Income Fund (NASDAQGS:CHI)</v>
      </c>
      <c r="B1200" t="str">
        <v>Western Asset Inflation-Linked Opportunities &amp; Income Fund (NYSE:WIW)</v>
      </c>
      <c r="C1200" t="str">
        <v>Melco Resorts &amp; Entertainment Limited (NASDAQGS:MLCO)</v>
      </c>
      <c r="D1200" t="str">
        <v>Axsome Therapeutics, Inc. (NASDAQGM:AXSM)</v>
      </c>
      <c r="E1200" t="str">
        <v>IMAX Corporation (NYSE:IMAX)</v>
      </c>
      <c r="F1200" t="str">
        <v>Autohome Inc. (NYSE:ATHM)</v>
      </c>
      <c r="G1200" t="str">
        <v>ICU Medical, Inc. (NASDAQGS:ICUI)</v>
      </c>
      <c r="H1200" t="str">
        <v>Brighthouse Financial, Inc. (NASDAQGS:BHF)</v>
      </c>
    </row>
    <row r="1201" spans="1:8" x14ac:dyDescent="0.45">
      <c r="A1201" t="str">
        <v>Camden National Corporation (NASDAQGS:CAC)</v>
      </c>
      <c r="B1201" t="str">
        <v>Western New England Bancorp, Inc. (NASDAQGS:WNEB)</v>
      </c>
      <c r="C1201" t="str">
        <v>Mesa Laboratories, Inc. (NASDAQGS:MLAB)</v>
      </c>
      <c r="D1201" t="str">
        <v>B&amp;G Foods, Inc. (NYSE:BGS)</v>
      </c>
      <c r="E1201" t="str">
        <v>Ingram Micro Holding Corporation (NYSE:INGM)</v>
      </c>
      <c r="F1201" t="str">
        <v>Bannix Acquisition Corp. (NASDAQCM:BNIX)</v>
      </c>
      <c r="G1201" t="str">
        <v>IDACORP, Inc. (NYSE:IDA)</v>
      </c>
      <c r="H1201" t="str">
        <v>Bristol-Myers Squibb Company (NYSE:BMY)</v>
      </c>
    </row>
    <row r="1202" spans="1:8" x14ac:dyDescent="0.45">
      <c r="A1202" t="str">
        <v>Campbell Soup Company (NASDAQGS:CPB)</v>
      </c>
      <c r="B1202" t="str">
        <v>Westlake Chemical Partners LP (NYSE:WLKP)</v>
      </c>
      <c r="C1202" t="str">
        <v>Mesabi Trust (NYSE:MSB)</v>
      </c>
      <c r="D1202" t="str">
        <v>Backblaze, Inc. (NASDAQGM:BLZE)</v>
      </c>
      <c r="E1202" t="str">
        <v>Innovative Industrial Properties, Inc. (NYSE:IIPR)</v>
      </c>
      <c r="F1202" t="str">
        <v>Belite Bio, Inc (NASDAQCM:BLTE)</v>
      </c>
      <c r="G1202" t="str">
        <v>Immatics N.V. (NASDAQCM:IMTX)</v>
      </c>
      <c r="H1202" t="str">
        <v>Brookfield Infrastructure Corporation (NYSE:BIPC)</v>
      </c>
    </row>
    <row r="1203" spans="1:8" x14ac:dyDescent="0.45">
      <c r="A1203" t="str">
        <v>Canterbury Park Holding Corporation (NASDAQGM:CPHC)</v>
      </c>
      <c r="B1203" t="str">
        <v>White Mountains Insurance Group, Ltd. (NYSE:WTM)</v>
      </c>
      <c r="C1203" t="str">
        <v>MFA Financial, Inc. (NYSE:MFA)</v>
      </c>
      <c r="D1203" t="str">
        <v>BancFirst Corporation (NASDAQGS:BANF)</v>
      </c>
      <c r="E1203" t="str">
        <v>Innovex International, Inc. (NYSE:INVX)</v>
      </c>
      <c r="F1203" t="str">
        <v>Broad Capital Acquisition Corp. (NASDAQGM:BRAC)</v>
      </c>
      <c r="G1203" t="str">
        <v>Immunocore Holdings plc (NASDAQGS:IMCR)</v>
      </c>
      <c r="H1203" t="str">
        <v>Bruker Corporation (NASDAQGS:BRKR)</v>
      </c>
    </row>
    <row r="1204" spans="1:8" x14ac:dyDescent="0.45">
      <c r="A1204" t="str">
        <v>Capital One Financial Corporation (NYSE:COF)</v>
      </c>
      <c r="B1204" t="str">
        <v>Willdan Group, Inc. (NASDAQGM:WLDN)</v>
      </c>
      <c r="C1204" t="str">
        <v>MFS Investment Grade Municipal Trust (NYSE:CXH)</v>
      </c>
      <c r="D1204" t="str">
        <v>Bank of the James Financial Group, Inc. (NASDAQCM:BOTJ)</v>
      </c>
      <c r="E1204" t="str">
        <v>Insmed Incorporated (NASDAQGS:INSM)</v>
      </c>
      <c r="F1204" t="str">
        <v>Canadian Solar Inc. (NASDAQGS:CSIQ)</v>
      </c>
      <c r="G1204" t="str">
        <v>Independence Realty Trust, Inc. (NYSE:IRT)</v>
      </c>
      <c r="H1204" t="str">
        <v>C3.ai, Inc. (NYSE:AI)</v>
      </c>
    </row>
    <row r="1205" spans="1:8" x14ac:dyDescent="0.45">
      <c r="A1205" t="str">
        <v>Capitol Federal Financial, Inc. (NASDAQGS:CFFN)</v>
      </c>
      <c r="B1205" t="str">
        <v>Williams-Sonoma, Inc. (NYSE:WSM)</v>
      </c>
      <c r="C1205" t="str">
        <v>Mid Penn Bancorp, Inc. (NASDAQGM:MPB)</v>
      </c>
      <c r="D1205" t="str">
        <v>Barings BDC, Inc. (NYSE:BBDC)</v>
      </c>
      <c r="E1205" t="str">
        <v>InterDigital, Inc. (NASDAQGS:IDCC)</v>
      </c>
      <c r="F1205" t="str">
        <v>Capricor Therapeutics, Inc. (NASDAQCM:CAPR)</v>
      </c>
      <c r="G1205" t="str">
        <v>Innodata Inc. (NASDAQGM:INOD)</v>
      </c>
      <c r="H1205" t="str">
        <v>Calamos Global Dynamic Income Fund (NASDAQGS:CHW)</v>
      </c>
    </row>
    <row r="1206" spans="1:8" x14ac:dyDescent="0.45">
      <c r="A1206" t="str">
        <v>Carlyle Secured Lending, Inc. (NASDAQGS:CGBD)</v>
      </c>
      <c r="B1206" t="str">
        <v>Wingstop Inc. (NASDAQGS:WING)</v>
      </c>
      <c r="C1206" t="str">
        <v>Moelis &amp; Company (NYSE:MC)</v>
      </c>
      <c r="D1206" t="str">
        <v>Barnes &amp; Noble Education, Inc. (NYSE:BNED)</v>
      </c>
      <c r="E1206" t="str">
        <v>International Business Machines Corporation (NYSE:IBM)</v>
      </c>
      <c r="F1206" t="str">
        <v>CARGO Therapeutics, Inc. (NASDAQGS:CRGX)</v>
      </c>
      <c r="G1206" t="str">
        <v>InnovAge Holding Corp. (NASDAQGS:INNV)</v>
      </c>
      <c r="H1206" t="str">
        <v>Calamos Global Total Return Fund (NASDAQGS:CGO)</v>
      </c>
    </row>
    <row r="1207" spans="1:8" x14ac:dyDescent="0.45">
      <c r="A1207" t="str">
        <v>Carnival Corporation &amp; plc (NYSE:CCL)</v>
      </c>
      <c r="B1207" t="str">
        <v>Winmark Corporation (NASDAQGM:WINA)</v>
      </c>
      <c r="C1207" t="str">
        <v>MongoDB, Inc. (NASDAQGM:MDB)</v>
      </c>
      <c r="D1207" t="str">
        <v>Bausch + Lomb Corporation (NYSE:BLCO)</v>
      </c>
      <c r="E1207" t="str">
        <v>International Paper Company (NYSE:IP)</v>
      </c>
      <c r="F1207" t="str">
        <v>CEA Industries Inc. (NASDAQCM:CEAD)</v>
      </c>
      <c r="G1207" t="str">
        <v>Innovative Solutions and Support, Inc. (NASDAQGS:ISSC)</v>
      </c>
      <c r="H1207" t="str">
        <v>Calamos Strategic Total Return Fund (NASDAQGS:CSQ)</v>
      </c>
    </row>
    <row r="1208" spans="1:8" x14ac:dyDescent="0.45">
      <c r="A1208" t="str">
        <v>Casella Waste Systems, Inc. (NASDAQGS:CWST)</v>
      </c>
      <c r="B1208" t="str">
        <v>WisdomTree, Inc. (NYSE:WT)</v>
      </c>
      <c r="C1208" t="str">
        <v>Moog Inc. (NYSE:MOG.A)</v>
      </c>
      <c r="D1208" t="str">
        <v>Bausch Health Companies Inc. (NYSE:BHC)</v>
      </c>
      <c r="E1208" t="str">
        <v>InvenTrust Properties Corp. (NYSE:IVT)</v>
      </c>
      <c r="F1208" t="str">
        <v>Corbus Pharmaceuticals Holdings, Inc. (NASDAQCM:CRBP)</v>
      </c>
      <c r="G1208" t="str">
        <v>Inogen, Inc. (NASDAQGS:INGN)</v>
      </c>
      <c r="H1208" t="str">
        <v>Caleres, Inc. (NYSE:CAL)</v>
      </c>
    </row>
    <row r="1209" spans="1:8" x14ac:dyDescent="0.45">
      <c r="A1209" t="str">
        <v>Casey's General Stores, Inc. (NASDAQGS:CASY)</v>
      </c>
      <c r="B1209" t="str">
        <v>Wix.com Ltd. (NASDAQGS:WIX)</v>
      </c>
      <c r="C1209" t="str">
        <v>Napco Security Technologies, Inc. (NASDAQGS:NSSC)</v>
      </c>
      <c r="D1209" t="str">
        <v>Baxter International Inc. (NYSE:BAX)</v>
      </c>
      <c r="E1209" t="str">
        <v>Invitation Homes Inc. (NYSE:INVH)</v>
      </c>
      <c r="F1209" t="str">
        <v>Crinetics Pharmaceuticals, Inc. (NASDAQGS:CRNX)</v>
      </c>
      <c r="G1209" t="str">
        <v>Inspire Medical Systems, Inc. (NYSE:INSP)</v>
      </c>
      <c r="H1209" t="str">
        <v>Camden Property Trust (NYSE:CPT)</v>
      </c>
    </row>
    <row r="1210" spans="1:8" x14ac:dyDescent="0.45">
      <c r="A1210" t="str">
        <v>Catalyst Pharmaceuticals, Inc. (NASDAQCM:CPRX)</v>
      </c>
      <c r="B1210" t="str">
        <v>WSFS Financial Corporation (NASDAQGS:WSFS)</v>
      </c>
      <c r="C1210" t="str">
        <v>National Health Investors, Inc. (NYSE:NHI)</v>
      </c>
      <c r="D1210" t="str">
        <v>Bel Fuse Inc. (NASDAQGS:BELF.A)</v>
      </c>
      <c r="E1210" t="str">
        <v>Ionis Pharmaceuticals, Inc. (NASDAQGS:IONS)</v>
      </c>
      <c r="F1210" t="str">
        <v>Cross Timbers Royalty Trust (NYSE:CRT)</v>
      </c>
      <c r="G1210" t="str">
        <v>Inspired Entertainment, Inc. (NASDAQCM:INSE)</v>
      </c>
      <c r="H1210" t="str">
        <v>Camping World Holdings, Inc. (NYSE:CWH)</v>
      </c>
    </row>
    <row r="1211" spans="1:8" x14ac:dyDescent="0.45">
      <c r="A1211" t="str">
        <v>CBRE Global Real Estate Income Fund (NYSE:IGR)</v>
      </c>
      <c r="B1211" t="str">
        <v>Wyndham Hotels &amp; Resorts, Inc. (NYSE:WH)</v>
      </c>
      <c r="C1211" t="str">
        <v>National Vision Holdings, Inc. (NASDAQGS:EYE)</v>
      </c>
      <c r="D1211" t="str">
        <v>Biglari Holdings Inc. (NYSE:BH.A)</v>
      </c>
      <c r="E1211" t="str">
        <v>iRobot Corporation (NASDAQGS:IRBT)</v>
      </c>
      <c r="F1211" t="str">
        <v>Enanta Pharmaceuticals, Inc. (NASDAQGS:ENTA)</v>
      </c>
      <c r="G1211" t="str">
        <v>Intrepid Potash, Inc. (NYSE:IPI)</v>
      </c>
      <c r="H1211" t="str">
        <v>Carter Bankshares, Inc. (NASDAQGS:CARE)</v>
      </c>
    </row>
    <row r="1212" spans="1:8" x14ac:dyDescent="0.45">
      <c r="A1212" t="str">
        <v>Century Aluminum Company (NASDAQGS:CENX)</v>
      </c>
      <c r="B1212" t="str">
        <v>Wynn Resorts, Limited (NASDAQGS:WYNN)</v>
      </c>
      <c r="C1212" t="str">
        <v>nCino, Inc. (NASDAQGS:NCNO)</v>
      </c>
      <c r="D1212" t="str">
        <v>Bioceres Crop Solutions Corp. (NASDAQGS:BIOX)</v>
      </c>
      <c r="E1212" t="str">
        <v>Kayne Anderson Energy Infrastructure Fund, Inc. (NYSE:KYN)</v>
      </c>
      <c r="F1212" t="str">
        <v>Enliven Therapeutics, Inc. (NASDAQGS:ELVN)</v>
      </c>
      <c r="G1212" t="str">
        <v>Invesco QQQ Trust, Series 1 (NASDAQGM:QQQ)</v>
      </c>
      <c r="H1212" t="str">
        <v>Catalent, Inc. (NYSE:CTLT)</v>
      </c>
    </row>
    <row r="1213" spans="1:8" x14ac:dyDescent="0.45">
      <c r="A1213" t="str">
        <v>CF Bankshares Inc. (NASDAQCM:CFBK)</v>
      </c>
      <c r="B1213" t="str">
        <v>Yum! Brands, Inc. (NYSE:YUM)</v>
      </c>
      <c r="C1213" t="str">
        <v>NCR Atleos Corporation (NYSE:NATL)</v>
      </c>
      <c r="D1213" t="str">
        <v>BioCryst Pharmaceuticals, Inc. (NASDAQGS:BCRX)</v>
      </c>
      <c r="E1213" t="str">
        <v>Kewaunee Scientific Corporation (NASDAQGM:KEQU)</v>
      </c>
      <c r="F1213" t="str">
        <v>Entrada Therapeutics, Inc. (NASDAQGM:TRDA)</v>
      </c>
      <c r="G1213" t="str">
        <v>Iovance Biotherapeutics, Inc. (NASDAQGM:IOVA)</v>
      </c>
      <c r="H1213" t="str">
        <v>Centerspace (NYSE:CSR)</v>
      </c>
    </row>
    <row r="1214" spans="1:8" x14ac:dyDescent="0.45">
      <c r="A1214" t="str">
        <v>ChampionX Corporation (NASDAQGS:CHX)</v>
      </c>
      <c r="B1214" t="str">
        <v>Zeta Global Holdings Corp. (NYSE:ZETA)</v>
      </c>
      <c r="C1214" t="str">
        <v>NCR Voyix Corporation (NYSE:VYX)</v>
      </c>
      <c r="D1214" t="str">
        <v>BioNTech SE (NASDAQGS:BNTX)</v>
      </c>
      <c r="E1214" t="str">
        <v>Kingsoft Cloud Holdings Limited (NASDAQGS:KC)</v>
      </c>
      <c r="F1214" t="str">
        <v>Evergreen Corporation (NASDAQGM:EVGR)</v>
      </c>
      <c r="G1214" t="str">
        <v>iShares Trust - iShares Morningstar Mid-Cap Value ETF (NASDAQGM:IMCV)</v>
      </c>
      <c r="H1214" t="str">
        <v>Centuri Holdings, Inc. (NYSE:CTRI)</v>
      </c>
    </row>
    <row r="1215" spans="1:8" x14ac:dyDescent="0.45">
      <c r="A1215" t="str">
        <v>Charles River Laboratories International, Inc. (NYSE:CRL)</v>
      </c>
      <c r="B1215" t="str">
        <v>ZoomInfo Technologies Inc. (NASDAQGS:ZI)</v>
      </c>
      <c r="C1215" t="str">
        <v>NeoGenomics, Inc. (NASDAQCM:NEO)</v>
      </c>
      <c r="D1215" t="str">
        <v>Bio-Rad Laboratories, Inc. (NYSE:BIO)</v>
      </c>
      <c r="E1215" t="str">
        <v>KNOT Offshore Partners LP (NYSE:KNOP)</v>
      </c>
      <c r="F1215" t="str">
        <v>Four Leaf Acquisition Corporation (NASDAQCM:FORL)</v>
      </c>
      <c r="G1215" t="str">
        <v>Jack in the Box Inc. (NASDAQGS:JACK)</v>
      </c>
      <c r="H1215" t="str">
        <v>Chemung Financial Corporation (NASDAQGS:CHMG)</v>
      </c>
    </row>
    <row r="1216" spans="1:8" x14ac:dyDescent="0.45">
      <c r="A1216" t="str">
        <v>Chemed Corporation (NYSE:CHE)</v>
      </c>
      <c r="B1216" t="str">
        <v>Zscaler, Inc. (NASDAQGS:ZS)</v>
      </c>
      <c r="C1216" t="str">
        <v>NETGEAR, Inc. (NASDAQGS:NTGR)</v>
      </c>
      <c r="D1216" t="str">
        <v>Bio-Techne Corporation (NASDAQGS:TECH)</v>
      </c>
      <c r="E1216" t="str">
        <v>Kohl's Corporation (NYSE:KSS)</v>
      </c>
      <c r="F1216" t="str">
        <v>FutureTech II Acquisition Corp. (NASDAQGM:FTII)</v>
      </c>
      <c r="G1216" t="str">
        <v>Janus Henderson Group plc (NYSE:JHG)</v>
      </c>
      <c r="H1216" t="str">
        <v>Chimera Investment Corporation (NYSE:CIM)</v>
      </c>
    </row>
    <row r="1217" spans="1:8" x14ac:dyDescent="0.45">
      <c r="A1217" t="str">
        <v>Chevron Corporation (NYSE:CVX)</v>
      </c>
      <c r="B1217" t="str">
        <v>a.k.a. Brands Holding Corp. (NYSE:AKA)</v>
      </c>
      <c r="C1217" t="str">
        <v>NeuroPace, Inc. (NASDAQGM:NPCE)</v>
      </c>
      <c r="D1217" t="str">
        <v>Black Hills Corporation (NYSE:BKH)</v>
      </c>
      <c r="E1217" t="str">
        <v>LandBridge Company LLC (NYSE:LB)</v>
      </c>
      <c r="F1217" t="str">
        <v>Galecto, Inc. (NASDAQCM:GLTO)</v>
      </c>
      <c r="G1217" t="str">
        <v>JBG SMITH Properties (NYSE:JBGS)</v>
      </c>
      <c r="H1217" t="str">
        <v>ClearPoint Neuro, Inc. (NASDAQCM:CLPT)</v>
      </c>
    </row>
    <row r="1218" spans="1:8" x14ac:dyDescent="0.45">
      <c r="A1218" t="str">
        <v>Chicago Atlantic BDC, Inc. (NASDAQGM:LIEN)</v>
      </c>
      <c r="B1218" t="str">
        <v>AAR Corp. (NYSE:AIR)</v>
      </c>
      <c r="C1218" t="str">
        <v>New York Mortgage Trust, Inc. (NASDAQGS:NYMT)</v>
      </c>
      <c r="D1218" t="str">
        <v>BlackRock California Municipal Income Trust (NYSE:BFZ)</v>
      </c>
      <c r="E1218" t="str">
        <v>Latham Group, Inc. (NASDAQGS:SWIM)</v>
      </c>
      <c r="F1218" t="str">
        <v>Gravity Co., Ltd. (NASDAQGM:GRVY)</v>
      </c>
      <c r="G1218" t="str">
        <v>JetBlue Airways Corporation (NASDAQGS:JBLU)</v>
      </c>
      <c r="H1218" t="str">
        <v>Cohen &amp; Steers REIT and Preferred Income Fund, Inc. (NYSE:RNP)</v>
      </c>
    </row>
    <row r="1219" spans="1:8" x14ac:dyDescent="0.45">
      <c r="A1219" t="str">
        <v>Chubb Limited (NYSE:CB)</v>
      </c>
      <c r="B1219" t="str">
        <v>Abercrombie &amp; Fitch Co. (NYSE:ANF)</v>
      </c>
      <c r="C1219" t="str">
        <v>NewAmsterdam Pharma Company N.V. (NASDAQGM:NAMS)</v>
      </c>
      <c r="D1219" t="str">
        <v>BlackRock Core Bond Trust (NYSE:BHK)</v>
      </c>
      <c r="E1219" t="str">
        <v>Lifecore Biomedical, Inc. (NASDAQGS:LFCR)</v>
      </c>
      <c r="F1219" t="str">
        <v>Greenwich LifeSciences, Inc. (NASDAQCM:GLSI)</v>
      </c>
      <c r="G1219" t="str">
        <v>John Bean Technologies Corporation (NYSE:JBT)</v>
      </c>
      <c r="H1219" t="str">
        <v>Color Star Technology Co., Ltd. (NASDAQCM:ADD)</v>
      </c>
    </row>
    <row r="1220" spans="1:8" x14ac:dyDescent="0.45">
      <c r="A1220" t="str">
        <v>Church &amp; Dwight Co., Inc. (NYSE:CHD)</v>
      </c>
      <c r="B1220" t="str">
        <v>Abrdn Japan Equity Fund Inc (NYSE:JEQ)</v>
      </c>
      <c r="C1220" t="str">
        <v>Newmark Group, Inc. (NASDAQGS:NMRK)</v>
      </c>
      <c r="D1220" t="str">
        <v>BlackRock Corporate High Yield Fund, Inc. (NYSE:HYT)</v>
      </c>
      <c r="E1220" t="str">
        <v>Liquidia Corporation (NASDAQCM:LQDA)</v>
      </c>
      <c r="F1220" t="str">
        <v>Hooker Furnishings Corporation (NASDAQGS:HOFT)</v>
      </c>
      <c r="G1220" t="str">
        <v>John Hancock Financial Opportunities Fund (NYSE:BTO)</v>
      </c>
      <c r="H1220" t="str">
        <v>Community Financial System, Inc. (NYSE:CBU)</v>
      </c>
    </row>
    <row r="1221" spans="1:8" x14ac:dyDescent="0.45">
      <c r="A1221" t="str">
        <v>CI&amp;T Inc. (NYSE:CINT)</v>
      </c>
      <c r="B1221" t="str">
        <v>Academy Sports and Outdoors, Inc. (NASDAQGS:ASO)</v>
      </c>
      <c r="C1221" t="str">
        <v>NexPoint Real Estate Finance, Inc. (NYSE:NREF)</v>
      </c>
      <c r="D1221" t="str">
        <v>BlackRock Credit Allocation Income Trust (NYSE:BTZ)</v>
      </c>
      <c r="E1221" t="str">
        <v>Loma Negra Compañía Industrial Argentina Sociedad Anónima (NYSE:LOMA)</v>
      </c>
      <c r="F1221" t="str">
        <v>Hudson Acquisition I Corp. (NASDAQGM:HUDA)</v>
      </c>
      <c r="G1221" t="str">
        <v>John Hancock Income Securities Trust (NYSE:JHS)</v>
      </c>
      <c r="H1221" t="str">
        <v>ConnectOne Bancorp, Inc. (NASDAQGS:CNOB)</v>
      </c>
    </row>
    <row r="1222" spans="1:8" x14ac:dyDescent="0.45">
      <c r="A1222" t="str">
        <v>Ciena Corporation (NYSE:CIEN)</v>
      </c>
      <c r="B1222" t="str">
        <v>Acadia Healthcare Company, Inc. (NASDAQGS:ACHC)</v>
      </c>
      <c r="C1222" t="str">
        <v>NL Industries, Inc. (NYSE:NL)</v>
      </c>
      <c r="D1222" t="str">
        <v>BlackRock Investment Quality Municipal Trust Inc. (NYSE:BKN)</v>
      </c>
      <c r="E1222" t="str">
        <v>LPL Financial Holdings Inc. (NASDAQGS:LPLA)</v>
      </c>
      <c r="F1222" t="str">
        <v>Larimar Therapeutics, Inc. (NASDAQGM:LRMR)</v>
      </c>
      <c r="G1222" t="str">
        <v>John Hancock Preferred Income Fund III (NYSE:HPS)</v>
      </c>
      <c r="H1222" t="str">
        <v>Couchbase, Inc. (NASDAQGS:BASE)</v>
      </c>
    </row>
    <row r="1223" spans="1:8" x14ac:dyDescent="0.45">
      <c r="A1223" t="str">
        <v>Cimpress plc (NASDAQGS:CMPR)</v>
      </c>
      <c r="B1223" t="str">
        <v>ACCO Brands Corporation (NYSE:ACCO)</v>
      </c>
      <c r="C1223" t="str">
        <v>nLIGHT, Inc. (NASDAQGS:LASR)</v>
      </c>
      <c r="D1223" t="str">
        <v>Blackrock Municipal 2030 Target Term Trust (NYSE:BTT)</v>
      </c>
      <c r="E1223" t="str">
        <v>LSI Industries Inc. (NASDAQGS:LYTS)</v>
      </c>
      <c r="F1223" t="str">
        <v>LENZ Therapeutics, Inc. (NASDAQGS:LENZ)</v>
      </c>
      <c r="G1223" t="str">
        <v>John Hancock Premium Dividend Fund (NYSE:PDT)</v>
      </c>
      <c r="H1223" t="str">
        <v>Cryoport, Inc. (NASDAQCM:CYRX)</v>
      </c>
    </row>
    <row r="1224" spans="1:8" x14ac:dyDescent="0.45">
      <c r="A1224" t="str">
        <v>Citigroup Inc. (NYSE:C)</v>
      </c>
      <c r="B1224" t="str">
        <v>ACNB Corporation (NASDAQCM:ACNB)</v>
      </c>
      <c r="C1224" t="str">
        <v>Northern Trust Corporation (NASDAQGS:NTRS)</v>
      </c>
      <c r="D1224" t="str">
        <v>BlackRock Municipal Income Quality Trust (NYSE:BYM)</v>
      </c>
      <c r="E1224" t="str">
        <v>Macy's, Inc. (NYSE:M)</v>
      </c>
      <c r="F1224" t="str">
        <v>MARA Holdings, Inc. (NASDAQCM:MARA)</v>
      </c>
      <c r="G1224" t="str">
        <v>John Hancock Tax-Advantaged Dividend Income Fund (NYSE:HTD)</v>
      </c>
      <c r="H1224" t="str">
        <v>CVS Health Corporation (NYSE:CVS)</v>
      </c>
    </row>
    <row r="1225" spans="1:8" x14ac:dyDescent="0.45">
      <c r="A1225" t="str">
        <v>Citizens &amp; Northern Corporation (NASDAQCM:CZNC)</v>
      </c>
      <c r="B1225" t="str">
        <v>Adeia Inc. (NASDAQGS:ADEA)</v>
      </c>
      <c r="C1225" t="str">
        <v>NovoCure Limited (NASDAQGS:NVCR)</v>
      </c>
      <c r="D1225" t="str">
        <v>BlackRock Municipal Income Trust II (NYSE:BLE)</v>
      </c>
      <c r="E1225" t="str">
        <v>Main Street Capital Corporation (NYSE:MAIN)</v>
      </c>
      <c r="F1225" t="str">
        <v>MediWound Ltd. (NASDAQGM:MDWD)</v>
      </c>
      <c r="G1225" t="str">
        <v>JPMorgan Chase &amp; Co. (NYSE:JPM)</v>
      </c>
      <c r="H1225" t="str">
        <v>Day One Biopharmaceuticals, Inc. (NASDAQGS:DAWN)</v>
      </c>
    </row>
    <row r="1226" spans="1:8" x14ac:dyDescent="0.45">
      <c r="A1226" t="str">
        <v>Citizens Financial Services, Inc. (NASDAQCM:CZFS)</v>
      </c>
      <c r="B1226" t="str">
        <v>Advanced Drainage Systems, Inc. (NYSE:WMS)</v>
      </c>
      <c r="C1226" t="str">
        <v>Nu Skin Enterprises, Inc. (NYSE:NUS)</v>
      </c>
      <c r="D1226" t="str">
        <v>BlackRock MuniHoldings Fund, Inc. (NYSE:MHD)</v>
      </c>
      <c r="E1226" t="str">
        <v>Mama's Creations, Inc. (NASDAQCM:MAMA)</v>
      </c>
      <c r="F1226" t="str">
        <v>Mesa Royalty Trust (NYSE:MTR)</v>
      </c>
      <c r="G1226" t="str">
        <v>KBR, Inc. (NYSE:KBR)</v>
      </c>
      <c r="H1226" t="str">
        <v>Delcath Systems, Inc. (NASDAQCM:DCTH)</v>
      </c>
    </row>
    <row r="1227" spans="1:8" x14ac:dyDescent="0.45">
      <c r="A1227" t="str">
        <v>Civeo Corporation (NYSE:CVEO)</v>
      </c>
      <c r="B1227" t="str">
        <v>Advanced Energy Industries, Inc. (NASDAQGS:AEIS)</v>
      </c>
      <c r="C1227" t="str">
        <v>Nuveen California AMT-Free Quality Municipal Income Fund (NYSE:NKX)</v>
      </c>
      <c r="D1227" t="str">
        <v>BlackRock MuniHoldings New York Quality Fund, Inc. (NYSE:MHN)</v>
      </c>
      <c r="E1227" t="str">
        <v>MarineMax, Inc. (NYSE:HZO)</v>
      </c>
      <c r="F1227" t="str">
        <v>NextDecade Corporation (NASDAQCM:NEXT)</v>
      </c>
      <c r="G1227" t="str">
        <v>Key Tronic Corporation (NASDAQGM:KTCC)</v>
      </c>
      <c r="H1227" t="str">
        <v>DENTSPLY SIRONA Inc. (NASDAQGS:XRAY)</v>
      </c>
    </row>
    <row r="1228" spans="1:8" x14ac:dyDescent="0.45">
      <c r="A1228" t="str">
        <v>Civista Bancshares, Inc. (NASDAQCM:CIVB)</v>
      </c>
      <c r="B1228" t="str">
        <v>AerCap Holdings N.V. (NYSE:AER)</v>
      </c>
      <c r="C1228" t="str">
        <v>Nuveen Credit Strategies Income Fund (NYSE:JQC)</v>
      </c>
      <c r="D1228" t="str">
        <v>BlackRock MuniHoldings Quality Fund II, Inc. (NYSE:MUE)</v>
      </c>
      <c r="E1228" t="str">
        <v>Martin Marietta Materials, Inc. (NYSE:MLM)</v>
      </c>
      <c r="F1228" t="str">
        <v>Patria Latin American Opportunity Acquisition Corp. (NASDAQGM:PLAO)</v>
      </c>
      <c r="G1228" t="str">
        <v>Kinder Morgan, Inc. (NYSE:KMI)</v>
      </c>
      <c r="H1228" t="str">
        <v>DMC Global Inc. (NASDAQGS:BOOM)</v>
      </c>
    </row>
    <row r="1229" spans="1:8" x14ac:dyDescent="0.45">
      <c r="A1229" t="str">
        <v>Climb Global Solutions, Inc. (NASDAQGM:CLMB)</v>
      </c>
      <c r="B1229" t="str">
        <v>AeroVironment, Inc. (NASDAQGS:AVAV)</v>
      </c>
      <c r="C1229" t="str">
        <v>Nuveen Municipal Credit Opportunities Fund (NYSE:NMCO)</v>
      </c>
      <c r="D1229" t="str">
        <v>BlackRock MuniYield Pennsylvania Quality Fund (NYSE:MPA)</v>
      </c>
      <c r="E1229" t="str">
        <v>Masimo Corporation (NASDAQGS:MASI)</v>
      </c>
      <c r="F1229" t="str">
        <v>Pharvaris N.V. (NASDAQGS:PHVS)</v>
      </c>
      <c r="G1229" t="str">
        <v>Kiniksa Pharmaceuticals International, plc (NASDAQGS:KNSA)</v>
      </c>
      <c r="H1229" t="str">
        <v>Dynex Capital, Inc. (NYSE:DX)</v>
      </c>
    </row>
    <row r="1230" spans="1:8" x14ac:dyDescent="0.45">
      <c r="A1230" t="str">
        <v>CNH Industrial N.V. (NYSE:CNH)</v>
      </c>
      <c r="B1230" t="str">
        <v>Affiliated Managers Group, Inc. (NYSE:AMG)</v>
      </c>
      <c r="C1230" t="str">
        <v>Nuveen Municipal High Income Opportunity Fund (NYSE:NMZ)</v>
      </c>
      <c r="D1230" t="str">
        <v>BlackRock MuniYield Quality Fund II, Inc. (NYSE:MQT)</v>
      </c>
      <c r="E1230" t="str">
        <v>Matthews International Corporation (NASDAQGS:MATW)</v>
      </c>
      <c r="F1230" t="str">
        <v>Pieris Pharmaceuticals, Inc. (NASDAQCM:PIRS)</v>
      </c>
      <c r="G1230" t="str">
        <v>Klaviyo, Inc. (NYSE:KVYO)</v>
      </c>
      <c r="H1230" t="str">
        <v>Eagle Point Income Company Inc. (NYSE:EIC)</v>
      </c>
    </row>
    <row r="1231" spans="1:8" x14ac:dyDescent="0.45">
      <c r="A1231" t="str">
        <v>Cognex Corporation (NASDAQGS:CGNX)</v>
      </c>
      <c r="B1231" t="str">
        <v>Afya Limited (NASDAQGS:AFYA)</v>
      </c>
      <c r="C1231" t="str">
        <v>Nuveen New Jersey Quality Municipal Income Fund (NYSE:NXJ)</v>
      </c>
      <c r="D1231" t="str">
        <v>BlackRock MuniYield Quality Fund III, Inc. (NYSE:MYI)</v>
      </c>
      <c r="E1231" t="str">
        <v>MeiraGTx Holdings plc (NASDAQGS:MGTX)</v>
      </c>
      <c r="F1231" t="str">
        <v>Precision BioSciences, Inc. (NASDAQCM:DTIL)</v>
      </c>
      <c r="G1231" t="str">
        <v>Kornit Digital Ltd. (NASDAQGS:KRNT)</v>
      </c>
      <c r="H1231" t="str">
        <v>electroCore, Inc. (NASDAQCM:ECOR)</v>
      </c>
    </row>
    <row r="1232" spans="1:8" x14ac:dyDescent="0.45">
      <c r="A1232" t="str">
        <v>Collegium Pharmaceutical, Inc. (NASDAQGS:COLL)</v>
      </c>
      <c r="B1232" t="str">
        <v>Air T, Inc. (NASDAQCM:AIRT)</v>
      </c>
      <c r="C1232" t="str">
        <v>Nuveen New York AMT-Free Quality Municipal Income Fund (NYSE:NRK)</v>
      </c>
      <c r="D1232" t="str">
        <v>BlackRock MuniYield Quality Fund, Inc. (NYSE:MQY)</v>
      </c>
      <c r="E1232" t="str">
        <v>Metropolitan Bank Holding Corp. (NYSE:MCB)</v>
      </c>
      <c r="F1232" t="str">
        <v>PureCycle Technologies, Inc. (NASDAQCM:PCT)</v>
      </c>
      <c r="G1232" t="str">
        <v>Kronos Worldwide, Inc. (NYSE:KRO)</v>
      </c>
      <c r="H1232" t="str">
        <v>Endeavor Group Holdings, Inc. (NYSE:EDR)</v>
      </c>
    </row>
    <row r="1233" spans="1:8" x14ac:dyDescent="0.45">
      <c r="A1233" t="str">
        <v>Columbia Banking System, Inc. (NASDAQGS:COLB)</v>
      </c>
      <c r="B1233" t="str">
        <v>Airbnb, Inc. (NASDAQGS:ABNB)</v>
      </c>
      <c r="C1233" t="str">
        <v>Nuveen Quality Municipal Income Fund (NYSE:NAD)</v>
      </c>
      <c r="D1233" t="str">
        <v>BlackRock New York Municipal Income Trust (NYSE:BNY)</v>
      </c>
      <c r="E1233" t="str">
        <v>Microchip Technology Incorporated (NASDAQGS:MCHP)</v>
      </c>
      <c r="F1233" t="str">
        <v>Q32 Bio Inc. (NASDAQGM:QTTB)</v>
      </c>
      <c r="G1233" t="str">
        <v>Krystal Biotech, Inc. (NASDAQGS:KRYS)</v>
      </c>
      <c r="H1233" t="str">
        <v>Enhabit, Inc. (NYSE:EHAB)</v>
      </c>
    </row>
    <row r="1234" spans="1:8" x14ac:dyDescent="0.45">
      <c r="A1234" t="str">
        <v>Columbus McKinnon Corporation (NASDAQGS:CMCO)</v>
      </c>
      <c r="B1234" t="str">
        <v>Alamo Group Inc. (NYSE:ALG)</v>
      </c>
      <c r="C1234" t="str">
        <v>Old Market Capital Corporation (NASDAQGS:OMCC)</v>
      </c>
      <c r="D1234" t="str">
        <v>Blue Bird Corporation (NASDAQGM:BLBD)</v>
      </c>
      <c r="E1234" t="str">
        <v>MidCap Financial Investment Corporation (NASDAQGS:MFIC)</v>
      </c>
      <c r="F1234" t="str">
        <v>Quest Resource Holding Corporation (NASDAQCM:QRHC)</v>
      </c>
      <c r="G1234" t="str">
        <v>Kura Sushi USA, Inc. (NASDAQGM:KRUS)</v>
      </c>
      <c r="H1234" t="str">
        <v>Equity Bancshares, Inc. (NYSE:EQBK)</v>
      </c>
    </row>
    <row r="1235" spans="1:8" x14ac:dyDescent="0.45">
      <c r="A1235" t="str">
        <v>Comerica Incorporated (NYSE:CMA)</v>
      </c>
      <c r="B1235" t="str">
        <v>Alerus Financial Corporation (NASDAQCM:ALRS)</v>
      </c>
      <c r="C1235" t="str">
        <v>One Liberty Properties, Inc. (NYSE:OLP)</v>
      </c>
      <c r="D1235" t="str">
        <v>BlueLinx Holdings Inc. (NYSE:BXC)</v>
      </c>
      <c r="E1235" t="str">
        <v>MidWestOne Financial Group, Inc. (NASDAQGS:MOFG)</v>
      </c>
      <c r="F1235" t="str">
        <v>Rapport Therapeutics, Inc. (NASDAQGM:RAPP)</v>
      </c>
      <c r="G1235" t="str">
        <v>LendingClub Corporation (NYSE:LC)</v>
      </c>
      <c r="H1235" t="str">
        <v>Equity Commonwealth (NYSE:EQC)</v>
      </c>
    </row>
    <row r="1236" spans="1:8" x14ac:dyDescent="0.45">
      <c r="A1236" t="str">
        <v>Commerce Bancshares, Inc. (NASDAQGS:CBSH)</v>
      </c>
      <c r="B1236" t="str">
        <v>Alight, Inc. (NYSE:ALIT)</v>
      </c>
      <c r="C1236" t="str">
        <v>Opera Limited (NASDAQGS:OPRA)</v>
      </c>
      <c r="D1236" t="str">
        <v>Boise Cascade Company (NYSE:BCC)</v>
      </c>
      <c r="E1236" t="str">
        <v>MiMedx Group, Inc. (NASDAQCM:MDXG)</v>
      </c>
      <c r="F1236" t="str">
        <v>Rezolute, Inc. (NASDAQCM:RZLT)</v>
      </c>
      <c r="G1236" t="str">
        <v>Liberty Broadband Corporation (NASDAQGS:LBRD.K)</v>
      </c>
      <c r="H1236" t="str">
        <v>Essential Properties Realty Trust, Inc. (NYSE:EPRT)</v>
      </c>
    </row>
    <row r="1237" spans="1:8" x14ac:dyDescent="0.45">
      <c r="A1237" t="str">
        <v>Commercial Metals Company (NYSE:CMC)</v>
      </c>
      <c r="B1237" t="str">
        <v>Alkami Technology, Inc. (NASDAQGS:ALKT)</v>
      </c>
      <c r="C1237" t="str">
        <v>Oppenheimer Holdings Inc. (NYSE:OPY)</v>
      </c>
      <c r="D1237" t="str">
        <v>Bowhead Specialty Holdings Inc. (NYSE:BOW)</v>
      </c>
      <c r="E1237" t="str">
        <v>Mind Medicine (MindMed) Inc. (NASDAQGS:MNMD)</v>
      </c>
      <c r="F1237" t="str">
        <v>Sera Prognostics, Inc. (NASDAQGM:SERA)</v>
      </c>
      <c r="G1237" t="str">
        <v>Liberty Global Ltd. (NASDAQGS:LBTY.A)</v>
      </c>
      <c r="H1237" t="str">
        <v>Establishment Labs Holdings Inc. (NASDAQCM:ESTA)</v>
      </c>
    </row>
    <row r="1238" spans="1:8" x14ac:dyDescent="0.45">
      <c r="A1238" t="str">
        <v>Community West Bancshares (NASDAQCM:CWBC)</v>
      </c>
      <c r="B1238" t="str">
        <v>AllianceBernstein National Municipal Income Fund, Inc. (NYSE:AFB)</v>
      </c>
      <c r="C1238" t="str">
        <v>OppFi Inc. (NYSE:OPFI)</v>
      </c>
      <c r="D1238" t="str">
        <v>Bowman Consulting Group Ltd. (NASDAQGM:BWMN)</v>
      </c>
      <c r="E1238" t="str">
        <v>Mr. Cooper Group Inc. (NASDAQCM:COOP)</v>
      </c>
      <c r="F1238" t="str">
        <v>Silvaco Group, Inc. (NASDAQGS:SVCO)</v>
      </c>
      <c r="G1238" t="str">
        <v>LifeMD, Inc. (NASDAQGM:LFMD)</v>
      </c>
      <c r="H1238" t="str">
        <v>Extra Space Storage Inc. (NYSE:EXR)</v>
      </c>
    </row>
    <row r="1239" spans="1:8" x14ac:dyDescent="0.45">
      <c r="A1239" t="str">
        <v>Commvault Systems, Inc. (NASDAQGS:CVLT)</v>
      </c>
      <c r="B1239" t="str">
        <v>Alpha and Omega Semiconductor Limited (NASDAQGS:AOSL)</v>
      </c>
      <c r="C1239" t="str">
        <v>OptimumBank Holdings, Inc. (NASDAQCM:OPHC)</v>
      </c>
      <c r="D1239" t="str">
        <v>Box, Inc. (NYSE:BOX)</v>
      </c>
      <c r="E1239" t="str">
        <v>MRC Global Inc. (NYSE:MRC)</v>
      </c>
      <c r="F1239" t="str">
        <v>Super Group (SGHC) Limited (NYSE:SGHC)</v>
      </c>
      <c r="G1239" t="str">
        <v>Ligand Pharmaceuticals Incorporated (NASDAQGM:LGND)</v>
      </c>
      <c r="H1239" t="str">
        <v>F.N.B. Corporation (NYSE:FNB)</v>
      </c>
    </row>
    <row r="1240" spans="1:8" x14ac:dyDescent="0.45">
      <c r="A1240" t="str">
        <v>Compass Diversified (NYSE:CODI)</v>
      </c>
      <c r="B1240" t="str">
        <v>Altria Group, Inc. (NYSE:MO)</v>
      </c>
      <c r="C1240" t="str">
        <v>Orchid Island Capital, Inc. (NYSE:ORC)</v>
      </c>
      <c r="D1240" t="str">
        <v>Boyd Gaming Corporation (NYSE:BYD)</v>
      </c>
      <c r="E1240" t="str">
        <v>Natural Resource Partners L.P. (NYSE:NRP)</v>
      </c>
      <c r="F1240" t="str">
        <v>The Children's Place, Inc. (NASDAQGS:PLCE)</v>
      </c>
      <c r="G1240" t="str">
        <v>Limbach Holdings, Inc. (NASDAQCM:LMB)</v>
      </c>
      <c r="H1240" t="str">
        <v>FB Financial Corporation (NYSE:FBK)</v>
      </c>
    </row>
    <row r="1241" spans="1:8" x14ac:dyDescent="0.45">
      <c r="A1241" t="str">
        <v>Concentra Group Holdings Parent, Inc. (NYSE:CON)</v>
      </c>
      <c r="B1241" t="str">
        <v>Ambarella, Inc. (NASDAQGS:AMBA)</v>
      </c>
      <c r="C1241" t="str">
        <v>OSI Systems, Inc. (NASDAQGS:OSIS)</v>
      </c>
      <c r="D1241" t="str">
        <v>Braze, Inc. (NASDAQGS:BRZE)</v>
      </c>
      <c r="E1241" t="str">
        <v>New Fortress Energy Inc. (NASDAQGS:NFE)</v>
      </c>
      <c r="F1241" t="str">
        <v>Third Harmonic Bio, Inc. (NASDAQGM:THRD)</v>
      </c>
      <c r="G1241" t="str">
        <v>Live Ventures Incorporated (NASDAQCM:LIVE)</v>
      </c>
      <c r="H1241" t="str">
        <v>Fidus Investment Corporation (NASDAQGS:FDUS)</v>
      </c>
    </row>
    <row r="1242" spans="1:8" x14ac:dyDescent="0.45">
      <c r="A1242" t="str">
        <v>Concentrix Corporation (NASDAQGS:CNXC)</v>
      </c>
      <c r="B1242" t="str">
        <v>Amer Sports, Inc. (NYSE:AS)</v>
      </c>
      <c r="C1242" t="str">
        <v>Outbrain Inc. (NASDAQGS:OB)</v>
      </c>
      <c r="D1242" t="str">
        <v>BrightSphere Investment Group Inc. (NYSE:BSIG)</v>
      </c>
      <c r="E1242" t="str">
        <v>New Mountain Finance Corporation (NASDAQGS:NMFC)</v>
      </c>
      <c r="F1242" t="str">
        <v>Thunder Bridge Capital Partners IV Inc. (NASDAQGM:THCP)</v>
      </c>
      <c r="G1242" t="str">
        <v>LMP Capital and Income Fund Inc. (NYSE:SCD)</v>
      </c>
      <c r="H1242" t="str">
        <v>Finance of America Companies Inc. (NYSE:FOA)</v>
      </c>
    </row>
    <row r="1243" spans="1:8" x14ac:dyDescent="0.45">
      <c r="A1243" t="str">
        <v>ConocoPhillips (NYSE:COP)</v>
      </c>
      <c r="B1243" t="str">
        <v>American Healthcare REIT, Inc. (NYSE:AHR)</v>
      </c>
      <c r="C1243" t="str">
        <v>Palantir Technologies Inc. (NYSE:PLTR)</v>
      </c>
      <c r="D1243" t="str">
        <v>Bristow Group Inc. (NYSE:VTOL)</v>
      </c>
      <c r="E1243" t="str">
        <v>NiSource Inc. (NYSE:NI)</v>
      </c>
      <c r="F1243" t="str">
        <v>Vanda Pharmaceuticals Inc. (NASDAQGM:VNDA)</v>
      </c>
      <c r="G1243" t="str">
        <v>M&amp;T Bank Corporation (NYSE:MTB)</v>
      </c>
      <c r="H1243" t="str">
        <v>First Community Corporation (NASDAQCM:FCCO)</v>
      </c>
    </row>
    <row r="1244" spans="1:8" x14ac:dyDescent="0.45">
      <c r="A1244" t="str">
        <v>Construction Partners, Inc. (NASDAQGS:ROAD)</v>
      </c>
      <c r="B1244" t="str">
        <v>American Homes 4 Rent (NYSE:AMH)</v>
      </c>
      <c r="C1244" t="str">
        <v>Palo Alto Networks, Inc. (NASDAQGS:PANW)</v>
      </c>
      <c r="D1244" t="str">
        <v>Brookfield Wealth Solutions Ltd. (NYSE:BNT)</v>
      </c>
      <c r="E1244" t="str">
        <v>NNN REIT, Inc. (NYSE:NNN)</v>
      </c>
      <c r="F1244" t="str">
        <v>Verona Pharma plc (NASDAQGM:VRNA)</v>
      </c>
      <c r="G1244" t="str">
        <v>Madison Square Garden Entertainment Corp. (NYSE:MSGE)</v>
      </c>
      <c r="H1244" t="str">
        <v>First Mid Bancshares, Inc. (NASDAQGM:FMBH)</v>
      </c>
    </row>
    <row r="1245" spans="1:8" x14ac:dyDescent="0.45">
      <c r="A1245" t="str">
        <v>Corteva, Inc. (NYSE:CTVA)</v>
      </c>
      <c r="B1245" t="str">
        <v>American Outdoor Brands, Inc. (NASDAQGS:AOUT)</v>
      </c>
      <c r="C1245" t="str">
        <v>PCB Bancorp (NASDAQGS:PCB)</v>
      </c>
      <c r="D1245" t="str">
        <v>Brookline Bancorp, Inc. (NASDAQGS:BRKL)</v>
      </c>
      <c r="E1245" t="str">
        <v>Northwest Natural Holding Company (NYSE:NWN)</v>
      </c>
      <c r="F1245" t="str">
        <v>Wave Life Sciences Ltd. (NASDAQGM:WVE)</v>
      </c>
      <c r="G1245" t="str">
        <v>Magyar Bancorp, Inc. (NASDAQGM:MGYR)</v>
      </c>
      <c r="H1245" t="str">
        <v>Flaherty &amp; Crumrine Preferred Income Fund Inc. (NYSE:PFD)</v>
      </c>
    </row>
    <row r="1246" spans="1:8" x14ac:dyDescent="0.45">
      <c r="A1246" t="str">
        <v>CorVel Corporation (NASDAQGS:CRVL)</v>
      </c>
      <c r="B1246" t="str">
        <v>American Superconductor Corporation (NASDAQGS:AMSC)</v>
      </c>
      <c r="C1246" t="str">
        <v>PDF Solutions, Inc. (NASDAQGS:PDFS)</v>
      </c>
      <c r="D1246" t="str">
        <v>Builders FirstSource, Inc. (NYSE:BLDR)</v>
      </c>
      <c r="E1246" t="str">
        <v>Olympic Steel, Inc. (NASDAQGS:ZEUS)</v>
      </c>
      <c r="F1246" t="str">
        <v>Western Acquisition Ventures Corp. (NASDAQCM:WAVS)</v>
      </c>
      <c r="G1246" t="str">
        <v>MainStreet Bancshares, Inc. (NASDAQCM:MNSB)</v>
      </c>
      <c r="H1246" t="str">
        <v>Flaherty &amp; Crumrine Preferred Income Opportunity Fund Inc. (NYSE:PFO)</v>
      </c>
    </row>
    <row r="1247" spans="1:8" x14ac:dyDescent="0.45">
      <c r="A1247" t="str">
        <v>Coupang, Inc. (NYSE:CPNG)</v>
      </c>
      <c r="B1247" t="str">
        <v>American Tower Corporation (NYSE:AMT)</v>
      </c>
      <c r="C1247" t="str">
        <v>Penguin Solutions, Inc. (NASDAQGS:PENG)</v>
      </c>
      <c r="D1247" t="str">
        <v>Bumble Inc. (NASDAQGS:BMBL)</v>
      </c>
      <c r="E1247" t="str">
        <v>Ooma, Inc. (NYSE:OOMA)</v>
      </c>
      <c r="F1247" t="str">
        <v>Westrock Coffee Company (NASDAQGM:WEST)</v>
      </c>
      <c r="G1247" t="str">
        <v>MakeMyTrip Limited (NASDAQGS:MMYT)</v>
      </c>
      <c r="H1247" t="str">
        <v>Flaherty &amp; Crumrine Preferred Securities Income Fund Inc. (NYSE:FFC)</v>
      </c>
    </row>
    <row r="1248" spans="1:8" x14ac:dyDescent="0.45">
      <c r="A1248" t="str">
        <v>Cousins Properties Incorporated (NYSE:CUZ)</v>
      </c>
      <c r="B1248" t="str">
        <v>American Vanguard Corporation (NYSE:AVD)</v>
      </c>
      <c r="C1248" t="str">
        <v>Penns Woods Bancorp, Inc. (NASDAQGS:PWOD)</v>
      </c>
      <c r="D1248" t="str">
        <v>Bunge Global SA (NYSE:BG)</v>
      </c>
      <c r="E1248" t="str">
        <v>Open Lending Corporation (NASDAQGM:LPRO)</v>
      </c>
      <c r="F1248" t="str">
        <v>Yiren Digital Ltd. (NYSE:YRD)</v>
      </c>
      <c r="G1248" t="str">
        <v>Mannatech, Incorporated (NASDAQCM:MTEX)</v>
      </c>
      <c r="H1248" t="str">
        <v>Flaherty &amp; Crumrine Total Return Fund Inc. (NYSE:FLC)</v>
      </c>
    </row>
    <row r="1249" spans="1:8" x14ac:dyDescent="0.45">
      <c r="A1249" t="str">
        <v>Crawford &amp; Company (NYSE:CRD.B)</v>
      </c>
      <c r="B1249" t="str">
        <v>Ameriprise Financial, Inc. (NYSE:AMP)</v>
      </c>
      <c r="C1249" t="str">
        <v>Phathom Pharmaceuticals, Inc. (NASDAQGS:PHAT)</v>
      </c>
      <c r="D1249" t="str">
        <v>Business First Bancshares, Inc. (NASDAQGS:BFST)</v>
      </c>
      <c r="E1249" t="str">
        <v>Orange County Bancorp, Inc. (NASDAQCM:OBT)</v>
      </c>
      <c r="F1249" t="str">
        <v>Zenas BioPharma, Inc. (NASDAQGS:ZBIO)</v>
      </c>
      <c r="G1249" t="str">
        <v>Marvell Technology, Inc. (NASDAQGS:MRVL)</v>
      </c>
      <c r="H1249" t="str">
        <v>Foot Locker, Inc. (NYSE:FL)</v>
      </c>
    </row>
    <row r="1250" spans="1:8" x14ac:dyDescent="0.45">
      <c r="A1250" t="str">
        <v>Crescent Energy Company (NYSE:CRGY)</v>
      </c>
      <c r="B1250" t="str">
        <v>Ameris Bancorp (NYSE:ABCB)</v>
      </c>
      <c r="C1250" t="str">
        <v>Phreesia, Inc. (NYSE:PHR)</v>
      </c>
      <c r="D1250" t="str">
        <v>BV Financial, Inc. (NASDAQCM:BVFL)</v>
      </c>
      <c r="E1250" t="str">
        <v>Ormat Technologies, Inc. (NYSE:ORA)</v>
      </c>
      <c r="F1250" t="str">
        <v>Bicycle Therapeutics plc (NASDAQGS:BCYC)</v>
      </c>
      <c r="G1250" t="str">
        <v>Matador Resources Company (NYSE:MTDR)</v>
      </c>
      <c r="H1250" t="str">
        <v>Forafric Global PLC (NASDAQCM:AFRI)</v>
      </c>
    </row>
    <row r="1251" spans="1:8" x14ac:dyDescent="0.45">
      <c r="A1251" t="str">
        <v>CRH plc (NYSE:CRH)</v>
      </c>
      <c r="B1251" t="str">
        <v>Amphastar Pharmaceuticals, Inc. (NASDAQGS:AMPH)</v>
      </c>
      <c r="C1251" t="str">
        <v>PIMCO California Municipal Income Fund II (NYSE:PCK)</v>
      </c>
      <c r="D1251" t="str">
        <v>BWX Technologies, Inc. (NYSE:BWXT)</v>
      </c>
      <c r="E1251" t="str">
        <v>Otter Tail Corporation (NASDAQGS:OTTR)</v>
      </c>
      <c r="F1251" t="str">
        <v>Bitdeer Technologies Group (NASDAQCM:BTDR)</v>
      </c>
      <c r="G1251" t="str">
        <v>MDU Resources Group, Inc. (NYSE:MDU)</v>
      </c>
      <c r="H1251" t="str">
        <v>Four Seasons Education (Cayman) Inc. (NYSE:FEDU)</v>
      </c>
    </row>
    <row r="1252" spans="1:8" x14ac:dyDescent="0.45">
      <c r="A1252" t="str">
        <v>CSG Systems International, Inc. (NASDAQGS:CSGS)</v>
      </c>
      <c r="B1252" t="str">
        <v>Analog Devices, Inc. (NASDAQGS:ADI)</v>
      </c>
      <c r="C1252" t="str">
        <v>PIMCO California Municipal Income Fund III (NYSE:PZC)</v>
      </c>
      <c r="D1252" t="str">
        <v>BXP, Inc. (NYSE:BXP)</v>
      </c>
      <c r="E1252" t="str">
        <v>Paramount Global (NASDAQGS:PARA)</v>
      </c>
      <c r="F1252" t="str">
        <v>Daqo New Energy Corp. (NYSE:DQ)</v>
      </c>
      <c r="G1252" t="str">
        <v>Medpace Holdings, Inc. (NASDAQGS:MEDP)</v>
      </c>
      <c r="H1252" t="str">
        <v>Franklin Covey Co. (NYSE:FC)</v>
      </c>
    </row>
    <row r="1253" spans="1:8" x14ac:dyDescent="0.45">
      <c r="A1253" t="str">
        <v>CSLM Acquisition Corp. (NASDAQCM:CSLM)</v>
      </c>
      <c r="B1253" t="str">
        <v>Angel Oak Financial Strategies Income Term Trust (NYSE:FINS)</v>
      </c>
      <c r="C1253" t="str">
        <v>PIMCO Strategic Income Fund, Inc. (NYSE:RCS)</v>
      </c>
      <c r="D1253" t="str">
        <v>Cadence Design Systems, Inc. (NASDAQGS:CDNS)</v>
      </c>
      <c r="E1253" t="str">
        <v>Patterson Companies, Inc. (NASDAQGS:PDCO)</v>
      </c>
      <c r="F1253" t="str">
        <v>EyePoint Pharmaceuticals, Inc. (NASDAQGM:EYPT)</v>
      </c>
      <c r="G1253" t="str">
        <v>Melco Resorts &amp; Entertainment Limited (NASDAQGS:MLCO)</v>
      </c>
      <c r="H1253" t="str">
        <v>FuelCell Energy, Inc. (NASDAQGM:FCEL)</v>
      </c>
    </row>
    <row r="1254" spans="1:8" x14ac:dyDescent="0.45">
      <c r="A1254" t="str">
        <v>CSW Industrials, Inc. (NASDAQGS:CSWI)</v>
      </c>
      <c r="B1254" t="str">
        <v>Aon plc (NYSE:AON)</v>
      </c>
      <c r="C1254" t="str">
        <v>Pioneer Bancorp, Inc. (NASDAQCM:PBFS)</v>
      </c>
      <c r="D1254" t="str">
        <v>Calavo Growers, Inc. (NASDAQGS:CVGW)</v>
      </c>
      <c r="E1254" t="str">
        <v>Paysafe Limited (NYSE:PSFE)</v>
      </c>
      <c r="F1254" t="str">
        <v>Global Blockchain Acquisition Corp. (NASDAQCM:GBBK)</v>
      </c>
      <c r="G1254" t="str">
        <v>Mesa Laboratories, Inc. (NASDAQGS:MLAB)</v>
      </c>
      <c r="H1254" t="str">
        <v>Fulton Financial Corporation (NASDAQGS:FULT)</v>
      </c>
    </row>
    <row r="1255" spans="1:8" x14ac:dyDescent="0.45">
      <c r="A1255" t="str">
        <v>CTS Corporation (NYSE:CTS)</v>
      </c>
      <c r="B1255" t="str">
        <v>AppFolio, Inc. (NASDAQGM:APPF)</v>
      </c>
      <c r="C1255" t="str">
        <v>Pioneer Municipal High Income Fund, Inc. (NYSE:MHI)</v>
      </c>
      <c r="D1255" t="str">
        <v>Campbell Soup Company (NASDAQGS:CPB)</v>
      </c>
      <c r="E1255" t="str">
        <v>PennantPark Investment Corporation (NYSE:PNNT)</v>
      </c>
      <c r="F1255" t="str">
        <v>Journey Medical Corporation (NASDAQCM:DERM)</v>
      </c>
      <c r="G1255" t="str">
        <v>Mesabi Trust (NYSE:MSB)</v>
      </c>
      <c r="H1255" t="str">
        <v>GitLab Inc. (NASDAQGS:GTLB)</v>
      </c>
    </row>
    <row r="1256" spans="1:8" x14ac:dyDescent="0.45">
      <c r="A1256" t="str">
        <v>CubeSmart (NYSE:CUBE)</v>
      </c>
      <c r="B1256" t="str">
        <v>Apple Hospitality REIT, Inc. (NYSE:APLE)</v>
      </c>
      <c r="C1256" t="str">
        <v>Piper Sandler Companies (NYSE:PIPR)</v>
      </c>
      <c r="D1256" t="str">
        <v>Canterbury Park Holding Corporation (NASDAQGM:CPHC)</v>
      </c>
      <c r="E1256" t="str">
        <v>Peoples Financial Services Corp. (NASDAQGS:PFIS)</v>
      </c>
      <c r="F1256" t="str">
        <v>Papaya Growth Opportunity Corp. I (NASDAQCM:PPYA)</v>
      </c>
      <c r="G1256" t="str">
        <v>Meta Platforms, Inc. (NASDAQGS:META)</v>
      </c>
      <c r="H1256" t="str">
        <v>Global Industrial Company (NYSE:GIC)</v>
      </c>
    </row>
    <row r="1257" spans="1:8" x14ac:dyDescent="0.45">
      <c r="A1257" t="str">
        <v>Cullen/Frost Bankers, Inc. (NYSE:CFR)</v>
      </c>
      <c r="B1257" t="str">
        <v>Applied Industrial Technologies, Inc. (NYSE:AIT)</v>
      </c>
      <c r="C1257" t="str">
        <v>Plumas Bancorp (NASDAQCM:PLBC)</v>
      </c>
      <c r="D1257" t="str">
        <v>CarGurus, Inc. (NASDAQGS:CARG)</v>
      </c>
      <c r="E1257" t="str">
        <v>Polaris Inc. (NYSE:PII)</v>
      </c>
      <c r="F1257" t="str">
        <v>Perception Capital Corp. III (NASDAQCM:PFTA)</v>
      </c>
      <c r="G1257" t="str">
        <v>MFS Investment Grade Municipal Trust (NYSE:CXH)</v>
      </c>
      <c r="H1257" t="str">
        <v>GRAIL, Inc. (NASDAQGS:GRAL)</v>
      </c>
    </row>
    <row r="1258" spans="1:8" x14ac:dyDescent="0.45">
      <c r="A1258" t="str">
        <v>Cummins Inc. (NYSE:CMI)</v>
      </c>
      <c r="B1258" t="str">
        <v>Applied Materials, Inc. (NASDAQGS:AMAT)</v>
      </c>
      <c r="C1258" t="str">
        <v>PRA Group, Inc. (NASDAQGS:PRAA)</v>
      </c>
      <c r="D1258" t="str">
        <v>Carlyle Secured Lending, Inc. (NASDAQGS:CGBD)</v>
      </c>
      <c r="E1258" t="str">
        <v>Preferred Bank (NASDAQGS:PFBC)</v>
      </c>
      <c r="F1258" t="str">
        <v>Tectonic Therapeutic, Inc. (NASDAQGM:TECX)</v>
      </c>
      <c r="G1258" t="str">
        <v>MGIC Investment Corporation (NYSE:MTG)</v>
      </c>
      <c r="H1258" t="str">
        <v>Green Brick Partners, Inc. (NYSE:GRBK)</v>
      </c>
    </row>
    <row r="1259" spans="1:8" x14ac:dyDescent="0.45">
      <c r="A1259" t="str">
        <v>CVR Partners, LP (NYSE:UAN)</v>
      </c>
      <c r="B1259" t="str">
        <v>Aptiv PLC (NYSE:APTV)</v>
      </c>
      <c r="C1259" t="str">
        <v>Precipio, Inc. (NASDAQCM:PRPO)</v>
      </c>
      <c r="D1259" t="str">
        <v>Casella Waste Systems, Inc. (NASDAQGS:CWST)</v>
      </c>
      <c r="E1259" t="str">
        <v>Principal Financial Group, Inc. (NASDAQGS:PFG)</v>
      </c>
      <c r="F1259" t="str">
        <v>TG Therapeutics, Inc. (NASDAQCM:TGTX)</v>
      </c>
      <c r="G1259" t="str">
        <v>Mid-America Apartment Communities, Inc. (NYSE:MAA)</v>
      </c>
      <c r="H1259" t="str">
        <v>Greene County Bancorp, Inc. (NASDAQCM:GCBC)</v>
      </c>
    </row>
    <row r="1260" spans="1:8" x14ac:dyDescent="0.45">
      <c r="A1260" t="str">
        <v>Danaher Corporation (NYSE:DHR)</v>
      </c>
      <c r="B1260" t="str">
        <v>Arcellx, Inc. (NASDAQGS:ACLX)</v>
      </c>
      <c r="C1260" t="str">
        <v>Prologis, Inc. (NYSE:PLD)</v>
      </c>
      <c r="D1260" t="str">
        <v>Casey's General Stores, Inc. (NASDAQGS:CASY)</v>
      </c>
      <c r="E1260" t="str">
        <v>ProAssurance Corporation (NYSE:PRA)</v>
      </c>
      <c r="F1260" t="str">
        <v>The Manitowoc Company, Inc. (NYSE:MTW)</v>
      </c>
      <c r="G1260" t="str">
        <v>Middlefield Banc Corp. (NASDAQCM:MBCN)</v>
      </c>
      <c r="H1260" t="str">
        <v>Guaranty Bancshares, Inc. (NYSE:GNTY)</v>
      </c>
    </row>
    <row r="1261" spans="1:8" x14ac:dyDescent="0.45">
      <c r="A1261" t="str">
        <v>Dave &amp; Buster's Entertainment, Inc. (NASDAQGS:PLAY)</v>
      </c>
      <c r="B1261" t="str">
        <v>Archrock, Inc. (NYSE:AROC)</v>
      </c>
      <c r="C1261" t="str">
        <v>Protagonist Therapeutics, Inc. (NASDAQGM:PTGX)</v>
      </c>
      <c r="D1261" t="str">
        <v>Catalyst Pharmaceuticals, Inc. (NASDAQCM:CPRX)</v>
      </c>
      <c r="E1261" t="str">
        <v>ProFrac Holding Corp. (NASDAQGS:ACDC)</v>
      </c>
      <c r="F1261" t="str">
        <v>UWM Holdings Corporation (NYSE:UWMC)</v>
      </c>
      <c r="G1261" t="str">
        <v>Mirion Technologies, Inc. (NYSE:MIR)</v>
      </c>
      <c r="H1261" t="str">
        <v>Hawthorn Bancshares, Inc. (NASDAQGS:HWBK)</v>
      </c>
    </row>
    <row r="1262" spans="1:8" x14ac:dyDescent="0.45">
      <c r="A1262" t="str">
        <v>Deere &amp; Company (NYSE:DE)</v>
      </c>
      <c r="B1262" t="str">
        <v>Arcos Dorados Holdings Inc. (NYSE:ARCO)</v>
      </c>
      <c r="C1262" t="str">
        <v>QuinStreet, Inc. (NASDAQGS:QNST)</v>
      </c>
      <c r="D1262" t="str">
        <v>CBRE Global Real Estate Income Fund (NYSE:IGR)</v>
      </c>
      <c r="E1262" t="str">
        <v>Pure Cycle Corporation (NASDAQCM:PCYO)</v>
      </c>
      <c r="F1262" t="str">
        <v>Welsbach Technology Metals Acquisition Corp. (NASDAQCM:WTMA)</v>
      </c>
      <c r="G1262" t="str">
        <v>Modine Manufacturing Company (NYSE:MOD)</v>
      </c>
      <c r="H1262" t="str">
        <v>HBT Financial, Inc. (NASDAQGS:HBT)</v>
      </c>
    </row>
    <row r="1263" spans="1:8" x14ac:dyDescent="0.45">
      <c r="A1263" t="str">
        <v>Denny's Corporation (NASDAQCM:DENN)</v>
      </c>
      <c r="B1263" t="str">
        <v>Arcosa, Inc. (NYSE:ACA)</v>
      </c>
      <c r="C1263" t="str">
        <v>QXO, Inc. (NASDAQCM:QXO)</v>
      </c>
      <c r="D1263" t="str">
        <v>ChampionX Corporation (NASDAQGS:CHX)</v>
      </c>
      <c r="E1263" t="str">
        <v>Qorvo, Inc. (NASDAQGS:QRVO)</v>
      </c>
      <c r="G1263" t="str">
        <v>Moelis &amp; Company (NYSE:MC)</v>
      </c>
      <c r="H1263" t="str">
        <v>Heritage Financial Corporation (NASDAQGS:HFWA)</v>
      </c>
    </row>
    <row r="1264" spans="1:8" x14ac:dyDescent="0.45">
      <c r="A1264" t="str">
        <v>Dillard's, Inc. (NYSE:DDS)</v>
      </c>
      <c r="B1264" t="str">
        <v>Ark Restaurants Corp. (NASDAQGM:ARKR)</v>
      </c>
      <c r="C1264" t="str">
        <v>Radware Ltd. (NASDAQGS:RDWR)</v>
      </c>
      <c r="D1264" t="str">
        <v>Charles River Laboratories International, Inc. (NYSE:CRL)</v>
      </c>
      <c r="E1264" t="str">
        <v>QuidelOrtho Corporation (NASDAQGS:QDEL)</v>
      </c>
      <c r="G1264" t="str">
        <v>MongoDB, Inc. (NASDAQGM:MDB)</v>
      </c>
      <c r="H1264" t="str">
        <v>Hillenbrand, Inc. (NYSE:HI)</v>
      </c>
    </row>
    <row r="1265" spans="1:8" x14ac:dyDescent="0.45">
      <c r="A1265" t="str">
        <v>Discover Financial Services (NYSE:DFS)</v>
      </c>
      <c r="B1265" t="str">
        <v>Arrow Electronics, Inc. (NYSE:ARW)</v>
      </c>
      <c r="C1265" t="str">
        <v>RE/MAX Holdings, Inc. (NYSE:RMAX)</v>
      </c>
      <c r="D1265" t="str">
        <v>Chemed Corporation (NYSE:CHE)</v>
      </c>
      <c r="E1265" t="str">
        <v>R1 RCM Inc. (NASDAQGS:RCM)</v>
      </c>
      <c r="G1265" t="str">
        <v>Mueller Water Products, Inc. (NYSE:MWA)</v>
      </c>
      <c r="H1265" t="str">
        <v>Hippo Holdings Inc. (NYSE:HIPO)</v>
      </c>
    </row>
    <row r="1266" spans="1:8" x14ac:dyDescent="0.45">
      <c r="A1266" t="str">
        <v>Distribution Solutions Group, Inc. (NASDAQGS:DSGR)</v>
      </c>
      <c r="B1266" t="str">
        <v>Artisan Partners Asset Management Inc. (NYSE:APAM)</v>
      </c>
      <c r="C1266" t="str">
        <v>Reddit, Inc. (NYSE:RDDT)</v>
      </c>
      <c r="D1266" t="str">
        <v>Chevron Corporation (NYSE:CVX)</v>
      </c>
      <c r="E1266" t="str">
        <v>Ready Capital Corporation (NYSE:RC)</v>
      </c>
      <c r="G1266" t="str">
        <v>Murano Global Investments Plc (NASDAQCM:MRNO)</v>
      </c>
      <c r="H1266" t="str">
        <v>Home Bancshares, Inc. (Conway, AR) (NYSE:HOMB)</v>
      </c>
    </row>
    <row r="1267" spans="1:8" x14ac:dyDescent="0.45">
      <c r="A1267" t="str">
        <v>DNP Select Income Fund Inc. (NYSE:DNP)</v>
      </c>
      <c r="B1267" t="str">
        <v>Associated Banc-Corp (NYSE:ASB)</v>
      </c>
      <c r="C1267" t="str">
        <v>Regeneron Pharmaceuticals, Inc. (NASDAQGS:REGN)</v>
      </c>
      <c r="D1267" t="str">
        <v>Chicago Atlantic BDC, Inc. (NASDAQGM:LIEN)</v>
      </c>
      <c r="E1267" t="str">
        <v>Regis Corporation (NASDAQGM:RGS)</v>
      </c>
      <c r="G1267" t="str">
        <v>National Bankshares, Inc. (NASDAQCM:NKSH)</v>
      </c>
      <c r="H1267" t="str">
        <v>Huntington Bancshares Incorporated (NASDAQGS:HBAN)</v>
      </c>
    </row>
    <row r="1268" spans="1:8" x14ac:dyDescent="0.45">
      <c r="A1268" t="str">
        <v>Dollar General Corporation (NYSE:DG)</v>
      </c>
      <c r="B1268" t="str">
        <v>Assurant, Inc. (NYSE:AIZ)</v>
      </c>
      <c r="C1268" t="str">
        <v>Regions Financial Corporation (NYSE:RF)</v>
      </c>
      <c r="D1268" t="str">
        <v>Chubb Limited (NYSE:CB)</v>
      </c>
      <c r="E1268" t="str">
        <v>RGC Resources, Inc. (NASDAQGM:RGCO)</v>
      </c>
      <c r="G1268" t="str">
        <v>National Beverage Corp. (NASDAQGS:FIZZ)</v>
      </c>
      <c r="H1268" t="str">
        <v>Huntington Ingalls Industries, Inc. (NYSE:HII)</v>
      </c>
    </row>
    <row r="1269" spans="1:8" x14ac:dyDescent="0.45">
      <c r="A1269" t="str">
        <v>Douglas Dynamics, Inc. (NYSE:PLOW)</v>
      </c>
      <c r="B1269" t="str">
        <v>Astera Labs, Inc. (NASDAQGS:ALAB)</v>
      </c>
      <c r="C1269" t="str">
        <v>Renasant Corporation (NYSE:RNST)</v>
      </c>
      <c r="D1269" t="str">
        <v>Church &amp; Dwight Co., Inc. (NYSE:CHD)</v>
      </c>
      <c r="E1269" t="str">
        <v>Rocky Brands, Inc. (NASDAQGS:RCKY)</v>
      </c>
      <c r="G1269" t="str">
        <v>NB Bancorp, Inc. (NASDAQCM:NBBK)</v>
      </c>
      <c r="H1269" t="str">
        <v>Hut 8 Corp. (NASDAQGS:HUT)</v>
      </c>
    </row>
    <row r="1270" spans="1:8" x14ac:dyDescent="0.45">
      <c r="A1270" t="str">
        <v>Dow Inc. (NYSE:DOW)</v>
      </c>
      <c r="B1270" t="str">
        <v>Astronics Corporation (NASDAQGS:ATRO)</v>
      </c>
      <c r="C1270" t="str">
        <v>Rent the Runway, Inc. (NASDAQGM:RENT)</v>
      </c>
      <c r="D1270" t="str">
        <v>CI&amp;T Inc. (NYSE:CINT)</v>
      </c>
      <c r="E1270" t="str">
        <v>Saga Communications, Inc. (NASDAQGM:SGA)</v>
      </c>
      <c r="G1270" t="str">
        <v>nCino, Inc. (NASDAQGS:NCNO)</v>
      </c>
      <c r="H1270" t="str">
        <v>Icahn Enterprises L.P. (NASDAQGS:IEP)</v>
      </c>
    </row>
    <row r="1271" spans="1:8" x14ac:dyDescent="0.45">
      <c r="A1271" t="str">
        <v>DTE Energy Company (NYSE:DTE)</v>
      </c>
      <c r="B1271" t="str">
        <v>Atkore Inc. (NYSE:ATKR)</v>
      </c>
      <c r="C1271" t="str">
        <v>Repay Holdings Corporation (NASDAQCM:RPAY)</v>
      </c>
      <c r="D1271" t="str">
        <v>Ciena Corporation (NYSE:CIEN)</v>
      </c>
      <c r="E1271" t="str">
        <v>Sandy Spring Bancorp, Inc. (NASDAQGS:SASR)</v>
      </c>
      <c r="G1271" t="str">
        <v>NeoGenomics, Inc. (NASDAQCM:NEO)</v>
      </c>
      <c r="H1271" t="str">
        <v>Insight Select Income Fund (NYSE:INSI)</v>
      </c>
    </row>
    <row r="1272" spans="1:8" x14ac:dyDescent="0.45">
      <c r="A1272" t="str">
        <v>DXC Technology Company (NYSE:DXC)</v>
      </c>
      <c r="B1272" t="str">
        <v>Atlanta Braves Holdings, Inc. (NASDAQGS:BATR.K)</v>
      </c>
      <c r="C1272" t="str">
        <v>REV Group, Inc. (NYSE:REVG)</v>
      </c>
      <c r="D1272" t="str">
        <v>Cimpress plc (NASDAQGS:CMPR)</v>
      </c>
      <c r="E1272" t="str">
        <v>Scienture Holdings, Inc. (NASDAQCM:SCNX)</v>
      </c>
      <c r="G1272" t="str">
        <v>NerdWallet, Inc. (NASDAQGM:NRDS)</v>
      </c>
      <c r="H1272" t="str">
        <v>International General Insurance Holdings Ltd. (NASDAQCM:IGIC)</v>
      </c>
    </row>
    <row r="1273" spans="1:8" x14ac:dyDescent="0.45">
      <c r="A1273" t="str">
        <v>Eagle Bancorp Montana, Inc. (NASDAQGM:EBMT)</v>
      </c>
      <c r="B1273" t="str">
        <v>Atlanticus Holdings Corporation (NASDAQGS:ATLC)</v>
      </c>
      <c r="C1273" t="str">
        <v>Runway Growth Finance Corp. (NASDAQGS:RWAY)</v>
      </c>
      <c r="D1273" t="str">
        <v>Citizens &amp; Northern Corporation (NASDAQCM:CZNC)</v>
      </c>
      <c r="E1273" t="str">
        <v>Service Corporation International (NYSE:SCI)</v>
      </c>
      <c r="G1273" t="str">
        <v>NeuroPace, Inc. (NASDAQGM:NPCE)</v>
      </c>
      <c r="H1273" t="str">
        <v>Invesco Bond Fund (NYSE:VBF)</v>
      </c>
    </row>
    <row r="1274" spans="1:8" x14ac:dyDescent="0.45">
      <c r="A1274" t="str">
        <v>Eagle Materials Inc. (NYSE:EXP)</v>
      </c>
      <c r="B1274" t="str">
        <v>Atlas Energy Solutions Inc. (NYSE:AESI)</v>
      </c>
      <c r="C1274" t="str">
        <v>Ryan Specialty Holdings, Inc. (NYSE:RYAN)</v>
      </c>
      <c r="D1274" t="str">
        <v>Citizens Financial Services, Inc. (NASDAQCM:CZFS)</v>
      </c>
      <c r="E1274" t="str">
        <v>Singular Genomics Systems, Inc. (NASDAQCM:OMIC)</v>
      </c>
      <c r="G1274" t="str">
        <v>New York Mortgage Trust, Inc. (NASDAQGS:NYMT)</v>
      </c>
      <c r="H1274" t="str">
        <v>Invesco Exchange-Traded Fund Trust - Invesco Golden Dragon China ETF (NASDAQGM:PGJ)</v>
      </c>
    </row>
    <row r="1275" spans="1:8" x14ac:dyDescent="0.45">
      <c r="A1275" t="str">
        <v>Eaton Vance Floating-Rate Income Trust (NYSE:EFT)</v>
      </c>
      <c r="B1275" t="str">
        <v>AudioEye, Inc. (NASDAQCM:AEYE)</v>
      </c>
      <c r="C1275" t="str">
        <v>Safehold Inc. (NYSE:SAFE)</v>
      </c>
      <c r="D1275" t="str">
        <v>Civeo Corporation (NYSE:CVEO)</v>
      </c>
      <c r="E1275" t="str">
        <v>Sirius XM Holdings Inc. (NASDAQGS:SIRI)</v>
      </c>
      <c r="G1275" t="str">
        <v>NewAmsterdam Pharma Company N.V. (NASDAQGM:NAMS)</v>
      </c>
      <c r="H1275" t="str">
        <v>Invesco High Income Trust II (NYSE:VLT)</v>
      </c>
    </row>
    <row r="1276" spans="1:8" x14ac:dyDescent="0.45">
      <c r="A1276" t="str">
        <v>Eaton Vance Municipal Income Trust (NYSE:EVN)</v>
      </c>
      <c r="B1276" t="str">
        <v>Autoliv, Inc. (NYSE:ALV)</v>
      </c>
      <c r="C1276" t="str">
        <v>Sage Therapeutics, Inc. (NASDAQGM:SAGE)</v>
      </c>
      <c r="D1276" t="str">
        <v>Climb Global Solutions, Inc. (NASDAQGM:CLMB)</v>
      </c>
      <c r="E1276" t="str">
        <v>Six Flags Entertainment Corporation (NYSE:FUN)</v>
      </c>
      <c r="G1276" t="str">
        <v>Newmark Group, Inc. (NASDAQGS:NMRK)</v>
      </c>
      <c r="H1276" t="str">
        <v>Invesco Municipal Income Opportunities Trust (NYSE:OIA)</v>
      </c>
    </row>
    <row r="1277" spans="1:8" x14ac:dyDescent="0.45">
      <c r="A1277" t="str">
        <v>Eaton Vance Senior Floating-Rate Trust (NYSE:EFR)</v>
      </c>
      <c r="B1277" t="str">
        <v>AutoZone, Inc. (NYSE:AZO)</v>
      </c>
      <c r="C1277" t="str">
        <v>Samsara Inc. (NYSE:IOT)</v>
      </c>
      <c r="D1277" t="str">
        <v>Clipper Realty Inc. (NYSE:CLPR)</v>
      </c>
      <c r="E1277" t="str">
        <v>SK Growth Opportunities Corporation (NASDAQGM:SKGR)</v>
      </c>
      <c r="G1277" t="str">
        <v>NL Industries, Inc. (NYSE:NL)</v>
      </c>
      <c r="H1277" t="str">
        <v>Invesco Quality Municipal Income Trust (NYSE:IQI)</v>
      </c>
    </row>
    <row r="1278" spans="1:8" x14ac:dyDescent="0.45">
      <c r="A1278" t="str">
        <v>eBay Inc. (NASDAQGS:EBAY)</v>
      </c>
      <c r="B1278" t="str">
        <v>Avangrid, Inc. (NYSE:AGR)</v>
      </c>
      <c r="C1278" t="str">
        <v>Sarepta Therapeutics, Inc. (NASDAQGS:SRPT)</v>
      </c>
      <c r="D1278" t="str">
        <v>CNH Industrial N.V. (NYSE:CNH)</v>
      </c>
      <c r="E1278" t="str">
        <v>Skyworks Solutions, Inc. (NASDAQGS:SWKS)</v>
      </c>
      <c r="G1278" t="str">
        <v>nLIGHT, Inc. (NASDAQGS:LASR)</v>
      </c>
      <c r="H1278" t="str">
        <v>Invesco Trust for Investment Grade New York Municipals (NYSE:VTN)</v>
      </c>
    </row>
    <row r="1279" spans="1:8" x14ac:dyDescent="0.45">
      <c r="A1279" t="str">
        <v>ECB Bancorp, Inc. (NASDAQCM:ECBK)</v>
      </c>
      <c r="B1279" t="str">
        <v>Avanos Medical, Inc. (NYSE:AVNS)</v>
      </c>
      <c r="C1279" t="str">
        <v>Saul Centers, Inc. (NYSE:BFS)</v>
      </c>
      <c r="D1279" t="str">
        <v>Cognex Corporation (NASDAQGS:CGNX)</v>
      </c>
      <c r="E1279" t="str">
        <v>SmartFinancial, Inc. (NYSE:SMBK)</v>
      </c>
      <c r="G1279" t="str">
        <v>Northeast Community Bancorp, Inc. (NASDAQCM:NECB)</v>
      </c>
      <c r="H1279" t="str">
        <v>Iron Mountain Incorporated (NYSE:IRM)</v>
      </c>
    </row>
    <row r="1280" spans="1:8" x14ac:dyDescent="0.45">
      <c r="A1280" t="str">
        <v>Edgewell Personal Care Company (NYSE:EPC)</v>
      </c>
      <c r="B1280" t="str">
        <v>Avis Budget Group, Inc. (NASDAQGS:CAR)</v>
      </c>
      <c r="C1280" t="str">
        <v>SBA Communications Corporation (NASDAQGS:SBAC)</v>
      </c>
      <c r="D1280" t="str">
        <v>Cohen &amp; Steers Quality Income Realty Fund, Inc. (NYSE:RQI)</v>
      </c>
      <c r="E1280" t="str">
        <v>Smith Douglas Homes Corp. (NYSE:SDHC)</v>
      </c>
      <c r="G1280" t="str">
        <v>Northwest Bancshares, Inc. (NASDAQGS:NWBI)</v>
      </c>
      <c r="H1280" t="str">
        <v>iShares Trust - iShares 1-3 Year Treasury Bond ETF (NASDAQGM:SHY)</v>
      </c>
    </row>
    <row r="1281" spans="1:8" x14ac:dyDescent="0.45">
      <c r="A1281" t="str">
        <v>Edwards Lifesciences Corporation (NYSE:EW)</v>
      </c>
      <c r="B1281" t="str">
        <v>Avnet, Inc. (NASDAQGS:AVT)</v>
      </c>
      <c r="C1281" t="str">
        <v>Sealed Air Corporation (NYSE:SEE)</v>
      </c>
      <c r="D1281" t="str">
        <v>Collegium Pharmaceutical, Inc. (NASDAQGS:COLL)</v>
      </c>
      <c r="E1281" t="str">
        <v>Smurfit Westrock Plc (NYSE:SW)</v>
      </c>
      <c r="G1281" t="str">
        <v>Norwood Financial Corp. (NASDAQGM:NWFL)</v>
      </c>
      <c r="H1281" t="str">
        <v>iShares Trust - iShares 20+ Year Treasury Bond ETF (NASDAQGM:TLT)</v>
      </c>
    </row>
    <row r="1282" spans="1:8" x14ac:dyDescent="0.45">
      <c r="A1282" t="str">
        <v>eGain Corporation (NASDAQCM:EGAN)</v>
      </c>
      <c r="B1282" t="str">
        <v>Axos Financial, Inc. (NYSE:AX)</v>
      </c>
      <c r="C1282" t="str">
        <v>Seanergy Maritime Holdings Corp. (NASDAQCM:SHIP)</v>
      </c>
      <c r="D1282" t="str">
        <v>Columbia Banking System, Inc. (NASDAQGS:COLB)</v>
      </c>
      <c r="E1282" t="str">
        <v>SoFi Technologies, Inc. (NASDAQGS:SOFI)</v>
      </c>
      <c r="G1282" t="str">
        <v>NovoCure Limited (NASDAQGS:NVCR)</v>
      </c>
      <c r="H1282" t="str">
        <v>iShares Trust - iShares 7-10 Year Treasury Bond ETF (NASDAQGM:IEF)</v>
      </c>
    </row>
    <row r="1283" spans="1:8" x14ac:dyDescent="0.45">
      <c r="A1283" t="str">
        <v>EnLink Midstream, LLC (NYSE:ENLC)</v>
      </c>
      <c r="B1283" t="str">
        <v>B&amp;G Foods, Inc. (NYSE:BGS)</v>
      </c>
      <c r="C1283" t="str">
        <v>SEI Investments Company (NASDAQGS:SEIC)</v>
      </c>
      <c r="D1283" t="str">
        <v>Columbus McKinnon Corporation (NASDAQGS:CMCO)</v>
      </c>
      <c r="E1283" t="str">
        <v>Solventum Corporation (NYSE:SOLV)</v>
      </c>
      <c r="G1283" t="str">
        <v>Nu Skin Enterprises, Inc. (NYSE:NUS)</v>
      </c>
      <c r="H1283" t="str">
        <v>iShares Trust - iShares Core S&amp;P U.S. Value ETF (NASDAQGM:IUSV)</v>
      </c>
    </row>
    <row r="1284" spans="1:8" x14ac:dyDescent="0.45">
      <c r="A1284" t="str">
        <v>Enphase Energy, Inc. (NASDAQGM:ENPH)</v>
      </c>
      <c r="B1284" t="str">
        <v>Backblaze, Inc. (NASDAQGM:BLZE)</v>
      </c>
      <c r="C1284" t="str">
        <v>SharkNinja, Inc. (NYSE:SN)</v>
      </c>
      <c r="D1284" t="str">
        <v>Commercial Metals Company (NYSE:CMC)</v>
      </c>
      <c r="E1284" t="str">
        <v>Sonic Automotive, Inc. (NYSE:SAH)</v>
      </c>
      <c r="G1284" t="str">
        <v>Nutex Health Inc. (NASDAQCM:NUTX)</v>
      </c>
      <c r="H1284" t="str">
        <v>John Hancock Investors Trust (NYSE:JHI)</v>
      </c>
    </row>
    <row r="1285" spans="1:8" x14ac:dyDescent="0.45">
      <c r="A1285" t="str">
        <v>Enstar Group Limited (NASDAQGS:ESGR)</v>
      </c>
      <c r="B1285" t="str">
        <v>BancFirst Corporation (NASDAQGS:BANF)</v>
      </c>
      <c r="C1285" t="str">
        <v>SI-BONE, Inc. (NASDAQGM:SIBN)</v>
      </c>
      <c r="D1285" t="str">
        <v>Community West Bancshares (NASDAQCM:CWBC)</v>
      </c>
      <c r="E1285" t="str">
        <v>SouthState Corporation (NYSE:SSB)</v>
      </c>
      <c r="G1285" t="str">
        <v>Nuveen California AMT-Free Quality Municipal Income Fund (NYSE:NKX)</v>
      </c>
      <c r="H1285" t="str">
        <v>John Hancock Preferred Income Fund (NYSE:HPI)</v>
      </c>
    </row>
    <row r="1286" spans="1:8" x14ac:dyDescent="0.45">
      <c r="A1286" t="str">
        <v>EOG Resources, Inc. (NYSE:EOG)</v>
      </c>
      <c r="B1286" t="str">
        <v>Bank of the James Financial Group, Inc. (NASDAQCM:BOTJ)</v>
      </c>
      <c r="C1286" t="str">
        <v>Similarweb Ltd. (NYSE:SMWB)</v>
      </c>
      <c r="D1286" t="str">
        <v>Commvault Systems, Inc. (NASDAQGS:CVLT)</v>
      </c>
      <c r="E1286" t="str">
        <v>Spire Global, Inc. (NYSE:SPIR)</v>
      </c>
      <c r="G1286" t="str">
        <v>Nuveen Credit Strategies Income Fund (NYSE:JQC)</v>
      </c>
      <c r="H1286" t="str">
        <v>John Hancock Preferred Income Fund II (NYSE:HPF)</v>
      </c>
    </row>
    <row r="1287" spans="1:8" x14ac:dyDescent="0.45">
      <c r="A1287" t="str">
        <v>Epsilon Energy Ltd. (NASDAQGM:EPSN)</v>
      </c>
      <c r="B1287" t="str">
        <v>Barings BDC, Inc. (NYSE:BBDC)</v>
      </c>
      <c r="C1287" t="str">
        <v>Simmons First National Corporation (NASDAQGS:SFNC)</v>
      </c>
      <c r="D1287" t="str">
        <v>comScore, Inc. (NASDAQGS:SCOR)</v>
      </c>
      <c r="E1287" t="str">
        <v>Star Holdings (NASDAQGM:STHO)</v>
      </c>
      <c r="G1287" t="str">
        <v>Nuveen Municipal Credit Opportunities Fund (NYSE:NMCO)</v>
      </c>
      <c r="H1287" t="str">
        <v>Johnson Outdoors Inc. (NASDAQGS:JOUT)</v>
      </c>
    </row>
    <row r="1288" spans="1:8" x14ac:dyDescent="0.45">
      <c r="A1288" t="str">
        <v>Equinix, Inc. (NASDAQGS:EQIX)</v>
      </c>
      <c r="B1288" t="str">
        <v>Barings Corporate Investors (NYSE:MCI)</v>
      </c>
      <c r="C1288" t="str">
        <v>SITE Centers Corp. (NYSE:SITC)</v>
      </c>
      <c r="D1288" t="str">
        <v>Concentra Group Holdings Parent, Inc. (NYSE:CON)</v>
      </c>
      <c r="E1288" t="str">
        <v>Starbucks Corporation (NASDAQGS:SBUX)</v>
      </c>
      <c r="G1288" t="str">
        <v>Nuveen Municipal High Income Opportunity Fund (NYSE:NMZ)</v>
      </c>
      <c r="H1288" t="str">
        <v>Joint Stock Company Kaspi.kz (NASDAQGS:KSPI)</v>
      </c>
    </row>
    <row r="1289" spans="1:8" x14ac:dyDescent="0.45">
      <c r="A1289" t="str">
        <v>Equitable Holdings, Inc. (NYSE:EQH)</v>
      </c>
      <c r="B1289" t="str">
        <v>Barrett Business Services, Inc. (NASDAQGS:BBSI)</v>
      </c>
      <c r="C1289" t="str">
        <v>SkyWater Technology, Inc. (NASDAQCM:SKYT)</v>
      </c>
      <c r="D1289" t="str">
        <v>ConocoPhillips (NYSE:COP)</v>
      </c>
      <c r="E1289" t="str">
        <v>Stellus Capital Investment Corporation (NYSE:SCM)</v>
      </c>
      <c r="G1289" t="str">
        <v>Nuveen New Jersey Quality Municipal Income Fund (NYSE:NXJ)</v>
      </c>
      <c r="H1289" t="str">
        <v>Kayne Anderson BDC, Inc. (NYSE:KBDC)</v>
      </c>
    </row>
    <row r="1290" spans="1:8" x14ac:dyDescent="0.45">
      <c r="A1290" t="str">
        <v>Erie Indemnity Company (NASDAQGS:ERIE)</v>
      </c>
      <c r="B1290" t="str">
        <v>Bausch + Lomb Corporation (NYSE:BLCO)</v>
      </c>
      <c r="C1290" t="str">
        <v>Smartsheet Inc. (NYSE:SMAR)</v>
      </c>
      <c r="D1290" t="str">
        <v>Construction Partners, Inc. (NASDAQGS:ROAD)</v>
      </c>
      <c r="E1290" t="str">
        <v>StepStone Group Inc. (NASDAQGS:STEP)</v>
      </c>
      <c r="G1290" t="str">
        <v>Nuveen New York AMT-Free Quality Municipal Income Fund (NYSE:NRK)</v>
      </c>
      <c r="H1290" t="str">
        <v>Keros Therapeutics, Inc. (NASDAQGM:KROS)</v>
      </c>
    </row>
    <row r="1291" spans="1:8" x14ac:dyDescent="0.45">
      <c r="A1291" t="str">
        <v>Ermenegildo Zegna N.V. (NYSE:ZGN)</v>
      </c>
      <c r="B1291" t="str">
        <v>Bausch Health Companies Inc. (NYSE:BHC)</v>
      </c>
      <c r="C1291" t="str">
        <v>Smith &amp; Wesson Brands, Inc. (NASDAQGS:SWBI)</v>
      </c>
      <c r="D1291" t="str">
        <v>Corteva, Inc. (NYSE:CTVA)</v>
      </c>
      <c r="E1291" t="str">
        <v>Studio City International Holdings Limited (NYSE:MSC)</v>
      </c>
      <c r="G1291" t="str">
        <v>NYLI MacKay DefinedTerm Muni Opportunities Fund (NYSE:MMD)</v>
      </c>
      <c r="H1291" t="str">
        <v>Kingsway Financial Services Inc. (NYSE:KFS)</v>
      </c>
    </row>
    <row r="1292" spans="1:8" x14ac:dyDescent="0.45">
      <c r="A1292" t="str">
        <v>Escalade, Incorporated (NASDAQGM:ESCA)</v>
      </c>
      <c r="B1292" t="str">
        <v>Baxter International Inc. (NYSE:BAX)</v>
      </c>
      <c r="C1292" t="str">
        <v>Snowflake Inc. (NYSE:SNOW)</v>
      </c>
      <c r="D1292" t="str">
        <v>CorVel Corporation (NASDAQGS:CRVL)</v>
      </c>
      <c r="E1292" t="str">
        <v>Summit Midstream Corporation (NYSE:SMC)</v>
      </c>
      <c r="G1292" t="str">
        <v>Oak Valley Bancorp (NASDAQCM:OVLY)</v>
      </c>
      <c r="H1292" t="str">
        <v>KKR Real Estate Finance Trust Inc. (NYSE:KREF)</v>
      </c>
    </row>
    <row r="1293" spans="1:8" x14ac:dyDescent="0.45">
      <c r="A1293" t="str">
        <v>ESSA Bancorp, Inc. (NASDAQGS:ESSA)</v>
      </c>
      <c r="B1293" t="str">
        <v>Beacon Roofing Supply, Inc. (NASDAQGS:BECN)</v>
      </c>
      <c r="C1293" t="str">
        <v>Sonida Senior Living, Inc. (NYSE:SNDA)</v>
      </c>
      <c r="D1293" t="str">
        <v>Coupang, Inc. (NYSE:CPNG)</v>
      </c>
      <c r="E1293" t="str">
        <v>Summit State Bank (NASDAQGM:SSBI)</v>
      </c>
      <c r="G1293" t="str">
        <v>Ohio Valley Banc Corp. (NASDAQGM:OVBC)</v>
      </c>
      <c r="H1293" t="str">
        <v>LandBridge Company LLC (NYSE:LB)</v>
      </c>
    </row>
    <row r="1294" spans="1:8" x14ac:dyDescent="0.45">
      <c r="A1294" t="str">
        <v>Etsy, Inc. (NASDAQGS:ETSY)</v>
      </c>
      <c r="B1294" t="str">
        <v>Bel Fuse Inc. (NASDAQGS:BELF.A)</v>
      </c>
      <c r="C1294" t="str">
        <v>Sotera Health Company (NASDAQGS:SHC)</v>
      </c>
      <c r="D1294" t="str">
        <v>Cousins Properties Incorporated (NYSE:CUZ)</v>
      </c>
      <c r="E1294" t="str">
        <v>Sunstone Hotel Investors, Inc. (NYSE:SHO)</v>
      </c>
      <c r="G1294" t="str">
        <v>Oil States International, Inc. (NYSE:OIS)</v>
      </c>
      <c r="H1294" t="str">
        <v>Lee Enterprises, Incorporated (NASDAQGS:LEE)</v>
      </c>
    </row>
    <row r="1295" spans="1:8" x14ac:dyDescent="0.45">
      <c r="A1295" t="str">
        <v>European Wax Center, Inc. (NASDAQGS:EWCZ)</v>
      </c>
      <c r="B1295" t="str">
        <v>Biglari Holdings Inc. (NYSE:BH.A)</v>
      </c>
      <c r="C1295" t="str">
        <v>SoundThinking, Inc. (NASDAQCM:SSTI)</v>
      </c>
      <c r="D1295" t="str">
        <v>Crawford &amp; Company (NYSE:CRD.B)</v>
      </c>
      <c r="E1295" t="str">
        <v>Super Micro Computer, Inc. (NASDAQGS:SMCI)</v>
      </c>
      <c r="G1295" t="str">
        <v>Ollie's Bargain Outlet Holdings, Inc. (NASDAQGM:OLLI)</v>
      </c>
      <c r="H1295" t="str">
        <v>Legend Biotech Corporation (NASDAQGS:LEGN)</v>
      </c>
    </row>
    <row r="1296" spans="1:8" x14ac:dyDescent="0.45">
      <c r="A1296" t="str">
        <v>Everest Group, Ltd. (NYSE:EG)</v>
      </c>
      <c r="B1296" t="str">
        <v>Bioceres Crop Solutions Corp. (NASDAQGS:BIOX)</v>
      </c>
      <c r="C1296" t="str">
        <v>Southside Bancshares, Inc. (NYSE:SBSI)</v>
      </c>
      <c r="D1296" t="str">
        <v>Crescent Energy Company (NYSE:CRGY)</v>
      </c>
      <c r="E1296" t="str">
        <v>Tempus AI, Inc (NASDAQGS:TEM)</v>
      </c>
      <c r="G1296" t="str">
        <v>One Liberty Properties, Inc. (NYSE:OLP)</v>
      </c>
      <c r="H1296" t="str">
        <v>Lionsgate Studios Corp. (NASDAQGS:LION)</v>
      </c>
    </row>
    <row r="1297" spans="1:8" x14ac:dyDescent="0.45">
      <c r="A1297" t="str">
        <v>Everi Holdings Inc. (NYSE:EVRI)</v>
      </c>
      <c r="B1297" t="str">
        <v>BioNTech SE (NASDAQGS:BNTX)</v>
      </c>
      <c r="C1297" t="str">
        <v>Spire Inc. (NYSE:SR)</v>
      </c>
      <c r="D1297" t="str">
        <v>CRH plc (NYSE:CRH)</v>
      </c>
      <c r="E1297" t="str">
        <v>The Carlyle Group Inc. (NASDAQGS:CG)</v>
      </c>
      <c r="G1297" t="str">
        <v>ONEOK, Inc. (NYSE:OKE)</v>
      </c>
      <c r="H1297" t="str">
        <v>Lithia Motors, Inc. (NYSE:LAD)</v>
      </c>
    </row>
    <row r="1298" spans="1:8" x14ac:dyDescent="0.45">
      <c r="A1298" t="str">
        <v>Exelixis, Inc. (NASDAQGS:EXEL)</v>
      </c>
      <c r="B1298" t="str">
        <v>Bio-Rad Laboratories, Inc. (NYSE:BIO)</v>
      </c>
      <c r="C1298" t="str">
        <v>STAAR Surgical Company (NASDAQGM:STAA)</v>
      </c>
      <c r="D1298" t="str">
        <v>CRISPR Therapeutics AG (NASDAQGM:CRSP)</v>
      </c>
      <c r="E1298" t="str">
        <v>The Hershey Company (NYSE:HSY)</v>
      </c>
      <c r="G1298" t="str">
        <v>OP Bancorp (NASDAQGM:OPBK)</v>
      </c>
      <c r="H1298" t="str">
        <v>Logility Supply Chain Solutions, Inc. (NASDAQGS:LGTY)</v>
      </c>
    </row>
    <row r="1299" spans="1:8" x14ac:dyDescent="0.45">
      <c r="A1299" t="str">
        <v>Fabrinet (NYSE:FN)</v>
      </c>
      <c r="B1299" t="str">
        <v>Bio-Techne Corporation (NASDAQGS:TECH)</v>
      </c>
      <c r="C1299" t="str">
        <v>Starwood Property Trust, Inc. (NYSE:STWD)</v>
      </c>
      <c r="D1299" t="str">
        <v>CSG Systems International, Inc. (NASDAQGS:CSGS)</v>
      </c>
      <c r="E1299" t="str">
        <v>The St. Joe Company (NYSE:JOE)</v>
      </c>
      <c r="G1299" t="str">
        <v>Opera Limited (NASDAQGS:OPRA)</v>
      </c>
      <c r="H1299" t="str">
        <v>LPL Financial Holdings Inc. (NASDAQGS:LPLA)</v>
      </c>
    </row>
    <row r="1300" spans="1:8" x14ac:dyDescent="0.45">
      <c r="A1300" t="str">
        <v>Farmers National Banc Corp. (NASDAQCM:FMNB)</v>
      </c>
      <c r="B1300" t="str">
        <v>Black Hills Corporation (NYSE:BKH)</v>
      </c>
      <c r="C1300" t="str">
        <v>Stepan Company (NYSE:SCL)</v>
      </c>
      <c r="D1300" t="str">
        <v>CSLM Acquisition Corp. (NASDAQCM:CSLM)</v>
      </c>
      <c r="E1300" t="str">
        <v>Topgolf Callaway Brands Corp. (NYSE:MODG)</v>
      </c>
      <c r="G1300" t="str">
        <v>Oppenheimer Holdings Inc. (NYSE:OPY)</v>
      </c>
      <c r="H1300" t="str">
        <v>LSI Industries Inc. (NASDAQGS:LYTS)</v>
      </c>
    </row>
    <row r="1301" spans="1:8" x14ac:dyDescent="0.45">
      <c r="A1301" t="str">
        <v>Federated Hermes Premier Municipal Income Fund (NYSE:FMN)</v>
      </c>
      <c r="B1301" t="str">
        <v>BlackRock California Municipal Income Trust (NYSE:BFZ)</v>
      </c>
      <c r="C1301" t="str">
        <v>Stock Yards Bancorp, Inc. (NASDAQGS:SYBT)</v>
      </c>
      <c r="D1301" t="str">
        <v>CSW Industrials, Inc. (NASDAQGS:CSWI)</v>
      </c>
      <c r="E1301" t="str">
        <v>TransDigm Group Incorporated (NYSE:TDG)</v>
      </c>
      <c r="G1301" t="str">
        <v>OptimumBank Holdings, Inc. (NASDAQCM:OPHC)</v>
      </c>
      <c r="H1301" t="str">
        <v>Lumentum Holdings Inc. (NASDAQGS:LITE)</v>
      </c>
    </row>
    <row r="1302" spans="1:8" x14ac:dyDescent="0.45">
      <c r="A1302" t="str">
        <v>FedEx Corporation (NYSE:FDX)</v>
      </c>
      <c r="B1302" t="str">
        <v>BlackRock Core Bond Trust (NYSE:BHK)</v>
      </c>
      <c r="C1302" t="str">
        <v>Sweetgreen, Inc. (NYSE:SG)</v>
      </c>
      <c r="D1302" t="str">
        <v>CTS Corporation (NYSE:CTS)</v>
      </c>
      <c r="E1302" t="str">
        <v>Travere Therapeutics, Inc. (NASDAQGM:TVTX)</v>
      </c>
      <c r="G1302" t="str">
        <v>Orchid Island Capital, Inc. (NYSE:ORC)</v>
      </c>
      <c r="H1302" t="str">
        <v>LXP Industrial Trust (NYSE:LXP)</v>
      </c>
    </row>
    <row r="1303" spans="1:8" x14ac:dyDescent="0.45">
      <c r="A1303" t="str">
        <v>Fidelity D &amp; D Bancorp, Inc. (NASDAQGM:FDBC)</v>
      </c>
      <c r="B1303" t="str">
        <v>BlackRock Corporate High Yield Fund, Inc. (NYSE:HYT)</v>
      </c>
      <c r="C1303" t="str">
        <v>Symbotic Inc. (NASDAQGM:SYM)</v>
      </c>
      <c r="D1303" t="str">
        <v>CubeSmart (NYSE:CUBE)</v>
      </c>
      <c r="E1303" t="str">
        <v>TreeHouse Foods, Inc. (NYSE:THS)</v>
      </c>
      <c r="G1303" t="str">
        <v>Pacira BioSciences, Inc. (NASDAQGS:PCRX)</v>
      </c>
      <c r="H1303" t="str">
        <v>Marcus &amp; Millichap, Inc. (NYSE:MMI)</v>
      </c>
    </row>
    <row r="1304" spans="1:8" x14ac:dyDescent="0.45">
      <c r="A1304" t="str">
        <v>Fifth Third Bancorp (NASDAQGS:FITB)</v>
      </c>
      <c r="B1304" t="str">
        <v>BlackRock Credit Allocation Income Trust (NYSE:BTZ)</v>
      </c>
      <c r="C1304" t="str">
        <v>Synopsys, Inc. (NASDAQGS:SNPS)</v>
      </c>
      <c r="D1304" t="str">
        <v>Cullen/Frost Bankers, Inc. (NYSE:CFR)</v>
      </c>
      <c r="E1304" t="str">
        <v>Trimble Inc. (NASDAQGS:TRMB)</v>
      </c>
      <c r="G1304" t="str">
        <v>Palantir Technologies Inc. (NYSE:PLTR)</v>
      </c>
      <c r="H1304" t="str">
        <v>MeiraGTx Holdings plc (NASDAQGS:MGTX)</v>
      </c>
    </row>
    <row r="1305" spans="1:8" x14ac:dyDescent="0.45">
      <c r="A1305" t="str">
        <v>First Capital, Inc. (NASDAQCM:FCAP)</v>
      </c>
      <c r="B1305" t="str">
        <v>BlackRock Enhanced Equity Dividend Trust (NYSE:BDJ)</v>
      </c>
      <c r="C1305" t="str">
        <v>Talen Energy Corporation (NASDAQGS:TLN)</v>
      </c>
      <c r="D1305" t="str">
        <v>CVR Partners, LP (NYSE:UAN)</v>
      </c>
      <c r="E1305" t="str">
        <v>UMB Financial Corporation (NASDAQGS:UMBF)</v>
      </c>
      <c r="G1305" t="str">
        <v>PB Bankshares, Inc. (NASDAQCM:PBBK)</v>
      </c>
      <c r="H1305" t="str">
        <v>MeridianLink, Inc. (NYSE:MLNK)</v>
      </c>
    </row>
    <row r="1306" spans="1:8" x14ac:dyDescent="0.45">
      <c r="A1306" t="str">
        <v>First Financial Bankshares, Inc. (NASDAQGS:FFIN)</v>
      </c>
      <c r="B1306" t="str">
        <v>BlackRock Investment Quality Municipal Trust Inc. (NYSE:BKN)</v>
      </c>
      <c r="C1306" t="str">
        <v>Team, Inc. (NYSE:TISI)</v>
      </c>
      <c r="D1306" t="str">
        <v>Danaher Corporation (NYSE:DHR)</v>
      </c>
      <c r="E1306" t="str">
        <v>United States Steel Corporation (NYSE:X)</v>
      </c>
      <c r="G1306" t="str">
        <v>PCB Bancorp (NASDAQGS:PCB)</v>
      </c>
      <c r="H1306" t="str">
        <v>Metropolitan Bank Holding Corp. (NYSE:MCB)</v>
      </c>
    </row>
    <row r="1307" spans="1:8" x14ac:dyDescent="0.45">
      <c r="A1307" t="str">
        <v>First Financial Corporation (NASDAQGS:THFF)</v>
      </c>
      <c r="B1307" t="str">
        <v>Blackrock Municipal 2030 Target Term Trust (NYSE:BTT)</v>
      </c>
      <c r="C1307" t="str">
        <v>Ternium S.A. (NYSE:TX)</v>
      </c>
      <c r="D1307" t="str">
        <v>Dave &amp; Buster's Entertainment, Inc. (NASDAQGS:PLAY)</v>
      </c>
      <c r="E1307" t="str">
        <v>Urban Edge Properties (NYSE:UE)</v>
      </c>
      <c r="G1307" t="str">
        <v>PDF Solutions, Inc. (NASDAQGS:PDFS)</v>
      </c>
      <c r="H1307" t="str">
        <v>MidWestOne Financial Group, Inc. (NASDAQGS:MOFG)</v>
      </c>
    </row>
    <row r="1308" spans="1:8" x14ac:dyDescent="0.45">
      <c r="A1308" t="str">
        <v>First Guaranty Bancshares, Inc. (NASDAQGM:FGBI)</v>
      </c>
      <c r="B1308" t="str">
        <v>BlackRock Municipal Income Quality Trust (NYSE:BYM)</v>
      </c>
      <c r="C1308" t="str">
        <v>The Baldwin Insurance Group, Inc. (NASDAQGS:BWIN)</v>
      </c>
      <c r="D1308" t="str">
        <v>Deere &amp; Company (NYSE:DE)</v>
      </c>
      <c r="E1308" t="str">
        <v>Utz Brands, Inc. (NYSE:UTZ)</v>
      </c>
      <c r="G1308" t="str">
        <v>Penguin Solutions, Inc. (NASDAQGS:PENG)</v>
      </c>
      <c r="H1308" t="str">
        <v>Mingteng International Corporation Inc. (NASDAQCM:MTEN)</v>
      </c>
    </row>
    <row r="1309" spans="1:8" x14ac:dyDescent="0.45">
      <c r="A1309" t="str">
        <v>First National Corporation (NASDAQCM:FXNC)</v>
      </c>
      <c r="B1309" t="str">
        <v>BlackRock Municipal Income Trust II (NYSE:BLE)</v>
      </c>
      <c r="C1309" t="str">
        <v>The Goodyear Tire &amp; Rubber Company (NASDAQGS:GT)</v>
      </c>
      <c r="D1309" t="str">
        <v>Denny's Corporation (NASDAQCM:DENN)</v>
      </c>
      <c r="E1309" t="str">
        <v>Velocity Financial, Inc. (NYSE:VEL)</v>
      </c>
      <c r="G1309" t="str">
        <v>Penns Woods Bancorp, Inc. (NASDAQGS:PWOD)</v>
      </c>
      <c r="H1309" t="str">
        <v>Mondelez International, Inc. (NASDAQGS:MDLZ)</v>
      </c>
    </row>
    <row r="1310" spans="1:8" x14ac:dyDescent="0.45">
      <c r="A1310" t="str">
        <v>First United Corporation (NASDAQGS:FUNC)</v>
      </c>
      <c r="B1310" t="str">
        <v>BlackRock MuniHoldings California Quality Fund, Inc. (NYSE:MUC)</v>
      </c>
      <c r="C1310" t="str">
        <v>The Pennant Group, Inc. (NASDAQGS:PNTG)</v>
      </c>
      <c r="D1310" t="str">
        <v>Dillard's, Inc. (NYSE:DDS)</v>
      </c>
      <c r="E1310" t="str">
        <v>Viatris Inc. (NASDAQGS:VTRS)</v>
      </c>
      <c r="G1310" t="str">
        <v>Peoples Bancorp of North Carolina, Inc. (NASDAQGM:PEBK)</v>
      </c>
      <c r="H1310" t="str">
        <v>Monte Rosa Therapeutics, Inc. (NASDAQGS:GLUE)</v>
      </c>
    </row>
    <row r="1311" spans="1:8" x14ac:dyDescent="0.45">
      <c r="A1311" t="str">
        <v>First US Bancshares, Inc. (NASDAQCM:FUSB)</v>
      </c>
      <c r="B1311" t="str">
        <v>BlackRock MuniHoldings Fund, Inc. (NYSE:MHD)</v>
      </c>
      <c r="C1311" t="str">
        <v>The Scotts Miracle-Gro Company (NYSE:SMG)</v>
      </c>
      <c r="D1311" t="str">
        <v>Distribution Solutions Group, Inc. (NASDAQGS:DSGR)</v>
      </c>
      <c r="E1311" t="str">
        <v>Viridian Therapeutics, Inc. (NASDAQCM:VRDN)</v>
      </c>
      <c r="G1311" t="str">
        <v>Perma-Pipe International Holdings, Inc. (NASDAQGM:PPIH)</v>
      </c>
      <c r="H1311" t="str">
        <v>Morgan Stanley (NYSE:MS)</v>
      </c>
    </row>
    <row r="1312" spans="1:8" x14ac:dyDescent="0.45">
      <c r="A1312" t="str">
        <v>First Western Financial, Inc. (NASDAQGS:MYFW)</v>
      </c>
      <c r="B1312" t="str">
        <v>BlackRock MuniHoldings New York Quality Fund, Inc. (NYSE:MHN)</v>
      </c>
      <c r="C1312" t="str">
        <v>The Southern Company (NYSE:SO)</v>
      </c>
      <c r="D1312" t="str">
        <v>Dogness (International) Corporation (NASDAQCM:DOGZ)</v>
      </c>
      <c r="E1312" t="str">
        <v>VirTra, Inc. (NASDAQCM:VTSI)</v>
      </c>
      <c r="G1312" t="str">
        <v>Phathom Pharmaceuticals, Inc. (NASDAQGS:PHAT)</v>
      </c>
      <c r="H1312" t="str">
        <v>Morgan Stanley Emerging Markets Debt Fund, Inc. (NYSE:MSD)</v>
      </c>
    </row>
    <row r="1313" spans="1:8" x14ac:dyDescent="0.45">
      <c r="A1313" t="str">
        <v>FirstSun Capital Bancorp (NASDAQGS:FSUN)</v>
      </c>
      <c r="B1313" t="str">
        <v>BlackRock MuniHoldings Quality Fund II, Inc. (NYSE:MUE)</v>
      </c>
      <c r="C1313" t="str">
        <v>The Travelers Companies, Inc. (NYSE:TRV)</v>
      </c>
      <c r="D1313" t="str">
        <v>Dollar General Corporation (NYSE:DG)</v>
      </c>
      <c r="E1313" t="str">
        <v>W. R. Berkley Corporation (NYSE:WRB)</v>
      </c>
      <c r="G1313" t="str">
        <v>Phreesia, Inc. (NYSE:PHR)</v>
      </c>
      <c r="H1313" t="str">
        <v>Morgan Stanley India Investment Fund, Inc. (NYSE:IIF)</v>
      </c>
    </row>
    <row r="1314" spans="1:8" x14ac:dyDescent="0.45">
      <c r="A1314" t="str">
        <v>FLEX LNG Ltd. (NYSE:FLNG)</v>
      </c>
      <c r="B1314" t="str">
        <v>BlackRock MuniYield Pennsylvania Quality Fund (NYSE:MPA)</v>
      </c>
      <c r="C1314" t="str">
        <v>The Western Union Company (NYSE:WU)</v>
      </c>
      <c r="D1314" t="str">
        <v>Dow Inc. (NYSE:DOW)</v>
      </c>
      <c r="E1314" t="str">
        <v>Wabash National Corporation (NYSE:WNC)</v>
      </c>
      <c r="G1314" t="str">
        <v>PIMCO Strategic Income Fund, Inc. (NYSE:RCS)</v>
      </c>
      <c r="H1314" t="str">
        <v>Motorcar Parts of America, Inc. (NASDAQGS:MPAA)</v>
      </c>
    </row>
    <row r="1315" spans="1:8" x14ac:dyDescent="0.45">
      <c r="A1315" t="str">
        <v>Flotek Industries, Inc. (NYSE:FTK)</v>
      </c>
      <c r="B1315" t="str">
        <v>BlackRock MuniYield Quality Fund II, Inc. (NYSE:MQT)</v>
      </c>
      <c r="C1315" t="str">
        <v>Tortoise Pipeline &amp; Energy Fund, Inc. (NYSE:TTP)</v>
      </c>
      <c r="D1315" t="str">
        <v>DraftKings Inc. (NASDAQGS:DKNG)</v>
      </c>
      <c r="E1315" t="str">
        <v>Warrior Met Coal, Inc. (NYSE:HCC)</v>
      </c>
      <c r="G1315" t="str">
        <v>Pioneer Bancorp, Inc. (NASDAQCM:PBFS)</v>
      </c>
      <c r="H1315" t="str">
        <v>MP Materials Corp. (NYSE:MP)</v>
      </c>
    </row>
    <row r="1316" spans="1:8" x14ac:dyDescent="0.45">
      <c r="A1316" t="str">
        <v>Ford Motor Company (NYSE:F)</v>
      </c>
      <c r="B1316" t="str">
        <v>BlackRock MuniYield Quality Fund III, Inc. (NYSE:MYI)</v>
      </c>
      <c r="C1316" t="str">
        <v>Townsquare Media, Inc. (NYSE:TSQ)</v>
      </c>
      <c r="D1316" t="str">
        <v>DTE Energy Company (NYSE:DTE)</v>
      </c>
      <c r="E1316" t="str">
        <v>WEC Energy Group, Inc. (NYSE:WEC)</v>
      </c>
      <c r="G1316" t="str">
        <v>Pioneer Municipal High Income Fund, Inc. (NYSE:MHI)</v>
      </c>
      <c r="H1316" t="str">
        <v>MV Oil Trust (NYSE:MVO)</v>
      </c>
    </row>
    <row r="1317" spans="1:8" x14ac:dyDescent="0.45">
      <c r="A1317" t="str">
        <v>Fortive Corporation (NYSE:FTV)</v>
      </c>
      <c r="B1317" t="str">
        <v>BlackRock MuniYield Quality Fund, Inc. (NYSE:MQY)</v>
      </c>
      <c r="C1317" t="str">
        <v>Tredegar Corporation (NYSE:TG)</v>
      </c>
      <c r="D1317" t="str">
        <v>DXC Technology Company (NYSE:DXC)</v>
      </c>
      <c r="E1317" t="str">
        <v>Western Alliance Bancorporation (NYSE:WAL)</v>
      </c>
      <c r="G1317" t="str">
        <v>Piper Sandler Companies (NYSE:PIPR)</v>
      </c>
      <c r="H1317" t="str">
        <v>Myers Industries, Inc. (NYSE:MYE)</v>
      </c>
    </row>
    <row r="1318" spans="1:8" x14ac:dyDescent="0.45">
      <c r="A1318" t="str">
        <v>Four Corners Property Trust, Inc. (NYSE:FCPT)</v>
      </c>
      <c r="B1318" t="str">
        <v>BlackRock New York Municipal Income Trust (NYSE:BNY)</v>
      </c>
      <c r="C1318" t="str">
        <v>Triumph Group, Inc. (NYSE:TGI)</v>
      </c>
      <c r="D1318" t="str">
        <v>Eagle Bancorp Montana, Inc. (NASDAQGM:EBMT)</v>
      </c>
      <c r="E1318" t="str">
        <v>Workiva Inc. (NYSE:WK)</v>
      </c>
      <c r="G1318" t="str">
        <v>Plumas Bancorp (NASDAQCM:PLBC)</v>
      </c>
      <c r="H1318" t="str">
        <v>Myriad Genetics, Inc. (NASDAQGS:MYGN)</v>
      </c>
    </row>
    <row r="1319" spans="1:8" x14ac:dyDescent="0.45">
      <c r="A1319" t="str">
        <v>Fox Factory Holding Corp. (NASDAQGS:FOXF)</v>
      </c>
      <c r="B1319" t="str">
        <v>Blue Bird Corporation (NASDAQGM:BLBD)</v>
      </c>
      <c r="C1319" t="str">
        <v>Truist Financial Corporation (NYSE:TFC)</v>
      </c>
      <c r="D1319" t="str">
        <v>Eagle Materials Inc. (NYSE:EXP)</v>
      </c>
      <c r="E1319" t="str">
        <v>Xcel Energy Inc. (NASDAQGS:XEL)</v>
      </c>
      <c r="G1319" t="str">
        <v>PRA Group, Inc. (NASDAQGS:PRAA)</v>
      </c>
      <c r="H1319" t="str">
        <v>MYT Netherlands Parent B.V. (NYSE:MYTE)</v>
      </c>
    </row>
    <row r="1320" spans="1:8" x14ac:dyDescent="0.45">
      <c r="A1320" t="str">
        <v>Franklin BSP Realty Trust, Inc. (NYSE:FBRT)</v>
      </c>
      <c r="B1320" t="str">
        <v>BlueLinx Holdings Inc. (NYSE:BXC)</v>
      </c>
      <c r="C1320" t="str">
        <v>U.S. Bancorp (NYSE:USB)</v>
      </c>
      <c r="D1320" t="str">
        <v>Eaton Vance Floating-Rate Income Trust (NYSE:EFT)</v>
      </c>
      <c r="E1320" t="str">
        <v>Xencor, Inc. (NASDAQGM:XNCR)</v>
      </c>
      <c r="G1320" t="str">
        <v>Precipio, Inc. (NASDAQCM:PRPO)</v>
      </c>
      <c r="H1320" t="str">
        <v>Nano-X Imaging Ltd. (NASDAQGM:NNOX)</v>
      </c>
    </row>
    <row r="1321" spans="1:8" x14ac:dyDescent="0.45">
      <c r="A1321" t="str">
        <v>Franklin Electric Co., Inc. (NASDAQGS:FELE)</v>
      </c>
      <c r="B1321" t="str">
        <v>BNY Mellon Strategic Municipal Bond Fund, Inc. (NYSE:DSM)</v>
      </c>
      <c r="C1321" t="str">
        <v>Unifi, Inc. (NYSE:UFI)</v>
      </c>
      <c r="D1321" t="str">
        <v>Eaton Vance Municipal Income Trust (NYSE:EVN)</v>
      </c>
      <c r="E1321" t="str">
        <v>Xerox Holdings Corporation (NASDAQGS:XRX)</v>
      </c>
      <c r="G1321" t="str">
        <v>Prologis, Inc. (NYSE:PLD)</v>
      </c>
      <c r="H1321" t="str">
        <v>NeueHealth, Inc. (NYSE:NEUE)</v>
      </c>
    </row>
    <row r="1322" spans="1:8" x14ac:dyDescent="0.45">
      <c r="A1322" t="str">
        <v>Franklin Financial Services Corporation (NASDAQCM:FRAF)</v>
      </c>
      <c r="B1322" t="str">
        <v>Boise Cascade Company (NYSE:BCC)</v>
      </c>
      <c r="C1322" t="str">
        <v>United Natural Foods, Inc. (NYSE:UNFI)</v>
      </c>
      <c r="D1322" t="str">
        <v>ECB Bancorp, Inc. (NASDAQCM:ECBK)</v>
      </c>
      <c r="E1322" t="str">
        <v>ZEEKR Intelligent Technology Holding Limited (NYSE:ZK)</v>
      </c>
      <c r="G1322" t="str">
        <v>Public Storage (NYSE:PSA)</v>
      </c>
      <c r="H1322" t="str">
        <v>New Mountain Finance Corporation (NASDAQGS:NMFC)</v>
      </c>
    </row>
    <row r="1323" spans="1:8" x14ac:dyDescent="0.45">
      <c r="A1323" t="str">
        <v>Franklin Resources, Inc. (NYSE:BEN)</v>
      </c>
      <c r="B1323" t="str">
        <v>Bowhead Specialty Holdings Inc. (NYSE:BOW)</v>
      </c>
      <c r="C1323" t="str">
        <v>United States Lime &amp; Minerals, Inc. (NASDAQGS:USLM)</v>
      </c>
      <c r="D1323" t="str">
        <v>Edgewell Personal Care Company (NYSE:EPC)</v>
      </c>
      <c r="E1323" t="str">
        <v>Zuora, Inc. (NYSE:ZUO)</v>
      </c>
      <c r="G1323" t="str">
        <v>Quad/Graphics, Inc. (NYSE:QUAD)</v>
      </c>
      <c r="H1323" t="str">
        <v>NexPoint Diversified Real Estate Trust (NYSE:NXDT)</v>
      </c>
    </row>
    <row r="1324" spans="1:8" x14ac:dyDescent="0.45">
      <c r="A1324" t="str">
        <v>Freeport-McMoRan Inc. (NYSE:FCX)</v>
      </c>
      <c r="B1324" t="str">
        <v>Bowman Consulting Group Ltd. (NASDAQGM:BWMN)</v>
      </c>
      <c r="C1324" t="str">
        <v>Universal Electronics Inc. (NASDAQGS:UEIC)</v>
      </c>
      <c r="D1324" t="str">
        <v>EnLink Midstream, LLC (NYSE:ENLC)</v>
      </c>
      <c r="E1324" t="str">
        <v>Zynex, Inc. (NASDAQGS:ZYXI)</v>
      </c>
      <c r="G1324" t="str">
        <v>QuinStreet, Inc. (NASDAQGS:QNST)</v>
      </c>
      <c r="H1324" t="str">
        <v>NextNav Inc. (NASDAQCM:NN)</v>
      </c>
    </row>
    <row r="1325" spans="1:8" x14ac:dyDescent="0.45">
      <c r="A1325" t="str">
        <v>Frontline plc (NYSE:FRO)</v>
      </c>
      <c r="B1325" t="str">
        <v>Box, Inc. (NYSE:BOX)</v>
      </c>
      <c r="C1325" t="str">
        <v>Univest Financial Corporation (NASDAQGS:UVSP)</v>
      </c>
      <c r="D1325" t="str">
        <v>Enphase Energy, Inc. (NASDAQGM:ENPH)</v>
      </c>
      <c r="E1325" t="str">
        <v>AirSculpt Technologies, Inc. (NASDAQGM:AIRS)</v>
      </c>
      <c r="G1325" t="str">
        <v>Radware Ltd. (NASDAQGS:RDWR)</v>
      </c>
      <c r="H1325" t="str">
        <v>Noah Holdings Limited (NYSE:NOAH)</v>
      </c>
    </row>
    <row r="1326" spans="1:8" x14ac:dyDescent="0.45">
      <c r="A1326" t="str">
        <v>FS KKR Capital Corp. (NYSE:FSK)</v>
      </c>
      <c r="B1326" t="str">
        <v>Boyd Gaming Corporation (NYSE:BYD)</v>
      </c>
      <c r="C1326" t="str">
        <v>Urban Outfitters, Inc. (NASDAQGS:URBN)</v>
      </c>
      <c r="D1326" t="str">
        <v>Envestnet, Inc. (NYSE:ENV)</v>
      </c>
      <c r="E1326" t="str">
        <v>Alnylam Pharmaceuticals, Inc. (NASDAQGS:ALNY)</v>
      </c>
      <c r="G1326" t="str">
        <v>Rayonier Advanced Materials Inc. (NYSE:RYAM)</v>
      </c>
      <c r="H1326" t="str">
        <v>Nuveen AMT-Free Municipal Credit Income Fund (NYSE:NVG)</v>
      </c>
    </row>
    <row r="1327" spans="1:8" x14ac:dyDescent="0.45">
      <c r="A1327" t="str">
        <v>FTAI Aviation Ltd. (NASDAQGS:FTAI)</v>
      </c>
      <c r="B1327" t="str">
        <v>Braze, Inc. (NASDAQGS:BRZE)</v>
      </c>
      <c r="C1327" t="str">
        <v>V.F. Corporation (NYSE:VFC)</v>
      </c>
      <c r="D1327" t="str">
        <v>EOG Resources, Inc. (NYSE:EOG)</v>
      </c>
      <c r="E1327" t="str">
        <v>Ambac Financial Group, Inc. (NYSE:AMBC)</v>
      </c>
      <c r="G1327" t="str">
        <v>RBB Bancorp (NASDAQGS:RBB)</v>
      </c>
      <c r="H1327" t="str">
        <v>Nuveen AMT-Free Quality Municipal Income Fund (NYSE:NEA)</v>
      </c>
    </row>
    <row r="1328" spans="1:8" x14ac:dyDescent="0.45">
      <c r="A1328" t="str">
        <v>Full Truck Alliance Co. Ltd. (NYSE:YMM)</v>
      </c>
      <c r="B1328" t="str">
        <v>BrightSphere Investment Group Inc. (NYSE:BSIG)</v>
      </c>
      <c r="C1328" t="str">
        <v>Valhi, Inc. (NYSE:VHI)</v>
      </c>
      <c r="D1328" t="str">
        <v>Epsilon Energy Ltd. (NASDAQGM:EPSN)</v>
      </c>
      <c r="E1328" t="str">
        <v>Applied Optoelectronics, Inc. (NASDAQGM:AAOI)</v>
      </c>
      <c r="G1328" t="str">
        <v>RE/MAX Holdings, Inc. (NYSE:RMAX)</v>
      </c>
      <c r="H1328" t="str">
        <v>Nuveen California Municipal Value Fund (NYSE:NCA)</v>
      </c>
    </row>
    <row r="1329" spans="1:8" x14ac:dyDescent="0.45">
      <c r="A1329" t="str">
        <v>FutureFuel Corp. (NYSE:FF)</v>
      </c>
      <c r="B1329" t="str">
        <v>Bristow Group Inc. (NYSE:VTOL)</v>
      </c>
      <c r="C1329" t="str">
        <v>Verb Technology Company, Inc. (NASDAQCM:VERB)</v>
      </c>
      <c r="D1329" t="str">
        <v>Equinix, Inc. (NASDAQGS:EQIX)</v>
      </c>
      <c r="E1329" t="str">
        <v>Ares Acquisition Corporation II (NYSE:AACT)</v>
      </c>
      <c r="G1329" t="str">
        <v>Reddit, Inc. (NYSE:RDDT)</v>
      </c>
      <c r="H1329" t="str">
        <v>Nuveen Churchill Direct Lending Corp. (NYSE:NCDL)</v>
      </c>
    </row>
    <row r="1330" spans="1:8" x14ac:dyDescent="0.45">
      <c r="A1330" t="str">
        <v>FVCBankcorp, Inc. (NASDAQCM:FVCB)</v>
      </c>
      <c r="B1330" t="str">
        <v>Brookfield Business Partners L.P. (NYSE:BBU)</v>
      </c>
      <c r="C1330" t="str">
        <v>Verint Systems Inc. (NASDAQGS:VRNT)</v>
      </c>
      <c r="D1330" t="str">
        <v>Equitable Holdings, Inc. (NYSE:EQH)</v>
      </c>
      <c r="E1330" t="str">
        <v>BGSF, Inc. (NYSE:BGSF)</v>
      </c>
      <c r="G1330" t="str">
        <v>Regional Management Corp. (NYSE:RM)</v>
      </c>
      <c r="H1330" t="str">
        <v>Nuveen Massachusetts Quality Municipal Income Fund (NYSE:NMT)</v>
      </c>
    </row>
    <row r="1331" spans="1:8" x14ac:dyDescent="0.45">
      <c r="A1331" t="str">
        <v>Gatos Silver, Inc. (NYSE:GATO)</v>
      </c>
      <c r="B1331" t="str">
        <v>Brookfield Wealth Solutions Ltd. (NYSE:BNT)</v>
      </c>
      <c r="C1331" t="str">
        <v>Viasat, Inc. (NASDAQGS:VSAT)</v>
      </c>
      <c r="D1331" t="str">
        <v>Erie Indemnity Company (NASDAQGS:ERIE)</v>
      </c>
      <c r="E1331" t="str">
        <v>BKV Corporation (NYSE:BKV)</v>
      </c>
      <c r="G1331" t="str">
        <v>Regions Financial Corporation (NYSE:RF)</v>
      </c>
      <c r="H1331" t="str">
        <v>Nuveen Municipal Credit Income Fund (NYSE:NZF)</v>
      </c>
    </row>
    <row r="1332" spans="1:8" x14ac:dyDescent="0.45">
      <c r="A1332" t="str">
        <v>GATX Corporation (NYSE:GATX)</v>
      </c>
      <c r="B1332" t="str">
        <v>Brookline Bancorp, Inc. (NASDAQGS:BRKL)</v>
      </c>
      <c r="C1332" t="str">
        <v>Virtus Global Dividend &amp; Income Fund Inc. (NYSE:ZTR)</v>
      </c>
      <c r="D1332" t="str">
        <v>Ermenegildo Zegna N.V. (NYSE:ZGN)</v>
      </c>
      <c r="E1332" t="str">
        <v>Bold Eagle Acquisition Corp. (NASDAQGM:BEAG.U)</v>
      </c>
      <c r="G1332" t="str">
        <v>Renasant Corporation (NYSE:RNST)</v>
      </c>
      <c r="H1332" t="str">
        <v>Nuveen Municipal Value Fund, Inc. (NYSE:NUV)</v>
      </c>
    </row>
    <row r="1333" spans="1:8" x14ac:dyDescent="0.45">
      <c r="A1333" t="str">
        <v>GCM Grosvenor Inc. (NASDAQGM:GCMG)</v>
      </c>
      <c r="B1333" t="str">
        <v>Builders FirstSource, Inc. (NYSE:BLDR)</v>
      </c>
      <c r="C1333" t="str">
        <v>Voya Global Advantage and Premium Opportunity Fund (NYSE:IGA)</v>
      </c>
      <c r="D1333" t="str">
        <v>Escalade, Incorporated (NASDAQGM:ESCA)</v>
      </c>
      <c r="E1333" t="str">
        <v>Bridgford Foods Corporation (NASDAQGM:BRID)</v>
      </c>
      <c r="G1333" t="str">
        <v>Rent the Runway, Inc. (NASDAQGM:RENT)</v>
      </c>
      <c r="H1333" t="str">
        <v>Nuveen New York Select Tax-Free Income Portfolio (NYSE:NXN)</v>
      </c>
    </row>
    <row r="1334" spans="1:8" x14ac:dyDescent="0.45">
      <c r="A1334" t="str">
        <v>General Electric Company (NYSE:GE)</v>
      </c>
      <c r="B1334" t="str">
        <v>Bumble Inc. (NASDAQGS:BMBL)</v>
      </c>
      <c r="C1334" t="str">
        <v>VSE Corporation (NASDAQGS:VSEC)</v>
      </c>
      <c r="D1334" t="str">
        <v>Eton Pharmaceuticals, Inc. (NASDAQGM:ETON)</v>
      </c>
      <c r="E1334" t="str">
        <v>Capri Holdings Limited (NYSE:CPRI)</v>
      </c>
      <c r="G1334" t="str">
        <v>Repay Holdings Corporation (NASDAQCM:RPAY)</v>
      </c>
      <c r="H1334" t="str">
        <v>Nuveen Preferred &amp; Income Opportunities Fund (NYSE:JPC)</v>
      </c>
    </row>
    <row r="1335" spans="1:8" x14ac:dyDescent="0.45">
      <c r="A1335" t="str">
        <v>Genpact Limited (NYSE:G)</v>
      </c>
      <c r="B1335" t="str">
        <v>Bunge Global SA (NYSE:BG)</v>
      </c>
      <c r="C1335" t="str">
        <v>VTEX (NYSE:VTEX)</v>
      </c>
      <c r="D1335" t="str">
        <v>Etsy, Inc. (NASDAQGS:ETSY)</v>
      </c>
      <c r="E1335" t="str">
        <v>CompoSecure, Inc. (NASDAQGM:CMPO)</v>
      </c>
      <c r="G1335" t="str">
        <v>Repligen Corporation (NASDAQGS:RGEN)</v>
      </c>
      <c r="H1335" t="str">
        <v>Nuveen Select Maturities Municipal Fund (NYSE:NIM)</v>
      </c>
    </row>
    <row r="1336" spans="1:8" x14ac:dyDescent="0.45">
      <c r="A1336" t="str">
        <v>Genuine Parts Company (NYSE:GPC)</v>
      </c>
      <c r="B1336" t="str">
        <v>Burke &amp; Herbert Financial Services Corp. (NASDAQCM:BHRB)</v>
      </c>
      <c r="C1336" t="str">
        <v>Warner Bros. Discovery, Inc. (NASDAQGS:WBD)</v>
      </c>
      <c r="D1336" t="str">
        <v>European Wax Center, Inc. (NASDAQGS:EWCZ)</v>
      </c>
      <c r="E1336" t="str">
        <v>Consolidated Water Co. Ltd. (NASDAQGS:CWCO)</v>
      </c>
      <c r="G1336" t="str">
        <v>REX American Resources Corporation (NYSE:REX)</v>
      </c>
      <c r="H1336" t="str">
        <v>Nuveen Select Tax-Free Income Portfolio (NYSE:NXP)</v>
      </c>
    </row>
    <row r="1337" spans="1:8" x14ac:dyDescent="0.45">
      <c r="A1337" t="str">
        <v>GeoPark Limited (NYSE:GPRK)</v>
      </c>
      <c r="B1337" t="str">
        <v>Business First Bancshares, Inc. (NASDAQGS:BFST)</v>
      </c>
      <c r="C1337" t="str">
        <v>Weave Communications, Inc. (NYSE:WEAV)</v>
      </c>
      <c r="D1337" t="str">
        <v>Everest Group, Ltd. (NYSE:EG)</v>
      </c>
      <c r="E1337" t="str">
        <v>Cooper-Standard Holdings Inc. (NYSE:CPS)</v>
      </c>
      <c r="G1337" t="str">
        <v>RumbleOn, Inc. (NASDAQCM:RMBL)</v>
      </c>
      <c r="H1337" t="str">
        <v>Nuveen Virginia Quality Municipal Income Fund (NYSE:NPV)</v>
      </c>
    </row>
    <row r="1338" spans="1:8" x14ac:dyDescent="0.45">
      <c r="A1338" t="str">
        <v>Gibraltar Industries, Inc. (NASDAQGS:ROCK)</v>
      </c>
      <c r="B1338" t="str">
        <v>BV Financial, Inc. (NASDAQCM:BVFL)</v>
      </c>
      <c r="C1338" t="str">
        <v>WEBTOON Entertainment Inc. (NASDAQGS:WBTN)</v>
      </c>
      <c r="D1338" t="str">
        <v>Everi Holdings Inc. (NYSE:EVRI)</v>
      </c>
      <c r="E1338" t="str">
        <v>Customers Bancorp, Inc. (NYSE:CUBI)</v>
      </c>
      <c r="G1338" t="str">
        <v>Runway Growth Finance Corp. (NASDAQGS:RWAY)</v>
      </c>
      <c r="H1338" t="str">
        <v>Old National Bancorp (NASDAQGS:ONB)</v>
      </c>
    </row>
    <row r="1339" spans="1:8" x14ac:dyDescent="0.45">
      <c r="A1339" t="str">
        <v>Gilat Satellite Networks Ltd. (NASDAQGS:GILT)</v>
      </c>
      <c r="B1339" t="str">
        <v>BWX Technologies, Inc. (NYSE:BWXT)</v>
      </c>
      <c r="C1339" t="str">
        <v>Weibo Corporation (NASDAQGS:WB)</v>
      </c>
      <c r="D1339" t="str">
        <v>Eversource Energy (NYSE:ES)</v>
      </c>
      <c r="E1339" t="str">
        <v>DigitalBridge Group, Inc. (NYSE:DBRG)</v>
      </c>
      <c r="G1339" t="str">
        <v>RXO, Inc. (NYSE:RXO)</v>
      </c>
      <c r="H1339" t="str">
        <v>Ooma, Inc. (NYSE:OOMA)</v>
      </c>
    </row>
    <row r="1340" spans="1:8" x14ac:dyDescent="0.45">
      <c r="A1340" t="str">
        <v>Glacier Bancorp, Inc. (NYSE:GBCI)</v>
      </c>
      <c r="B1340" t="str">
        <v>BXP, Inc. (NYSE:BXP)</v>
      </c>
      <c r="C1340" t="str">
        <v>Wells Fargo &amp; Company (NYSE:WFC)</v>
      </c>
      <c r="D1340" t="str">
        <v>Evolent Health, Inc. (NYSE:EVH)</v>
      </c>
      <c r="E1340" t="str">
        <v>Eagle Point Credit Company Inc. (NYSE:ECC)</v>
      </c>
      <c r="G1340" t="str">
        <v>S&amp;T Bancorp, Inc. (NASDAQGS:STBA)</v>
      </c>
      <c r="H1340" t="str">
        <v>Optex Systems Holdings, Inc (NASDAQCM:OPXS)</v>
      </c>
    </row>
    <row r="1341" spans="1:8" x14ac:dyDescent="0.45">
      <c r="A1341" t="str">
        <v>Gladstone Capital Corporation (NASDAQGS:GLAD)</v>
      </c>
      <c r="B1341" t="str">
        <v>Byline Bancorp, Inc. (NYSE:BY)</v>
      </c>
      <c r="C1341" t="str">
        <v>Welltower Inc. (NYSE:WELL)</v>
      </c>
      <c r="D1341" t="str">
        <v>Exact Sciences Corporation (NASDAQCM:EXAS)</v>
      </c>
      <c r="E1341" t="str">
        <v>enGene Holdings Inc. (NASDAQCM:ENGN)</v>
      </c>
      <c r="G1341" t="str">
        <v>Safehold Inc. (NYSE:SAFE)</v>
      </c>
      <c r="H1341" t="str">
        <v>Orchestra BioMed Holdings, Inc. (NASDAQGM:OBIO)</v>
      </c>
    </row>
    <row r="1342" spans="1:8" x14ac:dyDescent="0.45">
      <c r="A1342" t="str">
        <v>Gladstone Land Corporation (NASDAQGM:LAND)</v>
      </c>
      <c r="B1342" t="str">
        <v>Cadence Design Systems, Inc. (NASDAQGS:CDNS)</v>
      </c>
      <c r="C1342" t="str">
        <v>WesBanco, Inc. (NASDAQGS:WSBC)</v>
      </c>
      <c r="D1342" t="str">
        <v>Exelixis, Inc. (NASDAQGS:EXEL)</v>
      </c>
      <c r="E1342" t="str">
        <v>Enviri Corporation (NYSE:NVRI)</v>
      </c>
      <c r="G1342" t="str">
        <v>Sage Therapeutics, Inc. (NASDAQGM:SAGE)</v>
      </c>
      <c r="H1342" t="str">
        <v>Owens &amp; Minor, Inc. (NYSE:OMI)</v>
      </c>
    </row>
    <row r="1343" spans="1:8" x14ac:dyDescent="0.45">
      <c r="A1343" t="str">
        <v>Global Indemnity Group, LLC (NYSE:GBLI)</v>
      </c>
      <c r="B1343" t="str">
        <v>Calamos Convertible and High Income Fund (NASDAQGS:CHY)</v>
      </c>
      <c r="C1343" t="str">
        <v>Western Asset Mortgage Opportunity Fund Inc. (NYSE:DMO)</v>
      </c>
      <c r="D1343" t="str">
        <v>eXp World Holdings, Inc. (NASDAQGM:EXPI)</v>
      </c>
      <c r="E1343" t="str">
        <v>Extreme Networks, Inc. (NASDAQGS:EXTR)</v>
      </c>
      <c r="G1343" t="str">
        <v>Samsara Inc. (NYSE:IOT)</v>
      </c>
      <c r="H1343" t="str">
        <v>Pagaya Technologies Ltd. (NASDAQCM:PGY)</v>
      </c>
    </row>
    <row r="1344" spans="1:8" x14ac:dyDescent="0.45">
      <c r="A1344" t="str">
        <v>Global Water Resources, Inc. (NASDAQGM:GWRS)</v>
      </c>
      <c r="B1344" t="str">
        <v>Calamos Convertible Opportunities and Income Fund (NASDAQGS:CHI)</v>
      </c>
      <c r="C1344" t="str">
        <v>Wintrust Financial Corporation (NASDAQGS:WTFC)</v>
      </c>
      <c r="D1344" t="str">
        <v>Fabrinet (NYSE:FN)</v>
      </c>
      <c r="E1344" t="str">
        <v>Federal Agricultural Mortgage Corporation (NYSE:AGM)</v>
      </c>
      <c r="G1344" t="str">
        <v>Sarepta Therapeutics, Inc. (NASDAQGS:SRPT)</v>
      </c>
      <c r="H1344" t="str">
        <v>Palomar Holdings, Inc. (NASDAQGS:PLMR)</v>
      </c>
    </row>
    <row r="1345" spans="1:8" x14ac:dyDescent="0.45">
      <c r="A1345" t="str">
        <v>Globant S.A. (NYSE:GLOB)</v>
      </c>
      <c r="B1345" t="str">
        <v>Calavo Growers, Inc. (NASDAQGS:CVGW)</v>
      </c>
      <c r="C1345" t="str">
        <v>Wolverine World Wide, Inc. (NYSE:WWW)</v>
      </c>
      <c r="D1345" t="str">
        <v>Falcon's Beyond Global, Inc. (NASDAQGM:FBYD)</v>
      </c>
      <c r="E1345" t="str">
        <v>Flagstar Financial, Inc. (NYSE:FLG)</v>
      </c>
      <c r="G1345" t="str">
        <v>Saul Centers, Inc. (NYSE:BFS)</v>
      </c>
      <c r="H1345" t="str">
        <v>Patterson Companies, Inc. (NASDAQGS:PDCO)</v>
      </c>
    </row>
    <row r="1346" spans="1:8" x14ac:dyDescent="0.45">
      <c r="A1346" t="str">
        <v>Globe Life Inc. (NYSE:GL)</v>
      </c>
      <c r="B1346" t="str">
        <v>Camden National Corporation (NASDAQGS:CAC)</v>
      </c>
      <c r="C1346" t="str">
        <v>X Financial (NYSE:XYF)</v>
      </c>
      <c r="D1346" t="str">
        <v>Farmers National Banc Corp. (NASDAQCM:FMNB)</v>
      </c>
      <c r="E1346" t="str">
        <v>Fortrea Holdings Inc. (NASDAQGS:FTRE)</v>
      </c>
      <c r="G1346" t="str">
        <v>SB Financial Group, Inc. (NASDAQCM:SBFG)</v>
      </c>
      <c r="H1346" t="str">
        <v>Paysafe Limited (NYSE:PSFE)</v>
      </c>
    </row>
    <row r="1347" spans="1:8" x14ac:dyDescent="0.45">
      <c r="A1347" t="str">
        <v>Gogo Inc. (NASDAQGS:GOGO)</v>
      </c>
      <c r="B1347" t="str">
        <v>Campbell Soup Company (NASDAQGS:CPB)</v>
      </c>
      <c r="C1347" t="str">
        <v>Xperi Inc. (NYSE:XPER)</v>
      </c>
      <c r="D1347" t="str">
        <v>Fastly, Inc. (NYSE:FSLY)</v>
      </c>
      <c r="E1347" t="str">
        <v>Frontier Communications Parent, Inc. (NASDAQGS:FYBR)</v>
      </c>
      <c r="G1347" t="str">
        <v>SBA Communications Corporation (NASDAQGS:SBAC)</v>
      </c>
      <c r="H1347" t="str">
        <v>PBF Energy Inc. (NYSE:PBF)</v>
      </c>
    </row>
    <row r="1348" spans="1:8" x14ac:dyDescent="0.45">
      <c r="A1348" t="str">
        <v>Golden Entertainment, Inc. (NASDAQGM:GDEN)</v>
      </c>
      <c r="B1348" t="str">
        <v>Canterbury Park Holding Corporation (NASDAQGM:CPHC)</v>
      </c>
      <c r="C1348" t="str">
        <v>10x Genomics, Inc. (NASDAQGS:TXG)</v>
      </c>
      <c r="D1348" t="str">
        <v>FedEx Corporation (NYSE:FDX)</v>
      </c>
      <c r="E1348" t="str">
        <v>Fulgent Genetics, Inc. (NASDAQGM:FLGT)</v>
      </c>
      <c r="G1348" t="str">
        <v>Seanergy Maritime Holdings Corp. (NASDAQCM:SHIP)</v>
      </c>
      <c r="H1348" t="str">
        <v>PENN Entertainment, Inc. (NASDAQGS:PENN)</v>
      </c>
    </row>
    <row r="1349" spans="1:8" x14ac:dyDescent="0.45">
      <c r="A1349" t="str">
        <v>Goldman Sachs BDC, Inc. (NYSE:GSBD)</v>
      </c>
      <c r="B1349" t="str">
        <v>Capitol Federal Financial, Inc. (NASDAQGS:CFFN)</v>
      </c>
      <c r="C1349" t="str">
        <v>Abrdn Global Dynamic Dividend Fund (NYSE:AGD)</v>
      </c>
      <c r="D1349" t="str">
        <v>Fidelity D &amp; D Bancorp, Inc. (NASDAQGM:FDBC)</v>
      </c>
      <c r="E1349" t="str">
        <v>ICC Holdings, Inc. (NASDAQCM:ICCH)</v>
      </c>
      <c r="G1349" t="str">
        <v>SEI Investments Company (NASDAQGS:SEIC)</v>
      </c>
      <c r="H1349" t="str">
        <v>Phillips Edison &amp; Company, Inc. (NASDAQGS:PECO)</v>
      </c>
    </row>
    <row r="1350" spans="1:8" x14ac:dyDescent="0.45">
      <c r="A1350" t="str">
        <v>Graco Inc. (NYSE:GGG)</v>
      </c>
      <c r="B1350" t="str">
        <v>CarGurus, Inc. (NASDAQGS:CARG)</v>
      </c>
      <c r="C1350" t="str">
        <v>Abrdn Healthcare Investors (NYSE:HQH)</v>
      </c>
      <c r="D1350" t="str">
        <v>First Capital, Inc. (NASDAQCM:FCAP)</v>
      </c>
      <c r="E1350" t="str">
        <v>Innventure, Inc. (NASDAQGM:INV)</v>
      </c>
      <c r="G1350" t="str">
        <v>Sensient Technologies Corporation (NYSE:SXT)</v>
      </c>
      <c r="H1350" t="str">
        <v>Pioneer Floating Rate Fund, Inc. (NYSE:PHD)</v>
      </c>
    </row>
    <row r="1351" spans="1:8" x14ac:dyDescent="0.45">
      <c r="A1351" t="str">
        <v>Graphic Packaging Holding Company (NYSE:GPK)</v>
      </c>
      <c r="B1351" t="str">
        <v>Carlyle Secured Lending, Inc. (NASDAQGS:CGBD)</v>
      </c>
      <c r="C1351" t="str">
        <v>Abrdn Income Credit Strategies Fund (NYSE:ACP)</v>
      </c>
      <c r="D1351" t="str">
        <v>First Financial Bankshares, Inc. (NASDAQGS:FFIN)</v>
      </c>
      <c r="E1351" t="str">
        <v>Kennedy-Wilson Holdings, Inc. (NYSE:KW)</v>
      </c>
      <c r="G1351" t="str">
        <v>SharkNinja, Inc. (NYSE:SN)</v>
      </c>
      <c r="H1351" t="str">
        <v>Postal Realty Trust, Inc. (NYSE:PSTL)</v>
      </c>
    </row>
    <row r="1352" spans="1:8" x14ac:dyDescent="0.45">
      <c r="A1352" t="str">
        <v>Grid Dynamics Holdings, Inc. (NASDAQCM:GDYN)</v>
      </c>
      <c r="B1352" t="str">
        <v>Casella Waste Systems, Inc. (NASDAQGS:CWST)</v>
      </c>
      <c r="C1352" t="str">
        <v>Adaptive Biotechnologies Corporation (NASDAQGS:ADPT)</v>
      </c>
      <c r="D1352" t="str">
        <v>First Financial Corporation (NASDAQGS:THFF)</v>
      </c>
      <c r="E1352" t="str">
        <v>KLX Energy Services Holdings, Inc. (NASDAQGS:KLXE)</v>
      </c>
      <c r="G1352" t="str">
        <v>Shift4 Payments, Inc. (NYSE:FOUR)</v>
      </c>
      <c r="H1352" t="str">
        <v>Premier Financial Corp. (NASDAQGS:PFC)</v>
      </c>
    </row>
    <row r="1353" spans="1:8" x14ac:dyDescent="0.45">
      <c r="A1353" t="str">
        <v>Groupon, Inc. (NASDAQGS:GRPN)</v>
      </c>
      <c r="B1353" t="str">
        <v>Casey's General Stores, Inc. (NASDAQGS:CASY)</v>
      </c>
      <c r="C1353" t="str">
        <v>ADTRAN Holdings, Inc. (NASDAQGS:ADTN)</v>
      </c>
      <c r="D1353" t="str">
        <v>First Guaranty Bancshares, Inc. (NASDAQGM:FGBI)</v>
      </c>
      <c r="E1353" t="str">
        <v>Legacy Housing Corporation (NASDAQGS:LEGH)</v>
      </c>
      <c r="G1353" t="str">
        <v>Shopify Inc. (NYSE:SHOP)</v>
      </c>
      <c r="H1353" t="str">
        <v>PROCEPT BioRobotics Corporation (NASDAQGM:PRCT)</v>
      </c>
    </row>
    <row r="1354" spans="1:8" x14ac:dyDescent="0.45">
      <c r="A1354" t="str">
        <v>Guess?, Inc. (NYSE:GES)</v>
      </c>
      <c r="B1354" t="str">
        <v>Catalyst Pharmaceuticals, Inc. (NASDAQCM:CPRX)</v>
      </c>
      <c r="C1354" t="str">
        <v>AG Mortgage Investment Trust, Inc. (NYSE:MITT)</v>
      </c>
      <c r="D1354" t="str">
        <v>First National Corporation (NASDAQCM:FXNC)</v>
      </c>
      <c r="E1354" t="str">
        <v>Leggett &amp; Platt, Incorporated (NYSE:LEG)</v>
      </c>
      <c r="G1354" t="str">
        <v>Shutterstock, Inc. (NYSE:SSTK)</v>
      </c>
      <c r="H1354" t="str">
        <v>ProFrac Holding Corp. (NASDAQGS:ACDC)</v>
      </c>
    </row>
    <row r="1355" spans="1:8" x14ac:dyDescent="0.45">
      <c r="A1355" t="str">
        <v>Gulfport Energy Corporation (NYSE:GPOR)</v>
      </c>
      <c r="B1355" t="str">
        <v>CBRE Global Real Estate Income Fund (NYSE:IGR)</v>
      </c>
      <c r="C1355" t="str">
        <v>AGNC Investment Corp. (NASDAQGS:AGNC)</v>
      </c>
      <c r="D1355" t="str">
        <v>First Seacoast Bancorp, Inc. (NASDAQCM:FSEA)</v>
      </c>
      <c r="E1355" t="str">
        <v>Lineage, Inc. (NASDAQGS:LINE)</v>
      </c>
      <c r="G1355" t="str">
        <v>SI-BONE, Inc. (NASDAQGM:SIBN)</v>
      </c>
      <c r="H1355" t="str">
        <v>PTC Therapeutics, Inc. (NASDAQGS:PTCT)</v>
      </c>
    </row>
    <row r="1356" spans="1:8" x14ac:dyDescent="0.45">
      <c r="A1356" t="str">
        <v>H World Group Limited (NASDAQGS:HTHT)</v>
      </c>
      <c r="B1356" t="str">
        <v>Century Aluminum Company (NASDAQGS:CENX)</v>
      </c>
      <c r="C1356" t="str">
        <v>Airgain, Inc. (NASDAQCM:AIRG)</v>
      </c>
      <c r="D1356" t="str">
        <v>First United Corporation (NASDAQGS:FUNC)</v>
      </c>
      <c r="E1356" t="str">
        <v>Live Oak Bancshares, Inc. (NYSE:LOB)</v>
      </c>
      <c r="G1356" t="str">
        <v>Similarweb Ltd. (NYSE:SMWB)</v>
      </c>
      <c r="H1356" t="str">
        <v>R1 RCM Inc. (NASDAQGS:RCM)</v>
      </c>
    </row>
    <row r="1357" spans="1:8" x14ac:dyDescent="0.45">
      <c r="A1357" t="str">
        <v>H&amp;E Equipment Services, Inc. (NASDAQGS:HEES)</v>
      </c>
      <c r="B1357" t="str">
        <v>CF Bankshares Inc. (NASDAQCM:CFBK)</v>
      </c>
      <c r="C1357" t="str">
        <v>Alignment Healthcare, Inc. (NASDAQGS:ALHC)</v>
      </c>
      <c r="D1357" t="str">
        <v>First Western Financial, Inc. (NASDAQGS:MYFW)</v>
      </c>
      <c r="E1357" t="str">
        <v>LSB Industries, Inc. (NYSE:LXU)</v>
      </c>
      <c r="G1357" t="str">
        <v>SITE Centers Corp. (NYSE:SITC)</v>
      </c>
      <c r="H1357" t="str">
        <v>Radius Recycling, Inc. (NASDAQGS:RDUS)</v>
      </c>
    </row>
    <row r="1358" spans="1:8" x14ac:dyDescent="0.45">
      <c r="A1358" t="str">
        <v>H.B. Fuller Company (NYSE:FUL)</v>
      </c>
      <c r="B1358" t="str">
        <v>ChampionX Corporation (NASDAQGS:CHX)</v>
      </c>
      <c r="C1358" t="str">
        <v>Allbirds, Inc. (NASDAQGS:BIRD)</v>
      </c>
      <c r="D1358" t="str">
        <v>FirstSun Capital Bancorp (NASDAQGS:FSUN)</v>
      </c>
      <c r="E1358" t="str">
        <v>Materion Corporation (NYSE:MTRN)</v>
      </c>
      <c r="G1358" t="str">
        <v>Skillsoft Corp. (NYSE:SKIL)</v>
      </c>
      <c r="H1358" t="str">
        <v>Redfin Corporation (NASDAQGS:RDFN)</v>
      </c>
    </row>
    <row r="1359" spans="1:8" x14ac:dyDescent="0.45">
      <c r="A1359" t="str">
        <v>Halliburton Company (NYSE:HAL)</v>
      </c>
      <c r="B1359" t="str">
        <v>Charles River Laboratories International, Inc. (NYSE:CRL)</v>
      </c>
      <c r="C1359" t="str">
        <v>AllianceBernstein Global High Income Fund (NYSE:AWF)</v>
      </c>
      <c r="D1359" t="str">
        <v>Five9, Inc. (NASDAQGM:FIVN)</v>
      </c>
      <c r="E1359" t="str">
        <v>Mercantile Bank Corporation (NASDAQGS:MBWM)</v>
      </c>
      <c r="G1359" t="str">
        <v>SkyWater Technology, Inc. (NASDAQCM:SKYT)</v>
      </c>
      <c r="H1359" t="str">
        <v>Regis Corporation (NASDAQGM:RGS)</v>
      </c>
    </row>
    <row r="1360" spans="1:8" x14ac:dyDescent="0.45">
      <c r="A1360" t="str">
        <v>Hamilton Insurance Group, Ltd. (NYSE:HG)</v>
      </c>
      <c r="B1360" t="str">
        <v>Chemed Corporation (NYSE:CHE)</v>
      </c>
      <c r="C1360" t="str">
        <v>AllianceBernstein Holding L.P. (NYSE:AB)</v>
      </c>
      <c r="D1360" t="str">
        <v>FLEX LNG Ltd. (NYSE:FLNG)</v>
      </c>
      <c r="E1360" t="str">
        <v>Merchants Bancorp (NASDAQCM:MBIN)</v>
      </c>
      <c r="G1360" t="str">
        <v>SM Energy Company (NYSE:SM)</v>
      </c>
      <c r="H1360" t="str">
        <v>ReShape Lifesciences Inc. (NASDAQCM:RSLS)</v>
      </c>
    </row>
    <row r="1361" spans="1:8" x14ac:dyDescent="0.45">
      <c r="A1361" t="str">
        <v>Hanmi Financial Corporation (NASDAQGS:HAFC)</v>
      </c>
      <c r="B1361" t="str">
        <v>Chevron Corporation (NYSE:CVX)</v>
      </c>
      <c r="C1361" t="str">
        <v>Alpha Star Acquisition Corporation (NASDAQGM:ALSA)</v>
      </c>
      <c r="D1361" t="str">
        <v>Ford Motor Company (NYSE:F)</v>
      </c>
      <c r="E1361" t="str">
        <v>Meritage Homes Corporation (NYSE:MTH)</v>
      </c>
      <c r="G1361" t="str">
        <v>Smartsheet Inc. (NYSE:SMAR)</v>
      </c>
      <c r="H1361" t="str">
        <v>Resources Connection, Inc. (NASDAQGS:RGP)</v>
      </c>
    </row>
    <row r="1362" spans="1:8" x14ac:dyDescent="0.45">
      <c r="A1362" t="str">
        <v>Harley-Davidson, Inc. (NYSE:HOG)</v>
      </c>
      <c r="B1362" t="str">
        <v>Chicago Atlantic BDC, Inc. (NASDAQGM:LIEN)</v>
      </c>
      <c r="C1362" t="str">
        <v>Alpha Teknova, Inc. (NASDAQGM:TKNO)</v>
      </c>
      <c r="D1362" t="str">
        <v>Forrester Research, Inc. (NASDAQGS:FORR)</v>
      </c>
      <c r="E1362" t="str">
        <v>MicroStrategy Incorporated (NASDAQGS:MSTR)</v>
      </c>
      <c r="G1362" t="str">
        <v>Sonoco Products Company (NYSE:SON)</v>
      </c>
      <c r="H1362" t="str">
        <v>Restaurant Brands International Inc. (NYSE:QSR)</v>
      </c>
    </row>
    <row r="1363" spans="1:8" x14ac:dyDescent="0.45">
      <c r="A1363" t="str">
        <v>Harmony Biosciences Holdings, Inc. (NASDAQGM:HRMY)</v>
      </c>
      <c r="B1363" t="str">
        <v>Chubb Limited (NYSE:CB)</v>
      </c>
      <c r="C1363" t="str">
        <v>American Well Corporation (NYSE:AMWL)</v>
      </c>
      <c r="D1363" t="str">
        <v>Fortive Corporation (NYSE:FTV)</v>
      </c>
      <c r="E1363" t="str">
        <v>MINISO Group Holding Limited (NYSE:MNSO)</v>
      </c>
      <c r="G1363" t="str">
        <v>Sound Financial Bancorp, Inc. (NASDAQCM:SFBC)</v>
      </c>
      <c r="H1363" t="str">
        <v>Roivant Sciences Ltd. (NASDAQGS:ROIV)</v>
      </c>
    </row>
    <row r="1364" spans="1:8" x14ac:dyDescent="0.45">
      <c r="A1364" t="str">
        <v>HCI Group, Inc. (NYSE:HCI)</v>
      </c>
      <c r="B1364" t="str">
        <v>Church &amp; Dwight Co., Inc. (NYSE:CHD)</v>
      </c>
      <c r="C1364" t="str">
        <v>America's Car-Mart, Inc. (NASDAQGS:CRMT)</v>
      </c>
      <c r="D1364" t="str">
        <v>Forum Energy Technologies, Inc. (NYSE:FET)</v>
      </c>
      <c r="E1364" t="str">
        <v>Nabors Energy Transition Corp. II (NASDAQGM:NETD)</v>
      </c>
      <c r="G1364" t="str">
        <v>Southern Missouri Bancorp, Inc. (NASDAQGM:SMBC)</v>
      </c>
      <c r="H1364" t="str">
        <v>RxSight, Inc. (NASDAQGM:RXST)</v>
      </c>
    </row>
    <row r="1365" spans="1:8" x14ac:dyDescent="0.45">
      <c r="A1365" t="str">
        <v>HEICO Corporation (NYSE:HEI)</v>
      </c>
      <c r="B1365" t="str">
        <v>CI&amp;T Inc. (NYSE:CINT)</v>
      </c>
      <c r="C1365" t="str">
        <v>AngioDynamics, Inc. (NASDAQGS:ANGO)</v>
      </c>
      <c r="D1365" t="str">
        <v>Four Corners Property Trust, Inc. (NYSE:FCPT)</v>
      </c>
      <c r="E1365" t="str">
        <v>OFS Capital Corporation (NASDAQGS:OFS)</v>
      </c>
      <c r="G1365" t="str">
        <v>Southside Bancshares, Inc. (NYSE:SBSI)</v>
      </c>
      <c r="H1365" t="str">
        <v>Saba Capital Income &amp; Opportunities Fund (NYSE:BRW)</v>
      </c>
    </row>
    <row r="1366" spans="1:8" x14ac:dyDescent="0.45">
      <c r="A1366" t="str">
        <v>Helmerich &amp; Payne, Inc. (NYSE:HP)</v>
      </c>
      <c r="B1366" t="str">
        <v>Ciena Corporation (NYSE:CIEN)</v>
      </c>
      <c r="C1366" t="str">
        <v>Ascendis Pharma A/S (NASDAQGS:ASND)</v>
      </c>
      <c r="D1366" t="str">
        <v>Fox Factory Holding Corp. (NASDAQGS:FOXF)</v>
      </c>
      <c r="E1366" t="str">
        <v>Patria Investments Limited (NASDAQGS:PAX)</v>
      </c>
      <c r="G1366" t="str">
        <v>SpartanNash Company (NASDAQGS:SPTN)</v>
      </c>
      <c r="H1366" t="str">
        <v>Sabine Royalty Trust (NYSE:SBR)</v>
      </c>
    </row>
    <row r="1367" spans="1:8" x14ac:dyDescent="0.45">
      <c r="A1367" t="str">
        <v>Herc Holdings Inc. (NYSE:HRI)</v>
      </c>
      <c r="B1367" t="str">
        <v>Cimpress plc (NASDAQGS:CMPR)</v>
      </c>
      <c r="C1367" t="str">
        <v>Atlantic Union Bankshares Corporation (NYSE:AUB)</v>
      </c>
      <c r="D1367" t="str">
        <v>Foxx Development Holdings Inc. (NASDAQCM:FOXX)</v>
      </c>
      <c r="E1367" t="str">
        <v>PennyMac Financial Services, Inc. (NYSE:PFSI)</v>
      </c>
      <c r="G1367" t="str">
        <v>Spire Inc. (NYSE:SR)</v>
      </c>
      <c r="H1367" t="str">
        <v>Scienture Holdings, Inc. (NASDAQCM:SCNX)</v>
      </c>
    </row>
    <row r="1368" spans="1:8" x14ac:dyDescent="0.45">
      <c r="A1368" t="str">
        <v>Hess Corporation (NYSE:HES)</v>
      </c>
      <c r="B1368" t="str">
        <v>Citizens &amp; Northern Corporation (NASDAQCM:CZNC)</v>
      </c>
      <c r="C1368" t="str">
        <v>AvePoint, Inc. (NASDAQGS:AVPT)</v>
      </c>
      <c r="D1368" t="str">
        <v>Franklin BSP Realty Trust, Inc. (NYSE:FBRT)</v>
      </c>
      <c r="E1368" t="str">
        <v>PennyMac Mortgage Investment Trust (NYSE:PMT)</v>
      </c>
      <c r="G1368" t="str">
        <v>Steel Connect, Inc. (NASDAQCM:STCN)</v>
      </c>
      <c r="H1368" t="str">
        <v>Semrush Holdings, Inc. (NYSE:SEMR)</v>
      </c>
    </row>
    <row r="1369" spans="1:8" x14ac:dyDescent="0.45">
      <c r="A1369" t="str">
        <v>Hess Midstream LP (NYSE:HESM)</v>
      </c>
      <c r="B1369" t="str">
        <v>Citizens Financial Services, Inc. (NASDAQCM:CZFS)</v>
      </c>
      <c r="C1369" t="str">
        <v>Bakkt Holdings, Inc. (NYSE:BKKT)</v>
      </c>
      <c r="D1369" t="str">
        <v>Franklin Electric Co., Inc. (NASDAQGS:FELE)</v>
      </c>
      <c r="E1369" t="str">
        <v>Primis Financial Corp. (NASDAQGM:FRST)</v>
      </c>
      <c r="G1369" t="str">
        <v>Stryker Corporation (NYSE:SYK)</v>
      </c>
      <c r="H1369" t="str">
        <v>SentinelOne, Inc. (NYSE:S)</v>
      </c>
    </row>
    <row r="1370" spans="1:8" x14ac:dyDescent="0.45">
      <c r="A1370" t="str">
        <v>HF Sinclair Corporation (NYSE:DINO)</v>
      </c>
      <c r="B1370" t="str">
        <v>Civeo Corporation (NYSE:CVEO)</v>
      </c>
      <c r="C1370" t="str">
        <v>BankUnited, Inc. (NYSE:BKU)</v>
      </c>
      <c r="D1370" t="str">
        <v>Franklin Financial Services Corporation (NASDAQCM:FRAF)</v>
      </c>
      <c r="E1370" t="str">
        <v>REGENXBIO Inc. (NASDAQGS:RGNX)</v>
      </c>
      <c r="G1370" t="str">
        <v>Surmodics, Inc. (NASDAQGS:SRDX)</v>
      </c>
      <c r="H1370" t="str">
        <v>Seven Hills Realty Trust (NASDAQCM:SEVN)</v>
      </c>
    </row>
    <row r="1371" spans="1:8" x14ac:dyDescent="0.45">
      <c r="A1371" t="str">
        <v>Hilton Worldwide Holdings Inc. (NYSE:HLT)</v>
      </c>
      <c r="B1371" t="str">
        <v>Civista Bancshares, Inc. (NASDAQCM:CIVB)</v>
      </c>
      <c r="C1371" t="str">
        <v>Banner Corporation (NASDAQGS:BANR)</v>
      </c>
      <c r="D1371" t="str">
        <v>Franklin Resources, Inc. (NYSE:BEN)</v>
      </c>
      <c r="E1371" t="str">
        <v>Rithm Capital Corp. (NYSE:RITM)</v>
      </c>
      <c r="G1371" t="str">
        <v>Sweetgreen, Inc. (NYSE:SG)</v>
      </c>
      <c r="H1371" t="str">
        <v>Simon Property Group, Inc. (NYSE:SPG)</v>
      </c>
    </row>
    <row r="1372" spans="1:8" x14ac:dyDescent="0.45">
      <c r="A1372" t="str">
        <v>Hims &amp; Hers Health, Inc. (NYSE:HIMS)</v>
      </c>
      <c r="B1372" t="str">
        <v>Climb Global Solutions, Inc. (NASDAQGM:CLMB)</v>
      </c>
      <c r="C1372" t="str">
        <v>Beyond Meat, Inc. (NASDAQGS:BYND)</v>
      </c>
      <c r="D1372" t="str">
        <v>Freeport-McMoRan Inc. (NYSE:FCX)</v>
      </c>
      <c r="E1372" t="str">
        <v>Sable Offshore Corp. (NYSE:SOC)</v>
      </c>
      <c r="G1372" t="str">
        <v>Symbotic Inc. (NASDAQGM:SYM)</v>
      </c>
      <c r="H1372" t="str">
        <v>Singular Genomics Systems, Inc. (NASDAQCM:OMIC)</v>
      </c>
    </row>
    <row r="1373" spans="1:8" x14ac:dyDescent="0.45">
      <c r="A1373" t="str">
        <v>Home Federal Bancorp, Inc. of Louisiana (NASDAQCM:HFBL)</v>
      </c>
      <c r="B1373" t="str">
        <v>Clipper Realty Inc. (NYSE:CLPR)</v>
      </c>
      <c r="C1373" t="str">
        <v>BioAge Labs, Inc. (NASDAQGS:BIOA)</v>
      </c>
      <c r="D1373" t="str">
        <v>Frontline plc (NYSE:FRO)</v>
      </c>
      <c r="E1373" t="str">
        <v>Simpson Manufacturing Co., Inc. (NYSE:SSD)</v>
      </c>
      <c r="G1373" t="str">
        <v>Tactile Systems Technology, Inc. (NASDAQGM:TCMD)</v>
      </c>
      <c r="H1373" t="str">
        <v>SiTime Corporation (NASDAQGM:SITM)</v>
      </c>
    </row>
    <row r="1374" spans="1:8" x14ac:dyDescent="0.45">
      <c r="A1374" t="str">
        <v>Hovnanian Enterprises, Inc. (NYSE:HOV)</v>
      </c>
      <c r="B1374" t="str">
        <v>CNH Industrial N.V. (NYSE:CNH)</v>
      </c>
      <c r="C1374" t="str">
        <v>BlackRock Enhanced International Dividend Trust (NYSE:BGY)</v>
      </c>
      <c r="D1374" t="str">
        <v>FS KKR Capital Corp. (NYSE:FSK)</v>
      </c>
      <c r="E1374" t="str">
        <v>Southern States Bancshares, Inc. (NASDAQGS:SSBK)</v>
      </c>
      <c r="G1374" t="str">
        <v>Talen Energy Corporation (NASDAQGS:TLN)</v>
      </c>
      <c r="H1374" t="str">
        <v>Smith Douglas Homes Corp. (NYSE:SDHC)</v>
      </c>
    </row>
    <row r="1375" spans="1:8" x14ac:dyDescent="0.45">
      <c r="A1375" t="str">
        <v>Hub Group, Inc. (NASDAQGS:HUBG)</v>
      </c>
      <c r="B1375" t="str">
        <v>Cognex Corporation (NASDAQGS:CGNX)</v>
      </c>
      <c r="C1375" t="str">
        <v>BlackRock MuniAssets Fund, Inc. (NYSE:MUA)</v>
      </c>
      <c r="D1375" t="str">
        <v>FutureFuel Corp. (NYSE:FF)</v>
      </c>
      <c r="E1375" t="str">
        <v>Stronghold Digital Mining, Inc. (NASDAQGM:SDIG)</v>
      </c>
      <c r="G1375" t="str">
        <v>Tapestry, Inc. (NYSE:TPR)</v>
      </c>
      <c r="H1375" t="str">
        <v>SoFi Technologies, Inc. (NASDAQGS:SOFI)</v>
      </c>
    </row>
    <row r="1376" spans="1:8" x14ac:dyDescent="0.45">
      <c r="A1376" t="str">
        <v>IBEX Limited (NASDAQGM:IBEX)</v>
      </c>
      <c r="B1376" t="str">
        <v>Cohen &amp; Steers Quality Income Realty Fund, Inc. (NYSE:RQI)</v>
      </c>
      <c r="C1376" t="str">
        <v>Blueprint Medicines Corporation (NASDAQGS:BPMC)</v>
      </c>
      <c r="D1376" t="str">
        <v>FVCBankcorp, Inc. (NASDAQCM:FVCB)</v>
      </c>
      <c r="E1376" t="str">
        <v>Sunlands Technology Group (NYSE:STG)</v>
      </c>
      <c r="G1376" t="str">
        <v>TaskUs, Inc. (NASDAQGS:TASK)</v>
      </c>
      <c r="H1376" t="str">
        <v>Sohu.com Limited (NASDAQGS:SOHU)</v>
      </c>
    </row>
    <row r="1377" spans="1:8" x14ac:dyDescent="0.45">
      <c r="A1377" t="str">
        <v>Ibotta, Inc. (NYSE:IBTA)</v>
      </c>
      <c r="B1377" t="str">
        <v>Collegium Pharmaceutical, Inc. (NASDAQGS:COLL)</v>
      </c>
      <c r="C1377" t="str">
        <v>BNY Mellon Strategic Municipals, Inc. (NYSE:LEO)</v>
      </c>
      <c r="D1377" t="str">
        <v>Gatos Silver, Inc. (NYSE:GATO)</v>
      </c>
      <c r="E1377" t="str">
        <v>Synergy CHC Corp. (NASDAQGM:SNYR)</v>
      </c>
      <c r="G1377" t="str">
        <v>Team, Inc. (NYSE:TISI)</v>
      </c>
      <c r="H1377" t="str">
        <v>SpringWorks Therapeutics, Inc. (NASDAQGS:SWTX)</v>
      </c>
    </row>
    <row r="1378" spans="1:8" x14ac:dyDescent="0.45">
      <c r="A1378" t="str">
        <v>IDACORP, Inc. (NYSE:IDA)</v>
      </c>
      <c r="B1378" t="str">
        <v>Columbia Banking System, Inc. (NASDAQGS:COLB)</v>
      </c>
      <c r="C1378" t="str">
        <v>BrightSpire Capital, Inc. (NYSE:BRSP)</v>
      </c>
      <c r="D1378" t="str">
        <v>GCM Grosvenor Inc. (NASDAQGM:GCMG)</v>
      </c>
      <c r="E1378" t="str">
        <v>Take-Two Interactive Software, Inc. (NASDAQGS:TTWO)</v>
      </c>
      <c r="G1378" t="str">
        <v>TechTarget, Inc. (NASDAQGM:TTGT)</v>
      </c>
      <c r="H1378" t="str">
        <v>StepStone Group Inc. (NASDAQGS:STEP)</v>
      </c>
    </row>
    <row r="1379" spans="1:8" x14ac:dyDescent="0.45">
      <c r="A1379" t="str">
        <v>Illinois Tool Works Inc. (NYSE:ITW)</v>
      </c>
      <c r="B1379" t="str">
        <v>Columbus McKinnon Corporation (NASDAQGS:CMCO)</v>
      </c>
      <c r="C1379" t="str">
        <v>C3.ai, Inc. (NYSE:AI)</v>
      </c>
      <c r="D1379" t="str">
        <v>GDS Holdings Limited (NASDAQGM:GDS)</v>
      </c>
      <c r="E1379" t="str">
        <v>The AES Corporation (NYSE:AES)</v>
      </c>
      <c r="G1379" t="str">
        <v>Teleflex Incorporated (NYSE:TFX)</v>
      </c>
      <c r="H1379" t="str">
        <v>Studio City International Holdings Limited (NYSE:MSC)</v>
      </c>
    </row>
    <row r="1380" spans="1:8" x14ac:dyDescent="0.45">
      <c r="A1380" t="str">
        <v>Innodata Inc. (NASDAQGM:INOD)</v>
      </c>
      <c r="B1380" t="str">
        <v>Commercial Metals Company (NYSE:CMC)</v>
      </c>
      <c r="C1380" t="str">
        <v>Calamos Global Dynamic Income Fund (NASDAQGS:CHW)</v>
      </c>
      <c r="D1380" t="str">
        <v>Genuine Parts Company (NYSE:GPC)</v>
      </c>
      <c r="E1380" t="str">
        <v>The Duckhorn Portfolio, Inc. (NYSE:NAPA)</v>
      </c>
      <c r="G1380" t="str">
        <v>Teradyne, Inc. (NASDAQGS:TER)</v>
      </c>
      <c r="H1380" t="str">
        <v>Super Micro Computer, Inc. (NASDAQGS:SMCI)</v>
      </c>
    </row>
    <row r="1381" spans="1:8" x14ac:dyDescent="0.45">
      <c r="A1381" t="str">
        <v>Innovative Solutions and Support, Inc. (NASDAQGS:ISSC)</v>
      </c>
      <c r="B1381" t="str">
        <v>Community West Bancshares (NASDAQCM:CWBC)</v>
      </c>
      <c r="C1381" t="str">
        <v>Calamos Global Total Return Fund (NASDAQGS:CGO)</v>
      </c>
      <c r="D1381" t="str">
        <v>GeoPark Limited (NYSE:GPRK)</v>
      </c>
      <c r="E1381" t="str">
        <v>Third Coast Bancshares, Inc. (NASDAQGS:TCBX)</v>
      </c>
      <c r="G1381" t="str">
        <v>Tesla, Inc. (NASDAQGS:TSLA)</v>
      </c>
      <c r="H1381" t="str">
        <v>Surgery Partners, Inc. (NASDAQGS:SGRY)</v>
      </c>
    </row>
    <row r="1382" spans="1:8" x14ac:dyDescent="0.45">
      <c r="A1382" t="str">
        <v>Inspire Medical Systems, Inc. (NYSE:INSP)</v>
      </c>
      <c r="B1382" t="str">
        <v>Commvault Systems, Inc. (NASDAQGS:CVLT)</v>
      </c>
      <c r="C1382" t="str">
        <v>Calamos Strategic Total Return Fund (NASDAQGS:CSQ)</v>
      </c>
      <c r="D1382" t="str">
        <v>Gibraltar Industries, Inc. (NASDAQGS:ROCK)</v>
      </c>
      <c r="E1382" t="str">
        <v>Tutor Perini Corporation (NYSE:TPC)</v>
      </c>
      <c r="G1382" t="str">
        <v>The Baldwin Insurance Group, Inc. (NASDAQGS:BWIN)</v>
      </c>
      <c r="H1382" t="str">
        <v>Tarsus Pharmaceuticals, Inc. (NASDAQGS:TARS)</v>
      </c>
    </row>
    <row r="1383" spans="1:8" x14ac:dyDescent="0.45">
      <c r="A1383" t="str">
        <v>Installed Building Products, Inc. (NYSE:IBP)</v>
      </c>
      <c r="B1383" t="str">
        <v>comScore, Inc. (NASDAQGS:SCOR)</v>
      </c>
      <c r="C1383" t="str">
        <v>Carter Bankshares, Inc. (NASDAQGS:CARE)</v>
      </c>
      <c r="D1383" t="str">
        <v>Gilat Satellite Networks Ltd. (NASDAQGS:GILT)</v>
      </c>
      <c r="E1383" t="str">
        <v>UP Fintech Holding Limited (NASDAQGS:TIGR)</v>
      </c>
      <c r="G1383" t="str">
        <v>The Bank of N.T. Butterfield &amp; Son Limited (NYSE:NTB)</v>
      </c>
      <c r="H1383" t="str">
        <v>Templeton Emerging Markets Income Fund (NYSE:TEI)</v>
      </c>
    </row>
    <row r="1384" spans="1:8" x14ac:dyDescent="0.45">
      <c r="A1384" t="str">
        <v>Intuit Inc. (NASDAQGS:INTU)</v>
      </c>
      <c r="B1384" t="str">
        <v>Concentra Group Holdings Parent, Inc. (NYSE:CON)</v>
      </c>
      <c r="C1384" t="str">
        <v>Catalent, Inc. (NYSE:CTLT)</v>
      </c>
      <c r="D1384" t="str">
        <v>Ginkgo Bioworks Holdings, Inc. (NYSE:DNA)</v>
      </c>
      <c r="E1384" t="str">
        <v>Visteon Corporation (NASDAQGS:VC)</v>
      </c>
      <c r="G1384" t="str">
        <v>The Estée Lauder Companies Inc. (NYSE:EL)</v>
      </c>
      <c r="H1384" t="str">
        <v>Texas Capital Bancshares, Inc. (NASDAQGS:TCBI)</v>
      </c>
    </row>
    <row r="1385" spans="1:8" x14ac:dyDescent="0.45">
      <c r="A1385" t="str">
        <v>Invesco QQQ Trust, Series 1 (NASDAQGM:QQQ)</v>
      </c>
      <c r="B1385" t="str">
        <v>ConocoPhillips (NYSE:COP)</v>
      </c>
      <c r="C1385" t="str">
        <v>Centessa Pharmaceuticals plc (NASDAQGS:CNTA)</v>
      </c>
      <c r="D1385" t="str">
        <v>Glacier Bancorp, Inc. (NYSE:GBCI)</v>
      </c>
      <c r="E1385" t="str">
        <v>VOXX International Corporation (NASDAQGS:VOXX)</v>
      </c>
      <c r="G1385" t="str">
        <v>The First Bancshares, Inc. (NYSE:FBMS)</v>
      </c>
      <c r="H1385" t="str">
        <v>Textron Inc. (NYSE:TXT)</v>
      </c>
    </row>
    <row r="1386" spans="1:8" x14ac:dyDescent="0.45">
      <c r="A1386" t="str">
        <v>iShares Trust - iShares Morningstar Mid-Cap Value ETF (NASDAQGM:IMCV)</v>
      </c>
      <c r="B1386" t="str">
        <v>Construction Partners, Inc. (NASDAQGS:ROAD)</v>
      </c>
      <c r="C1386" t="str">
        <v>Chimera Investment Corporation (NYSE:CIM)</v>
      </c>
      <c r="D1386" t="str">
        <v>Gladstone Land Corporation (NASDAQGM:LAND)</v>
      </c>
      <c r="E1386" t="str">
        <v>XPEL, Inc. (NASDAQCM:XPEL)</v>
      </c>
      <c r="G1386" t="str">
        <v>The Goodyear Tire &amp; Rubber Company (NASDAQGS:GT)</v>
      </c>
      <c r="H1386" t="str">
        <v>The Bank of New York Mellon Corporation (NYSE:BK)</v>
      </c>
    </row>
    <row r="1387" spans="1:8" x14ac:dyDescent="0.45">
      <c r="A1387" t="str">
        <v>J.Jill, Inc. (NYSE:JILL)</v>
      </c>
      <c r="B1387" t="str">
        <v>Corteva, Inc. (NYSE:CTVA)</v>
      </c>
      <c r="C1387" t="str">
        <v>Claros Mortgage Trust, Inc. (NYSE:CMTG)</v>
      </c>
      <c r="D1387" t="str">
        <v>Global Business Travel Group, Inc. (NYSE:GBTG)</v>
      </c>
      <c r="E1387" t="str">
        <v>Zevra Therapeutics, Inc. (NASDAQGS:ZVRA)</v>
      </c>
      <c r="G1387" t="str">
        <v>The Hain Celestial Group, Inc. (NASDAQGS:HAIN)</v>
      </c>
      <c r="H1387" t="str">
        <v>The Carlyle Group Inc. (NASDAQGS:CG)</v>
      </c>
    </row>
    <row r="1388" spans="1:8" x14ac:dyDescent="0.45">
      <c r="A1388" t="str">
        <v>Jabil Inc. (NYSE:JBL)</v>
      </c>
      <c r="B1388" t="str">
        <v>CorVel Corporation (NASDAQGS:CRVL)</v>
      </c>
      <c r="C1388" t="str">
        <v>Coda Octopus Group, Inc. (NASDAQCM:CODA)</v>
      </c>
      <c r="D1388" t="str">
        <v>Global Indemnity Group, LLC (NYSE:GBLI)</v>
      </c>
      <c r="E1388" t="str">
        <v>Abeona Therapeutics Inc. (NASDAQCM:ABEO)</v>
      </c>
      <c r="G1388" t="str">
        <v>The Kraft Heinz Company (NASDAQGS:KHC)</v>
      </c>
      <c r="H1388" t="str">
        <v>The China Fund, Inc. (NYSE:CHN)</v>
      </c>
    </row>
    <row r="1389" spans="1:8" x14ac:dyDescent="0.45">
      <c r="A1389" t="str">
        <v>Janus Henderson Group plc (NYSE:JHG)</v>
      </c>
      <c r="B1389" t="str">
        <v>Coupang, Inc. (NYSE:CPNG)</v>
      </c>
      <c r="C1389" t="str">
        <v>Color Star Technology Co., Ltd. (NASDAQCM:ADD)</v>
      </c>
      <c r="D1389" t="str">
        <v>Global Water Resources, Inc. (NASDAQGM:GWRS)</v>
      </c>
      <c r="E1389" t="str">
        <v>Arcadium Lithium plc (NYSE:ALTM)</v>
      </c>
      <c r="G1389" t="str">
        <v>The Kroger Co. (NYSE:KR)</v>
      </c>
      <c r="H1389" t="str">
        <v>The First Bancorp, Inc. (NASDAQGS:FNLC)</v>
      </c>
    </row>
    <row r="1390" spans="1:8" x14ac:dyDescent="0.45">
      <c r="A1390" t="str">
        <v>John B. Sanfilippo &amp; Son, Inc. (NASDAQGS:JBSS)</v>
      </c>
      <c r="B1390" t="str">
        <v>Cousins Properties Incorporated (NYSE:CUZ)</v>
      </c>
      <c r="C1390" t="str">
        <v>Community Financial System, Inc. (NYSE:CBU)</v>
      </c>
      <c r="D1390" t="str">
        <v>Global-E Online Ltd. (NASDAQGS:GLBE)</v>
      </c>
      <c r="E1390" t="str">
        <v>Banco Latinoamericano de Comercio Exterior, S. A. (NYSE:BLX)</v>
      </c>
      <c r="G1390" t="str">
        <v>The Pennant Group, Inc. (NASDAQGS:PNTG)</v>
      </c>
      <c r="H1390" t="str">
        <v>The Gabelli Dividend &amp; Income Trust (NYSE:GDV)</v>
      </c>
    </row>
    <row r="1391" spans="1:8" x14ac:dyDescent="0.45">
      <c r="A1391" t="str">
        <v>John Bean Technologies Corporation (NYSE:JBT)</v>
      </c>
      <c r="B1391" t="str">
        <v>Crawford &amp; Company (NYSE:CRD.B)</v>
      </c>
      <c r="C1391" t="str">
        <v>CRA International, Inc. (NASDAQGS:CRAI)</v>
      </c>
      <c r="D1391" t="str">
        <v>Globant S.A. (NYSE:GLOB)</v>
      </c>
      <c r="E1391" t="str">
        <v>Bankwell Financial Group, Inc. (NASDAQGM:BWFG)</v>
      </c>
      <c r="G1391" t="str">
        <v>The Scotts Miracle-Gro Company (NYSE:SMG)</v>
      </c>
      <c r="H1391" t="str">
        <v>The New America High Income Fund Inc. (NYSE:HYB)</v>
      </c>
    </row>
    <row r="1392" spans="1:8" x14ac:dyDescent="0.45">
      <c r="A1392" t="str">
        <v>John Hancock Financial Opportunities Fund (NYSE:BTO)</v>
      </c>
      <c r="B1392" t="str">
        <v>Crescent Energy Company (NYSE:CRGY)</v>
      </c>
      <c r="C1392" t="str">
        <v>Credicorp Ltd. (NYSE:BAP)</v>
      </c>
      <c r="D1392" t="str">
        <v>Globe Life Inc. (NYSE:GL)</v>
      </c>
      <c r="E1392" t="str">
        <v>Blackstone Secured Lending Fund (NYSE:BXSL)</v>
      </c>
      <c r="G1392" t="str">
        <v>The Southern Company (NYSE:SO)</v>
      </c>
      <c r="H1392" t="str">
        <v>Thryv Holdings, Inc. (NASDAQCM:THRY)</v>
      </c>
    </row>
    <row r="1393" spans="1:8" x14ac:dyDescent="0.45">
      <c r="A1393" t="str">
        <v>John Hancock Income Securities Trust (NYSE:JHS)</v>
      </c>
      <c r="B1393" t="str">
        <v>CRH plc (NYSE:CRH)</v>
      </c>
      <c r="C1393" t="str">
        <v>CVRx, Inc. (NASDAQGS:CVRX)</v>
      </c>
      <c r="D1393" t="str">
        <v>Gogo Inc. (NASDAQGS:GOGO)</v>
      </c>
      <c r="E1393" t="str">
        <v>Bloom Energy Corporation (NYSE:BE)</v>
      </c>
      <c r="G1393" t="str">
        <v>The Travelers Companies, Inc. (NYSE:TRV)</v>
      </c>
      <c r="H1393" t="str">
        <v>Titan Machinery Inc. (NASDAQGS:TITN)</v>
      </c>
    </row>
    <row r="1394" spans="1:8" x14ac:dyDescent="0.45">
      <c r="A1394" t="str">
        <v>John Hancock Preferred Income Fund III (NYSE:HPS)</v>
      </c>
      <c r="B1394" t="str">
        <v>CSG Systems International, Inc. (NASDAQGS:CSGS)</v>
      </c>
      <c r="C1394" t="str">
        <v>Daily Journal Corporation (NASDAQCM:DJCO)</v>
      </c>
      <c r="D1394" t="str">
        <v>GoHealth, Inc. (NASDAQCM:GOCO)</v>
      </c>
      <c r="E1394" t="str">
        <v>CASI Pharmaceuticals, Inc. (NASDAQCM:CASI)</v>
      </c>
      <c r="G1394" t="str">
        <v>Tortoise Pipeline &amp; Energy Fund, Inc. (NYSE:TTP)</v>
      </c>
      <c r="H1394" t="str">
        <v>TowneBank (NASDAQGS:TOWN)</v>
      </c>
    </row>
    <row r="1395" spans="1:8" x14ac:dyDescent="0.45">
      <c r="A1395" t="str">
        <v>John Hancock Premium Dividend Fund (NYSE:PDT)</v>
      </c>
      <c r="B1395" t="str">
        <v>CSLM Acquisition Corp. (NASDAQCM:CSLM)</v>
      </c>
      <c r="C1395" t="str">
        <v>Day One Biopharmaceuticals, Inc. (NASDAQGS:DAWN)</v>
      </c>
      <c r="D1395" t="str">
        <v>Golden Entertainment, Inc. (NASDAQGM:GDEN)</v>
      </c>
      <c r="E1395" t="str">
        <v>Century Communities, Inc. (NYSE:CCS)</v>
      </c>
      <c r="G1395" t="str">
        <v>Tredegar Corporation (NYSE:TG)</v>
      </c>
      <c r="H1395" t="str">
        <v>Travere Therapeutics, Inc. (NASDAQGM:TVTX)</v>
      </c>
    </row>
    <row r="1396" spans="1:8" x14ac:dyDescent="0.45">
      <c r="A1396" t="str">
        <v>John Hancock Tax-Advantaged Dividend Income Fund (NYSE:HTD)</v>
      </c>
      <c r="B1396" t="str">
        <v>CSW Industrials, Inc. (NASDAQGS:CSWI)</v>
      </c>
      <c r="C1396" t="str">
        <v>Delcath Systems, Inc. (NASDAQCM:DCTH)</v>
      </c>
      <c r="D1396" t="str">
        <v>Graco Inc. (NYSE:GGG)</v>
      </c>
      <c r="E1396" t="str">
        <v>Dime Community Bancshares, Inc. (NASDAQGS:DCOM)</v>
      </c>
      <c r="G1396" t="str">
        <v>Triumph Group, Inc. (NYSE:TGI)</v>
      </c>
      <c r="H1396" t="str">
        <v>Treace Medical Concepts, Inc. (NASDAQGS:TMCI)</v>
      </c>
    </row>
    <row r="1397" spans="1:8" x14ac:dyDescent="0.45">
      <c r="A1397" t="str">
        <v>JPMorgan Chase &amp; Co. (NYSE:JPM)</v>
      </c>
      <c r="B1397" t="str">
        <v>CTS Corporation (NYSE:CTS)</v>
      </c>
      <c r="C1397" t="str">
        <v>Diamond Hill Investment Group, Inc. (NASDAQGS:DHIL)</v>
      </c>
      <c r="D1397" t="str">
        <v>Graphic Packaging Holding Company (NYSE:GPK)</v>
      </c>
      <c r="E1397" t="str">
        <v>DP Cap Acquisition Corp I (NASDAQCM:DPCS)</v>
      </c>
      <c r="G1397" t="str">
        <v>TruBridge, Inc. (NASDAQGS:TBRG)</v>
      </c>
      <c r="H1397" t="str">
        <v>TriCo Bancshares (NASDAQGS:TCBK)</v>
      </c>
    </row>
    <row r="1398" spans="1:8" x14ac:dyDescent="0.45">
      <c r="A1398" t="str">
        <v>KBR, Inc. (NYSE:KBR)</v>
      </c>
      <c r="B1398" t="str">
        <v>CubeSmart (NYSE:CUBE)</v>
      </c>
      <c r="C1398" t="str">
        <v>Dynex Capital, Inc. (NYSE:DX)</v>
      </c>
      <c r="D1398" t="str">
        <v>Grid Dynamics Holdings, Inc. (NASDAQCM:GDYN)</v>
      </c>
      <c r="E1398" t="str">
        <v>FinWise Bancorp (NASDAQGM:FINW)</v>
      </c>
      <c r="G1398" t="str">
        <v>Truist Financial Corporation (NYSE:TFC)</v>
      </c>
      <c r="H1398" t="str">
        <v>Twist Bioscience Corporation (NASDAQGS:TWST)</v>
      </c>
    </row>
    <row r="1399" spans="1:8" x14ac:dyDescent="0.45">
      <c r="A1399" t="str">
        <v>KE Holdings Inc. (NYSE:BEKE)</v>
      </c>
      <c r="B1399" t="str">
        <v>Cullen/Frost Bankers, Inc. (NYSE:CFR)</v>
      </c>
      <c r="C1399" t="str">
        <v>EchoStar Corporation (NASDAQGS:SATS)</v>
      </c>
      <c r="D1399" t="str">
        <v>Groupon, Inc. (NASDAQGS:GRPN)</v>
      </c>
      <c r="E1399" t="str">
        <v>FS Bancorp, Inc. (NASDAQCM:FSBW)</v>
      </c>
      <c r="G1399" t="str">
        <v>U.S. Bancorp (NYSE:USB)</v>
      </c>
      <c r="H1399" t="str">
        <v>UDR, Inc. (NYSE:UDR)</v>
      </c>
    </row>
    <row r="1400" spans="1:8" x14ac:dyDescent="0.45">
      <c r="A1400" t="str">
        <v>Kenvue Inc. (NYSE:KVUE)</v>
      </c>
      <c r="B1400" t="str">
        <v>Cummins Inc. (NYSE:CMI)</v>
      </c>
      <c r="C1400" t="str">
        <v>electroCore, Inc. (NASDAQCM:ECOR)</v>
      </c>
      <c r="D1400" t="str">
        <v>Guess?, Inc. (NYSE:GES)</v>
      </c>
      <c r="E1400" t="str">
        <v>Guild Holdings Company (NYSE:GHLD)</v>
      </c>
      <c r="G1400" t="str">
        <v>Udemy, Inc. (NASDAQGS:UDMY)</v>
      </c>
      <c r="H1400" t="str">
        <v>uniQure N.V. (NASDAQGS:QURE)</v>
      </c>
    </row>
    <row r="1401" spans="1:8" x14ac:dyDescent="0.45">
      <c r="A1401" t="str">
        <v>Keurig Dr Pepper Inc. (NASDAQGS:KDP)</v>
      </c>
      <c r="B1401" t="str">
        <v>CVR Partners, LP (NYSE:UAN)</v>
      </c>
      <c r="C1401" t="str">
        <v>Embecta Corp. (NASDAQGS:EMBC)</v>
      </c>
      <c r="D1401" t="str">
        <v>Gulfport Energy Corporation (NYSE:GPOR)</v>
      </c>
      <c r="E1401" t="str">
        <v>KALA BIO, Inc. (NASDAQCM:KALA)</v>
      </c>
      <c r="G1401" t="str">
        <v>Unifi, Inc. (NYSE:UFI)</v>
      </c>
      <c r="H1401" t="str">
        <v>United Community Banks, Inc. (NYSE:UCB)</v>
      </c>
    </row>
    <row r="1402" spans="1:8" x14ac:dyDescent="0.45">
      <c r="A1402" t="str">
        <v>Kinder Morgan, Inc. (NYSE:KMI)</v>
      </c>
      <c r="B1402" t="str">
        <v>Danaher Corporation (NYSE:DHR)</v>
      </c>
      <c r="C1402" t="str">
        <v>Energy Transfer LP (NYSE:ET)</v>
      </c>
      <c r="D1402" t="str">
        <v>H World Group Limited (NASDAQGS:HTHT)</v>
      </c>
      <c r="E1402" t="str">
        <v>KeyCorp (NYSE:KEY)</v>
      </c>
      <c r="G1402" t="str">
        <v>Union Bankshares, Inc. (NASDAQGM:UNB)</v>
      </c>
      <c r="H1402" t="str">
        <v>United Security Bancshares (NASDAQGS:UBFO)</v>
      </c>
    </row>
    <row r="1403" spans="1:8" x14ac:dyDescent="0.45">
      <c r="A1403" t="str">
        <v>KKR &amp; Co. Inc. (NYSE:KKR)</v>
      </c>
      <c r="B1403" t="str">
        <v>Dave &amp; Buster's Entertainment, Inc. (NASDAQGS:PLAY)</v>
      </c>
      <c r="C1403" t="str">
        <v>Envista Holdings Corporation (NYSE:NVST)</v>
      </c>
      <c r="D1403" t="str">
        <v>H&amp;E Equipment Services, Inc. (NASDAQGS:HEES)</v>
      </c>
      <c r="E1403" t="str">
        <v>Kezar Life Sciences, Inc. (NASDAQCM:KZR)</v>
      </c>
      <c r="G1403" t="str">
        <v>Unisys Corporation (NYSE:UIS)</v>
      </c>
      <c r="H1403" t="str">
        <v>Urban Edge Properties (NYSE:UE)</v>
      </c>
    </row>
    <row r="1404" spans="1:8" x14ac:dyDescent="0.45">
      <c r="A1404" t="str">
        <v>Knife River Corporation (NYSE:KNF)</v>
      </c>
      <c r="B1404" t="str">
        <v>Deere &amp; Company (NYSE:DE)</v>
      </c>
      <c r="C1404" t="str">
        <v>Equity Bancshares, Inc. (NYSE:EQBK)</v>
      </c>
      <c r="D1404" t="str">
        <v>H.B. Fuller Company (NYSE:FUL)</v>
      </c>
      <c r="E1404" t="str">
        <v>Knightscope, Inc. (NASDAQCM:KSCP)</v>
      </c>
      <c r="G1404" t="str">
        <v>United Natural Foods, Inc. (NYSE:UNFI)</v>
      </c>
      <c r="H1404" t="str">
        <v>Velocity Financial, Inc. (NYSE:VEL)</v>
      </c>
    </row>
    <row r="1405" spans="1:8" x14ac:dyDescent="0.45">
      <c r="A1405" t="str">
        <v>Kronos Worldwide, Inc. (NYSE:KRO)</v>
      </c>
      <c r="B1405" t="str">
        <v>Denny's Corporation (NASDAQCM:DENN)</v>
      </c>
      <c r="C1405" t="str">
        <v>Establishment Labs Holdings Inc. (NASDAQCM:ESTA)</v>
      </c>
      <c r="D1405" t="str">
        <v>Halliburton Company (NYSE:HAL)</v>
      </c>
      <c r="E1405" t="str">
        <v>Kura Oncology, Inc. (NASDAQGS:KURA)</v>
      </c>
      <c r="G1405" t="str">
        <v>United States Lime &amp; Minerals, Inc. (NASDAQGS:USLM)</v>
      </c>
      <c r="H1405" t="str">
        <v>Viatris Inc. (NASDAQGS:VTRS)</v>
      </c>
    </row>
    <row r="1406" spans="1:8" x14ac:dyDescent="0.45">
      <c r="A1406" t="str">
        <v>Krystal Biotech, Inc. (NASDAQGS:KRYS)</v>
      </c>
      <c r="B1406" t="str">
        <v>Dillard's, Inc. (NYSE:DDS)</v>
      </c>
      <c r="C1406" t="str">
        <v>Ethan Allen Interiors Inc. (NYSE:ETD)</v>
      </c>
      <c r="D1406" t="str">
        <v>Hanesbrands Inc. (NYSE:HBI)</v>
      </c>
      <c r="E1406" t="str">
        <v>LGI Homes, Inc. (NASDAQGS:LGIH)</v>
      </c>
      <c r="G1406" t="str">
        <v>United Therapeutics Corporation (NASDAQGS:UTHR)</v>
      </c>
      <c r="H1406" t="str">
        <v>Voyager Therapeutics, Inc. (NASDAQGS:VYGR)</v>
      </c>
    </row>
    <row r="1407" spans="1:8" x14ac:dyDescent="0.45">
      <c r="A1407" t="str">
        <v>Labcorp Holdings Inc. (NYSE:LH)</v>
      </c>
      <c r="B1407" t="str">
        <v>Distribution Solutions Group, Inc. (NASDAQGS:DSGR)</v>
      </c>
      <c r="C1407" t="str">
        <v>F.N.B. Corporation (NYSE:FNB)</v>
      </c>
      <c r="D1407" t="str">
        <v>Harley-Davidson, Inc. (NYSE:HOG)</v>
      </c>
      <c r="E1407" t="str">
        <v>Lincoln National Corporation (NYSE:LNC)</v>
      </c>
      <c r="G1407" t="str">
        <v>Universal Electronics Inc. (NASDAQGS:UEIC)</v>
      </c>
      <c r="H1407" t="str">
        <v>Webster Financial Corporation (NYSE:WBS)</v>
      </c>
    </row>
    <row r="1408" spans="1:8" x14ac:dyDescent="0.45">
      <c r="A1408" t="str">
        <v>Ladder Capital Corp (NYSE:LADR)</v>
      </c>
      <c r="B1408" t="str">
        <v>DNP Select Income Fund Inc. (NYSE:DNP)</v>
      </c>
      <c r="C1408" t="str">
        <v>FB Financial Corporation (NYSE:FBK)</v>
      </c>
      <c r="D1408" t="str">
        <v>Harmony Biosciences Holdings, Inc. (NASDAQGM:HRMY)</v>
      </c>
      <c r="E1408" t="str">
        <v>Precision Optics Corporation, Inc. (NASDAQCM:POCI)</v>
      </c>
      <c r="G1408" t="str">
        <v>Univest Financial Corporation (NASDAQGS:UVSP)</v>
      </c>
      <c r="H1408" t="str">
        <v>West Bancorporation, Inc. (NASDAQGS:WTBA)</v>
      </c>
    </row>
    <row r="1409" spans="1:8" x14ac:dyDescent="0.45">
      <c r="A1409" t="str">
        <v>Lamar Advertising Company (NASDAQGS:LAMR)</v>
      </c>
      <c r="B1409" t="str">
        <v>Dogness (International) Corporation (NASDAQCM:DOGZ)</v>
      </c>
      <c r="C1409" t="str">
        <v>Finance of America Companies Inc. (NYSE:FOA)</v>
      </c>
      <c r="D1409" t="str">
        <v>Harrow, Inc. (NASDAQGM:HROW)</v>
      </c>
      <c r="E1409" t="str">
        <v>SEACOR Marine Holdings Inc. (NYSE:SMHI)</v>
      </c>
      <c r="G1409" t="str">
        <v>Urban Outfitters, Inc. (NASDAQGS:URBN)</v>
      </c>
      <c r="H1409" t="str">
        <v>Western Alliance Bancorporation (NYSE:WAL)</v>
      </c>
    </row>
    <row r="1410" spans="1:8" x14ac:dyDescent="0.45">
      <c r="A1410" t="str">
        <v>Landstar System, Inc. (NASDAQGS:LSTR)</v>
      </c>
      <c r="B1410" t="str">
        <v>Dollar General Corporation (NYSE:DG)</v>
      </c>
      <c r="C1410" t="str">
        <v>First Community Corporation (NASDAQCM:FCCO)</v>
      </c>
      <c r="D1410" t="str">
        <v>Hasbro, Inc. (NASDAQGS:HAS)</v>
      </c>
      <c r="E1410" t="str">
        <v>SolarEdge Technologies, Inc. (NASDAQGS:SEDG)</v>
      </c>
      <c r="G1410" t="str">
        <v>Valhi, Inc. (NYSE:VHI)</v>
      </c>
      <c r="H1410" t="str">
        <v>Xerox Holdings Corporation (NASDAQGS:XRX)</v>
      </c>
    </row>
    <row r="1411" spans="1:8" x14ac:dyDescent="0.45">
      <c r="A1411" t="str">
        <v>Las Vegas Sands Corp. (NYSE:LVS)</v>
      </c>
      <c r="B1411" t="str">
        <v>Douglas Dynamics, Inc. (NYSE:PLOW)</v>
      </c>
      <c r="C1411" t="str">
        <v>First Mid Bancshares, Inc. (NASDAQGM:FMBH)</v>
      </c>
      <c r="D1411" t="str">
        <v>HCI Group, Inc. (NYSE:HCI)</v>
      </c>
      <c r="E1411" t="str">
        <v>The Chemours Company (NYSE:CC)</v>
      </c>
      <c r="G1411" t="str">
        <v>Veeco Instruments Inc. (NASDAQGS:VECO)</v>
      </c>
      <c r="H1411" t="str">
        <v>Y-mAbs Therapeutics, Inc. (NASDAQGS:YMAB)</v>
      </c>
    </row>
    <row r="1412" spans="1:8" x14ac:dyDescent="0.45">
      <c r="A1412" t="str">
        <v>La-Z-Boy Incorporated (NYSE:LZB)</v>
      </c>
      <c r="B1412" t="str">
        <v>Dow Inc. (NYSE:DOW)</v>
      </c>
      <c r="C1412" t="str">
        <v>Flaherty &amp; Crumrine Preferred Income Fund Inc. (NYSE:PFD)</v>
      </c>
      <c r="D1412" t="str">
        <v>Healthcare Realty Trust Incorporated (NYSE:HR)</v>
      </c>
      <c r="E1412" t="str">
        <v>Triumph Financial, Inc. (NASDAQGS:TFIN)</v>
      </c>
      <c r="G1412" t="str">
        <v>Verb Technology Company, Inc. (NASDAQCM:VERB)</v>
      </c>
      <c r="H1412" t="str">
        <v>Zai Lab Limited (NASDAQGM:ZLAB)</v>
      </c>
    </row>
    <row r="1413" spans="1:8" x14ac:dyDescent="0.45">
      <c r="A1413" t="str">
        <v>LendingClub Corporation (NYSE:LC)</v>
      </c>
      <c r="B1413" t="str">
        <v>DraftKings Inc. (NASDAQGS:DKNG)</v>
      </c>
      <c r="C1413" t="str">
        <v>Flaherty &amp; Crumrine Preferred Income Opportunity Fund Inc. (NYSE:PFO)</v>
      </c>
      <c r="D1413" t="str">
        <v>Heartland Express, Inc. (NASDAQGS:HTLD)</v>
      </c>
      <c r="E1413" t="str">
        <v>Universal Corporation (NYSE:UVV)</v>
      </c>
      <c r="G1413" t="str">
        <v>Verizon Communications Inc. (NYSE:VZ)</v>
      </c>
      <c r="H1413" t="str">
        <v>ZEEKR Intelligent Technology Holding Limited (NYSE:ZK)</v>
      </c>
    </row>
    <row r="1414" spans="1:8" x14ac:dyDescent="0.45">
      <c r="A1414" t="str">
        <v>Liberty Broadband Corporation (NASDAQGS:LBRD.K)</v>
      </c>
      <c r="B1414" t="str">
        <v>DTE Energy Company (NYSE:DTE)</v>
      </c>
      <c r="C1414" t="str">
        <v>Flaherty &amp; Crumrine Preferred Securities Income Fund Inc. (NYSE:FFC)</v>
      </c>
      <c r="D1414" t="str">
        <v>HEICO Corporation (NYSE:HEI)</v>
      </c>
      <c r="E1414" t="str">
        <v>Walker &amp; Dunlop, Inc. (NYSE:WD)</v>
      </c>
      <c r="G1414" t="str">
        <v>Viasat, Inc. (NASDAQGS:VSAT)</v>
      </c>
      <c r="H1414" t="str">
        <v>Zions Bancorporation, National Association (NASDAQGS:ZION)</v>
      </c>
    </row>
    <row r="1415" spans="1:8" x14ac:dyDescent="0.45">
      <c r="A1415" t="str">
        <v>Liberty Energy Inc. (NYSE:LBRT)</v>
      </c>
      <c r="B1415" t="str">
        <v>DXC Technology Company (NYSE:DXC)</v>
      </c>
      <c r="C1415" t="str">
        <v>Flaherty &amp; Crumrine Total Return Fund Inc. (NYSE:FLC)</v>
      </c>
      <c r="D1415" t="str">
        <v>Helmerich &amp; Payne, Inc. (NYSE:HP)</v>
      </c>
      <c r="E1415" t="str">
        <v>FB Bancorp, Inc. (NASDAQCM:FBLA)</v>
      </c>
      <c r="G1415" t="str">
        <v>Voya Global Advantage and Premium Opportunity Fund (NYSE:IGA)</v>
      </c>
      <c r="H1415" t="str">
        <v>Zoomcar Holdings, Inc. (NASDAQGM:ZCAR)</v>
      </c>
    </row>
    <row r="1416" spans="1:8" x14ac:dyDescent="0.45">
      <c r="A1416" t="str">
        <v>Ligand Pharmaceuticals Incorporated (NASDAQGM:LGND)</v>
      </c>
      <c r="B1416" t="str">
        <v>Eagle Bancorp Montana, Inc. (NASDAQGM:EBMT)</v>
      </c>
      <c r="C1416" t="str">
        <v>Fulton Financial Corporation (NASDAQGS:FULT)</v>
      </c>
      <c r="D1416" t="str">
        <v>Herc Holdings Inc. (NYSE:HRI)</v>
      </c>
      <c r="G1416" t="str">
        <v>VTEX (NYSE:VTEX)</v>
      </c>
      <c r="H1416" t="str">
        <v>Zuora, Inc. (NYSE:ZUO)</v>
      </c>
    </row>
    <row r="1417" spans="1:8" x14ac:dyDescent="0.45">
      <c r="A1417" t="str">
        <v>Limbach Holdings, Inc. (NASDAQCM:LMB)</v>
      </c>
      <c r="B1417" t="str">
        <v>Eagle Materials Inc. (NYSE:EXP)</v>
      </c>
      <c r="C1417" t="str">
        <v>GameStop Corp. (NYSE:GME)</v>
      </c>
      <c r="D1417" t="str">
        <v>Hess Corporation (NYSE:HES)</v>
      </c>
      <c r="G1417" t="str">
        <v>W. P. Carey Inc. (NYSE:WPC)</v>
      </c>
      <c r="H1417" t="str">
        <v>Alta Equipment Group Inc. (NYSE:ALTG)</v>
      </c>
    </row>
    <row r="1418" spans="1:8" x14ac:dyDescent="0.45">
      <c r="A1418" t="str">
        <v>Lincoln Electric Holdings, Inc. (NASDAQGS:LECO)</v>
      </c>
      <c r="B1418" t="str">
        <v>Eaton Vance Floating-Rate Income Trust (NYSE:EFT)</v>
      </c>
      <c r="C1418" t="str">
        <v>GitLab Inc. (NASDAQGS:GTLB)</v>
      </c>
      <c r="D1418" t="str">
        <v>Hess Midstream LP (NYSE:HESM)</v>
      </c>
      <c r="G1418" t="str">
        <v>Warner Music Group Corp. (NASDAQGS:WMG)</v>
      </c>
      <c r="H1418" t="str">
        <v>Amalgamated Financial Corp. (NASDAQGM:AMAL)</v>
      </c>
    </row>
    <row r="1419" spans="1:8" x14ac:dyDescent="0.45">
      <c r="A1419" t="str">
        <v>Lindsay Corporation (NYSE:LNN)</v>
      </c>
      <c r="B1419" t="str">
        <v>Eaton Vance Municipal Income Trust (NYSE:EVN)</v>
      </c>
      <c r="C1419" t="str">
        <v>Golden Star Acquisition Corporation (NASDAQGM:GODN)</v>
      </c>
      <c r="D1419" t="str">
        <v>HF Sinclair Corporation (NYSE:DINO)</v>
      </c>
      <c r="G1419" t="str">
        <v>Weave Communications, Inc. (NYSE:WEAV)</v>
      </c>
      <c r="H1419" t="str">
        <v>Applied Therapeutics, Inc. (NASDAQGM:APLT)</v>
      </c>
    </row>
    <row r="1420" spans="1:8" x14ac:dyDescent="0.45">
      <c r="A1420" t="str">
        <v>Liquidity Services, Inc. (NASDAQGS:LQDT)</v>
      </c>
      <c r="B1420" t="str">
        <v>Eaton Vance Senior Floating-Rate Trust (NYSE:EFR)</v>
      </c>
      <c r="C1420" t="str">
        <v>GRAIL, Inc. (NASDAQGS:GRAL)</v>
      </c>
      <c r="D1420" t="str">
        <v>Hilton Worldwide Holdings Inc. (NYSE:HLT)</v>
      </c>
      <c r="G1420" t="str">
        <v>WEBTOON Entertainment Inc. (NASDAQGS:WBTN)</v>
      </c>
      <c r="H1420" t="str">
        <v>Arcus Biosciences, Inc. (NYSE:RCUS)</v>
      </c>
    </row>
    <row r="1421" spans="1:8" x14ac:dyDescent="0.45">
      <c r="A1421" t="str">
        <v>Littelfuse, Inc. (NASDAQGS:LFUS)</v>
      </c>
      <c r="B1421" t="str">
        <v>eBay Inc. (NASDAQGS:EBAY)</v>
      </c>
      <c r="C1421" t="str">
        <v>Greene County Bancorp, Inc. (NASDAQCM:GCBC)</v>
      </c>
      <c r="D1421" t="str">
        <v>Hims &amp; Hers Health, Inc. (NYSE:HIMS)</v>
      </c>
      <c r="G1421" t="str">
        <v>Weibo Corporation (NASDAQGS:WB)</v>
      </c>
      <c r="H1421" t="str">
        <v>ARS Pharmaceuticals, Inc. (NASDAQGM:SPRY)</v>
      </c>
    </row>
    <row r="1422" spans="1:8" x14ac:dyDescent="0.45">
      <c r="A1422" t="str">
        <v>LiveRamp Holdings, Inc. (NYSE:RAMP)</v>
      </c>
      <c r="B1422" t="str">
        <v>ECB Bancorp, Inc. (NASDAQCM:ECBK)</v>
      </c>
      <c r="C1422" t="str">
        <v>Guaranty Bancshares, Inc. (NYSE:GNTY)</v>
      </c>
      <c r="D1422" t="str">
        <v>Hub Group, Inc. (NASDAQGS:HUBG)</v>
      </c>
      <c r="G1422" t="str">
        <v>Wells Fargo &amp; Company (NYSE:WFC)</v>
      </c>
      <c r="H1422" t="str">
        <v>Atlas Lithium Corporation (NASDAQCM:ATLX)</v>
      </c>
    </row>
    <row r="1423" spans="1:8" x14ac:dyDescent="0.45">
      <c r="A1423" t="str">
        <v>LKQ Corporation (NASDAQGS:LKQ)</v>
      </c>
      <c r="B1423" t="str">
        <v>Edgewell Personal Care Company (NYSE:EPC)</v>
      </c>
      <c r="C1423" t="str">
        <v>Hawthorn Bancshares, Inc. (NASDAQGS:HWBK)</v>
      </c>
      <c r="D1423" t="str">
        <v>HubSpot, Inc. (NYSE:HUBS)</v>
      </c>
      <c r="G1423" t="str">
        <v>Welltower Inc. (NYSE:WELL)</v>
      </c>
      <c r="H1423" t="str">
        <v>Atlassian Corporation (NASDAQGS:TEAM)</v>
      </c>
    </row>
    <row r="1424" spans="1:8" x14ac:dyDescent="0.45">
      <c r="A1424" t="str">
        <v>LMP Capital and Income Fund Inc. (NYSE:SCD)</v>
      </c>
      <c r="B1424" t="str">
        <v>Edwards Lifesciences Corporation (NYSE:EW)</v>
      </c>
      <c r="C1424" t="str">
        <v>HBT Financial, Inc. (NASDAQGS:HBT)</v>
      </c>
      <c r="D1424" t="str">
        <v>Huntsman Corporation (NYSE:HUN)</v>
      </c>
      <c r="G1424" t="str">
        <v>WesBanco, Inc. (NASDAQGS:WSBC)</v>
      </c>
      <c r="H1424" t="str">
        <v>Atomera Incorporated (NASDAQCM:ATOM)</v>
      </c>
    </row>
    <row r="1425" spans="1:8" x14ac:dyDescent="0.45">
      <c r="A1425" t="str">
        <v>Louisiana-Pacific Corporation (NYSE:LPX)</v>
      </c>
      <c r="B1425" t="str">
        <v>eGain Corporation (NASDAQCM:EGAN)</v>
      </c>
      <c r="C1425" t="str">
        <v>Health Catalyst, Inc. (NASDAQGS:HCAT)</v>
      </c>
      <c r="D1425" t="str">
        <v>IAC Inc. (NASDAQGS:IAC)</v>
      </c>
      <c r="G1425" t="str">
        <v>Western Asset Emerging Markets Debt Fund Inc. (NYSE:EMD)</v>
      </c>
      <c r="H1425" t="str">
        <v>authID Inc. (NASDAQCM:AUID)</v>
      </c>
    </row>
    <row r="1426" spans="1:8" x14ac:dyDescent="0.45">
      <c r="A1426" t="str">
        <v>M&amp;T Bank Corporation (NYSE:MTB)</v>
      </c>
      <c r="B1426" t="str">
        <v>EnLink Midstream, LLC (NYSE:ENLC)</v>
      </c>
      <c r="C1426" t="str">
        <v>Heritage Financial Corporation (NASDAQGS:HFWA)</v>
      </c>
      <c r="D1426" t="str">
        <v>IBEX Limited (NASDAQGM:IBEX)</v>
      </c>
      <c r="G1426" t="str">
        <v>Western Asset Intermediate Muni Fund Inc. (NYSE:SBI)</v>
      </c>
      <c r="H1426" t="str">
        <v>Avalo Therapeutics, Inc. (NASDAQCM:AVTX)</v>
      </c>
    </row>
    <row r="1427" spans="1:8" x14ac:dyDescent="0.45">
      <c r="A1427" t="str">
        <v>M/I Homes, Inc. (NYSE:MHO)</v>
      </c>
      <c r="B1427" t="str">
        <v>Enphase Energy, Inc. (NASDAQGM:ENPH)</v>
      </c>
      <c r="C1427" t="str">
        <v>Hippo Holdings Inc. (NYSE:HIPO)</v>
      </c>
      <c r="D1427" t="str">
        <v>Ibotta, Inc. (NYSE:IBTA)</v>
      </c>
      <c r="G1427" t="str">
        <v>Western Asset Mortgage Opportunity Fund Inc. (NYSE:DMO)</v>
      </c>
      <c r="H1427" t="str">
        <v>Avid Bioservices, Inc. (NASDAQCM:CDMO)</v>
      </c>
    </row>
    <row r="1428" spans="1:8" x14ac:dyDescent="0.45">
      <c r="A1428" t="str">
        <v>Madison Square Garden Entertainment Corp. (NYSE:MSGE)</v>
      </c>
      <c r="B1428" t="str">
        <v>Enstar Group Limited (NASDAQGS:ESGR)</v>
      </c>
      <c r="C1428" t="str">
        <v>Home Bancshares, Inc. (Conway, AR) (NYSE:HOMB)</v>
      </c>
      <c r="D1428" t="str">
        <v>Ichor Holdings, Ltd. (NASDAQGS:ICHR)</v>
      </c>
      <c r="G1428" t="str">
        <v>Western Midstream Partners, LP (NYSE:WES)</v>
      </c>
      <c r="H1428" t="str">
        <v>AVITA Medical, Inc. (NASDAQCM:RCEL)</v>
      </c>
    </row>
    <row r="1429" spans="1:8" x14ac:dyDescent="0.45">
      <c r="A1429" t="str">
        <v>Magnolia Oil &amp; Gas Corporation (NYSE:MGY)</v>
      </c>
      <c r="B1429" t="str">
        <v>Envestnet, Inc. (NYSE:ENV)</v>
      </c>
      <c r="C1429" t="str">
        <v>Horizon Technology Finance Corporation (NASDAQGS:HRZN)</v>
      </c>
      <c r="D1429" t="str">
        <v>ICU Medical, Inc. (NASDAQGS:ICUI)</v>
      </c>
      <c r="G1429" t="str">
        <v>Westwood Holdings Group, Inc. (NYSE:WHG)</v>
      </c>
      <c r="H1429" t="str">
        <v>Axonics, Inc. (NASDAQGS:AXNX)</v>
      </c>
    </row>
    <row r="1430" spans="1:8" x14ac:dyDescent="0.45">
      <c r="A1430" t="str">
        <v>Magyar Bancorp, Inc. (NASDAQGM:MGYR)</v>
      </c>
      <c r="B1430" t="str">
        <v>EOG Resources, Inc. (NYSE:EOG)</v>
      </c>
      <c r="C1430" t="str">
        <v>Huntington Bancshares Incorporated (NASDAQGS:HBAN)</v>
      </c>
      <c r="D1430" t="str">
        <v>IDACORP, Inc. (NYSE:IDA)</v>
      </c>
      <c r="G1430" t="str">
        <v>Wintrust Financial Corporation (NASDAQGS:WTFC)</v>
      </c>
      <c r="H1430" t="str">
        <v>Bally's Corporation (NYSE:BALY)</v>
      </c>
    </row>
    <row r="1431" spans="1:8" x14ac:dyDescent="0.45">
      <c r="A1431" t="str">
        <v>MainStreet Bancshares, Inc. (NASDAQCM:MNSB)</v>
      </c>
      <c r="B1431" t="str">
        <v>Epsilon Energy Ltd. (NASDAQGM:EPSN)</v>
      </c>
      <c r="C1431" t="str">
        <v>Hut 8 Corp. (NASDAQGS:HUT)</v>
      </c>
      <c r="D1431" t="str">
        <v>Immatics N.V. (NASDAQCM:IMTX)</v>
      </c>
      <c r="G1431" t="str">
        <v>WK Kellogg Co (NYSE:KLG)</v>
      </c>
      <c r="H1431" t="str">
        <v>Beam Therapeutics Inc. (NASDAQGS:BEAM)</v>
      </c>
    </row>
    <row r="1432" spans="1:8" x14ac:dyDescent="0.45">
      <c r="A1432" t="str">
        <v>MakeMyTrip Limited (NASDAQGS:MMYT)</v>
      </c>
      <c r="B1432" t="str">
        <v>Equinix, Inc. (NASDAQGS:EQIX)</v>
      </c>
      <c r="C1432" t="str">
        <v>Icahn Enterprises L.P. (NASDAQGS:IEP)</v>
      </c>
      <c r="D1432" t="str">
        <v>Immunocore Holdings plc (NASDAQGS:IMCR)</v>
      </c>
      <c r="G1432" t="str">
        <v>Wolverine World Wide, Inc. (NYSE:WWW)</v>
      </c>
      <c r="H1432" t="str">
        <v>Better Home &amp; Finance Holding Company (NASDAQGM:BETR)</v>
      </c>
    </row>
    <row r="1433" spans="1:8" x14ac:dyDescent="0.45">
      <c r="A1433" t="str">
        <v>ManpowerGroup Inc. (NYSE:MAN)</v>
      </c>
      <c r="B1433" t="str">
        <v>Equitable Holdings, Inc. (NYSE:EQH)</v>
      </c>
      <c r="C1433" t="str">
        <v>Innovative Eyewear, Inc. (NASDAQCM:LUCY)</v>
      </c>
      <c r="D1433" t="str">
        <v>Independence Realty Trust, Inc. (NYSE:IRT)</v>
      </c>
      <c r="G1433" t="str">
        <v>X Financial (NYSE:XYF)</v>
      </c>
      <c r="H1433" t="str">
        <v>BingEx Limited (NASDAQGS:FLX)</v>
      </c>
    </row>
    <row r="1434" spans="1:8" x14ac:dyDescent="0.45">
      <c r="A1434" t="str">
        <v>Marathon Oil Corporation (NYSE:MRO)</v>
      </c>
      <c r="B1434" t="str">
        <v>Erie Indemnity Company (NASDAQGS:ERIE)</v>
      </c>
      <c r="C1434" t="str">
        <v>Insight Select Income Fund (NYSE:INSI)</v>
      </c>
      <c r="D1434" t="str">
        <v>InnovAge Holding Corp. (NASDAQGS:INNV)</v>
      </c>
      <c r="G1434" t="str">
        <v>Xperi Inc. (NYSE:XPER)</v>
      </c>
      <c r="H1434" t="str">
        <v>BlackRock Enhanced Capital and Income Fund, Inc. (NYSE:CII)</v>
      </c>
    </row>
    <row r="1435" spans="1:8" x14ac:dyDescent="0.45">
      <c r="A1435" t="str">
        <v>Marathon Petroleum Corporation (NYSE:MPC)</v>
      </c>
      <c r="B1435" t="str">
        <v>Ermenegildo Zegna N.V. (NYSE:ZGN)</v>
      </c>
      <c r="C1435" t="str">
        <v>Insmed Incorporated (NASDAQGS:INSM)</v>
      </c>
      <c r="D1435" t="str">
        <v>Inogen, Inc. (NASDAQGS:INGN)</v>
      </c>
      <c r="G1435" t="str">
        <v>Xponential Fitness, Inc. (NYSE:XPOF)</v>
      </c>
      <c r="H1435" t="str">
        <v>BlackRock Floating Rate Income Strategies Fund, Inc. (NYSE:FRA)</v>
      </c>
    </row>
    <row r="1436" spans="1:8" x14ac:dyDescent="0.45">
      <c r="A1436" t="str">
        <v>Matador Resources Company (NYSE:MTDR)</v>
      </c>
      <c r="B1436" t="str">
        <v>Escalade, Incorporated (NASDAQGM:ESCA)</v>
      </c>
      <c r="C1436" t="str">
        <v>International General Insurance Holdings Ltd. (NASDAQCM:IGIC)</v>
      </c>
      <c r="D1436" t="str">
        <v>Inspire Medical Systems, Inc. (NYSE:INSP)</v>
      </c>
      <c r="G1436" t="str">
        <v>Yelp Inc. (NYSE:YELP)</v>
      </c>
      <c r="H1436" t="str">
        <v>BlackRock Floating Rate Income Trust (NYSE:BGT)</v>
      </c>
    </row>
    <row r="1437" spans="1:8" x14ac:dyDescent="0.45">
      <c r="A1437" t="str">
        <v>Match Group, Inc. (NASDAQGS:MTCH)</v>
      </c>
      <c r="B1437" t="str">
        <v>ESSA Bancorp, Inc. (NASDAQGS:ESSA)</v>
      </c>
      <c r="C1437" t="str">
        <v>Intuitive Surgical, Inc. (NASDAQGS:ISRG)</v>
      </c>
      <c r="D1437" t="str">
        <v>Inspired Entertainment, Inc. (NASDAQCM:INSE)</v>
      </c>
      <c r="G1437" t="str">
        <v>Zillow Group, Inc. (NASDAQGS:ZG)</v>
      </c>
      <c r="H1437" t="str">
        <v>BlackRock Limited Duration Income Trust (NYSE:BLW)</v>
      </c>
    </row>
    <row r="1438" spans="1:8" x14ac:dyDescent="0.45">
      <c r="A1438" t="str">
        <v>McDonald's Corporation (NYSE:MCD)</v>
      </c>
      <c r="B1438" t="str">
        <v>Eton Pharmaceuticals, Inc. (NASDAQGM:ETON)</v>
      </c>
      <c r="C1438" t="str">
        <v>Invesco Bond Fund (NYSE:VBF)</v>
      </c>
      <c r="D1438" t="str">
        <v>Installed Building Products, Inc. (NYSE:IBP)</v>
      </c>
      <c r="G1438" t="str">
        <v>10x Genomics, Inc. (NASDAQGS:TXG)</v>
      </c>
      <c r="H1438" t="str">
        <v>Blackstone Senior Floating Rate 2027 Term Fund (NYSE:BSL)</v>
      </c>
    </row>
    <row r="1439" spans="1:8" x14ac:dyDescent="0.45">
      <c r="A1439" t="str">
        <v>McKesson Corporation (NYSE:MCK)</v>
      </c>
      <c r="B1439" t="str">
        <v>Etsy, Inc. (NASDAQGS:ETSY)</v>
      </c>
      <c r="C1439" t="str">
        <v>Invesco Exchange-Traded Fund Trust - Invesco Golden Dragon China ETF (NASDAQGM:PGJ)</v>
      </c>
      <c r="D1439" t="str">
        <v>Integra LifeSciences Holdings Corporation (NASDAQGS:IART)</v>
      </c>
      <c r="G1439" t="str">
        <v>Abrdn Global Dynamic Dividend Fund (NYSE:AGD)</v>
      </c>
      <c r="H1439" t="str">
        <v>BOK Financial Corporation (NASDAQGS:BOKF)</v>
      </c>
    </row>
    <row r="1440" spans="1:8" x14ac:dyDescent="0.45">
      <c r="A1440" t="str">
        <v>MDU Resources Group, Inc. (NYSE:MDU)</v>
      </c>
      <c r="B1440" t="str">
        <v>European Wax Center, Inc. (NASDAQGS:EWCZ)</v>
      </c>
      <c r="C1440" t="str">
        <v>Invesco High Income Trust II (NYSE:VLT)</v>
      </c>
      <c r="D1440" t="str">
        <v>Intrepid Potash, Inc. (NYSE:IPI)</v>
      </c>
      <c r="G1440" t="str">
        <v>Abrdn Healthcare Investors (NYSE:HQH)</v>
      </c>
      <c r="H1440" t="str">
        <v>Borealis Foods Inc. (NASDAQCM:BRLS)</v>
      </c>
    </row>
    <row r="1441" spans="1:8" x14ac:dyDescent="0.45">
      <c r="A1441" t="str">
        <v>Medpace Holdings, Inc. (NASDAQGS:MEDP)</v>
      </c>
      <c r="B1441" t="str">
        <v>Everest Group, Ltd. (NYSE:EG)</v>
      </c>
      <c r="C1441" t="str">
        <v>Invesco Municipal Income Opportunities Trust (NYSE:OIA)</v>
      </c>
      <c r="D1441" t="str">
        <v>Intuit Inc. (NASDAQGS:INTU)</v>
      </c>
      <c r="G1441" t="str">
        <v>Abrdn Income Credit Strategies Fund (NYSE:ACP)</v>
      </c>
      <c r="H1441" t="str">
        <v>Cadence Bank (NYSE:CADE)</v>
      </c>
    </row>
    <row r="1442" spans="1:8" x14ac:dyDescent="0.45">
      <c r="A1442" t="str">
        <v>Merck &amp; Co., Inc. (NYSE:MRK)</v>
      </c>
      <c r="B1442" t="str">
        <v>Everi Holdings Inc. (NYSE:EVRI)</v>
      </c>
      <c r="C1442" t="str">
        <v>Invesco Municipal Opportunity Trust (NYSE:VMO)</v>
      </c>
      <c r="D1442" t="str">
        <v>Invesco Ltd. (NYSE:IVZ)</v>
      </c>
      <c r="G1442" t="str">
        <v>ACM Research, Inc. (NASDAQGM:ACMR)</v>
      </c>
      <c r="H1442" t="str">
        <v>CeriBell, Inc. (NASDAQGS:CBLL)</v>
      </c>
    </row>
    <row r="1443" spans="1:8" x14ac:dyDescent="0.45">
      <c r="A1443" t="str">
        <v>Mesabi Trust (NYSE:MSB)</v>
      </c>
      <c r="B1443" t="str">
        <v>Eversource Energy (NYSE:ES)</v>
      </c>
      <c r="C1443" t="str">
        <v>Invesco Municipal Trust (NYSE:VKQ)</v>
      </c>
      <c r="D1443" t="str">
        <v>Iovance Biotherapeutics, Inc. (NASDAQGM:IOVA)</v>
      </c>
      <c r="G1443" t="str">
        <v>Adaptive Biotechnologies Corporation (NASDAQGS:ADPT)</v>
      </c>
      <c r="H1443" t="str">
        <v>CervoMed Inc. (NASDAQCM:CRVO)</v>
      </c>
    </row>
    <row r="1444" spans="1:8" x14ac:dyDescent="0.45">
      <c r="A1444" t="str">
        <v>Meta Platforms, Inc. (NASDAQGS:META)</v>
      </c>
      <c r="B1444" t="str">
        <v>Evolent Health, Inc. (NYSE:EVH)</v>
      </c>
      <c r="C1444" t="str">
        <v>Invesco Quality Municipal Income Trust (NYSE:IQI)</v>
      </c>
      <c r="D1444" t="str">
        <v>J.Jill, Inc. (NYSE:JILL)</v>
      </c>
      <c r="G1444" t="str">
        <v>ADS-TEC Energy PLC (NASDAQCM:ADSE)</v>
      </c>
      <c r="H1444" t="str">
        <v>Chatham Lodging Trust (NYSE:CLDT)</v>
      </c>
    </row>
    <row r="1445" spans="1:8" x14ac:dyDescent="0.45">
      <c r="A1445" t="str">
        <v>Mettler-Toledo International Inc. (NYSE:MTD)</v>
      </c>
      <c r="B1445" t="str">
        <v>Exact Sciences Corporation (NASDAQCM:EXAS)</v>
      </c>
      <c r="C1445" t="str">
        <v>Invesco Trust for Investment Grade Municipals (NYSE:VGM)</v>
      </c>
      <c r="D1445" t="str">
        <v>Jabil Inc. (NYSE:JBL)</v>
      </c>
      <c r="G1445" t="str">
        <v>ADTRAN Holdings, Inc. (NASDAQGS:ADTN)</v>
      </c>
      <c r="H1445" t="str">
        <v>ChoiceOne Financial Services, Inc. (NASDAQCM:COFS)</v>
      </c>
    </row>
    <row r="1446" spans="1:8" x14ac:dyDescent="0.45">
      <c r="A1446" t="str">
        <v>MFA Financial, Inc. (NYSE:MFA)</v>
      </c>
      <c r="B1446" t="str">
        <v>Exelixis, Inc. (NASDAQGS:EXEL)</v>
      </c>
      <c r="C1446" t="str">
        <v>Invesco Trust for Investment Grade New York Municipals (NYSE:VTN)</v>
      </c>
      <c r="D1446" t="str">
        <v>Jack in the Box Inc. (NASDAQGS:JACK)</v>
      </c>
      <c r="G1446" t="str">
        <v>Advent Technologies Holdings, Inc. (NASDAQCM:ADN)</v>
      </c>
      <c r="H1446" t="str">
        <v>City Holding Company (NASDAQGS:CHCO)</v>
      </c>
    </row>
    <row r="1447" spans="1:8" x14ac:dyDescent="0.45">
      <c r="A1447" t="str">
        <v>MFS Investment Grade Municipal Trust (NYSE:CXH)</v>
      </c>
      <c r="B1447" t="str">
        <v>eXp World Holdings, Inc. (NASDAQGM:EXPI)</v>
      </c>
      <c r="C1447" t="str">
        <v>Investcorp Europe Acquisition Corp I (NASDAQGM:IVCB)</v>
      </c>
      <c r="D1447" t="str">
        <v>Janus Henderson Group plc (NYSE:JHG)</v>
      </c>
      <c r="G1447" t="str">
        <v>Airgain, Inc. (NASDAQCM:AIRG)</v>
      </c>
      <c r="H1447" t="str">
        <v>Codere Online Luxembourg, S.A. (NASDAQCM:CDRO)</v>
      </c>
    </row>
    <row r="1448" spans="1:8" x14ac:dyDescent="0.45">
      <c r="A1448" t="str">
        <v>MGIC Investment Corporation (NYSE:MTG)</v>
      </c>
      <c r="B1448" t="str">
        <v>Fabrinet (NYSE:FN)</v>
      </c>
      <c r="C1448" t="str">
        <v>Investors Title Company (NASDAQGS:ITIC)</v>
      </c>
      <c r="D1448" t="str">
        <v>JBG SMITH Properties (NYSE:JBGS)</v>
      </c>
      <c r="G1448" t="str">
        <v>Alico, Inc. (NASDAQGS:ALCO)</v>
      </c>
      <c r="H1448" t="str">
        <v>Community Healthcare Trust Incorporated (NYSE:CHCT)</v>
      </c>
    </row>
    <row r="1449" spans="1:8" x14ac:dyDescent="0.45">
      <c r="A1449" t="str">
        <v>Mid Penn Bancorp, Inc. (NASDAQGM:MPB)</v>
      </c>
      <c r="B1449" t="str">
        <v>Farmers National Banc Corp. (NASDAQCM:FMNB)</v>
      </c>
      <c r="C1449" t="str">
        <v>Ionis Pharmaceuticals, Inc. (NASDAQGS:IONS)</v>
      </c>
      <c r="D1449" t="str">
        <v>JetBlue Airways Corporation (NASDAQGS:JBLU)</v>
      </c>
      <c r="G1449" t="str">
        <v>Alignment Healthcare, Inc. (NASDAQGS:ALHC)</v>
      </c>
      <c r="H1449" t="str">
        <v>CorMedix Inc. (NASDAQGM:CRMD)</v>
      </c>
    </row>
    <row r="1450" spans="1:8" x14ac:dyDescent="0.45">
      <c r="A1450" t="str">
        <v>Mid-America Apartment Communities, Inc. (NYSE:MAA)</v>
      </c>
      <c r="B1450" t="str">
        <v>Fastly, Inc. (NYSE:FSLY)</v>
      </c>
      <c r="C1450" t="str">
        <v>iRobot Corporation (NASDAQGS:IRBT)</v>
      </c>
      <c r="D1450" t="str">
        <v>John B. Sanfilippo &amp; Son, Inc. (NASDAQGS:JBSS)</v>
      </c>
      <c r="G1450" t="str">
        <v>Allbirds, Inc. (NASDAQGS:BIRD)</v>
      </c>
      <c r="H1450" t="str">
        <v>Coya Therapeutics, Inc. (NASDAQCM:COYA)</v>
      </c>
    </row>
    <row r="1451" spans="1:8" x14ac:dyDescent="0.45">
      <c r="A1451" t="str">
        <v>Middlefield Banc Corp. (NASDAQCM:MBCN)</v>
      </c>
      <c r="B1451" t="str">
        <v>Federated Hermes Premier Municipal Income Fund (NYSE:FMN)</v>
      </c>
      <c r="C1451" t="str">
        <v>iShares Trust - iShares 1-3 Year Treasury Bond ETF (NASDAQGM:SHY)</v>
      </c>
      <c r="D1451" t="str">
        <v>KBR, Inc. (NYSE:KBR)</v>
      </c>
      <c r="G1451" t="str">
        <v>AllianceBernstein Global High Income Fund (NYSE:AWF)</v>
      </c>
      <c r="H1451" t="str">
        <v>CS Disco, Inc. (NYSE:LAW)</v>
      </c>
    </row>
    <row r="1452" spans="1:8" x14ac:dyDescent="0.45">
      <c r="A1452" t="str">
        <v>Modine Manufacturing Company (NYSE:MOD)</v>
      </c>
      <c r="B1452" t="str">
        <v>FedEx Corporation (NYSE:FDX)</v>
      </c>
      <c r="C1452" t="str">
        <v>iShares Trust - iShares 20+ Year Treasury Bond ETF (NASDAQGM:TLT)</v>
      </c>
      <c r="D1452" t="str">
        <v>KE Holdings Inc. (NYSE:BEKE)</v>
      </c>
      <c r="G1452" t="str">
        <v>Alpha Teknova, Inc. (NASDAQGM:TKNO)</v>
      </c>
      <c r="H1452" t="str">
        <v>CVB Financial Corp. (NASDAQGS:CVBF)</v>
      </c>
    </row>
    <row r="1453" spans="1:8" x14ac:dyDescent="0.45">
      <c r="A1453" t="str">
        <v>Moelis &amp; Company (NYSE:MC)</v>
      </c>
      <c r="B1453" t="str">
        <v>Fidelity D &amp; D Bancorp, Inc. (NASDAQGM:FDBC)</v>
      </c>
      <c r="C1453" t="str">
        <v>iShares Trust - iShares 7-10 Year Treasury Bond ETF (NASDAQGM:IEF)</v>
      </c>
      <c r="D1453" t="str">
        <v>Kenvue Inc. (NYSE:KVUE)</v>
      </c>
      <c r="G1453" t="str">
        <v>American Well Corporation (NYSE:AMWL)</v>
      </c>
      <c r="H1453" t="str">
        <v>Cyngn Inc. (NASDAQCM:CYN)</v>
      </c>
    </row>
    <row r="1454" spans="1:8" x14ac:dyDescent="0.45">
      <c r="A1454" t="str">
        <v>Monro, Inc. (NASDAQGS:MNRO)</v>
      </c>
      <c r="B1454" t="str">
        <v>First Capital, Inc. (NASDAQCM:FCAP)</v>
      </c>
      <c r="C1454" t="str">
        <v>iShares Trust - iShares Core S&amp;P U.S. Value ETF (NASDAQGM:IUSV)</v>
      </c>
      <c r="D1454" t="str">
        <v>Key Tronic Corporation (NASDAQGM:KTCC)</v>
      </c>
      <c r="G1454" t="str">
        <v>America's Car-Mart, Inc. (NASDAQGS:CRMT)</v>
      </c>
      <c r="H1454" t="str">
        <v>Dianthus Therapeutics, Inc. (NASDAQCM:DNTH)</v>
      </c>
    </row>
    <row r="1455" spans="1:8" x14ac:dyDescent="0.45">
      <c r="A1455" t="str">
        <v>Monster Beverage Corporation (NASDAQGS:MNST)</v>
      </c>
      <c r="B1455" t="str">
        <v>First Financial Bankshares, Inc. (NASDAQGS:FFIN)</v>
      </c>
      <c r="C1455" t="str">
        <v>iShares Trust - iShares Preferred and Income Securities ETF (NASDAQGM:PFF)</v>
      </c>
      <c r="D1455" t="str">
        <v>Kiniksa Pharmaceuticals International, plc (NASDAQGS:KNSA)</v>
      </c>
      <c r="G1455" t="str">
        <v>AngioDynamics, Inc. (NASDAQGS:ANGO)</v>
      </c>
      <c r="H1455" t="str">
        <v>Digimarc Corporation (NASDAQGS:DMRC)</v>
      </c>
    </row>
    <row r="1456" spans="1:8" x14ac:dyDescent="0.45">
      <c r="A1456" t="str">
        <v>Moog Inc. (NYSE:MOG.A)</v>
      </c>
      <c r="B1456" t="str">
        <v>First Financial Corporation (NASDAQGS:THFF)</v>
      </c>
      <c r="C1456" t="str">
        <v>John Hancock Investors Trust (NYSE:JHI)</v>
      </c>
      <c r="D1456" t="str">
        <v>KKR &amp; Co. Inc. (NYSE:KKR)</v>
      </c>
      <c r="G1456" t="str">
        <v>Anterix Inc. (NASDAQCM:ATEX)</v>
      </c>
      <c r="H1456" t="str">
        <v>Domo, Inc. (NASDAQGM:DOMO)</v>
      </c>
    </row>
    <row r="1457" spans="1:8" x14ac:dyDescent="0.45">
      <c r="A1457" t="str">
        <v>Mueller Water Products, Inc. (NYSE:MWA)</v>
      </c>
      <c r="B1457" t="str">
        <v>First Guaranty Bancshares, Inc. (NASDAQGM:FGBI)</v>
      </c>
      <c r="C1457" t="str">
        <v>John Hancock Preferred Income Fund (NYSE:HPI)</v>
      </c>
      <c r="D1457" t="str">
        <v>Klaviyo, Inc. (NYSE:KVYO)</v>
      </c>
      <c r="G1457" t="str">
        <v>Apollo Commercial Real Estate Finance, Inc. (NYSE:ARI)</v>
      </c>
      <c r="H1457" t="str">
        <v>Eagle Bancorp, Inc. (NASDAQCM:EGBN)</v>
      </c>
    </row>
    <row r="1458" spans="1:8" x14ac:dyDescent="0.45">
      <c r="A1458" t="str">
        <v>Napco Security Technologies, Inc. (NASDAQGS:NSSC)</v>
      </c>
      <c r="B1458" t="str">
        <v>First National Corporation (NASDAQCM:FXNC)</v>
      </c>
      <c r="C1458" t="str">
        <v>John Hancock Preferred Income Fund II (NYSE:HPF)</v>
      </c>
      <c r="D1458" t="str">
        <v>Knife River Corporation (NYSE:KNF)</v>
      </c>
      <c r="G1458" t="str">
        <v>Arcutis Biotherapeutics, Inc. (NASDAQGS:ARQT)</v>
      </c>
      <c r="H1458" t="str">
        <v>Eagle Point Credit Company Inc. (NYSE:ECC)</v>
      </c>
    </row>
    <row r="1459" spans="1:8" x14ac:dyDescent="0.45">
      <c r="A1459" t="str">
        <v>National Bankshares, Inc. (NASDAQCM:NKSH)</v>
      </c>
      <c r="B1459" t="str">
        <v>First United Corporation (NASDAQGS:FUNC)</v>
      </c>
      <c r="C1459" t="str">
        <v>Kayne Anderson BDC, Inc. (NYSE:KBDC)</v>
      </c>
      <c r="D1459" t="str">
        <v>Kornit Digital Ltd. (NASDAQGS:KRNT)</v>
      </c>
      <c r="G1459" t="str">
        <v>Ares Capital Corporation (NASDAQGS:ARCC)</v>
      </c>
      <c r="H1459" t="str">
        <v>Eaton Vance Tax-Managed Global Buy-Write Opportunities Fund (NYSE:ETW)</v>
      </c>
    </row>
    <row r="1460" spans="1:8" x14ac:dyDescent="0.45">
      <c r="A1460" t="str">
        <v>National Beverage Corp. (NASDAQGS:FIZZ)</v>
      </c>
      <c r="B1460" t="str">
        <v>First US Bancshares, Inc. (NASDAQCM:FUSB)</v>
      </c>
      <c r="C1460" t="str">
        <v>Kayne Anderson Energy Infrastructure Fund, Inc. (NYSE:KYN)</v>
      </c>
      <c r="D1460" t="str">
        <v>Krystal Biotech, Inc. (NASDAQGS:KRYS)</v>
      </c>
      <c r="G1460" t="str">
        <v>Ares Commercial Real Estate Corporation (NYSE:ACRE)</v>
      </c>
      <c r="H1460" t="str">
        <v>Ellington Financial Inc. (NYSE:EFC)</v>
      </c>
    </row>
    <row r="1461" spans="1:8" x14ac:dyDescent="0.45">
      <c r="A1461" t="str">
        <v>National Health Investors, Inc. (NYSE:NHI)</v>
      </c>
      <c r="B1461" t="str">
        <v>First Western Financial, Inc. (NASDAQGS:MYFW)</v>
      </c>
      <c r="C1461" t="str">
        <v>Keros Therapeutics, Inc. (NASDAQGM:KROS)</v>
      </c>
      <c r="D1461" t="str">
        <v>Kura Sushi USA, Inc. (NASDAQGM:KRUS)</v>
      </c>
      <c r="G1461" t="str">
        <v>Arista Networks, Inc. (NYSE:ANET)</v>
      </c>
      <c r="H1461" t="str">
        <v>Enovix Corporation (NASDAQGS:ENVX)</v>
      </c>
    </row>
    <row r="1462" spans="1:8" x14ac:dyDescent="0.45">
      <c r="A1462" t="str">
        <v>National Research Corporation (NASDAQGS:NRC)</v>
      </c>
      <c r="B1462" t="str">
        <v>FirstSun Capital Bancorp (NASDAQGS:FSUN)</v>
      </c>
      <c r="C1462" t="str">
        <v>Kite Realty Group Trust (NYSE:KRG)</v>
      </c>
      <c r="D1462" t="str">
        <v>Labcorp Holdings Inc. (NYSE:LH)</v>
      </c>
      <c r="G1462" t="str">
        <v>ArrowMark Financial Corp. (NASDAQGS:BANX)</v>
      </c>
      <c r="H1462" t="str">
        <v>EuroDry Ltd. (NASDAQCM:EDRY)</v>
      </c>
    </row>
    <row r="1463" spans="1:8" x14ac:dyDescent="0.45">
      <c r="A1463" t="str">
        <v>NB Bancorp, Inc. (NASDAQCM:NBBK)</v>
      </c>
      <c r="B1463" t="str">
        <v>Five9, Inc. (NASDAQGM:FIVN)</v>
      </c>
      <c r="C1463" t="str">
        <v>LeMaitre Vascular, Inc. (NASDAQGM:LMAT)</v>
      </c>
      <c r="D1463" t="str">
        <v>Ladder Capital Corp (NYSE:LADR)</v>
      </c>
      <c r="G1463" t="str">
        <v>Asana, Inc. (NYSE:ASAN)</v>
      </c>
      <c r="H1463" t="str">
        <v>EVgo, Inc. (NASDAQGS:EVGO)</v>
      </c>
    </row>
    <row r="1464" spans="1:8" x14ac:dyDescent="0.45">
      <c r="A1464" t="str">
        <v>NCR Voyix Corporation (NYSE:VYX)</v>
      </c>
      <c r="B1464" t="str">
        <v>FLEX LNG Ltd. (NYSE:FLNG)</v>
      </c>
      <c r="C1464" t="str">
        <v>Liquidia Corporation (NASDAQCM:LQDA)</v>
      </c>
      <c r="D1464" t="str">
        <v>Lamar Advertising Company (NASDAQGS:LAMR)</v>
      </c>
      <c r="G1464" t="str">
        <v>Ascendis Pharma A/S (NASDAQGS:ASND)</v>
      </c>
      <c r="H1464" t="str">
        <v>Farmland Partners Inc. (NYSE:FPI)</v>
      </c>
    </row>
    <row r="1465" spans="1:8" x14ac:dyDescent="0.45">
      <c r="A1465" t="str">
        <v>Nelnet, Inc. (NYSE:NNI)</v>
      </c>
      <c r="B1465" t="str">
        <v>Flotek Industries, Inc. (NYSE:FTK)</v>
      </c>
      <c r="C1465" t="str">
        <v>Loar Holdings Inc. (NYSE:LOAR)</v>
      </c>
      <c r="D1465" t="str">
        <v>Landstar System, Inc. (NASDAQGS:LSTR)</v>
      </c>
      <c r="G1465" t="str">
        <v>Assembly Biosciences, Inc. (NASDAQGS:ASMB)</v>
      </c>
      <c r="H1465" t="str">
        <v>Fidelity Commonwealth Trust - Fidelity Nasdaq Composite Index ETF (NASDAQGM:ONEQ)</v>
      </c>
    </row>
    <row r="1466" spans="1:8" x14ac:dyDescent="0.45">
      <c r="A1466" t="str">
        <v>NETGEAR, Inc. (NASDAQGS:NTGR)</v>
      </c>
      <c r="B1466" t="str">
        <v>Ford Motor Company (NYSE:F)</v>
      </c>
      <c r="C1466" t="str">
        <v>Locafy Limited (NASDAQCM:LCFY)</v>
      </c>
      <c r="D1466" t="str">
        <v>Las Vegas Sands Corp. (NYSE:LVS)</v>
      </c>
      <c r="G1466" t="str">
        <v>AST SpaceMobile, Inc. (NASDAQGS:ASTS)</v>
      </c>
      <c r="H1466" t="str">
        <v>First Horizon Corporation (NYSE:FHN)</v>
      </c>
    </row>
    <row r="1467" spans="1:8" x14ac:dyDescent="0.45">
      <c r="A1467" t="str">
        <v>Newmark Group, Inc. (NASDAQGS:NMRK)</v>
      </c>
      <c r="B1467" t="str">
        <v>Forrester Research, Inc. (NASDAQGS:FORR)</v>
      </c>
      <c r="C1467" t="str">
        <v>LSI Industries Inc. (NASDAQGS:LYTS)</v>
      </c>
      <c r="D1467" t="str">
        <v>La-Z-Boy Incorporated (NYSE:LZB)</v>
      </c>
      <c r="G1467" t="str">
        <v>AvePoint, Inc. (NASDAQGS:AVPT)</v>
      </c>
      <c r="H1467" t="str">
        <v>First Internet Bancorp (NASDAQGS:INBK)</v>
      </c>
    </row>
    <row r="1468" spans="1:8" x14ac:dyDescent="0.45">
      <c r="A1468" t="str">
        <v>NexPoint Real Estate Finance, Inc. (NYSE:NREF)</v>
      </c>
      <c r="B1468" t="str">
        <v>Fortive Corporation (NYSE:FTV)</v>
      </c>
      <c r="C1468" t="str">
        <v>Main Street Capital Corporation (NYSE:MAIN)</v>
      </c>
      <c r="D1468" t="str">
        <v>Liberty Energy Inc. (NYSE:LBRT)</v>
      </c>
      <c r="G1468" t="str">
        <v>Bakkt Holdings, Inc. (NYSE:BKKT)</v>
      </c>
      <c r="H1468" t="str">
        <v>First Trust Enhanced Equity Income Fund (NYSE:FFA)</v>
      </c>
    </row>
    <row r="1469" spans="1:8" x14ac:dyDescent="0.45">
      <c r="A1469" t="str">
        <v>NIKE, Inc. (NYSE:NKE)</v>
      </c>
      <c r="B1469" t="str">
        <v>Forum Energy Technologies, Inc. (NYSE:FET)</v>
      </c>
      <c r="C1469" t="str">
        <v>Marcus &amp; Millichap, Inc. (NYSE:MMI)</v>
      </c>
      <c r="D1469" t="str">
        <v>Liberty Global Ltd. (NASDAQGS:LBTY.A)</v>
      </c>
      <c r="G1469" t="str">
        <v>Bank of Hawaii Corporation (NYSE:BOH)</v>
      </c>
      <c r="H1469" t="str">
        <v>First Trust Exchange-Traded Fund - First Trust Dividend Strength ETF (NASDAQGM:FTDS)</v>
      </c>
    </row>
    <row r="1470" spans="1:8" x14ac:dyDescent="0.45">
      <c r="A1470" t="str">
        <v>NL Industries, Inc. (NYSE:NL)</v>
      </c>
      <c r="B1470" t="str">
        <v>Four Corners Property Trust, Inc. (NYSE:FCPT)</v>
      </c>
      <c r="C1470" t="str">
        <v>MarineMax, Inc. (NYSE:HZO)</v>
      </c>
      <c r="D1470" t="str">
        <v>LifeMD, Inc. (NASDAQGM:LFMD)</v>
      </c>
      <c r="G1470" t="str">
        <v>Bank of Marin Bancorp (NASDAQCM:BMRC)</v>
      </c>
      <c r="H1470" t="str">
        <v>First Trust Mortgage Income Fund (NYSE:FMY)</v>
      </c>
    </row>
    <row r="1471" spans="1:8" x14ac:dyDescent="0.45">
      <c r="A1471" t="str">
        <v>NMI Holdings, Inc. (NASDAQGM:NMIH)</v>
      </c>
      <c r="B1471" t="str">
        <v>Fox Factory Holding Corp. (NASDAQGS:FOXF)</v>
      </c>
      <c r="C1471" t="str">
        <v>MeiraGTx Holdings plc (NASDAQGS:MGTX)</v>
      </c>
      <c r="D1471" t="str">
        <v>Ligand Pharmaceuticals Incorporated (NASDAQGM:LGND)</v>
      </c>
      <c r="G1471" t="str">
        <v>Banner Corporation (NASDAQGS:BANR)</v>
      </c>
      <c r="H1471" t="str">
        <v>Forward Air Corporation (NASDAQGS:FWRD)</v>
      </c>
    </row>
    <row r="1472" spans="1:8" x14ac:dyDescent="0.45">
      <c r="A1472" t="str">
        <v>Northeast Community Bancorp, Inc. (NASDAQCM:NECB)</v>
      </c>
      <c r="B1472" t="str">
        <v>Franklin BSP Realty Trust, Inc. (NYSE:FBRT)</v>
      </c>
      <c r="C1472" t="str">
        <v>Mind Medicine (MindMed) Inc. (NASDAQGS:MNMD)</v>
      </c>
      <c r="D1472" t="str">
        <v>Limbach Holdings, Inc. (NASDAQCM:LMB)</v>
      </c>
      <c r="G1472" t="str">
        <v>BeiGene, Ltd. (NASDAQGS:BGNE)</v>
      </c>
      <c r="H1472" t="str">
        <v>Gaia, Inc. (NASDAQGM:GAIA)</v>
      </c>
    </row>
    <row r="1473" spans="1:8" x14ac:dyDescent="0.45">
      <c r="A1473" t="str">
        <v>Northern Trust Corporation (NASDAQGS:NTRS)</v>
      </c>
      <c r="B1473" t="str">
        <v>Franklin Electric Co., Inc. (NASDAQGS:FELE)</v>
      </c>
      <c r="C1473" t="str">
        <v>Monte Rosa Therapeutics, Inc. (NASDAQGS:GLUE)</v>
      </c>
      <c r="D1473" t="str">
        <v>Lincoln Electric Holdings, Inc. (NASDAQGS:LECO)</v>
      </c>
      <c r="G1473" t="str">
        <v>Benson Hill, Inc. (NASDAQCM:BHIL)</v>
      </c>
      <c r="H1473" t="str">
        <v>Gauzy Ltd. (NASDAQGM:GAUZ)</v>
      </c>
    </row>
    <row r="1474" spans="1:8" x14ac:dyDescent="0.45">
      <c r="A1474" t="str">
        <v>Northwest Bancshares, Inc. (NASDAQGS:NWBI)</v>
      </c>
      <c r="B1474" t="str">
        <v>Franklin Financial Services Corporation (NASDAQCM:FRAF)</v>
      </c>
      <c r="C1474" t="str">
        <v>Morgan Stanley (NYSE:MS)</v>
      </c>
      <c r="D1474" t="str">
        <v>Lindsay Corporation (NYSE:LNN)</v>
      </c>
      <c r="G1474" t="str">
        <v>Beyond Meat, Inc. (NASDAQGS:BYND)</v>
      </c>
      <c r="H1474" t="str">
        <v>Great Southern Bancorp, Inc. (NASDAQGS:GSBC)</v>
      </c>
    </row>
    <row r="1475" spans="1:8" x14ac:dyDescent="0.45">
      <c r="A1475" t="str">
        <v>Norwood Financial Corp. (NASDAQGM:NWFL)</v>
      </c>
      <c r="B1475" t="str">
        <v>Franklin Resources, Inc. (NYSE:BEN)</v>
      </c>
      <c r="C1475" t="str">
        <v>Morgan Stanley Emerging Markets Debt Fund, Inc. (NYSE:MSD)</v>
      </c>
      <c r="D1475" t="str">
        <v>Liquidity Services, Inc. (NASDAQGS:LQDT)</v>
      </c>
      <c r="G1475" t="str">
        <v>BlackRock Debt Strategies Fund, Inc. (NYSE:DSU)</v>
      </c>
      <c r="H1475" t="str">
        <v>Green Dot Corporation (NYSE:GDOT)</v>
      </c>
    </row>
    <row r="1476" spans="1:8" x14ac:dyDescent="0.45">
      <c r="A1476" t="str">
        <v>NRG Energy, Inc. (NYSE:NRG)</v>
      </c>
      <c r="B1476" t="str">
        <v>Freeport-McMoRan Inc. (NYSE:FCX)</v>
      </c>
      <c r="C1476" t="str">
        <v>Morgan Stanley India Investment Fund, Inc. (NYSE:IIF)</v>
      </c>
      <c r="D1476" t="str">
        <v>Littelfuse, Inc. (NASDAQGS:LFUS)</v>
      </c>
      <c r="G1476" t="str">
        <v>BlackRock Enhanced Government Fund, Inc. (NYSE:EGF)</v>
      </c>
      <c r="H1476" t="str">
        <v>Guardant Health, Inc. (NASDAQGS:GH)</v>
      </c>
    </row>
    <row r="1477" spans="1:8" x14ac:dyDescent="0.45">
      <c r="A1477" t="str">
        <v>Nuveen California AMT-Free Quality Municipal Income Fund (NYSE:NKX)</v>
      </c>
      <c r="B1477" t="str">
        <v>Frontline plc (NYSE:FRO)</v>
      </c>
      <c r="C1477" t="str">
        <v>MV Oil Trust (NYSE:MVO)</v>
      </c>
      <c r="D1477" t="str">
        <v>Live Ventures Incorporated (NASDAQCM:LIVE)</v>
      </c>
      <c r="G1477" t="str">
        <v>BlackRock Income Trust, Inc. (NYSE:BKT)</v>
      </c>
      <c r="H1477" t="str">
        <v>HarborOne Bancorp, Inc. (NASDAQGS:HONE)</v>
      </c>
    </row>
    <row r="1478" spans="1:8" x14ac:dyDescent="0.45">
      <c r="A1478" t="str">
        <v>Nuveen Credit Strategies Income Fund (NYSE:JQC)</v>
      </c>
      <c r="B1478" t="str">
        <v>FS KKR Capital Corp. (NYSE:FSK)</v>
      </c>
      <c r="C1478" t="str">
        <v>Myriad Genetics, Inc. (NASDAQGS:MYGN)</v>
      </c>
      <c r="D1478" t="str">
        <v>LiveRamp Holdings, Inc. (NYSE:RAMP)</v>
      </c>
      <c r="G1478" t="str">
        <v>BlackSky Technology Inc. (NYSE:BKSY)</v>
      </c>
      <c r="H1478" t="str">
        <v>Harte Hanks, Inc. (NASDAQGM:HHS)</v>
      </c>
    </row>
    <row r="1479" spans="1:8" x14ac:dyDescent="0.45">
      <c r="A1479" t="str">
        <v>Nuveen Municipal Credit Opportunities Fund (NYSE:NMCO)</v>
      </c>
      <c r="B1479" t="str">
        <v>FutureFuel Corp. (NYSE:FF)</v>
      </c>
      <c r="C1479" t="str">
        <v>Nano-X Imaging Ltd. (NASDAQGM:NNOX)</v>
      </c>
      <c r="D1479" t="str">
        <v>LKQ Corporation (NASDAQGS:LKQ)</v>
      </c>
      <c r="G1479" t="str">
        <v>Blue Owl Capital Corporation (NYSE:OBDC)</v>
      </c>
      <c r="H1479" t="str">
        <v>Hingham Institution for Savings (NASDAQGM:HIFS)</v>
      </c>
    </row>
    <row r="1480" spans="1:8" x14ac:dyDescent="0.45">
      <c r="A1480" t="str">
        <v>Nuveen Municipal High Income Opportunity Fund (NYSE:NMZ)</v>
      </c>
      <c r="B1480" t="str">
        <v>FVCBankcorp, Inc. (NASDAQCM:FVCB)</v>
      </c>
      <c r="C1480" t="str">
        <v>NeueHealth, Inc. (NYSE:NEUE)</v>
      </c>
      <c r="D1480" t="str">
        <v>Louisiana-Pacific Corporation (NYSE:LPX)</v>
      </c>
      <c r="G1480" t="str">
        <v>Blueprint Medicines Corporation (NASDAQGS:BPMC)</v>
      </c>
      <c r="H1480" t="str">
        <v>HomeTrust Bancshares, Inc. (NASDAQGS:HTBI)</v>
      </c>
    </row>
    <row r="1481" spans="1:8" x14ac:dyDescent="0.45">
      <c r="A1481" t="str">
        <v>Nuveen New Jersey Quality Municipal Income Fund (NYSE:NXJ)</v>
      </c>
      <c r="B1481" t="str">
        <v>Gatos Silver, Inc. (NYSE:GATO)</v>
      </c>
      <c r="C1481" t="str">
        <v>NexPoint Diversified Real Estate Trust (NYSE:NXDT)</v>
      </c>
      <c r="D1481" t="str">
        <v>Lumen Technologies, Inc. (NYSE:LUMN)</v>
      </c>
      <c r="G1481" t="str">
        <v>BNY Mellon Strategic Municipals, Inc. (NYSE:LEO)</v>
      </c>
      <c r="H1481" t="str">
        <v>Horizon Bancorp, Inc. (NASDAQGS:HBNC)</v>
      </c>
    </row>
    <row r="1482" spans="1:8" x14ac:dyDescent="0.45">
      <c r="A1482" t="str">
        <v>Nuveen New York AMT-Free Quality Municipal Income Fund (NYSE:NRK)</v>
      </c>
      <c r="B1482" t="str">
        <v>GCM Grosvenor Inc. (NASDAQGM:GCMG)</v>
      </c>
      <c r="C1482" t="str">
        <v>NextNav Inc. (NASDAQCM:NN)</v>
      </c>
      <c r="D1482" t="str">
        <v>Magnolia Oil &amp; Gas Corporation (NYSE:MGY)</v>
      </c>
      <c r="G1482" t="str">
        <v>Brookfield Infrastructure Partners L.P. (NYSE:BIP)</v>
      </c>
      <c r="H1482" t="str">
        <v>Humana Inc. (NYSE:HUM)</v>
      </c>
    </row>
    <row r="1483" spans="1:8" x14ac:dyDescent="0.45">
      <c r="A1483" t="str">
        <v>Nuveen Quality Municipal Income Fund (NYSE:NAD)</v>
      </c>
      <c r="B1483" t="str">
        <v>GDS Holdings Limited (NASDAQGM:GDS)</v>
      </c>
      <c r="C1483" t="str">
        <v>Nuveen AMT-Free Municipal Credit Income Fund (NYSE:NVG)</v>
      </c>
      <c r="D1483" t="str">
        <v>MainStreet Bancshares, Inc. (NASDAQCM:MNSB)</v>
      </c>
      <c r="G1483" t="str">
        <v>C3.ai, Inc. (NYSE:AI)</v>
      </c>
      <c r="H1483" t="str">
        <v>IGM Biosciences, Inc. (NASDAQGS:IGMS)</v>
      </c>
    </row>
    <row r="1484" spans="1:8" x14ac:dyDescent="0.45">
      <c r="A1484" t="str">
        <v>NYLI MacKay DefinedTerm Muni Opportunities Fund (NYSE:MMD)</v>
      </c>
      <c r="B1484" t="str">
        <v>Genpact Limited (NYSE:G)</v>
      </c>
      <c r="C1484" t="str">
        <v>Nuveen AMT-Free Quality Municipal Income Fund (NYSE:NEA)</v>
      </c>
      <c r="D1484" t="str">
        <v>Manchester United plc (NYSE:MANU)</v>
      </c>
      <c r="G1484" t="str">
        <v>CACI International Inc (NYSE:CACI)</v>
      </c>
      <c r="H1484" t="str">
        <v>Inari Medical, Inc. (NASDAQGS:NARI)</v>
      </c>
    </row>
    <row r="1485" spans="1:8" x14ac:dyDescent="0.45">
      <c r="A1485" t="str">
        <v>Oak Valley Bancorp (NASDAQCM:OVLY)</v>
      </c>
      <c r="B1485" t="str">
        <v>Genuine Parts Company (NYSE:GPC)</v>
      </c>
      <c r="C1485" t="str">
        <v>Nuveen California Municipal Value Fund (NYSE:NCA)</v>
      </c>
      <c r="D1485" t="str">
        <v>Mannatech, Incorporated (NASDAQCM:MTEX)</v>
      </c>
      <c r="G1485" t="str">
        <v>Calamos Global Dynamic Income Fund (NASDAQGS:CHW)</v>
      </c>
      <c r="H1485" t="str">
        <v>Independent Bank Corp. (NASDAQGS:INDB)</v>
      </c>
    </row>
    <row r="1486" spans="1:8" x14ac:dyDescent="0.45">
      <c r="A1486" t="str">
        <v>Ohio Valley Banc Corp. (NASDAQGM:OVBC)</v>
      </c>
      <c r="B1486" t="str">
        <v>GeoPark Limited (NYSE:GPRK)</v>
      </c>
      <c r="C1486" t="str">
        <v>Nuveen Churchill Direct Lending Corp. (NYSE:NCDL)</v>
      </c>
      <c r="D1486" t="str">
        <v>ManpowerGroup Inc. (NYSE:MAN)</v>
      </c>
      <c r="G1486" t="str">
        <v>Calamos Global Total Return Fund (NASDAQGS:CGO)</v>
      </c>
      <c r="H1486" t="str">
        <v>Independent Bank Corporation (NASDAQGS:IBCP)</v>
      </c>
    </row>
    <row r="1487" spans="1:8" x14ac:dyDescent="0.45">
      <c r="A1487" t="str">
        <v>Old Dominion Freight Line, Inc. (NASDAQGS:ODFL)</v>
      </c>
      <c r="B1487" t="str">
        <v>Gibraltar Industries, Inc. (NASDAQGS:ROCK)</v>
      </c>
      <c r="C1487" t="str">
        <v>Nuveen Municipal Credit Income Fund (NYSE:NZF)</v>
      </c>
      <c r="D1487" t="str">
        <v>Marathon Oil Corporation (NYSE:MRO)</v>
      </c>
      <c r="G1487" t="str">
        <v>Cellebrite DI Ltd. (NASDAQGS:CLBT)</v>
      </c>
      <c r="H1487" t="str">
        <v>Inhibrx Biosciences, Inc. (NASDAQGS:INBX)</v>
      </c>
    </row>
    <row r="1488" spans="1:8" x14ac:dyDescent="0.45">
      <c r="A1488" t="str">
        <v>Olin Corporation (NYSE:OLN)</v>
      </c>
      <c r="B1488" t="str">
        <v>Gilat Satellite Networks Ltd. (NASDAQGS:GILT)</v>
      </c>
      <c r="C1488" t="str">
        <v>Nuveen Municipal Value Fund, Inc. (NYSE:NUV)</v>
      </c>
      <c r="D1488" t="str">
        <v>Marathon Petroleum Corporation (NYSE:MPC)</v>
      </c>
      <c r="G1488" t="str">
        <v>Central Plains Bancshares, Inc. (NASDAQCM:CPBI)</v>
      </c>
      <c r="H1488" t="str">
        <v>Insperity, Inc. (NYSE:NSP)</v>
      </c>
    </row>
    <row r="1489" spans="1:8" x14ac:dyDescent="0.45">
      <c r="A1489" t="str">
        <v>Ollie's Bargain Outlet Holdings, Inc. (NASDAQGM:OLLI)</v>
      </c>
      <c r="B1489" t="str">
        <v>Glacier Bancorp, Inc. (NYSE:GBCI)</v>
      </c>
      <c r="C1489" t="str">
        <v>Nuveen New York Select Tax-Free Income Portfolio (NYSE:NXN)</v>
      </c>
      <c r="D1489" t="str">
        <v>Marvell Technology, Inc. (NASDAQGS:MRVL)</v>
      </c>
      <c r="G1489" t="str">
        <v>CFSB Bancorp, Inc. (NASDAQCM:CFSB)</v>
      </c>
      <c r="H1489" t="str">
        <v>Intel Corporation (NASDAQGS:INTC)</v>
      </c>
    </row>
    <row r="1490" spans="1:8" x14ac:dyDescent="0.45">
      <c r="A1490" t="str">
        <v>Omnicom Group Inc. (NYSE:OMC)</v>
      </c>
      <c r="B1490" t="str">
        <v>Gladstone Capital Corporation (NASDAQGS:GLAD)</v>
      </c>
      <c r="C1490" t="str">
        <v>Nuveen Preferred &amp; Income Opportunities Fund (NYSE:JPC)</v>
      </c>
      <c r="D1490" t="str">
        <v>Matador Resources Company (NYSE:MTDR)</v>
      </c>
      <c r="G1490" t="str">
        <v>Claros Mortgage Trust, Inc. (NYSE:CMTG)</v>
      </c>
      <c r="H1490" t="str">
        <v>Interactive Brokers Group, Inc. (NASDAQGS:IBKR)</v>
      </c>
    </row>
    <row r="1491" spans="1:8" x14ac:dyDescent="0.45">
      <c r="A1491" t="str">
        <v>One Liberty Properties, Inc. (NYSE:OLP)</v>
      </c>
      <c r="B1491" t="str">
        <v>Gladstone Land Corporation (NASDAQGM:LAND)</v>
      </c>
      <c r="C1491" t="str">
        <v>Nuveen Select Maturities Municipal Fund (NYSE:NIM)</v>
      </c>
      <c r="D1491" t="str">
        <v>Match Group, Inc. (NASDAQGS:MTCH)</v>
      </c>
      <c r="G1491" t="str">
        <v>ClearPoint Neuro, Inc. (NASDAQCM:CLPT)</v>
      </c>
      <c r="H1491" t="str">
        <v>Intra-Cellular Therapies, Inc. (NASDAQGS:ITCI)</v>
      </c>
    </row>
    <row r="1492" spans="1:8" x14ac:dyDescent="0.45">
      <c r="A1492" t="str">
        <v>ONEOK, Inc. (NYSE:OKE)</v>
      </c>
      <c r="B1492" t="str">
        <v>Global Business Travel Group, Inc. (NYSE:GBTG)</v>
      </c>
      <c r="C1492" t="str">
        <v>Nuveen Select Tax-Free Income Portfolio (NYSE:NXP)</v>
      </c>
      <c r="D1492" t="str">
        <v>McDonald's Corporation (NYSE:MCD)</v>
      </c>
      <c r="G1492" t="str">
        <v>Coda Octopus Group, Inc. (NASDAQCM:CODA)</v>
      </c>
      <c r="H1492" t="str">
        <v>Invesco Exchange-Traded Fund Trust - Invesco Dorsey Wright Utilities Momentum ETF (NASDAQGM:PUI)</v>
      </c>
    </row>
    <row r="1493" spans="1:8" x14ac:dyDescent="0.45">
      <c r="A1493" t="str">
        <v>OP Bancorp (NASDAQGM:OPBK)</v>
      </c>
      <c r="B1493" t="str">
        <v>Global Indemnity Group, LLC (NYSE:GBLI)</v>
      </c>
      <c r="C1493" t="str">
        <v>Old National Bancorp (NASDAQGS:ONB)</v>
      </c>
      <c r="D1493" t="str">
        <v>McKesson Corporation (NYSE:MCK)</v>
      </c>
      <c r="G1493" t="str">
        <v>Cohen &amp; Steers REIT and Preferred Income Fund, Inc. (NYSE:RNP)</v>
      </c>
      <c r="H1493" t="str">
        <v>IonQ, Inc. (NYSE:IONQ)</v>
      </c>
    </row>
    <row r="1494" spans="1:8" x14ac:dyDescent="0.45">
      <c r="A1494" t="str">
        <v>Opera Limited (NASDAQGS:OPRA)</v>
      </c>
      <c r="B1494" t="str">
        <v>Global Water Resources, Inc. (NASDAQGM:GWRS)</v>
      </c>
      <c r="C1494" t="str">
        <v>Omnicell, Inc. (NASDAQGS:OMCL)</v>
      </c>
      <c r="D1494" t="str">
        <v>MDU Resources Group, Inc. (NYSE:MDU)</v>
      </c>
      <c r="G1494" t="str">
        <v>Color Star Technology Co., Ltd. (NASDAQCM:ADD)</v>
      </c>
      <c r="H1494" t="str">
        <v>iRhythm Technologies, Inc. (NASDAQGS:IRTC)</v>
      </c>
    </row>
    <row r="1495" spans="1:8" x14ac:dyDescent="0.45">
      <c r="A1495" t="str">
        <v>Oppenheimer Holdings Inc. (NYSE:OPY)</v>
      </c>
      <c r="B1495" t="str">
        <v>Global-E Online Ltd. (NASDAQGS:GLBE)</v>
      </c>
      <c r="C1495" t="str">
        <v>Onity Group Inc. (NYSE:ONIT)</v>
      </c>
      <c r="D1495" t="str">
        <v>Medpace Holdings, Inc. (NASDAQGS:MEDP)</v>
      </c>
      <c r="G1495" t="str">
        <v>Columbia Financial, Inc. (NASDAQGS:CLBK)</v>
      </c>
      <c r="H1495" t="str">
        <v>Japan Smaller Capitalization Fund, Inc. (NYSE:JOF)</v>
      </c>
    </row>
    <row r="1496" spans="1:8" x14ac:dyDescent="0.45">
      <c r="A1496" t="str">
        <v>OppFi Inc. (NYSE:OPFI)</v>
      </c>
      <c r="B1496" t="str">
        <v>Globant S.A. (NYSE:GLOB)</v>
      </c>
      <c r="C1496" t="str">
        <v>Orchestra BioMed Holdings, Inc. (NASDAQGM:OBIO)</v>
      </c>
      <c r="D1496" t="str">
        <v>Merck &amp; Co., Inc. (NYSE:MRK)</v>
      </c>
      <c r="G1496" t="str">
        <v>Community Financial System, Inc. (NYSE:CBU)</v>
      </c>
      <c r="H1496" t="str">
        <v>Jefferies Financial Group Inc. (NYSE:JEF)</v>
      </c>
    </row>
    <row r="1497" spans="1:8" x14ac:dyDescent="0.45">
      <c r="A1497" t="str">
        <v>OptimumBank Holdings, Inc. (NASDAQCM:OPHC)</v>
      </c>
      <c r="B1497" t="str">
        <v>Globe Life Inc. (NYSE:GL)</v>
      </c>
      <c r="C1497" t="str">
        <v>OrthoPediatrics Corp. (NASDAQGM:KIDS)</v>
      </c>
      <c r="D1497" t="str">
        <v>Mesa Laboratories, Inc. (NASDAQGS:MLAB)</v>
      </c>
      <c r="G1497" t="str">
        <v>ConnectOne Bancorp, Inc. (NASDAQGS:CNOB)</v>
      </c>
      <c r="H1497" t="str">
        <v>Jet.AI Inc. (NASDAQCM:JTAI)</v>
      </c>
    </row>
    <row r="1498" spans="1:8" x14ac:dyDescent="0.45">
      <c r="A1498" t="str">
        <v>Orchid Island Capital, Inc. (NYSE:ORC)</v>
      </c>
      <c r="B1498" t="str">
        <v>Gogo Inc. (NASDAQGS:GOGO)</v>
      </c>
      <c r="C1498" t="str">
        <v>Pacific Premier Bancorp, Inc. (NASDAQGS:PPBI)</v>
      </c>
      <c r="D1498" t="str">
        <v>Meta Platforms, Inc. (NASDAQGS:META)</v>
      </c>
      <c r="G1498" t="str">
        <v>Couchbase, Inc. (NASDAQGS:BASE)</v>
      </c>
      <c r="H1498" t="str">
        <v>Jiayin Group Inc. (NASDAQGM:JFIN)</v>
      </c>
    </row>
    <row r="1499" spans="1:8" x14ac:dyDescent="0.45">
      <c r="A1499" t="str">
        <v>O'Reilly Automotive, Inc. (NASDAQGS:ORLY)</v>
      </c>
      <c r="B1499" t="str">
        <v>GoHealth, Inc. (NASDAQCM:GOCO)</v>
      </c>
      <c r="C1499" t="str">
        <v>PagSeguro Digital Ltd. (NYSE:PAGS)</v>
      </c>
      <c r="D1499" t="str">
        <v>Mettler-Toledo International Inc. (NYSE:MTD)</v>
      </c>
      <c r="G1499" t="str">
        <v>CRA International, Inc. (NASDAQGS:CRAI)</v>
      </c>
      <c r="H1499" t="str">
        <v>Katapult Holdings, Inc. (NASDAQGM:KPLT)</v>
      </c>
    </row>
    <row r="1500" spans="1:8" x14ac:dyDescent="0.45">
      <c r="A1500" t="str">
        <v>Orion S.A. (NYSE:OEC)</v>
      </c>
      <c r="B1500" t="str">
        <v>Golden Entertainment, Inc. (NASDAQGM:GDEN)</v>
      </c>
      <c r="C1500" t="str">
        <v>Pathward Financial, Inc. (NASDAQGS:CASH)</v>
      </c>
      <c r="D1500" t="str">
        <v>MFS Investment Grade Municipal Trust (NYSE:CXH)</v>
      </c>
      <c r="G1500" t="str">
        <v>CrossAmerica Partners LP (NYSE:CAPL)</v>
      </c>
      <c r="H1500" t="str">
        <v>LENSAR, Inc. (NASDAQCM:LNSR)</v>
      </c>
    </row>
    <row r="1501" spans="1:8" x14ac:dyDescent="0.45">
      <c r="A1501" t="str">
        <v>OSI Systems, Inc. (NASDAQGS:OSIS)</v>
      </c>
      <c r="B1501" t="str">
        <v>Goldman Sachs BDC, Inc. (NYSE:GSBD)</v>
      </c>
      <c r="C1501" t="str">
        <v>PCM Fund Inc. (NYSE:PCM)</v>
      </c>
      <c r="D1501" t="str">
        <v>Mid Penn Bancorp, Inc. (NASDAQGM:MPB)</v>
      </c>
      <c r="G1501" t="str">
        <v>Cryoport, Inc. (NASDAQCM:CYRX)</v>
      </c>
      <c r="H1501" t="str">
        <v>Liberty Latin America Ltd. (NASDAQGS:LILA)</v>
      </c>
    </row>
    <row r="1502" spans="1:8" x14ac:dyDescent="0.45">
      <c r="A1502" t="str">
        <v>Outbrain Inc. (NASDAQGS:OB)</v>
      </c>
      <c r="B1502" t="str">
        <v>Graco Inc. (NYSE:GGG)</v>
      </c>
      <c r="C1502" t="str">
        <v>PENN Entertainment, Inc. (NASDAQGS:PENN)</v>
      </c>
      <c r="D1502" t="str">
        <v>Mid-America Apartment Communities, Inc. (NYSE:MAA)</v>
      </c>
      <c r="G1502" t="str">
        <v>CVRx, Inc. (NASDAQGS:CVRX)</v>
      </c>
      <c r="H1502" t="str">
        <v>Madison Covered Call &amp; Equity Strategy Fund (NYSE:MCN)</v>
      </c>
    </row>
    <row r="1503" spans="1:8" x14ac:dyDescent="0.45">
      <c r="A1503" t="str">
        <v>Palantir Technologies Inc. (NYSE:PLTR)</v>
      </c>
      <c r="B1503" t="str">
        <v>Graphic Packaging Holding Company (NYSE:GPK)</v>
      </c>
      <c r="C1503" t="str">
        <v>PennantPark Investment Corporation (NYSE:PNNT)</v>
      </c>
      <c r="D1503" t="str">
        <v>Middlefield Banc Corp. (NASDAQCM:MBCN)</v>
      </c>
      <c r="G1503" t="str">
        <v>Dana Incorporated (NYSE:DAN)</v>
      </c>
      <c r="H1503" t="str">
        <v>Madrigal Pharmaceuticals, Inc. (NASDAQGS:MDGL)</v>
      </c>
    </row>
    <row r="1504" spans="1:8" x14ac:dyDescent="0.45">
      <c r="A1504" t="str">
        <v>Palo Alto Networks, Inc. (NASDAQGS:PANW)</v>
      </c>
      <c r="B1504" t="str">
        <v>Grid Dynamics Holdings, Inc. (NASDAQCM:GDYN)</v>
      </c>
      <c r="C1504" t="str">
        <v>Piedmont Office Realty Trust, Inc. (NYSE:PDM)</v>
      </c>
      <c r="D1504" t="str">
        <v>Mirion Technologies, Inc. (NYSE:MIR)</v>
      </c>
      <c r="G1504" t="str">
        <v>Day One Biopharmaceuticals, Inc. (NASDAQGS:DAWN)</v>
      </c>
      <c r="H1504" t="str">
        <v>MetroCity Bankshares, Inc. (NASDAQGS:MCBS)</v>
      </c>
    </row>
    <row r="1505" spans="1:8" x14ac:dyDescent="0.45">
      <c r="A1505" t="str">
        <v>Park-Ohio Holdings Corp. (NASDAQGS:PKOH)</v>
      </c>
      <c r="B1505" t="str">
        <v>Groupon, Inc. (NASDAQGS:GRPN)</v>
      </c>
      <c r="C1505" t="str">
        <v>PIMCO Income Strategy Fund II (NYSE:PFN)</v>
      </c>
      <c r="D1505" t="str">
        <v>Modine Manufacturing Company (NYSE:MOD)</v>
      </c>
      <c r="G1505" t="str">
        <v>Delcath Systems, Inc. (NASDAQCM:DCTH)</v>
      </c>
      <c r="H1505" t="str">
        <v>Mobileye Global Inc. (NASDAQGS:MBLY)</v>
      </c>
    </row>
    <row r="1506" spans="1:8" x14ac:dyDescent="0.45">
      <c r="A1506" t="str">
        <v>Pathfinder Bancorp, Inc. (NASDAQCM:PBHC)</v>
      </c>
      <c r="B1506" t="str">
        <v>Guess?, Inc. (NYSE:GES)</v>
      </c>
      <c r="C1506" t="str">
        <v>PIMCO New York Municipal Income Fund II (NYSE:PNI)</v>
      </c>
      <c r="D1506" t="str">
        <v>Moelis &amp; Company (NYSE:MC)</v>
      </c>
      <c r="G1506" t="str">
        <v>Devon Energy Corporation (NYSE:DVN)</v>
      </c>
      <c r="H1506" t="str">
        <v>MultiPlan Corporation (NYSE:MPLN)</v>
      </c>
    </row>
    <row r="1507" spans="1:8" x14ac:dyDescent="0.45">
      <c r="A1507" t="str">
        <v>PB Bankshares, Inc. (NASDAQCM:PBBK)</v>
      </c>
      <c r="B1507" t="str">
        <v>Gulfport Energy Corporation (NYSE:GPOR)</v>
      </c>
      <c r="C1507" t="str">
        <v>Pioneer Floating Rate Fund, Inc. (NYSE:PHD)</v>
      </c>
      <c r="D1507" t="str">
        <v>MongoDB, Inc. (NASDAQGM:MDB)</v>
      </c>
      <c r="G1507" t="str">
        <v>DWS Municipal Income Trust (NYSE:KTF)</v>
      </c>
      <c r="H1507" t="str">
        <v>National Bank Holdings Corporation (NYSE:NBHC)</v>
      </c>
    </row>
    <row r="1508" spans="1:8" x14ac:dyDescent="0.45">
      <c r="A1508" t="str">
        <v>PCB Bancorp (NASDAQGS:PCB)</v>
      </c>
      <c r="B1508" t="str">
        <v>H World Group Limited (NASDAQGS:HTHT)</v>
      </c>
      <c r="C1508" t="str">
        <v>Pioneer Municipal High Income Advantage Fund, Inc. (NYSE:MAV)</v>
      </c>
      <c r="D1508" t="str">
        <v>Monro, Inc. (NASDAQGS:MNRO)</v>
      </c>
      <c r="G1508" t="str">
        <v>Eagle Point Income Company Inc. (NYSE:EIC)</v>
      </c>
      <c r="H1508" t="str">
        <v>Natural Health Trends Corp. (NASDAQCM:NHTC)</v>
      </c>
    </row>
    <row r="1509" spans="1:8" x14ac:dyDescent="0.45">
      <c r="A1509" t="str">
        <v>PDD Holdings Inc. (NASDAQGS:PDD)</v>
      </c>
      <c r="B1509" t="str">
        <v>H&amp;E Equipment Services, Inc. (NASDAQGS:HEES)</v>
      </c>
      <c r="C1509" t="str">
        <v>Premier Financial Corp. (NASDAQGS:PFC)</v>
      </c>
      <c r="D1509" t="str">
        <v>Monster Beverage Corporation (NASDAQGS:MNST)</v>
      </c>
      <c r="G1509" t="str">
        <v>East West Bancorp, Inc. (NASDAQGS:EWBC)</v>
      </c>
      <c r="H1509" t="str">
        <v>Neogen Corporation (NASDAQGS:NEOG)</v>
      </c>
    </row>
    <row r="1510" spans="1:8" x14ac:dyDescent="0.45">
      <c r="A1510" t="str">
        <v>PDF Solutions, Inc. (NASDAQGS:PDFS)</v>
      </c>
      <c r="B1510" t="str">
        <v>H.B. Fuller Company (NYSE:FUL)</v>
      </c>
      <c r="C1510" t="str">
        <v>ProAssurance Corporation (NYSE:PRA)</v>
      </c>
      <c r="D1510" t="str">
        <v>Mueller Water Products, Inc. (NYSE:MWA)</v>
      </c>
      <c r="G1510" t="str">
        <v>Easterly Government Properties, Inc. (NYSE:DEA)</v>
      </c>
      <c r="H1510" t="str">
        <v>NETSTREIT Corp. (NYSE:NTST)</v>
      </c>
    </row>
    <row r="1511" spans="1:8" x14ac:dyDescent="0.45">
      <c r="A1511" t="str">
        <v>Peabody Energy Corporation (NYSE:BTU)</v>
      </c>
      <c r="B1511" t="str">
        <v>Halliburton Company (NYSE:HAL)</v>
      </c>
      <c r="C1511" t="str">
        <v>PROCEPT BioRobotics Corporation (NASDAQGM:PRCT)</v>
      </c>
      <c r="D1511" t="str">
        <v>Murano Global Investments Plc (NASDAQCM:MRNO)</v>
      </c>
      <c r="G1511" t="str">
        <v>electroCore, Inc. (NASDAQCM:ECOR)</v>
      </c>
      <c r="H1511" t="str">
        <v>Newpark Resources, Inc. (NYSE:NR)</v>
      </c>
    </row>
    <row r="1512" spans="1:8" x14ac:dyDescent="0.45">
      <c r="A1512" t="str">
        <v>Penns Woods Bancorp, Inc. (NASDAQGS:PWOD)</v>
      </c>
      <c r="B1512" t="str">
        <v>Hamilton Insurance Group, Ltd. (NYSE:HG)</v>
      </c>
      <c r="C1512" t="str">
        <v>Proficient Auto Logistics, Inc. (NASDAQGS:PAL)</v>
      </c>
      <c r="D1512" t="str">
        <v>National Beverage Corp. (NASDAQGS:FIZZ)</v>
      </c>
      <c r="G1512" t="str">
        <v>Energy Services of America Corporation (NASDAQCM:ESOA)</v>
      </c>
      <c r="H1512" t="str">
        <v>NI Holdings, Inc. (NASDAQCM:NODK)</v>
      </c>
    </row>
    <row r="1513" spans="1:8" x14ac:dyDescent="0.45">
      <c r="A1513" t="str">
        <v>Penske Automotive Group, Inc. (NYSE:PAG)</v>
      </c>
      <c r="B1513" t="str">
        <v>Hanesbrands Inc. (NYSE:HBI)</v>
      </c>
      <c r="C1513" t="str">
        <v>PTC Therapeutics, Inc. (NASDAQGS:PTCT)</v>
      </c>
      <c r="D1513" t="str">
        <v>National Health Investors, Inc. (NYSE:NHI)</v>
      </c>
      <c r="G1513" t="str">
        <v>Enfusion, Inc. (NYSE:ENFN)</v>
      </c>
      <c r="H1513" t="str">
        <v>NIP Group Inc. (NASDAQGM:NIPG)</v>
      </c>
    </row>
    <row r="1514" spans="1:8" x14ac:dyDescent="0.45">
      <c r="A1514" t="str">
        <v>Peoples Bancorp of North Carolina, Inc. (NASDAQGM:PEBK)</v>
      </c>
      <c r="B1514" t="str">
        <v>Hanmi Financial Corporation (NASDAQGS:HAFC)</v>
      </c>
      <c r="C1514" t="str">
        <v>Pure Cycle Corporation (NASDAQCM:PCYO)</v>
      </c>
      <c r="D1514" t="str">
        <v>National Research Corporation (NASDAQGS:NRC)</v>
      </c>
      <c r="G1514" t="str">
        <v>Enhabit, Inc. (NYSE:EHAB)</v>
      </c>
      <c r="H1514" t="str">
        <v>Northern Technologies International Corporation (NASDAQGM:NTIC)</v>
      </c>
    </row>
    <row r="1515" spans="1:8" x14ac:dyDescent="0.45">
      <c r="A1515" t="str">
        <v>Perion Network Ltd. (NASDAQGS:PERI)</v>
      </c>
      <c r="B1515" t="str">
        <v>Harley-Davidson, Inc. (NYSE:HOG)</v>
      </c>
      <c r="C1515" t="str">
        <v>QuidelOrtho Corporation (NASDAQGS:QDEL)</v>
      </c>
      <c r="D1515" t="str">
        <v>National Vision Holdings, Inc. (NASDAQGS:EYE)</v>
      </c>
      <c r="G1515" t="str">
        <v>Equity Bancshares, Inc. (NYSE:EQBK)</v>
      </c>
      <c r="H1515" t="str">
        <v>Nuveen California Select Tax-Free Income Portfolio (NYSE:NXC)</v>
      </c>
    </row>
    <row r="1516" spans="1:8" x14ac:dyDescent="0.45">
      <c r="A1516" t="str">
        <v>Perma-Pipe International Holdings, Inc. (NASDAQGM:PPIH)</v>
      </c>
      <c r="B1516" t="str">
        <v>Harmony Biosciences Holdings, Inc. (NASDAQGM:HRMY)</v>
      </c>
      <c r="C1516" t="str">
        <v>Regis Corporation (NASDAQGM:RGS)</v>
      </c>
      <c r="D1516" t="str">
        <v>NB Bancorp, Inc. (NASDAQCM:NBBK)</v>
      </c>
      <c r="G1516" t="str">
        <v>Essential Utilities, Inc. (NYSE:WTRG)</v>
      </c>
      <c r="H1516" t="str">
        <v>Nuveen Municipal Income Fund, Inc. (NYSE:NMI)</v>
      </c>
    </row>
    <row r="1517" spans="1:8" x14ac:dyDescent="0.45">
      <c r="A1517" t="str">
        <v>Phillips 66 (NYSE:PSX)</v>
      </c>
      <c r="B1517" t="str">
        <v>Harrow, Inc. (NASDAQGM:HROW)</v>
      </c>
      <c r="C1517" t="str">
        <v>ReShape Lifesciences Inc. (NASDAQCM:RSLS)</v>
      </c>
      <c r="D1517" t="str">
        <v>nCino, Inc. (NASDAQGS:NCNO)</v>
      </c>
      <c r="G1517" t="str">
        <v>Establishment Labs Holdings Inc. (NASDAQCM:ESTA)</v>
      </c>
      <c r="H1517" t="str">
        <v>Nuveen New York Municipal Value Fund (NYSE:NNY)</v>
      </c>
    </row>
    <row r="1518" spans="1:8" x14ac:dyDescent="0.45">
      <c r="A1518" t="str">
        <v>PIMCO California Municipal Income Fund II (NYSE:PCK)</v>
      </c>
      <c r="B1518" t="str">
        <v>Hasbro, Inc. (NASDAQGS:HAS)</v>
      </c>
      <c r="C1518" t="str">
        <v>RH (NYSE:RH)</v>
      </c>
      <c r="D1518" t="str">
        <v>NCR Atleos Corporation (NYSE:NATL)</v>
      </c>
      <c r="G1518" t="str">
        <v>Everus Construction Group, Inc. (NYSE:ECG)</v>
      </c>
      <c r="H1518" t="str">
        <v>Old Second Bancorp, Inc. (NASDAQGS:OSBC)</v>
      </c>
    </row>
    <row r="1519" spans="1:8" x14ac:dyDescent="0.45">
      <c r="A1519" t="str">
        <v>PIMCO California Municipal Income Fund III (NYSE:PZC)</v>
      </c>
      <c r="B1519" t="str">
        <v>HCI Group, Inc. (NYSE:HCI)</v>
      </c>
      <c r="C1519" t="str">
        <v>Roivant Sciences Ltd. (NASDAQGS:ROIV)</v>
      </c>
      <c r="D1519" t="str">
        <v>Nelnet, Inc. (NYSE:NNI)</v>
      </c>
      <c r="G1519" t="str">
        <v>F.N.B. Corporation (NYSE:FNB)</v>
      </c>
      <c r="H1519" t="str">
        <v>ON24, Inc. (NYSE:ONTF)</v>
      </c>
    </row>
    <row r="1520" spans="1:8" x14ac:dyDescent="0.45">
      <c r="A1520" t="str">
        <v>PIMCO Municipal Income Fund III (NYSE:PMX)</v>
      </c>
      <c r="B1520" t="str">
        <v>Healthcare Realty Trust Incorporated (NYSE:HR)</v>
      </c>
      <c r="C1520" t="str">
        <v>Roku, Inc. (NASDAQGS:ROKU)</v>
      </c>
      <c r="D1520" t="str">
        <v>NeoGenomics, Inc. (NASDAQCM:NEO)</v>
      </c>
      <c r="G1520" t="str">
        <v>FB Financial Corporation (NYSE:FBK)</v>
      </c>
      <c r="H1520" t="str">
        <v>Origin Bancorp, Inc. (NYSE:OBK)</v>
      </c>
    </row>
    <row r="1521" spans="1:8" x14ac:dyDescent="0.45">
      <c r="A1521" t="str">
        <v>PIMCO Strategic Income Fund, Inc. (NYSE:RCS)</v>
      </c>
      <c r="B1521" t="str">
        <v>Heartland Express, Inc. (NASDAQGS:HTLD)</v>
      </c>
      <c r="C1521" t="str">
        <v>RxSight, Inc. (NASDAQGM:RXST)</v>
      </c>
      <c r="D1521" t="str">
        <v>NerdWallet, Inc. (NASDAQGM:NRDS)</v>
      </c>
      <c r="G1521" t="str">
        <v>Fidus Investment Corporation (NASDAQGS:FDUS)</v>
      </c>
      <c r="H1521" t="str">
        <v>Orthofix Medical Inc. (NASDAQGS:OFIX)</v>
      </c>
    </row>
    <row r="1522" spans="1:8" x14ac:dyDescent="0.45">
      <c r="A1522" t="str">
        <v>Pioneer Bancorp, Inc. (NASDAQCM:PBFS)</v>
      </c>
      <c r="B1522" t="str">
        <v>HEICO Corporation (NYSE:HEI)</v>
      </c>
      <c r="C1522" t="str">
        <v>Saba Capital Income &amp; Opportunities Fund (NYSE:BRW)</v>
      </c>
      <c r="D1522" t="str">
        <v>Net Lease Office Properties (NYSE:NLOP)</v>
      </c>
      <c r="G1522" t="str">
        <v>Financial Institutions, Inc. (NASDAQGS:FISI)</v>
      </c>
      <c r="H1522" t="str">
        <v>Ouster, Inc. (NYSE:OUST)</v>
      </c>
    </row>
    <row r="1523" spans="1:8" x14ac:dyDescent="0.45">
      <c r="A1523" t="str">
        <v>Pioneer Municipal High Income Fund, Inc. (NYSE:MHI)</v>
      </c>
      <c r="B1523" t="str">
        <v>Helmerich &amp; Payne, Inc. (NYSE:HP)</v>
      </c>
      <c r="C1523" t="str">
        <v>Sabine Royalty Trust (NYSE:SBR)</v>
      </c>
      <c r="D1523" t="str">
        <v>NETGEAR, Inc. (NASDAQGS:NTGR)</v>
      </c>
      <c r="G1523" t="str">
        <v>First Business Financial Services, Inc. (NASDAQGS:FBIZ)</v>
      </c>
      <c r="H1523" t="str">
        <v>Oxford Lane Capital Corp. (NASDAQGS:OXLC)</v>
      </c>
    </row>
    <row r="1524" spans="1:8" x14ac:dyDescent="0.45">
      <c r="A1524" t="str">
        <v>Piper Sandler Companies (NYSE:PIPR)</v>
      </c>
      <c r="B1524" t="str">
        <v>Herc Holdings Inc. (NYSE:HRI)</v>
      </c>
      <c r="C1524" t="str">
        <v>SandRidge Energy, Inc. (NYSE:SD)</v>
      </c>
      <c r="D1524" t="str">
        <v>NeuroPace, Inc. (NASDAQGM:NPCE)</v>
      </c>
      <c r="G1524" t="str">
        <v>First Community Bankshares, Inc. (NASDAQGS:FCBC)</v>
      </c>
      <c r="H1524" t="str">
        <v>Pactiv Evergreen Inc. (NASDAQGS:PTVE)</v>
      </c>
    </row>
    <row r="1525" spans="1:8" x14ac:dyDescent="0.45">
      <c r="A1525" t="str">
        <v>Plumas Bancorp (NASDAQCM:PLBC)</v>
      </c>
      <c r="B1525" t="str">
        <v>Hess Corporation (NYSE:HES)</v>
      </c>
      <c r="C1525" t="str">
        <v>SIGA Technologies, Inc. (NASDAQGM:SIGA)</v>
      </c>
      <c r="D1525" t="str">
        <v>New York Mortgage Trust, Inc. (NASDAQGS:NYMT)</v>
      </c>
      <c r="G1525" t="str">
        <v>First Community Corporation (NASDAQCM:FCCO)</v>
      </c>
      <c r="H1525" t="str">
        <v>Paragon 28, Inc. (NYSE:FNA)</v>
      </c>
    </row>
    <row r="1526" spans="1:8" x14ac:dyDescent="0.45">
      <c r="A1526" t="str">
        <v>Plymouth Industrial REIT, Inc. (NYSE:PLYM)</v>
      </c>
      <c r="B1526" t="str">
        <v>Hess Midstream LP (NYSE:HESM)</v>
      </c>
      <c r="C1526" t="str">
        <v>SmartFinancial, Inc. (NYSE:SMBK)</v>
      </c>
      <c r="D1526" t="str">
        <v>NewAmsterdam Pharma Company N.V. (NASDAQGM:NAMS)</v>
      </c>
      <c r="G1526" t="str">
        <v>First Financial Bancorp. (NASDAQGS:FFBC)</v>
      </c>
      <c r="H1526" t="str">
        <v>PennyMac Financial Services, Inc. (NYSE:PFSI)</v>
      </c>
    </row>
    <row r="1527" spans="1:8" x14ac:dyDescent="0.45">
      <c r="A1527" t="str">
        <v>Post Holdings, Inc. (NYSE:POST)</v>
      </c>
      <c r="B1527" t="str">
        <v>HF Sinclair Corporation (NYSE:DINO)</v>
      </c>
      <c r="C1527" t="str">
        <v>SoFi Technologies, Inc. (NASDAQGS:SOFI)</v>
      </c>
      <c r="D1527" t="str">
        <v>NIKE, Inc. (NYSE:NKE)</v>
      </c>
      <c r="G1527" t="str">
        <v>First Solar, Inc. (NASDAQGS:FSLR)</v>
      </c>
      <c r="H1527" t="str">
        <v>Permian Basin Royalty Trust (NYSE:PBT)</v>
      </c>
    </row>
    <row r="1528" spans="1:8" x14ac:dyDescent="0.45">
      <c r="A1528" t="str">
        <v>PotlatchDeltic Corporation (NASDAQGS:PCH)</v>
      </c>
      <c r="B1528" t="str">
        <v>Hilton Worldwide Holdings Inc. (NYSE:HLT)</v>
      </c>
      <c r="C1528" t="str">
        <v>Sonic Automotive, Inc. (NYSE:SAH)</v>
      </c>
      <c r="D1528" t="str">
        <v>nLIGHT, Inc. (NASDAQGS:LASR)</v>
      </c>
      <c r="G1528" t="str">
        <v>Five Star Bancorp (NASDAQGS:FSBC)</v>
      </c>
      <c r="H1528" t="str">
        <v>Pinnacle Financial Partners, Inc. (NASDAQGS:PNFP)</v>
      </c>
    </row>
    <row r="1529" spans="1:8" x14ac:dyDescent="0.45">
      <c r="A1529" t="str">
        <v>PRA Group, Inc. (NASDAQGS:PRAA)</v>
      </c>
      <c r="B1529" t="str">
        <v>Hims &amp; Hers Health, Inc. (NYSE:HIMS)</v>
      </c>
      <c r="C1529" t="str">
        <v>SouthState Corporation (NYSE:SSB)</v>
      </c>
      <c r="D1529" t="str">
        <v>NMI Holdings, Inc. (NASDAQGM:NMIH)</v>
      </c>
      <c r="G1529" t="str">
        <v>Forafric Global PLC (NASDAQCM:AFRI)</v>
      </c>
      <c r="H1529" t="str">
        <v>Pitney Bowes Inc. (NYSE:PBI)</v>
      </c>
    </row>
    <row r="1530" spans="1:8" x14ac:dyDescent="0.45">
      <c r="A1530" t="str">
        <v>Preformed Line Products Company (NASDAQGS:PLPC)</v>
      </c>
      <c r="B1530" t="str">
        <v>Home Federal Bancorp, Inc. of Louisiana (NASDAQCM:HFBL)</v>
      </c>
      <c r="C1530" t="str">
        <v>SpringWorks Therapeutics, Inc. (NASDAQGS:SWTX)</v>
      </c>
      <c r="D1530" t="str">
        <v>Northeast Community Bancorp, Inc. (NASDAQCM:NECB)</v>
      </c>
      <c r="G1530" t="str">
        <v>FuelCell Energy, Inc. (NASDAQGM:FCEL)</v>
      </c>
      <c r="H1530" t="str">
        <v>Pluri Inc. (NASDAQCM:PLUR)</v>
      </c>
    </row>
    <row r="1531" spans="1:8" x14ac:dyDescent="0.45">
      <c r="A1531" t="str">
        <v>PriceSmart, Inc. (NASDAQGS:PSMT)</v>
      </c>
      <c r="B1531" t="str">
        <v>Hovnanian Enterprises, Inc. (NYSE:HOV)</v>
      </c>
      <c r="C1531" t="str">
        <v>Star Holdings (NASDAQGM:STHO)</v>
      </c>
      <c r="D1531" t="str">
        <v>Northern Trust Corporation (NASDAQGS:NTRS)</v>
      </c>
      <c r="G1531" t="str">
        <v>GameStop Corp. (NYSE:GME)</v>
      </c>
      <c r="H1531" t="str">
        <v>PropertyGuru Group Limited (NYSE:PGRU)</v>
      </c>
    </row>
    <row r="1532" spans="1:8" x14ac:dyDescent="0.45">
      <c r="A1532" t="str">
        <v>Prologis, Inc. (NYSE:PLD)</v>
      </c>
      <c r="B1532" t="str">
        <v>Hub Group, Inc. (NASDAQGS:HUBG)</v>
      </c>
      <c r="C1532" t="str">
        <v>Stellus Capital Investment Corporation (NYSE:SCM)</v>
      </c>
      <c r="D1532" t="str">
        <v>Northwest Bancshares, Inc. (NASDAQGS:NWBI)</v>
      </c>
      <c r="G1532" t="str">
        <v>General Dynamics Corporation (NYSE:GD)</v>
      </c>
      <c r="H1532" t="str">
        <v>Pulmatrix, Inc. (NASDAQCM:PULM)</v>
      </c>
    </row>
    <row r="1533" spans="1:8" x14ac:dyDescent="0.45">
      <c r="A1533" t="str">
        <v>Protagonist Therapeutics, Inc. (NASDAQGM:PTGX)</v>
      </c>
      <c r="B1533" t="str">
        <v>HubSpot, Inc. (NYSE:HUBS)</v>
      </c>
      <c r="C1533" t="str">
        <v>StoneCo Ltd. (NASDAQGS:STNE)</v>
      </c>
      <c r="D1533" t="str">
        <v>Norwood Financial Corp. (NASDAQGM:NWFL)</v>
      </c>
      <c r="G1533" t="str">
        <v>German American Bancorp, Inc. (NASDAQGS:GABC)</v>
      </c>
      <c r="H1533" t="str">
        <v>Pulmonx Corporation (NASDAQGS:LUNG)</v>
      </c>
    </row>
    <row r="1534" spans="1:8" x14ac:dyDescent="0.45">
      <c r="A1534" t="str">
        <v>Public Storage (NYSE:PSA)</v>
      </c>
      <c r="B1534" t="str">
        <v>Huntsman Corporation (NYSE:HUN)</v>
      </c>
      <c r="C1534" t="str">
        <v>Studio City International Holdings Limited (NYSE:MSC)</v>
      </c>
      <c r="D1534" t="str">
        <v>NovoCure Limited (NASDAQGS:NVCR)</v>
      </c>
      <c r="G1534" t="str">
        <v>GitLab Inc. (NASDAQGS:GTLB)</v>
      </c>
      <c r="H1534" t="str">
        <v>QMMM Holdings Limited (NASDAQCM:QMMM)</v>
      </c>
    </row>
    <row r="1535" spans="1:8" x14ac:dyDescent="0.45">
      <c r="A1535" t="str">
        <v>PubMatic, Inc. (NASDAQGM:PUBM)</v>
      </c>
      <c r="B1535" t="str">
        <v>IAC Inc. (NASDAQGS:IAC)</v>
      </c>
      <c r="C1535" t="str">
        <v>Super Micro Computer, Inc. (NASDAQGS:SMCI)</v>
      </c>
      <c r="D1535" t="str">
        <v>NRG Energy, Inc. (NYSE:NRG)</v>
      </c>
      <c r="G1535" t="str">
        <v>Glen Burnie Bancorp (NASDAQCM:GLBZ)</v>
      </c>
      <c r="H1535" t="str">
        <v>Quanterix Corporation (NASDAQGM:QTRX)</v>
      </c>
    </row>
    <row r="1536" spans="1:8" x14ac:dyDescent="0.45">
      <c r="A1536" t="str">
        <v>PulteGroup, Inc. (NYSE:PHM)</v>
      </c>
      <c r="B1536" t="str">
        <v>IBEX Limited (NASDAQGM:IBEX)</v>
      </c>
      <c r="C1536" t="str">
        <v>Tarsus Pharmaceuticals, Inc. (NASDAQGS:TARS)</v>
      </c>
      <c r="D1536" t="str">
        <v>Nu Skin Enterprises, Inc. (NYSE:NUS)</v>
      </c>
      <c r="G1536" t="str">
        <v>GRAIL, Inc. (NASDAQGS:GRAL)</v>
      </c>
      <c r="H1536" t="str">
        <v>Ranpak Holdings Corp. (NYSE:PACK)</v>
      </c>
    </row>
    <row r="1537" spans="1:8" x14ac:dyDescent="0.45">
      <c r="A1537" t="str">
        <v>Pure Storage, Inc. (NYSE:PSTG)</v>
      </c>
      <c r="B1537" t="str">
        <v>Ibotta, Inc. (NYSE:IBTA)</v>
      </c>
      <c r="C1537" t="str">
        <v>Technology &amp; Telecommunication Acquisition Corporation (NASDAQGM:TETE)</v>
      </c>
      <c r="D1537" t="str">
        <v>Nutex Health Inc. (NASDAQCM:NUTX)</v>
      </c>
      <c r="G1537" t="str">
        <v>Granite Ridge Resources, Inc. (NYSE:GRNT)</v>
      </c>
      <c r="H1537" t="str">
        <v>Recursion Pharmaceuticals, Inc. (NASDAQGS:RXRX)</v>
      </c>
    </row>
    <row r="1538" spans="1:8" x14ac:dyDescent="0.45">
      <c r="A1538" t="str">
        <v>Quaker Chemical Corporation (NYSE:KWR)</v>
      </c>
      <c r="B1538" t="str">
        <v>Ichor Holdings, Ltd. (NASDAQGS:ICHR)</v>
      </c>
      <c r="C1538" t="str">
        <v>Teledyne Technologies Incorporated (NYSE:TDY)</v>
      </c>
      <c r="D1538" t="str">
        <v>Nuveen Quality Municipal Income Fund (NYSE:NAD)</v>
      </c>
      <c r="G1538" t="str">
        <v>Greene County Bancorp, Inc. (NASDAQCM:GCBC)</v>
      </c>
      <c r="H1538" t="str">
        <v>Redwood Trust, Inc. (NYSE:RWT)</v>
      </c>
    </row>
    <row r="1539" spans="1:8" x14ac:dyDescent="0.45">
      <c r="A1539" t="str">
        <v>QXO, Inc. (NASDAQCM:QXO)</v>
      </c>
      <c r="B1539" t="str">
        <v>ICU Medical, Inc. (NASDAQGS:ICUI)</v>
      </c>
      <c r="C1539" t="str">
        <v>Templeton Emerging Markets Fund (NYSE:EMF)</v>
      </c>
      <c r="D1539" t="str">
        <v>NYLI MacKay DefinedTerm Muni Opportunities Fund (NYSE:MMD)</v>
      </c>
      <c r="G1539" t="str">
        <v>Guaranty Bancshares, Inc. (NYSE:GNTY)</v>
      </c>
      <c r="H1539" t="str">
        <v>REGENXBIO Inc. (NASDAQGS:RGNX)</v>
      </c>
    </row>
    <row r="1540" spans="1:8" x14ac:dyDescent="0.45">
      <c r="A1540" t="str">
        <v>RBB Bancorp (NASDAQGS:RBB)</v>
      </c>
      <c r="B1540" t="str">
        <v>IDACORP, Inc. (NYSE:IDA)</v>
      </c>
      <c r="C1540" t="str">
        <v>Tempus AI, Inc (NASDAQGS:TEM)</v>
      </c>
      <c r="D1540" t="str">
        <v>Oak Valley Bancorp (NASDAQCM:OVLY)</v>
      </c>
      <c r="G1540" t="str">
        <v>Hawthorn Bancshares, Inc. (NASDAQGS:HWBK)</v>
      </c>
      <c r="H1540" t="str">
        <v>Rhinebeck Bancorp, Inc. (NASDAQCM:RBKB)</v>
      </c>
    </row>
    <row r="1541" spans="1:8" x14ac:dyDescent="0.45">
      <c r="A1541" t="str">
        <v>Red Rock Resorts, Inc. (NASDAQGS:RRR)</v>
      </c>
      <c r="B1541" t="str">
        <v>Illinois Tool Works Inc. (NYSE:ITW)</v>
      </c>
      <c r="C1541" t="str">
        <v>Texas Capital Bancshares, Inc. (NASDAQGS:TCBI)</v>
      </c>
      <c r="D1541" t="str">
        <v>Ohio Valley Banc Corp. (NASDAQGM:OVBC)</v>
      </c>
      <c r="G1541" t="str">
        <v>Health Catalyst, Inc. (NASDAQGS:HCAT)</v>
      </c>
      <c r="H1541" t="str">
        <v>Rhythm Pharmaceuticals, Inc. (NASDAQGM:RYTM)</v>
      </c>
    </row>
    <row r="1542" spans="1:8" x14ac:dyDescent="0.45">
      <c r="A1542" t="str">
        <v>Regeneron Pharmaceuticals, Inc. (NASDAQGS:REGN)</v>
      </c>
      <c r="B1542" t="str">
        <v>Immunocore Holdings plc (NASDAQGS:IMCR)</v>
      </c>
      <c r="C1542" t="str">
        <v>The Bank of New York Mellon Corporation (NYSE:BK)</v>
      </c>
      <c r="D1542" t="str">
        <v>Oil States International, Inc. (NYSE:OIS)</v>
      </c>
      <c r="G1542" t="str">
        <v>Heritage Commerce Corp (NASDAQGS:HTBK)</v>
      </c>
      <c r="H1542" t="str">
        <v>Riot Platforms, Inc. (NASDAQCM:RIOT)</v>
      </c>
    </row>
    <row r="1543" spans="1:8" x14ac:dyDescent="0.45">
      <c r="A1543" t="str">
        <v>Regional Management Corp. (NYSE:RM)</v>
      </c>
      <c r="B1543" t="str">
        <v>Independence Realty Trust, Inc. (NYSE:IRT)</v>
      </c>
      <c r="C1543" t="str">
        <v>The Carlyle Group Inc. (NASDAQGS:CG)</v>
      </c>
      <c r="D1543" t="str">
        <v>Old Dominion Freight Line, Inc. (NASDAQGS:ODFL)</v>
      </c>
      <c r="G1543" t="str">
        <v>Home Bancshares, Inc. (Conway, AR) (NYSE:HOMB)</v>
      </c>
      <c r="H1543" t="str">
        <v>Rocket Lab USA, Inc. (NASDAQCM:RKLB)</v>
      </c>
    </row>
    <row r="1544" spans="1:8" x14ac:dyDescent="0.45">
      <c r="A1544" t="str">
        <v>Regions Financial Corporation (NYSE:RF)</v>
      </c>
      <c r="B1544" t="str">
        <v>Innodata Inc. (NASDAQGM:INOD)</v>
      </c>
      <c r="C1544" t="str">
        <v>The China Fund, Inc. (NYSE:CHN)</v>
      </c>
      <c r="D1544" t="str">
        <v>Old Market Capital Corporation (NASDAQGS:OMCC)</v>
      </c>
      <c r="G1544" t="str">
        <v>Hope Bancorp, Inc. (NASDAQGS:HOPE)</v>
      </c>
      <c r="H1544" t="str">
        <v>Royce Small-Cap Trust, Inc. (NYSE:RVT)</v>
      </c>
    </row>
    <row r="1545" spans="1:8" x14ac:dyDescent="0.45">
      <c r="A1545" t="str">
        <v>Reinsurance Group of America, Incorporated (NYSE:RGA)</v>
      </c>
      <c r="B1545" t="str">
        <v>Innovative Solutions and Support, Inc. (NASDAQGS:ISSC)</v>
      </c>
      <c r="C1545" t="str">
        <v>The First Bancorp, Inc. (NASDAQGS:FNLC)</v>
      </c>
      <c r="D1545" t="str">
        <v>Olin Corporation (NYSE:OLN)</v>
      </c>
      <c r="G1545" t="str">
        <v>Huntington Bancshares Incorporated (NASDAQGS:HBAN)</v>
      </c>
      <c r="H1545" t="str">
        <v>Rumble Inc. (NASDAQGM:RUM)</v>
      </c>
    </row>
    <row r="1546" spans="1:8" x14ac:dyDescent="0.45">
      <c r="A1546" t="str">
        <v>Reliance, Inc. (NYSE:RS)</v>
      </c>
      <c r="B1546" t="str">
        <v>Inogen, Inc. (NASDAQGS:INGN)</v>
      </c>
      <c r="C1546" t="str">
        <v>The Gabelli Dividend &amp; Income Trust (NYSE:GDV)</v>
      </c>
      <c r="D1546" t="str">
        <v>Ollie's Bargain Outlet Holdings, Inc. (NASDAQGM:OLLI)</v>
      </c>
      <c r="G1546" t="str">
        <v>Innospec Inc. (NASDAQGS:IOSP)</v>
      </c>
      <c r="H1546" t="str">
        <v>Shenandoah Telecommunications Company (NASDAQGS:SHEN)</v>
      </c>
    </row>
    <row r="1547" spans="1:8" x14ac:dyDescent="0.45">
      <c r="A1547" t="str">
        <v>Renasant Corporation (NYSE:RNST)</v>
      </c>
      <c r="B1547" t="str">
        <v>Inspire Medical Systems, Inc. (NYSE:INSP)</v>
      </c>
      <c r="C1547" t="str">
        <v>The Honest Company, Inc. (NASDAQGS:HNST)</v>
      </c>
      <c r="D1547" t="str">
        <v>Omnicom Group Inc. (NYSE:OMC)</v>
      </c>
      <c r="G1547" t="str">
        <v>Innovative Eyewear, Inc. (NASDAQCM:LUCY)</v>
      </c>
      <c r="H1547" t="str">
        <v>Sonos, Inc. (NASDAQGS:SONO)</v>
      </c>
    </row>
    <row r="1548" spans="1:8" x14ac:dyDescent="0.45">
      <c r="A1548" t="str">
        <v>REV Group, Inc. (NYSE:REVG)</v>
      </c>
      <c r="B1548" t="str">
        <v>Inspired Entertainment, Inc. (NASDAQCM:INSE)</v>
      </c>
      <c r="C1548" t="str">
        <v>The9 Limited (NASDAQCM:NCTY)</v>
      </c>
      <c r="D1548" t="str">
        <v>One Liberty Properties, Inc. (NYSE:OLP)</v>
      </c>
      <c r="G1548" t="str">
        <v>Insight Select Income Fund (NYSE:INSI)</v>
      </c>
      <c r="H1548" t="str">
        <v>Source Capital, Inc. (NYSE:SOR)</v>
      </c>
    </row>
    <row r="1549" spans="1:8" x14ac:dyDescent="0.45">
      <c r="A1549" t="str">
        <v>REX American Resources Corporation (NYSE:REX)</v>
      </c>
      <c r="B1549" t="str">
        <v>Installed Building Products, Inc. (NYSE:IBP)</v>
      </c>
      <c r="C1549" t="str">
        <v>TowneBank (NASDAQGS:TOWN)</v>
      </c>
      <c r="D1549" t="str">
        <v>ONEOK, Inc. (NYSE:OKE)</v>
      </c>
      <c r="G1549" t="str">
        <v>International Bancshares Corporation (NASDAQGS:IBOC)</v>
      </c>
      <c r="H1549" t="str">
        <v>Southwest Airlines Co. (NYSE:LUV)</v>
      </c>
    </row>
    <row r="1550" spans="1:8" x14ac:dyDescent="0.45">
      <c r="A1550" t="str">
        <v>Runway Growth Finance Corp. (NASDAQGS:RWAY)</v>
      </c>
      <c r="B1550" t="str">
        <v>Integra LifeSciences Holdings Corporation (NASDAQGS:IART)</v>
      </c>
      <c r="C1550" t="str">
        <v>TriCo Bancshares (NASDAQGS:TCBK)</v>
      </c>
      <c r="D1550" t="str">
        <v>OP Bancorp (NASDAQGM:OPBK)</v>
      </c>
      <c r="G1550" t="str">
        <v>Interparfums, Inc. (NASDAQGS:IPAR)</v>
      </c>
      <c r="H1550" t="str">
        <v>Sphere Entertainment Co. (NYSE:SPHR)</v>
      </c>
    </row>
    <row r="1551" spans="1:8" x14ac:dyDescent="0.45">
      <c r="A1551" t="str">
        <v>Ryan Specialty Holdings, Inc. (NYSE:RYAN)</v>
      </c>
      <c r="B1551" t="str">
        <v>Intrepid Potash, Inc. (NYSE:IPI)</v>
      </c>
      <c r="C1551" t="str">
        <v>Tucows Inc. (NASDAQCM:TCX)</v>
      </c>
      <c r="D1551" t="str">
        <v>OppFi Inc. (NYSE:OPFI)</v>
      </c>
      <c r="G1551" t="str">
        <v>Intuitive Surgical, Inc. (NASDAQGS:ISRG)</v>
      </c>
      <c r="H1551" t="str">
        <v>Stoke Therapeutics, Inc. (NASDAQGS:STOK)</v>
      </c>
    </row>
    <row r="1552" spans="1:8" x14ac:dyDescent="0.45">
      <c r="A1552" t="str">
        <v>Ryder System, Inc. (NYSE:R)</v>
      </c>
      <c r="B1552" t="str">
        <v>Intuit Inc. (NASDAQGS:INTU)</v>
      </c>
      <c r="C1552" t="str">
        <v>Twist Bioscience Corporation (NASDAQGS:TWST)</v>
      </c>
      <c r="D1552" t="str">
        <v>O'Reilly Automotive, Inc. (NASDAQGS:ORLY)</v>
      </c>
      <c r="G1552" t="str">
        <v>Invesco Bond Fund (NYSE:VBF)</v>
      </c>
      <c r="H1552" t="str">
        <v>Stratus Properties Inc. (NASDAQGS:STRS)</v>
      </c>
    </row>
    <row r="1553" spans="1:8" x14ac:dyDescent="0.45">
      <c r="A1553" t="str">
        <v>S&amp;T Bancorp, Inc. (NASDAQGS:STBA)</v>
      </c>
      <c r="B1553" t="str">
        <v>Invesco Ltd. (NYSE:IVZ)</v>
      </c>
      <c r="C1553" t="str">
        <v>uniQure N.V. (NASDAQGS:QURE)</v>
      </c>
      <c r="D1553" t="str">
        <v>Orion S.A. (NYSE:OEC)</v>
      </c>
      <c r="G1553" t="str">
        <v>Invesco Exchange-Traded Fund Trust - Invesco Golden Dragon China ETF (NASDAQGM:PGJ)</v>
      </c>
      <c r="H1553" t="str">
        <v>Syndax Pharmaceuticals, Inc. (NASDAQGS:SNDX)</v>
      </c>
    </row>
    <row r="1554" spans="1:8" x14ac:dyDescent="0.45">
      <c r="A1554" t="str">
        <v>Safehold Inc. (NYSE:SAFE)</v>
      </c>
      <c r="B1554" t="str">
        <v>J.Jill, Inc. (NYSE:JILL)</v>
      </c>
      <c r="C1554" t="str">
        <v>United Community Banks, Inc. (NYSE:UCB)</v>
      </c>
      <c r="D1554" t="str">
        <v>Outbrain Inc. (NASDAQGS:OB)</v>
      </c>
      <c r="G1554" t="str">
        <v>iRobot Corporation (NASDAQGS:IRBT)</v>
      </c>
      <c r="H1554" t="str">
        <v>Templeton Dragon Fund, Inc. (NYSE:TDF)</v>
      </c>
    </row>
    <row r="1555" spans="1:8" x14ac:dyDescent="0.45">
      <c r="A1555" t="str">
        <v>Sanmina Corporation (NASDAQGS:SANM)</v>
      </c>
      <c r="B1555" t="str">
        <v>Jabil Inc. (NYSE:JBL)</v>
      </c>
      <c r="C1555" t="str">
        <v>Value Line, Inc. (NASDAQCM:VALU)</v>
      </c>
      <c r="D1555" t="str">
        <v>Pacira BioSciences, Inc. (NASDAQGS:PCRX)</v>
      </c>
      <c r="G1555" t="str">
        <v>iShares Trust - iShares 1-3 Year Treasury Bond ETF (NASDAQGM:SHY)</v>
      </c>
      <c r="H1555" t="str">
        <v>TeraWulf Inc. (NASDAQCM:WULF)</v>
      </c>
    </row>
    <row r="1556" spans="1:8" x14ac:dyDescent="0.45">
      <c r="A1556" t="str">
        <v>Sarepta Therapeutics, Inc. (NASDAQGS:SRPT)</v>
      </c>
      <c r="B1556" t="str">
        <v>Jack in the Box Inc. (NASDAQGS:JACK)</v>
      </c>
      <c r="C1556" t="str">
        <v>Varonis Systems, Inc. (NASDAQGS:VRNS)</v>
      </c>
      <c r="D1556" t="str">
        <v>Palantir Technologies Inc. (NYSE:PLTR)</v>
      </c>
      <c r="G1556" t="str">
        <v>iShares Trust - iShares 20+ Year Treasury Bond ETF (NASDAQGM:TLT)</v>
      </c>
      <c r="H1556" t="str">
        <v>The Cato Corporation (NYSE:CATO)</v>
      </c>
    </row>
    <row r="1557" spans="1:8" x14ac:dyDescent="0.45">
      <c r="A1557" t="str">
        <v>Saul Centers, Inc. (NYSE:BFS)</v>
      </c>
      <c r="B1557" t="str">
        <v>Janus Henderson Group plc (NYSE:JHG)</v>
      </c>
      <c r="C1557" t="str">
        <v>Ventas, Inc. (NYSE:VTR)</v>
      </c>
      <c r="D1557" t="str">
        <v>Palo Alto Networks, Inc. (NASDAQGS:PANW)</v>
      </c>
      <c r="G1557" t="str">
        <v>iShares Trust - iShares 7-10 Year Treasury Bond ETF (NASDAQGM:IEF)</v>
      </c>
      <c r="H1557" t="str">
        <v>The Central and Eastern Europe Fund, Inc. (NYSE:CEE)</v>
      </c>
    </row>
    <row r="1558" spans="1:8" x14ac:dyDescent="0.45">
      <c r="A1558" t="str">
        <v>SB Financial Group, Inc. (NASDAQCM:SBFG)</v>
      </c>
      <c r="B1558" t="str">
        <v>JBG SMITH Properties (NYSE:JBGS)</v>
      </c>
      <c r="C1558" t="str">
        <v>Veris Residential, Inc. (NYSE:VRE)</v>
      </c>
      <c r="D1558" t="str">
        <v>Park-Ohio Holdings Corp. (NASDAQGS:PKOH)</v>
      </c>
      <c r="G1558" t="str">
        <v>iShares Trust - iShares Core S&amp;P U.S. Value ETF (NASDAQGM:IUSV)</v>
      </c>
      <c r="H1558" t="str">
        <v>The Charles Schwab Corporation (NYSE:SCHW)</v>
      </c>
    </row>
    <row r="1559" spans="1:8" x14ac:dyDescent="0.45">
      <c r="A1559" t="str">
        <v>SBA Communications Corporation (NASDAQGS:SBAC)</v>
      </c>
      <c r="B1559" t="str">
        <v>JetBlue Airways Corporation (NASDAQGS:JBLU)</v>
      </c>
      <c r="C1559" t="str">
        <v>Viridian Therapeutics, Inc. (NASDAQCM:VRDN)</v>
      </c>
      <c r="D1559" t="str">
        <v>Pathfinder Bancorp, Inc. (NASDAQCM:PBHC)</v>
      </c>
      <c r="G1559" t="str">
        <v>iShares Trust - iShares Preferred and Income Securities ETF (NASDAQGM:PFF)</v>
      </c>
      <c r="H1559" t="str">
        <v>The European Equity Fund, Inc. (NYSE:EEA)</v>
      </c>
    </row>
    <row r="1560" spans="1:8" x14ac:dyDescent="0.45">
      <c r="A1560" t="str">
        <v>SBC Medical Group Holdings Incorporated (NASDAQGM:SBC)</v>
      </c>
      <c r="B1560" t="str">
        <v>John B. Sanfilippo &amp; Son, Inc. (NASDAQGS:JBSS)</v>
      </c>
      <c r="C1560" t="str">
        <v>Voyager Therapeutics, Inc. (NASDAQGS:VYGR)</v>
      </c>
      <c r="D1560" t="str">
        <v>Patterson-UTI Energy, Inc. (NASDAQGS:PTEN)</v>
      </c>
      <c r="G1560" t="str">
        <v>Keros Therapeutics, Inc. (NASDAQGM:KROS)</v>
      </c>
      <c r="H1560" t="str">
        <v>The Goldman Sachs Group, Inc. (NYSE:GS)</v>
      </c>
    </row>
    <row r="1561" spans="1:8" x14ac:dyDescent="0.45">
      <c r="A1561" t="str">
        <v>Sealed Air Corporation (NYSE:SEE)</v>
      </c>
      <c r="B1561" t="str">
        <v>John Bean Technologies Corporation (NYSE:JBT)</v>
      </c>
      <c r="C1561" t="str">
        <v>Warby Parker Inc. (NYSE:WRBY)</v>
      </c>
      <c r="D1561" t="str">
        <v>PB Bankshares, Inc. (NASDAQCM:PBBK)</v>
      </c>
      <c r="G1561" t="str">
        <v>Kingsoft Cloud Holdings Limited (NASDAQGS:KC)</v>
      </c>
      <c r="H1561" t="str">
        <v>The Korea Fund, Inc. (NYSE:KF)</v>
      </c>
    </row>
    <row r="1562" spans="1:8" x14ac:dyDescent="0.45">
      <c r="A1562" t="str">
        <v>Seanergy Maritime Holdings Corp. (NASDAQCM:SHIP)</v>
      </c>
      <c r="B1562" t="str">
        <v>John Hancock Financial Opportunities Fund (NYSE:BTO)</v>
      </c>
      <c r="C1562" t="str">
        <v>Weis Markets, Inc. (NYSE:WMK)</v>
      </c>
      <c r="D1562" t="str">
        <v>PCB Bancorp (NASDAQGS:PCB)</v>
      </c>
      <c r="G1562" t="str">
        <v>Kite Realty Group Trust (NYSE:KRG)</v>
      </c>
      <c r="H1562" t="str">
        <v>The Taiwan Fund, Inc. (NYSE:TWN)</v>
      </c>
    </row>
    <row r="1563" spans="1:8" x14ac:dyDescent="0.45">
      <c r="A1563" t="str">
        <v>SEI Investments Company (NASDAQGS:SEIC)</v>
      </c>
      <c r="B1563" t="str">
        <v>John Hancock Income Securities Trust (NYSE:JHS)</v>
      </c>
      <c r="C1563" t="str">
        <v>West Bancorporation, Inc. (NASDAQGS:WTBA)</v>
      </c>
      <c r="D1563" t="str">
        <v>PDD Holdings Inc. (NASDAQGS:PDD)</v>
      </c>
      <c r="G1563" t="str">
        <v>Kulicke and Soffa Industries, Inc. (NASDAQGS:KLIC)</v>
      </c>
      <c r="H1563" t="str">
        <v>Theravance Biopharma, Inc. (NASDAQGM:TBPH)</v>
      </c>
    </row>
    <row r="1564" spans="1:8" x14ac:dyDescent="0.45">
      <c r="A1564" t="str">
        <v>Selective Insurance Group, Inc. (NASDAQGS:SIGI)</v>
      </c>
      <c r="B1564" t="str">
        <v>John Hancock Preferred Income Fund III (NYSE:HPS)</v>
      </c>
      <c r="C1564" t="str">
        <v>Western Asset Global High Income Fund Inc. (NYSE:EHI)</v>
      </c>
      <c r="D1564" t="str">
        <v>PDF Solutions, Inc. (NASDAQGS:PDFS)</v>
      </c>
      <c r="G1564" t="str">
        <v>Lantheus Holdings, Inc. (NASDAQGM:LNTH)</v>
      </c>
      <c r="H1564" t="str">
        <v>Tsakos Energy Navigation Limited (NYSE:TEN)</v>
      </c>
    </row>
    <row r="1565" spans="1:8" x14ac:dyDescent="0.45">
      <c r="A1565" t="str">
        <v>Seneca Foods Corporation (NASDAQGS:SENE.A)</v>
      </c>
      <c r="B1565" t="str">
        <v>John Hancock Premium Dividend Fund (NYSE:PDT)</v>
      </c>
      <c r="C1565" t="str">
        <v>Western Asset Investment Grade Income Fund Inc. (NYSE:PAI)</v>
      </c>
      <c r="D1565" t="str">
        <v>Peabody Energy Corporation (NYSE:BTU)</v>
      </c>
      <c r="G1565" t="str">
        <v>Legend Biotech Corporation (NASDAQGS:LEGN)</v>
      </c>
      <c r="H1565" t="str">
        <v>Ultragenyx Pharmaceutical Inc. (NASDAQGS:RARE)</v>
      </c>
    </row>
    <row r="1566" spans="1:8" x14ac:dyDescent="0.45">
      <c r="A1566" t="str">
        <v>Sensient Technologies Corporation (NYSE:SXT)</v>
      </c>
      <c r="B1566" t="str">
        <v>John Hancock Tax-Advantaged Dividend Income Fund (NYSE:HTD)</v>
      </c>
      <c r="C1566" t="str">
        <v>Whirlpool Corporation (NYSE:WHR)</v>
      </c>
      <c r="D1566" t="str">
        <v>Penguin Solutions, Inc. (NASDAQGS:PENG)</v>
      </c>
      <c r="G1566" t="str">
        <v>LeMaitre Vascular, Inc. (NASDAQGM:LMAT)</v>
      </c>
      <c r="H1566" t="str">
        <v>Unity Bancorp, Inc. (NASDAQGM:UNTY)</v>
      </c>
    </row>
    <row r="1567" spans="1:8" x14ac:dyDescent="0.45">
      <c r="A1567" t="str">
        <v>SharkNinja, Inc. (NYSE:SN)</v>
      </c>
      <c r="B1567" t="str">
        <v>KBR, Inc. (NYSE:KBR)</v>
      </c>
      <c r="C1567" t="str">
        <v>Workiva Inc. (NYSE:WK)</v>
      </c>
      <c r="D1567" t="str">
        <v>Penske Automotive Group, Inc. (NYSE:PAG)</v>
      </c>
      <c r="G1567" t="str">
        <v>Locafy Limited (NASDAQCM:LCFY)</v>
      </c>
      <c r="H1567" t="str">
        <v>Valley National Bancorp (NASDAQGS:VLY)</v>
      </c>
    </row>
    <row r="1568" spans="1:8" x14ac:dyDescent="0.45">
      <c r="A1568" t="str">
        <v>Shift4 Payments, Inc. (NYSE:FOUR)</v>
      </c>
      <c r="B1568" t="str">
        <v>KE Holdings Inc. (NYSE:BEKE)</v>
      </c>
      <c r="C1568" t="str">
        <v>Xencor, Inc. (NASDAQGM:XNCR)</v>
      </c>
      <c r="D1568" t="str">
        <v>Peoples Bancorp of North Carolina, Inc. (NASDAQGM:PEBK)</v>
      </c>
      <c r="G1568" t="str">
        <v>Lumentum Holdings Inc. (NASDAQGS:LITE)</v>
      </c>
      <c r="H1568" t="str">
        <v>Varex Imaging Corporation (NASDAQGS:VREX)</v>
      </c>
    </row>
    <row r="1569" spans="1:8" x14ac:dyDescent="0.45">
      <c r="A1569" t="str">
        <v>Shopify Inc. (NYSE:SHOP)</v>
      </c>
      <c r="B1569" t="str">
        <v>Kenvue Inc. (NYSE:KVUE)</v>
      </c>
      <c r="C1569" t="str">
        <v>Zai Lab Limited (NASDAQGM:ZLAB)</v>
      </c>
      <c r="D1569" t="str">
        <v>Perimeter Solutions, SA (NYSE:PRM)</v>
      </c>
      <c r="G1569" t="str">
        <v>Main Street Capital Corporation (NYSE:MAIN)</v>
      </c>
      <c r="H1569" t="str">
        <v>Virtus Dividend, Interest &amp; Premium Strategy Fund (NYSE:NFJ)</v>
      </c>
    </row>
    <row r="1570" spans="1:8" x14ac:dyDescent="0.45">
      <c r="A1570" t="str">
        <v>Shutterstock, Inc. (NYSE:SSTK)</v>
      </c>
      <c r="B1570" t="str">
        <v>Keurig Dr Pepper Inc. (NASDAQGS:KDP)</v>
      </c>
      <c r="C1570" t="str">
        <v>ZEEKR Intelligent Technology Holding Limited (NYSE:ZK)</v>
      </c>
      <c r="D1570" t="str">
        <v>Perion Network Ltd. (NASDAQGS:PERI)</v>
      </c>
      <c r="G1570" t="str">
        <v>Marcus &amp; Millichap, Inc. (NYSE:MMI)</v>
      </c>
      <c r="H1570" t="str">
        <v>Vornado Realty Trust (NYSE:VNO)</v>
      </c>
    </row>
    <row r="1571" spans="1:8" x14ac:dyDescent="0.45">
      <c r="A1571" t="str">
        <v>Sila Realty Trust, Inc. (NYSE:SILA)</v>
      </c>
      <c r="B1571" t="str">
        <v>Key Tronic Corporation (NASDAQGM:KTCC)</v>
      </c>
      <c r="C1571" t="str">
        <v>Zions Bancorporation, National Association (NASDAQGS:ZION)</v>
      </c>
      <c r="D1571" t="str">
        <v>Phathom Pharmaceuticals, Inc. (NASDAQGS:PHAT)</v>
      </c>
      <c r="G1571" t="str">
        <v>MarineMax, Inc. (NYSE:HZO)</v>
      </c>
      <c r="H1571" t="str">
        <v>vTv Therapeutics Inc. (NASDAQCM:VTVT)</v>
      </c>
    </row>
    <row r="1572" spans="1:8" x14ac:dyDescent="0.45">
      <c r="A1572" t="str">
        <v>Simmons First National Corporation (NASDAQGS:SFNC)</v>
      </c>
      <c r="B1572" t="str">
        <v>Kiniksa Pharmaceuticals International, plc (NASDAQGS:KNSA)</v>
      </c>
      <c r="C1572" t="str">
        <v>Zoomcar Holdings, Inc. (NASDAQGM:ZCAR)</v>
      </c>
      <c r="D1572" t="str">
        <v>Phillips 66 (NYSE:PSX)</v>
      </c>
      <c r="G1572" t="str">
        <v>Matthews International Corporation (NASDAQGS:MATW)</v>
      </c>
      <c r="H1572" t="str">
        <v>WaFd, Inc. (NASDAQGS:WAFD)</v>
      </c>
    </row>
    <row r="1573" spans="1:8" x14ac:dyDescent="0.45">
      <c r="A1573" t="str">
        <v>Simulations Plus, Inc. (NASDAQGS:SLP)</v>
      </c>
      <c r="B1573" t="str">
        <v>KKR &amp; Co. Inc. (NYSE:KKR)</v>
      </c>
      <c r="C1573" t="str">
        <v>Actuate Therapeutics, Inc. (NASDAQGM:ACTU)</v>
      </c>
      <c r="D1573" t="str">
        <v>Phreesia, Inc. (NYSE:PHR)</v>
      </c>
      <c r="G1573" t="str">
        <v>MeiraGTx Holdings plc (NASDAQGS:MGTX)</v>
      </c>
      <c r="H1573" t="str">
        <v>Western Asset Managed Municipals Fund Inc. (NYSE:MMU)</v>
      </c>
    </row>
    <row r="1574" spans="1:8" x14ac:dyDescent="0.45">
      <c r="A1574" t="str">
        <v>SITE Centers Corp. (NYSE:SITC)</v>
      </c>
      <c r="B1574" t="str">
        <v>Klaviyo, Inc. (NYSE:KVYO)</v>
      </c>
      <c r="C1574" t="str">
        <v>Agios Pharmaceuticals, Inc. (NASDAQGS:AGIO)</v>
      </c>
      <c r="D1574" t="str">
        <v>PIMCO California Municipal Income Fund II (NYSE:PCK)</v>
      </c>
      <c r="G1574" t="str">
        <v>MidCap Financial Investment Corporation (NASDAQGS:MFIC)</v>
      </c>
      <c r="H1574" t="str">
        <v>Western Asset Premier Bond Fund (NYSE:WEA)</v>
      </c>
    </row>
    <row r="1575" spans="1:8" x14ac:dyDescent="0.45">
      <c r="A1575" t="str">
        <v>Skechers U.S.A., Inc. (NYSE:SKX)</v>
      </c>
      <c r="B1575" t="str">
        <v>Knife River Corporation (NYSE:KNF)</v>
      </c>
      <c r="C1575" t="str">
        <v>Alumis Inc. (NASDAQGS:ALMS)</v>
      </c>
      <c r="D1575" t="str">
        <v>PIMCO California Municipal Income Fund III (NYSE:PZC)</v>
      </c>
      <c r="G1575" t="str">
        <v>Monte Rosa Therapeutics, Inc. (NASDAQGS:GLUE)</v>
      </c>
      <c r="H1575" t="str">
        <v>Wolfspeed, Inc. (NYSE:WOLF)</v>
      </c>
    </row>
    <row r="1576" spans="1:8" x14ac:dyDescent="0.45">
      <c r="A1576" t="str">
        <v>SM Energy Company (NYSE:SM)</v>
      </c>
      <c r="B1576" t="str">
        <v>Kornit Digital Ltd. (NASDAQGS:KRNT)</v>
      </c>
      <c r="C1576" t="str">
        <v>Amalgamated Financial Corp. (NASDAQGM:AMAL)</v>
      </c>
      <c r="D1576" t="str">
        <v>PIMCO Municipal Income Fund III (NYSE:PMX)</v>
      </c>
      <c r="G1576" t="str">
        <v>Montrose Environmental Group, Inc. (NYSE:MEG)</v>
      </c>
      <c r="H1576" t="str">
        <v>Xiao-I Corporation (NASDAQGM:AIXI)</v>
      </c>
    </row>
    <row r="1577" spans="1:8" x14ac:dyDescent="0.45">
      <c r="A1577" t="str">
        <v>Smith &amp; Wesson Brands, Inc. (NASDAQGS:SWBI)</v>
      </c>
      <c r="B1577" t="str">
        <v>Kronos Worldwide, Inc. (NYSE:KRO)</v>
      </c>
      <c r="C1577" t="str">
        <v>Americold Realty Trust, Inc. (NYSE:COLD)</v>
      </c>
      <c r="D1577" t="str">
        <v>Pioneer Municipal High Income Fund, Inc. (NYSE:MHI)</v>
      </c>
      <c r="G1577" t="str">
        <v>Morgan Stanley Emerging Markets Debt Fund, Inc. (NYSE:MSD)</v>
      </c>
      <c r="H1577" t="str">
        <v>XOMA Royalty Corporation (NASDAQGM:XOMA)</v>
      </c>
    </row>
    <row r="1578" spans="1:8" x14ac:dyDescent="0.45">
      <c r="A1578" t="str">
        <v>Sonoco Products Company (NYSE:SON)</v>
      </c>
      <c r="B1578" t="str">
        <v>Krystal Biotech, Inc. (NASDAQGS:KRYS)</v>
      </c>
      <c r="C1578" t="str">
        <v>Annovis Bio, Inc. (NYSE:ANVS)</v>
      </c>
      <c r="D1578" t="str">
        <v>Piper Sandler Companies (NYSE:PIPR)</v>
      </c>
      <c r="G1578" t="str">
        <v>Morgan Stanley India Investment Fund, Inc. (NYSE:IIF)</v>
      </c>
      <c r="H1578" t="str">
        <v>Xometry, Inc. (NASDAQGS:XMTR)</v>
      </c>
    </row>
    <row r="1579" spans="1:8" x14ac:dyDescent="0.45">
      <c r="A1579" t="str">
        <v>Sotera Health Company (NASDAQGS:SHC)</v>
      </c>
      <c r="B1579" t="str">
        <v>Kura Sushi USA, Inc. (NASDAQGM:KRUS)</v>
      </c>
      <c r="C1579" t="str">
        <v>Applied Optoelectronics, Inc. (NASDAQGM:AAOI)</v>
      </c>
      <c r="D1579" t="str">
        <v>Plymouth Industrial REIT, Inc. (NYSE:PLYM)</v>
      </c>
      <c r="G1579" t="str">
        <v>MV Oil Trust (NYSE:MVO)</v>
      </c>
      <c r="H1579" t="str">
        <v>Zymeworks Inc. (NASDAQGS:ZYME)</v>
      </c>
    </row>
    <row r="1580" spans="1:8" x14ac:dyDescent="0.45">
      <c r="A1580" t="str">
        <v>Sound Financial Bancorp, Inc. (NASDAQCM:SFBC)</v>
      </c>
      <c r="B1580" t="str">
        <v>Labcorp Holdings Inc. (NYSE:LH)</v>
      </c>
      <c r="C1580" t="str">
        <v>Ares Acquisition Corporation II (NYSE:AACT)</v>
      </c>
      <c r="D1580" t="str">
        <v>Post Holdings, Inc. (NYSE:POST)</v>
      </c>
      <c r="G1580" t="str">
        <v>MVB Financial Corp. (NASDAQCM:MVBF)</v>
      </c>
      <c r="H1580" t="str">
        <v>Abacus Life, Inc. (NASDAQCM:ABL)</v>
      </c>
    </row>
    <row r="1581" spans="1:8" x14ac:dyDescent="0.45">
      <c r="A1581" t="str">
        <v>Southern Missouri Bancorp, Inc. (NASDAQGM:SMBC)</v>
      </c>
      <c r="B1581" t="str">
        <v>Ladder Capital Corp (NYSE:LADR)</v>
      </c>
      <c r="C1581" t="str">
        <v>Arrowhead Pharmaceuticals, Inc. (NASDAQGS:ARWR)</v>
      </c>
      <c r="D1581" t="str">
        <v>PotlatchDeltic Corporation (NASDAQGS:PCH)</v>
      </c>
      <c r="G1581" t="str">
        <v>Myriad Genetics, Inc. (NASDAQGS:MYGN)</v>
      </c>
      <c r="H1581" t="str">
        <v>Adverum Biotechnologies, Inc. (NASDAQCM:ADVM)</v>
      </c>
    </row>
    <row r="1582" spans="1:8" x14ac:dyDescent="0.45">
      <c r="A1582" t="str">
        <v>Southside Bancshares, Inc. (NYSE:SBSI)</v>
      </c>
      <c r="B1582" t="str">
        <v>Lamar Advertising Company (NASDAQGS:LAMR)</v>
      </c>
      <c r="C1582" t="str">
        <v>Artiva Biotherapeutics, Inc. (NASDAQGM:ARTV)</v>
      </c>
      <c r="D1582" t="str">
        <v>Precipio, Inc. (NASDAQCM:PRPO)</v>
      </c>
      <c r="G1582" t="str">
        <v>MYT Netherlands Parent B.V. (NYSE:MYTE)</v>
      </c>
      <c r="H1582" t="str">
        <v>Ally Financial Inc. (NYSE:ALLY)</v>
      </c>
    </row>
    <row r="1583" spans="1:8" x14ac:dyDescent="0.45">
      <c r="A1583" t="str">
        <v>SpartanNash Company (NASDAQGS:SPTN)</v>
      </c>
      <c r="B1583" t="str">
        <v>Landstar System, Inc. (NASDAQGS:LSTR)</v>
      </c>
      <c r="C1583" t="str">
        <v>ASA Gold and Precious Metals Limited (NYSE:ASA)</v>
      </c>
      <c r="D1583" t="str">
        <v>Preformed Line Products Company (NASDAQGS:PLPC)</v>
      </c>
      <c r="G1583" t="str">
        <v>Nano-X Imaging Ltd. (NASDAQGM:NNOX)</v>
      </c>
      <c r="H1583" t="str">
        <v>Amerant Bancorp Inc. (NYSE:AMTB)</v>
      </c>
    </row>
    <row r="1584" spans="1:8" x14ac:dyDescent="0.45">
      <c r="A1584" t="str">
        <v>Spire Inc. (NYSE:SR)</v>
      </c>
      <c r="B1584" t="str">
        <v>Las Vegas Sands Corp. (NYSE:LVS)</v>
      </c>
      <c r="C1584" t="str">
        <v>Ashford Hospitality Trust, Inc. (NYSE:AHT)</v>
      </c>
      <c r="D1584" t="str">
        <v>PriceSmart, Inc. (NASDAQGS:PSMT)</v>
      </c>
      <c r="G1584" t="str">
        <v>National Storage Affiliates Trust (NYSE:NSA)</v>
      </c>
      <c r="H1584" t="str">
        <v>American Strategic Investment Co. (NYSE:NYC)</v>
      </c>
    </row>
    <row r="1585" spans="1:8" x14ac:dyDescent="0.45">
      <c r="A1585" t="str">
        <v>Sprinklr, Inc. (NYSE:CXM)</v>
      </c>
      <c r="B1585" t="str">
        <v>La-Z-Boy Incorporated (NYSE:LZB)</v>
      </c>
      <c r="C1585" t="str">
        <v>Associated Capital Group, Inc. (NYSE:AC)</v>
      </c>
      <c r="D1585" t="str">
        <v>ProPetro Holding Corp. (NYSE:PUMP)</v>
      </c>
      <c r="G1585" t="str">
        <v>NeueHealth, Inc. (NYSE:NEUE)</v>
      </c>
      <c r="H1585" t="str">
        <v>Armlogi Holding Corp. (NASDAQGM:BTOC)</v>
      </c>
    </row>
    <row r="1586" spans="1:8" x14ac:dyDescent="0.45">
      <c r="A1586" t="str">
        <v>SS&amp;C Technologies Holdings, Inc. (NASDAQGS:SSNC)</v>
      </c>
      <c r="B1586" t="str">
        <v>Liberty Broadband Corporation (NASDAQGS:LBRD.K)</v>
      </c>
      <c r="C1586" t="str">
        <v>Avalo Therapeutics, Inc. (NASDAQCM:AVTX)</v>
      </c>
      <c r="D1586" t="str">
        <v>Protagonist Therapeutics, Inc. (NASDAQGM:PTGX)</v>
      </c>
      <c r="G1586" t="str">
        <v>New Mountain Finance Corporation (NASDAQGS:NMFC)</v>
      </c>
      <c r="H1586" t="str">
        <v>Baijiayun Group Ltd (NASDAQGM:RTC)</v>
      </c>
    </row>
    <row r="1587" spans="1:8" x14ac:dyDescent="0.45">
      <c r="A1587" t="str">
        <v>STAAR Surgical Company (NASDAQGM:STAA)</v>
      </c>
      <c r="B1587" t="str">
        <v>Liberty Energy Inc. (NYSE:LBRT)</v>
      </c>
      <c r="C1587" t="str">
        <v>Avidity Biosciences, Inc. (NASDAQGM:RNA)</v>
      </c>
      <c r="D1587" t="str">
        <v>Public Storage (NYSE:PSA)</v>
      </c>
      <c r="G1587" t="str">
        <v>NexPoint Diversified Real Estate Trust (NYSE:NXDT)</v>
      </c>
      <c r="H1587" t="str">
        <v>Bank First Corporation (NASDAQCM:BFC)</v>
      </c>
    </row>
    <row r="1588" spans="1:8" x14ac:dyDescent="0.45">
      <c r="A1588" t="str">
        <v>Star Group, L.P. (NYSE:SGU)</v>
      </c>
      <c r="B1588" t="str">
        <v>Liberty Global Ltd. (NASDAQGS:LBTY.A)</v>
      </c>
      <c r="C1588" t="str">
        <v>Bank7 Corp. (NASDAQGS:BSVN)</v>
      </c>
      <c r="D1588" t="str">
        <v>PubMatic, Inc. (NASDAQGM:PUBM)</v>
      </c>
      <c r="G1588" t="str">
        <v>NextNav Inc. (NASDAQCM:NN)</v>
      </c>
      <c r="H1588" t="str">
        <v>Beyond, Inc. (NYSE:BYON)</v>
      </c>
    </row>
    <row r="1589" spans="1:8" x14ac:dyDescent="0.45">
      <c r="A1589" t="str">
        <v>Starwood Property Trust, Inc. (NYSE:STWD)</v>
      </c>
      <c r="B1589" t="str">
        <v>LifeMD, Inc. (NASDAQGM:LFMD)</v>
      </c>
      <c r="C1589" t="str">
        <v>Bayview Acquisition Corp (NASDAQGM:BAYA)</v>
      </c>
      <c r="D1589" t="str">
        <v>Pure Storage, Inc. (NYSE:PSTG)</v>
      </c>
      <c r="G1589" t="str">
        <v>Noah Holdings Limited (NYSE:NOAH)</v>
      </c>
      <c r="H1589" t="str">
        <v>Brookfield Business Corporation (NYSE:BBUC)</v>
      </c>
    </row>
    <row r="1590" spans="1:8" x14ac:dyDescent="0.45">
      <c r="A1590" t="str">
        <v>StealthGas Inc. (NASDAQGS:GASS)</v>
      </c>
      <c r="B1590" t="str">
        <v>Ligand Pharmaceuticals Incorporated (NASDAQGM:LGND)</v>
      </c>
      <c r="C1590" t="str">
        <v>Benitec Biopharma Inc. (NASDAQCM:BNTC)</v>
      </c>
      <c r="D1590" t="str">
        <v>Quad/Graphics, Inc. (NYSE:QUAD)</v>
      </c>
      <c r="G1590" t="str">
        <v>Nuveen California Municipal Value Fund (NYSE:NCA)</v>
      </c>
      <c r="H1590" t="str">
        <v>Calumet, Inc. (NASDAQGS:CLMT)</v>
      </c>
    </row>
    <row r="1591" spans="1:8" x14ac:dyDescent="0.45">
      <c r="A1591" t="str">
        <v>Steel Connect, Inc. (NASDAQCM:STCN)</v>
      </c>
      <c r="B1591" t="str">
        <v>Limbach Holdings, Inc. (NASDAQCM:LMB)</v>
      </c>
      <c r="C1591" t="str">
        <v>Better Home &amp; Finance Holding Company (NASDAQGM:BETR)</v>
      </c>
      <c r="D1591" t="str">
        <v>Quaker Chemical Corporation (NYSE:KWR)</v>
      </c>
      <c r="G1591" t="str">
        <v>Nuveen Massachusetts Quality Municipal Income Fund (NYSE:NMT)</v>
      </c>
      <c r="H1591" t="str">
        <v>Celldex Therapeutics, Inc. (NASDAQCM:CLDX)</v>
      </c>
    </row>
    <row r="1592" spans="1:8" x14ac:dyDescent="0.45">
      <c r="A1592" t="str">
        <v>Steelcase Inc. (NYSE:SCS)</v>
      </c>
      <c r="B1592" t="str">
        <v>Lincoln Electric Holdings, Inc. (NASDAQGS:LECO)</v>
      </c>
      <c r="C1592" t="str">
        <v>Bicara Therapeutics Inc. (NASDAQGM:BCAX)</v>
      </c>
      <c r="D1592" t="str">
        <v>QuinStreet, Inc. (NASDAQGS:QNST)</v>
      </c>
      <c r="G1592" t="str">
        <v>Nuveen Municipal Value Fund, Inc. (NYSE:NUV)</v>
      </c>
      <c r="H1592" t="str">
        <v>CG Oncology, Inc. (NASDAQGS:CGON)</v>
      </c>
    </row>
    <row r="1593" spans="1:8" x14ac:dyDescent="0.45">
      <c r="A1593" t="str">
        <v>Stepan Company (NYSE:SCL)</v>
      </c>
      <c r="B1593" t="str">
        <v>Lindsay Corporation (NYSE:LNN)</v>
      </c>
      <c r="C1593" t="str">
        <v>BlackRock Energy and Resources Trust (NYSE:BGR)</v>
      </c>
      <c r="D1593" t="str">
        <v>QXO, Inc. (NASDAQCM:QXO)</v>
      </c>
      <c r="G1593" t="str">
        <v>Nuveen New York Select Tax-Free Income Portfolio (NYSE:NXN)</v>
      </c>
      <c r="H1593" t="str">
        <v>Citi Trends, Inc. (NASDAQGS:CTRN)</v>
      </c>
    </row>
    <row r="1594" spans="1:8" x14ac:dyDescent="0.45">
      <c r="A1594" t="str">
        <v>Stock Yards Bancorp, Inc. (NASDAQGS:SYBT)</v>
      </c>
      <c r="B1594" t="str">
        <v>Liquidity Services, Inc. (NASDAQGS:LQDT)</v>
      </c>
      <c r="C1594" t="str">
        <v>BlackRock Health Sciences Trust (NYSE:BME)</v>
      </c>
      <c r="D1594" t="str">
        <v>Radware Ltd. (NASDAQGS:RDWR)</v>
      </c>
      <c r="G1594" t="str">
        <v>Nuveen Preferred &amp; Income Opportunities Fund (NYSE:JPC)</v>
      </c>
      <c r="H1594" t="str">
        <v>Cogent Communications Holdings, Inc. (NASDAQGS:CCOI)</v>
      </c>
    </row>
    <row r="1595" spans="1:8" x14ac:dyDescent="0.45">
      <c r="A1595" t="str">
        <v>Strattec Security Corporation (NASDAQGM:STRT)</v>
      </c>
      <c r="B1595" t="str">
        <v>Littelfuse, Inc. (NASDAQGS:LFUS)</v>
      </c>
      <c r="C1595" t="str">
        <v>BlackRock Long-Term Municipal Advantage Trust (NYSE:BTA)</v>
      </c>
      <c r="D1595" t="str">
        <v>Rayonier Advanced Materials Inc. (NYSE:RYAM)</v>
      </c>
      <c r="G1595" t="str">
        <v>Nuveen Select Maturities Municipal Fund (NYSE:NIM)</v>
      </c>
      <c r="H1595" t="str">
        <v>Critical Metals Corp. (NASDAQGM:CRML)</v>
      </c>
    </row>
    <row r="1596" spans="1:8" x14ac:dyDescent="0.45">
      <c r="A1596" t="str">
        <v>Stryker Corporation (NYSE:SYK)</v>
      </c>
      <c r="B1596" t="str">
        <v>Live Ventures Incorporated (NASDAQCM:LIVE)</v>
      </c>
      <c r="C1596" t="str">
        <v>BNY Mellon Municipal Bond Infrastructure Fund, Inc. (NYSE:DMB)</v>
      </c>
      <c r="D1596" t="str">
        <v>RE/MAX Holdings, Inc. (NYSE:RMAX)</v>
      </c>
      <c r="G1596" t="str">
        <v>Nuveen Select Tax-Free Income Portfolio (NYSE:NXP)</v>
      </c>
      <c r="H1596" t="str">
        <v>Cytokinetics, Incorporated (NASDAQGS:CYTK)</v>
      </c>
    </row>
    <row r="1597" spans="1:8" x14ac:dyDescent="0.45">
      <c r="A1597" t="str">
        <v>Sturm, Ruger &amp; Company, Inc. (NYSE:RGR)</v>
      </c>
      <c r="B1597" t="str">
        <v>LiveRamp Holdings, Inc. (NYSE:RAMP)</v>
      </c>
      <c r="C1597" t="str">
        <v>BOK Financial Corporation (NASDAQGS:BOKF)</v>
      </c>
      <c r="D1597" t="str">
        <v>Red Rock Resorts, Inc. (NASDAQGS:RRR)</v>
      </c>
      <c r="G1597" t="str">
        <v>Nuveen Virginia Quality Municipal Income Fund (NYSE:NPV)</v>
      </c>
      <c r="H1597" t="str">
        <v>Delta Air Lines, Inc. (NYSE:DAL)</v>
      </c>
    </row>
    <row r="1598" spans="1:8" x14ac:dyDescent="0.45">
      <c r="A1598" t="str">
        <v>Sun Country Airlines Holdings, Inc. (NASDAQGS:SNCY)</v>
      </c>
      <c r="B1598" t="str">
        <v>LKQ Corporation (NASDAQGS:LKQ)</v>
      </c>
      <c r="C1598" t="str">
        <v>Borealis Foods Inc. (NASDAQCM:BRLS)</v>
      </c>
      <c r="D1598" t="str">
        <v>Reddit, Inc. (NYSE:RDDT)</v>
      </c>
      <c r="G1598" t="str">
        <v>Occidental Petroleum Corporation (NYSE:OXY)</v>
      </c>
      <c r="H1598" t="str">
        <v>DouYu International Holdings Limited (NASDAQGS:DOYU)</v>
      </c>
    </row>
    <row r="1599" spans="1:8" x14ac:dyDescent="0.45">
      <c r="A1599" t="str">
        <v>SWK Holdings Corporation (NASDAQGM:SWKH)</v>
      </c>
      <c r="B1599" t="str">
        <v>LMP Capital and Income Fund Inc. (NYSE:SCD)</v>
      </c>
      <c r="C1599" t="str">
        <v>Bukit Jalil Global Acquisition 1 Ltd (NASDAQCM:BUJA)</v>
      </c>
      <c r="D1599" t="str">
        <v>Regional Management Corp. (NYSE:RM)</v>
      </c>
      <c r="G1599" t="str">
        <v>Old National Bancorp (NASDAQGS:ONB)</v>
      </c>
      <c r="H1599" t="str">
        <v>Evolus, Inc. (NASDAQGM:EOLS)</v>
      </c>
    </row>
    <row r="1600" spans="1:8" x14ac:dyDescent="0.45">
      <c r="A1600" t="str">
        <v>Synopsys, Inc. (NASDAQGS:SNPS)</v>
      </c>
      <c r="B1600" t="str">
        <v>Louisiana-Pacific Corporation (NYSE:LPX)</v>
      </c>
      <c r="C1600" t="str">
        <v>Cannae Holdings, Inc. (NYSE:CNNE)</v>
      </c>
      <c r="D1600" t="str">
        <v>Reinsurance Group of America, Incorporated (NYSE:RGA)</v>
      </c>
      <c r="G1600" t="str">
        <v>Omnicell, Inc. (NASDAQGS:OMCL)</v>
      </c>
      <c r="H1600" t="str">
        <v>FAT Brands Inc. (NASDAQCM:FAT)</v>
      </c>
    </row>
    <row r="1601" spans="1:8" x14ac:dyDescent="0.45">
      <c r="A1601" t="str">
        <v>Sysco Corporation (NYSE:SYY)</v>
      </c>
      <c r="B1601" t="str">
        <v>Lumen Technologies, Inc. (NYSE:LUMN)</v>
      </c>
      <c r="C1601" t="str">
        <v>Cartesian Growth Corporation II (NASDAQGM:RENE)</v>
      </c>
      <c r="D1601" t="str">
        <v>Reliance, Inc. (NYSE:RS)</v>
      </c>
      <c r="G1601" t="str">
        <v>On Holding AG (NYSE:ONON)</v>
      </c>
      <c r="H1601" t="str">
        <v>Femto Technologies Inc. (NASDAQCM:BCAN)</v>
      </c>
    </row>
    <row r="1602" spans="1:8" x14ac:dyDescent="0.45">
      <c r="A1602" t="str">
        <v>Tactile Systems Technology, Inc. (NASDAQGM:TCMD)</v>
      </c>
      <c r="B1602" t="str">
        <v>M/I Homes, Inc. (NYSE:MHO)</v>
      </c>
      <c r="C1602" t="str">
        <v>Cartesian Therapeutics, Inc. (NASDAQGM:RNAC)</v>
      </c>
      <c r="D1602" t="str">
        <v>Rent the Runway, Inc. (NASDAQGM:RENT)</v>
      </c>
      <c r="G1602" t="str">
        <v>Onity Group Inc. (NYSE:ONIT)</v>
      </c>
      <c r="H1602" t="str">
        <v>Fifth District Bancorp, Inc. (NASDAQCM:FDSB)</v>
      </c>
    </row>
    <row r="1603" spans="1:8" x14ac:dyDescent="0.45">
      <c r="A1603" t="str">
        <v>Talen Energy Corporation (NASDAQGS:TLN)</v>
      </c>
      <c r="B1603" t="str">
        <v>Madison Square Garden Entertainment Corp. (NYSE:MSGE)</v>
      </c>
      <c r="C1603" t="str">
        <v>Cathay General Bancorp (NASDAQGS:CATY)</v>
      </c>
      <c r="D1603" t="str">
        <v>Repay Holdings Corporation (NASDAQCM:RPAY)</v>
      </c>
      <c r="G1603" t="str">
        <v>Orchestra BioMed Holdings, Inc. (NASDAQGM:OBIO)</v>
      </c>
      <c r="H1603" t="str">
        <v>First Foundation Inc. (NYSE:FFWM)</v>
      </c>
    </row>
    <row r="1604" spans="1:8" x14ac:dyDescent="0.45">
      <c r="A1604" t="str">
        <v>Tanger Inc. (NYSE:SKT)</v>
      </c>
      <c r="B1604" t="str">
        <v>Magnolia Oil &amp; Gas Corporation (NYSE:MGY)</v>
      </c>
      <c r="C1604" t="str">
        <v>Chain Bridge I (NASDAQCM:CBRG)</v>
      </c>
      <c r="D1604" t="str">
        <v>Repligen Corporation (NASDAQGS:RGEN)</v>
      </c>
      <c r="G1604" t="str">
        <v>OrthoPediatrics Corp. (NASDAQGM:KIDS)</v>
      </c>
      <c r="H1604" t="str">
        <v>Geospace Technologies Corporation (NASDAQGS:GEOS)</v>
      </c>
    </row>
    <row r="1605" spans="1:8" x14ac:dyDescent="0.45">
      <c r="A1605" t="str">
        <v>Tapestry, Inc. (NYSE:TPR)</v>
      </c>
      <c r="B1605" t="str">
        <v>Magyar Bancorp, Inc. (NASDAQGM:MGYR)</v>
      </c>
      <c r="C1605" t="str">
        <v>ChoiceOne Financial Services, Inc. (NASDAQCM:COFS)</v>
      </c>
      <c r="D1605" t="str">
        <v>REX American Resources Corporation (NYSE:REX)</v>
      </c>
      <c r="G1605" t="str">
        <v>Pacific Premier Bancorp, Inc. (NASDAQGS:PPBI)</v>
      </c>
      <c r="H1605" t="str">
        <v>Ideal Power Inc. (NASDAQCM:IPWR)</v>
      </c>
    </row>
    <row r="1606" spans="1:8" x14ac:dyDescent="0.45">
      <c r="A1606" t="str">
        <v>Target Corporation (NYSE:TGT)</v>
      </c>
      <c r="B1606" t="str">
        <v>MainStreet Bancshares, Inc. (NASDAQCM:MNSB)</v>
      </c>
      <c r="C1606" t="str">
        <v>City Holding Company (NASDAQGS:CHCO)</v>
      </c>
      <c r="D1606" t="str">
        <v>RumbleOn, Inc. (NASDAQCM:RMBL)</v>
      </c>
      <c r="G1606" t="str">
        <v>Pagaya Technologies Ltd. (NASDAQCM:PGY)</v>
      </c>
      <c r="H1606" t="str">
        <v>Immunome, Inc. (NASDAQCM:IMNM)</v>
      </c>
    </row>
    <row r="1607" spans="1:8" x14ac:dyDescent="0.45">
      <c r="A1607" t="str">
        <v>Target Hospitality Corp. (NASDAQCM:TH)</v>
      </c>
      <c r="B1607" t="str">
        <v>MakeMyTrip Limited (NASDAQGS:MMYT)</v>
      </c>
      <c r="C1607" t="str">
        <v>Codere Online Luxembourg, S.A. (NASDAQCM:CDRO)</v>
      </c>
      <c r="D1607" t="str">
        <v>RXO, Inc. (NYSE:RXO)</v>
      </c>
      <c r="G1607" t="str">
        <v>Paramount Global (NASDAQGS:PARA)</v>
      </c>
      <c r="H1607" t="str">
        <v>iTeos Therapeutics, Inc. (NASDAQGM:ITOS)</v>
      </c>
    </row>
    <row r="1608" spans="1:8" x14ac:dyDescent="0.45">
      <c r="A1608" t="str">
        <v>TaskUs, Inc. (NASDAQGS:TASK)</v>
      </c>
      <c r="B1608" t="str">
        <v>Manchester United plc (NYSE:MANU)</v>
      </c>
      <c r="C1608" t="str">
        <v>Cohen Circle Acquisition Corp. I (NASDAQGM:CCIR.U)</v>
      </c>
      <c r="D1608" t="str">
        <v>Ryan Specialty Holdings, Inc. (NYSE:RYAN)</v>
      </c>
      <c r="G1608" t="str">
        <v>Pathward Financial, Inc. (NASDAQGS:CASH)</v>
      </c>
      <c r="H1608" t="str">
        <v>Joby Aviation, Inc. (NYSE:JOBY)</v>
      </c>
    </row>
    <row r="1609" spans="1:8" x14ac:dyDescent="0.45">
      <c r="A1609" t="str">
        <v>TD SYNNEX Corporation (NYSE:SNX)</v>
      </c>
      <c r="B1609" t="str">
        <v>Mannatech, Incorporated (NASDAQCM:MTEX)</v>
      </c>
      <c r="C1609" t="str">
        <v>Colony Bankcorp, Inc. (NASDAQGM:CBAN)</v>
      </c>
      <c r="D1609" t="str">
        <v>Ryder System, Inc. (NYSE:R)</v>
      </c>
      <c r="G1609" t="str">
        <v>PennantPark Investment Corporation (NYSE:PNNT)</v>
      </c>
      <c r="H1609" t="str">
        <v>Johnson &amp; Johnson (NYSE:JNJ)</v>
      </c>
    </row>
    <row r="1610" spans="1:8" x14ac:dyDescent="0.45">
      <c r="A1610" t="str">
        <v>Tecnoglass Inc. (NYSE:TGLS)</v>
      </c>
      <c r="B1610" t="str">
        <v>ManpowerGroup Inc. (NYSE:MAN)</v>
      </c>
      <c r="C1610" t="str">
        <v>CorMedix Inc. (NASDAQGM:CRMD)</v>
      </c>
      <c r="D1610" t="str">
        <v>S&amp;T Bancorp, Inc. (NASDAQGS:STBA)</v>
      </c>
      <c r="G1610" t="str">
        <v>Perrigo Company plc (NYSE:PRGO)</v>
      </c>
      <c r="H1610" t="str">
        <v>KeyCorp (NYSE:KEY)</v>
      </c>
    </row>
    <row r="1611" spans="1:8" x14ac:dyDescent="0.45">
      <c r="A1611" t="str">
        <v>Teleflex Incorporated (NYSE:TFX)</v>
      </c>
      <c r="B1611" t="str">
        <v>Marathon Oil Corporation (NYSE:MRO)</v>
      </c>
      <c r="C1611" t="str">
        <v>CVB Financial Corp. (NASDAQGS:CVBF)</v>
      </c>
      <c r="D1611" t="str">
        <v>Sage Therapeutics, Inc. (NASDAQGM:SAGE)</v>
      </c>
      <c r="G1611" t="str">
        <v>Piedmont Office Realty Trust, Inc. (NYSE:PDM)</v>
      </c>
      <c r="H1611" t="str">
        <v>Liberty All-Star Equity Fund (NYSE:USA)</v>
      </c>
    </row>
    <row r="1612" spans="1:8" x14ac:dyDescent="0.45">
      <c r="A1612" t="str">
        <v>Teradyne, Inc. (NASDAQGS:TER)</v>
      </c>
      <c r="B1612" t="str">
        <v>Marathon Petroleum Corporation (NYSE:MPC)</v>
      </c>
      <c r="C1612" t="str">
        <v>Danimer Scientific, Inc. (NYSE:DNMR)</v>
      </c>
      <c r="D1612" t="str">
        <v>Samsara Inc. (NYSE:IOT)</v>
      </c>
      <c r="G1612" t="str">
        <v>PIMCO New York Municipal Income Fund II (NYSE:PNI)</v>
      </c>
      <c r="H1612" t="str">
        <v>Liberty All-Star Growth Fund, Inc. (NYSE:ASG)</v>
      </c>
    </row>
    <row r="1613" spans="1:8" x14ac:dyDescent="0.45">
      <c r="A1613" t="str">
        <v>Terex Corporation (NYSE:TEX)</v>
      </c>
      <c r="B1613" t="str">
        <v>Marvell Technology, Inc. (NASDAQGS:MRVL)</v>
      </c>
      <c r="C1613" t="str">
        <v>Daxor Corporation (NASDAQCM:DXR)</v>
      </c>
      <c r="D1613" t="str">
        <v>Sanmina Corporation (NASDAQGS:SANM)</v>
      </c>
      <c r="G1613" t="str">
        <v>Preferred Bank (NASDAQGS:PFBC)</v>
      </c>
      <c r="H1613" t="str">
        <v>LiveWire Group, Inc. (NYSE:LVWR)</v>
      </c>
    </row>
    <row r="1614" spans="1:8" x14ac:dyDescent="0.45">
      <c r="A1614" t="str">
        <v>Ternium S.A. (NYSE:TX)</v>
      </c>
      <c r="B1614" t="str">
        <v>Matador Resources Company (NYSE:MTDR)</v>
      </c>
      <c r="C1614" t="str">
        <v>Denali Capital Acquisition Corp. (NASDAQGM:DECA)</v>
      </c>
      <c r="D1614" t="str">
        <v>Saul Centers, Inc. (NYSE:BFS)</v>
      </c>
      <c r="G1614" t="str">
        <v>Premier Financial Corp. (NASDAQGS:PFC)</v>
      </c>
      <c r="H1614" t="str">
        <v>Maxeon Solar Technologies, Ltd. (NASDAQGS:MAXN)</v>
      </c>
    </row>
    <row r="1615" spans="1:8" x14ac:dyDescent="0.45">
      <c r="A1615" t="str">
        <v>Tesla, Inc. (NASDAQGS:TSLA)</v>
      </c>
      <c r="B1615" t="str">
        <v>Match Group, Inc. (NASDAQGS:MTCH)</v>
      </c>
      <c r="C1615" t="str">
        <v>Douglas Emmett, Inc. (NYSE:DEI)</v>
      </c>
      <c r="D1615" t="str">
        <v>SBA Communications Corporation (NASDAQGS:SBAC)</v>
      </c>
      <c r="G1615" t="str">
        <v>Privia Health Group, Inc. (NASDAQGS:PRVA)</v>
      </c>
      <c r="H1615" t="str">
        <v>MDB Capital Holdings, LLC (NASDAQCM:MDBH)</v>
      </c>
    </row>
    <row r="1616" spans="1:8" x14ac:dyDescent="0.45">
      <c r="A1616" t="str">
        <v>Texas Instruments Incorporated (NASDAQGS:TXN)</v>
      </c>
      <c r="B1616" t="str">
        <v>McDonald's Corporation (NYSE:MCD)</v>
      </c>
      <c r="C1616" t="str">
        <v>DT Cloud Star Acquisition Corporation (NASDAQGM:DTSQ)</v>
      </c>
      <c r="D1616" t="str">
        <v>SBC Medical Group Holdings Incorporated (NASDAQGM:SBC)</v>
      </c>
      <c r="G1616" t="str">
        <v>ProAssurance Corporation (NYSE:PRA)</v>
      </c>
      <c r="H1616" t="str">
        <v>Merus N.V. (NASDAQGM:MRUS)</v>
      </c>
    </row>
    <row r="1617" spans="1:8" x14ac:dyDescent="0.45">
      <c r="A1617" t="str">
        <v>The Bank of N.T. Butterfield &amp; Son Limited (NYSE:NTB)</v>
      </c>
      <c r="B1617" t="str">
        <v>McKesson Corporation (NYSE:MCK)</v>
      </c>
      <c r="C1617" t="str">
        <v>DTF Tax-Free Income 2028 Term Fund Inc. (NYSE:DTF)</v>
      </c>
      <c r="D1617" t="str">
        <v>Sealed Air Corporation (NYSE:SEE)</v>
      </c>
      <c r="G1617" t="str">
        <v>PROCEPT BioRobotics Corporation (NASDAQGM:PRCT)</v>
      </c>
      <c r="H1617" t="str">
        <v>Mexico Equity &amp; Income Fund Inc. (NYSE:MXE)</v>
      </c>
    </row>
    <row r="1618" spans="1:8" x14ac:dyDescent="0.45">
      <c r="A1618" t="str">
        <v>The Brink's Company (NYSE:BCO)</v>
      </c>
      <c r="B1618" t="str">
        <v>MDU Resources Group, Inc. (NYSE:MDU)</v>
      </c>
      <c r="C1618" t="str">
        <v>Eaton Vance Short Duration Diversified Income Fund (NYSE:EVG)</v>
      </c>
      <c r="D1618" t="str">
        <v>Selective Insurance Group, Inc. (NASDAQGS:SIGI)</v>
      </c>
      <c r="G1618" t="str">
        <v>Progress Software Corporation (NASDAQGS:PRGS)</v>
      </c>
      <c r="H1618" t="str">
        <v>ModivCare Inc. (NASDAQGS:MODV)</v>
      </c>
    </row>
    <row r="1619" spans="1:8" x14ac:dyDescent="0.45">
      <c r="A1619" t="str">
        <v>The Cigna Group (NYSE:CI)</v>
      </c>
      <c r="B1619" t="str">
        <v>Medpace Holdings, Inc. (NASDAQGS:MEDP)</v>
      </c>
      <c r="C1619" t="str">
        <v>Eaton Vance Tax-Advantaged Dividend Income Fund (NYSE:EVT)</v>
      </c>
      <c r="D1619" t="str">
        <v>Seneca Foods Corporation (NASDAQGS:SENE.A)</v>
      </c>
      <c r="G1619" t="str">
        <v>PTC Therapeutics, Inc. (NASDAQGS:PTCT)</v>
      </c>
      <c r="H1619" t="str">
        <v>Nebius Group N.V. (NASDAQGS:NBIS)</v>
      </c>
    </row>
    <row r="1620" spans="1:8" x14ac:dyDescent="0.45">
      <c r="A1620" t="str">
        <v>The Estée Lauder Companies Inc. (NYSE:EL)</v>
      </c>
      <c r="B1620" t="str">
        <v>Merck &amp; Co., Inc. (NYSE:MRK)</v>
      </c>
      <c r="C1620" t="str">
        <v>Eaton Vance Tax-Advantaged Global Dividend Income Fund (NYSE:ETG)</v>
      </c>
      <c r="D1620" t="str">
        <v>Sensata Technologies Holding plc (NYSE:ST)</v>
      </c>
      <c r="G1620" t="str">
        <v>Radius Recycling, Inc. (NASDAQGS:RDUS)</v>
      </c>
      <c r="H1620" t="str">
        <v>NeoVolta Inc. (NASDAQCM:NEOV)</v>
      </c>
    </row>
    <row r="1621" spans="1:8" x14ac:dyDescent="0.45">
      <c r="A1621" t="str">
        <v>The First Bancshares, Inc. (NYSE:FBMS)</v>
      </c>
      <c r="B1621" t="str">
        <v>Mesa Laboratories, Inc. (NASDAQGS:MLAB)</v>
      </c>
      <c r="C1621" t="str">
        <v>Eaton Vance Tax-Advantaged Global Dividend Opportunities Fund (NYSE:ETO)</v>
      </c>
      <c r="D1621" t="str">
        <v>Sensient Technologies Corporation (NYSE:SXT)</v>
      </c>
      <c r="G1621" t="str">
        <v>Ready Capital Corporation (NYSE:RC)</v>
      </c>
      <c r="H1621" t="str">
        <v>NET Power Inc. (NYSE:NPWR)</v>
      </c>
    </row>
    <row r="1622" spans="1:8" x14ac:dyDescent="0.45">
      <c r="A1622" t="str">
        <v>The Hackett Group, Inc. (NASDAQGS:HCKT)</v>
      </c>
      <c r="B1622" t="str">
        <v>Mesabi Trust (NYSE:MSB)</v>
      </c>
      <c r="C1622" t="str">
        <v>Elicio Therapeutics, Inc. (NASDAQCM:ELTX)</v>
      </c>
      <c r="D1622" t="str">
        <v>Shift4 Payments, Inc. (NYSE:FOUR)</v>
      </c>
      <c r="G1622" t="str">
        <v>Red Violet, Inc. (NASDAQCM:RDVT)</v>
      </c>
      <c r="H1622" t="str">
        <v>NewtekOne, Inc. (NASDAQGM:NEWT)</v>
      </c>
    </row>
    <row r="1623" spans="1:8" x14ac:dyDescent="0.45">
      <c r="A1623" t="str">
        <v>The Home Depot, Inc. (NYSE:HD)</v>
      </c>
      <c r="B1623" t="str">
        <v>Meta Platforms, Inc. (NASDAQGS:META)</v>
      </c>
      <c r="C1623" t="str">
        <v>Ellington Credit Company (NYSE:EARN)</v>
      </c>
      <c r="D1623" t="str">
        <v>Shopify Inc. (NYSE:SHOP)</v>
      </c>
      <c r="G1623" t="str">
        <v>Redfin Corporation (NASDAQGS:RDFN)</v>
      </c>
      <c r="H1623" t="str">
        <v>Nisun International Enterprise Development Group Co., Ltd (NASDAQCM:NISN)</v>
      </c>
    </row>
    <row r="1624" spans="1:8" x14ac:dyDescent="0.45">
      <c r="A1624" t="str">
        <v>The Kraft Heinz Company (NASDAQGS:KHC)</v>
      </c>
      <c r="B1624" t="str">
        <v>Mettler-Toledo International Inc. (NYSE:MTD)</v>
      </c>
      <c r="C1624" t="str">
        <v>Ellington Financial Inc. (NYSE:EFC)</v>
      </c>
      <c r="D1624" t="str">
        <v>Shutterstock, Inc. (NYSE:SSTK)</v>
      </c>
      <c r="G1624" t="str">
        <v>ReShape Lifesciences Inc. (NASDAQCM:RSLS)</v>
      </c>
      <c r="H1624" t="str">
        <v>Ocular Therapeutix, Inc. (NASDAQGM:OCUL)</v>
      </c>
    </row>
    <row r="1625" spans="1:8" x14ac:dyDescent="0.45">
      <c r="A1625" t="str">
        <v>The Kroger Co. (NYSE:KR)</v>
      </c>
      <c r="B1625" t="str">
        <v>MFA Financial, Inc. (NYSE:MFA)</v>
      </c>
      <c r="C1625" t="str">
        <v>Embrace Change Acquisition Corp. (NASDAQGM:EMCG)</v>
      </c>
      <c r="D1625" t="str">
        <v>SI-BONE, Inc. (NASDAQGM:SIBN)</v>
      </c>
      <c r="G1625" t="str">
        <v>RH (NYSE:RH)</v>
      </c>
      <c r="H1625" t="str">
        <v>Oculis Holding AG (NASDAQGM:OCS)</v>
      </c>
    </row>
    <row r="1626" spans="1:8" x14ac:dyDescent="0.45">
      <c r="A1626" t="str">
        <v>The Pennant Group, Inc. (NASDAQGS:PNTG)</v>
      </c>
      <c r="B1626" t="str">
        <v>MFS Investment Grade Municipal Trust (NYSE:CXH)</v>
      </c>
      <c r="C1626" t="str">
        <v>enGene Holdings Inc. (NASDAQCM:ENGN)</v>
      </c>
      <c r="D1626" t="str">
        <v>Sila Realty Trust, Inc. (NYSE:SILA)</v>
      </c>
      <c r="G1626" t="str">
        <v>Roku, Inc. (NASDAQGS:ROKU)</v>
      </c>
      <c r="H1626" t="str">
        <v>Perma-Fix Environmental Services, Inc. (NASDAQCM:PESI)</v>
      </c>
    </row>
    <row r="1627" spans="1:8" x14ac:dyDescent="0.45">
      <c r="A1627" t="str">
        <v>The Southern Company (NYSE:SO)</v>
      </c>
      <c r="B1627" t="str">
        <v>MGIC Investment Corporation (NYSE:MTG)</v>
      </c>
      <c r="C1627" t="str">
        <v>Eureka Acquisition Corp (NASDAQCM:EURK)</v>
      </c>
      <c r="D1627" t="str">
        <v>Similarweb Ltd. (NYSE:SMWB)</v>
      </c>
      <c r="G1627" t="str">
        <v>RxSight, Inc. (NASDAQGM:RXST)</v>
      </c>
      <c r="H1627" t="str">
        <v>Quest Resource Holding Corporation (NASDAQCM:QRHC)</v>
      </c>
    </row>
    <row r="1628" spans="1:8" x14ac:dyDescent="0.45">
      <c r="A1628" t="str">
        <v>The Travelers Companies, Inc. (NYSE:TRV)</v>
      </c>
      <c r="B1628" t="str">
        <v>Mid Penn Bancorp, Inc. (NASDAQGM:MPB)</v>
      </c>
      <c r="C1628" t="str">
        <v>Everest Consolidator Acquisition Corporation (NYSE:MNTN)</v>
      </c>
      <c r="D1628" t="str">
        <v>Simmons First National Corporation (NASDAQGS:SFNC)</v>
      </c>
      <c r="G1628" t="str">
        <v>Sabine Royalty Trust (NYSE:SBR)</v>
      </c>
      <c r="H1628" t="str">
        <v>Red Robin Gourmet Burgers, Inc. (NASDAQGS:RRGB)</v>
      </c>
    </row>
    <row r="1629" spans="1:8" x14ac:dyDescent="0.45">
      <c r="A1629" t="str">
        <v>The Vita Coco Company, Inc. (NASDAQGS:COCO)</v>
      </c>
      <c r="B1629" t="str">
        <v>Mid-America Apartment Communities, Inc. (NYSE:MAA)</v>
      </c>
      <c r="C1629" t="str">
        <v>Fidelity Commonwealth Trust - Fidelity Nasdaq Composite Index ETF (NASDAQGM:ONEQ)</v>
      </c>
      <c r="D1629" t="str">
        <v>Simulations Plus, Inc. (NASDAQGS:SLP)</v>
      </c>
      <c r="G1629" t="str">
        <v>Sanara MedTech Inc. (NASDAQCM:SMTI)</v>
      </c>
      <c r="H1629" t="str">
        <v>Revolution Medicines, Inc. (NASDAQGS:RVMD)</v>
      </c>
    </row>
    <row r="1630" spans="1:8" x14ac:dyDescent="0.45">
      <c r="A1630" t="str">
        <v>The Wendy's Company (NASDAQGS:WEN)</v>
      </c>
      <c r="B1630" t="str">
        <v>Middlefield Banc Corp. (NASDAQCM:MBCN)</v>
      </c>
      <c r="C1630" t="str">
        <v>First Internet Bancorp (NASDAQGS:INBK)</v>
      </c>
      <c r="D1630" t="str">
        <v>Skechers U.S.A., Inc. (NYSE:SKX)</v>
      </c>
      <c r="G1630" t="str">
        <v>Sandy Spring Bancorp, Inc. (NASDAQGS:SASR)</v>
      </c>
      <c r="H1630" t="str">
        <v>RLI Corp. (NYSE:RLI)</v>
      </c>
    </row>
    <row r="1631" spans="1:8" x14ac:dyDescent="0.45">
      <c r="A1631" t="str">
        <v>The Western Union Company (NYSE:WU)</v>
      </c>
      <c r="B1631" t="str">
        <v>Mirion Technologies, Inc. (NYSE:MIR)</v>
      </c>
      <c r="C1631" t="str">
        <v>First Trust Enhanced Equity Income Fund (NYSE:FFA)</v>
      </c>
      <c r="D1631" t="str">
        <v>Skillsoft Corp. (NYSE:SKIL)</v>
      </c>
      <c r="G1631" t="str">
        <v>Seacoast Banking Corporation of Florida (NASDAQGS:SBCF)</v>
      </c>
      <c r="H1631" t="str">
        <v>Septerna, Inc. (NASDAQGM:SEPN)</v>
      </c>
    </row>
    <row r="1632" spans="1:8" x14ac:dyDescent="0.45">
      <c r="A1632" t="str">
        <v>THOR Industries, Inc. (NYSE:THO)</v>
      </c>
      <c r="B1632" t="str">
        <v>Modine Manufacturing Company (NYSE:MOD)</v>
      </c>
      <c r="C1632" t="str">
        <v>First Trust Exchange-Traded Fund - First Trust Dividend Strength ETF (NASDAQGM:FTDS)</v>
      </c>
      <c r="D1632" t="str">
        <v>SkyWater Technology, Inc. (NASDAQCM:SKYT)</v>
      </c>
      <c r="G1632" t="str">
        <v>SentinelOne, Inc. (NYSE:S)</v>
      </c>
      <c r="H1632" t="str">
        <v>SunCar Technology Group Inc. (NASDAQCM:SDA)</v>
      </c>
    </row>
    <row r="1633" spans="1:8" x14ac:dyDescent="0.45">
      <c r="A1633" t="str">
        <v>Tootsie Roll Industries, Inc. (NYSE:TR)</v>
      </c>
      <c r="B1633" t="str">
        <v>Moelis &amp; Company (NYSE:MC)</v>
      </c>
      <c r="C1633" t="str">
        <v>First Trust Mortgage Income Fund (NYSE:FMY)</v>
      </c>
      <c r="D1633" t="str">
        <v>SM Energy Company (NYSE:SM)</v>
      </c>
      <c r="G1633" t="str">
        <v>SIGA Technologies, Inc. (NASDAQGM:SIGA)</v>
      </c>
      <c r="H1633" t="str">
        <v>Tejon Ranch Co. (NYSE:TRC)</v>
      </c>
    </row>
    <row r="1634" spans="1:8" x14ac:dyDescent="0.45">
      <c r="A1634" t="str">
        <v>Tortoise Pipeline &amp; Energy Fund, Inc. (NYSE:TTP)</v>
      </c>
      <c r="B1634" t="str">
        <v>MongoDB, Inc. (NASDAQGM:MDB)</v>
      </c>
      <c r="C1634" t="str">
        <v>Franklin Universal Trust (NYSE:FT)</v>
      </c>
      <c r="D1634" t="str">
        <v>Smartsheet Inc. (NYSE:SMAR)</v>
      </c>
      <c r="G1634" t="str">
        <v>Signet Jewelers Limited (NYSE:SIG)</v>
      </c>
      <c r="H1634" t="str">
        <v>The Boeing Company (NYSE:BA)</v>
      </c>
    </row>
    <row r="1635" spans="1:8" x14ac:dyDescent="0.45">
      <c r="A1635" t="str">
        <v>Tractor Supply Company (NASDAQGS:TSCO)</v>
      </c>
      <c r="B1635" t="str">
        <v>Monro, Inc. (NASDAQGS:MNRO)</v>
      </c>
      <c r="C1635" t="str">
        <v>Frontier Group Holdings, Inc. (NASDAQGS:ULCC)</v>
      </c>
      <c r="D1635" t="str">
        <v>Snowflake Inc. (NYSE:SNOW)</v>
      </c>
      <c r="G1635" t="str">
        <v>Singular Genomics Systems, Inc. (NASDAQCM:OMIC)</v>
      </c>
      <c r="H1635" t="str">
        <v>The Mexico Fund, Inc. (NYSE:MXF)</v>
      </c>
    </row>
    <row r="1636" spans="1:8" x14ac:dyDescent="0.45">
      <c r="A1636" t="str">
        <v>TriNet Group, Inc. (NYSE:TNET)</v>
      </c>
      <c r="B1636" t="str">
        <v>Monster Beverage Corporation (NASDAQGS:MNST)</v>
      </c>
      <c r="C1636" t="str">
        <v>Great Southern Bancorp, Inc. (NASDAQGS:GSBC)</v>
      </c>
      <c r="D1636" t="str">
        <v>Sonida Senior Living, Inc. (NYSE:SNDA)</v>
      </c>
      <c r="G1636" t="str">
        <v>SiTime Corporation (NASDAQGM:SITM)</v>
      </c>
      <c r="H1636" t="str">
        <v>U Power Limited (NASDAQCM:UCAR)</v>
      </c>
    </row>
    <row r="1637" spans="1:8" x14ac:dyDescent="0.45">
      <c r="A1637" t="str">
        <v>Triumph Group, Inc. (NYSE:TGI)</v>
      </c>
      <c r="B1637" t="str">
        <v>Moog Inc. (NYSE:MOG.A)</v>
      </c>
      <c r="C1637" t="str">
        <v>Hingham Institution for Savings (NASDAQGM:HIFS)</v>
      </c>
      <c r="D1637" t="str">
        <v>Sonoco Products Company (NYSE:SON)</v>
      </c>
      <c r="G1637" t="str">
        <v>Sohu.com Limited (NASDAQGS:SOHU)</v>
      </c>
      <c r="H1637" t="str">
        <v>Vanda Pharmaceuticals Inc. (NASDAQGM:VNDA)</v>
      </c>
    </row>
    <row r="1638" spans="1:8" x14ac:dyDescent="0.45">
      <c r="A1638" t="str">
        <v>Truist Financial Corporation (NYSE:TFC)</v>
      </c>
      <c r="B1638" t="str">
        <v>Mueller Water Products, Inc. (NYSE:MWA)</v>
      </c>
      <c r="C1638" t="str">
        <v>HomeTrust Bancshares, Inc. (NASDAQGS:HTBI)</v>
      </c>
      <c r="D1638" t="str">
        <v>Sotera Health Company (NASDAQGS:SHC)</v>
      </c>
      <c r="G1638" t="str">
        <v>SouthState Corporation (NYSE:SSB)</v>
      </c>
      <c r="H1638" t="str">
        <v>Vir Biotechnology, Inc. (NASDAQGS:VIR)</v>
      </c>
    </row>
    <row r="1639" spans="1:8" x14ac:dyDescent="0.45">
      <c r="A1639" t="str">
        <v>TWFG, Inc. (NASDAQGS:TWFG)</v>
      </c>
      <c r="B1639" t="str">
        <v>Murano Global Investments Plc (NASDAQCM:MRNO)</v>
      </c>
      <c r="C1639" t="str">
        <v>Horizon Bancorp, Inc. (NASDAQGS:HBNC)</v>
      </c>
      <c r="D1639" t="str">
        <v>Sound Financial Bancorp, Inc. (NASDAQCM:SFBC)</v>
      </c>
      <c r="G1639" t="str">
        <v>Spire Global, Inc. (NYSE:SPIR)</v>
      </c>
      <c r="H1639" t="str">
        <v>William Penn Bancorporation (NASDAQCM:WMPN)</v>
      </c>
    </row>
    <row r="1640" spans="1:8" x14ac:dyDescent="0.45">
      <c r="A1640" t="str">
        <v>U.S. Bancorp (NYSE:USB)</v>
      </c>
      <c r="B1640" t="str">
        <v>Napco Security Technologies, Inc. (NASDAQGS:NSSC)</v>
      </c>
      <c r="C1640" t="str">
        <v>i3 Verticals, Inc. (NASDAQGS:IIIV)</v>
      </c>
      <c r="D1640" t="str">
        <v>SoundThinking, Inc. (NASDAQCM:SSTI)</v>
      </c>
      <c r="G1640" t="str">
        <v>SpringWorks Therapeutics, Inc. (NASDAQGS:SWTX)</v>
      </c>
      <c r="H1640" t="str">
        <v>Alpha Technology Group Limited (NASDAQCM:ATGL)</v>
      </c>
    </row>
    <row r="1641" spans="1:8" x14ac:dyDescent="0.45">
      <c r="A1641" t="str">
        <v>UFP Industries, Inc. (NASDAQGS:UFPI)</v>
      </c>
      <c r="B1641" t="str">
        <v>National Bankshares, Inc. (NASDAQCM:NKSH)</v>
      </c>
      <c r="C1641" t="str">
        <v>IB Acquisition Corp. (NASDAQGM:IBAC)</v>
      </c>
      <c r="D1641" t="str">
        <v>Southern Missouri Bancorp, Inc. (NASDAQGM:SMBC)</v>
      </c>
      <c r="G1641" t="str">
        <v>SPS Commerce, Inc. (NASDAQGS:SPSC)</v>
      </c>
      <c r="H1641" t="str">
        <v>BridgeBio Pharma, Inc. (NASDAQGS:BBIO)</v>
      </c>
    </row>
    <row r="1642" spans="1:8" x14ac:dyDescent="0.45">
      <c r="A1642" t="str">
        <v>Union Bankshares, Inc. (NASDAQGM:UNB)</v>
      </c>
      <c r="B1642" t="str">
        <v>National Beverage Corp. (NASDAQGS:FIZZ)</v>
      </c>
      <c r="C1642" t="str">
        <v>IDEAYA Biosciences, Inc. (NASDAQGS:IDYA)</v>
      </c>
      <c r="D1642" t="str">
        <v>SpartanNash Company (NASDAQGS:SPTN)</v>
      </c>
      <c r="G1642" t="str">
        <v>Studio City International Holdings Limited (NYSE:MSC)</v>
      </c>
      <c r="H1642" t="str">
        <v>Fitell Corporation (NASDAQCM:FTEL)</v>
      </c>
    </row>
    <row r="1643" spans="1:8" x14ac:dyDescent="0.45">
      <c r="A1643" t="str">
        <v>United Rentals, Inc. (NYSE:URI)</v>
      </c>
      <c r="B1643" t="str">
        <v>National Health Investors, Inc. (NYSE:NHI)</v>
      </c>
      <c r="C1643" t="str">
        <v>Independent Bank Corporation (NASDAQGS:IBCP)</v>
      </c>
      <c r="D1643" t="str">
        <v>Spire Inc. (NYSE:SR)</v>
      </c>
      <c r="G1643" t="str">
        <v>Summit State Bank (NASDAQGM:SSBI)</v>
      </c>
      <c r="H1643" t="str">
        <v>Lakeland Industries, Inc. (NASDAQGM:LAKE)</v>
      </c>
    </row>
    <row r="1644" spans="1:8" x14ac:dyDescent="0.45">
      <c r="A1644" t="str">
        <v>United States Lime &amp; Minerals, Inc. (NASDAQGS:USLM)</v>
      </c>
      <c r="B1644" t="str">
        <v>National Research Corporation (NASDAQGS:NRC)</v>
      </c>
      <c r="C1644" t="str">
        <v>Inhibrx Biosciences, Inc. (NASDAQGS:INBX)</v>
      </c>
      <c r="D1644" t="str">
        <v>Sprinklr, Inc. (NYSE:CXM)</v>
      </c>
      <c r="G1644" t="str">
        <v>Tarsus Pharmaceuticals, Inc. (NASDAQGS:TARS)</v>
      </c>
      <c r="H1644" t="str">
        <v>Neurogene Inc. (NASDAQGM:NGNE)</v>
      </c>
    </row>
    <row r="1645" spans="1:8" x14ac:dyDescent="0.45">
      <c r="A1645" t="str">
        <v>United Therapeutics Corporation (NASDAQGS:UTHR)</v>
      </c>
      <c r="B1645" t="str">
        <v>National Vision Holdings, Inc. (NASDAQGS:EYE)</v>
      </c>
      <c r="C1645" t="str">
        <v>Innventure, Inc. (NASDAQGM:INV)</v>
      </c>
      <c r="D1645" t="str">
        <v>SS&amp;C Technologies Holdings, Inc. (NASDAQGS:SSNC)</v>
      </c>
      <c r="G1645" t="str">
        <v>Templeton Emerging Markets Income Fund (NYSE:TEI)</v>
      </c>
      <c r="H1645" t="str">
        <v>United Homes Group, Inc. (NASDAQGM:UHG)</v>
      </c>
    </row>
    <row r="1646" spans="1:8" x14ac:dyDescent="0.45">
      <c r="A1646" t="str">
        <v>Universal Insurance Holdings, Inc. (NYSE:UVE)</v>
      </c>
      <c r="B1646" t="str">
        <v>NB Bancorp, Inc. (NASDAQCM:NBBK)</v>
      </c>
      <c r="C1646" t="str">
        <v>Interactive Brokers Group, Inc. (NASDAQGS:IBKR)</v>
      </c>
      <c r="D1646" t="str">
        <v>STAAR Surgical Company (NASDAQGM:STAA)</v>
      </c>
      <c r="G1646" t="str">
        <v>Tempus AI, Inc (NASDAQGS:TEM)</v>
      </c>
      <c r="H1646" t="str">
        <v>Upstream Bio, Inc. (NASDAQGS:UPB)</v>
      </c>
    </row>
    <row r="1647" spans="1:8" x14ac:dyDescent="0.45">
      <c r="A1647" t="str">
        <v>Univest Financial Corporation (NASDAQGS:UVSP)</v>
      </c>
      <c r="B1647" t="str">
        <v>nCino, Inc. (NASDAQGS:NCNO)</v>
      </c>
      <c r="C1647" t="str">
        <v>Invesco California Value Municipal Income Trust (NYSE:VCV)</v>
      </c>
      <c r="D1647" t="str">
        <v>Star Group, L.P. (NYSE:SGU)</v>
      </c>
      <c r="G1647" t="str">
        <v>Texas Capital Bancshares, Inc. (NASDAQGS:TCBI)</v>
      </c>
      <c r="H1647" t="str">
        <v>WeRide Inc. (NASDAQGM:WRD)</v>
      </c>
    </row>
    <row r="1648" spans="1:8" x14ac:dyDescent="0.45">
      <c r="A1648" t="str">
        <v>Urban Outfitters, Inc. (NASDAQGS:URBN)</v>
      </c>
      <c r="B1648" t="str">
        <v>NCR Atleos Corporation (NYSE:NATL)</v>
      </c>
      <c r="C1648" t="str">
        <v>Invesco Exchange-Traded Fund Trust - Invesco Dorsey Wright Utilities Momentum ETF (NASDAQGM:PUI)</v>
      </c>
      <c r="D1648" t="str">
        <v>StealthGas Inc. (NASDAQGS:GASS)</v>
      </c>
      <c r="G1648" t="str">
        <v>TFS Financial Corporation (NASDAQGS:TFSL)</v>
      </c>
    </row>
    <row r="1649" spans="1:7" x14ac:dyDescent="0.45">
      <c r="A1649" t="str">
        <v>Valhi, Inc. (NYSE:VHI)</v>
      </c>
      <c r="B1649" t="str">
        <v>NCR Voyix Corporation (NYSE:VYX)</v>
      </c>
      <c r="C1649" t="str">
        <v>Invesco Value Municipal Income Trust (NYSE:IIM)</v>
      </c>
      <c r="D1649" t="str">
        <v>Steelcase Inc. (NYSE:SCS)</v>
      </c>
      <c r="G1649" t="str">
        <v>The China Fund, Inc. (NYSE:CHN)</v>
      </c>
    </row>
    <row r="1650" spans="1:7" x14ac:dyDescent="0.45">
      <c r="A1650" t="str">
        <v>Veeco Instruments Inc. (NASDAQGS:VECO)</v>
      </c>
      <c r="B1650" t="str">
        <v>Nelnet, Inc. (NYSE:NNI)</v>
      </c>
      <c r="C1650" t="str">
        <v>Investcorp AI Acquisition Corp. (NASDAQGM:IVCA)</v>
      </c>
      <c r="D1650" t="str">
        <v>Stepan Company (NYSE:SCL)</v>
      </c>
      <c r="G1650" t="str">
        <v>The First of Long Island Corporation (NASDAQCM:FLIC)</v>
      </c>
    </row>
    <row r="1651" spans="1:7" x14ac:dyDescent="0.45">
      <c r="A1651" t="str">
        <v>Verint Systems Inc. (NASDAQGS:VRNT)</v>
      </c>
      <c r="B1651" t="str">
        <v>NeoGenomics, Inc. (NASDAQCM:NEO)</v>
      </c>
      <c r="C1651" t="str">
        <v>Jefferies Financial Group Inc. (NYSE:JEF)</v>
      </c>
      <c r="D1651" t="str">
        <v>Stock Yards Bancorp, Inc. (NASDAQGS:SYBT)</v>
      </c>
      <c r="G1651" t="str">
        <v>The Honest Company, Inc. (NASDAQGS:HNST)</v>
      </c>
    </row>
    <row r="1652" spans="1:7" x14ac:dyDescent="0.45">
      <c r="A1652" t="str">
        <v>Verizon Communications Inc. (NYSE:VZ)</v>
      </c>
      <c r="B1652" t="str">
        <v>NerdWallet, Inc. (NASDAQGM:NRDS)</v>
      </c>
      <c r="C1652" t="str">
        <v>KVH Industries, Inc. (NASDAQGS:KVHI)</v>
      </c>
      <c r="D1652" t="str">
        <v>Strattec Security Corporation (NASDAQGM:STRT)</v>
      </c>
      <c r="G1652" t="str">
        <v>The New America High Income Fund Inc. (NYSE:HYB)</v>
      </c>
    </row>
    <row r="1653" spans="1:7" x14ac:dyDescent="0.45">
      <c r="A1653" t="str">
        <v>Vestis Corporation (NYSE:VSTS)</v>
      </c>
      <c r="B1653" t="str">
        <v>Net Lease Office Properties (NYSE:NLOP)</v>
      </c>
      <c r="C1653" t="str">
        <v>Kymera Therapeutics, Inc. (NASDAQGM:KYMR)</v>
      </c>
      <c r="D1653" t="str">
        <v>Stryker Corporation (NYSE:SYK)</v>
      </c>
      <c r="G1653" t="str">
        <v>The Procter &amp; Gamble Company (NYSE:PG)</v>
      </c>
    </row>
    <row r="1654" spans="1:7" x14ac:dyDescent="0.45">
      <c r="A1654" t="str">
        <v>Viper Energy, Inc. (NASDAQGS:VNOM)</v>
      </c>
      <c r="B1654" t="str">
        <v>NETGEAR, Inc. (NASDAQGS:NTGR)</v>
      </c>
      <c r="C1654" t="str">
        <v>Liberty Live Group (NASDAQGS:LLYV.K)</v>
      </c>
      <c r="D1654" t="str">
        <v>Sturm, Ruger &amp; Company, Inc. (NYSE:RGR)</v>
      </c>
      <c r="G1654" t="str">
        <v>The9 Limited (NASDAQCM:NCTY)</v>
      </c>
    </row>
    <row r="1655" spans="1:7" x14ac:dyDescent="0.45">
      <c r="A1655" t="str">
        <v>Virco Mfg. Corporation (NASDAQGM:VIRC)</v>
      </c>
      <c r="B1655" t="str">
        <v>NexPoint Real Estate Finance, Inc. (NYSE:NREF)</v>
      </c>
      <c r="C1655" t="str">
        <v>Lions Gate Entertainment Corp. (NYSE:LGF.A)</v>
      </c>
      <c r="D1655" t="str">
        <v>Sun Country Airlines Holdings, Inc. (NASDAQGS:SNCY)</v>
      </c>
      <c r="G1655" t="str">
        <v>Thryv Holdings, Inc. (NASDAQCM:THRY)</v>
      </c>
    </row>
    <row r="1656" spans="1:7" x14ac:dyDescent="0.45">
      <c r="A1656" t="str">
        <v>Virtus Global Dividend &amp; Income Fund Inc. (NYSE:ZTR)</v>
      </c>
      <c r="B1656" t="str">
        <v>NIKE, Inc. (NYSE:NKE)</v>
      </c>
      <c r="C1656" t="str">
        <v>MBX Biosciences, Inc. (NASDAQGS:MBX)</v>
      </c>
      <c r="D1656" t="str">
        <v>Surmodics, Inc. (NASDAQGS:SRDX)</v>
      </c>
      <c r="G1656" t="str">
        <v>Tower Semiconductor Ltd. (NASDAQGS:TSEM)</v>
      </c>
    </row>
    <row r="1657" spans="1:7" x14ac:dyDescent="0.45">
      <c r="A1657" t="str">
        <v>Visa Inc. (NYSE:V)</v>
      </c>
      <c r="B1657" t="str">
        <v>NL Industries, Inc. (NYSE:NL)</v>
      </c>
      <c r="C1657" t="str">
        <v>MetroCity Bankshares, Inc. (NASDAQGS:MCBS)</v>
      </c>
      <c r="D1657" t="str">
        <v>Sweetgreen, Inc. (NYSE:SG)</v>
      </c>
      <c r="G1657" t="str">
        <v>TowneBank (NASDAQGS:TOWN)</v>
      </c>
    </row>
    <row r="1658" spans="1:7" x14ac:dyDescent="0.45">
      <c r="A1658" t="str">
        <v>Vishay Intertechnology, Inc. (NYSE:VSH)</v>
      </c>
      <c r="B1658" t="str">
        <v>nLIGHT, Inc. (NASDAQGS:LASR)</v>
      </c>
      <c r="C1658" t="str">
        <v>MFS Municipal Income Trust (NYSE:MFM)</v>
      </c>
      <c r="D1658" t="str">
        <v>SWK Holdings Corporation (NASDAQGM:SWKH)</v>
      </c>
      <c r="G1658" t="str">
        <v>Travere Therapeutics, Inc. (NASDAQGM:TVTX)</v>
      </c>
    </row>
    <row r="1659" spans="1:7" x14ac:dyDescent="0.45">
      <c r="A1659" t="str">
        <v>Vishay Precision Group, Inc. (NYSE:VPG)</v>
      </c>
      <c r="B1659" t="str">
        <v>NMI Holdings, Inc. (NASDAQGM:NMIH)</v>
      </c>
      <c r="C1659" t="str">
        <v>Moderna, Inc. (NASDAQGS:MRNA)</v>
      </c>
      <c r="D1659" t="str">
        <v>Symbotic Inc. (NASDAQGM:SYM)</v>
      </c>
      <c r="G1659" t="str">
        <v>Treace Medical Concepts, Inc. (NASDAQGS:TMCI)</v>
      </c>
    </row>
    <row r="1660" spans="1:7" x14ac:dyDescent="0.45">
      <c r="A1660" t="str">
        <v>Vontier Corporation (NYSE:VNT)</v>
      </c>
      <c r="B1660" t="str">
        <v>Northeast Community Bancorp, Inc. (NASDAQCM:NECB)</v>
      </c>
      <c r="C1660" t="str">
        <v>Nabors Energy Transition Corp. II (NASDAQGM:NETD)</v>
      </c>
      <c r="D1660" t="str">
        <v>Sysco Corporation (NYSE:SYY)</v>
      </c>
      <c r="G1660" t="str">
        <v>TreeHouse Foods, Inc. (NYSE:THS)</v>
      </c>
    </row>
    <row r="1661" spans="1:7" x14ac:dyDescent="0.45">
      <c r="A1661" t="str">
        <v>Voya Global Advantage and Premium Opportunity Fund (NYSE:IGA)</v>
      </c>
      <c r="B1661" t="str">
        <v>Northern Trust Corporation (NASDAQGS:NTRS)</v>
      </c>
      <c r="C1661" t="str">
        <v>NANO Nuclear Energy Inc. (NASDAQCM:NNE)</v>
      </c>
      <c r="D1661" t="str">
        <v>Tactile Systems Technology, Inc. (NASDAQGM:TCMD)</v>
      </c>
      <c r="G1661" t="str">
        <v>Tucows Inc. (NASDAQCM:TCX)</v>
      </c>
    </row>
    <row r="1662" spans="1:7" x14ac:dyDescent="0.45">
      <c r="A1662" t="str">
        <v>VSE Corporation (NASDAQGS:VSEC)</v>
      </c>
      <c r="B1662" t="str">
        <v>Northwest Bancshares, Inc. (NASDAQGS:NWBI)</v>
      </c>
      <c r="C1662" t="str">
        <v>National Presto Industries, Inc. (NYSE:NPK)</v>
      </c>
      <c r="D1662" t="str">
        <v>Tanger Inc. (NYSE:SKT)</v>
      </c>
      <c r="G1662" t="str">
        <v>Twist Bioscience Corporation (NASDAQGS:TWST)</v>
      </c>
    </row>
    <row r="1663" spans="1:7" x14ac:dyDescent="0.45">
      <c r="A1663" t="str">
        <v>VTEX (NYSE:VTEX)</v>
      </c>
      <c r="B1663" t="str">
        <v>Norwood Financial Corp. (NASDAQGM:NWFL)</v>
      </c>
      <c r="C1663" t="str">
        <v>Neonode Inc. (NASDAQCM:NEON)</v>
      </c>
      <c r="D1663" t="str">
        <v>Tapestry, Inc. (NYSE:TPR)</v>
      </c>
      <c r="G1663" t="str">
        <v>UFP Technologies, Inc. (NASDAQCM:UFPT)</v>
      </c>
    </row>
    <row r="1664" spans="1:7" x14ac:dyDescent="0.45">
      <c r="A1664" t="str">
        <v>W. P. Carey Inc. (NYSE:WPC)</v>
      </c>
      <c r="B1664" t="str">
        <v>NRG Energy, Inc. (NYSE:NRG)</v>
      </c>
      <c r="C1664" t="str">
        <v>Nicolet Bankshares, Inc. (NYSE:NIC)</v>
      </c>
      <c r="D1664" t="str">
        <v>Target Corporation (NYSE:TGT)</v>
      </c>
      <c r="G1664" t="str">
        <v>UMB Financial Corporation (NASDAQGS:UMBF)</v>
      </c>
    </row>
    <row r="1665" spans="1:7" x14ac:dyDescent="0.45">
      <c r="A1665" t="str">
        <v>W.W. Grainger, Inc. (NYSE:GWW)</v>
      </c>
      <c r="B1665" t="str">
        <v>Nu Skin Enterprises, Inc. (NYSE:NUS)</v>
      </c>
      <c r="C1665" t="str">
        <v>NIP Group Inc. (NASDAQGM:NIPG)</v>
      </c>
      <c r="D1665" t="str">
        <v>Target Hospitality Corp. (NASDAQCM:TH)</v>
      </c>
      <c r="G1665" t="str">
        <v>uniQure N.V. (NASDAQGS:QURE)</v>
      </c>
    </row>
    <row r="1666" spans="1:7" x14ac:dyDescent="0.45">
      <c r="A1666" t="str">
        <v>Warner Music Group Corp. (NASDAQGS:WMG)</v>
      </c>
      <c r="B1666" t="str">
        <v>Nutex Health Inc. (NASDAQCM:NUTX)</v>
      </c>
      <c r="C1666" t="str">
        <v>NorthView Acquisition Corporation (NASDAQCM:NVAC)</v>
      </c>
      <c r="D1666" t="str">
        <v>TaskUs, Inc. (NASDAQGS:TASK)</v>
      </c>
      <c r="G1666" t="str">
        <v>United Bancorp, Inc. (NASDAQCM:UBCP)</v>
      </c>
    </row>
    <row r="1667" spans="1:7" x14ac:dyDescent="0.45">
      <c r="A1667" t="str">
        <v>Weibo Corporation (NASDAQGS:WB)</v>
      </c>
      <c r="B1667" t="str">
        <v>Nuveen California AMT-Free Quality Municipal Income Fund (NYSE:NKX)</v>
      </c>
      <c r="C1667" t="str">
        <v>Nuvalent, Inc. (NASDAQGS:NUVL)</v>
      </c>
      <c r="D1667" t="str">
        <v>TD SYNNEX Corporation (NYSE:SNX)</v>
      </c>
      <c r="G1667" t="str">
        <v>United Community Banks, Inc. (NYSE:UCB)</v>
      </c>
    </row>
    <row r="1668" spans="1:7" x14ac:dyDescent="0.45">
      <c r="A1668" t="str">
        <v>Wells Fargo &amp; Company (NYSE:WFC)</v>
      </c>
      <c r="B1668" t="str">
        <v>Nuveen Credit Strategies Income Fund (NYSE:JQC)</v>
      </c>
      <c r="C1668" t="str">
        <v>Nuveen Arizona Quality Municipal Income Fund (NYSE:NAZ)</v>
      </c>
      <c r="D1668" t="str">
        <v>Team, Inc. (NYSE:TISI)</v>
      </c>
      <c r="G1668" t="str">
        <v>Universal Logistics Holdings, Inc. (NASDAQGS:ULH)</v>
      </c>
    </row>
    <row r="1669" spans="1:7" x14ac:dyDescent="0.45">
      <c r="A1669" t="str">
        <v>Welltower Inc. (NYSE:WELL)</v>
      </c>
      <c r="B1669" t="str">
        <v>Nuveen Municipal Credit Opportunities Fund (NYSE:NMCO)</v>
      </c>
      <c r="C1669" t="str">
        <v>Nuveen California Quality Municipal Income Fund (NYSE:NAC)</v>
      </c>
      <c r="D1669" t="str">
        <v>TechTarget, Inc. (NASDAQGM:TTGT)</v>
      </c>
      <c r="G1669" t="str">
        <v>Utz Brands, Inc. (NYSE:UTZ)</v>
      </c>
    </row>
    <row r="1670" spans="1:7" x14ac:dyDescent="0.45">
      <c r="A1670" t="str">
        <v>WesBanco, Inc. (NASDAQGS:WSBC)</v>
      </c>
      <c r="B1670" t="str">
        <v>Nuveen Municipal High Income Opportunity Fund (NYSE:NMZ)</v>
      </c>
      <c r="C1670" t="str">
        <v>Nuveen California Select Tax-Free Income Portfolio (NYSE:NXC)</v>
      </c>
      <c r="D1670" t="str">
        <v>Tecnoglass Inc. (NYSE:TGLS)</v>
      </c>
      <c r="G1670" t="str">
        <v>Varonis Systems, Inc. (NASDAQGS:VRNS)</v>
      </c>
    </row>
    <row r="1671" spans="1:7" x14ac:dyDescent="0.45">
      <c r="A1671" t="str">
        <v>WESCO International, Inc. (NYSE:WCC)</v>
      </c>
      <c r="B1671" t="str">
        <v>Nuveen New York AMT-Free Quality Municipal Income Fund (NYSE:NRK)</v>
      </c>
      <c r="C1671" t="str">
        <v>Nuveen Municipal Income Fund, Inc. (NYSE:NMI)</v>
      </c>
      <c r="D1671" t="str">
        <v>Teleflex Incorporated (NYSE:TFX)</v>
      </c>
      <c r="G1671" t="str">
        <v>Ventas, Inc. (NYSE:VTR)</v>
      </c>
    </row>
    <row r="1672" spans="1:7" x14ac:dyDescent="0.45">
      <c r="A1672" t="str">
        <v>West Pharmaceutical Services, Inc. (NYSE:WST)</v>
      </c>
      <c r="B1672" t="str">
        <v>Nuveen Quality Municipal Income Fund (NYSE:NAD)</v>
      </c>
      <c r="C1672" t="str">
        <v>Nuveen New York Municipal Value Fund (NYSE:NNY)</v>
      </c>
      <c r="D1672" t="str">
        <v>Teradyne, Inc. (NASDAQGS:TER)</v>
      </c>
      <c r="G1672" t="str">
        <v>Veris Residential, Inc. (NYSE:VRE)</v>
      </c>
    </row>
    <row r="1673" spans="1:7" x14ac:dyDescent="0.45">
      <c r="A1673" t="str">
        <v>Western Asset Emerging Markets Debt Fund Inc. (NYSE:EMD)</v>
      </c>
      <c r="B1673" t="str">
        <v>NYLI MacKay DefinedTerm Muni Opportunities Fund (NYSE:MMD)</v>
      </c>
      <c r="C1673" t="str">
        <v>Nuveen Real Estate Income Fund (NYSE:JRS)</v>
      </c>
      <c r="D1673" t="str">
        <v>Ternium S.A. (NYSE:TX)</v>
      </c>
      <c r="G1673" t="str">
        <v>Veritex Holdings, Inc. (NASDAQGM:VBTX)</v>
      </c>
    </row>
    <row r="1674" spans="1:7" x14ac:dyDescent="0.45">
      <c r="A1674" t="str">
        <v>Western Asset Intermediate Muni Fund Inc. (NYSE:SBI)</v>
      </c>
      <c r="B1674" t="str">
        <v>Oak Valley Bancorp (NASDAQCM:OVLY)</v>
      </c>
      <c r="C1674" t="str">
        <v>Nuveen S&amp;P 500 Dynamic Overwrite Fund (NYSE:SPXX)</v>
      </c>
      <c r="D1674" t="str">
        <v>Tesla, Inc. (NASDAQGS:TSLA)</v>
      </c>
      <c r="G1674" t="str">
        <v>Vital Farms, Inc. (NASDAQGM:VITL)</v>
      </c>
    </row>
    <row r="1675" spans="1:7" x14ac:dyDescent="0.45">
      <c r="A1675" t="str">
        <v>Western Asset Mortgage Opportunity Fund Inc. (NYSE:DMO)</v>
      </c>
      <c r="B1675" t="str">
        <v>Ohio Valley Banc Corp. (NASDAQGM:OVBC)</v>
      </c>
      <c r="C1675" t="str">
        <v>OFG Bancorp (NYSE:OFG)</v>
      </c>
      <c r="D1675" t="str">
        <v>Texas Instruments Incorporated (NASDAQGS:TXN)</v>
      </c>
      <c r="G1675" t="str">
        <v>Voyager Therapeutics, Inc. (NASDAQGS:VYGR)</v>
      </c>
    </row>
    <row r="1676" spans="1:7" x14ac:dyDescent="0.45">
      <c r="A1676" t="str">
        <v>Western Midstream Partners, LP (NYSE:WES)</v>
      </c>
      <c r="B1676" t="str">
        <v>Oil States International, Inc. (NYSE:OIS)</v>
      </c>
      <c r="C1676" t="str">
        <v>Old Second Bancorp, Inc. (NASDAQGS:OSBC)</v>
      </c>
      <c r="D1676" t="str">
        <v>The Baldwin Insurance Group, Inc. (NASDAQGS:BWIN)</v>
      </c>
      <c r="G1676" t="str">
        <v>Warby Parker Inc. (NYSE:WRBY)</v>
      </c>
    </row>
    <row r="1677" spans="1:7" x14ac:dyDescent="0.45">
      <c r="A1677" t="str">
        <v>Westwood Holdings Group, Inc. (NYSE:WHG)</v>
      </c>
      <c r="B1677" t="str">
        <v>Old Dominion Freight Line, Inc. (NASDAQGS:ODFL)</v>
      </c>
      <c r="C1677" t="str">
        <v>OneWater Marine Inc. (NASDAQGM:ONEW)</v>
      </c>
      <c r="D1677" t="str">
        <v>The Bank of N.T. Butterfield &amp; Son Limited (NYSE:NTB)</v>
      </c>
      <c r="G1677" t="str">
        <v>Webster Financial Corporation (NYSE:WBS)</v>
      </c>
    </row>
    <row r="1678" spans="1:7" x14ac:dyDescent="0.45">
      <c r="A1678" t="str">
        <v>WillScot Holdings Corporation (NASDAQCM:WSC)</v>
      </c>
      <c r="B1678" t="str">
        <v>Olin Corporation (NYSE:OLN)</v>
      </c>
      <c r="C1678" t="str">
        <v>Origin Bancorp, Inc. (NYSE:OBK)</v>
      </c>
      <c r="D1678" t="str">
        <v>The Brink's Company (NYSE:BCO)</v>
      </c>
      <c r="G1678" t="str">
        <v>Western Asset Global High Income Fund Inc. (NYSE:EHI)</v>
      </c>
    </row>
    <row r="1679" spans="1:7" x14ac:dyDescent="0.45">
      <c r="A1679" t="str">
        <v>Wintrust Financial Corporation (NASDAQGS:WTFC)</v>
      </c>
      <c r="B1679" t="str">
        <v>Ollie's Bargain Outlet Holdings, Inc. (NASDAQGM:OLLI)</v>
      </c>
      <c r="C1679" t="str">
        <v>Perella Weinberg Partners (NASDAQGS:PWP)</v>
      </c>
      <c r="D1679" t="str">
        <v>The Cigna Group (NYSE:CI)</v>
      </c>
      <c r="G1679" t="str">
        <v>Western Asset Investment Grade Income Fund Inc. (NYSE:PAI)</v>
      </c>
    </row>
    <row r="1680" spans="1:7" x14ac:dyDescent="0.45">
      <c r="A1680" t="str">
        <v>WK Kellogg Co (NYSE:KLG)</v>
      </c>
      <c r="B1680" t="str">
        <v>Omnicom Group Inc. (NYSE:OMC)</v>
      </c>
      <c r="C1680" t="str">
        <v>Permian Basin Royalty Trust (NYSE:PBT)</v>
      </c>
      <c r="D1680" t="str">
        <v>The Estée Lauder Companies Inc. (NYSE:EL)</v>
      </c>
      <c r="G1680" t="str">
        <v>XP Inc. (NASDAQGS:XP)</v>
      </c>
    </row>
    <row r="1681" spans="1:7" x14ac:dyDescent="0.45">
      <c r="A1681" t="str">
        <v>Woodward, Inc. (NASDAQGS:WWD)</v>
      </c>
      <c r="B1681" t="str">
        <v>One Liberty Properties, Inc. (NYSE:OLP)</v>
      </c>
      <c r="C1681" t="str">
        <v>PIMCO New York Municipal Income Fund III (NYSE:PYN)</v>
      </c>
      <c r="D1681" t="str">
        <v>The First Bancshares, Inc. (NYSE:FBMS)</v>
      </c>
      <c r="G1681" t="str">
        <v>Y-mAbs Therapeutics, Inc. (NASDAQGS:YMAB)</v>
      </c>
    </row>
    <row r="1682" spans="1:7" x14ac:dyDescent="0.45">
      <c r="A1682" t="str">
        <v>X Financial (NYSE:XYF)</v>
      </c>
      <c r="B1682" t="str">
        <v>ONEOK, Inc. (NYSE:OKE)</v>
      </c>
      <c r="C1682" t="str">
        <v>Pinnacle Financial Partners, Inc. (NASDAQGS:PNFP)</v>
      </c>
      <c r="D1682" t="str">
        <v>The Goodyear Tire &amp; Rubber Company (NASDAQGS:GT)</v>
      </c>
      <c r="G1682" t="str">
        <v>Zai Lab Limited (NASDAQGM:ZLAB)</v>
      </c>
    </row>
    <row r="1683" spans="1:7" x14ac:dyDescent="0.45">
      <c r="A1683" t="str">
        <v>Yelp Inc. (NYSE:YELP)</v>
      </c>
      <c r="B1683" t="str">
        <v>OP Bancorp (NASDAQGM:OPBK)</v>
      </c>
      <c r="C1683" t="str">
        <v>Pioneer High Income Fund, Inc. (NYSE:PHT)</v>
      </c>
      <c r="D1683" t="str">
        <v>The Hackett Group, Inc. (NASDAQGS:HCKT)</v>
      </c>
      <c r="G1683" t="str">
        <v>ZEEKR Intelligent Technology Holding Limited (NYSE:ZK)</v>
      </c>
    </row>
    <row r="1684" spans="1:7" x14ac:dyDescent="0.45">
      <c r="A1684" t="str">
        <v>AbbVie Inc. (NYSE:ABBV)</v>
      </c>
      <c r="B1684" t="str">
        <v>Opera Limited (NASDAQGS:OPRA)</v>
      </c>
      <c r="C1684" t="str">
        <v>Prairie Operating Co. (NASDAQCM:PROP)</v>
      </c>
      <c r="D1684" t="str">
        <v>The Hain Celestial Group, Inc. (NASDAQGS:HAIN)</v>
      </c>
      <c r="G1684" t="str">
        <v>Zions Bancorporation, National Association (NASDAQGS:ZION)</v>
      </c>
    </row>
    <row r="1685" spans="1:7" x14ac:dyDescent="0.45">
      <c r="A1685" t="str">
        <v>Abrdn Global Dynamic Dividend Fund (NYSE:AGD)</v>
      </c>
      <c r="B1685" t="str">
        <v>OppFi Inc. (NYSE:OPFI)</v>
      </c>
      <c r="C1685" t="str">
        <v>Pulse Biosciences, Inc. (NASDAQCM:PLSE)</v>
      </c>
      <c r="D1685" t="str">
        <v>The Home Depot, Inc. (NYSE:HD)</v>
      </c>
      <c r="G1685" t="str">
        <v>Zoomcar Holdings, Inc. (NASDAQGM:ZCAR)</v>
      </c>
    </row>
    <row r="1686" spans="1:7" x14ac:dyDescent="0.45">
      <c r="A1686" t="str">
        <v>Abrdn Healthcare Investors (NYSE:HQH)</v>
      </c>
      <c r="B1686" t="str">
        <v>OptimumBank Holdings, Inc. (NASDAQCM:OPHC)</v>
      </c>
      <c r="C1686" t="str">
        <v>Putnam Managed Municipal Income Trust (NYSE:PMM)</v>
      </c>
      <c r="D1686" t="str">
        <v>The Kraft Heinz Company (NASDAQGS:KHC)</v>
      </c>
      <c r="G1686" t="str">
        <v>Agios Pharmaceuticals, Inc. (NASDAQGS:AGIO)</v>
      </c>
    </row>
    <row r="1687" spans="1:7" x14ac:dyDescent="0.45">
      <c r="A1687" t="str">
        <v>Abrdn Income Credit Strategies Fund (NYSE:ACP)</v>
      </c>
      <c r="B1687" t="str">
        <v>Orchid Island Capital, Inc. (NYSE:ORC)</v>
      </c>
      <c r="C1687" t="str">
        <v>QMMM Holdings Limited (NASDAQCM:QMMM)</v>
      </c>
      <c r="D1687" t="str">
        <v>The Kroger Co. (NYSE:KR)</v>
      </c>
      <c r="G1687" t="str">
        <v>Applied Therapeutics, Inc. (NASDAQGM:APLT)</v>
      </c>
    </row>
    <row r="1688" spans="1:7" x14ac:dyDescent="0.45">
      <c r="A1688" t="str">
        <v>ACM Research, Inc. (NASDAQGM:ACMR)</v>
      </c>
      <c r="B1688" t="str">
        <v>O'Reilly Automotive, Inc. (NASDAQGS:ORLY)</v>
      </c>
      <c r="C1688" t="str">
        <v>RADCOM Ltd. (NASDAQCM:RDCM)</v>
      </c>
      <c r="D1688" t="str">
        <v>The Pennant Group, Inc. (NASDAQGS:PNTG)</v>
      </c>
      <c r="G1688" t="str">
        <v>Arrow Financial Corporation (NASDAQGS:AROW)</v>
      </c>
    </row>
    <row r="1689" spans="1:7" x14ac:dyDescent="0.45">
      <c r="A1689" t="str">
        <v>Aflac Incorporated (NYSE:AFL)</v>
      </c>
      <c r="B1689" t="str">
        <v>Orion S.A. (NYSE:OEC)</v>
      </c>
      <c r="C1689" t="str">
        <v>Redwood Trust, Inc. (NYSE:RWT)</v>
      </c>
      <c r="D1689" t="str">
        <v>The Scotts Miracle-Gro Company (NYSE:SMG)</v>
      </c>
      <c r="G1689" t="str">
        <v>ARS Pharmaceuticals, Inc. (NASDAQGM:SPRY)</v>
      </c>
    </row>
    <row r="1690" spans="1:7" x14ac:dyDescent="0.45">
      <c r="A1690" t="str">
        <v>AG Mortgage Investment Trust, Inc. (NYSE:MITT)</v>
      </c>
      <c r="B1690" t="str">
        <v>Outbrain Inc. (NASDAQGS:OB)</v>
      </c>
      <c r="C1690" t="str">
        <v>REE Automotive Ltd. (NASDAQCM:REE)</v>
      </c>
      <c r="D1690" t="str">
        <v>The Southern Company (NYSE:SO)</v>
      </c>
      <c r="G1690" t="str">
        <v>Ashford Hospitality Trust, Inc. (NYSE:AHT)</v>
      </c>
    </row>
    <row r="1691" spans="1:7" x14ac:dyDescent="0.45">
      <c r="A1691" t="str">
        <v>AGCO Corporation (NYSE:AGCO)</v>
      </c>
      <c r="B1691" t="str">
        <v>Pacira BioSciences, Inc. (NASDAQGS:PCRX)</v>
      </c>
      <c r="C1691" t="str">
        <v>Relay Therapeutics, Inc. (NASDAQGM:RLAY)</v>
      </c>
      <c r="D1691" t="str">
        <v>The Vita Coco Company, Inc. (NASDAQGS:COCO)</v>
      </c>
      <c r="G1691" t="str">
        <v>Atlas Lithium Corporation (NASDAQCM:ATLX)</v>
      </c>
    </row>
    <row r="1692" spans="1:7" x14ac:dyDescent="0.45">
      <c r="A1692" t="str">
        <v>AGNC Investment Corp. (NASDAQGS:AGNC)</v>
      </c>
      <c r="B1692" t="str">
        <v>Palantir Technologies Inc. (NYSE:PLTR)</v>
      </c>
      <c r="C1692" t="str">
        <v>Saba Capital Income &amp; Opportunities Fund II (NYSE:SABA)</v>
      </c>
      <c r="D1692" t="str">
        <v>The Wendy's Company (NASDAQGS:WEN)</v>
      </c>
      <c r="G1692" t="str">
        <v>Atomera Incorporated (NASDAQCM:ATOM)</v>
      </c>
    </row>
    <row r="1693" spans="1:7" x14ac:dyDescent="0.45">
      <c r="A1693" t="str">
        <v>Air Lease Corporation (NYSE:AL)</v>
      </c>
      <c r="B1693" t="str">
        <v>Palo Alto Networks, Inc. (NASDAQGS:PANW)</v>
      </c>
      <c r="C1693" t="str">
        <v>Serve Robotics Inc. (NASDAQCM:SERV)</v>
      </c>
      <c r="D1693" t="str">
        <v>THOR Industries, Inc. (NYSE:THO)</v>
      </c>
      <c r="G1693" t="str">
        <v>authID Inc. (NASDAQCM:AUID)</v>
      </c>
    </row>
    <row r="1694" spans="1:7" x14ac:dyDescent="0.45">
      <c r="A1694" t="str">
        <v>Alexander's, Inc. (NYSE:ALX)</v>
      </c>
      <c r="B1694" t="str">
        <v>Park-Ohio Holdings Corp. (NASDAQGS:PKOH)</v>
      </c>
      <c r="C1694" t="str">
        <v>Southern States Bancshares, Inc. (NASDAQGS:SSBK)</v>
      </c>
      <c r="D1694" t="str">
        <v>Titan International, Inc. (NYSE:TWI)</v>
      </c>
      <c r="G1694" t="str">
        <v>AVITA Medical, Inc. (NASDAQCM:RCEL)</v>
      </c>
    </row>
    <row r="1695" spans="1:7" x14ac:dyDescent="0.45">
      <c r="A1695" t="str">
        <v>Alico, Inc. (NASDAQGS:ALCO)</v>
      </c>
      <c r="B1695" t="str">
        <v>Pathfinder Bancorp, Inc. (NASDAQCM:PBHC)</v>
      </c>
      <c r="C1695" t="str">
        <v>Special Opportunities Fund, Inc. (NYSE:SPE)</v>
      </c>
      <c r="D1695" t="str">
        <v>Tootsie Roll Industries, Inc. (NYSE:TR)</v>
      </c>
      <c r="G1695" t="str">
        <v>Bank7 Corp. (NASDAQGS:BSVN)</v>
      </c>
    </row>
    <row r="1696" spans="1:7" x14ac:dyDescent="0.45">
      <c r="A1696" t="str">
        <v>Align Technology, Inc. (NASDAQGS:ALGN)</v>
      </c>
      <c r="B1696" t="str">
        <v>Patterson-UTI Energy, Inc. (NASDAQGS:PTEN)</v>
      </c>
      <c r="C1696" t="str">
        <v>SRH Total Return Fund, Inc. (NYSE:STEW)</v>
      </c>
      <c r="D1696" t="str">
        <v>Townsquare Media, Inc. (NYSE:TSQ)</v>
      </c>
      <c r="G1696" t="str">
        <v>Beam Therapeutics Inc. (NASDAQGS:BEAM)</v>
      </c>
    </row>
    <row r="1697" spans="1:7" x14ac:dyDescent="0.45">
      <c r="A1697" t="str">
        <v>Alliance Resource Partners, L.P. (NASDAQGS:ARLP)</v>
      </c>
      <c r="B1697" t="str">
        <v>PB Bankshares, Inc. (NASDAQCM:PBBK)</v>
      </c>
      <c r="C1697" t="str">
        <v>State Street Corporation (NYSE:STT)</v>
      </c>
      <c r="D1697" t="str">
        <v>Tractor Supply Company (NASDAQGS:TSCO)</v>
      </c>
      <c r="G1697" t="str">
        <v>BingEx Limited (NASDAQGS:FLX)</v>
      </c>
    </row>
    <row r="1698" spans="1:7" x14ac:dyDescent="0.45">
      <c r="A1698" t="str">
        <v>AllianceBernstein Global High Income Fund (NYSE:AWF)</v>
      </c>
      <c r="B1698" t="str">
        <v>PCB Bancorp (NASDAQGS:PCB)</v>
      </c>
      <c r="C1698" t="str">
        <v>Stratasys Ltd. (NASDAQGS:SSYS)</v>
      </c>
      <c r="D1698" t="str">
        <v>Tredegar Corporation (NYSE:TG)</v>
      </c>
      <c r="G1698" t="str">
        <v>BlackRock Limited Duration Income Trust (NYSE:BLW)</v>
      </c>
    </row>
    <row r="1699" spans="1:7" x14ac:dyDescent="0.45">
      <c r="A1699" t="str">
        <v>AllianceBernstein Holding L.P. (NYSE:AB)</v>
      </c>
      <c r="B1699" t="str">
        <v>PDD Holdings Inc. (NASDAQGS:PDD)</v>
      </c>
      <c r="C1699" t="str">
        <v>Stratus Properties Inc. (NASDAQGS:STRS)</v>
      </c>
      <c r="D1699" t="str">
        <v>TriNet Group, Inc. (NYSE:TNET)</v>
      </c>
      <c r="G1699" t="str">
        <v>Blue Foundry Bancorp (NASDAQGS:BLFY)</v>
      </c>
    </row>
    <row r="1700" spans="1:7" x14ac:dyDescent="0.45">
      <c r="A1700" t="str">
        <v>Alpha Metallurgical Resources, Inc. (NYSE:AMR)</v>
      </c>
      <c r="B1700" t="str">
        <v>PDF Solutions, Inc. (NASDAQGS:PDFS)</v>
      </c>
      <c r="C1700" t="str">
        <v>Summit Therapeutics Inc. (NASDAQGM:SMMT)</v>
      </c>
      <c r="D1700" t="str">
        <v>TruBridge, Inc. (NASDAQGS:TBRG)</v>
      </c>
      <c r="G1700" t="str">
        <v>Bogota Financial Corp. (NASDAQCM:BSBK)</v>
      </c>
    </row>
    <row r="1701" spans="1:7" x14ac:dyDescent="0.45">
      <c r="A1701" t="str">
        <v>Alpha Star Acquisition Corporation (NASDAQGM:ALSA)</v>
      </c>
      <c r="B1701" t="str">
        <v>Peabody Energy Corporation (NYSE:BTU)</v>
      </c>
      <c r="C1701" t="str">
        <v>Sunrun Inc. (NASDAQGS:RUN)</v>
      </c>
      <c r="D1701" t="str">
        <v>TWFG, Inc. (NASDAQGS:TWFG)</v>
      </c>
      <c r="G1701" t="str">
        <v>Bridgewater Bancshares, Inc. (NASDAQCM:BWB)</v>
      </c>
    </row>
    <row r="1702" spans="1:7" x14ac:dyDescent="0.45">
      <c r="A1702" t="str">
        <v>AMC Networks Inc. (NASDAQGS:AMCX)</v>
      </c>
      <c r="B1702" t="str">
        <v>Penguin Solutions, Inc. (NASDAQGS:PENG)</v>
      </c>
      <c r="C1702" t="str">
        <v>Surrozen, Inc. (NASDAQCM:SRZN)</v>
      </c>
      <c r="D1702" t="str">
        <v>Udemy, Inc. (NASDAQGS:UDMY)</v>
      </c>
      <c r="G1702" t="str">
        <v>Cadence Bank (NYSE:CADE)</v>
      </c>
    </row>
    <row r="1703" spans="1:7" x14ac:dyDescent="0.45">
      <c r="A1703" t="str">
        <v>Ameren Corporation (NYSE:AEE)</v>
      </c>
      <c r="B1703" t="str">
        <v>Penns Woods Bancorp, Inc. (NASDAQGS:PWOD)</v>
      </c>
      <c r="C1703" t="str">
        <v>Take-Two Interactive Software, Inc. (NASDAQGS:TTWO)</v>
      </c>
      <c r="D1703" t="str">
        <v>UFP Industries, Inc. (NASDAQGS:UFPI)</v>
      </c>
      <c r="G1703" t="str">
        <v>Capital Bancorp, Inc. (NASDAQGS:CBNK)</v>
      </c>
    </row>
    <row r="1704" spans="1:7" x14ac:dyDescent="0.45">
      <c r="A1704" t="str">
        <v>American Electric Power Company, Inc. (NASDAQGS:AEP)</v>
      </c>
      <c r="B1704" t="str">
        <v>Penske Automotive Group, Inc. (NYSE:PAG)</v>
      </c>
      <c r="C1704" t="str">
        <v>Templeton Dragon Fund, Inc. (NYSE:TDF)</v>
      </c>
      <c r="D1704" t="str">
        <v>Unifi, Inc. (NYSE:UFI)</v>
      </c>
      <c r="G1704" t="str">
        <v>CeriBell, Inc. (NASDAQGS:CBLL)</v>
      </c>
    </row>
    <row r="1705" spans="1:7" x14ac:dyDescent="0.45">
      <c r="A1705" t="str">
        <v>American Financial Group, Inc. (NYSE:AFG)</v>
      </c>
      <c r="B1705" t="str">
        <v>Peoples Bancorp of North Carolina, Inc. (NASDAQGM:PEBK)</v>
      </c>
      <c r="C1705" t="str">
        <v>Terns Pharmaceuticals, Inc. (NASDAQGS:TERN)</v>
      </c>
      <c r="D1705" t="str">
        <v>Union Bankshares, Inc. (NASDAQGM:UNB)</v>
      </c>
      <c r="G1705" t="str">
        <v>Codere Online Luxembourg, S.A. (NASDAQCM:CDRO)</v>
      </c>
    </row>
    <row r="1706" spans="1:7" x14ac:dyDescent="0.45">
      <c r="A1706" t="str">
        <v>Amkor Technology, Inc. (NASDAQGS:AMKR)</v>
      </c>
      <c r="B1706" t="str">
        <v>Perimeter Solutions, SA (NYSE:PRM)</v>
      </c>
      <c r="C1706" t="str">
        <v>The Central and Eastern Europe Fund, Inc. (NYSE:CEE)</v>
      </c>
      <c r="D1706" t="str">
        <v>Unisys Corporation (NYSE:UIS)</v>
      </c>
      <c r="G1706" t="str">
        <v>CorMedix Inc. (NASDAQGM:CRMD)</v>
      </c>
    </row>
    <row r="1707" spans="1:7" x14ac:dyDescent="0.45">
      <c r="A1707" t="str">
        <v>AMN Healthcare Services, Inc. (NYSE:AMN)</v>
      </c>
      <c r="B1707" t="str">
        <v>Perion Network Ltd. (NASDAQGS:PERI)</v>
      </c>
      <c r="C1707" t="str">
        <v>The Charles Schwab Corporation (NYSE:SCHW)</v>
      </c>
      <c r="D1707" t="str">
        <v>United Natural Foods, Inc. (NYSE:UNFI)</v>
      </c>
      <c r="G1707" t="str">
        <v>CS Disco, Inc. (NYSE:LAW)</v>
      </c>
    </row>
    <row r="1708" spans="1:7" x14ac:dyDescent="0.45">
      <c r="A1708" t="str">
        <v>Apogee Enterprises, Inc. (NASDAQGS:APOG)</v>
      </c>
      <c r="B1708" t="str">
        <v>Perma-Pipe International Holdings, Inc. (NASDAQGM:PPIH)</v>
      </c>
      <c r="C1708" t="str">
        <v>The Gabelli Utility Trust (NYSE:GUT)</v>
      </c>
      <c r="D1708" t="str">
        <v>United Rentals, Inc. (NYSE:URI)</v>
      </c>
      <c r="G1708" t="str">
        <v>Cyngn Inc. (NASDAQCM:CYN)</v>
      </c>
    </row>
    <row r="1709" spans="1:7" x14ac:dyDescent="0.45">
      <c r="A1709" t="str">
        <v>Aramark (NYSE:ARMK)</v>
      </c>
      <c r="B1709" t="str">
        <v>Phillips 66 (NYSE:PSX)</v>
      </c>
      <c r="C1709" t="str">
        <v>The Goldman Sachs Group, Inc. (NYSE:GS)</v>
      </c>
      <c r="D1709" t="str">
        <v>United States Cellular Corporation (NYSE:USM)</v>
      </c>
      <c r="G1709" t="str">
        <v>Danimer Scientific, Inc. (NYSE:DNMR)</v>
      </c>
    </row>
    <row r="1710" spans="1:7" x14ac:dyDescent="0.45">
      <c r="A1710" t="str">
        <v>Arbor Realty Trust, Inc. (NYSE:ABR)</v>
      </c>
      <c r="B1710" t="str">
        <v>Phreesia, Inc. (NYSE:PHR)</v>
      </c>
      <c r="C1710" t="str">
        <v>The Taiwan Fund, Inc. (NYSE:TWN)</v>
      </c>
      <c r="D1710" t="str">
        <v>United States Lime &amp; Minerals, Inc. (NASDAQGS:USLM)</v>
      </c>
      <c r="G1710" t="str">
        <v>Daxor Corporation (NASDAQCM:DXR)</v>
      </c>
    </row>
    <row r="1711" spans="1:7" x14ac:dyDescent="0.45">
      <c r="A1711" t="str">
        <v>Arch Capital Group Ltd. (NASDAQGS:ACGL)</v>
      </c>
      <c r="B1711" t="str">
        <v>PIMCO California Municipal Income Fund II (NYSE:PCK)</v>
      </c>
      <c r="C1711" t="str">
        <v>Third Coast Bancshares, Inc. (NASDAQGS:TCBX)</v>
      </c>
      <c r="D1711" t="str">
        <v>United Therapeutics Corporation (NASDAQGS:UTHR)</v>
      </c>
      <c r="G1711" t="str">
        <v>Dianthus Therapeutics, Inc. (NASDAQCM:DNTH)</v>
      </c>
    </row>
    <row r="1712" spans="1:7" x14ac:dyDescent="0.45">
      <c r="A1712" t="str">
        <v>Archer-Daniels-Midland Company (NYSE:ADM)</v>
      </c>
      <c r="B1712" t="str">
        <v>PIMCO California Municipal Income Fund III (NYSE:PZC)</v>
      </c>
      <c r="C1712" t="str">
        <v>Tortoise Energy Infrastructure Corporation (NYSE:TYG)</v>
      </c>
      <c r="D1712" t="str">
        <v>Universal Electronics Inc. (NASDAQGS:UEIC)</v>
      </c>
      <c r="G1712" t="str">
        <v>Digimarc Corporation (NASDAQGS:DMRC)</v>
      </c>
    </row>
    <row r="1713" spans="1:7" x14ac:dyDescent="0.45">
      <c r="A1713" t="str">
        <v>Ares Capital Corporation (NASDAQGS:ARCC)</v>
      </c>
      <c r="B1713" t="str">
        <v>PIMCO Municipal Income Fund III (NYSE:PMX)</v>
      </c>
      <c r="C1713" t="str">
        <v>Trump Media &amp; Technology Group Corp. (NASDAQGM:DJT)</v>
      </c>
      <c r="D1713" t="str">
        <v>Universal Insurance Holdings, Inc. (NYSE:UVE)</v>
      </c>
      <c r="G1713" t="str">
        <v>Domo, Inc. (NASDAQGM:DOMO)</v>
      </c>
    </row>
    <row r="1714" spans="1:7" x14ac:dyDescent="0.45">
      <c r="A1714" t="str">
        <v>Arista Networks, Inc. (NYSE:ANET)</v>
      </c>
      <c r="B1714" t="str">
        <v>PIMCO Strategic Income Fund, Inc. (NYSE:RCS)</v>
      </c>
      <c r="C1714" t="str">
        <v>TrustCo Bank Corp NY (NASDAQGS:TRST)</v>
      </c>
      <c r="D1714" t="str">
        <v>Urban Outfitters, Inc. (NASDAQGS:URBN)</v>
      </c>
      <c r="G1714" t="str">
        <v>DTF Tax-Free Income 2028 Term Fund Inc. (NYSE:DTF)</v>
      </c>
    </row>
    <row r="1715" spans="1:7" x14ac:dyDescent="0.45">
      <c r="A1715" t="str">
        <v>Arko Corp. (NASDAQCM:ARKO)</v>
      </c>
      <c r="B1715" t="str">
        <v>Pioneer Bancorp, Inc. (NASDAQCM:PBFS)</v>
      </c>
      <c r="C1715" t="str">
        <v>TXO Partners, L.P. (NYSE:TXO)</v>
      </c>
      <c r="D1715" t="str">
        <v>V.F. Corporation (NYSE:VFC)</v>
      </c>
      <c r="G1715" t="str">
        <v>Eaton Vance Tax-Managed Global Buy-Write Opportunities Fund (NYSE:ETW)</v>
      </c>
    </row>
    <row r="1716" spans="1:7" x14ac:dyDescent="0.45">
      <c r="A1716" t="str">
        <v>ArrowMark Financial Corp. (NASDAQGS:BANX)</v>
      </c>
      <c r="B1716" t="str">
        <v>Pioneer Municipal High Income Fund, Inc. (NYSE:MHI)</v>
      </c>
      <c r="C1716" t="str">
        <v>Unity Bancorp, Inc. (NASDAQGM:UNTY)</v>
      </c>
      <c r="D1716" t="str">
        <v>Verb Technology Company, Inc. (NASDAQCM:VERB)</v>
      </c>
      <c r="G1716" t="str">
        <v>Enovix Corporation (NASDAQGS:ENVX)</v>
      </c>
    </row>
    <row r="1717" spans="1:7" x14ac:dyDescent="0.45">
      <c r="A1717" t="str">
        <v>ASGN Incorporated (NYSE:ASGN)</v>
      </c>
      <c r="B1717" t="str">
        <v>Piper Sandler Companies (NYSE:PIPR)</v>
      </c>
      <c r="C1717" t="str">
        <v>UroGen Pharma Ltd. (NASDAQGM:URGN)</v>
      </c>
      <c r="D1717" t="str">
        <v>Verint Systems Inc. (NASDAQGS:VRNT)</v>
      </c>
      <c r="G1717" t="str">
        <v>EVgo, Inc. (NASDAQGS:EVGO)</v>
      </c>
    </row>
    <row r="1718" spans="1:7" x14ac:dyDescent="0.45">
      <c r="A1718" t="str">
        <v>Atlantic Union Bankshares Corporation (NYSE:AUB)</v>
      </c>
      <c r="B1718" t="str">
        <v>Plymouth Industrial REIT, Inc. (NYSE:PLYM)</v>
      </c>
      <c r="C1718" t="str">
        <v>Valley National Bancorp (NASDAQGS:VLY)</v>
      </c>
      <c r="D1718" t="str">
        <v>Verizon Communications Inc. (NYSE:VZ)</v>
      </c>
      <c r="G1718" t="str">
        <v>Finward Bancorp (NASDAQCM:FNWD)</v>
      </c>
    </row>
    <row r="1719" spans="1:7" x14ac:dyDescent="0.45">
      <c r="A1719" t="str">
        <v>AutoNation, Inc. (NYSE:AN)</v>
      </c>
      <c r="B1719" t="str">
        <v>Post Holdings, Inc. (NYSE:POST)</v>
      </c>
      <c r="C1719" t="str">
        <v>Vaxcyte, Inc. (NASDAQGS:PCVX)</v>
      </c>
      <c r="D1719" t="str">
        <v>Vestis Corporation (NYSE:VSTS)</v>
      </c>
      <c r="G1719" t="str">
        <v>First BanCorp. (NYSE:FBP)</v>
      </c>
    </row>
    <row r="1720" spans="1:7" x14ac:dyDescent="0.45">
      <c r="A1720" t="str">
        <v>Avantor, Inc. (NYSE:AVTR)</v>
      </c>
      <c r="B1720" t="str">
        <v>PotlatchDeltic Corporation (NASDAQGS:PCH)</v>
      </c>
      <c r="C1720" t="str">
        <v>VOXX International Corporation (NASDAQGS:VOXX)</v>
      </c>
      <c r="D1720" t="str">
        <v>Viasat, Inc. (NASDAQGS:VSAT)</v>
      </c>
      <c r="G1720" t="str">
        <v>Forward Air Corporation (NASDAQGS:FWRD)</v>
      </c>
    </row>
    <row r="1721" spans="1:7" x14ac:dyDescent="0.45">
      <c r="A1721" t="str">
        <v>Axcelis Technologies, Inc. (NASDAQGS:ACLS)</v>
      </c>
      <c r="B1721" t="str">
        <v>Preformed Line Products Company (NASDAQGS:PLPC)</v>
      </c>
      <c r="C1721" t="str">
        <v>vTv Therapeutics Inc. (NASDAQCM:VTVT)</v>
      </c>
      <c r="D1721" t="str">
        <v>Viper Energy, Inc. (NASDAQGS:VNOM)</v>
      </c>
      <c r="G1721" t="str">
        <v>FreightCar America, Inc. (NASDAQGS:RAIL)</v>
      </c>
    </row>
    <row r="1722" spans="1:7" x14ac:dyDescent="0.45">
      <c r="A1722" t="str">
        <v>Bank of Hawaii Corporation (NYSE:BOH)</v>
      </c>
      <c r="B1722" t="str">
        <v>PriceSmart, Inc. (NASDAQGS:PSMT)</v>
      </c>
      <c r="C1722" t="str">
        <v>WideOpenWest, Inc. (NYSE:WOW)</v>
      </c>
      <c r="D1722" t="str">
        <v>Virco Mfg. Corporation (NASDAQGM:VIRC)</v>
      </c>
      <c r="G1722" t="str">
        <v>Frontier Group Holdings, Inc. (NASDAQGS:ULCC)</v>
      </c>
    </row>
    <row r="1723" spans="1:7" x14ac:dyDescent="0.45">
      <c r="A1723" t="str">
        <v>BankUnited, Inc. (NYSE:BKU)</v>
      </c>
      <c r="B1723" t="str">
        <v>ProPetro Holding Corp. (NYSE:PUMP)</v>
      </c>
      <c r="C1723" t="str">
        <v>Wolfspeed, Inc. (NYSE:WOLF)</v>
      </c>
      <c r="D1723" t="str">
        <v>Virtus Global Dividend &amp; Income Fund Inc. (NYSE:ZTR)</v>
      </c>
      <c r="G1723" t="str">
        <v>Gauzy Ltd. (NASDAQGM:GAUZ)</v>
      </c>
    </row>
    <row r="1724" spans="1:7" x14ac:dyDescent="0.45">
      <c r="A1724" t="str">
        <v>Banner Corporation (NASDAQGS:BANR)</v>
      </c>
      <c r="B1724" t="str">
        <v>Protagonist Therapeutics, Inc. (NASDAQGM:PTGX)</v>
      </c>
      <c r="C1724" t="str">
        <v>XBiotech Inc. (NASDAQGS:XBIT)</v>
      </c>
      <c r="D1724" t="str">
        <v>Visa Inc. (NYSE:V)</v>
      </c>
      <c r="G1724" t="str">
        <v>Guardant Health, Inc. (NASDAQGS:GH)</v>
      </c>
    </row>
    <row r="1725" spans="1:7" x14ac:dyDescent="0.45">
      <c r="A1725" t="str">
        <v>Barings Participation Investors (NYSE:MPV)</v>
      </c>
      <c r="B1725" t="str">
        <v>Public Storage (NYSE:PSA)</v>
      </c>
      <c r="C1725" t="str">
        <v>Xiao-I Corporation (NASDAQGM:AIXI)</v>
      </c>
      <c r="D1725" t="str">
        <v>Vishay Intertechnology, Inc. (NYSE:VSH)</v>
      </c>
      <c r="G1725" t="str">
        <v>Harte Hanks, Inc. (NASDAQGM:HHS)</v>
      </c>
    </row>
    <row r="1726" spans="1:7" x14ac:dyDescent="0.45">
      <c r="A1726" t="str">
        <v>Bath &amp; Body Works, Inc. (NYSE:BBWI)</v>
      </c>
      <c r="B1726" t="str">
        <v>PubMatic, Inc. (NASDAQGM:PUBM)</v>
      </c>
      <c r="C1726" t="str">
        <v>Xometry, Inc. (NASDAQGS:XMTR)</v>
      </c>
      <c r="D1726" t="str">
        <v>Vishay Precision Group, Inc. (NYSE:VPG)</v>
      </c>
      <c r="G1726" t="str">
        <v>IGM Biosciences, Inc. (NASDAQGS:IGMS)</v>
      </c>
    </row>
    <row r="1727" spans="1:7" x14ac:dyDescent="0.45">
      <c r="A1727" t="str">
        <v>Beazer Homes USA, Inc. (NYSE:BZH)</v>
      </c>
      <c r="B1727" t="str">
        <v>PulteGroup, Inc. (NYSE:PHM)</v>
      </c>
      <c r="C1727" t="str">
        <v>Adams Diversified Equity Fund, Inc. (NYSE:ADX)</v>
      </c>
      <c r="D1727" t="str">
        <v>Vista Outdoor Inc. (NYSE:VSTO)</v>
      </c>
      <c r="G1727" t="str">
        <v>Independent Bank Corp. (NASDAQGS:INDB)</v>
      </c>
    </row>
    <row r="1728" spans="1:7" x14ac:dyDescent="0.45">
      <c r="A1728" t="str">
        <v>Bentley Systems, Incorporated (NASDAQGS:BSY)</v>
      </c>
      <c r="B1728" t="str">
        <v>Pure Storage, Inc. (NYSE:PSTG)</v>
      </c>
      <c r="C1728" t="str">
        <v>Adams Natural Resources Fund, Inc. (NYSE:PEO)</v>
      </c>
      <c r="D1728" t="str">
        <v>Vontier Corporation (NYSE:VNT)</v>
      </c>
      <c r="G1728" t="str">
        <v>Independent Bank Group, Inc. (NASDAQGS:IBTX)</v>
      </c>
    </row>
    <row r="1729" spans="1:7" x14ac:dyDescent="0.45">
      <c r="A1729" t="str">
        <v>Berry Global Group, Inc. (NYSE:BERY)</v>
      </c>
      <c r="B1729" t="str">
        <v>Quad/Graphics, Inc. (NYSE:QUAD)</v>
      </c>
      <c r="C1729" t="str">
        <v>Agriculture &amp; Natural Solutions Acquisition Corporation (NASDAQGM:ANSC)</v>
      </c>
      <c r="D1729" t="str">
        <v>VTEX (NYSE:VTEX)</v>
      </c>
      <c r="G1729" t="str">
        <v>Ingevity Corporation (NYSE:NGVT)</v>
      </c>
    </row>
    <row r="1730" spans="1:7" x14ac:dyDescent="0.45">
      <c r="A1730" t="str">
        <v>BitFuFu Inc. (NASDAQCM:FUFU)</v>
      </c>
      <c r="B1730" t="str">
        <v>Quaker Chemical Corporation (NYSE:KWR)</v>
      </c>
      <c r="C1730" t="str">
        <v>AI Transportation Acquisition Corp (NASDAQCM:AITR)</v>
      </c>
      <c r="D1730" t="str">
        <v>W. P. Carey Inc. (NYSE:WPC)</v>
      </c>
      <c r="G1730" t="str">
        <v>Intra-Cellular Therapies, Inc. (NASDAQGS:ITCI)</v>
      </c>
    </row>
    <row r="1731" spans="1:7" x14ac:dyDescent="0.45">
      <c r="A1731" t="str">
        <v>BlackRock Debt Strategies Fund, Inc. (NYSE:DSU)</v>
      </c>
      <c r="B1731" t="str">
        <v>QuinStreet, Inc. (NASDAQGS:QNST)</v>
      </c>
      <c r="C1731" t="str">
        <v>Aimei Health Technology Co., Ltd (NASDAQGM:AFJK)</v>
      </c>
      <c r="D1731" t="str">
        <v>W.W. Grainger, Inc. (NYSE:GWW)</v>
      </c>
      <c r="G1731" t="str">
        <v>Intuitive Machines, Inc. (NASDAQGM:LUNR)</v>
      </c>
    </row>
    <row r="1732" spans="1:7" x14ac:dyDescent="0.45">
      <c r="A1732" t="str">
        <v>BlackRock Enhanced Government Fund, Inc. (NYSE:EGF)</v>
      </c>
      <c r="B1732" t="str">
        <v>QXO, Inc. (NASDAQCM:QXO)</v>
      </c>
      <c r="C1732" t="str">
        <v>AirJoule Technologies Corporation (NASDAQCM:AIRJ)</v>
      </c>
      <c r="D1732" t="str">
        <v>Walgreens Boots Alliance, Inc. (NASDAQGS:WBA)</v>
      </c>
      <c r="G1732" t="str">
        <v>IonQ, Inc. (NYSE:IONQ)</v>
      </c>
    </row>
    <row r="1733" spans="1:7" x14ac:dyDescent="0.45">
      <c r="A1733" t="str">
        <v>BlackRock Enhanced International Dividend Trust (NYSE:BGY)</v>
      </c>
      <c r="B1733" t="str">
        <v>Radware Ltd. (NASDAQGS:RDWR)</v>
      </c>
      <c r="C1733" t="str">
        <v>Alchemy Investments Acquisition Corp 1 (NASDAQCM:ALCY)</v>
      </c>
      <c r="D1733" t="str">
        <v>Warner Bros. Discovery, Inc. (NASDAQGS:WBD)</v>
      </c>
      <c r="G1733" t="str">
        <v>iRhythm Technologies, Inc. (NASDAQGS:IRTC)</v>
      </c>
    </row>
    <row r="1734" spans="1:7" x14ac:dyDescent="0.45">
      <c r="A1734" t="str">
        <v>BlackRock Income Trust, Inc. (NYSE:BKT)</v>
      </c>
      <c r="B1734" t="str">
        <v>Rayonier Advanced Materials Inc. (NYSE:RYAM)</v>
      </c>
      <c r="C1734" t="str">
        <v>Amerant Bancorp Inc. (NYSE:AMTB)</v>
      </c>
      <c r="D1734" t="str">
        <v>Warner Music Group Corp. (NASDAQGS:WMG)</v>
      </c>
      <c r="G1734" t="str">
        <v>JAKKS Pacific, Inc. (NASDAQGS:JAKK)</v>
      </c>
    </row>
    <row r="1735" spans="1:7" x14ac:dyDescent="0.45">
      <c r="A1735" t="str">
        <v>BlackRock MuniAssets Fund, Inc. (NYSE:MUA)</v>
      </c>
      <c r="B1735" t="str">
        <v>RBB Bancorp (NASDAQGS:RBB)</v>
      </c>
      <c r="C1735" t="str">
        <v>Arqit Quantum Inc. (NASDAQCM:ARQQ)</v>
      </c>
      <c r="D1735" t="str">
        <v>Weave Communications, Inc. (NYSE:WEAV)</v>
      </c>
      <c r="G1735" t="str">
        <v>Japan Smaller Capitalization Fund, Inc. (NYSE:JOF)</v>
      </c>
    </row>
    <row r="1736" spans="1:7" x14ac:dyDescent="0.45">
      <c r="A1736" t="str">
        <v>Bloomin' Brands, Inc. (NASDAQGS:BLMN)</v>
      </c>
      <c r="B1736" t="str">
        <v>RE/MAX Holdings, Inc. (NYSE:RMAX)</v>
      </c>
      <c r="C1736" t="str">
        <v>Beasley Broadcast Group, Inc. (NASDAQCM:BBGI)</v>
      </c>
      <c r="D1736" t="str">
        <v>WEBTOON Entertainment Inc. (NASDAQGS:WBTN)</v>
      </c>
      <c r="G1736" t="str">
        <v>Jet.AI Inc. (NASDAQCM:JTAI)</v>
      </c>
    </row>
    <row r="1737" spans="1:7" x14ac:dyDescent="0.45">
      <c r="A1737" t="str">
        <v>Blue Owl Capital Corporation (NYSE:OBDC)</v>
      </c>
      <c r="B1737" t="str">
        <v>Red Rock Resorts, Inc. (NASDAQGS:RRR)</v>
      </c>
      <c r="C1737" t="str">
        <v>Belite Bio, Inc (NASDAQCM:BLTE)</v>
      </c>
      <c r="D1737" t="str">
        <v>Welltower Inc. (NYSE:WELL)</v>
      </c>
      <c r="G1737" t="str">
        <v>Katapult Holdings, Inc. (NASDAQGM:KPLT)</v>
      </c>
    </row>
    <row r="1738" spans="1:7" x14ac:dyDescent="0.45">
      <c r="A1738" t="str">
        <v>Blue Owl Capital Inc. (NYSE:OWL)</v>
      </c>
      <c r="B1738" t="str">
        <v>Reddit, Inc. (NYSE:RDDT)</v>
      </c>
      <c r="C1738" t="str">
        <v>Bloom Energy Corporation (NYSE:BE)</v>
      </c>
      <c r="D1738" t="str">
        <v>WESCO International, Inc. (NYSE:WCC)</v>
      </c>
      <c r="G1738" t="str">
        <v>Kearny Financial Corp. (NASDAQGS:KRNY)</v>
      </c>
    </row>
    <row r="1739" spans="1:7" x14ac:dyDescent="0.45">
      <c r="A1739" t="str">
        <v>BNY Mellon Strategic Municipals, Inc. (NYSE:LEO)</v>
      </c>
      <c r="B1739" t="str">
        <v>Regeneron Pharmaceuticals, Inc. (NASDAQGS:REGN)</v>
      </c>
      <c r="C1739" t="str">
        <v>Bowen Acquisition Corp (NASDAQGM:BOWN)</v>
      </c>
      <c r="D1739" t="str">
        <v>West Pharmaceutical Services, Inc. (NYSE:WST)</v>
      </c>
      <c r="G1739" t="str">
        <v>Lake Shore Bancorp, Inc. (NASDAQGM:LSBK)</v>
      </c>
    </row>
    <row r="1740" spans="1:7" x14ac:dyDescent="0.45">
      <c r="A1740" t="str">
        <v>Boston Scientific Corporation (NYSE:BSX)</v>
      </c>
      <c r="B1740" t="str">
        <v>Regional Management Corp. (NYSE:RM)</v>
      </c>
      <c r="C1740" t="str">
        <v>Broad Capital Acquisition Corp. (NASDAQGM:BRAC)</v>
      </c>
      <c r="D1740" t="str">
        <v>Western Asset Emerging Markets Debt Fund Inc. (NYSE:EMD)</v>
      </c>
      <c r="G1740" t="str">
        <v>Lakeland Financial Corporation (NASDAQGS:LKFN)</v>
      </c>
    </row>
    <row r="1741" spans="1:7" x14ac:dyDescent="0.45">
      <c r="A1741" t="str">
        <v>Bread Financial Holdings, Inc. (NYSE:BFH)</v>
      </c>
      <c r="B1741" t="str">
        <v>Reinsurance Group of America, Incorporated (NYSE:RGA)</v>
      </c>
      <c r="C1741" t="str">
        <v>Cantor Equity Partners, Inc. (NASDAQGM:CEP)</v>
      </c>
      <c r="D1741" t="str">
        <v>Western Asset Intermediate Muni Fund Inc. (NYSE:SBI)</v>
      </c>
      <c r="G1741" t="str">
        <v>LENSAR, Inc. (NASDAQCM:LNSR)</v>
      </c>
    </row>
    <row r="1742" spans="1:7" x14ac:dyDescent="0.45">
      <c r="A1742" t="str">
        <v>Broadstone Net Lease, Inc. (NYSE:BNL)</v>
      </c>
      <c r="B1742" t="str">
        <v>Reliance, Inc. (NYSE:RS)</v>
      </c>
      <c r="C1742" t="str">
        <v>Capricor Therapeutics, Inc. (NASDAQCM:CAPR)</v>
      </c>
      <c r="D1742" t="str">
        <v>Western Midstream Partners, LP (NYSE:WES)</v>
      </c>
      <c r="G1742" t="str">
        <v>Live Oak Bancshares, Inc. (NYSE:LOB)</v>
      </c>
    </row>
    <row r="1743" spans="1:7" x14ac:dyDescent="0.45">
      <c r="A1743" t="str">
        <v>Brookfield Infrastructure Partners L.P. (NYSE:BIP)</v>
      </c>
      <c r="B1743" t="str">
        <v>Renasant Corporation (NYSE:RNST)</v>
      </c>
      <c r="C1743" t="str">
        <v>CASI Pharmaceuticals, Inc. (NASDAQCM:CASI)</v>
      </c>
      <c r="D1743" t="str">
        <v>Westwood Holdings Group, Inc. (NYSE:WHG)</v>
      </c>
      <c r="G1743" t="str">
        <v>Madison Covered Call &amp; Equity Strategy Fund (NYSE:MCN)</v>
      </c>
    </row>
    <row r="1744" spans="1:7" x14ac:dyDescent="0.45">
      <c r="A1744" t="str">
        <v>Bruker Corporation (NASDAQGS:BRKR)</v>
      </c>
      <c r="B1744" t="str">
        <v>Rent the Runway, Inc. (NASDAQGM:RENT)</v>
      </c>
      <c r="C1744" t="str">
        <v>CleanSpark, Inc. (NASDAQCM:CLSK)</v>
      </c>
      <c r="D1744" t="str">
        <v>WillScot Holdings Corporation (NASDAQCM:WSC)</v>
      </c>
      <c r="G1744" t="str">
        <v>Madrigal Pharmaceuticals, Inc. (NASDAQGS:MDGL)</v>
      </c>
    </row>
    <row r="1745" spans="1:7" x14ac:dyDescent="0.45">
      <c r="A1745" t="str">
        <v>CACI International Inc (NYSE:CACI)</v>
      </c>
      <c r="B1745" t="str">
        <v>Repay Holdings Corporation (NASDAQCM:RPAY)</v>
      </c>
      <c r="C1745" t="str">
        <v>Community Trust Bancorp, Inc. (NASDAQGS:CTBI)</v>
      </c>
      <c r="D1745" t="str">
        <v>WK Kellogg Co (NYSE:KLG)</v>
      </c>
      <c r="G1745" t="str">
        <v>Mercantile Bank Corporation (NASDAQGS:MBWM)</v>
      </c>
    </row>
    <row r="1746" spans="1:7" x14ac:dyDescent="0.45">
      <c r="A1746" t="str">
        <v>Cactus, Inc. (NYSE:WHD)</v>
      </c>
      <c r="B1746" t="str">
        <v>Repligen Corporation (NASDAQGS:RGEN)</v>
      </c>
      <c r="C1746" t="str">
        <v>Design Therapeutics, Inc. (NASDAQGS:DSGN)</v>
      </c>
      <c r="D1746" t="str">
        <v>Wolverine World Wide, Inc. (NYSE:WWW)</v>
      </c>
      <c r="G1746" t="str">
        <v>Merchants Bancorp (NASDAQCM:MBIN)</v>
      </c>
    </row>
    <row r="1747" spans="1:7" x14ac:dyDescent="0.45">
      <c r="A1747" t="str">
        <v>Cadre Holdings, Inc. (NYSE:CDRE)</v>
      </c>
      <c r="B1747" t="str">
        <v>REV Group, Inc. (NYSE:REVG)</v>
      </c>
      <c r="C1747" t="str">
        <v>DT Cloud Acquisition Corporation (NASDAQGM:DYCQ)</v>
      </c>
      <c r="D1747" t="str">
        <v>Woodward, Inc. (NASDAQGS:WWD)</v>
      </c>
      <c r="G1747" t="str">
        <v>Moderna, Inc. (NASDAQGS:MRNA)</v>
      </c>
    </row>
    <row r="1748" spans="1:7" x14ac:dyDescent="0.45">
      <c r="A1748" t="str">
        <v>Calamos Global Dynamic Income Fund (NASDAQGS:CHW)</v>
      </c>
      <c r="B1748" t="str">
        <v>REX American Resources Corporation (NYSE:REX)</v>
      </c>
      <c r="C1748" t="str">
        <v>DUET Acquisition Corp. (NASDAQGM:DUET)</v>
      </c>
      <c r="D1748" t="str">
        <v>Xperi Inc. (NYSE:XPER)</v>
      </c>
      <c r="G1748" t="str">
        <v>Morgan Stanley Direct Lending Fund (NYSE:MSDL)</v>
      </c>
    </row>
    <row r="1749" spans="1:7" x14ac:dyDescent="0.45">
      <c r="A1749" t="str">
        <v>Calamos Global Total Return Fund (NASDAQGS:CGO)</v>
      </c>
      <c r="B1749" t="str">
        <v>RumbleOn, Inc. (NASDAQCM:RMBL)</v>
      </c>
      <c r="C1749" t="str">
        <v>Eaton Vance Enhanced Equity Income Fund (NYSE:EOI)</v>
      </c>
      <c r="D1749" t="str">
        <v>Xponential Fitness, Inc. (NYSE:XPOF)</v>
      </c>
      <c r="G1749" t="str">
        <v>National Presto Industries, Inc. (NYSE:NPK)</v>
      </c>
    </row>
    <row r="1750" spans="1:7" x14ac:dyDescent="0.45">
      <c r="A1750" t="str">
        <v>Calamos Strategic Total Return Fund (NASDAQGS:CSQ)</v>
      </c>
      <c r="B1750" t="str">
        <v>RXO, Inc. (NYSE:RXO)</v>
      </c>
      <c r="C1750" t="str">
        <v>Eaton Vance Enhanced Equity Income Fund II (NYSE:EOS)</v>
      </c>
      <c r="D1750" t="str">
        <v>Yelp Inc. (NYSE:YELP)</v>
      </c>
      <c r="G1750" t="str">
        <v>Natural Health Trends Corp. (NASDAQCM:NHTC)</v>
      </c>
    </row>
    <row r="1751" spans="1:7" x14ac:dyDescent="0.45">
      <c r="A1751" t="str">
        <v>Caleres, Inc. (NYSE:CAL)</v>
      </c>
      <c r="B1751" t="str">
        <v>Ryan Specialty Holdings, Inc. (NYSE:RYAN)</v>
      </c>
      <c r="C1751" t="str">
        <v>Eaton Vance Tax-Managed Buy-Write Opportunities Fund (NYSE:ETV)</v>
      </c>
      <c r="D1751" t="str">
        <v>Zillow Group, Inc. (NASDAQGS:ZG)</v>
      </c>
      <c r="G1751" t="str">
        <v>NCS Multistage Holdings, Inc. (NASDAQCM:NCSM)</v>
      </c>
    </row>
    <row r="1752" spans="1:7" x14ac:dyDescent="0.45">
      <c r="A1752" t="str">
        <v>Camden Property Trust (NYSE:CPT)</v>
      </c>
      <c r="B1752" t="str">
        <v>Ryder System, Inc. (NYSE:R)</v>
      </c>
      <c r="C1752" t="str">
        <v>Eaton Vance Tax-Managed Diversified Equity Income Fund (NYSE:ETY)</v>
      </c>
      <c r="D1752" t="str">
        <v>ZimVie Inc. (NASDAQGS:ZIMV)</v>
      </c>
      <c r="G1752" t="str">
        <v>Nicolet Bankshares, Inc. (NYSE:NIC)</v>
      </c>
    </row>
    <row r="1753" spans="1:7" x14ac:dyDescent="0.45">
      <c r="A1753" t="str">
        <v>Carter Bankshares, Inc. (NASDAQGS:CARE)</v>
      </c>
      <c r="B1753" t="str">
        <v>S&amp;T Bancorp, Inc. (NASDAQGS:STBA)</v>
      </c>
      <c r="C1753" t="str">
        <v>ESH Acquisition Corp. (NASDAQGM:ESHA)</v>
      </c>
      <c r="D1753" t="str">
        <v>10x Genomics, Inc. (NASDAQGS:TXG)</v>
      </c>
      <c r="G1753" t="str">
        <v>NIP Group Inc. (NASDAQGM:NIPG)</v>
      </c>
    </row>
    <row r="1754" spans="1:7" x14ac:dyDescent="0.45">
      <c r="A1754" t="str">
        <v>CECO Environmental Corp. (NASDAQGS:CECO)</v>
      </c>
      <c r="B1754" t="str">
        <v>Safehold Inc. (NYSE:SAFE)</v>
      </c>
      <c r="C1754" t="str">
        <v>Flag Ship Acquisition Corporation (NASDAQGM:FSHP)</v>
      </c>
      <c r="D1754" t="str">
        <v>1-800-FLOWERS.COM, Inc. (NASDAQGS:FLWS)</v>
      </c>
      <c r="G1754" t="str">
        <v>Northeast Bank (NASDAQGM:NBN)</v>
      </c>
    </row>
    <row r="1755" spans="1:7" x14ac:dyDescent="0.45">
      <c r="A1755" t="str">
        <v>Celanese Corporation (NYSE:CE)</v>
      </c>
      <c r="B1755" t="str">
        <v>Samsara Inc. (NYSE:IOT)</v>
      </c>
      <c r="C1755" t="str">
        <v>Galecto, Inc. (NASDAQCM:GLTO)</v>
      </c>
      <c r="D1755" t="str">
        <v>AbbVie Inc. (NYSE:ABBV)</v>
      </c>
      <c r="G1755" t="str">
        <v>Northrim BanCorp, Inc. (NASDAQGS:NRIM)</v>
      </c>
    </row>
    <row r="1756" spans="1:7" x14ac:dyDescent="0.45">
      <c r="A1756" t="str">
        <v>Central Garden &amp; Pet Company (NASDAQGS:CENT)</v>
      </c>
      <c r="B1756" t="str">
        <v>Sanmina Corporation (NASDAQGS:SANM)</v>
      </c>
      <c r="C1756" t="str">
        <v>Genenta Science S.p.A. (NASDAQCM:GNTA)</v>
      </c>
      <c r="D1756" t="str">
        <v>Adaptive Biotechnologies Corporation (NASDAQGS:ADPT)</v>
      </c>
      <c r="G1756" t="str">
        <v>Orthofix Medical Inc. (NASDAQGS:OFIX)</v>
      </c>
    </row>
    <row r="1757" spans="1:7" x14ac:dyDescent="0.45">
      <c r="A1757" t="str">
        <v>Central Plains Bancshares, Inc. (NASDAQCM:CPBI)</v>
      </c>
      <c r="B1757" t="str">
        <v>Saul Centers, Inc. (NYSE:BFS)</v>
      </c>
      <c r="C1757" t="str">
        <v>Global Lights Acquisition Corp (NASDAQGM:GLAC)</v>
      </c>
      <c r="D1757" t="str">
        <v>ADS-TEC Energy PLC (NASDAQCM:ADSE)</v>
      </c>
      <c r="G1757" t="str">
        <v>Ouster, Inc. (NYSE:OUST)</v>
      </c>
    </row>
    <row r="1758" spans="1:7" x14ac:dyDescent="0.45">
      <c r="A1758" t="str">
        <v>Chemung Financial Corporation (NASDAQGS:CHMG)</v>
      </c>
      <c r="B1758" t="str">
        <v>SB Financial Group, Inc. (NASDAQCM:SBFG)</v>
      </c>
      <c r="C1758" t="str">
        <v>Goldenstone Acquisition Limited (NASDAQCM:GDST)</v>
      </c>
      <c r="D1758" t="str">
        <v>ADTRAN Holdings, Inc. (NASDAQGS:ADTN)</v>
      </c>
      <c r="G1758" t="str">
        <v>Oxford Lane Capital Corp. (NASDAQGS:OXLC)</v>
      </c>
    </row>
    <row r="1759" spans="1:7" x14ac:dyDescent="0.45">
      <c r="A1759" t="str">
        <v>Cheniere Energy Partners, L.P. (NYSE:CQP)</v>
      </c>
      <c r="B1759" t="str">
        <v>SBA Communications Corporation (NASDAQGS:SBAC)</v>
      </c>
      <c r="C1759" t="str">
        <v>GP-Act III Acquisition Corp. (NASDAQGM:GPAT)</v>
      </c>
      <c r="D1759" t="str">
        <v>Advent Technologies Holdings, Inc. (NASDAQCM:ADN)</v>
      </c>
      <c r="G1759" t="str">
        <v>Paragon 28, Inc. (NYSE:FNA)</v>
      </c>
    </row>
    <row r="1760" spans="1:7" x14ac:dyDescent="0.45">
      <c r="A1760" t="str">
        <v>Chimera Investment Corporation (NYSE:CIM)</v>
      </c>
      <c r="B1760" t="str">
        <v>SBC Medical Group Holdings Incorporated (NASDAQGM:SBC)</v>
      </c>
      <c r="C1760" t="str">
        <v>GSR III Acquisition Corp. (NASDAQGM:GSRT.U)</v>
      </c>
      <c r="D1760" t="str">
        <v>AGCO Corporation (NYSE:AGCO)</v>
      </c>
      <c r="G1760" t="str">
        <v>PennantPark Floating Rate Capital Ltd. (NYSE:PFLT)</v>
      </c>
    </row>
    <row r="1761" spans="1:7" x14ac:dyDescent="0.45">
      <c r="A1761" t="str">
        <v>Cisco Systems, Inc. (NASDAQGS:CSCO)</v>
      </c>
      <c r="B1761" t="str">
        <v>Sealed Air Corporation (NYSE:SEE)</v>
      </c>
      <c r="C1761" t="str">
        <v>Haymaker Acquisition Corp. 4 (NYSE:HYAC)</v>
      </c>
      <c r="D1761" t="str">
        <v>Air Lease Corporation (NYSE:AL)</v>
      </c>
      <c r="G1761" t="str">
        <v>PennyMac Mortgage Investment Trust (NYSE:PMT)</v>
      </c>
    </row>
    <row r="1762" spans="1:7" x14ac:dyDescent="0.45">
      <c r="A1762" t="str">
        <v>CNA Financial Corporation (NYSE:CNA)</v>
      </c>
      <c r="B1762" t="str">
        <v>SEI Investments Company (NASDAQGS:SEIC)</v>
      </c>
      <c r="C1762" t="str">
        <v>High Income Securities Fund (NYSE:PCF)</v>
      </c>
      <c r="D1762" t="str">
        <v>Air Transport Services Group, Inc. (NASDAQGS:ATSG)</v>
      </c>
      <c r="G1762" t="str">
        <v>Pluri Inc. (NASDAQCM:PLUR)</v>
      </c>
    </row>
    <row r="1763" spans="1:7" x14ac:dyDescent="0.45">
      <c r="A1763" t="str">
        <v>Coda Octopus Group, Inc. (NASDAQCM:CODA)</v>
      </c>
      <c r="B1763" t="str">
        <v>Selective Insurance Group, Inc. (NASDAQGS:SIGI)</v>
      </c>
      <c r="C1763" t="str">
        <v>Instil Bio, Inc. (NASDAQCM:TIL)</v>
      </c>
      <c r="D1763" t="str">
        <v>Airgain, Inc. (NASDAQCM:AIRG)</v>
      </c>
      <c r="G1763" t="str">
        <v>Pulmatrix, Inc. (NASDAQCM:PULM)</v>
      </c>
    </row>
    <row r="1764" spans="1:7" x14ac:dyDescent="0.45">
      <c r="A1764" t="str">
        <v>Cohen &amp; Steers REIT and Preferred Income Fund, Inc. (NYSE:RNP)</v>
      </c>
      <c r="B1764" t="str">
        <v>Seneca Foods Corporation (NASDAQGS:SENE.A)</v>
      </c>
      <c r="C1764" t="str">
        <v>Inter &amp; Co, Inc. (NASDAQGS:INTR)</v>
      </c>
      <c r="D1764" t="str">
        <v>Alexander's, Inc. (NYSE:ALX)</v>
      </c>
      <c r="G1764" t="str">
        <v>Pulmonx Corporation (NASDAQGS:LUNG)</v>
      </c>
    </row>
    <row r="1765" spans="1:7" x14ac:dyDescent="0.45">
      <c r="A1765" t="str">
        <v>Columbia Financial, Inc. (NASDAQGS:CLBK)</v>
      </c>
      <c r="B1765" t="str">
        <v>Sensata Technologies Holding plc (NYSE:ST)</v>
      </c>
      <c r="C1765" t="str">
        <v>Invesco Exchange-Traded Fund Trust - Invesco Dividend Achievers ETF (NASDAQGM:PFM)</v>
      </c>
      <c r="D1765" t="str">
        <v>Align Technology, Inc. (NASDAQGS:ALGN)</v>
      </c>
      <c r="G1765" t="str">
        <v>Putnam Managed Municipal Income Trust (NYSE:PMM)</v>
      </c>
    </row>
    <row r="1766" spans="1:7" x14ac:dyDescent="0.45">
      <c r="A1766" t="str">
        <v>Columbia Sportswear Company (NASDAQGS:COLM)</v>
      </c>
      <c r="B1766" t="str">
        <v>Sensient Technologies Corporation (NYSE:SXT)</v>
      </c>
      <c r="C1766" t="str">
        <v>Invesco Exchange-Traded Fund Trust - Invesco High Yield Equity Dividend Achievers ETF (NASDAQGM:PEY)</v>
      </c>
      <c r="D1766" t="str">
        <v>Alignment Healthcare, Inc. (NASDAQGS:ALHC)</v>
      </c>
      <c r="G1766" t="str">
        <v>QMMM Holdings Limited (NASDAQCM:QMMM)</v>
      </c>
    </row>
    <row r="1767" spans="1:7" x14ac:dyDescent="0.45">
      <c r="A1767" t="str">
        <v>Community Financial System, Inc. (NYSE:CBU)</v>
      </c>
      <c r="B1767" t="str">
        <v>SharkNinja, Inc. (NYSE:SN)</v>
      </c>
      <c r="C1767" t="str">
        <v>Iron Horse Acquisitions Corp. (NASDAQGM:IROH)</v>
      </c>
      <c r="D1767" t="str">
        <v>Allbirds, Inc. (NASDAQGS:BIRD)</v>
      </c>
      <c r="G1767" t="str">
        <v>Quanterix Corporation (NASDAQGM:QTRX)</v>
      </c>
    </row>
    <row r="1768" spans="1:7" x14ac:dyDescent="0.45">
      <c r="A1768" t="str">
        <v>ConnectOne Bancorp, Inc. (NASDAQGS:CNOB)</v>
      </c>
      <c r="B1768" t="str">
        <v>Shift4 Payments, Inc. (NYSE:FOUR)</v>
      </c>
      <c r="C1768" t="str">
        <v>iShares Trust - iShares Biotechnology ETF (NASDAQGM:IBB)</v>
      </c>
      <c r="D1768" t="str">
        <v>Allegiant Travel Company (NASDAQGS:ALGT)</v>
      </c>
      <c r="G1768" t="str">
        <v>RADCOM Ltd. (NASDAQCM:RDCM)</v>
      </c>
    </row>
    <row r="1769" spans="1:7" x14ac:dyDescent="0.45">
      <c r="A1769" t="str">
        <v>CONSOL Energy Inc. (NYSE:CEIX)</v>
      </c>
      <c r="B1769" t="str">
        <v>Shopify Inc. (NYSE:SHOP)</v>
      </c>
      <c r="C1769" t="str">
        <v>iShares Trust - iShares Core S&amp;P U.S. Growth ETF (NASDAQGM:IUSG)</v>
      </c>
      <c r="D1769" t="str">
        <v>Alliance Resource Partners, L.P. (NASDAQGS:ARLP)</v>
      </c>
      <c r="G1769" t="str">
        <v>Recursion Pharmaceuticals, Inc. (NASDAQGS:RXRX)</v>
      </c>
    </row>
    <row r="1770" spans="1:7" x14ac:dyDescent="0.45">
      <c r="A1770" t="str">
        <v>Constellium SE (NYSE:CSTM)</v>
      </c>
      <c r="B1770" t="str">
        <v>Shutterstock, Inc. (NYSE:SSTK)</v>
      </c>
      <c r="C1770" t="str">
        <v>iShares Trust - iShares S&amp;P Small-Cap 600 Growth ETF (NASDAQGM:IJT)</v>
      </c>
      <c r="D1770" t="str">
        <v>Alpha Metallurgical Resources, Inc. (NYSE:AMR)</v>
      </c>
      <c r="G1770" t="str">
        <v>Rhythm Pharmaceuticals, Inc. (NASDAQGM:RYTM)</v>
      </c>
    </row>
    <row r="1771" spans="1:7" x14ac:dyDescent="0.45">
      <c r="A1771" t="str">
        <v>Consumer Portfolio Services, Inc. (NASDAQGM:CPSS)</v>
      </c>
      <c r="B1771" t="str">
        <v>Sila Realty Trust, Inc. (NYSE:SILA)</v>
      </c>
      <c r="C1771" t="str">
        <v>iShares Trust - iShares Select Dividend ETF (NASDAQGM:DVY)</v>
      </c>
      <c r="D1771" t="str">
        <v>Alpha Teknova, Inc. (NASDAQGM:TKNO)</v>
      </c>
      <c r="G1771" t="str">
        <v>Riot Platforms, Inc. (NASDAQCM:RIOT)</v>
      </c>
    </row>
    <row r="1772" spans="1:7" x14ac:dyDescent="0.45">
      <c r="A1772" t="str">
        <v>Copa Holdings, S.A. (NYSE:CPA)</v>
      </c>
      <c r="B1772" t="str">
        <v>Similarweb Ltd. (NYSE:SMWB)</v>
      </c>
      <c r="C1772" t="str">
        <v>iShares Trust - iShares Semiconductor ETF (NASDAQGM:SOXX)</v>
      </c>
      <c r="D1772" t="str">
        <v>AMC Networks Inc. (NASDAQGS:AMCX)</v>
      </c>
      <c r="G1772" t="str">
        <v>Rithm Capital Corp. (NYSE:RITM)</v>
      </c>
    </row>
    <row r="1773" spans="1:7" x14ac:dyDescent="0.45">
      <c r="A1773" t="str">
        <v>Corpay, Inc. (NYSE:CPAY)</v>
      </c>
      <c r="B1773" t="str">
        <v>Simmons First National Corporation (NASDAQGS:SFNC)</v>
      </c>
      <c r="C1773" t="str">
        <v>JVSPAC Acquisition Corp. (NASDAQCM:JVSA)</v>
      </c>
      <c r="D1773" t="str">
        <v>Ameren Corporation (NYSE:AEE)</v>
      </c>
      <c r="G1773" t="str">
        <v>Rocket Lab USA, Inc. (NASDAQCM:RKLB)</v>
      </c>
    </row>
    <row r="1774" spans="1:7" x14ac:dyDescent="0.45">
      <c r="A1774" t="str">
        <v>Corporación América Airports S.A. (NYSE:CAAP)</v>
      </c>
      <c r="B1774" t="str">
        <v>Simulations Plus, Inc. (NASDAQGS:SLP)</v>
      </c>
      <c r="C1774" t="str">
        <v>Kairous Acquisition Corp. Limited (NASDAQCM:KACL)</v>
      </c>
      <c r="D1774" t="str">
        <v>American Electric Power Company, Inc. (NASDAQGS:AEP)</v>
      </c>
      <c r="G1774" t="str">
        <v>Rumble Inc. (NASDAQGM:RUM)</v>
      </c>
    </row>
    <row r="1775" spans="1:7" x14ac:dyDescent="0.45">
      <c r="A1775" t="str">
        <v>CRA International, Inc. (NASDAQGS:CRAI)</v>
      </c>
      <c r="B1775" t="str">
        <v>Skechers U.S.A., Inc. (NYSE:SKX)</v>
      </c>
      <c r="C1775" t="str">
        <v>Keen Vision Acquisition Corporation (NASDAQGM:KVAC)</v>
      </c>
      <c r="D1775" t="str">
        <v>American Financial Group, Inc. (NYSE:AFG)</v>
      </c>
      <c r="G1775" t="str">
        <v>SecureWorks Corp. (NASDAQGS:SCWX)</v>
      </c>
    </row>
    <row r="1776" spans="1:7" x14ac:dyDescent="0.45">
      <c r="A1776" t="str">
        <v>Cracker Barrel Old Country Store, Inc. (NASDAQGS:CBRL)</v>
      </c>
      <c r="B1776" t="str">
        <v>Skillsoft Corp. (NYSE:SKIL)</v>
      </c>
      <c r="C1776" t="str">
        <v>Lemonade, Inc. (NYSE:LMND)</v>
      </c>
      <c r="D1776" t="str">
        <v>American Well Corporation (NYSE:AMWL)</v>
      </c>
      <c r="G1776" t="str">
        <v>Sixth Street Specialty Lending, Inc. (NYSE:TSLX)</v>
      </c>
    </row>
    <row r="1777" spans="1:7" x14ac:dyDescent="0.45">
      <c r="A1777" t="str">
        <v>Credicorp Ltd. (NYSE:BAP)</v>
      </c>
      <c r="B1777" t="str">
        <v>SkyWater Technology, Inc. (NASDAQCM:SKYT)</v>
      </c>
      <c r="C1777" t="str">
        <v>LENZ Therapeutics, Inc. (NASDAQGS:LENZ)</v>
      </c>
      <c r="D1777" t="str">
        <v>Amkor Technology, Inc. (NASDAQGS:AMKR)</v>
      </c>
      <c r="G1777" t="str">
        <v>Sleep Number Corporation (NASDAQGS:SNBR)</v>
      </c>
    </row>
    <row r="1778" spans="1:7" x14ac:dyDescent="0.45">
      <c r="A1778" t="str">
        <v>Credit Acceptance Corporation (NASDAQGS:CACC)</v>
      </c>
      <c r="B1778" t="str">
        <v>SM Energy Company (NYSE:SM)</v>
      </c>
      <c r="C1778" t="str">
        <v>MBIA Inc. (NYSE:MBI)</v>
      </c>
      <c r="D1778" t="str">
        <v>AMN Healthcare Services, Inc. (NYSE:AMN)</v>
      </c>
      <c r="G1778" t="str">
        <v>Source Capital, Inc. (NYSE:SOR)</v>
      </c>
    </row>
    <row r="1779" spans="1:7" x14ac:dyDescent="0.45">
      <c r="A1779" t="str">
        <v>CrossAmerica Partners LP (NYSE:CAPL)</v>
      </c>
      <c r="B1779" t="str">
        <v>Smartsheet Inc. (NYSE:SMAR)</v>
      </c>
      <c r="C1779" t="str">
        <v>NET Power Inc. (NYSE:NPWR)</v>
      </c>
      <c r="D1779" t="str">
        <v>Amneal Pharmaceuticals, Inc. (NASDAQGS:AMRX)</v>
      </c>
      <c r="G1779" t="str">
        <v>Stoke Therapeutics, Inc. (NASDAQGS:STOK)</v>
      </c>
    </row>
    <row r="1780" spans="1:7" x14ac:dyDescent="0.45">
      <c r="A1780" t="str">
        <v>CrowdStrike Holdings, Inc. (NASDAQGS:CRWD)</v>
      </c>
      <c r="B1780" t="str">
        <v>Smith &amp; Wesson Brands, Inc. (NASDAQGS:SWBI)</v>
      </c>
      <c r="C1780" t="str">
        <v>NuScale Power Corporation (NYSE:SMR)</v>
      </c>
      <c r="D1780" t="str">
        <v>AngioDynamics, Inc. (NASDAQGS:ANGO)</v>
      </c>
      <c r="G1780" t="str">
        <v>Stratasys Ltd. (NASDAQGS:SSYS)</v>
      </c>
    </row>
    <row r="1781" spans="1:7" x14ac:dyDescent="0.45">
      <c r="A1781" t="str">
        <v>Curbline Properties Corp. (NYSE:CURB)</v>
      </c>
      <c r="B1781" t="str">
        <v>Snowflake Inc. (NYSE:SNOW)</v>
      </c>
      <c r="C1781" t="str">
        <v>Nuveen Dow 30 Dynamic Overwrite Fund (NYSE:DIAX)</v>
      </c>
      <c r="D1781" t="str">
        <v>Anika Therapeutics, Inc. (NASDAQGS:ANIK)</v>
      </c>
      <c r="G1781" t="str">
        <v>Stratus Properties Inc. (NASDAQGS:STRS)</v>
      </c>
    </row>
    <row r="1782" spans="1:7" x14ac:dyDescent="0.45">
      <c r="A1782" t="str">
        <v>CVS Health Corporation (NYSE:CVS)</v>
      </c>
      <c r="B1782" t="str">
        <v>Sonida Senior Living, Inc. (NYSE:SNDA)</v>
      </c>
      <c r="C1782" t="str">
        <v>Pieris Pharmaceuticals, Inc. (NASDAQCM:PIRS)</v>
      </c>
      <c r="D1782" t="str">
        <v>Anterix Inc. (NASDAQCM:ATEX)</v>
      </c>
      <c r="G1782" t="str">
        <v>Sunrun Inc. (NASDAQGS:RUN)</v>
      </c>
    </row>
    <row r="1783" spans="1:7" x14ac:dyDescent="0.45">
      <c r="A1783" t="str">
        <v>Daily Journal Corporation (NASDAQCM:DJCO)</v>
      </c>
      <c r="B1783" t="str">
        <v>Sonoco Products Company (NYSE:SON)</v>
      </c>
      <c r="C1783" t="str">
        <v>Qomolangma Acquisition Corp. (NASDAQCM:QOMO)</v>
      </c>
      <c r="D1783" t="str">
        <v>Apogee Enterprises, Inc. (NASDAQGS:APOG)</v>
      </c>
      <c r="G1783" t="str">
        <v>Syndax Pharmaceuticals, Inc. (NASDAQGS:SNDX)</v>
      </c>
    </row>
    <row r="1784" spans="1:7" x14ac:dyDescent="0.45">
      <c r="A1784" t="str">
        <v>Danaos Corporation (NYSE:DAC)</v>
      </c>
      <c r="B1784" t="str">
        <v>Sotera Health Company (NASDAQGS:SHC)</v>
      </c>
      <c r="C1784" t="str">
        <v>Quetta Acquisition Corporation (NASDAQGM:QETA)</v>
      </c>
      <c r="D1784" t="str">
        <v>Apollo Commercial Real Estate Finance, Inc. (NYSE:ARI)</v>
      </c>
      <c r="G1784" t="str">
        <v>Templeton Dragon Fund, Inc. (NYSE:TDF)</v>
      </c>
    </row>
    <row r="1785" spans="1:7" x14ac:dyDescent="0.45">
      <c r="A1785" t="str">
        <v>Darden Restaurants, Inc. (NYSE:DRI)</v>
      </c>
      <c r="B1785" t="str">
        <v>Sound Financial Bancorp, Inc. (NASDAQCM:SFBC)</v>
      </c>
      <c r="C1785" t="str">
        <v>Regencell Bioscience Holdings Limited (NASDAQCM:RGC)</v>
      </c>
      <c r="D1785" t="str">
        <v>Aramark (NYSE:ARMK)</v>
      </c>
      <c r="G1785" t="str">
        <v>The European Equity Fund, Inc. (NYSE:EEA)</v>
      </c>
    </row>
    <row r="1786" spans="1:7" x14ac:dyDescent="0.45">
      <c r="A1786" t="str">
        <v>Darling Ingredients Inc. (NYSE:DAR)</v>
      </c>
      <c r="B1786" t="str">
        <v>SoundThinking, Inc. (NASDAQCM:SSTI)</v>
      </c>
      <c r="C1786" t="str">
        <v>Roth Ch Acquisition V Co. (NASDAQGM:ROCL)</v>
      </c>
      <c r="D1786" t="str">
        <v>Arbor Realty Trust, Inc. (NYSE:ABR)</v>
      </c>
      <c r="G1786" t="str">
        <v>The Gabelli Utility Trust (NYSE:GUT)</v>
      </c>
    </row>
    <row r="1787" spans="1:7" x14ac:dyDescent="0.45">
      <c r="A1787" t="str">
        <v>Delek Logistics Partners, LP (NYSE:DKL)</v>
      </c>
      <c r="B1787" t="str">
        <v>Southern Missouri Bancorp, Inc. (NASDAQGM:SMBC)</v>
      </c>
      <c r="C1787" t="str">
        <v>Schrödinger, Inc. (NASDAQGS:SDGR)</v>
      </c>
      <c r="D1787" t="str">
        <v>Arch Capital Group Ltd. (NASDAQGS:ACGL)</v>
      </c>
      <c r="G1787" t="str">
        <v>The Korea Fund, Inc. (NYSE:KF)</v>
      </c>
    </row>
    <row r="1788" spans="1:7" x14ac:dyDescent="0.45">
      <c r="A1788" t="str">
        <v>Devon Energy Corporation (NYSE:DVN)</v>
      </c>
      <c r="B1788" t="str">
        <v>Southside Bancshares, Inc. (NYSE:SBSI)</v>
      </c>
      <c r="C1788" t="str">
        <v>SL Green Realty Corp. (NYSE:SLG)</v>
      </c>
      <c r="D1788" t="str">
        <v>Archer-Daniels-Midland Company (NYSE:ADM)</v>
      </c>
      <c r="G1788" t="str">
        <v>The Shyft Group, Inc. (NASDAQGS:SHYF)</v>
      </c>
    </row>
    <row r="1789" spans="1:7" x14ac:dyDescent="0.45">
      <c r="A1789" t="str">
        <v>Diamond Hill Investment Group, Inc. (NASDAQGS:DHIL)</v>
      </c>
      <c r="B1789" t="str">
        <v>SpartanNash Company (NASDAQGS:SPTN)</v>
      </c>
      <c r="C1789" t="str">
        <v>SoundHound AI, Inc. (NASDAQGM:SOUN)</v>
      </c>
      <c r="D1789" t="str">
        <v>Arcutis Biotherapeutics, Inc. (NASDAQGS:ARQT)</v>
      </c>
      <c r="G1789" t="str">
        <v>The Swiss Helvetia Fund Inc. (NYSE:SWZ)</v>
      </c>
    </row>
    <row r="1790" spans="1:7" x14ac:dyDescent="0.45">
      <c r="A1790" t="str">
        <v>Diamondback Energy, Inc. (NASDAQGS:FANG)</v>
      </c>
      <c r="B1790" t="str">
        <v>Spire Inc. (NYSE:SR)</v>
      </c>
      <c r="C1790" t="str">
        <v>Spark I Acquisition Corporation (NASDAQGM:SPKL)</v>
      </c>
      <c r="D1790" t="str">
        <v>Ares Commercial Real Estate Corporation (NYSE:ACRE)</v>
      </c>
      <c r="G1790" t="str">
        <v>Theravance Biopharma, Inc. (NASDAQGM:TBPH)</v>
      </c>
    </row>
    <row r="1791" spans="1:7" x14ac:dyDescent="0.45">
      <c r="A1791" t="str">
        <v>DICK'S Sporting Goods, Inc. (NYSE:DKS)</v>
      </c>
      <c r="B1791" t="str">
        <v>Sprinklr, Inc. (NYSE:CXM)</v>
      </c>
      <c r="C1791" t="str">
        <v>The India Fund, Inc. (NYSE:IFN)</v>
      </c>
      <c r="D1791" t="str">
        <v>Arista Networks, Inc. (NYSE:ANET)</v>
      </c>
      <c r="G1791" t="str">
        <v>Timberland Bancorp, Inc. (NASDAQGM:TSBK)</v>
      </c>
    </row>
    <row r="1792" spans="1:7" x14ac:dyDescent="0.45">
      <c r="A1792" t="str">
        <v>Diodes Incorporated (NASDAQGS:DIOD)</v>
      </c>
      <c r="B1792" t="str">
        <v>SS&amp;C Technologies Holdings, Inc. (NASDAQGS:SSNC)</v>
      </c>
      <c r="C1792" t="str">
        <v>Tri-Continental Corporation (NYSE:TY)</v>
      </c>
      <c r="D1792" t="str">
        <v>Arko Corp. (NASDAQCM:ARKO)</v>
      </c>
      <c r="G1792" t="str">
        <v>TrustCo Bank Corp NY (NASDAQGS:TRST)</v>
      </c>
    </row>
    <row r="1793" spans="1:7" x14ac:dyDescent="0.45">
      <c r="A1793" t="str">
        <v>Dole plc (NYSE:DOLE)</v>
      </c>
      <c r="B1793" t="str">
        <v>STAAR Surgical Company (NASDAQGM:STAA)</v>
      </c>
      <c r="C1793" t="str">
        <v>Vertex Pharmaceuticals Incorporated (NASDAQGS:VRTX)</v>
      </c>
      <c r="D1793" t="str">
        <v>Armada Hoffler Properties, Inc. (NYSE:AHH)</v>
      </c>
      <c r="G1793" t="str">
        <v>Tsakos Energy Navigation Limited (NYSE:TEN)</v>
      </c>
    </row>
    <row r="1794" spans="1:7" x14ac:dyDescent="0.45">
      <c r="A1794" t="str">
        <v>Dorchester Minerals, L.P. (NASDAQGS:DMLP)</v>
      </c>
      <c r="B1794" t="str">
        <v>Star Group, L.P. (NYSE:SGU)</v>
      </c>
      <c r="C1794" t="str">
        <v>Virgin Galactic Holdings, Inc. (NYSE:SPCE)</v>
      </c>
      <c r="D1794" t="str">
        <v>Asana, Inc. (NYSE:ASAN)</v>
      </c>
      <c r="G1794" t="str">
        <v>Ultragenyx Pharmaceutical Inc. (NASDAQGS:RARE)</v>
      </c>
    </row>
    <row r="1795" spans="1:7" x14ac:dyDescent="0.45">
      <c r="A1795" t="str">
        <v>Duke Energy Corporation (NYSE:DUK)</v>
      </c>
      <c r="B1795" t="str">
        <v>Starwood Property Trust, Inc. (NYSE:STWD)</v>
      </c>
      <c r="C1795" t="str">
        <v>Voya Global Equity Dividend and Premium Opportunity Fund (NYSE:IGD)</v>
      </c>
      <c r="D1795" t="str">
        <v>Ascendis Pharma A/S (NASDAQGS:ASND)</v>
      </c>
      <c r="G1795" t="str">
        <v>UP Fintech Holding Limited (NASDAQGS:TIGR)</v>
      </c>
    </row>
    <row r="1796" spans="1:7" x14ac:dyDescent="0.45">
      <c r="A1796" t="str">
        <v>DWS Municipal Income Trust (NYSE:KTF)</v>
      </c>
      <c r="B1796" t="str">
        <v>StealthGas Inc. (NASDAQGS:GASS)</v>
      </c>
      <c r="C1796" t="str">
        <v>Western Asset Municipal High Income Fund Inc. (NYSE:MHF)</v>
      </c>
      <c r="D1796" t="str">
        <v>ASGN Incorporated (NYSE:ASGN)</v>
      </c>
      <c r="G1796" t="str">
        <v>Virginia National Bankshares Corporation (NASDAQCM:VABK)</v>
      </c>
    </row>
    <row r="1797" spans="1:7" x14ac:dyDescent="0.45">
      <c r="A1797" t="str">
        <v>Dynex Capital, Inc. (NYSE:DX)</v>
      </c>
      <c r="B1797" t="str">
        <v>Steel Connect, Inc. (NASDAQCM:STCN)</v>
      </c>
      <c r="C1797" t="str">
        <v>XPeng Inc. (NYSE:XPEV)</v>
      </c>
      <c r="D1797" t="str">
        <v>Aspen Technology, Inc. (NASDAQGS:AZPN)</v>
      </c>
      <c r="G1797" t="str">
        <v>Virtus Dividend, Interest &amp; Premium Strategy Fund (NYSE:NFJ)</v>
      </c>
    </row>
    <row r="1798" spans="1:7" x14ac:dyDescent="0.45">
      <c r="A1798" t="str">
        <v>Eagle Point Income Company Inc. (NYSE:EIC)</v>
      </c>
      <c r="B1798" t="str">
        <v>Steelcase Inc. (NYSE:SCS)</v>
      </c>
      <c r="C1798" t="str">
        <v>Aurora Mobile Limited (NASDAQCM:JG)</v>
      </c>
      <c r="D1798" t="str">
        <v>Assembly Biosciences, Inc. (NASDAQGS:ASMB)</v>
      </c>
      <c r="G1798" t="str">
        <v>WaFd, Inc. (NASDAQGS:WAFD)</v>
      </c>
    </row>
    <row r="1799" spans="1:7" x14ac:dyDescent="0.45">
      <c r="A1799" t="str">
        <v>East West Bancorp, Inc. (NASDAQGS:EWBC)</v>
      </c>
      <c r="B1799" t="str">
        <v>Stepan Company (NYSE:SCL)</v>
      </c>
      <c r="C1799" t="str">
        <v>ClimateRock (NASDAQGM:CLRC)</v>
      </c>
      <c r="D1799" t="str">
        <v>AST SpaceMobile, Inc. (NASDAQGS:ASTS)</v>
      </c>
      <c r="G1799" t="str">
        <v>Western Asset Premier Bond Fund (NYSE:WEA)</v>
      </c>
    </row>
    <row r="1800" spans="1:7" x14ac:dyDescent="0.45">
      <c r="A1800" t="str">
        <v>Easterly Government Properties, Inc. (NYSE:DEA)</v>
      </c>
      <c r="B1800" t="str">
        <v>Stock Yards Bancorp, Inc. (NASDAQGS:SYBT)</v>
      </c>
      <c r="C1800" t="str">
        <v>ContextLogic Inc. (NASDAQGS:LOGC)</v>
      </c>
      <c r="D1800" t="str">
        <v>Avantor, Inc. (NYSE:AVTR)</v>
      </c>
      <c r="G1800" t="str">
        <v>Xiao-I Corporation (NASDAQGM:AIXI)</v>
      </c>
    </row>
    <row r="1801" spans="1:7" x14ac:dyDescent="0.45">
      <c r="A1801" t="str">
        <v>Ecovyst Inc. (NYSE:ECVT)</v>
      </c>
      <c r="B1801" t="str">
        <v>Strattec Security Corporation (NASDAQGM:STRT)</v>
      </c>
      <c r="C1801" t="str">
        <v>Ebang International Holdings Inc. (NASDAQGS:EBON)</v>
      </c>
      <c r="D1801" t="str">
        <v>AvePoint, Inc. (NASDAQGS:AVPT)</v>
      </c>
      <c r="G1801" t="str">
        <v>XOMA Royalty Corporation (NASDAQGM:XOMA)</v>
      </c>
    </row>
    <row r="1802" spans="1:7" x14ac:dyDescent="0.45">
      <c r="A1802" t="str">
        <v>Embecta Corp. (NASDAQGS:EMBC)</v>
      </c>
      <c r="B1802" t="str">
        <v>Stryker Corporation (NYSE:SYK)</v>
      </c>
      <c r="C1802" t="str">
        <v>Mountain Crest Acquisition Corp. V (NASDAQCM:MCAG)</v>
      </c>
      <c r="D1802" t="str">
        <v>Azenta, Inc. (NASDAQGS:AZTA)</v>
      </c>
      <c r="G1802" t="str">
        <v>Abacus Life, Inc. (NASDAQCM:ABL)</v>
      </c>
    </row>
    <row r="1803" spans="1:7" x14ac:dyDescent="0.45">
      <c r="A1803" t="str">
        <v>Energy Recovery, Inc. (NASDAQGS:ERII)</v>
      </c>
      <c r="B1803" t="str">
        <v>Sturm, Ruger &amp; Company, Inc. (NYSE:RGR)</v>
      </c>
      <c r="D1803" t="str">
        <v>Bakkt Holdings, Inc. (NYSE:BKKT)</v>
      </c>
      <c r="G1803" t="str">
        <v>American Assets Trust, Inc. (NYSE:AAT)</v>
      </c>
    </row>
    <row r="1804" spans="1:7" x14ac:dyDescent="0.45">
      <c r="A1804" t="str">
        <v>Energy Services of America Corporation (NASDAQCM:ESOA)</v>
      </c>
      <c r="B1804" t="str">
        <v>Sun Country Airlines Holdings, Inc. (NASDAQGS:SNCY)</v>
      </c>
      <c r="D1804" t="str">
        <v>Bank of Marin Bancorp (NASDAQCM:BMRC)</v>
      </c>
      <c r="G1804" t="str">
        <v>Bank OZK (NASDAQGS:OZK)</v>
      </c>
    </row>
    <row r="1805" spans="1:7" x14ac:dyDescent="0.45">
      <c r="A1805" t="str">
        <v>Energy Transfer LP (NYSE:ET)</v>
      </c>
      <c r="B1805" t="str">
        <v>Surmodics, Inc. (NASDAQGS:SRDX)</v>
      </c>
      <c r="D1805" t="str">
        <v>Barings Participation Investors (NYSE:MPV)</v>
      </c>
      <c r="G1805" t="str">
        <v>BlackRock, Inc. (NYSE:BLK)</v>
      </c>
    </row>
    <row r="1806" spans="1:7" x14ac:dyDescent="0.45">
      <c r="A1806" t="str">
        <v>Enfusion, Inc. (NYSE:ENFN)</v>
      </c>
      <c r="B1806" t="str">
        <v>Sweetgreen, Inc. (NYSE:SG)</v>
      </c>
      <c r="D1806" t="str">
        <v>BeiGene, Ltd. (NASDAQGS:BGNE)</v>
      </c>
      <c r="G1806" t="str">
        <v>Capital Southwest Corporation (NASDAQGS:CSWC)</v>
      </c>
    </row>
    <row r="1807" spans="1:7" x14ac:dyDescent="0.45">
      <c r="A1807" t="str">
        <v>Entergy Corporation (NYSE:ETR)</v>
      </c>
      <c r="B1807" t="str">
        <v>SWK Holdings Corporation (NASDAQGM:SWKH)</v>
      </c>
      <c r="D1807" t="str">
        <v>Benson Hill, Inc. (NASDAQCM:BHIL)</v>
      </c>
      <c r="G1807" t="str">
        <v>Celldex Therapeutics, Inc. (NASDAQCM:CLDX)</v>
      </c>
    </row>
    <row r="1808" spans="1:7" x14ac:dyDescent="0.45">
      <c r="A1808" t="str">
        <v>Equity Bancshares, Inc. (NYSE:EQBK)</v>
      </c>
      <c r="B1808" t="str">
        <v>Synopsys, Inc. (NASDAQGS:SNPS)</v>
      </c>
      <c r="D1808" t="str">
        <v>Bentley Systems, Incorporated (NASDAQGS:BSY)</v>
      </c>
      <c r="G1808" t="str">
        <v>China Yuchai International Limited (NYSE:CYD)</v>
      </c>
    </row>
    <row r="1809" spans="1:7" x14ac:dyDescent="0.45">
      <c r="A1809" t="str">
        <v>Equity Commonwealth (NYSE:EQC)</v>
      </c>
      <c r="B1809" t="str">
        <v>Sysco Corporation (NYSE:SYY)</v>
      </c>
      <c r="D1809" t="str">
        <v>Berry Global Group, Inc. (NYSE:BERY)</v>
      </c>
      <c r="G1809" t="str">
        <v>CleanSpark, Inc. (NASDAQCM:CLSK)</v>
      </c>
    </row>
    <row r="1810" spans="1:7" x14ac:dyDescent="0.45">
      <c r="A1810" t="str">
        <v>Essent Group Ltd. (NYSE:ESNT)</v>
      </c>
      <c r="B1810" t="str">
        <v>Tactile Systems Technology, Inc. (NASDAQGM:TCMD)</v>
      </c>
      <c r="D1810" t="str">
        <v>Beyond Meat, Inc. (NASDAQGS:BYND)</v>
      </c>
      <c r="G1810" t="str">
        <v>Cohen &amp; Steers Total Return Realty Fund, Inc. (NYSE:RFI)</v>
      </c>
    </row>
    <row r="1811" spans="1:7" x14ac:dyDescent="0.45">
      <c r="A1811" t="str">
        <v>Essential Properties Realty Trust, Inc. (NYSE:EPRT)</v>
      </c>
      <c r="B1811" t="str">
        <v>Talen Energy Corporation (NASDAQGS:TLN)</v>
      </c>
      <c r="D1811" t="str">
        <v>BioAge Labs, Inc. (NASDAQGS:BIOA)</v>
      </c>
      <c r="G1811" t="str">
        <v>Cohen &amp; Steers, Inc. (NYSE:CNS)</v>
      </c>
    </row>
    <row r="1812" spans="1:7" x14ac:dyDescent="0.45">
      <c r="A1812" t="str">
        <v>Essential Utilities, Inc. (NYSE:WTRG)</v>
      </c>
      <c r="B1812" t="str">
        <v>Tanger Inc. (NYSE:SKT)</v>
      </c>
      <c r="D1812" t="str">
        <v>BlackRock Enhanced Government Fund, Inc. (NYSE:EGF)</v>
      </c>
      <c r="G1812" t="str">
        <v>Esquire Financial Holdings, Inc. (NASDAQCM:ESQ)</v>
      </c>
    </row>
    <row r="1813" spans="1:7" x14ac:dyDescent="0.45">
      <c r="A1813" t="str">
        <v>Ethan Allen Interiors Inc. (NYSE:ETD)</v>
      </c>
      <c r="B1813" t="str">
        <v>Tapestry, Inc. (NYSE:TPR)</v>
      </c>
      <c r="D1813" t="str">
        <v>BlackRock Income Trust, Inc. (NYSE:BKT)</v>
      </c>
      <c r="G1813" t="str">
        <v>Great Elm Capital Corp. (NASDAQGM:GECC)</v>
      </c>
    </row>
    <row r="1814" spans="1:7" x14ac:dyDescent="0.45">
      <c r="A1814" t="str">
        <v>Euroseas Ltd. (NASDAQCM:ESEA)</v>
      </c>
      <c r="B1814" t="str">
        <v>Target Corporation (NYSE:TGT)</v>
      </c>
      <c r="D1814" t="str">
        <v>BlackSky Technology Inc. (NYSE:BKSY)</v>
      </c>
      <c r="G1814" t="str">
        <v>Invizyne Technologies, Inc. (NASDAQCM:IZTC)</v>
      </c>
    </row>
    <row r="1815" spans="1:7" x14ac:dyDescent="0.45">
      <c r="A1815" t="str">
        <v>Everus Construction Group, Inc. (NYSE:ECG)</v>
      </c>
      <c r="B1815" t="str">
        <v>Target Hospitality Corp. (NASDAQCM:TH)</v>
      </c>
      <c r="D1815" t="str">
        <v>Blackstone Mortgage Trust, Inc. (NYSE:BXMT)</v>
      </c>
      <c r="G1815" t="str">
        <v>Mexico Equity &amp; Income Fund Inc. (NYSE:MXE)</v>
      </c>
    </row>
    <row r="1816" spans="1:7" x14ac:dyDescent="0.45">
      <c r="A1816" t="str">
        <v>Exelon Corporation (NASDAQGS:EXC)</v>
      </c>
      <c r="B1816" t="str">
        <v>TaskUs, Inc. (NASDAQGS:TASK)</v>
      </c>
      <c r="D1816" t="str">
        <v>Bloomin' Brands, Inc. (NASDAQGS:BLMN)</v>
      </c>
      <c r="G1816" t="str">
        <v>Palmer Square Capital BDC Inc. (NYSE:PSBD)</v>
      </c>
    </row>
    <row r="1817" spans="1:7" x14ac:dyDescent="0.45">
      <c r="A1817" t="str">
        <v>Exponent, Inc. (NASDAQGS:EXPO)</v>
      </c>
      <c r="B1817" t="str">
        <v>TD SYNNEX Corporation (NYSE:SNX)</v>
      </c>
      <c r="D1817" t="str">
        <v>Blue Owl Capital Inc. (NYSE:OWL)</v>
      </c>
      <c r="G1817" t="str">
        <v>PIMCO New York Municipal Income Fund (NYSE:PNF)</v>
      </c>
    </row>
    <row r="1818" spans="1:7" x14ac:dyDescent="0.45">
      <c r="A1818" t="str">
        <v>Extra Space Storage Inc. (NYSE:EXR)</v>
      </c>
      <c r="B1818" t="str">
        <v>Team, Inc. (NYSE:TISI)</v>
      </c>
      <c r="D1818" t="str">
        <v>Boston Scientific Corporation (NYSE:BSX)</v>
      </c>
      <c r="G1818" t="str">
        <v>Ponce Financial Group, Inc. (NASDAQGM:PDLB)</v>
      </c>
    </row>
    <row r="1819" spans="1:7" x14ac:dyDescent="0.45">
      <c r="A1819" t="str">
        <v>Exxon Mobil Corporation (NYSE:XOM)</v>
      </c>
      <c r="B1819" t="str">
        <v>TechTarget, Inc. (NASDAQGM:TTGT)</v>
      </c>
      <c r="D1819" t="str">
        <v>Bread Financial Holdings, Inc. (NYSE:BFH)</v>
      </c>
      <c r="G1819" t="str">
        <v>Q32 Bio Inc. (NASDAQGM:QTTB)</v>
      </c>
    </row>
    <row r="1820" spans="1:7" x14ac:dyDescent="0.45">
      <c r="A1820" t="str">
        <v>F.N.B. Corporation (NYSE:FNB)</v>
      </c>
      <c r="B1820" t="str">
        <v>Tecnoglass Inc. (NYSE:TGLS)</v>
      </c>
      <c r="D1820" t="str">
        <v>Brighthouse Financial, Inc. (NASDAQGS:BHF)</v>
      </c>
      <c r="G1820" t="str">
        <v>Trinity Capital Inc. (NASDAQGS:TRIN)</v>
      </c>
    </row>
    <row r="1821" spans="1:7" x14ac:dyDescent="0.45">
      <c r="A1821" t="str">
        <v>FB Financial Corporation (NYSE:FBK)</v>
      </c>
      <c r="B1821" t="str">
        <v>Teleflex Incorporated (NYSE:TFX)</v>
      </c>
      <c r="D1821" t="str">
        <v>BrightSpire Capital, Inc. (NYSE:BRSP)</v>
      </c>
      <c r="G1821" t="str">
        <v>U Power Limited (NASDAQCM:UCAR)</v>
      </c>
    </row>
    <row r="1822" spans="1:7" x14ac:dyDescent="0.45">
      <c r="A1822" t="str">
        <v>Ferguson Enterprises Inc. (NYSE:FERG)</v>
      </c>
      <c r="B1822" t="str">
        <v>Teradyne, Inc. (NASDAQGS:TER)</v>
      </c>
      <c r="D1822" t="str">
        <v>Bristol-Myers Squibb Company (NYSE:BMY)</v>
      </c>
      <c r="G1822" t="str">
        <v>XPeng Inc. (NYSE:XPEV)</v>
      </c>
    </row>
    <row r="1823" spans="1:7" x14ac:dyDescent="0.45">
      <c r="A1823" t="str">
        <v>Fidelity National Financial, Inc. (NYSE:FNF)</v>
      </c>
      <c r="B1823" t="str">
        <v>Terex Corporation (NYSE:TEX)</v>
      </c>
      <c r="D1823" t="str">
        <v>Broadstone Net Lease, Inc. (NYSE:BNL)</v>
      </c>
      <c r="G1823" t="str">
        <v>HomeStreet, Inc. (NASDAQGS:HMST)</v>
      </c>
    </row>
    <row r="1824" spans="1:7" x14ac:dyDescent="0.45">
      <c r="A1824" t="str">
        <v>Fidus Investment Corporation (NASDAQGS:FDUS)</v>
      </c>
      <c r="B1824" t="str">
        <v>Ternium S.A. (NYSE:TX)</v>
      </c>
      <c r="D1824" t="str">
        <v>Brookfield Infrastructure Corporation (NYSE:BIPC)</v>
      </c>
      <c r="G1824" t="str">
        <v>PAR Technology Corporation (NYSE:PAR)</v>
      </c>
    </row>
    <row r="1825" spans="1:7" x14ac:dyDescent="0.45">
      <c r="A1825" t="str">
        <v>Finance of America Companies Inc. (NYSE:FOA)</v>
      </c>
      <c r="B1825" t="str">
        <v>Tesla, Inc. (NASDAQGS:TSLA)</v>
      </c>
      <c r="D1825" t="str">
        <v>Brookfield Infrastructure Partners L.P. (NYSE:BIP)</v>
      </c>
      <c r="G1825" t="str">
        <v>Scully Royalty Ltd. (NYSE:SRL)</v>
      </c>
    </row>
    <row r="1826" spans="1:7" x14ac:dyDescent="0.45">
      <c r="A1826" t="str">
        <v>Financial Institutions, Inc. (NASDAQGS:FISI)</v>
      </c>
      <c r="B1826" t="str">
        <v>Texas Instruments Incorporated (NASDAQGS:TXN)</v>
      </c>
      <c r="D1826" t="str">
        <v>C3.ai, Inc. (NYSE:AI)</v>
      </c>
      <c r="G1826" t="str">
        <v>Territorial Bancorp Inc. (NASDAQGS:TBNK)</v>
      </c>
    </row>
    <row r="1827" spans="1:7" x14ac:dyDescent="0.45">
      <c r="A1827" t="str">
        <v>FinVolution Group (NYSE:FINV)</v>
      </c>
      <c r="B1827" t="str">
        <v>The Baldwin Insurance Group, Inc. (NASDAQGS:BWIN)</v>
      </c>
      <c r="D1827" t="str">
        <v>CACI International Inc (NYSE:CACI)</v>
      </c>
    </row>
    <row r="1828" spans="1:7" x14ac:dyDescent="0.45">
      <c r="A1828" t="str">
        <v>First Advantage Corporation (NASDAQGS:FA)</v>
      </c>
      <c r="B1828" t="str">
        <v>The Bank of N.T. Butterfield &amp; Son Limited (NYSE:NTB)</v>
      </c>
      <c r="D1828" t="str">
        <v>Cactus, Inc. (NYSE:WHD)</v>
      </c>
    </row>
    <row r="1829" spans="1:7" x14ac:dyDescent="0.45">
      <c r="A1829" t="str">
        <v>First American Financial Corporation (NYSE:FAF)</v>
      </c>
      <c r="B1829" t="str">
        <v>The Brink's Company (NYSE:BCO)</v>
      </c>
      <c r="D1829" t="str">
        <v>Cadre Holdings, Inc. (NYSE:CDRE)</v>
      </c>
    </row>
    <row r="1830" spans="1:7" x14ac:dyDescent="0.45">
      <c r="A1830" t="str">
        <v>First Business Financial Services, Inc. (NASDAQGS:FBIZ)</v>
      </c>
      <c r="B1830" t="str">
        <v>The Cigna Group (NYSE:CI)</v>
      </c>
      <c r="D1830" t="str">
        <v>Caesars Entertainment, Inc. (NASDAQGS:CZR)</v>
      </c>
    </row>
    <row r="1831" spans="1:7" x14ac:dyDescent="0.45">
      <c r="A1831" t="str">
        <v>First Community Bankshares, Inc. (NASDAQGS:FCBC)</v>
      </c>
      <c r="B1831" t="str">
        <v>The Estée Lauder Companies Inc. (NYSE:EL)</v>
      </c>
      <c r="D1831" t="str">
        <v>Camden Property Trust (NYSE:CPT)</v>
      </c>
    </row>
    <row r="1832" spans="1:7" x14ac:dyDescent="0.45">
      <c r="A1832" t="str">
        <v>First Community Corporation (NASDAQCM:FCCO)</v>
      </c>
      <c r="B1832" t="str">
        <v>The First Bancshares, Inc. (NYSE:FBMS)</v>
      </c>
      <c r="D1832" t="str">
        <v>Camping World Holdings, Inc. (NYSE:CWH)</v>
      </c>
    </row>
    <row r="1833" spans="1:7" x14ac:dyDescent="0.45">
      <c r="A1833" t="str">
        <v>First Financial Bancorp. (NASDAQGS:FFBC)</v>
      </c>
      <c r="B1833" t="str">
        <v>The Goodyear Tire &amp; Rubber Company (NASDAQGS:GT)</v>
      </c>
      <c r="D1833" t="str">
        <v>Catalent, Inc. (NYSE:CTLT)</v>
      </c>
    </row>
    <row r="1834" spans="1:7" x14ac:dyDescent="0.45">
      <c r="A1834" t="str">
        <v>First Mid Bancshares, Inc. (NASDAQGM:FMBH)</v>
      </c>
      <c r="B1834" t="str">
        <v>The Hackett Group, Inc. (NASDAQGS:HCKT)</v>
      </c>
      <c r="D1834" t="str">
        <v>CECO Environmental Corp. (NASDAQGS:CECO)</v>
      </c>
    </row>
    <row r="1835" spans="1:7" x14ac:dyDescent="0.45">
      <c r="A1835" t="str">
        <v>First Solar, Inc. (NASDAQGS:FSLR)</v>
      </c>
      <c r="B1835" t="str">
        <v>The Hain Celestial Group, Inc. (NASDAQGS:HAIN)</v>
      </c>
      <c r="D1835" t="str">
        <v>Celanese Corporation (NYSE:CE)</v>
      </c>
    </row>
    <row r="1836" spans="1:7" x14ac:dyDescent="0.45">
      <c r="A1836" t="str">
        <v>First Watch Restaurant Group, Inc. (NASDAQGS:FWRG)</v>
      </c>
      <c r="B1836" t="str">
        <v>The Home Depot, Inc. (NYSE:HD)</v>
      </c>
      <c r="D1836" t="str">
        <v>Cellebrite DI Ltd. (NASDAQGS:CLBT)</v>
      </c>
    </row>
    <row r="1837" spans="1:7" x14ac:dyDescent="0.45">
      <c r="A1837" t="str">
        <v>Five Star Bancorp (NASDAQGS:FSBC)</v>
      </c>
      <c r="B1837" t="str">
        <v>The Kraft Heinz Company (NASDAQGS:KHC)</v>
      </c>
      <c r="D1837" t="str">
        <v>Centerspace (NYSE:CSR)</v>
      </c>
    </row>
    <row r="1838" spans="1:7" x14ac:dyDescent="0.45">
      <c r="A1838" t="str">
        <v>Flaherty &amp; Crumrine Preferred Income Fund Inc. (NYSE:PFD)</v>
      </c>
      <c r="B1838" t="str">
        <v>The Kroger Co. (NYSE:KR)</v>
      </c>
      <c r="D1838" t="str">
        <v>Centessa Pharmaceuticals plc (NASDAQGS:CNTA)</v>
      </c>
    </row>
    <row r="1839" spans="1:7" x14ac:dyDescent="0.45">
      <c r="A1839" t="str">
        <v>Flaherty &amp; Crumrine Preferred Income Opportunity Fund Inc. (NYSE:PFO)</v>
      </c>
      <c r="B1839" t="str">
        <v>The Pennant Group, Inc. (NASDAQGS:PNTG)</v>
      </c>
      <c r="D1839" t="str">
        <v>Central Garden &amp; Pet Company (NASDAQGS:CENT)</v>
      </c>
    </row>
    <row r="1840" spans="1:7" x14ac:dyDescent="0.45">
      <c r="A1840" t="str">
        <v>Flaherty &amp; Crumrine Preferred Securities Income Fund Inc. (NYSE:FFC)</v>
      </c>
      <c r="B1840" t="str">
        <v>The Scotts Miracle-Gro Company (NYSE:SMG)</v>
      </c>
      <c r="D1840" t="str">
        <v>Central Plains Bancshares, Inc. (NASDAQCM:CPBI)</v>
      </c>
    </row>
    <row r="1841" spans="1:4" x14ac:dyDescent="0.45">
      <c r="A1841" t="str">
        <v>Flaherty &amp; Crumrine Total Return Fund Inc. (NYSE:FLC)</v>
      </c>
      <c r="B1841" t="str">
        <v>The Southern Company (NYSE:SO)</v>
      </c>
      <c r="D1841" t="str">
        <v>Centuri Holdings, Inc. (NYSE:CTRI)</v>
      </c>
    </row>
    <row r="1842" spans="1:4" x14ac:dyDescent="0.45">
      <c r="A1842" t="str">
        <v>Floor &amp; Decor Holdings, Inc. (NYSE:FND)</v>
      </c>
      <c r="B1842" t="str">
        <v>The Vita Coco Company, Inc. (NASDAQGS:COCO)</v>
      </c>
      <c r="D1842" t="str">
        <v>CFSB Bancorp, Inc. (NASDAQCM:CFSB)</v>
      </c>
    </row>
    <row r="1843" spans="1:4" x14ac:dyDescent="0.45">
      <c r="A1843" t="str">
        <v>Fluor Corporation (NYSE:FLR)</v>
      </c>
      <c r="B1843" t="str">
        <v>The Wendy's Company (NASDAQGS:WEN)</v>
      </c>
      <c r="D1843" t="str">
        <v>Chemung Financial Corporation (NASDAQGS:CHMG)</v>
      </c>
    </row>
    <row r="1844" spans="1:4" x14ac:dyDescent="0.45">
      <c r="A1844" t="str">
        <v>Four Seasons Education (Cayman) Inc. (NYSE:FEDU)</v>
      </c>
      <c r="B1844" t="str">
        <v>The Western Union Company (NYSE:WU)</v>
      </c>
      <c r="D1844" t="str">
        <v>Cheniere Energy Partners, L.P. (NYSE:CQP)</v>
      </c>
    </row>
    <row r="1845" spans="1:4" x14ac:dyDescent="0.45">
      <c r="A1845" t="str">
        <v>Franklin Covey Co. (NYSE:FC)</v>
      </c>
      <c r="B1845" t="str">
        <v>THOR Industries, Inc. (NYSE:THO)</v>
      </c>
      <c r="D1845" t="str">
        <v>Cisco Systems, Inc. (NASDAQGS:CSCO)</v>
      </c>
    </row>
    <row r="1846" spans="1:4" x14ac:dyDescent="0.45">
      <c r="A1846" t="str">
        <v>Fulton Financial Corporation (NASDAQGS:FULT)</v>
      </c>
      <c r="B1846" t="str">
        <v>Titan International, Inc. (NYSE:TWI)</v>
      </c>
      <c r="D1846" t="str">
        <v>Claros Mortgage Trust, Inc. (NYSE:CMTG)</v>
      </c>
    </row>
    <row r="1847" spans="1:4" x14ac:dyDescent="0.45">
      <c r="A1847" t="str">
        <v>GameStop Corp. (NYSE:GME)</v>
      </c>
      <c r="B1847" t="str">
        <v>Tootsie Roll Industries, Inc. (NYSE:TR)</v>
      </c>
      <c r="D1847" t="str">
        <v>Clearfield, Inc. (NASDAQGM:CLFD)</v>
      </c>
    </row>
    <row r="1848" spans="1:4" x14ac:dyDescent="0.45">
      <c r="A1848" t="str">
        <v>Gates Industrial Corporation plc (NYSE:GTES)</v>
      </c>
      <c r="B1848" t="str">
        <v>Tortoise Pipeline &amp; Energy Fund, Inc. (NYSE:TTP)</v>
      </c>
      <c r="D1848" t="str">
        <v>ClearPoint Neuro, Inc. (NASDAQCM:CLPT)</v>
      </c>
    </row>
    <row r="1849" spans="1:4" x14ac:dyDescent="0.45">
      <c r="A1849" t="str">
        <v>General Dynamics Corporation (NYSE:GD)</v>
      </c>
      <c r="B1849" t="str">
        <v>Townsquare Media, Inc. (NYSE:TSQ)</v>
      </c>
      <c r="D1849" t="str">
        <v>CNA Financial Corporation (NYSE:CNA)</v>
      </c>
    </row>
    <row r="1850" spans="1:4" x14ac:dyDescent="0.45">
      <c r="A1850" t="str">
        <v>German American Bancorp, Inc. (NASDAQGS:GABC)</v>
      </c>
      <c r="B1850" t="str">
        <v>Tractor Supply Company (NASDAQGS:TSCO)</v>
      </c>
      <c r="D1850" t="str">
        <v>Color Star Technology Co., Ltd. (NASDAQCM:ADD)</v>
      </c>
    </row>
    <row r="1851" spans="1:4" x14ac:dyDescent="0.45">
      <c r="A1851" t="str">
        <v>G-III Apparel Group, Ltd. (NASDAQGS:GIII)</v>
      </c>
      <c r="B1851" t="str">
        <v>TriNet Group, Inc. (NYSE:TNET)</v>
      </c>
      <c r="D1851" t="str">
        <v>Columbia Sportswear Company (NASDAQGS:COLM)</v>
      </c>
    </row>
    <row r="1852" spans="1:4" x14ac:dyDescent="0.45">
      <c r="A1852" t="str">
        <v>Glen Burnie Bancorp (NASDAQCM:GLBZ)</v>
      </c>
      <c r="B1852" t="str">
        <v>TruBridge, Inc. (NASDAQGS:TBRG)</v>
      </c>
      <c r="D1852" t="str">
        <v>CONSOL Energy Inc. (NYSE:CEIX)</v>
      </c>
    </row>
    <row r="1853" spans="1:4" x14ac:dyDescent="0.45">
      <c r="A1853" t="str">
        <v>Global Industrial Company (NYSE:GIC)</v>
      </c>
      <c r="B1853" t="str">
        <v>TWFG, Inc. (NASDAQGS:TWFG)</v>
      </c>
      <c r="D1853" t="str">
        <v>Constellium SE (NYSE:CSTM)</v>
      </c>
    </row>
    <row r="1854" spans="1:4" x14ac:dyDescent="0.45">
      <c r="A1854" t="str">
        <v>Global Ship Lease, Inc. (NYSE:GSL)</v>
      </c>
      <c r="B1854" t="str">
        <v>Udemy, Inc. (NASDAQGS:UDMY)</v>
      </c>
      <c r="D1854" t="str">
        <v>Consumer Portfolio Services, Inc. (NASDAQGM:CPSS)</v>
      </c>
    </row>
    <row r="1855" spans="1:4" x14ac:dyDescent="0.45">
      <c r="A1855" t="str">
        <v>GlobalFoundries Inc. (NASDAQGS:GFS)</v>
      </c>
      <c r="B1855" t="str">
        <v>UFP Industries, Inc. (NASDAQGS:UFPI)</v>
      </c>
      <c r="D1855" t="str">
        <v>Copa Holdings, S.A. (NYSE:CPA)</v>
      </c>
    </row>
    <row r="1856" spans="1:4" x14ac:dyDescent="0.45">
      <c r="A1856" t="str">
        <v>GMS Inc. (NYSE:GMS)</v>
      </c>
      <c r="B1856" t="str">
        <v>Union Bankshares, Inc. (NASDAQGM:UNB)</v>
      </c>
      <c r="D1856" t="str">
        <v>Core Scientific, Inc. (NASDAQGS:CORZ)</v>
      </c>
    </row>
    <row r="1857" spans="1:4" x14ac:dyDescent="0.45">
      <c r="A1857" t="str">
        <v>Golar LNG Limited (NASDAQGS:GLNG)</v>
      </c>
      <c r="B1857" t="str">
        <v>Unisys Corporation (NYSE:UIS)</v>
      </c>
      <c r="D1857" t="str">
        <v>Corpay, Inc. (NYSE:CPAY)</v>
      </c>
    </row>
    <row r="1858" spans="1:4" x14ac:dyDescent="0.45">
      <c r="A1858" t="str">
        <v>Golden Star Acquisition Corporation (NASDAQGM:GODN)</v>
      </c>
      <c r="B1858" t="str">
        <v>United Natural Foods, Inc. (NYSE:UNFI)</v>
      </c>
      <c r="D1858" t="str">
        <v>Corporación América Airports S.A. (NYSE:CAAP)</v>
      </c>
    </row>
    <row r="1859" spans="1:4" x14ac:dyDescent="0.45">
      <c r="A1859" t="str">
        <v>Granite Ridge Resources, Inc. (NYSE:GRNT)</v>
      </c>
      <c r="B1859" t="str">
        <v>United Rentals, Inc. (NYSE:URI)</v>
      </c>
      <c r="D1859" t="str">
        <v>Couchbase, Inc. (NASDAQGS:BASE)</v>
      </c>
    </row>
    <row r="1860" spans="1:4" x14ac:dyDescent="0.45">
      <c r="A1860" t="str">
        <v>Green Brick Partners, Inc. (NYSE:GRBK)</v>
      </c>
      <c r="B1860" t="str">
        <v>United States Cellular Corporation (NYSE:USM)</v>
      </c>
      <c r="D1860" t="str">
        <v>Cracker Barrel Old Country Store, Inc. (NASDAQGS:CBRL)</v>
      </c>
    </row>
    <row r="1861" spans="1:4" x14ac:dyDescent="0.45">
      <c r="A1861" t="str">
        <v>Greene County Bancorp, Inc. (NASDAQCM:GCBC)</v>
      </c>
      <c r="B1861" t="str">
        <v>United States Lime &amp; Minerals, Inc. (NASDAQGS:USLM)</v>
      </c>
      <c r="D1861" t="str">
        <v>Credit Acceptance Corporation (NASDAQGS:CACC)</v>
      </c>
    </row>
    <row r="1862" spans="1:4" x14ac:dyDescent="0.45">
      <c r="A1862" t="str">
        <v>Greystone Housing Impact Investors LP (NYSE:GHI)</v>
      </c>
      <c r="B1862" t="str">
        <v>United Therapeutics Corporation (NASDAQGS:UTHR)</v>
      </c>
      <c r="D1862" t="str">
        <v>CrossAmerica Partners LP (NYSE:CAPL)</v>
      </c>
    </row>
    <row r="1863" spans="1:4" x14ac:dyDescent="0.45">
      <c r="A1863" t="str">
        <v>Guaranty Bancshares, Inc. (NYSE:GNTY)</v>
      </c>
      <c r="B1863" t="str">
        <v>Universal Electronics Inc. (NASDAQGS:UEIC)</v>
      </c>
      <c r="D1863" t="str">
        <v>CrowdStrike Holdings, Inc. (NASDAQGS:CRWD)</v>
      </c>
    </row>
    <row r="1864" spans="1:4" x14ac:dyDescent="0.45">
      <c r="A1864" t="str">
        <v>Hamilton Beach Brands Holding Company (NYSE:HBB)</v>
      </c>
      <c r="B1864" t="str">
        <v>Universal Insurance Holdings, Inc. (NYSE:UVE)</v>
      </c>
      <c r="D1864" t="str">
        <v>Cryoport, Inc. (NASDAQCM:CYRX)</v>
      </c>
    </row>
    <row r="1865" spans="1:4" x14ac:dyDescent="0.45">
      <c r="A1865" t="str">
        <v>Hawthorn Bancshares, Inc. (NASDAQGS:HWBK)</v>
      </c>
      <c r="B1865" t="str">
        <v>Urban Outfitters, Inc. (NASDAQGS:URBN)</v>
      </c>
      <c r="D1865" t="str">
        <v>Curbline Properties Corp. (NYSE:CURB)</v>
      </c>
    </row>
    <row r="1866" spans="1:4" x14ac:dyDescent="0.45">
      <c r="A1866" t="str">
        <v>HBT Financial, Inc. (NASDAQGS:HBT)</v>
      </c>
      <c r="B1866" t="str">
        <v>V.F. Corporation (NYSE:VFC)</v>
      </c>
      <c r="D1866" t="str">
        <v>CVRx, Inc. (NASDAQGS:CVRX)</v>
      </c>
    </row>
    <row r="1867" spans="1:4" x14ac:dyDescent="0.45">
      <c r="A1867" t="str">
        <v>Hello Group Inc. (NASDAQGS:MOMO)</v>
      </c>
      <c r="B1867" t="str">
        <v>Valhi, Inc. (NYSE:VHI)</v>
      </c>
      <c r="D1867" t="str">
        <v>Dana Incorporated (NYSE:DAN)</v>
      </c>
    </row>
    <row r="1868" spans="1:4" x14ac:dyDescent="0.45">
      <c r="A1868" t="str">
        <v>Heritage Commerce Corp (NASDAQGS:HTBK)</v>
      </c>
      <c r="B1868" t="str">
        <v>Veeco Instruments Inc. (NASDAQGS:VECO)</v>
      </c>
      <c r="D1868" t="str">
        <v>Danaos Corporation (NYSE:DAC)</v>
      </c>
    </row>
    <row r="1869" spans="1:4" x14ac:dyDescent="0.45">
      <c r="A1869" t="str">
        <v>Heritage Financial Corporation (NASDAQGS:HFWA)</v>
      </c>
      <c r="B1869" t="str">
        <v>Verint Systems Inc. (NASDAQGS:VRNT)</v>
      </c>
      <c r="D1869" t="str">
        <v>Darden Restaurants, Inc. (NYSE:DRI)</v>
      </c>
    </row>
    <row r="1870" spans="1:4" x14ac:dyDescent="0.45">
      <c r="A1870" t="str">
        <v>Hilltop Holdings Inc. (NYSE:HTH)</v>
      </c>
      <c r="B1870" t="str">
        <v>Verizon Communications Inc. (NYSE:VZ)</v>
      </c>
      <c r="D1870" t="str">
        <v>Darling Ingredients Inc. (NYSE:DAR)</v>
      </c>
    </row>
    <row r="1871" spans="1:4" x14ac:dyDescent="0.45">
      <c r="A1871" t="str">
        <v>Home Bancshares, Inc. (Conway, AR) (NYSE:HOMB)</v>
      </c>
      <c r="B1871" t="str">
        <v>Vestis Corporation (NYSE:VSTS)</v>
      </c>
      <c r="D1871" t="str">
        <v>Delcath Systems, Inc. (NASDAQCM:DCTH)</v>
      </c>
    </row>
    <row r="1872" spans="1:4" x14ac:dyDescent="0.45">
      <c r="A1872" t="str">
        <v>Honeywell International Inc. (NASDAQGS:HON)</v>
      </c>
      <c r="B1872" t="str">
        <v>Viasat, Inc. (NASDAQGS:VSAT)</v>
      </c>
      <c r="D1872" t="str">
        <v>Delek Logistics Partners, LP (NYSE:DKL)</v>
      </c>
    </row>
    <row r="1873" spans="1:4" x14ac:dyDescent="0.45">
      <c r="A1873" t="str">
        <v>Hope Bancorp, Inc. (NASDAQGS:HOPE)</v>
      </c>
      <c r="B1873" t="str">
        <v>Viper Energy, Inc. (NASDAQGS:VNOM)</v>
      </c>
      <c r="D1873" t="str">
        <v>Delek US Holdings, Inc. (NYSE:DK)</v>
      </c>
    </row>
    <row r="1874" spans="1:4" x14ac:dyDescent="0.45">
      <c r="A1874" t="str">
        <v>Host Hotels &amp; Resorts, Inc. (NASDAQGS:HST)</v>
      </c>
      <c r="B1874" t="str">
        <v>Virco Mfg. Corporation (NASDAQGM:VIRC)</v>
      </c>
      <c r="D1874" t="str">
        <v>DENTSPLY SIRONA Inc. (NASDAQGS:XRAY)</v>
      </c>
    </row>
    <row r="1875" spans="1:4" x14ac:dyDescent="0.45">
      <c r="A1875" t="str">
        <v>Houlihan Lokey, Inc. (NYSE:HLI)</v>
      </c>
      <c r="B1875" t="str">
        <v>Virtus Global Dividend &amp; Income Fund Inc. (NYSE:ZTR)</v>
      </c>
      <c r="D1875" t="str">
        <v>Devon Energy Corporation (NYSE:DVN)</v>
      </c>
    </row>
    <row r="1876" spans="1:4" x14ac:dyDescent="0.45">
      <c r="A1876" t="str">
        <v>Hudson Technologies, Inc. (NASDAQCM:HDSN)</v>
      </c>
      <c r="B1876" t="str">
        <v>Visa Inc. (NYSE:V)</v>
      </c>
      <c r="D1876" t="str">
        <v>Diamondback Energy, Inc. (NASDAQGS:FANG)</v>
      </c>
    </row>
    <row r="1877" spans="1:4" x14ac:dyDescent="0.45">
      <c r="A1877" t="str">
        <v>Huntington Bancshares Incorporated (NASDAQGS:HBAN)</v>
      </c>
      <c r="B1877" t="str">
        <v>Vishay Intertechnology, Inc. (NYSE:VSH)</v>
      </c>
      <c r="D1877" t="str">
        <v>DICK'S Sporting Goods, Inc. (NYSE:DKS)</v>
      </c>
    </row>
    <row r="1878" spans="1:4" x14ac:dyDescent="0.45">
      <c r="A1878" t="str">
        <v>Huntington Ingalls Industries, Inc. (NYSE:HII)</v>
      </c>
      <c r="B1878" t="str">
        <v>Vishay Precision Group, Inc. (NYSE:VPG)</v>
      </c>
      <c r="D1878" t="str">
        <v>Diodes Incorporated (NASDAQGS:DIOD)</v>
      </c>
    </row>
    <row r="1879" spans="1:4" x14ac:dyDescent="0.45">
      <c r="A1879" t="str">
        <v>Hut 8 Corp. (NASDAQGS:HUT)</v>
      </c>
      <c r="B1879" t="str">
        <v>Vista Outdoor Inc. (NYSE:VSTO)</v>
      </c>
      <c r="D1879" t="str">
        <v>DMC Global Inc. (NASDAQGS:BOOM)</v>
      </c>
    </row>
    <row r="1880" spans="1:4" x14ac:dyDescent="0.45">
      <c r="A1880" t="str">
        <v>Hyster-Yale, Inc. (NYSE:HY)</v>
      </c>
      <c r="B1880" t="str">
        <v>Vontier Corporation (NYSE:VNT)</v>
      </c>
      <c r="D1880" t="str">
        <v>Dole plc (NYSE:DOLE)</v>
      </c>
    </row>
    <row r="1881" spans="1:4" x14ac:dyDescent="0.45">
      <c r="A1881" t="str">
        <v>IMAX Corporation (NYSE:IMAX)</v>
      </c>
      <c r="B1881" t="str">
        <v>VTEX (NYSE:VTEX)</v>
      </c>
      <c r="D1881" t="str">
        <v>Dorchester Minerals, L.P. (NASDAQGS:DMLP)</v>
      </c>
    </row>
    <row r="1882" spans="1:4" x14ac:dyDescent="0.45">
      <c r="A1882" t="str">
        <v>Ingram Micro Holding Corporation (NYSE:INGM)</v>
      </c>
      <c r="B1882" t="str">
        <v>W. P. Carey Inc. (NYSE:WPC)</v>
      </c>
      <c r="D1882" t="str">
        <v>Duke Energy Corporation (NYSE:DUK)</v>
      </c>
    </row>
    <row r="1883" spans="1:4" x14ac:dyDescent="0.45">
      <c r="A1883" t="str">
        <v>Innospec Inc. (NASDAQGS:IOSP)</v>
      </c>
      <c r="B1883" t="str">
        <v>W.W. Grainger, Inc. (NYSE:GWW)</v>
      </c>
      <c r="D1883" t="str">
        <v>DWS Municipal Income Trust (NYSE:KTF)</v>
      </c>
    </row>
    <row r="1884" spans="1:4" x14ac:dyDescent="0.45">
      <c r="A1884" t="str">
        <v>Innovative Industrial Properties, Inc. (NYSE:IIPR)</v>
      </c>
      <c r="B1884" t="str">
        <v>Walgreens Boots Alliance, Inc. (NASDAQGS:WBA)</v>
      </c>
      <c r="D1884" t="str">
        <v>East West Bancorp, Inc. (NASDAQGS:EWBC)</v>
      </c>
    </row>
    <row r="1885" spans="1:4" x14ac:dyDescent="0.45">
      <c r="A1885" t="str">
        <v>Innovex International, Inc. (NYSE:INVX)</v>
      </c>
      <c r="B1885" t="str">
        <v>Warner Bros. Discovery, Inc. (NASDAQGS:WBD)</v>
      </c>
      <c r="D1885" t="str">
        <v>Easterly Government Properties, Inc. (NYSE:DEA)</v>
      </c>
    </row>
    <row r="1886" spans="1:4" x14ac:dyDescent="0.45">
      <c r="A1886" t="str">
        <v>Insight Select Income Fund (NYSE:INSI)</v>
      </c>
      <c r="B1886" t="str">
        <v>Warner Music Group Corp. (NASDAQGS:WMG)</v>
      </c>
      <c r="D1886" t="str">
        <v>EchoStar Corporation (NASDAQGS:SATS)</v>
      </c>
    </row>
    <row r="1887" spans="1:4" x14ac:dyDescent="0.45">
      <c r="A1887" t="str">
        <v>InterDigital, Inc. (NASDAQGS:IDCC)</v>
      </c>
      <c r="B1887" t="str">
        <v>Weave Communications, Inc. (NYSE:WEAV)</v>
      </c>
      <c r="D1887" t="str">
        <v>Ecovyst Inc. (NYSE:ECVT)</v>
      </c>
    </row>
    <row r="1888" spans="1:4" x14ac:dyDescent="0.45">
      <c r="A1888" t="str">
        <v>International Bancshares Corporation (NASDAQGS:IBOC)</v>
      </c>
      <c r="B1888" t="str">
        <v>WEBTOON Entertainment Inc. (NASDAQGS:WBTN)</v>
      </c>
      <c r="D1888" t="str">
        <v>electroCore, Inc. (NASDAQCM:ECOR)</v>
      </c>
    </row>
    <row r="1889" spans="1:4" x14ac:dyDescent="0.45">
      <c r="A1889" t="str">
        <v>International Business Machines Corporation (NYSE:IBM)</v>
      </c>
      <c r="B1889" t="str">
        <v>Welltower Inc. (NYSE:WELL)</v>
      </c>
      <c r="D1889" t="str">
        <v>Endeavor Group Holdings, Inc. (NYSE:EDR)</v>
      </c>
    </row>
    <row r="1890" spans="1:4" x14ac:dyDescent="0.45">
      <c r="A1890" t="str">
        <v>International Game Technology PLC (NYSE:IGT)</v>
      </c>
      <c r="B1890" t="str">
        <v>WESCO International, Inc. (NYSE:WCC)</v>
      </c>
      <c r="D1890" t="str">
        <v>Energy Recovery, Inc. (NASDAQGS:ERII)</v>
      </c>
    </row>
    <row r="1891" spans="1:4" x14ac:dyDescent="0.45">
      <c r="A1891" t="str">
        <v>International General Insurance Holdings Ltd. (NASDAQCM:IGIC)</v>
      </c>
      <c r="B1891" t="str">
        <v>West Pharmaceutical Services, Inc. (NYSE:WST)</v>
      </c>
      <c r="D1891" t="str">
        <v>Energy Transfer LP (NYSE:ET)</v>
      </c>
    </row>
    <row r="1892" spans="1:4" x14ac:dyDescent="0.45">
      <c r="A1892" t="str">
        <v>International Paper Company (NYSE:IP)</v>
      </c>
      <c r="B1892" t="str">
        <v>Western Asset Emerging Markets Debt Fund Inc. (NYSE:EMD)</v>
      </c>
      <c r="D1892" t="str">
        <v>Enfusion, Inc. (NYSE:ENFN)</v>
      </c>
    </row>
    <row r="1893" spans="1:4" x14ac:dyDescent="0.45">
      <c r="A1893" t="str">
        <v>Interparfums, Inc. (NASDAQGS:IPAR)</v>
      </c>
      <c r="B1893" t="str">
        <v>Western Asset Intermediate Muni Fund Inc. (NYSE:SBI)</v>
      </c>
      <c r="D1893" t="str">
        <v>Enhabit, Inc. (NYSE:EHAB)</v>
      </c>
    </row>
    <row r="1894" spans="1:4" x14ac:dyDescent="0.45">
      <c r="A1894" t="str">
        <v>Intuitive Surgical, Inc. (NASDAQGS:ISRG)</v>
      </c>
      <c r="B1894" t="str">
        <v>Western Asset Mortgage Opportunity Fund Inc. (NYSE:DMO)</v>
      </c>
      <c r="D1894" t="str">
        <v>Entergy Corporation (NYSE:ETR)</v>
      </c>
    </row>
    <row r="1895" spans="1:4" x14ac:dyDescent="0.45">
      <c r="A1895" t="str">
        <v>InvenTrust Properties Corp. (NYSE:IVT)</v>
      </c>
      <c r="B1895" t="str">
        <v>Western Midstream Partners, LP (NYSE:WES)</v>
      </c>
      <c r="D1895" t="str">
        <v>Envista Holdings Corporation (NYSE:NVST)</v>
      </c>
    </row>
    <row r="1896" spans="1:4" x14ac:dyDescent="0.45">
      <c r="A1896" t="str">
        <v>Invesco Bond Fund (NYSE:VBF)</v>
      </c>
      <c r="B1896" t="str">
        <v>Westwood Holdings Group, Inc. (NYSE:WHG)</v>
      </c>
      <c r="D1896" t="str">
        <v>Equity Commonwealth (NYSE:EQC)</v>
      </c>
    </row>
    <row r="1897" spans="1:4" x14ac:dyDescent="0.45">
      <c r="A1897" t="str">
        <v>Invesco Exchange-Traded Fund Trust - Invesco Golden Dragon China ETF (NASDAQGM:PGJ)</v>
      </c>
      <c r="B1897" t="str">
        <v>WillScot Holdings Corporation (NASDAQCM:WSC)</v>
      </c>
      <c r="D1897" t="str">
        <v>Essent Group Ltd. (NYSE:ESNT)</v>
      </c>
    </row>
    <row r="1898" spans="1:4" x14ac:dyDescent="0.45">
      <c r="A1898" t="str">
        <v>Invesco High Income Trust II (NYSE:VLT)</v>
      </c>
      <c r="B1898" t="str">
        <v>WK Kellogg Co (NYSE:KLG)</v>
      </c>
      <c r="D1898" t="str">
        <v>Essential Properties Realty Trust, Inc. (NYSE:EPRT)</v>
      </c>
    </row>
    <row r="1899" spans="1:4" x14ac:dyDescent="0.45">
      <c r="A1899" t="str">
        <v>Invesco Municipal Income Opportunities Trust (NYSE:OIA)</v>
      </c>
      <c r="B1899" t="str">
        <v>Wolverine World Wide, Inc. (NYSE:WWW)</v>
      </c>
      <c r="D1899" t="str">
        <v>Essential Utilities, Inc. (NYSE:WTRG)</v>
      </c>
    </row>
    <row r="1900" spans="1:4" x14ac:dyDescent="0.45">
      <c r="A1900" t="str">
        <v>Invesco Municipal Opportunity Trust (NYSE:VMO)</v>
      </c>
      <c r="B1900" t="str">
        <v>Woodward, Inc. (NASDAQGS:WWD)</v>
      </c>
      <c r="D1900" t="str">
        <v>Establishment Labs Holdings Inc. (NASDAQCM:ESTA)</v>
      </c>
    </row>
    <row r="1901" spans="1:4" x14ac:dyDescent="0.45">
      <c r="A1901" t="str">
        <v>Invesco Municipal Trust (NYSE:VKQ)</v>
      </c>
      <c r="B1901" t="str">
        <v>Xponential Fitness, Inc. (NYSE:XPOF)</v>
      </c>
      <c r="D1901" t="str">
        <v>Ethan Allen Interiors Inc. (NYSE:ETD)</v>
      </c>
    </row>
    <row r="1902" spans="1:4" x14ac:dyDescent="0.45">
      <c r="A1902" t="str">
        <v>Invesco Quality Municipal Income Trust (NYSE:IQI)</v>
      </c>
      <c r="B1902" t="str">
        <v>Yelp Inc. (NYSE:YELP)</v>
      </c>
      <c r="D1902" t="str">
        <v>Euroseas Ltd. (NASDAQCM:ESEA)</v>
      </c>
    </row>
    <row r="1903" spans="1:4" x14ac:dyDescent="0.45">
      <c r="A1903" t="str">
        <v>Invesco Trust for Investment Grade Municipals (NYSE:VGM)</v>
      </c>
      <c r="B1903" t="str">
        <v>Zillow Group, Inc. (NASDAQGS:ZG)</v>
      </c>
      <c r="D1903" t="str">
        <v>Everus Construction Group, Inc. (NYSE:ECG)</v>
      </c>
    </row>
    <row r="1904" spans="1:4" x14ac:dyDescent="0.45">
      <c r="A1904" t="str">
        <v>Invesco Trust for Investment Grade New York Municipals (NYSE:VTN)</v>
      </c>
      <c r="B1904" t="str">
        <v>ZimVie Inc. (NASDAQGS:ZIMV)</v>
      </c>
      <c r="D1904" t="str">
        <v>Exelon Corporation (NASDAQGS:EXC)</v>
      </c>
    </row>
    <row r="1905" spans="1:4" x14ac:dyDescent="0.45">
      <c r="A1905" t="str">
        <v>Investcorp Europe Acquisition Corp I (NASDAQGM:IVCB)</v>
      </c>
      <c r="B1905" t="str">
        <v>10x Genomics, Inc. (NASDAQGS:TXG)</v>
      </c>
      <c r="D1905" t="str">
        <v>Exponent, Inc. (NASDAQGS:EXPO)</v>
      </c>
    </row>
    <row r="1906" spans="1:4" x14ac:dyDescent="0.45">
      <c r="A1906" t="str">
        <v>Investors Title Company (NASDAQGS:ITIC)</v>
      </c>
      <c r="B1906" t="str">
        <v>1-800-FLOWERS.COM, Inc. (NASDAQGS:FLWS)</v>
      </c>
      <c r="D1906" t="str">
        <v>Extra Space Storage Inc. (NYSE:EXR)</v>
      </c>
    </row>
    <row r="1907" spans="1:4" x14ac:dyDescent="0.45">
      <c r="A1907" t="str">
        <v>Invitation Homes Inc. (NYSE:INVH)</v>
      </c>
      <c r="B1907" t="str">
        <v>AbbVie Inc. (NYSE:ABBV)</v>
      </c>
      <c r="D1907" t="str">
        <v>Exxon Mobil Corporation (NYSE:XOM)</v>
      </c>
    </row>
    <row r="1908" spans="1:4" x14ac:dyDescent="0.45">
      <c r="A1908" t="str">
        <v>Iron Mountain Incorporated (NYSE:IRM)</v>
      </c>
      <c r="B1908" t="str">
        <v>ACM Research, Inc. (NASDAQGM:ACMR)</v>
      </c>
      <c r="D1908" t="str">
        <v>Fidelity National Financial, Inc. (NYSE:FNF)</v>
      </c>
    </row>
    <row r="1909" spans="1:4" x14ac:dyDescent="0.45">
      <c r="A1909" t="str">
        <v>iShares Trust - iShares 1-3 Year Treasury Bond ETF (NASDAQGM:SHY)</v>
      </c>
      <c r="B1909" t="str">
        <v>ADS-TEC Energy PLC (NASDAQCM:ADSE)</v>
      </c>
      <c r="D1909" t="str">
        <v>FinVolution Group (NYSE:FINV)</v>
      </c>
    </row>
    <row r="1910" spans="1:4" x14ac:dyDescent="0.45">
      <c r="A1910" t="str">
        <v>iShares Trust - iShares 20+ Year Treasury Bond ETF (NASDAQGM:TLT)</v>
      </c>
      <c r="B1910" t="str">
        <v>ADTRAN Holdings, Inc. (NASDAQGS:ADTN)</v>
      </c>
      <c r="D1910" t="str">
        <v>First Advantage Corporation (NASDAQGS:FA)</v>
      </c>
    </row>
    <row r="1911" spans="1:4" x14ac:dyDescent="0.45">
      <c r="A1911" t="str">
        <v>iShares Trust - iShares 7-10 Year Treasury Bond ETF (NASDAQGM:IEF)</v>
      </c>
      <c r="B1911" t="str">
        <v>Advent Technologies Holdings, Inc. (NASDAQCM:ADN)</v>
      </c>
      <c r="D1911" t="str">
        <v>First American Financial Corporation (NYSE:FAF)</v>
      </c>
    </row>
    <row r="1912" spans="1:4" x14ac:dyDescent="0.45">
      <c r="A1912" t="str">
        <v>iShares Trust - iShares Core S&amp;P U.S. Value ETF (NASDAQGM:IUSV)</v>
      </c>
      <c r="B1912" t="str">
        <v>Aflac Incorporated (NYSE:AFL)</v>
      </c>
      <c r="D1912" t="str">
        <v>First Business Financial Services, Inc. (NASDAQGS:FBIZ)</v>
      </c>
    </row>
    <row r="1913" spans="1:4" x14ac:dyDescent="0.45">
      <c r="A1913" t="str">
        <v>iShares Trust - iShares Preferred and Income Securities ETF (NASDAQGM:PFF)</v>
      </c>
      <c r="B1913" t="str">
        <v>AG Mortgage Investment Trust, Inc. (NYSE:MITT)</v>
      </c>
      <c r="D1913" t="str">
        <v>First Community Bankshares, Inc. (NASDAQGS:FCBC)</v>
      </c>
    </row>
    <row r="1914" spans="1:4" x14ac:dyDescent="0.45">
      <c r="A1914" t="str">
        <v>Janus International Group, Inc. (NYSE:JBI)</v>
      </c>
      <c r="B1914" t="str">
        <v>AGCO Corporation (NYSE:AGCO)</v>
      </c>
      <c r="D1914" t="str">
        <v>First Financial Bancorp. (NASDAQGS:FFBC)</v>
      </c>
    </row>
    <row r="1915" spans="1:4" x14ac:dyDescent="0.45">
      <c r="A1915" t="str">
        <v>John Hancock Investors Trust (NYSE:JHI)</v>
      </c>
      <c r="B1915" t="str">
        <v>Air Lease Corporation (NYSE:AL)</v>
      </c>
      <c r="D1915" t="str">
        <v>First Northwest Bancorp (NASDAQGM:FNWB)</v>
      </c>
    </row>
    <row r="1916" spans="1:4" x14ac:dyDescent="0.45">
      <c r="A1916" t="str">
        <v>John Hancock Preferred Income Fund (NYSE:HPI)</v>
      </c>
      <c r="B1916" t="str">
        <v>Air Transport Services Group, Inc. (NASDAQGS:ATSG)</v>
      </c>
      <c r="D1916" t="str">
        <v>First Watch Restaurant Group, Inc. (NASDAQGS:FWRG)</v>
      </c>
    </row>
    <row r="1917" spans="1:4" x14ac:dyDescent="0.45">
      <c r="A1917" t="str">
        <v>John Hancock Preferred Income Fund II (NYSE:HPF)</v>
      </c>
      <c r="B1917" t="str">
        <v>Alexander's, Inc. (NYSE:ALX)</v>
      </c>
      <c r="D1917" t="str">
        <v>Floor &amp; Decor Holdings, Inc. (NYSE:FND)</v>
      </c>
    </row>
    <row r="1918" spans="1:4" x14ac:dyDescent="0.45">
      <c r="A1918" t="str">
        <v>Johnson Controls International plc (NYSE:JCI)</v>
      </c>
      <c r="B1918" t="str">
        <v>Align Technology, Inc. (NASDAQGS:ALGN)</v>
      </c>
      <c r="D1918" t="str">
        <v>Fluor Corporation (NYSE:FLR)</v>
      </c>
    </row>
    <row r="1919" spans="1:4" x14ac:dyDescent="0.45">
      <c r="A1919" t="str">
        <v>Joint Stock Company Kaspi.kz (NASDAQGS:KSPI)</v>
      </c>
      <c r="B1919" t="str">
        <v>Allegiant Travel Company (NASDAQGS:ALGT)</v>
      </c>
      <c r="D1919" t="str">
        <v>Foot Locker, Inc. (NYSE:FL)</v>
      </c>
    </row>
    <row r="1920" spans="1:4" x14ac:dyDescent="0.45">
      <c r="A1920" t="str">
        <v>Kayne Anderson BDC, Inc. (NYSE:KBDC)</v>
      </c>
      <c r="B1920" t="str">
        <v>Alliance Resource Partners, L.P. (NASDAQGS:ARLP)</v>
      </c>
      <c r="D1920" t="str">
        <v>Forafric Global PLC (NASDAQCM:AFRI)</v>
      </c>
    </row>
    <row r="1921" spans="1:4" x14ac:dyDescent="0.45">
      <c r="A1921" t="str">
        <v>Kayne Anderson Energy Infrastructure Fund, Inc. (NYSE:KYN)</v>
      </c>
      <c r="B1921" t="str">
        <v>AllianceBernstein Holding L.P. (NYSE:AB)</v>
      </c>
      <c r="D1921" t="str">
        <v>Franklin Covey Co. (NYSE:FC)</v>
      </c>
    </row>
    <row r="1922" spans="1:4" x14ac:dyDescent="0.45">
      <c r="A1922" t="str">
        <v>Kelly Services, Inc. (NASDAQGS:KELY.A)</v>
      </c>
      <c r="B1922" t="str">
        <v>Alpha Metallurgical Resources, Inc. (NYSE:AMR)</v>
      </c>
      <c r="D1922" t="str">
        <v>FuelCell Energy, Inc. (NASDAQGM:FCEL)</v>
      </c>
    </row>
    <row r="1923" spans="1:4" x14ac:dyDescent="0.45">
      <c r="A1923" t="str">
        <v>Kewaunee Scientific Corporation (NASDAQGM:KEQU)</v>
      </c>
      <c r="B1923" t="str">
        <v>AMC Networks Inc. (NASDAQGS:AMCX)</v>
      </c>
      <c r="D1923" t="str">
        <v>Gates Industrial Corporation plc (NYSE:GTES)</v>
      </c>
    </row>
    <row r="1924" spans="1:4" x14ac:dyDescent="0.45">
      <c r="A1924" t="str">
        <v>KKR Real Estate Finance Trust Inc. (NYSE:KREF)</v>
      </c>
      <c r="B1924" t="str">
        <v>Ameren Corporation (NYSE:AEE)</v>
      </c>
      <c r="D1924" t="str">
        <v>Genesco Inc. (NYSE:GCO)</v>
      </c>
    </row>
    <row r="1925" spans="1:4" x14ac:dyDescent="0.45">
      <c r="A1925" t="str">
        <v>Kohl's Corporation (NYSE:KSS)</v>
      </c>
      <c r="B1925" t="str">
        <v>American Electric Power Company, Inc. (NASDAQGS:AEP)</v>
      </c>
      <c r="D1925" t="str">
        <v>German American Bancorp, Inc. (NASDAQGS:GABC)</v>
      </c>
    </row>
    <row r="1926" spans="1:4" x14ac:dyDescent="0.45">
      <c r="A1926" t="str">
        <v>Lamb Weston Holdings, Inc. (NYSE:LW)</v>
      </c>
      <c r="B1926" t="str">
        <v>American Financial Group, Inc. (NYSE:AFG)</v>
      </c>
      <c r="D1926" t="str">
        <v>G-III Apparel Group, Ltd. (NASDAQGS:GIII)</v>
      </c>
    </row>
    <row r="1927" spans="1:4" x14ac:dyDescent="0.45">
      <c r="A1927" t="str">
        <v>Lancaster Colony Corporation (NASDAQGS:LANC)</v>
      </c>
      <c r="B1927" t="str">
        <v>Amkor Technology, Inc. (NASDAQGS:AMKR)</v>
      </c>
      <c r="D1927" t="str">
        <v>Glen Burnie Bancorp (NASDAQCM:GLBZ)</v>
      </c>
    </row>
    <row r="1928" spans="1:4" x14ac:dyDescent="0.45">
      <c r="A1928" t="str">
        <v>Lantheus Holdings, Inc. (NASDAQGM:LNTH)</v>
      </c>
      <c r="B1928" t="str">
        <v>AMN Healthcare Services, Inc. (NYSE:AMN)</v>
      </c>
      <c r="D1928" t="str">
        <v>Global Ship Lease, Inc. (NYSE:GSL)</v>
      </c>
    </row>
    <row r="1929" spans="1:4" x14ac:dyDescent="0.45">
      <c r="A1929" t="str">
        <v>Latham Group, Inc. (NASDAQGS:SWIM)</v>
      </c>
      <c r="B1929" t="str">
        <v>Amneal Pharmaceuticals, Inc. (NASDAQGS:AMRX)</v>
      </c>
      <c r="D1929" t="str">
        <v>GlobalFoundries Inc. (NASDAQGS:GFS)</v>
      </c>
    </row>
    <row r="1930" spans="1:4" x14ac:dyDescent="0.45">
      <c r="A1930" t="str">
        <v>LeMaitre Vascular, Inc. (NASDAQGM:LMAT)</v>
      </c>
      <c r="B1930" t="str">
        <v>Anika Therapeutics, Inc. (NASDAQGS:ANIK)</v>
      </c>
      <c r="D1930" t="str">
        <v>GMS Inc. (NYSE:GMS)</v>
      </c>
    </row>
    <row r="1931" spans="1:4" x14ac:dyDescent="0.45">
      <c r="A1931" t="str">
        <v>Lithia Motors, Inc. (NYSE:LAD)</v>
      </c>
      <c r="B1931" t="str">
        <v>Anterix Inc. (NASDAQCM:ATEX)</v>
      </c>
      <c r="D1931" t="str">
        <v>Golar LNG Limited (NASDAQGS:GLNG)</v>
      </c>
    </row>
    <row r="1932" spans="1:4" x14ac:dyDescent="0.45">
      <c r="A1932" t="str">
        <v>Loar Holdings Inc. (NYSE:LOAR)</v>
      </c>
      <c r="B1932" t="str">
        <v>Apogee Enterprises, Inc. (NASDAQGS:APOG)</v>
      </c>
      <c r="D1932" t="str">
        <v>GRAIL, Inc. (NASDAQGS:GRAL)</v>
      </c>
    </row>
    <row r="1933" spans="1:4" x14ac:dyDescent="0.45">
      <c r="A1933" t="str">
        <v>Logility Supply Chain Solutions, Inc. (NASDAQGS:LGTY)</v>
      </c>
      <c r="B1933" t="str">
        <v>Apollo Commercial Real Estate Finance, Inc. (NYSE:ARI)</v>
      </c>
      <c r="D1933" t="str">
        <v>Granite Ridge Resources, Inc. (NYSE:GRNT)</v>
      </c>
    </row>
    <row r="1934" spans="1:4" x14ac:dyDescent="0.45">
      <c r="A1934" t="str">
        <v>Loma Negra Compañía Industrial Argentina Sociedad Anónima (NYSE:LOMA)</v>
      </c>
      <c r="B1934" t="str">
        <v>Aramark (NYSE:ARMK)</v>
      </c>
      <c r="D1934" t="str">
        <v>Greystone Housing Impact Investors LP (NYSE:GHI)</v>
      </c>
    </row>
    <row r="1935" spans="1:4" x14ac:dyDescent="0.45">
      <c r="A1935" t="str">
        <v>LPL Financial Holdings Inc. (NASDAQGS:LPLA)</v>
      </c>
      <c r="B1935" t="str">
        <v>Arbor Realty Trust, Inc. (NYSE:ABR)</v>
      </c>
      <c r="D1935" t="str">
        <v>Guardian Pharmacy Services, Inc. (NYSE:GRDN)</v>
      </c>
    </row>
    <row r="1936" spans="1:4" x14ac:dyDescent="0.45">
      <c r="A1936" t="str">
        <v>LSI Industries Inc. (NASDAQGS:LYTS)</v>
      </c>
      <c r="B1936" t="str">
        <v>Arch Capital Group Ltd. (NASDAQGS:ACGL)</v>
      </c>
      <c r="D1936" t="str">
        <v>Hamilton Beach Brands Holding Company (NYSE:HBB)</v>
      </c>
    </row>
    <row r="1937" spans="1:4" x14ac:dyDescent="0.45">
      <c r="A1937" t="str">
        <v>LXP Industrial Trust (NYSE:LXP)</v>
      </c>
      <c r="B1937" t="str">
        <v>Archer-Daniels-Midland Company (NYSE:ADM)</v>
      </c>
      <c r="D1937" t="str">
        <v>Hawaiian Electric Industries, Inc. (NYSE:HE)</v>
      </c>
    </row>
    <row r="1938" spans="1:4" x14ac:dyDescent="0.45">
      <c r="A1938" t="str">
        <v>Macy's, Inc. (NYSE:M)</v>
      </c>
      <c r="B1938" t="str">
        <v>Ares Commercial Real Estate Corporation (NYSE:ACRE)</v>
      </c>
      <c r="D1938" t="str">
        <v>Health Catalyst, Inc. (NASDAQGS:HCAT)</v>
      </c>
    </row>
    <row r="1939" spans="1:4" x14ac:dyDescent="0.45">
      <c r="A1939" t="str">
        <v>Magnera Corporation (NYSE:MAGN)</v>
      </c>
      <c r="B1939" t="str">
        <v>Arista Networks, Inc. (NYSE:ANET)</v>
      </c>
      <c r="D1939" t="str">
        <v>Hello Group Inc. (NASDAQGS:MOMO)</v>
      </c>
    </row>
    <row r="1940" spans="1:4" x14ac:dyDescent="0.45">
      <c r="A1940" t="str">
        <v>Main Street Capital Corporation (NYSE:MAIN)</v>
      </c>
      <c r="B1940" t="str">
        <v>Arko Corp. (NASDAQCM:ARKO)</v>
      </c>
      <c r="D1940" t="str">
        <v>Hillenbrand, Inc. (NYSE:HI)</v>
      </c>
    </row>
    <row r="1941" spans="1:4" x14ac:dyDescent="0.45">
      <c r="A1941" t="str">
        <v>Mama's Creations, Inc. (NASDAQCM:MAMA)</v>
      </c>
      <c r="B1941" t="str">
        <v>Armada Hoffler Properties, Inc. (NYSE:AHH)</v>
      </c>
      <c r="D1941" t="str">
        <v>Hilltop Holdings Inc. (NYSE:HTH)</v>
      </c>
    </row>
    <row r="1942" spans="1:4" x14ac:dyDescent="0.45">
      <c r="A1942" t="str">
        <v>Marine Products Corporation (NYSE:MPX)</v>
      </c>
      <c r="B1942" t="str">
        <v>ArrowMark Financial Corp. (NASDAQGS:BANX)</v>
      </c>
      <c r="D1942" t="str">
        <v>Hippo Holdings Inc. (NYSE:HIPO)</v>
      </c>
    </row>
    <row r="1943" spans="1:4" x14ac:dyDescent="0.45">
      <c r="A1943" t="str">
        <v>MarineMax, Inc. (NYSE:HZO)</v>
      </c>
      <c r="B1943" t="str">
        <v>ASGN Incorporated (NYSE:ASGN)</v>
      </c>
      <c r="D1943" t="str">
        <v>Honeywell International Inc. (NASDAQGS:HON)</v>
      </c>
    </row>
    <row r="1944" spans="1:4" x14ac:dyDescent="0.45">
      <c r="A1944" t="str">
        <v>Marriott International, Inc. (NASDAQGS:MAR)</v>
      </c>
      <c r="B1944" t="str">
        <v>Aspen Technology, Inc. (NASDAQGS:AZPN)</v>
      </c>
      <c r="D1944" t="str">
        <v>Hope Bancorp, Inc. (NASDAQGS:HOPE)</v>
      </c>
    </row>
    <row r="1945" spans="1:4" x14ac:dyDescent="0.45">
      <c r="A1945" t="str">
        <v>Martin Marietta Materials, Inc. (NYSE:MLM)</v>
      </c>
      <c r="B1945" t="str">
        <v>Assembly Biosciences, Inc. (NASDAQGS:ASMB)</v>
      </c>
      <c r="D1945" t="str">
        <v>Horizon Technology Finance Corporation (NASDAQGS:HRZN)</v>
      </c>
    </row>
    <row r="1946" spans="1:4" x14ac:dyDescent="0.45">
      <c r="A1946" t="str">
        <v>Masimo Corporation (NASDAQGS:MASI)</v>
      </c>
      <c r="B1946" t="str">
        <v>AutoNation, Inc. (NYSE:AN)</v>
      </c>
      <c r="D1946" t="str">
        <v>Host Hotels &amp; Resorts, Inc. (NASDAQGS:HST)</v>
      </c>
    </row>
    <row r="1947" spans="1:4" x14ac:dyDescent="0.45">
      <c r="A1947" t="str">
        <v>Medallion Financial Corp. (NASDAQGS:MFIN)</v>
      </c>
      <c r="B1947" t="str">
        <v>Avantor, Inc. (NYSE:AVTR)</v>
      </c>
      <c r="D1947" t="str">
        <v>Houlihan Lokey, Inc. (NYSE:HLI)</v>
      </c>
    </row>
    <row r="1948" spans="1:4" x14ac:dyDescent="0.45">
      <c r="A1948" t="str">
        <v>Medifast, Inc. (NYSE:MED)</v>
      </c>
      <c r="B1948" t="str">
        <v>AvePoint, Inc. (NASDAQGS:AVPT)</v>
      </c>
      <c r="D1948" t="str">
        <v>Hudson Technologies, Inc. (NASDAQCM:HDSN)</v>
      </c>
    </row>
    <row r="1949" spans="1:4" x14ac:dyDescent="0.45">
      <c r="A1949" t="str">
        <v>Metallus Inc. (NYSE:MTUS)</v>
      </c>
      <c r="B1949" t="str">
        <v>Axcelis Technologies, Inc. (NASDAQGS:ACLS)</v>
      </c>
      <c r="D1949" t="str">
        <v>Icahn Enterprises L.P. (NASDAQGS:IEP)</v>
      </c>
    </row>
    <row r="1950" spans="1:4" x14ac:dyDescent="0.45">
      <c r="A1950" t="str">
        <v>Metropolitan Bank Holding Corp. (NYSE:MCB)</v>
      </c>
      <c r="B1950" t="str">
        <v>Azenta, Inc. (NASDAQGS:AZTA)</v>
      </c>
      <c r="D1950" t="str">
        <v>IMAX Corporation (NYSE:IMAX)</v>
      </c>
    </row>
    <row r="1951" spans="1:4" x14ac:dyDescent="0.45">
      <c r="A1951" t="str">
        <v>Microchip Technology Incorporated (NASDAQGS:MCHP)</v>
      </c>
      <c r="B1951" t="str">
        <v>Bank of Hawaii Corporation (NYSE:BOH)</v>
      </c>
      <c r="D1951" t="str">
        <v>Innospec Inc. (NASDAQGS:IOSP)</v>
      </c>
    </row>
    <row r="1952" spans="1:4" x14ac:dyDescent="0.45">
      <c r="A1952" t="str">
        <v>MidCap Financial Investment Corporation (NASDAQGS:MFIC)</v>
      </c>
      <c r="B1952" t="str">
        <v>Bank of Marin Bancorp (NASDAQCM:BMRC)</v>
      </c>
      <c r="D1952" t="str">
        <v>Innovative Eyewear, Inc. (NASDAQCM:LUCY)</v>
      </c>
    </row>
    <row r="1953" spans="1:4" x14ac:dyDescent="0.45">
      <c r="A1953" t="str">
        <v>MiMedx Group, Inc. (NASDAQCM:MDXG)</v>
      </c>
      <c r="B1953" t="str">
        <v>Barings Participation Investors (NYSE:MPV)</v>
      </c>
      <c r="D1953" t="str">
        <v>Innovative Industrial Properties, Inc. (NYSE:IIPR)</v>
      </c>
    </row>
    <row r="1954" spans="1:4" x14ac:dyDescent="0.45">
      <c r="A1954" t="str">
        <v>Mingteng International Corporation Inc. (NASDAQCM:MTEN)</v>
      </c>
      <c r="B1954" t="str">
        <v>Bath &amp; Body Works, Inc. (NYSE:BBWI)</v>
      </c>
      <c r="D1954" t="str">
        <v>Insmed Incorporated (NASDAQGS:INSM)</v>
      </c>
    </row>
    <row r="1955" spans="1:4" x14ac:dyDescent="0.45">
      <c r="A1955" t="str">
        <v>monday.com Ltd. (NASDAQGS:MNDY)</v>
      </c>
      <c r="B1955" t="str">
        <v>Bentley Systems, Incorporated (NASDAQGS:BSY)</v>
      </c>
      <c r="D1955" t="str">
        <v>International Bancshares Corporation (NASDAQGS:IBOC)</v>
      </c>
    </row>
    <row r="1956" spans="1:4" x14ac:dyDescent="0.45">
      <c r="A1956" t="str">
        <v>Mondelez International, Inc. (NASDAQGS:MDLZ)</v>
      </c>
      <c r="B1956" t="str">
        <v>Berry Global Group, Inc. (NYSE:BERY)</v>
      </c>
      <c r="D1956" t="str">
        <v>International Business Machines Corporation (NYSE:IBM)</v>
      </c>
    </row>
    <row r="1957" spans="1:4" x14ac:dyDescent="0.45">
      <c r="A1957" t="str">
        <v>Morgan Stanley (NYSE:MS)</v>
      </c>
      <c r="B1957" t="str">
        <v>BlackRock Debt Strategies Fund, Inc. (NYSE:DSU)</v>
      </c>
      <c r="D1957" t="str">
        <v>International Game Technology PLC (NYSE:IGT)</v>
      </c>
    </row>
    <row r="1958" spans="1:4" x14ac:dyDescent="0.45">
      <c r="A1958" t="str">
        <v>Morgan Stanley Emerging Markets Debt Fund, Inc. (NYSE:MSD)</v>
      </c>
      <c r="B1958" t="str">
        <v>BlackRock Enhanced Government Fund, Inc. (NYSE:EGF)</v>
      </c>
      <c r="D1958" t="str">
        <v>International Paper Company (NYSE:IP)</v>
      </c>
    </row>
    <row r="1959" spans="1:4" x14ac:dyDescent="0.45">
      <c r="A1959" t="str">
        <v>Morgan Stanley India Investment Fund, Inc. (NYSE:IIF)</v>
      </c>
      <c r="B1959" t="str">
        <v>BlackRock Enhanced International Dividend Trust (NYSE:BGY)</v>
      </c>
      <c r="D1959" t="str">
        <v>InvenTrust Properties Corp. (NYSE:IVT)</v>
      </c>
    </row>
    <row r="1960" spans="1:4" x14ac:dyDescent="0.45">
      <c r="A1960" t="str">
        <v>Movado Group, Inc. (NYSE:MOV)</v>
      </c>
      <c r="B1960" t="str">
        <v>BlackRock Income Trust, Inc. (NYSE:BKT)</v>
      </c>
      <c r="D1960" t="str">
        <v>Invesco Municipal Opportunity Trust (NYSE:VMO)</v>
      </c>
    </row>
    <row r="1961" spans="1:4" x14ac:dyDescent="0.45">
      <c r="A1961" t="str">
        <v>Mr. Cooper Group Inc. (NASDAQCM:COOP)</v>
      </c>
      <c r="B1961" t="str">
        <v>BlackRock MuniAssets Fund, Inc. (NYSE:MUA)</v>
      </c>
      <c r="D1961" t="str">
        <v>Invesco Municipal Trust (NYSE:VKQ)</v>
      </c>
    </row>
    <row r="1962" spans="1:4" x14ac:dyDescent="0.45">
      <c r="A1962" t="str">
        <v>MRC Global Inc. (NYSE:MRC)</v>
      </c>
      <c r="B1962" t="str">
        <v>Blackstone Mortgage Trust, Inc. (NYSE:BXMT)</v>
      </c>
      <c r="D1962" t="str">
        <v>Invesco Trust for Investment Grade Municipals (NYSE:VGM)</v>
      </c>
    </row>
    <row r="1963" spans="1:4" x14ac:dyDescent="0.45">
      <c r="A1963" t="str">
        <v>MSC Industrial Direct Co., Inc. (NYSE:MSM)</v>
      </c>
      <c r="B1963" t="str">
        <v>Bloomin' Brands, Inc. (NASDAQGS:BLMN)</v>
      </c>
      <c r="D1963" t="str">
        <v>Investors Title Company (NASDAQGS:ITIC)</v>
      </c>
    </row>
    <row r="1964" spans="1:4" x14ac:dyDescent="0.45">
      <c r="A1964" t="str">
        <v>Murphy Oil Corporation (NYSE:MUR)</v>
      </c>
      <c r="B1964" t="str">
        <v>Blue Owl Capital Corporation (NYSE:OBDC)</v>
      </c>
      <c r="D1964" t="str">
        <v>Invitation Homes Inc. (NYSE:INVH)</v>
      </c>
    </row>
    <row r="1965" spans="1:4" x14ac:dyDescent="0.45">
      <c r="A1965" t="str">
        <v>Murphy USA Inc. (NYSE:MUSA)</v>
      </c>
      <c r="B1965" t="str">
        <v>Blue Owl Capital Inc. (NYSE:OWL)</v>
      </c>
      <c r="D1965" t="str">
        <v>Ionis Pharmaceuticals, Inc. (NASDAQGS:IONS)</v>
      </c>
    </row>
    <row r="1966" spans="1:4" x14ac:dyDescent="0.45">
      <c r="A1966" t="str">
        <v>MV Oil Trust (NYSE:MVO)</v>
      </c>
      <c r="B1966" t="str">
        <v>BNY Mellon Strategic Municipals, Inc. (NYSE:LEO)</v>
      </c>
      <c r="D1966" t="str">
        <v>iRobot Corporation (NASDAQGS:IRBT)</v>
      </c>
    </row>
    <row r="1967" spans="1:4" x14ac:dyDescent="0.45">
      <c r="A1967" t="str">
        <v>MVB Financial Corp. (NASDAQCM:MVBF)</v>
      </c>
      <c r="B1967" t="str">
        <v>Boston Scientific Corporation (NYSE:BSX)</v>
      </c>
      <c r="D1967" t="str">
        <v>Iron Mountain Incorporated (NYSE:IRM)</v>
      </c>
    </row>
    <row r="1968" spans="1:4" x14ac:dyDescent="0.45">
      <c r="A1968" t="str">
        <v>Myers Industries, Inc. (NYSE:MYE)</v>
      </c>
      <c r="B1968" t="str">
        <v>Bread Financial Holdings, Inc. (NYSE:BFH)</v>
      </c>
      <c r="D1968" t="str">
        <v>Janus International Group, Inc. (NYSE:JBI)</v>
      </c>
    </row>
    <row r="1969" spans="1:4" x14ac:dyDescent="0.45">
      <c r="A1969" t="str">
        <v>MYR Group Inc. (NASDAQGS:MYRG)</v>
      </c>
      <c r="B1969" t="str">
        <v>BrightSpire Capital, Inc. (NYSE:BRSP)</v>
      </c>
      <c r="D1969" t="str">
        <v>Johnson Controls International plc (NYSE:JCI)</v>
      </c>
    </row>
    <row r="1970" spans="1:4" x14ac:dyDescent="0.45">
      <c r="A1970" t="str">
        <v>National Storage Affiliates Trust (NYSE:NSA)</v>
      </c>
      <c r="B1970" t="str">
        <v>Bristol-Myers Squibb Company (NYSE:BMY)</v>
      </c>
      <c r="D1970" t="str">
        <v>Johnson Outdoors Inc. (NASDAQGS:JOUT)</v>
      </c>
    </row>
    <row r="1971" spans="1:4" x14ac:dyDescent="0.45">
      <c r="A1971" t="str">
        <v>Natural Resource Partners L.P. (NYSE:NRP)</v>
      </c>
      <c r="B1971" t="str">
        <v>Broadstone Net Lease, Inc. (NYSE:BNL)</v>
      </c>
      <c r="D1971" t="str">
        <v>Kelly Services, Inc. (NASDAQGS:KELY.A)</v>
      </c>
    </row>
    <row r="1972" spans="1:4" x14ac:dyDescent="0.45">
      <c r="A1972" t="str">
        <v>New Fortress Energy Inc. (NASDAQGS:NFE)</v>
      </c>
      <c r="B1972" t="str">
        <v>Brookfield Infrastructure Corporation (NYSE:BIPC)</v>
      </c>
      <c r="D1972" t="str">
        <v>Keros Therapeutics, Inc. (NASDAQGM:KROS)</v>
      </c>
    </row>
    <row r="1973" spans="1:4" x14ac:dyDescent="0.45">
      <c r="A1973" t="str">
        <v>New Mountain Finance Corporation (NASDAQGS:NMFC)</v>
      </c>
      <c r="B1973" t="str">
        <v>Brookfield Infrastructure Partners L.P. (NYSE:BIP)</v>
      </c>
      <c r="D1973" t="str">
        <v>Kingsoft Cloud Holdings Limited (NASDAQGS:KC)</v>
      </c>
    </row>
    <row r="1974" spans="1:4" x14ac:dyDescent="0.45">
      <c r="A1974" t="str">
        <v>NiSource Inc. (NYSE:NI)</v>
      </c>
      <c r="B1974" t="str">
        <v>Bruker Corporation (NASDAQGS:BRKR)</v>
      </c>
      <c r="D1974" t="str">
        <v>Kingsway Financial Services Inc. (NYSE:KFS)</v>
      </c>
    </row>
    <row r="1975" spans="1:4" x14ac:dyDescent="0.45">
      <c r="A1975" t="str">
        <v>NNN REIT, Inc. (NYSE:NNN)</v>
      </c>
      <c r="B1975" t="str">
        <v>CACI International Inc (NYSE:CACI)</v>
      </c>
      <c r="D1975" t="str">
        <v>Kite Realty Group Trust (NYSE:KRG)</v>
      </c>
    </row>
    <row r="1976" spans="1:4" x14ac:dyDescent="0.45">
      <c r="A1976" t="str">
        <v>Noah Holdings Limited (NYSE:NOAH)</v>
      </c>
      <c r="B1976" t="str">
        <v>Cactus, Inc. (NYSE:WHD)</v>
      </c>
      <c r="D1976" t="str">
        <v>KKR Real Estate Finance Trust Inc. (NYSE:KREF)</v>
      </c>
    </row>
    <row r="1977" spans="1:4" x14ac:dyDescent="0.45">
      <c r="A1977" t="str">
        <v>Noble Corporation plc (NYSE:NE)</v>
      </c>
      <c r="B1977" t="str">
        <v>Cadre Holdings, Inc. (NYSE:CDRE)</v>
      </c>
      <c r="D1977" t="str">
        <v>KNOT Offshore Partners LP (NYSE:KNOP)</v>
      </c>
    </row>
    <row r="1978" spans="1:4" x14ac:dyDescent="0.45">
      <c r="A1978" t="str">
        <v>Nordson Corporation (NASDAQGS:NDSN)</v>
      </c>
      <c r="B1978" t="str">
        <v>Caesars Entertainment, Inc. (NASDAQGS:CZR)</v>
      </c>
      <c r="D1978" t="str">
        <v>Kohl's Corporation (NYSE:KSS)</v>
      </c>
    </row>
    <row r="1979" spans="1:4" x14ac:dyDescent="0.45">
      <c r="A1979" t="str">
        <v>Northwest Natural Holding Company (NYSE:NWN)</v>
      </c>
      <c r="B1979" t="str">
        <v>Calamos Strategic Total Return Fund (NASDAQGS:CSQ)</v>
      </c>
      <c r="D1979" t="str">
        <v>Kulicke and Soffa Industries, Inc. (NASDAQGS:KLIC)</v>
      </c>
    </row>
    <row r="1980" spans="1:4" x14ac:dyDescent="0.45">
      <c r="A1980" t="str">
        <v>Nucor Corporation (NYSE:NUE)</v>
      </c>
      <c r="B1980" t="str">
        <v>Caleres, Inc. (NYSE:CAL)</v>
      </c>
      <c r="D1980" t="str">
        <v>Lamb Weston Holdings, Inc. (NYSE:LW)</v>
      </c>
    </row>
    <row r="1981" spans="1:4" x14ac:dyDescent="0.45">
      <c r="A1981" t="str">
        <v>Nuveen AMT-Free Municipal Credit Income Fund (NYSE:NVG)</v>
      </c>
      <c r="B1981" t="str">
        <v>Camden Property Trust (NYSE:CPT)</v>
      </c>
      <c r="D1981" t="str">
        <v>Lancaster Colony Corporation (NASDAQGS:LANC)</v>
      </c>
    </row>
    <row r="1982" spans="1:4" x14ac:dyDescent="0.45">
      <c r="A1982" t="str">
        <v>Nuveen AMT-Free Quality Municipal Income Fund (NYSE:NEA)</v>
      </c>
      <c r="B1982" t="str">
        <v>Camping World Holdings, Inc. (NYSE:CWH)</v>
      </c>
      <c r="D1982" t="str">
        <v>LandBridge Company LLC (NYSE:LB)</v>
      </c>
    </row>
    <row r="1983" spans="1:4" x14ac:dyDescent="0.45">
      <c r="A1983" t="str">
        <v>Nuveen California Municipal Value Fund (NYSE:NCA)</v>
      </c>
      <c r="B1983" t="str">
        <v>Catalent, Inc. (NYSE:CTLT)</v>
      </c>
      <c r="D1983" t="str">
        <v>Lantheus Holdings, Inc. (NASDAQGM:LNTH)</v>
      </c>
    </row>
    <row r="1984" spans="1:4" x14ac:dyDescent="0.45">
      <c r="A1984" t="str">
        <v>Nuveen Churchill Direct Lending Corp. (NYSE:NCDL)</v>
      </c>
      <c r="B1984" t="str">
        <v>CECO Environmental Corp. (NASDAQGS:CECO)</v>
      </c>
      <c r="D1984" t="str">
        <v>Latham Group, Inc. (NASDAQGS:SWIM)</v>
      </c>
    </row>
    <row r="1985" spans="1:4" x14ac:dyDescent="0.45">
      <c r="A1985" t="str">
        <v>Nuveen Massachusetts Quality Municipal Income Fund (NYSE:NMT)</v>
      </c>
      <c r="B1985" t="str">
        <v>Celanese Corporation (NYSE:CE)</v>
      </c>
      <c r="D1985" t="str">
        <v>Lee Enterprises, Incorporated (NASDAQGS:LEE)</v>
      </c>
    </row>
    <row r="1986" spans="1:4" x14ac:dyDescent="0.45">
      <c r="A1986" t="str">
        <v>Nuveen Municipal Credit Income Fund (NYSE:NZF)</v>
      </c>
      <c r="B1986" t="str">
        <v>Cellebrite DI Ltd. (NASDAQGS:CLBT)</v>
      </c>
      <c r="D1986" t="str">
        <v>Legend Biotech Corporation (NASDAQGS:LEGN)</v>
      </c>
    </row>
    <row r="1987" spans="1:4" x14ac:dyDescent="0.45">
      <c r="A1987" t="str">
        <v>Nuveen Municipal Value Fund, Inc. (NYSE:NUV)</v>
      </c>
      <c r="B1987" t="str">
        <v>Centerspace (NYSE:CSR)</v>
      </c>
      <c r="D1987" t="str">
        <v>Lifecore Biomedical, Inc. (NASDAQGS:LFCR)</v>
      </c>
    </row>
    <row r="1988" spans="1:4" x14ac:dyDescent="0.45">
      <c r="A1988" t="str">
        <v>Nuveen New York Select Tax-Free Income Portfolio (NYSE:NXN)</v>
      </c>
      <c r="B1988" t="str">
        <v>Central Garden &amp; Pet Company (NASDAQGS:CENT)</v>
      </c>
      <c r="D1988" t="str">
        <v>Lifetime Brands, Inc. (NASDAQGS:LCUT)</v>
      </c>
    </row>
    <row r="1989" spans="1:4" x14ac:dyDescent="0.45">
      <c r="A1989" t="str">
        <v>Nuveen Preferred &amp; Income Opportunities Fund (NYSE:JPC)</v>
      </c>
      <c r="B1989" t="str">
        <v>Central Plains Bancshares, Inc. (NASDAQCM:CPBI)</v>
      </c>
      <c r="D1989" t="str">
        <v>Lionsgate Studios Corp. (NASDAQGS:LION)</v>
      </c>
    </row>
    <row r="1990" spans="1:4" x14ac:dyDescent="0.45">
      <c r="A1990" t="str">
        <v>Nuveen Select Maturities Municipal Fund (NYSE:NIM)</v>
      </c>
      <c r="B1990" t="str">
        <v>Centuri Holdings, Inc. (NYSE:CTRI)</v>
      </c>
      <c r="D1990" t="str">
        <v>Liquidia Corporation (NASDAQCM:LQDA)</v>
      </c>
    </row>
    <row r="1991" spans="1:4" x14ac:dyDescent="0.45">
      <c r="A1991" t="str">
        <v>Nuveen Select Tax-Free Income Portfolio (NYSE:NXP)</v>
      </c>
      <c r="B1991" t="str">
        <v>CFSB Bancorp, Inc. (NASDAQCM:CFSB)</v>
      </c>
      <c r="D1991" t="str">
        <v>Loar Holdings Inc. (NYSE:LOAR)</v>
      </c>
    </row>
    <row r="1992" spans="1:4" x14ac:dyDescent="0.45">
      <c r="A1992" t="str">
        <v>nVent Electric plc (NYSE:NVT)</v>
      </c>
      <c r="B1992" t="str">
        <v>Chemung Financial Corporation (NASDAQGS:CHMG)</v>
      </c>
      <c r="D1992" t="str">
        <v>Locafy Limited (NASDAQCM:LCFY)</v>
      </c>
    </row>
    <row r="1993" spans="1:4" x14ac:dyDescent="0.45">
      <c r="A1993" t="str">
        <v>Occidental Petroleum Corporation (NYSE:OXY)</v>
      </c>
      <c r="B1993" t="str">
        <v>Cheniere Energy Partners, L.P. (NYSE:CQP)</v>
      </c>
      <c r="D1993" t="str">
        <v>Lumentum Holdings Inc. (NASDAQGS:LITE)</v>
      </c>
    </row>
    <row r="1994" spans="1:4" x14ac:dyDescent="0.45">
      <c r="A1994" t="str">
        <v>OGE Energy Corp. (NYSE:OGE)</v>
      </c>
      <c r="B1994" t="str">
        <v>Chimera Investment Corporation (NYSE:CIM)</v>
      </c>
      <c r="D1994" t="str">
        <v>LXP Industrial Trust (NYSE:LXP)</v>
      </c>
    </row>
    <row r="1995" spans="1:4" x14ac:dyDescent="0.45">
      <c r="A1995" t="str">
        <v>Old National Bancorp (NASDAQGS:ONB)</v>
      </c>
      <c r="B1995" t="str">
        <v>Cisco Systems, Inc. (NASDAQGS:CSCO)</v>
      </c>
      <c r="D1995" t="str">
        <v>Macy's, Inc. (NYSE:M)</v>
      </c>
    </row>
    <row r="1996" spans="1:4" x14ac:dyDescent="0.45">
      <c r="A1996" t="str">
        <v>Olympic Steel, Inc. (NASDAQGS:ZEUS)</v>
      </c>
      <c r="B1996" t="str">
        <v>Claros Mortgage Trust, Inc. (NYSE:CMTG)</v>
      </c>
      <c r="D1996" t="str">
        <v>Magnera Corporation (NYSE:MAGN)</v>
      </c>
    </row>
    <row r="1997" spans="1:4" x14ac:dyDescent="0.45">
      <c r="A1997" t="str">
        <v>On Holding AG (NYSE:ONON)</v>
      </c>
      <c r="B1997" t="str">
        <v>Clearfield, Inc. (NASDAQGM:CLFD)</v>
      </c>
      <c r="D1997" t="str">
        <v>Malibu Boats, Inc. (NASDAQGM:MBUU)</v>
      </c>
    </row>
    <row r="1998" spans="1:4" x14ac:dyDescent="0.45">
      <c r="A1998" t="str">
        <v>OneMain Holdings, Inc. (NYSE:OMF)</v>
      </c>
      <c r="B1998" t="str">
        <v>CNA Financial Corporation (NYSE:CNA)</v>
      </c>
      <c r="D1998" t="str">
        <v>Mama's Creations, Inc. (NASDAQCM:MAMA)</v>
      </c>
    </row>
    <row r="1999" spans="1:4" x14ac:dyDescent="0.45">
      <c r="A1999" t="str">
        <v>Onity Group Inc. (NYSE:ONIT)</v>
      </c>
      <c r="B1999" t="str">
        <v>Coda Octopus Group, Inc. (NASDAQCM:CODA)</v>
      </c>
      <c r="D1999" t="str">
        <v>Marcus &amp; Millichap, Inc. (NYSE:MMI)</v>
      </c>
    </row>
    <row r="2000" spans="1:4" x14ac:dyDescent="0.45">
      <c r="A2000" t="str">
        <v>Open Lending Corporation (NASDAQGM:LPRO)</v>
      </c>
      <c r="B2000" t="str">
        <v>Cohen &amp; Steers REIT and Preferred Income Fund, Inc. (NYSE:RNP)</v>
      </c>
      <c r="D2000" t="str">
        <v>Marine Products Corporation (NYSE:MPX)</v>
      </c>
    </row>
    <row r="2001" spans="1:4" x14ac:dyDescent="0.45">
      <c r="A2001" t="str">
        <v>Optex Systems Holdings, Inc (NASDAQCM:OPXS)</v>
      </c>
      <c r="B2001" t="str">
        <v>Columbia Sportswear Company (NASDAQGS:COLM)</v>
      </c>
      <c r="D2001" t="str">
        <v>Marriott International, Inc. (NASDAQGS:MAR)</v>
      </c>
    </row>
    <row r="2002" spans="1:4" x14ac:dyDescent="0.45">
      <c r="A2002" t="str">
        <v>Orange County Bancorp, Inc. (NASDAQCM:OBT)</v>
      </c>
      <c r="B2002" t="str">
        <v>ConnectOne Bancorp, Inc. (NASDAQGS:CNOB)</v>
      </c>
      <c r="D2002" t="str">
        <v>Masimo Corporation (NASDAQGS:MASI)</v>
      </c>
    </row>
    <row r="2003" spans="1:4" x14ac:dyDescent="0.45">
      <c r="A2003" t="str">
        <v>Ormat Technologies, Inc. (NYSE:ORA)</v>
      </c>
      <c r="B2003" t="str">
        <v>CONSOL Energy Inc. (NYSE:CEIX)</v>
      </c>
      <c r="D2003" t="str">
        <v>Matthews International Corporation (NASDAQGS:MATW)</v>
      </c>
    </row>
    <row r="2004" spans="1:4" x14ac:dyDescent="0.45">
      <c r="A2004" t="str">
        <v>Otter Tail Corporation (NASDAQGS:OTTR)</v>
      </c>
      <c r="B2004" t="str">
        <v>Constellium SE (NYSE:CSTM)</v>
      </c>
      <c r="D2004" t="str">
        <v>Medallion Financial Corp. (NASDAQGS:MFIN)</v>
      </c>
    </row>
    <row r="2005" spans="1:4" x14ac:dyDescent="0.45">
      <c r="A2005" t="str">
        <v>Oxford Industries, Inc. (NYSE:OXM)</v>
      </c>
      <c r="B2005" t="str">
        <v>Consumer Portfolio Services, Inc. (NASDAQGM:CPSS)</v>
      </c>
      <c r="D2005" t="str">
        <v>Medifast, Inc. (NYSE:MED)</v>
      </c>
    </row>
    <row r="2006" spans="1:4" x14ac:dyDescent="0.45">
      <c r="A2006" t="str">
        <v>Pacific Premier Bancorp, Inc. (NASDAQGS:PPBI)</v>
      </c>
      <c r="B2006" t="str">
        <v>Copa Holdings, S.A. (NYSE:CPA)</v>
      </c>
      <c r="D2006" t="str">
        <v>MeridianLink, Inc. (NYSE:MLNK)</v>
      </c>
    </row>
    <row r="2007" spans="1:4" x14ac:dyDescent="0.45">
      <c r="A2007" t="str">
        <v>PagSeguro Digital Ltd. (NYSE:PAGS)</v>
      </c>
      <c r="B2007" t="str">
        <v>Core Scientific, Inc. (NASDAQGS:CORZ)</v>
      </c>
      <c r="D2007" t="str">
        <v>Metallus Inc. (NYSE:MTUS)</v>
      </c>
    </row>
    <row r="2008" spans="1:4" x14ac:dyDescent="0.45">
      <c r="A2008" t="str">
        <v>Palomar Holdings, Inc. (NASDAQGS:PLMR)</v>
      </c>
      <c r="B2008" t="str">
        <v>Corpay, Inc. (NYSE:CPAY)</v>
      </c>
      <c r="D2008" t="str">
        <v>Microchip Technology Incorporated (NASDAQGS:MCHP)</v>
      </c>
    </row>
    <row r="2009" spans="1:4" x14ac:dyDescent="0.45">
      <c r="A2009" t="str">
        <v>Par Pacific Holdings, Inc. (NYSE:PARR)</v>
      </c>
      <c r="B2009" t="str">
        <v>Corporación América Airports S.A. (NYSE:CAAP)</v>
      </c>
      <c r="D2009" t="str">
        <v>MidWestOne Financial Group, Inc. (NASDAQGS:MOFG)</v>
      </c>
    </row>
    <row r="2010" spans="1:4" x14ac:dyDescent="0.45">
      <c r="A2010" t="str">
        <v>Pathward Financial, Inc. (NASDAQGS:CASH)</v>
      </c>
      <c r="B2010" t="str">
        <v>CRA International, Inc. (NASDAQGS:CRAI)</v>
      </c>
      <c r="D2010" t="str">
        <v>Mind Medicine (MindMed) Inc. (NASDAQGS:MNMD)</v>
      </c>
    </row>
    <row r="2011" spans="1:4" x14ac:dyDescent="0.45">
      <c r="A2011" t="str">
        <v>Patrick Industries, Inc. (NASDAQGS:PATK)</v>
      </c>
      <c r="B2011" t="str">
        <v>Cracker Barrel Old Country Store, Inc. (NASDAQGS:CBRL)</v>
      </c>
      <c r="D2011" t="str">
        <v>Mingteng International Corporation Inc. (NASDAQCM:MTEN)</v>
      </c>
    </row>
    <row r="2012" spans="1:4" x14ac:dyDescent="0.45">
      <c r="A2012" t="str">
        <v>Patterson Companies, Inc. (NASDAQGS:PDCO)</v>
      </c>
      <c r="B2012" t="str">
        <v>Credicorp Ltd. (NYSE:BAP)</v>
      </c>
      <c r="D2012" t="str">
        <v>monday.com Ltd. (NASDAQGS:MNDY)</v>
      </c>
    </row>
    <row r="2013" spans="1:4" x14ac:dyDescent="0.45">
      <c r="A2013" t="str">
        <v>PCM Fund Inc. (NYSE:PCM)</v>
      </c>
      <c r="B2013" t="str">
        <v>Credit Acceptance Corporation (NASDAQGS:CACC)</v>
      </c>
      <c r="D2013" t="str">
        <v>Mondelez International, Inc. (NASDAQGS:MDLZ)</v>
      </c>
    </row>
    <row r="2014" spans="1:4" x14ac:dyDescent="0.45">
      <c r="A2014" t="str">
        <v>Pearl Holdings Acquisition Corp (NASDAQGM:PRLH)</v>
      </c>
      <c r="B2014" t="str">
        <v>CrossAmerica Partners LP (NYSE:CAPL)</v>
      </c>
      <c r="D2014" t="str">
        <v>Monte Rosa Therapeutics, Inc. (NASDAQGS:GLUE)</v>
      </c>
    </row>
    <row r="2015" spans="1:4" x14ac:dyDescent="0.45">
      <c r="A2015" t="str">
        <v>Pegasystems Inc. (NASDAQGS:PEGA)</v>
      </c>
      <c r="B2015" t="str">
        <v>CrowdStrike Holdings, Inc. (NASDAQGS:CRWD)</v>
      </c>
      <c r="D2015" t="str">
        <v>Montrose Environmental Group, Inc. (NYSE:MEG)</v>
      </c>
    </row>
    <row r="2016" spans="1:4" x14ac:dyDescent="0.45">
      <c r="A2016" t="str">
        <v>PennantPark Investment Corporation (NYSE:PNNT)</v>
      </c>
      <c r="B2016" t="str">
        <v>Curbline Properties Corp. (NYSE:CURB)</v>
      </c>
      <c r="D2016" t="str">
        <v>Motorcar Parts of America, Inc. (NASDAQGS:MPAA)</v>
      </c>
    </row>
    <row r="2017" spans="1:4" x14ac:dyDescent="0.45">
      <c r="A2017" t="str">
        <v>Peoples Financial Services Corp. (NASDAQGS:PFIS)</v>
      </c>
      <c r="B2017" t="str">
        <v>CVS Health Corporation (NYSE:CVS)</v>
      </c>
      <c r="D2017" t="str">
        <v>Movado Group, Inc. (NYSE:MOV)</v>
      </c>
    </row>
    <row r="2018" spans="1:4" x14ac:dyDescent="0.45">
      <c r="A2018" t="str">
        <v>Perdoceo Education Corporation (NASDAQGS:PRDO)</v>
      </c>
      <c r="B2018" t="str">
        <v>Dana Incorporated (NYSE:DAN)</v>
      </c>
      <c r="D2018" t="str">
        <v>MP Materials Corp. (NYSE:MP)</v>
      </c>
    </row>
    <row r="2019" spans="1:4" x14ac:dyDescent="0.45">
      <c r="A2019" t="str">
        <v>Performance Food Group Company (NYSE:PFGC)</v>
      </c>
      <c r="B2019" t="str">
        <v>Danaos Corporation (NYSE:DAC)</v>
      </c>
      <c r="D2019" t="str">
        <v>MRC Global Inc. (NYSE:MRC)</v>
      </c>
    </row>
    <row r="2020" spans="1:4" x14ac:dyDescent="0.45">
      <c r="A2020" t="str">
        <v>Phillips Edison &amp; Company, Inc. (NASDAQGS:PECO)</v>
      </c>
      <c r="B2020" t="str">
        <v>Darden Restaurants, Inc. (NYSE:DRI)</v>
      </c>
      <c r="D2020" t="str">
        <v>MSC Industrial Direct Co., Inc. (NYSE:MSM)</v>
      </c>
    </row>
    <row r="2021" spans="1:4" x14ac:dyDescent="0.45">
      <c r="A2021" t="str">
        <v>Photronics, Inc. (NASDAQGS:PLAB)</v>
      </c>
      <c r="B2021" t="str">
        <v>Darling Ingredients Inc. (NYSE:DAR)</v>
      </c>
      <c r="D2021" t="str">
        <v>Murphy Oil Corporation (NYSE:MUR)</v>
      </c>
    </row>
    <row r="2022" spans="1:4" x14ac:dyDescent="0.45">
      <c r="A2022" t="str">
        <v>PIMCO Income Strategy Fund II (NYSE:PFN)</v>
      </c>
      <c r="B2022" t="str">
        <v>Delek Logistics Partners, LP (NYSE:DKL)</v>
      </c>
      <c r="D2022" t="str">
        <v>Murphy USA Inc. (NYSE:MUSA)</v>
      </c>
    </row>
    <row r="2023" spans="1:4" x14ac:dyDescent="0.45">
      <c r="A2023" t="str">
        <v>PIMCO New York Municipal Income Fund II (NYSE:PNI)</v>
      </c>
      <c r="B2023" t="str">
        <v>Delek US Holdings, Inc. (NYSE:DK)</v>
      </c>
      <c r="D2023" t="str">
        <v>MVB Financial Corp. (NASDAQCM:MVBF)</v>
      </c>
    </row>
    <row r="2024" spans="1:4" x14ac:dyDescent="0.45">
      <c r="A2024" t="str">
        <v>Pioneer Floating Rate Fund, Inc. (NYSE:PHD)</v>
      </c>
      <c r="B2024" t="str">
        <v>DENTSPLY SIRONA Inc. (NASDAQGS:XRAY)</v>
      </c>
      <c r="D2024" t="str">
        <v>Myers Industries, Inc. (NYSE:MYE)</v>
      </c>
    </row>
    <row r="2025" spans="1:4" x14ac:dyDescent="0.45">
      <c r="A2025" t="str">
        <v>Pioneer Municipal High Income Advantage Fund, Inc. (NYSE:MAV)</v>
      </c>
      <c r="B2025" t="str">
        <v>Devon Energy Corporation (NYSE:DVN)</v>
      </c>
      <c r="D2025" t="str">
        <v>MYR Group Inc. (NASDAQGS:MYRG)</v>
      </c>
    </row>
    <row r="2026" spans="1:4" x14ac:dyDescent="0.45">
      <c r="A2026" t="str">
        <v>PJT Partners Inc. (NYSE:PJT)</v>
      </c>
      <c r="B2026" t="str">
        <v>Diamond Hill Investment Group, Inc. (NASDAQGS:DHIL)</v>
      </c>
      <c r="D2026" t="str">
        <v>Myriad Genetics, Inc. (NASDAQGS:MYGN)</v>
      </c>
    </row>
    <row r="2027" spans="1:4" x14ac:dyDescent="0.45">
      <c r="A2027" t="str">
        <v>Polaris Inc. (NYSE:PII)</v>
      </c>
      <c r="B2027" t="str">
        <v>Diamondback Energy, Inc. (NASDAQGS:FANG)</v>
      </c>
      <c r="D2027" t="str">
        <v>MYT Netherlands Parent B.V. (NYSE:MYTE)</v>
      </c>
    </row>
    <row r="2028" spans="1:4" x14ac:dyDescent="0.45">
      <c r="A2028" t="str">
        <v>Postal Realty Trust, Inc. (NYSE:PSTL)</v>
      </c>
      <c r="B2028" t="str">
        <v>DICK'S Sporting Goods, Inc. (NYSE:DKS)</v>
      </c>
      <c r="D2028" t="str">
        <v>Nano-X Imaging Ltd. (NASDAQGM:NNOX)</v>
      </c>
    </row>
    <row r="2029" spans="1:4" x14ac:dyDescent="0.45">
      <c r="A2029" t="str">
        <v>Power Integrations, Inc. (NASDAQGS:POWI)</v>
      </c>
      <c r="B2029" t="str">
        <v>Diodes Incorporated (NASDAQGS:DIOD)</v>
      </c>
      <c r="D2029" t="str">
        <v>National Storage Affiliates Trust (NYSE:NSA)</v>
      </c>
    </row>
    <row r="2030" spans="1:4" x14ac:dyDescent="0.45">
      <c r="A2030" t="str">
        <v>PPL Corporation (NYSE:PPL)</v>
      </c>
      <c r="B2030" t="str">
        <v>DMC Global Inc. (NASDAQGS:BOOM)</v>
      </c>
      <c r="D2030" t="str">
        <v>Natural Resource Partners L.P. (NYSE:NRP)</v>
      </c>
    </row>
    <row r="2031" spans="1:4" x14ac:dyDescent="0.45">
      <c r="A2031" t="str">
        <v>Preferred Bank (NASDAQGS:PFBC)</v>
      </c>
      <c r="B2031" t="str">
        <v>Dole plc (NYSE:DOLE)</v>
      </c>
      <c r="D2031" t="str">
        <v>NeueHealth, Inc. (NYSE:NEUE)</v>
      </c>
    </row>
    <row r="2032" spans="1:4" x14ac:dyDescent="0.45">
      <c r="A2032" t="str">
        <v>Premier Financial Corp. (NASDAQGS:PFC)</v>
      </c>
      <c r="B2032" t="str">
        <v>Dorchester Minerals, L.P. (NASDAQGS:DMLP)</v>
      </c>
      <c r="D2032" t="str">
        <v>New Fortress Energy Inc. (NASDAQGS:NFE)</v>
      </c>
    </row>
    <row r="2033" spans="1:4" x14ac:dyDescent="0.45">
      <c r="A2033" t="str">
        <v>Privia Health Group, Inc. (NASDAQGS:PRVA)</v>
      </c>
      <c r="B2033" t="str">
        <v>Duke Energy Corporation (NYSE:DUK)</v>
      </c>
      <c r="D2033" t="str">
        <v>NexPoint Diversified Real Estate Trust (NYSE:NXDT)</v>
      </c>
    </row>
    <row r="2034" spans="1:4" x14ac:dyDescent="0.45">
      <c r="A2034" t="str">
        <v>ProAssurance Corporation (NYSE:PRA)</v>
      </c>
      <c r="B2034" t="str">
        <v>DWS Municipal Income Trust (NYSE:KTF)</v>
      </c>
      <c r="D2034" t="str">
        <v>NextNav Inc. (NASDAQCM:NN)</v>
      </c>
    </row>
    <row r="2035" spans="1:4" x14ac:dyDescent="0.45">
      <c r="A2035" t="str">
        <v>Progress Software Corporation (NASDAQGS:PRGS)</v>
      </c>
      <c r="B2035" t="str">
        <v>Dynex Capital, Inc. (NYSE:DX)</v>
      </c>
      <c r="D2035" t="str">
        <v>NiSource Inc. (NYSE:NI)</v>
      </c>
    </row>
    <row r="2036" spans="1:4" x14ac:dyDescent="0.45">
      <c r="A2036" t="str">
        <v>Proto Labs, Inc. (NYSE:PRLB)</v>
      </c>
      <c r="B2036" t="str">
        <v>East West Bancorp, Inc. (NASDAQGS:EWBC)</v>
      </c>
      <c r="D2036" t="str">
        <v>NNN REIT, Inc. (NYSE:NNN)</v>
      </c>
    </row>
    <row r="2037" spans="1:4" x14ac:dyDescent="0.45">
      <c r="A2037" t="str">
        <v>Pure Cycle Corporation (NASDAQCM:PCYO)</v>
      </c>
      <c r="B2037" t="str">
        <v>Easterly Government Properties, Inc. (NYSE:DEA)</v>
      </c>
      <c r="D2037" t="str">
        <v>Noble Corporation plc (NYSE:NE)</v>
      </c>
    </row>
    <row r="2038" spans="1:4" x14ac:dyDescent="0.45">
      <c r="A2038" t="str">
        <v>Qualys, Inc. (NASDAQGS:QLYS)</v>
      </c>
      <c r="B2038" t="str">
        <v>EchoStar Corporation (NASDAQGS:SATS)</v>
      </c>
      <c r="D2038" t="str">
        <v>Nordson Corporation (NASDAQGS:NDSN)</v>
      </c>
    </row>
    <row r="2039" spans="1:4" x14ac:dyDescent="0.45">
      <c r="A2039" t="str">
        <v>Quest Diagnostics Incorporated (NYSE:DGX)</v>
      </c>
      <c r="B2039" t="str">
        <v>Ecovyst Inc. (NYSE:ECVT)</v>
      </c>
      <c r="D2039" t="str">
        <v>Northwest Natural Holding Company (NYSE:NWN)</v>
      </c>
    </row>
    <row r="2040" spans="1:4" x14ac:dyDescent="0.45">
      <c r="A2040" t="str">
        <v>Ramaco Resources, Inc. (NASDAQGS:METC)</v>
      </c>
      <c r="B2040" t="str">
        <v>Embecta Corp. (NASDAQGS:EMBC)</v>
      </c>
      <c r="D2040" t="str">
        <v>Nucor Corporation (NYSE:NUE)</v>
      </c>
    </row>
    <row r="2041" spans="1:4" x14ac:dyDescent="0.45">
      <c r="A2041" t="str">
        <v>Red Violet, Inc. (NASDAQCM:RDVT)</v>
      </c>
      <c r="B2041" t="str">
        <v>Endeavor Group Holdings, Inc. (NYSE:EDR)</v>
      </c>
      <c r="D2041" t="str">
        <v>Nuveen Virginia Quality Municipal Income Fund (NYSE:NPV)</v>
      </c>
    </row>
    <row r="2042" spans="1:4" x14ac:dyDescent="0.45">
      <c r="A2042" t="str">
        <v>Regis Corporation (NASDAQGM:RGS)</v>
      </c>
      <c r="B2042" t="str">
        <v>Energy Recovery, Inc. (NASDAQGS:ERII)</v>
      </c>
      <c r="D2042" t="str">
        <v>nVent Electric plc (NYSE:NVT)</v>
      </c>
    </row>
    <row r="2043" spans="1:4" x14ac:dyDescent="0.45">
      <c r="A2043" t="str">
        <v>Restaurant Brands International Inc. (NYSE:QSR)</v>
      </c>
      <c r="B2043" t="str">
        <v>Energy Services of America Corporation (NASDAQCM:ESOA)</v>
      </c>
      <c r="D2043" t="str">
        <v>Occidental Petroleum Corporation (NYSE:OXY)</v>
      </c>
    </row>
    <row r="2044" spans="1:4" x14ac:dyDescent="0.45">
      <c r="A2044" t="str">
        <v>RGC Resources, Inc. (NASDAQGM:RGCO)</v>
      </c>
      <c r="B2044" t="str">
        <v>Energy Transfer LP (NYSE:ET)</v>
      </c>
      <c r="D2044" t="str">
        <v>OGE Energy Corp. (NYSE:OGE)</v>
      </c>
    </row>
    <row r="2045" spans="1:4" x14ac:dyDescent="0.45">
      <c r="A2045" t="str">
        <v>RH (NYSE:RH)</v>
      </c>
      <c r="B2045" t="str">
        <v>Enfusion, Inc. (NYSE:ENFN)</v>
      </c>
      <c r="D2045" t="str">
        <v>Olympic Steel, Inc. (NASDAQGS:ZEUS)</v>
      </c>
    </row>
    <row r="2046" spans="1:4" x14ac:dyDescent="0.45">
      <c r="A2046" t="str">
        <v>Robert Half Inc. (NYSE:RHI)</v>
      </c>
      <c r="B2046" t="str">
        <v>Enhabit, Inc. (NYSE:EHAB)</v>
      </c>
      <c r="D2046" t="str">
        <v>Omnicell, Inc. (NASDAQGS:OMCL)</v>
      </c>
    </row>
    <row r="2047" spans="1:4" x14ac:dyDescent="0.45">
      <c r="A2047" t="str">
        <v>Rocky Brands, Inc. (NASDAQGS:RCKY)</v>
      </c>
      <c r="B2047" t="str">
        <v>Entergy Corporation (NYSE:ETR)</v>
      </c>
      <c r="D2047" t="str">
        <v>On Holding AG (NYSE:ONON)</v>
      </c>
    </row>
    <row r="2048" spans="1:4" x14ac:dyDescent="0.45">
      <c r="A2048" t="str">
        <v>Roivant Sciences Ltd. (NASDAQGS:ROIV)</v>
      </c>
      <c r="B2048" t="str">
        <v>Envista Holdings Corporation (NYSE:NVST)</v>
      </c>
      <c r="D2048" t="str">
        <v>OneMain Holdings, Inc. (NYSE:OMF)</v>
      </c>
    </row>
    <row r="2049" spans="1:4" x14ac:dyDescent="0.45">
      <c r="A2049" t="str">
        <v>Ryerson Holding Corporation (NYSE:RYI)</v>
      </c>
      <c r="B2049" t="str">
        <v>Equity Commonwealth (NYSE:EQC)</v>
      </c>
      <c r="D2049" t="str">
        <v>Ooma, Inc. (NYSE:OOMA)</v>
      </c>
    </row>
    <row r="2050" spans="1:4" x14ac:dyDescent="0.45">
      <c r="A2050" t="str">
        <v>Saba Capital Income &amp; Opportunities Fund (NYSE:BRW)</v>
      </c>
      <c r="B2050" t="str">
        <v>Essent Group Ltd. (NYSE:ESNT)</v>
      </c>
      <c r="D2050" t="str">
        <v>Open Lending Corporation (NASDAQGM:LPRO)</v>
      </c>
    </row>
    <row r="2051" spans="1:4" x14ac:dyDescent="0.45">
      <c r="A2051" t="str">
        <v>Sabine Royalty Trust (NYSE:SBR)</v>
      </c>
      <c r="B2051" t="str">
        <v>Essential Properties Realty Trust, Inc. (NYSE:EPRT)</v>
      </c>
      <c r="D2051" t="str">
        <v>Orange County Bancorp, Inc. (NASDAQCM:OBT)</v>
      </c>
    </row>
    <row r="2052" spans="1:4" x14ac:dyDescent="0.45">
      <c r="A2052" t="str">
        <v>Saga Communications, Inc. (NASDAQGM:SGA)</v>
      </c>
      <c r="B2052" t="str">
        <v>Essential Utilities, Inc. (NYSE:WTRG)</v>
      </c>
      <c r="D2052" t="str">
        <v>Orchestra BioMed Holdings, Inc. (NASDAQGM:OBIO)</v>
      </c>
    </row>
    <row r="2053" spans="1:4" x14ac:dyDescent="0.45">
      <c r="A2053" t="str">
        <v>SandRidge Energy, Inc. (NYSE:SD)</v>
      </c>
      <c r="B2053" t="str">
        <v>Ethan Allen Interiors Inc. (NYSE:ETD)</v>
      </c>
      <c r="D2053" t="str">
        <v>Ormat Technologies, Inc. (NYSE:ORA)</v>
      </c>
    </row>
    <row r="2054" spans="1:4" x14ac:dyDescent="0.45">
      <c r="A2054" t="str">
        <v>Sandy Spring Bancorp, Inc. (NASDAQGS:SASR)</v>
      </c>
      <c r="B2054" t="str">
        <v>Euroseas Ltd. (NASDAQCM:ESEA)</v>
      </c>
      <c r="D2054" t="str">
        <v>Otter Tail Corporation (NASDAQGS:OTTR)</v>
      </c>
    </row>
    <row r="2055" spans="1:4" x14ac:dyDescent="0.45">
      <c r="A2055" t="str">
        <v>Scienture Holdings, Inc. (NASDAQCM:SCNX)</v>
      </c>
      <c r="B2055" t="str">
        <v>Everus Construction Group, Inc. (NYSE:ECG)</v>
      </c>
      <c r="D2055" t="str">
        <v>Owens &amp; Minor, Inc. (NYSE:OMI)</v>
      </c>
    </row>
    <row r="2056" spans="1:4" x14ac:dyDescent="0.45">
      <c r="A2056" t="str">
        <v>Seacoast Banking Corporation of Florida (NASDAQGS:SBCF)</v>
      </c>
      <c r="B2056" t="str">
        <v>Exelon Corporation (NASDAQGS:EXC)</v>
      </c>
      <c r="D2056" t="str">
        <v>Oxford Industries, Inc. (NYSE:OXM)</v>
      </c>
    </row>
    <row r="2057" spans="1:4" x14ac:dyDescent="0.45">
      <c r="A2057" t="str">
        <v>Sempra (NYSE:SRE)</v>
      </c>
      <c r="B2057" t="str">
        <v>Exponent, Inc. (NASDAQGS:EXPO)</v>
      </c>
      <c r="D2057" t="str">
        <v>Pagaya Technologies Ltd. (NASDAQCM:PGY)</v>
      </c>
    </row>
    <row r="2058" spans="1:4" x14ac:dyDescent="0.45">
      <c r="A2058" t="str">
        <v>Semrush Holdings, Inc. (NYSE:SEMR)</v>
      </c>
      <c r="B2058" t="str">
        <v>Extra Space Storage Inc. (NYSE:EXR)</v>
      </c>
      <c r="D2058" t="str">
        <v>Palomar Holdings, Inc. (NASDAQGS:PLMR)</v>
      </c>
    </row>
    <row r="2059" spans="1:4" x14ac:dyDescent="0.45">
      <c r="A2059" t="str">
        <v>Service Corporation International (NYSE:SCI)</v>
      </c>
      <c r="B2059" t="str">
        <v>Exxon Mobil Corporation (NYSE:XOM)</v>
      </c>
      <c r="D2059" t="str">
        <v>Paramount Global (NASDAQGS:PARA)</v>
      </c>
    </row>
    <row r="2060" spans="1:4" x14ac:dyDescent="0.45">
      <c r="A2060" t="str">
        <v>Seven Hills Realty Trust (NASDAQCM:SEVN)</v>
      </c>
      <c r="B2060" t="str">
        <v>Ferguson Enterprises Inc. (NYSE:FERG)</v>
      </c>
      <c r="D2060" t="str">
        <v>Patrick Industries, Inc. (NASDAQGS:PATK)</v>
      </c>
    </row>
    <row r="2061" spans="1:4" x14ac:dyDescent="0.45">
      <c r="A2061" t="str">
        <v>Shoe Carnival, Inc. (NASDAQGS:SCVL)</v>
      </c>
      <c r="B2061" t="str">
        <v>Fidelity National Financial, Inc. (NYSE:FNF)</v>
      </c>
      <c r="D2061" t="str">
        <v>Paysafe Limited (NYSE:PSFE)</v>
      </c>
    </row>
    <row r="2062" spans="1:4" x14ac:dyDescent="0.45">
      <c r="A2062" t="str">
        <v>SIGA Technologies, Inc. (NASDAQGM:SIGA)</v>
      </c>
      <c r="B2062" t="str">
        <v>Financial Institutions, Inc. (NASDAQGS:FISI)</v>
      </c>
      <c r="D2062" t="str">
        <v>PBF Energy Inc. (NYSE:PBF)</v>
      </c>
    </row>
    <row r="2063" spans="1:4" x14ac:dyDescent="0.45">
      <c r="A2063" t="str">
        <v>Signet Jewelers Limited (NYSE:SIG)</v>
      </c>
      <c r="B2063" t="str">
        <v>FinVolution Group (NYSE:FINV)</v>
      </c>
      <c r="D2063" t="str">
        <v>PCM Fund Inc. (NYSE:PCM)</v>
      </c>
    </row>
    <row r="2064" spans="1:4" x14ac:dyDescent="0.45">
      <c r="A2064" t="str">
        <v>Silgan Holdings Inc. (NYSE:SLGN)</v>
      </c>
      <c r="B2064" t="str">
        <v>First Advantage Corporation (NASDAQGS:FA)</v>
      </c>
      <c r="D2064" t="str">
        <v>Pearl Holdings Acquisition Corp (NASDAQGM:PRLH)</v>
      </c>
    </row>
    <row r="2065" spans="1:4" x14ac:dyDescent="0.45">
      <c r="A2065" t="str">
        <v>Silvercrest Asset Management Group Inc. (NASDAQGM:SAMG)</v>
      </c>
      <c r="B2065" t="str">
        <v>First American Financial Corporation (NYSE:FAF)</v>
      </c>
      <c r="D2065" t="str">
        <v>Pegasystems Inc. (NASDAQGS:PEGA)</v>
      </c>
    </row>
    <row r="2066" spans="1:4" x14ac:dyDescent="0.45">
      <c r="A2066" t="str">
        <v>Simon Property Group, Inc. (NYSE:SPG)</v>
      </c>
      <c r="B2066" t="str">
        <v>First Business Financial Services, Inc. (NASDAQGS:FBIZ)</v>
      </c>
      <c r="D2066" t="str">
        <v>PENN Entertainment, Inc. (NASDAQGS:PENN)</v>
      </c>
    </row>
    <row r="2067" spans="1:4" x14ac:dyDescent="0.45">
      <c r="A2067" t="str">
        <v>Six Flags Entertainment Corporation (NYSE:FUN)</v>
      </c>
      <c r="B2067" t="str">
        <v>First Community Bankshares, Inc. (NASDAQGS:FCBC)</v>
      </c>
      <c r="D2067" t="str">
        <v>Peoples Financial Services Corp. (NASDAQGS:PFIS)</v>
      </c>
    </row>
    <row r="2068" spans="1:4" x14ac:dyDescent="0.45">
      <c r="A2068" t="str">
        <v>SK Growth Opportunities Corporation (NASDAQGM:SKGR)</v>
      </c>
      <c r="B2068" t="str">
        <v>First Financial Bancorp. (NASDAQGS:FFBC)</v>
      </c>
      <c r="D2068" t="str">
        <v>Perdoceo Education Corporation (NASDAQGS:PRDO)</v>
      </c>
    </row>
    <row r="2069" spans="1:4" x14ac:dyDescent="0.45">
      <c r="A2069" t="str">
        <v>Skyworks Solutions, Inc. (NASDAQGS:SWKS)</v>
      </c>
      <c r="B2069" t="str">
        <v>First Northwest Bancorp (NASDAQGM:FNWB)</v>
      </c>
      <c r="D2069" t="str">
        <v>Performance Food Group Company (NYSE:PFGC)</v>
      </c>
    </row>
    <row r="2070" spans="1:4" x14ac:dyDescent="0.45">
      <c r="A2070" t="str">
        <v>SmartFinancial, Inc. (NYSE:SMBK)</v>
      </c>
      <c r="B2070" t="str">
        <v>First Solar, Inc. (NASDAQGS:FSLR)</v>
      </c>
      <c r="D2070" t="str">
        <v>Perrigo Company plc (NYSE:PRGO)</v>
      </c>
    </row>
    <row r="2071" spans="1:4" x14ac:dyDescent="0.45">
      <c r="A2071" t="str">
        <v>Smith Douglas Homes Corp. (NYSE:SDHC)</v>
      </c>
      <c r="B2071" t="str">
        <v>First Watch Restaurant Group, Inc. (NASDAQGS:FWRG)</v>
      </c>
      <c r="D2071" t="str">
        <v>Phillips Edison &amp; Company, Inc. (NASDAQGS:PECO)</v>
      </c>
    </row>
    <row r="2072" spans="1:4" x14ac:dyDescent="0.45">
      <c r="A2072" t="str">
        <v>Smurfit Westrock Plc (NYSE:SW)</v>
      </c>
      <c r="B2072" t="str">
        <v>Five Star Bancorp (NASDAQGS:FSBC)</v>
      </c>
      <c r="D2072" t="str">
        <v>Photronics, Inc. (NASDAQGS:PLAB)</v>
      </c>
    </row>
    <row r="2073" spans="1:4" x14ac:dyDescent="0.45">
      <c r="A2073" t="str">
        <v>SoFi Technologies, Inc. (NASDAQGS:SOFI)</v>
      </c>
      <c r="B2073" t="str">
        <v>Flaherty &amp; Crumrine Preferred Income Fund Inc. (NYSE:PFD)</v>
      </c>
      <c r="D2073" t="str">
        <v>Piedmont Office Realty Trust, Inc. (NYSE:PDM)</v>
      </c>
    </row>
    <row r="2074" spans="1:4" x14ac:dyDescent="0.45">
      <c r="A2074" t="str">
        <v>Solaris Energy Infrastructure, Inc. (NYSE:SEI)</v>
      </c>
      <c r="B2074" t="str">
        <v>Flaherty &amp; Crumrine Preferred Income Opportunity Fund Inc. (NYSE:PFO)</v>
      </c>
      <c r="D2074" t="str">
        <v>PIMCO Income Strategy Fund II (NYSE:PFN)</v>
      </c>
    </row>
    <row r="2075" spans="1:4" x14ac:dyDescent="0.45">
      <c r="A2075" t="str">
        <v>Solventum Corporation (NYSE:SOLV)</v>
      </c>
      <c r="B2075" t="str">
        <v>Flaherty &amp; Crumrine Preferred Securities Income Fund Inc. (NYSE:FFC)</v>
      </c>
      <c r="D2075" t="str">
        <v>Pioneer Municipal High Income Advantage Fund, Inc. (NYSE:MAV)</v>
      </c>
    </row>
    <row r="2076" spans="1:4" x14ac:dyDescent="0.45">
      <c r="A2076" t="str">
        <v>Sonic Automotive, Inc. (NYSE:SAH)</v>
      </c>
      <c r="B2076" t="str">
        <v>Flaherty &amp; Crumrine Total Return Fund Inc. (NYSE:FLC)</v>
      </c>
      <c r="D2076" t="str">
        <v>PJT Partners Inc. (NYSE:PJT)</v>
      </c>
    </row>
    <row r="2077" spans="1:4" x14ac:dyDescent="0.45">
      <c r="A2077" t="str">
        <v>SouthState Corporation (NYSE:SSB)</v>
      </c>
      <c r="B2077" t="str">
        <v>Floor &amp; Decor Holdings, Inc. (NYSE:FND)</v>
      </c>
      <c r="D2077" t="str">
        <v>Polaris Inc. (NYSE:PII)</v>
      </c>
    </row>
    <row r="2078" spans="1:4" x14ac:dyDescent="0.45">
      <c r="A2078" t="str">
        <v>SPS Commerce, Inc. (NASDAQGS:SPSC)</v>
      </c>
      <c r="B2078" t="str">
        <v>Fluor Corporation (NYSE:FLR)</v>
      </c>
      <c r="D2078" t="str">
        <v>Postal Realty Trust, Inc. (NYSE:PSTL)</v>
      </c>
    </row>
    <row r="2079" spans="1:4" x14ac:dyDescent="0.45">
      <c r="A2079" t="str">
        <v>Star Holdings (NASDAQGM:STHO)</v>
      </c>
      <c r="B2079" t="str">
        <v>Foot Locker, Inc. (NYSE:FL)</v>
      </c>
      <c r="D2079" t="str">
        <v>Power Integrations, Inc. (NASDAQGS:POWI)</v>
      </c>
    </row>
    <row r="2080" spans="1:4" x14ac:dyDescent="0.45">
      <c r="A2080" t="str">
        <v>Starbucks Corporation (NASDAQGS:SBUX)</v>
      </c>
      <c r="B2080" t="str">
        <v>Forafric Global PLC (NASDAQCM:AFRI)</v>
      </c>
      <c r="D2080" t="str">
        <v>PPL Corporation (NYSE:PPL)</v>
      </c>
    </row>
    <row r="2081" spans="1:4" x14ac:dyDescent="0.45">
      <c r="A2081" t="str">
        <v>Stellus Capital Investment Corporation (NYSE:SCM)</v>
      </c>
      <c r="B2081" t="str">
        <v>Franklin Covey Co. (NYSE:FC)</v>
      </c>
      <c r="D2081" t="str">
        <v>Principal Financial Group, Inc. (NASDAQGS:PFG)</v>
      </c>
    </row>
    <row r="2082" spans="1:4" x14ac:dyDescent="0.45">
      <c r="A2082" t="str">
        <v>StepStone Group Inc. (NASDAQGS:STEP)</v>
      </c>
      <c r="B2082" t="str">
        <v>Gates Industrial Corporation plc (NYSE:GTES)</v>
      </c>
      <c r="D2082" t="str">
        <v>Privia Health Group, Inc. (NASDAQGS:PRVA)</v>
      </c>
    </row>
    <row r="2083" spans="1:4" x14ac:dyDescent="0.45">
      <c r="A2083" t="str">
        <v>Stevanato Group S.p.A. (NYSE:STVN)</v>
      </c>
      <c r="B2083" t="str">
        <v>General Dynamics Corporation (NYSE:GD)</v>
      </c>
      <c r="D2083" t="str">
        <v>PROCEPT BioRobotics Corporation (NASDAQGM:PRCT)</v>
      </c>
    </row>
    <row r="2084" spans="1:4" x14ac:dyDescent="0.45">
      <c r="A2084" t="str">
        <v>Steven Madden, Ltd. (NASDAQGS:SHOO)</v>
      </c>
      <c r="B2084" t="str">
        <v>Genesco Inc. (NYSE:GCO)</v>
      </c>
      <c r="D2084" t="str">
        <v>Proficient Auto Logistics, Inc. (NASDAQGS:PAL)</v>
      </c>
    </row>
    <row r="2085" spans="1:4" x14ac:dyDescent="0.45">
      <c r="A2085" t="str">
        <v>StoneCo Ltd. (NASDAQGS:STNE)</v>
      </c>
      <c r="B2085" t="str">
        <v>German American Bancorp, Inc. (NASDAQGS:GABC)</v>
      </c>
      <c r="D2085" t="str">
        <v>ProFrac Holding Corp. (NASDAQGS:ACDC)</v>
      </c>
    </row>
    <row r="2086" spans="1:4" x14ac:dyDescent="0.45">
      <c r="A2086" t="str">
        <v>Summit State Bank (NASDAQGM:SSBI)</v>
      </c>
      <c r="B2086" t="str">
        <v>G-III Apparel Group, Ltd. (NASDAQGS:GIII)</v>
      </c>
      <c r="D2086" t="str">
        <v>Progress Software Corporation (NASDAQGS:PRGS)</v>
      </c>
    </row>
    <row r="2087" spans="1:4" x14ac:dyDescent="0.45">
      <c r="A2087" t="str">
        <v>Sunstone Hotel Investors, Inc. (NYSE:SHO)</v>
      </c>
      <c r="B2087" t="str">
        <v>Glen Burnie Bancorp (NASDAQCM:GLBZ)</v>
      </c>
      <c r="D2087" t="str">
        <v>Proto Labs, Inc. (NYSE:PRLB)</v>
      </c>
    </row>
    <row r="2088" spans="1:4" x14ac:dyDescent="0.45">
      <c r="A2088" t="str">
        <v>Super Micro Computer, Inc. (NASDAQGS:SMCI)</v>
      </c>
      <c r="B2088" t="str">
        <v>Global Industrial Company (NYSE:GIC)</v>
      </c>
      <c r="D2088" t="str">
        <v>PTC Therapeutics, Inc. (NASDAQGS:PTCT)</v>
      </c>
    </row>
    <row r="2089" spans="1:4" x14ac:dyDescent="0.45">
      <c r="A2089" t="str">
        <v>Surgery Partners, Inc. (NASDAQGS:SGRY)</v>
      </c>
      <c r="B2089" t="str">
        <v>Global Ship Lease, Inc. (NYSE:GSL)</v>
      </c>
      <c r="D2089" t="str">
        <v>Qorvo, Inc. (NASDAQGS:QRVO)</v>
      </c>
    </row>
    <row r="2090" spans="1:4" x14ac:dyDescent="0.45">
      <c r="A2090" t="str">
        <v>Technology &amp; Telecommunication Acquisition Corporation (NASDAQGM:TETE)</v>
      </c>
      <c r="B2090" t="str">
        <v>GlobalFoundries Inc. (NASDAQGS:GFS)</v>
      </c>
      <c r="D2090" t="str">
        <v>Qualys, Inc. (NASDAQGS:QLYS)</v>
      </c>
    </row>
    <row r="2091" spans="1:4" x14ac:dyDescent="0.45">
      <c r="A2091" t="str">
        <v>Teekay Corporation Ltd. (NYSE:TK)</v>
      </c>
      <c r="B2091" t="str">
        <v>GMS Inc. (NYSE:GMS)</v>
      </c>
      <c r="D2091" t="str">
        <v>Quest Diagnostics Incorporated (NYSE:DGX)</v>
      </c>
    </row>
    <row r="2092" spans="1:4" x14ac:dyDescent="0.45">
      <c r="A2092" t="str">
        <v>Teekay Tankers Ltd. (NYSE:TNK)</v>
      </c>
      <c r="B2092" t="str">
        <v>Golar LNG Limited (NASDAQGS:GLNG)</v>
      </c>
      <c r="D2092" t="str">
        <v>QuidelOrtho Corporation (NASDAQGS:QDEL)</v>
      </c>
    </row>
    <row r="2093" spans="1:4" x14ac:dyDescent="0.45">
      <c r="A2093" t="str">
        <v>Teledyne Technologies Incorporated (NYSE:TDY)</v>
      </c>
      <c r="B2093" t="str">
        <v>Golden Star Acquisition Corporation (NASDAQGM:GODN)</v>
      </c>
      <c r="D2093" t="str">
        <v>R1 RCM Inc. (NASDAQGS:RCM)</v>
      </c>
    </row>
    <row r="2094" spans="1:4" x14ac:dyDescent="0.45">
      <c r="A2094" t="str">
        <v>Templeton Emerging Markets Fund (NYSE:EMF)</v>
      </c>
      <c r="B2094" t="str">
        <v>Granite Ridge Resources, Inc. (NYSE:GRNT)</v>
      </c>
      <c r="D2094" t="str">
        <v>Radius Recycling, Inc. (NASDAQGS:RDUS)</v>
      </c>
    </row>
    <row r="2095" spans="1:4" x14ac:dyDescent="0.45">
      <c r="A2095" t="str">
        <v>Templeton Emerging Markets Income Fund (NYSE:TEI)</v>
      </c>
      <c r="B2095" t="str">
        <v>Greystone Housing Impact Investors LP (NYSE:GHI)</v>
      </c>
      <c r="D2095" t="str">
        <v>Ramaco Resources, Inc. (NASDAQGS:METC)</v>
      </c>
    </row>
    <row r="2096" spans="1:4" x14ac:dyDescent="0.45">
      <c r="A2096" t="str">
        <v>Texas Capital Bancshares, Inc. (NASDAQGS:TCBI)</v>
      </c>
      <c r="B2096" t="str">
        <v>Guardian Pharmacy Services, Inc. (NYSE:GRDN)</v>
      </c>
      <c r="D2096" t="str">
        <v>Ready Capital Corporation (NYSE:RC)</v>
      </c>
    </row>
    <row r="2097" spans="1:4" x14ac:dyDescent="0.45">
      <c r="A2097" t="str">
        <v>Textron Inc. (NYSE:TXT)</v>
      </c>
      <c r="B2097" t="str">
        <v>Hamilton Beach Brands Holding Company (NYSE:HBB)</v>
      </c>
      <c r="D2097" t="str">
        <v>Red Violet, Inc. (NASDAQCM:RDVT)</v>
      </c>
    </row>
    <row r="2098" spans="1:4" x14ac:dyDescent="0.45">
      <c r="A2098" t="str">
        <v>TFS Financial Corporation (NASDAQGS:TFSL)</v>
      </c>
      <c r="B2098" t="str">
        <v>Hawaiian Electric Industries, Inc. (NYSE:HE)</v>
      </c>
      <c r="D2098" t="str">
        <v>Redfin Corporation (NASDAQGS:RDFN)</v>
      </c>
    </row>
    <row r="2099" spans="1:4" x14ac:dyDescent="0.45">
      <c r="A2099" t="str">
        <v>The Bank of New York Mellon Corporation (NYSE:BK)</v>
      </c>
      <c r="B2099" t="str">
        <v>Hello Group Inc. (NASDAQGS:MOMO)</v>
      </c>
      <c r="D2099" t="str">
        <v>ReShape Lifesciences Inc. (NASDAQCM:RSLS)</v>
      </c>
    </row>
    <row r="2100" spans="1:4" x14ac:dyDescent="0.45">
      <c r="A2100" t="str">
        <v>The Buckle, Inc. (NYSE:BKE)</v>
      </c>
      <c r="B2100" t="str">
        <v>Heritage Commerce Corp (NASDAQGS:HTBK)</v>
      </c>
      <c r="D2100" t="str">
        <v>Resources Connection, Inc. (NASDAQGS:RGP)</v>
      </c>
    </row>
    <row r="2101" spans="1:4" x14ac:dyDescent="0.45">
      <c r="A2101" t="str">
        <v>The Carlyle Group Inc. (NASDAQGS:CG)</v>
      </c>
      <c r="B2101" t="str">
        <v>Hillenbrand, Inc. (NYSE:HI)</v>
      </c>
      <c r="D2101" t="str">
        <v>RGC Resources, Inc. (NASDAQGM:RGCO)</v>
      </c>
    </row>
    <row r="2102" spans="1:4" x14ac:dyDescent="0.45">
      <c r="A2102" t="str">
        <v>The China Fund, Inc. (NYSE:CHN)</v>
      </c>
      <c r="B2102" t="str">
        <v>Hilltop Holdings Inc. (NYSE:HTH)</v>
      </c>
      <c r="D2102" t="str">
        <v>Robert Half Inc. (NYSE:RHI)</v>
      </c>
    </row>
    <row r="2103" spans="1:4" x14ac:dyDescent="0.45">
      <c r="A2103" t="str">
        <v>The First Bancorp, Inc. (NASDAQGS:FNLC)</v>
      </c>
      <c r="B2103" t="str">
        <v>Hippo Holdings Inc. (NYSE:HIPO)</v>
      </c>
      <c r="D2103" t="str">
        <v>Rocky Brands, Inc. (NASDAQGS:RCKY)</v>
      </c>
    </row>
    <row r="2104" spans="1:4" x14ac:dyDescent="0.45">
      <c r="A2104" t="str">
        <v>The First of Long Island Corporation (NASDAQCM:FLIC)</v>
      </c>
      <c r="B2104" t="str">
        <v>Honeywell International Inc. (NASDAQGS:HON)</v>
      </c>
      <c r="D2104" t="str">
        <v>Roku, Inc. (NASDAQGS:ROKU)</v>
      </c>
    </row>
    <row r="2105" spans="1:4" x14ac:dyDescent="0.45">
      <c r="A2105" t="str">
        <v>The Gabelli Dividend &amp; Income Trust (NYSE:GDV)</v>
      </c>
      <c r="B2105" t="str">
        <v>Hope Bancorp, Inc. (NASDAQGS:HOPE)</v>
      </c>
      <c r="D2105" t="str">
        <v>RxSight, Inc. (NASDAQGM:RXST)</v>
      </c>
    </row>
    <row r="2106" spans="1:4" x14ac:dyDescent="0.45">
      <c r="A2106" t="str">
        <v>The Hershey Company (NYSE:HSY)</v>
      </c>
      <c r="B2106" t="str">
        <v>Horizon Technology Finance Corporation (NASDAQGS:HRZN)</v>
      </c>
      <c r="D2106" t="str">
        <v>Ryerson Holding Corporation (NYSE:RYI)</v>
      </c>
    </row>
    <row r="2107" spans="1:4" x14ac:dyDescent="0.45">
      <c r="A2107" t="str">
        <v>The Lovesac Company (NASDAQGM:LOVE)</v>
      </c>
      <c r="B2107" t="str">
        <v>Host Hotels &amp; Resorts, Inc. (NASDAQGS:HST)</v>
      </c>
      <c r="D2107" t="str">
        <v>Saga Communications, Inc. (NASDAQGM:SGA)</v>
      </c>
    </row>
    <row r="2108" spans="1:4" x14ac:dyDescent="0.45">
      <c r="A2108" t="str">
        <v>The New America High Income Fund Inc. (NYSE:HYB)</v>
      </c>
      <c r="B2108" t="str">
        <v>Houlihan Lokey, Inc. (NYSE:HLI)</v>
      </c>
      <c r="D2108" t="str">
        <v>Sanara MedTech Inc. (NASDAQCM:SMTI)</v>
      </c>
    </row>
    <row r="2109" spans="1:4" x14ac:dyDescent="0.45">
      <c r="A2109" t="str">
        <v>The Procter &amp; Gamble Company (NYSE:PG)</v>
      </c>
      <c r="B2109" t="str">
        <v>Hudson Technologies, Inc. (NASDAQCM:HDSN)</v>
      </c>
      <c r="D2109" t="str">
        <v>SandRidge Energy, Inc. (NYSE:SD)</v>
      </c>
    </row>
    <row r="2110" spans="1:4" x14ac:dyDescent="0.45">
      <c r="A2110" t="str">
        <v>The St. Joe Company (NYSE:JOE)</v>
      </c>
      <c r="B2110" t="str">
        <v>Huntington Ingalls Industries, Inc. (NYSE:HII)</v>
      </c>
      <c r="D2110" t="str">
        <v>Scholastic Corporation (NASDAQGS:SCHL)</v>
      </c>
    </row>
    <row r="2111" spans="1:4" x14ac:dyDescent="0.45">
      <c r="A2111" t="str">
        <v>The Williams Companies, Inc. (NYSE:WMB)</v>
      </c>
      <c r="B2111" t="str">
        <v>Hyster-Yale, Inc. (NYSE:HY)</v>
      </c>
      <c r="D2111" t="str">
        <v>Seacoast Banking Corporation of Florida (NASDAQGS:SBCF)</v>
      </c>
    </row>
    <row r="2112" spans="1:4" x14ac:dyDescent="0.45">
      <c r="A2112" t="str">
        <v>The York Water Company (NASDAQGS:YORW)</v>
      </c>
      <c r="B2112" t="str">
        <v>Icahn Enterprises L.P. (NASDAQGS:IEP)</v>
      </c>
      <c r="D2112" t="str">
        <v>Sempra (NYSE:SRE)</v>
      </c>
    </row>
    <row r="2113" spans="1:4" x14ac:dyDescent="0.45">
      <c r="A2113" t="str">
        <v>The9 Limited (NASDAQCM:NCTY)</v>
      </c>
      <c r="B2113" t="str">
        <v>IMAX Corporation (NYSE:IMAX)</v>
      </c>
      <c r="D2113" t="str">
        <v>Semrush Holdings, Inc. (NYSE:SEMR)</v>
      </c>
    </row>
    <row r="2114" spans="1:4" x14ac:dyDescent="0.45">
      <c r="A2114" t="str">
        <v>Titan Machinery Inc. (NASDAQGS:TITN)</v>
      </c>
      <c r="B2114" t="str">
        <v>Ingram Micro Holding Corporation (NYSE:INGM)</v>
      </c>
      <c r="D2114" t="str">
        <v>SentinelOne, Inc. (NYSE:S)</v>
      </c>
    </row>
    <row r="2115" spans="1:4" x14ac:dyDescent="0.45">
      <c r="A2115" t="str">
        <v>Tower Semiconductor Ltd. (NASDAQGS:TSEM)</v>
      </c>
      <c r="B2115" t="str">
        <v>Innospec Inc. (NASDAQGS:IOSP)</v>
      </c>
      <c r="D2115" t="str">
        <v>Service Corporation International (NYSE:SCI)</v>
      </c>
    </row>
    <row r="2116" spans="1:4" x14ac:dyDescent="0.45">
      <c r="A2116" t="str">
        <v>TowneBank (NASDAQGS:TOWN)</v>
      </c>
      <c r="B2116" t="str">
        <v>Innovative Industrial Properties, Inc. (NYSE:IIPR)</v>
      </c>
      <c r="D2116" t="str">
        <v>Seven Hills Realty Trust (NASDAQCM:SEVN)</v>
      </c>
    </row>
    <row r="2117" spans="1:4" x14ac:dyDescent="0.45">
      <c r="A2117" t="str">
        <v>TransDigm Group Incorporated (NYSE:TDG)</v>
      </c>
      <c r="B2117" t="str">
        <v>Innovex International, Inc. (NYSE:INVX)</v>
      </c>
      <c r="D2117" t="str">
        <v>Shoe Carnival, Inc. (NASDAQGS:SCVL)</v>
      </c>
    </row>
    <row r="2118" spans="1:4" x14ac:dyDescent="0.45">
      <c r="A2118" t="str">
        <v>Trex Company, Inc. (NYSE:TREX)</v>
      </c>
      <c r="B2118" t="str">
        <v>InterDigital, Inc. (NASDAQGS:IDCC)</v>
      </c>
      <c r="D2118" t="str">
        <v>Silgan Holdings Inc. (NYSE:SLGN)</v>
      </c>
    </row>
    <row r="2119" spans="1:4" x14ac:dyDescent="0.45">
      <c r="A2119" t="str">
        <v>TriCo Bancshares (NASDAQGS:TCBK)</v>
      </c>
      <c r="B2119" t="str">
        <v>International Bancshares Corporation (NASDAQGS:IBOC)</v>
      </c>
      <c r="D2119" t="str">
        <v>Silvercrest Asset Management Group Inc. (NASDAQGM:SAMG)</v>
      </c>
    </row>
    <row r="2120" spans="1:4" x14ac:dyDescent="0.45">
      <c r="A2120" t="str">
        <v>Trimble Inc. (NASDAQGS:TRMB)</v>
      </c>
      <c r="B2120" t="str">
        <v>International Business Machines Corporation (NYSE:IBM)</v>
      </c>
      <c r="D2120" t="str">
        <v>Simon Property Group, Inc. (NYSE:SPG)</v>
      </c>
    </row>
    <row r="2121" spans="1:4" x14ac:dyDescent="0.45">
      <c r="A2121" t="str">
        <v>Twin Disc, Incorporated (NASDAQGS:TWIN)</v>
      </c>
      <c r="B2121" t="str">
        <v>International Game Technology PLC (NYSE:IGT)</v>
      </c>
      <c r="D2121" t="str">
        <v>Singular Genomics Systems, Inc. (NASDAQCM:OMIC)</v>
      </c>
    </row>
    <row r="2122" spans="1:4" x14ac:dyDescent="0.45">
      <c r="A2122" t="str">
        <v>UDR, Inc. (NYSE:UDR)</v>
      </c>
      <c r="B2122" t="str">
        <v>International Paper Company (NYSE:IP)</v>
      </c>
      <c r="D2122" t="str">
        <v>Sirius XM Holdings Inc. (NASDAQGS:SIRI)</v>
      </c>
    </row>
    <row r="2123" spans="1:4" x14ac:dyDescent="0.45">
      <c r="A2123" t="str">
        <v>UFP Technologies, Inc. (NASDAQCM:UFPT)</v>
      </c>
      <c r="B2123" t="str">
        <v>Interparfums, Inc. (NASDAQGS:IPAR)</v>
      </c>
      <c r="D2123" t="str">
        <v>SiTime Corporation (NASDAQGM:SITM)</v>
      </c>
    </row>
    <row r="2124" spans="1:4" x14ac:dyDescent="0.45">
      <c r="A2124" t="str">
        <v>UGI Corporation (NYSE:UGI)</v>
      </c>
      <c r="B2124" t="str">
        <v>Intuitive Surgical, Inc. (NASDAQGS:ISRG)</v>
      </c>
      <c r="D2124" t="str">
        <v>Six Flags Entertainment Corporation (NYSE:FUN)</v>
      </c>
    </row>
    <row r="2125" spans="1:4" x14ac:dyDescent="0.45">
      <c r="A2125" t="str">
        <v>U-Haul Holding Company (NYSE:UHAL)</v>
      </c>
      <c r="B2125" t="str">
        <v>InvenTrust Properties Corp. (NYSE:IVT)</v>
      </c>
      <c r="D2125" t="str">
        <v>Skyworks Solutions, Inc. (NASDAQGS:SWKS)</v>
      </c>
    </row>
    <row r="2126" spans="1:4" x14ac:dyDescent="0.45">
      <c r="A2126" t="str">
        <v>Ulta Beauty, Inc. (NASDAQGS:ULTA)</v>
      </c>
      <c r="B2126" t="str">
        <v>Invesco High Income Trust II (NYSE:VLT)</v>
      </c>
      <c r="D2126" t="str">
        <v>Smurfit Westrock Plc (NYSE:SW)</v>
      </c>
    </row>
    <row r="2127" spans="1:4" x14ac:dyDescent="0.45">
      <c r="A2127" t="str">
        <v>UMB Financial Corporation (NASDAQGS:UMBF)</v>
      </c>
      <c r="B2127" t="str">
        <v>Invesco Municipal Income Opportunities Trust (NYSE:OIA)</v>
      </c>
      <c r="D2127" t="str">
        <v>Solaris Energy Infrastructure, Inc. (NYSE:SEI)</v>
      </c>
    </row>
    <row r="2128" spans="1:4" x14ac:dyDescent="0.45">
      <c r="A2128" t="str">
        <v>United Bancorp, Inc. (NASDAQCM:UBCP)</v>
      </c>
      <c r="B2128" t="str">
        <v>Invesco Municipal Opportunity Trust (NYSE:VMO)</v>
      </c>
      <c r="D2128" t="str">
        <v>Solventum Corporation (NYSE:SOLV)</v>
      </c>
    </row>
    <row r="2129" spans="1:4" x14ac:dyDescent="0.45">
      <c r="A2129" t="str">
        <v>United Community Banks, Inc. (NYSE:UCB)</v>
      </c>
      <c r="B2129" t="str">
        <v>Invesco Municipal Trust (NYSE:VKQ)</v>
      </c>
      <c r="D2129" t="str">
        <v>Spire Global, Inc. (NYSE:SPIR)</v>
      </c>
    </row>
    <row r="2130" spans="1:4" x14ac:dyDescent="0.45">
      <c r="A2130" t="str">
        <v>United Security Bancshares (NASDAQGS:UBFO)</v>
      </c>
      <c r="B2130" t="str">
        <v>Invesco Quality Municipal Income Trust (NYSE:IQI)</v>
      </c>
      <c r="D2130" t="str">
        <v>SpringWorks Therapeutics, Inc. (NASDAQGS:SWTX)</v>
      </c>
    </row>
    <row r="2131" spans="1:4" x14ac:dyDescent="0.45">
      <c r="A2131" t="str">
        <v>United States Steel Corporation (NYSE:X)</v>
      </c>
      <c r="B2131" t="str">
        <v>Invesco Trust for Investment Grade Municipals (NYSE:VGM)</v>
      </c>
      <c r="D2131" t="str">
        <v>SPS Commerce, Inc. (NASDAQGS:SPSC)</v>
      </c>
    </row>
    <row r="2132" spans="1:4" x14ac:dyDescent="0.45">
      <c r="A2132" t="str">
        <v>Unitil Corporation (NYSE:UTL)</v>
      </c>
      <c r="B2132" t="str">
        <v>Invesco Trust for Investment Grade New York Municipals (NYSE:VTN)</v>
      </c>
      <c r="D2132" t="str">
        <v>Starbucks Corporation (NASDAQGS:SBUX)</v>
      </c>
    </row>
    <row r="2133" spans="1:4" x14ac:dyDescent="0.45">
      <c r="A2133" t="str">
        <v>Universal Logistics Holdings, Inc. (NASDAQGS:ULH)</v>
      </c>
      <c r="B2133" t="str">
        <v>Investcorp Europe Acquisition Corp I (NASDAQGM:IVCB)</v>
      </c>
      <c r="D2133" t="str">
        <v>Stevanato Group S.p.A. (NYSE:STVN)</v>
      </c>
    </row>
    <row r="2134" spans="1:4" x14ac:dyDescent="0.45">
      <c r="A2134" t="str">
        <v>Urban Edge Properties (NYSE:UE)</v>
      </c>
      <c r="B2134" t="str">
        <v>Investors Title Company (NASDAQGS:ITIC)</v>
      </c>
      <c r="D2134" t="str">
        <v>Steven Madden, Ltd. (NASDAQGS:SHOO)</v>
      </c>
    </row>
    <row r="2135" spans="1:4" x14ac:dyDescent="0.45">
      <c r="A2135" t="str">
        <v>Value Line, Inc. (NASDAQCM:VALU)</v>
      </c>
      <c r="B2135" t="str">
        <v>Invitation Homes Inc. (NYSE:INVH)</v>
      </c>
      <c r="D2135" t="str">
        <v>Summit Midstream Corporation (NYSE:SMC)</v>
      </c>
    </row>
    <row r="2136" spans="1:4" x14ac:dyDescent="0.45">
      <c r="A2136" t="str">
        <v>Velocity Financial, Inc. (NYSE:VEL)</v>
      </c>
      <c r="B2136" t="str">
        <v>Iron Mountain Incorporated (NYSE:IRM)</v>
      </c>
      <c r="D2136" t="str">
        <v>Surgery Partners, Inc. (NASDAQGS:SGRY)</v>
      </c>
    </row>
    <row r="2137" spans="1:4" x14ac:dyDescent="0.45">
      <c r="A2137" t="str">
        <v>Veritex Holdings, Inc. (NASDAQGM:VBTX)</v>
      </c>
      <c r="B2137" t="str">
        <v>Janus International Group, Inc. (NYSE:JBI)</v>
      </c>
      <c r="D2137" t="str">
        <v>Tarsus Pharmaceuticals, Inc. (NASDAQGS:TARS)</v>
      </c>
    </row>
    <row r="2138" spans="1:4" x14ac:dyDescent="0.45">
      <c r="A2138" t="str">
        <v>VirTra, Inc. (NASDAQCM:VTSI)</v>
      </c>
      <c r="B2138" t="str">
        <v>John Hancock Investors Trust (NYSE:JHI)</v>
      </c>
      <c r="D2138" t="str">
        <v>Teekay Corporation Ltd. (NYSE:TK)</v>
      </c>
    </row>
    <row r="2139" spans="1:4" x14ac:dyDescent="0.45">
      <c r="A2139" t="str">
        <v>Vital Farms, Inc. (NASDAQGM:VITL)</v>
      </c>
      <c r="B2139" t="str">
        <v>John Hancock Preferred Income Fund (NYSE:HPI)</v>
      </c>
      <c r="D2139" t="str">
        <v>Teekay Tankers Ltd. (NYSE:TNK)</v>
      </c>
    </row>
    <row r="2140" spans="1:4" x14ac:dyDescent="0.45">
      <c r="A2140" t="str">
        <v>Voya Financial, Inc. (NYSE:VOYA)</v>
      </c>
      <c r="B2140" t="str">
        <v>John Hancock Preferred Income Fund II (NYSE:HPF)</v>
      </c>
      <c r="D2140" t="str">
        <v>Tempus AI, Inc (NASDAQGS:TEM)</v>
      </c>
    </row>
    <row r="2141" spans="1:4" x14ac:dyDescent="0.45">
      <c r="A2141" t="str">
        <v>Voyager Therapeutics, Inc. (NASDAQGS:VYGR)</v>
      </c>
      <c r="B2141" t="str">
        <v>Johnson Controls International plc (NYSE:JCI)</v>
      </c>
      <c r="D2141" t="str">
        <v>TFS Financial Corporation (NASDAQGS:TFSL)</v>
      </c>
    </row>
    <row r="2142" spans="1:4" x14ac:dyDescent="0.45">
      <c r="A2142" t="str">
        <v>W. R. Berkley Corporation (NYSE:WRB)</v>
      </c>
      <c r="B2142" t="str">
        <v>Johnson Outdoors Inc. (NASDAQGS:JOUT)</v>
      </c>
      <c r="D2142" t="str">
        <v>The Buckle, Inc. (NYSE:BKE)</v>
      </c>
    </row>
    <row r="2143" spans="1:4" x14ac:dyDescent="0.45">
      <c r="A2143" t="str">
        <v>Warrior Met Coal, Inc. (NYSE:HCC)</v>
      </c>
      <c r="B2143" t="str">
        <v>Joint Stock Company Kaspi.kz (NASDAQGS:KSPI)</v>
      </c>
      <c r="D2143" t="str">
        <v>The First of Long Island Corporation (NASDAQCM:FLIC)</v>
      </c>
    </row>
    <row r="2144" spans="1:4" x14ac:dyDescent="0.45">
      <c r="A2144" t="str">
        <v>Watsco, Inc. (NYSE:WSO)</v>
      </c>
      <c r="B2144" t="str">
        <v>Kayne Anderson Energy Infrastructure Fund, Inc. (NYSE:KYN)</v>
      </c>
      <c r="D2144" t="str">
        <v>The Hershey Company (NYSE:HSY)</v>
      </c>
    </row>
    <row r="2145" spans="1:4" x14ac:dyDescent="0.45">
      <c r="A2145" t="str">
        <v>Webster Financial Corporation (NYSE:WBS)</v>
      </c>
      <c r="B2145" t="str">
        <v>Kelly Services, Inc. (NASDAQGS:KELY.A)</v>
      </c>
      <c r="D2145" t="str">
        <v>The Honest Company, Inc. (NASDAQGS:HNST)</v>
      </c>
    </row>
    <row r="2146" spans="1:4" x14ac:dyDescent="0.45">
      <c r="A2146" t="str">
        <v>WEC Energy Group, Inc. (NYSE:WEC)</v>
      </c>
      <c r="B2146" t="str">
        <v>Kewaunee Scientific Corporation (NASDAQGM:KEQU)</v>
      </c>
      <c r="D2146" t="str">
        <v>The Lovesac Company (NASDAQGM:LOVE)</v>
      </c>
    </row>
    <row r="2147" spans="1:4" x14ac:dyDescent="0.45">
      <c r="A2147" t="str">
        <v>Weis Markets, Inc. (NYSE:WMK)</v>
      </c>
      <c r="B2147" t="str">
        <v>Kingsoft Cloud Holdings Limited (NASDAQGS:KC)</v>
      </c>
      <c r="D2147" t="str">
        <v>The ODP Corporation (NASDAQGS:ODP)</v>
      </c>
    </row>
    <row r="2148" spans="1:4" x14ac:dyDescent="0.45">
      <c r="A2148" t="str">
        <v>West Bancorporation, Inc. (NASDAQGS:WTBA)</v>
      </c>
      <c r="B2148" t="str">
        <v>Kingsway Financial Services Inc. (NYSE:KFS)</v>
      </c>
      <c r="D2148" t="str">
        <v>The St. Joe Company (NYSE:JOE)</v>
      </c>
    </row>
    <row r="2149" spans="1:4" x14ac:dyDescent="0.45">
      <c r="A2149" t="str">
        <v>Western Alliance Bancorporation (NYSE:WAL)</v>
      </c>
      <c r="B2149" t="str">
        <v>Kite Realty Group Trust (NYSE:KRG)</v>
      </c>
      <c r="D2149" t="str">
        <v>The Williams Companies, Inc. (NYSE:WMB)</v>
      </c>
    </row>
    <row r="2150" spans="1:4" x14ac:dyDescent="0.45">
      <c r="A2150" t="str">
        <v>Western Asset Global High Income Fund Inc. (NYSE:EHI)</v>
      </c>
      <c r="B2150" t="str">
        <v>KKR Real Estate Finance Trust Inc. (NYSE:KREF)</v>
      </c>
      <c r="D2150" t="str">
        <v>The York Water Company (NASDAQGS:YORW)</v>
      </c>
    </row>
    <row r="2151" spans="1:4" x14ac:dyDescent="0.45">
      <c r="A2151" t="str">
        <v>Western Asset Investment Grade Income Fund Inc. (NYSE:PAI)</v>
      </c>
      <c r="B2151" t="str">
        <v>KNOT Offshore Partners LP (NYSE:KNOP)</v>
      </c>
      <c r="D2151" t="str">
        <v>Thryv Holdings, Inc. (NASDAQCM:THRY)</v>
      </c>
    </row>
    <row r="2152" spans="1:4" x14ac:dyDescent="0.45">
      <c r="A2152" t="str">
        <v>Westlake Corporation (NYSE:WLK)</v>
      </c>
      <c r="B2152" t="str">
        <v>Kohl's Corporation (NYSE:KSS)</v>
      </c>
      <c r="D2152" t="str">
        <v>Topgolf Callaway Brands Corp. (NYSE:MODG)</v>
      </c>
    </row>
    <row r="2153" spans="1:4" x14ac:dyDescent="0.45">
      <c r="A2153" t="str">
        <v>Weyerhaeuser Company (NYSE:WY)</v>
      </c>
      <c r="B2153" t="str">
        <v>Kulicke and Soffa Industries, Inc. (NASDAQGS:KLIC)</v>
      </c>
      <c r="D2153" t="str">
        <v>Tower Semiconductor Ltd. (NASDAQGS:TSEM)</v>
      </c>
    </row>
    <row r="2154" spans="1:4" x14ac:dyDescent="0.45">
      <c r="A2154" t="str">
        <v>Where Food Comes From, Inc. (NASDAQCM:WFCF)</v>
      </c>
      <c r="B2154" t="str">
        <v>Lamb Weston Holdings, Inc. (NYSE:LW)</v>
      </c>
      <c r="D2154" t="str">
        <v>TransDigm Group Incorporated (NYSE:TDG)</v>
      </c>
    </row>
    <row r="2155" spans="1:4" x14ac:dyDescent="0.45">
      <c r="A2155" t="str">
        <v>Whirlpool Corporation (NYSE:WHR)</v>
      </c>
      <c r="B2155" t="str">
        <v>Lancaster Colony Corporation (NASDAQGS:LANC)</v>
      </c>
      <c r="D2155" t="str">
        <v>Travere Therapeutics, Inc. (NASDAQGM:TVTX)</v>
      </c>
    </row>
    <row r="2156" spans="1:4" x14ac:dyDescent="0.45">
      <c r="A2156" t="str">
        <v>Xcel Energy Inc. (NASDAQGS:XEL)</v>
      </c>
      <c r="B2156" t="str">
        <v>LandBridge Company LLC (NYSE:LB)</v>
      </c>
      <c r="D2156" t="str">
        <v>Treace Medical Concepts, Inc. (NASDAQGS:TMCI)</v>
      </c>
    </row>
    <row r="2157" spans="1:4" x14ac:dyDescent="0.45">
      <c r="A2157" t="str">
        <v>XP Inc. (NASDAQGS:XP)</v>
      </c>
      <c r="B2157" t="str">
        <v>Lantheus Holdings, Inc. (NASDAQGM:LNTH)</v>
      </c>
      <c r="D2157" t="str">
        <v>TreeHouse Foods, Inc. (NYSE:THS)</v>
      </c>
    </row>
    <row r="2158" spans="1:4" x14ac:dyDescent="0.45">
      <c r="A2158" t="str">
        <v>Zions Bancorporation, National Association (NASDAQGS:ZION)</v>
      </c>
      <c r="B2158" t="str">
        <v>Latham Group, Inc. (NASDAQGS:SWIM)</v>
      </c>
      <c r="D2158" t="str">
        <v>Trex Company, Inc. (NYSE:TREX)</v>
      </c>
    </row>
    <row r="2159" spans="1:4" x14ac:dyDescent="0.45">
      <c r="A2159" t="str">
        <v>ZipRecruiter, Inc. (NYSE:ZIP)</v>
      </c>
      <c r="B2159" t="str">
        <v>Lee Enterprises, Incorporated (NASDAQGS:LEE)</v>
      </c>
      <c r="D2159" t="str">
        <v>Tucows Inc. (NASDAQCM:TCX)</v>
      </c>
    </row>
    <row r="2160" spans="1:4" x14ac:dyDescent="0.45">
      <c r="A2160" t="str">
        <v>Zoomcar Holdings, Inc. (NASDAQGM:ZCAR)</v>
      </c>
      <c r="B2160" t="str">
        <v>LeMaitre Vascular, Inc. (NASDAQGM:LMAT)</v>
      </c>
      <c r="D2160" t="str">
        <v>Twin Disc, Incorporated (NASDAQGS:TWIN)</v>
      </c>
    </row>
    <row r="2161" spans="1:4" x14ac:dyDescent="0.45">
      <c r="A2161" t="str">
        <v>ZTO Express (Cayman) Inc. (NYSE:ZTO)</v>
      </c>
      <c r="B2161" t="str">
        <v>Lifecore Biomedical, Inc. (NASDAQGS:LFCR)</v>
      </c>
      <c r="D2161" t="str">
        <v>Twist Bioscience Corporation (NASDAQGS:TWST)</v>
      </c>
    </row>
    <row r="2162" spans="1:4" x14ac:dyDescent="0.45">
      <c r="A2162" t="str">
        <v>Zynex, Inc. (NASDAQGS:ZYXI)</v>
      </c>
      <c r="B2162" t="str">
        <v>Lifetime Brands, Inc. (NASDAQGS:LCUT)</v>
      </c>
      <c r="D2162" t="str">
        <v>UDR, Inc. (NYSE:UDR)</v>
      </c>
    </row>
    <row r="2163" spans="1:4" x14ac:dyDescent="0.45">
      <c r="A2163" t="str">
        <v>3M Company (NYSE:MMM)</v>
      </c>
      <c r="B2163" t="str">
        <v>Lionsgate Studios Corp. (NASDAQGS:LION)</v>
      </c>
      <c r="D2163" t="str">
        <v>UFP Technologies, Inc. (NASDAQCM:UFPT)</v>
      </c>
    </row>
    <row r="2164" spans="1:4" x14ac:dyDescent="0.45">
      <c r="A2164" t="str">
        <v>Advanced Flower Capital Inc. (NASDAQGM:AFCG)</v>
      </c>
      <c r="B2164" t="str">
        <v>Lithia Motors, Inc. (NYSE:LAD)</v>
      </c>
      <c r="D2164" t="str">
        <v>UGI Corporation (NYSE:UGI)</v>
      </c>
    </row>
    <row r="2165" spans="1:4" x14ac:dyDescent="0.45">
      <c r="A2165" t="str">
        <v>Agios Pharmaceuticals, Inc. (NASDAQGS:AGIO)</v>
      </c>
      <c r="B2165" t="str">
        <v>Loar Holdings Inc. (NYSE:LOAR)</v>
      </c>
      <c r="D2165" t="str">
        <v>U-Haul Holding Company (NYSE:UHAL)</v>
      </c>
    </row>
    <row r="2166" spans="1:4" x14ac:dyDescent="0.45">
      <c r="A2166" t="str">
        <v>Amalgamated Financial Corp. (NASDAQGM:AMAL)</v>
      </c>
      <c r="B2166" t="str">
        <v>Logility Supply Chain Solutions, Inc. (NASDAQGS:LGTY)</v>
      </c>
      <c r="D2166" t="str">
        <v>Ulta Beauty, Inc. (NASDAQGS:ULTA)</v>
      </c>
    </row>
    <row r="2167" spans="1:4" x14ac:dyDescent="0.45">
      <c r="A2167" t="str">
        <v>American Eagle Outfitters, Inc. (NYSE:AEO)</v>
      </c>
      <c r="B2167" t="str">
        <v>Loma Negra Compañía Industrial Argentina Sociedad Anónima (NYSE:LOMA)</v>
      </c>
      <c r="D2167" t="str">
        <v>uniQure N.V. (NASDAQGS:QURE)</v>
      </c>
    </row>
    <row r="2168" spans="1:4" x14ac:dyDescent="0.45">
      <c r="A2168" t="str">
        <v>Antero Resources Corporation (NYSE:AR)</v>
      </c>
      <c r="B2168" t="str">
        <v>LPL Financial Holdings Inc. (NASDAQGS:LPLA)</v>
      </c>
      <c r="D2168" t="str">
        <v>United Bancorp, Inc. (NASDAQCM:UBCP)</v>
      </c>
    </row>
    <row r="2169" spans="1:4" x14ac:dyDescent="0.45">
      <c r="A2169" t="str">
        <v>Arch Resources, Inc. (NYSE:ARCH)</v>
      </c>
      <c r="B2169" t="str">
        <v>Lumentum Holdings Inc. (NASDAQGS:LITE)</v>
      </c>
      <c r="D2169" t="str">
        <v>United Security Bancshares (NASDAQGS:UBFO)</v>
      </c>
    </row>
    <row r="2170" spans="1:4" x14ac:dyDescent="0.45">
      <c r="A2170" t="str">
        <v>Ares Acquisition Corporation II (NYSE:AACT)</v>
      </c>
      <c r="B2170" t="str">
        <v>LXP Industrial Trust (NYSE:LXP)</v>
      </c>
      <c r="D2170" t="str">
        <v>United States Steel Corporation (NYSE:X)</v>
      </c>
    </row>
    <row r="2171" spans="1:4" x14ac:dyDescent="0.45">
      <c r="A2171" t="str">
        <v>Arhaus, Inc. (NASDAQGS:ARHS)</v>
      </c>
      <c r="B2171" t="str">
        <v>Macy's, Inc. (NYSE:M)</v>
      </c>
      <c r="D2171" t="str">
        <v>Unitil Corporation (NYSE:UTL)</v>
      </c>
    </row>
    <row r="2172" spans="1:4" x14ac:dyDescent="0.45">
      <c r="A2172" t="str">
        <v>Arrow Financial Corporation (NASDAQGS:AROW)</v>
      </c>
      <c r="B2172" t="str">
        <v>Magnera Corporation (NYSE:MAGN)</v>
      </c>
      <c r="D2172" t="str">
        <v>Utz Brands, Inc. (NYSE:UTZ)</v>
      </c>
    </row>
    <row r="2173" spans="1:4" x14ac:dyDescent="0.45">
      <c r="A2173" t="str">
        <v>ASA Gold and Precious Metals Limited (NYSE:ASA)</v>
      </c>
      <c r="B2173" t="str">
        <v>Malibu Boats, Inc. (NASDAQGM:MBUU)</v>
      </c>
      <c r="D2173" t="str">
        <v>Varonis Systems, Inc. (NASDAQGS:VRNS)</v>
      </c>
    </row>
    <row r="2174" spans="1:4" x14ac:dyDescent="0.45">
      <c r="A2174" t="str">
        <v>Ashford Hospitality Trust, Inc. (NYSE:AHT)</v>
      </c>
      <c r="B2174" t="str">
        <v>Mama's Creations, Inc. (NASDAQCM:MAMA)</v>
      </c>
      <c r="D2174" t="str">
        <v>Ventas, Inc. (NYSE:VTR)</v>
      </c>
    </row>
    <row r="2175" spans="1:4" x14ac:dyDescent="0.45">
      <c r="A2175" t="str">
        <v>Associated Capital Group, Inc. (NYSE:AC)</v>
      </c>
      <c r="B2175" t="str">
        <v>Marine Products Corporation (NYSE:MPX)</v>
      </c>
      <c r="D2175" t="str">
        <v>Veris Residential, Inc. (NYSE:VRE)</v>
      </c>
    </row>
    <row r="2176" spans="1:4" x14ac:dyDescent="0.45">
      <c r="A2176" t="str">
        <v>Bain Capital Specialty Finance, Inc. (NYSE:BCSF)</v>
      </c>
      <c r="B2176" t="str">
        <v>Marriott International, Inc. (NASDAQGS:MAR)</v>
      </c>
      <c r="D2176" t="str">
        <v>Veritex Holdings, Inc. (NASDAQGM:VBTX)</v>
      </c>
    </row>
    <row r="2177" spans="1:4" x14ac:dyDescent="0.45">
      <c r="A2177" t="str">
        <v>Bank7 Corp. (NASDAQGS:BSVN)</v>
      </c>
      <c r="B2177" t="str">
        <v>Martin Marietta Materials, Inc. (NYSE:MLM)</v>
      </c>
      <c r="D2177" t="str">
        <v>Viatris Inc. (NASDAQGS:VTRS)</v>
      </c>
    </row>
    <row r="2178" spans="1:4" x14ac:dyDescent="0.45">
      <c r="A2178" t="str">
        <v>Bayview Acquisition Corp (NASDAQGM:BAYA)</v>
      </c>
      <c r="B2178" t="str">
        <v>Masimo Corporation (NASDAQGS:MASI)</v>
      </c>
      <c r="D2178" t="str">
        <v>Viavi Solutions Inc. (NASDAQGS:VIAV)</v>
      </c>
    </row>
    <row r="2179" spans="1:4" x14ac:dyDescent="0.45">
      <c r="A2179" t="str">
        <v>BingEx Limited (NASDAQGS:FLX)</v>
      </c>
      <c r="B2179" t="str">
        <v>Matthews International Corporation (NASDAQGS:MATW)</v>
      </c>
      <c r="D2179" t="str">
        <v>Viridian Therapeutics, Inc. (NASDAQCM:VRDN)</v>
      </c>
    </row>
    <row r="2180" spans="1:4" x14ac:dyDescent="0.45">
      <c r="A2180" t="str">
        <v>BlackRock Energy and Resources Trust (NYSE:BGR)</v>
      </c>
      <c r="B2180" t="str">
        <v>Medallion Financial Corp. (NASDAQGS:MFIN)</v>
      </c>
      <c r="D2180" t="str">
        <v>Vital Farms, Inc. (NASDAQGM:VITL)</v>
      </c>
    </row>
    <row r="2181" spans="1:4" x14ac:dyDescent="0.45">
      <c r="A2181" t="str">
        <v>BlackRock Enhanced Capital and Income Fund, Inc. (NYSE:CII)</v>
      </c>
      <c r="B2181" t="str">
        <v>Medifast, Inc. (NYSE:MED)</v>
      </c>
      <c r="D2181" t="str">
        <v>Voya Financial, Inc. (NYSE:VOYA)</v>
      </c>
    </row>
    <row r="2182" spans="1:4" x14ac:dyDescent="0.45">
      <c r="A2182" t="str">
        <v>BlackRock Floating Rate Income Strategies Fund, Inc. (NYSE:FRA)</v>
      </c>
      <c r="B2182" t="str">
        <v>MeridianLink, Inc. (NYSE:MLNK)</v>
      </c>
      <c r="D2182" t="str">
        <v>W. R. Berkley Corporation (NYSE:WRB)</v>
      </c>
    </row>
    <row r="2183" spans="1:4" x14ac:dyDescent="0.45">
      <c r="A2183" t="str">
        <v>BlackRock Floating Rate Income Trust (NYSE:BGT)</v>
      </c>
      <c r="B2183" t="str">
        <v>Metallus Inc. (NYSE:MTUS)</v>
      </c>
      <c r="D2183" t="str">
        <v>Wabash National Corporation (NYSE:WNC)</v>
      </c>
    </row>
    <row r="2184" spans="1:4" x14ac:dyDescent="0.45">
      <c r="A2184" t="str">
        <v>BlackRock Health Sciences Trust (NYSE:BME)</v>
      </c>
      <c r="B2184" t="str">
        <v>Metropolitan Bank Holding Corp. (NYSE:MCB)</v>
      </c>
      <c r="D2184" t="str">
        <v>Warby Parker Inc. (NYSE:WRBY)</v>
      </c>
    </row>
    <row r="2185" spans="1:4" x14ac:dyDescent="0.45">
      <c r="A2185" t="str">
        <v>BlackRock Limited Duration Income Trust (NYSE:BLW)</v>
      </c>
      <c r="B2185" t="str">
        <v>Microchip Technology Incorporated (NASDAQGS:MCHP)</v>
      </c>
      <c r="D2185" t="str">
        <v>Warrior Met Coal, Inc. (NYSE:HCC)</v>
      </c>
    </row>
    <row r="2186" spans="1:4" x14ac:dyDescent="0.45">
      <c r="A2186" t="str">
        <v>BlackRock Long-Term Municipal Advantage Trust (NYSE:BTA)</v>
      </c>
      <c r="B2186" t="str">
        <v>MidCap Financial Investment Corporation (NASDAQGS:MFIC)</v>
      </c>
      <c r="D2186" t="str">
        <v>Watsco, Inc. (NYSE:WSO)</v>
      </c>
    </row>
    <row r="2187" spans="1:4" x14ac:dyDescent="0.45">
      <c r="A2187" t="str">
        <v>Blackstone Senior Floating Rate 2027 Term Fund (NYSE:BSL)</v>
      </c>
      <c r="B2187" t="str">
        <v>MidWestOne Financial Group, Inc. (NASDAQGS:MOFG)</v>
      </c>
      <c r="D2187" t="str">
        <v>WEC Energy Group, Inc. (NYSE:WEC)</v>
      </c>
    </row>
    <row r="2188" spans="1:4" x14ac:dyDescent="0.45">
      <c r="A2188" t="str">
        <v>bleuacacia ltd (NASDAQCM:BLEU)</v>
      </c>
      <c r="B2188" t="str">
        <v>MiMedx Group, Inc. (NASDAQCM:MDXG)</v>
      </c>
      <c r="D2188" t="str">
        <v>Weis Markets, Inc. (NYSE:WMK)</v>
      </c>
    </row>
    <row r="2189" spans="1:4" x14ac:dyDescent="0.45">
      <c r="A2189" t="str">
        <v>BNY Mellon Municipal Bond Infrastructure Fund, Inc. (NYSE:DMB)</v>
      </c>
      <c r="B2189" t="str">
        <v>Mingteng International Corporation Inc. (NASDAQCM:MTEN)</v>
      </c>
      <c r="D2189" t="str">
        <v>Westlake Corporation (NYSE:WLK)</v>
      </c>
    </row>
    <row r="2190" spans="1:4" x14ac:dyDescent="0.45">
      <c r="A2190" t="str">
        <v>BOK Financial Corporation (NASDAQGS:BOKF)</v>
      </c>
      <c r="B2190" t="str">
        <v>monday.com Ltd. (NASDAQGS:MNDY)</v>
      </c>
      <c r="D2190" t="str">
        <v>Weyerhaeuser Company (NYSE:WY)</v>
      </c>
    </row>
    <row r="2191" spans="1:4" x14ac:dyDescent="0.45">
      <c r="A2191" t="str">
        <v>Bold Eagle Acquisition Corp. (NASDAQGM:BEAG.U)</v>
      </c>
      <c r="B2191" t="str">
        <v>Mondelez International, Inc. (NASDAQGS:MDLZ)</v>
      </c>
      <c r="D2191" t="str">
        <v>Where Food Comes From, Inc. (NASDAQCM:WFCF)</v>
      </c>
    </row>
    <row r="2192" spans="1:4" x14ac:dyDescent="0.45">
      <c r="A2192" t="str">
        <v>Brady Corporation (NYSE:BRC)</v>
      </c>
      <c r="B2192" t="str">
        <v>Montrose Environmental Group, Inc. (NYSE:MEG)</v>
      </c>
      <c r="D2192" t="str">
        <v>Whirlpool Corporation (NYSE:WHR)</v>
      </c>
    </row>
    <row r="2193" spans="1:4" x14ac:dyDescent="0.45">
      <c r="A2193" t="str">
        <v>Bridgewater Bancshares, Inc. (NASDAQCM:BWB)</v>
      </c>
      <c r="B2193" t="str">
        <v>Motorcar Parts of America, Inc. (NASDAQGS:MPAA)</v>
      </c>
      <c r="D2193" t="str">
        <v>Willis Towers Watson Public Limited Company (NASDAQGS:WTW)</v>
      </c>
    </row>
    <row r="2194" spans="1:4" x14ac:dyDescent="0.45">
      <c r="A2194" t="str">
        <v>Bukit Jalil Global Acquisition 1 Ltd (NASDAQCM:BUJA)</v>
      </c>
      <c r="B2194" t="str">
        <v>Movado Group, Inc. (NYSE:MOV)</v>
      </c>
      <c r="D2194" t="str">
        <v>Winnebago Industries, Inc. (NYSE:WGO)</v>
      </c>
    </row>
    <row r="2195" spans="1:4" x14ac:dyDescent="0.45">
      <c r="A2195" t="str">
        <v>Cadence Bank (NYSE:CADE)</v>
      </c>
      <c r="B2195" t="str">
        <v>Mr. Cooper Group Inc. (NASDAQCM:COOP)</v>
      </c>
      <c r="D2195" t="str">
        <v>Workiva Inc. (NYSE:WK)</v>
      </c>
    </row>
    <row r="2196" spans="1:4" x14ac:dyDescent="0.45">
      <c r="A2196" t="str">
        <v>Capital Bancorp, Inc. (NASDAQGS:CBNK)</v>
      </c>
      <c r="B2196" t="str">
        <v>MRC Global Inc. (NYSE:MRC)</v>
      </c>
      <c r="D2196" t="str">
        <v>Xcel Energy Inc. (NASDAQGS:XEL)</v>
      </c>
    </row>
    <row r="2197" spans="1:4" x14ac:dyDescent="0.45">
      <c r="A2197" t="str">
        <v>Cartesian Growth Corporation II (NASDAQGM:RENE)</v>
      </c>
      <c r="B2197" t="str">
        <v>MSC Industrial Direct Co., Inc. (NYSE:MSM)</v>
      </c>
      <c r="D2197" t="str">
        <v>Xencor, Inc. (NASDAQGM:XNCR)</v>
      </c>
    </row>
    <row r="2198" spans="1:4" x14ac:dyDescent="0.45">
      <c r="A2198" t="str">
        <v>Cass Information Systems, Inc. (NASDAQGS:CASS)</v>
      </c>
      <c r="B2198" t="str">
        <v>Murphy Oil Corporation (NYSE:MUR)</v>
      </c>
      <c r="D2198" t="str">
        <v>Xerox Holdings Corporation (NASDAQGS:XRX)</v>
      </c>
    </row>
    <row r="2199" spans="1:4" x14ac:dyDescent="0.45">
      <c r="A2199" t="str">
        <v>Cathay General Bancorp (NASDAQGS:CATY)</v>
      </c>
      <c r="B2199" t="str">
        <v>Murphy USA Inc. (NYSE:MUSA)</v>
      </c>
      <c r="D2199" t="str">
        <v>XP Inc. (NASDAQGS:XP)</v>
      </c>
    </row>
    <row r="2200" spans="1:4" x14ac:dyDescent="0.45">
      <c r="A2200" t="str">
        <v>Celsius Holdings, Inc. (NASDAQCM:CELH)</v>
      </c>
      <c r="B2200" t="str">
        <v>MVB Financial Corp. (NASDAQCM:MVBF)</v>
      </c>
      <c r="D2200" t="str">
        <v>Y-mAbs Therapeutics, Inc. (NASDAQGS:YMAB)</v>
      </c>
    </row>
    <row r="2201" spans="1:4" x14ac:dyDescent="0.45">
      <c r="A2201" t="str">
        <v>CenterPoint Energy, Inc. (NYSE:CNP)</v>
      </c>
      <c r="B2201" t="str">
        <v>Myers Industries, Inc. (NYSE:MYE)</v>
      </c>
      <c r="D2201" t="str">
        <v>Zai Lab Limited (NASDAQGM:ZLAB)</v>
      </c>
    </row>
    <row r="2202" spans="1:4" x14ac:dyDescent="0.45">
      <c r="A2202" t="str">
        <v>Chain Bridge I (NASDAQCM:CBRG)</v>
      </c>
      <c r="B2202" t="str">
        <v>MYR Group Inc. (NASDAQGS:MYRG)</v>
      </c>
      <c r="D2202" t="str">
        <v>ZipRecruiter, Inc. (NYSE:ZIP)</v>
      </c>
    </row>
    <row r="2203" spans="1:4" x14ac:dyDescent="0.45">
      <c r="A2203" t="str">
        <v>ChoiceOne Financial Services, Inc. (NASDAQCM:COFS)</v>
      </c>
      <c r="B2203" t="str">
        <v>MYT Netherlands Parent B.V. (NYSE:MYTE)</v>
      </c>
      <c r="D2203" t="str">
        <v>ZTO Express (Cayman) Inc. (NYSE:ZTO)</v>
      </c>
    </row>
    <row r="2204" spans="1:4" x14ac:dyDescent="0.45">
      <c r="A2204" t="str">
        <v>CION Investment Corporation (NYSE:CION)</v>
      </c>
      <c r="B2204" t="str">
        <v>National Storage Affiliates Trust (NYSE:NSA)</v>
      </c>
      <c r="D2204" t="str">
        <v>Zuora, Inc. (NYSE:ZUO)</v>
      </c>
    </row>
    <row r="2205" spans="1:4" x14ac:dyDescent="0.45">
      <c r="A2205" t="str">
        <v>City Holding Company (NASDAQGS:CHCO)</v>
      </c>
      <c r="B2205" t="str">
        <v>Natural Resource Partners L.P. (NYSE:NRP)</v>
      </c>
      <c r="D2205" t="str">
        <v>Zynex, Inc. (NASDAQGS:ZYXI)</v>
      </c>
    </row>
    <row r="2206" spans="1:4" x14ac:dyDescent="0.45">
      <c r="A2206" t="str">
        <v>Cognizant Technology Solutions Corporation (NASDAQGS:CTSH)</v>
      </c>
      <c r="B2206" t="str">
        <v>New Fortress Energy Inc. (NASDAQGS:NFE)</v>
      </c>
      <c r="D2206" t="str">
        <v>Actuate Therapeutics, Inc. (NASDAQGM:ACTU)</v>
      </c>
    </row>
    <row r="2207" spans="1:4" x14ac:dyDescent="0.45">
      <c r="A2207" t="str">
        <v>Colony Bankcorp, Inc. (NASDAQGM:CBAN)</v>
      </c>
      <c r="B2207" t="str">
        <v>NiSource Inc. (NYSE:NI)</v>
      </c>
      <c r="D2207" t="str">
        <v>Advanced Flower Capital Inc. (NASDAQGM:AFCG)</v>
      </c>
    </row>
    <row r="2208" spans="1:4" x14ac:dyDescent="0.45">
      <c r="A2208" t="str">
        <v>Comstock Holding Companies, Inc. (NASDAQCM:CHCI)</v>
      </c>
      <c r="B2208" t="str">
        <v>NNN REIT, Inc. (NYSE:NNN)</v>
      </c>
      <c r="D2208" t="str">
        <v>AirSculpt Technologies, Inc. (NASDAQGM:AIRS)</v>
      </c>
    </row>
    <row r="2209" spans="1:4" x14ac:dyDescent="0.45">
      <c r="A2209" t="str">
        <v>Consolidated Water Co. Ltd. (NASDAQGS:CWCO)</v>
      </c>
      <c r="B2209" t="str">
        <v>Noble Corporation plc (NYSE:NE)</v>
      </c>
      <c r="D2209" t="str">
        <v>Allegro MicroSystems, Inc. (NASDAQGS:ALGM)</v>
      </c>
    </row>
    <row r="2210" spans="1:4" x14ac:dyDescent="0.45">
      <c r="A2210" t="str">
        <v>Copart, Inc. (NASDAQGS:CPRT)</v>
      </c>
      <c r="B2210" t="str">
        <v>Nordson Corporation (NASDAQGS:NDSN)</v>
      </c>
      <c r="D2210" t="str">
        <v>Alnylam Pharmaceuticals, Inc. (NASDAQGS:ALNY)</v>
      </c>
    </row>
    <row r="2211" spans="1:4" x14ac:dyDescent="0.45">
      <c r="A2211" t="str">
        <v>Criteo S.A. (NASDAQGS:CRTO)</v>
      </c>
      <c r="B2211" t="str">
        <v>Northwest Natural Holding Company (NYSE:NWN)</v>
      </c>
      <c r="D2211" t="str">
        <v>Alta Equipment Group Inc. (NYSE:ALTG)</v>
      </c>
    </row>
    <row r="2212" spans="1:4" x14ac:dyDescent="0.45">
      <c r="A2212" t="str">
        <v>Customers Bancorp, Inc. (NYSE:CUBI)</v>
      </c>
      <c r="B2212" t="str">
        <v>Nucor Corporation (NYSE:NUE)</v>
      </c>
      <c r="D2212" t="str">
        <v>Alumis Inc. (NASDAQGS:ALMS)</v>
      </c>
    </row>
    <row r="2213" spans="1:4" x14ac:dyDescent="0.45">
      <c r="A2213" t="str">
        <v>CVB Financial Corp. (NASDAQGS:CVBF)</v>
      </c>
      <c r="B2213" t="str">
        <v>Nuveen AMT-Free Municipal Credit Income Fund (NYSE:NVG)</v>
      </c>
      <c r="D2213" t="str">
        <v>Ambac Financial Group, Inc. (NYSE:AMBC)</v>
      </c>
    </row>
    <row r="2214" spans="1:4" x14ac:dyDescent="0.45">
      <c r="A2214" t="str">
        <v>CVR Energy, Inc. (NYSE:CVI)</v>
      </c>
      <c r="B2214" t="str">
        <v>Nuveen AMT-Free Quality Municipal Income Fund (NYSE:NEA)</v>
      </c>
      <c r="D2214" t="str">
        <v>American Eagle Outfitters, Inc. (NYSE:AEO)</v>
      </c>
    </row>
    <row r="2215" spans="1:4" x14ac:dyDescent="0.45">
      <c r="A2215" t="str">
        <v>Daxor Corporation (NASDAQCM:DXR)</v>
      </c>
      <c r="B2215" t="str">
        <v>Nuveen Massachusetts Quality Municipal Income Fund (NYSE:NMT)</v>
      </c>
      <c r="D2215" t="str">
        <v>American International Group, Inc. (NYSE:AIG)</v>
      </c>
    </row>
    <row r="2216" spans="1:4" x14ac:dyDescent="0.45">
      <c r="A2216" t="str">
        <v>Denali Capital Acquisition Corp. (NASDAQGM:DECA)</v>
      </c>
      <c r="B2216" t="str">
        <v>Nuveen Municipal Credit Income Fund (NYSE:NZF)</v>
      </c>
      <c r="D2216" t="str">
        <v>Americold Realty Trust, Inc. (NYSE:COLD)</v>
      </c>
    </row>
    <row r="2217" spans="1:4" x14ac:dyDescent="0.45">
      <c r="A2217" t="str">
        <v>Digital Realty Trust, Inc. (NYSE:DLR)</v>
      </c>
      <c r="B2217" t="str">
        <v>Nuveen Virginia Quality Municipal Income Fund (NYSE:NPV)</v>
      </c>
      <c r="D2217" t="str">
        <v>Annovis Bio, Inc. (NYSE:ANVS)</v>
      </c>
    </row>
    <row r="2218" spans="1:4" x14ac:dyDescent="0.45">
      <c r="A2218" t="str">
        <v>DigitalBridge Group, Inc. (NYSE:DBRG)</v>
      </c>
      <c r="B2218" t="str">
        <v>nVent Electric plc (NYSE:NVT)</v>
      </c>
      <c r="D2218" t="str">
        <v>Antero Resources Corporation (NYSE:AR)</v>
      </c>
    </row>
    <row r="2219" spans="1:4" x14ac:dyDescent="0.45">
      <c r="A2219" t="str">
        <v>Dorian LPG Ltd. (NYSE:LPG)</v>
      </c>
      <c r="B2219" t="str">
        <v>Occidental Petroleum Corporation (NYSE:OXY)</v>
      </c>
      <c r="D2219" t="str">
        <v>Apartment Investment and Management Company (NYSE:AIV)</v>
      </c>
    </row>
    <row r="2220" spans="1:4" x14ac:dyDescent="0.45">
      <c r="A2220" t="str">
        <v>Dream Finders Homes, Inc. (NYSE:DFH)</v>
      </c>
      <c r="B2220" t="str">
        <v>OGE Energy Corp. (NYSE:OGE)</v>
      </c>
      <c r="D2220" t="str">
        <v>Applied Optoelectronics, Inc. (NASDAQGM:AAOI)</v>
      </c>
    </row>
    <row r="2221" spans="1:4" x14ac:dyDescent="0.45">
      <c r="A2221" t="str">
        <v>DT Cloud Star Acquisition Corporation (NASDAQGM:DTSQ)</v>
      </c>
      <c r="B2221" t="str">
        <v>Olympic Steel, Inc. (NASDAQGS:ZEUS)</v>
      </c>
      <c r="D2221" t="str">
        <v>Applied Therapeutics, Inc. (NASDAQGM:APLT)</v>
      </c>
    </row>
    <row r="2222" spans="1:4" x14ac:dyDescent="0.45">
      <c r="A2222" t="str">
        <v>DTF Tax-Free Income 2028 Term Fund Inc. (NYSE:DTF)</v>
      </c>
      <c r="B2222" t="str">
        <v>Omnicell, Inc. (NASDAQGS:OMCL)</v>
      </c>
      <c r="D2222" t="str">
        <v>Arch Resources, Inc. (NYSE:ARCH)</v>
      </c>
    </row>
    <row r="2223" spans="1:4" x14ac:dyDescent="0.45">
      <c r="A2223" t="str">
        <v>Dycom Industries, Inc. (NYSE:DY)</v>
      </c>
      <c r="B2223" t="str">
        <v>On Holding AG (NYSE:ONON)</v>
      </c>
      <c r="D2223" t="str">
        <v>Arcus Biosciences, Inc. (NYSE:RCUS)</v>
      </c>
    </row>
    <row r="2224" spans="1:4" x14ac:dyDescent="0.45">
      <c r="A2224" t="str">
        <v>Eagle Point Credit Company Inc. (NYSE:ECC)</v>
      </c>
      <c r="B2224" t="str">
        <v>OneMain Holdings, Inc. (NYSE:OMF)</v>
      </c>
      <c r="D2224" t="str">
        <v>Arhaus, Inc. (NASDAQGS:ARHS)</v>
      </c>
    </row>
    <row r="2225" spans="1:4" x14ac:dyDescent="0.45">
      <c r="A2225" t="str">
        <v>Eaton Vance Senior Income Trust (NYSE:EVF)</v>
      </c>
      <c r="B2225" t="str">
        <v>Ooma, Inc. (NYSE:OOMA)</v>
      </c>
      <c r="D2225" t="str">
        <v>Arrowhead Pharmaceuticals, Inc. (NASDAQGS:ARWR)</v>
      </c>
    </row>
    <row r="2226" spans="1:4" x14ac:dyDescent="0.45">
      <c r="A2226" t="str">
        <v>Eaton Vance Short Duration Diversified Income Fund (NYSE:EVG)</v>
      </c>
      <c r="B2226" t="str">
        <v>Open Lending Corporation (NASDAQGM:LPRO)</v>
      </c>
      <c r="D2226" t="str">
        <v>ARS Pharmaceuticals, Inc. (NASDAQGM:SPRY)</v>
      </c>
    </row>
    <row r="2227" spans="1:4" x14ac:dyDescent="0.45">
      <c r="A2227" t="str">
        <v>Eaton Vance Tax-Advantaged Dividend Income Fund (NYSE:EVT)</v>
      </c>
      <c r="B2227" t="str">
        <v>Optex Systems Holdings, Inc (NASDAQCM:OPXS)</v>
      </c>
      <c r="D2227" t="str">
        <v>Artiva Biotherapeutics, Inc. (NASDAQGM:ARTV)</v>
      </c>
    </row>
    <row r="2228" spans="1:4" x14ac:dyDescent="0.45">
      <c r="A2228" t="str">
        <v>Eaton Vance Tax-Advantaged Global Dividend Income Fund (NYSE:ETG)</v>
      </c>
      <c r="B2228" t="str">
        <v>Orange County Bancorp, Inc. (NASDAQCM:OBT)</v>
      </c>
      <c r="D2228" t="str">
        <v>Atlas Lithium Corporation (NASDAQCM:ATLX)</v>
      </c>
    </row>
    <row r="2229" spans="1:4" x14ac:dyDescent="0.45">
      <c r="A2229" t="str">
        <v>Eaton Vance Tax-Advantaged Global Dividend Opportunities Fund (NYSE:ETO)</v>
      </c>
      <c r="B2229" t="str">
        <v>Ormat Technologies, Inc. (NYSE:ORA)</v>
      </c>
      <c r="D2229" t="str">
        <v>Atlassian Corporation (NASDAQGS:TEAM)</v>
      </c>
    </row>
    <row r="2230" spans="1:4" x14ac:dyDescent="0.45">
      <c r="A2230" t="str">
        <v>Eaton Vance Tax-Managed Global Buy-Write Opportunities Fund (NYSE:ETW)</v>
      </c>
      <c r="B2230" t="str">
        <v>Otter Tail Corporation (NASDAQGS:OTTR)</v>
      </c>
      <c r="D2230" t="str">
        <v>ATN International, Inc. (NASDAQGS:ATNI)</v>
      </c>
    </row>
    <row r="2231" spans="1:4" x14ac:dyDescent="0.45">
      <c r="A2231" t="str">
        <v>Ellington Credit Company (NYSE:EARN)</v>
      </c>
      <c r="B2231" t="str">
        <v>Owens &amp; Minor, Inc. (NYSE:OMI)</v>
      </c>
      <c r="D2231" t="str">
        <v>Atomera Incorporated (NASDAQCM:ATOM)</v>
      </c>
    </row>
    <row r="2232" spans="1:4" x14ac:dyDescent="0.45">
      <c r="A2232" t="str">
        <v>Ellington Financial Inc. (NYSE:EFC)</v>
      </c>
      <c r="B2232" t="str">
        <v>Oxford Industries, Inc. (NYSE:OXM)</v>
      </c>
      <c r="D2232" t="str">
        <v>authID Inc. (NASDAQCM:AUID)</v>
      </c>
    </row>
    <row r="2233" spans="1:4" x14ac:dyDescent="0.45">
      <c r="A2233" t="str">
        <v>Eltek Ltd. (NASDAQCM:ELTK)</v>
      </c>
      <c r="B2233" t="str">
        <v>Pagaya Technologies Ltd. (NASDAQCM:PGY)</v>
      </c>
      <c r="D2233" t="str">
        <v>Avid Bioservices, Inc. (NASDAQCM:CDMO)</v>
      </c>
    </row>
    <row r="2234" spans="1:4" x14ac:dyDescent="0.45">
      <c r="A2234" t="str">
        <v>Embrace Change Acquisition Corp. (NASDAQGM:EMCG)</v>
      </c>
      <c r="B2234" t="str">
        <v>Palomar Holdings, Inc. (NASDAQGS:PLMR)</v>
      </c>
      <c r="D2234" t="str">
        <v>Avidity Biosciences, Inc. (NASDAQGM:RNA)</v>
      </c>
    </row>
    <row r="2235" spans="1:4" x14ac:dyDescent="0.45">
      <c r="A2235" t="str">
        <v>EPR Properties (NYSE:EPR)</v>
      </c>
      <c r="B2235" t="str">
        <v>Par Pacific Holdings, Inc. (NYSE:PARR)</v>
      </c>
      <c r="D2235" t="str">
        <v>AVITA Medical, Inc. (NASDAQCM:RCEL)</v>
      </c>
    </row>
    <row r="2236" spans="1:4" x14ac:dyDescent="0.45">
      <c r="A2236" t="str">
        <v>EQT Corporation (NYSE:EQT)</v>
      </c>
      <c r="B2236" t="str">
        <v>Paramount Global (NASDAQGS:PARA)</v>
      </c>
      <c r="D2236" t="str">
        <v>Axonics, Inc. (NASDAQGS:AXNX)</v>
      </c>
    </row>
    <row r="2237" spans="1:4" x14ac:dyDescent="0.45">
      <c r="A2237" t="str">
        <v>Eureka Acquisition Corp (NASDAQCM:EURK)</v>
      </c>
      <c r="B2237" t="str">
        <v>Patrick Industries, Inc. (NASDAQGS:PATK)</v>
      </c>
      <c r="D2237" t="str">
        <v>Bain Capital Specialty Finance, Inc. (NYSE:BCSF)</v>
      </c>
    </row>
    <row r="2238" spans="1:4" x14ac:dyDescent="0.45">
      <c r="A2238" t="str">
        <v>Everspin Technologies, Inc. (NASDAQGM:MRAM)</v>
      </c>
      <c r="B2238" t="str">
        <v>Paysafe Limited (NYSE:PSFE)</v>
      </c>
      <c r="D2238" t="str">
        <v>Bally's Corporation (NYSE:BALY)</v>
      </c>
    </row>
    <row r="2239" spans="1:4" x14ac:dyDescent="0.45">
      <c r="A2239" t="str">
        <v>Expand Energy Corporation (NASDAQGS:EXE)</v>
      </c>
      <c r="B2239" t="str">
        <v>PBF Energy Inc. (NYSE:PBF)</v>
      </c>
      <c r="D2239" t="str">
        <v>Bassett Furniture Industries, Incorporated (NASDAQGS:BSET)</v>
      </c>
    </row>
    <row r="2240" spans="1:4" x14ac:dyDescent="0.45">
      <c r="A2240" t="str">
        <v>Farmland Partners Inc. (NYSE:FPI)</v>
      </c>
      <c r="B2240" t="str">
        <v>PCM Fund Inc. (NYSE:PCM)</v>
      </c>
      <c r="D2240" t="str">
        <v>Beam Therapeutics Inc. (NASDAQGS:BEAM)</v>
      </c>
    </row>
    <row r="2241" spans="1:4" x14ac:dyDescent="0.45">
      <c r="A2241" t="str">
        <v>Federal Agricultural Mortgage Corporation (NYSE:AGM)</v>
      </c>
      <c r="B2241" t="str">
        <v>Pearl Holdings Acquisition Corp (NASDAQGM:PRLH)</v>
      </c>
      <c r="D2241" t="str">
        <v>Benitec Biopharma Inc. (NASDAQCM:BNTC)</v>
      </c>
    </row>
    <row r="2242" spans="1:4" x14ac:dyDescent="0.45">
      <c r="A2242" t="str">
        <v>Fidelity Commonwealth Trust - Fidelity Nasdaq Composite Index ETF (NASDAQGM:ONEQ)</v>
      </c>
      <c r="B2242" t="str">
        <v>Pegasystems Inc. (NASDAQGS:PEGA)</v>
      </c>
      <c r="D2242" t="str">
        <v>BGSF, Inc. (NYSE:BGSF)</v>
      </c>
    </row>
    <row r="2243" spans="1:4" x14ac:dyDescent="0.45">
      <c r="A2243" t="str">
        <v>Finward Bancorp (NASDAQCM:FNWD)</v>
      </c>
      <c r="B2243" t="str">
        <v>PENN Entertainment, Inc. (NASDAQGS:PENN)</v>
      </c>
      <c r="D2243" t="str">
        <v>Bicara Therapeutics Inc. (NASDAQGM:BCAX)</v>
      </c>
    </row>
    <row r="2244" spans="1:4" x14ac:dyDescent="0.45">
      <c r="A2244" t="str">
        <v>First Bancorp (NASDAQGS:FBNC)</v>
      </c>
      <c r="B2244" t="str">
        <v>Peoples Financial Services Corp. (NASDAQGS:PFIS)</v>
      </c>
      <c r="D2244" t="str">
        <v>BKV Corporation (NYSE:BKV)</v>
      </c>
    </row>
    <row r="2245" spans="1:4" x14ac:dyDescent="0.45">
      <c r="A2245" t="str">
        <v>First BanCorp. (NYSE:FBP)</v>
      </c>
      <c r="B2245" t="str">
        <v>Perdoceo Education Corporation (NASDAQGS:PRDO)</v>
      </c>
      <c r="D2245" t="str">
        <v>Blue Foundry Bancorp (NASDAQGS:BLFY)</v>
      </c>
    </row>
    <row r="2246" spans="1:4" x14ac:dyDescent="0.45">
      <c r="A2246" t="str">
        <v>First Horizon Corporation (NYSE:FHN)</v>
      </c>
      <c r="B2246" t="str">
        <v>Performance Food Group Company (NYSE:PFGC)</v>
      </c>
      <c r="D2246" t="str">
        <v>Bogota Financial Corp. (NASDAQCM:BSBK)</v>
      </c>
    </row>
    <row r="2247" spans="1:4" x14ac:dyDescent="0.45">
      <c r="A2247" t="str">
        <v>First Internet Bancorp (NASDAQGS:INBK)</v>
      </c>
      <c r="B2247" t="str">
        <v>Perrigo Company plc (NYSE:PRGO)</v>
      </c>
      <c r="D2247" t="str">
        <v>Borealis Foods Inc. (NASDAQCM:BRLS)</v>
      </c>
    </row>
    <row r="2248" spans="1:4" x14ac:dyDescent="0.45">
      <c r="A2248" t="str">
        <v>First Trust Enhanced Equity Income Fund (NYSE:FFA)</v>
      </c>
      <c r="B2248" t="str">
        <v>Phillips Edison &amp; Company, Inc. (NASDAQGS:PECO)</v>
      </c>
      <c r="D2248" t="str">
        <v>Brady Corporation (NYSE:BRC)</v>
      </c>
    </row>
    <row r="2249" spans="1:4" x14ac:dyDescent="0.45">
      <c r="A2249" t="str">
        <v>First Trust Exchange-Traded Fund - First Trust Dividend Strength ETF (NASDAQGM:FTDS)</v>
      </c>
      <c r="B2249" t="str">
        <v>Photronics, Inc. (NASDAQGS:PLAB)</v>
      </c>
      <c r="D2249" t="str">
        <v>Bridgford Foods Corporation (NASDAQGM:BRID)</v>
      </c>
    </row>
    <row r="2250" spans="1:4" x14ac:dyDescent="0.45">
      <c r="A2250" t="str">
        <v>First Trust Mortgage Income Fund (NYSE:FMY)</v>
      </c>
      <c r="B2250" t="str">
        <v>Piedmont Office Realty Trust, Inc. (NYSE:PDM)</v>
      </c>
      <c r="D2250" t="str">
        <v>Calix, Inc. (NYSE:CALX)</v>
      </c>
    </row>
    <row r="2251" spans="1:4" x14ac:dyDescent="0.45">
      <c r="A2251" t="str">
        <v>Five Below, Inc. (NASDAQGS:FIVE)</v>
      </c>
      <c r="B2251" t="str">
        <v>PIMCO Income Strategy Fund II (NYSE:PFN)</v>
      </c>
      <c r="D2251" t="str">
        <v>Cannae Holdings, Inc. (NYSE:CNNE)</v>
      </c>
    </row>
    <row r="2252" spans="1:4" x14ac:dyDescent="0.45">
      <c r="A2252" t="str">
        <v>Franklin Universal Trust (NYSE:FT)</v>
      </c>
      <c r="B2252" t="str">
        <v>Pioneer Floating Rate Fund, Inc. (NYSE:PHD)</v>
      </c>
      <c r="D2252" t="str">
        <v>Capri Holdings Limited (NYSE:CPRI)</v>
      </c>
    </row>
    <row r="2253" spans="1:4" x14ac:dyDescent="0.45">
      <c r="A2253" t="str">
        <v>FTI Consulting, Inc. (NYSE:FCN)</v>
      </c>
      <c r="B2253" t="str">
        <v>Pioneer Municipal High Income Advantage Fund, Inc. (NYSE:MAV)</v>
      </c>
      <c r="D2253" t="str">
        <v>Cartesian Therapeutics, Inc. (NASDAQGM:RNAC)</v>
      </c>
    </row>
    <row r="2254" spans="1:4" x14ac:dyDescent="0.45">
      <c r="A2254" t="str">
        <v>Galaxy Payroll Group Limited (NASDAQCM:GLXG)</v>
      </c>
      <c r="B2254" t="str">
        <v>PJT Partners Inc. (NYSE:PJT)</v>
      </c>
      <c r="D2254" t="str">
        <v>CenterPoint Energy, Inc. (NYSE:CNP)</v>
      </c>
    </row>
    <row r="2255" spans="1:4" x14ac:dyDescent="0.45">
      <c r="A2255" t="str">
        <v>Gaming and Leisure Properties, Inc. (NASDAQGS:GLPI)</v>
      </c>
      <c r="B2255" t="str">
        <v>Polaris Inc. (NYSE:PII)</v>
      </c>
      <c r="D2255" t="str">
        <v>CeriBell, Inc. (NASDAQGS:CBLL)</v>
      </c>
    </row>
    <row r="2256" spans="1:4" x14ac:dyDescent="0.45">
      <c r="A2256" t="str">
        <v>GDEV Inc. (NASDAQGM:GDEV)</v>
      </c>
      <c r="B2256" t="str">
        <v>Postal Realty Trust, Inc. (NYSE:PSTL)</v>
      </c>
      <c r="D2256" t="str">
        <v>CervoMed Inc. (NASDAQCM:CRVO)</v>
      </c>
    </row>
    <row r="2257" spans="1:4" x14ac:dyDescent="0.45">
      <c r="A2257" t="str">
        <v>GEN Restaurant Group, Inc. (NASDAQGM:GENK)</v>
      </c>
      <c r="B2257" t="str">
        <v>Power Integrations, Inc. (NASDAQGS:POWI)</v>
      </c>
      <c r="D2257" t="str">
        <v>Chatham Lodging Trust (NYSE:CLDT)</v>
      </c>
    </row>
    <row r="2258" spans="1:4" x14ac:dyDescent="0.45">
      <c r="A2258" t="str">
        <v>Genesis Energy, L.P. (NYSE:GEL)</v>
      </c>
      <c r="B2258" t="str">
        <v>PPL Corporation (NYSE:PPL)</v>
      </c>
      <c r="D2258" t="str">
        <v>Cohen Circle Acquisition Corp. I (NASDAQGM:CCIR.U)</v>
      </c>
    </row>
    <row r="2259" spans="1:4" x14ac:dyDescent="0.45">
      <c r="A2259" t="str">
        <v>Genie Energy Ltd. (NYSE:GNE)</v>
      </c>
      <c r="B2259" t="str">
        <v>Principal Financial Group, Inc. (NASDAQGS:PFG)</v>
      </c>
      <c r="D2259" t="str">
        <v>Cohu, Inc. (NASDAQGS:COHU)</v>
      </c>
    </row>
    <row r="2260" spans="1:4" x14ac:dyDescent="0.45">
      <c r="A2260" t="str">
        <v>Global Medical REIT Inc. (NYSE:GMRE)</v>
      </c>
      <c r="B2260" t="str">
        <v>Privia Health Group, Inc. (NASDAQGS:PRVA)</v>
      </c>
      <c r="D2260" t="str">
        <v>Coliseum Acquisition Corp. (NASDAQCM:MITA)</v>
      </c>
    </row>
    <row r="2261" spans="1:4" x14ac:dyDescent="0.45">
      <c r="A2261" t="str">
        <v>Great Southern Bancorp, Inc. (NASDAQGS:GSBC)</v>
      </c>
      <c r="B2261" t="str">
        <v>Proficient Auto Logistics, Inc. (NASDAQGS:PAL)</v>
      </c>
      <c r="D2261" t="str">
        <v>Community Healthcare Trust Incorporated (NYSE:CHCT)</v>
      </c>
    </row>
    <row r="2262" spans="1:4" x14ac:dyDescent="0.45">
      <c r="A2262" t="str">
        <v>Group 1 Automotive, Inc. (NYSE:GPI)</v>
      </c>
      <c r="B2262" t="str">
        <v>ProFrac Holding Corp. (NASDAQGS:ACDC)</v>
      </c>
      <c r="D2262" t="str">
        <v>CompoSecure, Inc. (NASDAQGM:CMPO)</v>
      </c>
    </row>
    <row r="2263" spans="1:4" x14ac:dyDescent="0.45">
      <c r="A2263" t="str">
        <v>HA Sustainable Infrastructure Capital, Inc. (NYSE:HASI)</v>
      </c>
      <c r="B2263" t="str">
        <v>Progress Software Corporation (NASDAQGS:PRGS)</v>
      </c>
      <c r="D2263" t="str">
        <v>Comstock Holding Companies, Inc. (NASDAQCM:CHCI)</v>
      </c>
    </row>
    <row r="2264" spans="1:4" x14ac:dyDescent="0.45">
      <c r="A2264" t="str">
        <v>Hagerty, Inc. (NYSE:HGTY)</v>
      </c>
      <c r="B2264" t="str">
        <v>Proto Labs, Inc. (NYSE:PRLB)</v>
      </c>
      <c r="D2264" t="str">
        <v>Comstock Resources, Inc. (NYSE:CRK)</v>
      </c>
    </row>
    <row r="2265" spans="1:4" x14ac:dyDescent="0.45">
      <c r="A2265" t="str">
        <v>HarborOne Bancorp, Inc. (NASDAQGS:HONE)</v>
      </c>
      <c r="B2265" t="str">
        <v>Pure Cycle Corporation (NASDAQCM:PCYO)</v>
      </c>
      <c r="D2265" t="str">
        <v>Cooper-Standard Holdings Inc. (NYSE:CPS)</v>
      </c>
    </row>
    <row r="2266" spans="1:4" x14ac:dyDescent="0.45">
      <c r="A2266" t="str">
        <v>Haverty Furniture Companies, Inc. (NYSE:HVT)</v>
      </c>
      <c r="B2266" t="str">
        <v>Qorvo, Inc. (NASDAQGS:QRVO)</v>
      </c>
      <c r="D2266" t="str">
        <v>Copart, Inc. (NASDAQGS:CPRT)</v>
      </c>
    </row>
    <row r="2267" spans="1:4" x14ac:dyDescent="0.45">
      <c r="A2267" t="str">
        <v>Heidrick &amp; Struggles International, Inc. (NASDAQGS:HSII)</v>
      </c>
      <c r="B2267" t="str">
        <v>Qualys, Inc. (NASDAQGS:QLYS)</v>
      </c>
      <c r="D2267" t="str">
        <v>Corebridge Financial, Inc. (NYSE:CRBG)</v>
      </c>
    </row>
    <row r="2268" spans="1:4" x14ac:dyDescent="0.45">
      <c r="A2268" t="str">
        <v>Highwoods Properties, Inc. (NYSE:HIW)</v>
      </c>
      <c r="B2268" t="str">
        <v>Quest Diagnostics Incorporated (NYSE:DGX)</v>
      </c>
      <c r="D2268" t="str">
        <v>Coya Therapeutics, Inc. (NASDAQCM:COYA)</v>
      </c>
    </row>
    <row r="2269" spans="1:4" x14ac:dyDescent="0.45">
      <c r="A2269" t="str">
        <v>Hingham Institution for Savings (NASDAQGM:HIFS)</v>
      </c>
      <c r="B2269" t="str">
        <v>QuidelOrtho Corporation (NASDAQGS:QDEL)</v>
      </c>
      <c r="D2269" t="str">
        <v>Criteo S.A. (NASDAQGS:CRTO)</v>
      </c>
    </row>
    <row r="2270" spans="1:4" x14ac:dyDescent="0.45">
      <c r="A2270" t="str">
        <v>HomeTrust Bancshares, Inc. (NASDAQGS:HTBI)</v>
      </c>
      <c r="B2270" t="str">
        <v>R1 RCM Inc. (NASDAQGS:RCM)</v>
      </c>
      <c r="D2270" t="str">
        <v>Cross Country Healthcare, Inc. (NASDAQGS:CCRN)</v>
      </c>
    </row>
    <row r="2271" spans="1:4" x14ac:dyDescent="0.45">
      <c r="A2271" t="str">
        <v>Horizon Bancorp, Inc. (NASDAQGS:HBNC)</v>
      </c>
      <c r="B2271" t="str">
        <v>Ramaco Resources, Inc. (NASDAQGS:METC)</v>
      </c>
      <c r="D2271" t="str">
        <v>CS Disco, Inc. (NYSE:LAW)</v>
      </c>
    </row>
    <row r="2272" spans="1:4" x14ac:dyDescent="0.45">
      <c r="A2272" t="str">
        <v>Humana Inc. (NYSE:HUM)</v>
      </c>
      <c r="B2272" t="str">
        <v>Ready Capital Corporation (NYSE:RC)</v>
      </c>
      <c r="D2272" t="str">
        <v>Custom Truck One Source, Inc. (NYSE:CTOS)</v>
      </c>
    </row>
    <row r="2273" spans="1:4" x14ac:dyDescent="0.45">
      <c r="A2273" t="str">
        <v>i3 Verticals, Inc. (NASDAQGS:IIIV)</v>
      </c>
      <c r="B2273" t="str">
        <v>Red Violet, Inc. (NASDAQCM:RDVT)</v>
      </c>
      <c r="D2273" t="str">
        <v>CVR Energy, Inc. (NYSE:CVI)</v>
      </c>
    </row>
    <row r="2274" spans="1:4" x14ac:dyDescent="0.45">
      <c r="A2274" t="str">
        <v>IB Acquisition Corp. (NASDAQGM:IBAC)</v>
      </c>
      <c r="B2274" t="str">
        <v>Resources Connection, Inc. (NASDAQGS:RGP)</v>
      </c>
      <c r="D2274" t="str">
        <v>Cyngn Inc. (NASDAQCM:CYN)</v>
      </c>
    </row>
    <row r="2275" spans="1:4" x14ac:dyDescent="0.45">
      <c r="A2275" t="str">
        <v>IDEX Corporation (NYSE:IEX)</v>
      </c>
      <c r="B2275" t="str">
        <v>Restaurant Brands International Inc. (NYSE:QSR)</v>
      </c>
      <c r="D2275" t="str">
        <v>Danimer Scientific, Inc. (NYSE:DNMR)</v>
      </c>
    </row>
    <row r="2276" spans="1:4" x14ac:dyDescent="0.45">
      <c r="A2276" t="str">
        <v>Incyte Corporation (NASDAQGS:INCY)</v>
      </c>
      <c r="B2276" t="str">
        <v>RGC Resources, Inc. (NASDAQGM:RGCO)</v>
      </c>
      <c r="D2276" t="str">
        <v>Dianthus Therapeutics, Inc. (NASDAQCM:DNTH)</v>
      </c>
    </row>
    <row r="2277" spans="1:4" x14ac:dyDescent="0.45">
      <c r="A2277" t="str">
        <v>Independent Bank Corp. (NASDAQGS:INDB)</v>
      </c>
      <c r="B2277" t="str">
        <v>Robert Half Inc. (NYSE:RHI)</v>
      </c>
      <c r="D2277" t="str">
        <v>Digimarc Corporation (NASDAQGS:DMRC)</v>
      </c>
    </row>
    <row r="2278" spans="1:4" x14ac:dyDescent="0.45">
      <c r="A2278" t="str">
        <v>Independent Bank Corporation (NASDAQGS:IBCP)</v>
      </c>
      <c r="B2278" t="str">
        <v>Rocky Brands, Inc. (NASDAQGS:RCKY)</v>
      </c>
      <c r="D2278" t="str">
        <v>Digital Realty Trust, Inc. (NYSE:DLR)</v>
      </c>
    </row>
    <row r="2279" spans="1:4" x14ac:dyDescent="0.45">
      <c r="A2279" t="str">
        <v>Ingles Markets, Incorporated (NASDAQGS:IMKT.A)</v>
      </c>
      <c r="B2279" t="str">
        <v>Roku, Inc. (NASDAQGS:ROKU)</v>
      </c>
      <c r="D2279" t="str">
        <v>Domo, Inc. (NASDAQGM:DOMO)</v>
      </c>
    </row>
    <row r="2280" spans="1:4" x14ac:dyDescent="0.45">
      <c r="A2280" t="str">
        <v>Inhibrx Biosciences, Inc. (NASDAQGS:INBX)</v>
      </c>
      <c r="B2280" t="str">
        <v>Ryerson Holding Corporation (NYSE:RYI)</v>
      </c>
      <c r="D2280" t="str">
        <v>Dorian LPG Ltd. (NYSE:LPG)</v>
      </c>
    </row>
    <row r="2281" spans="1:4" x14ac:dyDescent="0.45">
      <c r="A2281" t="str">
        <v>Insperity, Inc. (NYSE:NSP)</v>
      </c>
      <c r="B2281" t="str">
        <v>Saba Capital Income &amp; Opportunities Fund (NYSE:BRW)</v>
      </c>
      <c r="D2281" t="str">
        <v>Douglas Emmett, Inc. (NYSE:DEI)</v>
      </c>
    </row>
    <row r="2282" spans="1:4" x14ac:dyDescent="0.45">
      <c r="A2282" t="str">
        <v>Integrated Wellness Acquisition Corp (NYSE:WEL)</v>
      </c>
      <c r="B2282" t="str">
        <v>Saga Communications, Inc. (NASDAQGM:SGA)</v>
      </c>
      <c r="D2282" t="str">
        <v>Dycom Industries, Inc. (NYSE:DY)</v>
      </c>
    </row>
    <row r="2283" spans="1:4" x14ac:dyDescent="0.45">
      <c r="A2283" t="str">
        <v>Interactive Brokers Group, Inc. (NASDAQGS:IBKR)</v>
      </c>
      <c r="B2283" t="str">
        <v>SandRidge Energy, Inc. (NYSE:SD)</v>
      </c>
      <c r="D2283" t="str">
        <v>Eagle Bancorp, Inc. (NASDAQCM:EGBN)</v>
      </c>
    </row>
    <row r="2284" spans="1:4" x14ac:dyDescent="0.45">
      <c r="A2284" t="str">
        <v>Invesco California Value Municipal Income Trust (NYSE:VCV)</v>
      </c>
      <c r="B2284" t="str">
        <v>Sandy Spring Bancorp, Inc. (NASDAQGS:SASR)</v>
      </c>
      <c r="D2284" t="str">
        <v>Eaton Vance Senior Income Trust (NYSE:EVF)</v>
      </c>
    </row>
    <row r="2285" spans="1:4" x14ac:dyDescent="0.45">
      <c r="A2285" t="str">
        <v>Invesco Exchange-Traded Fund Trust - Invesco Dorsey Wright Utilities Momentum ETF (NASDAQGM:PUI)</v>
      </c>
      <c r="B2285" t="str">
        <v>Scholastic Corporation (NASDAQGS:SCHL)</v>
      </c>
      <c r="D2285" t="str">
        <v>Elicio Therapeutics, Inc. (NASDAQCM:ELTX)</v>
      </c>
    </row>
    <row r="2286" spans="1:4" x14ac:dyDescent="0.45">
      <c r="A2286" t="str">
        <v>Invesco Value Municipal Income Trust (NYSE:IIM)</v>
      </c>
      <c r="B2286" t="str">
        <v>Seacoast Banking Corporation of Florida (NASDAQGS:SBCF)</v>
      </c>
      <c r="D2286" t="str">
        <v>Eltek Ltd. (NASDAQCM:ELTK)</v>
      </c>
    </row>
    <row r="2287" spans="1:4" x14ac:dyDescent="0.45">
      <c r="A2287" t="str">
        <v>Investcorp AI Acquisition Corp. (NASDAQGM:IVCA)</v>
      </c>
      <c r="B2287" t="str">
        <v>Sempra (NYSE:SRE)</v>
      </c>
      <c r="D2287" t="str">
        <v>enGene Holdings Inc. (NASDAQCM:ENGN)</v>
      </c>
    </row>
    <row r="2288" spans="1:4" x14ac:dyDescent="0.45">
      <c r="A2288" t="str">
        <v>IRADIMED CORPORATION (NASDAQGM:IRMD)</v>
      </c>
      <c r="B2288" t="str">
        <v>Semrush Holdings, Inc. (NYSE:SEMR)</v>
      </c>
      <c r="D2288" t="str">
        <v>Enovix Corporation (NASDAQGS:ENVX)</v>
      </c>
    </row>
    <row r="2289" spans="1:4" x14ac:dyDescent="0.45">
      <c r="A2289" t="str">
        <v>JAKKS Pacific, Inc. (NASDAQGS:JAKK)</v>
      </c>
      <c r="B2289" t="str">
        <v>SentinelOne, Inc. (NYSE:S)</v>
      </c>
      <c r="D2289" t="str">
        <v>Enviri Corporation (NYSE:NVRI)</v>
      </c>
    </row>
    <row r="2290" spans="1:4" x14ac:dyDescent="0.45">
      <c r="A2290" t="str">
        <v>Japan Smaller Capitalization Fund, Inc. (NYSE:JOF)</v>
      </c>
      <c r="B2290" t="str">
        <v>Service Corporation International (NYSE:SCI)</v>
      </c>
      <c r="D2290" t="str">
        <v>EPR Properties (NYSE:EPR)</v>
      </c>
    </row>
    <row r="2291" spans="1:4" x14ac:dyDescent="0.45">
      <c r="A2291" t="str">
        <v>Jefferies Financial Group Inc. (NYSE:JEF)</v>
      </c>
      <c r="B2291" t="str">
        <v>Seven Hills Realty Trust (NASDAQCM:SEVN)</v>
      </c>
      <c r="D2291" t="str">
        <v>EQT Corporation (NYSE:EQT)</v>
      </c>
    </row>
    <row r="2292" spans="1:4" x14ac:dyDescent="0.45">
      <c r="A2292" t="str">
        <v>Jiayin Group Inc. (NASDAQGM:JFIN)</v>
      </c>
      <c r="B2292" t="str">
        <v>Shoe Carnival, Inc. (NASDAQGS:SCVL)</v>
      </c>
      <c r="D2292" t="str">
        <v>EuroDry Ltd. (NASDAQCM:EDRY)</v>
      </c>
    </row>
    <row r="2293" spans="1:4" x14ac:dyDescent="0.45">
      <c r="A2293" t="str">
        <v>JinkoSolar Holding Co., Ltd. (NYSE:JKS)</v>
      </c>
      <c r="B2293" t="str">
        <v>SIGA Technologies, Inc. (NASDAQGM:SIGA)</v>
      </c>
      <c r="D2293" t="str">
        <v>Everest Consolidator Acquisition Corporation (NYSE:MNTN)</v>
      </c>
    </row>
    <row r="2294" spans="1:4" x14ac:dyDescent="0.45">
      <c r="A2294" t="str">
        <v>Kennedy-Wilson Holdings, Inc. (NYSE:KW)</v>
      </c>
      <c r="B2294" t="str">
        <v>Signet Jewelers Limited (NYSE:SIG)</v>
      </c>
      <c r="D2294" t="str">
        <v>Everspin Technologies, Inc. (NASDAQGM:MRAM)</v>
      </c>
    </row>
    <row r="2295" spans="1:4" x14ac:dyDescent="0.45">
      <c r="A2295" t="str">
        <v>Lake Shore Bancorp, Inc. (NASDAQGM:LSBK)</v>
      </c>
      <c r="B2295" t="str">
        <v>Silgan Holdings Inc. (NYSE:SLGN)</v>
      </c>
      <c r="D2295" t="str">
        <v>EVgo, Inc. (NASDAQGS:EVGO)</v>
      </c>
    </row>
    <row r="2296" spans="1:4" x14ac:dyDescent="0.45">
      <c r="A2296" t="str">
        <v>Lakeland Financial Corporation (NASDAQGS:LKFN)</v>
      </c>
      <c r="B2296" t="str">
        <v>Silvercrest Asset Management Group Inc. (NASDAQGM:SAMG)</v>
      </c>
      <c r="D2296" t="str">
        <v>Expand Energy Corporation (NASDAQGS:EXE)</v>
      </c>
    </row>
    <row r="2297" spans="1:4" x14ac:dyDescent="0.45">
      <c r="A2297" t="str">
        <v>Lattice Semiconductor Corporation (NASDAQGS:LSCC)</v>
      </c>
      <c r="B2297" t="str">
        <v>Simon Property Group, Inc. (NYSE:SPG)</v>
      </c>
      <c r="D2297" t="str">
        <v>Extreme Networks, Inc. (NASDAQGS:EXTR)</v>
      </c>
    </row>
    <row r="2298" spans="1:4" x14ac:dyDescent="0.45">
      <c r="A2298" t="str">
        <v>Legacy Housing Corporation (NASDAQGS:LEGH)</v>
      </c>
      <c r="B2298" t="str">
        <v>Sirius XM Holdings Inc. (NASDAQGS:SIRI)</v>
      </c>
      <c r="D2298" t="str">
        <v>First Bancorp (NASDAQGS:FBNC)</v>
      </c>
    </row>
    <row r="2299" spans="1:4" x14ac:dyDescent="0.45">
      <c r="A2299" t="str">
        <v>Lennar Corporation (NYSE:LEN)</v>
      </c>
      <c r="B2299" t="str">
        <v>SiTime Corporation (NASDAQGM:SITM)</v>
      </c>
      <c r="D2299" t="str">
        <v>Five Below, Inc. (NASDAQGS:FIVE)</v>
      </c>
    </row>
    <row r="2300" spans="1:4" x14ac:dyDescent="0.45">
      <c r="A2300" t="str">
        <v>Lifeway Foods, Inc. (NASDAQGM:LWAY)</v>
      </c>
      <c r="B2300" t="str">
        <v>Six Flags Entertainment Corporation (NYSE:FUN)</v>
      </c>
      <c r="D2300" t="str">
        <v>Flagstar Financial, Inc. (NYSE:FLG)</v>
      </c>
    </row>
    <row r="2301" spans="1:4" x14ac:dyDescent="0.45">
      <c r="A2301" t="str">
        <v>Live Oak Bancshares, Inc. (NYSE:LOB)</v>
      </c>
      <c r="B2301" t="str">
        <v>Skyworks Solutions, Inc. (NASDAQGS:SWKS)</v>
      </c>
      <c r="D2301" t="str">
        <v>Fortrea Holdings Inc. (NASDAQGS:FTRE)</v>
      </c>
    </row>
    <row r="2302" spans="1:4" x14ac:dyDescent="0.45">
      <c r="A2302" t="str">
        <v>Madison Covered Call &amp; Equity Strategy Fund (NYSE:MCN)</v>
      </c>
      <c r="B2302" t="str">
        <v>Smith Douglas Homes Corp. (NYSE:SDHC)</v>
      </c>
      <c r="D2302" t="str">
        <v>Forward Air Corporation (NASDAQGS:FWRD)</v>
      </c>
    </row>
    <row r="2303" spans="1:4" x14ac:dyDescent="0.45">
      <c r="A2303" t="str">
        <v>Marten Transport, Ltd. (NASDAQGS:MRTN)</v>
      </c>
      <c r="B2303" t="str">
        <v>Smurfit Westrock Plc (NYSE:SW)</v>
      </c>
      <c r="D2303" t="str">
        <v>FreightCar America, Inc. (NASDAQGS:RAIL)</v>
      </c>
    </row>
    <row r="2304" spans="1:4" x14ac:dyDescent="0.45">
      <c r="A2304" t="str">
        <v>MasterBrand, Inc. (NYSE:MBC)</v>
      </c>
      <c r="B2304" t="str">
        <v>Solaris Energy Infrastructure, Inc. (NYSE:SEI)</v>
      </c>
      <c r="D2304" t="str">
        <v>Frontier Communications Parent, Inc. (NASDAQGS:FYBR)</v>
      </c>
    </row>
    <row r="2305" spans="1:4" x14ac:dyDescent="0.45">
      <c r="A2305" t="str">
        <v>Materion Corporation (NYSE:MTRN)</v>
      </c>
      <c r="B2305" t="str">
        <v>Solventum Corporation (NYSE:SOLV)</v>
      </c>
      <c r="D2305" t="str">
        <v>FTI Consulting, Inc. (NYSE:FCN)</v>
      </c>
    </row>
    <row r="2306" spans="1:4" x14ac:dyDescent="0.45">
      <c r="A2306" t="str">
        <v>MercadoLibre, Inc. (NASDAQGS:MELI)</v>
      </c>
      <c r="B2306" t="str">
        <v>SPS Commerce, Inc. (NASDAQGS:SPSC)</v>
      </c>
      <c r="D2306" t="str">
        <v>Fulgent Genetics, Inc. (NASDAQGM:FLGT)</v>
      </c>
    </row>
    <row r="2307" spans="1:4" x14ac:dyDescent="0.45">
      <c r="A2307" t="str">
        <v>Mercantile Bank Corporation (NASDAQGS:MBWM)</v>
      </c>
      <c r="B2307" t="str">
        <v>Starbucks Corporation (NASDAQGS:SBUX)</v>
      </c>
      <c r="D2307" t="str">
        <v>Gaia, Inc. (NASDAQGM:GAIA)</v>
      </c>
    </row>
    <row r="2308" spans="1:4" x14ac:dyDescent="0.45">
      <c r="A2308" t="str">
        <v>Merchants Bancorp (NASDAQCM:MBIN)</v>
      </c>
      <c r="B2308" t="str">
        <v>Stellus Capital Investment Corporation (NYSE:SCM)</v>
      </c>
      <c r="D2308" t="str">
        <v>Galaxy Payroll Group Limited (NASDAQCM:GLXG)</v>
      </c>
    </row>
    <row r="2309" spans="1:4" x14ac:dyDescent="0.45">
      <c r="A2309" t="str">
        <v>Meritage Homes Corporation (NYSE:MTH)</v>
      </c>
      <c r="B2309" t="str">
        <v>StepStone Group Inc. (NASDAQGS:STEP)</v>
      </c>
      <c r="D2309" t="str">
        <v>Gaming and Leisure Properties, Inc. (NASDAQGS:GLPI)</v>
      </c>
    </row>
    <row r="2310" spans="1:4" x14ac:dyDescent="0.45">
      <c r="A2310" t="str">
        <v>MetroCity Bankshares, Inc. (NASDAQGS:MCBS)</v>
      </c>
      <c r="B2310" t="str">
        <v>Stevanato Group S.p.A. (NYSE:STVN)</v>
      </c>
      <c r="D2310" t="str">
        <v>Gauzy Ltd. (NASDAQGM:GAUZ)</v>
      </c>
    </row>
    <row r="2311" spans="1:4" x14ac:dyDescent="0.45">
      <c r="A2311" t="str">
        <v>MFS Municipal Income Trust (NYSE:MFM)</v>
      </c>
      <c r="B2311" t="str">
        <v>Steven Madden, Ltd. (NASDAQGS:SHOO)</v>
      </c>
      <c r="D2311" t="str">
        <v>GEN Restaurant Group, Inc. (NASDAQGM:GENK)</v>
      </c>
    </row>
    <row r="2312" spans="1:4" x14ac:dyDescent="0.45">
      <c r="A2312" t="str">
        <v>MINISO Group Holding Limited (NYSE:MNSO)</v>
      </c>
      <c r="B2312" t="str">
        <v>Summit Midstream Corporation (NYSE:SMC)</v>
      </c>
      <c r="D2312" t="str">
        <v>Genesis Energy, L.P. (NYSE:GEL)</v>
      </c>
    </row>
    <row r="2313" spans="1:4" x14ac:dyDescent="0.45">
      <c r="A2313" t="str">
        <v>Monolithic Power Systems, Inc. (NASDAQGS:MPWR)</v>
      </c>
      <c r="B2313" t="str">
        <v>Sunstone Hotel Investors, Inc. (NYSE:SHO)</v>
      </c>
      <c r="D2313" t="str">
        <v>Genie Energy Ltd. (NYSE:GNE)</v>
      </c>
    </row>
    <row r="2314" spans="1:4" x14ac:dyDescent="0.45">
      <c r="A2314" t="str">
        <v>Morgan Stanley Direct Lending Fund (NYSE:MSDL)</v>
      </c>
      <c r="B2314" t="str">
        <v>Surgery Partners, Inc. (NASDAQGS:SGRY)</v>
      </c>
      <c r="D2314" t="str">
        <v>Global Medical REIT Inc. (NYSE:GMRE)</v>
      </c>
    </row>
    <row r="2315" spans="1:4" x14ac:dyDescent="0.45">
      <c r="A2315" t="str">
        <v>Nabors Energy Transition Corp. II (NASDAQGM:NETD)</v>
      </c>
      <c r="B2315" t="str">
        <v>Teekay Corporation Ltd. (NYSE:TK)</v>
      </c>
      <c r="D2315" t="str">
        <v>Green Dot Corporation (NYSE:GDOT)</v>
      </c>
    </row>
    <row r="2316" spans="1:4" x14ac:dyDescent="0.45">
      <c r="A2316" t="str">
        <v>National Bank Holdings Corporation (NYSE:NBHC)</v>
      </c>
      <c r="B2316" t="str">
        <v>Teekay Tankers Ltd. (NYSE:TNK)</v>
      </c>
      <c r="D2316" t="str">
        <v>Guardant Health, Inc. (NASDAQGS:GH)</v>
      </c>
    </row>
    <row r="2317" spans="1:4" x14ac:dyDescent="0.45">
      <c r="A2317" t="str">
        <v>National Presto Industries, Inc. (NYSE:NPK)</v>
      </c>
      <c r="B2317" t="str">
        <v>Templeton Emerging Markets Income Fund (NYSE:TEI)</v>
      </c>
      <c r="D2317" t="str">
        <v>Gyre Therapeutics, Inc. (NASDAQCM:GYRE)</v>
      </c>
    </row>
    <row r="2318" spans="1:4" x14ac:dyDescent="0.45">
      <c r="A2318" t="str">
        <v>Natural Health Trends Corp. (NASDAQCM:NHTC)</v>
      </c>
      <c r="B2318" t="str">
        <v>TFS Financial Corporation (NASDAQGS:TFSL)</v>
      </c>
      <c r="D2318" t="str">
        <v>Hagerty, Inc. (NYSE:HGTY)</v>
      </c>
    </row>
    <row r="2319" spans="1:4" x14ac:dyDescent="0.45">
      <c r="A2319" t="str">
        <v>NCS Multistage Holdings, Inc. (NASDAQCM:NCSM)</v>
      </c>
      <c r="B2319" t="str">
        <v>The Buckle, Inc. (NYSE:BKE)</v>
      </c>
      <c r="D2319" t="str">
        <v>Hallador Energy Company (NASDAQCM:HNRG)</v>
      </c>
    </row>
    <row r="2320" spans="1:4" x14ac:dyDescent="0.45">
      <c r="A2320" t="str">
        <v>NexPoint Residential Trust, Inc. (NYSE:NXRT)</v>
      </c>
      <c r="B2320" t="str">
        <v>The First of Long Island Corporation (NASDAQCM:FLIC)</v>
      </c>
      <c r="D2320" t="str">
        <v>Harte Hanks, Inc. (NASDAQGM:HHS)</v>
      </c>
    </row>
    <row r="2321" spans="1:4" x14ac:dyDescent="0.45">
      <c r="A2321" t="str">
        <v>Nicolet Bankshares, Inc. (NYSE:NIC)</v>
      </c>
      <c r="B2321" t="str">
        <v>The Gabelli Dividend &amp; Income Trust (NYSE:GDV)</v>
      </c>
      <c r="D2321" t="str">
        <v>Haverty Furniture Companies, Inc. (NYSE:HVT)</v>
      </c>
    </row>
    <row r="2322" spans="1:4" x14ac:dyDescent="0.45">
      <c r="A2322" t="str">
        <v>Nortech Systems Incorporated (NASDAQCM:NSYS)</v>
      </c>
      <c r="B2322" t="str">
        <v>The Hershey Company (NYSE:HSY)</v>
      </c>
      <c r="D2322" t="str">
        <v>Heidrick &amp; Struggles International, Inc. (NASDAQGS:HSII)</v>
      </c>
    </row>
    <row r="2323" spans="1:4" x14ac:dyDescent="0.45">
      <c r="A2323" t="str">
        <v>Northeast Bank (NASDAQGM:NBN)</v>
      </c>
      <c r="B2323" t="str">
        <v>The Honest Company, Inc. (NASDAQGS:HNST)</v>
      </c>
      <c r="D2323" t="str">
        <v>Hennessy Capital Investment Corp. VI (NASDAQGM:HCVI)</v>
      </c>
    </row>
    <row r="2324" spans="1:4" x14ac:dyDescent="0.45">
      <c r="A2324" t="str">
        <v>Northern Technologies International Corporation (NASDAQGM:NTIC)</v>
      </c>
      <c r="B2324" t="str">
        <v>The Lovesac Company (NASDAQGM:LOVE)</v>
      </c>
      <c r="D2324" t="str">
        <v>Highwoods Properties, Inc. (NYSE:HIW)</v>
      </c>
    </row>
    <row r="2325" spans="1:4" x14ac:dyDescent="0.45">
      <c r="A2325" t="str">
        <v>Northrim BanCorp, Inc. (NASDAQGS:NRIM)</v>
      </c>
      <c r="B2325" t="str">
        <v>The New America High Income Fund Inc. (NYSE:HYB)</v>
      </c>
      <c r="D2325" t="str">
        <v>Hurco Companies, Inc. (NASDAQGS:HURC)</v>
      </c>
    </row>
    <row r="2326" spans="1:4" x14ac:dyDescent="0.45">
      <c r="A2326" t="str">
        <v>Nova Vision Acquisition Corporation (NASDAQCM:NOVV)</v>
      </c>
      <c r="B2326" t="str">
        <v>The ODP Corporation (NASDAQGS:ODP)</v>
      </c>
      <c r="D2326" t="str">
        <v>IDEAYA Biosciences, Inc. (NASDAQGS:IDYA)</v>
      </c>
    </row>
    <row r="2327" spans="1:4" x14ac:dyDescent="0.45">
      <c r="A2327" t="str">
        <v>Nuveen Arizona Quality Municipal Income Fund (NYSE:NAZ)</v>
      </c>
      <c r="B2327" t="str">
        <v>The St. Joe Company (NYSE:JOE)</v>
      </c>
      <c r="D2327" t="str">
        <v>IDEX Corporation (NYSE:IEX)</v>
      </c>
    </row>
    <row r="2328" spans="1:4" x14ac:dyDescent="0.45">
      <c r="A2328" t="str">
        <v>Nuveen California Quality Municipal Income Fund (NYSE:NAC)</v>
      </c>
      <c r="B2328" t="str">
        <v>The Williams Companies, Inc. (NYSE:WMB)</v>
      </c>
      <c r="D2328" t="str">
        <v>IGM Biosciences, Inc. (NASDAQGS:IGMS)</v>
      </c>
    </row>
    <row r="2329" spans="1:4" x14ac:dyDescent="0.45">
      <c r="A2329" t="str">
        <v>Nuveen California Select Tax-Free Income Portfolio (NYSE:NXC)</v>
      </c>
      <c r="B2329" t="str">
        <v>The York Water Company (NASDAQGS:YORW)</v>
      </c>
      <c r="D2329" t="str">
        <v>Inari Medical, Inc. (NASDAQGS:NARI)</v>
      </c>
    </row>
    <row r="2330" spans="1:4" x14ac:dyDescent="0.45">
      <c r="A2330" t="str">
        <v>Nuveen Municipal Income Fund, Inc. (NYSE:NMI)</v>
      </c>
      <c r="B2330" t="str">
        <v>Thryv Holdings, Inc. (NASDAQCM:THRY)</v>
      </c>
      <c r="D2330" t="str">
        <v>Incyte Corporation (NASDAQGS:INCY)</v>
      </c>
    </row>
    <row r="2331" spans="1:4" x14ac:dyDescent="0.45">
      <c r="A2331" t="str">
        <v>Nuveen New York Municipal Value Fund (NYSE:NNY)</v>
      </c>
      <c r="B2331" t="str">
        <v>Topgolf Callaway Brands Corp. (NYSE:MODG)</v>
      </c>
      <c r="D2331" t="str">
        <v>Independent Bank Group, Inc. (NASDAQGS:IBTX)</v>
      </c>
    </row>
    <row r="2332" spans="1:4" x14ac:dyDescent="0.45">
      <c r="A2332" t="str">
        <v>Nuveen Real Estate Income Fund (NYSE:JRS)</v>
      </c>
      <c r="B2332" t="str">
        <v>Tower Semiconductor Ltd. (NASDAQGS:TSEM)</v>
      </c>
      <c r="D2332" t="str">
        <v>Infinera Corporation (NASDAQGS:INFN)</v>
      </c>
    </row>
    <row r="2333" spans="1:4" x14ac:dyDescent="0.45">
      <c r="A2333" t="str">
        <v>Nuveen S&amp;P 500 Dynamic Overwrite Fund (NYSE:SPXX)</v>
      </c>
      <c r="B2333" t="str">
        <v>TransDigm Group Incorporated (NYSE:TDG)</v>
      </c>
      <c r="D2333" t="str">
        <v>Ingevity Corporation (NYSE:NGVT)</v>
      </c>
    </row>
    <row r="2334" spans="1:4" x14ac:dyDescent="0.45">
      <c r="A2334" t="str">
        <v>NVE Corporation (NASDAQCM:NVEC)</v>
      </c>
      <c r="B2334" t="str">
        <v>TreeHouse Foods, Inc. (NYSE:THS)</v>
      </c>
      <c r="D2334" t="str">
        <v>Ingles Markets, Incorporated (NASDAQGS:IMKT.A)</v>
      </c>
    </row>
    <row r="2335" spans="1:4" x14ac:dyDescent="0.45">
      <c r="A2335" t="str">
        <v>Oak Woods Acquisition Corporation (NASDAQCM:OAKU)</v>
      </c>
      <c r="B2335" t="str">
        <v>Trex Company, Inc. (NYSE:TREX)</v>
      </c>
      <c r="D2335" t="str">
        <v>Innventure, Inc. (NASDAQGM:INV)</v>
      </c>
    </row>
    <row r="2336" spans="1:4" x14ac:dyDescent="0.45">
      <c r="A2336" t="str">
        <v>OFG Bancorp (NYSE:OFG)</v>
      </c>
      <c r="B2336" t="str">
        <v>Trimble Inc. (NASDAQGS:TRMB)</v>
      </c>
      <c r="D2336" t="str">
        <v>Integrated Wellness Acquisition Corp (NYSE:WEL)</v>
      </c>
    </row>
    <row r="2337" spans="1:4" x14ac:dyDescent="0.45">
      <c r="A2337" t="str">
        <v>Old Republic International Corporation (NYSE:ORI)</v>
      </c>
      <c r="B2337" t="str">
        <v>Twin Disc, Incorporated (NASDAQGS:TWIN)</v>
      </c>
      <c r="D2337" t="str">
        <v>Intel Corporation (NASDAQGS:INTC)</v>
      </c>
    </row>
    <row r="2338" spans="1:4" x14ac:dyDescent="0.45">
      <c r="A2338" t="str">
        <v>Old Second Bancorp, Inc. (NASDAQGS:OSBC)</v>
      </c>
      <c r="B2338" t="str">
        <v>UDR, Inc. (NYSE:UDR)</v>
      </c>
      <c r="D2338" t="str">
        <v>Intra-Cellular Therapies, Inc. (NASDAQGS:ITCI)</v>
      </c>
    </row>
    <row r="2339" spans="1:4" x14ac:dyDescent="0.45">
      <c r="A2339" t="str">
        <v>Omega Flex, Inc. (NASDAQGM:OFLX)</v>
      </c>
      <c r="B2339" t="str">
        <v>UFP Technologies, Inc. (NASDAQCM:UFPT)</v>
      </c>
      <c r="D2339" t="str">
        <v>Intuitive Machines, Inc. (NASDAQGM:LUNR)</v>
      </c>
    </row>
    <row r="2340" spans="1:4" x14ac:dyDescent="0.45">
      <c r="A2340" t="str">
        <v>Omega Healthcare Investors, Inc. (NYSE:OHI)</v>
      </c>
      <c r="B2340" t="str">
        <v>UGI Corporation (NYSE:UGI)</v>
      </c>
      <c r="D2340" t="str">
        <v>IonQ, Inc. (NYSE:IONQ)</v>
      </c>
    </row>
    <row r="2341" spans="1:4" x14ac:dyDescent="0.45">
      <c r="A2341" t="str">
        <v>Oriental Rise Holdings Limited (NASDAQCM:ORIS)</v>
      </c>
      <c r="B2341" t="str">
        <v>U-Haul Holding Company (NYSE:UHAL)</v>
      </c>
      <c r="D2341" t="str">
        <v>IPG Photonics Corporation (NASDAQGS:IPGP)</v>
      </c>
    </row>
    <row r="2342" spans="1:4" x14ac:dyDescent="0.45">
      <c r="A2342" t="str">
        <v>Origin Bancorp, Inc. (NYSE:OBK)</v>
      </c>
      <c r="B2342" t="str">
        <v>Ulta Beauty, Inc. (NASDAQGS:ULTA)</v>
      </c>
      <c r="D2342" t="str">
        <v>IRADIMED CORPORATION (NASDAQGM:IRMD)</v>
      </c>
    </row>
    <row r="2343" spans="1:4" x14ac:dyDescent="0.45">
      <c r="A2343" t="str">
        <v>Orrstown Financial Services, Inc. (NASDAQCM:ORRF)</v>
      </c>
      <c r="B2343" t="str">
        <v>UMB Financial Corporation (NASDAQGS:UMBF)</v>
      </c>
      <c r="D2343" t="str">
        <v>iRhythm Technologies, Inc. (NASDAQGS:IRTC)</v>
      </c>
    </row>
    <row r="2344" spans="1:4" x14ac:dyDescent="0.45">
      <c r="A2344" t="str">
        <v>Oxford Lane Capital Corp. (NASDAQGS:OXLC)</v>
      </c>
      <c r="B2344" t="str">
        <v>United Bancorp, Inc. (NASDAQCM:UBCP)</v>
      </c>
      <c r="D2344" t="str">
        <v>Jackson Financial Inc. (NYSE:JXN)</v>
      </c>
    </row>
    <row r="2345" spans="1:4" x14ac:dyDescent="0.45">
      <c r="A2345" t="str">
        <v>PACCAR Inc (NASDAQGS:PCAR)</v>
      </c>
      <c r="B2345" t="str">
        <v>United Security Bancshares (NASDAQGS:UBFO)</v>
      </c>
      <c r="D2345" t="str">
        <v>Jet.AI Inc. (NASDAQCM:JTAI)</v>
      </c>
    </row>
    <row r="2346" spans="1:4" x14ac:dyDescent="0.45">
      <c r="A2346" t="str">
        <v>Pangaea Logistics Solutions, Ltd. (NASDAQCM:PANL)</v>
      </c>
      <c r="B2346" t="str">
        <v>United States Steel Corporation (NYSE:X)</v>
      </c>
      <c r="D2346" t="str">
        <v>Katapult Holdings, Inc. (NASDAQGM:KPLT)</v>
      </c>
    </row>
    <row r="2347" spans="1:4" x14ac:dyDescent="0.45">
      <c r="A2347" t="str">
        <v>Patria Investments Limited (NASDAQGS:PAX)</v>
      </c>
      <c r="B2347" t="str">
        <v>Unitil Corporation (NYSE:UTL)</v>
      </c>
      <c r="D2347" t="str">
        <v>Kearny Financial Corp. (NASDAQGS:KRNY)</v>
      </c>
    </row>
    <row r="2348" spans="1:4" x14ac:dyDescent="0.45">
      <c r="A2348" t="str">
        <v>PennantPark Floating Rate Capital Ltd. (NYSE:PFLT)</v>
      </c>
      <c r="B2348" t="str">
        <v>Universal Logistics Holdings, Inc. (NASDAQGS:ULH)</v>
      </c>
      <c r="D2348" t="str">
        <v>KLX Energy Services Holdings, Inc. (NASDAQGS:KLXE)</v>
      </c>
    </row>
    <row r="2349" spans="1:4" x14ac:dyDescent="0.45">
      <c r="A2349" t="str">
        <v>PennyMac Financial Services, Inc. (NYSE:PFSI)</v>
      </c>
      <c r="B2349" t="str">
        <v>Urban Edge Properties (NYSE:UE)</v>
      </c>
      <c r="D2349" t="str">
        <v>KVH Industries, Inc. (NASDAQGS:KVHI)</v>
      </c>
    </row>
    <row r="2350" spans="1:4" x14ac:dyDescent="0.45">
      <c r="A2350" t="str">
        <v>PennyMac Mortgage Investment Trust (NYSE:PMT)</v>
      </c>
      <c r="B2350" t="str">
        <v>Utz Brands, Inc. (NYSE:UTZ)</v>
      </c>
      <c r="D2350" t="str">
        <v>Kymera Therapeutics, Inc. (NASDAQGM:KYMR)</v>
      </c>
    </row>
    <row r="2351" spans="1:4" x14ac:dyDescent="0.45">
      <c r="A2351" t="str">
        <v>Permian Basin Royalty Trust (NYSE:PBT)</v>
      </c>
      <c r="B2351" t="str">
        <v>Value Line, Inc. (NASDAQCM:VALU)</v>
      </c>
      <c r="D2351" t="str">
        <v>Lattice Semiconductor Corporation (NASDAQGS:LSCC)</v>
      </c>
    </row>
    <row r="2352" spans="1:4" x14ac:dyDescent="0.45">
      <c r="A2352" t="str">
        <v>PhenixFIN Corporation (NASDAQGM:PFX)</v>
      </c>
      <c r="B2352" t="str">
        <v>Varonis Systems, Inc. (NASDAQGS:VRNS)</v>
      </c>
      <c r="D2352" t="str">
        <v>Leggett &amp; Platt, Incorporated (NYSE:LEG)</v>
      </c>
    </row>
    <row r="2353" spans="1:4" x14ac:dyDescent="0.45">
      <c r="A2353" t="str">
        <v>PIMCO California Municipal Income Fund (NYSE:PCQ)</v>
      </c>
      <c r="B2353" t="str">
        <v>Velocity Financial, Inc. (NYSE:VEL)</v>
      </c>
      <c r="D2353" t="str">
        <v>LENSAR, Inc. (NASDAQCM:LNSR)</v>
      </c>
    </row>
    <row r="2354" spans="1:4" x14ac:dyDescent="0.45">
      <c r="A2354" t="str">
        <v>PIMCO Global StocksPLUS &amp; Income Fund (NYSE:PGP)</v>
      </c>
      <c r="B2354" t="str">
        <v>Ventas, Inc. (NYSE:VTR)</v>
      </c>
      <c r="D2354" t="str">
        <v>Liberty Latin America Ltd. (NASDAQGS:LILA)</v>
      </c>
    </row>
    <row r="2355" spans="1:4" x14ac:dyDescent="0.45">
      <c r="A2355" t="str">
        <v>PIMCO Income Strategy Fund (NYSE:PFL)</v>
      </c>
      <c r="B2355" t="str">
        <v>Veris Residential, Inc. (NYSE:VRE)</v>
      </c>
      <c r="D2355" t="str">
        <v>Liberty Live Group (NASDAQGS:LLYV.K)</v>
      </c>
    </row>
    <row r="2356" spans="1:4" x14ac:dyDescent="0.45">
      <c r="A2356" t="str">
        <v>PIMCO Municipal Income Fund II (NYSE:PML)</v>
      </c>
      <c r="B2356" t="str">
        <v>Veritex Holdings, Inc. (NASDAQGM:VBTX)</v>
      </c>
      <c r="D2356" t="str">
        <v>Lifeway Foods, Inc. (NASDAQGM:LWAY)</v>
      </c>
    </row>
    <row r="2357" spans="1:4" x14ac:dyDescent="0.45">
      <c r="A2357" t="str">
        <v>PIMCO New York Municipal Income Fund III (NYSE:PYN)</v>
      </c>
      <c r="B2357" t="str">
        <v>Viatris Inc. (NASDAQGS:VTRS)</v>
      </c>
      <c r="D2357" t="str">
        <v>Lineage, Inc. (NASDAQGS:LINE)</v>
      </c>
    </row>
    <row r="2358" spans="1:4" x14ac:dyDescent="0.45">
      <c r="A2358" t="str">
        <v>Pinnacle Financial Partners, Inc. (NASDAQGS:PNFP)</v>
      </c>
      <c r="B2358" t="str">
        <v>Viavi Solutions Inc. (NASDAQGS:VIAV)</v>
      </c>
      <c r="D2358" t="str">
        <v>Lions Gate Entertainment Corp. (NYSE:LGF.A)</v>
      </c>
    </row>
    <row r="2359" spans="1:4" x14ac:dyDescent="0.45">
      <c r="A2359" t="str">
        <v>Pioneer High Income Fund, Inc. (NYSE:PHT)</v>
      </c>
      <c r="B2359" t="str">
        <v>VirTra, Inc. (NASDAQCM:VTSI)</v>
      </c>
      <c r="D2359" t="str">
        <v>LSB Industries, Inc. (NYSE:LXU)</v>
      </c>
    </row>
    <row r="2360" spans="1:4" x14ac:dyDescent="0.45">
      <c r="A2360" t="str">
        <v>Princeton Bancorp, Inc. (NASDAQGS:BPRN)</v>
      </c>
      <c r="B2360" t="str">
        <v>Vital Farms, Inc. (NASDAQGM:VITL)</v>
      </c>
      <c r="D2360" t="str">
        <v>Madrigal Pharmaceuticals, Inc. (NASDAQGS:MDGL)</v>
      </c>
    </row>
    <row r="2361" spans="1:4" x14ac:dyDescent="0.45">
      <c r="A2361" t="str">
        <v>Provident Bancorp, Inc. (NASDAQCM:PVBC)</v>
      </c>
      <c r="B2361" t="str">
        <v>Voya Financial, Inc. (NYSE:VOYA)</v>
      </c>
      <c r="D2361" t="str">
        <v>Marblegate Acquisition Corp. (NASDAQCM:GATE)</v>
      </c>
    </row>
    <row r="2362" spans="1:4" x14ac:dyDescent="0.45">
      <c r="A2362" t="str">
        <v>Putnam Managed Municipal Income Trust (NYSE:PMM)</v>
      </c>
      <c r="B2362" t="str">
        <v>W. R. Berkley Corporation (NYSE:WRB)</v>
      </c>
      <c r="D2362" t="str">
        <v>Marten Transport, Ltd. (NASDAQGS:MRTN)</v>
      </c>
    </row>
    <row r="2363" spans="1:4" x14ac:dyDescent="0.45">
      <c r="A2363" t="str">
        <v>Quanex Building Products Corporation (NYSE:NX)</v>
      </c>
      <c r="B2363" t="str">
        <v>Wabash National Corporation (NYSE:WNC)</v>
      </c>
      <c r="D2363" t="str">
        <v>MasterBrand, Inc. (NYSE:MBC)</v>
      </c>
    </row>
    <row r="2364" spans="1:4" x14ac:dyDescent="0.45">
      <c r="A2364" t="str">
        <v>Quanta Services, Inc. (NYSE:PWR)</v>
      </c>
      <c r="B2364" t="str">
        <v>Warby Parker Inc. (NYSE:WRBY)</v>
      </c>
      <c r="D2364" t="str">
        <v>MasterCraft Boat Holdings, Inc. (NASDAQGM:MCFT)</v>
      </c>
    </row>
    <row r="2365" spans="1:4" x14ac:dyDescent="0.45">
      <c r="A2365" t="str">
        <v>RADCOM Ltd. (NASDAQCM:RDCM)</v>
      </c>
      <c r="B2365" t="str">
        <v>Warrior Met Coal, Inc. (NYSE:HCC)</v>
      </c>
      <c r="D2365" t="str">
        <v>MBX Biosciences, Inc. (NASDAQGS:MBX)</v>
      </c>
    </row>
    <row r="2366" spans="1:4" x14ac:dyDescent="0.45">
      <c r="A2366" t="str">
        <v>RCM Technologies, Inc. (NASDAQGM:RCMT)</v>
      </c>
      <c r="B2366" t="str">
        <v>Watsco, Inc. (NYSE:WSO)</v>
      </c>
      <c r="D2366" t="str">
        <v>MercadoLibre, Inc. (NASDAQGS:MELI)</v>
      </c>
    </row>
    <row r="2367" spans="1:4" x14ac:dyDescent="0.45">
      <c r="A2367" t="str">
        <v>Redwood Trust, Inc. (NYSE:RWT)</v>
      </c>
      <c r="B2367" t="str">
        <v>WEC Energy Group, Inc. (NYSE:WEC)</v>
      </c>
      <c r="D2367" t="str">
        <v>MicroStrategy Incorporated (NASDAQGS:MSTR)</v>
      </c>
    </row>
    <row r="2368" spans="1:4" x14ac:dyDescent="0.45">
      <c r="A2368" t="str">
        <v>Riot Platforms, Inc. (NASDAQCM:RIOT)</v>
      </c>
      <c r="B2368" t="str">
        <v>Weis Markets, Inc. (NYSE:WMK)</v>
      </c>
      <c r="D2368" t="str">
        <v>Mobileye Global Inc. (NASDAQGS:MBLY)</v>
      </c>
    </row>
    <row r="2369" spans="1:4" x14ac:dyDescent="0.45">
      <c r="A2369" t="str">
        <v>Rithm Capital Corp. (NYSE:RITM)</v>
      </c>
      <c r="B2369" t="str">
        <v>Western Asset Global High Income Fund Inc. (NYSE:EHI)</v>
      </c>
      <c r="D2369" t="str">
        <v>Monolithic Power Systems, Inc. (NASDAQGS:MPWR)</v>
      </c>
    </row>
    <row r="2370" spans="1:4" x14ac:dyDescent="0.45">
      <c r="A2370" t="str">
        <v>Rogers Corporation (NYSE:ROG)</v>
      </c>
      <c r="B2370" t="str">
        <v>Westlake Corporation (NYSE:WLK)</v>
      </c>
      <c r="D2370" t="str">
        <v>MultiPlan Corporation (NYSE:MPLN)</v>
      </c>
    </row>
    <row r="2371" spans="1:4" x14ac:dyDescent="0.45">
      <c r="A2371" t="str">
        <v>Roper Technologies, Inc. (NASDAQGS:ROP)</v>
      </c>
      <c r="B2371" t="str">
        <v>Weyerhaeuser Company (NYSE:WY)</v>
      </c>
      <c r="D2371" t="str">
        <v>NANO Nuclear Energy Inc. (NASDAQCM:NNE)</v>
      </c>
    </row>
    <row r="2372" spans="1:4" x14ac:dyDescent="0.45">
      <c r="A2372" t="str">
        <v>Royce Small-Cap Trust, Inc. (NYSE:RVT)</v>
      </c>
      <c r="B2372" t="str">
        <v>Where Food Comes From, Inc. (NASDAQCM:WFCF)</v>
      </c>
      <c r="D2372" t="str">
        <v>Neogen Corporation (NASDAQGS:NEOG)</v>
      </c>
    </row>
    <row r="2373" spans="1:4" x14ac:dyDescent="0.45">
      <c r="A2373" t="str">
        <v>Saba Capital Income &amp; Opportunities Fund II (NYSE:SABA)</v>
      </c>
      <c r="B2373" t="str">
        <v>Whirlpool Corporation (NYSE:WHR)</v>
      </c>
      <c r="D2373" t="str">
        <v>Neonode Inc. (NASDAQCM:NEON)</v>
      </c>
    </row>
    <row r="2374" spans="1:4" x14ac:dyDescent="0.45">
      <c r="A2374" t="str">
        <v>Saia, Inc. (NASDAQGS:SAIA)</v>
      </c>
      <c r="B2374" t="str">
        <v>Willis Towers Watson Public Limited Company (NASDAQGS:WTW)</v>
      </c>
      <c r="D2374" t="str">
        <v>NetScout Systems, Inc. (NASDAQGS:NTCT)</v>
      </c>
    </row>
    <row r="2375" spans="1:4" x14ac:dyDescent="0.45">
      <c r="A2375" t="str">
        <v>Seadrill Limited (NYSE:SDRL)</v>
      </c>
      <c r="B2375" t="str">
        <v>Winnebago Industries, Inc. (NYSE:WGO)</v>
      </c>
      <c r="D2375" t="str">
        <v>NETSTREIT Corp. (NYSE:NTST)</v>
      </c>
    </row>
    <row r="2376" spans="1:4" x14ac:dyDescent="0.45">
      <c r="A2376" t="str">
        <v>Semler Scientific, Inc. (NASDAQCM:SMLR)</v>
      </c>
      <c r="B2376" t="str">
        <v>Workiva Inc. (NYSE:WK)</v>
      </c>
      <c r="D2376" t="str">
        <v>Newpark Resources, Inc. (NYSE:NR)</v>
      </c>
    </row>
    <row r="2377" spans="1:4" x14ac:dyDescent="0.45">
      <c r="A2377" t="str">
        <v>Shenandoah Telecommunications Company (NASDAQGS:SHEN)</v>
      </c>
      <c r="B2377" t="str">
        <v>Xcel Energy Inc. (NASDAQGS:XEL)</v>
      </c>
      <c r="D2377" t="str">
        <v>NexPoint Residential Trust, Inc. (NYSE:NXRT)</v>
      </c>
    </row>
    <row r="2378" spans="1:4" x14ac:dyDescent="0.45">
      <c r="A2378" t="str">
        <v>Simpson Manufacturing Co., Inc. (NYSE:SSD)</v>
      </c>
      <c r="B2378" t="str">
        <v>Xencor, Inc. (NASDAQGM:XNCR)</v>
      </c>
      <c r="D2378" t="str">
        <v>NI Holdings, Inc. (NASDAQCM:NODK)</v>
      </c>
    </row>
    <row r="2379" spans="1:4" x14ac:dyDescent="0.45">
      <c r="A2379" t="str">
        <v>SiriusPoint Ltd. (NYSE:SPNT)</v>
      </c>
      <c r="B2379" t="str">
        <v>Xerox Holdings Corporation (NASDAQGS:XRX)</v>
      </c>
      <c r="D2379" t="str">
        <v>Nuvalent, Inc. (NASDAQGS:NUVL)</v>
      </c>
    </row>
    <row r="2380" spans="1:4" x14ac:dyDescent="0.45">
      <c r="A2380" t="str">
        <v>Sixth Street Specialty Lending, Inc. (NYSE:TSLX)</v>
      </c>
      <c r="B2380" t="str">
        <v>XP Inc. (NASDAQGS:XP)</v>
      </c>
      <c r="D2380" t="str">
        <v>OFS Capital Corporation (NASDAQGS:OFS)</v>
      </c>
    </row>
    <row r="2381" spans="1:4" x14ac:dyDescent="0.45">
      <c r="A2381" t="str">
        <v>SLM Corporation (NASDAQGS:SLM)</v>
      </c>
      <c r="B2381" t="str">
        <v>ZipRecruiter, Inc. (NYSE:ZIP)</v>
      </c>
      <c r="D2381" t="str">
        <v>O-I Glass, Inc. (NYSE:OI)</v>
      </c>
    </row>
    <row r="2382" spans="1:4" x14ac:dyDescent="0.45">
      <c r="A2382" t="str">
        <v>Source Capital, Inc. (NYSE:SOR)</v>
      </c>
      <c r="B2382" t="str">
        <v>ZTO Express (Cayman) Inc. (NYSE:ZTO)</v>
      </c>
      <c r="D2382" t="str">
        <v>Old Republic International Corporation (NYSE:ORI)</v>
      </c>
    </row>
    <row r="2383" spans="1:4" x14ac:dyDescent="0.45">
      <c r="A2383" t="str">
        <v>Southern States Bancshares, Inc. (NASDAQGS:SSBK)</v>
      </c>
      <c r="B2383" t="str">
        <v>Zuora, Inc. (NYSE:ZUO)</v>
      </c>
      <c r="D2383" t="str">
        <v>Omega Flex, Inc. (NASDAQGM:OFLX)</v>
      </c>
    </row>
    <row r="2384" spans="1:4" x14ac:dyDescent="0.45">
      <c r="A2384" t="str">
        <v>Special Opportunities Fund, Inc. (NYSE:SPE)</v>
      </c>
      <c r="B2384" t="str">
        <v>Zynex, Inc. (NASDAQGS:ZYXI)</v>
      </c>
      <c r="D2384" t="str">
        <v>Omega Healthcare Investors, Inc. (NYSE:OHI)</v>
      </c>
    </row>
    <row r="2385" spans="1:4" x14ac:dyDescent="0.45">
      <c r="A2385" t="str">
        <v>Spok Holdings, Inc. (NASDAQGS:SPOK)</v>
      </c>
      <c r="B2385" t="str">
        <v>3M Company (NYSE:MMM)</v>
      </c>
      <c r="D2385" t="str">
        <v>ON24, Inc. (NYSE:ONTF)</v>
      </c>
    </row>
    <row r="2386" spans="1:4" x14ac:dyDescent="0.45">
      <c r="A2386" t="str">
        <v>SRH Total Return Fund, Inc. (NYSE:STEW)</v>
      </c>
      <c r="B2386" t="str">
        <v>Advanced Flower Capital Inc. (NASDAQGM:AFCG)</v>
      </c>
      <c r="D2386" t="str">
        <v>OneStream, Inc. (NASDAQGS:OS)</v>
      </c>
    </row>
    <row r="2387" spans="1:4" x14ac:dyDescent="0.45">
      <c r="A2387" t="str">
        <v>STAG Industrial, Inc. (NYSE:STAG)</v>
      </c>
      <c r="B2387" t="str">
        <v>AirSculpt Technologies, Inc. (NASDAQGM:AIRS)</v>
      </c>
      <c r="D2387" t="str">
        <v>OneWater Marine Inc. (NASDAQGM:ONEW)</v>
      </c>
    </row>
    <row r="2388" spans="1:4" x14ac:dyDescent="0.45">
      <c r="A2388" t="str">
        <v>State Street Corporation (NYSE:STT)</v>
      </c>
      <c r="B2388" t="str">
        <v>Allegro MicroSystems, Inc. (NASDAQGS:ALGM)</v>
      </c>
      <c r="D2388" t="str">
        <v>Oriental Rise Holdings Limited (NASDAQCM:ORIS)</v>
      </c>
    </row>
    <row r="2389" spans="1:4" x14ac:dyDescent="0.45">
      <c r="A2389" t="str">
        <v>Suburban Propane Partners, L.P. (NYSE:SPH)</v>
      </c>
      <c r="B2389" t="str">
        <v>Alnylam Pharmaceuticals, Inc. (NASDAQGS:ALNY)</v>
      </c>
      <c r="D2389" t="str">
        <v>Orrstown Financial Services, Inc. (NASDAQCM:ORRF)</v>
      </c>
    </row>
    <row r="2390" spans="1:4" x14ac:dyDescent="0.45">
      <c r="A2390" t="str">
        <v>Sunlands Technology Group (NYSE:STG)</v>
      </c>
      <c r="B2390" t="str">
        <v>Alta Equipment Group Inc. (NYSE:ALTG)</v>
      </c>
      <c r="D2390" t="str">
        <v>Orthofix Medical Inc. (NASDAQGS:OFIX)</v>
      </c>
    </row>
    <row r="2391" spans="1:4" x14ac:dyDescent="0.45">
      <c r="A2391" t="str">
        <v>Sunrise Realty Trust, Inc. (NASDAQCM:SUNS)</v>
      </c>
      <c r="B2391" t="str">
        <v>Ambac Financial Group, Inc. (NYSE:AMBC)</v>
      </c>
      <c r="D2391" t="str">
        <v>Ouster, Inc. (NYSE:OUST)</v>
      </c>
    </row>
    <row r="2392" spans="1:4" x14ac:dyDescent="0.45">
      <c r="A2392" t="str">
        <v>Synergy CHC Corp. (NASDAQGM:SNYR)</v>
      </c>
      <c r="B2392" t="str">
        <v>American Eagle Outfitters, Inc. (NYSE:AEO)</v>
      </c>
      <c r="D2392" t="str">
        <v>Pactiv Evergreen Inc. (NASDAQGS:PTVE)</v>
      </c>
    </row>
    <row r="2393" spans="1:4" x14ac:dyDescent="0.45">
      <c r="A2393" t="str">
        <v>Taylor Devices, Inc. (NASDAQCM:TAYD)</v>
      </c>
      <c r="B2393" t="str">
        <v>American International Group, Inc. (NYSE:AIG)</v>
      </c>
      <c r="D2393" t="str">
        <v>Pangaea Logistics Solutions, Ltd. (NASDAQCM:PANL)</v>
      </c>
    </row>
    <row r="2394" spans="1:4" x14ac:dyDescent="0.45">
      <c r="A2394" t="str">
        <v>The Central and Eastern Europe Fund, Inc. (NYSE:CEE)</v>
      </c>
      <c r="B2394" t="str">
        <v>Americold Realty Trust, Inc. (NYSE:COLD)</v>
      </c>
      <c r="D2394" t="str">
        <v>Paragon 28, Inc. (NYSE:FNA)</v>
      </c>
    </row>
    <row r="2395" spans="1:4" x14ac:dyDescent="0.45">
      <c r="A2395" t="str">
        <v>The Charles Schwab Corporation (NYSE:SCHW)</v>
      </c>
      <c r="B2395" t="str">
        <v>Antero Resources Corporation (NYSE:AR)</v>
      </c>
      <c r="D2395" t="str">
        <v>Perella Weinberg Partners (NASDAQGS:PWP)</v>
      </c>
    </row>
    <row r="2396" spans="1:4" x14ac:dyDescent="0.45">
      <c r="A2396" t="str">
        <v>The Duckhorn Portfolio, Inc. (NYSE:NAPA)</v>
      </c>
      <c r="B2396" t="str">
        <v>Apartment Investment and Management Company (NYSE:AIV)</v>
      </c>
      <c r="D2396" t="str">
        <v>PIMCO California Municipal Income Fund (NYSE:PCQ)</v>
      </c>
    </row>
    <row r="2397" spans="1:4" x14ac:dyDescent="0.45">
      <c r="A2397" t="str">
        <v>The European Equity Fund, Inc. (NYSE:EEA)</v>
      </c>
      <c r="B2397" t="str">
        <v>Arch Resources, Inc. (NYSE:ARCH)</v>
      </c>
      <c r="D2397" t="str">
        <v>PIMCO Global StocksPLUS &amp; Income Fund (NYSE:PGP)</v>
      </c>
    </row>
    <row r="2398" spans="1:4" x14ac:dyDescent="0.45">
      <c r="A2398" t="str">
        <v>The Gabelli Equity Trust Inc. (NYSE:GAB)</v>
      </c>
      <c r="B2398" t="str">
        <v>Arhaus, Inc. (NASDAQGS:ARHS)</v>
      </c>
      <c r="D2398" t="str">
        <v>PIMCO Income Strategy Fund (NYSE:PFL)</v>
      </c>
    </row>
    <row r="2399" spans="1:4" x14ac:dyDescent="0.45">
      <c r="A2399" t="str">
        <v>The Gabelli Utility Trust (NYSE:GUT)</v>
      </c>
      <c r="B2399" t="str">
        <v>Arrow Financial Corporation (NASDAQGS:AROW)</v>
      </c>
      <c r="D2399" t="str">
        <v>PIMCO Municipal Income Fund II (NYSE:PML)</v>
      </c>
    </row>
    <row r="2400" spans="1:4" x14ac:dyDescent="0.45">
      <c r="A2400" t="str">
        <v>The Goldman Sachs Group, Inc. (NYSE:GS)</v>
      </c>
      <c r="B2400" t="str">
        <v>Atlassian Corporation (NASDAQGS:TEAM)</v>
      </c>
      <c r="D2400" t="str">
        <v>Pitney Bowes Inc. (NYSE:PBI)</v>
      </c>
    </row>
    <row r="2401" spans="1:4" x14ac:dyDescent="0.45">
      <c r="A2401" t="str">
        <v>The Korea Fund, Inc. (NYSE:KF)</v>
      </c>
      <c r="B2401" t="str">
        <v>ATN International, Inc. (NASDAQGS:ATNI)</v>
      </c>
      <c r="D2401" t="str">
        <v>Pluri Inc. (NASDAQCM:PLUR)</v>
      </c>
    </row>
    <row r="2402" spans="1:4" x14ac:dyDescent="0.45">
      <c r="A2402" t="str">
        <v>The RMR Group Inc. (NASDAQCM:RMR)</v>
      </c>
      <c r="B2402" t="str">
        <v>Avid Bioservices, Inc. (NASDAQCM:CDMO)</v>
      </c>
      <c r="D2402" t="str">
        <v>Prairie Operating Co. (NASDAQCM:PROP)</v>
      </c>
    </row>
    <row r="2403" spans="1:4" x14ac:dyDescent="0.45">
      <c r="A2403" t="str">
        <v>The Swiss Helvetia Fund Inc. (NYSE:SWZ)</v>
      </c>
      <c r="B2403" t="str">
        <v>Axonics, Inc. (NASDAQGS:AXNX)</v>
      </c>
      <c r="D2403" t="str">
        <v>Primis Financial Corp. (NASDAQGM:FRST)</v>
      </c>
    </row>
    <row r="2404" spans="1:4" x14ac:dyDescent="0.45">
      <c r="A2404" t="str">
        <v>The Taiwan Fund, Inc. (NYSE:TWN)</v>
      </c>
      <c r="B2404" t="str">
        <v>Bain Capital Specialty Finance, Inc. (NYSE:BCSF)</v>
      </c>
      <c r="D2404" t="str">
        <v>Princeton Bancorp, Inc. (NASDAQGS:BPRN)</v>
      </c>
    </row>
    <row r="2405" spans="1:4" x14ac:dyDescent="0.45">
      <c r="A2405" t="str">
        <v>Thermo Fisher Scientific Inc. (NYSE:TMO)</v>
      </c>
      <c r="B2405" t="str">
        <v>Bally's Corporation (NYSE:BALY)</v>
      </c>
      <c r="D2405" t="str">
        <v>PropertyGuru Group Limited (NYSE:PGRU)</v>
      </c>
    </row>
    <row r="2406" spans="1:4" x14ac:dyDescent="0.45">
      <c r="A2406" t="str">
        <v>Third Coast Bancshares, Inc. (NASDAQGS:TCBX)</v>
      </c>
      <c r="B2406" t="str">
        <v>Bassett Furniture Industries, Incorporated (NASDAQGS:BSET)</v>
      </c>
      <c r="D2406" t="str">
        <v>Provident Bancorp, Inc. (NASDAQCM:PVBC)</v>
      </c>
    </row>
    <row r="2407" spans="1:4" x14ac:dyDescent="0.45">
      <c r="A2407" t="str">
        <v>Tile Shop Holdings, Inc. (NASDAQCM:TTSH)</v>
      </c>
      <c r="B2407" t="str">
        <v>BGSF, Inc. (NYSE:BGSF)</v>
      </c>
      <c r="D2407" t="str">
        <v>Pulmonx Corporation (NASDAQGS:LUNG)</v>
      </c>
    </row>
    <row r="2408" spans="1:4" x14ac:dyDescent="0.45">
      <c r="A2408" t="str">
        <v>Timberland Bancorp, Inc. (NASDAQGM:TSBK)</v>
      </c>
      <c r="B2408" t="str">
        <v>BKV Corporation (NYSE:BKV)</v>
      </c>
      <c r="D2408" t="str">
        <v>Pulse Biosciences, Inc. (NASDAQCM:PLSE)</v>
      </c>
    </row>
    <row r="2409" spans="1:4" x14ac:dyDescent="0.45">
      <c r="A2409" t="str">
        <v>Tortoise Energy Infrastructure Corporation (NYSE:TYG)</v>
      </c>
      <c r="B2409" t="str">
        <v>BlackRock Energy and Resources Trust (NYSE:BGR)</v>
      </c>
      <c r="D2409" t="str">
        <v>Quanex Building Products Corporation (NYSE:NX)</v>
      </c>
    </row>
    <row r="2410" spans="1:4" x14ac:dyDescent="0.45">
      <c r="A2410" t="str">
        <v>Trailblazer Merger Corporation I (NASDAQGM:TBMC)</v>
      </c>
      <c r="B2410" t="str">
        <v>BlackRock Enhanced Capital and Income Fund, Inc. (NYSE:CII)</v>
      </c>
      <c r="D2410" t="str">
        <v>Quanta Services, Inc. (NYSE:PWR)</v>
      </c>
    </row>
    <row r="2411" spans="1:4" x14ac:dyDescent="0.45">
      <c r="A2411" t="str">
        <v>TrustCo Bank Corp NY (NASDAQGS:TRST)</v>
      </c>
      <c r="B2411" t="str">
        <v>BlackRock Floating Rate Income Strategies Fund, Inc. (NYSE:FRA)</v>
      </c>
      <c r="D2411" t="str">
        <v>Ranpak Holdings Corp. (NYSE:PACK)</v>
      </c>
    </row>
    <row r="2412" spans="1:4" x14ac:dyDescent="0.45">
      <c r="A2412" t="str">
        <v>Tsakos Energy Navigation Limited (NYSE:TEN)</v>
      </c>
      <c r="B2412" t="str">
        <v>BlackRock Floating Rate Income Trust (NYSE:BGT)</v>
      </c>
      <c r="D2412" t="str">
        <v>Recursion Pharmaceuticals, Inc. (NASDAQGS:RXRX)</v>
      </c>
    </row>
    <row r="2413" spans="1:4" x14ac:dyDescent="0.45">
      <c r="A2413" t="str">
        <v>Ultralife Corporation (NASDAQGM:ULBI)</v>
      </c>
      <c r="B2413" t="str">
        <v>BlackRock Health Sciences Trust (NYSE:BME)</v>
      </c>
      <c r="D2413" t="str">
        <v>REE Automotive Ltd. (NASDAQCM:REE)</v>
      </c>
    </row>
    <row r="2414" spans="1:4" x14ac:dyDescent="0.45">
      <c r="A2414" t="str">
        <v>Unity Bancorp, Inc. (NASDAQGM:UNTY)</v>
      </c>
      <c r="B2414" t="str">
        <v>BlackRock Long-Term Municipal Advantage Trust (NYSE:BTA)</v>
      </c>
      <c r="D2414" t="str">
        <v>REGENXBIO Inc. (NASDAQGS:RGNX)</v>
      </c>
    </row>
    <row r="2415" spans="1:4" x14ac:dyDescent="0.45">
      <c r="A2415" t="str">
        <v>UP Fintech Holding Limited (NASDAQGS:TIGR)</v>
      </c>
      <c r="B2415" t="str">
        <v>Blackstone Senior Floating Rate 2027 Term Fund (NYSE:BSL)</v>
      </c>
      <c r="D2415" t="str">
        <v>Relay Therapeutics, Inc. (NASDAQGM:RLAY)</v>
      </c>
    </row>
    <row r="2416" spans="1:4" x14ac:dyDescent="0.45">
      <c r="A2416" t="str">
        <v>USANA Health Sciences, Inc. (NYSE:USNA)</v>
      </c>
      <c r="B2416" t="str">
        <v>BNY Mellon Municipal Bond Infrastructure Fund, Inc. (NYSE:DMB)</v>
      </c>
      <c r="D2416" t="str">
        <v>Rhinebeck Bancorp, Inc. (NASDAQCM:RBKB)</v>
      </c>
    </row>
    <row r="2417" spans="1:4" x14ac:dyDescent="0.45">
      <c r="A2417" t="str">
        <v>Valley National Bancorp (NASDAQGS:VLY)</v>
      </c>
      <c r="B2417" t="str">
        <v>Bold Eagle Acquisition Corp. (NASDAQGM:BEAG.U)</v>
      </c>
      <c r="D2417" t="str">
        <v>Rhythm Pharmaceuticals, Inc. (NASDAQGM:RYTM)</v>
      </c>
    </row>
    <row r="2418" spans="1:4" x14ac:dyDescent="0.45">
      <c r="A2418" t="str">
        <v>Vicor Corporation (NASDAQGS:VICR)</v>
      </c>
      <c r="B2418" t="str">
        <v>Brady Corporation (NYSE:BRC)</v>
      </c>
      <c r="D2418" t="str">
        <v>Rocket Lab USA, Inc. (NASDAQCM:RKLB)</v>
      </c>
    </row>
    <row r="2419" spans="1:4" x14ac:dyDescent="0.45">
      <c r="A2419" t="str">
        <v>Virginia National Bankshares Corporation (NASDAQCM:VABK)</v>
      </c>
      <c r="B2419" t="str">
        <v>Bridgewater Bancshares, Inc. (NASDAQCM:BWB)</v>
      </c>
      <c r="D2419" t="str">
        <v>Rogers Corporation (NYSE:ROG)</v>
      </c>
    </row>
    <row r="2420" spans="1:4" x14ac:dyDescent="0.45">
      <c r="A2420" t="str">
        <v>Virtus Dividend, Interest &amp; Premium Strategy Fund (NYSE:NFJ)</v>
      </c>
      <c r="B2420" t="str">
        <v>Bridgford Foods Corporation (NASDAQGM:BRID)</v>
      </c>
      <c r="D2420" t="str">
        <v>Roper Technologies, Inc. (NASDAQGS:ROP)</v>
      </c>
    </row>
    <row r="2421" spans="1:4" x14ac:dyDescent="0.45">
      <c r="A2421" t="str">
        <v>Visteon Corporation (NASDAQGS:VC)</v>
      </c>
      <c r="B2421" t="str">
        <v>Calix, Inc. (NYSE:CALX)</v>
      </c>
      <c r="D2421" t="str">
        <v>Rumble Inc. (NASDAQGM:RUM)</v>
      </c>
    </row>
    <row r="2422" spans="1:4" x14ac:dyDescent="0.45">
      <c r="A2422" t="str">
        <v>VIZIO Holding Corp. (NYSE:VZIO)</v>
      </c>
      <c r="B2422" t="str">
        <v>Capital Bancorp, Inc. (NASDAQGS:CBNK)</v>
      </c>
      <c r="D2422" t="str">
        <v>Sable Offshore Corp. (NYSE:SOC)</v>
      </c>
    </row>
    <row r="2423" spans="1:4" x14ac:dyDescent="0.45">
      <c r="A2423" t="str">
        <v>WaFd, Inc. (NASDAQGS:WAFD)</v>
      </c>
      <c r="B2423" t="str">
        <v>Capri Holdings Limited (NYSE:CPRI)</v>
      </c>
      <c r="D2423" t="str">
        <v>Saia, Inc. (NASDAQGS:SAIA)</v>
      </c>
    </row>
    <row r="2424" spans="1:4" x14ac:dyDescent="0.45">
      <c r="A2424" t="str">
        <v>Werner Enterprises, Inc. (NASDAQGS:WERN)</v>
      </c>
      <c r="B2424" t="str">
        <v>Celsius Holdings, Inc. (NASDAQCM:CELH)</v>
      </c>
      <c r="D2424" t="str">
        <v>SecureWorks Corp. (NASDAQGS:SCWX)</v>
      </c>
    </row>
    <row r="2425" spans="1:4" x14ac:dyDescent="0.45">
      <c r="A2425" t="str">
        <v>Western Asset Managed Municipals Fund Inc. (NYSE:MMU)</v>
      </c>
      <c r="B2425" t="str">
        <v>CenterPoint Energy, Inc. (NYSE:CNP)</v>
      </c>
      <c r="D2425" t="str">
        <v>Semler Scientific, Inc. (NASDAQCM:SMLR)</v>
      </c>
    </row>
    <row r="2426" spans="1:4" x14ac:dyDescent="0.45">
      <c r="A2426" t="str">
        <v>Western Asset Premier Bond Fund (NYSE:WEA)</v>
      </c>
      <c r="B2426" t="str">
        <v>Chatham Lodging Trust (NYSE:CLDT)</v>
      </c>
      <c r="D2426" t="str">
        <v>Serve Robotics Inc. (NASDAQCM:SERV)</v>
      </c>
    </row>
    <row r="2427" spans="1:4" x14ac:dyDescent="0.45">
      <c r="A2427" t="str">
        <v>Weyco Group, Inc. (NASDAQGS:WEYS)</v>
      </c>
      <c r="B2427" t="str">
        <v>CION Investment Corporation (NYSE:CION)</v>
      </c>
      <c r="D2427" t="str">
        <v>Sleep Number Corporation (NASDAQGS:SNBR)</v>
      </c>
    </row>
    <row r="2428" spans="1:4" x14ac:dyDescent="0.45">
      <c r="A2428" t="str">
        <v>WhiteHorse Finance, Inc. (NASDAQGS:WHF)</v>
      </c>
      <c r="B2428" t="str">
        <v>Cognizant Technology Solutions Corporation (NASDAQGS:CTSH)</v>
      </c>
      <c r="D2428" t="str">
        <v>Sociedad Química y Minera de Chile S.A. (NYSE:SQM)</v>
      </c>
    </row>
    <row r="2429" spans="1:4" x14ac:dyDescent="0.45">
      <c r="A2429" t="str">
        <v>XPEL, Inc. (NASDAQCM:XPEL)</v>
      </c>
      <c r="B2429" t="str">
        <v>Cohen Circle Acquisition Corp. I (NASDAQGM:CCIR.U)</v>
      </c>
      <c r="D2429" t="str">
        <v>Sonos, Inc. (NASDAQGS:SONO)</v>
      </c>
    </row>
    <row r="2430" spans="1:4" x14ac:dyDescent="0.45">
      <c r="A2430" t="str">
        <v>Yotta Acquisition Corporation (NASDAQCM:YOTA)</v>
      </c>
      <c r="B2430" t="str">
        <v>Cohu, Inc. (NASDAQGS:COHU)</v>
      </c>
      <c r="D2430" t="str">
        <v>Southwest Airlines Co. (NYSE:LUV)</v>
      </c>
    </row>
    <row r="2431" spans="1:4" x14ac:dyDescent="0.45">
      <c r="A2431" t="str">
        <v>Adams Diversified Equity Fund, Inc. (NYSE:ADX)</v>
      </c>
      <c r="B2431" t="str">
        <v>Coliseum Acquisition Corp. (NASDAQCM:MITA)</v>
      </c>
      <c r="D2431" t="str">
        <v>Sphere Entertainment Co. (NYSE:SPHR)</v>
      </c>
    </row>
    <row r="2432" spans="1:4" x14ac:dyDescent="0.45">
      <c r="A2432" t="str">
        <v>Adams Natural Resources Fund, Inc. (NYSE:PEO)</v>
      </c>
      <c r="B2432" t="str">
        <v>Community Healthcare Trust Incorporated (NYSE:CHCT)</v>
      </c>
      <c r="D2432" t="str">
        <v>Spok Holdings, Inc. (NASDAQGS:SPOK)</v>
      </c>
    </row>
    <row r="2433" spans="1:4" x14ac:dyDescent="0.45">
      <c r="A2433" t="str">
        <v>Aehr Test Systems, Inc. (NASDAQCM:AEHR)</v>
      </c>
      <c r="B2433" t="str">
        <v>CompoSecure, Inc. (NASDAQGM:CMPO)</v>
      </c>
      <c r="D2433" t="str">
        <v>STAG Industrial, Inc. (NYSE:STAG)</v>
      </c>
    </row>
    <row r="2434" spans="1:4" x14ac:dyDescent="0.45">
      <c r="A2434" t="str">
        <v>Agriculture &amp; Natural Solutions Acquisition Corporation (NASDAQGM:ANSC)</v>
      </c>
      <c r="B2434" t="str">
        <v>Comstock Holding Companies, Inc. (NASDAQCM:CHCI)</v>
      </c>
      <c r="D2434" t="str">
        <v>Stoke Therapeutics, Inc. (NASDAQGS:STOK)</v>
      </c>
    </row>
    <row r="2435" spans="1:4" x14ac:dyDescent="0.45">
      <c r="A2435" t="str">
        <v>AI Transportation Acquisition Corp (NASDAQCM:AITR)</v>
      </c>
      <c r="B2435" t="str">
        <v>Comstock Resources, Inc. (NYSE:CRK)</v>
      </c>
      <c r="D2435" t="str">
        <v>Stoneridge, Inc. (NYSE:SRI)</v>
      </c>
    </row>
    <row r="2436" spans="1:4" x14ac:dyDescent="0.45">
      <c r="A2436" t="str">
        <v>Aimei Health Technology Co., Ltd (NASDAQGM:AFJK)</v>
      </c>
      <c r="B2436" t="str">
        <v>Consolidated Water Co. Ltd. (NASDAQGS:CWCO)</v>
      </c>
      <c r="D2436" t="str">
        <v>Stratasys Ltd. (NASDAQGS:SSYS)</v>
      </c>
    </row>
    <row r="2437" spans="1:4" x14ac:dyDescent="0.45">
      <c r="A2437" t="str">
        <v>AirJoule Technologies Corporation (NASDAQCM:AIRJ)</v>
      </c>
      <c r="B2437" t="str">
        <v>Cooper-Standard Holdings Inc. (NYSE:CPS)</v>
      </c>
      <c r="D2437" t="str">
        <v>Stronghold Digital Mining, Inc. (NASDAQGM:SDIG)</v>
      </c>
    </row>
    <row r="2438" spans="1:4" x14ac:dyDescent="0.45">
      <c r="A2438" t="str">
        <v>Alchemy Investments Acquisition Corp 1 (NASDAQCM:ALCY)</v>
      </c>
      <c r="B2438" t="str">
        <v>Copart, Inc. (NASDAQGS:CPRT)</v>
      </c>
      <c r="D2438" t="str">
        <v>Suburban Propane Partners, L.P. (NYSE:SPH)</v>
      </c>
    </row>
    <row r="2439" spans="1:4" x14ac:dyDescent="0.45">
      <c r="A2439" t="str">
        <v>Ally Financial Inc. (NYSE:ALLY)</v>
      </c>
      <c r="B2439" t="str">
        <v>Corebridge Financial, Inc. (NYSE:CRBG)</v>
      </c>
      <c r="D2439" t="str">
        <v>Summit Therapeutics Inc. (NASDAQGM:SMMT)</v>
      </c>
    </row>
    <row r="2440" spans="1:4" x14ac:dyDescent="0.45">
      <c r="A2440" t="str">
        <v>A-Mark Precious Metals, Inc. (NASDAQGS:AMRK)</v>
      </c>
      <c r="B2440" t="str">
        <v>Criteo S.A. (NASDAQGS:CRTO)</v>
      </c>
      <c r="D2440" t="str">
        <v>Sunrise Realty Trust, Inc. (NASDAQCM:SUNS)</v>
      </c>
    </row>
    <row r="2441" spans="1:4" x14ac:dyDescent="0.45">
      <c r="A2441" t="str">
        <v>American Assets Trust, Inc. (NYSE:AAT)</v>
      </c>
      <c r="B2441" t="str">
        <v>Cross Country Healthcare, Inc. (NASDAQGS:CCRN)</v>
      </c>
      <c r="D2441" t="str">
        <v>Sunrun Inc. (NASDAQGS:RUN)</v>
      </c>
    </row>
    <row r="2442" spans="1:4" x14ac:dyDescent="0.45">
      <c r="A2442" t="str">
        <v>Aquaron Acquisition Corp. (NASDAQCM:AQU)</v>
      </c>
      <c r="B2442" t="str">
        <v>Custom Truck One Source, Inc. (NYSE:CTOS)</v>
      </c>
      <c r="D2442" t="str">
        <v>Surrozen, Inc. (NASDAQCM:SRZN)</v>
      </c>
    </row>
    <row r="2443" spans="1:4" x14ac:dyDescent="0.45">
      <c r="A2443" t="str">
        <v>Arcadium Lithium plc (NYSE:ALTM)</v>
      </c>
      <c r="B2443" t="str">
        <v>CVR Energy, Inc. (NYSE:CVI)</v>
      </c>
      <c r="D2443" t="str">
        <v>Syndax Pharmaceuticals, Inc. (NASDAQGS:SNDX)</v>
      </c>
    </row>
    <row r="2444" spans="1:4" x14ac:dyDescent="0.45">
      <c r="A2444" t="str">
        <v>Armlogi Holding Corp. (NASDAQGM:BTOC)</v>
      </c>
      <c r="B2444" t="str">
        <v>Digital Realty Trust, Inc. (NYSE:DLR)</v>
      </c>
      <c r="D2444" t="str">
        <v>Take-Two Interactive Software, Inc. (NASDAQGS:TTWO)</v>
      </c>
    </row>
    <row r="2445" spans="1:4" x14ac:dyDescent="0.45">
      <c r="A2445" t="str">
        <v>Autohome Inc. (NYSE:ATHM)</v>
      </c>
      <c r="B2445" t="str">
        <v>DigitalBridge Group, Inc. (NYSE:DBRG)</v>
      </c>
      <c r="D2445" t="str">
        <v>Telephone and Data Systems, Inc. (NYSE:TDS)</v>
      </c>
    </row>
    <row r="2446" spans="1:4" x14ac:dyDescent="0.45">
      <c r="A2446" t="str">
        <v>Banco Latinoamericano de Comercio Exterior, S. A. (NYSE:BLX)</v>
      </c>
      <c r="B2446" t="str">
        <v>Dorian LPG Ltd. (NYSE:LPG)</v>
      </c>
      <c r="D2446" t="str">
        <v>TeraWulf Inc. (NASDAQCM:WULF)</v>
      </c>
    </row>
    <row r="2447" spans="1:4" x14ac:dyDescent="0.45">
      <c r="A2447" t="str">
        <v>Bank First Corporation (NASDAQCM:BFC)</v>
      </c>
      <c r="B2447" t="str">
        <v>Douglas Emmett, Inc. (NYSE:DEI)</v>
      </c>
      <c r="D2447" t="str">
        <v>Terns Pharmaceuticals, Inc. (NASDAQGS:TERN)</v>
      </c>
    </row>
    <row r="2448" spans="1:4" x14ac:dyDescent="0.45">
      <c r="A2448" t="str">
        <v>Bank OZK (NASDAQGS:OZK)</v>
      </c>
      <c r="B2448" t="str">
        <v>Dycom Industries, Inc. (NYSE:DY)</v>
      </c>
      <c r="D2448" t="str">
        <v>The AES Corporation (NYSE:AES)</v>
      </c>
    </row>
    <row r="2449" spans="1:4" x14ac:dyDescent="0.45">
      <c r="A2449" t="str">
        <v>Bankwell Financial Group, Inc. (NASDAQGM:BWFG)</v>
      </c>
      <c r="B2449" t="str">
        <v>Eagle Bancorp, Inc. (NASDAQCM:EGBN)</v>
      </c>
      <c r="D2449" t="str">
        <v>The Cato Corporation (NYSE:CATO)</v>
      </c>
    </row>
    <row r="2450" spans="1:4" x14ac:dyDescent="0.45">
      <c r="A2450" t="str">
        <v>Beasley Broadcast Group, Inc. (NASDAQCM:BBGI)</v>
      </c>
      <c r="B2450" t="str">
        <v>Eaton Vance Senior Income Trust (NYSE:EVF)</v>
      </c>
      <c r="D2450" t="str">
        <v>The Gabelli Equity Trust Inc. (NYSE:GAB)</v>
      </c>
    </row>
    <row r="2451" spans="1:4" x14ac:dyDescent="0.45">
      <c r="A2451" t="str">
        <v>BlackRock Enhanced Global Dividend Trust (NYSE:BOE)</v>
      </c>
      <c r="B2451" t="str">
        <v>Eaton Vance Short Duration Diversified Income Fund (NYSE:EVG)</v>
      </c>
      <c r="D2451" t="str">
        <v>The RMR Group Inc. (NASDAQCM:RMR)</v>
      </c>
    </row>
    <row r="2452" spans="1:4" x14ac:dyDescent="0.45">
      <c r="A2452" t="str">
        <v>BlackRock, Inc. (NYSE:BLK)</v>
      </c>
      <c r="B2452" t="str">
        <v>Eaton Vance Tax-Advantaged Dividend Income Fund (NYSE:EVT)</v>
      </c>
      <c r="D2452" t="str">
        <v>The Shyft Group, Inc. (NASDAQGS:SHYF)</v>
      </c>
    </row>
    <row r="2453" spans="1:4" x14ac:dyDescent="0.45">
      <c r="A2453" t="str">
        <v>Blackstone Secured Lending Fund (NYSE:BXSL)</v>
      </c>
      <c r="B2453" t="str">
        <v>Eaton Vance Tax-Advantaged Global Dividend Income Fund (NYSE:ETG)</v>
      </c>
      <c r="D2453" t="str">
        <v>Theravance Biopharma, Inc. (NASDAQGM:TBPH)</v>
      </c>
    </row>
    <row r="2454" spans="1:4" x14ac:dyDescent="0.45">
      <c r="A2454" t="str">
        <v>Boot Barn Holdings, Inc. (NYSE:BOOT)</v>
      </c>
      <c r="B2454" t="str">
        <v>Eaton Vance Tax-Advantaged Global Dividend Opportunities Fund (NYSE:ETO)</v>
      </c>
      <c r="D2454" t="str">
        <v>Thermo Fisher Scientific Inc. (NYSE:TMO)</v>
      </c>
    </row>
    <row r="2455" spans="1:4" x14ac:dyDescent="0.45">
      <c r="A2455" t="str">
        <v>Bowen Acquisition Corp (NASDAQGM:BOWN)</v>
      </c>
      <c r="B2455" t="str">
        <v>Ellington Credit Company (NYSE:EARN)</v>
      </c>
      <c r="D2455" t="str">
        <v>Tile Shop Holdings, Inc. (NASDAQCM:TTSH)</v>
      </c>
    </row>
    <row r="2456" spans="1:4" x14ac:dyDescent="0.45">
      <c r="A2456" t="str">
        <v>Brookfield Business Corporation (NYSE:BBUC)</v>
      </c>
      <c r="B2456" t="str">
        <v>Eltek Ltd. (NASDAQCM:ELTK)</v>
      </c>
      <c r="D2456" t="str">
        <v>Trump Media &amp; Technology Group Corp. (NASDAQGM:DJT)</v>
      </c>
    </row>
    <row r="2457" spans="1:4" x14ac:dyDescent="0.45">
      <c r="A2457" t="str">
        <v>byNordic Acquisition Corporation (NASDAQGM:BYNO)</v>
      </c>
      <c r="B2457" t="str">
        <v>Enviri Corporation (NYSE:NVRI)</v>
      </c>
      <c r="D2457" t="str">
        <v>Tutor Perini Corporation (NYSE:TPC)</v>
      </c>
    </row>
    <row r="2458" spans="1:4" x14ac:dyDescent="0.45">
      <c r="A2458" t="str">
        <v>Canadian Solar Inc. (NASDAQGS:CSIQ)</v>
      </c>
      <c r="B2458" t="str">
        <v>EPR Properties (NYSE:EPR)</v>
      </c>
      <c r="D2458" t="str">
        <v>TXO Partners, L.P. (NYSE:TXO)</v>
      </c>
    </row>
    <row r="2459" spans="1:4" x14ac:dyDescent="0.45">
      <c r="A2459" t="str">
        <v>Cantor Equity Partners, Inc. (NASDAQGM:CEP)</v>
      </c>
      <c r="B2459" t="str">
        <v>EQT Corporation (NYSE:EQT)</v>
      </c>
      <c r="D2459" t="str">
        <v>Ultragenyx Pharmaceutical Inc. (NASDAQGS:RARE)</v>
      </c>
    </row>
    <row r="2460" spans="1:4" x14ac:dyDescent="0.45">
      <c r="A2460" t="str">
        <v>Capital Southwest Corporation (NASDAQGS:CSWC)</v>
      </c>
      <c r="B2460" t="str">
        <v>EuroDry Ltd. (NASDAQCM:EDRY)</v>
      </c>
      <c r="D2460" t="str">
        <v>Ultralife Corporation (NASDAQGM:ULBI)</v>
      </c>
    </row>
    <row r="2461" spans="1:4" x14ac:dyDescent="0.45">
      <c r="A2461" t="str">
        <v>Century Communities, Inc. (NYSE:CCS)</v>
      </c>
      <c r="B2461" t="str">
        <v>Everspin Technologies, Inc. (NASDAQGM:MRAM)</v>
      </c>
      <c r="D2461" t="str">
        <v>UroGen Pharma Ltd. (NASDAQGM:URGN)</v>
      </c>
    </row>
    <row r="2462" spans="1:4" x14ac:dyDescent="0.45">
      <c r="A2462" t="str">
        <v>China Yuchai International Limited (NYSE:CYD)</v>
      </c>
      <c r="B2462" t="str">
        <v>Expand Energy Corporation (NASDAQGS:EXE)</v>
      </c>
      <c r="D2462" t="str">
        <v>USANA Health Sciences, Inc. (NYSE:USNA)</v>
      </c>
    </row>
    <row r="2463" spans="1:4" x14ac:dyDescent="0.45">
      <c r="A2463" t="str">
        <v>Cogent Communications Holdings, Inc. (NASDAQGS:CCOI)</v>
      </c>
      <c r="B2463" t="str">
        <v>Farmland Partners Inc. (NYSE:FPI)</v>
      </c>
      <c r="D2463" t="str">
        <v>Varex Imaging Corporation (NASDAQGS:VREX)</v>
      </c>
    </row>
    <row r="2464" spans="1:4" x14ac:dyDescent="0.45">
      <c r="A2464" t="str">
        <v>Cohen &amp; Steers Total Return Realty Fund, Inc. (NYSE:RFI)</v>
      </c>
      <c r="B2464" t="str">
        <v>Federal Agricultural Mortgage Corporation (NYSE:AGM)</v>
      </c>
      <c r="D2464" t="str">
        <v>Vaxcyte, Inc. (NASDAQGS:PCVX)</v>
      </c>
    </row>
    <row r="2465" spans="1:4" x14ac:dyDescent="0.45">
      <c r="A2465" t="str">
        <v>Cohen &amp; Steers, Inc. (NYSE:CNS)</v>
      </c>
      <c r="B2465" t="str">
        <v>Finward Bancorp (NASDAQCM:FNWD)</v>
      </c>
      <c r="D2465" t="str">
        <v>Vera Bradley, Inc. (NASDAQGS:VRA)</v>
      </c>
    </row>
    <row r="2466" spans="1:4" x14ac:dyDescent="0.45">
      <c r="A2466" t="str">
        <v>Community Trust Bancorp, Inc. (NASDAQGS:CTBI)</v>
      </c>
      <c r="B2466" t="str">
        <v>First Bancorp (NASDAQGS:FBNC)</v>
      </c>
      <c r="D2466" t="str">
        <v>Vicor Corporation (NASDAQGS:VICR)</v>
      </c>
    </row>
    <row r="2467" spans="1:4" x14ac:dyDescent="0.45">
      <c r="A2467" t="str">
        <v>Cross Timbers Royalty Trust (NYSE:CRT)</v>
      </c>
      <c r="B2467" t="str">
        <v>Five Below, Inc. (NASDAQGS:FIVE)</v>
      </c>
      <c r="D2467" t="str">
        <v>VIZIO Holding Corp. (NYSE:VZIO)</v>
      </c>
    </row>
    <row r="2468" spans="1:4" x14ac:dyDescent="0.45">
      <c r="A2468" t="str">
        <v>Delta Air Lines, Inc. (NYSE:DAL)</v>
      </c>
      <c r="B2468" t="str">
        <v>Flagstar Financial, Inc. (NYSE:FLG)</v>
      </c>
      <c r="D2468" t="str">
        <v>Vornado Realty Trust (NYSE:VNO)</v>
      </c>
    </row>
    <row r="2469" spans="1:4" x14ac:dyDescent="0.45">
      <c r="A2469" t="str">
        <v>Dime Community Bancshares, Inc. (NASDAQGS:DCOM)</v>
      </c>
      <c r="B2469" t="str">
        <v>Fortrea Holdings Inc. (NASDAQGS:FTRE)</v>
      </c>
      <c r="D2469" t="str">
        <v>VOXX International Corporation (NASDAQGS:VOXX)</v>
      </c>
    </row>
    <row r="2470" spans="1:4" x14ac:dyDescent="0.45">
      <c r="A2470" t="str">
        <v>DP Cap Acquisition Corp I (NASDAQCM:DPCS)</v>
      </c>
      <c r="B2470" t="str">
        <v>Franklin Universal Trust (NYSE:FT)</v>
      </c>
      <c r="D2470" t="str">
        <v>Werner Enterprises, Inc. (NASDAQGS:WERN)</v>
      </c>
    </row>
    <row r="2471" spans="1:4" x14ac:dyDescent="0.45">
      <c r="A2471" t="str">
        <v>DT Cloud Acquisition Corporation (NASDAQGM:DYCQ)</v>
      </c>
      <c r="B2471" t="str">
        <v>FreightCar America, Inc. (NASDAQGS:RAIL)</v>
      </c>
      <c r="D2471" t="str">
        <v>Weyco Group, Inc. (NASDAQGS:WEYS)</v>
      </c>
    </row>
    <row r="2472" spans="1:4" x14ac:dyDescent="0.45">
      <c r="A2472" t="str">
        <v>DUET Acquisition Corp. (NASDAQGM:DUET)</v>
      </c>
      <c r="B2472" t="str">
        <v>Frontier Communications Parent, Inc. (NASDAQGS:FYBR)</v>
      </c>
      <c r="D2472" t="str">
        <v>WhiteHorse Finance, Inc. (NASDAQGS:WHF)</v>
      </c>
    </row>
    <row r="2473" spans="1:4" x14ac:dyDescent="0.45">
      <c r="A2473" t="str">
        <v>Eastern Bankshares, Inc. (NASDAQGS:EBC)</v>
      </c>
      <c r="B2473" t="str">
        <v>FTI Consulting, Inc. (NYSE:FCN)</v>
      </c>
      <c r="D2473" t="str">
        <v>WideOpenWest, Inc. (NYSE:WOW)</v>
      </c>
    </row>
    <row r="2474" spans="1:4" x14ac:dyDescent="0.45">
      <c r="A2474" t="str">
        <v>Eaton Vance Enhanced Equity Income Fund (NYSE:EOI)</v>
      </c>
      <c r="B2474" t="str">
        <v>Fulgent Genetics, Inc. (NASDAQGM:FLGT)</v>
      </c>
      <c r="D2474" t="str">
        <v>Wolfspeed, Inc. (NYSE:WOLF)</v>
      </c>
    </row>
    <row r="2475" spans="1:4" x14ac:dyDescent="0.45">
      <c r="A2475" t="str">
        <v>Eaton Vance Enhanced Equity Income Fund II (NYSE:EOS)</v>
      </c>
      <c r="B2475" t="str">
        <v>Gaia, Inc. (NASDAQGM:GAIA)</v>
      </c>
      <c r="D2475" t="str">
        <v>XBiotech Inc. (NASDAQGS:XBIT)</v>
      </c>
    </row>
    <row r="2476" spans="1:4" x14ac:dyDescent="0.45">
      <c r="A2476" t="str">
        <v>Eaton Vance Tax-Managed Buy-Write Opportunities Fund (NYSE:ETV)</v>
      </c>
      <c r="B2476" t="str">
        <v>Galaxy Payroll Group Limited (NASDAQCM:GLXG)</v>
      </c>
      <c r="D2476" t="str">
        <v>XOMA Royalty Corporation (NASDAQGM:XOMA)</v>
      </c>
    </row>
    <row r="2477" spans="1:4" x14ac:dyDescent="0.45">
      <c r="A2477" t="str">
        <v>Eaton Vance Tax-Managed Diversified Equity Income Fund (NYSE:ETY)</v>
      </c>
      <c r="B2477" t="str">
        <v>Gaming and Leisure Properties, Inc. (NASDAQGS:GLPI)</v>
      </c>
      <c r="D2477" t="str">
        <v>Xometry, Inc. (NASDAQGS:XMTR)</v>
      </c>
    </row>
    <row r="2478" spans="1:4" x14ac:dyDescent="0.45">
      <c r="A2478" t="str">
        <v>Elevance Health, Inc. (NYSE:ELV)</v>
      </c>
      <c r="B2478" t="str">
        <v>GDEV Inc. (NASDAQGM:GDEV)</v>
      </c>
      <c r="D2478" t="str">
        <v>Zevra Therapeutics, Inc. (NASDAQGS:ZVRA)</v>
      </c>
    </row>
    <row r="2479" spans="1:4" x14ac:dyDescent="0.45">
      <c r="A2479" t="str">
        <v>Entrada Therapeutics, Inc. (NASDAQGM:TRDA)</v>
      </c>
      <c r="B2479" t="str">
        <v>GEN Restaurant Group, Inc. (NASDAQGM:GENK)</v>
      </c>
      <c r="D2479" t="str">
        <v>Zymeworks Inc. (NASDAQGS:ZYME)</v>
      </c>
    </row>
    <row r="2480" spans="1:4" x14ac:dyDescent="0.45">
      <c r="A2480" t="str">
        <v>ESH Acquisition Corp. (NASDAQGM:ESHA)</v>
      </c>
      <c r="B2480" t="str">
        <v>Genesis Energy, L.P. (NYSE:GEL)</v>
      </c>
      <c r="D2480" t="str">
        <v>5:01 Acquisition Corp. (NASDAQCM:FVAM)</v>
      </c>
    </row>
    <row r="2481" spans="1:4" x14ac:dyDescent="0.45">
      <c r="A2481" t="str">
        <v>Esquire Financial Holdings, Inc. (NASDAQCM:ESQ)</v>
      </c>
      <c r="B2481" t="str">
        <v>Genie Energy Ltd. (NYSE:GNE)</v>
      </c>
      <c r="D2481" t="str">
        <v>Abeona Therapeutics Inc. (NASDAQCM:ABEO)</v>
      </c>
    </row>
    <row r="2482" spans="1:4" x14ac:dyDescent="0.45">
      <c r="A2482" t="str">
        <v>Evergreen Corporation (NASDAQGM:EVGR)</v>
      </c>
      <c r="B2482" t="str">
        <v>Global Medical REIT Inc. (NYSE:GMRE)</v>
      </c>
      <c r="D2482" t="str">
        <v>Adverum Biotechnologies, Inc. (NASDAQCM:ADVM)</v>
      </c>
    </row>
    <row r="2483" spans="1:4" x14ac:dyDescent="0.45">
      <c r="A2483" t="str">
        <v>FinWise Bancorp (NASDAQGM:FINW)</v>
      </c>
      <c r="B2483" t="str">
        <v>Green Dot Corporation (NYSE:GDOT)</v>
      </c>
      <c r="D2483" t="str">
        <v>Albemarle Corporation (NYSE:ALB)</v>
      </c>
    </row>
    <row r="2484" spans="1:4" x14ac:dyDescent="0.45">
      <c r="A2484" t="str">
        <v>Flag Ship Acquisition Corporation (NASDAQGM:FSHP)</v>
      </c>
      <c r="B2484" t="str">
        <v>Group 1 Automotive, Inc. (NYSE:GPI)</v>
      </c>
      <c r="D2484" t="str">
        <v>Algoma Steel Group Inc. (NASDAQGM:ASTL)</v>
      </c>
    </row>
    <row r="2485" spans="1:4" x14ac:dyDescent="0.45">
      <c r="A2485" t="str">
        <v>Four Leaf Acquisition Corporation (NASDAQCM:FORL)</v>
      </c>
      <c r="B2485" t="str">
        <v>Gyre Therapeutics, Inc. (NASDAQCM:GYRE)</v>
      </c>
      <c r="D2485" t="str">
        <v>Altimmune, Inc. (NASDAQGM:ALT)</v>
      </c>
    </row>
    <row r="2486" spans="1:4" x14ac:dyDescent="0.45">
      <c r="A2486" t="str">
        <v>FS Bancorp, Inc. (NASDAQCM:FSBW)</v>
      </c>
      <c r="B2486" t="str">
        <v>HA Sustainable Infrastructure Capital, Inc. (NYSE:HASI)</v>
      </c>
      <c r="D2486" t="str">
        <v>Amentum Holdings, Inc. (NYSE:AMTM)</v>
      </c>
    </row>
    <row r="2487" spans="1:4" x14ac:dyDescent="0.45">
      <c r="A2487" t="str">
        <v>FutureTech II Acquisition Corp. (NASDAQGM:FTII)</v>
      </c>
      <c r="B2487" t="str">
        <v>Hagerty, Inc. (NYSE:HGTY)</v>
      </c>
      <c r="D2487" t="str">
        <v>American Strategic Investment Co. (NYSE:NYC)</v>
      </c>
    </row>
    <row r="2488" spans="1:4" x14ac:dyDescent="0.45">
      <c r="A2488" t="str">
        <v>General American Investors Company, Inc. (NYSE:GAM)</v>
      </c>
      <c r="B2488" t="str">
        <v>Hallador Energy Company (NASDAQCM:HNRG)</v>
      </c>
      <c r="D2488" t="str">
        <v>ANI Pharmaceuticals, Inc. (NASDAQGM:ANIP)</v>
      </c>
    </row>
    <row r="2489" spans="1:4" x14ac:dyDescent="0.45">
      <c r="A2489" t="str">
        <v>Global Lights Acquisition Corp (NASDAQGM:GLAC)</v>
      </c>
      <c r="B2489" t="str">
        <v>Haverty Furniture Companies, Inc. (NYSE:HVT)</v>
      </c>
      <c r="D2489" t="str">
        <v>Applied Digital Corporation (NASDAQGS:APLD)</v>
      </c>
    </row>
    <row r="2490" spans="1:4" x14ac:dyDescent="0.45">
      <c r="A2490" t="str">
        <v>Goldenstone Acquisition Limited (NASDAQCM:GDST)</v>
      </c>
      <c r="B2490" t="str">
        <v>Heidrick &amp; Struggles International, Inc. (NASDAQGS:HSII)</v>
      </c>
      <c r="D2490" t="str">
        <v>Arlo Technologies, Inc. (NYSE:ARLO)</v>
      </c>
    </row>
    <row r="2491" spans="1:4" x14ac:dyDescent="0.45">
      <c r="A2491" t="str">
        <v>GP-Act III Acquisition Corp. (NASDAQGM:GPAT)</v>
      </c>
      <c r="B2491" t="str">
        <v>Highwoods Properties, Inc. (NYSE:HIW)</v>
      </c>
      <c r="D2491" t="str">
        <v>Array Technologies, Inc. (NASDAQGM:ARRY)</v>
      </c>
    </row>
    <row r="2492" spans="1:4" x14ac:dyDescent="0.45">
      <c r="A2492" t="str">
        <v>Gravity Co., Ltd. (NASDAQGM:GRVY)</v>
      </c>
      <c r="B2492" t="str">
        <v>i3 Verticals, Inc. (NASDAQGS:IIIV)</v>
      </c>
      <c r="D2492" t="str">
        <v>Astria Therapeutics, Inc. (NASDAQGM:ATXS)</v>
      </c>
    </row>
    <row r="2493" spans="1:4" x14ac:dyDescent="0.45">
      <c r="A2493" t="str">
        <v>Great Elm Capital Corp. (NASDAQGM:GECC)</v>
      </c>
      <c r="B2493" t="str">
        <v>ICC Holdings, Inc. (NASDAQCM:ICCH)</v>
      </c>
      <c r="D2493" t="str">
        <v>Astrotech Corporation (NASDAQCM:ASTC)</v>
      </c>
    </row>
    <row r="2494" spans="1:4" x14ac:dyDescent="0.45">
      <c r="A2494" t="str">
        <v>Haymaker Acquisition Corp. 4 (NYSE:HYAC)</v>
      </c>
      <c r="B2494" t="str">
        <v>IDEX Corporation (NYSE:IEX)</v>
      </c>
      <c r="D2494" t="str">
        <v>Asure Software, Inc. (NASDAQCM:ASUR)</v>
      </c>
    </row>
    <row r="2495" spans="1:4" x14ac:dyDescent="0.45">
      <c r="A2495" t="str">
        <v>High Income Securities Fund (NYSE:PCF)</v>
      </c>
      <c r="B2495" t="str">
        <v>Inari Medical, Inc. (NASDAQGS:NARI)</v>
      </c>
      <c r="D2495" t="str">
        <v>Baijiayun Group Ltd (NASDAQGM:RTC)</v>
      </c>
    </row>
    <row r="2496" spans="1:4" x14ac:dyDescent="0.45">
      <c r="A2496" t="str">
        <v>Inter &amp; Co, Inc. (NASDAQGS:INTR)</v>
      </c>
      <c r="B2496" t="str">
        <v>Incyte Corporation (NASDAQGS:INCY)</v>
      </c>
      <c r="D2496" t="str">
        <v>Beyond, Inc. (NYSE:BYON)</v>
      </c>
    </row>
    <row r="2497" spans="1:4" x14ac:dyDescent="0.45">
      <c r="A2497" t="str">
        <v>Invesco Exchange-Traded Fund Trust - Invesco Dividend Achievers ETF (NASDAQGM:PFM)</v>
      </c>
      <c r="B2497" t="str">
        <v>Independent Bank Group, Inc. (NASDAQGS:IBTX)</v>
      </c>
      <c r="D2497" t="str">
        <v>BGM Group Ltd (NASDAQCM:BGM)</v>
      </c>
    </row>
    <row r="2498" spans="1:4" x14ac:dyDescent="0.45">
      <c r="A2498" t="str">
        <v>Invesco Exchange-Traded Fund Trust - Invesco High Yield Equity Dividend Achievers ETF (NASDAQGM:PEY)</v>
      </c>
      <c r="B2498" t="str">
        <v>Infinera Corporation (NASDAQGS:INFN)</v>
      </c>
      <c r="D2498" t="str">
        <v>BRT Apartments Corp. (NYSE:BRT)</v>
      </c>
    </row>
    <row r="2499" spans="1:4" x14ac:dyDescent="0.45">
      <c r="A2499" t="str">
        <v>Iron Horse Acquisitions Corp. (NASDAQGM:IROH)</v>
      </c>
      <c r="B2499" t="str">
        <v>Ingevity Corporation (NYSE:NGVT)</v>
      </c>
      <c r="D2499" t="str">
        <v>California BanCorp. (NASDAQCM:BCAL)</v>
      </c>
    </row>
    <row r="2500" spans="1:4" x14ac:dyDescent="0.45">
      <c r="A2500" t="str">
        <v>iShares Trust - iShares Biotechnology ETF (NASDAQGM:IBB)</v>
      </c>
      <c r="B2500" t="str">
        <v>Ingles Markets, Incorporated (NASDAQGS:IMKT.A)</v>
      </c>
      <c r="D2500" t="str">
        <v>Calumet, Inc. (NASDAQGS:CLMT)</v>
      </c>
    </row>
    <row r="2501" spans="1:4" x14ac:dyDescent="0.45">
      <c r="A2501" t="str">
        <v>iShares Trust - iShares Core S&amp;P U.S. Growth ETF (NASDAQGM:IUSG)</v>
      </c>
      <c r="B2501" t="str">
        <v>Integrated Wellness Acquisition Corp (NYSE:WEL)</v>
      </c>
      <c r="D2501" t="str">
        <v>CARGO Therapeutics, Inc. (NASDAQGS:CRGX)</v>
      </c>
    </row>
    <row r="2502" spans="1:4" x14ac:dyDescent="0.45">
      <c r="A2502" t="str">
        <v>iShares Trust - iShares S&amp;P Small-Cap 600 Growth ETF (NASDAQGM:IJT)</v>
      </c>
      <c r="B2502" t="str">
        <v>Intel Corporation (NASDAQGS:INTC)</v>
      </c>
      <c r="D2502" t="str">
        <v>CEA Industries Inc. (NASDAQCM:CEAD)</v>
      </c>
    </row>
    <row r="2503" spans="1:4" x14ac:dyDescent="0.45">
      <c r="A2503" t="str">
        <v>iShares Trust - iShares Select Dividend ETF (NASDAQGM:DVY)</v>
      </c>
      <c r="B2503" t="str">
        <v>Invesco California Value Municipal Income Trust (NYSE:VCV)</v>
      </c>
      <c r="D2503" t="str">
        <v>CF Acquisition Corp. VII (NASDAQCM:CFFS)</v>
      </c>
    </row>
    <row r="2504" spans="1:4" x14ac:dyDescent="0.45">
      <c r="A2504" t="str">
        <v>iShares Trust - iShares Semiconductor ETF (NASDAQGM:SOXX)</v>
      </c>
      <c r="B2504" t="str">
        <v>Invesco Value Municipal Income Trust (NYSE:IIM)</v>
      </c>
      <c r="D2504" t="str">
        <v>CG Oncology, Inc. (NASDAQGS:CGON)</v>
      </c>
    </row>
    <row r="2505" spans="1:4" x14ac:dyDescent="0.45">
      <c r="A2505" t="str">
        <v>Israel Acquisitions Corp (NASDAQGM:ISRL)</v>
      </c>
      <c r="B2505" t="str">
        <v>IPG Photonics Corporation (NASDAQGS:IPGP)</v>
      </c>
      <c r="D2505" t="str">
        <v>Citi Trends, Inc. (NASDAQGS:CTRN)</v>
      </c>
    </row>
    <row r="2506" spans="1:4" x14ac:dyDescent="0.45">
      <c r="A2506" t="str">
        <v>Johnson &amp; Johnson (NYSE:JNJ)</v>
      </c>
      <c r="B2506" t="str">
        <v>IRADIMED CORPORATION (NASDAQGM:IRMD)</v>
      </c>
      <c r="D2506" t="str">
        <v>Cleveland-Cliffs Inc. (NYSE:CLF)</v>
      </c>
    </row>
    <row r="2507" spans="1:4" x14ac:dyDescent="0.45">
      <c r="A2507" t="str">
        <v>JOYY Inc. (NASDAQGS:YY)</v>
      </c>
      <c r="B2507" t="str">
        <v>Jackson Financial Inc. (NYSE:JXN)</v>
      </c>
      <c r="D2507" t="str">
        <v>Cognyte Software Ltd. (NASDAQGS:CGNT)</v>
      </c>
    </row>
    <row r="2508" spans="1:4" x14ac:dyDescent="0.45">
      <c r="A2508" t="str">
        <v>JVSPAC Acquisition Corp. (NASDAQCM:JVSA)</v>
      </c>
      <c r="B2508" t="str">
        <v>Kearny Financial Corp. (NASDAQGS:KRNY)</v>
      </c>
      <c r="D2508" t="str">
        <v>Compass Minerals International, Inc. (NYSE:CMP)</v>
      </c>
    </row>
    <row r="2509" spans="1:4" x14ac:dyDescent="0.45">
      <c r="A2509" t="str">
        <v>Kairous Acquisition Corp. Limited (NASDAQCM:KACL)</v>
      </c>
      <c r="B2509" t="str">
        <v>Kennedy-Wilson Holdings, Inc. (NYSE:KW)</v>
      </c>
      <c r="D2509" t="str">
        <v>Corbus Pharmaceuticals Holdings, Inc. (NASDAQCM:CRBP)</v>
      </c>
    </row>
    <row r="2510" spans="1:4" x14ac:dyDescent="0.45">
      <c r="A2510" t="str">
        <v>Keen Vision Acquisition Corporation (NASDAQGM:KVAC)</v>
      </c>
      <c r="B2510" t="str">
        <v>KLX Energy Services Holdings, Inc. (NASDAQGS:KLXE)</v>
      </c>
      <c r="D2510" t="str">
        <v>Corsair Gaming, Inc. (NASDAQGS:CRSR)</v>
      </c>
    </row>
    <row r="2511" spans="1:4" x14ac:dyDescent="0.45">
      <c r="A2511" t="str">
        <v>Lazard Global Total Return and Income Fund, Inc. (NYSE:LGI)</v>
      </c>
      <c r="B2511" t="str">
        <v>Lake Shore Bancorp, Inc. (NASDAQGM:LSBK)</v>
      </c>
      <c r="D2511" t="str">
        <v>Crinetics Pharmaceuticals, Inc. (NASDAQGS:CRNX)</v>
      </c>
    </row>
    <row r="2512" spans="1:4" x14ac:dyDescent="0.45">
      <c r="A2512" t="str">
        <v>LGI Homes, Inc. (NASDAQGS:LGIH)</v>
      </c>
      <c r="B2512" t="str">
        <v>Lakeland Financial Corporation (NASDAQGS:LKFN)</v>
      </c>
      <c r="D2512" t="str">
        <v>Critical Metals Corp. (NASDAQGM:CRML)</v>
      </c>
    </row>
    <row r="2513" spans="1:4" x14ac:dyDescent="0.45">
      <c r="A2513" t="str">
        <v>Liberty All-Star Equity Fund (NYSE:USA)</v>
      </c>
      <c r="B2513" t="str">
        <v>Lattice Semiconductor Corporation (NASDAQGS:LSCC)</v>
      </c>
      <c r="D2513" t="str">
        <v>CSP Inc. (NASDAQGM:CSPI)</v>
      </c>
    </row>
    <row r="2514" spans="1:4" x14ac:dyDescent="0.45">
      <c r="A2514" t="str">
        <v>Liberty All-Star Growth Fund, Inc. (NYSE:ASG)</v>
      </c>
      <c r="B2514" t="str">
        <v>Legacy Housing Corporation (NASDAQGS:LEGH)</v>
      </c>
      <c r="D2514" t="str">
        <v>Cytokinetics, Incorporated (NASDAQGS:CYTK)</v>
      </c>
    </row>
    <row r="2515" spans="1:4" x14ac:dyDescent="0.45">
      <c r="A2515" t="str">
        <v>Lincoln National Corporation (NYSE:LNC)</v>
      </c>
      <c r="B2515" t="str">
        <v>Leggett &amp; Platt, Incorporated (NYSE:LEG)</v>
      </c>
      <c r="D2515" t="str">
        <v>Design Therapeutics, Inc. (NASDAQGS:DSGN)</v>
      </c>
    </row>
    <row r="2516" spans="1:4" x14ac:dyDescent="0.45">
      <c r="A2516" t="str">
        <v>Manhattan Bridge Capital, Inc. (NASDAQCM:LOAN)</v>
      </c>
      <c r="B2516" t="str">
        <v>Liberty Latin America Ltd. (NASDAQGS:LILA)</v>
      </c>
      <c r="D2516" t="str">
        <v>Enanta Pharmaceuticals, Inc. (NASDAQGS:ENTA)</v>
      </c>
    </row>
    <row r="2517" spans="1:4" x14ac:dyDescent="0.45">
      <c r="A2517" t="str">
        <v>MARA Holdings, Inc. (NASDAQCM:MARA)</v>
      </c>
      <c r="B2517" t="str">
        <v>Lifeway Foods, Inc. (NASDAQGM:LWAY)</v>
      </c>
      <c r="D2517" t="str">
        <v>Enliven Therapeutics, Inc. (NASDAQGS:ELVN)</v>
      </c>
    </row>
    <row r="2518" spans="1:4" x14ac:dyDescent="0.45">
      <c r="A2518" t="str">
        <v>Mesa Royalty Trust (NYSE:MTR)</v>
      </c>
      <c r="B2518" t="str">
        <v>Lineage, Inc. (NASDAQGS:LINE)</v>
      </c>
      <c r="D2518" t="str">
        <v>Evolus, Inc. (NASDAQGM:EOLS)</v>
      </c>
    </row>
    <row r="2519" spans="1:4" x14ac:dyDescent="0.45">
      <c r="A2519" t="str">
        <v>Metal Sky Star Acquisition Corporation (NASDAQGM:MSSA)</v>
      </c>
      <c r="B2519" t="str">
        <v>LSB Industries, Inc. (NYSE:LXU)</v>
      </c>
      <c r="D2519" t="str">
        <v>FAT Brands Inc. (NASDAQCM:FAT)</v>
      </c>
    </row>
    <row r="2520" spans="1:4" x14ac:dyDescent="0.45">
      <c r="A2520" t="str">
        <v>NewtekOne, Inc. (NASDAQGM:NEWT)</v>
      </c>
      <c r="B2520" t="str">
        <v>Marten Transport, Ltd. (NASDAQGS:MRTN)</v>
      </c>
      <c r="D2520" t="str">
        <v>Femto Technologies Inc. (NASDAQCM:BCAN)</v>
      </c>
    </row>
    <row r="2521" spans="1:4" x14ac:dyDescent="0.45">
      <c r="A2521" t="str">
        <v>Nisun International Enterprise Development Group Co., Ltd (NASDAQCM:NISN)</v>
      </c>
      <c r="B2521" t="str">
        <v>MasterBrand, Inc. (NYSE:MBC)</v>
      </c>
      <c r="D2521" t="str">
        <v>Fifth District Bancorp, Inc. (NASDAQCM:FDSB)</v>
      </c>
    </row>
    <row r="2522" spans="1:4" x14ac:dyDescent="0.45">
      <c r="A2522" t="str">
        <v>Nuveen Dow 30 Dynamic Overwrite Fund (NYSE:DIAX)</v>
      </c>
      <c r="B2522" t="str">
        <v>MasterCraft Boat Holdings, Inc. (NASDAQGM:MCFT)</v>
      </c>
      <c r="D2522" t="str">
        <v>First Foundation Inc. (NYSE:FFWM)</v>
      </c>
    </row>
    <row r="2523" spans="1:4" x14ac:dyDescent="0.45">
      <c r="A2523" t="str">
        <v>Nuveen New York Quality Municipal Income Fund (NYSE:NAN)</v>
      </c>
      <c r="B2523" t="str">
        <v>Materion Corporation (NYSE:MTRN)</v>
      </c>
      <c r="D2523" t="str">
        <v>Fundamental Global Inc. (NASDAQGM:FGF)</v>
      </c>
    </row>
    <row r="2524" spans="1:4" x14ac:dyDescent="0.45">
      <c r="A2524" t="str">
        <v>Palmer Square Capital BDC Inc. (NYSE:PSBD)</v>
      </c>
      <c r="B2524" t="str">
        <v>MercadoLibre, Inc. (NASDAQGS:MELI)</v>
      </c>
      <c r="D2524" t="str">
        <v>Genenta Science S.p.A. (NASDAQCM:GNTA)</v>
      </c>
    </row>
    <row r="2525" spans="1:4" x14ac:dyDescent="0.45">
      <c r="A2525" t="str">
        <v>Patria Latin American Opportunity Acquisition Corp. (NASDAQGM:PLAO)</v>
      </c>
      <c r="B2525" t="str">
        <v>MFS Municipal Income Trust (NYSE:MFM)</v>
      </c>
      <c r="D2525" t="str">
        <v>Greenwich LifeSciences, Inc. (NASDAQCM:GLSI)</v>
      </c>
    </row>
    <row r="2526" spans="1:4" x14ac:dyDescent="0.45">
      <c r="A2526" t="str">
        <v>PIMCO Corporate &amp; Income Opportunity Fund (NYSE:PTY)</v>
      </c>
      <c r="B2526" t="str">
        <v>Mobileye Global Inc. (NASDAQGS:MBLY)</v>
      </c>
      <c r="D2526" t="str">
        <v>GSR III Acquisition Corp. (NASDAQGM:GSRT.U)</v>
      </c>
    </row>
    <row r="2527" spans="1:4" x14ac:dyDescent="0.45">
      <c r="A2527" t="str">
        <v>PIMCO New York Municipal Income Fund (NYSE:PNF)</v>
      </c>
      <c r="B2527" t="str">
        <v>Monolithic Power Systems, Inc. (NASDAQGS:MPWR)</v>
      </c>
      <c r="D2527" t="str">
        <v>Helix Acquisition Corp. II (NASDAQGM:HLXB)</v>
      </c>
    </row>
    <row r="2528" spans="1:4" x14ac:dyDescent="0.45">
      <c r="A2528" t="str">
        <v>Ponce Financial Group, Inc. (NASDAQGM:PDLB)</v>
      </c>
      <c r="B2528" t="str">
        <v>MultiPlan Corporation (NYSE:MPLN)</v>
      </c>
      <c r="D2528" t="str">
        <v>Hooker Furnishings Corporation (NASDAQGS:HOFT)</v>
      </c>
    </row>
    <row r="2529" spans="1:4" x14ac:dyDescent="0.45">
      <c r="A2529" t="str">
        <v>Precision BioSciences, Inc. (NASDAQCM:DTIL)</v>
      </c>
      <c r="B2529" t="str">
        <v>NCS Multistage Holdings, Inc. (NASDAQCM:NCSM)</v>
      </c>
      <c r="D2529" t="str">
        <v>Horizon Space Acquisition II Corp. (NASDAQGM:HSPT.U)</v>
      </c>
    </row>
    <row r="2530" spans="1:4" x14ac:dyDescent="0.45">
      <c r="A2530" t="str">
        <v>Qomolangma Acquisition Corp. (NASDAQCM:QOMO)</v>
      </c>
      <c r="B2530" t="str">
        <v>Neogen Corporation (NASDAQGS:NEOG)</v>
      </c>
      <c r="D2530" t="str">
        <v>Hudson Global, Inc. (NASDAQGS:HSON)</v>
      </c>
    </row>
    <row r="2531" spans="1:4" x14ac:dyDescent="0.45">
      <c r="A2531" t="str">
        <v>Quetta Acquisition Corporation (NASDAQGM:QETA)</v>
      </c>
      <c r="B2531" t="str">
        <v>NetScout Systems, Inc. (NASDAQGS:NTCT)</v>
      </c>
      <c r="D2531" t="str">
        <v>Ideal Power Inc. (NASDAQCM:IPWR)</v>
      </c>
    </row>
    <row r="2532" spans="1:4" x14ac:dyDescent="0.45">
      <c r="A2532" t="str">
        <v>Radian Group Inc. (NYSE:RDN)</v>
      </c>
      <c r="B2532" t="str">
        <v>NETSTREIT Corp. (NYSE:NTST)</v>
      </c>
      <c r="D2532" t="str">
        <v>Immunome, Inc. (NASDAQCM:IMNM)</v>
      </c>
    </row>
    <row r="2533" spans="1:4" x14ac:dyDescent="0.45">
      <c r="A2533" t="str">
        <v>RLI Corp. (NYSE:RLI)</v>
      </c>
      <c r="B2533" t="str">
        <v>Newpark Resources, Inc. (NYSE:NR)</v>
      </c>
      <c r="D2533" t="str">
        <v>Instil Bio, Inc. (NASDAQCM:TIL)</v>
      </c>
    </row>
    <row r="2534" spans="1:4" x14ac:dyDescent="0.45">
      <c r="A2534" t="str">
        <v>Royce Micro-Cap Trust, Inc. (NYSE:RMT)</v>
      </c>
      <c r="B2534" t="str">
        <v>NexPoint Residential Trust, Inc. (NYSE:NXRT)</v>
      </c>
      <c r="D2534" t="str">
        <v>Invizyne Technologies, Inc. (NASDAQCM:IZTC)</v>
      </c>
    </row>
    <row r="2535" spans="1:4" x14ac:dyDescent="0.45">
      <c r="A2535" t="str">
        <v>SL Green Realty Corp. (NYSE:SLG)</v>
      </c>
      <c r="B2535" t="str">
        <v>NI Holdings, Inc. (NASDAQCM:NODK)</v>
      </c>
      <c r="D2535" t="str">
        <v>Iris Energy Limited (NASDAQGS:IREN)</v>
      </c>
    </row>
    <row r="2536" spans="1:4" x14ac:dyDescent="0.45">
      <c r="A2536" t="str">
        <v>Spark I Acquisition Corporation (NASDAQGM:SPKL)</v>
      </c>
      <c r="B2536" t="str">
        <v>Northeast Bank (NASDAQGM:NBN)</v>
      </c>
      <c r="D2536" t="str">
        <v>iTeos Therapeutics, Inc. (NASDAQGM:ITOS)</v>
      </c>
    </row>
    <row r="2537" spans="1:4" x14ac:dyDescent="0.45">
      <c r="A2537" t="str">
        <v>Sunoco LP (NYSE:SUN)</v>
      </c>
      <c r="B2537" t="str">
        <v>Northern Technologies International Corporation (NASDAQGM:NTIC)</v>
      </c>
      <c r="D2537" t="str">
        <v>Jasper Therapeutics, Inc. (NASDAQCM:JSPR)</v>
      </c>
    </row>
    <row r="2538" spans="1:4" x14ac:dyDescent="0.45">
      <c r="A2538" t="str">
        <v>Super Group (SGHC) Limited (NYSE:SGHC)</v>
      </c>
      <c r="B2538" t="str">
        <v>Northrim BanCorp, Inc. (NASDAQGS:NRIM)</v>
      </c>
      <c r="D2538" t="str">
        <v>JELD-WEN Holding, Inc. (NYSE:JELD)</v>
      </c>
    </row>
    <row r="2539" spans="1:4" x14ac:dyDescent="0.45">
      <c r="A2539" t="str">
        <v>The Chemours Company (NYSE:CC)</v>
      </c>
      <c r="B2539" t="str">
        <v>Nuveen Arizona Quality Municipal Income Fund (NYSE:NAZ)</v>
      </c>
      <c r="D2539" t="str">
        <v>JFrog Ltd. (NASDAQGS:FROG)</v>
      </c>
    </row>
    <row r="2540" spans="1:4" x14ac:dyDescent="0.45">
      <c r="A2540" t="str">
        <v>The Coca-Cola Company (NYSE:KO)</v>
      </c>
      <c r="B2540" t="str">
        <v>Nuveen California Quality Municipal Income Fund (NYSE:NAC)</v>
      </c>
      <c r="D2540" t="str">
        <v>Joby Aviation, Inc. (NYSE:JOBY)</v>
      </c>
    </row>
    <row r="2541" spans="1:4" x14ac:dyDescent="0.45">
      <c r="A2541" t="str">
        <v>The India Fund, Inc. (NYSE:IFN)</v>
      </c>
      <c r="B2541" t="str">
        <v>Nuveen Real Estate Income Fund (NYSE:JRS)</v>
      </c>
      <c r="D2541" t="str">
        <v>KALA BIO, Inc. (NASDAQCM:KALA)</v>
      </c>
    </row>
    <row r="2542" spans="1:4" x14ac:dyDescent="0.45">
      <c r="A2542" t="str">
        <v>TMT Acquisition Corp (NASDAQGM:TMTC)</v>
      </c>
      <c r="B2542" t="str">
        <v>NVE Corporation (NASDAQCM:NVEC)</v>
      </c>
      <c r="D2542" t="str">
        <v>Kezar Life Sciences, Inc. (NASDAQCM:KZR)</v>
      </c>
    </row>
    <row r="2543" spans="1:4" x14ac:dyDescent="0.45">
      <c r="A2543" t="str">
        <v>Tri-Continental Corporation (NYSE:TY)</v>
      </c>
      <c r="B2543" t="str">
        <v>OFS Capital Corporation (NASDAQGS:OFS)</v>
      </c>
      <c r="D2543" t="str">
        <v>Knightscope, Inc. (NASDAQCM:KSCP)</v>
      </c>
    </row>
    <row r="2544" spans="1:4" x14ac:dyDescent="0.45">
      <c r="A2544" t="str">
        <v>Trinity Capital Inc. (NASDAQGS:TRIN)</v>
      </c>
      <c r="B2544" t="str">
        <v>O-I Glass, Inc. (NYSE:OI)</v>
      </c>
      <c r="D2544" t="str">
        <v>Koss Corporation (NASDAQCM:KOSS)</v>
      </c>
    </row>
    <row r="2545" spans="1:4" x14ac:dyDescent="0.45">
      <c r="A2545" t="str">
        <v>Triumph Financial, Inc. (NASDAQGS:TFIN)</v>
      </c>
      <c r="B2545" t="str">
        <v>Old Republic International Corporation (NYSE:ORI)</v>
      </c>
      <c r="D2545" t="str">
        <v>Kura Oncology, Inc. (NASDAQGS:KURA)</v>
      </c>
    </row>
    <row r="2546" spans="1:4" x14ac:dyDescent="0.45">
      <c r="A2546" t="str">
        <v>Universal Corporation (NYSE:UVV)</v>
      </c>
      <c r="B2546" t="str">
        <v>Omega Flex, Inc. (NASDAQGM:OFLX)</v>
      </c>
      <c r="D2546" t="str">
        <v>Larimar Therapeutics, Inc. (NASDAQGM:LRMR)</v>
      </c>
    </row>
    <row r="2547" spans="1:4" x14ac:dyDescent="0.45">
      <c r="A2547" t="str">
        <v>Vipshop Holdings Limited (NYSE:VIPS)</v>
      </c>
      <c r="B2547" t="str">
        <v>Omega Healthcare Investors, Inc. (NYSE:OHI)</v>
      </c>
      <c r="D2547" t="str">
        <v>Lemonade, Inc. (NYSE:LMND)</v>
      </c>
    </row>
    <row r="2548" spans="1:4" x14ac:dyDescent="0.45">
      <c r="A2548" t="str">
        <v>Voya Global Equity Dividend and Premium Opportunity Fund (NYSE:IGD)</v>
      </c>
      <c r="B2548" t="str">
        <v>ON24, Inc. (NYSE:ONTF)</v>
      </c>
      <c r="D2548" t="str">
        <v>LiveWire Group, Inc. (NYSE:LVWR)</v>
      </c>
    </row>
    <row r="2549" spans="1:4" x14ac:dyDescent="0.45">
      <c r="A2549" t="str">
        <v>Walker &amp; Dunlop, Inc. (NYSE:WD)</v>
      </c>
      <c r="B2549" t="str">
        <v>OneStream, Inc. (NASDAQGS:OS)</v>
      </c>
      <c r="D2549" t="str">
        <v>Matrix Service Company (NASDAQGS:MTRX)</v>
      </c>
    </row>
    <row r="2550" spans="1:4" x14ac:dyDescent="0.45">
      <c r="A2550" t="str">
        <v>Western Asset Municipal High Income Fund Inc. (NYSE:MHF)</v>
      </c>
      <c r="B2550" t="str">
        <v>OneWater Marine Inc. (NASDAQGM:ONEW)</v>
      </c>
      <c r="D2550" t="str">
        <v>Maxeon Solar Technologies, Ltd. (NASDAQGS:MAXN)</v>
      </c>
    </row>
    <row r="2551" spans="1:4" x14ac:dyDescent="0.45">
      <c r="A2551" t="str">
        <v>Yiren Digital Ltd. (NYSE:YRD)</v>
      </c>
      <c r="B2551" t="str">
        <v>Oriental Rise Holdings Limited (NASDAQCM:ORIS)</v>
      </c>
      <c r="D2551" t="str">
        <v>MBIA Inc. (NYSE:MBI)</v>
      </c>
    </row>
    <row r="2552" spans="1:4" x14ac:dyDescent="0.45">
      <c r="A2552" t="str">
        <v>Abbott Laboratories (NYSE:ABT)</v>
      </c>
      <c r="B2552" t="str">
        <v>Orrstown Financial Services, Inc. (NASDAQCM:ORRF)</v>
      </c>
      <c r="D2552" t="str">
        <v>MDB Capital Holdings, LLC (NASDAQCM:MDBH)</v>
      </c>
    </row>
    <row r="2553" spans="1:4" x14ac:dyDescent="0.45">
      <c r="A2553" t="str">
        <v>Abrdn Total Dynamic Dividend Fund (NYSE:AOD)</v>
      </c>
      <c r="B2553" t="str">
        <v>PACCAR Inc (NASDAQGS:PCAR)</v>
      </c>
      <c r="D2553" t="str">
        <v>MediWound Ltd. (NASDAQGM:MDWD)</v>
      </c>
    </row>
    <row r="2554" spans="1:4" x14ac:dyDescent="0.45">
      <c r="A2554" t="str">
        <v>Aimfinity Investment Corp. I (NASDAQGM:AIMA.U)</v>
      </c>
      <c r="B2554" t="str">
        <v>Pactiv Evergreen Inc. (NASDAQGS:PTVE)</v>
      </c>
      <c r="D2554" t="str">
        <v>Merus N.V. (NASDAQGM:MRUS)</v>
      </c>
    </row>
    <row r="2555" spans="1:4" x14ac:dyDescent="0.45">
      <c r="A2555" t="str">
        <v>AlphaTime Acquisition Corp (NASDAQGM:ATMC)</v>
      </c>
      <c r="B2555" t="str">
        <v>Pangaea Logistics Solutions, Ltd. (NASDAQCM:PANL)</v>
      </c>
      <c r="D2555" t="str">
        <v>ModivCare Inc. (NASDAQGS:MODV)</v>
      </c>
    </row>
    <row r="2556" spans="1:4" x14ac:dyDescent="0.45">
      <c r="A2556" t="str">
        <v>AlphaVest Acquisition Corp (NASDAQCM:ATMV)</v>
      </c>
      <c r="B2556" t="str">
        <v>Perella Weinberg Partners (NASDAQGS:PWP)</v>
      </c>
      <c r="D2556" t="str">
        <v>NeoVolta Inc. (NASDAQCM:NEOV)</v>
      </c>
    </row>
    <row r="2557" spans="1:4" x14ac:dyDescent="0.45">
      <c r="A2557" t="str">
        <v>APx Acquisition Corp. I (NASDAQGM:APXI)</v>
      </c>
      <c r="B2557" t="str">
        <v>PhenixFIN Corporation (NASDAQGM:PFX)</v>
      </c>
      <c r="D2557" t="str">
        <v>NextDecade Corporation (NASDAQCM:NEXT)</v>
      </c>
    </row>
    <row r="2558" spans="1:4" x14ac:dyDescent="0.45">
      <c r="A2558" t="str">
        <v>Battery Future Acquisition Corp. (NYSE:BFAC)</v>
      </c>
      <c r="B2558" t="str">
        <v>PIMCO California Municipal Income Fund (NYSE:PCQ)</v>
      </c>
      <c r="D2558" t="str">
        <v>NuScale Power Corporation (NYSE:SMR)</v>
      </c>
    </row>
    <row r="2559" spans="1:4" x14ac:dyDescent="0.45">
      <c r="A2559" t="str">
        <v>BlackRock MuniVest Fund II, Inc. (NYSE:MVT)</v>
      </c>
      <c r="B2559" t="str">
        <v>PIMCO Global StocksPLUS &amp; Income Fund (NYSE:PGP)</v>
      </c>
      <c r="D2559" t="str">
        <v>Ocular Therapeutix, Inc. (NASDAQGM:OCUL)</v>
      </c>
    </row>
    <row r="2560" spans="1:4" x14ac:dyDescent="0.45">
      <c r="A2560" t="str">
        <v>Blue Owl Capital Corporation III (NYSE:OBDE)</v>
      </c>
      <c r="B2560" t="str">
        <v>PIMCO Income Strategy Fund (NYSE:PFL)</v>
      </c>
      <c r="D2560" t="str">
        <v>Oculis Holding AG (NASDAQGM:OCS)</v>
      </c>
    </row>
    <row r="2561" spans="1:4" x14ac:dyDescent="0.45">
      <c r="A2561" t="str">
        <v>Colombier Acquisition Corp. II (NYSE:CLBR)</v>
      </c>
      <c r="B2561" t="str">
        <v>PIMCO Municipal Income Fund II (NYSE:PML)</v>
      </c>
      <c r="D2561" t="str">
        <v>Pamt Corp. (NASDAQGM:PAMT)</v>
      </c>
    </row>
    <row r="2562" spans="1:4" x14ac:dyDescent="0.45">
      <c r="A2562" t="str">
        <v>Distoken Acquisition Corporation (NASDAQGM:DIST)</v>
      </c>
      <c r="B2562" t="str">
        <v>Pioneer High Income Fund, Inc. (NYSE:PHT)</v>
      </c>
      <c r="D2562" t="str">
        <v>Perma-Fix Environmental Services, Inc. (NASDAQCM:PESI)</v>
      </c>
    </row>
    <row r="2563" spans="1:4" x14ac:dyDescent="0.45">
      <c r="A2563" t="str">
        <v>Eaton Vance Tax-Managed Buy-Write Income Fund (NYSE:ETB)</v>
      </c>
      <c r="B2563" t="str">
        <v>Pitney Bowes Inc. (NYSE:PBI)</v>
      </c>
      <c r="D2563" t="str">
        <v>Pharvaris N.V. (NASDAQGS:PHVS)</v>
      </c>
    </row>
    <row r="2564" spans="1:4" x14ac:dyDescent="0.45">
      <c r="A2564" t="str">
        <v>Equity Residential (NYSE:EQR)</v>
      </c>
      <c r="B2564" t="str">
        <v>Primis Financial Corp. (NASDAQGM:FRST)</v>
      </c>
      <c r="D2564" t="str">
        <v>Precision Optics Corporation, Inc. (NASDAQCM:POCI)</v>
      </c>
    </row>
    <row r="2565" spans="1:4" x14ac:dyDescent="0.45">
      <c r="A2565" t="str">
        <v>First Financial Northwest, Inc. (NASDAQGS:FFNW)</v>
      </c>
      <c r="B2565" t="str">
        <v>Princeton Bancorp, Inc. (NASDAQGS:BPRN)</v>
      </c>
      <c r="D2565" t="str">
        <v>PureCycle Technologies, Inc. (NASDAQCM:PCT)</v>
      </c>
    </row>
    <row r="2566" spans="1:4" x14ac:dyDescent="0.45">
      <c r="A2566" t="str">
        <v>Forestar Group Inc. (NYSE:FOR)</v>
      </c>
      <c r="B2566" t="str">
        <v>PropertyGuru Group Limited (NYSE:PGRU)</v>
      </c>
      <c r="D2566" t="str">
        <v>QuickLogic Corporation (NASDAQCM:QUIK)</v>
      </c>
    </row>
    <row r="2567" spans="1:4" x14ac:dyDescent="0.45">
      <c r="A2567" t="str">
        <v>Futu Holdings Limited (NASDAQGM:FUTU)</v>
      </c>
      <c r="B2567" t="str">
        <v>Provident Bancorp, Inc. (NASDAQCM:PVBC)</v>
      </c>
      <c r="D2567" t="str">
        <v>Rapport Therapeutics, Inc. (NASDAQGM:RAPP)</v>
      </c>
    </row>
    <row r="2568" spans="1:4" x14ac:dyDescent="0.45">
      <c r="A2568" t="str">
        <v>Gores Holdings IX, Inc. (NASDAQGM:GHIX)</v>
      </c>
      <c r="B2568" t="str">
        <v>Quanex Building Products Corporation (NYSE:NX)</v>
      </c>
      <c r="D2568" t="str">
        <v>Red Robin Gourmet Burgers, Inc. (NASDAQGS:RRGB)</v>
      </c>
    </row>
    <row r="2569" spans="1:4" x14ac:dyDescent="0.45">
      <c r="A2569" t="str">
        <v>Gyrodyne, LLC (NASDAQCM:GYRO)</v>
      </c>
      <c r="B2569" t="str">
        <v>Quanta Services, Inc. (NYSE:PWR)</v>
      </c>
      <c r="D2569" t="str">
        <v>Regencell Bioscience Holdings Limited (NASDAQCM:RGC)</v>
      </c>
    </row>
    <row r="2570" spans="1:4" x14ac:dyDescent="0.45">
      <c r="A2570" t="str">
        <v>Horizon Space Acquisition I Corp. (NASDAQCM:HSPO)</v>
      </c>
      <c r="B2570" t="str">
        <v>Ranpak Holdings Corp. (NYSE:PACK)</v>
      </c>
      <c r="D2570" t="str">
        <v>Revolution Medicines, Inc. (NASDAQGS:RVMD)</v>
      </c>
    </row>
    <row r="2571" spans="1:4" x14ac:dyDescent="0.45">
      <c r="A2571" t="str">
        <v>Immersion Corporation (NASDAQGS:IMMR)</v>
      </c>
      <c r="B2571" t="str">
        <v>Rhinebeck Bancorp, Inc. (NASDAQCM:RBKB)</v>
      </c>
      <c r="D2571" t="str">
        <v>Rezolute, Inc. (NASDAQCM:RZLT)</v>
      </c>
    </row>
    <row r="2572" spans="1:4" x14ac:dyDescent="0.45">
      <c r="A2572" t="str">
        <v>Inception Growth Acquisition Limited (NASDAQCM:IGTA)</v>
      </c>
      <c r="B2572" t="str">
        <v>Rogers Corporation (NYSE:ROG)</v>
      </c>
      <c r="D2572" t="str">
        <v>Roth Ch Acquisition V Co. (NASDAQGM:ROCL)</v>
      </c>
    </row>
    <row r="2573" spans="1:4" x14ac:dyDescent="0.45">
      <c r="A2573" t="str">
        <v>Inflection Point Acquisition Corp. II (NASDAQGM:IPXX)</v>
      </c>
      <c r="B2573" t="str">
        <v>Roper Technologies, Inc. (NASDAQGS:ROP)</v>
      </c>
      <c r="D2573" t="str">
        <v>Schrödinger, Inc. (NASDAQGS:SDGR)</v>
      </c>
    </row>
    <row r="2574" spans="1:4" x14ac:dyDescent="0.45">
      <c r="A2574" t="str">
        <v>Mars Acquisition Corp. (NASDAQCM:MARX)</v>
      </c>
      <c r="B2574" t="str">
        <v>Royce Small-Cap Trust, Inc. (NYSE:RVT)</v>
      </c>
      <c r="D2574" t="str">
        <v>SEACOR Marine Holdings Inc. (NYSE:SMHI)</v>
      </c>
    </row>
    <row r="2575" spans="1:4" x14ac:dyDescent="0.45">
      <c r="A2575" t="str">
        <v>Nuveen S&amp;P 500 Buy-Write Income Fund (NYSE:BXMX)</v>
      </c>
      <c r="B2575" t="str">
        <v>Saia, Inc. (NASDAQGS:SAIA)</v>
      </c>
      <c r="D2575" t="str">
        <v>Sera Prognostics, Inc. (NASDAQGM:SERA)</v>
      </c>
    </row>
    <row r="2576" spans="1:4" x14ac:dyDescent="0.45">
      <c r="A2576" t="str">
        <v>OFS Credit Company, Inc. (NASDAQCM:OCCI)</v>
      </c>
      <c r="B2576" t="str">
        <v>Seadrill Limited (NYSE:SDRL)</v>
      </c>
      <c r="D2576" t="str">
        <v>Sigma Lithium Corporation (NASDAQCM:SGML)</v>
      </c>
    </row>
    <row r="2577" spans="1:4" x14ac:dyDescent="0.45">
      <c r="A2577" t="str">
        <v>Peoples Bancorp Inc. (NASDAQGS:PEBO)</v>
      </c>
      <c r="B2577" t="str">
        <v>SecureWorks Corp. (NASDAQGS:SCWX)</v>
      </c>
      <c r="D2577" t="str">
        <v>Silvaco Group, Inc. (NASDAQGS:SVCO)</v>
      </c>
    </row>
    <row r="2578" spans="1:4" x14ac:dyDescent="0.45">
      <c r="A2578" t="str">
        <v>Perception Capital Corp. IV (NYSE:RCFA)</v>
      </c>
      <c r="B2578" t="str">
        <v>Semler Scientific, Inc. (NASDAQCM:SMLR)</v>
      </c>
      <c r="D2578" t="str">
        <v>SKK Holdings Limited (NASDAQCM:SKK)</v>
      </c>
    </row>
    <row r="2579" spans="1:4" x14ac:dyDescent="0.45">
      <c r="A2579" t="str">
        <v>PIMCO Corporate &amp; Income Strategy Fund (NYSE:PCN)</v>
      </c>
      <c r="B2579" t="str">
        <v>Shenandoah Telecommunications Company (NASDAQGS:SHEN)</v>
      </c>
      <c r="D2579" t="str">
        <v>SolarEdge Technologies, Inc. (NASDAQGS:SEDG)</v>
      </c>
    </row>
    <row r="2580" spans="1:4" x14ac:dyDescent="0.45">
      <c r="A2580" t="str">
        <v>PIMCO Municipal Income Fund (NYSE:PMF)</v>
      </c>
      <c r="B2580" t="str">
        <v>Simpson Manufacturing Co., Inc. (NYSE:SSD)</v>
      </c>
      <c r="D2580" t="str">
        <v>SoundHound AI, Inc. (NASDAQGM:SOUN)</v>
      </c>
    </row>
    <row r="2581" spans="1:4" x14ac:dyDescent="0.45">
      <c r="A2581" t="str">
        <v>Plum Acquisition Corp. III (NASDAQCM:PLMJ)</v>
      </c>
      <c r="B2581" t="str">
        <v>SiriusPoint Ltd. (NYSE:SPNT)</v>
      </c>
      <c r="D2581" t="str">
        <v>SunCar Technology Group Inc. (NASDAQCM:SDA)</v>
      </c>
    </row>
    <row r="2582" spans="1:4" x14ac:dyDescent="0.45">
      <c r="A2582" t="str">
        <v>QCR Holdings, Inc. (NASDAQGM:QCRH)</v>
      </c>
      <c r="B2582" t="str">
        <v>Sleep Number Corporation (NASDAQGS:SNBR)</v>
      </c>
      <c r="D2582" t="str">
        <v>Target Global Acquisition I Corp. (NASDAQGM:TGAA)</v>
      </c>
    </row>
    <row r="2583" spans="1:4" x14ac:dyDescent="0.45">
      <c r="A2583" t="str">
        <v>Spring Valley Acquisition Corp. II (NASDAQGM:SVII)</v>
      </c>
      <c r="B2583" t="str">
        <v>Sociedad Química y Minera de Chile S.A. (NYSE:SQM)</v>
      </c>
      <c r="D2583" t="str">
        <v>Tejon Ranch Co. (NYSE:TRC)</v>
      </c>
    </row>
    <row r="2584" spans="1:4" x14ac:dyDescent="0.45">
      <c r="A2584" t="str">
        <v>TLGY Acquisition Corporation (NASDAQCM:TLGY)</v>
      </c>
      <c r="B2584" t="str">
        <v>Sonos, Inc. (NASDAQGS:SONO)</v>
      </c>
      <c r="D2584" t="str">
        <v>The Boeing Company (NYSE:BA)</v>
      </c>
    </row>
    <row r="2585" spans="1:4" x14ac:dyDescent="0.45">
      <c r="A2585" t="str">
        <v>Transcontinental Realty Investors, Inc. (NYSE:TCI)</v>
      </c>
      <c r="B2585" t="str">
        <v>Southwest Airlines Co. (NYSE:LUV)</v>
      </c>
      <c r="D2585" t="str">
        <v>The Children's Place, Inc. (NASDAQGS:PLCE)</v>
      </c>
    </row>
    <row r="2586" spans="1:4" x14ac:dyDescent="0.45">
      <c r="A2586" t="str">
        <v>Valuence Merger Corp. I (NASDAQGM:VMCA)</v>
      </c>
      <c r="B2586" t="str">
        <v>Special Opportunities Fund, Inc. (NYSE:SPE)</v>
      </c>
      <c r="D2586" t="str">
        <v>Third Harmonic Bio, Inc. (NASDAQGM:THRD)</v>
      </c>
    </row>
    <row r="2587" spans="1:4" x14ac:dyDescent="0.45">
      <c r="A2587" t="str">
        <v>VOC Energy Trust (NYSE:VOC)</v>
      </c>
      <c r="B2587" t="str">
        <v>Sphere Entertainment Co. (NYSE:SPHR)</v>
      </c>
      <c r="D2587" t="str">
        <v>TrueBlue, Inc. (NYSE:TBI)</v>
      </c>
    </row>
    <row r="2588" spans="1:4" x14ac:dyDescent="0.45">
      <c r="A2588" t="str">
        <v>Westamerica Bancorporation (NASDAQGS:WABC)</v>
      </c>
      <c r="B2588" t="str">
        <v>Spok Holdings, Inc. (NASDAQGS:SPOK)</v>
      </c>
      <c r="D2588" t="str">
        <v>Two Harbors Investment Corp. (NYSE:TWO)</v>
      </c>
    </row>
    <row r="2589" spans="1:4" x14ac:dyDescent="0.45">
      <c r="B2589" t="str">
        <v>SRH Total Return Fund, Inc. (NYSE:STEW)</v>
      </c>
      <c r="D2589" t="str">
        <v>Verona Pharma plc (NASDAQGM:VRNA)</v>
      </c>
    </row>
    <row r="2590" spans="1:4" x14ac:dyDescent="0.45">
      <c r="B2590" t="str">
        <v>STAG Industrial, Inc. (NYSE:STAG)</v>
      </c>
      <c r="D2590" t="str">
        <v>Vir Biotechnology, Inc. (NASDAQGS:VIR)</v>
      </c>
    </row>
    <row r="2591" spans="1:4" x14ac:dyDescent="0.45">
      <c r="B2591" t="str">
        <v>Stoneridge, Inc. (NYSE:SRI)</v>
      </c>
      <c r="D2591" t="str">
        <v>Virgin Galactic Holdings, Inc. (NYSE:SPCE)</v>
      </c>
    </row>
    <row r="2592" spans="1:4" x14ac:dyDescent="0.45">
      <c r="B2592" t="str">
        <v>Stronghold Digital Mining, Inc. (NASDAQGM:SDIG)</v>
      </c>
      <c r="D2592" t="str">
        <v>VirnetX Holding Corporation (NYSE:VHC)</v>
      </c>
    </row>
    <row r="2593" spans="2:4" x14ac:dyDescent="0.45">
      <c r="B2593" t="str">
        <v>Suburban Propane Partners, L.P. (NYSE:SPH)</v>
      </c>
      <c r="D2593" t="str">
        <v>Wave Life Sciences Ltd. (NASDAQGM:WVE)</v>
      </c>
    </row>
    <row r="2594" spans="2:4" x14ac:dyDescent="0.45">
      <c r="B2594" t="str">
        <v>Sunrise Realty Trust, Inc. (NASDAQCM:SUNS)</v>
      </c>
      <c r="D2594" t="str">
        <v>Western Acquisition Ventures Corp. (NASDAQCM:WAVS)</v>
      </c>
    </row>
    <row r="2595" spans="2:4" x14ac:dyDescent="0.45">
      <c r="B2595" t="str">
        <v>Synergy CHC Corp. (NASDAQGM:SNYR)</v>
      </c>
      <c r="D2595" t="str">
        <v>Westrock Coffee Company (NASDAQGM:WEST)</v>
      </c>
    </row>
    <row r="2596" spans="2:4" x14ac:dyDescent="0.45">
      <c r="B2596" t="str">
        <v>Taylor Devices, Inc. (NASDAQCM:TAYD)</v>
      </c>
      <c r="D2596" t="str">
        <v>Wheeler Real Estate Investment Trust, Inc. (NASDAQCM:WHLR)</v>
      </c>
    </row>
    <row r="2597" spans="2:4" x14ac:dyDescent="0.45">
      <c r="B2597" t="str">
        <v>Telephone and Data Systems, Inc. (NYSE:TDS)</v>
      </c>
      <c r="D2597" t="str">
        <v>WORK Medical Technology Group LTD (NASDAQCM:WOK)</v>
      </c>
    </row>
    <row r="2598" spans="2:4" x14ac:dyDescent="0.45">
      <c r="B2598" t="str">
        <v>TeraWulf Inc. (NASDAQCM:WULF)</v>
      </c>
      <c r="D2598" t="str">
        <v>Yext, Inc. (NYSE:YEXT)</v>
      </c>
    </row>
    <row r="2599" spans="2:4" x14ac:dyDescent="0.45">
      <c r="B2599" t="str">
        <v>The AES Corporation (NYSE:AES)</v>
      </c>
      <c r="D2599" t="str">
        <v>Zenas BioPharma, Inc. (NASDAQGS:ZBIO)</v>
      </c>
    </row>
    <row r="2600" spans="2:4" x14ac:dyDescent="0.45">
      <c r="B2600" t="str">
        <v>The Duckhorn Portfolio, Inc. (NYSE:NAPA)</v>
      </c>
      <c r="D2600" t="str">
        <v>4D Molecular Therapeutics, Inc. (NASDAQGS:FDMT)</v>
      </c>
    </row>
    <row r="2601" spans="2:4" x14ac:dyDescent="0.45">
      <c r="B2601" t="str">
        <v>The Gabelli Equity Trust Inc. (NYSE:GAB)</v>
      </c>
      <c r="D2601" t="str">
        <v>89bio, Inc. (NASDAQGM:ETNB)</v>
      </c>
    </row>
    <row r="2602" spans="2:4" x14ac:dyDescent="0.45">
      <c r="B2602" t="str">
        <v>The RMR Group Inc. (NASDAQCM:RMR)</v>
      </c>
      <c r="D2602" t="str">
        <v>Acrivon Therapeutics, Inc. (NASDAQGM:ACRV)</v>
      </c>
    </row>
    <row r="2603" spans="2:4" x14ac:dyDescent="0.45">
      <c r="B2603" t="str">
        <v>The Shyft Group, Inc. (NASDAQGS:SHYF)</v>
      </c>
      <c r="D2603" t="str">
        <v>Agrify Corporation (NASDAQCM:AGFY)</v>
      </c>
    </row>
    <row r="2604" spans="2:4" x14ac:dyDescent="0.45">
      <c r="B2604" t="str">
        <v>The Swiss Helvetia Fund Inc. (NYSE:SWZ)</v>
      </c>
      <c r="D2604" t="str">
        <v>Akero Therapeutics, Inc. (NASDAQGS:AKRO)</v>
      </c>
    </row>
    <row r="2605" spans="2:4" x14ac:dyDescent="0.45">
      <c r="B2605" t="str">
        <v>Thermo Fisher Scientific Inc. (NYSE:TMO)</v>
      </c>
      <c r="D2605" t="str">
        <v>Anavex Life Sciences Corp. (NASDAQGS:AVXL)</v>
      </c>
    </row>
    <row r="2606" spans="2:4" x14ac:dyDescent="0.45">
      <c r="B2606" t="str">
        <v>Tile Shop Holdings, Inc. (NASDAQCM:TTSH)</v>
      </c>
      <c r="D2606" t="str">
        <v>Annexon, Inc. (NASDAQGS:ANNX)</v>
      </c>
    </row>
    <row r="2607" spans="2:4" x14ac:dyDescent="0.45">
      <c r="B2607" t="str">
        <v>Timberland Bancorp, Inc. (NASDAQGM:TSBK)</v>
      </c>
      <c r="D2607" t="str">
        <v>Apogee Therapeutics, Inc. (NASDAQGM:APGE)</v>
      </c>
    </row>
    <row r="2608" spans="2:4" x14ac:dyDescent="0.45">
      <c r="B2608" t="str">
        <v>Tortoise Energy Infrastructure Corporation (NYSE:TYG)</v>
      </c>
      <c r="D2608" t="str">
        <v>ArriVent BioPharma, Inc. (NASDAQGM:AVBP)</v>
      </c>
    </row>
    <row r="2609" spans="2:4" x14ac:dyDescent="0.45">
      <c r="B2609" t="str">
        <v>Tutor Perini Corporation (NYSE:TPC)</v>
      </c>
      <c r="D2609" t="str">
        <v>Aura Biosciences, Inc. (NASDAQGM:AURA)</v>
      </c>
    </row>
    <row r="2610" spans="2:4" x14ac:dyDescent="0.45">
      <c r="B2610" t="str">
        <v>TXO Partners, L.P. (NYSE:TXO)</v>
      </c>
      <c r="D2610" t="str">
        <v>Autonomix Medical, Inc. (NASDAQCM:AMIX)</v>
      </c>
    </row>
    <row r="2611" spans="2:4" x14ac:dyDescent="0.45">
      <c r="B2611" t="str">
        <v>Ultralife Corporation (NASDAQGM:ULBI)</v>
      </c>
      <c r="D2611" t="str">
        <v>Biohaven Ltd. (NYSE:BHVN)</v>
      </c>
    </row>
    <row r="2612" spans="2:4" x14ac:dyDescent="0.45">
      <c r="B2612" t="str">
        <v>USANA Health Sciences, Inc. (NYSE:USNA)</v>
      </c>
      <c r="D2612" t="str">
        <v>Biomea Fusion, Inc. (NASDAQGS:BMEA)</v>
      </c>
    </row>
    <row r="2613" spans="2:4" x14ac:dyDescent="0.45">
      <c r="B2613" t="str">
        <v>Varex Imaging Corporation (NASDAQGS:VREX)</v>
      </c>
      <c r="D2613" t="str">
        <v>Black Hawk Acquisition Corporation (NASDAQGM:BKHA)</v>
      </c>
    </row>
    <row r="2614" spans="2:4" x14ac:dyDescent="0.45">
      <c r="B2614" t="str">
        <v>Vicor Corporation (NASDAQGS:VICR)</v>
      </c>
      <c r="D2614" t="str">
        <v>Cadrenal Therapeutics, Inc. (NASDAQCM:CVKD)</v>
      </c>
    </row>
    <row r="2615" spans="2:4" x14ac:dyDescent="0.45">
      <c r="B2615" t="str">
        <v>Virginia National Bankshares Corporation (NASDAQCM:VABK)</v>
      </c>
      <c r="D2615" t="str">
        <v>Camp4 Therapeutics Corporation (NASDAQGM:CAMP)</v>
      </c>
    </row>
    <row r="2616" spans="2:4" x14ac:dyDescent="0.45">
      <c r="B2616" t="str">
        <v>Visteon Corporation (NASDAQGS:VC)</v>
      </c>
      <c r="D2616" t="str">
        <v>Cartica Acquisition Corp (NASDAQCM:CITE)</v>
      </c>
    </row>
    <row r="2617" spans="2:4" x14ac:dyDescent="0.45">
      <c r="B2617" t="str">
        <v>VIZIO Holding Corp. (NYSE:VZIO)</v>
      </c>
      <c r="D2617" t="str">
        <v>Celcuity Inc. (NASDAQCM:CELC)</v>
      </c>
    </row>
    <row r="2618" spans="2:4" x14ac:dyDescent="0.45">
      <c r="B2618" t="str">
        <v>Vornado Realty Trust (NYSE:VNO)</v>
      </c>
      <c r="D2618" t="str">
        <v>Chenghe Acquisition I Co. (NASDAQGM:LATG)</v>
      </c>
    </row>
    <row r="2619" spans="2:4" x14ac:dyDescent="0.45">
      <c r="B2619" t="str">
        <v>Werner Enterprises, Inc. (NASDAQGS:WERN)</v>
      </c>
      <c r="D2619" t="str">
        <v>Cogent Biosciences, Inc. (NASDAQGS:COGT)</v>
      </c>
    </row>
    <row r="2620" spans="2:4" x14ac:dyDescent="0.45">
      <c r="B2620" t="str">
        <v>Western Asset Managed Municipals Fund Inc. (NYSE:MMU)</v>
      </c>
      <c r="D2620" t="str">
        <v>COMPASS Pathways plc (NASDAQGS:CMPS)</v>
      </c>
    </row>
    <row r="2621" spans="2:4" x14ac:dyDescent="0.45">
      <c r="B2621" t="str">
        <v>Weyco Group, Inc. (NASDAQGS:WEYS)</v>
      </c>
      <c r="D2621" t="str">
        <v>Connexa Sports Technologies Inc. (NASDAQCM:YYAI)</v>
      </c>
    </row>
    <row r="2622" spans="2:4" x14ac:dyDescent="0.45">
      <c r="B2622" t="str">
        <v>WhiteHorse Finance, Inc. (NASDAQGS:WHF)</v>
      </c>
      <c r="D2622" t="str">
        <v>Contineum Therapeutics, Inc. (NASDAQGS:CTNM)</v>
      </c>
    </row>
    <row r="2623" spans="2:4" x14ac:dyDescent="0.45">
      <c r="B2623" t="str">
        <v>WideOpenWest, Inc. (NYSE:WOW)</v>
      </c>
      <c r="D2623" t="str">
        <v>Corvus Pharmaceuticals, Inc. (NASDAQGM:CRVS)</v>
      </c>
    </row>
    <row r="2624" spans="2:4" x14ac:dyDescent="0.45">
      <c r="B2624" t="str">
        <v>XPEL, Inc. (NASDAQCM:XPEL)</v>
      </c>
      <c r="D2624" t="str">
        <v>Cullinan Therapeutics, Inc. (NASDAQGS:CGEM)</v>
      </c>
    </row>
    <row r="2625" spans="2:4" x14ac:dyDescent="0.45">
      <c r="B2625" t="str">
        <v>Albemarle Corporation (NYSE:ALB)</v>
      </c>
      <c r="D2625" t="str">
        <v>Culp, Inc. (NYSE:CULP)</v>
      </c>
    </row>
    <row r="2626" spans="2:4" x14ac:dyDescent="0.45">
      <c r="B2626" t="str">
        <v>Algoma Steel Group Inc. (NASDAQGM:ASTL)</v>
      </c>
      <c r="D2626" t="str">
        <v>DallasNews Corporation (NASDAQCM:DALN)</v>
      </c>
    </row>
    <row r="2627" spans="2:4" x14ac:dyDescent="0.45">
      <c r="B2627" t="str">
        <v>Amentum Holdings, Inc. (NYSE:AMTM)</v>
      </c>
      <c r="D2627" t="str">
        <v>Denali Therapeutics Inc. (NASDAQGS:DNLI)</v>
      </c>
    </row>
    <row r="2628" spans="2:4" x14ac:dyDescent="0.45">
      <c r="B2628" t="str">
        <v>ANI Pharmaceuticals, Inc. (NASDAQGM:ANIP)</v>
      </c>
      <c r="D2628" t="str">
        <v>Disc Medicine, Inc. (NASDAQGM:IRON)</v>
      </c>
    </row>
    <row r="2629" spans="2:4" x14ac:dyDescent="0.45">
      <c r="B2629" t="str">
        <v>Arlo Technologies, Inc. (NYSE:ARLO)</v>
      </c>
      <c r="D2629" t="str">
        <v>Dyne Therapeutics, Inc. (NASDAQGS:DYN)</v>
      </c>
    </row>
    <row r="2630" spans="2:4" x14ac:dyDescent="0.45">
      <c r="B2630" t="str">
        <v>Array Technologies, Inc. (NASDAQGM:ARRY)</v>
      </c>
      <c r="D2630" t="str">
        <v>Edgewise Therapeutics, Inc. (NASDAQGS:EWTX)</v>
      </c>
    </row>
    <row r="2631" spans="2:4" x14ac:dyDescent="0.45">
      <c r="B2631" t="str">
        <v>Asure Software, Inc. (NASDAQCM:ASUR)</v>
      </c>
      <c r="D2631" t="str">
        <v>ESS Tech, Inc. (NYSE:GWH)</v>
      </c>
    </row>
    <row r="2632" spans="2:4" x14ac:dyDescent="0.45">
      <c r="B2632" t="str">
        <v>BGM Group Ltd (NASDAQCM:BGM)</v>
      </c>
      <c r="D2632" t="str">
        <v>Forte Biosciences, Inc. (NASDAQCM:FBRX)</v>
      </c>
    </row>
    <row r="2633" spans="2:4" x14ac:dyDescent="0.45">
      <c r="B2633" t="str">
        <v>BlackRock Enhanced Global Dividend Trust (NYSE:BOE)</v>
      </c>
      <c r="D2633" t="str">
        <v>GH Research PLC (NASDAQGM:GHRS)</v>
      </c>
    </row>
    <row r="2634" spans="2:4" x14ac:dyDescent="0.45">
      <c r="B2634" t="str">
        <v>Boot Barn Holdings, Inc. (NYSE:BOOT)</v>
      </c>
      <c r="D2634" t="str">
        <v>Immunovant, Inc. (NASDAQGS:IMVT)</v>
      </c>
    </row>
    <row r="2635" spans="2:4" x14ac:dyDescent="0.45">
      <c r="B2635" t="str">
        <v>BRT Apartments Corp. (NYSE:BRT)</v>
      </c>
      <c r="D2635" t="str">
        <v>Insight Acquisition Corp. (NASDAQGM:INAQ)</v>
      </c>
    </row>
    <row r="2636" spans="2:4" x14ac:dyDescent="0.45">
      <c r="B2636" t="str">
        <v>California BanCorp. (NASDAQCM:BCAL)</v>
      </c>
      <c r="D2636" t="str">
        <v>Intellia Therapeutics, Inc. (NASDAQGM:NTLA)</v>
      </c>
    </row>
    <row r="2637" spans="2:4" x14ac:dyDescent="0.45">
      <c r="B2637" t="str">
        <v>CF Acquisition Corp. VII (NASDAQCM:CFFS)</v>
      </c>
      <c r="D2637" t="str">
        <v>Ispire Technology Inc. (NASDAQCM:ISPR)</v>
      </c>
    </row>
    <row r="2638" spans="2:4" x14ac:dyDescent="0.45">
      <c r="B2638" t="str">
        <v>Cleveland-Cliffs Inc. (NYSE:CLF)</v>
      </c>
      <c r="D2638" t="str">
        <v>Janux Therapeutics, Inc. (NASDAQGM:JANX)</v>
      </c>
    </row>
    <row r="2639" spans="2:4" x14ac:dyDescent="0.45">
      <c r="B2639" t="str">
        <v>Cognyte Software Ltd. (NASDAQGS:CGNT)</v>
      </c>
      <c r="D2639" t="str">
        <v>KalVista Pharmaceuticals, Inc. (NASDAQGM:KALV)</v>
      </c>
    </row>
    <row r="2640" spans="2:4" x14ac:dyDescent="0.45">
      <c r="B2640" t="str">
        <v>Compass Minerals International, Inc. (NYSE:CMP)</v>
      </c>
      <c r="D2640" t="str">
        <v>Kodiak Sciences Inc. (NASDAQGM:KOD)</v>
      </c>
    </row>
    <row r="2641" spans="2:4" x14ac:dyDescent="0.45">
      <c r="B2641" t="str">
        <v>Corsair Gaming, Inc. (NASDAQGS:CRSR)</v>
      </c>
      <c r="D2641" t="str">
        <v>Korro Bio, Inc. (NASDAQCM:KRRO)</v>
      </c>
    </row>
    <row r="2642" spans="2:4" x14ac:dyDescent="0.45">
      <c r="B2642" t="str">
        <v>CSP Inc. (NASDAQGM:CSPI)</v>
      </c>
      <c r="D2642" t="str">
        <v>Laser Photonics Corporation (NASDAQCM:LASE)</v>
      </c>
    </row>
    <row r="2643" spans="2:4" x14ac:dyDescent="0.45">
      <c r="B2643" t="str">
        <v>Eastern Bankshares, Inc. (NASDAQGS:EBC)</v>
      </c>
      <c r="D2643" t="str">
        <v>Lexeo Therapeutics, Inc. (NASDAQGM:LXEO)</v>
      </c>
    </row>
    <row r="2644" spans="2:4" x14ac:dyDescent="0.45">
      <c r="B2644" t="str">
        <v>Elevance Health, Inc. (NYSE:ELV)</v>
      </c>
      <c r="D2644" t="str">
        <v>Lifezone Metals Limited (NYSE:LZM)</v>
      </c>
    </row>
    <row r="2645" spans="2:4" x14ac:dyDescent="0.45">
      <c r="B2645" t="str">
        <v>Helix Acquisition Corp. II (NASDAQGM:HLXB)</v>
      </c>
      <c r="D2645" t="str">
        <v>Lightbridge Corporation (NASDAQCM:LTBR)</v>
      </c>
    </row>
    <row r="2646" spans="2:4" x14ac:dyDescent="0.45">
      <c r="B2646" t="str">
        <v>Horizon Space Acquisition II Corp. (NASDAQGM:HSPT.U)</v>
      </c>
      <c r="D2646" t="str">
        <v>Longboard Pharmaceuticals, Inc. (NASDAQGM:LBPH)</v>
      </c>
    </row>
    <row r="2647" spans="2:4" x14ac:dyDescent="0.45">
      <c r="B2647" t="str">
        <v>Iris Energy Limited (NASDAQGS:IREN)</v>
      </c>
      <c r="D2647" t="str">
        <v>Maui Land &amp; Pineapple Company, Inc. (NYSE:MLP)</v>
      </c>
    </row>
    <row r="2648" spans="2:4" x14ac:dyDescent="0.45">
      <c r="B2648" t="str">
        <v>Israel Acquisitions Corp (NASDAQGM:ISRL)</v>
      </c>
      <c r="D2648" t="str">
        <v>MaxLinear, Inc. (NASDAQGS:MXL)</v>
      </c>
    </row>
    <row r="2649" spans="2:4" x14ac:dyDescent="0.45">
      <c r="B2649" t="str">
        <v>JELD-WEN Holding, Inc. (NYSE:JELD)</v>
      </c>
      <c r="D2649" t="str">
        <v>Mineralys Therapeutics, Inc. (NASDAQGS:MLYS)</v>
      </c>
    </row>
    <row r="2650" spans="2:4" x14ac:dyDescent="0.45">
      <c r="B2650" t="str">
        <v>JFrog Ltd. (NASDAQGS:FROG)</v>
      </c>
      <c r="D2650" t="str">
        <v>Monopar Therapeutics Inc. (NASDAQCM:MNPR)</v>
      </c>
    </row>
    <row r="2651" spans="2:4" x14ac:dyDescent="0.45">
      <c r="B2651" t="str">
        <v>Koss Corporation (NASDAQCM:KOSS)</v>
      </c>
      <c r="D2651" t="str">
        <v>MoonLake Immunotherapeutics (NASDAQCM:MLTX)</v>
      </c>
    </row>
    <row r="2652" spans="2:4" x14ac:dyDescent="0.45">
      <c r="B2652" t="str">
        <v>Lazard Global Total Return and Income Fund, Inc. (NYSE:LGI)</v>
      </c>
      <c r="D2652" t="str">
        <v>Neumora Therapeutics, Inc. (NASDAQGS:NMRA)</v>
      </c>
    </row>
    <row r="2653" spans="2:4" x14ac:dyDescent="0.45">
      <c r="B2653" t="str">
        <v>Manhattan Bridge Capital, Inc. (NASDAQCM:LOAN)</v>
      </c>
      <c r="D2653" t="str">
        <v>Novavax, Inc. (NASDAQGS:NVAX)</v>
      </c>
    </row>
    <row r="2654" spans="2:4" x14ac:dyDescent="0.45">
      <c r="B2654" t="str">
        <v>Matrix Service Company (NASDAQGS:MTRX)</v>
      </c>
      <c r="D2654" t="str">
        <v>Nurix Therapeutics, Inc. (NASDAQGM:NRIX)</v>
      </c>
    </row>
    <row r="2655" spans="2:4" x14ac:dyDescent="0.45">
      <c r="B2655" t="str">
        <v>Metal Sky Star Acquisition Corporation (NASDAQGM:MSSA)</v>
      </c>
      <c r="D2655" t="str">
        <v>Oklo Inc. (NYSE:OKLO)</v>
      </c>
    </row>
    <row r="2656" spans="2:4" x14ac:dyDescent="0.45">
      <c r="B2656" t="str">
        <v>Nuveen New York Quality Municipal Income Fund (NYSE:NAN)</v>
      </c>
      <c r="D2656" t="str">
        <v>Olema Pharmaceuticals, Inc. (NASDAQGS:OLMA)</v>
      </c>
    </row>
    <row r="2657" spans="2:4" x14ac:dyDescent="0.45">
      <c r="B2657" t="str">
        <v>Pamt Corp. (NASDAQGM:PAMT)</v>
      </c>
      <c r="D2657" t="str">
        <v>OnKure Therapeutics, Inc. (NASDAQGM:OKUR)</v>
      </c>
    </row>
    <row r="2658" spans="2:4" x14ac:dyDescent="0.45">
      <c r="B2658" t="str">
        <v>PIMCO Corporate &amp; Income Opportunity Fund (NYSE:PTY)</v>
      </c>
      <c r="D2658" t="str">
        <v>ORIC Pharmaceuticals, Inc. (NASDAQGS:ORIC)</v>
      </c>
    </row>
    <row r="2659" spans="2:4" x14ac:dyDescent="0.45">
      <c r="B2659" t="str">
        <v>QuickLogic Corporation (NASDAQCM:QUIK)</v>
      </c>
      <c r="D2659" t="str">
        <v>Outlook Therapeutics, Inc. (NASDAQCM:OTLK)</v>
      </c>
    </row>
    <row r="2660" spans="2:4" x14ac:dyDescent="0.45">
      <c r="B2660" t="str">
        <v>Royce Micro-Cap Trust, Inc. (NYSE:RMT)</v>
      </c>
      <c r="D2660" t="str">
        <v>Pioneer Power Solutions, Inc. (NASDAQCM:PPSI)</v>
      </c>
    </row>
    <row r="2661" spans="2:4" x14ac:dyDescent="0.45">
      <c r="B2661" t="str">
        <v>Sigma Lithium Corporation (NASDAQCM:SGML)</v>
      </c>
      <c r="D2661" t="str">
        <v>Pliant Therapeutics, Inc. (NASDAQGS:PLRX)</v>
      </c>
    </row>
    <row r="2662" spans="2:4" x14ac:dyDescent="0.45">
      <c r="B2662" t="str">
        <v>SKK Holdings Limited (NASDAQCM:SKK)</v>
      </c>
      <c r="D2662" t="str">
        <v>PowerUp Acquisition Corp. (NASDAQGM:PWUP)</v>
      </c>
    </row>
    <row r="2663" spans="2:4" x14ac:dyDescent="0.45">
      <c r="B2663" t="str">
        <v>Sunoco LP (NYSE:SUN)</v>
      </c>
      <c r="D2663" t="str">
        <v>Praxis Precision Medicines, Inc. (NASDAQGS:PRAX)</v>
      </c>
    </row>
    <row r="2664" spans="2:4" x14ac:dyDescent="0.45">
      <c r="B2664" t="str">
        <v>The Coca-Cola Company (NYSE:KO)</v>
      </c>
      <c r="D2664" t="str">
        <v>RedHill Biopharma Ltd. (NASDAQCM:RDHL)</v>
      </c>
    </row>
    <row r="2665" spans="2:4" x14ac:dyDescent="0.45">
      <c r="B2665" t="str">
        <v>Two Harbors Investment Corp. (NYSE:TWO)</v>
      </c>
      <c r="D2665" t="str">
        <v>Redwire Corporation (NYSE:RDW)</v>
      </c>
    </row>
    <row r="2666" spans="2:4" x14ac:dyDescent="0.45">
      <c r="B2666" t="str">
        <v>Wheeler Real Estate Investment Trust, Inc. (NASDAQCM:WHLR)</v>
      </c>
      <c r="D2666" t="str">
        <v>Replimune Group, Inc. (NASDAQGS:REPL)</v>
      </c>
    </row>
    <row r="2667" spans="2:4" x14ac:dyDescent="0.45">
      <c r="B2667" t="str">
        <v>WORK Medical Technology Group LTD (NASDAQCM:WOK)</v>
      </c>
      <c r="D2667" t="str">
        <v>Rivian Automotive, Inc. (NASDAQGS:RIVN)</v>
      </c>
    </row>
    <row r="2668" spans="2:4" x14ac:dyDescent="0.45">
      <c r="B2668" t="str">
        <v>Yext, Inc. (NYSE:YEXT)</v>
      </c>
      <c r="D2668" t="str">
        <v>Rocket Pharmaceuticals, Inc. (NASDAQGM:RCKT)</v>
      </c>
    </row>
    <row r="2669" spans="2:4" x14ac:dyDescent="0.45">
      <c r="B2669" t="str">
        <v>BankFinancial Corporation (NASDAQGS:BFIN)</v>
      </c>
      <c r="D2669" t="str">
        <v>Scholar Rock Holding Corporation (NASDAQGS:SRRK)</v>
      </c>
    </row>
    <row r="2670" spans="2:4" x14ac:dyDescent="0.45">
      <c r="B2670" t="str">
        <v>Brandywine Realty Trust (NYSE:BDN)</v>
      </c>
      <c r="D2670" t="str">
        <v>Silence Therapeutics plc (NASDAQGM:SLN)</v>
      </c>
    </row>
    <row r="2671" spans="2:4" x14ac:dyDescent="0.45">
      <c r="B2671" t="str">
        <v>DRDGOLD Limited (NYSE:DRD)</v>
      </c>
      <c r="D2671" t="str">
        <v>Silicon Laboratories Inc. (NASDAQGS:SLAB)</v>
      </c>
    </row>
    <row r="2672" spans="2:4" x14ac:dyDescent="0.45">
      <c r="B2672" t="str">
        <v>Metals Acquisition Limited (NYSE:MTAL)</v>
      </c>
      <c r="D2672" t="str">
        <v>Soleno Therapeutics, Inc. (NASDAQCM:SLNO)</v>
      </c>
    </row>
    <row r="2673" spans="2:4" x14ac:dyDescent="0.45">
      <c r="B2673" t="str">
        <v>Nuveen Pennsylvania Quality Municipal Income Fund (NYSE:NQP)</v>
      </c>
      <c r="D2673" t="str">
        <v>Spirit AeroSystems Holdings, Inc. (NYSE:SPR)</v>
      </c>
    </row>
    <row r="2674" spans="2:4" x14ac:dyDescent="0.45">
      <c r="D2674" t="str">
        <v>Spyre Therapeutics, Inc. (NASDAQGS:SYRE)</v>
      </c>
    </row>
    <row r="2675" spans="2:4" x14ac:dyDescent="0.45">
      <c r="D2675" t="str">
        <v>Stardust Power Inc. (NASDAQGM:SDST)</v>
      </c>
    </row>
    <row r="2676" spans="2:4" x14ac:dyDescent="0.45">
      <c r="D2676" t="str">
        <v>Structure Therapeutics Inc. (NASDAQGM:GPCR)</v>
      </c>
    </row>
    <row r="2677" spans="2:4" x14ac:dyDescent="0.45">
      <c r="D2677" t="str">
        <v>Tyra Biosciences, Inc. (NASDAQGS:TYRA)</v>
      </c>
    </row>
    <row r="2678" spans="2:4" x14ac:dyDescent="0.45">
      <c r="D2678" t="str">
        <v>U.S. Gold Corp. (NASDAQCM:USAU)</v>
      </c>
    </row>
    <row r="2679" spans="2:4" x14ac:dyDescent="0.45">
      <c r="D2679" t="str">
        <v>Vera Therapeutics, Inc. (NASDAQGM:VERA)</v>
      </c>
    </row>
    <row r="2680" spans="2:4" x14ac:dyDescent="0.45">
      <c r="D2680" t="str">
        <v>Vicarious Surgical Inc. (NYSE:RBOT)</v>
      </c>
    </row>
    <row r="2681" spans="2:4" x14ac:dyDescent="0.45">
      <c r="D2681" t="str">
        <v>Viking Therapeutics, Inc. (NASDAQCM:VKTX)</v>
      </c>
    </row>
    <row r="2682" spans="2:4" x14ac:dyDescent="0.45">
      <c r="D2682" t="str">
        <v>WinVest Acquisition Corp. (NASDAQCM:WINV)</v>
      </c>
    </row>
    <row r="2683" spans="2:4" x14ac:dyDescent="0.45">
      <c r="D2683" t="str">
        <v>Xenon Pharmaceuticals Inc. (NASDAQGM:XENE)</v>
      </c>
    </row>
  </sheetData>
  <mergeCells count="19">
    <mergeCell ref="G1:G4"/>
    <mergeCell ref="H1:H4"/>
    <mergeCell ref="I1:I4"/>
    <mergeCell ref="A1:A4"/>
    <mergeCell ref="B1:B4"/>
    <mergeCell ref="C1:C4"/>
    <mergeCell ref="D1:D4"/>
    <mergeCell ref="E1:E4"/>
    <mergeCell ref="F1:F4"/>
    <mergeCell ref="Q2:Q5"/>
    <mergeCell ref="R2:R5"/>
    <mergeCell ref="S2:S5"/>
    <mergeCell ref="T2:T5"/>
    <mergeCell ref="U2:U5"/>
    <mergeCell ref="L2:L5"/>
    <mergeCell ref="M2:M5"/>
    <mergeCell ref="N2:N5"/>
    <mergeCell ref="O2:O5"/>
    <mergeCell ref="P2:P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95C6-87DB-463E-95FA-C4BD813EF34C}">
  <sheetPr>
    <tabColor theme="9"/>
  </sheetPr>
  <dimension ref="A1:AY4461"/>
  <sheetViews>
    <sheetView tabSelected="1" workbookViewId="0">
      <selection activeCell="E11" sqref="E11"/>
    </sheetView>
  </sheetViews>
  <sheetFormatPr defaultRowHeight="14.25" outlineLevelCol="1" x14ac:dyDescent="0.45"/>
  <cols>
    <col min="1" max="1" width="51.46484375" customWidth="1"/>
    <col min="2" max="3" width="8.86328125" hidden="1" customWidth="1" outlineLevel="1"/>
    <col min="4" max="4" width="11.53125" customWidth="1" collapsed="1"/>
    <col min="5" max="5" width="12.6640625" customWidth="1"/>
    <col min="6" max="10" width="8.86328125" customWidth="1"/>
    <col min="11" max="30" width="8.86328125" hidden="1" customWidth="1" outlineLevel="1"/>
    <col min="31" max="31" width="8.86328125" hidden="1" customWidth="1" outlineLevel="1" collapsed="1"/>
    <col min="32" max="41" width="8.86328125" hidden="1" customWidth="1" outlineLevel="1"/>
    <col min="42" max="42" width="8.86328125" collapsed="1"/>
  </cols>
  <sheetData>
    <row r="1" spans="1:51" x14ac:dyDescent="0.45">
      <c r="A1" t="str">
        <f>_xll.SNL.Clients.Office.Excel.Functions.SPGTable($B$6:$B$4461,$C$3:$AD$3,,"Options:Curr=USD,Mag=Standard,ConvMethod=R,FilingVer=Current/Restated")</f>
        <v>SPGTable</v>
      </c>
      <c r="AP1" s="19" t="s">
        <v>5345</v>
      </c>
      <c r="AQ1" s="19" t="s">
        <v>5346</v>
      </c>
      <c r="AR1" s="19" t="s">
        <v>5348</v>
      </c>
      <c r="AS1" s="19" t="s">
        <v>5349</v>
      </c>
      <c r="AT1" s="19" t="s">
        <v>5351</v>
      </c>
      <c r="AU1" s="19" t="s">
        <v>5353</v>
      </c>
      <c r="AV1" s="19" t="s">
        <v>5355</v>
      </c>
      <c r="AW1" s="19" t="s">
        <v>5357</v>
      </c>
      <c r="AX1" s="19" t="s">
        <v>5358</v>
      </c>
      <c r="AY1" s="19" t="s">
        <v>5373</v>
      </c>
    </row>
    <row r="2" spans="1:51" x14ac:dyDescent="0.45">
      <c r="A2" s="3" t="str">
        <f>_xll.SNL.Clients.Office.Excel.Functions.SPGLabel(266637,"SP_ENTITY_NAME","","","Options:Curr=USD,Mag=Standard,ConvMethod=R,FilingVer=Current/Restated")</f>
        <v>Entity Name</v>
      </c>
      <c r="B2" s="3" t="str">
        <f>_xll.SNL.Clients.Office.Excel.Functions.SPGLabel(266637,"SP_ENTITY_ID","","","Options:Curr=USD,Mag=Standard,ConvMethod=R,FilingVer=Current/Restated")</f>
        <v>Entity ID</v>
      </c>
      <c r="C2" s="3" t="str">
        <f>_xll.SNL.Clients.Office.Excel.Functions.SPGLabel(266637,"SP_EXCHANGE","","","Options:Curr=USD,Mag=Standard,ConvMethod=R,FilingVer=Current/Restated")</f>
        <v>Exchange</v>
      </c>
      <c r="D2" s="3" t="str">
        <f>_xll.SNL.Clients.Office.Excel.Functions.SPGLabel(266637,"SP_PRICE_CLOSE","Current","","Options:Curr=USD,Mag=Standard,ConvMethod=R,FilingVer=Current/Restated")</f>
        <v>Day Close Price ($)</v>
      </c>
      <c r="E2" s="3" t="str">
        <f>_xll.SNL.Clients.Office.Excel.Functions.SPGLabel(266637,"SP_MARKETCAP","","","Options:Curr=USD,Mag=Standard,ConvMethod=R,FilingVer=Current/Restated")</f>
        <v>Market Capitalization ($M)</v>
      </c>
      <c r="F2" s="3" t="str">
        <f>_xll.SNL.Clients.Office.Excel.Functions.SPGLabel(266637,"IQ_SECTOR","","","Options:Curr=USD,Mag=Standard,ConvMethod=R,FilingVer=Current/Restated")</f>
        <v>Sector</v>
      </c>
      <c r="G2" s="3" t="str">
        <f>_xll.SNL.Clients.Office.Excel.Functions.SPGLabel(266637,"IQ_INDUSTRY_GROUP","","","Options:Curr=USD,Mag=Standard,ConvMethod=R,FilingVer=Current/Restated")</f>
        <v>Industry Group</v>
      </c>
      <c r="H2" s="3" t="str">
        <f>_xll.SNL.Clients.Office.Excel.Functions.SPGLabel(266637,"IQ_INDUSTRY","","","Options:Curr=USD,Mag=Standard,ConvMethod=R,FilingVer=Current/Restated")</f>
        <v>Industry</v>
      </c>
      <c r="I2" s="3" t="str">
        <f>_xll.SNL.Clients.Office.Excel.Functions.SPGLabel(266637,"IQ_PRIMARY_INDUSTRY","","","Options:Curr=USD,Mag=Standard,ConvMethod=R,FilingVer=Current/Restated")</f>
        <v>Primary Industry</v>
      </c>
      <c r="J2" s="3" t="str">
        <f>_xll.SNL.Clients.Office.Excel.Functions.SPGLabel(266637,"NAICS_CODE","Primary","","Options:Curr=USD,Mag=Standard,ConvMethod=R,FilingVer=Current/Restated")</f>
        <v>NAICS Code</v>
      </c>
      <c r="K2" s="3" t="str">
        <f>_xll.SNL.Clients.Office.Excel.Functions.SPGLabel(266637,"SP_TOTAL_REV","LTM","","Options:Curr=USD,Mag=Standard,ConvMethod=R,FilingVer=Current/Restated")</f>
        <v>Total Revenue ($000)</v>
      </c>
      <c r="L2" s="3" t="str">
        <f>_xll.SNL.Clients.Office.Excel.Functions.SPGLabel(266637,"SP_TOTAL_REV","LTM-1","","Options:Curr=USD,Mag=Standard,ConvMethod=R,FilingVer=Current/Restated")</f>
        <v>Total Revenue ($000)</v>
      </c>
      <c r="M2" s="3" t="str">
        <f>_xll.SNL.Clients.Office.Excel.Functions.SPGLabel(266637,"SP_EBITDA","LTM","","Options:Curr=USD,Mag=Standard,ConvMethod=R,FilingVer=Current/Restated")</f>
        <v>EBITDA ($000)</v>
      </c>
      <c r="N2" s="3" t="str">
        <f>_xll.SNL.Clients.Office.Excel.Functions.SPGLabel(266637,"SP_EBITDA","LTM-1","","Options:Curr=USD,Mag=Standard,ConvMethod=R,FilingVer=Current/Restated")</f>
        <v>EBITDA ($000)</v>
      </c>
      <c r="O2" s="3" t="str">
        <f>_xll.SNL.Clients.Office.Excel.Functions.SPGLabel(266637,"SP_EBIT","LTM","","Options:Curr=USD,Mag=Standard,ConvMethod=R,FilingVer=Current/Restated")</f>
        <v>EBIT ($000)</v>
      </c>
      <c r="P2" s="3" t="str">
        <f>_xll.SNL.Clients.Office.Excel.Functions.SPGLabel(266637,"SP_EBIT","LTM-1","","Options:Curr=USD,Mag=Standard,ConvMethod=R,FilingVer=Current/Restated")</f>
        <v>EBIT ($000)</v>
      </c>
      <c r="Q2" s="3" t="str">
        <f>_xll.SNL.Clients.Office.Excel.Functions.SPGLabel(266637,"SP_NET_INC","LTM","","Options:Curr=USD,Mag=Standard,ConvMethod=R,FilingVer=Current/Restated")</f>
        <v>Net Income ($000)</v>
      </c>
      <c r="R2" s="3" t="str">
        <f>_xll.SNL.Clients.Office.Excel.Functions.SPGLabel(266637,"SP_NET_INC","LTM-1","","Options:Curr=USD,Mag=Standard,ConvMethod=R,FilingVer=Current/Restated")</f>
        <v>Net Income ($000)</v>
      </c>
      <c r="S2" s="3" t="str">
        <f>_xll.SNL.Clients.Office.Excel.Functions.SPGLabel(266637,"IQ_CASH_OPER","LTM","","Options:Curr=USD,Mag=Standard,ConvMethod=R,FilingVer=Current/Restated")</f>
        <v>Cash from Ops. ($000)</v>
      </c>
      <c r="T2" s="3" t="str">
        <f>_xll.SNL.Clients.Office.Excel.Functions.SPGLabel(266637,"IQ_CASH_OPER","LTM-1","","Options:Curr=USD,Mag=Standard,ConvMethod=R,FilingVer=Current/Restated")</f>
        <v>Cash from Ops. ($000)</v>
      </c>
      <c r="U2" s="3" t="str">
        <f>_xll.SNL.Clients.Office.Excel.Functions.SPGLabel(266637,"IQ_LT_DEBT_BNK","LTM","","Options:Curr=USD,Mag=Standard,ConvMethod=R,FilingVer=Current/Restated")</f>
        <v>Long-Term Debt ($000)</v>
      </c>
      <c r="V2" s="3" t="str">
        <f>_xll.SNL.Clients.Office.Excel.Functions.SPGLabel(266637,"IQ_LT_DEBT_BNK","LTM-1","","Options:Curr=USD,Mag=Standard,ConvMethod=R,FilingVer=Current/Restated")</f>
        <v>Long-Term Debt ($000)</v>
      </c>
      <c r="W2" s="3" t="str">
        <f>_xll.SNL.Clients.Office.Excel.Functions.SPGLabel(266637,"SP_TOTAL_ASSETS","LTM","","Options:Curr=USD,Mag=Standard,ConvMethod=R,FilingVer=Current/Restated")</f>
        <v>Total Assets ($000)</v>
      </c>
      <c r="X2" s="3" t="str">
        <f>_xll.SNL.Clients.Office.Excel.Functions.SPGLabel(266637,"SP_TOTAL_ASSETS","LTM-1","","Options:Curr=USD,Mag=Standard,ConvMethod=R,FilingVer=Current/Restated")</f>
        <v>Total Assets ($000)</v>
      </c>
      <c r="Y2" s="3" t="str">
        <f>_xll.SNL.Clients.Office.Excel.Functions.SPGLabel(266637,"SP_CURRENT_ASSETS","LTM","","Options:Curr=USD,Mag=Standard,ConvMethod=R,FilingVer=Current/Restated")</f>
        <v>Total Current Assets ($000)</v>
      </c>
      <c r="Z2" s="3" t="str">
        <f>_xll.SNL.Clients.Office.Excel.Functions.SPGLabel(266637,"SP_CURRENT_ASSETS","LTM-1","","Options:Curr=USD,Mag=Standard,ConvMethod=R,FilingVer=Current/Restated")</f>
        <v>Total Current Assets ($000)</v>
      </c>
      <c r="AA2" s="3" t="str">
        <f>_xll.SNL.Clients.Office.Excel.Functions.SPGLabel(266637,"SP_CURRENT_LIAB","LTM","","Options:Curr=USD,Mag=Standard,ConvMethod=R,FilingVer=Current/Restated")</f>
        <v>Total Current Liabilities ($000)</v>
      </c>
      <c r="AB2" s="3" t="str">
        <f>_xll.SNL.Clients.Office.Excel.Functions.SPGLabel(266637,"SP_CURRENT_LIAB","LTM-1","","Options:Curr=USD,Mag=Standard,ConvMethod=R,FilingVer=Current/Restated")</f>
        <v>Total Current Liabilities ($000)</v>
      </c>
      <c r="AC2" s="3" t="str">
        <f>_xll.SNL.Clients.Office.Excel.Functions.SPGLabel(266637,"SP_SHARES_OUT_PERIOD_END","LTM","","Options:Curr=USD,Mag=Standard,ConvMethod=R,FilingVer=Current/Restated")</f>
        <v>Common Shares Outstanding (actual)</v>
      </c>
      <c r="AD2" s="3" t="str">
        <f>_xll.SNL.Clients.Office.Excel.Functions.SPGLabel(266637,"SP_SHARES_OUT_PERIOD_END","LTM-1","","Options:Curr=USD,Mag=Standard,ConvMethod=R,FilingVer=Current/Restated")</f>
        <v>Common Shares Outstanding (actual)</v>
      </c>
      <c r="AP2" s="19"/>
      <c r="AQ2" s="19"/>
      <c r="AR2" s="19"/>
      <c r="AS2" s="19"/>
      <c r="AT2" s="19"/>
      <c r="AU2" s="19"/>
      <c r="AV2" s="19"/>
      <c r="AW2" s="19"/>
      <c r="AX2" s="19"/>
      <c r="AY2" s="19"/>
    </row>
    <row r="3" spans="1:51" x14ac:dyDescent="0.45">
      <c r="A3" s="2" t="s">
        <v>4468</v>
      </c>
      <c r="B3" s="2" t="s">
        <v>4469</v>
      </c>
      <c r="C3" s="2" t="s">
        <v>5333</v>
      </c>
      <c r="D3" s="2" t="s">
        <v>5334</v>
      </c>
      <c r="E3" s="2" t="s">
        <v>4458</v>
      </c>
      <c r="F3" s="2" t="s">
        <v>4459</v>
      </c>
      <c r="G3" s="2" t="s">
        <v>4460</v>
      </c>
      <c r="H3" s="2" t="s">
        <v>4461</v>
      </c>
      <c r="I3" s="2" t="s">
        <v>4462</v>
      </c>
      <c r="J3" s="2" t="s">
        <v>4463</v>
      </c>
      <c r="K3" s="2" t="s">
        <v>5339</v>
      </c>
      <c r="L3" s="2" t="s">
        <v>5339</v>
      </c>
      <c r="M3" s="2" t="s">
        <v>5340</v>
      </c>
      <c r="N3" s="2" t="s">
        <v>5340</v>
      </c>
      <c r="O3" s="2" t="s">
        <v>5341</v>
      </c>
      <c r="P3" s="2" t="s">
        <v>5341</v>
      </c>
      <c r="Q3" s="2" t="s">
        <v>4464</v>
      </c>
      <c r="R3" s="2" t="s">
        <v>4464</v>
      </c>
      <c r="S3" s="2" t="s">
        <v>5342</v>
      </c>
      <c r="T3" s="2" t="s">
        <v>5342</v>
      </c>
      <c r="U3" s="2" t="s">
        <v>4465</v>
      </c>
      <c r="V3" s="2" t="s">
        <v>4465</v>
      </c>
      <c r="W3" s="2" t="s">
        <v>4466</v>
      </c>
      <c r="X3" s="2" t="s">
        <v>4466</v>
      </c>
      <c r="Y3" s="2" t="s">
        <v>5343</v>
      </c>
      <c r="Z3" s="2" t="s">
        <v>5343</v>
      </c>
      <c r="AA3" s="2" t="s">
        <v>5344</v>
      </c>
      <c r="AB3" s="2" t="s">
        <v>5344</v>
      </c>
      <c r="AC3" s="2" t="s">
        <v>4467</v>
      </c>
      <c r="AD3" s="2" t="s">
        <v>4467</v>
      </c>
      <c r="AF3" s="2" t="s">
        <v>5347</v>
      </c>
      <c r="AG3" s="2" t="s">
        <v>5347</v>
      </c>
      <c r="AH3" s="2" t="s">
        <v>5350</v>
      </c>
      <c r="AI3" s="2" t="s">
        <v>5350</v>
      </c>
      <c r="AJ3" s="2" t="s">
        <v>5352</v>
      </c>
      <c r="AK3" s="2" t="s">
        <v>5352</v>
      </c>
      <c r="AL3" s="2" t="s">
        <v>5354</v>
      </c>
      <c r="AM3" s="2" t="s">
        <v>5354</v>
      </c>
      <c r="AN3" s="2" t="s">
        <v>5356</v>
      </c>
      <c r="AO3" s="2" t="s">
        <v>5356</v>
      </c>
      <c r="AP3" s="19"/>
      <c r="AQ3" s="19"/>
      <c r="AR3" s="19"/>
      <c r="AS3" s="19"/>
      <c r="AT3" s="19"/>
      <c r="AU3" s="19"/>
      <c r="AV3" s="19"/>
      <c r="AW3" s="19"/>
      <c r="AX3" s="19"/>
      <c r="AY3" s="19"/>
    </row>
    <row r="4" spans="1:51" ht="14.45" customHeight="1" x14ac:dyDescent="0.45">
      <c r="A4" s="4"/>
      <c r="B4" s="4"/>
      <c r="C4" s="4"/>
      <c r="D4" s="4" t="str">
        <f>_xll.SNL.Clients.Office.Excel.Functions.SPGLabel(266637,"SP_PRICE_CLOSE","&lt;&gt;Current")</f>
        <v>Current</v>
      </c>
      <c r="E4" s="4"/>
      <c r="F4" s="4"/>
      <c r="G4" s="4"/>
      <c r="H4" s="4"/>
      <c r="I4" s="4"/>
      <c r="J4" s="4" t="str">
        <f>_xll.SNL.Clients.Office.Excel.Functions.SPGLabel(266637,"NAICS_CODE","&lt;&gt;Primary")</f>
        <v>Primary</v>
      </c>
      <c r="K4" s="4" t="s">
        <v>4456</v>
      </c>
      <c r="L4" s="4" t="s">
        <v>4457</v>
      </c>
      <c r="M4" s="4" t="s">
        <v>4456</v>
      </c>
      <c r="N4" s="4" t="s">
        <v>4457</v>
      </c>
      <c r="O4" s="4" t="s">
        <v>4456</v>
      </c>
      <c r="P4" s="4" t="s">
        <v>4457</v>
      </c>
      <c r="Q4" s="4" t="s">
        <v>4456</v>
      </c>
      <c r="R4" s="4" t="s">
        <v>4457</v>
      </c>
      <c r="S4" s="4" t="s">
        <v>4456</v>
      </c>
      <c r="T4" s="4" t="s">
        <v>4457</v>
      </c>
      <c r="U4" s="4" t="s">
        <v>4456</v>
      </c>
      <c r="V4" s="4" t="s">
        <v>4457</v>
      </c>
      <c r="W4" s="4" t="s">
        <v>4456</v>
      </c>
      <c r="X4" s="4" t="s">
        <v>4457</v>
      </c>
      <c r="Y4" s="4" t="s">
        <v>4456</v>
      </c>
      <c r="Z4" s="4" t="s">
        <v>4457</v>
      </c>
      <c r="AA4" s="4" t="s">
        <v>4456</v>
      </c>
      <c r="AB4" s="4" t="s">
        <v>4457</v>
      </c>
      <c r="AC4" s="4" t="s">
        <v>4456</v>
      </c>
      <c r="AD4" s="4" t="s">
        <v>4457</v>
      </c>
      <c r="AF4" s="4" t="s">
        <v>4456</v>
      </c>
      <c r="AG4" s="4" t="s">
        <v>4457</v>
      </c>
      <c r="AH4" s="4" t="s">
        <v>4456</v>
      </c>
      <c r="AI4" s="4" t="s">
        <v>4457</v>
      </c>
      <c r="AJ4" s="4" t="s">
        <v>4456</v>
      </c>
      <c r="AK4" s="4" t="s">
        <v>4457</v>
      </c>
      <c r="AL4" s="4" t="s">
        <v>4456</v>
      </c>
      <c r="AM4" s="4" t="s">
        <v>4457</v>
      </c>
      <c r="AN4" s="4" t="s">
        <v>4456</v>
      </c>
      <c r="AO4" s="4" t="s">
        <v>4457</v>
      </c>
      <c r="AP4" s="19"/>
      <c r="AQ4" s="19"/>
      <c r="AR4" s="19"/>
      <c r="AS4" s="19"/>
      <c r="AT4" s="19"/>
      <c r="AU4" s="19"/>
      <c r="AV4" s="19"/>
      <c r="AW4" s="19"/>
      <c r="AX4" s="19"/>
      <c r="AY4" s="19"/>
    </row>
    <row r="5" spans="1:51" x14ac:dyDescent="0.45">
      <c r="A5" s="4"/>
      <c r="B5" s="4"/>
      <c r="C5" s="4"/>
      <c r="D5" s="4"/>
      <c r="E5" s="4"/>
      <c r="F5" s="4"/>
      <c r="G5" s="4"/>
      <c r="H5" s="4"/>
      <c r="I5" s="4"/>
      <c r="J5" s="4"/>
      <c r="K5" s="4"/>
      <c r="L5" s="4"/>
      <c r="M5" s="4"/>
      <c r="N5" s="4"/>
      <c r="O5" s="4"/>
      <c r="P5" s="4"/>
      <c r="Q5" s="4"/>
      <c r="R5" s="4"/>
      <c r="S5" s="4"/>
      <c r="T5" s="4"/>
      <c r="U5" s="4"/>
      <c r="V5" s="4"/>
      <c r="W5" s="4"/>
      <c r="X5" s="4"/>
      <c r="Y5" s="4"/>
      <c r="Z5" s="4"/>
      <c r="AA5" s="4"/>
      <c r="AB5" s="4"/>
      <c r="AC5" s="4"/>
      <c r="AD5" s="4"/>
    </row>
    <row r="6" spans="1:51" x14ac:dyDescent="0.45">
      <c r="A6" s="1" t="s">
        <v>592</v>
      </c>
      <c r="B6" s="2">
        <v>4963866</v>
      </c>
      <c r="C6" s="3" t="s">
        <v>5337</v>
      </c>
      <c r="D6" s="5">
        <v>143.06</v>
      </c>
      <c r="E6" s="5">
        <v>18279.16875664</v>
      </c>
      <c r="F6" s="3" t="s">
        <v>4485</v>
      </c>
      <c r="G6" s="3" t="s">
        <v>4517</v>
      </c>
      <c r="H6" s="3" t="s">
        <v>4640</v>
      </c>
      <c r="I6" s="3" t="s">
        <v>4685</v>
      </c>
      <c r="J6" s="3" t="s">
        <v>4850</v>
      </c>
      <c r="K6" s="6">
        <v>11429311</v>
      </c>
      <c r="L6" s="6">
        <v>10949207</v>
      </c>
      <c r="M6" s="6">
        <v>1363875</v>
      </c>
      <c r="N6" s="6">
        <v>1192567</v>
      </c>
      <c r="O6" s="6">
        <v>1199241</v>
      </c>
      <c r="P6" s="6">
        <v>1029082</v>
      </c>
      <c r="Q6" s="6">
        <v>828945</v>
      </c>
      <c r="R6" s="6">
        <v>609551</v>
      </c>
      <c r="S6" s="6">
        <v>1016974</v>
      </c>
      <c r="T6" s="6">
        <v>382498</v>
      </c>
      <c r="U6" s="6">
        <v>3315763</v>
      </c>
      <c r="V6" s="6">
        <v>3332037</v>
      </c>
      <c r="W6" s="6">
        <v>6878374</v>
      </c>
      <c r="X6" s="6">
        <v>6640787</v>
      </c>
      <c r="Y6" s="6">
        <v>2917023</v>
      </c>
      <c r="Z6" s="6">
        <v>2700685</v>
      </c>
      <c r="AA6" s="6">
        <v>1874855</v>
      </c>
      <c r="AB6" s="6">
        <v>1736938</v>
      </c>
      <c r="AC6" s="6">
        <v>127901888</v>
      </c>
      <c r="AD6" s="6">
        <v>129350374</v>
      </c>
      <c r="AF6">
        <f>Q6/W6</f>
        <v>0.12051467396218932</v>
      </c>
      <c r="AG6">
        <f>R6/X6</f>
        <v>9.1788970192840103E-2</v>
      </c>
      <c r="AH6">
        <f>U6/W6</f>
        <v>0.48205622433441392</v>
      </c>
      <c r="AI6">
        <f>V6/X6</f>
        <v>0.5017533313446132</v>
      </c>
      <c r="AJ6">
        <f>Y6/AA6</f>
        <v>1.5558659202978364</v>
      </c>
      <c r="AK6">
        <f>Z6/AB6</f>
        <v>1.5548540016972396</v>
      </c>
      <c r="AL6">
        <f>O6/K6</f>
        <v>0.10492679742462166</v>
      </c>
      <c r="AM6">
        <f>P6/L6</f>
        <v>9.3986897863927499E-2</v>
      </c>
      <c r="AN6">
        <f>K6/W6</f>
        <v>1.6616297688959629</v>
      </c>
      <c r="AO6">
        <f>L6/X6</f>
        <v>1.6487815374894572</v>
      </c>
      <c r="AP6">
        <f>IF(OR(Q6&lt;0, Q6="NA"), 0, 1)</f>
        <v>1</v>
      </c>
      <c r="AQ6">
        <f>IF(OR(S6&lt;0, S6="NA"), 0, 1)</f>
        <v>1</v>
      </c>
      <c r="AR6">
        <f>IFERROR(IF((AF6-AG6)&gt;0,1,0),0)</f>
        <v>1</v>
      </c>
      <c r="AS6">
        <f>IFERROR(IF((S6-Q6)&gt;0,1,0),0)</f>
        <v>1</v>
      </c>
      <c r="AT6">
        <f>IFERROR(IF((AH6-AI6)&lt;0,1,0),0)</f>
        <v>1</v>
      </c>
      <c r="AU6">
        <f>IFERROR(IF((AJ6-AK6)&gt;0,1,0),0)</f>
        <v>1</v>
      </c>
      <c r="AV6">
        <f>IFERROR(IF((AL6-AM6)&gt;0,1,0),0)</f>
        <v>1</v>
      </c>
      <c r="AW6">
        <f>IFERROR(IF((AN6-AO6)&gt;0,1,0),0)</f>
        <v>1</v>
      </c>
      <c r="AX6">
        <f>IFERROR(IF((AC6-AD6)&lt;0,1,0),0)</f>
        <v>1</v>
      </c>
      <c r="AY6">
        <f>SUM(AP6:AX6)</f>
        <v>9</v>
      </c>
    </row>
    <row r="7" spans="1:51" x14ac:dyDescent="0.45">
      <c r="A7" s="1" t="s">
        <v>773</v>
      </c>
      <c r="B7" s="2">
        <v>7560886</v>
      </c>
      <c r="C7" s="3" t="s">
        <v>5337</v>
      </c>
      <c r="D7" s="5">
        <v>89.68</v>
      </c>
      <c r="E7" s="5">
        <v>5147.9235496800002</v>
      </c>
      <c r="F7" s="3" t="s">
        <v>4475</v>
      </c>
      <c r="G7" s="3" t="s">
        <v>4548</v>
      </c>
      <c r="H7" s="3" t="s">
        <v>4810</v>
      </c>
      <c r="I7" s="3" t="s">
        <v>4817</v>
      </c>
      <c r="J7" s="3" t="s">
        <v>4877</v>
      </c>
      <c r="K7" s="6">
        <v>2340474</v>
      </c>
      <c r="L7" s="6">
        <v>2187833</v>
      </c>
      <c r="M7" s="6">
        <v>226657</v>
      </c>
      <c r="N7" s="6">
        <v>209289</v>
      </c>
      <c r="O7" s="6">
        <v>186002</v>
      </c>
      <c r="P7" s="6">
        <v>171359</v>
      </c>
      <c r="Q7" s="6">
        <v>150870</v>
      </c>
      <c r="R7" s="6">
        <v>141221</v>
      </c>
      <c r="S7" s="6">
        <v>238008</v>
      </c>
      <c r="T7" s="6">
        <v>232463</v>
      </c>
      <c r="U7" s="6">
        <v>24690</v>
      </c>
      <c r="V7" s="6">
        <v>24684</v>
      </c>
      <c r="W7" s="6">
        <v>2027672</v>
      </c>
      <c r="X7" s="6">
        <v>1987130</v>
      </c>
      <c r="Y7" s="6">
        <v>1014114</v>
      </c>
      <c r="Z7" s="6">
        <v>975928</v>
      </c>
      <c r="AA7" s="6">
        <v>418684</v>
      </c>
      <c r="AB7" s="6">
        <v>418694</v>
      </c>
      <c r="AC7" s="6">
        <v>57384000</v>
      </c>
      <c r="AD7" s="6">
        <v>57579000</v>
      </c>
      <c r="AF7">
        <f>Q7/W7</f>
        <v>7.440552515396967E-2</v>
      </c>
      <c r="AG7">
        <f>R7/X7</f>
        <v>7.1067821430907896E-2</v>
      </c>
      <c r="AH7">
        <f>U7/W7</f>
        <v>1.2176525591910329E-2</v>
      </c>
      <c r="AI7">
        <f>V7/X7</f>
        <v>1.2421935152707673E-2</v>
      </c>
      <c r="AJ7">
        <f>Y7/AA7</f>
        <v>2.4221465353345244</v>
      </c>
      <c r="AK7">
        <f>Z7/AB7</f>
        <v>2.3308860408794967</v>
      </c>
      <c r="AL7">
        <f>O7/K7</f>
        <v>7.9471936026633924E-2</v>
      </c>
      <c r="AM7">
        <f>P7/L7</f>
        <v>7.8323619764397015E-2</v>
      </c>
      <c r="AN7">
        <f>K7/W7</f>
        <v>1.154266567768357</v>
      </c>
      <c r="AO7">
        <f>L7/X7</f>
        <v>1.1010014442940321</v>
      </c>
      <c r="AP7">
        <f>IF(OR(Q7&lt;0, Q7="NA"), 0, 1)</f>
        <v>1</v>
      </c>
      <c r="AQ7">
        <f>IF(OR(S7&lt;0, S7="NA"), 0, 1)</f>
        <v>1</v>
      </c>
      <c r="AR7">
        <f>IFERROR(IF((AF7-AG7)&gt;0,1,0),0)</f>
        <v>1</v>
      </c>
      <c r="AS7">
        <f>IFERROR(IF((S7-Q7)&gt;0,1,0),0)</f>
        <v>1</v>
      </c>
      <c r="AT7">
        <f>IFERROR(IF((AH7-AI7)&lt;0,1,0),0)</f>
        <v>1</v>
      </c>
      <c r="AU7">
        <f>IFERROR(IF((AJ7-AK7)&gt;0,1,0),0)</f>
        <v>1</v>
      </c>
      <c r="AV7">
        <f>IFERROR(IF((AL7-AM7)&gt;0,1,0),0)</f>
        <v>1</v>
      </c>
      <c r="AW7">
        <f>IFERROR(IF((AN7-AO7)&gt;0,1,0),0)</f>
        <v>1</v>
      </c>
      <c r="AX7">
        <f>IFERROR(IF((AC7-AD7)&lt;0,1,0),0)</f>
        <v>1</v>
      </c>
      <c r="AY7">
        <f>SUM(AP7:AX7)</f>
        <v>9</v>
      </c>
    </row>
    <row r="8" spans="1:51" x14ac:dyDescent="0.45">
      <c r="A8" s="1" t="s">
        <v>823</v>
      </c>
      <c r="B8" s="2">
        <v>4659456</v>
      </c>
      <c r="C8" s="3" t="s">
        <v>5337</v>
      </c>
      <c r="D8" s="5">
        <v>52.17</v>
      </c>
      <c r="E8" s="5">
        <v>5035.1387710500003</v>
      </c>
      <c r="F8" s="3" t="s">
        <v>4654</v>
      </c>
      <c r="G8" s="3" t="s">
        <v>4654</v>
      </c>
      <c r="H8" s="3" t="s">
        <v>4655</v>
      </c>
      <c r="I8" s="3" t="s">
        <v>4717</v>
      </c>
      <c r="J8" s="3" t="s">
        <v>4718</v>
      </c>
      <c r="K8" s="6">
        <v>5040718</v>
      </c>
      <c r="L8" s="6">
        <v>4804589</v>
      </c>
      <c r="M8" s="6">
        <v>3662379</v>
      </c>
      <c r="N8" s="6">
        <v>3218127</v>
      </c>
      <c r="O8" s="6">
        <v>1733886</v>
      </c>
      <c r="P8" s="6">
        <v>1493094</v>
      </c>
      <c r="Q8" s="6">
        <v>990481</v>
      </c>
      <c r="R8" s="6">
        <v>834350</v>
      </c>
      <c r="S8" s="6">
        <v>2850346</v>
      </c>
      <c r="T8" s="6">
        <v>2534850</v>
      </c>
      <c r="U8" s="6">
        <v>4841523</v>
      </c>
      <c r="V8" s="6">
        <v>4889554</v>
      </c>
      <c r="W8" s="6">
        <v>15007793</v>
      </c>
      <c r="X8" s="6">
        <v>15041290</v>
      </c>
      <c r="Y8" s="6">
        <v>959618</v>
      </c>
      <c r="Z8" s="6">
        <v>953780</v>
      </c>
      <c r="AA8" s="6">
        <v>2114109</v>
      </c>
      <c r="AB8" s="6">
        <v>2289739</v>
      </c>
      <c r="AC8" s="6">
        <v>97091021</v>
      </c>
      <c r="AD8" s="6">
        <v>98347937</v>
      </c>
      <c r="AF8">
        <f>Q8/W8</f>
        <v>6.5997778620747238E-2</v>
      </c>
      <c r="AG8">
        <f>R8/X8</f>
        <v>5.5470641148465324E-2</v>
      </c>
      <c r="AH8">
        <f>U8/W8</f>
        <v>0.32260059823586318</v>
      </c>
      <c r="AI8">
        <f>V8/X8</f>
        <v>0.32507544233240632</v>
      </c>
      <c r="AJ8">
        <f>Y8/AA8</f>
        <v>0.45391131677694951</v>
      </c>
      <c r="AK8">
        <f>Z8/AB8</f>
        <v>0.41654529184330613</v>
      </c>
      <c r="AL8">
        <f>O8/K8</f>
        <v>0.34397599707025867</v>
      </c>
      <c r="AM8">
        <f>P8/L8</f>
        <v>0.31076414652741369</v>
      </c>
      <c r="AN8">
        <f>K8/W8</f>
        <v>0.33587336925555944</v>
      </c>
      <c r="AO8">
        <f>L8/X8</f>
        <v>0.31942665821880967</v>
      </c>
      <c r="AP8">
        <f>IF(OR(Q8&lt;0, Q8="NA"), 0, 1)</f>
        <v>1</v>
      </c>
      <c r="AQ8">
        <f>IF(OR(S8&lt;0, S8="NA"), 0, 1)</f>
        <v>1</v>
      </c>
      <c r="AR8">
        <f>IFERROR(IF((AF8-AG8)&gt;0,1,0),0)</f>
        <v>1</v>
      </c>
      <c r="AS8">
        <f>IFERROR(IF((S8-Q8)&gt;0,1,0),0)</f>
        <v>1</v>
      </c>
      <c r="AT8">
        <f>IFERROR(IF((AH8-AI8)&lt;0,1,0),0)</f>
        <v>1</v>
      </c>
      <c r="AU8">
        <f>IFERROR(IF((AJ8-AK8)&gt;0,1,0),0)</f>
        <v>1</v>
      </c>
      <c r="AV8">
        <f>IFERROR(IF((AL8-AM8)&gt;0,1,0),0)</f>
        <v>1</v>
      </c>
      <c r="AW8">
        <f>IFERROR(IF((AN8-AO8)&gt;0,1,0),0)</f>
        <v>1</v>
      </c>
      <c r="AX8">
        <f>IFERROR(IF((AC8-AD8)&lt;0,1,0),0)</f>
        <v>1</v>
      </c>
      <c r="AY8">
        <f>SUM(AP8:AX8)</f>
        <v>9</v>
      </c>
    </row>
    <row r="9" spans="1:51" x14ac:dyDescent="0.45">
      <c r="A9" s="1" t="s">
        <v>886</v>
      </c>
      <c r="B9" s="2">
        <v>4990366</v>
      </c>
      <c r="C9" s="3" t="s">
        <v>5337</v>
      </c>
      <c r="D9" s="7">
        <v>550.27</v>
      </c>
      <c r="E9" s="5">
        <v>19523.336380659999</v>
      </c>
      <c r="F9" s="3" t="s">
        <v>4485</v>
      </c>
      <c r="G9" s="3" t="s">
        <v>4486</v>
      </c>
      <c r="H9" s="3" t="s">
        <v>4588</v>
      </c>
      <c r="I9" s="3" t="s">
        <v>4588</v>
      </c>
      <c r="J9" s="3" t="s">
        <v>4941</v>
      </c>
      <c r="K9" s="6">
        <v>6517238</v>
      </c>
      <c r="L9" s="6">
        <v>6082996</v>
      </c>
      <c r="M9" s="6">
        <v>779372</v>
      </c>
      <c r="N9" s="6">
        <v>696031</v>
      </c>
      <c r="O9" s="6">
        <v>647195</v>
      </c>
      <c r="P9" s="6">
        <v>580222</v>
      </c>
      <c r="Q9" s="6">
        <v>468144</v>
      </c>
      <c r="R9" s="6">
        <v>427034</v>
      </c>
      <c r="S9" s="6">
        <v>811602</v>
      </c>
      <c r="T9" s="6">
        <v>723664</v>
      </c>
      <c r="U9" s="6">
        <v>62315</v>
      </c>
      <c r="V9" s="6">
        <v>73377</v>
      </c>
      <c r="W9" s="6">
        <v>4412765</v>
      </c>
      <c r="X9" s="6">
        <v>4213984</v>
      </c>
      <c r="Y9" s="6">
        <v>2536899</v>
      </c>
      <c r="Z9" s="6">
        <v>2323371</v>
      </c>
      <c r="AA9" s="6">
        <v>2429143</v>
      </c>
      <c r="AB9" s="6">
        <v>2334948</v>
      </c>
      <c r="AC9" s="6">
        <v>35479558</v>
      </c>
      <c r="AD9" s="6">
        <v>35578394</v>
      </c>
      <c r="AF9">
        <f>Q9/W9</f>
        <v>0.1060885861812265</v>
      </c>
      <c r="AG9">
        <f>R9/X9</f>
        <v>0.10133735676262653</v>
      </c>
      <c r="AH9">
        <f>U9/W9</f>
        <v>1.4121531511421977E-2</v>
      </c>
      <c r="AI9">
        <f>V9/X9</f>
        <v>1.7412738159423482E-2</v>
      </c>
      <c r="AJ9">
        <f>Y9/AA9</f>
        <v>1.0443596774664974</v>
      </c>
      <c r="AK9">
        <f>Z9/AB9</f>
        <v>0.99504185960458225</v>
      </c>
      <c r="AL9">
        <f>O9/K9</f>
        <v>9.9305104401588531E-2</v>
      </c>
      <c r="AM9">
        <f>P9/L9</f>
        <v>9.5384248156664908E-2</v>
      </c>
      <c r="AN9">
        <f>K9/W9</f>
        <v>1.4769057495697142</v>
      </c>
      <c r="AO9">
        <f>L9/X9</f>
        <v>1.4435261263450454</v>
      </c>
      <c r="AP9">
        <f>IF(OR(Q9&lt;0, Q9="NA"), 0, 1)</f>
        <v>1</v>
      </c>
      <c r="AQ9">
        <f>IF(OR(S9&lt;0, S9="NA"), 0, 1)</f>
        <v>1</v>
      </c>
      <c r="AR9">
        <f>IFERROR(IF((AF9-AG9)&gt;0,1,0),0)</f>
        <v>1</v>
      </c>
      <c r="AS9">
        <f>IFERROR(IF((S9-Q9)&gt;0,1,0),0)</f>
        <v>1</v>
      </c>
      <c r="AT9">
        <f>IFERROR(IF((AH9-AI9)&lt;0,1,0),0)</f>
        <v>1</v>
      </c>
      <c r="AU9">
        <f>IFERROR(IF((AJ9-AK9)&gt;0,1,0),0)</f>
        <v>1</v>
      </c>
      <c r="AV9">
        <f>IFERROR(IF((AL9-AM9)&gt;0,1,0),0)</f>
        <v>1</v>
      </c>
      <c r="AW9">
        <f>IFERROR(IF((AN9-AO9)&gt;0,1,0),0)</f>
        <v>1</v>
      </c>
      <c r="AX9">
        <f>IFERROR(IF((AC9-AD9)&lt;0,1,0),0)</f>
        <v>1</v>
      </c>
      <c r="AY9">
        <f>SUM(AP9:AX9)</f>
        <v>9</v>
      </c>
    </row>
    <row r="10" spans="1:51" x14ac:dyDescent="0.45">
      <c r="A10" s="1" t="s">
        <v>2617</v>
      </c>
      <c r="B10" s="2">
        <v>4994851</v>
      </c>
      <c r="C10" s="3" t="s">
        <v>5337</v>
      </c>
      <c r="D10" s="5">
        <v>138</v>
      </c>
      <c r="E10" s="5">
        <v>4582.998216</v>
      </c>
      <c r="F10" s="3" t="s">
        <v>4485</v>
      </c>
      <c r="G10" s="3" t="s">
        <v>4607</v>
      </c>
      <c r="H10" s="3" t="s">
        <v>4891</v>
      </c>
      <c r="I10" s="3" t="s">
        <v>4891</v>
      </c>
      <c r="J10" s="3" t="s">
        <v>5070</v>
      </c>
      <c r="K10" s="6">
        <v>3320400</v>
      </c>
      <c r="L10" s="6">
        <v>3185900</v>
      </c>
      <c r="M10" s="6">
        <v>625800</v>
      </c>
      <c r="N10" s="6">
        <v>518200</v>
      </c>
      <c r="O10" s="6">
        <v>474800</v>
      </c>
      <c r="P10" s="6">
        <v>369500</v>
      </c>
      <c r="Q10" s="6">
        <v>410800</v>
      </c>
      <c r="R10" s="6">
        <v>331600</v>
      </c>
      <c r="S10" s="6">
        <v>704500</v>
      </c>
      <c r="T10" s="6">
        <v>608500</v>
      </c>
      <c r="U10" s="6">
        <v>360200</v>
      </c>
      <c r="V10" s="6">
        <v>370000</v>
      </c>
      <c r="W10" s="6">
        <v>4442200</v>
      </c>
      <c r="X10" s="6">
        <v>4273900</v>
      </c>
      <c r="Y10" s="6">
        <v>651800</v>
      </c>
      <c r="Z10" s="6">
        <v>546200</v>
      </c>
      <c r="AA10" s="6">
        <v>577700</v>
      </c>
      <c r="AB10" s="6">
        <v>584500</v>
      </c>
      <c r="AC10" s="6">
        <v>33210132</v>
      </c>
      <c r="AD10" s="6">
        <v>33579287</v>
      </c>
      <c r="AF10">
        <f>Q10/W10</f>
        <v>9.2476700733870598E-2</v>
      </c>
      <c r="AG10">
        <f>R10/X10</f>
        <v>7.7587215423851746E-2</v>
      </c>
      <c r="AH10">
        <f>U10/W10</f>
        <v>8.1085948403943994E-2</v>
      </c>
      <c r="AI10">
        <f>V10/X10</f>
        <v>8.6571983434333977E-2</v>
      </c>
      <c r="AJ10">
        <f>Y10/AA10</f>
        <v>1.1282672667474467</v>
      </c>
      <c r="AK10">
        <f>Z10/AB10</f>
        <v>0.93447390932420871</v>
      </c>
      <c r="AL10">
        <f>O10/K10</f>
        <v>0.14299481990121671</v>
      </c>
      <c r="AM10">
        <f>P10/L10</f>
        <v>0.11597978593176182</v>
      </c>
      <c r="AN10">
        <f>K10/W10</f>
        <v>0.7474674710728918</v>
      </c>
      <c r="AO10">
        <f>L10/X10</f>
        <v>0.74543157303633678</v>
      </c>
      <c r="AP10">
        <f>IF(OR(Q10&lt;0, Q10="NA"), 0, 1)</f>
        <v>1</v>
      </c>
      <c r="AQ10">
        <f>IF(OR(S10&lt;0, S10="NA"), 0, 1)</f>
        <v>1</v>
      </c>
      <c r="AR10">
        <f>IFERROR(IF((AF10-AG10)&gt;0,1,0),0)</f>
        <v>1</v>
      </c>
      <c r="AS10">
        <f>IFERROR(IF((S10-Q10)&gt;0,1,0),0)</f>
        <v>1</v>
      </c>
      <c r="AT10">
        <f>IFERROR(IF((AH10-AI10)&lt;0,1,0),0)</f>
        <v>1</v>
      </c>
      <c r="AU10">
        <f>IFERROR(IF((AJ10-AK10)&gt;0,1,0),0)</f>
        <v>1</v>
      </c>
      <c r="AV10">
        <f>IFERROR(IF((AL10-AM10)&gt;0,1,0),0)</f>
        <v>1</v>
      </c>
      <c r="AW10">
        <f>IFERROR(IF((AN10-AO10)&gt;0,1,0),0)</f>
        <v>1</v>
      </c>
      <c r="AX10">
        <f>IFERROR(IF((AC10-AD10)&lt;0,1,0),0)</f>
        <v>1</v>
      </c>
      <c r="AY10">
        <f>SUM(AP10:AX10)</f>
        <v>9</v>
      </c>
    </row>
    <row r="11" spans="1:51" x14ac:dyDescent="0.45">
      <c r="A11" s="1" t="s">
        <v>3141</v>
      </c>
      <c r="B11" s="2">
        <v>3009080</v>
      </c>
      <c r="C11" s="3" t="s">
        <v>5337</v>
      </c>
      <c r="D11" s="5">
        <v>26.01</v>
      </c>
      <c r="E11" s="5">
        <v>147398.41081035</v>
      </c>
      <c r="F11" s="3" t="s">
        <v>4470</v>
      </c>
      <c r="G11" s="3" t="s">
        <v>4471</v>
      </c>
      <c r="H11" s="3" t="s">
        <v>4673</v>
      </c>
      <c r="I11" s="3" t="s">
        <v>4673</v>
      </c>
      <c r="J11" s="3" t="s">
        <v>4544</v>
      </c>
      <c r="K11" s="6">
        <v>59375000</v>
      </c>
      <c r="L11" s="6">
        <v>55166000</v>
      </c>
      <c r="M11" s="6">
        <v>18366000</v>
      </c>
      <c r="N11" s="6">
        <v>9963000</v>
      </c>
      <c r="O11" s="6">
        <v>11494000</v>
      </c>
      <c r="P11" s="6">
        <v>3283000</v>
      </c>
      <c r="Q11" s="6">
        <v>4284000</v>
      </c>
      <c r="R11" s="6">
        <v>-2565000</v>
      </c>
      <c r="S11" s="6">
        <v>11263000</v>
      </c>
      <c r="T11" s="6">
        <v>8005000</v>
      </c>
      <c r="U11" s="6">
        <v>58218000</v>
      </c>
      <c r="V11" s="6">
        <v>57881000</v>
      </c>
      <c r="W11" s="6">
        <v>219476000</v>
      </c>
      <c r="X11" s="6">
        <v>216193000</v>
      </c>
      <c r="Y11" s="6">
        <v>43223000</v>
      </c>
      <c r="Z11" s="6">
        <v>37825000</v>
      </c>
      <c r="AA11" s="6">
        <v>43211000</v>
      </c>
      <c r="AB11" s="6">
        <v>43819000</v>
      </c>
      <c r="AC11" s="6">
        <v>5666000000</v>
      </c>
      <c r="AD11" s="6">
        <v>5667000000</v>
      </c>
      <c r="AF11">
        <f>Q11/W11</f>
        <v>1.9519218502250815E-2</v>
      </c>
      <c r="AG11">
        <f>R11/X11</f>
        <v>-1.1864398939836165E-2</v>
      </c>
      <c r="AH11">
        <f>U11/W11</f>
        <v>0.26525907160691831</v>
      </c>
      <c r="AI11">
        <f>V11/X11</f>
        <v>0.26772837233397934</v>
      </c>
      <c r="AJ11">
        <f>Y11/AA11</f>
        <v>1.0002777070653306</v>
      </c>
      <c r="AK11">
        <f>Z11/AB11</f>
        <v>0.86321002304936212</v>
      </c>
      <c r="AL11">
        <f>O11/K11</f>
        <v>0.19358315789473685</v>
      </c>
      <c r="AM11">
        <f>P11/L11</f>
        <v>5.9511293187833082E-2</v>
      </c>
      <c r="AN11">
        <f>K11/W11</f>
        <v>0.27053071862071482</v>
      </c>
      <c r="AO11">
        <f>L11/X11</f>
        <v>0.25517014889473755</v>
      </c>
      <c r="AP11">
        <f>IF(OR(Q11&lt;0, Q11="NA"), 0, 1)</f>
        <v>1</v>
      </c>
      <c r="AQ11">
        <f>IF(OR(S11&lt;0, S11="NA"), 0, 1)</f>
        <v>1</v>
      </c>
      <c r="AR11">
        <f>IFERROR(IF((AF11-AG11)&gt;0,1,0),0)</f>
        <v>1</v>
      </c>
      <c r="AS11">
        <f>IFERROR(IF((S11-Q11)&gt;0,1,0),0)</f>
        <v>1</v>
      </c>
      <c r="AT11">
        <f>IFERROR(IF((AH11-AI11)&lt;0,1,0),0)</f>
        <v>1</v>
      </c>
      <c r="AU11">
        <f>IFERROR(IF((AJ11-AK11)&gt;0,1,0),0)</f>
        <v>1</v>
      </c>
      <c r="AV11">
        <f>IFERROR(IF((AL11-AM11)&gt;0,1,0),0)</f>
        <v>1</v>
      </c>
      <c r="AW11">
        <f>IFERROR(IF((AN11-AO11)&gt;0,1,0),0)</f>
        <v>1</v>
      </c>
      <c r="AX11">
        <f>IFERROR(IF((AC11-AD11)&lt;0,1,0),0)</f>
        <v>1</v>
      </c>
      <c r="AY11">
        <f>SUM(AP11:AX11)</f>
        <v>9</v>
      </c>
    </row>
    <row r="12" spans="1:51" x14ac:dyDescent="0.45">
      <c r="A12" s="1" t="s">
        <v>3476</v>
      </c>
      <c r="B12" s="2">
        <v>10745099</v>
      </c>
      <c r="C12" s="3" t="s">
        <v>5337</v>
      </c>
      <c r="D12" s="7">
        <v>11.26</v>
      </c>
      <c r="E12" s="5">
        <v>1800.5762182799999</v>
      </c>
      <c r="F12" s="3" t="s">
        <v>4475</v>
      </c>
      <c r="G12" s="3" t="s">
        <v>4476</v>
      </c>
      <c r="H12" s="3" t="s">
        <v>4637</v>
      </c>
      <c r="I12" s="3" t="s">
        <v>4637</v>
      </c>
      <c r="J12" s="3" t="s">
        <v>5245</v>
      </c>
      <c r="K12" s="6">
        <v>1518397</v>
      </c>
      <c r="L12" s="6">
        <v>1516298</v>
      </c>
      <c r="M12" s="6">
        <v>203034</v>
      </c>
      <c r="N12" s="6">
        <v>173355</v>
      </c>
      <c r="O12" s="6">
        <v>134000</v>
      </c>
      <c r="P12" s="6">
        <v>105707</v>
      </c>
      <c r="Q12" s="6">
        <v>74798</v>
      </c>
      <c r="R12" s="6">
        <v>37505</v>
      </c>
      <c r="S12" s="6">
        <v>149206</v>
      </c>
      <c r="T12" s="6">
        <v>175941</v>
      </c>
      <c r="U12" s="6">
        <v>735349</v>
      </c>
      <c r="V12" s="6">
        <v>735593</v>
      </c>
      <c r="W12" s="6">
        <v>1889671</v>
      </c>
      <c r="X12" s="6">
        <v>1889410</v>
      </c>
      <c r="Y12" s="6">
        <v>225807</v>
      </c>
      <c r="Z12" s="6">
        <v>250251</v>
      </c>
      <c r="AA12" s="6">
        <v>216204</v>
      </c>
      <c r="AB12" s="6">
        <v>243141</v>
      </c>
      <c r="AC12" s="6">
        <v>160106000</v>
      </c>
      <c r="AD12" s="6">
        <v>161702000</v>
      </c>
      <c r="AF12">
        <f>Q12/W12</f>
        <v>3.9582551671693111E-2</v>
      </c>
      <c r="AG12">
        <f>R12/X12</f>
        <v>1.9850111939706046E-2</v>
      </c>
      <c r="AH12">
        <f>U12/W12</f>
        <v>0.38914128438230783</v>
      </c>
      <c r="AI12">
        <f>V12/X12</f>
        <v>0.38932418056430312</v>
      </c>
      <c r="AJ12">
        <f>Y12/AA12</f>
        <v>1.0444163845257257</v>
      </c>
      <c r="AK12">
        <f>Z12/AB12</f>
        <v>1.0292422915098647</v>
      </c>
      <c r="AL12">
        <f>O12/K12</f>
        <v>8.8250964668660434E-2</v>
      </c>
      <c r="AM12">
        <f>P12/L12</f>
        <v>6.9713868909673432E-2</v>
      </c>
      <c r="AN12">
        <f>K12/W12</f>
        <v>0.80352452887301551</v>
      </c>
      <c r="AO12">
        <f>L12/X12</f>
        <v>0.80252459762571382</v>
      </c>
      <c r="AP12">
        <f>IF(OR(Q12&lt;0, Q12="NA"), 0, 1)</f>
        <v>1</v>
      </c>
      <c r="AQ12">
        <f>IF(OR(S12&lt;0, S12="NA"), 0, 1)</f>
        <v>1</v>
      </c>
      <c r="AR12">
        <f>IFERROR(IF((AF12-AG12)&gt;0,1,0),0)</f>
        <v>1</v>
      </c>
      <c r="AS12">
        <f>IFERROR(IF((S12-Q12)&gt;0,1,0),0)</f>
        <v>1</v>
      </c>
      <c r="AT12">
        <f>IFERROR(IF((AH12-AI12)&lt;0,1,0),0)</f>
        <v>1</v>
      </c>
      <c r="AU12">
        <f>IFERROR(IF((AJ12-AK12)&gt;0,1,0),0)</f>
        <v>1</v>
      </c>
      <c r="AV12">
        <f>IFERROR(IF((AL12-AM12)&gt;0,1,0),0)</f>
        <v>1</v>
      </c>
      <c r="AW12">
        <f>IFERROR(IF((AN12-AO12)&gt;0,1,0),0)</f>
        <v>1</v>
      </c>
      <c r="AX12">
        <f>IFERROR(IF((AC12-AD12)&lt;0,1,0),0)</f>
        <v>1</v>
      </c>
      <c r="AY12">
        <f>SUM(AP12:AX12)</f>
        <v>9</v>
      </c>
    </row>
    <row r="13" spans="1:51" x14ac:dyDescent="0.45">
      <c r="A13" s="1" t="s">
        <v>3486</v>
      </c>
      <c r="B13" s="2">
        <v>4070675</v>
      </c>
      <c r="C13" s="3" t="s">
        <v>5335</v>
      </c>
      <c r="D13" s="7">
        <v>119.76</v>
      </c>
      <c r="E13" s="5">
        <v>5854.0503561599999</v>
      </c>
      <c r="F13" s="3" t="s">
        <v>4485</v>
      </c>
      <c r="G13" s="3" t="s">
        <v>4517</v>
      </c>
      <c r="H13" s="3" t="s">
        <v>4640</v>
      </c>
      <c r="I13" s="3" t="s">
        <v>4685</v>
      </c>
      <c r="J13" s="3" t="s">
        <v>5115</v>
      </c>
      <c r="K13" s="6">
        <v>7378000</v>
      </c>
      <c r="L13" s="6">
        <v>7297000</v>
      </c>
      <c r="M13" s="6">
        <v>659000</v>
      </c>
      <c r="N13" s="6">
        <v>643000</v>
      </c>
      <c r="O13" s="6">
        <v>524000</v>
      </c>
      <c r="P13" s="6">
        <v>509000</v>
      </c>
      <c r="Q13" s="6">
        <v>303000</v>
      </c>
      <c r="R13" s="6">
        <v>290000</v>
      </c>
      <c r="S13" s="6">
        <v>442000</v>
      </c>
      <c r="T13" s="6">
        <v>400000</v>
      </c>
      <c r="U13" s="6">
        <v>1939000</v>
      </c>
      <c r="V13" s="6">
        <v>1970000</v>
      </c>
      <c r="W13" s="6">
        <v>5275000</v>
      </c>
      <c r="X13" s="6">
        <v>5250000</v>
      </c>
      <c r="Y13" s="6">
        <v>1160000</v>
      </c>
      <c r="Z13" s="6">
        <v>1103000</v>
      </c>
      <c r="AA13" s="6">
        <v>1337000</v>
      </c>
      <c r="AB13" s="6">
        <v>1292000</v>
      </c>
      <c r="AC13" s="6">
        <v>49000000</v>
      </c>
      <c r="AD13" s="6">
        <v>50000000</v>
      </c>
      <c r="AF13">
        <f>Q13/W13</f>
        <v>5.7440758293838864E-2</v>
      </c>
      <c r="AG13">
        <f>R13/X13</f>
        <v>5.5238095238095239E-2</v>
      </c>
      <c r="AH13">
        <f>U13/W13</f>
        <v>0.3675829383886256</v>
      </c>
      <c r="AI13">
        <f>V13/X13</f>
        <v>0.37523809523809526</v>
      </c>
      <c r="AJ13">
        <f>Y13/AA13</f>
        <v>0.86761406133133878</v>
      </c>
      <c r="AK13">
        <f>Z13/AB13</f>
        <v>0.85371517027863775</v>
      </c>
      <c r="AL13">
        <f>O13/K13</f>
        <v>7.1021957169964761E-2</v>
      </c>
      <c r="AM13">
        <f>P13/L13</f>
        <v>6.9754693709743729E-2</v>
      </c>
      <c r="AN13">
        <f>K13/W13</f>
        <v>1.3986729857819906</v>
      </c>
      <c r="AO13">
        <f>L13/X13</f>
        <v>1.389904761904762</v>
      </c>
      <c r="AP13">
        <f>IF(OR(Q13&lt;0, Q13="NA"), 0, 1)</f>
        <v>1</v>
      </c>
      <c r="AQ13">
        <f>IF(OR(S13&lt;0, S13="NA"), 0, 1)</f>
        <v>1</v>
      </c>
      <c r="AR13">
        <f>IFERROR(IF((AF13-AG13)&gt;0,1,0),0)</f>
        <v>1</v>
      </c>
      <c r="AS13">
        <f>IFERROR(IF((S13-Q13)&gt;0,1,0),0)</f>
        <v>1</v>
      </c>
      <c r="AT13">
        <f>IFERROR(IF((AH13-AI13)&lt;0,1,0),0)</f>
        <v>1</v>
      </c>
      <c r="AU13">
        <f>IFERROR(IF((AJ13-AK13)&gt;0,1,0),0)</f>
        <v>1</v>
      </c>
      <c r="AV13">
        <f>IFERROR(IF((AL13-AM13)&gt;0,1,0),0)</f>
        <v>1</v>
      </c>
      <c r="AW13">
        <f>IFERROR(IF((AN13-AO13)&gt;0,1,0),0)</f>
        <v>1</v>
      </c>
      <c r="AX13">
        <f>IFERROR(IF((AC13-AD13)&lt;0,1,0),0)</f>
        <v>1</v>
      </c>
      <c r="AY13">
        <f>SUM(AP13:AX13)</f>
        <v>9</v>
      </c>
    </row>
    <row r="14" spans="1:51" x14ac:dyDescent="0.45">
      <c r="A14" s="1" t="s">
        <v>3754</v>
      </c>
      <c r="B14" s="2">
        <v>4345748</v>
      </c>
      <c r="C14" s="3" t="s">
        <v>5337</v>
      </c>
      <c r="D14" s="7">
        <v>10.46</v>
      </c>
      <c r="E14" s="5">
        <v>1882.39554318</v>
      </c>
      <c r="F14" s="3" t="s">
        <v>4654</v>
      </c>
      <c r="G14" s="3" t="s">
        <v>4654</v>
      </c>
      <c r="H14" s="3" t="s">
        <v>4655</v>
      </c>
      <c r="I14" s="3" t="s">
        <v>4717</v>
      </c>
      <c r="J14" s="3" t="s">
        <v>4718</v>
      </c>
      <c r="K14" s="6">
        <v>1871460</v>
      </c>
      <c r="L14" s="6">
        <v>1744933</v>
      </c>
      <c r="M14" s="6">
        <v>1157753</v>
      </c>
      <c r="N14" s="6">
        <v>1007941</v>
      </c>
      <c r="O14" s="6">
        <v>115916</v>
      </c>
      <c r="P14" s="6">
        <v>85156</v>
      </c>
      <c r="Q14" s="6">
        <v>74013</v>
      </c>
      <c r="R14" s="6">
        <v>-16263</v>
      </c>
      <c r="S14" s="6">
        <v>789514</v>
      </c>
      <c r="T14" s="6">
        <v>627776</v>
      </c>
      <c r="U14" s="6">
        <v>1337745</v>
      </c>
      <c r="V14" s="6">
        <v>1435899</v>
      </c>
      <c r="W14" s="6">
        <v>6399076</v>
      </c>
      <c r="X14" s="6">
        <v>6361855</v>
      </c>
      <c r="Y14" s="6">
        <v>655556</v>
      </c>
      <c r="Z14" s="6">
        <v>565783</v>
      </c>
      <c r="AA14" s="6">
        <v>677887</v>
      </c>
      <c r="AB14" s="6">
        <v>711639</v>
      </c>
      <c r="AC14" s="6">
        <v>179961333</v>
      </c>
      <c r="AD14" s="6">
        <v>180134807</v>
      </c>
      <c r="AF14">
        <f>Q14/W14</f>
        <v>1.1566201120286741E-2</v>
      </c>
      <c r="AG14">
        <f>R14/X14</f>
        <v>-2.5563298754844302E-3</v>
      </c>
      <c r="AH14">
        <f>U14/W14</f>
        <v>0.20905283825352286</v>
      </c>
      <c r="AI14">
        <f>V14/X14</f>
        <v>0.2257044525535398</v>
      </c>
      <c r="AJ14">
        <f>Y14/AA14</f>
        <v>0.96705793148415586</v>
      </c>
      <c r="AK14">
        <f>Z14/AB14</f>
        <v>0.79504214917956995</v>
      </c>
      <c r="AL14">
        <f>O14/K14</f>
        <v>6.1938807134536672E-2</v>
      </c>
      <c r="AM14">
        <f>P14/L14</f>
        <v>4.8801873768219178E-2</v>
      </c>
      <c r="AN14">
        <f>K14/W14</f>
        <v>0.29245784860189189</v>
      </c>
      <c r="AO14">
        <f>L14/X14</f>
        <v>0.27428053610149872</v>
      </c>
      <c r="AP14">
        <f>IF(OR(Q14&lt;0, Q14="NA"), 0, 1)</f>
        <v>1</v>
      </c>
      <c r="AQ14">
        <f>IF(OR(S14&lt;0, S14="NA"), 0, 1)</f>
        <v>1</v>
      </c>
      <c r="AR14">
        <f>IFERROR(IF((AF14-AG14)&gt;0,1,0),0)</f>
        <v>1</v>
      </c>
      <c r="AS14">
        <f>IFERROR(IF((S14-Q14)&gt;0,1,0),0)</f>
        <v>1</v>
      </c>
      <c r="AT14">
        <f>IFERROR(IF((AH14-AI14)&lt;0,1,0),0)</f>
        <v>1</v>
      </c>
      <c r="AU14">
        <f>IFERROR(IF((AJ14-AK14)&gt;0,1,0),0)</f>
        <v>1</v>
      </c>
      <c r="AV14">
        <f>IFERROR(IF((AL14-AM14)&gt;0,1,0),0)</f>
        <v>1</v>
      </c>
      <c r="AW14">
        <f>IFERROR(IF((AN14-AO14)&gt;0,1,0),0)</f>
        <v>1</v>
      </c>
      <c r="AX14">
        <f>IFERROR(IF((AC14-AD14)&lt;0,1,0),0)</f>
        <v>1</v>
      </c>
      <c r="AY14">
        <f>SUM(AP14:AX14)</f>
        <v>9</v>
      </c>
    </row>
    <row r="15" spans="1:51" x14ac:dyDescent="0.45">
      <c r="A15" s="1" t="s">
        <v>3781</v>
      </c>
      <c r="B15" s="2">
        <v>4121647</v>
      </c>
      <c r="C15" s="3" t="s">
        <v>5337</v>
      </c>
      <c r="D15" s="5">
        <v>17.79</v>
      </c>
      <c r="E15" s="5">
        <v>2866.3558969199999</v>
      </c>
      <c r="F15" s="3" t="s">
        <v>4665</v>
      </c>
      <c r="G15" s="3" t="s">
        <v>4666</v>
      </c>
      <c r="H15" s="3" t="s">
        <v>4679</v>
      </c>
      <c r="I15" s="3" t="s">
        <v>4680</v>
      </c>
      <c r="J15" s="3" t="s">
        <v>5274</v>
      </c>
      <c r="K15" s="6">
        <v>2957296</v>
      </c>
      <c r="L15" s="6">
        <v>2863712</v>
      </c>
      <c r="M15" s="6">
        <v>777000</v>
      </c>
      <c r="N15" s="6">
        <v>677326</v>
      </c>
      <c r="O15" s="6">
        <v>663242</v>
      </c>
      <c r="P15" s="6">
        <v>564198</v>
      </c>
      <c r="Q15" s="6">
        <v>494475</v>
      </c>
      <c r="R15" s="6">
        <v>443541</v>
      </c>
      <c r="S15" s="6">
        <v>613626</v>
      </c>
      <c r="T15" s="6">
        <v>504923</v>
      </c>
      <c r="U15" s="6">
        <v>3075504</v>
      </c>
      <c r="V15" s="6">
        <v>3074592</v>
      </c>
      <c r="W15" s="6">
        <v>7198602</v>
      </c>
      <c r="X15" s="6">
        <v>7089331</v>
      </c>
      <c r="Y15" s="6">
        <v>1215740</v>
      </c>
      <c r="Z15" s="6">
        <v>1099013</v>
      </c>
      <c r="AA15" s="6">
        <v>466710</v>
      </c>
      <c r="AB15" s="6">
        <v>425777</v>
      </c>
      <c r="AC15" s="6">
        <v>162477713</v>
      </c>
      <c r="AD15" s="6">
        <v>166880211</v>
      </c>
      <c r="AF15">
        <f>Q15/W15</f>
        <v>6.8690420723357112E-2</v>
      </c>
      <c r="AG15">
        <f>R15/X15</f>
        <v>6.2564577673125996E-2</v>
      </c>
      <c r="AH15">
        <f>U15/W15</f>
        <v>0.42723628837932698</v>
      </c>
      <c r="AI15">
        <f>V15/X15</f>
        <v>0.43369282658688102</v>
      </c>
      <c r="AJ15">
        <f>Y15/AA15</f>
        <v>2.6049152578689121</v>
      </c>
      <c r="AK15">
        <f>Z15/AB15</f>
        <v>2.5811939113667481</v>
      </c>
      <c r="AL15">
        <f>O15/K15</f>
        <v>0.22427311976886993</v>
      </c>
      <c r="AM15">
        <f>P15/L15</f>
        <v>0.19701632007687925</v>
      </c>
      <c r="AN15">
        <f>K15/W15</f>
        <v>0.41081532219728217</v>
      </c>
      <c r="AO15">
        <f>L15/X15</f>
        <v>0.4039467193730974</v>
      </c>
      <c r="AP15">
        <f>IF(OR(Q15&lt;0, Q15="NA"), 0, 1)</f>
        <v>1</v>
      </c>
      <c r="AQ15">
        <f>IF(OR(S15&lt;0, S15="NA"), 0, 1)</f>
        <v>1</v>
      </c>
      <c r="AR15">
        <f>IFERROR(IF((AF15-AG15)&gt;0,1,0),0)</f>
        <v>1</v>
      </c>
      <c r="AS15">
        <f>IFERROR(IF((S15-Q15)&gt;0,1,0),0)</f>
        <v>1</v>
      </c>
      <c r="AT15">
        <f>IFERROR(IF((AH15-AI15)&lt;0,1,0),0)</f>
        <v>1</v>
      </c>
      <c r="AU15">
        <f>IFERROR(IF((AJ15-AK15)&gt;0,1,0),0)</f>
        <v>1</v>
      </c>
      <c r="AV15">
        <f>IFERROR(IF((AL15-AM15)&gt;0,1,0),0)</f>
        <v>1</v>
      </c>
      <c r="AW15">
        <f>IFERROR(IF((AN15-AO15)&gt;0,1,0),0)</f>
        <v>1</v>
      </c>
      <c r="AX15">
        <f>IFERROR(IF((AC15-AD15)&lt;0,1,0),0)</f>
        <v>1</v>
      </c>
      <c r="AY15">
        <f>SUM(AP15:AX15)</f>
        <v>9</v>
      </c>
    </row>
    <row r="16" spans="1:51" x14ac:dyDescent="0.45">
      <c r="A16" s="1" t="s">
        <v>4303</v>
      </c>
      <c r="B16" s="2">
        <v>4992863</v>
      </c>
      <c r="C16" s="3" t="s">
        <v>5337</v>
      </c>
      <c r="D16" s="7">
        <v>211.07</v>
      </c>
      <c r="E16" s="5">
        <v>7035.6712398500003</v>
      </c>
      <c r="F16" s="3" t="s">
        <v>4485</v>
      </c>
      <c r="G16" s="3" t="s">
        <v>4486</v>
      </c>
      <c r="H16" s="3" t="s">
        <v>4598</v>
      </c>
      <c r="I16" s="3" t="s">
        <v>4615</v>
      </c>
      <c r="J16" s="3" t="s">
        <v>5042</v>
      </c>
      <c r="K16" s="6">
        <v>2259300</v>
      </c>
      <c r="L16" s="6">
        <v>2220000</v>
      </c>
      <c r="M16" s="6">
        <v>447700</v>
      </c>
      <c r="N16" s="6">
        <v>429400</v>
      </c>
      <c r="O16" s="6">
        <v>394400</v>
      </c>
      <c r="P16" s="6">
        <v>379700</v>
      </c>
      <c r="Q16" s="6">
        <v>279300</v>
      </c>
      <c r="R16" s="6">
        <v>276000</v>
      </c>
      <c r="S16" s="6">
        <v>331500</v>
      </c>
      <c r="T16" s="6">
        <v>341200</v>
      </c>
      <c r="U16" s="6">
        <v>212700</v>
      </c>
      <c r="V16" s="6">
        <v>259200</v>
      </c>
      <c r="W16" s="6">
        <v>2399100</v>
      </c>
      <c r="X16" s="6">
        <v>2383300</v>
      </c>
      <c r="Y16" s="6">
        <v>1065600</v>
      </c>
      <c r="Z16" s="6">
        <v>1061000</v>
      </c>
      <c r="AA16" s="6">
        <v>417500</v>
      </c>
      <c r="AB16" s="6">
        <v>424600</v>
      </c>
      <c r="AC16" s="6">
        <v>33338831</v>
      </c>
      <c r="AD16" s="6">
        <v>33357380</v>
      </c>
      <c r="AF16">
        <f>Q16/W16</f>
        <v>0.11641865699637365</v>
      </c>
      <c r="AG16">
        <f>R16/X16</f>
        <v>0.11580581546595058</v>
      </c>
      <c r="AH16">
        <f>U16/W16</f>
        <v>8.8658246842565958E-2</v>
      </c>
      <c r="AI16">
        <f>V16/X16</f>
        <v>0.10875676582889271</v>
      </c>
      <c r="AJ16">
        <f>Y16/AA16</f>
        <v>2.5523353293413176</v>
      </c>
      <c r="AK16">
        <f>Z16/AB16</f>
        <v>2.4988224211022136</v>
      </c>
      <c r="AL16">
        <f>O16/K16</f>
        <v>0.17456734386756961</v>
      </c>
      <c r="AM16">
        <f>P16/L16</f>
        <v>0.17103603603603604</v>
      </c>
      <c r="AN16">
        <f>K16/W16</f>
        <v>0.94172814805552085</v>
      </c>
      <c r="AO16">
        <f>L16/X16</f>
        <v>0.93148155918264586</v>
      </c>
      <c r="AP16">
        <f>IF(OR(Q16&lt;0, Q16="NA"), 0, 1)</f>
        <v>1</v>
      </c>
      <c r="AQ16">
        <f>IF(OR(S16&lt;0, S16="NA"), 0, 1)</f>
        <v>1</v>
      </c>
      <c r="AR16">
        <f>IFERROR(IF((AF16-AG16)&gt;0,1,0),0)</f>
        <v>1</v>
      </c>
      <c r="AS16">
        <f>IFERROR(IF((S16-Q16)&gt;0,1,0),0)</f>
        <v>1</v>
      </c>
      <c r="AT16">
        <f>IFERROR(IF((AH16-AI16)&lt;0,1,0),0)</f>
        <v>1</v>
      </c>
      <c r="AU16">
        <f>IFERROR(IF((AJ16-AK16)&gt;0,1,0),0)</f>
        <v>1</v>
      </c>
      <c r="AV16">
        <f>IFERROR(IF((AL16-AM16)&gt;0,1,0),0)</f>
        <v>1</v>
      </c>
      <c r="AW16">
        <f>IFERROR(IF((AN16-AO16)&gt;0,1,0),0)</f>
        <v>1</v>
      </c>
      <c r="AX16">
        <f>IFERROR(IF((AC16-AD16)&lt;0,1,0),0)</f>
        <v>1</v>
      </c>
      <c r="AY16">
        <f>SUM(AP16:AX16)</f>
        <v>9</v>
      </c>
    </row>
    <row r="17" spans="1:51" x14ac:dyDescent="0.45">
      <c r="A17" s="1" t="s">
        <v>4308</v>
      </c>
      <c r="B17" s="2">
        <v>4091447</v>
      </c>
      <c r="C17" s="3" t="s">
        <v>5335</v>
      </c>
      <c r="D17" s="5">
        <v>71</v>
      </c>
      <c r="E17" s="5">
        <v>5158.2917159999997</v>
      </c>
      <c r="F17" s="3" t="s">
        <v>4654</v>
      </c>
      <c r="G17" s="3" t="s">
        <v>4654</v>
      </c>
      <c r="H17" s="3" t="s">
        <v>4747</v>
      </c>
      <c r="I17" s="3" t="s">
        <v>4748</v>
      </c>
      <c r="J17" s="3" t="s">
        <v>5096</v>
      </c>
      <c r="K17" s="6">
        <v>5534000</v>
      </c>
      <c r="L17" s="6">
        <v>5438000</v>
      </c>
      <c r="M17" s="6">
        <v>1299000</v>
      </c>
      <c r="N17" s="6">
        <v>1268000</v>
      </c>
      <c r="O17" s="6">
        <v>956000</v>
      </c>
      <c r="P17" s="6">
        <v>931000</v>
      </c>
      <c r="Q17" s="6">
        <v>573000</v>
      </c>
      <c r="R17" s="6">
        <v>538000</v>
      </c>
      <c r="S17" s="6">
        <v>918000</v>
      </c>
      <c r="T17" s="6">
        <v>828000</v>
      </c>
      <c r="U17" s="6">
        <v>1588000</v>
      </c>
      <c r="V17" s="6">
        <v>1588000</v>
      </c>
      <c r="W17" s="6">
        <v>5188000</v>
      </c>
      <c r="X17" s="6">
        <v>5111000</v>
      </c>
      <c r="Y17" s="6">
        <v>3400000</v>
      </c>
      <c r="Z17" s="6">
        <v>3362000</v>
      </c>
      <c r="AA17" s="6">
        <v>1667000</v>
      </c>
      <c r="AB17" s="6">
        <v>1691000</v>
      </c>
      <c r="AC17" s="6">
        <v>72700000</v>
      </c>
      <c r="AD17" s="6">
        <v>73200000</v>
      </c>
      <c r="AF17">
        <f>Q17/W17</f>
        <v>0.11044718581341557</v>
      </c>
      <c r="AG17">
        <f>R17/X17</f>
        <v>0.10526315789473684</v>
      </c>
      <c r="AH17">
        <f>U17/W17</f>
        <v>0.30609097918272937</v>
      </c>
      <c r="AI17">
        <f>V17/X17</f>
        <v>0.31070240657405596</v>
      </c>
      <c r="AJ17">
        <f>Y17/AA17</f>
        <v>2.0395920815836832</v>
      </c>
      <c r="AK17">
        <f>Z17/AB17</f>
        <v>1.9881726788882319</v>
      </c>
      <c r="AL17">
        <f>O17/K17</f>
        <v>0.17275027105168053</v>
      </c>
      <c r="AM17">
        <f>P17/L17</f>
        <v>0.17120264803236485</v>
      </c>
      <c r="AN17">
        <f>K17/W17</f>
        <v>1.0666923670007711</v>
      </c>
      <c r="AO17">
        <f>L17/X17</f>
        <v>1.0639796517315594</v>
      </c>
      <c r="AP17">
        <f>IF(OR(Q17&lt;0, Q17="NA"), 0, 1)</f>
        <v>1</v>
      </c>
      <c r="AQ17">
        <f>IF(OR(S17&lt;0, S17="NA"), 0, 1)</f>
        <v>1</v>
      </c>
      <c r="AR17">
        <f>IFERROR(IF((AF17-AG17)&gt;0,1,0),0)</f>
        <v>1</v>
      </c>
      <c r="AS17">
        <f>IFERROR(IF((S17-Q17)&gt;0,1,0),0)</f>
        <v>1</v>
      </c>
      <c r="AT17">
        <f>IFERROR(IF((AH17-AI17)&lt;0,1,0),0)</f>
        <v>1</v>
      </c>
      <c r="AU17">
        <f>IFERROR(IF((AJ17-AK17)&gt;0,1,0),0)</f>
        <v>1</v>
      </c>
      <c r="AV17">
        <f>IFERROR(IF((AL17-AM17)&gt;0,1,0),0)</f>
        <v>1</v>
      </c>
      <c r="AW17">
        <f>IFERROR(IF((AN17-AO17)&gt;0,1,0),0)</f>
        <v>1</v>
      </c>
      <c r="AX17">
        <f>IFERROR(IF((AC17-AD17)&lt;0,1,0),0)</f>
        <v>1</v>
      </c>
      <c r="AY17">
        <f>SUM(AP17:AX17)</f>
        <v>9</v>
      </c>
    </row>
    <row r="18" spans="1:51" x14ac:dyDescent="0.45">
      <c r="A18" s="1" t="s">
        <v>4396</v>
      </c>
      <c r="B18" s="2">
        <v>4334777</v>
      </c>
      <c r="C18" s="3" t="s">
        <v>5335</v>
      </c>
      <c r="D18" s="5">
        <v>253.48</v>
      </c>
      <c r="E18" s="5">
        <v>67425.679999999993</v>
      </c>
      <c r="F18" s="3" t="s">
        <v>4500</v>
      </c>
      <c r="G18" s="3" t="s">
        <v>4501</v>
      </c>
      <c r="H18" s="3" t="s">
        <v>4502</v>
      </c>
      <c r="I18" s="3" t="s">
        <v>4538</v>
      </c>
      <c r="J18" s="3" t="s">
        <v>4504</v>
      </c>
      <c r="K18" s="6">
        <v>8157000</v>
      </c>
      <c r="L18" s="6">
        <v>7863000</v>
      </c>
      <c r="M18" s="6">
        <v>726000</v>
      </c>
      <c r="N18" s="6">
        <v>636000</v>
      </c>
      <c r="O18" s="6">
        <v>419000</v>
      </c>
      <c r="P18" s="6">
        <v>342000</v>
      </c>
      <c r="Q18" s="6">
        <v>1620000</v>
      </c>
      <c r="R18" s="6">
        <v>1541000</v>
      </c>
      <c r="S18" s="6">
        <v>2345000</v>
      </c>
      <c r="T18" s="6">
        <v>2389000</v>
      </c>
      <c r="U18" s="6">
        <v>2983000</v>
      </c>
      <c r="V18" s="6">
        <v>2982000</v>
      </c>
      <c r="W18" s="6">
        <v>16424000</v>
      </c>
      <c r="X18" s="6">
        <v>16234000</v>
      </c>
      <c r="Y18" s="6">
        <v>9078000</v>
      </c>
      <c r="Z18" s="6">
        <v>9200000</v>
      </c>
      <c r="AA18" s="6">
        <v>4422000</v>
      </c>
      <c r="AB18" s="6">
        <v>4513000</v>
      </c>
      <c r="AC18" s="6">
        <v>265000000</v>
      </c>
      <c r="AD18" s="6">
        <v>266000000</v>
      </c>
      <c r="AF18">
        <f>Q18/W18</f>
        <v>9.8636142230881643E-2</v>
      </c>
      <c r="AG18">
        <f>R18/X18</f>
        <v>9.4924233091043489E-2</v>
      </c>
      <c r="AH18">
        <f>U18/W18</f>
        <v>0.18162445202143204</v>
      </c>
      <c r="AI18">
        <f>V18/X18</f>
        <v>0.18368855488480965</v>
      </c>
      <c r="AJ18">
        <f>Y18/AA18</f>
        <v>2.0529172320217097</v>
      </c>
      <c r="AK18">
        <f>Z18/AB18</f>
        <v>2.0385552847329937</v>
      </c>
      <c r="AL18">
        <f>O18/K18</f>
        <v>5.1366924114257695E-2</v>
      </c>
      <c r="AM18">
        <f>P18/L18</f>
        <v>4.3494849294162537E-2</v>
      </c>
      <c r="AN18">
        <f>K18/W18</f>
        <v>0.49665124208475403</v>
      </c>
      <c r="AO18">
        <f>L18/X18</f>
        <v>0.48435382530491561</v>
      </c>
      <c r="AP18">
        <f>IF(OR(Q18&lt;0, Q18="NA"), 0, 1)</f>
        <v>1</v>
      </c>
      <c r="AQ18">
        <f>IF(OR(S18&lt;0, S18="NA"), 0, 1)</f>
        <v>1</v>
      </c>
      <c r="AR18">
        <f>IFERROR(IF((AF18-AG18)&gt;0,1,0),0)</f>
        <v>1</v>
      </c>
      <c r="AS18">
        <f>IFERROR(IF((S18-Q18)&gt;0,1,0),0)</f>
        <v>1</v>
      </c>
      <c r="AT18">
        <f>IFERROR(IF((AH18-AI18)&lt;0,1,0),0)</f>
        <v>1</v>
      </c>
      <c r="AU18">
        <f>IFERROR(IF((AJ18-AK18)&gt;0,1,0),0)</f>
        <v>1</v>
      </c>
      <c r="AV18">
        <f>IFERROR(IF((AL18-AM18)&gt;0,1,0),0)</f>
        <v>1</v>
      </c>
      <c r="AW18">
        <f>IFERROR(IF((AN18-AO18)&gt;0,1,0),0)</f>
        <v>1</v>
      </c>
      <c r="AX18">
        <f>IFERROR(IF((AC18-AD18)&lt;0,1,0),0)</f>
        <v>1</v>
      </c>
      <c r="AY18">
        <f>SUM(AP18:AX18)</f>
        <v>9</v>
      </c>
    </row>
    <row r="19" spans="1:51" x14ac:dyDescent="0.45">
      <c r="A19" s="1" t="s">
        <v>4433</v>
      </c>
      <c r="B19" s="2">
        <v>4376897</v>
      </c>
      <c r="C19" s="3" t="s">
        <v>5335</v>
      </c>
      <c r="D19" s="5">
        <v>420.57</v>
      </c>
      <c r="E19" s="5">
        <v>21693.012375959999</v>
      </c>
      <c r="F19" s="3" t="s">
        <v>4500</v>
      </c>
      <c r="G19" s="3" t="s">
        <v>4574</v>
      </c>
      <c r="H19" s="3" t="s">
        <v>4580</v>
      </c>
      <c r="I19" s="3" t="s">
        <v>4581</v>
      </c>
      <c r="J19" s="3" t="s">
        <v>4758</v>
      </c>
      <c r="K19" s="6">
        <v>4656000</v>
      </c>
      <c r="L19" s="6">
        <v>4357000</v>
      </c>
      <c r="M19" s="6">
        <v>803000</v>
      </c>
      <c r="N19" s="6">
        <v>654000</v>
      </c>
      <c r="O19" s="6">
        <v>629000</v>
      </c>
      <c r="P19" s="6">
        <v>481000</v>
      </c>
      <c r="Q19" s="6">
        <v>382000</v>
      </c>
      <c r="R19" s="6">
        <v>230000</v>
      </c>
      <c r="S19" s="6">
        <v>848000</v>
      </c>
      <c r="T19" s="6">
        <v>519000</v>
      </c>
      <c r="U19" s="6">
        <v>2080000</v>
      </c>
      <c r="V19" s="6">
        <v>2080000</v>
      </c>
      <c r="W19" s="6">
        <v>7690000</v>
      </c>
      <c r="X19" s="6">
        <v>7490000</v>
      </c>
      <c r="Y19" s="6">
        <v>2133000</v>
      </c>
      <c r="Z19" s="6">
        <v>1953000</v>
      </c>
      <c r="AA19" s="6">
        <v>1562000</v>
      </c>
      <c r="AB19" s="6">
        <v>1522000</v>
      </c>
      <c r="AC19" s="6">
        <v>51542056</v>
      </c>
      <c r="AD19" s="6">
        <v>51569991</v>
      </c>
      <c r="AF19">
        <f>Q19/W19</f>
        <v>4.9674902470741224E-2</v>
      </c>
      <c r="AG19">
        <f>R19/X19</f>
        <v>3.0707610146862484E-2</v>
      </c>
      <c r="AH19">
        <f>U19/W19</f>
        <v>0.270481144343303</v>
      </c>
      <c r="AI19">
        <f>V19/X19</f>
        <v>0.27770360480640854</v>
      </c>
      <c r="AJ19">
        <f>Y19/AA19</f>
        <v>1.3655569782330346</v>
      </c>
      <c r="AK19">
        <f>Z19/AB19</f>
        <v>1.283180026281209</v>
      </c>
      <c r="AL19">
        <f>O19/K19</f>
        <v>0.13509450171821305</v>
      </c>
      <c r="AM19">
        <f>P19/L19</f>
        <v>0.11039706219876061</v>
      </c>
      <c r="AN19">
        <f>K19/W19</f>
        <v>0.60546163849154744</v>
      </c>
      <c r="AO19">
        <f>L19/X19</f>
        <v>0.58170894526034711</v>
      </c>
      <c r="AP19">
        <f>IF(OR(Q19&lt;0, Q19="NA"), 0, 1)</f>
        <v>1</v>
      </c>
      <c r="AQ19">
        <f>IF(OR(S19&lt;0, S19="NA"), 0, 1)</f>
        <v>1</v>
      </c>
      <c r="AR19">
        <f>IFERROR(IF((AF19-AG19)&gt;0,1,0),0)</f>
        <v>1</v>
      </c>
      <c r="AS19">
        <f>IFERROR(IF((S19-Q19)&gt;0,1,0),0)</f>
        <v>1</v>
      </c>
      <c r="AT19">
        <f>IFERROR(IF((AH19-AI19)&lt;0,1,0),0)</f>
        <v>1</v>
      </c>
      <c r="AU19">
        <f>IFERROR(IF((AJ19-AK19)&gt;0,1,0),0)</f>
        <v>1</v>
      </c>
      <c r="AV19">
        <f>IFERROR(IF((AL19-AM19)&gt;0,1,0),0)</f>
        <v>1</v>
      </c>
      <c r="AW19">
        <f>IFERROR(IF((AN19-AO19)&gt;0,1,0),0)</f>
        <v>1</v>
      </c>
      <c r="AX19">
        <f>IFERROR(IF((AC19-AD19)&lt;0,1,0),0)</f>
        <v>1</v>
      </c>
      <c r="AY19">
        <f>SUM(AP19:AX19)</f>
        <v>9</v>
      </c>
    </row>
    <row r="20" spans="1:51" x14ac:dyDescent="0.45">
      <c r="A20" s="1" t="s">
        <v>4445</v>
      </c>
      <c r="B20" s="2">
        <v>4810470</v>
      </c>
      <c r="C20" s="3" t="s">
        <v>5337</v>
      </c>
      <c r="D20" s="5">
        <v>166.63</v>
      </c>
      <c r="E20" s="5">
        <v>75177.625782930001</v>
      </c>
      <c r="F20" s="3" t="s">
        <v>4470</v>
      </c>
      <c r="G20" s="3" t="s">
        <v>4471</v>
      </c>
      <c r="H20" s="3" t="s">
        <v>4673</v>
      </c>
      <c r="I20" s="3" t="s">
        <v>4673</v>
      </c>
      <c r="J20" s="3" t="s">
        <v>4544</v>
      </c>
      <c r="K20" s="6">
        <v>9152000</v>
      </c>
      <c r="L20" s="6">
        <v>8915000</v>
      </c>
      <c r="M20" s="6">
        <v>3764000</v>
      </c>
      <c r="N20" s="6">
        <v>3645000</v>
      </c>
      <c r="O20" s="6">
        <v>3339000</v>
      </c>
      <c r="P20" s="6">
        <v>3217000</v>
      </c>
      <c r="Q20" s="6">
        <v>2438000</v>
      </c>
      <c r="R20" s="6">
        <v>2342000</v>
      </c>
      <c r="S20" s="6">
        <v>2945000</v>
      </c>
      <c r="T20" s="6">
        <v>2718000</v>
      </c>
      <c r="U20" s="6">
        <v>6594000</v>
      </c>
      <c r="V20" s="6">
        <v>6593000</v>
      </c>
      <c r="W20" s="6">
        <v>14357000</v>
      </c>
      <c r="X20" s="6">
        <v>14165000</v>
      </c>
      <c r="Y20" s="6">
        <v>6282000</v>
      </c>
      <c r="Z20" s="6">
        <v>6202000</v>
      </c>
      <c r="AA20" s="6">
        <v>1702000</v>
      </c>
      <c r="AB20" s="6">
        <v>1797000</v>
      </c>
      <c r="AC20" s="6">
        <v>451549789</v>
      </c>
      <c r="AD20" s="6">
        <v>453812361</v>
      </c>
      <c r="AF20">
        <f>Q20/W20</f>
        <v>0.16981263495159155</v>
      </c>
      <c r="AG20">
        <f>R20/X20</f>
        <v>0.16533709848217437</v>
      </c>
      <c r="AH20">
        <f>U20/W20</f>
        <v>0.45928815212091662</v>
      </c>
      <c r="AI20">
        <f>V20/X20</f>
        <v>0.46544299329332861</v>
      </c>
      <c r="AJ20">
        <f>Y20/AA20</f>
        <v>3.6909518213866042</v>
      </c>
      <c r="AK20">
        <f>Z20/AB20</f>
        <v>3.4513077351140788</v>
      </c>
      <c r="AL20">
        <f>O20/K20</f>
        <v>0.36483828671328672</v>
      </c>
      <c r="AM20">
        <f>P20/L20</f>
        <v>0.36085249579360629</v>
      </c>
      <c r="AN20">
        <f>K20/W20</f>
        <v>0.63745907919481781</v>
      </c>
      <c r="AO20">
        <f>L20/X20</f>
        <v>0.62936816096011294</v>
      </c>
      <c r="AP20">
        <f>IF(OR(Q20&lt;0, Q20="NA"), 0, 1)</f>
        <v>1</v>
      </c>
      <c r="AQ20">
        <f>IF(OR(S20&lt;0, S20="NA"), 0, 1)</f>
        <v>1</v>
      </c>
      <c r="AR20">
        <f>IFERROR(IF((AF20-AG20)&gt;0,1,0),0)</f>
        <v>1</v>
      </c>
      <c r="AS20">
        <f>IFERROR(IF((S20-Q20)&gt;0,1,0),0)</f>
        <v>1</v>
      </c>
      <c r="AT20">
        <f>IFERROR(IF((AH20-AI20)&lt;0,1,0),0)</f>
        <v>1</v>
      </c>
      <c r="AU20">
        <f>IFERROR(IF((AJ20-AK20)&gt;0,1,0),0)</f>
        <v>1</v>
      </c>
      <c r="AV20">
        <f>IFERROR(IF((AL20-AM20)&gt;0,1,0),0)</f>
        <v>1</v>
      </c>
      <c r="AW20">
        <f>IFERROR(IF((AN20-AO20)&gt;0,1,0),0)</f>
        <v>1</v>
      </c>
      <c r="AX20">
        <f>IFERROR(IF((AC20-AD20)&lt;0,1,0),0)</f>
        <v>1</v>
      </c>
      <c r="AY20">
        <f>SUM(AP20:AX20)</f>
        <v>9</v>
      </c>
    </row>
    <row r="21" spans="1:51" x14ac:dyDescent="0.45">
      <c r="A21" s="1" t="s">
        <v>58</v>
      </c>
      <c r="B21" s="2">
        <v>4812756</v>
      </c>
      <c r="C21" s="3" t="s">
        <v>5338</v>
      </c>
      <c r="D21" s="5">
        <v>16.47</v>
      </c>
      <c r="E21" s="5">
        <v>3893.3474669100001</v>
      </c>
      <c r="F21" s="3" t="s">
        <v>4470</v>
      </c>
      <c r="G21" s="3" t="s">
        <v>4471</v>
      </c>
      <c r="H21" s="3" t="s">
        <v>4489</v>
      </c>
      <c r="I21" s="3" t="s">
        <v>4489</v>
      </c>
      <c r="J21" s="3" t="s">
        <v>4495</v>
      </c>
      <c r="K21" s="6">
        <v>382809</v>
      </c>
      <c r="L21" s="6">
        <v>330244</v>
      </c>
      <c r="M21" s="6">
        <v>125894</v>
      </c>
      <c r="N21" s="6">
        <v>95093</v>
      </c>
      <c r="O21" s="6">
        <v>117693</v>
      </c>
      <c r="P21" s="6">
        <v>86740</v>
      </c>
      <c r="Q21" s="6">
        <v>68132</v>
      </c>
      <c r="R21" s="6">
        <v>34789</v>
      </c>
      <c r="S21" s="6">
        <v>86053</v>
      </c>
      <c r="T21" s="6">
        <v>73010</v>
      </c>
      <c r="U21" s="6">
        <v>101326</v>
      </c>
      <c r="V21" s="6">
        <v>131074</v>
      </c>
      <c r="W21" s="6">
        <v>390618</v>
      </c>
      <c r="X21" s="6">
        <v>376399</v>
      </c>
      <c r="Y21" s="6">
        <v>318193</v>
      </c>
      <c r="Z21" s="6">
        <v>303691</v>
      </c>
      <c r="AA21" s="6">
        <v>44891</v>
      </c>
      <c r="AB21" s="6">
        <v>44177</v>
      </c>
      <c r="AC21" s="6">
        <v>236378607</v>
      </c>
      <c r="AD21" s="6">
        <v>233026736</v>
      </c>
      <c r="AF21">
        <f>Q21/W21</f>
        <v>0.17442104562513761</v>
      </c>
      <c r="AG21">
        <f>R21/X21</f>
        <v>9.2425856604294906E-2</v>
      </c>
      <c r="AH21">
        <f>U21/W21</f>
        <v>0.25939920843381514</v>
      </c>
      <c r="AI21">
        <f>V21/X21</f>
        <v>0.34823153090204811</v>
      </c>
      <c r="AJ21">
        <f>Y21/AA21</f>
        <v>7.0881245683990111</v>
      </c>
      <c r="AK21">
        <f>Z21/AB21</f>
        <v>6.8744142879779071</v>
      </c>
      <c r="AL21">
        <f>O21/K21</f>
        <v>0.30744574970807897</v>
      </c>
      <c r="AM21">
        <f>P21/L21</f>
        <v>0.2626542798657962</v>
      </c>
      <c r="AN21">
        <f>K21/W21</f>
        <v>0.98000860175414339</v>
      </c>
      <c r="AO21">
        <f>L21/X21</f>
        <v>0.87737746380835235</v>
      </c>
      <c r="AP21">
        <f>IF(OR(Q21&lt;0, Q21="NA"), 0, 1)</f>
        <v>1</v>
      </c>
      <c r="AQ21">
        <f>IF(OR(S21&lt;0, S21="NA"), 0, 1)</f>
        <v>1</v>
      </c>
      <c r="AR21">
        <f>IFERROR(IF((AF21-AG21)&gt;0,1,0),0)</f>
        <v>1</v>
      </c>
      <c r="AS21">
        <f>IFERROR(IF((S21-Q21)&gt;0,1,0),0)</f>
        <v>1</v>
      </c>
      <c r="AT21">
        <f>IFERROR(IF((AH21-AI21)&lt;0,1,0),0)</f>
        <v>1</v>
      </c>
      <c r="AU21">
        <f>IFERROR(IF((AJ21-AK21)&gt;0,1,0),0)</f>
        <v>1</v>
      </c>
      <c r="AV21">
        <f>IFERROR(IF((AL21-AM21)&gt;0,1,0),0)</f>
        <v>1</v>
      </c>
      <c r="AW21">
        <f>IFERROR(IF((AN21-AO21)&gt;0,1,0),0)</f>
        <v>1</v>
      </c>
      <c r="AX21">
        <f>IFERROR(IF((AC21-AD21)&lt;0,1,0),0)</f>
        <v>0</v>
      </c>
      <c r="AY21">
        <f>SUM(AP21:AX21)</f>
        <v>8</v>
      </c>
    </row>
    <row r="22" spans="1:51" x14ac:dyDescent="0.45">
      <c r="A22" s="1" t="s">
        <v>59</v>
      </c>
      <c r="B22" s="2">
        <v>4047847</v>
      </c>
      <c r="C22" s="3" t="s">
        <v>5335</v>
      </c>
      <c r="D22" s="5">
        <v>437.32</v>
      </c>
      <c r="E22" s="5">
        <v>190365.39600000001</v>
      </c>
      <c r="F22" s="3" t="s">
        <v>4500</v>
      </c>
      <c r="G22" s="3" t="s">
        <v>4501</v>
      </c>
      <c r="H22" s="3" t="s">
        <v>4502</v>
      </c>
      <c r="I22" s="3" t="s">
        <v>4538</v>
      </c>
      <c r="J22" s="3" t="s">
        <v>4504</v>
      </c>
      <c r="K22" s="6">
        <v>21505000</v>
      </c>
      <c r="L22" s="6">
        <v>20947000</v>
      </c>
      <c r="M22" s="6">
        <v>8404000</v>
      </c>
      <c r="N22" s="6">
        <v>8134000</v>
      </c>
      <c r="O22" s="6">
        <v>7819000</v>
      </c>
      <c r="P22" s="6">
        <v>7527000</v>
      </c>
      <c r="Q22" s="6">
        <v>5560000</v>
      </c>
      <c r="R22" s="6">
        <v>5360000</v>
      </c>
      <c r="S22" s="6">
        <v>8056000</v>
      </c>
      <c r="T22" s="6">
        <v>6732000</v>
      </c>
      <c r="U22" s="6">
        <v>4129000</v>
      </c>
      <c r="V22" s="6">
        <v>4128000</v>
      </c>
      <c r="W22" s="6">
        <v>30230000</v>
      </c>
      <c r="X22" s="6">
        <v>29830000</v>
      </c>
      <c r="Y22" s="6">
        <v>11232000</v>
      </c>
      <c r="Z22" s="6">
        <v>10716000</v>
      </c>
      <c r="AA22" s="6">
        <v>10521000</v>
      </c>
      <c r="AB22" s="6">
        <v>9644000</v>
      </c>
      <c r="AC22" s="6">
        <v>441000000</v>
      </c>
      <c r="AD22" s="6">
        <v>445000000</v>
      </c>
      <c r="AF22">
        <f>Q22/W22</f>
        <v>0.18392325504465762</v>
      </c>
      <c r="AG22">
        <f>R22/X22</f>
        <v>0.17968488099228963</v>
      </c>
      <c r="AH22">
        <f>U22/W22</f>
        <v>0.13658617267614953</v>
      </c>
      <c r="AI22">
        <f>V22/X22</f>
        <v>0.13838417700301708</v>
      </c>
      <c r="AJ22">
        <f>Y22/AA22</f>
        <v>1.0675791274593669</v>
      </c>
      <c r="AK22">
        <f>Z22/AB22</f>
        <v>1.111157196184156</v>
      </c>
      <c r="AL22">
        <f>O22/K22</f>
        <v>0.36358986282259942</v>
      </c>
      <c r="AM22">
        <f>P22/L22</f>
        <v>0.35933546569914548</v>
      </c>
      <c r="AN22">
        <f>K22/W22</f>
        <v>0.71137942441283497</v>
      </c>
      <c r="AO22">
        <f>L22/X22</f>
        <v>0.70221253771371106</v>
      </c>
      <c r="AP22">
        <f>IF(OR(Q22&lt;0, Q22="NA"), 0, 1)</f>
        <v>1</v>
      </c>
      <c r="AQ22">
        <f>IF(OR(S22&lt;0, S22="NA"), 0, 1)</f>
        <v>1</v>
      </c>
      <c r="AR22">
        <f>IFERROR(IF((AF22-AG22)&gt;0,1,0),0)</f>
        <v>1</v>
      </c>
      <c r="AS22">
        <f>IFERROR(IF((S22-Q22)&gt;0,1,0),0)</f>
        <v>1</v>
      </c>
      <c r="AT22">
        <f>IFERROR(IF((AH22-AI22)&lt;0,1,0),0)</f>
        <v>1</v>
      </c>
      <c r="AU22">
        <f>IFERROR(IF((AJ22-AK22)&gt;0,1,0),0)</f>
        <v>0</v>
      </c>
      <c r="AV22">
        <f>IFERROR(IF((AL22-AM22)&gt;0,1,0),0)</f>
        <v>1</v>
      </c>
      <c r="AW22">
        <f>IFERROR(IF((AN22-AO22)&gt;0,1,0),0)</f>
        <v>1</v>
      </c>
      <c r="AX22">
        <f>IFERROR(IF((AC22-AD22)&lt;0,1,0),0)</f>
        <v>1</v>
      </c>
      <c r="AY22">
        <f>SUM(AP22:AX22)</f>
        <v>8</v>
      </c>
    </row>
    <row r="23" spans="1:51" x14ac:dyDescent="0.45">
      <c r="A23" s="1" t="s">
        <v>62</v>
      </c>
      <c r="B23" s="2">
        <v>4183694</v>
      </c>
      <c r="C23" s="3" t="s">
        <v>5337</v>
      </c>
      <c r="D23" s="5">
        <v>99.61</v>
      </c>
      <c r="E23" s="5">
        <v>3734.45938488</v>
      </c>
      <c r="F23" s="3" t="s">
        <v>4475</v>
      </c>
      <c r="G23" s="3" t="s">
        <v>4529</v>
      </c>
      <c r="H23" s="3" t="s">
        <v>4569</v>
      </c>
      <c r="I23" s="3" t="s">
        <v>4572</v>
      </c>
      <c r="J23" s="3" t="s">
        <v>4573</v>
      </c>
      <c r="K23" s="6">
        <v>1633207</v>
      </c>
      <c r="L23" s="6">
        <v>1584652</v>
      </c>
      <c r="M23" s="6">
        <v>359252</v>
      </c>
      <c r="N23" s="6">
        <v>346959</v>
      </c>
      <c r="O23" s="6">
        <v>291339</v>
      </c>
      <c r="P23" s="6">
        <v>271639</v>
      </c>
      <c r="Q23" s="6">
        <v>172296</v>
      </c>
      <c r="R23" s="6">
        <v>136777</v>
      </c>
      <c r="S23" s="6">
        <v>290018</v>
      </c>
      <c r="T23" s="6">
        <v>295775</v>
      </c>
      <c r="U23" s="6">
        <v>649318</v>
      </c>
      <c r="V23" s="6">
        <v>648712</v>
      </c>
      <c r="W23" s="6">
        <v>2817707</v>
      </c>
      <c r="X23" s="6">
        <v>2741417</v>
      </c>
      <c r="Y23" s="6">
        <v>516914</v>
      </c>
      <c r="Z23" s="6">
        <v>418085</v>
      </c>
      <c r="AA23" s="6">
        <v>551309</v>
      </c>
      <c r="AB23" s="6">
        <v>487657</v>
      </c>
      <c r="AC23" s="6">
        <v>37716000</v>
      </c>
      <c r="AD23" s="6">
        <v>37681000</v>
      </c>
      <c r="AF23">
        <f>Q23/W23</f>
        <v>6.1147592705700061E-2</v>
      </c>
      <c r="AG23">
        <f>R23/X23</f>
        <v>4.9892810907643748E-2</v>
      </c>
      <c r="AH23">
        <f>U23/W23</f>
        <v>0.23044198704833399</v>
      </c>
      <c r="AI23">
        <f>V23/X23</f>
        <v>0.23663382841793132</v>
      </c>
      <c r="AJ23">
        <f>Y23/AA23</f>
        <v>0.93761211951918066</v>
      </c>
      <c r="AK23">
        <f>Z23/AB23</f>
        <v>0.85733415084782949</v>
      </c>
      <c r="AL23">
        <f>O23/K23</f>
        <v>0.17838461383033505</v>
      </c>
      <c r="AM23">
        <f>P23/L23</f>
        <v>0.17141870896575401</v>
      </c>
      <c r="AN23">
        <f>K23/W23</f>
        <v>0.5796227215959644</v>
      </c>
      <c r="AO23">
        <f>L23/X23</f>
        <v>0.5780412100749357</v>
      </c>
      <c r="AP23">
        <f>IF(OR(Q23&lt;0, Q23="NA"), 0, 1)</f>
        <v>1</v>
      </c>
      <c r="AQ23">
        <f>IF(OR(S23&lt;0, S23="NA"), 0, 1)</f>
        <v>1</v>
      </c>
      <c r="AR23">
        <f>IFERROR(IF((AF23-AG23)&gt;0,1,0),0)</f>
        <v>1</v>
      </c>
      <c r="AS23">
        <f>IFERROR(IF((S23-Q23)&gt;0,1,0),0)</f>
        <v>1</v>
      </c>
      <c r="AT23">
        <f>IFERROR(IF((AH23-AI23)&lt;0,1,0),0)</f>
        <v>1</v>
      </c>
      <c r="AU23">
        <f>IFERROR(IF((AJ23-AK23)&gt;0,1,0),0)</f>
        <v>1</v>
      </c>
      <c r="AV23">
        <f>IFERROR(IF((AL23-AM23)&gt;0,1,0),0)</f>
        <v>1</v>
      </c>
      <c r="AW23">
        <f>IFERROR(IF((AN23-AO23)&gt;0,1,0),0)</f>
        <v>1</v>
      </c>
      <c r="AX23">
        <f>IFERROR(IF((AC23-AD23)&lt;0,1,0),0)</f>
        <v>0</v>
      </c>
      <c r="AY23">
        <f>SUM(AP23:AX23)</f>
        <v>8</v>
      </c>
    </row>
    <row r="24" spans="1:51" x14ac:dyDescent="0.45">
      <c r="A24" s="1" t="s">
        <v>94</v>
      </c>
      <c r="B24" s="2">
        <v>4347844</v>
      </c>
      <c r="C24" s="3" t="s">
        <v>5337</v>
      </c>
      <c r="D24" s="5">
        <v>89.23</v>
      </c>
      <c r="E24" s="5">
        <v>44662.812913970003</v>
      </c>
      <c r="F24" s="3" t="s">
        <v>4583</v>
      </c>
      <c r="G24" s="3" t="s">
        <v>4583</v>
      </c>
      <c r="H24" s="3" t="s">
        <v>4602</v>
      </c>
      <c r="I24" s="3" t="s">
        <v>4603</v>
      </c>
      <c r="J24" s="3" t="s">
        <v>4604</v>
      </c>
      <c r="K24" s="6">
        <v>7818693</v>
      </c>
      <c r="L24" s="6">
        <v>7305495</v>
      </c>
      <c r="M24" s="6">
        <v>4203646</v>
      </c>
      <c r="N24" s="6">
        <v>3650466</v>
      </c>
      <c r="O24" s="6">
        <v>2365313</v>
      </c>
      <c r="P24" s="6">
        <v>1781287</v>
      </c>
      <c r="Q24" s="6">
        <v>1012269</v>
      </c>
      <c r="R24" s="6">
        <v>619954</v>
      </c>
      <c r="S24" s="6">
        <v>3556904</v>
      </c>
      <c r="T24" s="6">
        <v>2974460</v>
      </c>
      <c r="U24" s="6">
        <v>1052233</v>
      </c>
      <c r="V24" s="6">
        <v>1101670</v>
      </c>
      <c r="W24" s="6">
        <v>29816489</v>
      </c>
      <c r="X24" s="6">
        <v>29291206</v>
      </c>
      <c r="Y24" s="6">
        <v>2907703</v>
      </c>
      <c r="Z24" s="6">
        <v>2712334</v>
      </c>
      <c r="AA24" s="6">
        <v>1663797</v>
      </c>
      <c r="AB24" s="6">
        <v>1791224</v>
      </c>
      <c r="AC24" s="6">
        <v>501517072</v>
      </c>
      <c r="AD24" s="6">
        <v>499886288</v>
      </c>
      <c r="AF24">
        <f>Q24/W24</f>
        <v>3.3949973117223829E-2</v>
      </c>
      <c r="AG24">
        <f>R24/X24</f>
        <v>2.116519203750095E-2</v>
      </c>
      <c r="AH24">
        <f>U24/W24</f>
        <v>3.529030530724124E-2</v>
      </c>
      <c r="AI24">
        <f>V24/X24</f>
        <v>3.7610947121808506E-2</v>
      </c>
      <c r="AJ24">
        <f>Y24/AA24</f>
        <v>1.747630870833401</v>
      </c>
      <c r="AK24">
        <f>Z24/AB24</f>
        <v>1.5142349588884472</v>
      </c>
      <c r="AL24">
        <f>O24/K24</f>
        <v>0.30252025498379331</v>
      </c>
      <c r="AM24">
        <f>P24/L24</f>
        <v>0.24382837850138833</v>
      </c>
      <c r="AN24">
        <f>K24/W24</f>
        <v>0.26222715223110271</v>
      </c>
      <c r="AO24">
        <f>L24/X24</f>
        <v>0.24940915713746986</v>
      </c>
      <c r="AP24">
        <f>IF(OR(Q24&lt;0, Q24="NA"), 0, 1)</f>
        <v>1</v>
      </c>
      <c r="AQ24">
        <f>IF(OR(S24&lt;0, S24="NA"), 0, 1)</f>
        <v>1</v>
      </c>
      <c r="AR24">
        <f>IFERROR(IF((AF24-AG24)&gt;0,1,0),0)</f>
        <v>1</v>
      </c>
      <c r="AS24">
        <f>IFERROR(IF((S24-Q24)&gt;0,1,0),0)</f>
        <v>1</v>
      </c>
      <c r="AT24">
        <f>IFERROR(IF((AH24-AI24)&lt;0,1,0),0)</f>
        <v>1</v>
      </c>
      <c r="AU24">
        <f>IFERROR(IF((AJ24-AK24)&gt;0,1,0),0)</f>
        <v>1</v>
      </c>
      <c r="AV24">
        <f>IFERROR(IF((AL24-AM24)&gt;0,1,0),0)</f>
        <v>1</v>
      </c>
      <c r="AW24">
        <f>IFERROR(IF((AN24-AO24)&gt;0,1,0),0)</f>
        <v>1</v>
      </c>
      <c r="AX24">
        <f>IFERROR(IF((AC24-AD24)&lt;0,1,0),0)</f>
        <v>0</v>
      </c>
      <c r="AY24">
        <f>SUM(AP24:AX24)</f>
        <v>8</v>
      </c>
    </row>
    <row r="25" spans="1:51" x14ac:dyDescent="0.45">
      <c r="A25" s="1" t="s">
        <v>113</v>
      </c>
      <c r="B25" s="2">
        <v>4994468</v>
      </c>
      <c r="C25" s="3" t="s">
        <v>5337</v>
      </c>
      <c r="D25" s="5">
        <v>67.400000000000006</v>
      </c>
      <c r="E25" s="5">
        <v>8298.2340125999999</v>
      </c>
      <c r="F25" s="3" t="s">
        <v>4485</v>
      </c>
      <c r="G25" s="3" t="s">
        <v>4607</v>
      </c>
      <c r="H25" s="3" t="s">
        <v>4621</v>
      </c>
      <c r="I25" s="3" t="s">
        <v>4621</v>
      </c>
      <c r="J25" s="3" t="s">
        <v>4622</v>
      </c>
      <c r="K25" s="6">
        <v>11735000</v>
      </c>
      <c r="L25" s="6">
        <v>10754000</v>
      </c>
      <c r="M25" s="6">
        <v>1438999.8689999999</v>
      </c>
      <c r="N25" s="6">
        <v>1307000</v>
      </c>
      <c r="O25" s="6">
        <v>915000</v>
      </c>
      <c r="P25" s="6">
        <v>793000</v>
      </c>
      <c r="Q25" s="6">
        <v>395000</v>
      </c>
      <c r="R25" s="6">
        <v>322000</v>
      </c>
      <c r="S25" s="6">
        <v>1464000</v>
      </c>
      <c r="T25" s="6">
        <v>1137000</v>
      </c>
      <c r="U25" s="6">
        <v>4491000</v>
      </c>
      <c r="V25" s="6">
        <v>4110000</v>
      </c>
      <c r="W25" s="6">
        <v>19768000</v>
      </c>
      <c r="X25" s="6">
        <v>19559000</v>
      </c>
      <c r="Y25" s="6">
        <v>3760000</v>
      </c>
      <c r="Z25" s="6">
        <v>3737000</v>
      </c>
      <c r="AA25" s="6">
        <v>6145000</v>
      </c>
      <c r="AB25" s="6">
        <v>6248000</v>
      </c>
      <c r="AC25" s="6">
        <v>123119199</v>
      </c>
      <c r="AD25" s="6">
        <v>126125771</v>
      </c>
      <c r="AF25">
        <f>Q25/W25</f>
        <v>1.998178874949413E-2</v>
      </c>
      <c r="AG25">
        <f>R25/X25</f>
        <v>1.6463009356306561E-2</v>
      </c>
      <c r="AH25">
        <f>U25/W25</f>
        <v>0.22718535006070417</v>
      </c>
      <c r="AI25">
        <f>V25/X25</f>
        <v>0.21013344240503093</v>
      </c>
      <c r="AJ25">
        <f>Y25/AA25</f>
        <v>0.61187957689178196</v>
      </c>
      <c r="AK25">
        <f>Z25/AB25</f>
        <v>0.59811139564660687</v>
      </c>
      <c r="AL25">
        <f>O25/K25</f>
        <v>7.7971878994461008E-2</v>
      </c>
      <c r="AM25">
        <f>P25/L25</f>
        <v>7.3740003719546213E-2</v>
      </c>
      <c r="AN25">
        <f>K25/W25</f>
        <v>0.59363617968433835</v>
      </c>
      <c r="AO25">
        <f>L25/X25</f>
        <v>0.54982361061403962</v>
      </c>
      <c r="AP25">
        <f>IF(OR(Q25&lt;0, Q25="NA"), 0, 1)</f>
        <v>1</v>
      </c>
      <c r="AQ25">
        <f>IF(OR(S25&lt;0, S25="NA"), 0, 1)</f>
        <v>1</v>
      </c>
      <c r="AR25">
        <f>IFERROR(IF((AF25-AG25)&gt;0,1,0),0)</f>
        <v>1</v>
      </c>
      <c r="AS25">
        <f>IFERROR(IF((S25-Q25)&gt;0,1,0),0)</f>
        <v>1</v>
      </c>
      <c r="AT25">
        <f>IFERROR(IF((AH25-AI25)&lt;0,1,0),0)</f>
        <v>0</v>
      </c>
      <c r="AU25">
        <f>IFERROR(IF((AJ25-AK25)&gt;0,1,0),0)</f>
        <v>1</v>
      </c>
      <c r="AV25">
        <f>IFERROR(IF((AL25-AM25)&gt;0,1,0),0)</f>
        <v>1</v>
      </c>
      <c r="AW25">
        <f>IFERROR(IF((AN25-AO25)&gt;0,1,0),0)</f>
        <v>1</v>
      </c>
      <c r="AX25">
        <f>IFERROR(IF((AC25-AD25)&lt;0,1,0),0)</f>
        <v>1</v>
      </c>
      <c r="AY25">
        <f>SUM(AP25:AX25)</f>
        <v>8</v>
      </c>
    </row>
    <row r="26" spans="1:51" x14ac:dyDescent="0.45">
      <c r="A26" s="1" t="s">
        <v>132</v>
      </c>
      <c r="B26" s="2">
        <v>4812385</v>
      </c>
      <c r="C26" s="3" t="s">
        <v>5335</v>
      </c>
      <c r="D26" s="5">
        <v>30.21</v>
      </c>
      <c r="E26" s="5">
        <v>4888.0537666800001</v>
      </c>
      <c r="F26" s="3" t="s">
        <v>4470</v>
      </c>
      <c r="G26" s="3" t="s">
        <v>4471</v>
      </c>
      <c r="H26" s="3" t="s">
        <v>4489</v>
      </c>
      <c r="I26" s="3" t="s">
        <v>4489</v>
      </c>
      <c r="J26" s="3" t="s">
        <v>4544</v>
      </c>
      <c r="K26" s="6">
        <v>1505121</v>
      </c>
      <c r="L26" s="6">
        <v>1507916</v>
      </c>
      <c r="M26" s="6">
        <v>358806</v>
      </c>
      <c r="N26" s="6">
        <v>354933</v>
      </c>
      <c r="O26" s="6">
        <v>318579</v>
      </c>
      <c r="P26" s="6">
        <v>303017</v>
      </c>
      <c r="Q26" s="6">
        <v>333346</v>
      </c>
      <c r="R26" s="6">
        <v>288723</v>
      </c>
      <c r="S26" s="6">
        <v>355964</v>
      </c>
      <c r="T26" s="6">
        <v>374083</v>
      </c>
      <c r="U26" s="6">
        <v>285823</v>
      </c>
      <c r="V26" s="6">
        <v>286459</v>
      </c>
      <c r="W26" s="6">
        <v>2155291</v>
      </c>
      <c r="X26" s="6">
        <v>2206842</v>
      </c>
      <c r="Y26" s="6">
        <v>1564178</v>
      </c>
      <c r="Z26" s="6">
        <v>1542190</v>
      </c>
      <c r="AA26" s="6">
        <v>453705</v>
      </c>
      <c r="AB26" s="6">
        <v>515549</v>
      </c>
      <c r="AC26" s="6">
        <v>161776205</v>
      </c>
      <c r="AD26" s="6">
        <v>165886689</v>
      </c>
      <c r="AF26">
        <f>Q26/W26</f>
        <v>0.15466403376620605</v>
      </c>
      <c r="AG26">
        <f>R26/X26</f>
        <v>0.13083084334990905</v>
      </c>
      <c r="AH26">
        <f>U26/W26</f>
        <v>0.13261457501562435</v>
      </c>
      <c r="AI26">
        <f>V26/X26</f>
        <v>0.12980494299093456</v>
      </c>
      <c r="AJ26">
        <f>Y26/AA26</f>
        <v>3.4475661498110006</v>
      </c>
      <c r="AK26">
        <f>Z26/AB26</f>
        <v>2.9913548469689593</v>
      </c>
      <c r="AL26">
        <f>O26/K26</f>
        <v>0.21166338121652678</v>
      </c>
      <c r="AM26">
        <f>P26/L26</f>
        <v>0.20095084872101629</v>
      </c>
      <c r="AN26">
        <f>K26/W26</f>
        <v>0.6983377186653682</v>
      </c>
      <c r="AO26">
        <f>L26/X26</f>
        <v>0.68329132760750433</v>
      </c>
      <c r="AP26">
        <f>IF(OR(Q26&lt;0, Q26="NA"), 0, 1)</f>
        <v>1</v>
      </c>
      <c r="AQ26">
        <f>IF(OR(S26&lt;0, S26="NA"), 0, 1)</f>
        <v>1</v>
      </c>
      <c r="AR26">
        <f>IFERROR(IF((AF26-AG26)&gt;0,1,0),0)</f>
        <v>1</v>
      </c>
      <c r="AS26">
        <f>IFERROR(IF((S26-Q26)&gt;0,1,0),0)</f>
        <v>1</v>
      </c>
      <c r="AT26">
        <f>IFERROR(IF((AH26-AI26)&lt;0,1,0),0)</f>
        <v>0</v>
      </c>
      <c r="AU26">
        <f>IFERROR(IF((AJ26-AK26)&gt;0,1,0),0)</f>
        <v>1</v>
      </c>
      <c r="AV26">
        <f>IFERROR(IF((AL26-AM26)&gt;0,1,0),0)</f>
        <v>1</v>
      </c>
      <c r="AW26">
        <f>IFERROR(IF((AN26-AO26)&gt;0,1,0),0)</f>
        <v>1</v>
      </c>
      <c r="AX26">
        <f>IFERROR(IF((AC26-AD26)&lt;0,1,0),0)</f>
        <v>1</v>
      </c>
      <c r="AY26">
        <f>SUM(AP26:AX26)</f>
        <v>8</v>
      </c>
    </row>
    <row r="27" spans="1:51" x14ac:dyDescent="0.45">
      <c r="A27" s="1" t="s">
        <v>144</v>
      </c>
      <c r="B27" s="2">
        <v>4989051</v>
      </c>
      <c r="C27" s="3" t="s">
        <v>5337</v>
      </c>
      <c r="D27" s="7">
        <v>120.11</v>
      </c>
      <c r="E27" s="5">
        <v>10404.26751075</v>
      </c>
      <c r="F27" s="3" t="s">
        <v>4485</v>
      </c>
      <c r="G27" s="3" t="s">
        <v>4486</v>
      </c>
      <c r="H27" s="3" t="s">
        <v>4598</v>
      </c>
      <c r="I27" s="3" t="s">
        <v>4661</v>
      </c>
      <c r="J27" s="3" t="s">
        <v>4662</v>
      </c>
      <c r="K27" s="6">
        <v>3204000</v>
      </c>
      <c r="L27" s="6">
        <v>3116000</v>
      </c>
      <c r="M27" s="6">
        <v>1130000</v>
      </c>
      <c r="N27" s="6">
        <v>1105000</v>
      </c>
      <c r="O27" s="6">
        <v>1000000</v>
      </c>
      <c r="P27" s="6">
        <v>965000</v>
      </c>
      <c r="Q27" s="6">
        <v>726000</v>
      </c>
      <c r="R27" s="6">
        <v>684000</v>
      </c>
      <c r="S27" s="6">
        <v>828000</v>
      </c>
      <c r="T27" s="6">
        <v>794000</v>
      </c>
      <c r="U27" s="6">
        <v>2396000</v>
      </c>
      <c r="V27" s="6">
        <v>2397000</v>
      </c>
      <c r="W27" s="6">
        <v>5368000</v>
      </c>
      <c r="X27" s="6">
        <v>5176000</v>
      </c>
      <c r="Y27" s="6">
        <v>1592000</v>
      </c>
      <c r="Z27" s="6">
        <v>1423000</v>
      </c>
      <c r="AA27" s="6">
        <v>563000</v>
      </c>
      <c r="AB27" s="6">
        <v>511000</v>
      </c>
      <c r="AC27" s="6">
        <v>86743980</v>
      </c>
      <c r="AD27" s="6">
        <v>87193692</v>
      </c>
      <c r="AF27">
        <f>Q27/W27</f>
        <v>0.13524590163934427</v>
      </c>
      <c r="AG27">
        <f>R27/X27</f>
        <v>0.1321483771251932</v>
      </c>
      <c r="AH27">
        <f>U27/W27</f>
        <v>0.44634873323397911</v>
      </c>
      <c r="AI27">
        <f>V27/X27</f>
        <v>0.46309891808346215</v>
      </c>
      <c r="AJ27">
        <f>Y27/AA27</f>
        <v>2.8277087033747779</v>
      </c>
      <c r="AK27">
        <f>Z27/AB27</f>
        <v>2.7847358121330723</v>
      </c>
      <c r="AL27">
        <f>O27/K27</f>
        <v>0.31210986267166041</v>
      </c>
      <c r="AM27">
        <f>P27/L27</f>
        <v>0.30969191270860075</v>
      </c>
      <c r="AN27">
        <f>K27/W27</f>
        <v>0.59687034277198214</v>
      </c>
      <c r="AO27">
        <f>L27/X27</f>
        <v>0.60200927357032452</v>
      </c>
      <c r="AP27">
        <f>IF(OR(Q27&lt;0, Q27="NA"), 0, 1)</f>
        <v>1</v>
      </c>
      <c r="AQ27">
        <f>IF(OR(S27&lt;0, S27="NA"), 0, 1)</f>
        <v>1</v>
      </c>
      <c r="AR27">
        <f>IFERROR(IF((AF27-AG27)&gt;0,1,0),0)</f>
        <v>1</v>
      </c>
      <c r="AS27">
        <f>IFERROR(IF((S27-Q27)&gt;0,1,0),0)</f>
        <v>1</v>
      </c>
      <c r="AT27">
        <f>IFERROR(IF((AH27-AI27)&lt;0,1,0),0)</f>
        <v>1</v>
      </c>
      <c r="AU27">
        <f>IFERROR(IF((AJ27-AK27)&gt;0,1,0),0)</f>
        <v>1</v>
      </c>
      <c r="AV27">
        <f>IFERROR(IF((AL27-AM27)&gt;0,1,0),0)</f>
        <v>1</v>
      </c>
      <c r="AW27">
        <f>IFERROR(IF((AN27-AO27)&gt;0,1,0),0)</f>
        <v>0</v>
      </c>
      <c r="AX27">
        <f>IFERROR(IF((AC27-AD27)&lt;0,1,0),0)</f>
        <v>1</v>
      </c>
      <c r="AY27">
        <f>SUM(AP27:AX27)</f>
        <v>8</v>
      </c>
    </row>
    <row r="28" spans="1:51" x14ac:dyDescent="0.45">
      <c r="A28" s="1" t="s">
        <v>209</v>
      </c>
      <c r="B28" s="2">
        <v>4107063</v>
      </c>
      <c r="C28" s="3" t="s">
        <v>5337</v>
      </c>
      <c r="D28" s="7">
        <v>188.7</v>
      </c>
      <c r="E28" s="5">
        <v>43647.759215999999</v>
      </c>
      <c r="F28" s="3" t="s">
        <v>4485</v>
      </c>
      <c r="G28" s="3" t="s">
        <v>4486</v>
      </c>
      <c r="H28" s="3" t="s">
        <v>4545</v>
      </c>
      <c r="I28" s="3" t="s">
        <v>4546</v>
      </c>
      <c r="J28" s="3" t="s">
        <v>4714</v>
      </c>
      <c r="K28" s="6">
        <v>6910463</v>
      </c>
      <c r="L28" s="6">
        <v>6824736</v>
      </c>
      <c r="M28" s="6">
        <v>2138389</v>
      </c>
      <c r="N28" s="6">
        <v>2120558</v>
      </c>
      <c r="O28" s="6">
        <v>1759417</v>
      </c>
      <c r="P28" s="6">
        <v>1750176</v>
      </c>
      <c r="Q28" s="6">
        <v>1331731</v>
      </c>
      <c r="R28" s="6">
        <v>1331860</v>
      </c>
      <c r="S28" s="6">
        <v>1819489</v>
      </c>
      <c r="T28" s="6">
        <v>1805175</v>
      </c>
      <c r="U28" s="6">
        <v>1765473</v>
      </c>
      <c r="V28" s="6">
        <v>1823410</v>
      </c>
      <c r="W28" s="6">
        <v>14767639</v>
      </c>
      <c r="X28" s="6">
        <v>14795866</v>
      </c>
      <c r="Y28" s="6">
        <v>2733690</v>
      </c>
      <c r="Z28" s="6">
        <v>2767244</v>
      </c>
      <c r="AA28" s="6">
        <v>1966925</v>
      </c>
      <c r="AB28" s="6">
        <v>2203047</v>
      </c>
      <c r="AC28" s="6">
        <v>231307680</v>
      </c>
      <c r="AD28" s="6">
        <v>231535965</v>
      </c>
      <c r="AF28">
        <f>Q28/W28</f>
        <v>9.0179005594597753E-2</v>
      </c>
      <c r="AG28">
        <f>R28/X28</f>
        <v>9.001568411068335E-2</v>
      </c>
      <c r="AH28">
        <f>U28/W28</f>
        <v>0.11955011901360807</v>
      </c>
      <c r="AI28">
        <f>V28/X28</f>
        <v>0.12323780169406778</v>
      </c>
      <c r="AJ28">
        <f>Y28/AA28</f>
        <v>1.3898293020832009</v>
      </c>
      <c r="AK28">
        <f>Z28/AB28</f>
        <v>1.2560984854158808</v>
      </c>
      <c r="AL28">
        <f>O28/K28</f>
        <v>0.25460189859926896</v>
      </c>
      <c r="AM28">
        <f>P28/L28</f>
        <v>0.25644596362408745</v>
      </c>
      <c r="AN28">
        <f>K28/W28</f>
        <v>0.46794636569867398</v>
      </c>
      <c r="AO28">
        <f>L28/X28</f>
        <v>0.46125965185140227</v>
      </c>
      <c r="AP28">
        <f>IF(OR(Q28&lt;0, Q28="NA"), 0, 1)</f>
        <v>1</v>
      </c>
      <c r="AQ28">
        <f>IF(OR(S28&lt;0, S28="NA"), 0, 1)</f>
        <v>1</v>
      </c>
      <c r="AR28">
        <f>IFERROR(IF((AF28-AG28)&gt;0,1,0),0)</f>
        <v>1</v>
      </c>
      <c r="AS28">
        <f>IFERROR(IF((S28-Q28)&gt;0,1,0),0)</f>
        <v>1</v>
      </c>
      <c r="AT28">
        <f>IFERROR(IF((AH28-AI28)&lt;0,1,0),0)</f>
        <v>1</v>
      </c>
      <c r="AU28">
        <f>IFERROR(IF((AJ28-AK28)&gt;0,1,0),0)</f>
        <v>1</v>
      </c>
      <c r="AV28">
        <f>IFERROR(IF((AL28-AM28)&gt;0,1,0),0)</f>
        <v>0</v>
      </c>
      <c r="AW28">
        <f>IFERROR(IF((AN28-AO28)&gt;0,1,0),0)</f>
        <v>1</v>
      </c>
      <c r="AX28">
        <f>IFERROR(IF((AC28-AD28)&lt;0,1,0),0)</f>
        <v>1</v>
      </c>
      <c r="AY28">
        <f>SUM(AP28:AX28)</f>
        <v>8</v>
      </c>
    </row>
    <row r="29" spans="1:51" x14ac:dyDescent="0.45">
      <c r="A29" s="1" t="s">
        <v>221</v>
      </c>
      <c r="B29" s="2">
        <v>4110007</v>
      </c>
      <c r="C29" s="3" t="s">
        <v>5337</v>
      </c>
      <c r="D29" s="5">
        <v>30.32</v>
      </c>
      <c r="E29" s="5">
        <v>159.34697224000001</v>
      </c>
      <c r="F29" s="3" t="s">
        <v>4525</v>
      </c>
      <c r="G29" s="3" t="s">
        <v>4698</v>
      </c>
      <c r="H29" s="3" t="s">
        <v>4698</v>
      </c>
      <c r="I29" s="3" t="s">
        <v>4719</v>
      </c>
      <c r="J29" s="3" t="s">
        <v>4720</v>
      </c>
      <c r="K29" s="6">
        <v>63223</v>
      </c>
      <c r="L29" s="6">
        <v>60171</v>
      </c>
      <c r="M29" s="6">
        <v>12832</v>
      </c>
      <c r="N29" s="6">
        <v>10735</v>
      </c>
      <c r="O29" s="6">
        <v>12664</v>
      </c>
      <c r="P29" s="6">
        <v>10571</v>
      </c>
      <c r="Q29" s="6">
        <v>12342</v>
      </c>
      <c r="R29" s="6">
        <v>9408</v>
      </c>
      <c r="S29" s="6">
        <v>19356</v>
      </c>
      <c r="T29" s="6">
        <v>19578</v>
      </c>
      <c r="U29" s="6">
        <v>32</v>
      </c>
      <c r="V29" s="6">
        <v>34</v>
      </c>
      <c r="W29" s="6">
        <v>129081</v>
      </c>
      <c r="X29" s="6">
        <v>127005</v>
      </c>
      <c r="Y29" s="6">
        <v>104530</v>
      </c>
      <c r="Z29" s="6">
        <v>101870</v>
      </c>
      <c r="AA29" s="6">
        <v>3973</v>
      </c>
      <c r="AB29" s="6">
        <v>4800</v>
      </c>
      <c r="AC29" s="6">
        <v>5255507</v>
      </c>
      <c r="AD29" s="6">
        <v>5255507</v>
      </c>
      <c r="AF29">
        <f>Q29/W29</f>
        <v>9.5614381667325166E-2</v>
      </c>
      <c r="AG29">
        <f>R29/X29</f>
        <v>7.40758237864651E-2</v>
      </c>
      <c r="AH29">
        <f>U29/W29</f>
        <v>2.4790635337501257E-4</v>
      </c>
      <c r="AI29">
        <f>V29/X29</f>
        <v>2.6770599582693597E-4</v>
      </c>
      <c r="AJ29">
        <f>Y29/AA29</f>
        <v>26.310093128618174</v>
      </c>
      <c r="AK29">
        <f>Z29/AB29</f>
        <v>21.222916666666666</v>
      </c>
      <c r="AL29">
        <f>O29/K29</f>
        <v>0.2003068503550923</v>
      </c>
      <c r="AM29">
        <f>P29/L29</f>
        <v>0.17568263781555898</v>
      </c>
      <c r="AN29">
        <f>K29/W29</f>
        <v>0.48979323060713814</v>
      </c>
      <c r="AO29">
        <f>L29/X29</f>
        <v>0.47376874926184009</v>
      </c>
      <c r="AP29">
        <f>IF(OR(Q29&lt;0, Q29="NA"), 0, 1)</f>
        <v>1</v>
      </c>
      <c r="AQ29">
        <f>IF(OR(S29&lt;0, S29="NA"), 0, 1)</f>
        <v>1</v>
      </c>
      <c r="AR29">
        <f>IFERROR(IF((AF29-AG29)&gt;0,1,0),0)</f>
        <v>1</v>
      </c>
      <c r="AS29">
        <f>IFERROR(IF((S29-Q29)&gt;0,1,0),0)</f>
        <v>1</v>
      </c>
      <c r="AT29">
        <f>IFERROR(IF((AH29-AI29)&lt;0,1,0),0)</f>
        <v>1</v>
      </c>
      <c r="AU29">
        <f>IFERROR(IF((AJ29-AK29)&gt;0,1,0),0)</f>
        <v>1</v>
      </c>
      <c r="AV29">
        <f>IFERROR(IF((AL29-AM29)&gt;0,1,0),0)</f>
        <v>1</v>
      </c>
      <c r="AW29">
        <f>IFERROR(IF((AN29-AO29)&gt;0,1,0),0)</f>
        <v>1</v>
      </c>
      <c r="AX29">
        <f>IFERROR(IF((AC29-AD29)&lt;0,1,0),0)</f>
        <v>0</v>
      </c>
      <c r="AY29">
        <f>SUM(AP29:AX29)</f>
        <v>8</v>
      </c>
    </row>
    <row r="30" spans="1:51" x14ac:dyDescent="0.45">
      <c r="A30" s="1" t="s">
        <v>230</v>
      </c>
      <c r="B30" s="2">
        <v>4209952</v>
      </c>
      <c r="C30" s="3" t="s">
        <v>5337</v>
      </c>
      <c r="D30" s="5">
        <v>27.95</v>
      </c>
      <c r="E30" s="5">
        <v>14073.240840099999</v>
      </c>
      <c r="F30" s="3" t="s">
        <v>4583</v>
      </c>
      <c r="G30" s="3" t="s">
        <v>4583</v>
      </c>
      <c r="H30" s="3" t="s">
        <v>4602</v>
      </c>
      <c r="I30" s="3" t="s">
        <v>4603</v>
      </c>
      <c r="J30" s="3" t="s">
        <v>4604</v>
      </c>
      <c r="K30" s="6">
        <v>5299000</v>
      </c>
      <c r="L30" s="6">
        <v>4948000</v>
      </c>
      <c r="M30" s="6">
        <v>2036000</v>
      </c>
      <c r="N30" s="6">
        <v>1489000</v>
      </c>
      <c r="O30" s="6">
        <v>1392000</v>
      </c>
      <c r="P30" s="6">
        <v>863000</v>
      </c>
      <c r="Q30" s="6">
        <v>590000</v>
      </c>
      <c r="R30" s="6">
        <v>134000</v>
      </c>
      <c r="S30" s="6">
        <v>1682000</v>
      </c>
      <c r="T30" s="6">
        <v>1350000</v>
      </c>
      <c r="U30" s="6">
        <v>1939000</v>
      </c>
      <c r="V30" s="6">
        <v>1934000</v>
      </c>
      <c r="W30" s="6">
        <v>8801000</v>
      </c>
      <c r="X30" s="6">
        <v>8367000</v>
      </c>
      <c r="Y30" s="6">
        <v>2446000</v>
      </c>
      <c r="Z30" s="6">
        <v>2213000</v>
      </c>
      <c r="AA30" s="6">
        <v>1415000</v>
      </c>
      <c r="AB30" s="6">
        <v>1210000</v>
      </c>
      <c r="AC30" s="6">
        <v>420754716</v>
      </c>
      <c r="AD30" s="6">
        <v>421603201</v>
      </c>
      <c r="AF30">
        <f>Q30/W30</f>
        <v>6.7037836609476195E-2</v>
      </c>
      <c r="AG30">
        <f>R30/X30</f>
        <v>1.6015298195291024E-2</v>
      </c>
      <c r="AH30">
        <f>U30/W30</f>
        <v>0.2203158731962277</v>
      </c>
      <c r="AI30">
        <f>V30/X30</f>
        <v>0.23114616947531971</v>
      </c>
      <c r="AJ30">
        <f>Y30/AA30</f>
        <v>1.7286219081272085</v>
      </c>
      <c r="AK30">
        <f>Z30/AB30</f>
        <v>1.8289256198347108</v>
      </c>
      <c r="AL30">
        <f>O30/K30</f>
        <v>0.26269107378750706</v>
      </c>
      <c r="AM30">
        <f>P30/L30</f>
        <v>0.17441390460792239</v>
      </c>
      <c r="AN30">
        <f>K30/W30</f>
        <v>0.60209067151460061</v>
      </c>
      <c r="AO30">
        <f>L30/X30</f>
        <v>0.5913708617186566</v>
      </c>
      <c r="AP30">
        <f>IF(OR(Q30&lt;0, Q30="NA"), 0, 1)</f>
        <v>1</v>
      </c>
      <c r="AQ30">
        <f>IF(OR(S30&lt;0, S30="NA"), 0, 1)</f>
        <v>1</v>
      </c>
      <c r="AR30">
        <f>IFERROR(IF((AF30-AG30)&gt;0,1,0),0)</f>
        <v>1</v>
      </c>
      <c r="AS30">
        <f>IFERROR(IF((S30-Q30)&gt;0,1,0),0)</f>
        <v>1</v>
      </c>
      <c r="AT30">
        <f>IFERROR(IF((AH30-AI30)&lt;0,1,0),0)</f>
        <v>1</v>
      </c>
      <c r="AU30">
        <f>IFERROR(IF((AJ30-AK30)&gt;0,1,0),0)</f>
        <v>0</v>
      </c>
      <c r="AV30">
        <f>IFERROR(IF((AL30-AM30)&gt;0,1,0),0)</f>
        <v>1</v>
      </c>
      <c r="AW30">
        <f>IFERROR(IF((AN30-AO30)&gt;0,1,0),0)</f>
        <v>1</v>
      </c>
      <c r="AX30">
        <f>IFERROR(IF((AC30-AD30)&lt;0,1,0),0)</f>
        <v>1</v>
      </c>
      <c r="AY30">
        <f>SUM(AP30:AX30)</f>
        <v>8</v>
      </c>
    </row>
    <row r="31" spans="1:51" x14ac:dyDescent="0.45">
      <c r="A31" s="1" t="s">
        <v>236</v>
      </c>
      <c r="B31" s="2">
        <v>4097536</v>
      </c>
      <c r="C31" s="3" t="s">
        <v>5335</v>
      </c>
      <c r="D31" s="5">
        <v>356.63</v>
      </c>
      <c r="E31" s="5">
        <v>31187.277095019999</v>
      </c>
      <c r="F31" s="3" t="s">
        <v>4500</v>
      </c>
      <c r="G31" s="3" t="s">
        <v>4501</v>
      </c>
      <c r="H31" s="3" t="s">
        <v>4502</v>
      </c>
      <c r="I31" s="3" t="s">
        <v>4538</v>
      </c>
      <c r="J31" s="3" t="s">
        <v>4504</v>
      </c>
      <c r="K31" s="6">
        <v>2467743</v>
      </c>
      <c r="L31" s="6">
        <v>2324646</v>
      </c>
      <c r="M31" s="6">
        <v>836109</v>
      </c>
      <c r="N31" s="6">
        <v>742475</v>
      </c>
      <c r="O31" s="6">
        <v>695293</v>
      </c>
      <c r="P31" s="6">
        <v>603571</v>
      </c>
      <c r="Q31" s="6">
        <v>567766</v>
      </c>
      <c r="R31" s="6">
        <v>495076</v>
      </c>
      <c r="S31" s="6">
        <v>770489</v>
      </c>
      <c r="T31" s="6">
        <v>757020</v>
      </c>
      <c r="U31" s="6">
        <v>754128</v>
      </c>
      <c r="V31" s="6">
        <v>754049</v>
      </c>
      <c r="W31" s="6">
        <v>7608073</v>
      </c>
      <c r="X31" s="6">
        <v>7319615</v>
      </c>
      <c r="Y31" s="6">
        <v>2348078</v>
      </c>
      <c r="Z31" s="6">
        <v>2091824</v>
      </c>
      <c r="AA31" s="6">
        <v>754490</v>
      </c>
      <c r="AB31" s="6">
        <v>708742</v>
      </c>
      <c r="AC31" s="6">
        <v>87423750</v>
      </c>
      <c r="AD31" s="6">
        <v>87375423</v>
      </c>
      <c r="AF31">
        <f>Q31/W31</f>
        <v>7.4626781315058358E-2</v>
      </c>
      <c r="AG31">
        <f>R31/X31</f>
        <v>6.7636890738105762E-2</v>
      </c>
      <c r="AH31">
        <f>U31/W31</f>
        <v>9.9122077298679973E-2</v>
      </c>
      <c r="AI31">
        <f>V31/X31</f>
        <v>0.10301757674413203</v>
      </c>
      <c r="AJ31">
        <f>Y31/AA31</f>
        <v>3.1121393259022652</v>
      </c>
      <c r="AK31">
        <f>Z31/AB31</f>
        <v>2.9514604750388718</v>
      </c>
      <c r="AL31">
        <f>O31/K31</f>
        <v>0.28175259741391223</v>
      </c>
      <c r="AM31">
        <f>P31/L31</f>
        <v>0.25963996238567078</v>
      </c>
      <c r="AN31">
        <f>K31/W31</f>
        <v>0.32435848078744778</v>
      </c>
      <c r="AO31">
        <f>L31/X31</f>
        <v>0.31759129407762565</v>
      </c>
      <c r="AP31">
        <f>IF(OR(Q31&lt;0, Q31="NA"), 0, 1)</f>
        <v>1</v>
      </c>
      <c r="AQ31">
        <f>IF(OR(S31&lt;0, S31="NA"), 0, 1)</f>
        <v>1</v>
      </c>
      <c r="AR31">
        <f>IFERROR(IF((AF31-AG31)&gt;0,1,0),0)</f>
        <v>1</v>
      </c>
      <c r="AS31">
        <f>IFERROR(IF((S31-Q31)&gt;0,1,0),0)</f>
        <v>1</v>
      </c>
      <c r="AT31">
        <f>IFERROR(IF((AH31-AI31)&lt;0,1,0),0)</f>
        <v>1</v>
      </c>
      <c r="AU31">
        <f>IFERROR(IF((AJ31-AK31)&gt;0,1,0),0)</f>
        <v>1</v>
      </c>
      <c r="AV31">
        <f>IFERROR(IF((AL31-AM31)&gt;0,1,0),0)</f>
        <v>1</v>
      </c>
      <c r="AW31">
        <f>IFERROR(IF((AN31-AO31)&gt;0,1,0),0)</f>
        <v>1</v>
      </c>
      <c r="AX31">
        <f>IFERROR(IF((AC31-AD31)&lt;0,1,0),0)</f>
        <v>0</v>
      </c>
      <c r="AY31">
        <f>SUM(AP31:AX31)</f>
        <v>8</v>
      </c>
    </row>
    <row r="32" spans="1:51" x14ac:dyDescent="0.45">
      <c r="A32" s="1" t="s">
        <v>258</v>
      </c>
      <c r="B32" s="2">
        <v>5256437</v>
      </c>
      <c r="C32" s="3" t="s">
        <v>5335</v>
      </c>
      <c r="D32" s="7">
        <v>361.72</v>
      </c>
      <c r="E32" s="5">
        <v>121390.26734288</v>
      </c>
      <c r="F32" s="3" t="s">
        <v>4500</v>
      </c>
      <c r="G32" s="3" t="s">
        <v>4501</v>
      </c>
      <c r="H32" s="3" t="s">
        <v>4502</v>
      </c>
      <c r="I32" s="3" t="s">
        <v>4538</v>
      </c>
      <c r="J32" s="3" t="s">
        <v>4620</v>
      </c>
      <c r="K32" s="6">
        <v>4289730</v>
      </c>
      <c r="L32" s="6">
        <v>3955751</v>
      </c>
      <c r="M32" s="6">
        <v>1975994</v>
      </c>
      <c r="N32" s="6">
        <v>1649540</v>
      </c>
      <c r="O32" s="6">
        <v>1536040</v>
      </c>
      <c r="P32" s="6">
        <v>1187424</v>
      </c>
      <c r="Q32" s="6">
        <v>1152805</v>
      </c>
      <c r="R32" s="6">
        <v>827024</v>
      </c>
      <c r="S32" s="6">
        <v>1741996</v>
      </c>
      <c r="T32" s="6">
        <v>1390360</v>
      </c>
      <c r="U32" s="6">
        <v>3474456</v>
      </c>
      <c r="V32" s="6">
        <v>3482166</v>
      </c>
      <c r="W32" s="6">
        <v>5442484</v>
      </c>
      <c r="X32" s="6">
        <v>5269466</v>
      </c>
      <c r="Y32" s="6">
        <v>1875420</v>
      </c>
      <c r="Z32" s="6">
        <v>1660270</v>
      </c>
      <c r="AA32" s="6">
        <v>779536</v>
      </c>
      <c r="AB32" s="6">
        <v>729591</v>
      </c>
      <c r="AC32" s="6">
        <v>335481141</v>
      </c>
      <c r="AD32" s="6">
        <v>334168646</v>
      </c>
      <c r="AF32">
        <f>Q32/W32</f>
        <v>0.21181596491601998</v>
      </c>
      <c r="AG32">
        <f>R32/X32</f>
        <v>0.15694645339774466</v>
      </c>
      <c r="AH32">
        <f>U32/W32</f>
        <v>0.63839526216337983</v>
      </c>
      <c r="AI32">
        <f>V32/X32</f>
        <v>0.6608195213708562</v>
      </c>
      <c r="AJ32">
        <f>Y32/AA32</f>
        <v>2.405815767328257</v>
      </c>
      <c r="AK32">
        <f>Z32/AB32</f>
        <v>2.2756174349738414</v>
      </c>
      <c r="AL32">
        <f>O32/K32</f>
        <v>0.35807381816571204</v>
      </c>
      <c r="AM32">
        <f>P32/L32</f>
        <v>0.30017662891319496</v>
      </c>
      <c r="AN32">
        <f>K32/W32</f>
        <v>0.78819340580514341</v>
      </c>
      <c r="AO32">
        <f>L32/X32</f>
        <v>0.75069295446635387</v>
      </c>
      <c r="AP32">
        <f>IF(OR(Q32&lt;0, Q32="NA"), 0, 1)</f>
        <v>1</v>
      </c>
      <c r="AQ32">
        <f>IF(OR(S32&lt;0, S32="NA"), 0, 1)</f>
        <v>1</v>
      </c>
      <c r="AR32">
        <f>IFERROR(IF((AF32-AG32)&gt;0,1,0),0)</f>
        <v>1</v>
      </c>
      <c r="AS32">
        <f>IFERROR(IF((S32-Q32)&gt;0,1,0),0)</f>
        <v>1</v>
      </c>
      <c r="AT32">
        <f>IFERROR(IF((AH32-AI32)&lt;0,1,0),0)</f>
        <v>1</v>
      </c>
      <c r="AU32">
        <f>IFERROR(IF((AJ32-AK32)&gt;0,1,0),0)</f>
        <v>1</v>
      </c>
      <c r="AV32">
        <f>IFERROR(IF((AL32-AM32)&gt;0,1,0),0)</f>
        <v>1</v>
      </c>
      <c r="AW32">
        <f>IFERROR(IF((AN32-AO32)&gt;0,1,0),0)</f>
        <v>1</v>
      </c>
      <c r="AX32">
        <f>IFERROR(IF((AC32-AD32)&lt;0,1,0),0)</f>
        <v>0</v>
      </c>
      <c r="AY32">
        <f>SUM(AP32:AX32)</f>
        <v>8</v>
      </c>
    </row>
    <row r="33" spans="1:51" x14ac:dyDescent="0.45">
      <c r="A33" s="1" t="s">
        <v>277</v>
      </c>
      <c r="B33" s="2">
        <v>4077705</v>
      </c>
      <c r="C33" s="3" t="s">
        <v>5337</v>
      </c>
      <c r="D33" s="5">
        <v>14.54</v>
      </c>
      <c r="E33" s="5">
        <v>2075.3351300999998</v>
      </c>
      <c r="F33" s="3" t="s">
        <v>4470</v>
      </c>
      <c r="G33" s="3" t="s">
        <v>4512</v>
      </c>
      <c r="H33" s="3" t="s">
        <v>4522</v>
      </c>
      <c r="I33" s="3" t="s">
        <v>4523</v>
      </c>
      <c r="J33" s="3" t="s">
        <v>4751</v>
      </c>
      <c r="K33" s="6">
        <v>5705817</v>
      </c>
      <c r="L33" s="6">
        <v>5633727</v>
      </c>
      <c r="M33" s="6">
        <v>418793</v>
      </c>
      <c r="N33" s="6">
        <v>412141</v>
      </c>
      <c r="O33" s="6">
        <v>274377</v>
      </c>
      <c r="P33" s="6">
        <v>269008</v>
      </c>
      <c r="Q33" s="6">
        <v>169598</v>
      </c>
      <c r="R33" s="6">
        <v>162301</v>
      </c>
      <c r="S33" s="6">
        <v>262956</v>
      </c>
      <c r="T33" s="6">
        <v>261901</v>
      </c>
      <c r="U33" s="6">
        <v>1063877</v>
      </c>
      <c r="V33" s="6">
        <v>1060466</v>
      </c>
      <c r="W33" s="6">
        <v>4800014</v>
      </c>
      <c r="X33" s="6">
        <v>4608691</v>
      </c>
      <c r="Y33" s="6">
        <v>1690692</v>
      </c>
      <c r="Z33" s="6">
        <v>1501305</v>
      </c>
      <c r="AA33" s="6">
        <v>887332</v>
      </c>
      <c r="AB33" s="6">
        <v>908559</v>
      </c>
      <c r="AC33" s="6">
        <v>142735842</v>
      </c>
      <c r="AD33" s="6">
        <v>485909683</v>
      </c>
      <c r="AF33">
        <f>Q33/W33</f>
        <v>3.5332813612626961E-2</v>
      </c>
      <c r="AG33">
        <f>R33/X33</f>
        <v>3.5216290265500549E-2</v>
      </c>
      <c r="AH33">
        <f>U33/W33</f>
        <v>0.22164039521551396</v>
      </c>
      <c r="AI33">
        <f>V33/X33</f>
        <v>0.23010134547966005</v>
      </c>
      <c r="AJ33">
        <f>Y33/AA33</f>
        <v>1.9053657481078108</v>
      </c>
      <c r="AK33">
        <f>Z33/AB33</f>
        <v>1.6524023205977818</v>
      </c>
      <c r="AL33">
        <f>O33/K33</f>
        <v>4.8087241494075256E-2</v>
      </c>
      <c r="AM33">
        <f>P33/L33</f>
        <v>4.7749562589738552E-2</v>
      </c>
      <c r="AN33">
        <f>K33/W33</f>
        <v>1.1887084079338102</v>
      </c>
      <c r="AO33">
        <f>L33/X33</f>
        <v>1.2224136962100518</v>
      </c>
      <c r="AP33">
        <f>IF(OR(Q33&lt;0, Q33="NA"), 0, 1)</f>
        <v>1</v>
      </c>
      <c r="AQ33">
        <f>IF(OR(S33&lt;0, S33="NA"), 0, 1)</f>
        <v>1</v>
      </c>
      <c r="AR33">
        <f>IFERROR(IF((AF33-AG33)&gt;0,1,0),0)</f>
        <v>1</v>
      </c>
      <c r="AS33">
        <f>IFERROR(IF((S33-Q33)&gt;0,1,0),0)</f>
        <v>1</v>
      </c>
      <c r="AT33">
        <f>IFERROR(IF((AH33-AI33)&lt;0,1,0),0)</f>
        <v>1</v>
      </c>
      <c r="AU33">
        <f>IFERROR(IF((AJ33-AK33)&gt;0,1,0),0)</f>
        <v>1</v>
      </c>
      <c r="AV33">
        <f>IFERROR(IF((AL33-AM33)&gt;0,1,0),0)</f>
        <v>1</v>
      </c>
      <c r="AW33">
        <f>IFERROR(IF((AN33-AO33)&gt;0,1,0),0)</f>
        <v>0</v>
      </c>
      <c r="AX33">
        <f>IFERROR(IF((AC33-AD33)&lt;0,1,0),0)</f>
        <v>1</v>
      </c>
      <c r="AY33">
        <f>SUM(AP33:AX33)</f>
        <v>8</v>
      </c>
    </row>
    <row r="34" spans="1:51" x14ac:dyDescent="0.45">
      <c r="A34" s="1" t="s">
        <v>366</v>
      </c>
      <c r="B34" s="2">
        <v>1031164</v>
      </c>
      <c r="C34" s="3" t="s">
        <v>5335</v>
      </c>
      <c r="D34" s="5">
        <v>296.36</v>
      </c>
      <c r="E34" s="5">
        <v>120753.92718036</v>
      </c>
      <c r="F34" s="3" t="s">
        <v>4485</v>
      </c>
      <c r="G34" s="3" t="s">
        <v>4517</v>
      </c>
      <c r="H34" s="3" t="s">
        <v>4640</v>
      </c>
      <c r="I34" s="3" t="s">
        <v>4641</v>
      </c>
      <c r="J34" s="3" t="s">
        <v>4789</v>
      </c>
      <c r="K34" s="6">
        <v>19522900</v>
      </c>
      <c r="L34" s="6">
        <v>19202600</v>
      </c>
      <c r="M34" s="6">
        <v>5733100</v>
      </c>
      <c r="N34" s="6">
        <v>5581100</v>
      </c>
      <c r="O34" s="6">
        <v>5174100</v>
      </c>
      <c r="P34" s="6">
        <v>5019200</v>
      </c>
      <c r="Q34" s="6">
        <v>3848900</v>
      </c>
      <c r="R34" s="6">
        <v>3752000</v>
      </c>
      <c r="S34" s="6">
        <v>4655500</v>
      </c>
      <c r="T34" s="6">
        <v>4157600</v>
      </c>
      <c r="U34" s="6">
        <v>2981400</v>
      </c>
      <c r="V34" s="6">
        <v>2991300</v>
      </c>
      <c r="W34" s="6">
        <v>49511400</v>
      </c>
      <c r="X34" s="6">
        <v>54362700</v>
      </c>
      <c r="Y34" s="6">
        <v>39911200</v>
      </c>
      <c r="Z34" s="6">
        <v>45542500</v>
      </c>
      <c r="AA34" s="6">
        <v>39372400</v>
      </c>
      <c r="AB34" s="6">
        <v>45080000</v>
      </c>
      <c r="AC34" s="6">
        <v>407700000</v>
      </c>
      <c r="AD34" s="6">
        <v>408100000</v>
      </c>
      <c r="AF34">
        <f>Q34/W34</f>
        <v>7.7737652338653318E-2</v>
      </c>
      <c r="AG34">
        <f>R34/X34</f>
        <v>6.9017911178068783E-2</v>
      </c>
      <c r="AH34">
        <f>U34/W34</f>
        <v>6.0216435002847832E-2</v>
      </c>
      <c r="AI34">
        <f>V34/X34</f>
        <v>5.5024860796097322E-2</v>
      </c>
      <c r="AJ34">
        <f>Y34/AA34</f>
        <v>1.0136847131493127</v>
      </c>
      <c r="AK34">
        <f>Z34/AB34</f>
        <v>1.010259538598048</v>
      </c>
      <c r="AL34">
        <f>O34/K34</f>
        <v>0.26502722443899218</v>
      </c>
      <c r="AM34">
        <f>P34/L34</f>
        <v>0.26138127128617999</v>
      </c>
      <c r="AN34">
        <f>K34/W34</f>
        <v>0.3943112091356738</v>
      </c>
      <c r="AO34">
        <f>L34/X34</f>
        <v>0.35323116769402552</v>
      </c>
      <c r="AP34">
        <f>IF(OR(Q34&lt;0, Q34="NA"), 0, 1)</f>
        <v>1</v>
      </c>
      <c r="AQ34">
        <f>IF(OR(S34&lt;0, S34="NA"), 0, 1)</f>
        <v>1</v>
      </c>
      <c r="AR34">
        <f>IFERROR(IF((AF34-AG34)&gt;0,1,0),0)</f>
        <v>1</v>
      </c>
      <c r="AS34">
        <f>IFERROR(IF((S34-Q34)&gt;0,1,0),0)</f>
        <v>1</v>
      </c>
      <c r="AT34">
        <f>IFERROR(IF((AH34-AI34)&lt;0,1,0),0)</f>
        <v>0</v>
      </c>
      <c r="AU34">
        <f>IFERROR(IF((AJ34-AK34)&gt;0,1,0),0)</f>
        <v>1</v>
      </c>
      <c r="AV34">
        <f>IFERROR(IF((AL34-AM34)&gt;0,1,0),0)</f>
        <v>1</v>
      </c>
      <c r="AW34">
        <f>IFERROR(IF((AN34-AO34)&gt;0,1,0),0)</f>
        <v>1</v>
      </c>
      <c r="AX34">
        <f>IFERROR(IF((AC34-AD34)&lt;0,1,0),0)</f>
        <v>1</v>
      </c>
      <c r="AY34">
        <f>SUM(AP34:AX34)</f>
        <v>8</v>
      </c>
    </row>
    <row r="35" spans="1:51" x14ac:dyDescent="0.45">
      <c r="A35" s="1" t="s">
        <v>378</v>
      </c>
      <c r="B35" s="2">
        <v>3001622</v>
      </c>
      <c r="C35" s="3" t="s">
        <v>5337</v>
      </c>
      <c r="D35" s="5">
        <v>190.53</v>
      </c>
      <c r="E35" s="5">
        <v>15308.40206889</v>
      </c>
      <c r="F35" s="3" t="s">
        <v>4583</v>
      </c>
      <c r="G35" s="3" t="s">
        <v>4583</v>
      </c>
      <c r="H35" s="3" t="s">
        <v>4682</v>
      </c>
      <c r="I35" s="3" t="s">
        <v>4683</v>
      </c>
      <c r="J35" s="3" t="s">
        <v>4791</v>
      </c>
      <c r="K35" s="6">
        <v>8680500</v>
      </c>
      <c r="L35" s="6">
        <v>8595400</v>
      </c>
      <c r="M35" s="6">
        <v>1416300</v>
      </c>
      <c r="N35" s="6">
        <v>1394600</v>
      </c>
      <c r="O35" s="6">
        <v>1128700</v>
      </c>
      <c r="P35" s="6">
        <v>1110000</v>
      </c>
      <c r="Q35" s="6">
        <v>674000</v>
      </c>
      <c r="R35" s="6">
        <v>630600</v>
      </c>
      <c r="S35" s="6">
        <v>899500</v>
      </c>
      <c r="T35" s="6">
        <v>952000</v>
      </c>
      <c r="U35" s="6">
        <v>2042100</v>
      </c>
      <c r="V35" s="6">
        <v>2046500</v>
      </c>
      <c r="W35" s="6">
        <v>8451900</v>
      </c>
      <c r="X35" s="6">
        <v>8298200</v>
      </c>
      <c r="Y35" s="6">
        <v>3084700</v>
      </c>
      <c r="Z35" s="6">
        <v>2967800</v>
      </c>
      <c r="AA35" s="6">
        <v>3349000</v>
      </c>
      <c r="AB35" s="6">
        <v>3300200</v>
      </c>
      <c r="AC35" s="6">
        <v>80440716</v>
      </c>
      <c r="AD35" s="6">
        <v>80570966</v>
      </c>
      <c r="AF35">
        <f>Q35/W35</f>
        <v>7.9745382695015327E-2</v>
      </c>
      <c r="AG35">
        <f>R35/X35</f>
        <v>7.5992383890482268E-2</v>
      </c>
      <c r="AH35">
        <f>U35/W35</f>
        <v>0.24161431157491214</v>
      </c>
      <c r="AI35">
        <f>V35/X35</f>
        <v>0.24661974886119881</v>
      </c>
      <c r="AJ35">
        <f>Y35/AA35</f>
        <v>0.92108091967751571</v>
      </c>
      <c r="AK35">
        <f>Z35/AB35</f>
        <v>0.89927883158596444</v>
      </c>
      <c r="AL35">
        <f>O35/K35</f>
        <v>0.1300270721732619</v>
      </c>
      <c r="AM35">
        <f>P35/L35</f>
        <v>0.1291388417060288</v>
      </c>
      <c r="AN35">
        <f>K35/W35</f>
        <v>1.0270471728250452</v>
      </c>
      <c r="AO35">
        <f>L35/X35</f>
        <v>1.0358149960232339</v>
      </c>
      <c r="AP35">
        <f>IF(OR(Q35&lt;0, Q35="NA"), 0, 1)</f>
        <v>1</v>
      </c>
      <c r="AQ35">
        <f>IF(OR(S35&lt;0, S35="NA"), 0, 1)</f>
        <v>1</v>
      </c>
      <c r="AR35">
        <f>IFERROR(IF((AF35-AG35)&gt;0,1,0),0)</f>
        <v>1</v>
      </c>
      <c r="AS35">
        <f>IFERROR(IF((S35-Q35)&gt;0,1,0),0)</f>
        <v>1</v>
      </c>
      <c r="AT35">
        <f>IFERROR(IF((AH35-AI35)&lt;0,1,0),0)</f>
        <v>1</v>
      </c>
      <c r="AU35">
        <f>IFERROR(IF((AJ35-AK35)&gt;0,1,0),0)</f>
        <v>1</v>
      </c>
      <c r="AV35">
        <f>IFERROR(IF((AL35-AM35)&gt;0,1,0),0)</f>
        <v>1</v>
      </c>
      <c r="AW35">
        <f>IFERROR(IF((AN35-AO35)&gt;0,1,0),0)</f>
        <v>0</v>
      </c>
      <c r="AX35">
        <f>IFERROR(IF((AC35-AD35)&lt;0,1,0),0)</f>
        <v>1</v>
      </c>
      <c r="AY35">
        <f>SUM(AP35:AX35)</f>
        <v>8</v>
      </c>
    </row>
    <row r="36" spans="1:51" x14ac:dyDescent="0.45">
      <c r="A36" s="1" t="s">
        <v>400</v>
      </c>
      <c r="B36" s="2">
        <v>4008727</v>
      </c>
      <c r="C36" s="3" t="s">
        <v>5337</v>
      </c>
      <c r="D36" s="5">
        <v>218.48</v>
      </c>
      <c r="E36" s="5">
        <v>6425.6401228799996</v>
      </c>
      <c r="F36" s="3" t="s">
        <v>4500</v>
      </c>
      <c r="G36" s="3" t="s">
        <v>4574</v>
      </c>
      <c r="H36" s="3" t="s">
        <v>4580</v>
      </c>
      <c r="I36" s="3" t="s">
        <v>4581</v>
      </c>
      <c r="J36" s="3" t="s">
        <v>4800</v>
      </c>
      <c r="K36" s="6">
        <v>803816</v>
      </c>
      <c r="L36" s="6">
        <v>781571</v>
      </c>
      <c r="M36" s="6">
        <v>182029</v>
      </c>
      <c r="N36" s="6">
        <v>171858</v>
      </c>
      <c r="O36" s="6">
        <v>150722</v>
      </c>
      <c r="P36" s="6">
        <v>141501</v>
      </c>
      <c r="Q36" s="6">
        <v>118946</v>
      </c>
      <c r="R36" s="6">
        <v>112877</v>
      </c>
      <c r="S36" s="6">
        <v>140912</v>
      </c>
      <c r="T36" s="6">
        <v>127257</v>
      </c>
      <c r="U36" s="6" t="s">
        <v>4474</v>
      </c>
      <c r="V36" s="6" t="s">
        <v>4474</v>
      </c>
      <c r="W36" s="6">
        <v>802861</v>
      </c>
      <c r="X36" s="6">
        <v>781260</v>
      </c>
      <c r="Y36" s="6">
        <v>529296</v>
      </c>
      <c r="Z36" s="6">
        <v>509217</v>
      </c>
      <c r="AA36" s="6">
        <v>129163</v>
      </c>
      <c r="AB36" s="6">
        <v>138119</v>
      </c>
      <c r="AC36" s="6">
        <v>29410656</v>
      </c>
      <c r="AD36" s="6">
        <v>29411720</v>
      </c>
      <c r="AF36">
        <f>Q36/W36</f>
        <v>0.14815266901742644</v>
      </c>
      <c r="AG36">
        <f>R36/X36</f>
        <v>0.14448071064690371</v>
      </c>
      <c r="AH36" t="e">
        <f>U36/W36</f>
        <v>#VALUE!</v>
      </c>
      <c r="AI36" t="e">
        <f>V36/X36</f>
        <v>#VALUE!</v>
      </c>
      <c r="AJ36">
        <f>Y36/AA36</f>
        <v>4.0978918111223805</v>
      </c>
      <c r="AK36">
        <f>Z36/AB36</f>
        <v>3.6867990645747506</v>
      </c>
      <c r="AL36">
        <f>O36/K36</f>
        <v>0.1875080864277397</v>
      </c>
      <c r="AM36">
        <f>P36/L36</f>
        <v>0.18104689145323968</v>
      </c>
      <c r="AN36">
        <f>K36/W36</f>
        <v>1.0011894960646985</v>
      </c>
      <c r="AO36">
        <f>L36/X36</f>
        <v>1.0003980749046413</v>
      </c>
      <c r="AP36">
        <f>IF(OR(Q36&lt;0, Q36="NA"), 0, 1)</f>
        <v>1</v>
      </c>
      <c r="AQ36">
        <f>IF(OR(S36&lt;0, S36="NA"), 0, 1)</f>
        <v>1</v>
      </c>
      <c r="AR36">
        <f>IFERROR(IF((AF36-AG36)&gt;0,1,0),0)</f>
        <v>1</v>
      </c>
      <c r="AS36">
        <f>IFERROR(IF((S36-Q36)&gt;0,1,0),0)</f>
        <v>1</v>
      </c>
      <c r="AT36">
        <f>IFERROR(IF((AH36-AI36)&lt;0,1,0),0)</f>
        <v>0</v>
      </c>
      <c r="AU36">
        <f>IFERROR(IF((AJ36-AK36)&gt;0,1,0),0)</f>
        <v>1</v>
      </c>
      <c r="AV36">
        <f>IFERROR(IF((AL36-AM36)&gt;0,1,0),0)</f>
        <v>1</v>
      </c>
      <c r="AW36">
        <f>IFERROR(IF((AN36-AO36)&gt;0,1,0),0)</f>
        <v>1</v>
      </c>
      <c r="AX36">
        <f>IFERROR(IF((AC36-AD36)&lt;0,1,0),0)</f>
        <v>1</v>
      </c>
      <c r="AY36">
        <f>SUM(AP36:AX36)</f>
        <v>8</v>
      </c>
    </row>
    <row r="37" spans="1:51" x14ac:dyDescent="0.45">
      <c r="A37" s="1" t="s">
        <v>404</v>
      </c>
      <c r="B37" s="2">
        <v>6893503</v>
      </c>
      <c r="C37" s="3" t="s">
        <v>5335</v>
      </c>
      <c r="D37" s="5">
        <v>45.81</v>
      </c>
      <c r="E37" s="5">
        <v>45330.177310289997</v>
      </c>
      <c r="F37" s="3" t="s">
        <v>4654</v>
      </c>
      <c r="G37" s="3" t="s">
        <v>4654</v>
      </c>
      <c r="H37" s="3" t="s">
        <v>4747</v>
      </c>
      <c r="I37" s="3" t="s">
        <v>4748</v>
      </c>
      <c r="J37" s="3" t="s">
        <v>4749</v>
      </c>
      <c r="K37" s="6">
        <v>27300000</v>
      </c>
      <c r="L37" s="6">
        <v>27033000</v>
      </c>
      <c r="M37" s="6">
        <v>4337000</v>
      </c>
      <c r="N37" s="6">
        <v>4105000</v>
      </c>
      <c r="O37" s="6">
        <v>3219000</v>
      </c>
      <c r="P37" s="6">
        <v>2997000</v>
      </c>
      <c r="Q37" s="6">
        <v>2268000</v>
      </c>
      <c r="R37" s="6">
        <v>2019000</v>
      </c>
      <c r="S37" s="6">
        <v>3074000</v>
      </c>
      <c r="T37" s="6">
        <v>2874000</v>
      </c>
      <c r="U37" s="6">
        <v>5984000</v>
      </c>
      <c r="V37" s="6">
        <v>5861000</v>
      </c>
      <c r="W37" s="6">
        <v>37530000</v>
      </c>
      <c r="X37" s="6">
        <v>36656000</v>
      </c>
      <c r="Y37" s="6">
        <v>16568000</v>
      </c>
      <c r="Z37" s="6">
        <v>15930000</v>
      </c>
      <c r="AA37" s="6">
        <v>12790000</v>
      </c>
      <c r="AB37" s="6">
        <v>12586000</v>
      </c>
      <c r="AC37" s="6">
        <v>989085000</v>
      </c>
      <c r="AD37" s="6">
        <v>992941000</v>
      </c>
      <c r="AF37">
        <f>Q37/W37</f>
        <v>6.0431654676258995E-2</v>
      </c>
      <c r="AG37">
        <f>R37/X37</f>
        <v>5.5079659537319949E-2</v>
      </c>
      <c r="AH37">
        <f>U37/W37</f>
        <v>0.15944577671196375</v>
      </c>
      <c r="AI37">
        <f>V37/X37</f>
        <v>0.15989196857267568</v>
      </c>
      <c r="AJ37">
        <f>Y37/AA37</f>
        <v>1.2953870211102423</v>
      </c>
      <c r="AK37">
        <f>Z37/AB37</f>
        <v>1.2656920387732402</v>
      </c>
      <c r="AL37">
        <f>O37/K37</f>
        <v>0.11791208791208792</v>
      </c>
      <c r="AM37">
        <f>P37/L37</f>
        <v>0.110864498945733</v>
      </c>
      <c r="AN37">
        <f>K37/W37</f>
        <v>0.72741806554756194</v>
      </c>
      <c r="AO37">
        <f>L37/X37</f>
        <v>0.73747817546922745</v>
      </c>
      <c r="AP37">
        <f>IF(OR(Q37&lt;0, Q37="NA"), 0, 1)</f>
        <v>1</v>
      </c>
      <c r="AQ37">
        <f>IF(OR(S37&lt;0, S37="NA"), 0, 1)</f>
        <v>1</v>
      </c>
      <c r="AR37">
        <f>IFERROR(IF((AF37-AG37)&gt;0,1,0),0)</f>
        <v>1</v>
      </c>
      <c r="AS37">
        <f>IFERROR(IF((S37-Q37)&gt;0,1,0),0)</f>
        <v>1</v>
      </c>
      <c r="AT37">
        <f>IFERROR(IF((AH37-AI37)&lt;0,1,0),0)</f>
        <v>1</v>
      </c>
      <c r="AU37">
        <f>IFERROR(IF((AJ37-AK37)&gt;0,1,0),0)</f>
        <v>1</v>
      </c>
      <c r="AV37">
        <f>IFERROR(IF((AL37-AM37)&gt;0,1,0),0)</f>
        <v>1</v>
      </c>
      <c r="AW37">
        <f>IFERROR(IF((AN37-AO37)&gt;0,1,0),0)</f>
        <v>0</v>
      </c>
      <c r="AX37">
        <f>IFERROR(IF((AC37-AD37)&lt;0,1,0),0)</f>
        <v>1</v>
      </c>
      <c r="AY37">
        <f>SUM(AP37:AX37)</f>
        <v>8</v>
      </c>
    </row>
    <row r="38" spans="1:51" x14ac:dyDescent="0.45">
      <c r="A38" s="1" t="s">
        <v>453</v>
      </c>
      <c r="B38" s="2">
        <v>19070340</v>
      </c>
      <c r="C38" s="3" t="s">
        <v>5337</v>
      </c>
      <c r="D38" s="5">
        <v>76.23</v>
      </c>
      <c r="E38" s="5">
        <v>9824.1291294300008</v>
      </c>
      <c r="F38" s="3" t="s">
        <v>4559</v>
      </c>
      <c r="G38" s="3" t="s">
        <v>4821</v>
      </c>
      <c r="H38" s="3" t="s">
        <v>4822</v>
      </c>
      <c r="I38" s="3" t="s">
        <v>4822</v>
      </c>
      <c r="J38" s="3" t="s">
        <v>4823</v>
      </c>
      <c r="K38" s="6">
        <v>1996200</v>
      </c>
      <c r="L38" s="6">
        <v>1913000</v>
      </c>
      <c r="M38" s="6">
        <v>424200</v>
      </c>
      <c r="N38" s="6">
        <v>398700</v>
      </c>
      <c r="O38" s="6">
        <v>405100</v>
      </c>
      <c r="P38" s="6">
        <v>378900</v>
      </c>
      <c r="Q38" s="6">
        <v>246500</v>
      </c>
      <c r="R38" s="6">
        <v>220900</v>
      </c>
      <c r="S38" s="6">
        <v>199600</v>
      </c>
      <c r="T38" s="6">
        <v>244400</v>
      </c>
      <c r="U38" s="6">
        <v>833100</v>
      </c>
      <c r="V38" s="6">
        <v>832700</v>
      </c>
      <c r="W38" s="6">
        <v>837000</v>
      </c>
      <c r="X38" s="6">
        <v>804100</v>
      </c>
      <c r="Y38" s="6">
        <v>592700</v>
      </c>
      <c r="Z38" s="6">
        <v>554200</v>
      </c>
      <c r="AA38" s="6">
        <v>203700</v>
      </c>
      <c r="AB38" s="6">
        <v>207900</v>
      </c>
      <c r="AC38" s="6">
        <v>128800000</v>
      </c>
      <c r="AD38" s="6">
        <v>129242457</v>
      </c>
      <c r="AF38">
        <f>Q38/W38</f>
        <v>0.29450418160095582</v>
      </c>
      <c r="AG38">
        <f>R38/X38</f>
        <v>0.27471707499067283</v>
      </c>
      <c r="AH38">
        <f>U38/W38</f>
        <v>0.99534050179211464</v>
      </c>
      <c r="AI38">
        <f>V38/X38</f>
        <v>1.0355677154582763</v>
      </c>
      <c r="AJ38">
        <f>Y38/AA38</f>
        <v>2.9096710849288168</v>
      </c>
      <c r="AK38">
        <f>Z38/AB38</f>
        <v>2.6657046657046659</v>
      </c>
      <c r="AL38">
        <f>O38/K38</f>
        <v>0.20293557759743514</v>
      </c>
      <c r="AM38">
        <f>P38/L38</f>
        <v>0.19806586513329849</v>
      </c>
      <c r="AN38">
        <f>K38/W38</f>
        <v>2.3849462365591396</v>
      </c>
      <c r="AO38">
        <f>L38/X38</f>
        <v>2.3790573311777141</v>
      </c>
      <c r="AP38">
        <f>IF(OR(Q38&lt;0, Q38="NA"), 0, 1)</f>
        <v>1</v>
      </c>
      <c r="AQ38">
        <f>IF(OR(S38&lt;0, S38="NA"), 0, 1)</f>
        <v>1</v>
      </c>
      <c r="AR38">
        <f>IFERROR(IF((AF38-AG38)&gt;0,1,0),0)</f>
        <v>1</v>
      </c>
      <c r="AS38">
        <f>IFERROR(IF((S38-Q38)&gt;0,1,0),0)</f>
        <v>0</v>
      </c>
      <c r="AT38">
        <f>IFERROR(IF((AH38-AI38)&lt;0,1,0),0)</f>
        <v>1</v>
      </c>
      <c r="AU38">
        <f>IFERROR(IF((AJ38-AK38)&gt;0,1,0),0)</f>
        <v>1</v>
      </c>
      <c r="AV38">
        <f>IFERROR(IF((AL38-AM38)&gt;0,1,0),0)</f>
        <v>1</v>
      </c>
      <c r="AW38">
        <f>IFERROR(IF((AN38-AO38)&gt;0,1,0),0)</f>
        <v>1</v>
      </c>
      <c r="AX38">
        <f>IFERROR(IF((AC38-AD38)&lt;0,1,0),0)</f>
        <v>1</v>
      </c>
      <c r="AY38">
        <f>SUM(AP38:AX38)</f>
        <v>8</v>
      </c>
    </row>
    <row r="39" spans="1:51" x14ac:dyDescent="0.45">
      <c r="A39" s="1" t="s">
        <v>493</v>
      </c>
      <c r="B39" s="2">
        <v>8648705</v>
      </c>
      <c r="C39" s="3" t="s">
        <v>5337</v>
      </c>
      <c r="D39" s="5">
        <v>95.2</v>
      </c>
      <c r="E39" s="5">
        <v>12575.3223344</v>
      </c>
      <c r="F39" s="3" t="s">
        <v>4559</v>
      </c>
      <c r="G39" s="3" t="s">
        <v>4626</v>
      </c>
      <c r="H39" s="3" t="s">
        <v>4626</v>
      </c>
      <c r="I39" s="3" t="s">
        <v>4840</v>
      </c>
      <c r="J39" s="3" t="s">
        <v>4841</v>
      </c>
      <c r="K39" s="6">
        <v>20580562</v>
      </c>
      <c r="L39" s="6">
        <v>20405921</v>
      </c>
      <c r="M39" s="6">
        <v>1076120</v>
      </c>
      <c r="N39" s="6">
        <v>1040961</v>
      </c>
      <c r="O39" s="6">
        <v>820607</v>
      </c>
      <c r="P39" s="6">
        <v>793721</v>
      </c>
      <c r="Q39" s="6">
        <v>557627</v>
      </c>
      <c r="R39" s="6">
        <v>532346</v>
      </c>
      <c r="S39" s="6">
        <v>903307</v>
      </c>
      <c r="T39" s="6">
        <v>871581</v>
      </c>
      <c r="U39" s="6">
        <v>398663</v>
      </c>
      <c r="V39" s="6">
        <v>398586</v>
      </c>
      <c r="W39" s="6">
        <v>7216222</v>
      </c>
      <c r="X39" s="6">
        <v>6929902</v>
      </c>
      <c r="Y39" s="6">
        <v>2097093</v>
      </c>
      <c r="Z39" s="6">
        <v>1915093</v>
      </c>
      <c r="AA39" s="6">
        <v>2742024</v>
      </c>
      <c r="AB39" s="6">
        <v>2523750</v>
      </c>
      <c r="AC39" s="6">
        <v>132094000</v>
      </c>
      <c r="AD39" s="6">
        <v>132766000</v>
      </c>
      <c r="AF39">
        <f>Q39/W39</f>
        <v>7.72740916230127E-2</v>
      </c>
      <c r="AG39">
        <f>R39/X39</f>
        <v>7.6818690942527038E-2</v>
      </c>
      <c r="AH39">
        <f>U39/W39</f>
        <v>5.5245390177852065E-2</v>
      </c>
      <c r="AI39">
        <f>V39/X39</f>
        <v>5.7516830685340137E-2</v>
      </c>
      <c r="AJ39">
        <f>Y39/AA39</f>
        <v>0.76479746347953192</v>
      </c>
      <c r="AK39">
        <f>Z39/AB39</f>
        <v>0.75882833085685986</v>
      </c>
      <c r="AL39">
        <f>O39/K39</f>
        <v>3.9872915035070469E-2</v>
      </c>
      <c r="AM39">
        <f>P39/L39</f>
        <v>3.8896602608625215E-2</v>
      </c>
      <c r="AN39">
        <f>K39/W39</f>
        <v>2.8519857066481604</v>
      </c>
      <c r="AO39">
        <f>L39/X39</f>
        <v>2.9446189859539138</v>
      </c>
      <c r="AP39">
        <f>IF(OR(Q39&lt;0, Q39="NA"), 0, 1)</f>
        <v>1</v>
      </c>
      <c r="AQ39">
        <f>IF(OR(S39&lt;0, S39="NA"), 0, 1)</f>
        <v>1</v>
      </c>
      <c r="AR39">
        <f>IFERROR(IF((AF39-AG39)&gt;0,1,0),0)</f>
        <v>1</v>
      </c>
      <c r="AS39">
        <f>IFERROR(IF((S39-Q39)&gt;0,1,0),0)</f>
        <v>1</v>
      </c>
      <c r="AT39">
        <f>IFERROR(IF((AH39-AI39)&lt;0,1,0),0)</f>
        <v>1</v>
      </c>
      <c r="AU39">
        <f>IFERROR(IF((AJ39-AK39)&gt;0,1,0),0)</f>
        <v>1</v>
      </c>
      <c r="AV39">
        <f>IFERROR(IF((AL39-AM39)&gt;0,1,0),0)</f>
        <v>1</v>
      </c>
      <c r="AW39">
        <f>IFERROR(IF((AN39-AO39)&gt;0,1,0),0)</f>
        <v>0</v>
      </c>
      <c r="AX39">
        <f>IFERROR(IF((AC39-AD39)&lt;0,1,0),0)</f>
        <v>1</v>
      </c>
      <c r="AY39">
        <f>SUM(AP39:AX39)</f>
        <v>8</v>
      </c>
    </row>
    <row r="40" spans="1:51" x14ac:dyDescent="0.45">
      <c r="A40" s="1" t="s">
        <v>595</v>
      </c>
      <c r="B40" s="2">
        <v>4868391</v>
      </c>
      <c r="C40" s="3" t="s">
        <v>5337</v>
      </c>
      <c r="D40" s="5">
        <v>14.48</v>
      </c>
      <c r="E40" s="5">
        <v>455.05781960000002</v>
      </c>
      <c r="F40" s="3" t="s">
        <v>4665</v>
      </c>
      <c r="G40" s="3" t="s">
        <v>4666</v>
      </c>
      <c r="H40" s="3" t="s">
        <v>4679</v>
      </c>
      <c r="I40" s="3" t="s">
        <v>4851</v>
      </c>
      <c r="J40" s="3" t="s">
        <v>4852</v>
      </c>
      <c r="K40" s="6">
        <v>105014.906</v>
      </c>
      <c r="L40" s="6">
        <v>101862.071</v>
      </c>
      <c r="M40" s="6">
        <v>12633.187</v>
      </c>
      <c r="N40" s="6">
        <v>10673.864</v>
      </c>
      <c r="O40" s="6">
        <v>-9282.1689999999999</v>
      </c>
      <c r="P40" s="6">
        <v>-10549.695</v>
      </c>
      <c r="Q40" s="6">
        <v>-7453.4830000000002</v>
      </c>
      <c r="R40" s="6">
        <v>-8635.8909999999996</v>
      </c>
      <c r="S40" s="6">
        <v>15934.620999999999</v>
      </c>
      <c r="T40" s="6">
        <v>18615.964</v>
      </c>
      <c r="U40" s="6">
        <v>35488.483</v>
      </c>
      <c r="V40" s="6">
        <v>36100.239999999998</v>
      </c>
      <c r="W40" s="6">
        <v>711938.77300000004</v>
      </c>
      <c r="X40" s="6">
        <v>723064.12300000002</v>
      </c>
      <c r="Y40" s="6">
        <v>108567.63</v>
      </c>
      <c r="Z40" s="6">
        <v>100654.139</v>
      </c>
      <c r="AA40" s="6">
        <v>51987</v>
      </c>
      <c r="AB40" s="6">
        <v>49967</v>
      </c>
      <c r="AC40" s="6">
        <v>31373867</v>
      </c>
      <c r="AD40" s="6">
        <v>31459129</v>
      </c>
      <c r="AF40">
        <f>Q40/W40</f>
        <v>-1.0469275284154245E-2</v>
      </c>
      <c r="AG40">
        <f>R40/X40</f>
        <v>-1.1943464936649885E-2</v>
      </c>
      <c r="AH40">
        <f>U40/W40</f>
        <v>4.9847661548839392E-2</v>
      </c>
      <c r="AI40">
        <f>V40/X40</f>
        <v>4.9926747644759017E-2</v>
      </c>
      <c r="AJ40">
        <f>Y40/AA40</f>
        <v>2.0883611287437245</v>
      </c>
      <c r="AK40">
        <f>Z40/AB40</f>
        <v>2.0144122921127945</v>
      </c>
      <c r="AL40">
        <f>O40/K40</f>
        <v>-8.8389061644258388E-2</v>
      </c>
      <c r="AM40">
        <f>P40/L40</f>
        <v>-0.10356843225777336</v>
      </c>
      <c r="AN40">
        <f>K40/W40</f>
        <v>0.14750552994533983</v>
      </c>
      <c r="AO40">
        <f>L40/X40</f>
        <v>0.14087557072721749</v>
      </c>
      <c r="AP40">
        <f>IF(OR(Q40&lt;0, Q40="NA"), 0, 1)</f>
        <v>0</v>
      </c>
      <c r="AQ40">
        <f>IF(OR(S40&lt;0, S40="NA"), 0, 1)</f>
        <v>1</v>
      </c>
      <c r="AR40">
        <f>IFERROR(IF((AF40-AG40)&gt;0,1,0),0)</f>
        <v>1</v>
      </c>
      <c r="AS40">
        <f>IFERROR(IF((S40-Q40)&gt;0,1,0),0)</f>
        <v>1</v>
      </c>
      <c r="AT40">
        <f>IFERROR(IF((AH40-AI40)&lt;0,1,0),0)</f>
        <v>1</v>
      </c>
      <c r="AU40">
        <f>IFERROR(IF((AJ40-AK40)&gt;0,1,0),0)</f>
        <v>1</v>
      </c>
      <c r="AV40">
        <f>IFERROR(IF((AL40-AM40)&gt;0,1,0),0)</f>
        <v>1</v>
      </c>
      <c r="AW40">
        <f>IFERROR(IF((AN40-AO40)&gt;0,1,0),0)</f>
        <v>1</v>
      </c>
      <c r="AX40">
        <f>IFERROR(IF((AC40-AD40)&lt;0,1,0),0)</f>
        <v>1</v>
      </c>
      <c r="AY40">
        <f>SUM(AP40:AX40)</f>
        <v>8</v>
      </c>
    </row>
    <row r="41" spans="1:51" x14ac:dyDescent="0.45">
      <c r="A41" s="1" t="s">
        <v>611</v>
      </c>
      <c r="B41" s="2">
        <v>4067324</v>
      </c>
      <c r="C41" s="3" t="s">
        <v>5337</v>
      </c>
      <c r="D41" s="5">
        <v>116.4</v>
      </c>
      <c r="E41" s="5">
        <v>6772.5273900000002</v>
      </c>
      <c r="F41" s="3" t="s">
        <v>4475</v>
      </c>
      <c r="G41" s="3" t="s">
        <v>4529</v>
      </c>
      <c r="H41" s="3" t="s">
        <v>4569</v>
      </c>
      <c r="I41" s="3" t="s">
        <v>4572</v>
      </c>
      <c r="J41" s="3" t="s">
        <v>4573</v>
      </c>
      <c r="K41" s="6">
        <v>2627515</v>
      </c>
      <c r="L41" s="6">
        <v>2554203</v>
      </c>
      <c r="M41" s="6">
        <v>370548</v>
      </c>
      <c r="N41" s="6">
        <v>338760</v>
      </c>
      <c r="O41" s="6">
        <v>266998</v>
      </c>
      <c r="P41" s="6">
        <v>231209</v>
      </c>
      <c r="Q41" s="6">
        <v>116592</v>
      </c>
      <c r="R41" s="6">
        <v>101666</v>
      </c>
      <c r="S41" s="6">
        <v>311982</v>
      </c>
      <c r="T41" s="6">
        <v>301848</v>
      </c>
      <c r="U41" s="6">
        <v>925653</v>
      </c>
      <c r="V41" s="6">
        <v>931857</v>
      </c>
      <c r="W41" s="6">
        <v>3914813</v>
      </c>
      <c r="X41" s="6">
        <v>3837399</v>
      </c>
      <c r="Y41" s="6">
        <v>404016</v>
      </c>
      <c r="Z41" s="6">
        <v>396018</v>
      </c>
      <c r="AA41" s="6">
        <v>666894</v>
      </c>
      <c r="AB41" s="6">
        <v>712486</v>
      </c>
      <c r="AC41" s="6">
        <v>58134013</v>
      </c>
      <c r="AD41" s="6">
        <v>57986925</v>
      </c>
      <c r="AF41">
        <f>Q41/W41</f>
        <v>2.9782265461977365E-2</v>
      </c>
      <c r="AG41">
        <f>R41/X41</f>
        <v>2.6493466016955756E-2</v>
      </c>
      <c r="AH41">
        <f>U41/W41</f>
        <v>0.23644884187316226</v>
      </c>
      <c r="AI41">
        <f>V41/X41</f>
        <v>0.24283557691029783</v>
      </c>
      <c r="AJ41">
        <f>Y41/AA41</f>
        <v>0.60581741626105501</v>
      </c>
      <c r="AK41">
        <f>Z41/AB41</f>
        <v>0.5558256583287251</v>
      </c>
      <c r="AL41">
        <f>O41/K41</f>
        <v>0.1016161658449143</v>
      </c>
      <c r="AM41">
        <f>P41/L41</f>
        <v>9.0520996177672647E-2</v>
      </c>
      <c r="AN41">
        <f>K41/W41</f>
        <v>0.67117254387374314</v>
      </c>
      <c r="AO41">
        <f>L41/X41</f>
        <v>0.66560787658515574</v>
      </c>
      <c r="AP41">
        <f>IF(OR(Q41&lt;0, Q41="NA"), 0, 1)</f>
        <v>1</v>
      </c>
      <c r="AQ41">
        <f>IF(OR(S41&lt;0, S41="NA"), 0, 1)</f>
        <v>1</v>
      </c>
      <c r="AR41">
        <f>IFERROR(IF((AF41-AG41)&gt;0,1,0),0)</f>
        <v>1</v>
      </c>
      <c r="AS41">
        <f>IFERROR(IF((S41-Q41)&gt;0,1,0),0)</f>
        <v>1</v>
      </c>
      <c r="AT41">
        <f>IFERROR(IF((AH41-AI41)&lt;0,1,0),0)</f>
        <v>1</v>
      </c>
      <c r="AU41">
        <f>IFERROR(IF((AJ41-AK41)&gt;0,1,0),0)</f>
        <v>1</v>
      </c>
      <c r="AV41">
        <f>IFERROR(IF((AL41-AM41)&gt;0,1,0),0)</f>
        <v>1</v>
      </c>
      <c r="AW41">
        <f>IFERROR(IF((AN41-AO41)&gt;0,1,0),0)</f>
        <v>1</v>
      </c>
      <c r="AX41">
        <f>IFERROR(IF((AC41-AD41)&lt;0,1,0),0)</f>
        <v>0</v>
      </c>
      <c r="AY41">
        <f>SUM(AP41:AX41)</f>
        <v>8</v>
      </c>
    </row>
    <row r="42" spans="1:51" x14ac:dyDescent="0.45">
      <c r="A42" s="1" t="s">
        <v>625</v>
      </c>
      <c r="B42" s="2">
        <v>102621</v>
      </c>
      <c r="C42" s="3" t="s">
        <v>5336</v>
      </c>
      <c r="D42" s="7">
        <v>7.87</v>
      </c>
      <c r="E42" s="5">
        <v>68.162424150000007</v>
      </c>
      <c r="F42" s="3" t="s">
        <v>4480</v>
      </c>
      <c r="G42" s="3" t="s">
        <v>4481</v>
      </c>
      <c r="H42" s="3" t="s">
        <v>4481</v>
      </c>
      <c r="I42" s="3" t="s">
        <v>4482</v>
      </c>
      <c r="J42" s="3" t="s">
        <v>4483</v>
      </c>
      <c r="K42" s="6">
        <v>32672</v>
      </c>
      <c r="L42" s="6">
        <v>31030</v>
      </c>
      <c r="M42" s="6" t="s">
        <v>4474</v>
      </c>
      <c r="N42" s="6" t="s">
        <v>4474</v>
      </c>
      <c r="O42" s="6">
        <v>32866</v>
      </c>
      <c r="P42" s="6">
        <v>29556</v>
      </c>
      <c r="Q42" s="6">
        <v>3243</v>
      </c>
      <c r="R42" s="6">
        <v>2785</v>
      </c>
      <c r="S42" s="6">
        <v>7806</v>
      </c>
      <c r="T42" s="6">
        <v>3578</v>
      </c>
      <c r="U42" s="6">
        <v>100000</v>
      </c>
      <c r="V42" s="6">
        <v>100000</v>
      </c>
      <c r="W42" s="6">
        <v>1373055</v>
      </c>
      <c r="X42" s="6">
        <v>1367290</v>
      </c>
      <c r="Y42" s="6" t="s">
        <v>4474</v>
      </c>
      <c r="Z42" s="6" t="s">
        <v>4474</v>
      </c>
      <c r="AA42" s="6" t="s">
        <v>4474</v>
      </c>
      <c r="AB42" s="6" t="s">
        <v>4474</v>
      </c>
      <c r="AC42" s="6">
        <v>9112777</v>
      </c>
      <c r="AD42" s="6">
        <v>9131979</v>
      </c>
      <c r="AF42">
        <f>Q42/W42</f>
        <v>2.3618864502878618E-3</v>
      </c>
      <c r="AG42">
        <f>R42/X42</f>
        <v>2.0368758639352294E-3</v>
      </c>
      <c r="AH42">
        <f>U42/W42</f>
        <v>7.2830294489295774E-2</v>
      </c>
      <c r="AI42">
        <f>V42/X42</f>
        <v>7.3137373929451688E-2</v>
      </c>
      <c r="AJ42" t="e">
        <f>Y42/AA42</f>
        <v>#VALUE!</v>
      </c>
      <c r="AK42" t="e">
        <f>Z42/AB42</f>
        <v>#VALUE!</v>
      </c>
      <c r="AL42">
        <f>O42/K42</f>
        <v>1.005937806072478</v>
      </c>
      <c r="AM42">
        <f>P42/L42</f>
        <v>0.95249758298420883</v>
      </c>
      <c r="AN42">
        <f>K42/W42</f>
        <v>2.3795113815542713E-2</v>
      </c>
      <c r="AO42">
        <f>L42/X42</f>
        <v>2.269452713030886E-2</v>
      </c>
      <c r="AP42">
        <f>IF(OR(Q42&lt;0, Q42="NA"), 0, 1)</f>
        <v>1</v>
      </c>
      <c r="AQ42">
        <f>IF(OR(S42&lt;0, S42="NA"), 0, 1)</f>
        <v>1</v>
      </c>
      <c r="AR42">
        <f>IFERROR(IF((AF42-AG42)&gt;0,1,0),0)</f>
        <v>1</v>
      </c>
      <c r="AS42">
        <f>IFERROR(IF((S42-Q42)&gt;0,1,0),0)</f>
        <v>1</v>
      </c>
      <c r="AT42">
        <f>IFERROR(IF((AH42-AI42)&lt;0,1,0),0)</f>
        <v>1</v>
      </c>
      <c r="AU42">
        <f>IFERROR(IF((AJ42-AK42)&gt;0,1,0),0)</f>
        <v>0</v>
      </c>
      <c r="AV42">
        <f>IFERROR(IF((AL42-AM42)&gt;0,1,0),0)</f>
        <v>1</v>
      </c>
      <c r="AW42">
        <f>IFERROR(IF((AN42-AO42)&gt;0,1,0),0)</f>
        <v>1</v>
      </c>
      <c r="AX42">
        <f>IFERROR(IF((AC42-AD42)&lt;0,1,0),0)</f>
        <v>1</v>
      </c>
      <c r="AY42">
        <f>SUM(AP42:AX42)</f>
        <v>8</v>
      </c>
    </row>
    <row r="43" spans="1:51" x14ac:dyDescent="0.45">
      <c r="A43" s="1" t="s">
        <v>679</v>
      </c>
      <c r="B43" s="2">
        <v>4721056</v>
      </c>
      <c r="C43" s="3" t="s">
        <v>5337</v>
      </c>
      <c r="D43" s="5">
        <v>43.03</v>
      </c>
      <c r="E43" s="5">
        <v>2559.1356256700001</v>
      </c>
      <c r="F43" s="3" t="s">
        <v>4651</v>
      </c>
      <c r="G43" s="3" t="s">
        <v>4651</v>
      </c>
      <c r="H43" s="3" t="s">
        <v>4701</v>
      </c>
      <c r="I43" s="3" t="s">
        <v>4701</v>
      </c>
      <c r="J43" s="3" t="s">
        <v>4886</v>
      </c>
      <c r="K43" s="6">
        <v>1029123</v>
      </c>
      <c r="L43" s="6">
        <v>984536</v>
      </c>
      <c r="M43" s="6">
        <v>403963</v>
      </c>
      <c r="N43" s="6">
        <v>366255</v>
      </c>
      <c r="O43" s="6">
        <v>271429</v>
      </c>
      <c r="P43" s="6">
        <v>236946</v>
      </c>
      <c r="Q43" s="6">
        <v>200559</v>
      </c>
      <c r="R43" s="6">
        <v>174330</v>
      </c>
      <c r="S43" s="6">
        <v>297091</v>
      </c>
      <c r="T43" s="6">
        <v>301235</v>
      </c>
      <c r="U43" s="6">
        <v>1051585</v>
      </c>
      <c r="V43" s="6">
        <v>1051792</v>
      </c>
      <c r="W43" s="6">
        <v>5014908</v>
      </c>
      <c r="X43" s="6">
        <v>4871242</v>
      </c>
      <c r="Y43" s="6">
        <v>362951</v>
      </c>
      <c r="Z43" s="6">
        <v>266810</v>
      </c>
      <c r="AA43" s="6">
        <v>570729</v>
      </c>
      <c r="AB43" s="6">
        <v>512500</v>
      </c>
      <c r="AC43" s="6">
        <v>59473000</v>
      </c>
      <c r="AD43" s="6">
        <v>58825000</v>
      </c>
      <c r="AF43">
        <f>Q43/W43</f>
        <v>3.9992558188505153E-2</v>
      </c>
      <c r="AG43">
        <f>R43/X43</f>
        <v>3.5787587641919659E-2</v>
      </c>
      <c r="AH43">
        <f>U43/W43</f>
        <v>0.20969178297986724</v>
      </c>
      <c r="AI43">
        <f>V43/X43</f>
        <v>0.21591865072603661</v>
      </c>
      <c r="AJ43">
        <f>Y43/AA43</f>
        <v>0.63594280297654404</v>
      </c>
      <c r="AK43">
        <f>Z43/AB43</f>
        <v>0.52060487804878053</v>
      </c>
      <c r="AL43">
        <f>O43/K43</f>
        <v>0.26374787075986056</v>
      </c>
      <c r="AM43">
        <f>P43/L43</f>
        <v>0.24066768508210976</v>
      </c>
      <c r="AN43">
        <f>K43/W43</f>
        <v>0.20521273770126988</v>
      </c>
      <c r="AO43">
        <f>L43/X43</f>
        <v>0.20211190493102169</v>
      </c>
      <c r="AP43">
        <f>IF(OR(Q43&lt;0, Q43="NA"), 0, 1)</f>
        <v>1</v>
      </c>
      <c r="AQ43">
        <f>IF(OR(S43&lt;0, S43="NA"), 0, 1)</f>
        <v>1</v>
      </c>
      <c r="AR43">
        <f>IFERROR(IF((AF43-AG43)&gt;0,1,0),0)</f>
        <v>1</v>
      </c>
      <c r="AS43">
        <f>IFERROR(IF((S43-Q43)&gt;0,1,0),0)</f>
        <v>1</v>
      </c>
      <c r="AT43">
        <f>IFERROR(IF((AH43-AI43)&lt;0,1,0),0)</f>
        <v>1</v>
      </c>
      <c r="AU43">
        <f>IFERROR(IF((AJ43-AK43)&gt;0,1,0),0)</f>
        <v>1</v>
      </c>
      <c r="AV43">
        <f>IFERROR(IF((AL43-AM43)&gt;0,1,0),0)</f>
        <v>1</v>
      </c>
      <c r="AW43">
        <f>IFERROR(IF((AN43-AO43)&gt;0,1,0),0)</f>
        <v>1</v>
      </c>
      <c r="AX43">
        <f>IFERROR(IF((AC43-AD43)&lt;0,1,0),0)</f>
        <v>0</v>
      </c>
      <c r="AY43">
        <f>SUM(AP43:AX43)</f>
        <v>8</v>
      </c>
    </row>
    <row r="44" spans="1:51" x14ac:dyDescent="0.45">
      <c r="A44" s="1" t="s">
        <v>702</v>
      </c>
      <c r="B44" s="2">
        <v>4073203</v>
      </c>
      <c r="C44" s="3" t="s">
        <v>5337</v>
      </c>
      <c r="D44" s="5">
        <v>128.75</v>
      </c>
      <c r="E44" s="5">
        <v>31158.852261249998</v>
      </c>
      <c r="F44" s="3" t="s">
        <v>4470</v>
      </c>
      <c r="G44" s="3" t="s">
        <v>4512</v>
      </c>
      <c r="H44" s="3" t="s">
        <v>4522</v>
      </c>
      <c r="I44" s="3" t="s">
        <v>4554</v>
      </c>
      <c r="J44" s="3" t="s">
        <v>4555</v>
      </c>
      <c r="K44" s="6">
        <v>224454000</v>
      </c>
      <c r="L44" s="6">
        <v>226827000</v>
      </c>
      <c r="M44" s="6">
        <v>2924000</v>
      </c>
      <c r="N44" s="6">
        <v>2856000</v>
      </c>
      <c r="O44" s="6">
        <v>2204000</v>
      </c>
      <c r="P44" s="6">
        <v>2146000</v>
      </c>
      <c r="Q44" s="6">
        <v>1281000</v>
      </c>
      <c r="R44" s="6">
        <v>853000</v>
      </c>
      <c r="S44" s="6">
        <v>1587000</v>
      </c>
      <c r="T44" s="6">
        <v>3762000</v>
      </c>
      <c r="U44" s="6">
        <v>4224000</v>
      </c>
      <c r="V44" s="6">
        <v>4677000</v>
      </c>
      <c r="W44" s="6">
        <v>43059000</v>
      </c>
      <c r="X44" s="6">
        <v>45121000</v>
      </c>
      <c r="Y44" s="6">
        <v>32905000</v>
      </c>
      <c r="Z44" s="6">
        <v>34884000</v>
      </c>
      <c r="AA44" s="6">
        <v>34678000</v>
      </c>
      <c r="AB44" s="6">
        <v>35640000</v>
      </c>
      <c r="AC44" s="6">
        <v>242000000</v>
      </c>
      <c r="AD44" s="6">
        <v>244000000</v>
      </c>
      <c r="AF44">
        <f>Q44/W44</f>
        <v>2.9749878074270188E-2</v>
      </c>
      <c r="AG44">
        <f>R44/X44</f>
        <v>1.8904722856319674E-2</v>
      </c>
      <c r="AH44">
        <f>U44/W44</f>
        <v>9.8097958614923708E-2</v>
      </c>
      <c r="AI44">
        <f>V44/X44</f>
        <v>0.10365461758383014</v>
      </c>
      <c r="AJ44">
        <f>Y44/AA44</f>
        <v>0.94887248399561686</v>
      </c>
      <c r="AK44">
        <f>Z44/AB44</f>
        <v>0.97878787878787876</v>
      </c>
      <c r="AL44">
        <f>O44/K44</f>
        <v>9.8193839272189398E-3</v>
      </c>
      <c r="AM44">
        <f>P44/L44</f>
        <v>9.4609548246020088E-3</v>
      </c>
      <c r="AN44">
        <f>K44/W44</f>
        <v>5.2127081446387518</v>
      </c>
      <c r="AO44">
        <f>L44/X44</f>
        <v>5.0270827330954546</v>
      </c>
      <c r="AP44">
        <f>IF(OR(Q44&lt;0, Q44="NA"), 0, 1)</f>
        <v>1</v>
      </c>
      <c r="AQ44">
        <f>IF(OR(S44&lt;0, S44="NA"), 0, 1)</f>
        <v>1</v>
      </c>
      <c r="AR44">
        <f>IFERROR(IF((AF44-AG44)&gt;0,1,0),0)</f>
        <v>1</v>
      </c>
      <c r="AS44">
        <f>IFERROR(IF((S44-Q44)&gt;0,1,0),0)</f>
        <v>1</v>
      </c>
      <c r="AT44">
        <f>IFERROR(IF((AH44-AI44)&lt;0,1,0),0)</f>
        <v>1</v>
      </c>
      <c r="AU44">
        <f>IFERROR(IF((AJ44-AK44)&gt;0,1,0),0)</f>
        <v>0</v>
      </c>
      <c r="AV44">
        <f>IFERROR(IF((AL44-AM44)&gt;0,1,0),0)</f>
        <v>1</v>
      </c>
      <c r="AW44">
        <f>IFERROR(IF((AN44-AO44)&gt;0,1,0),0)</f>
        <v>1</v>
      </c>
      <c r="AX44">
        <f>IFERROR(IF((AC44-AD44)&lt;0,1,0),0)</f>
        <v>1</v>
      </c>
      <c r="AY44">
        <f>SUM(AP44:AX44)</f>
        <v>8</v>
      </c>
    </row>
    <row r="45" spans="1:51" x14ac:dyDescent="0.45">
      <c r="A45" s="1" t="s">
        <v>710</v>
      </c>
      <c r="B45" s="2">
        <v>4099394</v>
      </c>
      <c r="C45" s="3" t="s">
        <v>5337</v>
      </c>
      <c r="D45" s="5">
        <v>78.27</v>
      </c>
      <c r="E45" s="5">
        <v>12037.92396498</v>
      </c>
      <c r="F45" s="3" t="s">
        <v>4475</v>
      </c>
      <c r="G45" s="3" t="s">
        <v>4476</v>
      </c>
      <c r="H45" s="3" t="s">
        <v>4477</v>
      </c>
      <c r="I45" s="3" t="s">
        <v>4577</v>
      </c>
      <c r="J45" s="3" t="s">
        <v>4790</v>
      </c>
      <c r="K45" s="6">
        <v>27796200</v>
      </c>
      <c r="L45" s="6">
        <v>27679067</v>
      </c>
      <c r="M45" s="6">
        <v>992102</v>
      </c>
      <c r="N45" s="6">
        <v>926968</v>
      </c>
      <c r="O45" s="6">
        <v>728666</v>
      </c>
      <c r="P45" s="6">
        <v>672343</v>
      </c>
      <c r="Q45" s="6">
        <v>460958</v>
      </c>
      <c r="R45" s="6">
        <v>417520</v>
      </c>
      <c r="S45" s="6">
        <v>787700</v>
      </c>
      <c r="T45" s="6">
        <v>1021151</v>
      </c>
      <c r="U45" s="6">
        <v>17644115</v>
      </c>
      <c r="V45" s="6">
        <v>17594459</v>
      </c>
      <c r="W45" s="6">
        <v>27297126</v>
      </c>
      <c r="X45" s="6">
        <v>27295818</v>
      </c>
      <c r="Y45" s="6">
        <v>4818636</v>
      </c>
      <c r="Z45" s="6">
        <v>4859056</v>
      </c>
      <c r="AA45" s="6">
        <v>2097292</v>
      </c>
      <c r="AB45" s="6">
        <v>2155804</v>
      </c>
      <c r="AC45" s="6">
        <v>153908030</v>
      </c>
      <c r="AD45" s="6">
        <v>155332046</v>
      </c>
      <c r="AF45">
        <f>Q45/W45</f>
        <v>1.6886686166155369E-2</v>
      </c>
      <c r="AG45">
        <f>R45/X45</f>
        <v>1.5296116057045808E-2</v>
      </c>
      <c r="AH45">
        <f>U45/W45</f>
        <v>0.64637262545514862</v>
      </c>
      <c r="AI45">
        <f>V45/X45</f>
        <v>0.64458441948872902</v>
      </c>
      <c r="AJ45">
        <f>Y45/AA45</f>
        <v>2.2975513185574541</v>
      </c>
      <c r="AK45">
        <f>Z45/AB45</f>
        <v>2.2539414529335691</v>
      </c>
      <c r="AL45">
        <f>O45/K45</f>
        <v>2.6214590483591281E-2</v>
      </c>
      <c r="AM45">
        <f>P45/L45</f>
        <v>2.4290667022844374E-2</v>
      </c>
      <c r="AN45">
        <f>K45/W45</f>
        <v>1.01828302364139</v>
      </c>
      <c r="AO45">
        <f>L45/X45</f>
        <v>1.0140405757394777</v>
      </c>
      <c r="AP45">
        <f>IF(OR(Q45&lt;0, Q45="NA"), 0, 1)</f>
        <v>1</v>
      </c>
      <c r="AQ45">
        <f>IF(OR(S45&lt;0, S45="NA"), 0, 1)</f>
        <v>1</v>
      </c>
      <c r="AR45">
        <f>IFERROR(IF((AF45-AG45)&gt;0,1,0),0)</f>
        <v>1</v>
      </c>
      <c r="AS45">
        <f>IFERROR(IF((S45-Q45)&gt;0,1,0),0)</f>
        <v>1</v>
      </c>
      <c r="AT45">
        <f>IFERROR(IF((AH45-AI45)&lt;0,1,0),0)</f>
        <v>0</v>
      </c>
      <c r="AU45">
        <f>IFERROR(IF((AJ45-AK45)&gt;0,1,0),0)</f>
        <v>1</v>
      </c>
      <c r="AV45">
        <f>IFERROR(IF((AL45-AM45)&gt;0,1,0),0)</f>
        <v>1</v>
      </c>
      <c r="AW45">
        <f>IFERROR(IF((AN45-AO45)&gt;0,1,0),0)</f>
        <v>1</v>
      </c>
      <c r="AX45">
        <f>IFERROR(IF((AC45-AD45)&lt;0,1,0),0)</f>
        <v>1</v>
      </c>
      <c r="AY45">
        <f>SUM(AP45:AX45)</f>
        <v>8</v>
      </c>
    </row>
    <row r="46" spans="1:51" x14ac:dyDescent="0.45">
      <c r="A46" s="1" t="s">
        <v>713</v>
      </c>
      <c r="B46" s="2">
        <v>4338125</v>
      </c>
      <c r="C46" s="3" t="s">
        <v>5337</v>
      </c>
      <c r="D46" s="5">
        <v>39.67</v>
      </c>
      <c r="E46" s="5">
        <v>603.90053567999996</v>
      </c>
      <c r="F46" s="3" t="s">
        <v>4475</v>
      </c>
      <c r="G46" s="3" t="s">
        <v>4529</v>
      </c>
      <c r="H46" s="3" t="s">
        <v>4569</v>
      </c>
      <c r="I46" s="3" t="s">
        <v>4570</v>
      </c>
      <c r="J46" s="3" t="s">
        <v>4897</v>
      </c>
      <c r="K46" s="6">
        <v>405332</v>
      </c>
      <c r="L46" s="6">
        <v>395139</v>
      </c>
      <c r="M46" s="6">
        <v>110080</v>
      </c>
      <c r="N46" s="6">
        <v>102573</v>
      </c>
      <c r="O46" s="6">
        <v>86881</v>
      </c>
      <c r="P46" s="6">
        <v>79706</v>
      </c>
      <c r="Q46" s="6">
        <v>34736</v>
      </c>
      <c r="R46" s="6">
        <v>29515</v>
      </c>
      <c r="S46" s="6">
        <v>56457</v>
      </c>
      <c r="T46" s="6">
        <v>58263</v>
      </c>
      <c r="U46" s="6">
        <v>540064</v>
      </c>
      <c r="V46" s="6">
        <v>555605</v>
      </c>
      <c r="W46" s="6">
        <v>1275418</v>
      </c>
      <c r="X46" s="6">
        <v>1269266</v>
      </c>
      <c r="Y46" s="6">
        <v>43601</v>
      </c>
      <c r="Z46" s="6">
        <v>43123</v>
      </c>
      <c r="AA46" s="6">
        <v>60170</v>
      </c>
      <c r="AB46" s="6">
        <v>50759</v>
      </c>
      <c r="AC46" s="6">
        <v>15223104</v>
      </c>
      <c r="AD46" s="6">
        <v>15236369</v>
      </c>
      <c r="AF46">
        <f>Q46/W46</f>
        <v>2.7234992763156864E-2</v>
      </c>
      <c r="AG46">
        <f>R46/X46</f>
        <v>2.3253596960763151E-2</v>
      </c>
      <c r="AH46">
        <f>U46/W46</f>
        <v>0.42344078568751575</v>
      </c>
      <c r="AI46">
        <f>V46/X46</f>
        <v>0.43773724341469794</v>
      </c>
      <c r="AJ46">
        <f>Y46/AA46</f>
        <v>0.72463021439255448</v>
      </c>
      <c r="AK46">
        <f>Z46/AB46</f>
        <v>0.84956362418487363</v>
      </c>
      <c r="AL46">
        <f>O46/K46</f>
        <v>0.21434527745157056</v>
      </c>
      <c r="AM46">
        <f>P46/L46</f>
        <v>0.20171635804109439</v>
      </c>
      <c r="AN46">
        <f>K46/W46</f>
        <v>0.31780326136215736</v>
      </c>
      <c r="AO46">
        <f>L46/X46</f>
        <v>0.31131299506959142</v>
      </c>
      <c r="AP46">
        <f>IF(OR(Q46&lt;0, Q46="NA"), 0, 1)</f>
        <v>1</v>
      </c>
      <c r="AQ46">
        <f>IF(OR(S46&lt;0, S46="NA"), 0, 1)</f>
        <v>1</v>
      </c>
      <c r="AR46">
        <f>IFERROR(IF((AF46-AG46)&gt;0,1,0),0)</f>
        <v>1</v>
      </c>
      <c r="AS46">
        <f>IFERROR(IF((S46-Q46)&gt;0,1,0),0)</f>
        <v>1</v>
      </c>
      <c r="AT46">
        <f>IFERROR(IF((AH46-AI46)&lt;0,1,0),0)</f>
        <v>1</v>
      </c>
      <c r="AU46">
        <f>IFERROR(IF((AJ46-AK46)&gt;0,1,0),0)</f>
        <v>0</v>
      </c>
      <c r="AV46">
        <f>IFERROR(IF((AL46-AM46)&gt;0,1,0),0)</f>
        <v>1</v>
      </c>
      <c r="AW46">
        <f>IFERROR(IF((AN46-AO46)&gt;0,1,0),0)</f>
        <v>1</v>
      </c>
      <c r="AX46">
        <f>IFERROR(IF((AC46-AD46)&lt;0,1,0),0)</f>
        <v>1</v>
      </c>
      <c r="AY46">
        <f>SUM(AP46:AX46)</f>
        <v>8</v>
      </c>
    </row>
    <row r="47" spans="1:51" x14ac:dyDescent="0.45">
      <c r="A47" s="1" t="s">
        <v>715</v>
      </c>
      <c r="B47" s="2">
        <v>4206401</v>
      </c>
      <c r="C47" s="3" t="s">
        <v>5337</v>
      </c>
      <c r="D47" s="5">
        <v>17.16</v>
      </c>
      <c r="E47" s="5">
        <v>1110.92592468</v>
      </c>
      <c r="F47" s="3" t="s">
        <v>4665</v>
      </c>
      <c r="G47" s="3" t="s">
        <v>4666</v>
      </c>
      <c r="H47" s="3" t="s">
        <v>4667</v>
      </c>
      <c r="I47" s="3" t="s">
        <v>4667</v>
      </c>
      <c r="J47" s="3" t="s">
        <v>4788</v>
      </c>
      <c r="K47" s="6">
        <v>718327</v>
      </c>
      <c r="L47" s="6">
        <v>713009</v>
      </c>
      <c r="M47" s="6">
        <v>159170</v>
      </c>
      <c r="N47" s="6">
        <v>160139</v>
      </c>
      <c r="O47" s="6">
        <v>50052</v>
      </c>
      <c r="P47" s="6">
        <v>52914</v>
      </c>
      <c r="Q47" s="6">
        <v>39230</v>
      </c>
      <c r="R47" s="6">
        <v>25002</v>
      </c>
      <c r="S47" s="6">
        <v>167657</v>
      </c>
      <c r="T47" s="6">
        <v>149260</v>
      </c>
      <c r="U47" s="6">
        <v>464979</v>
      </c>
      <c r="V47" s="6">
        <v>469670</v>
      </c>
      <c r="W47" s="6">
        <v>1118508</v>
      </c>
      <c r="X47" s="6">
        <v>1120542</v>
      </c>
      <c r="Y47" s="6">
        <v>199897</v>
      </c>
      <c r="Z47" s="6">
        <v>178059</v>
      </c>
      <c r="AA47" s="6">
        <v>111389</v>
      </c>
      <c r="AB47" s="6">
        <v>116585</v>
      </c>
      <c r="AC47" s="6">
        <v>65022000</v>
      </c>
      <c r="AD47" s="6">
        <v>66169000</v>
      </c>
      <c r="AF47">
        <f>Q47/W47</f>
        <v>3.5073508638293158E-2</v>
      </c>
      <c r="AG47">
        <f>R47/X47</f>
        <v>2.2312416669790155E-2</v>
      </c>
      <c r="AH47">
        <f>U47/W47</f>
        <v>0.41571361134654378</v>
      </c>
      <c r="AI47">
        <f>V47/X47</f>
        <v>0.41914537786178474</v>
      </c>
      <c r="AJ47">
        <f>Y47/AA47</f>
        <v>1.7945847435563655</v>
      </c>
      <c r="AK47">
        <f>Z47/AB47</f>
        <v>1.5272891023716602</v>
      </c>
      <c r="AL47">
        <f>O47/K47</f>
        <v>6.9678572572101569E-2</v>
      </c>
      <c r="AM47">
        <f>P47/L47</f>
        <v>7.4212246970234597E-2</v>
      </c>
      <c r="AN47">
        <f>K47/W47</f>
        <v>0.64221892020441518</v>
      </c>
      <c r="AO47">
        <f>L47/X47</f>
        <v>0.63630725131231136</v>
      </c>
      <c r="AP47">
        <f>IF(OR(Q47&lt;0, Q47="NA"), 0, 1)</f>
        <v>1</v>
      </c>
      <c r="AQ47">
        <f>IF(OR(S47&lt;0, S47="NA"), 0, 1)</f>
        <v>1</v>
      </c>
      <c r="AR47">
        <f>IFERROR(IF((AF47-AG47)&gt;0,1,0),0)</f>
        <v>1</v>
      </c>
      <c r="AS47">
        <f>IFERROR(IF((S47-Q47)&gt;0,1,0),0)</f>
        <v>1</v>
      </c>
      <c r="AT47">
        <f>IFERROR(IF((AH47-AI47)&lt;0,1,0),0)</f>
        <v>1</v>
      </c>
      <c r="AU47">
        <f>IFERROR(IF((AJ47-AK47)&gt;0,1,0),0)</f>
        <v>1</v>
      </c>
      <c r="AV47">
        <f>IFERROR(IF((AL47-AM47)&gt;0,1,0),0)</f>
        <v>0</v>
      </c>
      <c r="AW47">
        <f>IFERROR(IF((AN47-AO47)&gt;0,1,0),0)</f>
        <v>1</v>
      </c>
      <c r="AX47">
        <f>IFERROR(IF((AC47-AD47)&lt;0,1,0),0)</f>
        <v>1</v>
      </c>
      <c r="AY47">
        <f>SUM(AP47:AX47)</f>
        <v>8</v>
      </c>
    </row>
    <row r="48" spans="1:51" x14ac:dyDescent="0.45">
      <c r="A48" s="1" t="s">
        <v>741</v>
      </c>
      <c r="B48" s="2">
        <v>4426762</v>
      </c>
      <c r="C48" s="3" t="s">
        <v>5335</v>
      </c>
      <c r="D48" s="5">
        <v>11.7</v>
      </c>
      <c r="E48" s="5">
        <v>7678.2813120000001</v>
      </c>
      <c r="F48" s="3" t="s">
        <v>4500</v>
      </c>
      <c r="G48" s="3" t="s">
        <v>4501</v>
      </c>
      <c r="H48" s="3" t="s">
        <v>4502</v>
      </c>
      <c r="I48" s="3" t="s">
        <v>4538</v>
      </c>
      <c r="J48" s="3" t="s">
        <v>4504</v>
      </c>
      <c r="K48" s="6">
        <v>926937</v>
      </c>
      <c r="L48" s="6">
        <v>909603</v>
      </c>
      <c r="M48" s="6">
        <v>188523</v>
      </c>
      <c r="N48" s="6">
        <v>176106</v>
      </c>
      <c r="O48" s="6">
        <v>78358</v>
      </c>
      <c r="P48" s="6">
        <v>66242</v>
      </c>
      <c r="Q48" s="6">
        <v>51271</v>
      </c>
      <c r="R48" s="6">
        <v>25937</v>
      </c>
      <c r="S48" s="6">
        <v>257136</v>
      </c>
      <c r="T48" s="6">
        <v>254410</v>
      </c>
      <c r="U48" s="6">
        <v>787907</v>
      </c>
      <c r="V48" s="6">
        <v>790338</v>
      </c>
      <c r="W48" s="6">
        <v>3114549</v>
      </c>
      <c r="X48" s="6">
        <v>3079158</v>
      </c>
      <c r="Y48" s="6">
        <v>467772</v>
      </c>
      <c r="Z48" s="6">
        <v>408934</v>
      </c>
      <c r="AA48" s="6">
        <v>146834</v>
      </c>
      <c r="AB48" s="6">
        <v>146591</v>
      </c>
      <c r="AC48" s="6">
        <v>625325706</v>
      </c>
      <c r="AD48" s="6">
        <v>622795101</v>
      </c>
      <c r="AF48">
        <f>Q48/W48</f>
        <v>1.6461773438144655E-2</v>
      </c>
      <c r="AG48">
        <f>R48/X48</f>
        <v>8.4234066585735443E-3</v>
      </c>
      <c r="AH48">
        <f>U48/W48</f>
        <v>0.25297627361136393</v>
      </c>
      <c r="AI48">
        <f>V48/X48</f>
        <v>0.2566734152648224</v>
      </c>
      <c r="AJ48">
        <f>Y48/AA48</f>
        <v>3.1857199286268849</v>
      </c>
      <c r="AK48">
        <f>Z48/AB48</f>
        <v>2.7896255568213602</v>
      </c>
      <c r="AL48">
        <f>O48/K48</f>
        <v>8.4534331890948361E-2</v>
      </c>
      <c r="AM48">
        <f>P48/L48</f>
        <v>7.2825177577470604E-2</v>
      </c>
      <c r="AN48">
        <f>K48/W48</f>
        <v>0.29761516033300489</v>
      </c>
      <c r="AO48">
        <f>L48/X48</f>
        <v>0.29540640655659761</v>
      </c>
      <c r="AP48">
        <f>IF(OR(Q48&lt;0, Q48="NA"), 0, 1)</f>
        <v>1</v>
      </c>
      <c r="AQ48">
        <f>IF(OR(S48&lt;0, S48="NA"), 0, 1)</f>
        <v>1</v>
      </c>
      <c r="AR48">
        <f>IFERROR(IF((AF48-AG48)&gt;0,1,0),0)</f>
        <v>1</v>
      </c>
      <c r="AS48">
        <f>IFERROR(IF((S48-Q48)&gt;0,1,0),0)</f>
        <v>1</v>
      </c>
      <c r="AT48">
        <f>IFERROR(IF((AH48-AI48)&lt;0,1,0),0)</f>
        <v>1</v>
      </c>
      <c r="AU48">
        <f>IFERROR(IF((AJ48-AK48)&gt;0,1,0),0)</f>
        <v>1</v>
      </c>
      <c r="AV48">
        <f>IFERROR(IF((AL48-AM48)&gt;0,1,0),0)</f>
        <v>1</v>
      </c>
      <c r="AW48">
        <f>IFERROR(IF((AN48-AO48)&gt;0,1,0),0)</f>
        <v>1</v>
      </c>
      <c r="AX48">
        <f>IFERROR(IF((AC48-AD48)&lt;0,1,0),0)</f>
        <v>0</v>
      </c>
      <c r="AY48">
        <f>SUM(AP48:AX48)</f>
        <v>8</v>
      </c>
    </row>
    <row r="49" spans="1:51" x14ac:dyDescent="0.45">
      <c r="A49" s="1" t="s">
        <v>768</v>
      </c>
      <c r="B49" s="2">
        <v>4533245</v>
      </c>
      <c r="C49" s="3" t="s">
        <v>5337</v>
      </c>
      <c r="D49" s="5">
        <v>93.51</v>
      </c>
      <c r="E49" s="5">
        <v>16272.603560789999</v>
      </c>
      <c r="F49" s="3" t="s">
        <v>4583</v>
      </c>
      <c r="G49" s="3" t="s">
        <v>4583</v>
      </c>
      <c r="H49" s="3" t="s">
        <v>4584</v>
      </c>
      <c r="I49" s="3" t="s">
        <v>4708</v>
      </c>
      <c r="J49" s="3" t="s">
        <v>4914</v>
      </c>
      <c r="K49" s="6">
        <v>5983000</v>
      </c>
      <c r="L49" s="6">
        <v>5886000</v>
      </c>
      <c r="M49" s="6">
        <v>2651000</v>
      </c>
      <c r="N49" s="6">
        <v>2572000</v>
      </c>
      <c r="O49" s="6">
        <v>1718000</v>
      </c>
      <c r="P49" s="6">
        <v>1655000</v>
      </c>
      <c r="Q49" s="6">
        <v>1437000</v>
      </c>
      <c r="R49" s="6">
        <v>1326000</v>
      </c>
      <c r="S49" s="6">
        <v>2331000</v>
      </c>
      <c r="T49" s="6">
        <v>2018000</v>
      </c>
      <c r="U49" s="6">
        <v>2970000</v>
      </c>
      <c r="V49" s="6">
        <v>2970000</v>
      </c>
      <c r="W49" s="6">
        <v>13843000</v>
      </c>
      <c r="X49" s="6">
        <v>13775000</v>
      </c>
      <c r="Y49" s="6">
        <v>2850000</v>
      </c>
      <c r="Z49" s="6">
        <v>2801000</v>
      </c>
      <c r="AA49" s="6">
        <v>1013000</v>
      </c>
      <c r="AB49" s="6">
        <v>596000</v>
      </c>
      <c r="AC49" s="6">
        <v>174325517</v>
      </c>
      <c r="AD49" s="6">
        <v>180361733</v>
      </c>
      <c r="AF49">
        <f>Q49/W49</f>
        <v>0.10380697825615835</v>
      </c>
      <c r="AG49">
        <f>R49/X49</f>
        <v>9.626134301270417E-2</v>
      </c>
      <c r="AH49">
        <f>U49/W49</f>
        <v>0.21454886946471141</v>
      </c>
      <c r="AI49">
        <f>V49/X49</f>
        <v>0.21560798548094373</v>
      </c>
      <c r="AJ49">
        <f>Y49/AA49</f>
        <v>2.8134254689042448</v>
      </c>
      <c r="AK49">
        <f>Z49/AB49</f>
        <v>4.699664429530201</v>
      </c>
      <c r="AL49">
        <f>O49/K49</f>
        <v>0.28714691626274447</v>
      </c>
      <c r="AM49">
        <f>P49/L49</f>
        <v>0.28117567108392799</v>
      </c>
      <c r="AN49">
        <f>K49/W49</f>
        <v>0.43220400202268294</v>
      </c>
      <c r="AO49">
        <f>L49/X49</f>
        <v>0.42729582577132486</v>
      </c>
      <c r="AP49">
        <f>IF(OR(Q49&lt;0, Q49="NA"), 0, 1)</f>
        <v>1</v>
      </c>
      <c r="AQ49">
        <f>IF(OR(S49&lt;0, S49="NA"), 0, 1)</f>
        <v>1</v>
      </c>
      <c r="AR49">
        <f>IFERROR(IF((AF49-AG49)&gt;0,1,0),0)</f>
        <v>1</v>
      </c>
      <c r="AS49">
        <f>IFERROR(IF((S49-Q49)&gt;0,1,0),0)</f>
        <v>1</v>
      </c>
      <c r="AT49">
        <f>IFERROR(IF((AH49-AI49)&lt;0,1,0),0)</f>
        <v>1</v>
      </c>
      <c r="AU49">
        <f>IFERROR(IF((AJ49-AK49)&gt;0,1,0),0)</f>
        <v>0</v>
      </c>
      <c r="AV49">
        <f>IFERROR(IF((AL49-AM49)&gt;0,1,0),0)</f>
        <v>1</v>
      </c>
      <c r="AW49">
        <f>IFERROR(IF((AN49-AO49)&gt;0,1,0),0)</f>
        <v>1</v>
      </c>
      <c r="AX49">
        <f>IFERROR(IF((AC49-AD49)&lt;0,1,0),0)</f>
        <v>1</v>
      </c>
      <c r="AY49">
        <f>SUM(AP49:AX49)</f>
        <v>8</v>
      </c>
    </row>
    <row r="50" spans="1:51" x14ac:dyDescent="0.45">
      <c r="A50" s="1" t="s">
        <v>778</v>
      </c>
      <c r="B50" s="2">
        <v>4295886</v>
      </c>
      <c r="C50" s="3" t="s">
        <v>5337</v>
      </c>
      <c r="D50" s="5">
        <v>214.17</v>
      </c>
      <c r="E50" s="5">
        <v>9005.9069684099995</v>
      </c>
      <c r="F50" s="3" t="s">
        <v>4485</v>
      </c>
      <c r="G50" s="3" t="s">
        <v>4486</v>
      </c>
      <c r="H50" s="3" t="s">
        <v>4598</v>
      </c>
      <c r="I50" s="3" t="s">
        <v>4615</v>
      </c>
      <c r="J50" s="3" t="s">
        <v>4916</v>
      </c>
      <c r="K50" s="6">
        <v>4068500</v>
      </c>
      <c r="L50" s="6">
        <v>3903900</v>
      </c>
      <c r="M50" s="6">
        <v>926300</v>
      </c>
      <c r="N50" s="6">
        <v>853100</v>
      </c>
      <c r="O50" s="6">
        <v>658400</v>
      </c>
      <c r="P50" s="6">
        <v>586300</v>
      </c>
      <c r="Q50" s="6">
        <v>203600</v>
      </c>
      <c r="R50" s="6">
        <v>136600</v>
      </c>
      <c r="S50" s="6">
        <v>351900</v>
      </c>
      <c r="T50" s="6">
        <v>128700</v>
      </c>
      <c r="U50" s="6">
        <v>3623900</v>
      </c>
      <c r="V50" s="6">
        <v>3729000</v>
      </c>
      <c r="W50" s="6">
        <v>9498400</v>
      </c>
      <c r="X50" s="6">
        <v>9277500</v>
      </c>
      <c r="Y50" s="6">
        <v>2548300</v>
      </c>
      <c r="Z50" s="6">
        <v>2444700</v>
      </c>
      <c r="AA50" s="6">
        <v>2002400</v>
      </c>
      <c r="AB50" s="6">
        <v>1926200</v>
      </c>
      <c r="AC50" s="6">
        <v>42048603</v>
      </c>
      <c r="AD50" s="6">
        <v>42043249</v>
      </c>
      <c r="AF50">
        <f>Q50/W50</f>
        <v>2.1435189084477387E-2</v>
      </c>
      <c r="AG50">
        <f>R50/X50</f>
        <v>1.4723794125572622E-2</v>
      </c>
      <c r="AH50">
        <f>U50/W50</f>
        <v>0.38152741514360311</v>
      </c>
      <c r="AI50">
        <f>V50/X50</f>
        <v>0.4019401778496362</v>
      </c>
      <c r="AJ50">
        <f>Y50/AA50</f>
        <v>1.2726228525769077</v>
      </c>
      <c r="AK50">
        <f>Z50/AB50</f>
        <v>1.2691828470563804</v>
      </c>
      <c r="AL50">
        <f>O50/K50</f>
        <v>0.16182868379009463</v>
      </c>
      <c r="AM50">
        <f>P50/L50</f>
        <v>0.15018315018315018</v>
      </c>
      <c r="AN50">
        <f>K50/W50</f>
        <v>0.42833529857660235</v>
      </c>
      <c r="AO50">
        <f>L50/X50</f>
        <v>0.42079223928860143</v>
      </c>
      <c r="AP50">
        <f>IF(OR(Q50&lt;0, Q50="NA"), 0, 1)</f>
        <v>1</v>
      </c>
      <c r="AQ50">
        <f>IF(OR(S50&lt;0, S50="NA"), 0, 1)</f>
        <v>1</v>
      </c>
      <c r="AR50">
        <f>IFERROR(IF((AF50-AG50)&gt;0,1,0),0)</f>
        <v>1</v>
      </c>
      <c r="AS50">
        <f>IFERROR(IF((S50-Q50)&gt;0,1,0),0)</f>
        <v>1</v>
      </c>
      <c r="AT50">
        <f>IFERROR(IF((AH50-AI50)&lt;0,1,0),0)</f>
        <v>1</v>
      </c>
      <c r="AU50">
        <f>IFERROR(IF((AJ50-AK50)&gt;0,1,0),0)</f>
        <v>1</v>
      </c>
      <c r="AV50">
        <f>IFERROR(IF((AL50-AM50)&gt;0,1,0),0)</f>
        <v>1</v>
      </c>
      <c r="AW50">
        <f>IFERROR(IF((AN50-AO50)&gt;0,1,0),0)</f>
        <v>1</v>
      </c>
      <c r="AX50">
        <f>IFERROR(IF((AC50-AD50)&lt;0,1,0),0)</f>
        <v>0</v>
      </c>
      <c r="AY50">
        <f>SUM(AP50:AX50)</f>
        <v>8</v>
      </c>
    </row>
    <row r="51" spans="1:51" x14ac:dyDescent="0.45">
      <c r="A51" s="1" t="s">
        <v>787</v>
      </c>
      <c r="B51" s="2">
        <v>4057113</v>
      </c>
      <c r="C51" s="3" t="s">
        <v>5337</v>
      </c>
      <c r="D51" s="5">
        <v>120.87</v>
      </c>
      <c r="E51" s="5">
        <v>2764.0492373699999</v>
      </c>
      <c r="F51" s="3" t="s">
        <v>4651</v>
      </c>
      <c r="G51" s="3" t="s">
        <v>4651</v>
      </c>
      <c r="H51" s="3" t="s">
        <v>4783</v>
      </c>
      <c r="I51" s="3" t="s">
        <v>4783</v>
      </c>
      <c r="J51" s="3" t="s">
        <v>4784</v>
      </c>
      <c r="K51" s="6">
        <v>757489</v>
      </c>
      <c r="L51" s="6">
        <v>728898</v>
      </c>
      <c r="M51" s="6">
        <v>298333</v>
      </c>
      <c r="N51" s="6">
        <v>280726</v>
      </c>
      <c r="O51" s="6">
        <v>218250</v>
      </c>
      <c r="P51" s="6">
        <v>200508</v>
      </c>
      <c r="Q51" s="6">
        <v>107274</v>
      </c>
      <c r="R51" s="6">
        <v>99174</v>
      </c>
      <c r="S51" s="6">
        <v>237803</v>
      </c>
      <c r="T51" s="6">
        <v>221877</v>
      </c>
      <c r="U51" s="6">
        <v>1172956</v>
      </c>
      <c r="V51" s="6">
        <v>1174762</v>
      </c>
      <c r="W51" s="6">
        <v>3467192</v>
      </c>
      <c r="X51" s="6">
        <v>3380753</v>
      </c>
      <c r="Y51" s="6">
        <v>166487</v>
      </c>
      <c r="Z51" s="6">
        <v>156277</v>
      </c>
      <c r="AA51" s="6">
        <v>434811</v>
      </c>
      <c r="AB51" s="6">
        <v>410193</v>
      </c>
      <c r="AC51" s="6">
        <v>22773000</v>
      </c>
      <c r="AD51" s="6">
        <v>22299000</v>
      </c>
      <c r="AF51">
        <f>Q51/W51</f>
        <v>3.0939734517153938E-2</v>
      </c>
      <c r="AG51">
        <f>R51/X51</f>
        <v>2.9334884861449504E-2</v>
      </c>
      <c r="AH51">
        <f>U51/W51</f>
        <v>0.33830142662996454</v>
      </c>
      <c r="AI51">
        <f>V51/X51</f>
        <v>0.34748530874630595</v>
      </c>
      <c r="AJ51">
        <f>Y51/AA51</f>
        <v>0.38289509695016916</v>
      </c>
      <c r="AK51">
        <f>Z51/AB51</f>
        <v>0.38098407335083728</v>
      </c>
      <c r="AL51">
        <f>O51/K51</f>
        <v>0.28812299584548423</v>
      </c>
      <c r="AM51">
        <f>P51/L51</f>
        <v>0.27508375657499401</v>
      </c>
      <c r="AN51">
        <f>K51/W51</f>
        <v>0.21847333519458975</v>
      </c>
      <c r="AO51">
        <f>L51/X51</f>
        <v>0.21560226375603306</v>
      </c>
      <c r="AP51">
        <f>IF(OR(Q51&lt;0, Q51="NA"), 0, 1)</f>
        <v>1</v>
      </c>
      <c r="AQ51">
        <f>IF(OR(S51&lt;0, S51="NA"), 0, 1)</f>
        <v>1</v>
      </c>
      <c r="AR51">
        <f>IFERROR(IF((AF51-AG51)&gt;0,1,0),0)</f>
        <v>1</v>
      </c>
      <c r="AS51">
        <f>IFERROR(IF((S51-Q51)&gt;0,1,0),0)</f>
        <v>1</v>
      </c>
      <c r="AT51">
        <f>IFERROR(IF((AH51-AI51)&lt;0,1,0),0)</f>
        <v>1</v>
      </c>
      <c r="AU51">
        <f>IFERROR(IF((AJ51-AK51)&gt;0,1,0),0)</f>
        <v>1</v>
      </c>
      <c r="AV51">
        <f>IFERROR(IF((AL51-AM51)&gt;0,1,0),0)</f>
        <v>1</v>
      </c>
      <c r="AW51">
        <f>IFERROR(IF((AN51-AO51)&gt;0,1,0),0)</f>
        <v>1</v>
      </c>
      <c r="AX51">
        <f>IFERROR(IF((AC51-AD51)&lt;0,1,0),0)</f>
        <v>0</v>
      </c>
      <c r="AY51">
        <f>SUM(AP51:AX51)</f>
        <v>8</v>
      </c>
    </row>
    <row r="52" spans="1:51" x14ac:dyDescent="0.45">
      <c r="A52" s="1" t="s">
        <v>825</v>
      </c>
      <c r="B52" s="2">
        <v>4100570</v>
      </c>
      <c r="C52" s="3" t="s">
        <v>5337</v>
      </c>
      <c r="D52" s="5">
        <v>243.47</v>
      </c>
      <c r="E52" s="5">
        <v>13122.81460741</v>
      </c>
      <c r="F52" s="3" t="s">
        <v>4485</v>
      </c>
      <c r="G52" s="3" t="s">
        <v>4517</v>
      </c>
      <c r="H52" s="3" t="s">
        <v>4518</v>
      </c>
      <c r="I52" s="3" t="s">
        <v>4519</v>
      </c>
      <c r="J52" s="3" t="s">
        <v>4755</v>
      </c>
      <c r="K52" s="6">
        <v>5797005</v>
      </c>
      <c r="L52" s="6">
        <v>5633279</v>
      </c>
      <c r="M52" s="6">
        <v>1074525</v>
      </c>
      <c r="N52" s="6">
        <v>1029504</v>
      </c>
      <c r="O52" s="6">
        <v>680557</v>
      </c>
      <c r="P52" s="6">
        <v>642629</v>
      </c>
      <c r="Q52" s="6">
        <v>416674</v>
      </c>
      <c r="R52" s="6">
        <v>392801</v>
      </c>
      <c r="S52" s="6">
        <v>752693</v>
      </c>
      <c r="T52" s="6">
        <v>733573</v>
      </c>
      <c r="U52" s="6">
        <v>2773659</v>
      </c>
      <c r="V52" s="6">
        <v>2775837</v>
      </c>
      <c r="W52" s="6">
        <v>7306010</v>
      </c>
      <c r="X52" s="6">
        <v>7136948</v>
      </c>
      <c r="Y52" s="6">
        <v>2354478</v>
      </c>
      <c r="Z52" s="6">
        <v>2229062</v>
      </c>
      <c r="AA52" s="6">
        <v>1121851</v>
      </c>
      <c r="AB52" s="6">
        <v>1061640</v>
      </c>
      <c r="AC52" s="6">
        <v>53898805</v>
      </c>
      <c r="AD52" s="6">
        <v>53930201</v>
      </c>
      <c r="AF52">
        <f>Q52/W52</f>
        <v>5.7031676660721786E-2</v>
      </c>
      <c r="AG52">
        <f>R52/X52</f>
        <v>5.5037671564932236E-2</v>
      </c>
      <c r="AH52">
        <f>U52/W52</f>
        <v>0.37964073413532146</v>
      </c>
      <c r="AI52">
        <f>V52/X52</f>
        <v>0.38893894140744756</v>
      </c>
      <c r="AJ52">
        <f>Y52/AA52</f>
        <v>2.0987439508455221</v>
      </c>
      <c r="AK52">
        <f>Z52/AB52</f>
        <v>2.099640179345164</v>
      </c>
      <c r="AL52">
        <f>O52/K52</f>
        <v>0.11739803570981912</v>
      </c>
      <c r="AM52">
        <f>P52/L52</f>
        <v>0.11407725411789475</v>
      </c>
      <c r="AN52">
        <f>K52/W52</f>
        <v>0.79345703058167183</v>
      </c>
      <c r="AO52">
        <f>L52/X52</f>
        <v>0.78931204206616046</v>
      </c>
      <c r="AP52">
        <f>IF(OR(Q52&lt;0, Q52="NA"), 0, 1)</f>
        <v>1</v>
      </c>
      <c r="AQ52">
        <f>IF(OR(S52&lt;0, S52="NA"), 0, 1)</f>
        <v>1</v>
      </c>
      <c r="AR52">
        <f>IFERROR(IF((AF52-AG52)&gt;0,1,0),0)</f>
        <v>1</v>
      </c>
      <c r="AS52">
        <f>IFERROR(IF((S52-Q52)&gt;0,1,0),0)</f>
        <v>1</v>
      </c>
      <c r="AT52">
        <f>IFERROR(IF((AH52-AI52)&lt;0,1,0),0)</f>
        <v>1</v>
      </c>
      <c r="AU52">
        <f>IFERROR(IF((AJ52-AK52)&gt;0,1,0),0)</f>
        <v>0</v>
      </c>
      <c r="AV52">
        <f>IFERROR(IF((AL52-AM52)&gt;0,1,0),0)</f>
        <v>1</v>
      </c>
      <c r="AW52">
        <f>IFERROR(IF((AN52-AO52)&gt;0,1,0),0)</f>
        <v>1</v>
      </c>
      <c r="AX52">
        <f>IFERROR(IF((AC52-AD52)&lt;0,1,0),0)</f>
        <v>1</v>
      </c>
      <c r="AY52">
        <f>SUM(AP52:AX52)</f>
        <v>8</v>
      </c>
    </row>
    <row r="53" spans="1:51" x14ac:dyDescent="0.45">
      <c r="A53" s="1" t="s">
        <v>848</v>
      </c>
      <c r="B53" s="2">
        <v>4914563</v>
      </c>
      <c r="C53" s="3" t="s">
        <v>5337</v>
      </c>
      <c r="D53" s="5">
        <v>75.28</v>
      </c>
      <c r="E53" s="5">
        <v>15815.06525328</v>
      </c>
      <c r="F53" s="3" t="s">
        <v>4559</v>
      </c>
      <c r="G53" s="3" t="s">
        <v>4560</v>
      </c>
      <c r="H53" s="3" t="s">
        <v>4872</v>
      </c>
      <c r="I53" s="3" t="s">
        <v>4906</v>
      </c>
      <c r="J53" s="3" t="s">
        <v>4935</v>
      </c>
      <c r="K53" s="6">
        <v>15174243.707947344</v>
      </c>
      <c r="L53" s="6">
        <v>15169006.703478856</v>
      </c>
      <c r="M53" s="6">
        <v>2615530.1929746736</v>
      </c>
      <c r="N53" s="6">
        <v>2595222.9970008279</v>
      </c>
      <c r="O53" s="6">
        <v>2080579.2870106371</v>
      </c>
      <c r="P53" s="6">
        <v>2060404.285495901</v>
      </c>
      <c r="Q53" s="6">
        <v>1284517.7018297713</v>
      </c>
      <c r="R53" s="6">
        <v>1281804.0053545597</v>
      </c>
      <c r="S53" s="6">
        <v>2490480.1877391026</v>
      </c>
      <c r="T53" s="6">
        <v>2630618.5315841218</v>
      </c>
      <c r="U53" s="6">
        <v>3728210.7676673802</v>
      </c>
      <c r="V53" s="6">
        <v>3880773.3236989472</v>
      </c>
      <c r="W53" s="6">
        <v>15724285.057729527</v>
      </c>
      <c r="X53" s="6">
        <v>15766887.983840507</v>
      </c>
      <c r="Y53" s="6">
        <v>4123044.6261240793</v>
      </c>
      <c r="Z53" s="6">
        <v>4093359.3899681955</v>
      </c>
      <c r="AA53" s="6">
        <v>3619154.2024337812</v>
      </c>
      <c r="AB53" s="6">
        <v>3602655.6418635966</v>
      </c>
      <c r="AC53" s="6">
        <v>210083227</v>
      </c>
      <c r="AD53" s="6">
        <v>210083227</v>
      </c>
      <c r="AF53">
        <f>Q53/W53</f>
        <v>8.1690054403989951E-2</v>
      </c>
      <c r="AG53">
        <f>R53/X53</f>
        <v>8.1297210119605182E-2</v>
      </c>
      <c r="AH53">
        <f>U53/W53</f>
        <v>0.23709890490917535</v>
      </c>
      <c r="AI53">
        <f>V53/X53</f>
        <v>0.24613438794493589</v>
      </c>
      <c r="AJ53">
        <f>Y53/AA53</f>
        <v>1.139228779849017</v>
      </c>
      <c r="AK53">
        <f>Z53/AB53</f>
        <v>1.1362061203969984</v>
      </c>
      <c r="AL53">
        <f>O53/K53</f>
        <v>0.13711255249716048</v>
      </c>
      <c r="AM53">
        <f>P53/L53</f>
        <v>0.13582987507173877</v>
      </c>
      <c r="AN53">
        <f>K53/W53</f>
        <v>0.96501962742580771</v>
      </c>
      <c r="AO53">
        <f>L53/X53</f>
        <v>0.96207994367852301</v>
      </c>
      <c r="AP53">
        <f>IF(OR(Q53&lt;0, Q53="NA"), 0, 1)</f>
        <v>1</v>
      </c>
      <c r="AQ53">
        <f>IF(OR(S53&lt;0, S53="NA"), 0, 1)</f>
        <v>1</v>
      </c>
      <c r="AR53">
        <f>IFERROR(IF((AF53-AG53)&gt;0,1,0),0)</f>
        <v>1</v>
      </c>
      <c r="AS53">
        <f>IFERROR(IF((S53-Q53)&gt;0,1,0),0)</f>
        <v>1</v>
      </c>
      <c r="AT53">
        <f>IFERROR(IF((AH53-AI53)&lt;0,1,0),0)</f>
        <v>1</v>
      </c>
      <c r="AU53">
        <f>IFERROR(IF((AJ53-AK53)&gt;0,1,0),0)</f>
        <v>1</v>
      </c>
      <c r="AV53">
        <f>IFERROR(IF((AL53-AM53)&gt;0,1,0),0)</f>
        <v>1</v>
      </c>
      <c r="AW53">
        <f>IFERROR(IF((AN53-AO53)&gt;0,1,0),0)</f>
        <v>1</v>
      </c>
      <c r="AX53">
        <f>IFERROR(IF((AC53-AD53)&lt;0,1,0),0)</f>
        <v>0</v>
      </c>
      <c r="AY53">
        <f>SUM(AP53:AX53)</f>
        <v>8</v>
      </c>
    </row>
    <row r="54" spans="1:51" x14ac:dyDescent="0.45">
      <c r="A54" s="1" t="s">
        <v>870</v>
      </c>
      <c r="B54" s="2">
        <v>12805289</v>
      </c>
      <c r="C54" s="3" t="s">
        <v>5335</v>
      </c>
      <c r="D54" s="5">
        <v>295.85000000000002</v>
      </c>
      <c r="E54" s="5">
        <v>74066.178561549998</v>
      </c>
      <c r="F54" s="3" t="s">
        <v>4480</v>
      </c>
      <c r="G54" s="3" t="s">
        <v>4491</v>
      </c>
      <c r="H54" s="3" t="s">
        <v>4492</v>
      </c>
      <c r="I54" s="3" t="s">
        <v>4802</v>
      </c>
      <c r="J54" s="3" t="s">
        <v>4932</v>
      </c>
      <c r="K54" s="6">
        <v>5000870</v>
      </c>
      <c r="L54" s="6">
        <v>4495277</v>
      </c>
      <c r="M54" s="6">
        <v>1493776</v>
      </c>
      <c r="N54" s="6">
        <v>1342829</v>
      </c>
      <c r="O54" s="6">
        <v>1369768</v>
      </c>
      <c r="P54" s="6">
        <v>1217549</v>
      </c>
      <c r="Q54" s="6">
        <v>1561327</v>
      </c>
      <c r="R54" s="6">
        <v>1483567</v>
      </c>
      <c r="S54" s="6">
        <v>1587040</v>
      </c>
      <c r="T54" s="6">
        <v>1204431</v>
      </c>
      <c r="U54" s="6">
        <v>4231047</v>
      </c>
      <c r="V54" s="6">
        <v>4228019</v>
      </c>
      <c r="W54" s="6">
        <v>290558608</v>
      </c>
      <c r="X54" s="6">
        <v>286959173</v>
      </c>
      <c r="Y54" s="6">
        <v>286425567</v>
      </c>
      <c r="Z54" s="6">
        <v>282886632</v>
      </c>
      <c r="AA54" s="6">
        <v>277588438</v>
      </c>
      <c r="AB54" s="6">
        <v>274353719</v>
      </c>
      <c r="AC54" s="6">
        <v>250290000</v>
      </c>
      <c r="AD54" s="6">
        <v>248337000</v>
      </c>
      <c r="AF54">
        <f>Q54/W54</f>
        <v>5.3735355174884371E-3</v>
      </c>
      <c r="AG54">
        <f>R54/X54</f>
        <v>5.16995844562181E-3</v>
      </c>
      <c r="AH54">
        <f>U54/W54</f>
        <v>1.4561767861993612E-2</v>
      </c>
      <c r="AI54">
        <f>V54/X54</f>
        <v>1.4733869476268667E-2</v>
      </c>
      <c r="AJ54">
        <f>Y54/AA54</f>
        <v>1.0318353641227664</v>
      </c>
      <c r="AK54">
        <f>Z54/AB54</f>
        <v>1.0311018674399672</v>
      </c>
      <c r="AL54">
        <f>O54/K54</f>
        <v>0.27390594036637628</v>
      </c>
      <c r="AM54">
        <f>P54/L54</f>
        <v>0.27085071731953336</v>
      </c>
      <c r="AN54">
        <f>K54/W54</f>
        <v>1.721122645246153E-2</v>
      </c>
      <c r="AO54">
        <f>L54/X54</f>
        <v>1.5665214507709777E-2</v>
      </c>
      <c r="AP54">
        <f>IF(OR(Q54&lt;0, Q54="NA"), 0, 1)</f>
        <v>1</v>
      </c>
      <c r="AQ54">
        <f>IF(OR(S54&lt;0, S54="NA"), 0, 1)</f>
        <v>1</v>
      </c>
      <c r="AR54">
        <f>IFERROR(IF((AF54-AG54)&gt;0,1,0),0)</f>
        <v>1</v>
      </c>
      <c r="AS54">
        <f>IFERROR(IF((S54-Q54)&gt;0,1,0),0)</f>
        <v>1</v>
      </c>
      <c r="AT54">
        <f>IFERROR(IF((AH54-AI54)&lt;0,1,0),0)</f>
        <v>1</v>
      </c>
      <c r="AU54">
        <f>IFERROR(IF((AJ54-AK54)&gt;0,1,0),0)</f>
        <v>1</v>
      </c>
      <c r="AV54">
        <f>IFERROR(IF((AL54-AM54)&gt;0,1,0),0)</f>
        <v>1</v>
      </c>
      <c r="AW54">
        <f>IFERROR(IF((AN54-AO54)&gt;0,1,0),0)</f>
        <v>1</v>
      </c>
      <c r="AX54">
        <f>IFERROR(IF((AC54-AD54)&lt;0,1,0),0)</f>
        <v>0</v>
      </c>
      <c r="AY54">
        <f>SUM(AP54:AX54)</f>
        <v>8</v>
      </c>
    </row>
    <row r="55" spans="1:51" x14ac:dyDescent="0.45">
      <c r="A55" s="1" t="s">
        <v>894</v>
      </c>
      <c r="B55" s="2">
        <v>4349204</v>
      </c>
      <c r="C55" s="3" t="s">
        <v>5337</v>
      </c>
      <c r="D55" s="5">
        <v>13.01</v>
      </c>
      <c r="E55" s="5">
        <v>3304.3691396700001</v>
      </c>
      <c r="F55" s="3" t="s">
        <v>4583</v>
      </c>
      <c r="G55" s="3" t="s">
        <v>4583</v>
      </c>
      <c r="H55" s="3" t="s">
        <v>4602</v>
      </c>
      <c r="I55" s="3" t="s">
        <v>4603</v>
      </c>
      <c r="J55" s="3" t="s">
        <v>4942</v>
      </c>
      <c r="K55" s="6">
        <v>1108813</v>
      </c>
      <c r="L55" s="6">
        <v>989000</v>
      </c>
      <c r="M55" s="6">
        <v>347097</v>
      </c>
      <c r="N55" s="6">
        <v>283728</v>
      </c>
      <c r="O55" s="6">
        <v>195636</v>
      </c>
      <c r="P55" s="6">
        <v>95066</v>
      </c>
      <c r="Q55" s="6">
        <v>375582</v>
      </c>
      <c r="R55" s="6">
        <v>106658</v>
      </c>
      <c r="S55" s="6">
        <v>379571</v>
      </c>
      <c r="T55" s="6">
        <v>286914</v>
      </c>
      <c r="U55" s="6">
        <v>566629</v>
      </c>
      <c r="V55" s="6">
        <v>573746</v>
      </c>
      <c r="W55" s="6">
        <v>4953842</v>
      </c>
      <c r="X55" s="6">
        <v>4592526</v>
      </c>
      <c r="Y55" s="6">
        <v>805883</v>
      </c>
      <c r="Z55" s="6">
        <v>515253</v>
      </c>
      <c r="AA55" s="6">
        <v>443976</v>
      </c>
      <c r="AB55" s="6">
        <v>368508</v>
      </c>
      <c r="AC55" s="6">
        <v>253986867</v>
      </c>
      <c r="AD55" s="6">
        <v>253986867</v>
      </c>
      <c r="AF55">
        <f>Q55/W55</f>
        <v>7.5816305808703632E-2</v>
      </c>
      <c r="AG55">
        <f>R55/X55</f>
        <v>2.3224256106552255E-2</v>
      </c>
      <c r="AH55">
        <f>U55/W55</f>
        <v>0.11438172634492581</v>
      </c>
      <c r="AI55">
        <f>V55/X55</f>
        <v>0.12493037600658113</v>
      </c>
      <c r="AJ55">
        <f>Y55/AA55</f>
        <v>1.8151499180135864</v>
      </c>
      <c r="AK55">
        <f>Z55/AB55</f>
        <v>1.3982138786674916</v>
      </c>
      <c r="AL55">
        <f>O55/K55</f>
        <v>0.17643732531995926</v>
      </c>
      <c r="AM55">
        <f>P55/L55</f>
        <v>9.6123356926188064E-2</v>
      </c>
      <c r="AN55">
        <f>K55/W55</f>
        <v>0.22382889886274129</v>
      </c>
      <c r="AO55">
        <f>L55/X55</f>
        <v>0.21534989676705152</v>
      </c>
      <c r="AP55">
        <f>IF(OR(Q55&lt;0, Q55="NA"), 0, 1)</f>
        <v>1</v>
      </c>
      <c r="AQ55">
        <f>IF(OR(S55&lt;0, S55="NA"), 0, 1)</f>
        <v>1</v>
      </c>
      <c r="AR55">
        <f>IFERROR(IF((AF55-AG55)&gt;0,1,0),0)</f>
        <v>1</v>
      </c>
      <c r="AS55">
        <f>IFERROR(IF((S55-Q55)&gt;0,1,0),0)</f>
        <v>1</v>
      </c>
      <c r="AT55">
        <f>IFERROR(IF((AH55-AI55)&lt;0,1,0),0)</f>
        <v>1</v>
      </c>
      <c r="AU55">
        <f>IFERROR(IF((AJ55-AK55)&gt;0,1,0),0)</f>
        <v>1</v>
      </c>
      <c r="AV55">
        <f>IFERROR(IF((AL55-AM55)&gt;0,1,0),0)</f>
        <v>1</v>
      </c>
      <c r="AW55">
        <f>IFERROR(IF((AN55-AO55)&gt;0,1,0),0)</f>
        <v>1</v>
      </c>
      <c r="AX55">
        <f>IFERROR(IF((AC55-AD55)&lt;0,1,0),0)</f>
        <v>0</v>
      </c>
      <c r="AY55">
        <f>SUM(AP55:AX55)</f>
        <v>8</v>
      </c>
    </row>
    <row r="56" spans="1:51" x14ac:dyDescent="0.45">
      <c r="A56" s="1" t="s">
        <v>917</v>
      </c>
      <c r="B56" s="2">
        <v>4276708</v>
      </c>
      <c r="C56" s="3" t="s">
        <v>5337</v>
      </c>
      <c r="D56" s="5">
        <v>178.96</v>
      </c>
      <c r="E56" s="5">
        <v>32338.887162800002</v>
      </c>
      <c r="F56" s="3" t="s">
        <v>4559</v>
      </c>
      <c r="G56" s="3" t="s">
        <v>4560</v>
      </c>
      <c r="H56" s="3" t="s">
        <v>4872</v>
      </c>
      <c r="I56" s="3" t="s">
        <v>4873</v>
      </c>
      <c r="J56" s="3" t="s">
        <v>4935</v>
      </c>
      <c r="K56" s="6">
        <v>10183700</v>
      </c>
      <c r="L56" s="6">
        <v>10190800</v>
      </c>
      <c r="M56" s="6">
        <v>3929500</v>
      </c>
      <c r="N56" s="6">
        <v>3887300</v>
      </c>
      <c r="O56" s="6">
        <v>3482300</v>
      </c>
      <c r="P56" s="6">
        <v>3451000</v>
      </c>
      <c r="Q56" s="6">
        <v>743900</v>
      </c>
      <c r="R56" s="6">
        <v>635700</v>
      </c>
      <c r="S56" s="6">
        <v>2990700</v>
      </c>
      <c r="T56" s="6">
        <v>3030300</v>
      </c>
      <c r="U56" s="6">
        <v>10180100</v>
      </c>
      <c r="V56" s="6">
        <v>10676600</v>
      </c>
      <c r="W56" s="6">
        <v>22806200</v>
      </c>
      <c r="X56" s="6">
        <v>23079100</v>
      </c>
      <c r="Y56" s="6">
        <v>3629500</v>
      </c>
      <c r="Z56" s="6">
        <v>3646800</v>
      </c>
      <c r="AA56" s="6">
        <v>3289000</v>
      </c>
      <c r="AB56" s="6">
        <v>2913800</v>
      </c>
      <c r="AC56" s="6">
        <v>180703353</v>
      </c>
      <c r="AD56" s="6">
        <v>181491104</v>
      </c>
      <c r="AF56">
        <f>Q56/W56</f>
        <v>3.2618323087581447E-2</v>
      </c>
      <c r="AG56">
        <f>R56/X56</f>
        <v>2.7544401644778175E-2</v>
      </c>
      <c r="AH56">
        <f>U56/W56</f>
        <v>0.44637423156860856</v>
      </c>
      <c r="AI56">
        <f>V56/X56</f>
        <v>0.46260902721509939</v>
      </c>
      <c r="AJ56">
        <f>Y56/AA56</f>
        <v>1.1035269078747341</v>
      </c>
      <c r="AK56">
        <f>Z56/AB56</f>
        <v>1.2515615347655982</v>
      </c>
      <c r="AL56">
        <f>O56/K56</f>
        <v>0.34194840774963914</v>
      </c>
      <c r="AM56">
        <f>P56/L56</f>
        <v>0.33863877222592925</v>
      </c>
      <c r="AN56">
        <f>K56/W56</f>
        <v>0.44653208338083505</v>
      </c>
      <c r="AO56">
        <f>L56/X56</f>
        <v>0.44155967953689701</v>
      </c>
      <c r="AP56">
        <f>IF(OR(Q56&lt;0, Q56="NA"), 0, 1)</f>
        <v>1</v>
      </c>
      <c r="AQ56">
        <f>IF(OR(S56&lt;0, S56="NA"), 0, 1)</f>
        <v>1</v>
      </c>
      <c r="AR56">
        <f>IFERROR(IF((AF56-AG56)&gt;0,1,0),0)</f>
        <v>1</v>
      </c>
      <c r="AS56">
        <f>IFERROR(IF((S56-Q56)&gt;0,1,0),0)</f>
        <v>1</v>
      </c>
      <c r="AT56">
        <f>IFERROR(IF((AH56-AI56)&lt;0,1,0),0)</f>
        <v>1</v>
      </c>
      <c r="AU56">
        <f>IFERROR(IF((AJ56-AK56)&gt;0,1,0),0)</f>
        <v>0</v>
      </c>
      <c r="AV56">
        <f>IFERROR(IF((AL56-AM56)&gt;0,1,0),0)</f>
        <v>1</v>
      </c>
      <c r="AW56">
        <f>IFERROR(IF((AN56-AO56)&gt;0,1,0),0)</f>
        <v>1</v>
      </c>
      <c r="AX56">
        <f>IFERROR(IF((AC56-AD56)&lt;0,1,0),0)</f>
        <v>1</v>
      </c>
      <c r="AY56">
        <f>SUM(AP56:AX56)</f>
        <v>8</v>
      </c>
    </row>
    <row r="57" spans="1:51" x14ac:dyDescent="0.45">
      <c r="A57" s="1" t="s">
        <v>935</v>
      </c>
      <c r="B57" s="2">
        <v>4056502</v>
      </c>
      <c r="C57" s="3" t="s">
        <v>5337</v>
      </c>
      <c r="D57" s="5">
        <v>22.24</v>
      </c>
      <c r="E57" s="5">
        <v>2452.4161868800002</v>
      </c>
      <c r="F57" s="3" t="s">
        <v>4485</v>
      </c>
      <c r="G57" s="3" t="s">
        <v>4517</v>
      </c>
      <c r="H57" s="3" t="s">
        <v>4518</v>
      </c>
      <c r="I57" s="3" t="s">
        <v>4953</v>
      </c>
      <c r="J57" s="3" t="s">
        <v>4954</v>
      </c>
      <c r="K57" s="6">
        <v>1973599</v>
      </c>
      <c r="L57" s="6">
        <v>1965746</v>
      </c>
      <c r="M57" s="6">
        <v>331978</v>
      </c>
      <c r="N57" s="6">
        <v>324855</v>
      </c>
      <c r="O57" s="6">
        <v>203730</v>
      </c>
      <c r="P57" s="6">
        <v>196321</v>
      </c>
      <c r="Q57" s="6">
        <v>76061</v>
      </c>
      <c r="R57" s="6">
        <v>68857</v>
      </c>
      <c r="S57" s="6">
        <v>252204</v>
      </c>
      <c r="T57" s="6">
        <v>244446</v>
      </c>
      <c r="U57" s="6">
        <v>979811</v>
      </c>
      <c r="V57" s="6">
        <v>1007148</v>
      </c>
      <c r="W57" s="6">
        <v>2913942</v>
      </c>
      <c r="X57" s="6">
        <v>2903211</v>
      </c>
      <c r="Y57" s="6">
        <v>416120</v>
      </c>
      <c r="Z57" s="6">
        <v>383010</v>
      </c>
      <c r="AA57" s="6">
        <v>274702</v>
      </c>
      <c r="AB57" s="6">
        <v>266466</v>
      </c>
      <c r="AC57" s="6">
        <v>110271000</v>
      </c>
      <c r="AD57" s="6">
        <v>110271000</v>
      </c>
      <c r="AF57">
        <f>Q57/W57</f>
        <v>2.610244129773345E-2</v>
      </c>
      <c r="AG57">
        <f>R57/X57</f>
        <v>2.3717532070524672E-2</v>
      </c>
      <c r="AH57">
        <f>U57/W57</f>
        <v>0.33624931450248496</v>
      </c>
      <c r="AI57">
        <f>V57/X57</f>
        <v>0.3469083025656764</v>
      </c>
      <c r="AJ57">
        <f>Y57/AA57</f>
        <v>1.5148051342909772</v>
      </c>
      <c r="AK57">
        <f>Z57/AB57</f>
        <v>1.4373691202629979</v>
      </c>
      <c r="AL57">
        <f>O57/K57</f>
        <v>0.10322765668203115</v>
      </c>
      <c r="AM57">
        <f>P57/L57</f>
        <v>9.9870990453497038E-2</v>
      </c>
      <c r="AN57">
        <f>K57/W57</f>
        <v>0.67729522413280707</v>
      </c>
      <c r="AO57">
        <f>L57/X57</f>
        <v>0.67709374206697348</v>
      </c>
      <c r="AP57">
        <f>IF(OR(Q57&lt;0, Q57="NA"), 0, 1)</f>
        <v>1</v>
      </c>
      <c r="AQ57">
        <f>IF(OR(S57&lt;0, S57="NA"), 0, 1)</f>
        <v>1</v>
      </c>
      <c r="AR57">
        <f>IFERROR(IF((AF57-AG57)&gt;0,1,0),0)</f>
        <v>1</v>
      </c>
      <c r="AS57">
        <f>IFERROR(IF((S57-Q57)&gt;0,1,0),0)</f>
        <v>1</v>
      </c>
      <c r="AT57">
        <f>IFERROR(IF((AH57-AI57)&lt;0,1,0),0)</f>
        <v>1</v>
      </c>
      <c r="AU57">
        <f>IFERROR(IF((AJ57-AK57)&gt;0,1,0),0)</f>
        <v>1</v>
      </c>
      <c r="AV57">
        <f>IFERROR(IF((AL57-AM57)&gt;0,1,0),0)</f>
        <v>1</v>
      </c>
      <c r="AW57">
        <f>IFERROR(IF((AN57-AO57)&gt;0,1,0),0)</f>
        <v>1</v>
      </c>
      <c r="AX57">
        <f>IFERROR(IF((AC57-AD57)&lt;0,1,0),0)</f>
        <v>0</v>
      </c>
      <c r="AY57">
        <f>SUM(AP57:AX57)</f>
        <v>8</v>
      </c>
    </row>
    <row r="58" spans="1:51" x14ac:dyDescent="0.45">
      <c r="A58" s="1" t="s">
        <v>1032</v>
      </c>
      <c r="B58" s="2">
        <v>4391531</v>
      </c>
      <c r="C58" s="3" t="s">
        <v>5337</v>
      </c>
      <c r="D58" s="5">
        <v>214.92</v>
      </c>
      <c r="E58" s="5">
        <v>32651.073660959999</v>
      </c>
      <c r="F58" s="3" t="s">
        <v>4475</v>
      </c>
      <c r="G58" s="3" t="s">
        <v>4548</v>
      </c>
      <c r="H58" s="3" t="s">
        <v>4647</v>
      </c>
      <c r="I58" s="3" t="s">
        <v>4648</v>
      </c>
      <c r="J58" s="3" t="s">
        <v>4649</v>
      </c>
      <c r="K58" s="6">
        <v>4656732</v>
      </c>
      <c r="L58" s="6">
        <v>4437319</v>
      </c>
      <c r="M58" s="6">
        <v>1145432</v>
      </c>
      <c r="N58" s="6">
        <v>1061059</v>
      </c>
      <c r="O58" s="6">
        <v>1079233</v>
      </c>
      <c r="P58" s="6">
        <v>998764</v>
      </c>
      <c r="Q58" s="6">
        <v>875410</v>
      </c>
      <c r="R58" s="6">
        <v>811636</v>
      </c>
      <c r="S58" s="6">
        <v>933756</v>
      </c>
      <c r="T58" s="6">
        <v>1020572</v>
      </c>
      <c r="U58" s="6" t="s">
        <v>4474</v>
      </c>
      <c r="V58" s="6" t="s">
        <v>4474</v>
      </c>
      <c r="W58" s="6">
        <v>3398136</v>
      </c>
      <c r="X58" s="6">
        <v>3306219</v>
      </c>
      <c r="Y58" s="6">
        <v>2701294</v>
      </c>
      <c r="Z58" s="6">
        <v>2612830</v>
      </c>
      <c r="AA58" s="6">
        <v>875640</v>
      </c>
      <c r="AB58" s="6">
        <v>912470</v>
      </c>
      <c r="AC58" s="6">
        <v>152008000</v>
      </c>
      <c r="AD58" s="6">
        <v>152553756</v>
      </c>
      <c r="AF58">
        <f>Q58/W58</f>
        <v>0.25761476291708157</v>
      </c>
      <c r="AG58">
        <f>R58/X58</f>
        <v>0.24548767035698482</v>
      </c>
      <c r="AH58" t="e">
        <f>U58/W58</f>
        <v>#VALUE!</v>
      </c>
      <c r="AI58" t="e">
        <f>V58/X58</f>
        <v>#VALUE!</v>
      </c>
      <c r="AJ58">
        <f>Y58/AA58</f>
        <v>3.0849367319903158</v>
      </c>
      <c r="AK58">
        <f>Z58/AB58</f>
        <v>2.8634694839282386</v>
      </c>
      <c r="AL58">
        <f>O58/K58</f>
        <v>0.23175759309318208</v>
      </c>
      <c r="AM58">
        <f>P58/L58</f>
        <v>0.22508275830518382</v>
      </c>
      <c r="AN58">
        <f>K58/W58</f>
        <v>1.370378348600527</v>
      </c>
      <c r="AO58">
        <f>L58/X58</f>
        <v>1.3421128485439107</v>
      </c>
      <c r="AP58">
        <f>IF(OR(Q58&lt;0, Q58="NA"), 0, 1)</f>
        <v>1</v>
      </c>
      <c r="AQ58">
        <f>IF(OR(S58&lt;0, S58="NA"), 0, 1)</f>
        <v>1</v>
      </c>
      <c r="AR58">
        <f>IFERROR(IF((AF58-AG58)&gt;0,1,0),0)</f>
        <v>1</v>
      </c>
      <c r="AS58">
        <f>IFERROR(IF((S58-Q58)&gt;0,1,0),0)</f>
        <v>1</v>
      </c>
      <c r="AT58">
        <f>IFERROR(IF((AH58-AI58)&lt;0,1,0),0)</f>
        <v>0</v>
      </c>
      <c r="AU58">
        <f>IFERROR(IF((AJ58-AK58)&gt;0,1,0),0)</f>
        <v>1</v>
      </c>
      <c r="AV58">
        <f>IFERROR(IF((AL58-AM58)&gt;0,1,0),0)</f>
        <v>1</v>
      </c>
      <c r="AW58">
        <f>IFERROR(IF((AN58-AO58)&gt;0,1,0),0)</f>
        <v>1</v>
      </c>
      <c r="AX58">
        <f>IFERROR(IF((AC58-AD58)&lt;0,1,0),0)</f>
        <v>1</v>
      </c>
      <c r="AY58">
        <f>SUM(AP58:AX58)</f>
        <v>8</v>
      </c>
    </row>
    <row r="59" spans="1:51" x14ac:dyDescent="0.45">
      <c r="A59" s="1" t="s">
        <v>1037</v>
      </c>
      <c r="B59" s="2">
        <v>4625099</v>
      </c>
      <c r="C59" s="3" t="s">
        <v>5337</v>
      </c>
      <c r="D59" s="5">
        <v>115.12</v>
      </c>
      <c r="E59" s="5">
        <v>80319.775079440005</v>
      </c>
      <c r="F59" s="3" t="s">
        <v>4500</v>
      </c>
      <c r="G59" s="3" t="s">
        <v>4574</v>
      </c>
      <c r="H59" s="3" t="s">
        <v>4734</v>
      </c>
      <c r="I59" s="3" t="s">
        <v>4734</v>
      </c>
      <c r="J59" s="3" t="s">
        <v>4958</v>
      </c>
      <c r="K59" s="6">
        <v>93954000</v>
      </c>
      <c r="L59" s="6">
        <v>91839000</v>
      </c>
      <c r="M59" s="6">
        <v>8974000</v>
      </c>
      <c r="N59" s="6">
        <v>8726000</v>
      </c>
      <c r="O59" s="6">
        <v>6200000</v>
      </c>
      <c r="P59" s="6">
        <v>5895000</v>
      </c>
      <c r="Q59" s="6">
        <v>4081000</v>
      </c>
      <c r="R59" s="6">
        <v>3958000</v>
      </c>
      <c r="S59" s="6">
        <v>5469000</v>
      </c>
      <c r="T59" s="6">
        <v>6068000</v>
      </c>
      <c r="U59" s="6">
        <v>15856000</v>
      </c>
      <c r="V59" s="6">
        <v>14413000</v>
      </c>
      <c r="W59" s="6">
        <v>81951000</v>
      </c>
      <c r="X59" s="6">
        <v>82687000</v>
      </c>
      <c r="Y59" s="6">
        <v>38035000</v>
      </c>
      <c r="Z59" s="6">
        <v>37543000</v>
      </c>
      <c r="AA59" s="6">
        <v>49500000</v>
      </c>
      <c r="AB59" s="6">
        <v>52033000</v>
      </c>
      <c r="AC59" s="6">
        <v>702000000</v>
      </c>
      <c r="AD59" s="6">
        <v>705000000</v>
      </c>
      <c r="AF59">
        <f>Q59/W59</f>
        <v>4.9798050054300741E-2</v>
      </c>
      <c r="AG59">
        <f>R59/X59</f>
        <v>4.7867258456589304E-2</v>
      </c>
      <c r="AH59">
        <f>U59/W59</f>
        <v>0.19348147063489157</v>
      </c>
      <c r="AI59">
        <f>V59/X59</f>
        <v>0.17430793232309794</v>
      </c>
      <c r="AJ59">
        <f>Y59/AA59</f>
        <v>0.76838383838383839</v>
      </c>
      <c r="AK59">
        <f>Z59/AB59</f>
        <v>0.72152287971095264</v>
      </c>
      <c r="AL59">
        <f>O59/K59</f>
        <v>6.5989739659833541E-2</v>
      </c>
      <c r="AM59">
        <f>P59/L59</f>
        <v>6.4188416685721755E-2</v>
      </c>
      <c r="AN59">
        <f>K59/W59</f>
        <v>1.1464655708899221</v>
      </c>
      <c r="AO59">
        <f>L59/X59</f>
        <v>1.1106824531062924</v>
      </c>
      <c r="AP59">
        <f>IF(OR(Q59&lt;0, Q59="NA"), 0, 1)</f>
        <v>1</v>
      </c>
      <c r="AQ59">
        <f>IF(OR(S59&lt;0, S59="NA"), 0, 1)</f>
        <v>1</v>
      </c>
      <c r="AR59">
        <f>IFERROR(IF((AF59-AG59)&gt;0,1,0),0)</f>
        <v>1</v>
      </c>
      <c r="AS59">
        <f>IFERROR(IF((S59-Q59)&gt;0,1,0),0)</f>
        <v>1</v>
      </c>
      <c r="AT59">
        <f>IFERROR(IF((AH59-AI59)&lt;0,1,0),0)</f>
        <v>0</v>
      </c>
      <c r="AU59">
        <f>IFERROR(IF((AJ59-AK59)&gt;0,1,0),0)</f>
        <v>1</v>
      </c>
      <c r="AV59">
        <f>IFERROR(IF((AL59-AM59)&gt;0,1,0),0)</f>
        <v>1</v>
      </c>
      <c r="AW59">
        <f>IFERROR(IF((AN59-AO59)&gt;0,1,0),0)</f>
        <v>1</v>
      </c>
      <c r="AX59">
        <f>IFERROR(IF((AC59-AD59)&lt;0,1,0),0)</f>
        <v>1</v>
      </c>
      <c r="AY59">
        <f>SUM(AP59:AX59)</f>
        <v>8</v>
      </c>
    </row>
    <row r="60" spans="1:51" x14ac:dyDescent="0.45">
      <c r="A60" s="1" t="s">
        <v>1136</v>
      </c>
      <c r="B60" s="2">
        <v>4987110</v>
      </c>
      <c r="C60" s="3" t="s">
        <v>5337</v>
      </c>
      <c r="D60" s="5">
        <v>68.349999999999994</v>
      </c>
      <c r="E60" s="5">
        <v>1010.165155</v>
      </c>
      <c r="F60" s="3" t="s">
        <v>4485</v>
      </c>
      <c r="G60" s="3" t="s">
        <v>4486</v>
      </c>
      <c r="H60" s="3" t="s">
        <v>4505</v>
      </c>
      <c r="I60" s="3" t="s">
        <v>4505</v>
      </c>
      <c r="J60" s="3" t="s">
        <v>4996</v>
      </c>
      <c r="K60" s="6">
        <v>781490</v>
      </c>
      <c r="L60" s="6">
        <v>776328</v>
      </c>
      <c r="M60" s="6">
        <v>93751</v>
      </c>
      <c r="N60" s="6">
        <v>88083</v>
      </c>
      <c r="O60" s="6">
        <v>60472</v>
      </c>
      <c r="P60" s="6">
        <v>54857</v>
      </c>
      <c r="Q60" s="6">
        <v>29831</v>
      </c>
      <c r="R60" s="6">
        <v>22896</v>
      </c>
      <c r="S60" s="6">
        <v>42252</v>
      </c>
      <c r="T60" s="6">
        <v>42628</v>
      </c>
      <c r="U60" s="6">
        <v>245988</v>
      </c>
      <c r="V60" s="6">
        <v>250896</v>
      </c>
      <c r="W60" s="6">
        <v>1129917</v>
      </c>
      <c r="X60" s="6">
        <v>1131500</v>
      </c>
      <c r="Y60" s="6">
        <v>570360</v>
      </c>
      <c r="Z60" s="6">
        <v>568714</v>
      </c>
      <c r="AA60" s="6">
        <v>177697</v>
      </c>
      <c r="AB60" s="6">
        <v>186018</v>
      </c>
      <c r="AC60" s="6">
        <v>14776627</v>
      </c>
      <c r="AD60" s="6">
        <v>14746921</v>
      </c>
      <c r="AF60">
        <f>Q60/W60</f>
        <v>2.6401054236727121E-2</v>
      </c>
      <c r="AG60">
        <f>R60/X60</f>
        <v>2.0235086168802475E-2</v>
      </c>
      <c r="AH60">
        <f>U60/W60</f>
        <v>0.21770448625872521</v>
      </c>
      <c r="AI60">
        <f>V60/X60</f>
        <v>0.22173751657092355</v>
      </c>
      <c r="AJ60">
        <f>Y60/AA60</f>
        <v>3.2097334226239047</v>
      </c>
      <c r="AK60">
        <f>Z60/AB60</f>
        <v>3.0573062821877452</v>
      </c>
      <c r="AL60">
        <f>O60/K60</f>
        <v>7.7380388744577672E-2</v>
      </c>
      <c r="AM60">
        <f>P60/L60</f>
        <v>7.066214280561825E-2</v>
      </c>
      <c r="AN60">
        <f>K60/W60</f>
        <v>0.69163487229592968</v>
      </c>
      <c r="AO60">
        <f>L60/X60</f>
        <v>0.68610517012814842</v>
      </c>
      <c r="AP60">
        <f>IF(OR(Q60&lt;0, Q60="NA"), 0, 1)</f>
        <v>1</v>
      </c>
      <c r="AQ60">
        <f>IF(OR(S60&lt;0, S60="NA"), 0, 1)</f>
        <v>1</v>
      </c>
      <c r="AR60">
        <f>IFERROR(IF((AF60-AG60)&gt;0,1,0),0)</f>
        <v>1</v>
      </c>
      <c r="AS60">
        <f>IFERROR(IF((S60-Q60)&gt;0,1,0),0)</f>
        <v>1</v>
      </c>
      <c r="AT60">
        <f>IFERROR(IF((AH60-AI60)&lt;0,1,0),0)</f>
        <v>1</v>
      </c>
      <c r="AU60">
        <f>IFERROR(IF((AJ60-AK60)&gt;0,1,0),0)</f>
        <v>1</v>
      </c>
      <c r="AV60">
        <f>IFERROR(IF((AL60-AM60)&gt;0,1,0),0)</f>
        <v>1</v>
      </c>
      <c r="AW60">
        <f>IFERROR(IF((AN60-AO60)&gt;0,1,0),0)</f>
        <v>1</v>
      </c>
      <c r="AX60">
        <f>IFERROR(IF((AC60-AD60)&lt;0,1,0),0)</f>
        <v>0</v>
      </c>
      <c r="AY60">
        <f>SUM(AP60:AX60)</f>
        <v>8</v>
      </c>
    </row>
    <row r="61" spans="1:51" x14ac:dyDescent="0.45">
      <c r="A61" s="1" t="s">
        <v>1236</v>
      </c>
      <c r="B61" s="2">
        <v>4594344</v>
      </c>
      <c r="C61" s="3" t="s">
        <v>5337</v>
      </c>
      <c r="D61" s="5">
        <v>26.14</v>
      </c>
      <c r="E61" s="5">
        <v>6330.1312266200002</v>
      </c>
      <c r="F61" s="3" t="s">
        <v>4583</v>
      </c>
      <c r="G61" s="3" t="s">
        <v>4583</v>
      </c>
      <c r="H61" s="3" t="s">
        <v>4584</v>
      </c>
      <c r="I61" s="3" t="s">
        <v>4624</v>
      </c>
      <c r="J61" s="3" t="s">
        <v>4796</v>
      </c>
      <c r="K61" s="6">
        <v>2406100</v>
      </c>
      <c r="L61" s="6">
        <v>2360400</v>
      </c>
      <c r="M61" s="6">
        <v>497700</v>
      </c>
      <c r="N61" s="6">
        <v>486900</v>
      </c>
      <c r="O61" s="6">
        <v>335900</v>
      </c>
      <c r="P61" s="6">
        <v>320000</v>
      </c>
      <c r="Q61" s="6">
        <v>266900</v>
      </c>
      <c r="R61" s="6">
        <v>194800</v>
      </c>
      <c r="S61" s="6">
        <v>336000</v>
      </c>
      <c r="T61" s="6">
        <v>324900</v>
      </c>
      <c r="U61" s="6">
        <v>1928600</v>
      </c>
      <c r="V61" s="6">
        <v>1916800</v>
      </c>
      <c r="W61" s="6">
        <v>5098200</v>
      </c>
      <c r="X61" s="6">
        <v>4982400</v>
      </c>
      <c r="Y61" s="6">
        <v>1351200</v>
      </c>
      <c r="Z61" s="6">
        <v>1302000</v>
      </c>
      <c r="AA61" s="6">
        <v>384000</v>
      </c>
      <c r="AB61" s="6">
        <v>372200</v>
      </c>
      <c r="AC61" s="6">
        <v>242100000</v>
      </c>
      <c r="AD61" s="6">
        <v>242142408</v>
      </c>
      <c r="AF61">
        <f>Q61/W61</f>
        <v>5.2351810442901416E-2</v>
      </c>
      <c r="AG61">
        <f>R61/X61</f>
        <v>3.9097623635195887E-2</v>
      </c>
      <c r="AH61">
        <f>U61/W61</f>
        <v>0.37829037699580242</v>
      </c>
      <c r="AI61">
        <f>V61/X61</f>
        <v>0.38471419396274886</v>
      </c>
      <c r="AJ61">
        <f>Y61/AA61</f>
        <v>3.5187499999999998</v>
      </c>
      <c r="AK61">
        <f>Z61/AB61</f>
        <v>3.4981192907039227</v>
      </c>
      <c r="AL61">
        <f>O61/K61</f>
        <v>0.13960350775113253</v>
      </c>
      <c r="AM61">
        <f>P61/L61</f>
        <v>0.13557024233180817</v>
      </c>
      <c r="AN61">
        <f>K61/W61</f>
        <v>0.47195088462594642</v>
      </c>
      <c r="AO61">
        <f>L61/X61</f>
        <v>0.47374759152215801</v>
      </c>
      <c r="AP61">
        <f>IF(OR(Q61&lt;0, Q61="NA"), 0, 1)</f>
        <v>1</v>
      </c>
      <c r="AQ61">
        <f>IF(OR(S61&lt;0, S61="NA"), 0, 1)</f>
        <v>1</v>
      </c>
      <c r="AR61">
        <f>IFERROR(IF((AF61-AG61)&gt;0,1,0),0)</f>
        <v>1</v>
      </c>
      <c r="AS61">
        <f>IFERROR(IF((S61-Q61)&gt;0,1,0),0)</f>
        <v>1</v>
      </c>
      <c r="AT61">
        <f>IFERROR(IF((AH61-AI61)&lt;0,1,0),0)</f>
        <v>1</v>
      </c>
      <c r="AU61">
        <f>IFERROR(IF((AJ61-AK61)&gt;0,1,0),0)</f>
        <v>1</v>
      </c>
      <c r="AV61">
        <f>IFERROR(IF((AL61-AM61)&gt;0,1,0),0)</f>
        <v>1</v>
      </c>
      <c r="AW61">
        <f>IFERROR(IF((AN61-AO61)&gt;0,1,0),0)</f>
        <v>0</v>
      </c>
      <c r="AX61">
        <f>IFERROR(IF((AC61-AD61)&lt;0,1,0),0)</f>
        <v>1</v>
      </c>
      <c r="AY61">
        <f>SUM(AP61:AX61)</f>
        <v>8</v>
      </c>
    </row>
    <row r="62" spans="1:51" x14ac:dyDescent="0.45">
      <c r="A62" s="1" t="s">
        <v>1363</v>
      </c>
      <c r="B62" s="2">
        <v>6330816</v>
      </c>
      <c r="C62" s="3" t="s">
        <v>5337</v>
      </c>
      <c r="D62" s="7">
        <v>14.03</v>
      </c>
      <c r="E62" s="5">
        <v>1648.4561126999999</v>
      </c>
      <c r="F62" s="3" t="s">
        <v>4654</v>
      </c>
      <c r="G62" s="3" t="s">
        <v>4654</v>
      </c>
      <c r="H62" s="3" t="s">
        <v>4747</v>
      </c>
      <c r="I62" s="3" t="s">
        <v>4748</v>
      </c>
      <c r="J62" s="3" t="s">
        <v>4864</v>
      </c>
      <c r="K62" s="6">
        <v>1682709</v>
      </c>
      <c r="L62" s="6">
        <v>1629699</v>
      </c>
      <c r="M62" s="6">
        <v>278485</v>
      </c>
      <c r="N62" s="6">
        <v>245021</v>
      </c>
      <c r="O62" s="6">
        <v>94427</v>
      </c>
      <c r="P62" s="6">
        <v>63940</v>
      </c>
      <c r="Q62" s="6">
        <v>16466</v>
      </c>
      <c r="R62" s="6">
        <v>-13695</v>
      </c>
      <c r="S62" s="6">
        <v>104859</v>
      </c>
      <c r="T62" s="6">
        <v>108393</v>
      </c>
      <c r="U62" s="6">
        <v>121065</v>
      </c>
      <c r="V62" s="6">
        <v>121065</v>
      </c>
      <c r="W62" s="6">
        <v>2343620</v>
      </c>
      <c r="X62" s="6">
        <v>2316579</v>
      </c>
      <c r="Y62" s="6">
        <v>984280</v>
      </c>
      <c r="Z62" s="6">
        <v>950681</v>
      </c>
      <c r="AA62" s="6">
        <v>497448</v>
      </c>
      <c r="AB62" s="6">
        <v>499878</v>
      </c>
      <c r="AC62" s="6">
        <v>117470113</v>
      </c>
      <c r="AD62" s="6">
        <v>117380710</v>
      </c>
      <c r="AF62">
        <f>Q62/W62</f>
        <v>7.0258830356457105E-3</v>
      </c>
      <c r="AG62">
        <f>R62/X62</f>
        <v>-5.9117345016077589E-3</v>
      </c>
      <c r="AH62">
        <f>U62/W62</f>
        <v>5.1657265256312881E-2</v>
      </c>
      <c r="AI62">
        <f>V62/X62</f>
        <v>5.2260250999426307E-2</v>
      </c>
      <c r="AJ62">
        <f>Y62/AA62</f>
        <v>1.9786590759235136</v>
      </c>
      <c r="AK62">
        <f>Z62/AB62</f>
        <v>1.9018260455551155</v>
      </c>
      <c r="AL62">
        <f>O62/K62</f>
        <v>5.6116060471537263E-2</v>
      </c>
      <c r="AM62">
        <f>P62/L62</f>
        <v>3.9234238960691517E-2</v>
      </c>
      <c r="AN62">
        <f>K62/W62</f>
        <v>0.71799566482620902</v>
      </c>
      <c r="AO62">
        <f>L62/X62</f>
        <v>0.70349381566525471</v>
      </c>
      <c r="AP62">
        <f>IF(OR(Q62&lt;0, Q62="NA"), 0, 1)</f>
        <v>1</v>
      </c>
      <c r="AQ62">
        <f>IF(OR(S62&lt;0, S62="NA"), 0, 1)</f>
        <v>1</v>
      </c>
      <c r="AR62">
        <f>IFERROR(IF((AF62-AG62)&gt;0,1,0),0)</f>
        <v>1</v>
      </c>
      <c r="AS62">
        <f>IFERROR(IF((S62-Q62)&gt;0,1,0),0)</f>
        <v>1</v>
      </c>
      <c r="AT62">
        <f>IFERROR(IF((AH62-AI62)&lt;0,1,0),0)</f>
        <v>1</v>
      </c>
      <c r="AU62">
        <f>IFERROR(IF((AJ62-AK62)&gt;0,1,0),0)</f>
        <v>1</v>
      </c>
      <c r="AV62">
        <f>IFERROR(IF((AL62-AM62)&gt;0,1,0),0)</f>
        <v>1</v>
      </c>
      <c r="AW62">
        <f>IFERROR(IF((AN62-AO62)&gt;0,1,0),0)</f>
        <v>1</v>
      </c>
      <c r="AX62">
        <f>IFERROR(IF((AC62-AD62)&lt;0,1,0),0)</f>
        <v>0</v>
      </c>
      <c r="AY62">
        <f>SUM(AP62:AX62)</f>
        <v>8</v>
      </c>
    </row>
    <row r="63" spans="1:51" x14ac:dyDescent="0.45">
      <c r="A63" s="1" t="s">
        <v>1368</v>
      </c>
      <c r="B63" s="2">
        <v>102856</v>
      </c>
      <c r="C63" s="3" t="s">
        <v>5335</v>
      </c>
      <c r="D63" s="5">
        <v>12.4</v>
      </c>
      <c r="E63" s="5">
        <v>675.37155519999999</v>
      </c>
      <c r="F63" s="3" t="s">
        <v>4480</v>
      </c>
      <c r="G63" s="3" t="s">
        <v>4491</v>
      </c>
      <c r="H63" s="3" t="s">
        <v>4663</v>
      </c>
      <c r="I63" s="3" t="s">
        <v>4663</v>
      </c>
      <c r="J63" s="3" t="s">
        <v>4675</v>
      </c>
      <c r="K63" s="6">
        <v>1161602</v>
      </c>
      <c r="L63" s="6">
        <v>1137530</v>
      </c>
      <c r="M63" s="6">
        <v>146426</v>
      </c>
      <c r="N63" s="6">
        <v>140552</v>
      </c>
      <c r="O63" s="6">
        <v>113357</v>
      </c>
      <c r="P63" s="6">
        <v>107456</v>
      </c>
      <c r="Q63" s="6">
        <v>83095</v>
      </c>
      <c r="R63" s="6">
        <v>78152</v>
      </c>
      <c r="S63" s="6">
        <v>113600</v>
      </c>
      <c r="T63" s="6">
        <v>97789</v>
      </c>
      <c r="U63" s="6">
        <v>224256</v>
      </c>
      <c r="V63" s="6">
        <v>223998</v>
      </c>
      <c r="W63" s="6">
        <v>1493237</v>
      </c>
      <c r="X63" s="6">
        <v>1510163</v>
      </c>
      <c r="Y63" s="6">
        <v>728998</v>
      </c>
      <c r="Z63" s="6">
        <v>741928</v>
      </c>
      <c r="AA63" s="6">
        <v>269377</v>
      </c>
      <c r="AB63" s="6">
        <v>286040</v>
      </c>
      <c r="AC63" s="6">
        <v>54552869</v>
      </c>
      <c r="AD63" s="6">
        <v>54742088</v>
      </c>
      <c r="AF63">
        <f>Q63/W63</f>
        <v>5.5647562978951098E-2</v>
      </c>
      <c r="AG63">
        <f>R63/X63</f>
        <v>5.1750705056341599E-2</v>
      </c>
      <c r="AH63">
        <f>U63/W63</f>
        <v>0.15018111659435174</v>
      </c>
      <c r="AI63">
        <f>V63/X63</f>
        <v>0.14832703489623306</v>
      </c>
      <c r="AJ63">
        <f>Y63/AA63</f>
        <v>2.7062369838553404</v>
      </c>
      <c r="AK63">
        <f>Z63/AB63</f>
        <v>2.5937910781708853</v>
      </c>
      <c r="AL63">
        <f>O63/K63</f>
        <v>9.7586781014495499E-2</v>
      </c>
      <c r="AM63">
        <f>P63/L63</f>
        <v>9.4464321820083866E-2</v>
      </c>
      <c r="AN63">
        <f>K63/W63</f>
        <v>0.77790866419731097</v>
      </c>
      <c r="AO63">
        <f>L63/X63</f>
        <v>0.753249814755096</v>
      </c>
      <c r="AP63">
        <f>IF(OR(Q63&lt;0, Q63="NA"), 0, 1)</f>
        <v>1</v>
      </c>
      <c r="AQ63">
        <f>IF(OR(S63&lt;0, S63="NA"), 0, 1)</f>
        <v>1</v>
      </c>
      <c r="AR63">
        <f>IFERROR(IF((AF63-AG63)&gt;0,1,0),0)</f>
        <v>1</v>
      </c>
      <c r="AS63">
        <f>IFERROR(IF((S63-Q63)&gt;0,1,0),0)</f>
        <v>1</v>
      </c>
      <c r="AT63">
        <f>IFERROR(IF((AH63-AI63)&lt;0,1,0),0)</f>
        <v>0</v>
      </c>
      <c r="AU63">
        <f>IFERROR(IF((AJ63-AK63)&gt;0,1,0),0)</f>
        <v>1</v>
      </c>
      <c r="AV63">
        <f>IFERROR(IF((AL63-AM63)&gt;0,1,0),0)</f>
        <v>1</v>
      </c>
      <c r="AW63">
        <f>IFERROR(IF((AN63-AO63)&gt;0,1,0),0)</f>
        <v>1</v>
      </c>
      <c r="AX63">
        <f>IFERROR(IF((AC63-AD63)&lt;0,1,0),0)</f>
        <v>1</v>
      </c>
      <c r="AY63">
        <f>SUM(AP63:AX63)</f>
        <v>8</v>
      </c>
    </row>
    <row r="64" spans="1:51" x14ac:dyDescent="0.45">
      <c r="A64" s="1" t="s">
        <v>1402</v>
      </c>
      <c r="B64" s="2">
        <v>4093074</v>
      </c>
      <c r="C64" s="3" t="s">
        <v>5337</v>
      </c>
      <c r="D64" s="5">
        <v>78.52</v>
      </c>
      <c r="E64" s="5">
        <v>42271.583876080003</v>
      </c>
      <c r="F64" s="3" t="s">
        <v>4480</v>
      </c>
      <c r="G64" s="3" t="s">
        <v>4491</v>
      </c>
      <c r="H64" s="3" t="s">
        <v>4491</v>
      </c>
      <c r="I64" s="3" t="s">
        <v>4594</v>
      </c>
      <c r="J64" s="3" t="s">
        <v>4792</v>
      </c>
      <c r="K64" s="6">
        <v>10031000</v>
      </c>
      <c r="L64" s="6">
        <v>9953000</v>
      </c>
      <c r="M64" s="6">
        <v>3571000</v>
      </c>
      <c r="N64" s="6">
        <v>3547000</v>
      </c>
      <c r="O64" s="6">
        <v>1815000</v>
      </c>
      <c r="P64" s="6">
        <v>1788000</v>
      </c>
      <c r="Q64" s="6">
        <v>1422000</v>
      </c>
      <c r="R64" s="6">
        <v>737000</v>
      </c>
      <c r="S64" s="6">
        <v>2912000</v>
      </c>
      <c r="T64" s="6">
        <v>3023000</v>
      </c>
      <c r="U64" s="6">
        <v>10491000</v>
      </c>
      <c r="V64" s="6">
        <v>10584000</v>
      </c>
      <c r="W64" s="6">
        <v>34347000</v>
      </c>
      <c r="X64" s="6">
        <v>34598000</v>
      </c>
      <c r="Y64" s="6">
        <v>6070000</v>
      </c>
      <c r="Z64" s="6">
        <v>6451000</v>
      </c>
      <c r="AA64" s="6">
        <v>5142000</v>
      </c>
      <c r="AB64" s="6">
        <v>4786000</v>
      </c>
      <c r="AC64" s="6">
        <v>543000000</v>
      </c>
      <c r="AD64" s="6">
        <v>549000000</v>
      </c>
      <c r="AF64">
        <f>Q64/W64</f>
        <v>4.1400995720150234E-2</v>
      </c>
      <c r="AG64">
        <f>R64/X64</f>
        <v>2.1301809353141798E-2</v>
      </c>
      <c r="AH64">
        <f>U64/W64</f>
        <v>0.30544152327714214</v>
      </c>
      <c r="AI64">
        <f>V64/X64</f>
        <v>0.30591363662639459</v>
      </c>
      <c r="AJ64">
        <f>Y64/AA64</f>
        <v>1.1804745235316998</v>
      </c>
      <c r="AK64">
        <f>Z64/AB64</f>
        <v>1.3478896782281655</v>
      </c>
      <c r="AL64">
        <f>O64/K64</f>
        <v>0.1809390888246436</v>
      </c>
      <c r="AM64">
        <f>P64/L64</f>
        <v>0.17964432834321309</v>
      </c>
      <c r="AN64">
        <f>K64/W64</f>
        <v>0.29204879611028622</v>
      </c>
      <c r="AO64">
        <f>L64/X64</f>
        <v>0.28767558818428812</v>
      </c>
      <c r="AP64">
        <f>IF(OR(Q64&lt;0, Q64="NA"), 0, 1)</f>
        <v>1</v>
      </c>
      <c r="AQ64">
        <f>IF(OR(S64&lt;0, S64="NA"), 0, 1)</f>
        <v>1</v>
      </c>
      <c r="AR64">
        <f>IFERROR(IF((AF64-AG64)&gt;0,1,0),0)</f>
        <v>1</v>
      </c>
      <c r="AS64">
        <f>IFERROR(IF((S64-Q64)&gt;0,1,0),0)</f>
        <v>1</v>
      </c>
      <c r="AT64">
        <f>IFERROR(IF((AH64-AI64)&lt;0,1,0),0)</f>
        <v>1</v>
      </c>
      <c r="AU64">
        <f>IFERROR(IF((AJ64-AK64)&gt;0,1,0),0)</f>
        <v>0</v>
      </c>
      <c r="AV64">
        <f>IFERROR(IF((AL64-AM64)&gt;0,1,0),0)</f>
        <v>1</v>
      </c>
      <c r="AW64">
        <f>IFERROR(IF((AN64-AO64)&gt;0,1,0),0)</f>
        <v>1</v>
      </c>
      <c r="AX64">
        <f>IFERROR(IF((AC64-AD64)&lt;0,1,0),0)</f>
        <v>1</v>
      </c>
      <c r="AY64">
        <f>SUM(AP64:AX64)</f>
        <v>8</v>
      </c>
    </row>
    <row r="65" spans="1:51" x14ac:dyDescent="0.45">
      <c r="A65" s="1" t="s">
        <v>1549</v>
      </c>
      <c r="B65" s="2">
        <v>113881</v>
      </c>
      <c r="C65" s="3" t="s">
        <v>5337</v>
      </c>
      <c r="D65" s="5">
        <v>209.45</v>
      </c>
      <c r="E65" s="5">
        <v>119160.02904574999</v>
      </c>
      <c r="F65" s="3" t="s">
        <v>4480</v>
      </c>
      <c r="G65" s="3" t="s">
        <v>4491</v>
      </c>
      <c r="H65" s="3" t="s">
        <v>4491</v>
      </c>
      <c r="I65" s="3" t="s">
        <v>4594</v>
      </c>
      <c r="J65" s="3" t="s">
        <v>4792</v>
      </c>
      <c r="K65" s="6">
        <v>20122000</v>
      </c>
      <c r="L65" s="6">
        <v>19780000</v>
      </c>
      <c r="M65" s="6">
        <v>8766000</v>
      </c>
      <c r="N65" s="6">
        <v>8482000</v>
      </c>
      <c r="O65" s="6">
        <v>5662000</v>
      </c>
      <c r="P65" s="6">
        <v>5387000</v>
      </c>
      <c r="Q65" s="6">
        <v>3121000</v>
      </c>
      <c r="R65" s="6">
        <v>3519000</v>
      </c>
      <c r="S65" s="6">
        <v>6005000</v>
      </c>
      <c r="T65" s="6">
        <v>5326000</v>
      </c>
      <c r="U65" s="6">
        <v>23426000</v>
      </c>
      <c r="V65" s="6">
        <v>23743000</v>
      </c>
      <c r="W65" s="6">
        <v>79792000</v>
      </c>
      <c r="X65" s="6">
        <v>93417000</v>
      </c>
      <c r="Y65" s="6">
        <v>25125000</v>
      </c>
      <c r="Z65" s="6">
        <v>38327000</v>
      </c>
      <c r="AA65" s="6">
        <v>23565000</v>
      </c>
      <c r="AB65" s="6">
        <v>36201000</v>
      </c>
      <c r="AC65" s="6">
        <v>570000000</v>
      </c>
      <c r="AD65" s="6">
        <v>577000000</v>
      </c>
      <c r="AF65">
        <f>Q65/W65</f>
        <v>3.9114196911971127E-2</v>
      </c>
      <c r="AG65">
        <f>R65/X65</f>
        <v>3.7669803140755964E-2</v>
      </c>
      <c r="AH65">
        <f>U65/W65</f>
        <v>0.29358832965710846</v>
      </c>
      <c r="AI65">
        <f>V65/X65</f>
        <v>0.25416144813042596</v>
      </c>
      <c r="AJ65">
        <f>Y65/AA65</f>
        <v>1.0661998726925526</v>
      </c>
      <c r="AK65">
        <f>Z65/AB65</f>
        <v>1.058727659456921</v>
      </c>
      <c r="AL65">
        <f>O65/K65</f>
        <v>0.28138356028227812</v>
      </c>
      <c r="AM65">
        <f>P65/L65</f>
        <v>0.27234580384226492</v>
      </c>
      <c r="AN65">
        <f>K65/W65</f>
        <v>0.25218066974132747</v>
      </c>
      <c r="AO65">
        <f>L65/X65</f>
        <v>0.21173876275196163</v>
      </c>
      <c r="AP65">
        <f>IF(OR(Q65&lt;0, Q65="NA"), 0, 1)</f>
        <v>1</v>
      </c>
      <c r="AQ65">
        <f>IF(OR(S65&lt;0, S65="NA"), 0, 1)</f>
        <v>1</v>
      </c>
      <c r="AR65">
        <f>IFERROR(IF((AF65-AG65)&gt;0,1,0),0)</f>
        <v>1</v>
      </c>
      <c r="AS65">
        <f>IFERROR(IF((S65-Q65)&gt;0,1,0),0)</f>
        <v>1</v>
      </c>
      <c r="AT65">
        <f>IFERROR(IF((AH65-AI65)&lt;0,1,0),0)</f>
        <v>0</v>
      </c>
      <c r="AU65">
        <f>IFERROR(IF((AJ65-AK65)&gt;0,1,0),0)</f>
        <v>1</v>
      </c>
      <c r="AV65">
        <f>IFERROR(IF((AL65-AM65)&gt;0,1,0),0)</f>
        <v>1</v>
      </c>
      <c r="AW65">
        <f>IFERROR(IF((AN65-AO65)&gt;0,1,0),0)</f>
        <v>1</v>
      </c>
      <c r="AX65">
        <f>IFERROR(IF((AC65-AD65)&lt;0,1,0),0)</f>
        <v>1</v>
      </c>
      <c r="AY65">
        <f>SUM(AP65:AX65)</f>
        <v>8</v>
      </c>
    </row>
    <row r="66" spans="1:51" x14ac:dyDescent="0.45">
      <c r="A66" s="1" t="s">
        <v>1551</v>
      </c>
      <c r="B66" s="2">
        <v>4916537</v>
      </c>
      <c r="C66" s="3" t="s">
        <v>5336</v>
      </c>
      <c r="D66" s="5">
        <v>31.64</v>
      </c>
      <c r="E66" s="5">
        <v>145.48834524</v>
      </c>
      <c r="F66" s="3" t="s">
        <v>4559</v>
      </c>
      <c r="G66" s="3" t="s">
        <v>4821</v>
      </c>
      <c r="H66" s="3" t="s">
        <v>4822</v>
      </c>
      <c r="I66" s="3" t="s">
        <v>4822</v>
      </c>
      <c r="J66" s="3" t="s">
        <v>4544</v>
      </c>
      <c r="K66" s="6">
        <v>62755</v>
      </c>
      <c r="L66" s="6">
        <v>60681</v>
      </c>
      <c r="M66" s="6">
        <v>12500</v>
      </c>
      <c r="N66" s="6">
        <v>11761</v>
      </c>
      <c r="O66" s="6">
        <v>12385</v>
      </c>
      <c r="P66" s="6">
        <v>11646</v>
      </c>
      <c r="Q66" s="6">
        <v>8394</v>
      </c>
      <c r="R66" s="6">
        <v>7964</v>
      </c>
      <c r="S66" s="6">
        <v>10101</v>
      </c>
      <c r="T66" s="6">
        <v>9032</v>
      </c>
      <c r="U66" s="6">
        <v>9664</v>
      </c>
      <c r="V66" s="6">
        <v>10778</v>
      </c>
      <c r="W66" s="6">
        <v>58587</v>
      </c>
      <c r="X66" s="6">
        <v>57311</v>
      </c>
      <c r="Y66" s="6">
        <v>18099</v>
      </c>
      <c r="Z66" s="6">
        <v>17034</v>
      </c>
      <c r="AA66" s="6">
        <v>12055</v>
      </c>
      <c r="AB66" s="6">
        <v>12323</v>
      </c>
      <c r="AC66" s="6">
        <v>4598000</v>
      </c>
      <c r="AD66" s="6">
        <v>4598000</v>
      </c>
      <c r="AF66">
        <f>Q66/W66</f>
        <v>0.14327410517691638</v>
      </c>
      <c r="AG66">
        <f>R66/X66</f>
        <v>0.13896110694282074</v>
      </c>
      <c r="AH66">
        <f>U66/W66</f>
        <v>0.16495126905286156</v>
      </c>
      <c r="AI66">
        <f>V66/X66</f>
        <v>0.18806162865767478</v>
      </c>
      <c r="AJ66">
        <f>Y66/AA66</f>
        <v>1.5013687266694318</v>
      </c>
      <c r="AK66">
        <f>Z66/AB66</f>
        <v>1.3822932727420272</v>
      </c>
      <c r="AL66">
        <f>O66/K66</f>
        <v>0.19735479244681697</v>
      </c>
      <c r="AM66">
        <f>P66/L66</f>
        <v>0.19192168883175953</v>
      </c>
      <c r="AN66">
        <f>K66/W66</f>
        <v>1.0711420622322358</v>
      </c>
      <c r="AO66">
        <f>L66/X66</f>
        <v>1.0588019751880093</v>
      </c>
      <c r="AP66">
        <f>IF(OR(Q66&lt;0, Q66="NA"), 0, 1)</f>
        <v>1</v>
      </c>
      <c r="AQ66">
        <f>IF(OR(S66&lt;0, S66="NA"), 0, 1)</f>
        <v>1</v>
      </c>
      <c r="AR66">
        <f>IFERROR(IF((AF66-AG66)&gt;0,1,0),0)</f>
        <v>1</v>
      </c>
      <c r="AS66">
        <f>IFERROR(IF((S66-Q66)&gt;0,1,0),0)</f>
        <v>1</v>
      </c>
      <c r="AT66">
        <f>IFERROR(IF((AH66-AI66)&lt;0,1,0),0)</f>
        <v>1</v>
      </c>
      <c r="AU66">
        <f>IFERROR(IF((AJ66-AK66)&gt;0,1,0),0)</f>
        <v>1</v>
      </c>
      <c r="AV66">
        <f>IFERROR(IF((AL66-AM66)&gt;0,1,0),0)</f>
        <v>1</v>
      </c>
      <c r="AW66">
        <f>IFERROR(IF((AN66-AO66)&gt;0,1,0),0)</f>
        <v>1</v>
      </c>
      <c r="AX66">
        <f>IFERROR(IF((AC66-AD66)&lt;0,1,0),0)</f>
        <v>0</v>
      </c>
      <c r="AY66">
        <f>SUM(AP66:AX66)</f>
        <v>8</v>
      </c>
    </row>
    <row r="67" spans="1:51" x14ac:dyDescent="0.45">
      <c r="A67" s="1" t="s">
        <v>1567</v>
      </c>
      <c r="B67" s="2">
        <v>4914439</v>
      </c>
      <c r="C67" s="3" t="s">
        <v>5335</v>
      </c>
      <c r="D67" s="5">
        <v>51.66</v>
      </c>
      <c r="E67" s="5">
        <v>269.04677814000001</v>
      </c>
      <c r="F67" s="3" t="s">
        <v>4475</v>
      </c>
      <c r="G67" s="3" t="s">
        <v>4548</v>
      </c>
      <c r="H67" s="3" t="s">
        <v>4810</v>
      </c>
      <c r="I67" s="3" t="s">
        <v>4811</v>
      </c>
      <c r="J67" s="3" t="s">
        <v>5019</v>
      </c>
      <c r="K67" s="6">
        <v>422156</v>
      </c>
      <c r="L67" s="6">
        <v>412752</v>
      </c>
      <c r="M67" s="6">
        <v>24916</v>
      </c>
      <c r="N67" s="6">
        <v>20797</v>
      </c>
      <c r="O67" s="6">
        <v>20930</v>
      </c>
      <c r="P67" s="6">
        <v>16800</v>
      </c>
      <c r="Q67" s="6">
        <v>13916</v>
      </c>
      <c r="R67" s="6">
        <v>10528</v>
      </c>
      <c r="S67" s="6">
        <v>36062</v>
      </c>
      <c r="T67" s="6">
        <v>31883</v>
      </c>
      <c r="U67" s="6">
        <v>3581</v>
      </c>
      <c r="V67" s="6">
        <v>4822</v>
      </c>
      <c r="W67" s="6">
        <v>268724</v>
      </c>
      <c r="X67" s="6">
        <v>274462</v>
      </c>
      <c r="Y67" s="6">
        <v>151612</v>
      </c>
      <c r="Z67" s="6">
        <v>155381</v>
      </c>
      <c r="AA67" s="6">
        <v>53334</v>
      </c>
      <c r="AB67" s="6">
        <v>60406</v>
      </c>
      <c r="AC67" s="6">
        <v>5207000</v>
      </c>
      <c r="AD67" s="6">
        <v>5200000</v>
      </c>
      <c r="AF67">
        <f>Q67/W67</f>
        <v>5.1785475059912774E-2</v>
      </c>
      <c r="AG67">
        <f>R67/X67</f>
        <v>3.8358679890112289E-2</v>
      </c>
      <c r="AH67">
        <f>U67/W67</f>
        <v>1.3325940370045102E-2</v>
      </c>
      <c r="AI67">
        <f>V67/X67</f>
        <v>1.7568916644198469E-2</v>
      </c>
      <c r="AJ67">
        <f>Y67/AA67</f>
        <v>2.8426894663816702</v>
      </c>
      <c r="AK67">
        <f>Z67/AB67</f>
        <v>2.5722775883190412</v>
      </c>
      <c r="AL67">
        <f>O67/K67</f>
        <v>4.9578828679445512E-2</v>
      </c>
      <c r="AM67">
        <f>P67/L67</f>
        <v>4.0702407256657754E-2</v>
      </c>
      <c r="AN67">
        <f>K67/W67</f>
        <v>1.5709650049865289</v>
      </c>
      <c r="AO67">
        <f>L67/X67</f>
        <v>1.5038584576371228</v>
      </c>
      <c r="AP67">
        <f>IF(OR(Q67&lt;0, Q67="NA"), 0, 1)</f>
        <v>1</v>
      </c>
      <c r="AQ67">
        <f>IF(OR(S67&lt;0, S67="NA"), 0, 1)</f>
        <v>1</v>
      </c>
      <c r="AR67">
        <f>IFERROR(IF((AF67-AG67)&gt;0,1,0),0)</f>
        <v>1</v>
      </c>
      <c r="AS67">
        <f>IFERROR(IF((S67-Q67)&gt;0,1,0),0)</f>
        <v>1</v>
      </c>
      <c r="AT67">
        <f>IFERROR(IF((AH67-AI67)&lt;0,1,0),0)</f>
        <v>1</v>
      </c>
      <c r="AU67">
        <f>IFERROR(IF((AJ67-AK67)&gt;0,1,0),0)</f>
        <v>1</v>
      </c>
      <c r="AV67">
        <f>IFERROR(IF((AL67-AM67)&gt;0,1,0),0)</f>
        <v>1</v>
      </c>
      <c r="AW67">
        <f>IFERROR(IF((AN67-AO67)&gt;0,1,0),0)</f>
        <v>1</v>
      </c>
      <c r="AX67">
        <f>IFERROR(IF((AC67-AD67)&lt;0,1,0),0)</f>
        <v>0</v>
      </c>
      <c r="AY67">
        <f>SUM(AP67:AX67)</f>
        <v>8</v>
      </c>
    </row>
    <row r="68" spans="1:51" x14ac:dyDescent="0.45">
      <c r="A68" s="1" t="s">
        <v>1597</v>
      </c>
      <c r="B68" s="2">
        <v>13518181</v>
      </c>
      <c r="C68" s="3" t="s">
        <v>5335</v>
      </c>
      <c r="D68" s="5">
        <v>48.14</v>
      </c>
      <c r="E68" s="5">
        <v>21431.3084862</v>
      </c>
      <c r="F68" s="3" t="s">
        <v>4665</v>
      </c>
      <c r="G68" s="3" t="s">
        <v>4666</v>
      </c>
      <c r="H68" s="3" t="s">
        <v>4679</v>
      </c>
      <c r="I68" s="3" t="s">
        <v>4680</v>
      </c>
      <c r="J68" s="3" t="s">
        <v>4681</v>
      </c>
      <c r="K68" s="6">
        <v>14337000</v>
      </c>
      <c r="L68" s="6">
        <v>13980000</v>
      </c>
      <c r="M68" s="6">
        <v>3026000</v>
      </c>
      <c r="N68" s="6">
        <v>2847000</v>
      </c>
      <c r="O68" s="6">
        <v>2626000</v>
      </c>
      <c r="P68" s="6">
        <v>2442000</v>
      </c>
      <c r="Q68" s="6">
        <v>1971000</v>
      </c>
      <c r="R68" s="6">
        <v>1554000</v>
      </c>
      <c r="S68" s="6">
        <v>1997000</v>
      </c>
      <c r="T68" s="6">
        <v>1840000</v>
      </c>
      <c r="U68" s="6">
        <v>6599000</v>
      </c>
      <c r="V68" s="6">
        <v>6598000</v>
      </c>
      <c r="W68" s="6">
        <v>22538000</v>
      </c>
      <c r="X68" s="6">
        <v>21972000</v>
      </c>
      <c r="Y68" s="6">
        <v>7793000</v>
      </c>
      <c r="Z68" s="6">
        <v>7501000</v>
      </c>
      <c r="AA68" s="6">
        <v>3005000</v>
      </c>
      <c r="AB68" s="6">
        <v>2952000</v>
      </c>
      <c r="AC68" s="6">
        <v>457834271</v>
      </c>
      <c r="AD68" s="6">
        <v>461308623</v>
      </c>
      <c r="AF68">
        <f>Q68/W68</f>
        <v>8.7452302777531285E-2</v>
      </c>
      <c r="AG68">
        <f>R68/X68</f>
        <v>7.0726379027853628E-2</v>
      </c>
      <c r="AH68">
        <f>U68/W68</f>
        <v>0.29279439169402788</v>
      </c>
      <c r="AI68">
        <f>V68/X68</f>
        <v>0.30029127981066811</v>
      </c>
      <c r="AJ68">
        <f>Y68/AA68</f>
        <v>2.5933444259567389</v>
      </c>
      <c r="AK68">
        <f>Z68/AB68</f>
        <v>2.5409891598915988</v>
      </c>
      <c r="AL68">
        <f>O68/K68</f>
        <v>0.1831624468159308</v>
      </c>
      <c r="AM68">
        <f>P68/L68</f>
        <v>0.17467811158798283</v>
      </c>
      <c r="AN68">
        <f>K68/W68</f>
        <v>0.63612565445026181</v>
      </c>
      <c r="AO68">
        <f>L68/X68</f>
        <v>0.63626433642818137</v>
      </c>
      <c r="AP68">
        <f>IF(OR(Q68&lt;0, Q68="NA"), 0, 1)</f>
        <v>1</v>
      </c>
      <c r="AQ68">
        <f>IF(OR(S68&lt;0, S68="NA"), 0, 1)</f>
        <v>1</v>
      </c>
      <c r="AR68">
        <f>IFERROR(IF((AF68-AG68)&gt;0,1,0),0)</f>
        <v>1</v>
      </c>
      <c r="AS68">
        <f>IFERROR(IF((S68-Q68)&gt;0,1,0),0)</f>
        <v>1</v>
      </c>
      <c r="AT68">
        <f>IFERROR(IF((AH68-AI68)&lt;0,1,0),0)</f>
        <v>1</v>
      </c>
      <c r="AU68">
        <f>IFERROR(IF((AJ68-AK68)&gt;0,1,0),0)</f>
        <v>1</v>
      </c>
      <c r="AV68">
        <f>IFERROR(IF((AL68-AM68)&gt;0,1,0),0)</f>
        <v>1</v>
      </c>
      <c r="AW68">
        <f>IFERROR(IF((AN68-AO68)&gt;0,1,0),0)</f>
        <v>0</v>
      </c>
      <c r="AX68">
        <f>IFERROR(IF((AC68-AD68)&lt;0,1,0),0)</f>
        <v>1</v>
      </c>
      <c r="AY68">
        <f>SUM(AP68:AX68)</f>
        <v>8</v>
      </c>
    </row>
    <row r="69" spans="1:51" x14ac:dyDescent="0.45">
      <c r="A69" s="1" t="s">
        <v>1613</v>
      </c>
      <c r="B69" s="2">
        <v>4912739</v>
      </c>
      <c r="C69" s="3" t="s">
        <v>5338</v>
      </c>
      <c r="D69" s="5">
        <v>158.66999999999999</v>
      </c>
      <c r="E69" s="5">
        <v>7701.3307239300002</v>
      </c>
      <c r="F69" s="3" t="s">
        <v>4559</v>
      </c>
      <c r="G69" s="3" t="s">
        <v>4560</v>
      </c>
      <c r="H69" s="3" t="s">
        <v>4561</v>
      </c>
      <c r="I69" s="3" t="s">
        <v>4562</v>
      </c>
      <c r="J69" s="3" t="s">
        <v>5053</v>
      </c>
      <c r="K69" s="6">
        <v>927890</v>
      </c>
      <c r="L69" s="6">
        <v>875144</v>
      </c>
      <c r="M69" s="6">
        <v>99363</v>
      </c>
      <c r="N69" s="6">
        <v>78052</v>
      </c>
      <c r="O69" s="6">
        <v>34033</v>
      </c>
      <c r="P69" s="6">
        <v>15141</v>
      </c>
      <c r="Q69" s="6">
        <v>44093</v>
      </c>
      <c r="R69" s="6">
        <v>25032</v>
      </c>
      <c r="S69" s="6">
        <v>140891</v>
      </c>
      <c r="T69" s="6">
        <v>123990</v>
      </c>
      <c r="U69" s="6">
        <v>394633</v>
      </c>
      <c r="V69" s="6">
        <v>394108</v>
      </c>
      <c r="W69" s="6">
        <v>1531698</v>
      </c>
      <c r="X69" s="6">
        <v>1506331</v>
      </c>
      <c r="Y69" s="6">
        <v>421294</v>
      </c>
      <c r="Z69" s="6">
        <v>405220</v>
      </c>
      <c r="AA69" s="6">
        <v>89242</v>
      </c>
      <c r="AB69" s="6">
        <v>90000</v>
      </c>
      <c r="AC69" s="6">
        <v>48537000</v>
      </c>
      <c r="AD69" s="6">
        <v>48479000</v>
      </c>
      <c r="AF69">
        <f>Q69/W69</f>
        <v>2.8787006315866445E-2</v>
      </c>
      <c r="AG69">
        <f>R69/X69</f>
        <v>1.6617861545702769E-2</v>
      </c>
      <c r="AH69">
        <f>U69/W69</f>
        <v>0.25764413089264332</v>
      </c>
      <c r="AI69">
        <f>V69/X69</f>
        <v>0.26163439509642966</v>
      </c>
      <c r="AJ69">
        <f>Y69/AA69</f>
        <v>4.7208041056901457</v>
      </c>
      <c r="AK69">
        <f>Z69/AB69</f>
        <v>4.5024444444444445</v>
      </c>
      <c r="AL69">
        <f>O69/K69</f>
        <v>3.6677838967981116E-2</v>
      </c>
      <c r="AM69">
        <f>P69/L69</f>
        <v>1.7301152724580184E-2</v>
      </c>
      <c r="AN69">
        <f>K69/W69</f>
        <v>0.60579174223639387</v>
      </c>
      <c r="AO69">
        <f>L69/X69</f>
        <v>0.58097722213776393</v>
      </c>
      <c r="AP69">
        <f>IF(OR(Q69&lt;0, Q69="NA"), 0, 1)</f>
        <v>1</v>
      </c>
      <c r="AQ69">
        <f>IF(OR(S69&lt;0, S69="NA"), 0, 1)</f>
        <v>1</v>
      </c>
      <c r="AR69">
        <f>IFERROR(IF((AF69-AG69)&gt;0,1,0),0)</f>
        <v>1</v>
      </c>
      <c r="AS69">
        <f>IFERROR(IF((S69-Q69)&gt;0,1,0),0)</f>
        <v>1</v>
      </c>
      <c r="AT69">
        <f>IFERROR(IF((AH69-AI69)&lt;0,1,0),0)</f>
        <v>1</v>
      </c>
      <c r="AU69">
        <f>IFERROR(IF((AJ69-AK69)&gt;0,1,0),0)</f>
        <v>1</v>
      </c>
      <c r="AV69">
        <f>IFERROR(IF((AL69-AM69)&gt;0,1,0),0)</f>
        <v>1</v>
      </c>
      <c r="AW69">
        <f>IFERROR(IF((AN69-AO69)&gt;0,1,0),0)</f>
        <v>1</v>
      </c>
      <c r="AX69">
        <f>IFERROR(IF((AC69-AD69)&lt;0,1,0),0)</f>
        <v>0</v>
      </c>
      <c r="AY69">
        <f>SUM(AP69:AX69)</f>
        <v>8</v>
      </c>
    </row>
    <row r="70" spans="1:51" x14ac:dyDescent="0.45">
      <c r="A70" s="1" t="s">
        <v>1615</v>
      </c>
      <c r="B70" s="2">
        <v>10993244</v>
      </c>
      <c r="C70" s="3" t="s">
        <v>5335</v>
      </c>
      <c r="D70" s="5">
        <v>58.38</v>
      </c>
      <c r="E70" s="5">
        <v>4426.6246773000003</v>
      </c>
      <c r="F70" s="3" t="s">
        <v>4475</v>
      </c>
      <c r="G70" s="3" t="s">
        <v>4529</v>
      </c>
      <c r="H70" s="3" t="s">
        <v>4569</v>
      </c>
      <c r="I70" s="3" t="s">
        <v>4570</v>
      </c>
      <c r="J70" s="3" t="s">
        <v>5054</v>
      </c>
      <c r="K70" s="6">
        <v>1827000</v>
      </c>
      <c r="L70" s="6">
        <v>1810000</v>
      </c>
      <c r="M70" s="6">
        <v>394000</v>
      </c>
      <c r="N70" s="6">
        <v>348000</v>
      </c>
      <c r="O70" s="6">
        <v>357000</v>
      </c>
      <c r="P70" s="6">
        <v>311000</v>
      </c>
      <c r="Q70" s="6">
        <v>234000</v>
      </c>
      <c r="R70" s="6">
        <v>206000</v>
      </c>
      <c r="S70" s="6">
        <v>275000</v>
      </c>
      <c r="T70" s="6">
        <v>277000</v>
      </c>
      <c r="U70" s="6">
        <v>565000</v>
      </c>
      <c r="V70" s="6">
        <v>569000</v>
      </c>
      <c r="W70" s="6">
        <v>1217000</v>
      </c>
      <c r="X70" s="6">
        <v>1200000</v>
      </c>
      <c r="Y70" s="6">
        <v>484000</v>
      </c>
      <c r="Z70" s="6">
        <v>463000</v>
      </c>
      <c r="AA70" s="6">
        <v>341000</v>
      </c>
      <c r="AB70" s="6">
        <v>365000</v>
      </c>
      <c r="AC70" s="6">
        <v>75782534</v>
      </c>
      <c r="AD70" s="6">
        <v>77049920</v>
      </c>
      <c r="AF70">
        <f>Q70/W70</f>
        <v>0.19227608874281019</v>
      </c>
      <c r="AG70">
        <f>R70/X70</f>
        <v>0.17166666666666666</v>
      </c>
      <c r="AH70">
        <f>U70/W70</f>
        <v>0.46425636811832377</v>
      </c>
      <c r="AI70">
        <f>V70/X70</f>
        <v>0.47416666666666668</v>
      </c>
      <c r="AJ70">
        <f>Y70/AA70</f>
        <v>1.4193548387096775</v>
      </c>
      <c r="AK70">
        <f>Z70/AB70</f>
        <v>1.2684931506849315</v>
      </c>
      <c r="AL70">
        <f>O70/K70</f>
        <v>0.19540229885057472</v>
      </c>
      <c r="AM70">
        <f>P70/L70</f>
        <v>0.17182320441988949</v>
      </c>
      <c r="AN70">
        <f>K70/W70</f>
        <v>1.5012325390304027</v>
      </c>
      <c r="AO70">
        <f>L70/X70</f>
        <v>1.5083333333333333</v>
      </c>
      <c r="AP70">
        <f>IF(OR(Q70&lt;0, Q70="NA"), 0, 1)</f>
        <v>1</v>
      </c>
      <c r="AQ70">
        <f>IF(OR(S70&lt;0, S70="NA"), 0, 1)</f>
        <v>1</v>
      </c>
      <c r="AR70">
        <f>IFERROR(IF((AF70-AG70)&gt;0,1,0),0)</f>
        <v>1</v>
      </c>
      <c r="AS70">
        <f>IFERROR(IF((S70-Q70)&gt;0,1,0),0)</f>
        <v>1</v>
      </c>
      <c r="AT70">
        <f>IFERROR(IF((AH70-AI70)&lt;0,1,0),0)</f>
        <v>1</v>
      </c>
      <c r="AU70">
        <f>IFERROR(IF((AJ70-AK70)&gt;0,1,0),0)</f>
        <v>1</v>
      </c>
      <c r="AV70">
        <f>IFERROR(IF((AL70-AM70)&gt;0,1,0),0)</f>
        <v>1</v>
      </c>
      <c r="AW70">
        <f>IFERROR(IF((AN70-AO70)&gt;0,1,0),0)</f>
        <v>0</v>
      </c>
      <c r="AX70">
        <f>IFERROR(IF((AC70-AD70)&lt;0,1,0),0)</f>
        <v>1</v>
      </c>
      <c r="AY70">
        <f>SUM(AP70:AX70)</f>
        <v>8</v>
      </c>
    </row>
    <row r="71" spans="1:51" x14ac:dyDescent="0.45">
      <c r="A71" s="1" t="s">
        <v>1659</v>
      </c>
      <c r="B71" s="2">
        <v>4048156</v>
      </c>
      <c r="C71" s="3" t="s">
        <v>5335</v>
      </c>
      <c r="D71" s="5">
        <v>27.48</v>
      </c>
      <c r="E71" s="5">
        <v>16935.8028132</v>
      </c>
      <c r="F71" s="3" t="s">
        <v>4500</v>
      </c>
      <c r="G71" s="3" t="s">
        <v>4501</v>
      </c>
      <c r="H71" s="3" t="s">
        <v>4502</v>
      </c>
      <c r="I71" s="3" t="s">
        <v>4503</v>
      </c>
      <c r="J71" s="3" t="s">
        <v>4504</v>
      </c>
      <c r="K71" s="6">
        <v>3863000</v>
      </c>
      <c r="L71" s="6">
        <v>3834000</v>
      </c>
      <c r="M71" s="6">
        <v>1832000</v>
      </c>
      <c r="N71" s="6">
        <v>1798000</v>
      </c>
      <c r="O71" s="6">
        <v>1615000</v>
      </c>
      <c r="P71" s="6">
        <v>1561000</v>
      </c>
      <c r="Q71" s="6">
        <v>624000</v>
      </c>
      <c r="R71" s="6">
        <v>610000</v>
      </c>
      <c r="S71" s="6">
        <v>2135000</v>
      </c>
      <c r="T71" s="6">
        <v>2102000</v>
      </c>
      <c r="U71" s="6">
        <v>7137000</v>
      </c>
      <c r="V71" s="6">
        <v>7190000</v>
      </c>
      <c r="W71" s="6">
        <v>15471000</v>
      </c>
      <c r="X71" s="6">
        <v>15428000</v>
      </c>
      <c r="Y71" s="6">
        <v>1222000</v>
      </c>
      <c r="Z71" s="6">
        <v>1111000</v>
      </c>
      <c r="AA71" s="6">
        <v>3822000</v>
      </c>
      <c r="AB71" s="6">
        <v>3752000</v>
      </c>
      <c r="AC71" s="6">
        <v>616000000</v>
      </c>
      <c r="AD71" s="6">
        <v>615000000</v>
      </c>
      <c r="AF71">
        <f>Q71/W71</f>
        <v>4.0333527244522008E-2</v>
      </c>
      <c r="AG71">
        <f>R71/X71</f>
        <v>3.9538501425978742E-2</v>
      </c>
      <c r="AH71">
        <f>U71/W71</f>
        <v>0.46131471785922046</v>
      </c>
      <c r="AI71">
        <f>V71/X71</f>
        <v>0.46603577910292976</v>
      </c>
      <c r="AJ71">
        <f>Y71/AA71</f>
        <v>0.31972789115646261</v>
      </c>
      <c r="AK71">
        <f>Z71/AB71</f>
        <v>0.2961087420042644</v>
      </c>
      <c r="AL71">
        <f>O71/K71</f>
        <v>0.41806885840020708</v>
      </c>
      <c r="AM71">
        <f>P71/L71</f>
        <v>0.40714658320292124</v>
      </c>
      <c r="AN71">
        <f>K71/W71</f>
        <v>0.24969297395126366</v>
      </c>
      <c r="AO71">
        <f>L71/X71</f>
        <v>0.24850920404459426</v>
      </c>
      <c r="AP71">
        <f>IF(OR(Q71&lt;0, Q71="NA"), 0, 1)</f>
        <v>1</v>
      </c>
      <c r="AQ71">
        <f>IF(OR(S71&lt;0, S71="NA"), 0, 1)</f>
        <v>1</v>
      </c>
      <c r="AR71">
        <f>IFERROR(IF((AF71-AG71)&gt;0,1,0),0)</f>
        <v>1</v>
      </c>
      <c r="AS71">
        <f>IFERROR(IF((S71-Q71)&gt;0,1,0),0)</f>
        <v>1</v>
      </c>
      <c r="AT71">
        <f>IFERROR(IF((AH71-AI71)&lt;0,1,0),0)</f>
        <v>1</v>
      </c>
      <c r="AU71">
        <f>IFERROR(IF((AJ71-AK71)&gt;0,1,0),0)</f>
        <v>1</v>
      </c>
      <c r="AV71">
        <f>IFERROR(IF((AL71-AM71)&gt;0,1,0),0)</f>
        <v>1</v>
      </c>
      <c r="AW71">
        <f>IFERROR(IF((AN71-AO71)&gt;0,1,0),0)</f>
        <v>1</v>
      </c>
      <c r="AX71">
        <f>IFERROR(IF((AC71-AD71)&lt;0,1,0),0)</f>
        <v>0</v>
      </c>
      <c r="AY71">
        <f>SUM(AP71:AX71)</f>
        <v>8</v>
      </c>
    </row>
    <row r="72" spans="1:51" x14ac:dyDescent="0.45">
      <c r="A72" s="1" t="s">
        <v>1664</v>
      </c>
      <c r="B72" s="2">
        <v>4991196</v>
      </c>
      <c r="C72" s="3" t="s">
        <v>5337</v>
      </c>
      <c r="D72" s="5">
        <v>158.72</v>
      </c>
      <c r="E72" s="5">
        <v>9443.4049484799998</v>
      </c>
      <c r="F72" s="3" t="s">
        <v>4485</v>
      </c>
      <c r="G72" s="3" t="s">
        <v>4486</v>
      </c>
      <c r="H72" s="3" t="s">
        <v>4545</v>
      </c>
      <c r="I72" s="3" t="s">
        <v>4546</v>
      </c>
      <c r="J72" s="3" t="s">
        <v>4660</v>
      </c>
      <c r="K72" s="6">
        <v>4124703</v>
      </c>
      <c r="L72" s="6">
        <v>4021807</v>
      </c>
      <c r="M72" s="6">
        <v>660543</v>
      </c>
      <c r="N72" s="6">
        <v>596494</v>
      </c>
      <c r="O72" s="6">
        <v>490156</v>
      </c>
      <c r="P72" s="6">
        <v>426308</v>
      </c>
      <c r="Q72" s="6">
        <v>296119</v>
      </c>
      <c r="R72" s="6">
        <v>242975</v>
      </c>
      <c r="S72" s="6">
        <v>718793</v>
      </c>
      <c r="T72" s="6">
        <v>646644</v>
      </c>
      <c r="U72" s="6">
        <v>1315998</v>
      </c>
      <c r="V72" s="6">
        <v>1363194</v>
      </c>
      <c r="W72" s="6">
        <v>5186939</v>
      </c>
      <c r="X72" s="6">
        <v>5118566</v>
      </c>
      <c r="Y72" s="6">
        <v>2073375</v>
      </c>
      <c r="Z72" s="6">
        <v>2055658</v>
      </c>
      <c r="AA72" s="6">
        <v>1019474</v>
      </c>
      <c r="AB72" s="6">
        <v>912557</v>
      </c>
      <c r="AC72" s="6">
        <v>59496907</v>
      </c>
      <c r="AD72" s="6">
        <v>60161781</v>
      </c>
      <c r="AF72">
        <f>Q72/W72</f>
        <v>5.7089354627073888E-2</v>
      </c>
      <c r="AG72">
        <f>R72/X72</f>
        <v>4.7469349813990869E-2</v>
      </c>
      <c r="AH72">
        <f>U72/W72</f>
        <v>0.25371379921761178</v>
      </c>
      <c r="AI72">
        <f>V72/X72</f>
        <v>0.26632341948897403</v>
      </c>
      <c r="AJ72">
        <f>Y72/AA72</f>
        <v>2.0337693751875969</v>
      </c>
      <c r="AK72">
        <f>Z72/AB72</f>
        <v>2.2526351778573832</v>
      </c>
      <c r="AL72">
        <f>O72/K72</f>
        <v>0.11883425303591555</v>
      </c>
      <c r="AM72">
        <f>P72/L72</f>
        <v>0.10599911930134887</v>
      </c>
      <c r="AN72">
        <f>K72/W72</f>
        <v>0.79520946747204857</v>
      </c>
      <c r="AO72">
        <f>L72/X72</f>
        <v>0.78572924526127041</v>
      </c>
      <c r="AP72">
        <f>IF(OR(Q72&lt;0, Q72="NA"), 0, 1)</f>
        <v>1</v>
      </c>
      <c r="AQ72">
        <f>IF(OR(S72&lt;0, S72="NA"), 0, 1)</f>
        <v>1</v>
      </c>
      <c r="AR72">
        <f>IFERROR(IF((AF72-AG72)&gt;0,1,0),0)</f>
        <v>1</v>
      </c>
      <c r="AS72">
        <f>IFERROR(IF((S72-Q72)&gt;0,1,0),0)</f>
        <v>1</v>
      </c>
      <c r="AT72">
        <f>IFERROR(IF((AH72-AI72)&lt;0,1,0),0)</f>
        <v>1</v>
      </c>
      <c r="AU72">
        <f>IFERROR(IF((AJ72-AK72)&gt;0,1,0),0)</f>
        <v>0</v>
      </c>
      <c r="AV72">
        <f>IFERROR(IF((AL72-AM72)&gt;0,1,0),0)</f>
        <v>1</v>
      </c>
      <c r="AW72">
        <f>IFERROR(IF((AN72-AO72)&gt;0,1,0),0)</f>
        <v>1</v>
      </c>
      <c r="AX72">
        <f>IFERROR(IF((AC72-AD72)&lt;0,1,0),0)</f>
        <v>1</v>
      </c>
      <c r="AY72">
        <f>SUM(AP72:AX72)</f>
        <v>8</v>
      </c>
    </row>
    <row r="73" spans="1:51" x14ac:dyDescent="0.45">
      <c r="A73" s="1" t="s">
        <v>1778</v>
      </c>
      <c r="B73" s="2">
        <v>4253482</v>
      </c>
      <c r="C73" s="3" t="s">
        <v>5335</v>
      </c>
      <c r="D73" s="5">
        <v>171.5</v>
      </c>
      <c r="E73" s="5">
        <v>4929.3869414999999</v>
      </c>
      <c r="F73" s="3" t="s">
        <v>4475</v>
      </c>
      <c r="G73" s="3" t="s">
        <v>4529</v>
      </c>
      <c r="H73" s="3" t="s">
        <v>4569</v>
      </c>
      <c r="I73" s="3" t="s">
        <v>4572</v>
      </c>
      <c r="J73" s="3" t="s">
        <v>5073</v>
      </c>
      <c r="K73" s="6">
        <v>1018713</v>
      </c>
      <c r="L73" s="6">
        <v>1002335</v>
      </c>
      <c r="M73" s="6">
        <v>308857</v>
      </c>
      <c r="N73" s="6">
        <v>301149</v>
      </c>
      <c r="O73" s="6">
        <v>273171</v>
      </c>
      <c r="P73" s="6">
        <v>266534</v>
      </c>
      <c r="Q73" s="6">
        <v>225064</v>
      </c>
      <c r="R73" s="6">
        <v>219336</v>
      </c>
      <c r="S73" s="6">
        <v>270526</v>
      </c>
      <c r="T73" s="6">
        <v>270060</v>
      </c>
      <c r="U73" s="6" t="s">
        <v>4474</v>
      </c>
      <c r="V73" s="6" t="s">
        <v>4474</v>
      </c>
      <c r="W73" s="6">
        <v>992926</v>
      </c>
      <c r="X73" s="6">
        <v>992691</v>
      </c>
      <c r="Y73" s="6">
        <v>393375</v>
      </c>
      <c r="Z73" s="6">
        <v>389825</v>
      </c>
      <c r="AA73" s="6">
        <v>106551</v>
      </c>
      <c r="AB73" s="6">
        <v>107467</v>
      </c>
      <c r="AC73" s="6">
        <v>28871000</v>
      </c>
      <c r="AD73" s="6">
        <v>29140000</v>
      </c>
      <c r="AF73">
        <f>Q73/W73</f>
        <v>0.22666744550953444</v>
      </c>
      <c r="AG73">
        <f>R73/X73</f>
        <v>0.22095093034992763</v>
      </c>
      <c r="AH73" t="e">
        <f>U73/W73</f>
        <v>#VALUE!</v>
      </c>
      <c r="AI73" t="e">
        <f>V73/X73</f>
        <v>#VALUE!</v>
      </c>
      <c r="AJ73">
        <f>Y73/AA73</f>
        <v>3.691894022580736</v>
      </c>
      <c r="AK73">
        <f>Z73/AB73</f>
        <v>3.6273925949361199</v>
      </c>
      <c r="AL73">
        <f>O73/K73</f>
        <v>0.2681530519390643</v>
      </c>
      <c r="AM73">
        <f>P73/L73</f>
        <v>0.26591309292801307</v>
      </c>
      <c r="AN73">
        <f>K73/W73</f>
        <v>1.0259707168510039</v>
      </c>
      <c r="AO73">
        <f>L73/X73</f>
        <v>1.0097150069860612</v>
      </c>
      <c r="AP73">
        <f>IF(OR(Q73&lt;0, Q73="NA"), 0, 1)</f>
        <v>1</v>
      </c>
      <c r="AQ73">
        <f>IF(OR(S73&lt;0, S73="NA"), 0, 1)</f>
        <v>1</v>
      </c>
      <c r="AR73">
        <f>IFERROR(IF((AF73-AG73)&gt;0,1,0),0)</f>
        <v>1</v>
      </c>
      <c r="AS73">
        <f>IFERROR(IF((S73-Q73)&gt;0,1,0),0)</f>
        <v>1</v>
      </c>
      <c r="AT73">
        <f>IFERROR(IF((AH73-AI73)&lt;0,1,0),0)</f>
        <v>0</v>
      </c>
      <c r="AU73">
        <f>IFERROR(IF((AJ73-AK73)&gt;0,1,0),0)</f>
        <v>1</v>
      </c>
      <c r="AV73">
        <f>IFERROR(IF((AL73-AM73)&gt;0,1,0),0)</f>
        <v>1</v>
      </c>
      <c r="AW73">
        <f>IFERROR(IF((AN73-AO73)&gt;0,1,0),0)</f>
        <v>1</v>
      </c>
      <c r="AX73">
        <f>IFERROR(IF((AC73-AD73)&lt;0,1,0),0)</f>
        <v>1</v>
      </c>
      <c r="AY73">
        <f>SUM(AP73:AX73)</f>
        <v>8</v>
      </c>
    </row>
    <row r="74" spans="1:51" x14ac:dyDescent="0.45">
      <c r="A74" s="1" t="s">
        <v>1814</v>
      </c>
      <c r="B74" s="2">
        <v>4987594</v>
      </c>
      <c r="C74" s="3" t="s">
        <v>5337</v>
      </c>
      <c r="D74" s="5">
        <v>78.099999999999994</v>
      </c>
      <c r="E74" s="5">
        <v>3733.4931028999999</v>
      </c>
      <c r="F74" s="3" t="s">
        <v>4485</v>
      </c>
      <c r="G74" s="3" t="s">
        <v>4486</v>
      </c>
      <c r="H74" s="3" t="s">
        <v>4496</v>
      </c>
      <c r="I74" s="3" t="s">
        <v>4496</v>
      </c>
      <c r="J74" s="3" t="s">
        <v>5081</v>
      </c>
      <c r="K74" s="6">
        <v>2623520</v>
      </c>
      <c r="L74" s="6">
        <v>2605232</v>
      </c>
      <c r="M74" s="6">
        <v>501105</v>
      </c>
      <c r="N74" s="6">
        <v>476547</v>
      </c>
      <c r="O74" s="6">
        <v>440401</v>
      </c>
      <c r="P74" s="6">
        <v>415988</v>
      </c>
      <c r="Q74" s="6">
        <v>209897</v>
      </c>
      <c r="R74" s="6">
        <v>189371</v>
      </c>
      <c r="S74" s="6">
        <v>377266</v>
      </c>
      <c r="T74" s="6">
        <v>426798</v>
      </c>
      <c r="U74" s="6">
        <v>1515642</v>
      </c>
      <c r="V74" s="6">
        <v>1499115</v>
      </c>
      <c r="W74" s="6">
        <v>2370954</v>
      </c>
      <c r="X74" s="6">
        <v>2378864</v>
      </c>
      <c r="Y74" s="6">
        <v>929476</v>
      </c>
      <c r="Z74" s="6">
        <v>966399</v>
      </c>
      <c r="AA74" s="6">
        <v>348990</v>
      </c>
      <c r="AB74" s="6">
        <v>386708</v>
      </c>
      <c r="AC74" s="6">
        <v>48285148</v>
      </c>
      <c r="AD74" s="6">
        <v>49246000</v>
      </c>
      <c r="AF74">
        <f>Q74/W74</f>
        <v>8.8528499498514102E-2</v>
      </c>
      <c r="AG74">
        <f>R74/X74</f>
        <v>7.9605643702204076E-2</v>
      </c>
      <c r="AH74">
        <f>U74/W74</f>
        <v>0.63925407241135845</v>
      </c>
      <c r="AI74">
        <f>V74/X74</f>
        <v>0.63018104439766209</v>
      </c>
      <c r="AJ74">
        <f>Y74/AA74</f>
        <v>2.663331327545202</v>
      </c>
      <c r="AK74">
        <f>Z74/AB74</f>
        <v>2.499040619795815</v>
      </c>
      <c r="AL74">
        <f>O74/K74</f>
        <v>0.16786645422943222</v>
      </c>
      <c r="AM74">
        <f>P74/L74</f>
        <v>0.15967407125353902</v>
      </c>
      <c r="AN74">
        <f>K74/W74</f>
        <v>1.1065250527846597</v>
      </c>
      <c r="AO74">
        <f>L74/X74</f>
        <v>1.095158025006894</v>
      </c>
      <c r="AP74">
        <f>IF(OR(Q74&lt;0, Q74="NA"), 0, 1)</f>
        <v>1</v>
      </c>
      <c r="AQ74">
        <f>IF(OR(S74&lt;0, S74="NA"), 0, 1)</f>
        <v>1</v>
      </c>
      <c r="AR74">
        <f>IFERROR(IF((AF74-AG74)&gt;0,1,0),0)</f>
        <v>1</v>
      </c>
      <c r="AS74">
        <f>IFERROR(IF((S74-Q74)&gt;0,1,0),0)</f>
        <v>1</v>
      </c>
      <c r="AT74">
        <f>IFERROR(IF((AH74-AI74)&lt;0,1,0),0)</f>
        <v>0</v>
      </c>
      <c r="AU74">
        <f>IFERROR(IF((AJ74-AK74)&gt;0,1,0),0)</f>
        <v>1</v>
      </c>
      <c r="AV74">
        <f>IFERROR(IF((AL74-AM74)&gt;0,1,0),0)</f>
        <v>1</v>
      </c>
      <c r="AW74">
        <f>IFERROR(IF((AN74-AO74)&gt;0,1,0),0)</f>
        <v>1</v>
      </c>
      <c r="AX74">
        <f>IFERROR(IF((AC74-AD74)&lt;0,1,0),0)</f>
        <v>1</v>
      </c>
      <c r="AY74">
        <f>SUM(AP74:AX74)</f>
        <v>8</v>
      </c>
    </row>
    <row r="75" spans="1:51" x14ac:dyDescent="0.45">
      <c r="A75" s="1" t="s">
        <v>1829</v>
      </c>
      <c r="B75" s="2">
        <v>4569754</v>
      </c>
      <c r="C75" s="3" t="s">
        <v>5335</v>
      </c>
      <c r="D75" s="7">
        <v>7.23</v>
      </c>
      <c r="E75" s="5">
        <v>118.23253704</v>
      </c>
      <c r="F75" s="3" t="s">
        <v>4654</v>
      </c>
      <c r="G75" s="3" t="s">
        <v>4654</v>
      </c>
      <c r="H75" s="3" t="s">
        <v>4747</v>
      </c>
      <c r="I75" s="3" t="s">
        <v>4748</v>
      </c>
      <c r="J75" s="3" t="s">
        <v>4864</v>
      </c>
      <c r="K75" s="6">
        <v>166333</v>
      </c>
      <c r="L75" s="6">
        <v>133716</v>
      </c>
      <c r="M75" s="6">
        <v>12637</v>
      </c>
      <c r="N75" s="6">
        <v>-22637</v>
      </c>
      <c r="O75" s="6">
        <v>7645</v>
      </c>
      <c r="P75" s="6">
        <v>-27811</v>
      </c>
      <c r="Q75" s="6">
        <v>17536</v>
      </c>
      <c r="R75" s="6">
        <v>-18016</v>
      </c>
      <c r="S75" s="6">
        <v>23312</v>
      </c>
      <c r="T75" s="6">
        <v>19687</v>
      </c>
      <c r="U75" s="6">
        <v>18925</v>
      </c>
      <c r="V75" s="6">
        <v>18925</v>
      </c>
      <c r="W75" s="6">
        <v>130768</v>
      </c>
      <c r="X75" s="6">
        <v>133263</v>
      </c>
      <c r="Y75" s="6">
        <v>102483</v>
      </c>
      <c r="Z75" s="6">
        <v>105341</v>
      </c>
      <c r="AA75" s="6">
        <v>22253</v>
      </c>
      <c r="AB75" s="6">
        <v>27105</v>
      </c>
      <c r="AC75" s="6">
        <v>16405000</v>
      </c>
      <c r="AD75" s="6">
        <v>16516000</v>
      </c>
      <c r="AF75">
        <f>Q75/W75</f>
        <v>0.13410008564786491</v>
      </c>
      <c r="AG75">
        <f>R75/X75</f>
        <v>-0.13519131341782789</v>
      </c>
      <c r="AH75">
        <f>U75/W75</f>
        <v>0.14472195032423835</v>
      </c>
      <c r="AI75">
        <f>V75/X75</f>
        <v>0.1420124115470911</v>
      </c>
      <c r="AJ75">
        <f>Y75/AA75</f>
        <v>4.605356581135128</v>
      </c>
      <c r="AK75">
        <f>Z75/AB75</f>
        <v>3.8864047223759455</v>
      </c>
      <c r="AL75">
        <f>O75/K75</f>
        <v>4.5962015955943798E-2</v>
      </c>
      <c r="AM75">
        <f>P75/L75</f>
        <v>-0.20798558138143527</v>
      </c>
      <c r="AN75">
        <f>K75/W75</f>
        <v>1.2719702067784167</v>
      </c>
      <c r="AO75">
        <f>L75/X75</f>
        <v>1.0033992931271245</v>
      </c>
      <c r="AP75">
        <f>IF(OR(Q75&lt;0, Q75="NA"), 0, 1)</f>
        <v>1</v>
      </c>
      <c r="AQ75">
        <f>IF(OR(S75&lt;0, S75="NA"), 0, 1)</f>
        <v>1</v>
      </c>
      <c r="AR75">
        <f>IFERROR(IF((AF75-AG75)&gt;0,1,0),0)</f>
        <v>1</v>
      </c>
      <c r="AS75">
        <f>IFERROR(IF((S75-Q75)&gt;0,1,0),0)</f>
        <v>1</v>
      </c>
      <c r="AT75">
        <f>IFERROR(IF((AH75-AI75)&lt;0,1,0),0)</f>
        <v>0</v>
      </c>
      <c r="AU75">
        <f>IFERROR(IF((AJ75-AK75)&gt;0,1,0),0)</f>
        <v>1</v>
      </c>
      <c r="AV75">
        <f>IFERROR(IF((AL75-AM75)&gt;0,1,0),0)</f>
        <v>1</v>
      </c>
      <c r="AW75">
        <f>IFERROR(IF((AN75-AO75)&gt;0,1,0),0)</f>
        <v>1</v>
      </c>
      <c r="AX75">
        <f>IFERROR(IF((AC75-AD75)&lt;0,1,0),0)</f>
        <v>1</v>
      </c>
      <c r="AY75">
        <f>SUM(AP75:AX75)</f>
        <v>8</v>
      </c>
    </row>
    <row r="76" spans="1:51" x14ac:dyDescent="0.45">
      <c r="A76" s="1" t="s">
        <v>1843</v>
      </c>
      <c r="B76" s="2">
        <v>4274880</v>
      </c>
      <c r="C76" s="3" t="s">
        <v>5335</v>
      </c>
      <c r="D76" s="5">
        <v>55.28</v>
      </c>
      <c r="E76" s="5">
        <v>7033.1085599999997</v>
      </c>
      <c r="F76" s="3" t="s">
        <v>4470</v>
      </c>
      <c r="G76" s="3" t="s">
        <v>4471</v>
      </c>
      <c r="H76" s="3" t="s">
        <v>4489</v>
      </c>
      <c r="I76" s="3" t="s">
        <v>4489</v>
      </c>
      <c r="J76" s="3" t="s">
        <v>4495</v>
      </c>
      <c r="K76" s="6">
        <v>947355</v>
      </c>
      <c r="L76" s="6">
        <v>873304</v>
      </c>
      <c r="M76" s="6">
        <v>552999</v>
      </c>
      <c r="N76" s="6">
        <v>480799</v>
      </c>
      <c r="O76" s="6">
        <v>477009</v>
      </c>
      <c r="P76" s="6">
        <v>404591</v>
      </c>
      <c r="Q76" s="6">
        <v>392467</v>
      </c>
      <c r="R76" s="6">
        <v>337293</v>
      </c>
      <c r="S76" s="6">
        <v>402951</v>
      </c>
      <c r="T76" s="6">
        <v>419986</v>
      </c>
      <c r="U76" s="6">
        <v>1504154</v>
      </c>
      <c r="V76" s="6">
        <v>1502515</v>
      </c>
      <c r="W76" s="6">
        <v>2118030</v>
      </c>
      <c r="X76" s="6">
        <v>1969453</v>
      </c>
      <c r="Y76" s="6">
        <v>1126976</v>
      </c>
      <c r="Z76" s="6">
        <v>987797</v>
      </c>
      <c r="AA76" s="6">
        <v>108815</v>
      </c>
      <c r="AB76" s="6">
        <v>133360</v>
      </c>
      <c r="AC76" s="6">
        <v>127183000</v>
      </c>
      <c r="AD76" s="6">
        <v>126535000</v>
      </c>
      <c r="AF76">
        <f>Q76/W76</f>
        <v>0.18529813081023405</v>
      </c>
      <c r="AG76">
        <f>R76/X76</f>
        <v>0.17126227434724262</v>
      </c>
      <c r="AH76">
        <f>U76/W76</f>
        <v>0.71016652266492919</v>
      </c>
      <c r="AI76">
        <f>V76/X76</f>
        <v>0.76290980287419907</v>
      </c>
      <c r="AJ76">
        <f>Y76/AA76</f>
        <v>10.35680742544686</v>
      </c>
      <c r="AK76">
        <f>Z76/AB76</f>
        <v>7.4069961007798444</v>
      </c>
      <c r="AL76">
        <f>O76/K76</f>
        <v>0.50351663315230299</v>
      </c>
      <c r="AM76">
        <f>P76/L76</f>
        <v>0.46328769821276439</v>
      </c>
      <c r="AN76">
        <f>K76/W76</f>
        <v>0.44728119998300309</v>
      </c>
      <c r="AO76">
        <f>L76/X76</f>
        <v>0.44342464633580997</v>
      </c>
      <c r="AP76">
        <f>IF(OR(Q76&lt;0, Q76="NA"), 0, 1)</f>
        <v>1</v>
      </c>
      <c r="AQ76">
        <f>IF(OR(S76&lt;0, S76="NA"), 0, 1)</f>
        <v>1</v>
      </c>
      <c r="AR76">
        <f>IFERROR(IF((AF76-AG76)&gt;0,1,0),0)</f>
        <v>1</v>
      </c>
      <c r="AS76">
        <f>IFERROR(IF((S76-Q76)&gt;0,1,0),0)</f>
        <v>1</v>
      </c>
      <c r="AT76">
        <f>IFERROR(IF((AH76-AI76)&lt;0,1,0),0)</f>
        <v>1</v>
      </c>
      <c r="AU76">
        <f>IFERROR(IF((AJ76-AK76)&gt;0,1,0),0)</f>
        <v>1</v>
      </c>
      <c r="AV76">
        <f>IFERROR(IF((AL76-AM76)&gt;0,1,0),0)</f>
        <v>1</v>
      </c>
      <c r="AW76">
        <f>IFERROR(IF((AN76-AO76)&gt;0,1,0),0)</f>
        <v>1</v>
      </c>
      <c r="AX76">
        <f>IFERROR(IF((AC76-AD76)&lt;0,1,0),0)</f>
        <v>0</v>
      </c>
      <c r="AY76">
        <f>SUM(AP76:AX76)</f>
        <v>8</v>
      </c>
    </row>
    <row r="77" spans="1:51" x14ac:dyDescent="0.45">
      <c r="A77" s="1" t="s">
        <v>1939</v>
      </c>
      <c r="B77" s="2">
        <v>6661591</v>
      </c>
      <c r="C77" s="3" t="s">
        <v>5337</v>
      </c>
      <c r="D77" s="7">
        <v>126.71</v>
      </c>
      <c r="E77" s="5">
        <v>51477.28683479</v>
      </c>
      <c r="F77" s="3" t="s">
        <v>4485</v>
      </c>
      <c r="G77" s="3" t="s">
        <v>4486</v>
      </c>
      <c r="H77" s="3" t="s">
        <v>4505</v>
      </c>
      <c r="I77" s="3" t="s">
        <v>4505</v>
      </c>
      <c r="J77" s="3" t="s">
        <v>4879</v>
      </c>
      <c r="K77" s="6">
        <v>7270000</v>
      </c>
      <c r="L77" s="6">
        <v>7093000</v>
      </c>
      <c r="M77" s="6">
        <v>1772000</v>
      </c>
      <c r="N77" s="6">
        <v>1665000</v>
      </c>
      <c r="O77" s="6">
        <v>1500000</v>
      </c>
      <c r="P77" s="6">
        <v>1393000</v>
      </c>
      <c r="Q77" s="6">
        <v>1077000</v>
      </c>
      <c r="R77" s="6">
        <v>933000</v>
      </c>
      <c r="S77" s="6">
        <v>1276000</v>
      </c>
      <c r="T77" s="6">
        <v>1223000</v>
      </c>
      <c r="U77" s="6">
        <v>3393000</v>
      </c>
      <c r="V77" s="6">
        <v>2877000</v>
      </c>
      <c r="W77" s="6">
        <v>10558000</v>
      </c>
      <c r="X77" s="6">
        <v>10679000</v>
      </c>
      <c r="Y77" s="6">
        <v>3391000</v>
      </c>
      <c r="Z77" s="6">
        <v>3603000</v>
      </c>
      <c r="AA77" s="6">
        <v>1517000</v>
      </c>
      <c r="AB77" s="6">
        <v>2358000</v>
      </c>
      <c r="AC77" s="6">
        <v>407129690</v>
      </c>
      <c r="AD77" s="6">
        <v>407883027</v>
      </c>
      <c r="AF77">
        <f>Q77/W77</f>
        <v>0.10200795605228263</v>
      </c>
      <c r="AG77">
        <f>R77/X77</f>
        <v>8.7367731060960768E-2</v>
      </c>
      <c r="AH77">
        <f>U77/W77</f>
        <v>0.32136768327334725</v>
      </c>
      <c r="AI77">
        <f>V77/X77</f>
        <v>0.2694072478696507</v>
      </c>
      <c r="AJ77">
        <f>Y77/AA77</f>
        <v>2.2353328938694794</v>
      </c>
      <c r="AK77">
        <f>Z77/AB77</f>
        <v>1.5279898218829517</v>
      </c>
      <c r="AL77">
        <f>O77/K77</f>
        <v>0.2063273727647868</v>
      </c>
      <c r="AM77">
        <f>P77/L77</f>
        <v>0.19639080783871424</v>
      </c>
      <c r="AN77">
        <f>K77/W77</f>
        <v>0.68857738207993935</v>
      </c>
      <c r="AO77">
        <f>L77/X77</f>
        <v>0.66420076786215942</v>
      </c>
      <c r="AP77">
        <f>IF(OR(Q77&lt;0, Q77="NA"), 0, 1)</f>
        <v>1</v>
      </c>
      <c r="AQ77">
        <f>IF(OR(S77&lt;0, S77="NA"), 0, 1)</f>
        <v>1</v>
      </c>
      <c r="AR77">
        <f>IFERROR(IF((AF77-AG77)&gt;0,1,0),0)</f>
        <v>1</v>
      </c>
      <c r="AS77">
        <f>IFERROR(IF((S77-Q77)&gt;0,1,0),0)</f>
        <v>1</v>
      </c>
      <c r="AT77">
        <f>IFERROR(IF((AH77-AI77)&lt;0,1,0),0)</f>
        <v>0</v>
      </c>
      <c r="AU77">
        <f>IFERROR(IF((AJ77-AK77)&gt;0,1,0),0)</f>
        <v>1</v>
      </c>
      <c r="AV77">
        <f>IFERROR(IF((AL77-AM77)&gt;0,1,0),0)</f>
        <v>1</v>
      </c>
      <c r="AW77">
        <f>IFERROR(IF((AN77-AO77)&gt;0,1,0),0)</f>
        <v>1</v>
      </c>
      <c r="AX77">
        <f>IFERROR(IF((AC77-AD77)&lt;0,1,0),0)</f>
        <v>1</v>
      </c>
      <c r="AY77">
        <f>SUM(AP77:AX77)</f>
        <v>8</v>
      </c>
    </row>
    <row r="78" spans="1:51" x14ac:dyDescent="0.45">
      <c r="A78" s="1" t="s">
        <v>1942</v>
      </c>
      <c r="B78" s="2">
        <v>4992018</v>
      </c>
      <c r="C78" s="3" t="s">
        <v>5337</v>
      </c>
      <c r="D78" s="5">
        <v>456.86</v>
      </c>
      <c r="E78" s="5">
        <v>24519.927016140002</v>
      </c>
      <c r="F78" s="3" t="s">
        <v>4485</v>
      </c>
      <c r="G78" s="3" t="s">
        <v>4486</v>
      </c>
      <c r="H78" s="3" t="s">
        <v>4545</v>
      </c>
      <c r="I78" s="3" t="s">
        <v>4546</v>
      </c>
      <c r="J78" s="3" t="s">
        <v>5106</v>
      </c>
      <c r="K78" s="6">
        <v>5640000</v>
      </c>
      <c r="L78" s="6">
        <v>5573200</v>
      </c>
      <c r="M78" s="6">
        <v>1266200</v>
      </c>
      <c r="N78" s="6">
        <v>1226800</v>
      </c>
      <c r="O78" s="6">
        <v>1072100</v>
      </c>
      <c r="P78" s="6">
        <v>1044400</v>
      </c>
      <c r="Q78" s="6">
        <v>757700</v>
      </c>
      <c r="R78" s="6">
        <v>738700</v>
      </c>
      <c r="S78" s="6">
        <v>904300</v>
      </c>
      <c r="T78" s="6">
        <v>871200</v>
      </c>
      <c r="U78" s="6">
        <v>1640300</v>
      </c>
      <c r="V78" s="6">
        <v>1892700</v>
      </c>
      <c r="W78" s="6">
        <v>6935000</v>
      </c>
      <c r="X78" s="6">
        <v>6871700</v>
      </c>
      <c r="Y78" s="6">
        <v>2319100</v>
      </c>
      <c r="Z78" s="6">
        <v>2274700</v>
      </c>
      <c r="AA78" s="6">
        <v>1396700</v>
      </c>
      <c r="AB78" s="6">
        <v>1258500</v>
      </c>
      <c r="AC78" s="6">
        <v>53670549</v>
      </c>
      <c r="AD78" s="6">
        <v>53680930</v>
      </c>
      <c r="AF78">
        <f>Q78/W78</f>
        <v>0.10925739005046864</v>
      </c>
      <c r="AG78">
        <f>R78/X78</f>
        <v>0.10749887218592197</v>
      </c>
      <c r="AH78">
        <f>U78/W78</f>
        <v>0.23652487382840665</v>
      </c>
      <c r="AI78">
        <f>V78/X78</f>
        <v>0.27543402651454518</v>
      </c>
      <c r="AJ78">
        <f>Y78/AA78</f>
        <v>1.6604138326054272</v>
      </c>
      <c r="AK78">
        <f>Z78/AB78</f>
        <v>1.8074692093762414</v>
      </c>
      <c r="AL78">
        <f>O78/K78</f>
        <v>0.1900886524822695</v>
      </c>
      <c r="AM78">
        <f>P78/L78</f>
        <v>0.18739682767530325</v>
      </c>
      <c r="AN78">
        <f>K78/W78</f>
        <v>0.8132660418168709</v>
      </c>
      <c r="AO78">
        <f>L78/X78</f>
        <v>0.81103657028100762</v>
      </c>
      <c r="AP78">
        <f>IF(OR(Q78&lt;0, Q78="NA"), 0, 1)</f>
        <v>1</v>
      </c>
      <c r="AQ78">
        <f>IF(OR(S78&lt;0, S78="NA"), 0, 1)</f>
        <v>1</v>
      </c>
      <c r="AR78">
        <f>IFERROR(IF((AF78-AG78)&gt;0,1,0),0)</f>
        <v>1</v>
      </c>
      <c r="AS78">
        <f>IFERROR(IF((S78-Q78)&gt;0,1,0),0)</f>
        <v>1</v>
      </c>
      <c r="AT78">
        <f>IFERROR(IF((AH78-AI78)&lt;0,1,0),0)</f>
        <v>1</v>
      </c>
      <c r="AU78">
        <f>IFERROR(IF((AJ78-AK78)&gt;0,1,0),0)</f>
        <v>0</v>
      </c>
      <c r="AV78">
        <f>IFERROR(IF((AL78-AM78)&gt;0,1,0),0)</f>
        <v>1</v>
      </c>
      <c r="AW78">
        <f>IFERROR(IF((AN78-AO78)&gt;0,1,0),0)</f>
        <v>1</v>
      </c>
      <c r="AX78">
        <f>IFERROR(IF((AC78-AD78)&lt;0,1,0),0)</f>
        <v>1</v>
      </c>
      <c r="AY78">
        <f>SUM(AP78:AX78)</f>
        <v>8</v>
      </c>
    </row>
    <row r="79" spans="1:51" x14ac:dyDescent="0.45">
      <c r="A79" s="1" t="s">
        <v>1952</v>
      </c>
      <c r="B79" s="2">
        <v>4158666</v>
      </c>
      <c r="C79" s="3" t="s">
        <v>5335</v>
      </c>
      <c r="D79" s="5">
        <v>127.37</v>
      </c>
      <c r="E79" s="5">
        <v>2081.72419881</v>
      </c>
      <c r="F79" s="3" t="s">
        <v>4485</v>
      </c>
      <c r="G79" s="3" t="s">
        <v>4517</v>
      </c>
      <c r="H79" s="3" t="s">
        <v>4640</v>
      </c>
      <c r="I79" s="3" t="s">
        <v>4685</v>
      </c>
      <c r="J79" s="3" t="s">
        <v>4895</v>
      </c>
      <c r="K79" s="6">
        <v>1436892</v>
      </c>
      <c r="L79" s="6">
        <v>1425021</v>
      </c>
      <c r="M79" s="6">
        <v>166139</v>
      </c>
      <c r="N79" s="6">
        <v>164033</v>
      </c>
      <c r="O79" s="6">
        <v>148028</v>
      </c>
      <c r="P79" s="6">
        <v>146139</v>
      </c>
      <c r="Q79" s="6">
        <v>85469</v>
      </c>
      <c r="R79" s="6">
        <v>79836</v>
      </c>
      <c r="S79" s="6">
        <v>142072</v>
      </c>
      <c r="T79" s="6">
        <v>125639</v>
      </c>
      <c r="U79" s="6">
        <v>430082</v>
      </c>
      <c r="V79" s="6">
        <v>496628</v>
      </c>
      <c r="W79" s="6">
        <v>1328780</v>
      </c>
      <c r="X79" s="6">
        <v>1325913</v>
      </c>
      <c r="Y79" s="6">
        <v>437809</v>
      </c>
      <c r="Z79" s="6">
        <v>435536</v>
      </c>
      <c r="AA79" s="6">
        <v>271266</v>
      </c>
      <c r="AB79" s="6">
        <v>225751</v>
      </c>
      <c r="AC79" s="6">
        <v>16333513</v>
      </c>
      <c r="AD79" s="6">
        <v>16386432</v>
      </c>
      <c r="AF79">
        <f>Q79/W79</f>
        <v>6.4321407606977826E-2</v>
      </c>
      <c r="AG79">
        <f>R79/X79</f>
        <v>6.0212095363722962E-2</v>
      </c>
      <c r="AH79">
        <f>U79/W79</f>
        <v>0.32366682219780551</v>
      </c>
      <c r="AI79">
        <f>V79/X79</f>
        <v>0.37455549496837276</v>
      </c>
      <c r="AJ79">
        <f>Y79/AA79</f>
        <v>1.6139471957414493</v>
      </c>
      <c r="AK79">
        <f>Z79/AB79</f>
        <v>1.9292760607926431</v>
      </c>
      <c r="AL79">
        <f>O79/K79</f>
        <v>0.10301957280018262</v>
      </c>
      <c r="AM79">
        <f>P79/L79</f>
        <v>0.1025521729153465</v>
      </c>
      <c r="AN79">
        <f>K79/W79</f>
        <v>1.0813618507202094</v>
      </c>
      <c r="AO79">
        <f>L79/X79</f>
        <v>1.0747469856619551</v>
      </c>
      <c r="AP79">
        <f>IF(OR(Q79&lt;0, Q79="NA"), 0, 1)</f>
        <v>1</v>
      </c>
      <c r="AQ79">
        <f>IF(OR(S79&lt;0, S79="NA"), 0, 1)</f>
        <v>1</v>
      </c>
      <c r="AR79">
        <f>IFERROR(IF((AF79-AG79)&gt;0,1,0),0)</f>
        <v>1</v>
      </c>
      <c r="AS79">
        <f>IFERROR(IF((S79-Q79)&gt;0,1,0),0)</f>
        <v>1</v>
      </c>
      <c r="AT79">
        <f>IFERROR(IF((AH79-AI79)&lt;0,1,0),0)</f>
        <v>1</v>
      </c>
      <c r="AU79">
        <f>IFERROR(IF((AJ79-AK79)&gt;0,1,0),0)</f>
        <v>0</v>
      </c>
      <c r="AV79">
        <f>IFERROR(IF((AL79-AM79)&gt;0,1,0),0)</f>
        <v>1</v>
      </c>
      <c r="AW79">
        <f>IFERROR(IF((AN79-AO79)&gt;0,1,0),0)</f>
        <v>1</v>
      </c>
      <c r="AX79">
        <f>IFERROR(IF((AC79-AD79)&lt;0,1,0),0)</f>
        <v>1</v>
      </c>
      <c r="AY79">
        <f>SUM(AP79:AX79)</f>
        <v>8</v>
      </c>
    </row>
    <row r="80" spans="1:51" x14ac:dyDescent="0.45">
      <c r="A80" s="1" t="s">
        <v>1965</v>
      </c>
      <c r="B80" s="2">
        <v>4812451</v>
      </c>
      <c r="C80" s="3" t="s">
        <v>5335</v>
      </c>
      <c r="D80" s="5">
        <v>203.07</v>
      </c>
      <c r="E80" s="5">
        <v>16765.330453620001</v>
      </c>
      <c r="F80" s="3" t="s">
        <v>4470</v>
      </c>
      <c r="G80" s="3" t="s">
        <v>4471</v>
      </c>
      <c r="H80" s="3" t="s">
        <v>4472</v>
      </c>
      <c r="I80" s="3" t="s">
        <v>4472</v>
      </c>
      <c r="J80" s="3" t="s">
        <v>4664</v>
      </c>
      <c r="K80" s="6">
        <v>8306823</v>
      </c>
      <c r="L80" s="6">
        <v>8331892</v>
      </c>
      <c r="M80" s="6">
        <v>1685050</v>
      </c>
      <c r="N80" s="6">
        <v>1719507</v>
      </c>
      <c r="O80" s="6">
        <v>1143472</v>
      </c>
      <c r="P80" s="6">
        <v>1124926</v>
      </c>
      <c r="Q80" s="6">
        <v>747894</v>
      </c>
      <c r="R80" s="6">
        <v>714431</v>
      </c>
      <c r="S80" s="6">
        <v>1388469</v>
      </c>
      <c r="T80" s="6">
        <v>1327311</v>
      </c>
      <c r="U80" s="6">
        <v>3402368</v>
      </c>
      <c r="V80" s="6">
        <v>3408157</v>
      </c>
      <c r="W80" s="6">
        <v>17211112</v>
      </c>
      <c r="X80" s="6">
        <v>16968861</v>
      </c>
      <c r="Y80" s="6">
        <v>3779012</v>
      </c>
      <c r="Z80" s="6">
        <v>3603716</v>
      </c>
      <c r="AA80" s="6">
        <v>2818910</v>
      </c>
      <c r="AB80" s="6">
        <v>2742331</v>
      </c>
      <c r="AC80" s="6">
        <v>82559366</v>
      </c>
      <c r="AD80" s="6">
        <v>82816600</v>
      </c>
      <c r="AF80">
        <f>Q80/W80</f>
        <v>4.3454135909405507E-2</v>
      </c>
      <c r="AG80">
        <f>R80/X80</f>
        <v>4.2102472287326768E-2</v>
      </c>
      <c r="AH80">
        <f>U80/W80</f>
        <v>0.19768437971933481</v>
      </c>
      <c r="AI80">
        <f>V80/X80</f>
        <v>0.20084771747496782</v>
      </c>
      <c r="AJ80">
        <f>Y80/AA80</f>
        <v>1.3405933499118454</v>
      </c>
      <c r="AK80">
        <f>Z80/AB80</f>
        <v>1.3141068674787981</v>
      </c>
      <c r="AL80">
        <f>O80/K80</f>
        <v>0.13765455216753747</v>
      </c>
      <c r="AM80">
        <f>P80/L80</f>
        <v>0.13501447210309495</v>
      </c>
      <c r="AN80">
        <f>K80/W80</f>
        <v>0.48264301574471191</v>
      </c>
      <c r="AO80">
        <f>L80/X80</f>
        <v>0.49101068127082897</v>
      </c>
      <c r="AP80">
        <f>IF(OR(Q80&lt;0, Q80="NA"), 0, 1)</f>
        <v>1</v>
      </c>
      <c r="AQ80">
        <f>IF(OR(S80&lt;0, S80="NA"), 0, 1)</f>
        <v>1</v>
      </c>
      <c r="AR80">
        <f>IFERROR(IF((AF80-AG80)&gt;0,1,0),0)</f>
        <v>1</v>
      </c>
      <c r="AS80">
        <f>IFERROR(IF((S80-Q80)&gt;0,1,0),0)</f>
        <v>1</v>
      </c>
      <c r="AT80">
        <f>IFERROR(IF((AH80-AI80)&lt;0,1,0),0)</f>
        <v>1</v>
      </c>
      <c r="AU80">
        <f>IFERROR(IF((AJ80-AK80)&gt;0,1,0),0)</f>
        <v>1</v>
      </c>
      <c r="AV80">
        <f>IFERROR(IF((AL80-AM80)&gt;0,1,0),0)</f>
        <v>1</v>
      </c>
      <c r="AW80">
        <f>IFERROR(IF((AN80-AO80)&gt;0,1,0),0)</f>
        <v>0</v>
      </c>
      <c r="AX80">
        <f>IFERROR(IF((AC80-AD80)&lt;0,1,0),0)</f>
        <v>1</v>
      </c>
      <c r="AY80">
        <f>SUM(AP80:AX80)</f>
        <v>8</v>
      </c>
    </row>
    <row r="81" spans="1:51" x14ac:dyDescent="0.45">
      <c r="A81" s="1" t="s">
        <v>1971</v>
      </c>
      <c r="B81" s="2">
        <v>4811348</v>
      </c>
      <c r="C81" s="3" t="s">
        <v>5335</v>
      </c>
      <c r="D81" s="5">
        <v>430.59</v>
      </c>
      <c r="E81" s="5">
        <v>35258.717471759999</v>
      </c>
      <c r="F81" s="3" t="s">
        <v>4470</v>
      </c>
      <c r="G81" s="3" t="s">
        <v>4512</v>
      </c>
      <c r="H81" s="3" t="s">
        <v>4513</v>
      </c>
      <c r="I81" s="3" t="s">
        <v>4514</v>
      </c>
      <c r="J81" s="3" t="s">
        <v>4515</v>
      </c>
      <c r="K81" s="6">
        <v>3844817</v>
      </c>
      <c r="L81" s="6">
        <v>3784801</v>
      </c>
      <c r="M81" s="6">
        <v>1299420</v>
      </c>
      <c r="N81" s="6">
        <v>1265663</v>
      </c>
      <c r="O81" s="6">
        <v>1173453</v>
      </c>
      <c r="P81" s="6">
        <v>1144844</v>
      </c>
      <c r="Q81" s="6">
        <v>866239</v>
      </c>
      <c r="R81" s="6">
        <v>845629</v>
      </c>
      <c r="S81" s="6">
        <v>916827</v>
      </c>
      <c r="T81" s="6">
        <v>969181</v>
      </c>
      <c r="U81" s="6">
        <v>524758</v>
      </c>
      <c r="V81" s="6">
        <v>524743</v>
      </c>
      <c r="W81" s="6">
        <v>3350766</v>
      </c>
      <c r="X81" s="6">
        <v>3414867</v>
      </c>
      <c r="Y81" s="6">
        <v>1433744</v>
      </c>
      <c r="Z81" s="6">
        <v>1528612</v>
      </c>
      <c r="AA81" s="6">
        <v>1009224</v>
      </c>
      <c r="AB81" s="6">
        <v>1116702</v>
      </c>
      <c r="AC81" s="6">
        <v>82037000</v>
      </c>
      <c r="AD81" s="6">
        <v>82477000</v>
      </c>
      <c r="AF81">
        <f>Q81/W81</f>
        <v>0.25851969370585709</v>
      </c>
      <c r="AG81">
        <f>R81/X81</f>
        <v>0.24763160615040058</v>
      </c>
      <c r="AH81">
        <f>U81/W81</f>
        <v>0.15660836954893298</v>
      </c>
      <c r="AI81">
        <f>V81/X81</f>
        <v>0.15366425690956631</v>
      </c>
      <c r="AJ81">
        <f>Y81/AA81</f>
        <v>1.4206400164879154</v>
      </c>
      <c r="AK81">
        <f>Z81/AB81</f>
        <v>1.3688629553811134</v>
      </c>
      <c r="AL81">
        <f>O81/K81</f>
        <v>0.30520386275861766</v>
      </c>
      <c r="AM81">
        <f>P81/L81</f>
        <v>0.30248459562338947</v>
      </c>
      <c r="AN81">
        <f>K81/W81</f>
        <v>1.1474441963419708</v>
      </c>
      <c r="AO81">
        <f>L81/X81</f>
        <v>1.1083304269243868</v>
      </c>
      <c r="AP81">
        <f>IF(OR(Q81&lt;0, Q81="NA"), 0, 1)</f>
        <v>1</v>
      </c>
      <c r="AQ81">
        <f>IF(OR(S81&lt;0, S81="NA"), 0, 1)</f>
        <v>1</v>
      </c>
      <c r="AR81">
        <f>IFERROR(IF((AF81-AG81)&gt;0,1,0),0)</f>
        <v>1</v>
      </c>
      <c r="AS81">
        <f>IFERROR(IF((S81-Q81)&gt;0,1,0),0)</f>
        <v>1</v>
      </c>
      <c r="AT81">
        <f>IFERROR(IF((AH81-AI81)&lt;0,1,0),0)</f>
        <v>0</v>
      </c>
      <c r="AU81">
        <f>IFERROR(IF((AJ81-AK81)&gt;0,1,0),0)</f>
        <v>1</v>
      </c>
      <c r="AV81">
        <f>IFERROR(IF((AL81-AM81)&gt;0,1,0),0)</f>
        <v>1</v>
      </c>
      <c r="AW81">
        <f>IFERROR(IF((AN81-AO81)&gt;0,1,0),0)</f>
        <v>1</v>
      </c>
      <c r="AX81">
        <f>IFERROR(IF((AC81-AD81)&lt;0,1,0),0)</f>
        <v>1</v>
      </c>
      <c r="AY81">
        <f>SUM(AP81:AX81)</f>
        <v>8</v>
      </c>
    </row>
    <row r="82" spans="1:51" x14ac:dyDescent="0.45">
      <c r="A82" s="1" t="s">
        <v>1999</v>
      </c>
      <c r="B82" s="2">
        <v>4059483</v>
      </c>
      <c r="C82" s="3" t="s">
        <v>5337</v>
      </c>
      <c r="D82" s="5">
        <v>135.44</v>
      </c>
      <c r="E82" s="5">
        <v>8824.94967808</v>
      </c>
      <c r="F82" s="3" t="s">
        <v>4559</v>
      </c>
      <c r="G82" s="3" t="s">
        <v>4560</v>
      </c>
      <c r="H82" s="3" t="s">
        <v>4561</v>
      </c>
      <c r="I82" s="3" t="s">
        <v>4638</v>
      </c>
      <c r="J82" s="3" t="s">
        <v>5114</v>
      </c>
      <c r="K82" s="6">
        <v>7551000</v>
      </c>
      <c r="L82" s="6">
        <v>7714000</v>
      </c>
      <c r="M82" s="6">
        <v>1170000</v>
      </c>
      <c r="N82" s="6">
        <v>1118000</v>
      </c>
      <c r="O82" s="6">
        <v>956000</v>
      </c>
      <c r="P82" s="6">
        <v>901000</v>
      </c>
      <c r="Q82" s="6">
        <v>690000</v>
      </c>
      <c r="R82" s="6">
        <v>661000</v>
      </c>
      <c r="S82" s="6">
        <v>1410000</v>
      </c>
      <c r="T82" s="6">
        <v>1299000</v>
      </c>
      <c r="U82" s="6">
        <v>1741000</v>
      </c>
      <c r="V82" s="6">
        <v>1741000</v>
      </c>
      <c r="W82" s="6">
        <v>7525000</v>
      </c>
      <c r="X82" s="6">
        <v>7221000</v>
      </c>
      <c r="Y82" s="6">
        <v>3351000</v>
      </c>
      <c r="Z82" s="6">
        <v>3099000</v>
      </c>
      <c r="AA82" s="6">
        <v>1255000</v>
      </c>
      <c r="AB82" s="6">
        <v>1230000</v>
      </c>
      <c r="AC82" s="6">
        <v>65100000</v>
      </c>
      <c r="AD82" s="6">
        <v>65200000</v>
      </c>
      <c r="AF82">
        <f>Q82/W82</f>
        <v>9.1694352159468445E-2</v>
      </c>
      <c r="AG82">
        <f>R82/X82</f>
        <v>9.1538568065364909E-2</v>
      </c>
      <c r="AH82">
        <f>U82/W82</f>
        <v>0.23136212624584718</v>
      </c>
      <c r="AI82">
        <f>V82/X82</f>
        <v>0.24110234039606704</v>
      </c>
      <c r="AJ82">
        <f>Y82/AA82</f>
        <v>2.6701195219123508</v>
      </c>
      <c r="AK82">
        <f>Z82/AB82</f>
        <v>2.5195121951219512</v>
      </c>
      <c r="AL82">
        <f>O82/K82</f>
        <v>0.12660574758310159</v>
      </c>
      <c r="AM82">
        <f>P82/L82</f>
        <v>0.11680062224526834</v>
      </c>
      <c r="AN82">
        <f>K82/W82</f>
        <v>1.003455149501661</v>
      </c>
      <c r="AO82">
        <f>L82/X82</f>
        <v>1.0682730923694779</v>
      </c>
      <c r="AP82">
        <f>IF(OR(Q82&lt;0, Q82="NA"), 0, 1)</f>
        <v>1</v>
      </c>
      <c r="AQ82">
        <f>IF(OR(S82&lt;0, S82="NA"), 0, 1)</f>
        <v>1</v>
      </c>
      <c r="AR82">
        <f>IFERROR(IF((AF82-AG82)&gt;0,1,0),0)</f>
        <v>1</v>
      </c>
      <c r="AS82">
        <f>IFERROR(IF((S82-Q82)&gt;0,1,0),0)</f>
        <v>1</v>
      </c>
      <c r="AT82">
        <f>IFERROR(IF((AH82-AI82)&lt;0,1,0),0)</f>
        <v>1</v>
      </c>
      <c r="AU82">
        <f>IFERROR(IF((AJ82-AK82)&gt;0,1,0),0)</f>
        <v>1</v>
      </c>
      <c r="AV82">
        <f>IFERROR(IF((AL82-AM82)&gt;0,1,0),0)</f>
        <v>1</v>
      </c>
      <c r="AW82">
        <f>IFERROR(IF((AN82-AO82)&gt;0,1,0),0)</f>
        <v>0</v>
      </c>
      <c r="AX82">
        <f>IFERROR(IF((AC82-AD82)&lt;0,1,0),0)</f>
        <v>1</v>
      </c>
      <c r="AY82">
        <f>SUM(AP82:AX82)</f>
        <v>8</v>
      </c>
    </row>
    <row r="83" spans="1:51" x14ac:dyDescent="0.45">
      <c r="A83" s="1" t="s">
        <v>2043</v>
      </c>
      <c r="B83" s="2">
        <v>4143023</v>
      </c>
      <c r="C83" s="3" t="s">
        <v>5336</v>
      </c>
      <c r="D83" s="5">
        <v>20.11</v>
      </c>
      <c r="E83" s="5">
        <v>625.39403248999997</v>
      </c>
      <c r="F83" s="3" t="s">
        <v>4480</v>
      </c>
      <c r="G83" s="3" t="s">
        <v>4491</v>
      </c>
      <c r="H83" s="3" t="s">
        <v>4491</v>
      </c>
      <c r="I83" s="3" t="s">
        <v>4594</v>
      </c>
      <c r="J83" s="3" t="s">
        <v>4792</v>
      </c>
      <c r="K83" s="6">
        <v>665673</v>
      </c>
      <c r="L83" s="6">
        <v>666164</v>
      </c>
      <c r="M83" s="6">
        <v>113665</v>
      </c>
      <c r="N83" s="6">
        <v>111263</v>
      </c>
      <c r="O83" s="6">
        <v>100329</v>
      </c>
      <c r="P83" s="6">
        <v>97836</v>
      </c>
      <c r="Q83" s="6">
        <v>60935</v>
      </c>
      <c r="R83" s="6">
        <v>58470</v>
      </c>
      <c r="S83" s="6">
        <v>119053</v>
      </c>
      <c r="T83" s="6">
        <v>172183</v>
      </c>
      <c r="U83" s="6">
        <v>138228</v>
      </c>
      <c r="V83" s="6">
        <v>202944</v>
      </c>
      <c r="W83" s="6">
        <v>480923</v>
      </c>
      <c r="X83" s="6">
        <v>612399</v>
      </c>
      <c r="Y83" s="6">
        <v>325841</v>
      </c>
      <c r="Z83" s="6">
        <v>462664</v>
      </c>
      <c r="AA83" s="6">
        <v>180890</v>
      </c>
      <c r="AB83" s="6">
        <v>246379</v>
      </c>
      <c r="AC83" s="6">
        <v>31546388</v>
      </c>
      <c r="AD83" s="6">
        <v>32594845</v>
      </c>
      <c r="AF83">
        <f>Q83/W83</f>
        <v>0.12670427490471448</v>
      </c>
      <c r="AG83">
        <f>R83/X83</f>
        <v>9.5476968447041885E-2</v>
      </c>
      <c r="AH83">
        <f>U83/W83</f>
        <v>0.28742231084809833</v>
      </c>
      <c r="AI83">
        <f>V83/X83</f>
        <v>0.33139178868678754</v>
      </c>
      <c r="AJ83">
        <f>Y83/AA83</f>
        <v>1.8013212449554978</v>
      </c>
      <c r="AK83">
        <f>Z83/AB83</f>
        <v>1.8778548496422178</v>
      </c>
      <c r="AL83">
        <f>O83/K83</f>
        <v>0.15071814539571232</v>
      </c>
      <c r="AM83">
        <f>P83/L83</f>
        <v>0.14686473601095226</v>
      </c>
      <c r="AN83">
        <f>K83/W83</f>
        <v>1.3841571311831624</v>
      </c>
      <c r="AO83">
        <f>L83/X83</f>
        <v>1.0877940688995247</v>
      </c>
      <c r="AP83">
        <f>IF(OR(Q83&lt;0, Q83="NA"), 0, 1)</f>
        <v>1</v>
      </c>
      <c r="AQ83">
        <f>IF(OR(S83&lt;0, S83="NA"), 0, 1)</f>
        <v>1</v>
      </c>
      <c r="AR83">
        <f>IFERROR(IF((AF83-AG83)&gt;0,1,0),0)</f>
        <v>1</v>
      </c>
      <c r="AS83">
        <f>IFERROR(IF((S83-Q83)&gt;0,1,0),0)</f>
        <v>1</v>
      </c>
      <c r="AT83">
        <f>IFERROR(IF((AH83-AI83)&lt;0,1,0),0)</f>
        <v>1</v>
      </c>
      <c r="AU83">
        <f>IFERROR(IF((AJ83-AK83)&gt;0,1,0),0)</f>
        <v>0</v>
      </c>
      <c r="AV83">
        <f>IFERROR(IF((AL83-AM83)&gt;0,1,0),0)</f>
        <v>1</v>
      </c>
      <c r="AW83">
        <f>IFERROR(IF((AN83-AO83)&gt;0,1,0),0)</f>
        <v>1</v>
      </c>
      <c r="AX83">
        <f>IFERROR(IF((AC83-AD83)&lt;0,1,0),0)</f>
        <v>1</v>
      </c>
      <c r="AY83">
        <f>SUM(AP83:AX83)</f>
        <v>8</v>
      </c>
    </row>
    <row r="84" spans="1:51" x14ac:dyDescent="0.45">
      <c r="A84" s="1" t="s">
        <v>2299</v>
      </c>
      <c r="B84" s="2">
        <v>3008229</v>
      </c>
      <c r="C84" s="3" t="s">
        <v>5335</v>
      </c>
      <c r="D84" s="5">
        <v>173.54</v>
      </c>
      <c r="E84" s="5">
        <v>12661.3612605</v>
      </c>
      <c r="F84" s="3" t="s">
        <v>4480</v>
      </c>
      <c r="G84" s="3" t="s">
        <v>4491</v>
      </c>
      <c r="H84" s="3" t="s">
        <v>4491</v>
      </c>
      <c r="I84" s="3" t="s">
        <v>4594</v>
      </c>
      <c r="J84" s="3" t="s">
        <v>4792</v>
      </c>
      <c r="K84" s="6">
        <v>2245157</v>
      </c>
      <c r="L84" s="6">
        <v>2215543</v>
      </c>
      <c r="M84" s="6">
        <v>571172</v>
      </c>
      <c r="N84" s="6">
        <v>551337</v>
      </c>
      <c r="O84" s="6">
        <v>507967</v>
      </c>
      <c r="P84" s="6">
        <v>489391</v>
      </c>
      <c r="Q84" s="6">
        <v>399328</v>
      </c>
      <c r="R84" s="6">
        <v>381816</v>
      </c>
      <c r="S84" s="6">
        <v>527798</v>
      </c>
      <c r="T84" s="6">
        <v>568041</v>
      </c>
      <c r="U84" s="6">
        <v>50000</v>
      </c>
      <c r="V84" s="6">
        <v>60000</v>
      </c>
      <c r="W84" s="6">
        <v>2928511</v>
      </c>
      <c r="X84" s="6">
        <v>2924481</v>
      </c>
      <c r="Y84" s="6">
        <v>634503</v>
      </c>
      <c r="Z84" s="6">
        <v>632018</v>
      </c>
      <c r="AA84" s="6">
        <v>570690</v>
      </c>
      <c r="AB84" s="6">
        <v>633814</v>
      </c>
      <c r="AC84" s="6">
        <v>72959064</v>
      </c>
      <c r="AD84" s="6">
        <v>72872130</v>
      </c>
      <c r="AF84">
        <f>Q84/W84</f>
        <v>0.13635871608472702</v>
      </c>
      <c r="AG84">
        <f>R84/X84</f>
        <v>0.13055855038894082</v>
      </c>
      <c r="AH84">
        <f>U84/W84</f>
        <v>1.7073523029280068E-2</v>
      </c>
      <c r="AI84">
        <f>V84/X84</f>
        <v>2.0516460869467096E-2</v>
      </c>
      <c r="AJ84">
        <f>Y84/AA84</f>
        <v>1.1118172738264207</v>
      </c>
      <c r="AK84">
        <f>Z84/AB84</f>
        <v>0.99716636110909507</v>
      </c>
      <c r="AL84">
        <f>O84/K84</f>
        <v>0.22625010188597056</v>
      </c>
      <c r="AM84">
        <f>P84/L84</f>
        <v>0.22088986763064405</v>
      </c>
      <c r="AN84">
        <f>K84/W84</f>
        <v>0.76665479487698696</v>
      </c>
      <c r="AO84">
        <f>L84/X84</f>
        <v>0.75758502106869563</v>
      </c>
      <c r="AP84">
        <f>IF(OR(Q84&lt;0, Q84="NA"), 0, 1)</f>
        <v>1</v>
      </c>
      <c r="AQ84">
        <f>IF(OR(S84&lt;0, S84="NA"), 0, 1)</f>
        <v>1</v>
      </c>
      <c r="AR84">
        <f>IFERROR(IF((AF84-AG84)&gt;0,1,0),0)</f>
        <v>1</v>
      </c>
      <c r="AS84">
        <f>IFERROR(IF((S84-Q84)&gt;0,1,0),0)</f>
        <v>1</v>
      </c>
      <c r="AT84">
        <f>IFERROR(IF((AH84-AI84)&lt;0,1,0),0)</f>
        <v>1</v>
      </c>
      <c r="AU84">
        <f>IFERROR(IF((AJ84-AK84)&gt;0,1,0),0)</f>
        <v>1</v>
      </c>
      <c r="AV84">
        <f>IFERROR(IF((AL84-AM84)&gt;0,1,0),0)</f>
        <v>1</v>
      </c>
      <c r="AW84">
        <f>IFERROR(IF((AN84-AO84)&gt;0,1,0),0)</f>
        <v>1</v>
      </c>
      <c r="AX84">
        <f>IFERROR(IF((AC84-AD84)&lt;0,1,0),0)</f>
        <v>0</v>
      </c>
      <c r="AY84">
        <f>SUM(AP84:AX84)</f>
        <v>8</v>
      </c>
    </row>
    <row r="85" spans="1:51" x14ac:dyDescent="0.45">
      <c r="A85" s="1" t="s">
        <v>2315</v>
      </c>
      <c r="B85" s="2">
        <v>4830494</v>
      </c>
      <c r="C85" s="3" t="s">
        <v>5335</v>
      </c>
      <c r="D85" s="5">
        <v>39.119999999999997</v>
      </c>
      <c r="E85" s="5">
        <v>56704.44</v>
      </c>
      <c r="F85" s="3" t="s">
        <v>4475</v>
      </c>
      <c r="G85" s="3" t="s">
        <v>4476</v>
      </c>
      <c r="H85" s="3" t="s">
        <v>4637</v>
      </c>
      <c r="I85" s="3" t="s">
        <v>4637</v>
      </c>
      <c r="J85" s="3" t="s">
        <v>4951</v>
      </c>
      <c r="K85" s="6">
        <v>155245099.37116998</v>
      </c>
      <c r="L85" s="6">
        <v>153051145.8058897</v>
      </c>
      <c r="M85" s="6">
        <v>6335982.0189546831</v>
      </c>
      <c r="N85" s="6">
        <v>5910054.9127312638</v>
      </c>
      <c r="O85" s="6">
        <v>5087672.049236685</v>
      </c>
      <c r="P85" s="6">
        <v>4693783.9464601483</v>
      </c>
      <c r="Q85" s="6">
        <v>4958799.9108566316</v>
      </c>
      <c r="R85" s="6">
        <v>4305901.1072792988</v>
      </c>
      <c r="S85" s="6">
        <v>7334741.091400099</v>
      </c>
      <c r="T85" s="6">
        <v>10253068.694377027</v>
      </c>
      <c r="U85" s="6">
        <v>7676527.1936702551</v>
      </c>
      <c r="V85" s="6">
        <v>7813648.1856087195</v>
      </c>
      <c r="W85" s="6">
        <v>91746952.740751296</v>
      </c>
      <c r="X85" s="6">
        <v>89671799.529372916</v>
      </c>
      <c r="Y85" s="6">
        <v>44351272.364388056</v>
      </c>
      <c r="Z85" s="6">
        <v>44338163.453467093</v>
      </c>
      <c r="AA85" s="6">
        <v>37857723.287475944</v>
      </c>
      <c r="AB85" s="6">
        <v>38562110.390950754</v>
      </c>
      <c r="AC85" s="6">
        <v>1449498551</v>
      </c>
      <c r="AD85" s="6">
        <v>1463998536</v>
      </c>
      <c r="AF85">
        <f>Q85/W85</f>
        <v>5.4048660611853525E-2</v>
      </c>
      <c r="AG85">
        <f>R85/X85</f>
        <v>4.8018453180131142E-2</v>
      </c>
      <c r="AH85">
        <f>U85/W85</f>
        <v>8.367065024341204E-2</v>
      </c>
      <c r="AI85">
        <f>V85/X85</f>
        <v>8.713606983039611E-2</v>
      </c>
      <c r="AJ85">
        <f>Y85/AA85</f>
        <v>1.1715250816221245</v>
      </c>
      <c r="AK85">
        <f>Z85/AB85</f>
        <v>1.1497857094427018</v>
      </c>
      <c r="AL85">
        <f>O85/K85</f>
        <v>3.2771868933992893E-2</v>
      </c>
      <c r="AM85">
        <f>P85/L85</f>
        <v>3.0668074529890402E-2</v>
      </c>
      <c r="AN85">
        <f>K85/W85</f>
        <v>1.6921008789234118</v>
      </c>
      <c r="AO85">
        <f>L85/X85</f>
        <v>1.7067923986041591</v>
      </c>
      <c r="AP85">
        <f>IF(OR(Q85&lt;0, Q85="NA"), 0, 1)</f>
        <v>1</v>
      </c>
      <c r="AQ85">
        <f>IF(OR(S85&lt;0, S85="NA"), 0, 1)</f>
        <v>1</v>
      </c>
      <c r="AR85">
        <f>IFERROR(IF((AF85-AG85)&gt;0,1,0),0)</f>
        <v>1</v>
      </c>
      <c r="AS85">
        <f>IFERROR(IF((S85-Q85)&gt;0,1,0),0)</f>
        <v>1</v>
      </c>
      <c r="AT85">
        <f>IFERROR(IF((AH85-AI85)&lt;0,1,0),0)</f>
        <v>1</v>
      </c>
      <c r="AU85">
        <f>IFERROR(IF((AJ85-AK85)&gt;0,1,0),0)</f>
        <v>1</v>
      </c>
      <c r="AV85">
        <f>IFERROR(IF((AL85-AM85)&gt;0,1,0),0)</f>
        <v>1</v>
      </c>
      <c r="AW85">
        <f>IFERROR(IF((AN85-AO85)&gt;0,1,0),0)</f>
        <v>0</v>
      </c>
      <c r="AX85">
        <f>IFERROR(IF((AC85-AD85)&lt;0,1,0),0)</f>
        <v>1</v>
      </c>
      <c r="AY85">
        <f>SUM(AP85:AX85)</f>
        <v>8</v>
      </c>
    </row>
    <row r="86" spans="1:51" x14ac:dyDescent="0.45">
      <c r="A86" s="1" t="s">
        <v>2352</v>
      </c>
      <c r="B86" s="2">
        <v>28997296</v>
      </c>
      <c r="C86" s="3" t="s">
        <v>5335</v>
      </c>
      <c r="D86" s="5">
        <v>14.61</v>
      </c>
      <c r="E86" s="5">
        <v>6356.2222023900003</v>
      </c>
      <c r="F86" s="3" t="s">
        <v>4665</v>
      </c>
      <c r="G86" s="3" t="s">
        <v>4666</v>
      </c>
      <c r="H86" s="3" t="s">
        <v>4667</v>
      </c>
      <c r="I86" s="3" t="s">
        <v>4667</v>
      </c>
      <c r="J86" s="3" t="s">
        <v>4788</v>
      </c>
      <c r="K86" s="6">
        <v>987691.34433699574</v>
      </c>
      <c r="L86" s="6">
        <v>942684.50116910436</v>
      </c>
      <c r="M86" s="6">
        <v>189196.86695282752</v>
      </c>
      <c r="N86" s="6">
        <v>185268.68611944333</v>
      </c>
      <c r="O86" s="6">
        <v>140903.49123870954</v>
      </c>
      <c r="P86" s="6">
        <v>130924.79091680863</v>
      </c>
      <c r="Q86" s="6">
        <v>201924.03214914861</v>
      </c>
      <c r="R86" s="6">
        <v>196078.44492931731</v>
      </c>
      <c r="S86" s="6">
        <v>487884.36367254902</v>
      </c>
      <c r="T86" s="6">
        <v>486548.26878537756</v>
      </c>
      <c r="U86" s="6" t="s">
        <v>4474</v>
      </c>
      <c r="V86" s="6" t="s">
        <v>4474</v>
      </c>
      <c r="W86" s="6">
        <v>2682075.4152113479</v>
      </c>
      <c r="X86" s="6">
        <v>2637279.8579862118</v>
      </c>
      <c r="Y86" s="6">
        <v>2159400.5274787941</v>
      </c>
      <c r="Z86" s="6">
        <v>2044292.3392368136</v>
      </c>
      <c r="AA86" s="6">
        <v>568782.3793570461</v>
      </c>
      <c r="AB86" s="6">
        <v>570515.07520400721</v>
      </c>
      <c r="AC86" s="6">
        <v>441880619</v>
      </c>
      <c r="AD86" s="6">
        <v>445490917</v>
      </c>
      <c r="AF86">
        <f>Q86/W86</f>
        <v>7.5286485608845932E-2</v>
      </c>
      <c r="AG86">
        <f>R86/X86</f>
        <v>7.4348743966459421E-2</v>
      </c>
      <c r="AH86" t="e">
        <f>U86/W86</f>
        <v>#VALUE!</v>
      </c>
      <c r="AI86" t="e">
        <f>V86/X86</f>
        <v>#VALUE!</v>
      </c>
      <c r="AJ86">
        <f>Y86/AA86</f>
        <v>3.7965320408128487</v>
      </c>
      <c r="AK86">
        <f>Z86/AB86</f>
        <v>3.5832398267579642</v>
      </c>
      <c r="AL86">
        <f>O86/K86</f>
        <v>0.14265943712738857</v>
      </c>
      <c r="AM86">
        <f>P86/L86</f>
        <v>0.13888505725344746</v>
      </c>
      <c r="AN86">
        <f>K86/W86</f>
        <v>0.36825636547552693</v>
      </c>
      <c r="AO86">
        <f>L86/X86</f>
        <v>0.35744575924108579</v>
      </c>
      <c r="AP86">
        <f>IF(OR(Q86&lt;0, Q86="NA"), 0, 1)</f>
        <v>1</v>
      </c>
      <c r="AQ86">
        <f>IF(OR(S86&lt;0, S86="NA"), 0, 1)</f>
        <v>1</v>
      </c>
      <c r="AR86">
        <f>IFERROR(IF((AF86-AG86)&gt;0,1,0),0)</f>
        <v>1</v>
      </c>
      <c r="AS86">
        <f>IFERROR(IF((S86-Q86)&gt;0,1,0),0)</f>
        <v>1</v>
      </c>
      <c r="AT86">
        <f>IFERROR(IF((AH86-AI86)&lt;0,1,0),0)</f>
        <v>0</v>
      </c>
      <c r="AU86">
        <f>IFERROR(IF((AJ86-AK86)&gt;0,1,0),0)</f>
        <v>1</v>
      </c>
      <c r="AV86">
        <f>IFERROR(IF((AL86-AM86)&gt;0,1,0),0)</f>
        <v>1</v>
      </c>
      <c r="AW86">
        <f>IFERROR(IF((AN86-AO86)&gt;0,1,0),0)</f>
        <v>1</v>
      </c>
      <c r="AX86">
        <f>IFERROR(IF((AC86-AD86)&lt;0,1,0),0)</f>
        <v>1</v>
      </c>
      <c r="AY86">
        <f>SUM(AP86:AX86)</f>
        <v>8</v>
      </c>
    </row>
    <row r="87" spans="1:51" x14ac:dyDescent="0.45">
      <c r="A87" s="1" t="s">
        <v>2390</v>
      </c>
      <c r="B87" s="2">
        <v>4158601</v>
      </c>
      <c r="C87" s="3" t="s">
        <v>5337</v>
      </c>
      <c r="D87" s="7">
        <v>110.51</v>
      </c>
      <c r="E87" s="5">
        <v>6343.2740000000003</v>
      </c>
      <c r="F87" s="3" t="s">
        <v>4485</v>
      </c>
      <c r="G87" s="3" t="s">
        <v>4607</v>
      </c>
      <c r="H87" s="3" t="s">
        <v>4891</v>
      </c>
      <c r="I87" s="3" t="s">
        <v>4891</v>
      </c>
      <c r="J87" s="3" t="s">
        <v>5070</v>
      </c>
      <c r="K87" s="6">
        <v>3262737</v>
      </c>
      <c r="L87" s="6">
        <v>3196360</v>
      </c>
      <c r="M87" s="6">
        <v>680367</v>
      </c>
      <c r="N87" s="6">
        <v>638441</v>
      </c>
      <c r="O87" s="6">
        <v>447685</v>
      </c>
      <c r="P87" s="6">
        <v>412967</v>
      </c>
      <c r="Q87" s="6">
        <v>305890</v>
      </c>
      <c r="R87" s="6">
        <v>278863</v>
      </c>
      <c r="S87" s="6">
        <v>725111</v>
      </c>
      <c r="T87" s="6">
        <v>614886</v>
      </c>
      <c r="U87" s="6">
        <v>970419</v>
      </c>
      <c r="V87" s="6">
        <v>1039120</v>
      </c>
      <c r="W87" s="6">
        <v>5870723</v>
      </c>
      <c r="X87" s="6">
        <v>5865898</v>
      </c>
      <c r="Y87" s="6">
        <v>1164333</v>
      </c>
      <c r="Z87" s="6">
        <v>1166615</v>
      </c>
      <c r="AA87" s="6">
        <v>697978</v>
      </c>
      <c r="AB87" s="6">
        <v>684623</v>
      </c>
      <c r="AC87" s="6">
        <v>57528000</v>
      </c>
      <c r="AD87" s="6">
        <v>57952000</v>
      </c>
      <c r="AF87">
        <f>Q87/W87</f>
        <v>5.2104314919985156E-2</v>
      </c>
      <c r="AG87">
        <f>R87/X87</f>
        <v>4.7539694689542847E-2</v>
      </c>
      <c r="AH87">
        <f>U87/W87</f>
        <v>0.16529803910012447</v>
      </c>
      <c r="AI87">
        <f>V87/X87</f>
        <v>0.17714593741657286</v>
      </c>
      <c r="AJ87">
        <f>Y87/AA87</f>
        <v>1.6681514317070165</v>
      </c>
      <c r="AK87">
        <f>Z87/AB87</f>
        <v>1.7040254271328892</v>
      </c>
      <c r="AL87">
        <f>O87/K87</f>
        <v>0.13721148839149463</v>
      </c>
      <c r="AM87">
        <f>P87/L87</f>
        <v>0.12919915153487091</v>
      </c>
      <c r="AN87">
        <f>K87/W87</f>
        <v>0.55576408561603063</v>
      </c>
      <c r="AO87">
        <f>L87/X87</f>
        <v>0.54490548591196097</v>
      </c>
      <c r="AP87">
        <f>IF(OR(Q87&lt;0, Q87="NA"), 0, 1)</f>
        <v>1</v>
      </c>
      <c r="AQ87">
        <f>IF(OR(S87&lt;0, S87="NA"), 0, 1)</f>
        <v>1</v>
      </c>
      <c r="AR87">
        <f>IFERROR(IF((AF87-AG87)&gt;0,1,0),0)</f>
        <v>1</v>
      </c>
      <c r="AS87">
        <f>IFERROR(IF((S87-Q87)&gt;0,1,0),0)</f>
        <v>1</v>
      </c>
      <c r="AT87">
        <f>IFERROR(IF((AH87-AI87)&lt;0,1,0),0)</f>
        <v>1</v>
      </c>
      <c r="AU87">
        <f>IFERROR(IF((AJ87-AK87)&gt;0,1,0),0)</f>
        <v>0</v>
      </c>
      <c r="AV87">
        <f>IFERROR(IF((AL87-AM87)&gt;0,1,0),0)</f>
        <v>1</v>
      </c>
      <c r="AW87">
        <f>IFERROR(IF((AN87-AO87)&gt;0,1,0),0)</f>
        <v>1</v>
      </c>
      <c r="AX87">
        <f>IFERROR(IF((AC87-AD87)&lt;0,1,0),0)</f>
        <v>1</v>
      </c>
      <c r="AY87">
        <f>SUM(AP87:AX87)</f>
        <v>8</v>
      </c>
    </row>
    <row r="88" spans="1:51" x14ac:dyDescent="0.45">
      <c r="A88" s="1" t="s">
        <v>2395</v>
      </c>
      <c r="B88" s="2">
        <v>4069171</v>
      </c>
      <c r="C88" s="3" t="s">
        <v>5335</v>
      </c>
      <c r="D88" s="5">
        <v>771.91</v>
      </c>
      <c r="E88" s="5">
        <v>103250.51023597999</v>
      </c>
      <c r="F88" s="3" t="s">
        <v>4500</v>
      </c>
      <c r="G88" s="3" t="s">
        <v>4539</v>
      </c>
      <c r="H88" s="3" t="s">
        <v>4539</v>
      </c>
      <c r="I88" s="3" t="s">
        <v>4540</v>
      </c>
      <c r="J88" s="3" t="s">
        <v>4541</v>
      </c>
      <c r="K88" s="6">
        <v>10256832</v>
      </c>
      <c r="L88" s="6">
        <v>9812247</v>
      </c>
      <c r="M88" s="6">
        <v>4249193</v>
      </c>
      <c r="N88" s="6">
        <v>4035056</v>
      </c>
      <c r="O88" s="6">
        <v>3854043</v>
      </c>
      <c r="P88" s="6">
        <v>3633326</v>
      </c>
      <c r="Q88" s="6">
        <v>2966372</v>
      </c>
      <c r="R88" s="6">
        <v>2761896</v>
      </c>
      <c r="S88" s="6">
        <v>3420073</v>
      </c>
      <c r="T88" s="6">
        <v>3308575</v>
      </c>
      <c r="U88" s="6">
        <v>5881372</v>
      </c>
      <c r="V88" s="6">
        <v>5880199</v>
      </c>
      <c r="W88" s="6">
        <v>15681737</v>
      </c>
      <c r="X88" s="6">
        <v>15433566</v>
      </c>
      <c r="Y88" s="6">
        <v>10228439</v>
      </c>
      <c r="Z88" s="6">
        <v>10031144</v>
      </c>
      <c r="AA88" s="6">
        <v>4798214</v>
      </c>
      <c r="AB88" s="6">
        <v>4660774</v>
      </c>
      <c r="AC88" s="6">
        <v>133819000</v>
      </c>
      <c r="AD88" s="6">
        <v>134425000</v>
      </c>
      <c r="AF88">
        <f>Q88/W88</f>
        <v>0.18916093287369887</v>
      </c>
      <c r="AG88">
        <f>R88/X88</f>
        <v>0.17895384644093271</v>
      </c>
      <c r="AH88">
        <f>U88/W88</f>
        <v>0.37504595313644146</v>
      </c>
      <c r="AI88">
        <f>V88/X88</f>
        <v>0.38100067087541534</v>
      </c>
      <c r="AJ88">
        <f>Y88/AA88</f>
        <v>2.1317179683940735</v>
      </c>
      <c r="AK88">
        <f>Z88/AB88</f>
        <v>2.1522485321107609</v>
      </c>
      <c r="AL88">
        <f>O88/K88</f>
        <v>0.37575374150614926</v>
      </c>
      <c r="AM88">
        <f>P88/L88</f>
        <v>0.37028480836244748</v>
      </c>
      <c r="AN88">
        <f>K88/W88</f>
        <v>0.65406223813089071</v>
      </c>
      <c r="AO88">
        <f>L88/X88</f>
        <v>0.63577315832258074</v>
      </c>
      <c r="AP88">
        <f>IF(OR(Q88&lt;0, Q88="NA"), 0, 1)</f>
        <v>1</v>
      </c>
      <c r="AQ88">
        <f>IF(OR(S88&lt;0, S88="NA"), 0, 1)</f>
        <v>1</v>
      </c>
      <c r="AR88">
        <f>IFERROR(IF((AF88-AG88)&gt;0,1,0),0)</f>
        <v>1</v>
      </c>
      <c r="AS88">
        <f>IFERROR(IF((S88-Q88)&gt;0,1,0),0)</f>
        <v>1</v>
      </c>
      <c r="AT88">
        <f>IFERROR(IF((AH88-AI88)&lt;0,1,0),0)</f>
        <v>1</v>
      </c>
      <c r="AU88">
        <f>IFERROR(IF((AJ88-AK88)&gt;0,1,0),0)</f>
        <v>0</v>
      </c>
      <c r="AV88">
        <f>IFERROR(IF((AL88-AM88)&gt;0,1,0),0)</f>
        <v>1</v>
      </c>
      <c r="AW88">
        <f>IFERROR(IF((AN88-AO88)&gt;0,1,0),0)</f>
        <v>1</v>
      </c>
      <c r="AX88">
        <f>IFERROR(IF((AC88-AD88)&lt;0,1,0),0)</f>
        <v>1</v>
      </c>
      <c r="AY88">
        <f>SUM(AP88:AX88)</f>
        <v>8</v>
      </c>
    </row>
    <row r="89" spans="1:51" x14ac:dyDescent="0.45">
      <c r="A89" s="1" t="s">
        <v>2431</v>
      </c>
      <c r="B89" s="2">
        <v>4069378</v>
      </c>
      <c r="C89" s="3" t="s">
        <v>5335</v>
      </c>
      <c r="D89" s="5">
        <v>83.25</v>
      </c>
      <c r="E89" s="5">
        <v>107116.52625</v>
      </c>
      <c r="F89" s="3" t="s">
        <v>4500</v>
      </c>
      <c r="G89" s="3" t="s">
        <v>4539</v>
      </c>
      <c r="H89" s="3" t="s">
        <v>4539</v>
      </c>
      <c r="I89" s="3" t="s">
        <v>4540</v>
      </c>
      <c r="J89" s="3" t="s">
        <v>4541</v>
      </c>
      <c r="K89" s="6">
        <v>15591300</v>
      </c>
      <c r="L89" s="6">
        <v>14905386</v>
      </c>
      <c r="M89" s="6">
        <v>4920197</v>
      </c>
      <c r="N89" s="6">
        <v>4685174</v>
      </c>
      <c r="O89" s="6">
        <v>4556682</v>
      </c>
      <c r="P89" s="6">
        <v>4325475</v>
      </c>
      <c r="Q89" s="6">
        <v>4056818</v>
      </c>
      <c r="R89" s="6">
        <v>3827772</v>
      </c>
      <c r="S89" s="6">
        <v>5269577</v>
      </c>
      <c r="T89" s="6">
        <v>4652269</v>
      </c>
      <c r="U89" s="6">
        <v>4479087</v>
      </c>
      <c r="V89" s="6">
        <v>4466045</v>
      </c>
      <c r="W89" s="6">
        <v>19532489</v>
      </c>
      <c r="X89" s="6">
        <v>18744728</v>
      </c>
      <c r="Y89" s="6">
        <v>13492368</v>
      </c>
      <c r="Z89" s="6">
        <v>12883220</v>
      </c>
      <c r="AA89" s="6">
        <v>5342668</v>
      </c>
      <c r="AB89" s="6">
        <v>4338438</v>
      </c>
      <c r="AC89" s="6">
        <v>1291958000</v>
      </c>
      <c r="AD89" s="6">
        <v>1303770000</v>
      </c>
      <c r="AF89">
        <f>Q89/W89</f>
        <v>0.20769590603634797</v>
      </c>
      <c r="AG89">
        <f>R89/X89</f>
        <v>0.20420525707281537</v>
      </c>
      <c r="AH89">
        <f>U89/W89</f>
        <v>0.22931470740876905</v>
      </c>
      <c r="AI89">
        <f>V89/X89</f>
        <v>0.23825605791665797</v>
      </c>
      <c r="AJ89">
        <f>Y89/AA89</f>
        <v>2.5253989205393261</v>
      </c>
      <c r="AK89">
        <f>Z89/AB89</f>
        <v>2.9695526362252957</v>
      </c>
      <c r="AL89">
        <f>O89/K89</f>
        <v>0.29225799003290298</v>
      </c>
      <c r="AM89">
        <f>P89/L89</f>
        <v>0.29019543673676079</v>
      </c>
      <c r="AN89">
        <f>K89/W89</f>
        <v>0.7982239232286269</v>
      </c>
      <c r="AO89">
        <f>L89/X89</f>
        <v>0.79517750270902843</v>
      </c>
      <c r="AP89">
        <f>IF(OR(Q89&lt;0, Q89="NA"), 0, 1)</f>
        <v>1</v>
      </c>
      <c r="AQ89">
        <f>IF(OR(S89&lt;0, S89="NA"), 0, 1)</f>
        <v>1</v>
      </c>
      <c r="AR89">
        <f>IFERROR(IF((AF89-AG89)&gt;0,1,0),0)</f>
        <v>1</v>
      </c>
      <c r="AS89">
        <f>IFERROR(IF((S89-Q89)&gt;0,1,0),0)</f>
        <v>1</v>
      </c>
      <c r="AT89">
        <f>IFERROR(IF((AH89-AI89)&lt;0,1,0),0)</f>
        <v>1</v>
      </c>
      <c r="AU89">
        <f>IFERROR(IF((AJ89-AK89)&gt;0,1,0),0)</f>
        <v>0</v>
      </c>
      <c r="AV89">
        <f>IFERROR(IF((AL89-AM89)&gt;0,1,0),0)</f>
        <v>1</v>
      </c>
      <c r="AW89">
        <f>IFERROR(IF((AN89-AO89)&gt;0,1,0),0)</f>
        <v>1</v>
      </c>
      <c r="AX89">
        <f>IFERROR(IF((AC89-AD89)&lt;0,1,0),0)</f>
        <v>1</v>
      </c>
      <c r="AY89">
        <f>SUM(AP89:AX89)</f>
        <v>8</v>
      </c>
    </row>
    <row r="90" spans="1:51" x14ac:dyDescent="0.45">
      <c r="A90" s="1" t="s">
        <v>2449</v>
      </c>
      <c r="B90" s="2">
        <v>4243255</v>
      </c>
      <c r="C90" s="3" t="s">
        <v>5335</v>
      </c>
      <c r="D90" s="5">
        <v>18.75</v>
      </c>
      <c r="E90" s="5">
        <v>2825.3424562499999</v>
      </c>
      <c r="F90" s="3" t="s">
        <v>4475</v>
      </c>
      <c r="G90" s="3" t="s">
        <v>4529</v>
      </c>
      <c r="H90" s="3" t="s">
        <v>4569</v>
      </c>
      <c r="I90" s="3" t="s">
        <v>4572</v>
      </c>
      <c r="J90" s="3" t="s">
        <v>4573</v>
      </c>
      <c r="K90" s="6">
        <v>1552681</v>
      </c>
      <c r="L90" s="6">
        <v>1545583</v>
      </c>
      <c r="M90" s="6">
        <v>430973</v>
      </c>
      <c r="N90" s="6">
        <v>418951</v>
      </c>
      <c r="O90" s="6">
        <v>361212</v>
      </c>
      <c r="P90" s="6">
        <v>347881</v>
      </c>
      <c r="Q90" s="6">
        <v>244565</v>
      </c>
      <c r="R90" s="6">
        <v>195219</v>
      </c>
      <c r="S90" s="6">
        <v>255403</v>
      </c>
      <c r="T90" s="6">
        <v>245374</v>
      </c>
      <c r="U90" s="6">
        <v>78984</v>
      </c>
      <c r="V90" s="6">
        <v>148666</v>
      </c>
      <c r="W90" s="6">
        <v>1927159</v>
      </c>
      <c r="X90" s="6">
        <v>2061814</v>
      </c>
      <c r="Y90" s="6">
        <v>261035</v>
      </c>
      <c r="Z90" s="6">
        <v>289060</v>
      </c>
      <c r="AA90" s="6">
        <v>411943</v>
      </c>
      <c r="AB90" s="6">
        <v>381735</v>
      </c>
      <c r="AC90" s="6">
        <v>150684931</v>
      </c>
      <c r="AD90" s="6">
        <v>152546000</v>
      </c>
      <c r="AF90">
        <f>Q90/W90</f>
        <v>0.12690442252040438</v>
      </c>
      <c r="AG90">
        <f>R90/X90</f>
        <v>9.4683128546027909E-2</v>
      </c>
      <c r="AH90">
        <f>U90/W90</f>
        <v>4.0984682633866745E-2</v>
      </c>
      <c r="AI90">
        <f>V90/X90</f>
        <v>7.2104467231282748E-2</v>
      </c>
      <c r="AJ90">
        <f>Y90/AA90</f>
        <v>0.63366776471502129</v>
      </c>
      <c r="AK90">
        <f>Z90/AB90</f>
        <v>0.75722687204474304</v>
      </c>
      <c r="AL90">
        <f>O90/K90</f>
        <v>0.23263761197567304</v>
      </c>
      <c r="AM90">
        <f>P90/L90</f>
        <v>0.22508076240486599</v>
      </c>
      <c r="AN90">
        <f>K90/W90</f>
        <v>0.80568391087606162</v>
      </c>
      <c r="AO90">
        <f>L90/X90</f>
        <v>0.74962290487890759</v>
      </c>
      <c r="AP90">
        <f>IF(OR(Q90&lt;0, Q90="NA"), 0, 1)</f>
        <v>1</v>
      </c>
      <c r="AQ90">
        <f>IF(OR(S90&lt;0, S90="NA"), 0, 1)</f>
        <v>1</v>
      </c>
      <c r="AR90">
        <f>IFERROR(IF((AF90-AG90)&gt;0,1,0),0)</f>
        <v>1</v>
      </c>
      <c r="AS90">
        <f>IFERROR(IF((S90-Q90)&gt;0,1,0),0)</f>
        <v>1</v>
      </c>
      <c r="AT90">
        <f>IFERROR(IF((AH90-AI90)&lt;0,1,0),0)</f>
        <v>1</v>
      </c>
      <c r="AU90">
        <f>IFERROR(IF((AJ90-AK90)&gt;0,1,0),0)</f>
        <v>0</v>
      </c>
      <c r="AV90">
        <f>IFERROR(IF((AL90-AM90)&gt;0,1,0),0)</f>
        <v>1</v>
      </c>
      <c r="AW90">
        <f>IFERROR(IF((AN90-AO90)&gt;0,1,0),0)</f>
        <v>1</v>
      </c>
      <c r="AX90">
        <f>IFERROR(IF((AC90-AD90)&lt;0,1,0),0)</f>
        <v>1</v>
      </c>
      <c r="AY90">
        <f>SUM(AP90:AX90)</f>
        <v>8</v>
      </c>
    </row>
    <row r="91" spans="1:51" x14ac:dyDescent="0.45">
      <c r="A91" s="1" t="s">
        <v>2454</v>
      </c>
      <c r="B91" s="2">
        <v>4047115</v>
      </c>
      <c r="C91" s="3" t="s">
        <v>5336</v>
      </c>
      <c r="D91" s="5">
        <v>15.04</v>
      </c>
      <c r="E91" s="5">
        <v>212.21946847999999</v>
      </c>
      <c r="F91" s="3" t="s">
        <v>4480</v>
      </c>
      <c r="G91" s="3" t="s">
        <v>4481</v>
      </c>
      <c r="H91" s="3" t="s">
        <v>4481</v>
      </c>
      <c r="I91" s="3" t="s">
        <v>4482</v>
      </c>
      <c r="J91" s="3" t="s">
        <v>4484</v>
      </c>
      <c r="K91" s="6">
        <v>77457</v>
      </c>
      <c r="L91" s="6">
        <v>73535</v>
      </c>
      <c r="M91" s="6" t="s">
        <v>4474</v>
      </c>
      <c r="N91" s="6" t="s">
        <v>4474</v>
      </c>
      <c r="O91" s="6">
        <v>50662</v>
      </c>
      <c r="P91" s="6">
        <v>45020</v>
      </c>
      <c r="Q91" s="6">
        <v>7079</v>
      </c>
      <c r="R91" s="6">
        <v>6617</v>
      </c>
      <c r="S91" s="6">
        <v>61566</v>
      </c>
      <c r="T91" s="6">
        <v>55591</v>
      </c>
      <c r="U91" s="6">
        <v>10662</v>
      </c>
      <c r="V91" s="6">
        <v>11164</v>
      </c>
      <c r="W91" s="6">
        <v>2346908</v>
      </c>
      <c r="X91" s="6">
        <v>2371313</v>
      </c>
      <c r="Y91" s="6" t="s">
        <v>4474</v>
      </c>
      <c r="Z91" s="6" t="s">
        <v>4474</v>
      </c>
      <c r="AA91" s="6" t="s">
        <v>4474</v>
      </c>
      <c r="AB91" s="6" t="s">
        <v>4474</v>
      </c>
      <c r="AC91" s="6">
        <v>14110210</v>
      </c>
      <c r="AD91" s="6">
        <v>14151755</v>
      </c>
      <c r="AF91">
        <f>Q91/W91</f>
        <v>3.0163091182100021E-3</v>
      </c>
      <c r="AG91">
        <f>R91/X91</f>
        <v>2.790437196607955E-3</v>
      </c>
      <c r="AH91">
        <f>U91/W91</f>
        <v>4.5429987029742963E-3</v>
      </c>
      <c r="AI91">
        <f>V91/X91</f>
        <v>4.7079402845596509E-3</v>
      </c>
      <c r="AJ91" t="e">
        <f>Y91/AA91</f>
        <v>#VALUE!</v>
      </c>
      <c r="AK91" t="e">
        <f>Z91/AB91</f>
        <v>#VALUE!</v>
      </c>
      <c r="AL91">
        <f>O91/K91</f>
        <v>0.65406612701240685</v>
      </c>
      <c r="AM91">
        <f>P91/L91</f>
        <v>0.61222547086421431</v>
      </c>
      <c r="AN91">
        <f>K91/W91</f>
        <v>3.3003850172226609E-2</v>
      </c>
      <c r="AO91">
        <f>L91/X91</f>
        <v>3.1010246222240589E-2</v>
      </c>
      <c r="AP91">
        <f>IF(OR(Q91&lt;0, Q91="NA"), 0, 1)</f>
        <v>1</v>
      </c>
      <c r="AQ91">
        <f>IF(OR(S91&lt;0, S91="NA"), 0, 1)</f>
        <v>1</v>
      </c>
      <c r="AR91">
        <f>IFERROR(IF((AF91-AG91)&gt;0,1,0),0)</f>
        <v>1</v>
      </c>
      <c r="AS91">
        <f>IFERROR(IF((S91-Q91)&gt;0,1,0),0)</f>
        <v>1</v>
      </c>
      <c r="AT91">
        <f>IFERROR(IF((AH91-AI91)&lt;0,1,0),0)</f>
        <v>1</v>
      </c>
      <c r="AU91">
        <f>IFERROR(IF((AJ91-AK91)&gt;0,1,0),0)</f>
        <v>0</v>
      </c>
      <c r="AV91">
        <f>IFERROR(IF((AL91-AM91)&gt;0,1,0),0)</f>
        <v>1</v>
      </c>
      <c r="AW91">
        <f>IFERROR(IF((AN91-AO91)&gt;0,1,0),0)</f>
        <v>1</v>
      </c>
      <c r="AX91">
        <f>IFERROR(IF((AC91-AD91)&lt;0,1,0),0)</f>
        <v>1</v>
      </c>
      <c r="AY91">
        <f>SUM(AP91:AX91)</f>
        <v>8</v>
      </c>
    </row>
    <row r="92" spans="1:51" x14ac:dyDescent="0.45">
      <c r="A92" s="1" t="s">
        <v>2468</v>
      </c>
      <c r="B92" s="2">
        <v>4276840</v>
      </c>
      <c r="C92" s="3" t="s">
        <v>5337</v>
      </c>
      <c r="D92" s="5">
        <v>161.11000000000001</v>
      </c>
      <c r="E92" s="5">
        <v>21497.408190990001</v>
      </c>
      <c r="F92" s="3" t="s">
        <v>4485</v>
      </c>
      <c r="G92" s="3" t="s">
        <v>4517</v>
      </c>
      <c r="H92" s="3" t="s">
        <v>4640</v>
      </c>
      <c r="I92" s="3" t="s">
        <v>4685</v>
      </c>
      <c r="J92" s="3" t="s">
        <v>4850</v>
      </c>
      <c r="K92" s="6">
        <v>16277000</v>
      </c>
      <c r="L92" s="6">
        <v>16008000</v>
      </c>
      <c r="M92" s="6">
        <v>2057000</v>
      </c>
      <c r="N92" s="6">
        <v>1901000</v>
      </c>
      <c r="O92" s="6">
        <v>1763000</v>
      </c>
      <c r="P92" s="6">
        <v>1596000</v>
      </c>
      <c r="Q92" s="6">
        <v>1199000</v>
      </c>
      <c r="R92" s="6">
        <v>441000</v>
      </c>
      <c r="S92" s="6">
        <v>1397000</v>
      </c>
      <c r="T92" s="6">
        <v>1536000</v>
      </c>
      <c r="U92" s="6">
        <v>4003000</v>
      </c>
      <c r="V92" s="6">
        <v>4027000</v>
      </c>
      <c r="W92" s="6">
        <v>13338000</v>
      </c>
      <c r="X92" s="6">
        <v>12909000</v>
      </c>
      <c r="Y92" s="6">
        <v>4665000</v>
      </c>
      <c r="Z92" s="6">
        <v>4229000</v>
      </c>
      <c r="AA92" s="6">
        <v>3782000</v>
      </c>
      <c r="AB92" s="6">
        <v>3505000</v>
      </c>
      <c r="AC92" s="6">
        <v>133337275</v>
      </c>
      <c r="AD92" s="6">
        <v>134709785</v>
      </c>
      <c r="AF92">
        <f>Q92/W92</f>
        <v>8.9893537261958312E-2</v>
      </c>
      <c r="AG92">
        <f>R92/X92</f>
        <v>3.4162212409946546E-2</v>
      </c>
      <c r="AH92">
        <f>U92/W92</f>
        <v>0.30011995801469488</v>
      </c>
      <c r="AI92">
        <f>V92/X92</f>
        <v>0.31195290107676815</v>
      </c>
      <c r="AJ92">
        <f>Y92/AA92</f>
        <v>1.2334743521946061</v>
      </c>
      <c r="AK92">
        <f>Z92/AB92</f>
        <v>1.206562054208274</v>
      </c>
      <c r="AL92">
        <f>O92/K92</f>
        <v>0.10831234256926953</v>
      </c>
      <c r="AM92">
        <f>P92/L92</f>
        <v>9.9700149925037479E-2</v>
      </c>
      <c r="AN92">
        <f>K92/W92</f>
        <v>1.2203478782426151</v>
      </c>
      <c r="AO92">
        <f>L92/X92</f>
        <v>1.2400650708807808</v>
      </c>
      <c r="AP92">
        <f>IF(OR(Q92&lt;0, Q92="NA"), 0, 1)</f>
        <v>1</v>
      </c>
      <c r="AQ92">
        <f>IF(OR(S92&lt;0, S92="NA"), 0, 1)</f>
        <v>1</v>
      </c>
      <c r="AR92">
        <f>IFERROR(IF((AF92-AG92)&gt;0,1,0),0)</f>
        <v>1</v>
      </c>
      <c r="AS92">
        <f>IFERROR(IF((S92-Q92)&gt;0,1,0),0)</f>
        <v>1</v>
      </c>
      <c r="AT92">
        <f>IFERROR(IF((AH92-AI92)&lt;0,1,0),0)</f>
        <v>1</v>
      </c>
      <c r="AU92">
        <f>IFERROR(IF((AJ92-AK92)&gt;0,1,0),0)</f>
        <v>1</v>
      </c>
      <c r="AV92">
        <f>IFERROR(IF((AL92-AM92)&gt;0,1,0),0)</f>
        <v>1</v>
      </c>
      <c r="AW92">
        <f>IFERROR(IF((AN92-AO92)&gt;0,1,0),0)</f>
        <v>0</v>
      </c>
      <c r="AX92">
        <f>IFERROR(IF((AC92-AD92)&lt;0,1,0),0)</f>
        <v>1</v>
      </c>
      <c r="AY92">
        <f>SUM(AP92:AX92)</f>
        <v>8</v>
      </c>
    </row>
    <row r="93" spans="1:51" x14ac:dyDescent="0.45">
      <c r="A93" s="1" t="s">
        <v>2477</v>
      </c>
      <c r="B93" s="2">
        <v>6617441</v>
      </c>
      <c r="C93" s="3" t="s">
        <v>5335</v>
      </c>
      <c r="D93" s="5">
        <v>37.03</v>
      </c>
      <c r="E93" s="5">
        <v>9790.6230947700005</v>
      </c>
      <c r="F93" s="3" t="s">
        <v>4485</v>
      </c>
      <c r="G93" s="3" t="s">
        <v>4486</v>
      </c>
      <c r="H93" s="3" t="s">
        <v>4505</v>
      </c>
      <c r="I93" s="3" t="s">
        <v>4505</v>
      </c>
      <c r="J93" s="3" t="s">
        <v>4879</v>
      </c>
      <c r="K93" s="6">
        <v>3179000</v>
      </c>
      <c r="L93" s="6">
        <v>3070000</v>
      </c>
      <c r="M93" s="6">
        <v>379000</v>
      </c>
      <c r="N93" s="6">
        <v>358000</v>
      </c>
      <c r="O93" s="6">
        <v>289000</v>
      </c>
      <c r="P93" s="6">
        <v>270000</v>
      </c>
      <c r="Q93" s="6">
        <v>198000</v>
      </c>
      <c r="R93" s="6">
        <v>188000</v>
      </c>
      <c r="S93" s="6">
        <v>343000</v>
      </c>
      <c r="T93" s="6">
        <v>320000</v>
      </c>
      <c r="U93" s="6">
        <v>183000</v>
      </c>
      <c r="V93" s="6">
        <v>186000</v>
      </c>
      <c r="W93" s="6">
        <v>3861000</v>
      </c>
      <c r="X93" s="6">
        <v>3819000</v>
      </c>
      <c r="Y93" s="6">
        <v>1860000</v>
      </c>
      <c r="Z93" s="6">
        <v>1805000</v>
      </c>
      <c r="AA93" s="6">
        <v>880000</v>
      </c>
      <c r="AB93" s="6">
        <v>896000</v>
      </c>
      <c r="AC93" s="6">
        <v>264308455</v>
      </c>
      <c r="AD93" s="6">
        <v>263660716</v>
      </c>
      <c r="AF93">
        <f>Q93/W93</f>
        <v>5.128205128205128E-2</v>
      </c>
      <c r="AG93">
        <f>R93/X93</f>
        <v>4.9227546478135639E-2</v>
      </c>
      <c r="AH93">
        <f>U93/W93</f>
        <v>4.73970473970474E-2</v>
      </c>
      <c r="AI93">
        <f>V93/X93</f>
        <v>4.8703849175176749E-2</v>
      </c>
      <c r="AJ93">
        <f>Y93/AA93</f>
        <v>2.1136363636363638</v>
      </c>
      <c r="AK93">
        <f>Z93/AB93</f>
        <v>2.0145089285714284</v>
      </c>
      <c r="AL93">
        <f>O93/K93</f>
        <v>9.0909090909090912E-2</v>
      </c>
      <c r="AM93">
        <f>P93/L93</f>
        <v>8.7947882736156349E-2</v>
      </c>
      <c r="AN93">
        <f>K93/W93</f>
        <v>0.8233618233618234</v>
      </c>
      <c r="AO93">
        <f>L93/X93</f>
        <v>0.80387536004189575</v>
      </c>
      <c r="AP93">
        <f>IF(OR(Q93&lt;0, Q93="NA"), 0, 1)</f>
        <v>1</v>
      </c>
      <c r="AQ93">
        <f>IF(OR(S93&lt;0, S93="NA"), 0, 1)</f>
        <v>1</v>
      </c>
      <c r="AR93">
        <f>IFERROR(IF((AF93-AG93)&gt;0,1,0),0)</f>
        <v>1</v>
      </c>
      <c r="AS93">
        <f>IFERROR(IF((S93-Q93)&gt;0,1,0),0)</f>
        <v>1</v>
      </c>
      <c r="AT93">
        <f>IFERROR(IF((AH93-AI93)&lt;0,1,0),0)</f>
        <v>1</v>
      </c>
      <c r="AU93">
        <f>IFERROR(IF((AJ93-AK93)&gt;0,1,0),0)</f>
        <v>1</v>
      </c>
      <c r="AV93">
        <f>IFERROR(IF((AL93-AM93)&gt;0,1,0),0)</f>
        <v>1</v>
      </c>
      <c r="AW93">
        <f>IFERROR(IF((AN93-AO93)&gt;0,1,0),0)</f>
        <v>1</v>
      </c>
      <c r="AX93">
        <f>IFERROR(IF((AC93-AD93)&lt;0,1,0),0)</f>
        <v>0</v>
      </c>
      <c r="AY93">
        <f>SUM(AP93:AX93)</f>
        <v>8</v>
      </c>
    </row>
    <row r="94" spans="1:51" x14ac:dyDescent="0.45">
      <c r="A94" s="1" t="s">
        <v>2490</v>
      </c>
      <c r="B94" s="2">
        <v>6669298</v>
      </c>
      <c r="C94" s="3" t="s">
        <v>5337</v>
      </c>
      <c r="D94" s="5">
        <v>28.45</v>
      </c>
      <c r="E94" s="5">
        <v>5888.3712950500003</v>
      </c>
      <c r="F94" s="3" t="s">
        <v>4475</v>
      </c>
      <c r="G94" s="3" t="s">
        <v>4529</v>
      </c>
      <c r="H94" s="3" t="s">
        <v>4530</v>
      </c>
      <c r="I94" s="3" t="s">
        <v>4854</v>
      </c>
      <c r="J94" s="3" t="s">
        <v>5147</v>
      </c>
      <c r="K94" s="6">
        <v>2516546</v>
      </c>
      <c r="L94" s="6">
        <v>2408489</v>
      </c>
      <c r="M94" s="6">
        <v>600014</v>
      </c>
      <c r="N94" s="6">
        <v>565605</v>
      </c>
      <c r="O94" s="6">
        <v>330616</v>
      </c>
      <c r="P94" s="6">
        <v>302040</v>
      </c>
      <c r="Q94" s="6">
        <v>142761</v>
      </c>
      <c r="R94" s="6">
        <v>109321</v>
      </c>
      <c r="S94" s="6">
        <v>544034</v>
      </c>
      <c r="T94" s="6">
        <v>507543</v>
      </c>
      <c r="U94" s="6">
        <v>1639752</v>
      </c>
      <c r="V94" s="6">
        <v>1830241</v>
      </c>
      <c r="W94" s="6">
        <v>7179659</v>
      </c>
      <c r="X94" s="6">
        <v>7124253</v>
      </c>
      <c r="Y94" s="6">
        <v>269192</v>
      </c>
      <c r="Z94" s="6">
        <v>196079</v>
      </c>
      <c r="AA94" s="6">
        <v>456735</v>
      </c>
      <c r="AB94" s="6">
        <v>441576</v>
      </c>
      <c r="AC94" s="6">
        <v>206613000</v>
      </c>
      <c r="AD94" s="6">
        <v>199052000</v>
      </c>
      <c r="AF94">
        <f>Q94/W94</f>
        <v>1.988409198821281E-2</v>
      </c>
      <c r="AG94">
        <f>R94/X94</f>
        <v>1.5344907037972963E-2</v>
      </c>
      <c r="AH94">
        <f>U94/W94</f>
        <v>0.22838856274371805</v>
      </c>
      <c r="AI94">
        <f>V94/X94</f>
        <v>0.25690286406167778</v>
      </c>
      <c r="AJ94">
        <f>Y94/AA94</f>
        <v>0.58938334044905694</v>
      </c>
      <c r="AK94">
        <f>Z94/AB94</f>
        <v>0.44404360744243349</v>
      </c>
      <c r="AL94">
        <f>O94/K94</f>
        <v>0.1313768951570923</v>
      </c>
      <c r="AM94">
        <f>P94/L94</f>
        <v>0.12540642701710492</v>
      </c>
      <c r="AN94">
        <f>K94/W94</f>
        <v>0.35051051867505129</v>
      </c>
      <c r="AO94">
        <f>L94/X94</f>
        <v>0.33806898772404631</v>
      </c>
      <c r="AP94">
        <f>IF(OR(Q94&lt;0, Q94="NA"), 0, 1)</f>
        <v>1</v>
      </c>
      <c r="AQ94">
        <f>IF(OR(S94&lt;0, S94="NA"), 0, 1)</f>
        <v>1</v>
      </c>
      <c r="AR94">
        <f>IFERROR(IF((AF94-AG94)&gt;0,1,0),0)</f>
        <v>1</v>
      </c>
      <c r="AS94">
        <f>IFERROR(IF((S94-Q94)&gt;0,1,0),0)</f>
        <v>1</v>
      </c>
      <c r="AT94">
        <f>IFERROR(IF((AH94-AI94)&lt;0,1,0),0)</f>
        <v>1</v>
      </c>
      <c r="AU94">
        <f>IFERROR(IF((AJ94-AK94)&gt;0,1,0),0)</f>
        <v>1</v>
      </c>
      <c r="AV94">
        <f>IFERROR(IF((AL94-AM94)&gt;0,1,0),0)</f>
        <v>1</v>
      </c>
      <c r="AW94">
        <f>IFERROR(IF((AN94-AO94)&gt;0,1,0),0)</f>
        <v>1</v>
      </c>
      <c r="AX94">
        <f>IFERROR(IF((AC94-AD94)&lt;0,1,0),0)</f>
        <v>0</v>
      </c>
      <c r="AY94">
        <f>SUM(AP94:AX94)</f>
        <v>8</v>
      </c>
    </row>
    <row r="95" spans="1:51" x14ac:dyDescent="0.45">
      <c r="A95" s="1" t="s">
        <v>2538</v>
      </c>
      <c r="B95" s="2">
        <v>103455</v>
      </c>
      <c r="C95" s="3" t="s">
        <v>5337</v>
      </c>
      <c r="D95" s="5">
        <v>84.48</v>
      </c>
      <c r="E95" s="5">
        <v>18397.778826239999</v>
      </c>
      <c r="F95" s="3" t="s">
        <v>4480</v>
      </c>
      <c r="G95" s="3" t="s">
        <v>4509</v>
      </c>
      <c r="H95" s="3" t="s">
        <v>4509</v>
      </c>
      <c r="I95" s="3" t="s">
        <v>4677</v>
      </c>
      <c r="J95" s="3" t="s">
        <v>4691</v>
      </c>
      <c r="K95" s="6">
        <v>17222000</v>
      </c>
      <c r="L95" s="6">
        <v>16682000</v>
      </c>
      <c r="M95" s="6" t="s">
        <v>4474</v>
      </c>
      <c r="N95" s="6" t="s">
        <v>4474</v>
      </c>
      <c r="O95" s="6">
        <v>2726000</v>
      </c>
      <c r="P95" s="6">
        <v>2512000</v>
      </c>
      <c r="Q95" s="6">
        <v>1782000</v>
      </c>
      <c r="R95" s="6">
        <v>1633000</v>
      </c>
      <c r="S95" s="6">
        <v>2561000</v>
      </c>
      <c r="T95" s="6">
        <v>2904000</v>
      </c>
      <c r="U95" s="6">
        <v>8818000</v>
      </c>
      <c r="V95" s="6">
        <v>8555000</v>
      </c>
      <c r="W95" s="6">
        <v>83617000</v>
      </c>
      <c r="X95" s="6">
        <v>81057000</v>
      </c>
      <c r="Y95" s="6" t="s">
        <v>4474</v>
      </c>
      <c r="Z95" s="6" t="s">
        <v>4474</v>
      </c>
      <c r="AA95" s="6" t="s">
        <v>4474</v>
      </c>
      <c r="AB95" s="6" t="s">
        <v>4474</v>
      </c>
      <c r="AC95" s="6">
        <v>218931130</v>
      </c>
      <c r="AD95" s="6">
        <v>219706812</v>
      </c>
      <c r="AF95">
        <f>Q95/W95</f>
        <v>2.131145580444168E-2</v>
      </c>
      <c r="AG95">
        <f>R95/X95</f>
        <v>2.0146316789419791E-2</v>
      </c>
      <c r="AH95">
        <f>U95/W95</f>
        <v>0.10545702428931916</v>
      </c>
      <c r="AI95">
        <f>V95/X95</f>
        <v>0.10554301294151029</v>
      </c>
      <c r="AJ95" t="e">
        <f>Y95/AA95</f>
        <v>#VALUE!</v>
      </c>
      <c r="AK95" t="e">
        <f>Z95/AB95</f>
        <v>#VALUE!</v>
      </c>
      <c r="AL95">
        <f>O95/K95</f>
        <v>0.15828591336662409</v>
      </c>
      <c r="AM95">
        <f>P95/L95</f>
        <v>0.15058146505215203</v>
      </c>
      <c r="AN95">
        <f>K95/W95</f>
        <v>0.20596290228063671</v>
      </c>
      <c r="AO95">
        <f>L95/X95</f>
        <v>0.20580579098658969</v>
      </c>
      <c r="AP95">
        <f>IF(OR(Q95&lt;0, Q95="NA"), 0, 1)</f>
        <v>1</v>
      </c>
      <c r="AQ95">
        <f>IF(OR(S95&lt;0, S95="NA"), 0, 1)</f>
        <v>1</v>
      </c>
      <c r="AR95">
        <f>IFERROR(IF((AF95-AG95)&gt;0,1,0),0)</f>
        <v>1</v>
      </c>
      <c r="AS95">
        <f>IFERROR(IF((S95-Q95)&gt;0,1,0),0)</f>
        <v>1</v>
      </c>
      <c r="AT95">
        <f>IFERROR(IF((AH95-AI95)&lt;0,1,0),0)</f>
        <v>1</v>
      </c>
      <c r="AU95">
        <f>IFERROR(IF((AJ95-AK95)&gt;0,1,0),0)</f>
        <v>0</v>
      </c>
      <c r="AV95">
        <f>IFERROR(IF((AL95-AM95)&gt;0,1,0),0)</f>
        <v>1</v>
      </c>
      <c r="AW95">
        <f>IFERROR(IF((AN95-AO95)&gt;0,1,0),0)</f>
        <v>1</v>
      </c>
      <c r="AX95">
        <f>IFERROR(IF((AC95-AD95)&lt;0,1,0),0)</f>
        <v>1</v>
      </c>
      <c r="AY95">
        <f>SUM(AP95:AX95)</f>
        <v>8</v>
      </c>
    </row>
    <row r="96" spans="1:51" x14ac:dyDescent="0.45">
      <c r="A96" s="1" t="s">
        <v>2560</v>
      </c>
      <c r="B96" s="2">
        <v>4972396</v>
      </c>
      <c r="C96" s="3" t="s">
        <v>5335</v>
      </c>
      <c r="D96" s="5">
        <v>147.37</v>
      </c>
      <c r="E96" s="5">
        <v>10955.267692400001</v>
      </c>
      <c r="F96" s="3" t="s">
        <v>4500</v>
      </c>
      <c r="G96" s="3" t="s">
        <v>4539</v>
      </c>
      <c r="H96" s="3" t="s">
        <v>4539</v>
      </c>
      <c r="I96" s="3" t="s">
        <v>4582</v>
      </c>
      <c r="J96" s="3" t="s">
        <v>5376</v>
      </c>
      <c r="K96" s="6">
        <v>729578</v>
      </c>
      <c r="L96" s="6">
        <v>679243</v>
      </c>
      <c r="M96" s="6">
        <v>148615</v>
      </c>
      <c r="N96" s="6">
        <v>133965</v>
      </c>
      <c r="O96" s="6">
        <v>81366</v>
      </c>
      <c r="P96" s="6">
        <v>74239</v>
      </c>
      <c r="Q96" s="6">
        <v>76859</v>
      </c>
      <c r="R96" s="6">
        <v>71895</v>
      </c>
      <c r="S96" s="6">
        <v>162640</v>
      </c>
      <c r="T96" s="6">
        <v>150665</v>
      </c>
      <c r="U96" s="6">
        <v>457287</v>
      </c>
      <c r="V96" s="6">
        <v>457086</v>
      </c>
      <c r="W96" s="6">
        <v>1755640</v>
      </c>
      <c r="X96" s="6">
        <v>1705212</v>
      </c>
      <c r="Y96" s="6">
        <v>903078</v>
      </c>
      <c r="Z96" s="6">
        <v>843612</v>
      </c>
      <c r="AA96" s="6">
        <v>108184</v>
      </c>
      <c r="AB96" s="6">
        <v>103089</v>
      </c>
      <c r="AC96" s="6">
        <v>72196000</v>
      </c>
      <c r="AD96" s="6">
        <v>72185000</v>
      </c>
      <c r="AF96">
        <f>Q96/W96</f>
        <v>4.3778337244537606E-2</v>
      </c>
      <c r="AG96">
        <f>R96/X96</f>
        <v>4.2161913005538315E-2</v>
      </c>
      <c r="AH96">
        <f>U96/W96</f>
        <v>0.26046740789683537</v>
      </c>
      <c r="AI96">
        <f>V96/X96</f>
        <v>0.26805230082828413</v>
      </c>
      <c r="AJ96">
        <f>Y96/AA96</f>
        <v>8.3476114767433263</v>
      </c>
      <c r="AK96">
        <f>Z96/AB96</f>
        <v>8.1833367284579346</v>
      </c>
      <c r="AL96">
        <f>O96/K96</f>
        <v>0.11152474444130717</v>
      </c>
      <c r="AM96">
        <f>P96/L96</f>
        <v>0.1092966729138173</v>
      </c>
      <c r="AN96">
        <f>K96/W96</f>
        <v>0.41556241598505389</v>
      </c>
      <c r="AO96">
        <f>L96/X96</f>
        <v>0.39833346234954947</v>
      </c>
      <c r="AP96">
        <f>IF(OR(Q96&lt;0, Q96="NA"), 0, 1)</f>
        <v>1</v>
      </c>
      <c r="AQ96">
        <f>IF(OR(S96&lt;0, S96="NA"), 0, 1)</f>
        <v>1</v>
      </c>
      <c r="AR96">
        <f>IFERROR(IF((AF96-AG96)&gt;0,1,0),0)</f>
        <v>1</v>
      </c>
      <c r="AS96">
        <f>IFERROR(IF((S96-Q96)&gt;0,1,0),0)</f>
        <v>1</v>
      </c>
      <c r="AT96">
        <f>IFERROR(IF((AH96-AI96)&lt;0,1,0),0)</f>
        <v>1</v>
      </c>
      <c r="AU96">
        <f>IFERROR(IF((AJ96-AK96)&gt;0,1,0),0)</f>
        <v>1</v>
      </c>
      <c r="AV96">
        <f>IFERROR(IF((AL96-AM96)&gt;0,1,0),0)</f>
        <v>1</v>
      </c>
      <c r="AW96">
        <f>IFERROR(IF((AN96-AO96)&gt;0,1,0),0)</f>
        <v>1</v>
      </c>
      <c r="AX96">
        <f>IFERROR(IF((AC96-AD96)&lt;0,1,0),0)</f>
        <v>0</v>
      </c>
      <c r="AY96">
        <f>SUM(AP96:AX96)</f>
        <v>8</v>
      </c>
    </row>
    <row r="97" spans="1:51" x14ac:dyDescent="0.45">
      <c r="A97" s="1" t="s">
        <v>2585</v>
      </c>
      <c r="B97" s="2">
        <v>4811695</v>
      </c>
      <c r="C97" s="3" t="s">
        <v>5338</v>
      </c>
      <c r="D97" s="7">
        <v>6.17</v>
      </c>
      <c r="E97" s="5">
        <v>1701.54836581</v>
      </c>
      <c r="F97" s="3" t="s">
        <v>4470</v>
      </c>
      <c r="G97" s="3" t="s">
        <v>4471</v>
      </c>
      <c r="H97" s="3" t="s">
        <v>4489</v>
      </c>
      <c r="I97" s="3" t="s">
        <v>4489</v>
      </c>
      <c r="J97" s="3" t="s">
        <v>4495</v>
      </c>
      <c r="K97" s="6">
        <v>267200</v>
      </c>
      <c r="L97" s="6">
        <v>248374</v>
      </c>
      <c r="M97" s="6">
        <v>63688</v>
      </c>
      <c r="N97" s="6">
        <v>50421</v>
      </c>
      <c r="O97" s="6">
        <v>57252</v>
      </c>
      <c r="P97" s="6">
        <v>45070</v>
      </c>
      <c r="Q97" s="6">
        <v>21567</v>
      </c>
      <c r="R97" s="6">
        <v>11738</v>
      </c>
      <c r="S97" s="6">
        <v>41545</v>
      </c>
      <c r="T97" s="6">
        <v>40878</v>
      </c>
      <c r="U97" s="6">
        <v>227941</v>
      </c>
      <c r="V97" s="6">
        <v>227577</v>
      </c>
      <c r="W97" s="6">
        <v>464200</v>
      </c>
      <c r="X97" s="6">
        <v>443836</v>
      </c>
      <c r="Y97" s="6">
        <v>327664</v>
      </c>
      <c r="Z97" s="6">
        <v>325940</v>
      </c>
      <c r="AA97" s="6">
        <v>72101</v>
      </c>
      <c r="AB97" s="6">
        <v>80012</v>
      </c>
      <c r="AC97" s="6">
        <v>275775038</v>
      </c>
      <c r="AD97" s="6">
        <v>274467247</v>
      </c>
      <c r="AF97">
        <f>Q97/W97</f>
        <v>4.6460577337354592E-2</v>
      </c>
      <c r="AG97">
        <f>R97/X97</f>
        <v>2.64467055398841E-2</v>
      </c>
      <c r="AH97">
        <f>U97/W97</f>
        <v>0.49104049978457559</v>
      </c>
      <c r="AI97">
        <f>V97/X97</f>
        <v>0.51275020503068702</v>
      </c>
      <c r="AJ97">
        <f>Y97/AA97</f>
        <v>4.544513945715039</v>
      </c>
      <c r="AK97">
        <f>Z97/AB97</f>
        <v>4.073638954156876</v>
      </c>
      <c r="AL97">
        <f>O97/K97</f>
        <v>0.21426646706586827</v>
      </c>
      <c r="AM97">
        <f>P97/L97</f>
        <v>0.18146021725301359</v>
      </c>
      <c r="AN97">
        <f>K97/W97</f>
        <v>0.57561395950021543</v>
      </c>
      <c r="AO97">
        <f>L97/X97</f>
        <v>0.55960760280824451</v>
      </c>
      <c r="AP97">
        <f>IF(OR(Q97&lt;0, Q97="NA"), 0, 1)</f>
        <v>1</v>
      </c>
      <c r="AQ97">
        <f>IF(OR(S97&lt;0, S97="NA"), 0, 1)</f>
        <v>1</v>
      </c>
      <c r="AR97">
        <f>IFERROR(IF((AF97-AG97)&gt;0,1,0),0)</f>
        <v>1</v>
      </c>
      <c r="AS97">
        <f>IFERROR(IF((S97-Q97)&gt;0,1,0),0)</f>
        <v>1</v>
      </c>
      <c r="AT97">
        <f>IFERROR(IF((AH97-AI97)&lt;0,1,0),0)</f>
        <v>1</v>
      </c>
      <c r="AU97">
        <f>IFERROR(IF((AJ97-AK97)&gt;0,1,0),0)</f>
        <v>1</v>
      </c>
      <c r="AV97">
        <f>IFERROR(IF((AL97-AM97)&gt;0,1,0),0)</f>
        <v>1</v>
      </c>
      <c r="AW97">
        <f>IFERROR(IF((AN97-AO97)&gt;0,1,0),0)</f>
        <v>1</v>
      </c>
      <c r="AX97">
        <f>IFERROR(IF((AC97-AD97)&lt;0,1,0),0)</f>
        <v>0</v>
      </c>
      <c r="AY97">
        <f>SUM(AP97:AX97)</f>
        <v>8</v>
      </c>
    </row>
    <row r="98" spans="1:51" x14ac:dyDescent="0.45">
      <c r="A98" s="1" t="s">
        <v>2638</v>
      </c>
      <c r="B98" s="2">
        <v>16138493</v>
      </c>
      <c r="C98" s="3" t="s">
        <v>5337</v>
      </c>
      <c r="D98" s="5">
        <v>10.66</v>
      </c>
      <c r="E98" s="5">
        <v>587.26161728</v>
      </c>
      <c r="F98" s="3" t="s">
        <v>4665</v>
      </c>
      <c r="G98" s="3" t="s">
        <v>4666</v>
      </c>
      <c r="H98" s="3" t="s">
        <v>4667</v>
      </c>
      <c r="I98" s="3" t="s">
        <v>4667</v>
      </c>
      <c r="J98" s="3" t="s">
        <v>4788</v>
      </c>
      <c r="K98" s="6">
        <v>681230</v>
      </c>
      <c r="L98" s="6">
        <v>496670</v>
      </c>
      <c r="M98" s="6">
        <v>36047</v>
      </c>
      <c r="N98" s="6">
        <v>6182</v>
      </c>
      <c r="O98" s="6">
        <v>29222</v>
      </c>
      <c r="P98" s="6">
        <v>-786</v>
      </c>
      <c r="Q98" s="6">
        <v>11524</v>
      </c>
      <c r="R98" s="6">
        <v>-19062</v>
      </c>
      <c r="S98" s="6">
        <v>36637</v>
      </c>
      <c r="T98" s="6">
        <v>27177</v>
      </c>
      <c r="U98" s="6">
        <v>155811</v>
      </c>
      <c r="V98" s="6">
        <v>158023</v>
      </c>
      <c r="W98" s="6">
        <v>236110</v>
      </c>
      <c r="X98" s="6">
        <v>198225</v>
      </c>
      <c r="Y98" s="6">
        <v>162054</v>
      </c>
      <c r="Z98" s="6">
        <v>122695</v>
      </c>
      <c r="AA98" s="6">
        <v>132618</v>
      </c>
      <c r="AB98" s="6">
        <v>111241</v>
      </c>
      <c r="AC98" s="6">
        <v>55090208</v>
      </c>
      <c r="AD98" s="6">
        <v>54729353</v>
      </c>
      <c r="AF98">
        <f>Q98/W98</f>
        <v>4.8807759095336918E-2</v>
      </c>
      <c r="AG98">
        <f>R98/X98</f>
        <v>-9.6163450624290575E-2</v>
      </c>
      <c r="AH98">
        <f>U98/W98</f>
        <v>0.65990851721655164</v>
      </c>
      <c r="AI98">
        <f>V98/X98</f>
        <v>0.7971900617984613</v>
      </c>
      <c r="AJ98">
        <f>Y98/AA98</f>
        <v>1.2219608197982175</v>
      </c>
      <c r="AK98">
        <f>Z98/AB98</f>
        <v>1.1029656331748185</v>
      </c>
      <c r="AL98">
        <f>O98/K98</f>
        <v>4.2895938229379212E-2</v>
      </c>
      <c r="AM98">
        <f>P98/L98</f>
        <v>-1.5825397144985604E-3</v>
      </c>
      <c r="AN98">
        <f>K98/W98</f>
        <v>2.8852229892846553</v>
      </c>
      <c r="AO98">
        <f>L98/X98</f>
        <v>2.5055870853827722</v>
      </c>
      <c r="AP98">
        <f>IF(OR(Q98&lt;0, Q98="NA"), 0, 1)</f>
        <v>1</v>
      </c>
      <c r="AQ98">
        <f>IF(OR(S98&lt;0, S98="NA"), 0, 1)</f>
        <v>1</v>
      </c>
      <c r="AR98">
        <f>IFERROR(IF((AF98-AG98)&gt;0,1,0),0)</f>
        <v>1</v>
      </c>
      <c r="AS98">
        <f>IFERROR(IF((S98-Q98)&gt;0,1,0),0)</f>
        <v>1</v>
      </c>
      <c r="AT98">
        <f>IFERROR(IF((AH98-AI98)&lt;0,1,0),0)</f>
        <v>1</v>
      </c>
      <c r="AU98">
        <f>IFERROR(IF((AJ98-AK98)&gt;0,1,0),0)</f>
        <v>1</v>
      </c>
      <c r="AV98">
        <f>IFERROR(IF((AL98-AM98)&gt;0,1,0),0)</f>
        <v>1</v>
      </c>
      <c r="AW98">
        <f>IFERROR(IF((AN98-AO98)&gt;0,1,0),0)</f>
        <v>1</v>
      </c>
      <c r="AX98">
        <f>IFERROR(IF((AC98-AD98)&lt;0,1,0),0)</f>
        <v>0</v>
      </c>
      <c r="AY98">
        <f>SUM(AP98:AX98)</f>
        <v>8</v>
      </c>
    </row>
    <row r="99" spans="1:51" x14ac:dyDescent="0.45">
      <c r="A99" s="1" t="s">
        <v>2675</v>
      </c>
      <c r="B99" s="2">
        <v>4072883</v>
      </c>
      <c r="C99" s="3" t="s">
        <v>5335</v>
      </c>
      <c r="D99" s="5">
        <v>87.7</v>
      </c>
      <c r="E99" s="5">
        <v>3175.4002933000002</v>
      </c>
      <c r="F99" s="3" t="s">
        <v>4651</v>
      </c>
      <c r="G99" s="3" t="s">
        <v>4651</v>
      </c>
      <c r="H99" s="3" t="s">
        <v>4652</v>
      </c>
      <c r="I99" s="3" t="s">
        <v>4652</v>
      </c>
      <c r="J99" s="3" t="s">
        <v>4653</v>
      </c>
      <c r="K99" s="6">
        <v>653681</v>
      </c>
      <c r="L99" s="6">
        <v>645729</v>
      </c>
      <c r="M99" s="6">
        <v>246870</v>
      </c>
      <c r="N99" s="6">
        <v>240348</v>
      </c>
      <c r="O99" s="6">
        <v>151253</v>
      </c>
      <c r="P99" s="6">
        <v>146594</v>
      </c>
      <c r="Q99" s="6">
        <v>118630</v>
      </c>
      <c r="R99" s="6">
        <v>115548</v>
      </c>
      <c r="S99" s="6">
        <v>253359</v>
      </c>
      <c r="T99" s="6">
        <v>241004</v>
      </c>
      <c r="U99" s="6">
        <v>715268</v>
      </c>
      <c r="V99" s="6">
        <v>716461</v>
      </c>
      <c r="W99" s="6">
        <v>2749325</v>
      </c>
      <c r="X99" s="6">
        <v>2724642</v>
      </c>
      <c r="Y99" s="6">
        <v>210325</v>
      </c>
      <c r="Z99" s="6">
        <v>222230</v>
      </c>
      <c r="AA99" s="6">
        <v>149605</v>
      </c>
      <c r="AB99" s="6">
        <v>168077</v>
      </c>
      <c r="AC99" s="6">
        <v>36205000</v>
      </c>
      <c r="AD99" s="6">
        <v>36176000</v>
      </c>
      <c r="AF99">
        <f>Q99/W99</f>
        <v>4.3148772880616151E-2</v>
      </c>
      <c r="AG99">
        <f>R99/X99</f>
        <v>4.2408507246089577E-2</v>
      </c>
      <c r="AH99">
        <f>U99/W99</f>
        <v>0.26016131232211542</v>
      </c>
      <c r="AI99">
        <f>V99/X99</f>
        <v>0.26295601403780755</v>
      </c>
      <c r="AJ99">
        <f>Y99/AA99</f>
        <v>1.4058687878078941</v>
      </c>
      <c r="AK99">
        <f>Z99/AB99</f>
        <v>1.3221916145576136</v>
      </c>
      <c r="AL99">
        <f>O99/K99</f>
        <v>0.2313865631707209</v>
      </c>
      <c r="AM99">
        <f>P99/L99</f>
        <v>0.2270209329300682</v>
      </c>
      <c r="AN99">
        <f>K99/W99</f>
        <v>0.23776054122375492</v>
      </c>
      <c r="AO99">
        <f>L99/X99</f>
        <v>0.23699590625116987</v>
      </c>
      <c r="AP99">
        <f>IF(OR(Q99&lt;0, Q99="NA"), 0, 1)</f>
        <v>1</v>
      </c>
      <c r="AQ99">
        <f>IF(OR(S99&lt;0, S99="NA"), 0, 1)</f>
        <v>1</v>
      </c>
      <c r="AR99">
        <f>IFERROR(IF((AF99-AG99)&gt;0,1,0),0)</f>
        <v>1</v>
      </c>
      <c r="AS99">
        <f>IFERROR(IF((S99-Q99)&gt;0,1,0),0)</f>
        <v>1</v>
      </c>
      <c r="AT99">
        <f>IFERROR(IF((AH99-AI99)&lt;0,1,0),0)</f>
        <v>1</v>
      </c>
      <c r="AU99">
        <f>IFERROR(IF((AJ99-AK99)&gt;0,1,0),0)</f>
        <v>1</v>
      </c>
      <c r="AV99">
        <f>IFERROR(IF((AL99-AM99)&gt;0,1,0),0)</f>
        <v>1</v>
      </c>
      <c r="AW99">
        <f>IFERROR(IF((AN99-AO99)&gt;0,1,0),0)</f>
        <v>1</v>
      </c>
      <c r="AX99">
        <f>IFERROR(IF((AC99-AD99)&lt;0,1,0),0)</f>
        <v>0</v>
      </c>
      <c r="AY99">
        <f>SUM(AP99:AX99)</f>
        <v>8</v>
      </c>
    </row>
    <row r="100" spans="1:51" x14ac:dyDescent="0.45">
      <c r="A100" s="1" t="s">
        <v>2678</v>
      </c>
      <c r="B100" s="2">
        <v>4912311</v>
      </c>
      <c r="C100" s="3" t="s">
        <v>5335</v>
      </c>
      <c r="D100" s="5">
        <v>35.4</v>
      </c>
      <c r="E100" s="5">
        <v>777.14621820000002</v>
      </c>
      <c r="F100" s="3" t="s">
        <v>4559</v>
      </c>
      <c r="G100" s="3" t="s">
        <v>4560</v>
      </c>
      <c r="H100" s="3" t="s">
        <v>4872</v>
      </c>
      <c r="I100" s="3" t="s">
        <v>4873</v>
      </c>
      <c r="J100" s="3" t="s">
        <v>4874</v>
      </c>
      <c r="K100" s="6">
        <v>737717</v>
      </c>
      <c r="L100" s="6">
        <v>787880</v>
      </c>
      <c r="M100" s="6">
        <v>192234</v>
      </c>
      <c r="N100" s="6">
        <v>195730</v>
      </c>
      <c r="O100" s="6">
        <v>170095</v>
      </c>
      <c r="P100" s="6">
        <v>173489</v>
      </c>
      <c r="Q100" s="6">
        <v>107509</v>
      </c>
      <c r="R100" s="6">
        <v>96735</v>
      </c>
      <c r="S100" s="6">
        <v>108690</v>
      </c>
      <c r="T100" s="6">
        <v>93209</v>
      </c>
      <c r="U100" s="6">
        <v>283568</v>
      </c>
      <c r="V100" s="6">
        <v>302996</v>
      </c>
      <c r="W100" s="6">
        <v>1440619</v>
      </c>
      <c r="X100" s="6">
        <v>1434097</v>
      </c>
      <c r="Y100" s="6">
        <v>532008</v>
      </c>
      <c r="Z100" s="6">
        <v>546400</v>
      </c>
      <c r="AA100" s="6">
        <v>82338</v>
      </c>
      <c r="AB100" s="6">
        <v>84791</v>
      </c>
      <c r="AC100" s="6">
        <v>21952581</v>
      </c>
      <c r="AD100" s="6">
        <v>21987685</v>
      </c>
      <c r="AF100">
        <f>Q100/W100</f>
        <v>7.46269485547532E-2</v>
      </c>
      <c r="AG100">
        <f>R100/X100</f>
        <v>6.7453596235122176E-2</v>
      </c>
      <c r="AH100">
        <f>U100/W100</f>
        <v>0.19683760938874192</v>
      </c>
      <c r="AI100">
        <f>V100/X100</f>
        <v>0.21127999012619092</v>
      </c>
      <c r="AJ100">
        <f>Y100/AA100</f>
        <v>6.4612694017343149</v>
      </c>
      <c r="AK100">
        <f>Z100/AB100</f>
        <v>6.4440801500159219</v>
      </c>
      <c r="AL100">
        <f>O100/K100</f>
        <v>0.23056944600707319</v>
      </c>
      <c r="AM100">
        <f>P100/L100</f>
        <v>0.22019723815809514</v>
      </c>
      <c r="AN100">
        <f>K100/W100</f>
        <v>0.51208334750548201</v>
      </c>
      <c r="AO100">
        <f>L100/X100</f>
        <v>0.5493910105104467</v>
      </c>
      <c r="AP100">
        <f>IF(OR(Q100&lt;0, Q100="NA"), 0, 1)</f>
        <v>1</v>
      </c>
      <c r="AQ100">
        <f>IF(OR(S100&lt;0, S100="NA"), 0, 1)</f>
        <v>1</v>
      </c>
      <c r="AR100">
        <f>IFERROR(IF((AF100-AG100)&gt;0,1,0),0)</f>
        <v>1</v>
      </c>
      <c r="AS100">
        <f>IFERROR(IF((S100-Q100)&gt;0,1,0),0)</f>
        <v>1</v>
      </c>
      <c r="AT100">
        <f>IFERROR(IF((AH100-AI100)&lt;0,1,0),0)</f>
        <v>1</v>
      </c>
      <c r="AU100">
        <f>IFERROR(IF((AJ100-AK100)&gt;0,1,0),0)</f>
        <v>1</v>
      </c>
      <c r="AV100">
        <f>IFERROR(IF((AL100-AM100)&gt;0,1,0),0)</f>
        <v>1</v>
      </c>
      <c r="AW100">
        <f>IFERROR(IF((AN100-AO100)&gt;0,1,0),0)</f>
        <v>0</v>
      </c>
      <c r="AX100">
        <f>IFERROR(IF((AC100-AD100)&lt;0,1,0),0)</f>
        <v>1</v>
      </c>
      <c r="AY100">
        <f>SUM(AP100:AX100)</f>
        <v>8</v>
      </c>
    </row>
    <row r="101" spans="1:51" x14ac:dyDescent="0.45">
      <c r="A101" s="1" t="s">
        <v>2680</v>
      </c>
      <c r="B101" s="2">
        <v>4133530</v>
      </c>
      <c r="C101" s="3" t="s">
        <v>5335</v>
      </c>
      <c r="D101" s="5">
        <v>109.23</v>
      </c>
      <c r="E101" s="5">
        <v>121701.00013236</v>
      </c>
      <c r="F101" s="3" t="s">
        <v>4500</v>
      </c>
      <c r="G101" s="3" t="s">
        <v>4539</v>
      </c>
      <c r="H101" s="3" t="s">
        <v>4539</v>
      </c>
      <c r="I101" s="3" t="s">
        <v>4582</v>
      </c>
      <c r="J101" s="3" t="s">
        <v>5376</v>
      </c>
      <c r="K101" s="6">
        <v>29094000</v>
      </c>
      <c r="L101" s="6">
        <v>25111000</v>
      </c>
      <c r="M101" s="6">
        <v>12361000</v>
      </c>
      <c r="N101" s="6">
        <v>8944000</v>
      </c>
      <c r="O101" s="6">
        <v>4548000</v>
      </c>
      <c r="P101" s="6">
        <v>1246000</v>
      </c>
      <c r="Q101" s="6">
        <v>3882000</v>
      </c>
      <c r="R101" s="6">
        <v>778000</v>
      </c>
      <c r="S101" s="6">
        <v>10350000</v>
      </c>
      <c r="T101" s="6">
        <v>8507000</v>
      </c>
      <c r="U101" s="6">
        <v>11200000</v>
      </c>
      <c r="V101" s="6">
        <v>11237000</v>
      </c>
      <c r="W101" s="6">
        <v>71461000</v>
      </c>
      <c r="X101" s="6">
        <v>69416000</v>
      </c>
      <c r="Y101" s="6">
        <v>24493000</v>
      </c>
      <c r="Z101" s="6">
        <v>24372000</v>
      </c>
      <c r="AA101" s="6">
        <v>9015000</v>
      </c>
      <c r="AB101" s="6">
        <v>9248000</v>
      </c>
      <c r="AC101" s="6">
        <v>1114000000</v>
      </c>
      <c r="AD101" s="6">
        <v>1109000000</v>
      </c>
      <c r="AF101">
        <f>Q101/W101</f>
        <v>5.4323337204908971E-2</v>
      </c>
      <c r="AG101">
        <f>R101/X101</f>
        <v>1.1207790711075256E-2</v>
      </c>
      <c r="AH101">
        <f>U101/W101</f>
        <v>0.15672884510432264</v>
      </c>
      <c r="AI101">
        <f>V101/X101</f>
        <v>0.16187910568168723</v>
      </c>
      <c r="AJ101">
        <f>Y101/AA101</f>
        <v>2.7169162506932891</v>
      </c>
      <c r="AK101">
        <f>Z101/AB101</f>
        <v>2.6353806228373702</v>
      </c>
      <c r="AL101">
        <f>O101/K101</f>
        <v>0.15632089090534132</v>
      </c>
      <c r="AM101">
        <f>P101/L101</f>
        <v>4.961968858269284E-2</v>
      </c>
      <c r="AN101">
        <f>K101/W101</f>
        <v>0.40713116245224668</v>
      </c>
      <c r="AO101">
        <f>L101/X101</f>
        <v>0.36174657139564365</v>
      </c>
      <c r="AP101">
        <f>IF(OR(Q101&lt;0, Q101="NA"), 0, 1)</f>
        <v>1</v>
      </c>
      <c r="AQ101">
        <f>IF(OR(S101&lt;0, S101="NA"), 0, 1)</f>
        <v>1</v>
      </c>
      <c r="AR101">
        <f>IFERROR(IF((AF101-AG101)&gt;0,1,0),0)</f>
        <v>1</v>
      </c>
      <c r="AS101">
        <f>IFERROR(IF((S101-Q101)&gt;0,1,0),0)</f>
        <v>1</v>
      </c>
      <c r="AT101">
        <f>IFERROR(IF((AH101-AI101)&lt;0,1,0),0)</f>
        <v>1</v>
      </c>
      <c r="AU101">
        <f>IFERROR(IF((AJ101-AK101)&gt;0,1,0),0)</f>
        <v>1</v>
      </c>
      <c r="AV101">
        <f>IFERROR(IF((AL101-AM101)&gt;0,1,0),0)</f>
        <v>1</v>
      </c>
      <c r="AW101">
        <f>IFERROR(IF((AN101-AO101)&gt;0,1,0),0)</f>
        <v>1</v>
      </c>
      <c r="AX101">
        <f>IFERROR(IF((AC101-AD101)&lt;0,1,0),0)</f>
        <v>0</v>
      </c>
      <c r="AY101">
        <f>SUM(AP101:AX101)</f>
        <v>8</v>
      </c>
    </row>
    <row r="102" spans="1:51" x14ac:dyDescent="0.45">
      <c r="A102" s="1" t="s">
        <v>2696</v>
      </c>
      <c r="B102" s="2">
        <v>4985914</v>
      </c>
      <c r="C102" s="3" t="s">
        <v>5337</v>
      </c>
      <c r="D102" s="5">
        <v>76.23</v>
      </c>
      <c r="E102" s="5">
        <v>2430.8771256</v>
      </c>
      <c r="F102" s="3" t="s">
        <v>4583</v>
      </c>
      <c r="G102" s="3" t="s">
        <v>4583</v>
      </c>
      <c r="H102" s="3" t="s">
        <v>4584</v>
      </c>
      <c r="I102" s="3" t="s">
        <v>4624</v>
      </c>
      <c r="J102" s="3" t="s">
        <v>5004</v>
      </c>
      <c r="K102" s="6">
        <v>2124900</v>
      </c>
      <c r="L102" s="6">
        <v>2148000</v>
      </c>
      <c r="M102" s="6">
        <v>374600</v>
      </c>
      <c r="N102" s="6">
        <v>373600</v>
      </c>
      <c r="O102" s="6">
        <v>280500</v>
      </c>
      <c r="P102" s="6">
        <v>278300</v>
      </c>
      <c r="Q102" s="6">
        <v>156900</v>
      </c>
      <c r="R102" s="6">
        <v>91100</v>
      </c>
      <c r="S102" s="6">
        <v>261300</v>
      </c>
      <c r="T102" s="6">
        <v>260400</v>
      </c>
      <c r="U102" s="6">
        <v>894700</v>
      </c>
      <c r="V102" s="6">
        <v>897700</v>
      </c>
      <c r="W102" s="6">
        <v>3394000</v>
      </c>
      <c r="X102" s="6">
        <v>3346000</v>
      </c>
      <c r="Y102" s="6">
        <v>1140800</v>
      </c>
      <c r="Z102" s="6">
        <v>1113800</v>
      </c>
      <c r="AA102" s="6">
        <v>464000</v>
      </c>
      <c r="AB102" s="6">
        <v>453600</v>
      </c>
      <c r="AC102" s="6">
        <v>31888720</v>
      </c>
      <c r="AD102" s="6">
        <v>32168725</v>
      </c>
      <c r="AF102">
        <f>Q102/W102</f>
        <v>4.62286387743076E-2</v>
      </c>
      <c r="AG102">
        <f>R102/X102</f>
        <v>2.7226539151225342E-2</v>
      </c>
      <c r="AH102">
        <f>U102/W102</f>
        <v>0.26361225692398349</v>
      </c>
      <c r="AI102">
        <f>V102/X102</f>
        <v>0.26829049611476391</v>
      </c>
      <c r="AJ102">
        <f>Y102/AA102</f>
        <v>2.4586206896551723</v>
      </c>
      <c r="AK102">
        <f>Z102/AB102</f>
        <v>2.4554673721340388</v>
      </c>
      <c r="AL102">
        <f>O102/K102</f>
        <v>0.13200621205703797</v>
      </c>
      <c r="AM102">
        <f>P102/L102</f>
        <v>0.12956238361266295</v>
      </c>
      <c r="AN102">
        <f>K102/W102</f>
        <v>0.62607542722451381</v>
      </c>
      <c r="AO102">
        <f>L102/X102</f>
        <v>0.64196054991034068</v>
      </c>
      <c r="AP102">
        <f>IF(OR(Q102&lt;0, Q102="NA"), 0, 1)</f>
        <v>1</v>
      </c>
      <c r="AQ102">
        <f>IF(OR(S102&lt;0, S102="NA"), 0, 1)</f>
        <v>1</v>
      </c>
      <c r="AR102">
        <f>IFERROR(IF((AF102-AG102)&gt;0,1,0),0)</f>
        <v>1</v>
      </c>
      <c r="AS102">
        <f>IFERROR(IF((S102-Q102)&gt;0,1,0),0)</f>
        <v>1</v>
      </c>
      <c r="AT102">
        <f>IFERROR(IF((AH102-AI102)&lt;0,1,0),0)</f>
        <v>1</v>
      </c>
      <c r="AU102">
        <f>IFERROR(IF((AJ102-AK102)&gt;0,1,0),0)</f>
        <v>1</v>
      </c>
      <c r="AV102">
        <f>IFERROR(IF((AL102-AM102)&gt;0,1,0),0)</f>
        <v>1</v>
      </c>
      <c r="AW102">
        <f>IFERROR(IF((AN102-AO102)&gt;0,1,0),0)</f>
        <v>0</v>
      </c>
      <c r="AX102">
        <f>IFERROR(IF((AC102-AD102)&lt;0,1,0),0)</f>
        <v>1</v>
      </c>
      <c r="AY102">
        <f>SUM(AP102:AX102)</f>
        <v>8</v>
      </c>
    </row>
    <row r="103" spans="1:51" x14ac:dyDescent="0.45">
      <c r="A103" s="1" t="s">
        <v>2724</v>
      </c>
      <c r="B103" s="2">
        <v>4281350</v>
      </c>
      <c r="C103" s="3" t="s">
        <v>5335</v>
      </c>
      <c r="D103" s="7">
        <v>8.4600000000000009</v>
      </c>
      <c r="E103" s="5">
        <v>183.2972364</v>
      </c>
      <c r="F103" s="3" t="s">
        <v>4480</v>
      </c>
      <c r="G103" s="3" t="s">
        <v>4491</v>
      </c>
      <c r="H103" s="3" t="s">
        <v>4492</v>
      </c>
      <c r="I103" s="3" t="s">
        <v>4493</v>
      </c>
      <c r="J103" s="3" t="s">
        <v>4494</v>
      </c>
      <c r="K103" s="6">
        <v>62007</v>
      </c>
      <c r="L103" s="6">
        <v>61955</v>
      </c>
      <c r="M103" s="6" t="s">
        <v>4474</v>
      </c>
      <c r="N103" s="6" t="s">
        <v>4474</v>
      </c>
      <c r="O103" s="6">
        <v>46861</v>
      </c>
      <c r="P103" s="6">
        <v>46116</v>
      </c>
      <c r="Q103" s="6">
        <v>13003</v>
      </c>
      <c r="R103" s="6">
        <v>7801</v>
      </c>
      <c r="S103" s="6">
        <v>52381</v>
      </c>
      <c r="T103" s="6">
        <v>32708</v>
      </c>
      <c r="U103" s="6">
        <v>296746</v>
      </c>
      <c r="V103" s="6">
        <v>305219</v>
      </c>
      <c r="W103" s="6">
        <v>501862</v>
      </c>
      <c r="X103" s="6">
        <v>512113</v>
      </c>
      <c r="Y103" s="6">
        <v>26980</v>
      </c>
      <c r="Z103" s="6">
        <v>25537</v>
      </c>
      <c r="AA103" s="6">
        <v>6223</v>
      </c>
      <c r="AB103" s="6">
        <v>7550</v>
      </c>
      <c r="AC103" s="6">
        <v>21666340</v>
      </c>
      <c r="AD103" s="6">
        <v>21666340</v>
      </c>
      <c r="AF103">
        <f>Q103/W103</f>
        <v>2.5909512973685992E-2</v>
      </c>
      <c r="AG103">
        <f>R103/X103</f>
        <v>1.5232966161765079E-2</v>
      </c>
      <c r="AH103">
        <f>U103/W103</f>
        <v>0.59129003590628504</v>
      </c>
      <c r="AI103">
        <f>V103/X103</f>
        <v>0.59599932046247606</v>
      </c>
      <c r="AJ103">
        <f>Y103/AA103</f>
        <v>4.3355294873855055</v>
      </c>
      <c r="AK103">
        <f>Z103/AB103</f>
        <v>3.3823841059602651</v>
      </c>
      <c r="AL103">
        <f>O103/K103</f>
        <v>0.75573725547115644</v>
      </c>
      <c r="AM103">
        <f>P103/L103</f>
        <v>0.74434670325236063</v>
      </c>
      <c r="AN103">
        <f>K103/W103</f>
        <v>0.12355388533102725</v>
      </c>
      <c r="AO103">
        <f>L103/X103</f>
        <v>0.12097915889657165</v>
      </c>
      <c r="AP103">
        <f>IF(OR(Q103&lt;0, Q103="NA"), 0, 1)</f>
        <v>1</v>
      </c>
      <c r="AQ103">
        <f>IF(OR(S103&lt;0, S103="NA"), 0, 1)</f>
        <v>1</v>
      </c>
      <c r="AR103">
        <f>IFERROR(IF((AF103-AG103)&gt;0,1,0),0)</f>
        <v>1</v>
      </c>
      <c r="AS103">
        <f>IFERROR(IF((S103-Q103)&gt;0,1,0),0)</f>
        <v>1</v>
      </c>
      <c r="AT103">
        <f>IFERROR(IF((AH103-AI103)&lt;0,1,0),0)</f>
        <v>1</v>
      </c>
      <c r="AU103">
        <f>IFERROR(IF((AJ103-AK103)&gt;0,1,0),0)</f>
        <v>1</v>
      </c>
      <c r="AV103">
        <f>IFERROR(IF((AL103-AM103)&gt;0,1,0),0)</f>
        <v>1</v>
      </c>
      <c r="AW103">
        <f>IFERROR(IF((AN103-AO103)&gt;0,1,0),0)</f>
        <v>1</v>
      </c>
      <c r="AX103">
        <f>IFERROR(IF((AC103-AD103)&lt;0,1,0),0)</f>
        <v>0</v>
      </c>
      <c r="AY103">
        <f>SUM(AP103:AX103)</f>
        <v>8</v>
      </c>
    </row>
    <row r="104" spans="1:51" x14ac:dyDescent="0.45">
      <c r="A104" s="1" t="s">
        <v>2728</v>
      </c>
      <c r="B104" s="2">
        <v>108462</v>
      </c>
      <c r="C104" s="3" t="s">
        <v>5337</v>
      </c>
      <c r="D104" s="5">
        <v>484.63</v>
      </c>
      <c r="E104" s="5">
        <v>87829.820086730004</v>
      </c>
      <c r="F104" s="3" t="s">
        <v>4480</v>
      </c>
      <c r="G104" s="3" t="s">
        <v>4491</v>
      </c>
      <c r="H104" s="3" t="s">
        <v>4492</v>
      </c>
      <c r="I104" s="3" t="s">
        <v>4802</v>
      </c>
      <c r="J104" s="3" t="s">
        <v>4992</v>
      </c>
      <c r="K104" s="6">
        <v>6896000</v>
      </c>
      <c r="L104" s="6">
        <v>6555000</v>
      </c>
      <c r="M104" s="6">
        <v>3314000</v>
      </c>
      <c r="N104" s="6">
        <v>3103000</v>
      </c>
      <c r="O104" s="6">
        <v>2899000</v>
      </c>
      <c r="P104" s="6">
        <v>2701000</v>
      </c>
      <c r="Q104" s="6">
        <v>2004000</v>
      </c>
      <c r="R104" s="6">
        <v>1860000</v>
      </c>
      <c r="S104" s="6">
        <v>2641000</v>
      </c>
      <c r="T104" s="6">
        <v>2400000</v>
      </c>
      <c r="U104" s="6">
        <v>6996000</v>
      </c>
      <c r="V104" s="6">
        <v>6253000</v>
      </c>
      <c r="W104" s="6">
        <v>15769000</v>
      </c>
      <c r="X104" s="6">
        <v>15013000</v>
      </c>
      <c r="Y104" s="6">
        <v>5393000</v>
      </c>
      <c r="Z104" s="6">
        <v>4881000</v>
      </c>
      <c r="AA104" s="6">
        <v>3235000</v>
      </c>
      <c r="AB104" s="6">
        <v>3219000</v>
      </c>
      <c r="AC104" s="6">
        <v>181230671</v>
      </c>
      <c r="AD104" s="6">
        <v>182084118</v>
      </c>
      <c r="AF104">
        <f>Q104/W104</f>
        <v>0.12708478660663328</v>
      </c>
      <c r="AG104">
        <f>R104/X104</f>
        <v>0.1238926263904616</v>
      </c>
      <c r="AH104">
        <f>U104/W104</f>
        <v>0.44365527300399515</v>
      </c>
      <c r="AI104">
        <f>V104/X104</f>
        <v>0.41650569506427765</v>
      </c>
      <c r="AJ104">
        <f>Y104/AA104</f>
        <v>1.6670788253477589</v>
      </c>
      <c r="AK104">
        <f>Z104/AB104</f>
        <v>1.516309412861137</v>
      </c>
      <c r="AL104">
        <f>O104/K104</f>
        <v>0.42038863109048724</v>
      </c>
      <c r="AM104">
        <f>P104/L104</f>
        <v>0.41205186880244088</v>
      </c>
      <c r="AN104">
        <f>K104/W104</f>
        <v>0.43731371678609932</v>
      </c>
      <c r="AO104">
        <f>L104/X104</f>
        <v>0.43662159461799771</v>
      </c>
      <c r="AP104">
        <f>IF(OR(Q104&lt;0, Q104="NA"), 0, 1)</f>
        <v>1</v>
      </c>
      <c r="AQ104">
        <f>IF(OR(S104&lt;0, S104="NA"), 0, 1)</f>
        <v>1</v>
      </c>
      <c r="AR104">
        <f>IFERROR(IF((AF104-AG104)&gt;0,1,0),0)</f>
        <v>1</v>
      </c>
      <c r="AS104">
        <f>IFERROR(IF((S104-Q104)&gt;0,1,0),0)</f>
        <v>1</v>
      </c>
      <c r="AT104">
        <f>IFERROR(IF((AH104-AI104)&lt;0,1,0),0)</f>
        <v>0</v>
      </c>
      <c r="AU104">
        <f>IFERROR(IF((AJ104-AK104)&gt;0,1,0),0)</f>
        <v>1</v>
      </c>
      <c r="AV104">
        <f>IFERROR(IF((AL104-AM104)&gt;0,1,0),0)</f>
        <v>1</v>
      </c>
      <c r="AW104">
        <f>IFERROR(IF((AN104-AO104)&gt;0,1,0),0)</f>
        <v>1</v>
      </c>
      <c r="AX104">
        <f>IFERROR(IF((AC104-AD104)&lt;0,1,0),0)</f>
        <v>1</v>
      </c>
      <c r="AY104">
        <f>SUM(AP104:AX104)</f>
        <v>8</v>
      </c>
    </row>
    <row r="105" spans="1:51" x14ac:dyDescent="0.45">
      <c r="A105" s="1" t="s">
        <v>2742</v>
      </c>
      <c r="B105" s="2">
        <v>4334372</v>
      </c>
      <c r="C105" s="3" t="s">
        <v>5337</v>
      </c>
      <c r="D105" s="5">
        <v>51.94</v>
      </c>
      <c r="E105" s="5">
        <v>52917.100318179997</v>
      </c>
      <c r="F105" s="3" t="s">
        <v>4654</v>
      </c>
      <c r="G105" s="3" t="s">
        <v>4654</v>
      </c>
      <c r="H105" s="3" t="s">
        <v>4655</v>
      </c>
      <c r="I105" s="3" t="s">
        <v>4725</v>
      </c>
      <c r="J105" s="3" t="s">
        <v>5011</v>
      </c>
      <c r="K105" s="6">
        <v>11043000</v>
      </c>
      <c r="L105" s="6">
        <v>10973000</v>
      </c>
      <c r="M105" s="6">
        <v>5792000</v>
      </c>
      <c r="N105" s="6">
        <v>5640000</v>
      </c>
      <c r="O105" s="6">
        <v>4527000</v>
      </c>
      <c r="P105" s="6">
        <v>4396000</v>
      </c>
      <c r="Q105" s="6">
        <v>4392000</v>
      </c>
      <c r="R105" s="6">
        <v>4273000</v>
      </c>
      <c r="S105" s="6">
        <v>5760000</v>
      </c>
      <c r="T105" s="6">
        <v>5589000</v>
      </c>
      <c r="U105" s="6">
        <v>19244000</v>
      </c>
      <c r="V105" s="6">
        <v>19239000</v>
      </c>
      <c r="W105" s="6">
        <v>38515000</v>
      </c>
      <c r="X105" s="6">
        <v>38402000</v>
      </c>
      <c r="Y105" s="6">
        <v>4218000</v>
      </c>
      <c r="Z105" s="6">
        <v>4196000</v>
      </c>
      <c r="AA105" s="6">
        <v>4267000</v>
      </c>
      <c r="AB105" s="6">
        <v>4226000</v>
      </c>
      <c r="AC105" s="6">
        <v>1019246237</v>
      </c>
      <c r="AD105" s="6">
        <v>1021015302</v>
      </c>
      <c r="AF105">
        <f>Q105/W105</f>
        <v>0.11403349344411268</v>
      </c>
      <c r="AG105">
        <f>R105/X105</f>
        <v>0.11127024634133639</v>
      </c>
      <c r="AH105">
        <f>U105/W105</f>
        <v>0.49964948721277425</v>
      </c>
      <c r="AI105">
        <f>V105/X105</f>
        <v>0.50098953179521899</v>
      </c>
      <c r="AJ105">
        <f>Y105/AA105</f>
        <v>0.98851652214670727</v>
      </c>
      <c r="AK105">
        <f>Z105/AB105</f>
        <v>0.99290108849976333</v>
      </c>
      <c r="AL105">
        <f>O105/K105</f>
        <v>0.40994295028524858</v>
      </c>
      <c r="AM105">
        <f>P105/L105</f>
        <v>0.40061970290713572</v>
      </c>
      <c r="AN105">
        <f>K105/W105</f>
        <v>0.28671945995066855</v>
      </c>
      <c r="AO105">
        <f>L105/X105</f>
        <v>0.28574032602468624</v>
      </c>
      <c r="AP105">
        <f>IF(OR(Q105&lt;0, Q105="NA"), 0, 1)</f>
        <v>1</v>
      </c>
      <c r="AQ105">
        <f>IF(OR(S105&lt;0, S105="NA"), 0, 1)</f>
        <v>1</v>
      </c>
      <c r="AR105">
        <f>IFERROR(IF((AF105-AG105)&gt;0,1,0),0)</f>
        <v>1</v>
      </c>
      <c r="AS105">
        <f>IFERROR(IF((S105-Q105)&gt;0,1,0),0)</f>
        <v>1</v>
      </c>
      <c r="AT105">
        <f>IFERROR(IF((AH105-AI105)&lt;0,1,0),0)</f>
        <v>1</v>
      </c>
      <c r="AU105">
        <f>IFERROR(IF((AJ105-AK105)&gt;0,1,0),0)</f>
        <v>0</v>
      </c>
      <c r="AV105">
        <f>IFERROR(IF((AL105-AM105)&gt;0,1,0),0)</f>
        <v>1</v>
      </c>
      <c r="AW105">
        <f>IFERROR(IF((AN105-AO105)&gt;0,1,0),0)</f>
        <v>1</v>
      </c>
      <c r="AX105">
        <f>IFERROR(IF((AC105-AD105)&lt;0,1,0),0)</f>
        <v>1</v>
      </c>
      <c r="AY105">
        <f>SUM(AP105:AX105)</f>
        <v>8</v>
      </c>
    </row>
    <row r="106" spans="1:51" x14ac:dyDescent="0.45">
      <c r="A106" s="1" t="s">
        <v>2745</v>
      </c>
      <c r="B106" s="2">
        <v>4989397</v>
      </c>
      <c r="C106" s="3" t="s">
        <v>5337</v>
      </c>
      <c r="D106" s="7">
        <v>165.49</v>
      </c>
      <c r="E106" s="5">
        <v>6505.4036255000001</v>
      </c>
      <c r="F106" s="3" t="s">
        <v>4485</v>
      </c>
      <c r="G106" s="3" t="s">
        <v>4517</v>
      </c>
      <c r="H106" s="3" t="s">
        <v>4518</v>
      </c>
      <c r="I106" s="3" t="s">
        <v>4536</v>
      </c>
      <c r="J106" s="3" t="s">
        <v>4714</v>
      </c>
      <c r="K106" s="6">
        <v>1803800</v>
      </c>
      <c r="L106" s="6">
        <v>1817851</v>
      </c>
      <c r="M106" s="6">
        <v>477632</v>
      </c>
      <c r="N106" s="6">
        <v>479862</v>
      </c>
      <c r="O106" s="6">
        <v>414961</v>
      </c>
      <c r="P106" s="6">
        <v>417645</v>
      </c>
      <c r="Q106" s="6">
        <v>273431</v>
      </c>
      <c r="R106" s="6">
        <v>272039</v>
      </c>
      <c r="S106" s="6">
        <v>347434</v>
      </c>
      <c r="T106" s="6">
        <v>387886</v>
      </c>
      <c r="U106" s="6">
        <v>527807</v>
      </c>
      <c r="V106" s="6">
        <v>561771</v>
      </c>
      <c r="W106" s="6">
        <v>2241927</v>
      </c>
      <c r="X106" s="6">
        <v>2243571</v>
      </c>
      <c r="Y106" s="6">
        <v>842669</v>
      </c>
      <c r="Z106" s="6">
        <v>861445</v>
      </c>
      <c r="AA106" s="6">
        <v>314478</v>
      </c>
      <c r="AB106" s="6">
        <v>351751</v>
      </c>
      <c r="AC106" s="6">
        <v>39309938</v>
      </c>
      <c r="AD106" s="6">
        <v>39349528</v>
      </c>
      <c r="AF106">
        <f>Q106/W106</f>
        <v>0.1219624903041</v>
      </c>
      <c r="AG106">
        <f>R106/X106</f>
        <v>0.12125268155097386</v>
      </c>
      <c r="AH106">
        <f>U106/W106</f>
        <v>0.23542559592707524</v>
      </c>
      <c r="AI106">
        <f>V106/X106</f>
        <v>0.25039145184172912</v>
      </c>
      <c r="AJ106">
        <f>Y106/AA106</f>
        <v>2.6795801296116104</v>
      </c>
      <c r="AK106">
        <f>Z106/AB106</f>
        <v>2.4490193346998304</v>
      </c>
      <c r="AL106">
        <f>O106/K106</f>
        <v>0.23004823151125403</v>
      </c>
      <c r="AM106">
        <f>P106/L106</f>
        <v>0.2297465523852065</v>
      </c>
      <c r="AN106">
        <f>K106/W106</f>
        <v>0.80457570652389665</v>
      </c>
      <c r="AO106">
        <f>L106/X106</f>
        <v>0.81024892905105295</v>
      </c>
      <c r="AP106">
        <f>IF(OR(Q106&lt;0, Q106="NA"), 0, 1)</f>
        <v>1</v>
      </c>
      <c r="AQ106">
        <f>IF(OR(S106&lt;0, S106="NA"), 0, 1)</f>
        <v>1</v>
      </c>
      <c r="AR106">
        <f>IFERROR(IF((AF106-AG106)&gt;0,1,0),0)</f>
        <v>1</v>
      </c>
      <c r="AS106">
        <f>IFERROR(IF((S106-Q106)&gt;0,1,0),0)</f>
        <v>1</v>
      </c>
      <c r="AT106">
        <f>IFERROR(IF((AH106-AI106)&lt;0,1,0),0)</f>
        <v>1</v>
      </c>
      <c r="AU106">
        <f>IFERROR(IF((AJ106-AK106)&gt;0,1,0),0)</f>
        <v>1</v>
      </c>
      <c r="AV106">
        <f>IFERROR(IF((AL106-AM106)&gt;0,1,0),0)</f>
        <v>1</v>
      </c>
      <c r="AW106">
        <f>IFERROR(IF((AN106-AO106)&gt;0,1,0),0)</f>
        <v>0</v>
      </c>
      <c r="AX106">
        <f>IFERROR(IF((AC106-AD106)&lt;0,1,0),0)</f>
        <v>1</v>
      </c>
      <c r="AY106">
        <f>SUM(AP106:AX106)</f>
        <v>8</v>
      </c>
    </row>
    <row r="107" spans="1:51" x14ac:dyDescent="0.45">
      <c r="A107" s="1" t="s">
        <v>2774</v>
      </c>
      <c r="B107" s="2">
        <v>7180784</v>
      </c>
      <c r="C107" s="3" t="s">
        <v>5336</v>
      </c>
      <c r="D107" s="5">
        <v>9.4499999999999993</v>
      </c>
      <c r="E107" s="5">
        <v>901.97614395000005</v>
      </c>
      <c r="F107" s="3" t="s">
        <v>4654</v>
      </c>
      <c r="G107" s="3" t="s">
        <v>4654</v>
      </c>
      <c r="H107" s="3" t="s">
        <v>4747</v>
      </c>
      <c r="I107" s="3" t="s">
        <v>4748</v>
      </c>
      <c r="J107" s="3" t="s">
        <v>4864</v>
      </c>
      <c r="K107" s="6">
        <v>1265542</v>
      </c>
      <c r="L107" s="6">
        <v>1229421</v>
      </c>
      <c r="M107" s="6">
        <v>260894</v>
      </c>
      <c r="N107" s="6">
        <v>253957</v>
      </c>
      <c r="O107" s="6">
        <v>121687</v>
      </c>
      <c r="P107" s="6">
        <v>114376</v>
      </c>
      <c r="Q107" s="6">
        <v>51734</v>
      </c>
      <c r="R107" s="6">
        <v>45847</v>
      </c>
      <c r="S107" s="6">
        <v>219589</v>
      </c>
      <c r="T107" s="6">
        <v>216825</v>
      </c>
      <c r="U107" s="6">
        <v>284183</v>
      </c>
      <c r="V107" s="6">
        <v>301331</v>
      </c>
      <c r="W107" s="6">
        <v>1802848</v>
      </c>
      <c r="X107" s="6">
        <v>1789354</v>
      </c>
      <c r="Y107" s="6">
        <v>577154</v>
      </c>
      <c r="Z107" s="6">
        <v>560770</v>
      </c>
      <c r="AA107" s="6">
        <v>523221</v>
      </c>
      <c r="AB107" s="6">
        <v>523880</v>
      </c>
      <c r="AC107" s="6">
        <v>95447211</v>
      </c>
      <c r="AD107" s="6">
        <v>95408453</v>
      </c>
      <c r="AF107">
        <f>Q107/W107</f>
        <v>2.8695708124034859E-2</v>
      </c>
      <c r="AG107">
        <f>R107/X107</f>
        <v>2.5622096019010214E-2</v>
      </c>
      <c r="AH107">
        <f>U107/W107</f>
        <v>0.15763003869433254</v>
      </c>
      <c r="AI107">
        <f>V107/X107</f>
        <v>0.16840211607093958</v>
      </c>
      <c r="AJ107">
        <f>Y107/AA107</f>
        <v>1.1030788137326293</v>
      </c>
      <c r="AK107">
        <f>Z107/AB107</f>
        <v>1.0704168893639765</v>
      </c>
      <c r="AL107">
        <f>O107/K107</f>
        <v>9.6154058893343719E-2</v>
      </c>
      <c r="AM107">
        <f>P107/L107</f>
        <v>9.303241119193506E-2</v>
      </c>
      <c r="AN107">
        <f>K107/W107</f>
        <v>0.70196821917321928</v>
      </c>
      <c r="AO107">
        <f>L107/X107</f>
        <v>0.6870753355680318</v>
      </c>
      <c r="AP107">
        <f>IF(OR(Q107&lt;0, Q107="NA"), 0, 1)</f>
        <v>1</v>
      </c>
      <c r="AQ107">
        <f>IF(OR(S107&lt;0, S107="NA"), 0, 1)</f>
        <v>1</v>
      </c>
      <c r="AR107">
        <f>IFERROR(IF((AF107-AG107)&gt;0,1,0),0)</f>
        <v>1</v>
      </c>
      <c r="AS107">
        <f>IFERROR(IF((S107-Q107)&gt;0,1,0),0)</f>
        <v>1</v>
      </c>
      <c r="AT107">
        <f>IFERROR(IF((AH107-AI107)&lt;0,1,0),0)</f>
        <v>1</v>
      </c>
      <c r="AU107">
        <f>IFERROR(IF((AJ107-AK107)&gt;0,1,0),0)</f>
        <v>1</v>
      </c>
      <c r="AV107">
        <f>IFERROR(IF((AL107-AM107)&gt;0,1,0),0)</f>
        <v>1</v>
      </c>
      <c r="AW107">
        <f>IFERROR(IF((AN107-AO107)&gt;0,1,0),0)</f>
        <v>1</v>
      </c>
      <c r="AX107">
        <f>IFERROR(IF((AC107-AD107)&lt;0,1,0),0)</f>
        <v>0</v>
      </c>
      <c r="AY107">
        <f>SUM(AP107:AX107)</f>
        <v>8</v>
      </c>
    </row>
    <row r="108" spans="1:51" x14ac:dyDescent="0.45">
      <c r="A108" s="1" t="s">
        <v>2827</v>
      </c>
      <c r="B108" s="2">
        <v>4985732</v>
      </c>
      <c r="C108" s="3" t="s">
        <v>5337</v>
      </c>
      <c r="D108" s="5">
        <v>492.33</v>
      </c>
      <c r="E108" s="5">
        <v>4715.26398918</v>
      </c>
      <c r="F108" s="3" t="s">
        <v>4583</v>
      </c>
      <c r="G108" s="3" t="s">
        <v>4583</v>
      </c>
      <c r="H108" s="3" t="s">
        <v>4584</v>
      </c>
      <c r="I108" s="3" t="s">
        <v>4624</v>
      </c>
      <c r="J108" s="3" t="s">
        <v>4488</v>
      </c>
      <c r="K108" s="6">
        <v>2775261</v>
      </c>
      <c r="L108" s="6">
        <v>2717464</v>
      </c>
      <c r="M108" s="6">
        <v>704938</v>
      </c>
      <c r="N108" s="6">
        <v>654557</v>
      </c>
      <c r="O108" s="6">
        <v>599699</v>
      </c>
      <c r="P108" s="6">
        <v>561975</v>
      </c>
      <c r="Q108" s="6">
        <v>432084</v>
      </c>
      <c r="R108" s="6">
        <v>411009</v>
      </c>
      <c r="S108" s="6">
        <v>505962</v>
      </c>
      <c r="T108" s="6">
        <v>532236</v>
      </c>
      <c r="U108" s="6">
        <v>1085006</v>
      </c>
      <c r="V108" s="6">
        <v>1172732</v>
      </c>
      <c r="W108" s="6">
        <v>3166284</v>
      </c>
      <c r="X108" s="6">
        <v>3150071</v>
      </c>
      <c r="Y108" s="6">
        <v>1137629</v>
      </c>
      <c r="Z108" s="6">
        <v>1115241</v>
      </c>
      <c r="AA108" s="6">
        <v>401953</v>
      </c>
      <c r="AB108" s="6">
        <v>419516</v>
      </c>
      <c r="AC108" s="6">
        <v>9595011</v>
      </c>
      <c r="AD108" s="6">
        <v>9594110</v>
      </c>
      <c r="AF108">
        <f>Q108/W108</f>
        <v>0.13646406955282597</v>
      </c>
      <c r="AG108">
        <f>R108/X108</f>
        <v>0.13047610672902293</v>
      </c>
      <c r="AH108">
        <f>U108/W108</f>
        <v>0.34267488323852185</v>
      </c>
      <c r="AI108">
        <f>V108/X108</f>
        <v>0.37228748177422033</v>
      </c>
      <c r="AJ108">
        <f>Y108/AA108</f>
        <v>2.83025378589039</v>
      </c>
      <c r="AK108">
        <f>Z108/AB108</f>
        <v>2.6583992028909504</v>
      </c>
      <c r="AL108">
        <f>O108/K108</f>
        <v>0.21608742384950461</v>
      </c>
      <c r="AM108">
        <f>P108/L108</f>
        <v>0.20680126765248777</v>
      </c>
      <c r="AN108">
        <f>K108/W108</f>
        <v>0.87650412913055176</v>
      </c>
      <c r="AO108">
        <f>L108/X108</f>
        <v>0.86266753987449807</v>
      </c>
      <c r="AP108">
        <f>IF(OR(Q108&lt;0, Q108="NA"), 0, 1)</f>
        <v>1</v>
      </c>
      <c r="AQ108">
        <f>IF(OR(S108&lt;0, S108="NA"), 0, 1)</f>
        <v>1</v>
      </c>
      <c r="AR108">
        <f>IFERROR(IF((AF108-AG108)&gt;0,1,0),0)</f>
        <v>1</v>
      </c>
      <c r="AS108">
        <f>IFERROR(IF((S108-Q108)&gt;0,1,0),0)</f>
        <v>1</v>
      </c>
      <c r="AT108">
        <f>IFERROR(IF((AH108-AI108)&lt;0,1,0),0)</f>
        <v>1</v>
      </c>
      <c r="AU108">
        <f>IFERROR(IF((AJ108-AK108)&gt;0,1,0),0)</f>
        <v>1</v>
      </c>
      <c r="AV108">
        <f>IFERROR(IF((AL108-AM108)&gt;0,1,0),0)</f>
        <v>1</v>
      </c>
      <c r="AW108">
        <f>IFERROR(IF((AN108-AO108)&gt;0,1,0),0)</f>
        <v>1</v>
      </c>
      <c r="AX108">
        <f>IFERROR(IF((AC108-AD108)&lt;0,1,0),0)</f>
        <v>0</v>
      </c>
      <c r="AY108">
        <f>SUM(AP108:AX108)</f>
        <v>8</v>
      </c>
    </row>
    <row r="109" spans="1:51" x14ac:dyDescent="0.45">
      <c r="A109" s="1" t="s">
        <v>2836</v>
      </c>
      <c r="B109" s="2">
        <v>4121714</v>
      </c>
      <c r="C109" s="3" t="s">
        <v>5335</v>
      </c>
      <c r="D109" s="5">
        <v>154.69999999999999</v>
      </c>
      <c r="E109" s="5">
        <v>4799.0938085999996</v>
      </c>
      <c r="F109" s="3" t="s">
        <v>4665</v>
      </c>
      <c r="G109" s="3" t="s">
        <v>4666</v>
      </c>
      <c r="H109" s="3" t="s">
        <v>4679</v>
      </c>
      <c r="I109" s="3" t="s">
        <v>4680</v>
      </c>
      <c r="J109" s="3" t="s">
        <v>4681</v>
      </c>
      <c r="K109" s="6">
        <v>5224000</v>
      </c>
      <c r="L109" s="6">
        <v>4989000</v>
      </c>
      <c r="M109" s="6">
        <v>1645000</v>
      </c>
      <c r="N109" s="6">
        <v>1408000</v>
      </c>
      <c r="O109" s="6">
        <v>1159000</v>
      </c>
      <c r="P109" s="6">
        <v>920000</v>
      </c>
      <c r="Q109" s="6">
        <v>552000</v>
      </c>
      <c r="R109" s="6">
        <v>380000</v>
      </c>
      <c r="S109" s="6">
        <v>1021000</v>
      </c>
      <c r="T109" s="6">
        <v>772000</v>
      </c>
      <c r="U109" s="6">
        <v>6576000</v>
      </c>
      <c r="V109" s="6">
        <v>6657000</v>
      </c>
      <c r="W109" s="6">
        <v>11693000</v>
      </c>
      <c r="X109" s="6">
        <v>11819000</v>
      </c>
      <c r="Y109" s="6">
        <v>1421000</v>
      </c>
      <c r="Z109" s="6">
        <v>1472000</v>
      </c>
      <c r="AA109" s="6">
        <v>846000</v>
      </c>
      <c r="AB109" s="6">
        <v>828000</v>
      </c>
      <c r="AC109" s="6">
        <v>31476115</v>
      </c>
      <c r="AD109" s="6">
        <v>32485505</v>
      </c>
      <c r="AF109">
        <f>Q109/W109</f>
        <v>4.7207731121183615E-2</v>
      </c>
      <c r="AG109">
        <f>R109/X109</f>
        <v>3.2151620272442678E-2</v>
      </c>
      <c r="AH109">
        <f>U109/W109</f>
        <v>0.5623877533567091</v>
      </c>
      <c r="AI109">
        <f>V109/X109</f>
        <v>0.5632456214569761</v>
      </c>
      <c r="AJ109">
        <f>Y109/AA109</f>
        <v>1.6796690307328606</v>
      </c>
      <c r="AK109">
        <f>Z109/AB109</f>
        <v>1.7777777777777777</v>
      </c>
      <c r="AL109">
        <f>O109/K109</f>
        <v>0.22186064318529863</v>
      </c>
      <c r="AM109">
        <f>P109/L109</f>
        <v>0.18440569252355182</v>
      </c>
      <c r="AN109">
        <f>K109/W109</f>
        <v>0.44676302061062173</v>
      </c>
      <c r="AO109">
        <f>L109/X109</f>
        <v>0.42211693036635928</v>
      </c>
      <c r="AP109">
        <f>IF(OR(Q109&lt;0, Q109="NA"), 0, 1)</f>
        <v>1</v>
      </c>
      <c r="AQ109">
        <f>IF(OR(S109&lt;0, S109="NA"), 0, 1)</f>
        <v>1</v>
      </c>
      <c r="AR109">
        <f>IFERROR(IF((AF109-AG109)&gt;0,1,0),0)</f>
        <v>1</v>
      </c>
      <c r="AS109">
        <f>IFERROR(IF((S109-Q109)&gt;0,1,0),0)</f>
        <v>1</v>
      </c>
      <c r="AT109">
        <f>IFERROR(IF((AH109-AI109)&lt;0,1,0),0)</f>
        <v>1</v>
      </c>
      <c r="AU109">
        <f>IFERROR(IF((AJ109-AK109)&gt;0,1,0),0)</f>
        <v>0</v>
      </c>
      <c r="AV109">
        <f>IFERROR(IF((AL109-AM109)&gt;0,1,0),0)</f>
        <v>1</v>
      </c>
      <c r="AW109">
        <f>IFERROR(IF((AN109-AO109)&gt;0,1,0),0)</f>
        <v>1</v>
      </c>
      <c r="AX109">
        <f>IFERROR(IF((AC109-AD109)&lt;0,1,0),0)</f>
        <v>1</v>
      </c>
      <c r="AY109">
        <f>SUM(AP109:AX109)</f>
        <v>8</v>
      </c>
    </row>
    <row r="110" spans="1:51" x14ac:dyDescent="0.45">
      <c r="A110" s="1" t="s">
        <v>2867</v>
      </c>
      <c r="B110" s="2">
        <v>4162569</v>
      </c>
      <c r="C110" s="3" t="s">
        <v>5337</v>
      </c>
      <c r="D110" s="5">
        <v>39.880000000000003</v>
      </c>
      <c r="E110" s="5">
        <v>3960.36682896</v>
      </c>
      <c r="F110" s="3" t="s">
        <v>4654</v>
      </c>
      <c r="G110" s="3" t="s">
        <v>4654</v>
      </c>
      <c r="H110" s="3" t="s">
        <v>4655</v>
      </c>
      <c r="I110" s="3" t="s">
        <v>4717</v>
      </c>
      <c r="J110" s="3" t="s">
        <v>4718</v>
      </c>
      <c r="K110" s="6">
        <v>2000332</v>
      </c>
      <c r="L110" s="6">
        <v>1970876</v>
      </c>
      <c r="M110" s="6">
        <v>1877255</v>
      </c>
      <c r="N110" s="6">
        <v>1444386</v>
      </c>
      <c r="O110" s="6">
        <v>1194240</v>
      </c>
      <c r="P110" s="6">
        <v>813037</v>
      </c>
      <c r="Q110" s="6">
        <v>837462</v>
      </c>
      <c r="R110" s="6">
        <v>565126</v>
      </c>
      <c r="S110" s="6">
        <v>1460747</v>
      </c>
      <c r="T110" s="6">
        <v>1338851</v>
      </c>
      <c r="U110" s="6">
        <v>1953099</v>
      </c>
      <c r="V110" s="6">
        <v>1874909</v>
      </c>
      <c r="W110" s="6">
        <v>5055327</v>
      </c>
      <c r="X110" s="6">
        <v>4724664</v>
      </c>
      <c r="Y110" s="6">
        <v>518923</v>
      </c>
      <c r="Z110" s="6">
        <v>413667</v>
      </c>
      <c r="AA110" s="6">
        <v>420288</v>
      </c>
      <c r="AB110" s="6">
        <v>465569</v>
      </c>
      <c r="AC110" s="6">
        <v>99307092</v>
      </c>
      <c r="AD110" s="6">
        <v>99691787</v>
      </c>
      <c r="AF110">
        <f>Q110/W110</f>
        <v>0.16565931343313697</v>
      </c>
      <c r="AG110">
        <f>R110/X110</f>
        <v>0.11961189197792689</v>
      </c>
      <c r="AH110">
        <f>U110/W110</f>
        <v>0.38634474090400089</v>
      </c>
      <c r="AI110">
        <f>V110/X110</f>
        <v>0.39683435689818364</v>
      </c>
      <c r="AJ110">
        <f>Y110/AA110</f>
        <v>1.2346843117100654</v>
      </c>
      <c r="AK110">
        <f>Z110/AB110</f>
        <v>0.88851920982711474</v>
      </c>
      <c r="AL110">
        <f>O110/K110</f>
        <v>0.59702089453150775</v>
      </c>
      <c r="AM110">
        <f>P110/L110</f>
        <v>0.4125256992322196</v>
      </c>
      <c r="AN110">
        <f>K110/W110</f>
        <v>0.39568795450818511</v>
      </c>
      <c r="AO110">
        <f>L110/X110</f>
        <v>0.41714627749190208</v>
      </c>
      <c r="AP110">
        <f>IF(OR(Q110&lt;0, Q110="NA"), 0, 1)</f>
        <v>1</v>
      </c>
      <c r="AQ110">
        <f>IF(OR(S110&lt;0, S110="NA"), 0, 1)</f>
        <v>1</v>
      </c>
      <c r="AR110">
        <f>IFERROR(IF((AF110-AG110)&gt;0,1,0),0)</f>
        <v>1</v>
      </c>
      <c r="AS110">
        <f>IFERROR(IF((S110-Q110)&gt;0,1,0),0)</f>
        <v>1</v>
      </c>
      <c r="AT110">
        <f>IFERROR(IF((AH110-AI110)&lt;0,1,0),0)</f>
        <v>1</v>
      </c>
      <c r="AU110">
        <f>IFERROR(IF((AJ110-AK110)&gt;0,1,0),0)</f>
        <v>1</v>
      </c>
      <c r="AV110">
        <f>IFERROR(IF((AL110-AM110)&gt;0,1,0),0)</f>
        <v>1</v>
      </c>
      <c r="AW110">
        <f>IFERROR(IF((AN110-AO110)&gt;0,1,0),0)</f>
        <v>0</v>
      </c>
      <c r="AX110">
        <f>IFERROR(IF((AC110-AD110)&lt;0,1,0),0)</f>
        <v>1</v>
      </c>
      <c r="AY110">
        <f>SUM(AP110:AX110)</f>
        <v>8</v>
      </c>
    </row>
    <row r="111" spans="1:51" x14ac:dyDescent="0.45">
      <c r="A111" s="1" t="s">
        <v>2960</v>
      </c>
      <c r="B111" s="2">
        <v>4010843</v>
      </c>
      <c r="C111" s="3" t="s">
        <v>5337</v>
      </c>
      <c r="D111" s="5">
        <v>26.36</v>
      </c>
      <c r="E111" s="5">
        <v>2663.9414682000001</v>
      </c>
      <c r="F111" s="3" t="s">
        <v>4654</v>
      </c>
      <c r="G111" s="3" t="s">
        <v>4654</v>
      </c>
      <c r="H111" s="3" t="s">
        <v>4747</v>
      </c>
      <c r="I111" s="3" t="s">
        <v>4748</v>
      </c>
      <c r="J111" s="3" t="s">
        <v>4864</v>
      </c>
      <c r="K111" s="6">
        <v>2602340</v>
      </c>
      <c r="L111" s="6">
        <v>2557709</v>
      </c>
      <c r="M111" s="6">
        <v>319638</v>
      </c>
      <c r="N111" s="6">
        <v>306567</v>
      </c>
      <c r="O111" s="6">
        <v>215840</v>
      </c>
      <c r="P111" s="6">
        <v>202436</v>
      </c>
      <c r="Q111" s="6">
        <v>135898</v>
      </c>
      <c r="R111" s="6">
        <v>124473</v>
      </c>
      <c r="S111" s="6">
        <v>227652</v>
      </c>
      <c r="T111" s="6">
        <v>215329</v>
      </c>
      <c r="U111" s="6">
        <v>480706</v>
      </c>
      <c r="V111" s="6">
        <v>479378</v>
      </c>
      <c r="W111" s="6">
        <v>2356493</v>
      </c>
      <c r="X111" s="6">
        <v>2304866</v>
      </c>
      <c r="Y111" s="6">
        <v>1411099</v>
      </c>
      <c r="Z111" s="6">
        <v>1337130</v>
      </c>
      <c r="AA111" s="6">
        <v>800143</v>
      </c>
      <c r="AB111" s="6">
        <v>776945</v>
      </c>
      <c r="AC111" s="6">
        <v>101059995</v>
      </c>
      <c r="AD111" s="6">
        <v>101481447</v>
      </c>
      <c r="AF111">
        <f>Q111/W111</f>
        <v>5.7669596302641256E-2</v>
      </c>
      <c r="AG111">
        <f>R111/X111</f>
        <v>5.4004441039088608E-2</v>
      </c>
      <c r="AH111">
        <f>U111/W111</f>
        <v>0.20399211879687315</v>
      </c>
      <c r="AI111">
        <f>V111/X111</f>
        <v>0.20798519306545368</v>
      </c>
      <c r="AJ111">
        <f>Y111/AA111</f>
        <v>1.7635585139156376</v>
      </c>
      <c r="AK111">
        <f>Z111/AB111</f>
        <v>1.7210098526922755</v>
      </c>
      <c r="AL111">
        <f>O111/K111</f>
        <v>8.2940737951228513E-2</v>
      </c>
      <c r="AM111">
        <f>P111/L111</f>
        <v>7.9147393233553937E-2</v>
      </c>
      <c r="AN111">
        <f>K111/W111</f>
        <v>1.1043274900455888</v>
      </c>
      <c r="AO111">
        <f>L111/X111</f>
        <v>1.1096996528214655</v>
      </c>
      <c r="AP111">
        <f>IF(OR(Q111&lt;0, Q111="NA"), 0, 1)</f>
        <v>1</v>
      </c>
      <c r="AQ111">
        <f>IF(OR(S111&lt;0, S111="NA"), 0, 1)</f>
        <v>1</v>
      </c>
      <c r="AR111">
        <f>IFERROR(IF((AF111-AG111)&gt;0,1,0),0)</f>
        <v>1</v>
      </c>
      <c r="AS111">
        <f>IFERROR(IF((S111-Q111)&gt;0,1,0),0)</f>
        <v>1</v>
      </c>
      <c r="AT111">
        <f>IFERROR(IF((AH111-AI111)&lt;0,1,0),0)</f>
        <v>1</v>
      </c>
      <c r="AU111">
        <f>IFERROR(IF((AJ111-AK111)&gt;0,1,0),0)</f>
        <v>1</v>
      </c>
      <c r="AV111">
        <f>IFERROR(IF((AL111-AM111)&gt;0,1,0),0)</f>
        <v>1</v>
      </c>
      <c r="AW111">
        <f>IFERROR(IF((AN111-AO111)&gt;0,1,0),0)</f>
        <v>0</v>
      </c>
      <c r="AX111">
        <f>IFERROR(IF((AC111-AD111)&lt;0,1,0),0)</f>
        <v>1</v>
      </c>
      <c r="AY111">
        <f>SUM(AP111:AX111)</f>
        <v>8</v>
      </c>
    </row>
    <row r="112" spans="1:51" x14ac:dyDescent="0.45">
      <c r="A112" s="1" t="s">
        <v>2972</v>
      </c>
      <c r="B112" s="2">
        <v>4000844</v>
      </c>
      <c r="C112" s="3" t="s">
        <v>5337</v>
      </c>
      <c r="D112" s="5">
        <v>42.7</v>
      </c>
      <c r="E112" s="5">
        <v>623.18694340000002</v>
      </c>
      <c r="F112" s="3" t="s">
        <v>4559</v>
      </c>
      <c r="G112" s="3" t="s">
        <v>4821</v>
      </c>
      <c r="H112" s="3" t="s">
        <v>4911</v>
      </c>
      <c r="I112" s="3" t="s">
        <v>4911</v>
      </c>
      <c r="J112" s="3" t="s">
        <v>5209</v>
      </c>
      <c r="K112" s="6">
        <v>454094</v>
      </c>
      <c r="L112" s="6">
        <v>437587</v>
      </c>
      <c r="M112" s="6">
        <v>80234</v>
      </c>
      <c r="N112" s="6">
        <v>71193</v>
      </c>
      <c r="O112" s="6">
        <v>59735</v>
      </c>
      <c r="P112" s="6">
        <v>51701</v>
      </c>
      <c r="Q112" s="6">
        <v>45060</v>
      </c>
      <c r="R112" s="6">
        <v>39426</v>
      </c>
      <c r="S112" s="6">
        <v>62668</v>
      </c>
      <c r="T112" s="6">
        <v>60313</v>
      </c>
      <c r="U112" s="6">
        <v>44777</v>
      </c>
      <c r="V112" s="6">
        <v>49774</v>
      </c>
      <c r="W112" s="6">
        <v>350171</v>
      </c>
      <c r="X112" s="6">
        <v>354605</v>
      </c>
      <c r="Y112" s="6">
        <v>144115</v>
      </c>
      <c r="Z112" s="6">
        <v>147158</v>
      </c>
      <c r="AA112" s="6">
        <v>54841</v>
      </c>
      <c r="AB112" s="6">
        <v>66677</v>
      </c>
      <c r="AC112" s="6">
        <v>14595908</v>
      </c>
      <c r="AD112" s="6">
        <v>14593790</v>
      </c>
      <c r="AF112">
        <f>Q112/W112</f>
        <v>0.1286799877774002</v>
      </c>
      <c r="AG112">
        <f>R112/X112</f>
        <v>0.11118286544182965</v>
      </c>
      <c r="AH112">
        <f>U112/W112</f>
        <v>0.12787181120081331</v>
      </c>
      <c r="AI112">
        <f>V112/X112</f>
        <v>0.14036463106837185</v>
      </c>
      <c r="AJ112">
        <f>Y112/AA112</f>
        <v>2.6278696595612772</v>
      </c>
      <c r="AK112">
        <f>Z112/AB112</f>
        <v>2.2070279106738457</v>
      </c>
      <c r="AL112">
        <f>O112/K112</f>
        <v>0.13154765312908781</v>
      </c>
      <c r="AM112">
        <f>P112/L112</f>
        <v>0.11815021927068217</v>
      </c>
      <c r="AN112">
        <f>K112/W112</f>
        <v>1.2967778599598483</v>
      </c>
      <c r="AO112">
        <f>L112/X112</f>
        <v>1.2340124927736495</v>
      </c>
      <c r="AP112">
        <f>IF(OR(Q112&lt;0, Q112="NA"), 0, 1)</f>
        <v>1</v>
      </c>
      <c r="AQ112">
        <f>IF(OR(S112&lt;0, S112="NA"), 0, 1)</f>
        <v>1</v>
      </c>
      <c r="AR112">
        <f>IFERROR(IF((AF112-AG112)&gt;0,1,0),0)</f>
        <v>1</v>
      </c>
      <c r="AS112">
        <f>IFERROR(IF((S112-Q112)&gt;0,1,0),0)</f>
        <v>1</v>
      </c>
      <c r="AT112">
        <f>IFERROR(IF((AH112-AI112)&lt;0,1,0),0)</f>
        <v>1</v>
      </c>
      <c r="AU112">
        <f>IFERROR(IF((AJ112-AK112)&gt;0,1,0),0)</f>
        <v>1</v>
      </c>
      <c r="AV112">
        <f>IFERROR(IF((AL112-AM112)&gt;0,1,0),0)</f>
        <v>1</v>
      </c>
      <c r="AW112">
        <f>IFERROR(IF((AN112-AO112)&gt;0,1,0),0)</f>
        <v>1</v>
      </c>
      <c r="AX112">
        <f>IFERROR(IF((AC112-AD112)&lt;0,1,0),0)</f>
        <v>0</v>
      </c>
      <c r="AY112">
        <f>SUM(AP112:AX112)</f>
        <v>8</v>
      </c>
    </row>
    <row r="113" spans="1:51" x14ac:dyDescent="0.45">
      <c r="A113" s="1" t="s">
        <v>3010</v>
      </c>
      <c r="B113" s="2">
        <v>4273972</v>
      </c>
      <c r="C113" s="3" t="s">
        <v>5337</v>
      </c>
      <c r="D113" s="5">
        <v>20.34</v>
      </c>
      <c r="E113" s="5">
        <v>2173.2130823399998</v>
      </c>
      <c r="F113" s="3" t="s">
        <v>4485</v>
      </c>
      <c r="G113" s="3" t="s">
        <v>4517</v>
      </c>
      <c r="H113" s="3" t="s">
        <v>4518</v>
      </c>
      <c r="I113" s="3" t="s">
        <v>4551</v>
      </c>
      <c r="J113" s="3" t="s">
        <v>4926</v>
      </c>
      <c r="K113" s="6">
        <v>1687800</v>
      </c>
      <c r="L113" s="6">
        <v>1655700</v>
      </c>
      <c r="M113" s="6">
        <v>353300</v>
      </c>
      <c r="N113" s="6">
        <v>349200</v>
      </c>
      <c r="O113" s="6">
        <v>255800</v>
      </c>
      <c r="P113" s="6">
        <v>249100</v>
      </c>
      <c r="Q113" s="6">
        <v>71900</v>
      </c>
      <c r="R113" s="6">
        <v>56200</v>
      </c>
      <c r="S113" s="6">
        <v>278000</v>
      </c>
      <c r="T113" s="6">
        <v>230500</v>
      </c>
      <c r="U113" s="6" t="s">
        <v>4474</v>
      </c>
      <c r="V113" s="6" t="s">
        <v>4474</v>
      </c>
      <c r="W113" s="6">
        <v>4625800</v>
      </c>
      <c r="X113" s="6">
        <v>4617800</v>
      </c>
      <c r="Y113" s="6">
        <v>2784800</v>
      </c>
      <c r="Z113" s="6">
        <v>2774100</v>
      </c>
      <c r="AA113" s="6">
        <v>2585300</v>
      </c>
      <c r="AB113" s="6">
        <v>2576100</v>
      </c>
      <c r="AC113" s="6">
        <v>106844301</v>
      </c>
      <c r="AD113" s="6">
        <v>108618970</v>
      </c>
      <c r="AF113">
        <f>Q113/W113</f>
        <v>1.5543257382506809E-2</v>
      </c>
      <c r="AG113">
        <f>R113/X113</f>
        <v>1.2170297544285157E-2</v>
      </c>
      <c r="AH113" t="e">
        <f>U113/W113</f>
        <v>#VALUE!</v>
      </c>
      <c r="AI113" t="e">
        <f>V113/X113</f>
        <v>#VALUE!</v>
      </c>
      <c r="AJ113">
        <f>Y113/AA113</f>
        <v>1.0771670599156771</v>
      </c>
      <c r="AK113">
        <f>Z113/AB113</f>
        <v>1.0768603703272388</v>
      </c>
      <c r="AL113">
        <f>O113/K113</f>
        <v>0.15155824149780781</v>
      </c>
      <c r="AM113">
        <f>P113/L113</f>
        <v>0.15044996074168027</v>
      </c>
      <c r="AN113">
        <f>K113/W113</f>
        <v>0.36486661766613343</v>
      </c>
      <c r="AO113">
        <f>L113/X113</f>
        <v>0.35854736021482092</v>
      </c>
      <c r="AP113">
        <f>IF(OR(Q113&lt;0, Q113="NA"), 0, 1)</f>
        <v>1</v>
      </c>
      <c r="AQ113">
        <f>IF(OR(S113&lt;0, S113="NA"), 0, 1)</f>
        <v>1</v>
      </c>
      <c r="AR113">
        <f>IFERROR(IF((AF113-AG113)&gt;0,1,0),0)</f>
        <v>1</v>
      </c>
      <c r="AS113">
        <f>IFERROR(IF((S113-Q113)&gt;0,1,0),0)</f>
        <v>1</v>
      </c>
      <c r="AT113">
        <f>IFERROR(IF((AH113-AI113)&lt;0,1,0),0)</f>
        <v>0</v>
      </c>
      <c r="AU113">
        <f>IFERROR(IF((AJ113-AK113)&gt;0,1,0),0)</f>
        <v>1</v>
      </c>
      <c r="AV113">
        <f>IFERROR(IF((AL113-AM113)&gt;0,1,0),0)</f>
        <v>1</v>
      </c>
      <c r="AW113">
        <f>IFERROR(IF((AN113-AO113)&gt;0,1,0),0)</f>
        <v>1</v>
      </c>
      <c r="AX113">
        <f>IFERROR(IF((AC113-AD113)&lt;0,1,0),0)</f>
        <v>1</v>
      </c>
      <c r="AY113">
        <f>SUM(AP113:AX113)</f>
        <v>8</v>
      </c>
    </row>
    <row r="114" spans="1:51" x14ac:dyDescent="0.45">
      <c r="A114" s="1" t="s">
        <v>3042</v>
      </c>
      <c r="B114" s="2">
        <v>4076764</v>
      </c>
      <c r="C114" s="3" t="s">
        <v>5337</v>
      </c>
      <c r="D114" s="5">
        <v>45.25</v>
      </c>
      <c r="E114" s="5">
        <v>11779.681995999999</v>
      </c>
      <c r="F114" s="3" t="s">
        <v>4654</v>
      </c>
      <c r="G114" s="3" t="s">
        <v>4654</v>
      </c>
      <c r="H114" s="3" t="s">
        <v>4655</v>
      </c>
      <c r="I114" s="3" t="s">
        <v>4717</v>
      </c>
      <c r="J114" s="3" t="s">
        <v>4718</v>
      </c>
      <c r="K114" s="6">
        <v>9562000</v>
      </c>
      <c r="L114" s="6">
        <v>10297000</v>
      </c>
      <c r="M114" s="6">
        <v>5165000</v>
      </c>
      <c r="N114" s="6">
        <v>4911000</v>
      </c>
      <c r="O114" s="6">
        <v>2845000</v>
      </c>
      <c r="P114" s="6">
        <v>2704000</v>
      </c>
      <c r="Q114" s="6">
        <v>2041000</v>
      </c>
      <c r="R114" s="6">
        <v>1940000</v>
      </c>
      <c r="S114" s="6">
        <v>4063000</v>
      </c>
      <c r="T114" s="6">
        <v>3947000</v>
      </c>
      <c r="U114" s="6">
        <v>4853000</v>
      </c>
      <c r="V114" s="6">
        <v>4853000</v>
      </c>
      <c r="W114" s="6">
        <v>19859000</v>
      </c>
      <c r="X114" s="6">
        <v>19809000</v>
      </c>
      <c r="Y114" s="6">
        <v>1507000</v>
      </c>
      <c r="Z114" s="6">
        <v>1400000</v>
      </c>
      <c r="AA114" s="6">
        <v>2892000</v>
      </c>
      <c r="AB114" s="6">
        <v>3200000</v>
      </c>
      <c r="AC114" s="6">
        <v>260400000</v>
      </c>
      <c r="AD114" s="6">
        <v>264100000</v>
      </c>
      <c r="AF114">
        <f>Q114/W114</f>
        <v>0.10277456065260084</v>
      </c>
      <c r="AG114">
        <f>R114/X114</f>
        <v>9.7935281942551369E-2</v>
      </c>
      <c r="AH114">
        <f>U114/W114</f>
        <v>0.24437282844050556</v>
      </c>
      <c r="AI114">
        <f>V114/X114</f>
        <v>0.2449896511686607</v>
      </c>
      <c r="AJ114">
        <f>Y114/AA114</f>
        <v>0.52109266943291843</v>
      </c>
      <c r="AK114">
        <f>Z114/AB114</f>
        <v>0.4375</v>
      </c>
      <c r="AL114">
        <f>O114/K114</f>
        <v>0.29753189709265843</v>
      </c>
      <c r="AM114">
        <f>P114/L114</f>
        <v>0.26260075750218509</v>
      </c>
      <c r="AN114">
        <f>K114/W114</f>
        <v>0.48149453648219953</v>
      </c>
      <c r="AO114">
        <f>L114/X114</f>
        <v>0.51981422585693371</v>
      </c>
      <c r="AP114">
        <f>IF(OR(Q114&lt;0, Q114="NA"), 0, 1)</f>
        <v>1</v>
      </c>
      <c r="AQ114">
        <f>IF(OR(S114&lt;0, S114="NA"), 0, 1)</f>
        <v>1</v>
      </c>
      <c r="AR114">
        <f>IFERROR(IF((AF114-AG114)&gt;0,1,0),0)</f>
        <v>1</v>
      </c>
      <c r="AS114">
        <f>IFERROR(IF((S114-Q114)&gt;0,1,0),0)</f>
        <v>1</v>
      </c>
      <c r="AT114">
        <f>IFERROR(IF((AH114-AI114)&lt;0,1,0),0)</f>
        <v>1</v>
      </c>
      <c r="AU114">
        <f>IFERROR(IF((AJ114-AK114)&gt;0,1,0),0)</f>
        <v>1</v>
      </c>
      <c r="AV114">
        <f>IFERROR(IF((AL114-AM114)&gt;0,1,0),0)</f>
        <v>1</v>
      </c>
      <c r="AW114">
        <f>IFERROR(IF((AN114-AO114)&gt;0,1,0),0)</f>
        <v>0</v>
      </c>
      <c r="AX114">
        <f>IFERROR(IF((AC114-AD114)&lt;0,1,0),0)</f>
        <v>1</v>
      </c>
      <c r="AY114">
        <f>SUM(AP114:AX114)</f>
        <v>8</v>
      </c>
    </row>
    <row r="115" spans="1:51" x14ac:dyDescent="0.45">
      <c r="A115" s="1" t="s">
        <v>3047</v>
      </c>
      <c r="B115" s="2">
        <v>4185871</v>
      </c>
      <c r="C115" s="3" t="s">
        <v>5337</v>
      </c>
      <c r="D115" s="7">
        <v>13.45</v>
      </c>
      <c r="E115" s="5">
        <v>1630.15389385</v>
      </c>
      <c r="F115" s="3" t="s">
        <v>4480</v>
      </c>
      <c r="G115" s="3" t="s">
        <v>4491</v>
      </c>
      <c r="H115" s="3" t="s">
        <v>4492</v>
      </c>
      <c r="I115" s="3" t="s">
        <v>4493</v>
      </c>
      <c r="J115" s="3" t="s">
        <v>4494</v>
      </c>
      <c r="K115" s="6">
        <v>274501</v>
      </c>
      <c r="L115" s="6">
        <v>259200</v>
      </c>
      <c r="M115" s="6">
        <v>64615</v>
      </c>
      <c r="N115" s="6">
        <v>59771</v>
      </c>
      <c r="O115" s="6">
        <v>37126</v>
      </c>
      <c r="P115" s="6">
        <v>31412</v>
      </c>
      <c r="Q115" s="6">
        <v>12073</v>
      </c>
      <c r="R115" s="6">
        <v>1990</v>
      </c>
      <c r="S115" s="6">
        <v>75136</v>
      </c>
      <c r="T115" s="6">
        <v>64264</v>
      </c>
      <c r="U115" s="6">
        <v>319411</v>
      </c>
      <c r="V115" s="6">
        <v>300631</v>
      </c>
      <c r="W115" s="6">
        <v>857033</v>
      </c>
      <c r="X115" s="6">
        <v>823222</v>
      </c>
      <c r="Y115" s="6">
        <v>174682</v>
      </c>
      <c r="Z115" s="6">
        <v>134611</v>
      </c>
      <c r="AA115" s="6">
        <v>105497</v>
      </c>
      <c r="AB115" s="6">
        <v>87603</v>
      </c>
      <c r="AC115" s="6">
        <v>111221795</v>
      </c>
      <c r="AD115" s="6">
        <v>111678898</v>
      </c>
      <c r="AF115">
        <f>Q115/W115</f>
        <v>1.4086972146930166E-2</v>
      </c>
      <c r="AG115">
        <f>R115/X115</f>
        <v>2.4173309265301461E-3</v>
      </c>
      <c r="AH115">
        <f>U115/W115</f>
        <v>0.37269393360582381</v>
      </c>
      <c r="AI115">
        <f>V115/X115</f>
        <v>0.36518824812747958</v>
      </c>
      <c r="AJ115">
        <f>Y115/AA115</f>
        <v>1.6558006388807265</v>
      </c>
      <c r="AK115">
        <f>Z115/AB115</f>
        <v>1.5366026277638893</v>
      </c>
      <c r="AL115">
        <f>O115/K115</f>
        <v>0.13524905191602216</v>
      </c>
      <c r="AM115">
        <f>P115/L115</f>
        <v>0.12118827160493827</v>
      </c>
      <c r="AN115">
        <f>K115/W115</f>
        <v>0.32029221745253683</v>
      </c>
      <c r="AO115">
        <f>L115/X115</f>
        <v>0.31486039002844918</v>
      </c>
      <c r="AP115">
        <f>IF(OR(Q115&lt;0, Q115="NA"), 0, 1)</f>
        <v>1</v>
      </c>
      <c r="AQ115">
        <f>IF(OR(S115&lt;0, S115="NA"), 0, 1)</f>
        <v>1</v>
      </c>
      <c r="AR115">
        <f>IFERROR(IF((AF115-AG115)&gt;0,1,0),0)</f>
        <v>1</v>
      </c>
      <c r="AS115">
        <f>IFERROR(IF((S115-Q115)&gt;0,1,0),0)</f>
        <v>1</v>
      </c>
      <c r="AT115">
        <f>IFERROR(IF((AH115-AI115)&lt;0,1,0),0)</f>
        <v>0</v>
      </c>
      <c r="AU115">
        <f>IFERROR(IF((AJ115-AK115)&gt;0,1,0),0)</f>
        <v>1</v>
      </c>
      <c r="AV115">
        <f>IFERROR(IF((AL115-AM115)&gt;0,1,0),0)</f>
        <v>1</v>
      </c>
      <c r="AW115">
        <f>IFERROR(IF((AN115-AO115)&gt;0,1,0),0)</f>
        <v>1</v>
      </c>
      <c r="AX115">
        <f>IFERROR(IF((AC115-AD115)&lt;0,1,0),0)</f>
        <v>1</v>
      </c>
      <c r="AY115">
        <f>SUM(AP115:AX115)</f>
        <v>8</v>
      </c>
    </row>
    <row r="116" spans="1:51" x14ac:dyDescent="0.45">
      <c r="A116" s="1" t="s">
        <v>3090</v>
      </c>
      <c r="B116" s="2">
        <v>4070114</v>
      </c>
      <c r="C116" s="3" t="s">
        <v>5335</v>
      </c>
      <c r="D116" s="5">
        <v>144.77500000000001</v>
      </c>
      <c r="E116" s="5">
        <v>52128.131538349997</v>
      </c>
      <c r="F116" s="3" t="s">
        <v>4485</v>
      </c>
      <c r="G116" s="3" t="s">
        <v>4517</v>
      </c>
      <c r="H116" s="3" t="s">
        <v>4640</v>
      </c>
      <c r="I116" s="3" t="s">
        <v>4641</v>
      </c>
      <c r="J116" s="3" t="s">
        <v>4789</v>
      </c>
      <c r="K116" s="6">
        <v>5369800</v>
      </c>
      <c r="L116" s="6">
        <v>5310800</v>
      </c>
      <c r="M116" s="6">
        <v>2387500</v>
      </c>
      <c r="N116" s="6">
        <v>2358800</v>
      </c>
      <c r="O116" s="6">
        <v>2216400</v>
      </c>
      <c r="P116" s="6">
        <v>2184500</v>
      </c>
      <c r="Q116" s="6">
        <v>1719300</v>
      </c>
      <c r="R116" s="6">
        <v>1698600</v>
      </c>
      <c r="S116" s="6">
        <v>1734500</v>
      </c>
      <c r="T116" s="6">
        <v>1750800</v>
      </c>
      <c r="U116" s="6">
        <v>798900</v>
      </c>
      <c r="V116" s="6">
        <v>798700</v>
      </c>
      <c r="W116" s="6">
        <v>10554700</v>
      </c>
      <c r="X116" s="6">
        <v>10489100</v>
      </c>
      <c r="Y116" s="6">
        <v>7429600</v>
      </c>
      <c r="Z116" s="6">
        <v>7361400</v>
      </c>
      <c r="AA116" s="6">
        <v>5329200</v>
      </c>
      <c r="AB116" s="6">
        <v>5343900</v>
      </c>
      <c r="AC116" s="6">
        <v>360063074</v>
      </c>
      <c r="AD116" s="6">
        <v>359898021</v>
      </c>
      <c r="AF116">
        <f>Q116/W116</f>
        <v>0.16289425563966764</v>
      </c>
      <c r="AG116">
        <f>R116/X116</f>
        <v>0.16193953723389043</v>
      </c>
      <c r="AH116">
        <f>U116/W116</f>
        <v>7.5691398144902278E-2</v>
      </c>
      <c r="AI116">
        <f>V116/X116</f>
        <v>7.6145713168908682E-2</v>
      </c>
      <c r="AJ116">
        <f>Y116/AA116</f>
        <v>1.3941304510996022</v>
      </c>
      <c r="AK116">
        <f>Z116/AB116</f>
        <v>1.3775332622242182</v>
      </c>
      <c r="AL116">
        <f>O116/K116</f>
        <v>0.41275280271146036</v>
      </c>
      <c r="AM116">
        <f>P116/L116</f>
        <v>0.41133162612035851</v>
      </c>
      <c r="AN116">
        <f>K116/W116</f>
        <v>0.50875913100324976</v>
      </c>
      <c r="AO116">
        <f>L116/X116</f>
        <v>0.50631608050261701</v>
      </c>
      <c r="AP116">
        <f>IF(OR(Q116&lt;0, Q116="NA"), 0, 1)</f>
        <v>1</v>
      </c>
      <c r="AQ116">
        <f>IF(OR(S116&lt;0, S116="NA"), 0, 1)</f>
        <v>1</v>
      </c>
      <c r="AR116">
        <f>IFERROR(IF((AF116-AG116)&gt;0,1,0),0)</f>
        <v>1</v>
      </c>
      <c r="AS116">
        <f>IFERROR(IF((S116-Q116)&gt;0,1,0),0)</f>
        <v>1</v>
      </c>
      <c r="AT116">
        <f>IFERROR(IF((AH116-AI116)&lt;0,1,0),0)</f>
        <v>1</v>
      </c>
      <c r="AU116">
        <f>IFERROR(IF((AJ116-AK116)&gt;0,1,0),0)</f>
        <v>1</v>
      </c>
      <c r="AV116">
        <f>IFERROR(IF((AL116-AM116)&gt;0,1,0),0)</f>
        <v>1</v>
      </c>
      <c r="AW116">
        <f>IFERROR(IF((AN116-AO116)&gt;0,1,0),0)</f>
        <v>1</v>
      </c>
      <c r="AX116">
        <f>IFERROR(IF((AC116-AD116)&lt;0,1,0),0)</f>
        <v>0</v>
      </c>
      <c r="AY116">
        <f>SUM(AP116:AX116)</f>
        <v>8</v>
      </c>
    </row>
    <row r="117" spans="1:51" x14ac:dyDescent="0.45">
      <c r="A117" s="1" t="s">
        <v>3096</v>
      </c>
      <c r="B117" s="2">
        <v>4580296</v>
      </c>
      <c r="C117" s="3" t="s">
        <v>5335</v>
      </c>
      <c r="D117" s="5">
        <v>89.85</v>
      </c>
      <c r="E117" s="5">
        <v>90078.113695799999</v>
      </c>
      <c r="F117" s="3" t="s">
        <v>4480</v>
      </c>
      <c r="G117" s="3" t="s">
        <v>4491</v>
      </c>
      <c r="H117" s="3" t="s">
        <v>4491</v>
      </c>
      <c r="I117" s="3" t="s">
        <v>4594</v>
      </c>
      <c r="J117" s="3" t="s">
        <v>4620</v>
      </c>
      <c r="K117" s="6">
        <v>31457000</v>
      </c>
      <c r="L117" s="6">
        <v>31028000</v>
      </c>
      <c r="M117" s="6">
        <v>6121000</v>
      </c>
      <c r="N117" s="6">
        <v>5899000</v>
      </c>
      <c r="O117" s="6">
        <v>5557000</v>
      </c>
      <c r="P117" s="6">
        <v>5320000</v>
      </c>
      <c r="Q117" s="6">
        <v>4428000</v>
      </c>
      <c r="R117" s="6">
        <v>4438000</v>
      </c>
      <c r="S117" s="6">
        <v>7670000</v>
      </c>
      <c r="T117" s="6">
        <v>7315000</v>
      </c>
      <c r="U117" s="6">
        <v>9976000</v>
      </c>
      <c r="V117" s="6">
        <v>9727000</v>
      </c>
      <c r="W117" s="6">
        <v>83511000</v>
      </c>
      <c r="X117" s="6">
        <v>84016000</v>
      </c>
      <c r="Y117" s="6">
        <v>62673000</v>
      </c>
      <c r="Z117" s="6">
        <v>62972000</v>
      </c>
      <c r="AA117" s="6">
        <v>50268000</v>
      </c>
      <c r="AB117" s="6">
        <v>50713000</v>
      </c>
      <c r="AC117" s="6">
        <v>1006000000</v>
      </c>
      <c r="AD117" s="6">
        <v>1032000000</v>
      </c>
      <c r="AF117">
        <f>Q117/W117</f>
        <v>5.3022955059812478E-2</v>
      </c>
      <c r="AG117">
        <f>R117/X117</f>
        <v>5.2823271757760429E-2</v>
      </c>
      <c r="AH117">
        <f>U117/W117</f>
        <v>0.11945731700015567</v>
      </c>
      <c r="AI117">
        <f>V117/X117</f>
        <v>0.11577556655875071</v>
      </c>
      <c r="AJ117">
        <f>Y117/AA117</f>
        <v>1.2467772738123657</v>
      </c>
      <c r="AK117">
        <f>Z117/AB117</f>
        <v>1.2417328890028199</v>
      </c>
      <c r="AL117">
        <f>O117/K117</f>
        <v>0.17665384493117589</v>
      </c>
      <c r="AM117">
        <f>P117/L117</f>
        <v>0.17145803790125047</v>
      </c>
      <c r="AN117">
        <f>K117/W117</f>
        <v>0.37668091628647721</v>
      </c>
      <c r="AO117">
        <f>L117/X117</f>
        <v>0.36931060750333272</v>
      </c>
      <c r="AP117">
        <f>IF(OR(Q117&lt;0, Q117="NA"), 0, 1)</f>
        <v>1</v>
      </c>
      <c r="AQ117">
        <f>IF(OR(S117&lt;0, S117="NA"), 0, 1)</f>
        <v>1</v>
      </c>
      <c r="AR117">
        <f>IFERROR(IF((AF117-AG117)&gt;0,1,0),0)</f>
        <v>1</v>
      </c>
      <c r="AS117">
        <f>IFERROR(IF((S117-Q117)&gt;0,1,0),0)</f>
        <v>1</v>
      </c>
      <c r="AT117">
        <f>IFERROR(IF((AH117-AI117)&lt;0,1,0),0)</f>
        <v>0</v>
      </c>
      <c r="AU117">
        <f>IFERROR(IF((AJ117-AK117)&gt;0,1,0),0)</f>
        <v>1</v>
      </c>
      <c r="AV117">
        <f>IFERROR(IF((AL117-AM117)&gt;0,1,0),0)</f>
        <v>1</v>
      </c>
      <c r="AW117">
        <f>IFERROR(IF((AN117-AO117)&gt;0,1,0),0)</f>
        <v>1</v>
      </c>
      <c r="AX117">
        <f>IFERROR(IF((AC117-AD117)&lt;0,1,0),0)</f>
        <v>1</v>
      </c>
      <c r="AY117">
        <f>SUM(AP117:AX117)</f>
        <v>8</v>
      </c>
    </row>
    <row r="118" spans="1:51" x14ac:dyDescent="0.45">
      <c r="A118" s="1" t="s">
        <v>3110</v>
      </c>
      <c r="B118" s="2">
        <v>4243454</v>
      </c>
      <c r="C118" s="3" t="s">
        <v>5337</v>
      </c>
      <c r="D118" s="7">
        <v>14.01</v>
      </c>
      <c r="E118" s="5">
        <v>1676.90512242</v>
      </c>
      <c r="F118" s="3" t="s">
        <v>4525</v>
      </c>
      <c r="G118" s="3" t="s">
        <v>4526</v>
      </c>
      <c r="H118" s="3" t="s">
        <v>4733</v>
      </c>
      <c r="I118" s="3" t="s">
        <v>4733</v>
      </c>
      <c r="J118" s="3" t="s">
        <v>4528</v>
      </c>
      <c r="K118" s="6">
        <v>1449797</v>
      </c>
      <c r="L118" s="6">
        <v>1441066</v>
      </c>
      <c r="M118" s="6">
        <v>325061</v>
      </c>
      <c r="N118" s="6">
        <v>257286</v>
      </c>
      <c r="O118" s="6">
        <v>91963</v>
      </c>
      <c r="P118" s="6">
        <v>18462</v>
      </c>
      <c r="Q118" s="6">
        <v>7934</v>
      </c>
      <c r="R118" s="6">
        <v>-93695</v>
      </c>
      <c r="S118" s="6">
        <v>239664</v>
      </c>
      <c r="T118" s="6">
        <v>245646</v>
      </c>
      <c r="U118" s="6">
        <v>2164366</v>
      </c>
      <c r="V118" s="6">
        <v>2163853</v>
      </c>
      <c r="W118" s="6">
        <v>5722577</v>
      </c>
      <c r="X118" s="6">
        <v>5704352</v>
      </c>
      <c r="Y118" s="6" t="s">
        <v>4474</v>
      </c>
      <c r="Z118" s="6" t="s">
        <v>4474</v>
      </c>
      <c r="AA118" s="6" t="s">
        <v>4474</v>
      </c>
      <c r="AB118" s="6" t="s">
        <v>4474</v>
      </c>
      <c r="AC118" s="6">
        <v>119285394</v>
      </c>
      <c r="AD118" s="6">
        <v>120094380</v>
      </c>
      <c r="AF118">
        <f>Q118/W118</f>
        <v>1.3864383126692746E-3</v>
      </c>
      <c r="AG118">
        <f>R118/X118</f>
        <v>-1.6425178530357173E-2</v>
      </c>
      <c r="AH118">
        <f>U118/W118</f>
        <v>0.37821526909991776</v>
      </c>
      <c r="AI118">
        <f>V118/X118</f>
        <v>0.37933370871923755</v>
      </c>
      <c r="AJ118" t="e">
        <f>Y118/AA118</f>
        <v>#VALUE!</v>
      </c>
      <c r="AK118" t="e">
        <f>Z118/AB118</f>
        <v>#VALUE!</v>
      </c>
      <c r="AL118">
        <f>O118/K118</f>
        <v>6.3431639050156682E-2</v>
      </c>
      <c r="AM118">
        <f>P118/L118</f>
        <v>1.281134937608687E-2</v>
      </c>
      <c r="AN118">
        <f>K118/W118</f>
        <v>0.25334687501802072</v>
      </c>
      <c r="AO118">
        <f>L118/X118</f>
        <v>0.2526257145421601</v>
      </c>
      <c r="AP118">
        <f>IF(OR(Q118&lt;0, Q118="NA"), 0, 1)</f>
        <v>1</v>
      </c>
      <c r="AQ118">
        <f>IF(OR(S118&lt;0, S118="NA"), 0, 1)</f>
        <v>1</v>
      </c>
      <c r="AR118">
        <f>IFERROR(IF((AF118-AG118)&gt;0,1,0),0)</f>
        <v>1</v>
      </c>
      <c r="AS118">
        <f>IFERROR(IF((S118-Q118)&gt;0,1,0),0)</f>
        <v>1</v>
      </c>
      <c r="AT118">
        <f>IFERROR(IF((AH118-AI118)&lt;0,1,0),0)</f>
        <v>1</v>
      </c>
      <c r="AU118">
        <f>IFERROR(IF((AJ118-AK118)&gt;0,1,0),0)</f>
        <v>0</v>
      </c>
      <c r="AV118">
        <f>IFERROR(IF((AL118-AM118)&gt;0,1,0),0)</f>
        <v>1</v>
      </c>
      <c r="AW118">
        <f>IFERROR(IF((AN118-AO118)&gt;0,1,0),0)</f>
        <v>1</v>
      </c>
      <c r="AX118">
        <f>IFERROR(IF((AC118-AD118)&lt;0,1,0),0)</f>
        <v>1</v>
      </c>
      <c r="AY118">
        <f>SUM(AP118:AX118)</f>
        <v>8</v>
      </c>
    </row>
    <row r="119" spans="1:51" x14ac:dyDescent="0.45">
      <c r="A119" s="1" t="s">
        <v>3122</v>
      </c>
      <c r="B119" s="2">
        <v>4765589</v>
      </c>
      <c r="C119" s="3" t="s">
        <v>5337</v>
      </c>
      <c r="D119" s="5">
        <v>104.69</v>
      </c>
      <c r="E119" s="5">
        <v>17298.049931019999</v>
      </c>
      <c r="F119" s="3" t="s">
        <v>4485</v>
      </c>
      <c r="G119" s="3" t="s">
        <v>4486</v>
      </c>
      <c r="H119" s="3" t="s">
        <v>4598</v>
      </c>
      <c r="I119" s="3" t="s">
        <v>4615</v>
      </c>
      <c r="J119" s="3" t="s">
        <v>5042</v>
      </c>
      <c r="K119" s="6">
        <v>4094500</v>
      </c>
      <c r="L119" s="6">
        <v>4109900</v>
      </c>
      <c r="M119" s="6">
        <v>978700</v>
      </c>
      <c r="N119" s="6">
        <v>951500</v>
      </c>
      <c r="O119" s="6">
        <v>864000</v>
      </c>
      <c r="P119" s="6">
        <v>836500</v>
      </c>
      <c r="Q119" s="6">
        <v>667000</v>
      </c>
      <c r="R119" s="6">
        <v>659500</v>
      </c>
      <c r="S119" s="6">
        <v>798700</v>
      </c>
      <c r="T119" s="6">
        <v>712300</v>
      </c>
      <c r="U119" s="6">
        <v>1628400</v>
      </c>
      <c r="V119" s="6">
        <v>1752600</v>
      </c>
      <c r="W119" s="6">
        <v>6472600</v>
      </c>
      <c r="X119" s="6">
        <v>6548000</v>
      </c>
      <c r="Y119" s="6">
        <v>1489100</v>
      </c>
      <c r="Z119" s="6">
        <v>1563500</v>
      </c>
      <c r="AA119" s="6">
        <v>928800</v>
      </c>
      <c r="AB119" s="6">
        <v>950400</v>
      </c>
      <c r="AC119" s="6">
        <v>165231158</v>
      </c>
      <c r="AD119" s="6">
        <v>165497736</v>
      </c>
      <c r="AF119">
        <f>Q119/W119</f>
        <v>0.10304977906868955</v>
      </c>
      <c r="AG119">
        <f>R119/X119</f>
        <v>0.100717776420281</v>
      </c>
      <c r="AH119">
        <f>U119/W119</f>
        <v>0.25158359855390416</v>
      </c>
      <c r="AI119">
        <f>V119/X119</f>
        <v>0.26765424557116679</v>
      </c>
      <c r="AJ119">
        <f>Y119/AA119</f>
        <v>1.6032515073212747</v>
      </c>
      <c r="AK119">
        <f>Z119/AB119</f>
        <v>1.6450968013468013</v>
      </c>
      <c r="AL119">
        <f>O119/K119</f>
        <v>0.21101477591891563</v>
      </c>
      <c r="AM119">
        <f>P119/L119</f>
        <v>0.20353293267476094</v>
      </c>
      <c r="AN119">
        <f>K119/W119</f>
        <v>0.63258968575224794</v>
      </c>
      <c r="AO119">
        <f>L119/X119</f>
        <v>0.62765729993891262</v>
      </c>
      <c r="AP119">
        <f>IF(OR(Q119&lt;0, Q119="NA"), 0, 1)</f>
        <v>1</v>
      </c>
      <c r="AQ119">
        <f>IF(OR(S119&lt;0, S119="NA"), 0, 1)</f>
        <v>1</v>
      </c>
      <c r="AR119">
        <f>IFERROR(IF((AF119-AG119)&gt;0,1,0),0)</f>
        <v>1</v>
      </c>
      <c r="AS119">
        <f>IFERROR(IF((S119-Q119)&gt;0,1,0),0)</f>
        <v>1</v>
      </c>
      <c r="AT119">
        <f>IFERROR(IF((AH119-AI119)&lt;0,1,0),0)</f>
        <v>1</v>
      </c>
      <c r="AU119">
        <f>IFERROR(IF((AJ119-AK119)&gt;0,1,0),0)</f>
        <v>0</v>
      </c>
      <c r="AV119">
        <f>IFERROR(IF((AL119-AM119)&gt;0,1,0),0)</f>
        <v>1</v>
      </c>
      <c r="AW119">
        <f>IFERROR(IF((AN119-AO119)&gt;0,1,0),0)</f>
        <v>1</v>
      </c>
      <c r="AX119">
        <f>IFERROR(IF((AC119-AD119)&lt;0,1,0),0)</f>
        <v>1</v>
      </c>
      <c r="AY119">
        <f>SUM(AP119:AX119)</f>
        <v>8</v>
      </c>
    </row>
    <row r="120" spans="1:51" x14ac:dyDescent="0.45">
      <c r="A120" s="1" t="s">
        <v>3233</v>
      </c>
      <c r="B120" s="2">
        <v>4245322</v>
      </c>
      <c r="C120" s="3" t="s">
        <v>5337</v>
      </c>
      <c r="D120" s="5">
        <v>293.12</v>
      </c>
      <c r="E120" s="5">
        <v>9781.8247680000004</v>
      </c>
      <c r="F120" s="3" t="s">
        <v>4480</v>
      </c>
      <c r="G120" s="3" t="s">
        <v>4509</v>
      </c>
      <c r="H120" s="3" t="s">
        <v>4509</v>
      </c>
      <c r="I120" s="3" t="s">
        <v>4596</v>
      </c>
      <c r="J120" s="3" t="s">
        <v>4597</v>
      </c>
      <c r="K120" s="6">
        <v>3007225</v>
      </c>
      <c r="L120" s="6">
        <v>2930592</v>
      </c>
      <c r="M120" s="6">
        <v>972251</v>
      </c>
      <c r="N120" s="6">
        <v>927358</v>
      </c>
      <c r="O120" s="6">
        <v>946007</v>
      </c>
      <c r="P120" s="6">
        <v>898352</v>
      </c>
      <c r="Q120" s="6">
        <v>455383</v>
      </c>
      <c r="R120" s="6">
        <v>443073</v>
      </c>
      <c r="S120" s="6">
        <v>832506</v>
      </c>
      <c r="T120" s="6">
        <v>765007</v>
      </c>
      <c r="U120" s="6">
        <v>1924401</v>
      </c>
      <c r="V120" s="6">
        <v>1947124</v>
      </c>
      <c r="W120" s="6">
        <v>14815168</v>
      </c>
      <c r="X120" s="6">
        <v>14565704</v>
      </c>
      <c r="Y120" s="6" t="s">
        <v>4474</v>
      </c>
      <c r="Z120" s="6" t="s">
        <v>4474</v>
      </c>
      <c r="AA120" s="6" t="s">
        <v>4474</v>
      </c>
      <c r="AB120" s="6" t="s">
        <v>4474</v>
      </c>
      <c r="AC120" s="6">
        <v>33508129</v>
      </c>
      <c r="AD120" s="6">
        <v>33993897</v>
      </c>
      <c r="AF120">
        <f>Q120/W120</f>
        <v>3.0737619715145992E-2</v>
      </c>
      <c r="AG120">
        <f>R120/X120</f>
        <v>3.0418921049061548E-2</v>
      </c>
      <c r="AH120">
        <f>U120/W120</f>
        <v>0.12989397082773546</v>
      </c>
      <c r="AI120">
        <f>V120/X120</f>
        <v>0.13367867423366561</v>
      </c>
      <c r="AJ120" t="e">
        <f>Y120/AA120</f>
        <v>#VALUE!</v>
      </c>
      <c r="AK120" t="e">
        <f>Z120/AB120</f>
        <v>#VALUE!</v>
      </c>
      <c r="AL120">
        <f>O120/K120</f>
        <v>0.31457805784402565</v>
      </c>
      <c r="AM120">
        <f>P120/L120</f>
        <v>0.30654284185584346</v>
      </c>
      <c r="AN120">
        <f>K120/W120</f>
        <v>0.20298284838889441</v>
      </c>
      <c r="AO120">
        <f>L120/X120</f>
        <v>0.20119810206221408</v>
      </c>
      <c r="AP120">
        <f>IF(OR(Q120&lt;0, Q120="NA"), 0, 1)</f>
        <v>1</v>
      </c>
      <c r="AQ120">
        <f>IF(OR(S120&lt;0, S120="NA"), 0, 1)</f>
        <v>1</v>
      </c>
      <c r="AR120">
        <f>IFERROR(IF((AF120-AG120)&gt;0,1,0),0)</f>
        <v>1</v>
      </c>
      <c r="AS120">
        <f>IFERROR(IF((S120-Q120)&gt;0,1,0),0)</f>
        <v>1</v>
      </c>
      <c r="AT120">
        <f>IFERROR(IF((AH120-AI120)&lt;0,1,0),0)</f>
        <v>1</v>
      </c>
      <c r="AU120">
        <f>IFERROR(IF((AJ120-AK120)&gt;0,1,0),0)</f>
        <v>0</v>
      </c>
      <c r="AV120">
        <f>IFERROR(IF((AL120-AM120)&gt;0,1,0),0)</f>
        <v>1</v>
      </c>
      <c r="AW120">
        <f>IFERROR(IF((AN120-AO120)&gt;0,1,0),0)</f>
        <v>1</v>
      </c>
      <c r="AX120">
        <f>IFERROR(IF((AC120-AD120)&lt;0,1,0),0)</f>
        <v>1</v>
      </c>
      <c r="AY120">
        <f>SUM(AP120:AX120)</f>
        <v>8</v>
      </c>
    </row>
    <row r="121" spans="1:51" x14ac:dyDescent="0.45">
      <c r="A121" s="1" t="s">
        <v>3250</v>
      </c>
      <c r="B121" s="2">
        <v>111620</v>
      </c>
      <c r="C121" s="3" t="s">
        <v>5336</v>
      </c>
      <c r="D121" s="5">
        <v>41.65</v>
      </c>
      <c r="E121" s="5">
        <v>135.75142769999999</v>
      </c>
      <c r="F121" s="3" t="s">
        <v>4470</v>
      </c>
      <c r="G121" s="3" t="s">
        <v>4512</v>
      </c>
      <c r="H121" s="3" t="s">
        <v>4513</v>
      </c>
      <c r="I121" s="3" t="s">
        <v>4514</v>
      </c>
      <c r="J121" s="3" t="s">
        <v>4515</v>
      </c>
      <c r="K121" s="6">
        <v>56798</v>
      </c>
      <c r="L121" s="6">
        <v>53844</v>
      </c>
      <c r="M121" s="6">
        <v>9532</v>
      </c>
      <c r="N121" s="6">
        <v>8333</v>
      </c>
      <c r="O121" s="6">
        <v>8353</v>
      </c>
      <c r="P121" s="6">
        <v>7173</v>
      </c>
      <c r="Q121" s="6">
        <v>5208</v>
      </c>
      <c r="R121" s="6">
        <v>2127</v>
      </c>
      <c r="S121" s="6">
        <v>7694</v>
      </c>
      <c r="T121" s="6">
        <v>6199</v>
      </c>
      <c r="U121" s="6">
        <v>11083</v>
      </c>
      <c r="V121" s="6">
        <v>7536</v>
      </c>
      <c r="W121" s="6">
        <v>54308</v>
      </c>
      <c r="X121" s="6">
        <v>52477</v>
      </c>
      <c r="Y121" s="6">
        <v>38502</v>
      </c>
      <c r="Z121" s="6">
        <v>36611</v>
      </c>
      <c r="AA121" s="6">
        <v>11285</v>
      </c>
      <c r="AB121" s="6">
        <v>12892</v>
      </c>
      <c r="AC121" s="6">
        <v>3297510</v>
      </c>
      <c r="AD121" s="6">
        <v>3363412</v>
      </c>
      <c r="AF121">
        <f>Q121/W121</f>
        <v>9.5897473668704422E-2</v>
      </c>
      <c r="AG121">
        <f>R121/X121</f>
        <v>4.0532042609143053E-2</v>
      </c>
      <c r="AH121">
        <f>U121/W121</f>
        <v>0.20407674744052443</v>
      </c>
      <c r="AI121">
        <f>V121/X121</f>
        <v>0.1436057701469215</v>
      </c>
      <c r="AJ121">
        <f>Y121/AA121</f>
        <v>3.4117855560478509</v>
      </c>
      <c r="AK121">
        <f>Z121/AB121</f>
        <v>2.8398231461371393</v>
      </c>
      <c r="AL121">
        <f>O121/K121</f>
        <v>0.14706503750132047</v>
      </c>
      <c r="AM121">
        <f>P121/L121</f>
        <v>0.13321818587029197</v>
      </c>
      <c r="AN121">
        <f>K121/W121</f>
        <v>1.0458495985858438</v>
      </c>
      <c r="AO121">
        <f>L121/X121</f>
        <v>1.0260495074032434</v>
      </c>
      <c r="AP121">
        <f>IF(OR(Q121&lt;0, Q121="NA"), 0, 1)</f>
        <v>1</v>
      </c>
      <c r="AQ121">
        <f>IF(OR(S121&lt;0, S121="NA"), 0, 1)</f>
        <v>1</v>
      </c>
      <c r="AR121">
        <f>IFERROR(IF((AF121-AG121)&gt;0,1,0),0)</f>
        <v>1</v>
      </c>
      <c r="AS121">
        <f>IFERROR(IF((S121-Q121)&gt;0,1,0),0)</f>
        <v>1</v>
      </c>
      <c r="AT121">
        <f>IFERROR(IF((AH121-AI121)&lt;0,1,0),0)</f>
        <v>0</v>
      </c>
      <c r="AU121">
        <f>IFERROR(IF((AJ121-AK121)&gt;0,1,0),0)</f>
        <v>1</v>
      </c>
      <c r="AV121">
        <f>IFERROR(IF((AL121-AM121)&gt;0,1,0),0)</f>
        <v>1</v>
      </c>
      <c r="AW121">
        <f>IFERROR(IF((AN121-AO121)&gt;0,1,0),0)</f>
        <v>1</v>
      </c>
      <c r="AX121">
        <f>IFERROR(IF((AC121-AD121)&lt;0,1,0),0)</f>
        <v>1</v>
      </c>
      <c r="AY121">
        <f>SUM(AP121:AX121)</f>
        <v>8</v>
      </c>
    </row>
    <row r="122" spans="1:51" x14ac:dyDescent="0.45">
      <c r="A122" s="1" t="s">
        <v>3269</v>
      </c>
      <c r="B122" s="2">
        <v>1018962</v>
      </c>
      <c r="C122" s="3" t="s">
        <v>5337</v>
      </c>
      <c r="D122" s="5">
        <v>78.790000000000006</v>
      </c>
      <c r="E122" s="5">
        <v>7505.9030341400003</v>
      </c>
      <c r="F122" s="3" t="s">
        <v>4480</v>
      </c>
      <c r="G122" s="3" t="s">
        <v>4481</v>
      </c>
      <c r="H122" s="3" t="s">
        <v>4481</v>
      </c>
      <c r="I122" s="3" t="s">
        <v>4482</v>
      </c>
      <c r="J122" s="3" t="s">
        <v>4484</v>
      </c>
      <c r="K122" s="6">
        <v>1158244</v>
      </c>
      <c r="L122" s="6">
        <v>1133721</v>
      </c>
      <c r="M122" s="6" t="s">
        <v>4474</v>
      </c>
      <c r="N122" s="6" t="s">
        <v>4474</v>
      </c>
      <c r="O122" s="6">
        <v>1161475</v>
      </c>
      <c r="P122" s="6">
        <v>1126251</v>
      </c>
      <c r="Q122" s="6">
        <v>444786</v>
      </c>
      <c r="R122" s="6">
        <v>429712</v>
      </c>
      <c r="S122" s="6">
        <v>706486</v>
      </c>
      <c r="T122" s="6">
        <v>675577</v>
      </c>
      <c r="U122" s="6">
        <v>3000</v>
      </c>
      <c r="V122" s="6">
        <v>3000</v>
      </c>
      <c r="W122" s="6">
        <v>40115320</v>
      </c>
      <c r="X122" s="6">
        <v>39762294</v>
      </c>
      <c r="Y122" s="6" t="s">
        <v>4474</v>
      </c>
      <c r="Z122" s="6" t="s">
        <v>4474</v>
      </c>
      <c r="AA122" s="6" t="s">
        <v>4474</v>
      </c>
      <c r="AB122" s="6" t="s">
        <v>4474</v>
      </c>
      <c r="AC122" s="6">
        <v>95260666</v>
      </c>
      <c r="AD122" s="6">
        <v>95262416</v>
      </c>
      <c r="AF122">
        <f>Q122/W122</f>
        <v>1.1087684206432854E-2</v>
      </c>
      <c r="AG122">
        <f>R122/X122</f>
        <v>1.0807022351376407E-2</v>
      </c>
      <c r="AH122">
        <f>U122/W122</f>
        <v>7.4784396584646464E-5</v>
      </c>
      <c r="AI122">
        <f>V122/X122</f>
        <v>7.544836321566356E-5</v>
      </c>
      <c r="AJ122" t="e">
        <f>Y122/AA122</f>
        <v>#VALUE!</v>
      </c>
      <c r="AK122" t="e">
        <f>Z122/AB122</f>
        <v>#VALUE!</v>
      </c>
      <c r="AL122">
        <f>O122/K122</f>
        <v>1.0027895676558654</v>
      </c>
      <c r="AM122">
        <f>P122/L122</f>
        <v>0.99341107732854905</v>
      </c>
      <c r="AN122">
        <f>K122/W122</f>
        <v>2.8872859545929087E-2</v>
      </c>
      <c r="AO122">
        <f>L122/X122</f>
        <v>2.8512464597741771E-2</v>
      </c>
      <c r="AP122">
        <f>IF(OR(Q122&lt;0, Q122="NA"), 0, 1)</f>
        <v>1</v>
      </c>
      <c r="AQ122">
        <f>IF(OR(S122&lt;0, S122="NA"), 0, 1)</f>
        <v>1</v>
      </c>
      <c r="AR122">
        <f>IFERROR(IF((AF122-AG122)&gt;0,1,0),0)</f>
        <v>1</v>
      </c>
      <c r="AS122">
        <f>IFERROR(IF((S122-Q122)&gt;0,1,0),0)</f>
        <v>1</v>
      </c>
      <c r="AT122">
        <f>IFERROR(IF((AH122-AI122)&lt;0,1,0),0)</f>
        <v>1</v>
      </c>
      <c r="AU122">
        <f>IFERROR(IF((AJ122-AK122)&gt;0,1,0),0)</f>
        <v>0</v>
      </c>
      <c r="AV122">
        <f>IFERROR(IF((AL122-AM122)&gt;0,1,0),0)</f>
        <v>1</v>
      </c>
      <c r="AW122">
        <f>IFERROR(IF((AN122-AO122)&gt;0,1,0),0)</f>
        <v>1</v>
      </c>
      <c r="AX122">
        <f>IFERROR(IF((AC122-AD122)&lt;0,1,0),0)</f>
        <v>1</v>
      </c>
      <c r="AY122">
        <f>SUM(AP122:AX122)</f>
        <v>8</v>
      </c>
    </row>
    <row r="123" spans="1:51" x14ac:dyDescent="0.45">
      <c r="A123" s="1" t="s">
        <v>3276</v>
      </c>
      <c r="B123" s="2">
        <v>4072932</v>
      </c>
      <c r="C123" s="3" t="s">
        <v>5337</v>
      </c>
      <c r="D123" s="5">
        <v>117.35</v>
      </c>
      <c r="E123" s="5">
        <v>41776.6</v>
      </c>
      <c r="F123" s="3" t="s">
        <v>4480</v>
      </c>
      <c r="G123" s="3" t="s">
        <v>4509</v>
      </c>
      <c r="H123" s="3" t="s">
        <v>4509</v>
      </c>
      <c r="I123" s="3" t="s">
        <v>4596</v>
      </c>
      <c r="J123" s="3" t="s">
        <v>4597</v>
      </c>
      <c r="K123" s="6">
        <v>72966000</v>
      </c>
      <c r="L123" s="6">
        <v>61828000</v>
      </c>
      <c r="M123" s="6">
        <v>7224000</v>
      </c>
      <c r="N123" s="6">
        <v>5541000</v>
      </c>
      <c r="O123" s="6">
        <v>6965000</v>
      </c>
      <c r="P123" s="6">
        <v>5286000</v>
      </c>
      <c r="Q123" s="6">
        <v>4099000</v>
      </c>
      <c r="R123" s="6">
        <v>2857000</v>
      </c>
      <c r="S123" s="6">
        <v>7283000</v>
      </c>
      <c r="T123" s="6">
        <v>9018000</v>
      </c>
      <c r="U123" s="6">
        <v>27094000</v>
      </c>
      <c r="V123" s="6">
        <v>26597000</v>
      </c>
      <c r="W123" s="6">
        <v>760294000</v>
      </c>
      <c r="X123" s="6">
        <v>715196000</v>
      </c>
      <c r="Y123" s="6" t="s">
        <v>4474</v>
      </c>
      <c r="Z123" s="6" t="s">
        <v>4474</v>
      </c>
      <c r="AA123" s="6" t="s">
        <v>4474</v>
      </c>
      <c r="AB123" s="6" t="s">
        <v>4474</v>
      </c>
      <c r="AC123" s="6">
        <v>355930582</v>
      </c>
      <c r="AD123" s="6">
        <v>357658668</v>
      </c>
      <c r="AF123">
        <f>Q123/W123</f>
        <v>5.3913354570731846E-3</v>
      </c>
      <c r="AG123">
        <f>R123/X123</f>
        <v>3.9947091426685835E-3</v>
      </c>
      <c r="AH123">
        <f>U123/W123</f>
        <v>3.5636214411793335E-2</v>
      </c>
      <c r="AI123">
        <f>V123/X123</f>
        <v>3.7188407093999405E-2</v>
      </c>
      <c r="AJ123" t="e">
        <f>Y123/AA123</f>
        <v>#VALUE!</v>
      </c>
      <c r="AK123" t="e">
        <f>Z123/AB123</f>
        <v>#VALUE!</v>
      </c>
      <c r="AL123">
        <f>O123/K123</f>
        <v>9.5455417591755062E-2</v>
      </c>
      <c r="AM123">
        <f>P123/L123</f>
        <v>8.5495244872873133E-2</v>
      </c>
      <c r="AN123">
        <f>K123/W123</f>
        <v>9.5970769202440104E-2</v>
      </c>
      <c r="AO123">
        <f>L123/X123</f>
        <v>8.644902935698745E-2</v>
      </c>
      <c r="AP123">
        <f>IF(OR(Q123&lt;0, Q123="NA"), 0, 1)</f>
        <v>1</v>
      </c>
      <c r="AQ123">
        <f>IF(OR(S123&lt;0, S123="NA"), 0, 1)</f>
        <v>1</v>
      </c>
      <c r="AR123">
        <f>IFERROR(IF((AF123-AG123)&gt;0,1,0),0)</f>
        <v>1</v>
      </c>
      <c r="AS123">
        <f>IFERROR(IF((S123-Q123)&gt;0,1,0),0)</f>
        <v>1</v>
      </c>
      <c r="AT123">
        <f>IFERROR(IF((AH123-AI123)&lt;0,1,0),0)</f>
        <v>1</v>
      </c>
      <c r="AU123">
        <f>IFERROR(IF((AJ123-AK123)&gt;0,1,0),0)</f>
        <v>0</v>
      </c>
      <c r="AV123">
        <f>IFERROR(IF((AL123-AM123)&gt;0,1,0),0)</f>
        <v>1</v>
      </c>
      <c r="AW123">
        <f>IFERROR(IF((AN123-AO123)&gt;0,1,0),0)</f>
        <v>1</v>
      </c>
      <c r="AX123">
        <f>IFERROR(IF((AC123-AD123)&lt;0,1,0),0)</f>
        <v>1</v>
      </c>
      <c r="AY123">
        <f>SUM(AP123:AX123)</f>
        <v>8</v>
      </c>
    </row>
    <row r="124" spans="1:51" x14ac:dyDescent="0.45">
      <c r="A124" s="1" t="s">
        <v>3329</v>
      </c>
      <c r="B124" s="2">
        <v>102771</v>
      </c>
      <c r="C124" s="3" t="s">
        <v>5337</v>
      </c>
      <c r="D124" s="5">
        <v>170.5</v>
      </c>
      <c r="E124" s="5">
        <v>34918.3357215</v>
      </c>
      <c r="F124" s="3" t="s">
        <v>4480</v>
      </c>
      <c r="G124" s="3" t="s">
        <v>4491</v>
      </c>
      <c r="H124" s="3" t="s">
        <v>4492</v>
      </c>
      <c r="I124" s="3" t="s">
        <v>4836</v>
      </c>
      <c r="J124" s="3" t="s">
        <v>4732</v>
      </c>
      <c r="K124" s="6">
        <v>12821000</v>
      </c>
      <c r="L124" s="6">
        <v>12412000</v>
      </c>
      <c r="M124" s="6">
        <v>4924000</v>
      </c>
      <c r="N124" s="6">
        <v>4665000</v>
      </c>
      <c r="O124" s="6">
        <v>4745000</v>
      </c>
      <c r="P124" s="6">
        <v>4491000</v>
      </c>
      <c r="Q124" s="6">
        <v>2068000</v>
      </c>
      <c r="R124" s="6">
        <v>1900000</v>
      </c>
      <c r="S124" s="6">
        <v>2155000</v>
      </c>
      <c r="T124" s="6">
        <v>2079000</v>
      </c>
      <c r="U124" s="6">
        <v>3089000</v>
      </c>
      <c r="V124" s="6">
        <v>3088000</v>
      </c>
      <c r="W124" s="6">
        <v>82992000</v>
      </c>
      <c r="X124" s="6">
        <v>80628000</v>
      </c>
      <c r="Y124" s="6" t="s">
        <v>4474</v>
      </c>
      <c r="Z124" s="6" t="s">
        <v>4474</v>
      </c>
      <c r="AA124" s="6" t="s">
        <v>4474</v>
      </c>
      <c r="AB124" s="6" t="s">
        <v>4474</v>
      </c>
      <c r="AC124" s="6">
        <v>203291449</v>
      </c>
      <c r="AD124" s="6">
        <v>205573733</v>
      </c>
      <c r="AF124">
        <f>Q124/W124</f>
        <v>2.4918064391748602E-2</v>
      </c>
      <c r="AG124">
        <f>R124/X124</f>
        <v>2.3565014635114352E-2</v>
      </c>
      <c r="AH124">
        <f>U124/W124</f>
        <v>3.7220454983612879E-2</v>
      </c>
      <c r="AI124">
        <f>V124/X124</f>
        <v>3.8299350101701643E-2</v>
      </c>
      <c r="AJ124" t="e">
        <f>Y124/AA124</f>
        <v>#VALUE!</v>
      </c>
      <c r="AK124" t="e">
        <f>Z124/AB124</f>
        <v>#VALUE!</v>
      </c>
      <c r="AL124">
        <f>O124/K124</f>
        <v>0.37009593635441851</v>
      </c>
      <c r="AM124">
        <f>P124/L124</f>
        <v>0.36182726393812442</v>
      </c>
      <c r="AN124">
        <f>K124/W124</f>
        <v>0.15448476961634858</v>
      </c>
      <c r="AO124">
        <f>L124/X124</f>
        <v>0.15394155876370491</v>
      </c>
      <c r="AP124">
        <f>IF(OR(Q124&lt;0, Q124="NA"), 0, 1)</f>
        <v>1</v>
      </c>
      <c r="AQ124">
        <f>IF(OR(S124&lt;0, S124="NA"), 0, 1)</f>
        <v>1</v>
      </c>
      <c r="AR124">
        <f>IFERROR(IF((AF124-AG124)&gt;0,1,0),0)</f>
        <v>1</v>
      </c>
      <c r="AS124">
        <f>IFERROR(IF((S124-Q124)&gt;0,1,0),0)</f>
        <v>1</v>
      </c>
      <c r="AT124">
        <f>IFERROR(IF((AH124-AI124)&lt;0,1,0),0)</f>
        <v>1</v>
      </c>
      <c r="AU124">
        <f>IFERROR(IF((AJ124-AK124)&gt;0,1,0),0)</f>
        <v>0</v>
      </c>
      <c r="AV124">
        <f>IFERROR(IF((AL124-AM124)&gt;0,1,0),0)</f>
        <v>1</v>
      </c>
      <c r="AW124">
        <f>IFERROR(IF((AN124-AO124)&gt;0,1,0),0)</f>
        <v>1</v>
      </c>
      <c r="AX124">
        <f>IFERROR(IF((AC124-AD124)&lt;0,1,0),0)</f>
        <v>1</v>
      </c>
      <c r="AY124">
        <f>SUM(AP124:AX124)</f>
        <v>8</v>
      </c>
    </row>
    <row r="125" spans="1:51" x14ac:dyDescent="0.45">
      <c r="A125" s="1" t="s">
        <v>3372</v>
      </c>
      <c r="B125" s="2">
        <v>4102003</v>
      </c>
      <c r="C125" s="3" t="s">
        <v>5337</v>
      </c>
      <c r="D125" s="7">
        <v>212.48</v>
      </c>
      <c r="E125" s="5">
        <v>66538.558632960005</v>
      </c>
      <c r="F125" s="3" t="s">
        <v>4485</v>
      </c>
      <c r="G125" s="3" t="s">
        <v>4517</v>
      </c>
      <c r="H125" s="3" t="s">
        <v>4518</v>
      </c>
      <c r="I125" s="3" t="s">
        <v>4519</v>
      </c>
      <c r="J125" s="3" t="s">
        <v>5231</v>
      </c>
      <c r="K125" s="6">
        <v>15817600</v>
      </c>
      <c r="L125" s="6">
        <v>15567300</v>
      </c>
      <c r="M125" s="6">
        <v>4804800</v>
      </c>
      <c r="N125" s="6">
        <v>4647100</v>
      </c>
      <c r="O125" s="6">
        <v>3130500</v>
      </c>
      <c r="P125" s="6">
        <v>3014500</v>
      </c>
      <c r="Q125" s="6">
        <v>1971200</v>
      </c>
      <c r="R125" s="6">
        <v>1885600</v>
      </c>
      <c r="S125" s="6">
        <v>3812500</v>
      </c>
      <c r="T125" s="6">
        <v>3762500</v>
      </c>
      <c r="U125" s="6">
        <v>11814800</v>
      </c>
      <c r="V125" s="6">
        <v>11250300</v>
      </c>
      <c r="W125" s="6">
        <v>31814200</v>
      </c>
      <c r="X125" s="6">
        <v>31934100</v>
      </c>
      <c r="Y125" s="6">
        <v>2348400</v>
      </c>
      <c r="Z125" s="6">
        <v>2659700</v>
      </c>
      <c r="AA125" s="6">
        <v>3641500</v>
      </c>
      <c r="AB125" s="6">
        <v>4533600</v>
      </c>
      <c r="AC125" s="6">
        <v>313300000</v>
      </c>
      <c r="AD125" s="6">
        <v>314000000</v>
      </c>
      <c r="AF125">
        <f>Q125/W125</f>
        <v>6.195975382062098E-2</v>
      </c>
      <c r="AG125">
        <f>R125/X125</f>
        <v>5.904659909000097E-2</v>
      </c>
      <c r="AH125">
        <f>U125/W125</f>
        <v>0.37136875986194845</v>
      </c>
      <c r="AI125">
        <f>V125/X125</f>
        <v>0.35229738743224326</v>
      </c>
      <c r="AJ125">
        <f>Y125/AA125</f>
        <v>0.6448990800494302</v>
      </c>
      <c r="AK125">
        <f>Z125/AB125</f>
        <v>0.58666401976354332</v>
      </c>
      <c r="AL125">
        <f>O125/K125</f>
        <v>0.19791245195225571</v>
      </c>
      <c r="AM125">
        <f>P125/L125</f>
        <v>0.19364308518497106</v>
      </c>
      <c r="AN125">
        <f>K125/W125</f>
        <v>0.49718679080410633</v>
      </c>
      <c r="AO125">
        <f>L125/X125</f>
        <v>0.48748203331235263</v>
      </c>
      <c r="AP125">
        <f>IF(OR(Q125&lt;0, Q125="NA"), 0, 1)</f>
        <v>1</v>
      </c>
      <c r="AQ125">
        <f>IF(OR(S125&lt;0, S125="NA"), 0, 1)</f>
        <v>1</v>
      </c>
      <c r="AR125">
        <f>IFERROR(IF((AF125-AG125)&gt;0,1,0),0)</f>
        <v>1</v>
      </c>
      <c r="AS125">
        <f>IFERROR(IF((S125-Q125)&gt;0,1,0),0)</f>
        <v>1</v>
      </c>
      <c r="AT125">
        <f>IFERROR(IF((AH125-AI125)&lt;0,1,0),0)</f>
        <v>0</v>
      </c>
      <c r="AU125">
        <f>IFERROR(IF((AJ125-AK125)&gt;0,1,0),0)</f>
        <v>1</v>
      </c>
      <c r="AV125">
        <f>IFERROR(IF((AL125-AM125)&gt;0,1,0),0)</f>
        <v>1</v>
      </c>
      <c r="AW125">
        <f>IFERROR(IF((AN125-AO125)&gt;0,1,0),0)</f>
        <v>1</v>
      </c>
      <c r="AX125">
        <f>IFERROR(IF((AC125-AD125)&lt;0,1,0),0)</f>
        <v>1</v>
      </c>
      <c r="AY125">
        <f>SUM(AP125:AX125)</f>
        <v>8</v>
      </c>
    </row>
    <row r="126" spans="1:51" x14ac:dyDescent="0.45">
      <c r="A126" s="1" t="s">
        <v>3376</v>
      </c>
      <c r="B126" s="2">
        <v>4811222</v>
      </c>
      <c r="C126" s="3" t="s">
        <v>5337</v>
      </c>
      <c r="D126" s="5">
        <v>247.33</v>
      </c>
      <c r="E126" s="5">
        <v>36321.971152300001</v>
      </c>
      <c r="F126" s="3" t="s">
        <v>4470</v>
      </c>
      <c r="G126" s="3" t="s">
        <v>4512</v>
      </c>
      <c r="H126" s="3" t="s">
        <v>4513</v>
      </c>
      <c r="I126" s="3" t="s">
        <v>4514</v>
      </c>
      <c r="J126" s="3" t="s">
        <v>4853</v>
      </c>
      <c r="K126" s="6">
        <v>4807485</v>
      </c>
      <c r="L126" s="6">
        <v>4685297</v>
      </c>
      <c r="M126" s="6">
        <v>1632186</v>
      </c>
      <c r="N126" s="6">
        <v>1533543</v>
      </c>
      <c r="O126" s="6">
        <v>1482436</v>
      </c>
      <c r="P126" s="6">
        <v>1384121</v>
      </c>
      <c r="Q126" s="6">
        <v>1112884</v>
      </c>
      <c r="R126" s="6">
        <v>1020951</v>
      </c>
      <c r="S126" s="6">
        <v>1440515</v>
      </c>
      <c r="T126" s="6">
        <v>1401260</v>
      </c>
      <c r="U126" s="6">
        <v>667578</v>
      </c>
      <c r="V126" s="6">
        <v>697313</v>
      </c>
      <c r="W126" s="6">
        <v>7222417</v>
      </c>
      <c r="X126" s="6">
        <v>6872394</v>
      </c>
      <c r="Y126" s="6">
        <v>2641125</v>
      </c>
      <c r="Z126" s="6">
        <v>2357719</v>
      </c>
      <c r="AA126" s="6">
        <v>904079</v>
      </c>
      <c r="AB126" s="6">
        <v>910655</v>
      </c>
      <c r="AC126" s="6">
        <v>146776149</v>
      </c>
      <c r="AD126" s="6">
        <v>146901045</v>
      </c>
      <c r="AF126">
        <f>Q126/W126</f>
        <v>0.15408747514855484</v>
      </c>
      <c r="AG126">
        <f>R126/X126</f>
        <v>0.1485582753258908</v>
      </c>
      <c r="AH126">
        <f>U126/W126</f>
        <v>9.2431384119748272E-2</v>
      </c>
      <c r="AI126">
        <f>V126/X126</f>
        <v>0.10146580652971876</v>
      </c>
      <c r="AJ126">
        <f>Y126/AA126</f>
        <v>2.9213431569586286</v>
      </c>
      <c r="AK126">
        <f>Z126/AB126</f>
        <v>2.5890364627658116</v>
      </c>
      <c r="AL126">
        <f>O126/K126</f>
        <v>0.30835998448253088</v>
      </c>
      <c r="AM126">
        <f>P126/L126</f>
        <v>0.29541798524191742</v>
      </c>
      <c r="AN126">
        <f>K126/W126</f>
        <v>0.66563381759873463</v>
      </c>
      <c r="AO126">
        <f>L126/X126</f>
        <v>0.68175616822900431</v>
      </c>
      <c r="AP126">
        <f>IF(OR(Q126&lt;0, Q126="NA"), 0, 1)</f>
        <v>1</v>
      </c>
      <c r="AQ126">
        <f>IF(OR(S126&lt;0, S126="NA"), 0, 1)</f>
        <v>1</v>
      </c>
      <c r="AR126">
        <f>IFERROR(IF((AF126-AG126)&gt;0,1,0),0)</f>
        <v>1</v>
      </c>
      <c r="AS126">
        <f>IFERROR(IF((S126-Q126)&gt;0,1,0),0)</f>
        <v>1</v>
      </c>
      <c r="AT126">
        <f>IFERROR(IF((AH126-AI126)&lt;0,1,0),0)</f>
        <v>1</v>
      </c>
      <c r="AU126">
        <f>IFERROR(IF((AJ126-AK126)&gt;0,1,0),0)</f>
        <v>1</v>
      </c>
      <c r="AV126">
        <f>IFERROR(IF((AL126-AM126)&gt;0,1,0),0)</f>
        <v>1</v>
      </c>
      <c r="AW126">
        <f>IFERROR(IF((AN126-AO126)&gt;0,1,0),0)</f>
        <v>0</v>
      </c>
      <c r="AX126">
        <f>IFERROR(IF((AC126-AD126)&lt;0,1,0),0)</f>
        <v>1</v>
      </c>
      <c r="AY126">
        <f>SUM(AP126:AX126)</f>
        <v>8</v>
      </c>
    </row>
    <row r="127" spans="1:51" x14ac:dyDescent="0.45">
      <c r="A127" s="1" t="s">
        <v>3383</v>
      </c>
      <c r="B127" s="2">
        <v>4812263</v>
      </c>
      <c r="C127" s="3" t="s">
        <v>5337</v>
      </c>
      <c r="D127" s="5">
        <v>122.78</v>
      </c>
      <c r="E127" s="5">
        <v>14942.5893631</v>
      </c>
      <c r="F127" s="3" t="s">
        <v>4470</v>
      </c>
      <c r="G127" s="3" t="s">
        <v>4471</v>
      </c>
      <c r="H127" s="3" t="s">
        <v>4472</v>
      </c>
      <c r="I127" s="3" t="s">
        <v>4472</v>
      </c>
      <c r="J127" s="3" t="s">
        <v>4601</v>
      </c>
      <c r="K127" s="6">
        <v>2721555</v>
      </c>
      <c r="L127" s="6">
        <v>2708245</v>
      </c>
      <c r="M127" s="6">
        <v>788106</v>
      </c>
      <c r="N127" s="6">
        <v>781416</v>
      </c>
      <c r="O127" s="6">
        <v>359722</v>
      </c>
      <c r="P127" s="6">
        <v>352439</v>
      </c>
      <c r="Q127" s="6">
        <v>254303</v>
      </c>
      <c r="R127" s="6">
        <v>169433</v>
      </c>
      <c r="S127" s="6">
        <v>650682</v>
      </c>
      <c r="T127" s="6">
        <v>469312</v>
      </c>
      <c r="U127" s="6">
        <v>3185699</v>
      </c>
      <c r="V127" s="6">
        <v>3162600</v>
      </c>
      <c r="W127" s="6">
        <v>12769737</v>
      </c>
      <c r="X127" s="6">
        <v>13424849</v>
      </c>
      <c r="Y127" s="6">
        <v>2448406</v>
      </c>
      <c r="Z127" s="6">
        <v>3158689</v>
      </c>
      <c r="AA127" s="6">
        <v>687940</v>
      </c>
      <c r="AB127" s="6">
        <v>1390013</v>
      </c>
      <c r="AC127" s="6">
        <v>122091000</v>
      </c>
      <c r="AD127" s="6">
        <v>123368000</v>
      </c>
      <c r="AF127">
        <f>Q127/W127</f>
        <v>1.991450567854295E-2</v>
      </c>
      <c r="AG127">
        <f>R127/X127</f>
        <v>1.2620849590189059E-2</v>
      </c>
      <c r="AH127">
        <f>U127/W127</f>
        <v>0.24947256157272463</v>
      </c>
      <c r="AI127">
        <f>V127/X127</f>
        <v>0.23557806869932019</v>
      </c>
      <c r="AJ127">
        <f>Y127/AA127</f>
        <v>3.5590400325609792</v>
      </c>
      <c r="AK127">
        <f>Z127/AB127</f>
        <v>2.2724168766766928</v>
      </c>
      <c r="AL127">
        <f>O127/K127</f>
        <v>0.13217517191458558</v>
      </c>
      <c r="AM127">
        <f>P127/L127</f>
        <v>0.13013556749850919</v>
      </c>
      <c r="AN127">
        <f>K127/W127</f>
        <v>0.21312537603554405</v>
      </c>
      <c r="AO127">
        <f>L127/X127</f>
        <v>0.20173374017093226</v>
      </c>
      <c r="AP127">
        <f>IF(OR(Q127&lt;0, Q127="NA"), 0, 1)</f>
        <v>1</v>
      </c>
      <c r="AQ127">
        <f>IF(OR(S127&lt;0, S127="NA"), 0, 1)</f>
        <v>1</v>
      </c>
      <c r="AR127">
        <f>IFERROR(IF((AF127-AG127)&gt;0,1,0),0)</f>
        <v>1</v>
      </c>
      <c r="AS127">
        <f>IFERROR(IF((S127-Q127)&gt;0,1,0),0)</f>
        <v>1</v>
      </c>
      <c r="AT127">
        <f>IFERROR(IF((AH127-AI127)&lt;0,1,0),0)</f>
        <v>0</v>
      </c>
      <c r="AU127">
        <f>IFERROR(IF((AJ127-AK127)&gt;0,1,0),0)</f>
        <v>1</v>
      </c>
      <c r="AV127">
        <f>IFERROR(IF((AL127-AM127)&gt;0,1,0),0)</f>
        <v>1</v>
      </c>
      <c r="AW127">
        <f>IFERROR(IF((AN127-AO127)&gt;0,1,0),0)</f>
        <v>1</v>
      </c>
      <c r="AX127">
        <f>IFERROR(IF((AC127-AD127)&lt;0,1,0),0)</f>
        <v>1</v>
      </c>
      <c r="AY127">
        <f>SUM(AP127:AX127)</f>
        <v>8</v>
      </c>
    </row>
    <row r="128" spans="1:51" x14ac:dyDescent="0.45">
      <c r="A128" s="1" t="s">
        <v>3396</v>
      </c>
      <c r="B128" s="2">
        <v>4170803</v>
      </c>
      <c r="C128" s="3" t="s">
        <v>5335</v>
      </c>
      <c r="D128" s="5">
        <v>21.81</v>
      </c>
      <c r="E128" s="5">
        <v>384.1840224</v>
      </c>
      <c r="F128" s="3" t="s">
        <v>4470</v>
      </c>
      <c r="G128" s="3" t="s">
        <v>4471</v>
      </c>
      <c r="H128" s="3" t="s">
        <v>4489</v>
      </c>
      <c r="I128" s="3" t="s">
        <v>4489</v>
      </c>
      <c r="J128" s="3" t="s">
        <v>4544</v>
      </c>
      <c r="K128" s="6">
        <v>157374</v>
      </c>
      <c r="L128" s="6">
        <v>130201</v>
      </c>
      <c r="M128" s="6">
        <v>11320</v>
      </c>
      <c r="N128" s="6">
        <v>-7520</v>
      </c>
      <c r="O128" s="6">
        <v>9403</v>
      </c>
      <c r="P128" s="6">
        <v>-9118</v>
      </c>
      <c r="Q128" s="6">
        <v>3881</v>
      </c>
      <c r="R128" s="6">
        <v>-14232</v>
      </c>
      <c r="S128" s="6">
        <v>10728</v>
      </c>
      <c r="T128" s="6">
        <v>-12310</v>
      </c>
      <c r="U128" s="6">
        <v>99743</v>
      </c>
      <c r="V128" s="6">
        <v>99673</v>
      </c>
      <c r="W128" s="6">
        <v>139419</v>
      </c>
      <c r="X128" s="6">
        <v>128408</v>
      </c>
      <c r="Y128" s="6">
        <v>106467</v>
      </c>
      <c r="Z128" s="6">
        <v>94723</v>
      </c>
      <c r="AA128" s="6">
        <v>54312</v>
      </c>
      <c r="AB128" s="6">
        <v>58649</v>
      </c>
      <c r="AC128" s="6">
        <v>17615040</v>
      </c>
      <c r="AD128" s="6">
        <v>17594117</v>
      </c>
      <c r="AF128">
        <f>Q128/W128</f>
        <v>2.7836951921904475E-2</v>
      </c>
      <c r="AG128">
        <f>R128/X128</f>
        <v>-0.11083421593670176</v>
      </c>
      <c r="AH128">
        <f>U128/W128</f>
        <v>0.71541898880353472</v>
      </c>
      <c r="AI128">
        <f>V128/X128</f>
        <v>0.77622110771914521</v>
      </c>
      <c r="AJ128">
        <f>Y128/AA128</f>
        <v>1.9602850198851083</v>
      </c>
      <c r="AK128">
        <f>Z128/AB128</f>
        <v>1.615082951115961</v>
      </c>
      <c r="AL128">
        <f>O128/K128</f>
        <v>5.9749386811036129E-2</v>
      </c>
      <c r="AM128">
        <f>P128/L128</f>
        <v>-7.0030184099968515E-2</v>
      </c>
      <c r="AN128">
        <f>K128/W128</f>
        <v>1.1287844554902846</v>
      </c>
      <c r="AO128">
        <f>L128/X128</f>
        <v>1.0139633044670113</v>
      </c>
      <c r="AP128">
        <f>IF(OR(Q128&lt;0, Q128="NA"), 0, 1)</f>
        <v>1</v>
      </c>
      <c r="AQ128">
        <f>IF(OR(S128&lt;0, S128="NA"), 0, 1)</f>
        <v>1</v>
      </c>
      <c r="AR128">
        <f>IFERROR(IF((AF128-AG128)&gt;0,1,0),0)</f>
        <v>1</v>
      </c>
      <c r="AS128">
        <f>IFERROR(IF((S128-Q128)&gt;0,1,0),0)</f>
        <v>1</v>
      </c>
      <c r="AT128">
        <f>IFERROR(IF((AH128-AI128)&lt;0,1,0),0)</f>
        <v>1</v>
      </c>
      <c r="AU128">
        <f>IFERROR(IF((AJ128-AK128)&gt;0,1,0),0)</f>
        <v>1</v>
      </c>
      <c r="AV128">
        <f>IFERROR(IF((AL128-AM128)&gt;0,1,0),0)</f>
        <v>1</v>
      </c>
      <c r="AW128">
        <f>IFERROR(IF((AN128-AO128)&gt;0,1,0),0)</f>
        <v>1</v>
      </c>
      <c r="AX128">
        <f>IFERROR(IF((AC128-AD128)&lt;0,1,0),0)</f>
        <v>0</v>
      </c>
      <c r="AY128">
        <f>SUM(AP128:AX128)</f>
        <v>8</v>
      </c>
    </row>
    <row r="129" spans="1:51" x14ac:dyDescent="0.45">
      <c r="A129" s="1" t="s">
        <v>3423</v>
      </c>
      <c r="B129" s="2">
        <v>4004396</v>
      </c>
      <c r="C129" s="3" t="s">
        <v>5337</v>
      </c>
      <c r="D129" s="5">
        <v>48.46</v>
      </c>
      <c r="E129" s="5">
        <v>23469.421075359998</v>
      </c>
      <c r="F129" s="3" t="s">
        <v>4485</v>
      </c>
      <c r="G129" s="3" t="s">
        <v>4517</v>
      </c>
      <c r="H129" s="3" t="s">
        <v>4518</v>
      </c>
      <c r="I129" s="3" t="s">
        <v>4519</v>
      </c>
      <c r="J129" s="3" t="s">
        <v>5237</v>
      </c>
      <c r="K129" s="6">
        <v>3310625</v>
      </c>
      <c r="L129" s="6">
        <v>3234782</v>
      </c>
      <c r="M129" s="6">
        <v>757598</v>
      </c>
      <c r="N129" s="6">
        <v>745128</v>
      </c>
      <c r="O129" s="6">
        <v>648770</v>
      </c>
      <c r="P129" s="6">
        <v>639296</v>
      </c>
      <c r="Q129" s="6">
        <v>469507</v>
      </c>
      <c r="R129" s="6">
        <v>460371</v>
      </c>
      <c r="S129" s="6">
        <v>572320</v>
      </c>
      <c r="T129" s="6">
        <v>552728</v>
      </c>
      <c r="U129" s="6">
        <v>445176</v>
      </c>
      <c r="V129" s="6">
        <v>502043</v>
      </c>
      <c r="W129" s="6">
        <v>2816198</v>
      </c>
      <c r="X129" s="6">
        <v>2766502</v>
      </c>
      <c r="Y129" s="6">
        <v>486502</v>
      </c>
      <c r="Z129" s="6">
        <v>474292</v>
      </c>
      <c r="AA129" s="6">
        <v>622068</v>
      </c>
      <c r="AB129" s="6">
        <v>609950</v>
      </c>
      <c r="AC129" s="6">
        <v>484305525</v>
      </c>
      <c r="AD129" s="6">
        <v>484313840</v>
      </c>
      <c r="AF129">
        <f>Q129/W129</f>
        <v>0.16671661580613295</v>
      </c>
      <c r="AG129">
        <f>R129/X129</f>
        <v>0.16640906097302657</v>
      </c>
      <c r="AH129">
        <f>U129/W129</f>
        <v>0.15807695339603253</v>
      </c>
      <c r="AI129">
        <f>V129/X129</f>
        <v>0.1814721261723288</v>
      </c>
      <c r="AJ129">
        <f>Y129/AA129</f>
        <v>0.78207205643112976</v>
      </c>
      <c r="AK129">
        <f>Z129/AB129</f>
        <v>0.77759160586933351</v>
      </c>
      <c r="AL129">
        <f>O129/K129</f>
        <v>0.19596601850103831</v>
      </c>
      <c r="AM129">
        <f>P129/L129</f>
        <v>0.19763186514578107</v>
      </c>
      <c r="AN129">
        <f>K129/W129</f>
        <v>1.1755654254423873</v>
      </c>
      <c r="AO129">
        <f>L129/X129</f>
        <v>1.1692679058247564</v>
      </c>
      <c r="AP129">
        <f>IF(OR(Q129&lt;0, Q129="NA"), 0, 1)</f>
        <v>1</v>
      </c>
      <c r="AQ129">
        <f>IF(OR(S129&lt;0, S129="NA"), 0, 1)</f>
        <v>1</v>
      </c>
      <c r="AR129">
        <f>IFERROR(IF((AF129-AG129)&gt;0,1,0),0)</f>
        <v>1</v>
      </c>
      <c r="AS129">
        <f>IFERROR(IF((S129-Q129)&gt;0,1,0),0)</f>
        <v>1</v>
      </c>
      <c r="AT129">
        <f>IFERROR(IF((AH129-AI129)&lt;0,1,0),0)</f>
        <v>1</v>
      </c>
      <c r="AU129">
        <f>IFERROR(IF((AJ129-AK129)&gt;0,1,0),0)</f>
        <v>1</v>
      </c>
      <c r="AV129">
        <f>IFERROR(IF((AL129-AM129)&gt;0,1,0),0)</f>
        <v>0</v>
      </c>
      <c r="AW129">
        <f>IFERROR(IF((AN129-AO129)&gt;0,1,0),0)</f>
        <v>1</v>
      </c>
      <c r="AX129">
        <f>IFERROR(IF((AC129-AD129)&lt;0,1,0),0)</f>
        <v>1</v>
      </c>
      <c r="AY129">
        <f>SUM(AP129:AX129)</f>
        <v>8</v>
      </c>
    </row>
    <row r="130" spans="1:51" x14ac:dyDescent="0.45">
      <c r="A130" s="1" t="s">
        <v>3426</v>
      </c>
      <c r="B130" s="2">
        <v>4070608</v>
      </c>
      <c r="C130" s="3" t="s">
        <v>5335</v>
      </c>
      <c r="D130" s="5">
        <v>149.79</v>
      </c>
      <c r="E130" s="5">
        <v>49420.094418629997</v>
      </c>
      <c r="F130" s="3" t="s">
        <v>4475</v>
      </c>
      <c r="G130" s="3" t="s">
        <v>4476</v>
      </c>
      <c r="H130" s="3" t="s">
        <v>4477</v>
      </c>
      <c r="I130" s="3" t="s">
        <v>4498</v>
      </c>
      <c r="J130" s="3" t="s">
        <v>4516</v>
      </c>
      <c r="K130" s="6">
        <v>21239441</v>
      </c>
      <c r="L130" s="6">
        <v>21092936</v>
      </c>
      <c r="M130" s="6">
        <v>3047266</v>
      </c>
      <c r="N130" s="6">
        <v>2983800</v>
      </c>
      <c r="O130" s="6">
        <v>2598616</v>
      </c>
      <c r="P130" s="6">
        <v>2544511</v>
      </c>
      <c r="Q130" s="6">
        <v>2113629</v>
      </c>
      <c r="R130" s="6">
        <v>2072148</v>
      </c>
      <c r="S130" s="6">
        <v>2423186</v>
      </c>
      <c r="T130" s="6">
        <v>2359251</v>
      </c>
      <c r="U130" s="6">
        <v>1514452</v>
      </c>
      <c r="V130" s="6">
        <v>1513826</v>
      </c>
      <c r="W130" s="6">
        <v>14905186</v>
      </c>
      <c r="X130" s="6">
        <v>14678021</v>
      </c>
      <c r="Y130" s="6">
        <v>7626289</v>
      </c>
      <c r="Z130" s="6">
        <v>7594983</v>
      </c>
      <c r="AA130" s="6">
        <v>4843698</v>
      </c>
      <c r="AB130" s="6">
        <v>4874240</v>
      </c>
      <c r="AC130" s="6">
        <v>330258000</v>
      </c>
      <c r="AD130" s="6">
        <v>332075000</v>
      </c>
      <c r="AF130">
        <f>Q130/W130</f>
        <v>0.14180493956935525</v>
      </c>
      <c r="AG130">
        <f>R130/X130</f>
        <v>0.14117352741217634</v>
      </c>
      <c r="AH130">
        <f>U130/W130</f>
        <v>0.10160570958322827</v>
      </c>
      <c r="AI130">
        <f>V130/X130</f>
        <v>0.10313556575508374</v>
      </c>
      <c r="AJ130">
        <f>Y130/AA130</f>
        <v>1.5744765672839223</v>
      </c>
      <c r="AK130">
        <f>Z130/AB130</f>
        <v>1.5581881483061975</v>
      </c>
      <c r="AL130">
        <f>O130/K130</f>
        <v>0.12234860606736307</v>
      </c>
      <c r="AM130">
        <f>P130/L130</f>
        <v>0.12063332482495562</v>
      </c>
      <c r="AN130">
        <f>K130/W130</f>
        <v>1.4249698729019551</v>
      </c>
      <c r="AO130">
        <f>L130/X130</f>
        <v>1.4370422279679256</v>
      </c>
      <c r="AP130">
        <f>IF(OR(Q130&lt;0, Q130="NA"), 0, 1)</f>
        <v>1</v>
      </c>
      <c r="AQ130">
        <f>IF(OR(S130&lt;0, S130="NA"), 0, 1)</f>
        <v>1</v>
      </c>
      <c r="AR130">
        <f>IFERROR(IF((AF130-AG130)&gt;0,1,0),0)</f>
        <v>1</v>
      </c>
      <c r="AS130">
        <f>IFERROR(IF((S130-Q130)&gt;0,1,0),0)</f>
        <v>1</v>
      </c>
      <c r="AT130">
        <f>IFERROR(IF((AH130-AI130)&lt;0,1,0),0)</f>
        <v>1</v>
      </c>
      <c r="AU130">
        <f>IFERROR(IF((AJ130-AK130)&gt;0,1,0),0)</f>
        <v>1</v>
      </c>
      <c r="AV130">
        <f>IFERROR(IF((AL130-AM130)&gt;0,1,0),0)</f>
        <v>1</v>
      </c>
      <c r="AW130">
        <f>IFERROR(IF((AN130-AO130)&gt;0,1,0),0)</f>
        <v>0</v>
      </c>
      <c r="AX130">
        <f>IFERROR(IF((AC130-AD130)&lt;0,1,0),0)</f>
        <v>1</v>
      </c>
      <c r="AY130">
        <f>SUM(AP130:AX130)</f>
        <v>8</v>
      </c>
    </row>
    <row r="131" spans="1:51" x14ac:dyDescent="0.45">
      <c r="A131" s="1" t="s">
        <v>3438</v>
      </c>
      <c r="B131" s="2">
        <v>4985921</v>
      </c>
      <c r="C131" s="3" t="s">
        <v>5337</v>
      </c>
      <c r="D131" s="5">
        <v>127.09</v>
      </c>
      <c r="E131" s="5">
        <v>16339.7427052</v>
      </c>
      <c r="F131" s="3" t="s">
        <v>4583</v>
      </c>
      <c r="G131" s="3" t="s">
        <v>4583</v>
      </c>
      <c r="H131" s="3" t="s">
        <v>4584</v>
      </c>
      <c r="I131" s="3" t="s">
        <v>4624</v>
      </c>
      <c r="J131" s="3" t="s">
        <v>4625</v>
      </c>
      <c r="K131" s="6">
        <v>7345252</v>
      </c>
      <c r="L131" s="6">
        <v>7292209</v>
      </c>
      <c r="M131" s="6">
        <v>1104404</v>
      </c>
      <c r="N131" s="6">
        <v>1074805</v>
      </c>
      <c r="O131" s="6">
        <v>924587</v>
      </c>
      <c r="P131" s="6">
        <v>900908</v>
      </c>
      <c r="Q131" s="6">
        <v>654318</v>
      </c>
      <c r="R131" s="6">
        <v>616683</v>
      </c>
      <c r="S131" s="6">
        <v>882032</v>
      </c>
      <c r="T131" s="6">
        <v>1011154</v>
      </c>
      <c r="U131" s="6">
        <v>2019846</v>
      </c>
      <c r="V131" s="6">
        <v>2045387</v>
      </c>
      <c r="W131" s="6">
        <v>6683070</v>
      </c>
      <c r="X131" s="6">
        <v>6649875</v>
      </c>
      <c r="Y131" s="6">
        <v>2880636</v>
      </c>
      <c r="Z131" s="6">
        <v>2898298</v>
      </c>
      <c r="AA131" s="6">
        <v>1293887</v>
      </c>
      <c r="AB131" s="6">
        <v>1282583</v>
      </c>
      <c r="AC131" s="6">
        <v>128568000</v>
      </c>
      <c r="AD131" s="6">
        <v>128702000</v>
      </c>
      <c r="AF131">
        <f>Q131/W131</f>
        <v>9.790680031781801E-2</v>
      </c>
      <c r="AG131">
        <f>R131/X131</f>
        <v>9.273602887272317E-2</v>
      </c>
      <c r="AH131">
        <f>U131/W131</f>
        <v>0.30223325507588578</v>
      </c>
      <c r="AI131">
        <f>V131/X131</f>
        <v>0.30758277411229534</v>
      </c>
      <c r="AJ131">
        <f>Y131/AA131</f>
        <v>2.2263427950045096</v>
      </c>
      <c r="AK131">
        <f>Z131/AB131</f>
        <v>2.2597352374076376</v>
      </c>
      <c r="AL131">
        <f>O131/K131</f>
        <v>0.12587546349669146</v>
      </c>
      <c r="AM131">
        <f>P131/L131</f>
        <v>0.12354390829994039</v>
      </c>
      <c r="AN131">
        <f>K131/W131</f>
        <v>1.0990835050358592</v>
      </c>
      <c r="AO131">
        <f>L131/X131</f>
        <v>1.0965933946126807</v>
      </c>
      <c r="AP131">
        <f>IF(OR(Q131&lt;0, Q131="NA"), 0, 1)</f>
        <v>1</v>
      </c>
      <c r="AQ131">
        <f>IF(OR(S131&lt;0, S131="NA"), 0, 1)</f>
        <v>1</v>
      </c>
      <c r="AR131">
        <f>IFERROR(IF((AF131-AG131)&gt;0,1,0),0)</f>
        <v>1</v>
      </c>
      <c r="AS131">
        <f>IFERROR(IF((S131-Q131)&gt;0,1,0),0)</f>
        <v>1</v>
      </c>
      <c r="AT131">
        <f>IFERROR(IF((AH131-AI131)&lt;0,1,0),0)</f>
        <v>1</v>
      </c>
      <c r="AU131">
        <f>IFERROR(IF((AJ131-AK131)&gt;0,1,0),0)</f>
        <v>0</v>
      </c>
      <c r="AV131">
        <f>IFERROR(IF((AL131-AM131)&gt;0,1,0),0)</f>
        <v>1</v>
      </c>
      <c r="AW131">
        <f>IFERROR(IF((AN131-AO131)&gt;0,1,0),0)</f>
        <v>1</v>
      </c>
      <c r="AX131">
        <f>IFERROR(IF((AC131-AD131)&lt;0,1,0),0)</f>
        <v>1</v>
      </c>
      <c r="AY131">
        <f>SUM(AP131:AX131)</f>
        <v>8</v>
      </c>
    </row>
    <row r="132" spans="1:51" x14ac:dyDescent="0.45">
      <c r="A132" s="1" t="s">
        <v>3439</v>
      </c>
      <c r="B132" s="2">
        <v>4001600</v>
      </c>
      <c r="C132" s="3" t="s">
        <v>5337</v>
      </c>
      <c r="D132" s="5">
        <v>124.38</v>
      </c>
      <c r="E132" s="5">
        <v>165551.81945886</v>
      </c>
      <c r="F132" s="3" t="s">
        <v>4485</v>
      </c>
      <c r="G132" s="3" t="s">
        <v>4486</v>
      </c>
      <c r="H132" s="3" t="s">
        <v>4505</v>
      </c>
      <c r="I132" s="3" t="s">
        <v>4505</v>
      </c>
      <c r="J132" s="3" t="s">
        <v>4593</v>
      </c>
      <c r="K132" s="6">
        <v>79042000</v>
      </c>
      <c r="L132" s="6">
        <v>72417000</v>
      </c>
      <c r="M132" s="6">
        <v>12571000</v>
      </c>
      <c r="N132" s="6">
        <v>9217000</v>
      </c>
      <c r="O132" s="6">
        <v>8287000</v>
      </c>
      <c r="P132" s="6">
        <v>4953000</v>
      </c>
      <c r="Q132" s="6">
        <v>4926000</v>
      </c>
      <c r="R132" s="6">
        <v>2458000</v>
      </c>
      <c r="S132" s="6">
        <v>10309000</v>
      </c>
      <c r="T132" s="6">
        <v>11102000</v>
      </c>
      <c r="U132" s="6">
        <v>38733000</v>
      </c>
      <c r="V132" s="6">
        <v>40211000</v>
      </c>
      <c r="W132" s="6">
        <v>164822000</v>
      </c>
      <c r="X132" s="6">
        <v>161169000</v>
      </c>
      <c r="Y132" s="6">
        <v>51764000</v>
      </c>
      <c r="Z132" s="6">
        <v>49225000</v>
      </c>
      <c r="AA132" s="6">
        <v>52247000</v>
      </c>
      <c r="AB132" s="6">
        <v>49565000</v>
      </c>
      <c r="AC132" s="6">
        <v>1331016397</v>
      </c>
      <c r="AD132" s="6">
        <v>1331800000</v>
      </c>
      <c r="AF132">
        <f>Q132/W132</f>
        <v>2.9886786958051716E-2</v>
      </c>
      <c r="AG132">
        <f>R132/X132</f>
        <v>1.5251071856250272E-2</v>
      </c>
      <c r="AH132">
        <f>U132/W132</f>
        <v>0.23499896858429092</v>
      </c>
      <c r="AI132">
        <f>V132/X132</f>
        <v>0.24949587079401125</v>
      </c>
      <c r="AJ132">
        <f>Y132/AA132</f>
        <v>0.99075545007368848</v>
      </c>
      <c r="AK132">
        <f>Z132/AB132</f>
        <v>0.99314032079088066</v>
      </c>
      <c r="AL132">
        <f>O132/K132</f>
        <v>0.1048429948634903</v>
      </c>
      <c r="AM132">
        <f>P132/L132</f>
        <v>6.8395542483118604E-2</v>
      </c>
      <c r="AN132">
        <f>K132/W132</f>
        <v>0.47955976750676488</v>
      </c>
      <c r="AO132">
        <f>L132/X132</f>
        <v>0.44932338104722375</v>
      </c>
      <c r="AP132">
        <f>IF(OR(Q132&lt;0, Q132="NA"), 0, 1)</f>
        <v>1</v>
      </c>
      <c r="AQ132">
        <f>IF(OR(S132&lt;0, S132="NA"), 0, 1)</f>
        <v>1</v>
      </c>
      <c r="AR132">
        <f>IFERROR(IF((AF132-AG132)&gt;0,1,0),0)</f>
        <v>1</v>
      </c>
      <c r="AS132">
        <f>IFERROR(IF((S132-Q132)&gt;0,1,0),0)</f>
        <v>1</v>
      </c>
      <c r="AT132">
        <f>IFERROR(IF((AH132-AI132)&lt;0,1,0),0)</f>
        <v>1</v>
      </c>
      <c r="AU132">
        <f>IFERROR(IF((AJ132-AK132)&gt;0,1,0),0)</f>
        <v>0</v>
      </c>
      <c r="AV132">
        <f>IFERROR(IF((AL132-AM132)&gt;0,1,0),0)</f>
        <v>1</v>
      </c>
      <c r="AW132">
        <f>IFERROR(IF((AN132-AO132)&gt;0,1,0),0)</f>
        <v>1</v>
      </c>
      <c r="AX132">
        <f>IFERROR(IF((AC132-AD132)&lt;0,1,0),0)</f>
        <v>1</v>
      </c>
      <c r="AY132">
        <f>SUM(AP132:AX132)</f>
        <v>8</v>
      </c>
    </row>
    <row r="133" spans="1:51" x14ac:dyDescent="0.45">
      <c r="A133" s="1" t="s">
        <v>3464</v>
      </c>
      <c r="B133" s="2">
        <v>4205848</v>
      </c>
      <c r="C133" s="3" t="s">
        <v>5337</v>
      </c>
      <c r="D133" s="5">
        <v>332.62</v>
      </c>
      <c r="E133" s="5">
        <v>318317.34000000003</v>
      </c>
      <c r="F133" s="3" t="s">
        <v>4500</v>
      </c>
      <c r="G133" s="3" t="s">
        <v>4501</v>
      </c>
      <c r="H133" s="3" t="s">
        <v>4502</v>
      </c>
      <c r="I133" s="3" t="s">
        <v>4538</v>
      </c>
      <c r="J133" s="3" t="s">
        <v>4504</v>
      </c>
      <c r="K133" s="6">
        <v>37189000</v>
      </c>
      <c r="L133" s="6">
        <v>36465000</v>
      </c>
      <c r="M133" s="6">
        <v>9559000</v>
      </c>
      <c r="N133" s="6">
        <v>9345000</v>
      </c>
      <c r="O133" s="6">
        <v>7343000</v>
      </c>
      <c r="P133" s="6">
        <v>6950000</v>
      </c>
      <c r="Q133" s="6">
        <v>5935000</v>
      </c>
      <c r="R133" s="6">
        <v>5632000</v>
      </c>
      <c r="S133" s="6">
        <v>12525000</v>
      </c>
      <c r="T133" s="6">
        <v>12074000</v>
      </c>
      <c r="U133" s="6">
        <v>8432000</v>
      </c>
      <c r="V133" s="6">
        <v>8430000</v>
      </c>
      <c r="W133" s="6">
        <v>91395000</v>
      </c>
      <c r="X133" s="6">
        <v>92180000</v>
      </c>
      <c r="Y133" s="6">
        <v>21425000</v>
      </c>
      <c r="Z133" s="6">
        <v>21862000</v>
      </c>
      <c r="AA133" s="6">
        <v>19375000</v>
      </c>
      <c r="AB133" s="6">
        <v>21001000</v>
      </c>
      <c r="AC133" s="6">
        <v>956000000</v>
      </c>
      <c r="AD133" s="6">
        <v>958000000</v>
      </c>
      <c r="AF133">
        <f>Q133/W133</f>
        <v>6.4937906887685318E-2</v>
      </c>
      <c r="AG133">
        <f>R133/X133</f>
        <v>6.109785202863962E-2</v>
      </c>
      <c r="AH133">
        <f>U133/W133</f>
        <v>9.2258876306143656E-2</v>
      </c>
      <c r="AI133">
        <f>V133/X133</f>
        <v>9.1451507919288355E-2</v>
      </c>
      <c r="AJ133">
        <f>Y133/AA133</f>
        <v>1.1058064516129031</v>
      </c>
      <c r="AK133">
        <f>Z133/AB133</f>
        <v>1.0409980477120138</v>
      </c>
      <c r="AL133">
        <f>O133/K133</f>
        <v>0.19745085912501009</v>
      </c>
      <c r="AM133">
        <f>P133/L133</f>
        <v>0.19059372000548472</v>
      </c>
      <c r="AN133">
        <f>K133/W133</f>
        <v>0.4069040975983369</v>
      </c>
      <c r="AO133">
        <f>L133/X133</f>
        <v>0.39558472553699287</v>
      </c>
      <c r="AP133">
        <f>IF(OR(Q133&lt;0, Q133="NA"), 0, 1)</f>
        <v>1</v>
      </c>
      <c r="AQ133">
        <f>IF(OR(S133&lt;0, S133="NA"), 0, 1)</f>
        <v>1</v>
      </c>
      <c r="AR133">
        <f>IFERROR(IF((AF133-AG133)&gt;0,1,0),0)</f>
        <v>1</v>
      </c>
      <c r="AS133">
        <f>IFERROR(IF((S133-Q133)&gt;0,1,0),0)</f>
        <v>1</v>
      </c>
      <c r="AT133">
        <f>IFERROR(IF((AH133-AI133)&lt;0,1,0),0)</f>
        <v>0</v>
      </c>
      <c r="AU133">
        <f>IFERROR(IF((AJ133-AK133)&gt;0,1,0),0)</f>
        <v>1</v>
      </c>
      <c r="AV133">
        <f>IFERROR(IF((AL133-AM133)&gt;0,1,0),0)</f>
        <v>1</v>
      </c>
      <c r="AW133">
        <f>IFERROR(IF((AN133-AO133)&gt;0,1,0),0)</f>
        <v>1</v>
      </c>
      <c r="AX133">
        <f>IFERROR(IF((AC133-AD133)&lt;0,1,0),0)</f>
        <v>1</v>
      </c>
      <c r="AY133">
        <f>SUM(AP133:AX133)</f>
        <v>8</v>
      </c>
    </row>
    <row r="134" spans="1:51" x14ac:dyDescent="0.45">
      <c r="A134" s="1" t="s">
        <v>3465</v>
      </c>
      <c r="B134" s="2">
        <v>4199608</v>
      </c>
      <c r="C134" s="3" t="s">
        <v>5337</v>
      </c>
      <c r="D134" s="5">
        <v>11.11</v>
      </c>
      <c r="E134" s="5">
        <v>1138.4667086100001</v>
      </c>
      <c r="F134" s="3" t="s">
        <v>4475</v>
      </c>
      <c r="G134" s="3" t="s">
        <v>4476</v>
      </c>
      <c r="H134" s="3" t="s">
        <v>4477</v>
      </c>
      <c r="I134" s="3" t="s">
        <v>4478</v>
      </c>
      <c r="J134" s="3" t="s">
        <v>5207</v>
      </c>
      <c r="K134" s="6">
        <v>3717031</v>
      </c>
      <c r="L134" s="6">
        <v>3703359</v>
      </c>
      <c r="M134" s="6">
        <v>393496</v>
      </c>
      <c r="N134" s="6">
        <v>387433</v>
      </c>
      <c r="O134" s="6">
        <v>283758</v>
      </c>
      <c r="P134" s="6">
        <v>277264</v>
      </c>
      <c r="Q134" s="6">
        <v>153414</v>
      </c>
      <c r="R134" s="6">
        <v>147939</v>
      </c>
      <c r="S134" s="6">
        <v>246528</v>
      </c>
      <c r="T134" s="6">
        <v>252395</v>
      </c>
      <c r="U134" s="6">
        <v>978890</v>
      </c>
      <c r="V134" s="6">
        <v>978865</v>
      </c>
      <c r="W134" s="6">
        <v>2792899</v>
      </c>
      <c r="X134" s="6">
        <v>2721197</v>
      </c>
      <c r="Y134" s="6">
        <v>1305314</v>
      </c>
      <c r="Z134" s="6">
        <v>1262564</v>
      </c>
      <c r="AA134" s="6">
        <v>592669</v>
      </c>
      <c r="AB134" s="6">
        <v>594925</v>
      </c>
      <c r="AC134" s="6">
        <v>101854000</v>
      </c>
      <c r="AD134" s="6">
        <v>102643000</v>
      </c>
      <c r="AF134">
        <f>Q134/W134</f>
        <v>5.4930020741888623E-2</v>
      </c>
      <c r="AG134">
        <f>R134/X134</f>
        <v>5.4365413455916639E-2</v>
      </c>
      <c r="AH134">
        <f>U134/W134</f>
        <v>0.3504924453050397</v>
      </c>
      <c r="AI134">
        <f>V134/X134</f>
        <v>0.35971853562972472</v>
      </c>
      <c r="AJ134">
        <f>Y134/AA134</f>
        <v>2.2024333987436493</v>
      </c>
      <c r="AK134">
        <f>Z134/AB134</f>
        <v>2.122223809723915</v>
      </c>
      <c r="AL134">
        <f>O134/K134</f>
        <v>7.6339960576061919E-2</v>
      </c>
      <c r="AM134">
        <f>P134/L134</f>
        <v>7.4868247987840225E-2</v>
      </c>
      <c r="AN134">
        <f>K134/W134</f>
        <v>1.3308862941338016</v>
      </c>
      <c r="AO134">
        <f>L134/X134</f>
        <v>1.3609301347899472</v>
      </c>
      <c r="AP134">
        <f>IF(OR(Q134&lt;0, Q134="NA"), 0, 1)</f>
        <v>1</v>
      </c>
      <c r="AQ134">
        <f>IF(OR(S134&lt;0, S134="NA"), 0, 1)</f>
        <v>1</v>
      </c>
      <c r="AR134">
        <f>IFERROR(IF((AF134-AG134)&gt;0,1,0),0)</f>
        <v>1</v>
      </c>
      <c r="AS134">
        <f>IFERROR(IF((S134-Q134)&gt;0,1,0),0)</f>
        <v>1</v>
      </c>
      <c r="AT134">
        <f>IFERROR(IF((AH134-AI134)&lt;0,1,0),0)</f>
        <v>1</v>
      </c>
      <c r="AU134">
        <f>IFERROR(IF((AJ134-AK134)&gt;0,1,0),0)</f>
        <v>1</v>
      </c>
      <c r="AV134">
        <f>IFERROR(IF((AL134-AM134)&gt;0,1,0),0)</f>
        <v>1</v>
      </c>
      <c r="AW134">
        <f>IFERROR(IF((AN134-AO134)&gt;0,1,0),0)</f>
        <v>0</v>
      </c>
      <c r="AX134">
        <f>IFERROR(IF((AC134-AD134)&lt;0,1,0),0)</f>
        <v>1</v>
      </c>
      <c r="AY134">
        <f>SUM(AP134:AX134)</f>
        <v>8</v>
      </c>
    </row>
    <row r="135" spans="1:51" x14ac:dyDescent="0.45">
      <c r="A135" s="1" t="s">
        <v>3503</v>
      </c>
      <c r="B135" s="2">
        <v>4583780</v>
      </c>
      <c r="C135" s="3" t="s">
        <v>5337</v>
      </c>
      <c r="D135" s="5">
        <v>19.3</v>
      </c>
      <c r="E135" s="5">
        <v>2489.5620050000002</v>
      </c>
      <c r="F135" s="3" t="s">
        <v>4470</v>
      </c>
      <c r="G135" s="3" t="s">
        <v>4512</v>
      </c>
      <c r="H135" s="3" t="s">
        <v>4522</v>
      </c>
      <c r="I135" s="3" t="s">
        <v>4523</v>
      </c>
      <c r="J135" s="3" t="s">
        <v>4947</v>
      </c>
      <c r="K135" s="6">
        <v>6968548</v>
      </c>
      <c r="L135" s="6">
        <v>6873022</v>
      </c>
      <c r="M135" s="6">
        <v>819288</v>
      </c>
      <c r="N135" s="6">
        <v>810366</v>
      </c>
      <c r="O135" s="6">
        <v>607153</v>
      </c>
      <c r="P135" s="6">
        <v>595980</v>
      </c>
      <c r="Q135" s="6">
        <v>354746</v>
      </c>
      <c r="R135" s="6">
        <v>334547</v>
      </c>
      <c r="S135" s="6">
        <v>571874</v>
      </c>
      <c r="T135" s="6">
        <v>507243</v>
      </c>
      <c r="U135" s="6">
        <v>3098957</v>
      </c>
      <c r="V135" s="6">
        <v>3593660</v>
      </c>
      <c r="W135" s="6">
        <v>8002661</v>
      </c>
      <c r="X135" s="6">
        <v>7875302</v>
      </c>
      <c r="Y135" s="6">
        <v>1404197</v>
      </c>
      <c r="Z135" s="6">
        <v>1365087</v>
      </c>
      <c r="AA135" s="6">
        <v>1245704</v>
      </c>
      <c r="AB135" s="6">
        <v>1256999</v>
      </c>
      <c r="AC135" s="6">
        <v>129539724</v>
      </c>
      <c r="AD135" s="6">
        <v>130025562</v>
      </c>
      <c r="AF135">
        <f>Q135/W135</f>
        <v>4.4328505230947557E-2</v>
      </c>
      <c r="AG135">
        <f>R135/X135</f>
        <v>4.2480529635561912E-2</v>
      </c>
      <c r="AH135">
        <f>U135/W135</f>
        <v>0.38724081902257262</v>
      </c>
      <c r="AI135">
        <f>V135/X135</f>
        <v>0.45632027825726557</v>
      </c>
      <c r="AJ135">
        <f>Y135/AA135</f>
        <v>1.1272316698027782</v>
      </c>
      <c r="AK135">
        <f>Z135/AB135</f>
        <v>1.0859889307787833</v>
      </c>
      <c r="AL135">
        <f>O135/K135</f>
        <v>8.7127619699254422E-2</v>
      </c>
      <c r="AM135">
        <f>P135/L135</f>
        <v>8.6712948103468898E-2</v>
      </c>
      <c r="AN135">
        <f>K135/W135</f>
        <v>0.8707788571826296</v>
      </c>
      <c r="AO135">
        <f>L135/X135</f>
        <v>0.87273122986267704</v>
      </c>
      <c r="AP135">
        <f>IF(OR(Q135&lt;0, Q135="NA"), 0, 1)</f>
        <v>1</v>
      </c>
      <c r="AQ135">
        <f>IF(OR(S135&lt;0, S135="NA"), 0, 1)</f>
        <v>1</v>
      </c>
      <c r="AR135">
        <f>IFERROR(IF((AF135-AG135)&gt;0,1,0),0)</f>
        <v>1</v>
      </c>
      <c r="AS135">
        <f>IFERROR(IF((S135-Q135)&gt;0,1,0),0)</f>
        <v>1</v>
      </c>
      <c r="AT135">
        <f>IFERROR(IF((AH135-AI135)&lt;0,1,0),0)</f>
        <v>1</v>
      </c>
      <c r="AU135">
        <f>IFERROR(IF((AJ135-AK135)&gt;0,1,0),0)</f>
        <v>1</v>
      </c>
      <c r="AV135">
        <f>IFERROR(IF((AL135-AM135)&gt;0,1,0),0)</f>
        <v>1</v>
      </c>
      <c r="AW135">
        <f>IFERROR(IF((AN135-AO135)&gt;0,1,0),0)</f>
        <v>0</v>
      </c>
      <c r="AX135">
        <f>IFERROR(IF((AC135-AD135)&lt;0,1,0),0)</f>
        <v>1</v>
      </c>
      <c r="AY135">
        <f>SUM(AP135:AX135)</f>
        <v>8</v>
      </c>
    </row>
    <row r="136" spans="1:51" x14ac:dyDescent="0.45">
      <c r="A136" s="1" t="s">
        <v>3519</v>
      </c>
      <c r="B136" s="2">
        <v>4587650</v>
      </c>
      <c r="C136" s="3" t="s">
        <v>5337</v>
      </c>
      <c r="D136" s="5">
        <v>1125.17</v>
      </c>
      <c r="E136" s="5">
        <v>232141.69889</v>
      </c>
      <c r="F136" s="3" t="s">
        <v>4500</v>
      </c>
      <c r="G136" s="3" t="s">
        <v>4501</v>
      </c>
      <c r="H136" s="3" t="s">
        <v>4502</v>
      </c>
      <c r="I136" s="3" t="s">
        <v>4503</v>
      </c>
      <c r="J136" s="3" t="s">
        <v>4504</v>
      </c>
      <c r="K136" s="6">
        <v>10464000</v>
      </c>
      <c r="L136" s="6">
        <v>9955000</v>
      </c>
      <c r="M136" s="6">
        <v>1824000</v>
      </c>
      <c r="N136" s="6">
        <v>1639000</v>
      </c>
      <c r="O136" s="6">
        <v>1260000</v>
      </c>
      <c r="P136" s="6">
        <v>1073000</v>
      </c>
      <c r="Q136" s="6">
        <v>1336000</v>
      </c>
      <c r="R136" s="6">
        <v>1146000</v>
      </c>
      <c r="S136" s="6">
        <v>4237000</v>
      </c>
      <c r="T136" s="6">
        <v>3877000</v>
      </c>
      <c r="U136" s="6">
        <v>1489000</v>
      </c>
      <c r="V136" s="6">
        <v>1488000</v>
      </c>
      <c r="W136" s="6">
        <v>18434000</v>
      </c>
      <c r="X136" s="6">
        <v>18207000</v>
      </c>
      <c r="Y136" s="6">
        <v>7696000</v>
      </c>
      <c r="Z136" s="6">
        <v>8021000</v>
      </c>
      <c r="AA136" s="6">
        <v>6786000</v>
      </c>
      <c r="AB136" s="6">
        <v>7172000</v>
      </c>
      <c r="AC136" s="6">
        <v>206317000</v>
      </c>
      <c r="AD136" s="6">
        <v>205857000</v>
      </c>
      <c r="AF136">
        <f>Q136/W136</f>
        <v>7.2474774872518175E-2</v>
      </c>
      <c r="AG136">
        <f>R136/X136</f>
        <v>6.2942824188498933E-2</v>
      </c>
      <c r="AH136">
        <f>U136/W136</f>
        <v>8.0774655527829017E-2</v>
      </c>
      <c r="AI136">
        <f>V136/X136</f>
        <v>8.1726808370406981E-2</v>
      </c>
      <c r="AJ136">
        <f>Y136/AA136</f>
        <v>1.1340996168582376</v>
      </c>
      <c r="AK136">
        <f>Z136/AB136</f>
        <v>1.118377021751255</v>
      </c>
      <c r="AL136">
        <f>O136/K136</f>
        <v>0.12041284403669725</v>
      </c>
      <c r="AM136">
        <f>P136/L136</f>
        <v>0.1077850326469111</v>
      </c>
      <c r="AN136">
        <f>K136/W136</f>
        <v>0.5676467397200825</v>
      </c>
      <c r="AO136">
        <f>L136/X136</f>
        <v>0.54676772669852258</v>
      </c>
      <c r="AP136">
        <f>IF(OR(Q136&lt;0, Q136="NA"), 0, 1)</f>
        <v>1</v>
      </c>
      <c r="AQ136">
        <f>IF(OR(S136&lt;0, S136="NA"), 0, 1)</f>
        <v>1</v>
      </c>
      <c r="AR136">
        <f>IFERROR(IF((AF136-AG136)&gt;0,1,0),0)</f>
        <v>1</v>
      </c>
      <c r="AS136">
        <f>IFERROR(IF((S136-Q136)&gt;0,1,0),0)</f>
        <v>1</v>
      </c>
      <c r="AT136">
        <f>IFERROR(IF((AH136-AI136)&lt;0,1,0),0)</f>
        <v>1</v>
      </c>
      <c r="AU136">
        <f>IFERROR(IF((AJ136-AK136)&gt;0,1,0),0)</f>
        <v>1</v>
      </c>
      <c r="AV136">
        <f>IFERROR(IF((AL136-AM136)&gt;0,1,0),0)</f>
        <v>1</v>
      </c>
      <c r="AW136">
        <f>IFERROR(IF((AN136-AO136)&gt;0,1,0),0)</f>
        <v>1</v>
      </c>
      <c r="AX136">
        <f>IFERROR(IF((AC136-AD136)&lt;0,1,0),0)</f>
        <v>0</v>
      </c>
      <c r="AY136">
        <f>SUM(AP136:AX136)</f>
        <v>8</v>
      </c>
    </row>
    <row r="137" spans="1:51" x14ac:dyDescent="0.45">
      <c r="A137" s="1" t="s">
        <v>3572</v>
      </c>
      <c r="B137" s="2">
        <v>4994493</v>
      </c>
      <c r="C137" s="3" t="s">
        <v>5335</v>
      </c>
      <c r="D137" s="5">
        <v>116.06</v>
      </c>
      <c r="E137" s="5">
        <v>4680.4457446599999</v>
      </c>
      <c r="F137" s="3" t="s">
        <v>4485</v>
      </c>
      <c r="G137" s="3" t="s">
        <v>4607</v>
      </c>
      <c r="H137" s="3" t="s">
        <v>4621</v>
      </c>
      <c r="I137" s="3" t="s">
        <v>4621</v>
      </c>
      <c r="J137" s="3" t="s">
        <v>4622</v>
      </c>
      <c r="K137" s="6">
        <v>3335305</v>
      </c>
      <c r="L137" s="6">
        <v>3188690</v>
      </c>
      <c r="M137" s="6">
        <v>765104</v>
      </c>
      <c r="N137" s="6">
        <v>682858</v>
      </c>
      <c r="O137" s="6">
        <v>380521</v>
      </c>
      <c r="P137" s="6">
        <v>298377</v>
      </c>
      <c r="Q137" s="6">
        <v>243101</v>
      </c>
      <c r="R137" s="6">
        <v>176870</v>
      </c>
      <c r="S137" s="6">
        <v>730992</v>
      </c>
      <c r="T137" s="6">
        <v>726273</v>
      </c>
      <c r="U137" s="6">
        <v>2196548</v>
      </c>
      <c r="V137" s="6">
        <v>2284375</v>
      </c>
      <c r="W137" s="6">
        <v>6956600</v>
      </c>
      <c r="X137" s="6">
        <v>6962439</v>
      </c>
      <c r="Y137" s="6">
        <v>1134217</v>
      </c>
      <c r="Z137" s="6">
        <v>1115156</v>
      </c>
      <c r="AA137" s="6">
        <v>1314174</v>
      </c>
      <c r="AB137" s="6">
        <v>1323928</v>
      </c>
      <c r="AC137" s="6">
        <v>40338238</v>
      </c>
      <c r="AD137" s="6">
        <v>40093723</v>
      </c>
      <c r="AF137">
        <f>Q137/W137</f>
        <v>3.4945375614524335E-2</v>
      </c>
      <c r="AG137">
        <f>R137/X137</f>
        <v>2.5403454163117265E-2</v>
      </c>
      <c r="AH137">
        <f>U137/W137</f>
        <v>0.31575022280999337</v>
      </c>
      <c r="AI137">
        <f>V137/X137</f>
        <v>0.32809982249036579</v>
      </c>
      <c r="AJ137">
        <f>Y137/AA137</f>
        <v>0.86306455613944577</v>
      </c>
      <c r="AK137">
        <f>Z137/AB137</f>
        <v>0.84230864518312176</v>
      </c>
      <c r="AL137">
        <f>O137/K137</f>
        <v>0.11408881646506092</v>
      </c>
      <c r="AM137">
        <f>P137/L137</f>
        <v>9.3573536467953924E-2</v>
      </c>
      <c r="AN137">
        <f>K137/W137</f>
        <v>0.47944469999712502</v>
      </c>
      <c r="AO137">
        <f>L137/X137</f>
        <v>0.4579846229173426</v>
      </c>
      <c r="AP137">
        <f>IF(OR(Q137&lt;0, Q137="NA"), 0, 1)</f>
        <v>1</v>
      </c>
      <c r="AQ137">
        <f>IF(OR(S137&lt;0, S137="NA"), 0, 1)</f>
        <v>1</v>
      </c>
      <c r="AR137">
        <f>IFERROR(IF((AF137-AG137)&gt;0,1,0),0)</f>
        <v>1</v>
      </c>
      <c r="AS137">
        <f>IFERROR(IF((S137-Q137)&gt;0,1,0),0)</f>
        <v>1</v>
      </c>
      <c r="AT137">
        <f>IFERROR(IF((AH137-AI137)&lt;0,1,0),0)</f>
        <v>1</v>
      </c>
      <c r="AU137">
        <f>IFERROR(IF((AJ137-AK137)&gt;0,1,0),0)</f>
        <v>1</v>
      </c>
      <c r="AV137">
        <f>IFERROR(IF((AL137-AM137)&gt;0,1,0),0)</f>
        <v>1</v>
      </c>
      <c r="AW137">
        <f>IFERROR(IF((AN137-AO137)&gt;0,1,0),0)</f>
        <v>1</v>
      </c>
      <c r="AX137">
        <f>IFERROR(IF((AC137-AD137)&lt;0,1,0),0)</f>
        <v>0</v>
      </c>
      <c r="AY137">
        <f>SUM(AP137:AX137)</f>
        <v>8</v>
      </c>
    </row>
    <row r="138" spans="1:51" x14ac:dyDescent="0.45">
      <c r="A138" s="1" t="s">
        <v>3583</v>
      </c>
      <c r="B138" s="2">
        <v>4985104</v>
      </c>
      <c r="C138" s="3" t="s">
        <v>5336</v>
      </c>
      <c r="D138" s="5">
        <v>41.01</v>
      </c>
      <c r="E138" s="5">
        <v>217.50088206000001</v>
      </c>
      <c r="F138" s="3" t="s">
        <v>4583</v>
      </c>
      <c r="G138" s="3" t="s">
        <v>4583</v>
      </c>
      <c r="H138" s="3" t="s">
        <v>4962</v>
      </c>
      <c r="I138" s="3" t="s">
        <v>4962</v>
      </c>
      <c r="J138" s="3" t="s">
        <v>5254</v>
      </c>
      <c r="K138" s="6">
        <v>76366</v>
      </c>
      <c r="L138" s="6">
        <v>68434</v>
      </c>
      <c r="M138" s="6">
        <v>11173</v>
      </c>
      <c r="N138" s="6">
        <v>8743</v>
      </c>
      <c r="O138" s="6">
        <v>8573</v>
      </c>
      <c r="P138" s="6">
        <v>6226</v>
      </c>
      <c r="Q138" s="6">
        <v>6508</v>
      </c>
      <c r="R138" s="6">
        <v>4625</v>
      </c>
      <c r="S138" s="6">
        <v>10072</v>
      </c>
      <c r="T138" s="6">
        <v>8580</v>
      </c>
      <c r="U138" s="6">
        <v>4630</v>
      </c>
      <c r="V138" s="6">
        <v>4768</v>
      </c>
      <c r="W138" s="6">
        <v>66626</v>
      </c>
      <c r="X138" s="6">
        <v>64046</v>
      </c>
      <c r="Y138" s="6">
        <v>34993</v>
      </c>
      <c r="Z138" s="6">
        <v>33711</v>
      </c>
      <c r="AA138" s="6">
        <v>12608</v>
      </c>
      <c r="AB138" s="6">
        <v>14879</v>
      </c>
      <c r="AC138" s="6">
        <v>5303606</v>
      </c>
      <c r="AD138" s="6">
        <v>5302839</v>
      </c>
      <c r="AF138">
        <f>Q138/W138</f>
        <v>9.7679584546573411E-2</v>
      </c>
      <c r="AG138">
        <f>R138/X138</f>
        <v>7.2213721387752547E-2</v>
      </c>
      <c r="AH138">
        <f>U138/W138</f>
        <v>6.9492390358118453E-2</v>
      </c>
      <c r="AI138">
        <f>V138/X138</f>
        <v>7.4446491584173879E-2</v>
      </c>
      <c r="AJ138">
        <f>Y138/AA138</f>
        <v>2.7754600253807107</v>
      </c>
      <c r="AK138">
        <f>Z138/AB138</f>
        <v>2.2656764567511258</v>
      </c>
      <c r="AL138">
        <f>O138/K138</f>
        <v>0.11226200141424195</v>
      </c>
      <c r="AM138">
        <f>P138/L138</f>
        <v>9.0978168746529503E-2</v>
      </c>
      <c r="AN138">
        <f>K138/W138</f>
        <v>1.1461891753969922</v>
      </c>
      <c r="AO138">
        <f>L138/X138</f>
        <v>1.0685132560971802</v>
      </c>
      <c r="AP138">
        <f>IF(OR(Q138&lt;0, Q138="NA"), 0, 1)</f>
        <v>1</v>
      </c>
      <c r="AQ138">
        <f>IF(OR(S138&lt;0, S138="NA"), 0, 1)</f>
        <v>1</v>
      </c>
      <c r="AR138">
        <f>IFERROR(IF((AF138-AG138)&gt;0,1,0),0)</f>
        <v>1</v>
      </c>
      <c r="AS138">
        <f>IFERROR(IF((S138-Q138)&gt;0,1,0),0)</f>
        <v>1</v>
      </c>
      <c r="AT138">
        <f>IFERROR(IF((AH138-AI138)&lt;0,1,0),0)</f>
        <v>1</v>
      </c>
      <c r="AU138">
        <f>IFERROR(IF((AJ138-AK138)&gt;0,1,0),0)</f>
        <v>1</v>
      </c>
      <c r="AV138">
        <f>IFERROR(IF((AL138-AM138)&gt;0,1,0),0)</f>
        <v>1</v>
      </c>
      <c r="AW138">
        <f>IFERROR(IF((AN138-AO138)&gt;0,1,0),0)</f>
        <v>1</v>
      </c>
      <c r="AX138">
        <f>IFERROR(IF((AC138-AD138)&lt;0,1,0),0)</f>
        <v>0</v>
      </c>
      <c r="AY138">
        <f>SUM(AP138:AX138)</f>
        <v>8</v>
      </c>
    </row>
    <row r="139" spans="1:51" x14ac:dyDescent="0.45">
      <c r="A139" s="1" t="s">
        <v>3681</v>
      </c>
      <c r="B139" s="2">
        <v>4042041</v>
      </c>
      <c r="C139" s="3" t="s">
        <v>5337</v>
      </c>
      <c r="D139" s="5">
        <v>41.3</v>
      </c>
      <c r="E139" s="5">
        <v>792.3592089</v>
      </c>
      <c r="F139" s="3" t="s">
        <v>4485</v>
      </c>
      <c r="G139" s="3" t="s">
        <v>4486</v>
      </c>
      <c r="H139" s="3" t="s">
        <v>4487</v>
      </c>
      <c r="I139" s="3" t="s">
        <v>4487</v>
      </c>
      <c r="J139" s="3" t="s">
        <v>4867</v>
      </c>
      <c r="K139" s="6">
        <v>1996835</v>
      </c>
      <c r="L139" s="6">
        <v>1968666</v>
      </c>
      <c r="M139" s="6">
        <v>263189</v>
      </c>
      <c r="N139" s="6">
        <v>229778</v>
      </c>
      <c r="O139" s="6">
        <v>204218</v>
      </c>
      <c r="P139" s="6">
        <v>171110</v>
      </c>
      <c r="Q139" s="6">
        <v>239317</v>
      </c>
      <c r="R139" s="6">
        <v>230331</v>
      </c>
      <c r="S139" s="6">
        <v>377720</v>
      </c>
      <c r="T139" s="6" t="s">
        <v>4474</v>
      </c>
      <c r="U139" s="6">
        <v>277237</v>
      </c>
      <c r="V139" s="6" t="s">
        <v>4474</v>
      </c>
      <c r="W139" s="6">
        <v>3634075</v>
      </c>
      <c r="X139" s="6">
        <v>3674716</v>
      </c>
      <c r="Y139" s="6">
        <v>2317945</v>
      </c>
      <c r="Z139" s="6">
        <v>2291782</v>
      </c>
      <c r="AA139" s="6">
        <v>1820581</v>
      </c>
      <c r="AB139" s="6">
        <v>1820816</v>
      </c>
      <c r="AC139" s="6">
        <v>19183332</v>
      </c>
      <c r="AD139" s="6">
        <v>20472709</v>
      </c>
      <c r="AF139">
        <f>Q139/W139</f>
        <v>6.5853621623109038E-2</v>
      </c>
      <c r="AG139">
        <f>R139/X139</f>
        <v>6.2679945878810775E-2</v>
      </c>
      <c r="AH139">
        <f>U139/W139</f>
        <v>7.6288188878875646E-2</v>
      </c>
      <c r="AI139" t="e">
        <f>V139/X139</f>
        <v>#VALUE!</v>
      </c>
      <c r="AJ139">
        <f>Y139/AA139</f>
        <v>1.273189712514851</v>
      </c>
      <c r="AK139">
        <f>Z139/AB139</f>
        <v>1.2586565583782217</v>
      </c>
      <c r="AL139">
        <f>O139/K139</f>
        <v>0.10227084361001285</v>
      </c>
      <c r="AM139">
        <f>P139/L139</f>
        <v>8.6916724319920188E-2</v>
      </c>
      <c r="AN139">
        <f>K139/W139</f>
        <v>0.54947545111204366</v>
      </c>
      <c r="AO139">
        <f>L139/X139</f>
        <v>0.53573282942137568</v>
      </c>
      <c r="AP139">
        <f>IF(OR(Q139&lt;0, Q139="NA"), 0, 1)</f>
        <v>1</v>
      </c>
      <c r="AQ139">
        <f>IF(OR(S139&lt;0, S139="NA"), 0, 1)</f>
        <v>1</v>
      </c>
      <c r="AR139">
        <f>IFERROR(IF((AF139-AG139)&gt;0,1,0),0)</f>
        <v>1</v>
      </c>
      <c r="AS139">
        <f>IFERROR(IF((S139-Q139)&gt;0,1,0),0)</f>
        <v>1</v>
      </c>
      <c r="AT139">
        <f>IFERROR(IF((AH139-AI139)&lt;0,1,0),0)</f>
        <v>0</v>
      </c>
      <c r="AU139">
        <f>IFERROR(IF((AJ139-AK139)&gt;0,1,0),0)</f>
        <v>1</v>
      </c>
      <c r="AV139">
        <f>IFERROR(IF((AL139-AM139)&gt;0,1,0),0)</f>
        <v>1</v>
      </c>
      <c r="AW139">
        <f>IFERROR(IF((AN139-AO139)&gt;0,1,0),0)</f>
        <v>1</v>
      </c>
      <c r="AX139">
        <f>IFERROR(IF((AC139-AD139)&lt;0,1,0),0)</f>
        <v>1</v>
      </c>
      <c r="AY139">
        <f>SUM(AP139:AX139)</f>
        <v>8</v>
      </c>
    </row>
    <row r="140" spans="1:51" x14ac:dyDescent="0.45">
      <c r="A140" s="1" t="s">
        <v>3687</v>
      </c>
      <c r="B140" s="2">
        <v>4810920</v>
      </c>
      <c r="C140" s="3" t="s">
        <v>5337</v>
      </c>
      <c r="D140" s="7">
        <v>218.58</v>
      </c>
      <c r="E140" s="5">
        <v>21575.447535660001</v>
      </c>
      <c r="F140" s="3" t="s">
        <v>4470</v>
      </c>
      <c r="G140" s="3" t="s">
        <v>4512</v>
      </c>
      <c r="H140" s="3" t="s">
        <v>4513</v>
      </c>
      <c r="I140" s="3" t="s">
        <v>4514</v>
      </c>
      <c r="J140" s="3" t="s">
        <v>4515</v>
      </c>
      <c r="K140" s="6">
        <v>5325525</v>
      </c>
      <c r="L140" s="6">
        <v>5234817</v>
      </c>
      <c r="M140" s="6">
        <v>1324399</v>
      </c>
      <c r="N140" s="6">
        <v>1345449</v>
      </c>
      <c r="O140" s="6">
        <v>937806</v>
      </c>
      <c r="P140" s="6">
        <v>921859</v>
      </c>
      <c r="Q140" s="6">
        <v>436657</v>
      </c>
      <c r="R140" s="6">
        <v>401830</v>
      </c>
      <c r="S140" s="6">
        <v>1100518</v>
      </c>
      <c r="T140" s="6">
        <v>995888</v>
      </c>
      <c r="U140" s="6">
        <v>2156158</v>
      </c>
      <c r="V140" s="6">
        <v>2235601</v>
      </c>
      <c r="W140" s="6">
        <v>10242145</v>
      </c>
      <c r="X140" s="6">
        <v>10108601</v>
      </c>
      <c r="Y140" s="6">
        <v>1937869</v>
      </c>
      <c r="Z140" s="6">
        <v>1940494</v>
      </c>
      <c r="AA140" s="6">
        <v>805483</v>
      </c>
      <c r="AB140" s="6">
        <v>834360</v>
      </c>
      <c r="AC140" s="6">
        <v>98708000</v>
      </c>
      <c r="AD140" s="6">
        <v>98799000</v>
      </c>
      <c r="AF140">
        <f>Q140/W140</f>
        <v>4.2633354634209926E-2</v>
      </c>
      <c r="AG140">
        <f>R140/X140</f>
        <v>3.9751296940100808E-2</v>
      </c>
      <c r="AH140">
        <f>U140/W140</f>
        <v>0.21051820687951597</v>
      </c>
      <c r="AI140">
        <f>V140/X140</f>
        <v>0.22115829875964044</v>
      </c>
      <c r="AJ140">
        <f>Y140/AA140</f>
        <v>2.4058471749248587</v>
      </c>
      <c r="AK140">
        <f>Z140/AB140</f>
        <v>2.3257275037154228</v>
      </c>
      <c r="AL140">
        <f>O140/K140</f>
        <v>0.17609644119593842</v>
      </c>
      <c r="AM140">
        <f>P140/L140</f>
        <v>0.17610147594462233</v>
      </c>
      <c r="AN140">
        <f>K140/W140</f>
        <v>0.51996188298447255</v>
      </c>
      <c r="AO140">
        <f>L140/X140</f>
        <v>0.51785771344620291</v>
      </c>
      <c r="AP140">
        <f>IF(OR(Q140&lt;0, Q140="NA"), 0, 1)</f>
        <v>1</v>
      </c>
      <c r="AQ140">
        <f>IF(OR(S140&lt;0, S140="NA"), 0, 1)</f>
        <v>1</v>
      </c>
      <c r="AR140">
        <f>IFERROR(IF((AF140-AG140)&gt;0,1,0),0)</f>
        <v>1</v>
      </c>
      <c r="AS140">
        <f>IFERROR(IF((S140-Q140)&gt;0,1,0),0)</f>
        <v>1</v>
      </c>
      <c r="AT140">
        <f>IFERROR(IF((AH140-AI140)&lt;0,1,0),0)</f>
        <v>1</v>
      </c>
      <c r="AU140">
        <f>IFERROR(IF((AJ140-AK140)&gt;0,1,0),0)</f>
        <v>1</v>
      </c>
      <c r="AV140">
        <f>IFERROR(IF((AL140-AM140)&gt;0,1,0),0)</f>
        <v>0</v>
      </c>
      <c r="AW140">
        <f>IFERROR(IF((AN140-AO140)&gt;0,1,0),0)</f>
        <v>1</v>
      </c>
      <c r="AX140">
        <f>IFERROR(IF((AC140-AD140)&lt;0,1,0),0)</f>
        <v>1</v>
      </c>
      <c r="AY140">
        <f>SUM(AP140:AX140)</f>
        <v>8</v>
      </c>
    </row>
    <row r="141" spans="1:51" x14ac:dyDescent="0.45">
      <c r="A141" s="1" t="s">
        <v>3688</v>
      </c>
      <c r="B141" s="2">
        <v>4991506</v>
      </c>
      <c r="C141" s="3" t="s">
        <v>5335</v>
      </c>
      <c r="D141" s="7">
        <v>200.56</v>
      </c>
      <c r="E141" s="5">
        <v>6159.8203388000002</v>
      </c>
      <c r="F141" s="3" t="s">
        <v>4485</v>
      </c>
      <c r="G141" s="3" t="s">
        <v>4486</v>
      </c>
      <c r="H141" s="3" t="s">
        <v>4588</v>
      </c>
      <c r="I141" s="3" t="s">
        <v>4588</v>
      </c>
      <c r="J141" s="3" t="s">
        <v>4689</v>
      </c>
      <c r="K141" s="6">
        <v>2102901</v>
      </c>
      <c r="L141" s="6">
        <v>2069507</v>
      </c>
      <c r="M141" s="6">
        <v>324269</v>
      </c>
      <c r="N141" s="6">
        <v>291439</v>
      </c>
      <c r="O141" s="6">
        <v>258849</v>
      </c>
      <c r="P141" s="6">
        <v>228525</v>
      </c>
      <c r="Q141" s="6">
        <v>196162</v>
      </c>
      <c r="R141" s="6">
        <v>170908</v>
      </c>
      <c r="S141" s="6">
        <v>470204</v>
      </c>
      <c r="T141" s="6">
        <v>468038</v>
      </c>
      <c r="U141" s="6">
        <v>295781</v>
      </c>
      <c r="V141" s="6">
        <v>302023</v>
      </c>
      <c r="W141" s="6">
        <v>2023585</v>
      </c>
      <c r="X141" s="6">
        <v>1964550</v>
      </c>
      <c r="Y141" s="6">
        <v>1083645</v>
      </c>
      <c r="Z141" s="6">
        <v>1016768</v>
      </c>
      <c r="AA141" s="6">
        <v>839036</v>
      </c>
      <c r="AB141" s="6">
        <v>820856</v>
      </c>
      <c r="AC141" s="6">
        <v>30693000</v>
      </c>
      <c r="AD141" s="6">
        <v>30876000</v>
      </c>
      <c r="AF141">
        <f>Q141/W141</f>
        <v>9.6937860282617236E-2</v>
      </c>
      <c r="AG141">
        <f>R141/X141</f>
        <v>8.6996004173983871E-2</v>
      </c>
      <c r="AH141">
        <f>U141/W141</f>
        <v>0.14616682768453018</v>
      </c>
      <c r="AI141">
        <f>V141/X141</f>
        <v>0.15373647909190399</v>
      </c>
      <c r="AJ141">
        <f>Y141/AA141</f>
        <v>1.2915357624702635</v>
      </c>
      <c r="AK141">
        <f>Z141/AB141</f>
        <v>1.2386679271394738</v>
      </c>
      <c r="AL141">
        <f>O141/K141</f>
        <v>0.12309138661306453</v>
      </c>
      <c r="AM141">
        <f>P141/L141</f>
        <v>0.11042484997634702</v>
      </c>
      <c r="AN141">
        <f>K141/W141</f>
        <v>1.0391957837204764</v>
      </c>
      <c r="AO141">
        <f>L141/X141</f>
        <v>1.0534254663917946</v>
      </c>
      <c r="AP141">
        <f>IF(OR(Q141&lt;0, Q141="NA"), 0, 1)</f>
        <v>1</v>
      </c>
      <c r="AQ141">
        <f>IF(OR(S141&lt;0, S141="NA"), 0, 1)</f>
        <v>1</v>
      </c>
      <c r="AR141">
        <f>IFERROR(IF((AF141-AG141)&gt;0,1,0),0)</f>
        <v>1</v>
      </c>
      <c r="AS141">
        <f>IFERROR(IF((S141-Q141)&gt;0,1,0),0)</f>
        <v>1</v>
      </c>
      <c r="AT141">
        <f>IFERROR(IF((AH141-AI141)&lt;0,1,0),0)</f>
        <v>1</v>
      </c>
      <c r="AU141">
        <f>IFERROR(IF((AJ141-AK141)&gt;0,1,0),0)</f>
        <v>1</v>
      </c>
      <c r="AV141">
        <f>IFERROR(IF((AL141-AM141)&gt;0,1,0),0)</f>
        <v>1</v>
      </c>
      <c r="AW141">
        <f>IFERROR(IF((AN141-AO141)&gt;0,1,0),0)</f>
        <v>0</v>
      </c>
      <c r="AX141">
        <f>IFERROR(IF((AC141-AD141)&lt;0,1,0),0)</f>
        <v>1</v>
      </c>
      <c r="AY141">
        <f>SUM(AP141:AX141)</f>
        <v>8</v>
      </c>
    </row>
    <row r="142" spans="1:51" x14ac:dyDescent="0.45">
      <c r="A142" s="1" t="s">
        <v>3704</v>
      </c>
      <c r="B142" s="2">
        <v>4289140</v>
      </c>
      <c r="C142" s="3" t="s">
        <v>5337</v>
      </c>
      <c r="D142" s="5">
        <v>117.49</v>
      </c>
      <c r="E142" s="5">
        <v>5035.77601684</v>
      </c>
      <c r="F142" s="3" t="s">
        <v>4475</v>
      </c>
      <c r="G142" s="3" t="s">
        <v>4529</v>
      </c>
      <c r="H142" s="3" t="s">
        <v>4569</v>
      </c>
      <c r="I142" s="3" t="s">
        <v>4572</v>
      </c>
      <c r="J142" s="3" t="s">
        <v>4573</v>
      </c>
      <c r="K142" s="6">
        <v>2110972</v>
      </c>
      <c r="L142" s="6">
        <v>2040069</v>
      </c>
      <c r="M142" s="6">
        <v>336724</v>
      </c>
      <c r="N142" s="6">
        <v>295283</v>
      </c>
      <c r="O142" s="6">
        <v>293424</v>
      </c>
      <c r="P142" s="6">
        <v>249600</v>
      </c>
      <c r="Q142" s="6">
        <v>240187</v>
      </c>
      <c r="R142" s="6">
        <v>204183</v>
      </c>
      <c r="S142" s="6">
        <v>272098</v>
      </c>
      <c r="T142" s="6">
        <v>278797</v>
      </c>
      <c r="U142" s="6">
        <v>415098</v>
      </c>
      <c r="V142" s="6">
        <v>414675</v>
      </c>
      <c r="W142" s="6">
        <v>1971961</v>
      </c>
      <c r="X142" s="6">
        <v>1920465</v>
      </c>
      <c r="Y142" s="6">
        <v>1291326</v>
      </c>
      <c r="Z142" s="6">
        <v>1245446</v>
      </c>
      <c r="AA142" s="6">
        <v>230655</v>
      </c>
      <c r="AB142" s="6">
        <v>244280</v>
      </c>
      <c r="AC142" s="6">
        <v>42855970</v>
      </c>
      <c r="AD142" s="6">
        <v>42510197</v>
      </c>
      <c r="AF142">
        <f>Q142/W142</f>
        <v>0.121801090386676</v>
      </c>
      <c r="AG142">
        <f>R142/X142</f>
        <v>0.10631956323078004</v>
      </c>
      <c r="AH142">
        <f>U142/W142</f>
        <v>0.21050010623942361</v>
      </c>
      <c r="AI142">
        <f>V142/X142</f>
        <v>0.21592426834126111</v>
      </c>
      <c r="AJ142">
        <f>Y142/AA142</f>
        <v>5.5985172660466933</v>
      </c>
      <c r="AK142">
        <f>Z142/AB142</f>
        <v>5.0984362207303091</v>
      </c>
      <c r="AL142">
        <f>O142/K142</f>
        <v>0.13899947512330812</v>
      </c>
      <c r="AM142">
        <f>P142/L142</f>
        <v>0.12234880290813693</v>
      </c>
      <c r="AN142">
        <f>K142/W142</f>
        <v>1.0704937876560439</v>
      </c>
      <c r="AO142">
        <f>L142/X142</f>
        <v>1.0622786668853637</v>
      </c>
      <c r="AP142">
        <f>IF(OR(Q142&lt;0, Q142="NA"), 0, 1)</f>
        <v>1</v>
      </c>
      <c r="AQ142">
        <f>IF(OR(S142&lt;0, S142="NA"), 0, 1)</f>
        <v>1</v>
      </c>
      <c r="AR142">
        <f>IFERROR(IF((AF142-AG142)&gt;0,1,0),0)</f>
        <v>1</v>
      </c>
      <c r="AS142">
        <f>IFERROR(IF((S142-Q142)&gt;0,1,0),0)</f>
        <v>1</v>
      </c>
      <c r="AT142">
        <f>IFERROR(IF((AH142-AI142)&lt;0,1,0),0)</f>
        <v>1</v>
      </c>
      <c r="AU142">
        <f>IFERROR(IF((AJ142-AK142)&gt;0,1,0),0)</f>
        <v>1</v>
      </c>
      <c r="AV142">
        <f>IFERROR(IF((AL142-AM142)&gt;0,1,0),0)</f>
        <v>1</v>
      </c>
      <c r="AW142">
        <f>IFERROR(IF((AN142-AO142)&gt;0,1,0),0)</f>
        <v>1</v>
      </c>
      <c r="AX142">
        <f>IFERROR(IF((AC142-AD142)&lt;0,1,0),0)</f>
        <v>0</v>
      </c>
      <c r="AY142">
        <f>SUM(AP142:AX142)</f>
        <v>8</v>
      </c>
    </row>
    <row r="143" spans="1:51" x14ac:dyDescent="0.45">
      <c r="A143" s="1" t="s">
        <v>3729</v>
      </c>
      <c r="B143" s="2">
        <v>4912921</v>
      </c>
      <c r="C143" s="3" t="s">
        <v>5338</v>
      </c>
      <c r="D143" s="5">
        <v>15.49</v>
      </c>
      <c r="E143" s="5">
        <v>253.12566819</v>
      </c>
      <c r="F143" s="3" t="s">
        <v>4475</v>
      </c>
      <c r="G143" s="3" t="s">
        <v>4548</v>
      </c>
      <c r="H143" s="3" t="s">
        <v>4647</v>
      </c>
      <c r="I143" s="3" t="s">
        <v>4687</v>
      </c>
      <c r="J143" s="3" t="s">
        <v>4893</v>
      </c>
      <c r="K143" s="6">
        <v>567509</v>
      </c>
      <c r="L143" s="6">
        <v>553945</v>
      </c>
      <c r="M143" s="6">
        <v>36482</v>
      </c>
      <c r="N143" s="6">
        <v>34341</v>
      </c>
      <c r="O143" s="6">
        <v>22946</v>
      </c>
      <c r="P143" s="6">
        <v>20542</v>
      </c>
      <c r="Q143" s="6">
        <v>13472</v>
      </c>
      <c r="R143" s="6">
        <v>11183</v>
      </c>
      <c r="S143" s="6">
        <v>44038</v>
      </c>
      <c r="T143" s="6">
        <v>57134</v>
      </c>
      <c r="U143" s="6">
        <v>78755</v>
      </c>
      <c r="V143" s="6">
        <v>72100</v>
      </c>
      <c r="W143" s="6">
        <v>407350</v>
      </c>
      <c r="X143" s="6">
        <v>400322</v>
      </c>
      <c r="Y143" s="6">
        <v>271469</v>
      </c>
      <c r="Z143" s="6">
        <v>262257</v>
      </c>
      <c r="AA143" s="6">
        <v>95038</v>
      </c>
      <c r="AB143" s="6">
        <v>92936</v>
      </c>
      <c r="AC143" s="6">
        <v>16331962</v>
      </c>
      <c r="AD143" s="6">
        <v>16792577</v>
      </c>
      <c r="AF143">
        <f>Q143/W143</f>
        <v>3.3072296550877622E-2</v>
      </c>
      <c r="AG143">
        <f>R143/X143</f>
        <v>2.7935012315086355E-2</v>
      </c>
      <c r="AH143">
        <f>U143/W143</f>
        <v>0.1933349699275807</v>
      </c>
      <c r="AI143">
        <f>V143/X143</f>
        <v>0.18010501546255264</v>
      </c>
      <c r="AJ143">
        <f>Y143/AA143</f>
        <v>2.8564258507123466</v>
      </c>
      <c r="AK143">
        <f>Z143/AB143</f>
        <v>2.8219097012998193</v>
      </c>
      <c r="AL143">
        <f>O143/K143</f>
        <v>4.043283895057171E-2</v>
      </c>
      <c r="AM143">
        <f>P143/L143</f>
        <v>3.7083103918259031E-2</v>
      </c>
      <c r="AN143">
        <f>K143/W143</f>
        <v>1.3931729470970911</v>
      </c>
      <c r="AO143">
        <f>L143/X143</f>
        <v>1.383748582391175</v>
      </c>
      <c r="AP143">
        <f>IF(OR(Q143&lt;0, Q143="NA"), 0, 1)</f>
        <v>1</v>
      </c>
      <c r="AQ143">
        <f>IF(OR(S143&lt;0, S143="NA"), 0, 1)</f>
        <v>1</v>
      </c>
      <c r="AR143">
        <f>IFERROR(IF((AF143-AG143)&gt;0,1,0),0)</f>
        <v>1</v>
      </c>
      <c r="AS143">
        <f>IFERROR(IF((S143-Q143)&gt;0,1,0),0)</f>
        <v>1</v>
      </c>
      <c r="AT143">
        <f>IFERROR(IF((AH143-AI143)&lt;0,1,0),0)</f>
        <v>0</v>
      </c>
      <c r="AU143">
        <f>IFERROR(IF((AJ143-AK143)&gt;0,1,0),0)</f>
        <v>1</v>
      </c>
      <c r="AV143">
        <f>IFERROR(IF((AL143-AM143)&gt;0,1,0),0)</f>
        <v>1</v>
      </c>
      <c r="AW143">
        <f>IFERROR(IF((AN143-AO143)&gt;0,1,0),0)</f>
        <v>1</v>
      </c>
      <c r="AX143">
        <f>IFERROR(IF((AC143-AD143)&lt;0,1,0),0)</f>
        <v>1</v>
      </c>
      <c r="AY143">
        <f>SUM(AP143:AX143)</f>
        <v>8</v>
      </c>
    </row>
    <row r="144" spans="1:51" x14ac:dyDescent="0.45">
      <c r="A144" s="1" t="s">
        <v>3766</v>
      </c>
      <c r="B144" s="2">
        <v>4344712</v>
      </c>
      <c r="C144" s="3" t="s">
        <v>5337</v>
      </c>
      <c r="D144" s="5">
        <v>66.12</v>
      </c>
      <c r="E144" s="5">
        <v>6841.95835128</v>
      </c>
      <c r="F144" s="3" t="s">
        <v>4475</v>
      </c>
      <c r="G144" s="3" t="s">
        <v>4548</v>
      </c>
      <c r="H144" s="3" t="s">
        <v>4810</v>
      </c>
      <c r="I144" s="3" t="s">
        <v>4817</v>
      </c>
      <c r="J144" s="3" t="s">
        <v>4818</v>
      </c>
      <c r="K144" s="6">
        <v>7831512</v>
      </c>
      <c r="L144" s="6">
        <v>7386215</v>
      </c>
      <c r="M144" s="6">
        <v>1168215</v>
      </c>
      <c r="N144" s="6">
        <v>1071864</v>
      </c>
      <c r="O144" s="6">
        <v>1127032</v>
      </c>
      <c r="P144" s="6">
        <v>1031355</v>
      </c>
      <c r="Q144" s="6">
        <v>815709</v>
      </c>
      <c r="R144" s="6">
        <v>734683</v>
      </c>
      <c r="S144" s="6">
        <v>27438</v>
      </c>
      <c r="T144" s="6">
        <v>-165001</v>
      </c>
      <c r="U144" s="6">
        <v>1909892</v>
      </c>
      <c r="V144" s="6">
        <v>1873816</v>
      </c>
      <c r="W144" s="6">
        <v>9300436</v>
      </c>
      <c r="X144" s="6">
        <v>9099069</v>
      </c>
      <c r="Y144" s="6">
        <v>7778587</v>
      </c>
      <c r="Z144" s="6">
        <v>7595438</v>
      </c>
      <c r="AA144" s="6">
        <v>1043049</v>
      </c>
      <c r="AB144" s="6">
        <v>1059741</v>
      </c>
      <c r="AC144" s="6">
        <v>103469953</v>
      </c>
      <c r="AD144" s="6">
        <v>104425808</v>
      </c>
      <c r="AF144">
        <f>Q144/W144</f>
        <v>8.7706533328114941E-2</v>
      </c>
      <c r="AG144">
        <f>R144/X144</f>
        <v>8.0742656199222135E-2</v>
      </c>
      <c r="AH144">
        <f>U144/W144</f>
        <v>0.20535510378223129</v>
      </c>
      <c r="AI144">
        <f>V144/X144</f>
        <v>0.20593491487975307</v>
      </c>
      <c r="AJ144">
        <f>Y144/AA144</f>
        <v>7.4575470567538051</v>
      </c>
      <c r="AK144">
        <f>Z144/AB144</f>
        <v>7.1672587924785391</v>
      </c>
      <c r="AL144">
        <f>O144/K144</f>
        <v>0.14390988611139202</v>
      </c>
      <c r="AM144">
        <f>P144/L144</f>
        <v>0.13963240983372405</v>
      </c>
      <c r="AN144">
        <f>K144/W144</f>
        <v>0.8420585873608506</v>
      </c>
      <c r="AO144">
        <f>L144/X144</f>
        <v>0.81175502680548961</v>
      </c>
      <c r="AP144">
        <f>IF(OR(Q144&lt;0, Q144="NA"), 0, 1)</f>
        <v>1</v>
      </c>
      <c r="AQ144">
        <f>IF(OR(S144&lt;0, S144="NA"), 0, 1)</f>
        <v>1</v>
      </c>
      <c r="AR144">
        <f>IFERROR(IF((AF144-AG144)&gt;0,1,0),0)</f>
        <v>1</v>
      </c>
      <c r="AS144">
        <f>IFERROR(IF((S144-Q144)&gt;0,1,0),0)</f>
        <v>0</v>
      </c>
      <c r="AT144">
        <f>IFERROR(IF((AH144-AI144)&lt;0,1,0),0)</f>
        <v>1</v>
      </c>
      <c r="AU144">
        <f>IFERROR(IF((AJ144-AK144)&gt;0,1,0),0)</f>
        <v>1</v>
      </c>
      <c r="AV144">
        <f>IFERROR(IF((AL144-AM144)&gt;0,1,0),0)</f>
        <v>1</v>
      </c>
      <c r="AW144">
        <f>IFERROR(IF((AN144-AO144)&gt;0,1,0),0)</f>
        <v>1</v>
      </c>
      <c r="AX144">
        <f>IFERROR(IF((AC144-AD144)&lt;0,1,0),0)</f>
        <v>1</v>
      </c>
      <c r="AY144">
        <f>SUM(AP144:AX144)</f>
        <v>8</v>
      </c>
    </row>
    <row r="145" spans="1:51" x14ac:dyDescent="0.45">
      <c r="A145" s="1" t="s">
        <v>3774</v>
      </c>
      <c r="B145" s="2">
        <v>6618669</v>
      </c>
      <c r="C145" s="3" t="s">
        <v>5337</v>
      </c>
      <c r="D145" s="5">
        <v>31.88</v>
      </c>
      <c r="E145" s="5">
        <v>13562.230168120001</v>
      </c>
      <c r="F145" s="3" t="s">
        <v>4654</v>
      </c>
      <c r="G145" s="3" t="s">
        <v>4654</v>
      </c>
      <c r="H145" s="3" t="s">
        <v>4747</v>
      </c>
      <c r="I145" s="3" t="s">
        <v>4748</v>
      </c>
      <c r="J145" s="3" t="s">
        <v>4749</v>
      </c>
      <c r="K145" s="6">
        <v>8796600</v>
      </c>
      <c r="L145" s="6">
        <v>8505100</v>
      </c>
      <c r="M145" s="6">
        <v>1351500</v>
      </c>
      <c r="N145" s="6">
        <v>1226700</v>
      </c>
      <c r="O145" s="6">
        <v>974600</v>
      </c>
      <c r="P145" s="6">
        <v>850500</v>
      </c>
      <c r="Q145" s="6">
        <v>639000</v>
      </c>
      <c r="R145" s="6">
        <v>454300</v>
      </c>
      <c r="S145" s="6">
        <v>1133100</v>
      </c>
      <c r="T145" s="6">
        <v>1077100</v>
      </c>
      <c r="U145" s="6">
        <v>656300</v>
      </c>
      <c r="V145" s="6">
        <v>646800</v>
      </c>
      <c r="W145" s="6">
        <v>9720800</v>
      </c>
      <c r="X145" s="6">
        <v>9242600</v>
      </c>
      <c r="Y145" s="6">
        <v>5190200</v>
      </c>
      <c r="Z145" s="6">
        <v>4884400</v>
      </c>
      <c r="AA145" s="6">
        <v>4561900</v>
      </c>
      <c r="AB145" s="6">
        <v>4453200</v>
      </c>
      <c r="AC145" s="6">
        <v>425400000</v>
      </c>
      <c r="AD145" s="6">
        <v>428500000</v>
      </c>
      <c r="AF145">
        <f>Q145/W145</f>
        <v>6.5735330425479382E-2</v>
      </c>
      <c r="AG145">
        <f>R145/X145</f>
        <v>4.9152835782139227E-2</v>
      </c>
      <c r="AH145">
        <f>U145/W145</f>
        <v>6.7515019339972018E-2</v>
      </c>
      <c r="AI145">
        <f>V145/X145</f>
        <v>6.9980308571181274E-2</v>
      </c>
      <c r="AJ145">
        <f>Y145/AA145</f>
        <v>1.1377277011771412</v>
      </c>
      <c r="AK145">
        <f>Z145/AB145</f>
        <v>1.0968292463846223</v>
      </c>
      <c r="AL145">
        <f>O145/K145</f>
        <v>0.11079280631152945</v>
      </c>
      <c r="AM145">
        <f>P145/L145</f>
        <v>9.9998824234870845E-2</v>
      </c>
      <c r="AN145">
        <f>K145/W145</f>
        <v>0.90492552053328945</v>
      </c>
      <c r="AO145">
        <f>L145/X145</f>
        <v>0.92020643541860514</v>
      </c>
      <c r="AP145">
        <f>IF(OR(Q145&lt;0, Q145="NA"), 0, 1)</f>
        <v>1</v>
      </c>
      <c r="AQ145">
        <f>IF(OR(S145&lt;0, S145="NA"), 0, 1)</f>
        <v>1</v>
      </c>
      <c r="AR145">
        <f>IFERROR(IF((AF145-AG145)&gt;0,1,0),0)</f>
        <v>1</v>
      </c>
      <c r="AS145">
        <f>IFERROR(IF((S145-Q145)&gt;0,1,0),0)</f>
        <v>1</v>
      </c>
      <c r="AT145">
        <f>IFERROR(IF((AH145-AI145)&lt;0,1,0),0)</f>
        <v>1</v>
      </c>
      <c r="AU145">
        <f>IFERROR(IF((AJ145-AK145)&gt;0,1,0),0)</f>
        <v>1</v>
      </c>
      <c r="AV145">
        <f>IFERROR(IF((AL145-AM145)&gt;0,1,0),0)</f>
        <v>1</v>
      </c>
      <c r="AW145">
        <f>IFERROR(IF((AN145-AO145)&gt;0,1,0),0)</f>
        <v>0</v>
      </c>
      <c r="AX145">
        <f>IFERROR(IF((AC145-AD145)&lt;0,1,0),0)</f>
        <v>1</v>
      </c>
      <c r="AY145">
        <f>SUM(AP145:AX145)</f>
        <v>8</v>
      </c>
    </row>
    <row r="146" spans="1:51" x14ac:dyDescent="0.45">
      <c r="A146" s="1" t="s">
        <v>3799</v>
      </c>
      <c r="B146" s="2">
        <v>4280097</v>
      </c>
      <c r="C146" s="3" t="s">
        <v>5337</v>
      </c>
      <c r="D146" s="5">
        <v>32.08</v>
      </c>
      <c r="E146" s="5">
        <v>3070.056</v>
      </c>
      <c r="F146" s="3" t="s">
        <v>4500</v>
      </c>
      <c r="G146" s="3" t="s">
        <v>4501</v>
      </c>
      <c r="H146" s="3" t="s">
        <v>4502</v>
      </c>
      <c r="I146" s="3" t="s">
        <v>4503</v>
      </c>
      <c r="J146" s="3" t="s">
        <v>4504</v>
      </c>
      <c r="K146" s="6">
        <v>1798000</v>
      </c>
      <c r="L146" s="6">
        <v>1796000</v>
      </c>
      <c r="M146" s="6">
        <v>315000</v>
      </c>
      <c r="N146" s="6">
        <v>289000</v>
      </c>
      <c r="O146" s="6">
        <v>212000</v>
      </c>
      <c r="P146" s="6">
        <v>184000</v>
      </c>
      <c r="Q146" s="6">
        <v>82000</v>
      </c>
      <c r="R146" s="6">
        <v>62000</v>
      </c>
      <c r="S146" s="6">
        <v>323000</v>
      </c>
      <c r="T146" s="6">
        <v>287000</v>
      </c>
      <c r="U146" s="6">
        <v>461000</v>
      </c>
      <c r="V146" s="6">
        <v>467000</v>
      </c>
      <c r="W146" s="6">
        <v>1659000</v>
      </c>
      <c r="X146" s="6">
        <v>1622000</v>
      </c>
      <c r="Y146" s="6">
        <v>703000</v>
      </c>
      <c r="Z146" s="6">
        <v>665000</v>
      </c>
      <c r="AA146" s="6">
        <v>875000</v>
      </c>
      <c r="AB146" s="6">
        <v>889000</v>
      </c>
      <c r="AC146" s="6">
        <v>96000000</v>
      </c>
      <c r="AD146" s="6">
        <v>96200000</v>
      </c>
      <c r="AF146">
        <f>Q146/W146</f>
        <v>4.9427365883062083E-2</v>
      </c>
      <c r="AG146">
        <f>R146/X146</f>
        <v>3.8224414303329221E-2</v>
      </c>
      <c r="AH146">
        <f>U146/W146</f>
        <v>0.27787823990355637</v>
      </c>
      <c r="AI146">
        <f>V146/X146</f>
        <v>0.28791615289765721</v>
      </c>
      <c r="AJ146">
        <f>Y146/AA146</f>
        <v>0.80342857142857138</v>
      </c>
      <c r="AK146">
        <f>Z146/AB146</f>
        <v>0.74803149606299213</v>
      </c>
      <c r="AL146">
        <f>O146/K146</f>
        <v>0.11790878754171301</v>
      </c>
      <c r="AM146">
        <f>P146/L146</f>
        <v>0.10244988864142539</v>
      </c>
      <c r="AN146">
        <f>K146/W146</f>
        <v>1.0837854128993369</v>
      </c>
      <c r="AO146">
        <f>L146/X146</f>
        <v>1.1072749691738595</v>
      </c>
      <c r="AP146">
        <f>IF(OR(Q146&lt;0, Q146="NA"), 0, 1)</f>
        <v>1</v>
      </c>
      <c r="AQ146">
        <f>IF(OR(S146&lt;0, S146="NA"), 0, 1)</f>
        <v>1</v>
      </c>
      <c r="AR146">
        <f>IFERROR(IF((AF146-AG146)&gt;0,1,0),0)</f>
        <v>1</v>
      </c>
      <c r="AS146">
        <f>IFERROR(IF((S146-Q146)&gt;0,1,0),0)</f>
        <v>1</v>
      </c>
      <c r="AT146">
        <f>IFERROR(IF((AH146-AI146)&lt;0,1,0),0)</f>
        <v>1</v>
      </c>
      <c r="AU146">
        <f>IFERROR(IF((AJ146-AK146)&gt;0,1,0),0)</f>
        <v>1</v>
      </c>
      <c r="AV146">
        <f>IFERROR(IF((AL146-AM146)&gt;0,1,0),0)</f>
        <v>1</v>
      </c>
      <c r="AW146">
        <f>IFERROR(IF((AN146-AO146)&gt;0,1,0),0)</f>
        <v>0</v>
      </c>
      <c r="AX146">
        <f>IFERROR(IF((AC146-AD146)&lt;0,1,0),0)</f>
        <v>1</v>
      </c>
      <c r="AY146">
        <f>SUM(AP146:AX146)</f>
        <v>8</v>
      </c>
    </row>
    <row r="147" spans="1:51" x14ac:dyDescent="0.45">
      <c r="A147" s="1" t="s">
        <v>3865</v>
      </c>
      <c r="B147" s="2">
        <v>4989049</v>
      </c>
      <c r="C147" s="3" t="s">
        <v>5337</v>
      </c>
      <c r="D147" s="5">
        <v>67.67</v>
      </c>
      <c r="E147" s="5">
        <v>2122.0746955499999</v>
      </c>
      <c r="F147" s="3" t="s">
        <v>4485</v>
      </c>
      <c r="G147" s="3" t="s">
        <v>4486</v>
      </c>
      <c r="H147" s="3" t="s">
        <v>4598</v>
      </c>
      <c r="I147" s="3" t="s">
        <v>4661</v>
      </c>
      <c r="J147" s="3" t="s">
        <v>5051</v>
      </c>
      <c r="K147" s="6">
        <v>3611800</v>
      </c>
      <c r="L147" s="6">
        <v>3544700</v>
      </c>
      <c r="M147" s="6">
        <v>476000</v>
      </c>
      <c r="N147" s="6">
        <v>427000</v>
      </c>
      <c r="O147" s="6">
        <v>358000</v>
      </c>
      <c r="P147" s="6">
        <v>311400</v>
      </c>
      <c r="Q147" s="6">
        <v>198600</v>
      </c>
      <c r="R147" s="6">
        <v>172700</v>
      </c>
      <c r="S147" s="6">
        <v>309200</v>
      </c>
      <c r="T147" s="6">
        <v>329600</v>
      </c>
      <c r="U147" s="6">
        <v>1394500</v>
      </c>
      <c r="V147" s="6">
        <v>1404200</v>
      </c>
      <c r="W147" s="6">
        <v>4287500</v>
      </c>
      <c r="X147" s="6">
        <v>4254500</v>
      </c>
      <c r="Y147" s="6">
        <v>1946600</v>
      </c>
      <c r="Z147" s="6">
        <v>1891100</v>
      </c>
      <c r="AA147" s="6">
        <v>1046400</v>
      </c>
      <c r="AB147" s="6">
        <v>1031600</v>
      </c>
      <c r="AC147" s="6">
        <v>31359000</v>
      </c>
      <c r="AD147" s="6">
        <v>31135000</v>
      </c>
      <c r="AF147">
        <f>Q147/W147</f>
        <v>4.6320699708454809E-2</v>
      </c>
      <c r="AG147">
        <f>R147/X147</f>
        <v>4.0592314020448939E-2</v>
      </c>
      <c r="AH147">
        <f>U147/W147</f>
        <v>0.32524781341107872</v>
      </c>
      <c r="AI147">
        <f>V147/X147</f>
        <v>0.33005053472793511</v>
      </c>
      <c r="AJ147">
        <f>Y147/AA147</f>
        <v>1.8602828746177369</v>
      </c>
      <c r="AK147">
        <f>Z147/AB147</f>
        <v>1.833171772004653</v>
      </c>
      <c r="AL147">
        <f>O147/K147</f>
        <v>9.9119552577662112E-2</v>
      </c>
      <c r="AM147">
        <f>P147/L147</f>
        <v>8.7849465399046464E-2</v>
      </c>
      <c r="AN147">
        <f>K147/W147</f>
        <v>0.84240233236151607</v>
      </c>
      <c r="AO147">
        <f>L147/X147</f>
        <v>0.83316488424021629</v>
      </c>
      <c r="AP147">
        <f>IF(OR(Q147&lt;0, Q147="NA"), 0, 1)</f>
        <v>1</v>
      </c>
      <c r="AQ147">
        <f>IF(OR(S147&lt;0, S147="NA"), 0, 1)</f>
        <v>1</v>
      </c>
      <c r="AR147">
        <f>IFERROR(IF((AF147-AG147)&gt;0,1,0),0)</f>
        <v>1</v>
      </c>
      <c r="AS147">
        <f>IFERROR(IF((S147-Q147)&gt;0,1,0),0)</f>
        <v>1</v>
      </c>
      <c r="AT147">
        <f>IFERROR(IF((AH147-AI147)&lt;0,1,0),0)</f>
        <v>1</v>
      </c>
      <c r="AU147">
        <f>IFERROR(IF((AJ147-AK147)&gt;0,1,0),0)</f>
        <v>1</v>
      </c>
      <c r="AV147">
        <f>IFERROR(IF((AL147-AM147)&gt;0,1,0),0)</f>
        <v>1</v>
      </c>
      <c r="AW147">
        <f>IFERROR(IF((AN147-AO147)&gt;0,1,0),0)</f>
        <v>1</v>
      </c>
      <c r="AX147">
        <f>IFERROR(IF((AC147-AD147)&lt;0,1,0),0)</f>
        <v>0</v>
      </c>
      <c r="AY147">
        <f>SUM(AP147:AX147)</f>
        <v>8</v>
      </c>
    </row>
    <row r="148" spans="1:51" x14ac:dyDescent="0.45">
      <c r="A148" s="1" t="s">
        <v>3884</v>
      </c>
      <c r="B148" s="2">
        <v>4008749</v>
      </c>
      <c r="C148" s="3" t="s">
        <v>5337</v>
      </c>
      <c r="D148" s="5">
        <v>20.07</v>
      </c>
      <c r="E148" s="5">
        <v>631.84434209999995</v>
      </c>
      <c r="F148" s="3" t="s">
        <v>4665</v>
      </c>
      <c r="G148" s="3" t="s">
        <v>4666</v>
      </c>
      <c r="H148" s="3" t="s">
        <v>4776</v>
      </c>
      <c r="I148" s="3" t="s">
        <v>4777</v>
      </c>
      <c r="J148" s="3" t="s">
        <v>4925</v>
      </c>
      <c r="K148" s="6">
        <v>670229</v>
      </c>
      <c r="L148" s="6">
        <v>646734</v>
      </c>
      <c r="M148" s="6">
        <v>83988</v>
      </c>
      <c r="N148" s="6">
        <v>74826</v>
      </c>
      <c r="O148" s="6">
        <v>17727</v>
      </c>
      <c r="P148" s="6">
        <v>6681</v>
      </c>
      <c r="Q148" s="6">
        <v>-10213</v>
      </c>
      <c r="R148" s="6">
        <v>-21293</v>
      </c>
      <c r="S148" s="6">
        <v>85361</v>
      </c>
      <c r="T148" s="6">
        <v>76180</v>
      </c>
      <c r="U148" s="6">
        <v>162633</v>
      </c>
      <c r="V148" s="6">
        <v>164862</v>
      </c>
      <c r="W148" s="6">
        <v>1046959</v>
      </c>
      <c r="X148" s="6">
        <v>1052098</v>
      </c>
      <c r="Y148" s="6">
        <v>87745</v>
      </c>
      <c r="Z148" s="6">
        <v>90713</v>
      </c>
      <c r="AA148" s="6">
        <v>161499</v>
      </c>
      <c r="AB148" s="6">
        <v>179168</v>
      </c>
      <c r="AC148" s="6">
        <v>31481981</v>
      </c>
      <c r="AD148" s="6">
        <v>32173578</v>
      </c>
      <c r="AF148">
        <f>Q148/W148</f>
        <v>-9.7549187695029124E-3</v>
      </c>
      <c r="AG148">
        <f>R148/X148</f>
        <v>-2.0238608950877198E-2</v>
      </c>
      <c r="AH148">
        <f>U148/W148</f>
        <v>0.15533846120048636</v>
      </c>
      <c r="AI148">
        <f>V148/X148</f>
        <v>0.15669833038367148</v>
      </c>
      <c r="AJ148">
        <f>Y148/AA148</f>
        <v>0.5433160576845677</v>
      </c>
      <c r="AK148">
        <f>Z148/AB148</f>
        <v>0.50630134845508123</v>
      </c>
      <c r="AL148">
        <f>O148/K148</f>
        <v>2.6449168866163653E-2</v>
      </c>
      <c r="AM148">
        <f>P148/L148</f>
        <v>1.0330367662748518E-2</v>
      </c>
      <c r="AN148">
        <f>K148/W148</f>
        <v>0.64016738000246431</v>
      </c>
      <c r="AO148">
        <f>L148/X148</f>
        <v>0.61470889593935163</v>
      </c>
      <c r="AP148">
        <f>IF(OR(Q148&lt;0, Q148="NA"), 0, 1)</f>
        <v>0</v>
      </c>
      <c r="AQ148">
        <f>IF(OR(S148&lt;0, S148="NA"), 0, 1)</f>
        <v>1</v>
      </c>
      <c r="AR148">
        <f>IFERROR(IF((AF148-AG148)&gt;0,1,0),0)</f>
        <v>1</v>
      </c>
      <c r="AS148">
        <f>IFERROR(IF((S148-Q148)&gt;0,1,0),0)</f>
        <v>1</v>
      </c>
      <c r="AT148">
        <f>IFERROR(IF((AH148-AI148)&lt;0,1,0),0)</f>
        <v>1</v>
      </c>
      <c r="AU148">
        <f>IFERROR(IF((AJ148-AK148)&gt;0,1,0),0)</f>
        <v>1</v>
      </c>
      <c r="AV148">
        <f>IFERROR(IF((AL148-AM148)&gt;0,1,0),0)</f>
        <v>1</v>
      </c>
      <c r="AW148">
        <f>IFERROR(IF((AN148-AO148)&gt;0,1,0),0)</f>
        <v>1</v>
      </c>
      <c r="AX148">
        <f>IFERROR(IF((AC148-AD148)&lt;0,1,0),0)</f>
        <v>1</v>
      </c>
      <c r="AY148">
        <f>SUM(AP148:AX148)</f>
        <v>8</v>
      </c>
    </row>
    <row r="149" spans="1:51" x14ac:dyDescent="0.45">
      <c r="A149" s="1" t="s">
        <v>3887</v>
      </c>
      <c r="B149" s="2">
        <v>4097833</v>
      </c>
      <c r="C149" s="3" t="s">
        <v>5337</v>
      </c>
      <c r="D149" s="5">
        <v>27.8</v>
      </c>
      <c r="E149" s="5">
        <v>8830.5387840000003</v>
      </c>
      <c r="F149" s="3" t="s">
        <v>4583</v>
      </c>
      <c r="G149" s="3" t="s">
        <v>4583</v>
      </c>
      <c r="H149" s="3" t="s">
        <v>4584</v>
      </c>
      <c r="I149" s="3" t="s">
        <v>4708</v>
      </c>
      <c r="J149" s="3" t="s">
        <v>4838</v>
      </c>
      <c r="K149" s="6">
        <v>11456400</v>
      </c>
      <c r="L149" s="6">
        <v>12193800</v>
      </c>
      <c r="M149" s="6">
        <v>1908200</v>
      </c>
      <c r="N149" s="6">
        <v>1936600</v>
      </c>
      <c r="O149" s="6">
        <v>800100</v>
      </c>
      <c r="P149" s="6">
        <v>830500</v>
      </c>
      <c r="Q149" s="6">
        <v>404300</v>
      </c>
      <c r="R149" s="6">
        <v>276700</v>
      </c>
      <c r="S149" s="6">
        <v>1618000</v>
      </c>
      <c r="T149" s="6">
        <v>1952500</v>
      </c>
      <c r="U149" s="6">
        <v>3197400</v>
      </c>
      <c r="V149" s="6">
        <v>3194400</v>
      </c>
      <c r="W149" s="6">
        <v>23291700</v>
      </c>
      <c r="X149" s="6">
        <v>22566500</v>
      </c>
      <c r="Y149" s="6">
        <v>4971200</v>
      </c>
      <c r="Z149" s="6">
        <v>4759100</v>
      </c>
      <c r="AA149" s="6">
        <v>4175700</v>
      </c>
      <c r="AB149" s="6">
        <v>4118900</v>
      </c>
      <c r="AC149" s="6">
        <v>317869351</v>
      </c>
      <c r="AD149" s="6">
        <v>319640550</v>
      </c>
      <c r="AF149">
        <f>Q149/W149</f>
        <v>1.7358114693216898E-2</v>
      </c>
      <c r="AG149">
        <f>R149/X149</f>
        <v>1.2261538120665588E-2</v>
      </c>
      <c r="AH149">
        <f>U149/W149</f>
        <v>0.13727636883525032</v>
      </c>
      <c r="AI149">
        <f>V149/X149</f>
        <v>0.14155495978552279</v>
      </c>
      <c r="AJ149">
        <f>Y149/AA149</f>
        <v>1.1905069808654836</v>
      </c>
      <c r="AK149">
        <f>Z149/AB149</f>
        <v>1.1554298477748914</v>
      </c>
      <c r="AL149">
        <f>O149/K149</f>
        <v>6.9838692783073211E-2</v>
      </c>
      <c r="AM149">
        <f>P149/L149</f>
        <v>6.8108382948711646E-2</v>
      </c>
      <c r="AN149">
        <f>K149/W149</f>
        <v>0.49186620126482822</v>
      </c>
      <c r="AO149">
        <f>L149/X149</f>
        <v>0.54034963330600672</v>
      </c>
      <c r="AP149">
        <f>IF(OR(Q149&lt;0, Q149="NA"), 0, 1)</f>
        <v>1</v>
      </c>
      <c r="AQ149">
        <f>IF(OR(S149&lt;0, S149="NA"), 0, 1)</f>
        <v>1</v>
      </c>
      <c r="AR149">
        <f>IFERROR(IF((AF149-AG149)&gt;0,1,0),0)</f>
        <v>1</v>
      </c>
      <c r="AS149">
        <f>IFERROR(IF((S149-Q149)&gt;0,1,0),0)</f>
        <v>1</v>
      </c>
      <c r="AT149">
        <f>IFERROR(IF((AH149-AI149)&lt;0,1,0),0)</f>
        <v>1</v>
      </c>
      <c r="AU149">
        <f>IFERROR(IF((AJ149-AK149)&gt;0,1,0),0)</f>
        <v>1</v>
      </c>
      <c r="AV149">
        <f>IFERROR(IF((AL149-AM149)&gt;0,1,0),0)</f>
        <v>1</v>
      </c>
      <c r="AW149">
        <f>IFERROR(IF((AN149-AO149)&gt;0,1,0),0)</f>
        <v>0</v>
      </c>
      <c r="AX149">
        <f>IFERROR(IF((AC149-AD149)&lt;0,1,0),0)</f>
        <v>1</v>
      </c>
      <c r="AY149">
        <f>SUM(AP149:AX149)</f>
        <v>8</v>
      </c>
    </row>
    <row r="150" spans="1:51" x14ac:dyDescent="0.45">
      <c r="A150" s="1" t="s">
        <v>3914</v>
      </c>
      <c r="B150" s="2">
        <v>4191577</v>
      </c>
      <c r="C150" s="3" t="s">
        <v>5337</v>
      </c>
      <c r="D150" s="5">
        <v>357.74</v>
      </c>
      <c r="E150" s="5">
        <v>89790.475148059995</v>
      </c>
      <c r="F150" s="3" t="s">
        <v>4583</v>
      </c>
      <c r="G150" s="3" t="s">
        <v>4583</v>
      </c>
      <c r="H150" s="3" t="s">
        <v>4584</v>
      </c>
      <c r="I150" s="3" t="s">
        <v>4624</v>
      </c>
      <c r="J150" s="3" t="s">
        <v>4796</v>
      </c>
      <c r="K150" s="6">
        <v>23053500</v>
      </c>
      <c r="L150" s="6">
        <v>23007700</v>
      </c>
      <c r="M150" s="6">
        <v>4399800</v>
      </c>
      <c r="N150" s="6">
        <v>4379300</v>
      </c>
      <c r="O150" s="6">
        <v>3783400</v>
      </c>
      <c r="P150" s="6">
        <v>3763100</v>
      </c>
      <c r="Q150" s="6">
        <v>2557500</v>
      </c>
      <c r="R150" s="6">
        <v>2512800</v>
      </c>
      <c r="S150" s="6">
        <v>3137300</v>
      </c>
      <c r="T150" s="6">
        <v>3371300</v>
      </c>
      <c r="U150" s="6">
        <v>8175300</v>
      </c>
      <c r="V150" s="6">
        <v>8130800</v>
      </c>
      <c r="W150" s="6">
        <v>23968300</v>
      </c>
      <c r="X150" s="6">
        <v>23734000</v>
      </c>
      <c r="Y150" s="6">
        <v>5974300</v>
      </c>
      <c r="Z150" s="6">
        <v>6050600</v>
      </c>
      <c r="AA150" s="6">
        <v>7218100</v>
      </c>
      <c r="AB150" s="6">
        <v>7466600</v>
      </c>
      <c r="AC150" s="6">
        <v>250600000</v>
      </c>
      <c r="AD150" s="6">
        <v>251000000</v>
      </c>
      <c r="AF150">
        <f>Q150/W150</f>
        <v>0.10670343745697441</v>
      </c>
      <c r="AG150">
        <f>R150/X150</f>
        <v>0.10587343052161456</v>
      </c>
      <c r="AH150">
        <f>U150/W150</f>
        <v>0.34108802042698061</v>
      </c>
      <c r="AI150">
        <f>V150/X150</f>
        <v>0.34258026459930901</v>
      </c>
      <c r="AJ150">
        <f>Y150/AA150</f>
        <v>0.82768318532577823</v>
      </c>
      <c r="AK150">
        <f>Z150/AB150</f>
        <v>0.81035544960222861</v>
      </c>
      <c r="AL150">
        <f>O150/K150</f>
        <v>0.16411390895091851</v>
      </c>
      <c r="AM150">
        <f>P150/L150</f>
        <v>0.16355828700826244</v>
      </c>
      <c r="AN150">
        <f>K150/W150</f>
        <v>0.96183292098313189</v>
      </c>
      <c r="AO150">
        <f>L150/X150</f>
        <v>0.96939833150754195</v>
      </c>
      <c r="AP150">
        <f>IF(OR(Q150&lt;0, Q150="NA"), 0, 1)</f>
        <v>1</v>
      </c>
      <c r="AQ150">
        <f>IF(OR(S150&lt;0, S150="NA"), 0, 1)</f>
        <v>1</v>
      </c>
      <c r="AR150">
        <f>IFERROR(IF((AF150-AG150)&gt;0,1,0),0)</f>
        <v>1</v>
      </c>
      <c r="AS150">
        <f>IFERROR(IF((S150-Q150)&gt;0,1,0),0)</f>
        <v>1</v>
      </c>
      <c r="AT150">
        <f>IFERROR(IF((AH150-AI150)&lt;0,1,0),0)</f>
        <v>1</v>
      </c>
      <c r="AU150">
        <f>IFERROR(IF((AJ150-AK150)&gt;0,1,0),0)</f>
        <v>1</v>
      </c>
      <c r="AV150">
        <f>IFERROR(IF((AL150-AM150)&gt;0,1,0),0)</f>
        <v>1</v>
      </c>
      <c r="AW150">
        <f>IFERROR(IF((AN150-AO150)&gt;0,1,0),0)</f>
        <v>0</v>
      </c>
      <c r="AX150">
        <f>IFERROR(IF((AC150-AD150)&lt;0,1,0),0)</f>
        <v>1</v>
      </c>
      <c r="AY150">
        <f>SUM(AP150:AX150)</f>
        <v>8</v>
      </c>
    </row>
    <row r="151" spans="1:51" x14ac:dyDescent="0.45">
      <c r="A151" s="1" t="s">
        <v>3916</v>
      </c>
      <c r="B151" s="2">
        <v>4999709</v>
      </c>
      <c r="C151" s="3" t="s">
        <v>5336</v>
      </c>
      <c r="D151" s="5">
        <v>37.159999999999997</v>
      </c>
      <c r="E151" s="5">
        <v>3754.3656190400002</v>
      </c>
      <c r="F151" s="3" t="s">
        <v>4559</v>
      </c>
      <c r="G151" s="3" t="s">
        <v>4560</v>
      </c>
      <c r="H151" s="3" t="s">
        <v>4561</v>
      </c>
      <c r="I151" s="3" t="s">
        <v>4562</v>
      </c>
      <c r="J151" s="3" t="s">
        <v>4834</v>
      </c>
      <c r="K151" s="6">
        <v>1363911</v>
      </c>
      <c r="L151" s="6">
        <v>1331321</v>
      </c>
      <c r="M151" s="6">
        <v>258128</v>
      </c>
      <c r="N151" s="6">
        <v>249699</v>
      </c>
      <c r="O151" s="6">
        <v>237693</v>
      </c>
      <c r="P151" s="6">
        <v>228706</v>
      </c>
      <c r="Q151" s="6">
        <v>141870</v>
      </c>
      <c r="R151" s="6">
        <v>139309</v>
      </c>
      <c r="S151" s="6">
        <v>200202</v>
      </c>
      <c r="T151" s="6">
        <v>215704</v>
      </c>
      <c r="U151" s="6">
        <v>347990</v>
      </c>
      <c r="V151" s="6">
        <v>397485</v>
      </c>
      <c r="W151" s="6">
        <v>2434437</v>
      </c>
      <c r="X151" s="6">
        <v>2436144</v>
      </c>
      <c r="Y151" s="6">
        <v>443988</v>
      </c>
      <c r="Z151" s="6">
        <v>440280</v>
      </c>
      <c r="AA151" s="6">
        <v>104993</v>
      </c>
      <c r="AB151" s="6">
        <v>108615</v>
      </c>
      <c r="AC151" s="6">
        <v>101028059</v>
      </c>
      <c r="AD151" s="6">
        <v>100150215</v>
      </c>
      <c r="AF151">
        <f>Q151/W151</f>
        <v>5.8276307828052237E-2</v>
      </c>
      <c r="AG151">
        <f>R151/X151</f>
        <v>5.7184222279142778E-2</v>
      </c>
      <c r="AH151">
        <f>U151/W151</f>
        <v>0.14294475478313878</v>
      </c>
      <c r="AI151">
        <f>V151/X151</f>
        <v>0.16316153724902963</v>
      </c>
      <c r="AJ151">
        <f>Y151/AA151</f>
        <v>4.228739058794396</v>
      </c>
      <c r="AK151">
        <f>Z151/AB151</f>
        <v>4.0535837591492889</v>
      </c>
      <c r="AL151">
        <f>O151/K151</f>
        <v>0.17427310139737856</v>
      </c>
      <c r="AM151">
        <f>P151/L151</f>
        <v>0.17178877220444957</v>
      </c>
      <c r="AN151">
        <f>K151/W151</f>
        <v>0.56025725865980514</v>
      </c>
      <c r="AO151">
        <f>L151/X151</f>
        <v>0.54648698927485406</v>
      </c>
      <c r="AP151">
        <f>IF(OR(Q151&lt;0, Q151="NA"), 0, 1)</f>
        <v>1</v>
      </c>
      <c r="AQ151">
        <f>IF(OR(S151&lt;0, S151="NA"), 0, 1)</f>
        <v>1</v>
      </c>
      <c r="AR151">
        <f>IFERROR(IF((AF151-AG151)&gt;0,1,0),0)</f>
        <v>1</v>
      </c>
      <c r="AS151">
        <f>IFERROR(IF((S151-Q151)&gt;0,1,0),0)</f>
        <v>1</v>
      </c>
      <c r="AT151">
        <f>IFERROR(IF((AH151-AI151)&lt;0,1,0),0)</f>
        <v>1</v>
      </c>
      <c r="AU151">
        <f>IFERROR(IF((AJ151-AK151)&gt;0,1,0),0)</f>
        <v>1</v>
      </c>
      <c r="AV151">
        <f>IFERROR(IF((AL151-AM151)&gt;0,1,0),0)</f>
        <v>1</v>
      </c>
      <c r="AW151">
        <f>IFERROR(IF((AN151-AO151)&gt;0,1,0),0)</f>
        <v>1</v>
      </c>
      <c r="AX151">
        <f>IFERROR(IF((AC151-AD151)&lt;0,1,0),0)</f>
        <v>0</v>
      </c>
      <c r="AY151">
        <f>SUM(AP151:AX151)</f>
        <v>8</v>
      </c>
    </row>
    <row r="152" spans="1:51" x14ac:dyDescent="0.45">
      <c r="A152" s="1" t="s">
        <v>3927</v>
      </c>
      <c r="B152" s="2">
        <v>4097175</v>
      </c>
      <c r="C152" s="3" t="s">
        <v>5337</v>
      </c>
      <c r="D152" s="7">
        <v>108.81</v>
      </c>
      <c r="E152" s="5">
        <v>197048.30588586</v>
      </c>
      <c r="F152" s="3" t="s">
        <v>4665</v>
      </c>
      <c r="G152" s="3" t="s">
        <v>4666</v>
      </c>
      <c r="H152" s="3" t="s">
        <v>4776</v>
      </c>
      <c r="I152" s="3" t="s">
        <v>4777</v>
      </c>
      <c r="J152" s="3" t="s">
        <v>5030</v>
      </c>
      <c r="K152" s="6">
        <v>91361000</v>
      </c>
      <c r="L152" s="6">
        <v>90028000</v>
      </c>
      <c r="M152" s="6">
        <v>17308000</v>
      </c>
      <c r="N152" s="6">
        <v>16751000</v>
      </c>
      <c r="O152" s="6">
        <v>12318000</v>
      </c>
      <c r="P152" s="6">
        <v>11637000</v>
      </c>
      <c r="Q152" s="6">
        <v>5773000</v>
      </c>
      <c r="R152" s="6">
        <v>5903000</v>
      </c>
      <c r="S152" s="6">
        <v>13971000</v>
      </c>
      <c r="T152" s="6">
        <v>13255000</v>
      </c>
      <c r="U152" s="6">
        <v>38970000</v>
      </c>
      <c r="V152" s="6">
        <v>39524000</v>
      </c>
      <c r="W152" s="6">
        <v>196219000</v>
      </c>
      <c r="X152" s="6">
        <v>197772000</v>
      </c>
      <c r="Y152" s="6">
        <v>25241000</v>
      </c>
      <c r="Z152" s="6">
        <v>25493000</v>
      </c>
      <c r="AA152" s="6">
        <v>34599000</v>
      </c>
      <c r="AB152" s="6">
        <v>35612000</v>
      </c>
      <c r="AC152" s="6">
        <v>1812000000</v>
      </c>
      <c r="AD152" s="6">
        <v>1816000000</v>
      </c>
      <c r="AF152">
        <f>Q152/W152</f>
        <v>2.9421207936030661E-2</v>
      </c>
      <c r="AG152">
        <f>R152/X152</f>
        <v>2.9847501162955321E-2</v>
      </c>
      <c r="AH152">
        <f>U152/W152</f>
        <v>0.19860462034767276</v>
      </c>
      <c r="AI152">
        <f>V152/X152</f>
        <v>0.19984628764435816</v>
      </c>
      <c r="AJ152">
        <f>Y152/AA152</f>
        <v>0.72952975519523688</v>
      </c>
      <c r="AK152">
        <f>Z152/AB152</f>
        <v>0.71585420644726494</v>
      </c>
      <c r="AL152">
        <f>O152/K152</f>
        <v>0.13482777114961525</v>
      </c>
      <c r="AM152">
        <f>P152/L152</f>
        <v>0.12925978584440395</v>
      </c>
      <c r="AN152">
        <f>K152/W152</f>
        <v>0.46560730612224094</v>
      </c>
      <c r="AO152">
        <f>L152/X152</f>
        <v>0.45521105110935828</v>
      </c>
      <c r="AP152">
        <f>IF(OR(Q152&lt;0, Q152="NA"), 0, 1)</f>
        <v>1</v>
      </c>
      <c r="AQ152">
        <f>IF(OR(S152&lt;0, S152="NA"), 0, 1)</f>
        <v>1</v>
      </c>
      <c r="AR152">
        <f>IFERROR(IF((AF152-AG152)&gt;0,1,0),0)</f>
        <v>0</v>
      </c>
      <c r="AS152">
        <f>IFERROR(IF((S152-Q152)&gt;0,1,0),0)</f>
        <v>1</v>
      </c>
      <c r="AT152">
        <f>IFERROR(IF((AH152-AI152)&lt;0,1,0),0)</f>
        <v>1</v>
      </c>
      <c r="AU152">
        <f>IFERROR(IF((AJ152-AK152)&gt;0,1,0),0)</f>
        <v>1</v>
      </c>
      <c r="AV152">
        <f>IFERROR(IF((AL152-AM152)&gt;0,1,0),0)</f>
        <v>1</v>
      </c>
      <c r="AW152">
        <f>IFERROR(IF((AN152-AO152)&gt;0,1,0),0)</f>
        <v>1</v>
      </c>
      <c r="AX152">
        <f>IFERROR(IF((AC152-AD152)&lt;0,1,0),0)</f>
        <v>1</v>
      </c>
      <c r="AY152">
        <f>SUM(AP152:AX152)</f>
        <v>8</v>
      </c>
    </row>
    <row r="153" spans="1:51" x14ac:dyDescent="0.45">
      <c r="A153" s="1" t="s">
        <v>3965</v>
      </c>
      <c r="B153" s="2">
        <v>4021980</v>
      </c>
      <c r="C153" s="3" t="s">
        <v>5337</v>
      </c>
      <c r="D153" s="5">
        <v>55.05</v>
      </c>
      <c r="E153" s="5">
        <v>2880.3809298000001</v>
      </c>
      <c r="F153" s="3" t="s">
        <v>4654</v>
      </c>
      <c r="G153" s="3" t="s">
        <v>4654</v>
      </c>
      <c r="H153" s="3" t="s">
        <v>4747</v>
      </c>
      <c r="I153" s="3" t="s">
        <v>4748</v>
      </c>
      <c r="J153" s="3" t="s">
        <v>4864</v>
      </c>
      <c r="K153" s="6">
        <v>1303408</v>
      </c>
      <c r="L153" s="6">
        <v>1262314</v>
      </c>
      <c r="M153" s="6">
        <v>432904</v>
      </c>
      <c r="N153" s="6">
        <v>421560</v>
      </c>
      <c r="O153" s="6">
        <v>278509</v>
      </c>
      <c r="P153" s="6">
        <v>263392</v>
      </c>
      <c r="Q153" s="6">
        <v>179981</v>
      </c>
      <c r="R153" s="6">
        <v>159539</v>
      </c>
      <c r="S153" s="6">
        <v>229777</v>
      </c>
      <c r="T153" s="6">
        <v>215580</v>
      </c>
      <c r="U153" s="6">
        <v>597352</v>
      </c>
      <c r="V153" s="6">
        <v>607998</v>
      </c>
      <c r="W153" s="6">
        <v>2047131</v>
      </c>
      <c r="X153" s="6">
        <v>2089748</v>
      </c>
      <c r="Y153" s="6">
        <v>625971</v>
      </c>
      <c r="Z153" s="6">
        <v>646945</v>
      </c>
      <c r="AA153" s="6">
        <v>273573</v>
      </c>
      <c r="AB153" s="6">
        <v>340224</v>
      </c>
      <c r="AC153" s="6">
        <v>52322461</v>
      </c>
      <c r="AD153" s="6">
        <v>52487862</v>
      </c>
      <c r="AF153">
        <f>Q153/W153</f>
        <v>8.7918652983126136E-2</v>
      </c>
      <c r="AG153">
        <f>R153/X153</f>
        <v>7.6343654833022925E-2</v>
      </c>
      <c r="AH153">
        <f>U153/W153</f>
        <v>0.29179959660617716</v>
      </c>
      <c r="AI153">
        <f>V153/X153</f>
        <v>0.29094321420573199</v>
      </c>
      <c r="AJ153">
        <f>Y153/AA153</f>
        <v>2.2881315042054591</v>
      </c>
      <c r="AK153">
        <f>Z153/AB153</f>
        <v>1.9015266412716327</v>
      </c>
      <c r="AL153">
        <f>O153/K153</f>
        <v>0.21367752844849808</v>
      </c>
      <c r="AM153">
        <f>P153/L153</f>
        <v>0.20865806764402517</v>
      </c>
      <c r="AN153">
        <f>K153/W153</f>
        <v>0.63669984969208127</v>
      </c>
      <c r="AO153">
        <f>L153/X153</f>
        <v>0.60405082335286364</v>
      </c>
      <c r="AP153">
        <f>IF(OR(Q153&lt;0, Q153="NA"), 0, 1)</f>
        <v>1</v>
      </c>
      <c r="AQ153">
        <f>IF(OR(S153&lt;0, S153="NA"), 0, 1)</f>
        <v>1</v>
      </c>
      <c r="AR153">
        <f>IFERROR(IF((AF153-AG153)&gt;0,1,0),0)</f>
        <v>1</v>
      </c>
      <c r="AS153">
        <f>IFERROR(IF((S153-Q153)&gt;0,1,0),0)</f>
        <v>1</v>
      </c>
      <c r="AT153">
        <f>IFERROR(IF((AH153-AI153)&lt;0,1,0),0)</f>
        <v>0</v>
      </c>
      <c r="AU153">
        <f>IFERROR(IF((AJ153-AK153)&gt;0,1,0),0)</f>
        <v>1</v>
      </c>
      <c r="AV153">
        <f>IFERROR(IF((AL153-AM153)&gt;0,1,0),0)</f>
        <v>1</v>
      </c>
      <c r="AW153">
        <f>IFERROR(IF((AN153-AO153)&gt;0,1,0),0)</f>
        <v>1</v>
      </c>
      <c r="AX153">
        <f>IFERROR(IF((AC153-AD153)&lt;0,1,0),0)</f>
        <v>1</v>
      </c>
      <c r="AY153">
        <f>SUM(AP153:AX153)</f>
        <v>8</v>
      </c>
    </row>
    <row r="154" spans="1:51" x14ac:dyDescent="0.45">
      <c r="A154" s="1" t="s">
        <v>3973</v>
      </c>
      <c r="B154" s="2">
        <v>4091145</v>
      </c>
      <c r="C154" s="3" t="s">
        <v>5335</v>
      </c>
      <c r="D154" s="5">
        <v>218.18</v>
      </c>
      <c r="E154" s="5">
        <v>253194.97686063999</v>
      </c>
      <c r="F154" s="3" t="s">
        <v>4665</v>
      </c>
      <c r="G154" s="3" t="s">
        <v>4722</v>
      </c>
      <c r="H154" s="3" t="s">
        <v>5069</v>
      </c>
      <c r="I154" s="3" t="s">
        <v>5069</v>
      </c>
      <c r="J154" s="3" t="s">
        <v>4707</v>
      </c>
      <c r="K154" s="6">
        <v>80006000</v>
      </c>
      <c r="L154" s="6">
        <v>79096000</v>
      </c>
      <c r="M154" s="6">
        <v>30664000</v>
      </c>
      <c r="N154" s="6">
        <v>29939000</v>
      </c>
      <c r="O154" s="6">
        <v>17576000</v>
      </c>
      <c r="P154" s="6">
        <v>16815000</v>
      </c>
      <c r="Q154" s="6">
        <v>10372000</v>
      </c>
      <c r="R154" s="6">
        <v>9455000</v>
      </c>
      <c r="S154" s="6">
        <v>21603000</v>
      </c>
      <c r="T154" s="6">
        <v>20758000</v>
      </c>
      <c r="U154" s="6">
        <v>74019000</v>
      </c>
      <c r="V154" s="6">
        <v>71699000</v>
      </c>
      <c r="W154" s="6">
        <v>210742000</v>
      </c>
      <c r="X154" s="6">
        <v>208557000</v>
      </c>
      <c r="Y154" s="6">
        <v>22531000</v>
      </c>
      <c r="Z154" s="6">
        <v>19297000</v>
      </c>
      <c r="AA154" s="6">
        <v>20955000</v>
      </c>
      <c r="AB154" s="6">
        <v>23038000</v>
      </c>
      <c r="AC154" s="6">
        <v>1164613922</v>
      </c>
      <c r="AD154" s="6">
        <v>1166772891</v>
      </c>
      <c r="AF154">
        <f>Q154/W154</f>
        <v>4.9216577616232167E-2</v>
      </c>
      <c r="AG154">
        <f>R154/X154</f>
        <v>4.533532799186793E-2</v>
      </c>
      <c r="AH154">
        <f>U154/W154</f>
        <v>0.35123041444040581</v>
      </c>
      <c r="AI154">
        <f>V154/X154</f>
        <v>0.34378611123098241</v>
      </c>
      <c r="AJ154">
        <f>Y154/AA154</f>
        <v>1.0752087807205917</v>
      </c>
      <c r="AK154">
        <f>Z154/AB154</f>
        <v>0.83761611250976642</v>
      </c>
      <c r="AL154">
        <f>O154/K154</f>
        <v>0.21968352373571981</v>
      </c>
      <c r="AM154">
        <f>P154/L154</f>
        <v>0.21258976433700819</v>
      </c>
      <c r="AN154">
        <f>K154/W154</f>
        <v>0.37963955927152632</v>
      </c>
      <c r="AO154">
        <f>L154/X154</f>
        <v>0.37925363329928991</v>
      </c>
      <c r="AP154">
        <f>IF(OR(Q154&lt;0, Q154="NA"), 0, 1)</f>
        <v>1</v>
      </c>
      <c r="AQ154">
        <f>IF(OR(S154&lt;0, S154="NA"), 0, 1)</f>
        <v>1</v>
      </c>
      <c r="AR154">
        <f>IFERROR(IF((AF154-AG154)&gt;0,1,0),0)</f>
        <v>1</v>
      </c>
      <c r="AS154">
        <f>IFERROR(IF((S154-Q154)&gt;0,1,0),0)</f>
        <v>1</v>
      </c>
      <c r="AT154">
        <f>IFERROR(IF((AH154-AI154)&lt;0,1,0),0)</f>
        <v>0</v>
      </c>
      <c r="AU154">
        <f>IFERROR(IF((AJ154-AK154)&gt;0,1,0),0)</f>
        <v>1</v>
      </c>
      <c r="AV154">
        <f>IFERROR(IF((AL154-AM154)&gt;0,1,0),0)</f>
        <v>1</v>
      </c>
      <c r="AW154">
        <f>IFERROR(IF((AN154-AO154)&gt;0,1,0),0)</f>
        <v>1</v>
      </c>
      <c r="AX154">
        <f>IFERROR(IF((AC154-AD154)&lt;0,1,0),0)</f>
        <v>1</v>
      </c>
      <c r="AY154">
        <f>SUM(AP154:AX154)</f>
        <v>8</v>
      </c>
    </row>
    <row r="155" spans="1:51" x14ac:dyDescent="0.45">
      <c r="A155" s="1" t="s">
        <v>3994</v>
      </c>
      <c r="B155" s="2">
        <v>4402486</v>
      </c>
      <c r="C155" s="3" t="s">
        <v>5337</v>
      </c>
      <c r="D155" s="5">
        <v>399.56</v>
      </c>
      <c r="E155" s="5">
        <v>89910.534700279997</v>
      </c>
      <c r="F155" s="3" t="s">
        <v>4485</v>
      </c>
      <c r="G155" s="3" t="s">
        <v>4486</v>
      </c>
      <c r="H155" s="3" t="s">
        <v>4496</v>
      </c>
      <c r="I155" s="3" t="s">
        <v>4496</v>
      </c>
      <c r="J155" s="3" t="s">
        <v>4616</v>
      </c>
      <c r="K155" s="6">
        <v>19388300</v>
      </c>
      <c r="L155" s="6">
        <v>18830000</v>
      </c>
      <c r="M155" s="6">
        <v>3691200</v>
      </c>
      <c r="N155" s="6">
        <v>3526900</v>
      </c>
      <c r="O155" s="6">
        <v>3357100</v>
      </c>
      <c r="P155" s="6">
        <v>3195800</v>
      </c>
      <c r="Q155" s="6">
        <v>2485200</v>
      </c>
      <c r="R155" s="6">
        <v>2339600</v>
      </c>
      <c r="S155" s="6">
        <v>3180500</v>
      </c>
      <c r="T155" s="6">
        <v>2800200</v>
      </c>
      <c r="U155" s="6">
        <v>4317100</v>
      </c>
      <c r="V155" s="6">
        <v>4316200</v>
      </c>
      <c r="W155" s="6">
        <v>20903700</v>
      </c>
      <c r="X155" s="6">
        <v>20199200</v>
      </c>
      <c r="Y155" s="6">
        <v>8099700</v>
      </c>
      <c r="Z155" s="6">
        <v>7714000</v>
      </c>
      <c r="AA155" s="6">
        <v>6628900</v>
      </c>
      <c r="AB155" s="6">
        <v>6592400</v>
      </c>
      <c r="AC155" s="6">
        <v>225200000</v>
      </c>
      <c r="AD155" s="6">
        <v>225900000</v>
      </c>
      <c r="AF155">
        <f>Q155/W155</f>
        <v>0.11888804374345212</v>
      </c>
      <c r="AG155">
        <f>R155/X155</f>
        <v>0.11582636936116282</v>
      </c>
      <c r="AH155">
        <f>U155/W155</f>
        <v>0.20652324708066036</v>
      </c>
      <c r="AI155">
        <f>V155/X155</f>
        <v>0.21368172996950374</v>
      </c>
      <c r="AJ155">
        <f>Y155/AA155</f>
        <v>1.2218769328244505</v>
      </c>
      <c r="AK155">
        <f>Z155/AB155</f>
        <v>1.1701353073235847</v>
      </c>
      <c r="AL155">
        <f>O155/K155</f>
        <v>0.17315081776122712</v>
      </c>
      <c r="AM155">
        <f>P155/L155</f>
        <v>0.16971853425385025</v>
      </c>
      <c r="AN155">
        <f>K155/W155</f>
        <v>0.92750565689327724</v>
      </c>
      <c r="AO155">
        <f>L155/X155</f>
        <v>0.93221513723315774</v>
      </c>
      <c r="AP155">
        <f>IF(OR(Q155&lt;0, Q155="NA"), 0, 1)</f>
        <v>1</v>
      </c>
      <c r="AQ155">
        <f>IF(OR(S155&lt;0, S155="NA"), 0, 1)</f>
        <v>1</v>
      </c>
      <c r="AR155">
        <f>IFERROR(IF((AF155-AG155)&gt;0,1,0),0)</f>
        <v>1</v>
      </c>
      <c r="AS155">
        <f>IFERROR(IF((S155-Q155)&gt;0,1,0),0)</f>
        <v>1</v>
      </c>
      <c r="AT155">
        <f>IFERROR(IF((AH155-AI155)&lt;0,1,0),0)</f>
        <v>1</v>
      </c>
      <c r="AU155">
        <f>IFERROR(IF((AJ155-AK155)&gt;0,1,0),0)</f>
        <v>1</v>
      </c>
      <c r="AV155">
        <f>IFERROR(IF((AL155-AM155)&gt;0,1,0),0)</f>
        <v>1</v>
      </c>
      <c r="AW155">
        <f>IFERROR(IF((AN155-AO155)&gt;0,1,0),0)</f>
        <v>0</v>
      </c>
      <c r="AX155">
        <f>IFERROR(IF((AC155-AD155)&lt;0,1,0),0)</f>
        <v>1</v>
      </c>
      <c r="AY155">
        <f>SUM(AP155:AX155)</f>
        <v>8</v>
      </c>
    </row>
    <row r="156" spans="1:51" x14ac:dyDescent="0.45">
      <c r="A156" s="1" t="s">
        <v>4014</v>
      </c>
      <c r="B156" s="2">
        <v>4041526</v>
      </c>
      <c r="C156" s="3" t="s">
        <v>5337</v>
      </c>
      <c r="D156" s="5">
        <v>38.380000000000003</v>
      </c>
      <c r="E156" s="5">
        <v>3153.4173600600002</v>
      </c>
      <c r="F156" s="3" t="s">
        <v>4485</v>
      </c>
      <c r="G156" s="3" t="s">
        <v>4486</v>
      </c>
      <c r="H156" s="3" t="s">
        <v>4598</v>
      </c>
      <c r="I156" s="3" t="s">
        <v>4661</v>
      </c>
      <c r="J156" s="3" t="s">
        <v>5051</v>
      </c>
      <c r="K156" s="6">
        <v>3247700</v>
      </c>
      <c r="L156" s="6">
        <v>3270200</v>
      </c>
      <c r="M156" s="6">
        <v>744200</v>
      </c>
      <c r="N156" s="6">
        <v>728000</v>
      </c>
      <c r="O156" s="6">
        <v>450700</v>
      </c>
      <c r="P156" s="6">
        <v>434400</v>
      </c>
      <c r="Q156" s="6">
        <v>187400</v>
      </c>
      <c r="R156" s="6">
        <v>175500</v>
      </c>
      <c r="S156" s="6">
        <v>460100</v>
      </c>
      <c r="T156" s="6">
        <v>454400</v>
      </c>
      <c r="U156" s="6">
        <v>597700</v>
      </c>
      <c r="V156" s="6">
        <v>597500</v>
      </c>
      <c r="W156" s="6">
        <v>8842900</v>
      </c>
      <c r="X156" s="6">
        <v>8957800</v>
      </c>
      <c r="Y156" s="6">
        <v>1324500</v>
      </c>
      <c r="Z156" s="6">
        <v>1434300</v>
      </c>
      <c r="AA156" s="6">
        <v>601400</v>
      </c>
      <c r="AB156" s="6">
        <v>679800</v>
      </c>
      <c r="AC156" s="6">
        <v>82200000</v>
      </c>
      <c r="AD156" s="6">
        <v>82400000</v>
      </c>
      <c r="AF156">
        <f>Q156/W156</f>
        <v>2.1192142849065353E-2</v>
      </c>
      <c r="AG156">
        <f>R156/X156</f>
        <v>1.9591864073768114E-2</v>
      </c>
      <c r="AH156">
        <f>U156/W156</f>
        <v>6.759094867068495E-2</v>
      </c>
      <c r="AI156">
        <f>V156/X156</f>
        <v>6.6701645493313089E-2</v>
      </c>
      <c r="AJ156">
        <f>Y156/AA156</f>
        <v>2.202361157299634</v>
      </c>
      <c r="AK156">
        <f>Z156/AB156</f>
        <v>2.1098852603706972</v>
      </c>
      <c r="AL156">
        <f>O156/K156</f>
        <v>0.1387751331711673</v>
      </c>
      <c r="AM156">
        <f>P156/L156</f>
        <v>0.13283591217662527</v>
      </c>
      <c r="AN156">
        <f>K156/W156</f>
        <v>0.36726639450858883</v>
      </c>
      <c r="AO156">
        <f>L156/X156</f>
        <v>0.36506731563553552</v>
      </c>
      <c r="AP156">
        <f>IF(OR(Q156&lt;0, Q156="NA"), 0, 1)</f>
        <v>1</v>
      </c>
      <c r="AQ156">
        <f>IF(OR(S156&lt;0, S156="NA"), 0, 1)</f>
        <v>1</v>
      </c>
      <c r="AR156">
        <f>IFERROR(IF((AF156-AG156)&gt;0,1,0),0)</f>
        <v>1</v>
      </c>
      <c r="AS156">
        <f>IFERROR(IF((S156-Q156)&gt;0,1,0),0)</f>
        <v>1</v>
      </c>
      <c r="AT156">
        <f>IFERROR(IF((AH156-AI156)&lt;0,1,0),0)</f>
        <v>0</v>
      </c>
      <c r="AU156">
        <f>IFERROR(IF((AJ156-AK156)&gt;0,1,0),0)</f>
        <v>1</v>
      </c>
      <c r="AV156">
        <f>IFERROR(IF((AL156-AM156)&gt;0,1,0),0)</f>
        <v>1</v>
      </c>
      <c r="AW156">
        <f>IFERROR(IF((AN156-AO156)&gt;0,1,0),0)</f>
        <v>1</v>
      </c>
      <c r="AX156">
        <f>IFERROR(IF((AC156-AD156)&lt;0,1,0),0)</f>
        <v>1</v>
      </c>
      <c r="AY156">
        <f>SUM(AP156:AX156)</f>
        <v>8</v>
      </c>
    </row>
    <row r="157" spans="1:51" x14ac:dyDescent="0.45">
      <c r="A157" s="1" t="s">
        <v>4063</v>
      </c>
      <c r="B157" s="2">
        <v>4967671</v>
      </c>
      <c r="C157" s="3" t="s">
        <v>5335</v>
      </c>
      <c r="D157" s="5">
        <v>38.44</v>
      </c>
      <c r="E157" s="5">
        <v>1732.10897548</v>
      </c>
      <c r="F157" s="3" t="s">
        <v>4500</v>
      </c>
      <c r="G157" s="3" t="s">
        <v>4539</v>
      </c>
      <c r="H157" s="3" t="s">
        <v>4539</v>
      </c>
      <c r="I157" s="3" t="s">
        <v>4540</v>
      </c>
      <c r="J157" s="3" t="s">
        <v>5376</v>
      </c>
      <c r="K157" s="6">
        <v>1979000</v>
      </c>
      <c r="L157" s="6">
        <v>1873600</v>
      </c>
      <c r="M157" s="6">
        <v>149400</v>
      </c>
      <c r="N157" s="6">
        <v>125200</v>
      </c>
      <c r="O157" s="6">
        <v>75500</v>
      </c>
      <c r="P157" s="6">
        <v>55100</v>
      </c>
      <c r="Q157" s="6">
        <v>12900</v>
      </c>
      <c r="R157" s="6">
        <v>-200</v>
      </c>
      <c r="S157" s="6">
        <v>83200</v>
      </c>
      <c r="T157" s="6">
        <v>104500</v>
      </c>
      <c r="U157" s="6">
        <v>475800</v>
      </c>
      <c r="V157" s="6">
        <v>478300</v>
      </c>
      <c r="W157" s="6">
        <v>1947500</v>
      </c>
      <c r="X157" s="6">
        <v>1927300</v>
      </c>
      <c r="Y157" s="6">
        <v>985800</v>
      </c>
      <c r="Z157" s="6">
        <v>960800</v>
      </c>
      <c r="AA157" s="6">
        <v>358800</v>
      </c>
      <c r="AB157" s="6">
        <v>351400</v>
      </c>
      <c r="AC157" s="6">
        <v>45100000</v>
      </c>
      <c r="AD157" s="6">
        <v>45000000</v>
      </c>
      <c r="AF157">
        <f>Q157/W157</f>
        <v>6.6238767650834401E-3</v>
      </c>
      <c r="AG157">
        <f>R157/X157</f>
        <v>-1.0377211643231463E-4</v>
      </c>
      <c r="AH157">
        <f>U157/W157</f>
        <v>0.24431322207958922</v>
      </c>
      <c r="AI157">
        <f>V157/X157</f>
        <v>0.24817101644788045</v>
      </c>
      <c r="AJ157">
        <f>Y157/AA157</f>
        <v>2.7474916387959865</v>
      </c>
      <c r="AK157">
        <f>Z157/AB157</f>
        <v>2.734206033010814</v>
      </c>
      <c r="AL157">
        <f>O157/K157</f>
        <v>3.8150581101566446E-2</v>
      </c>
      <c r="AM157">
        <f>P157/L157</f>
        <v>2.9408625106746369E-2</v>
      </c>
      <c r="AN157">
        <f>K157/W157</f>
        <v>1.0161745827984596</v>
      </c>
      <c r="AO157">
        <f>L157/X157</f>
        <v>0.97213718673792349</v>
      </c>
      <c r="AP157">
        <f>IF(OR(Q157&lt;0, Q157="NA"), 0, 1)</f>
        <v>1</v>
      </c>
      <c r="AQ157">
        <f>IF(OR(S157&lt;0, S157="NA"), 0, 1)</f>
        <v>1</v>
      </c>
      <c r="AR157">
        <f>IFERROR(IF((AF157-AG157)&gt;0,1,0),0)</f>
        <v>1</v>
      </c>
      <c r="AS157">
        <f>IFERROR(IF((S157-Q157)&gt;0,1,0),0)</f>
        <v>1</v>
      </c>
      <c r="AT157">
        <f>IFERROR(IF((AH157-AI157)&lt;0,1,0),0)</f>
        <v>1</v>
      </c>
      <c r="AU157">
        <f>IFERROR(IF((AJ157-AK157)&gt;0,1,0),0)</f>
        <v>1</v>
      </c>
      <c r="AV157">
        <f>IFERROR(IF((AL157-AM157)&gt;0,1,0),0)</f>
        <v>1</v>
      </c>
      <c r="AW157">
        <f>IFERROR(IF((AN157-AO157)&gt;0,1,0),0)</f>
        <v>1</v>
      </c>
      <c r="AX157">
        <f>IFERROR(IF((AC157-AD157)&lt;0,1,0),0)</f>
        <v>0</v>
      </c>
      <c r="AY157">
        <f>SUM(AP157:AX157)</f>
        <v>8</v>
      </c>
    </row>
    <row r="158" spans="1:51" x14ac:dyDescent="0.45">
      <c r="A158" s="1" t="s">
        <v>4070</v>
      </c>
      <c r="B158" s="2">
        <v>4988356</v>
      </c>
      <c r="C158" s="3" t="s">
        <v>5337</v>
      </c>
      <c r="D158" s="7">
        <v>229.22</v>
      </c>
      <c r="E158" s="5">
        <v>4255.6118748400004</v>
      </c>
      <c r="F158" s="3" t="s">
        <v>4485</v>
      </c>
      <c r="G158" s="3" t="s">
        <v>4517</v>
      </c>
      <c r="H158" s="3" t="s">
        <v>4518</v>
      </c>
      <c r="I158" s="3" t="s">
        <v>4551</v>
      </c>
      <c r="J158" s="3" t="s">
        <v>5301</v>
      </c>
      <c r="K158" s="6">
        <v>2438814</v>
      </c>
      <c r="L158" s="6">
        <v>2427431</v>
      </c>
      <c r="M158" s="6">
        <v>339650</v>
      </c>
      <c r="N158" s="6">
        <v>336557</v>
      </c>
      <c r="O158" s="6">
        <v>196543</v>
      </c>
      <c r="P158" s="6">
        <v>194149</v>
      </c>
      <c r="Q158" s="6">
        <v>146254</v>
      </c>
      <c r="R158" s="6">
        <v>145474</v>
      </c>
      <c r="S158" s="6">
        <v>307723</v>
      </c>
      <c r="T158" s="6">
        <v>295269</v>
      </c>
      <c r="U158" s="6" t="s">
        <v>4474</v>
      </c>
      <c r="V158" s="6" t="s">
        <v>4474</v>
      </c>
      <c r="W158" s="6">
        <v>2701752</v>
      </c>
      <c r="X158" s="6">
        <v>2696413</v>
      </c>
      <c r="Y158" s="6">
        <v>916397</v>
      </c>
      <c r="Z158" s="6">
        <v>915676</v>
      </c>
      <c r="AA158" s="6">
        <v>260898</v>
      </c>
      <c r="AB158" s="6">
        <v>281437</v>
      </c>
      <c r="AC158" s="6">
        <v>18589069</v>
      </c>
      <c r="AD158" s="6">
        <v>18590847</v>
      </c>
      <c r="AF158">
        <f>Q158/W158</f>
        <v>5.413302183175954E-2</v>
      </c>
      <c r="AG158">
        <f>R158/X158</f>
        <v>5.3950934074268299E-2</v>
      </c>
      <c r="AH158" t="e">
        <f>U158/W158</f>
        <v>#VALUE!</v>
      </c>
      <c r="AI158" t="e">
        <f>V158/X158</f>
        <v>#VALUE!</v>
      </c>
      <c r="AJ158">
        <f>Y158/AA158</f>
        <v>3.5124723071851833</v>
      </c>
      <c r="AK158">
        <f>Z158/AB158</f>
        <v>3.2535736239371511</v>
      </c>
      <c r="AL158">
        <f>O158/K158</f>
        <v>8.0589581657313766E-2</v>
      </c>
      <c r="AM158">
        <f>P158/L158</f>
        <v>7.9981264143038466E-2</v>
      </c>
      <c r="AN158">
        <f>K158/W158</f>
        <v>0.90267870626171465</v>
      </c>
      <c r="AO158">
        <f>L158/X158</f>
        <v>0.90024451002127637</v>
      </c>
      <c r="AP158">
        <f>IF(OR(Q158&lt;0, Q158="NA"), 0, 1)</f>
        <v>1</v>
      </c>
      <c r="AQ158">
        <f>IF(OR(S158&lt;0, S158="NA"), 0, 1)</f>
        <v>1</v>
      </c>
      <c r="AR158">
        <f>IFERROR(IF((AF158-AG158)&gt;0,1,0),0)</f>
        <v>1</v>
      </c>
      <c r="AS158">
        <f>IFERROR(IF((S158-Q158)&gt;0,1,0),0)</f>
        <v>1</v>
      </c>
      <c r="AT158">
        <f>IFERROR(IF((AH158-AI158)&lt;0,1,0),0)</f>
        <v>0</v>
      </c>
      <c r="AU158">
        <f>IFERROR(IF((AJ158-AK158)&gt;0,1,0),0)</f>
        <v>1</v>
      </c>
      <c r="AV158">
        <f>IFERROR(IF((AL158-AM158)&gt;0,1,0),0)</f>
        <v>1</v>
      </c>
      <c r="AW158">
        <f>IFERROR(IF((AN158-AO158)&gt;0,1,0),0)</f>
        <v>1</v>
      </c>
      <c r="AX158">
        <f>IFERROR(IF((AC158-AD158)&lt;0,1,0),0)</f>
        <v>1</v>
      </c>
      <c r="AY158">
        <f>SUM(AP158:AX158)</f>
        <v>8</v>
      </c>
    </row>
    <row r="159" spans="1:51" x14ac:dyDescent="0.45">
      <c r="A159" s="1" t="s">
        <v>4100</v>
      </c>
      <c r="B159" s="2">
        <v>4540311</v>
      </c>
      <c r="C159" s="3" t="s">
        <v>5337</v>
      </c>
      <c r="D159" s="5">
        <v>187.03</v>
      </c>
      <c r="E159" s="5">
        <v>12337.555145439999</v>
      </c>
      <c r="F159" s="3" t="s">
        <v>4470</v>
      </c>
      <c r="G159" s="3" t="s">
        <v>4512</v>
      </c>
      <c r="H159" s="3" t="s">
        <v>4522</v>
      </c>
      <c r="I159" s="3" t="s">
        <v>4523</v>
      </c>
      <c r="J159" s="3" t="s">
        <v>4751</v>
      </c>
      <c r="K159" s="6">
        <v>15417759</v>
      </c>
      <c r="L159" s="6">
        <v>15017506</v>
      </c>
      <c r="M159" s="6">
        <v>2124052</v>
      </c>
      <c r="N159" s="6">
        <v>2012872</v>
      </c>
      <c r="O159" s="6">
        <v>1540521</v>
      </c>
      <c r="P159" s="6">
        <v>1441713</v>
      </c>
      <c r="Q159" s="6">
        <v>1045684</v>
      </c>
      <c r="R159" s="6">
        <v>947782</v>
      </c>
      <c r="S159" s="6">
        <v>1861095</v>
      </c>
      <c r="T159" s="6">
        <v>1689783</v>
      </c>
      <c r="U159" s="6">
        <v>4618060</v>
      </c>
      <c r="V159" s="6">
        <v>4416731</v>
      </c>
      <c r="W159" s="6">
        <v>14353848</v>
      </c>
      <c r="X159" s="6">
        <v>14071428</v>
      </c>
      <c r="Y159" s="6">
        <v>2801956</v>
      </c>
      <c r="Z159" s="6">
        <v>2740694</v>
      </c>
      <c r="AA159" s="6">
        <v>2011188</v>
      </c>
      <c r="AB159" s="6">
        <v>2149207</v>
      </c>
      <c r="AC159" s="6">
        <v>65965648</v>
      </c>
      <c r="AD159" s="6">
        <v>66713156</v>
      </c>
      <c r="AF159">
        <f>Q159/W159</f>
        <v>7.2850430072827863E-2</v>
      </c>
      <c r="AG159">
        <f>R159/X159</f>
        <v>6.7355068725078932E-2</v>
      </c>
      <c r="AH159">
        <f>U159/W159</f>
        <v>0.32172975497580858</v>
      </c>
      <c r="AI159">
        <f>V159/X159</f>
        <v>0.31387937315246184</v>
      </c>
      <c r="AJ159">
        <f>Y159/AA159</f>
        <v>1.3931845257628825</v>
      </c>
      <c r="AK159">
        <f>Z159/AB159</f>
        <v>1.2752117408886161</v>
      </c>
      <c r="AL159">
        <f>O159/K159</f>
        <v>9.9918606848115862E-2</v>
      </c>
      <c r="AM159">
        <f>P159/L159</f>
        <v>9.6002159080209454E-2</v>
      </c>
      <c r="AN159">
        <f>K159/W159</f>
        <v>1.0741202637787441</v>
      </c>
      <c r="AO159">
        <f>L159/X159</f>
        <v>1.0672339722734607</v>
      </c>
      <c r="AP159">
        <f>IF(OR(Q159&lt;0, Q159="NA"), 0, 1)</f>
        <v>1</v>
      </c>
      <c r="AQ159">
        <f>IF(OR(S159&lt;0, S159="NA"), 0, 1)</f>
        <v>1</v>
      </c>
      <c r="AR159">
        <f>IFERROR(IF((AF159-AG159)&gt;0,1,0),0)</f>
        <v>1</v>
      </c>
      <c r="AS159">
        <f>IFERROR(IF((S159-Q159)&gt;0,1,0),0)</f>
        <v>1</v>
      </c>
      <c r="AT159">
        <f>IFERROR(IF((AH159-AI159)&lt;0,1,0),0)</f>
        <v>0</v>
      </c>
      <c r="AU159">
        <f>IFERROR(IF((AJ159-AK159)&gt;0,1,0),0)</f>
        <v>1</v>
      </c>
      <c r="AV159">
        <f>IFERROR(IF((AL159-AM159)&gt;0,1,0),0)</f>
        <v>1</v>
      </c>
      <c r="AW159">
        <f>IFERROR(IF((AN159-AO159)&gt;0,1,0),0)</f>
        <v>1</v>
      </c>
      <c r="AX159">
        <f>IFERROR(IF((AC159-AD159)&lt;0,1,0),0)</f>
        <v>1</v>
      </c>
      <c r="AY159">
        <f>SUM(AP159:AX159)</f>
        <v>8</v>
      </c>
    </row>
    <row r="160" spans="1:51" x14ac:dyDescent="0.45">
      <c r="A160" s="1" t="s">
        <v>4103</v>
      </c>
      <c r="B160" s="2">
        <v>4984563</v>
      </c>
      <c r="C160" s="3" t="s">
        <v>5335</v>
      </c>
      <c r="D160" s="5">
        <v>44.99</v>
      </c>
      <c r="E160" s="5">
        <v>423.58228967999997</v>
      </c>
      <c r="F160" s="3" t="s">
        <v>4583</v>
      </c>
      <c r="G160" s="3" t="s">
        <v>4583</v>
      </c>
      <c r="H160" s="3" t="s">
        <v>4602</v>
      </c>
      <c r="I160" s="3" t="s">
        <v>4635</v>
      </c>
      <c r="J160" s="3" t="s">
        <v>4774</v>
      </c>
      <c r="K160" s="6">
        <v>327426</v>
      </c>
      <c r="L160" s="6">
        <v>311459</v>
      </c>
      <c r="M160" s="6">
        <v>59083</v>
      </c>
      <c r="N160" s="6">
        <v>49291</v>
      </c>
      <c r="O160" s="6">
        <v>38536</v>
      </c>
      <c r="P160" s="6">
        <v>29321</v>
      </c>
      <c r="Q160" s="6">
        <v>26651</v>
      </c>
      <c r="R160" s="6">
        <v>17529</v>
      </c>
      <c r="S160" s="6">
        <v>36790</v>
      </c>
      <c r="T160" s="6">
        <v>31587</v>
      </c>
      <c r="U160" s="6">
        <v>59979</v>
      </c>
      <c r="V160" s="6">
        <v>68609</v>
      </c>
      <c r="W160" s="6">
        <v>371508</v>
      </c>
      <c r="X160" s="6">
        <v>368036</v>
      </c>
      <c r="Y160" s="6">
        <v>212124</v>
      </c>
      <c r="Z160" s="6">
        <v>207329</v>
      </c>
      <c r="AA160" s="6">
        <v>48451</v>
      </c>
      <c r="AB160" s="6">
        <v>47529</v>
      </c>
      <c r="AC160" s="6">
        <v>9307550</v>
      </c>
      <c r="AD160" s="6">
        <v>9237953</v>
      </c>
      <c r="AF160">
        <f>Q160/W160</f>
        <v>7.173735155097602E-2</v>
      </c>
      <c r="AG160">
        <f>R160/X160</f>
        <v>4.7628492864828439E-2</v>
      </c>
      <c r="AH160">
        <f>U160/W160</f>
        <v>0.16144739817177559</v>
      </c>
      <c r="AI160">
        <f>V160/X160</f>
        <v>0.18641926333293482</v>
      </c>
      <c r="AJ160">
        <f>Y160/AA160</f>
        <v>4.3781139708158756</v>
      </c>
      <c r="AK160">
        <f>Z160/AB160</f>
        <v>4.3621578404763408</v>
      </c>
      <c r="AL160">
        <f>O160/K160</f>
        <v>0.11769376897375285</v>
      </c>
      <c r="AM160">
        <f>P160/L160</f>
        <v>9.4140801839086366E-2</v>
      </c>
      <c r="AN160">
        <f>K160/W160</f>
        <v>0.88134306663651929</v>
      </c>
      <c r="AO160">
        <f>L160/X160</f>
        <v>0.84627319066613049</v>
      </c>
      <c r="AP160">
        <f>IF(OR(Q160&lt;0, Q160="NA"), 0, 1)</f>
        <v>1</v>
      </c>
      <c r="AQ160">
        <f>IF(OR(S160&lt;0, S160="NA"), 0, 1)</f>
        <v>1</v>
      </c>
      <c r="AR160">
        <f>IFERROR(IF((AF160-AG160)&gt;0,1,0),0)</f>
        <v>1</v>
      </c>
      <c r="AS160">
        <f>IFERROR(IF((S160-Q160)&gt;0,1,0),0)</f>
        <v>1</v>
      </c>
      <c r="AT160">
        <f>IFERROR(IF((AH160-AI160)&lt;0,1,0),0)</f>
        <v>1</v>
      </c>
      <c r="AU160">
        <f>IFERROR(IF((AJ160-AK160)&gt;0,1,0),0)</f>
        <v>1</v>
      </c>
      <c r="AV160">
        <f>IFERROR(IF((AL160-AM160)&gt;0,1,0),0)</f>
        <v>1</v>
      </c>
      <c r="AW160">
        <f>IFERROR(IF((AN160-AO160)&gt;0,1,0),0)</f>
        <v>1</v>
      </c>
      <c r="AX160">
        <f>IFERROR(IF((AC160-AD160)&lt;0,1,0),0)</f>
        <v>0</v>
      </c>
      <c r="AY160">
        <f>SUM(AP160:AX160)</f>
        <v>8</v>
      </c>
    </row>
    <row r="161" spans="1:51" x14ac:dyDescent="0.45">
      <c r="A161" s="1" t="s">
        <v>4189</v>
      </c>
      <c r="B161" s="2">
        <v>4087927</v>
      </c>
      <c r="C161" s="3" t="s">
        <v>5335</v>
      </c>
      <c r="D161" s="5">
        <v>207.13</v>
      </c>
      <c r="E161" s="5">
        <v>19905.192999999999</v>
      </c>
      <c r="F161" s="3" t="s">
        <v>4500</v>
      </c>
      <c r="G161" s="3" t="s">
        <v>4501</v>
      </c>
      <c r="H161" s="3" t="s">
        <v>4533</v>
      </c>
      <c r="I161" s="3" t="s">
        <v>4618</v>
      </c>
      <c r="J161" s="3" t="s">
        <v>4620</v>
      </c>
      <c r="K161" s="6">
        <v>1542400</v>
      </c>
      <c r="L161" s="6">
        <v>1528100</v>
      </c>
      <c r="M161" s="6">
        <v>1089200</v>
      </c>
      <c r="N161" s="6">
        <v>1076000</v>
      </c>
      <c r="O161" s="6">
        <v>1050700</v>
      </c>
      <c r="P161" s="6">
        <v>1035700</v>
      </c>
      <c r="Q161" s="6">
        <v>858900</v>
      </c>
      <c r="R161" s="6">
        <v>846100</v>
      </c>
      <c r="S161" s="6">
        <v>875300</v>
      </c>
      <c r="T161" s="6">
        <v>867200</v>
      </c>
      <c r="U161" s="6">
        <v>1492200</v>
      </c>
      <c r="V161" s="6">
        <v>1791300</v>
      </c>
      <c r="W161" s="6">
        <v>1462000</v>
      </c>
      <c r="X161" s="6">
        <v>1505100</v>
      </c>
      <c r="Y161" s="6">
        <v>717400</v>
      </c>
      <c r="Z161" s="6">
        <v>761200</v>
      </c>
      <c r="AA161" s="6">
        <v>1526200</v>
      </c>
      <c r="AB161" s="6">
        <v>1191300</v>
      </c>
      <c r="AC161" s="6">
        <v>96400000</v>
      </c>
      <c r="AD161" s="6">
        <v>98000000</v>
      </c>
      <c r="AF161">
        <f>Q161/W161</f>
        <v>0.58748290013679894</v>
      </c>
      <c r="AG161">
        <f>R161/X161</f>
        <v>0.5621553385157132</v>
      </c>
      <c r="AH161">
        <f>U161/W161</f>
        <v>1.0206566347469219</v>
      </c>
      <c r="AI161">
        <f>V161/X161</f>
        <v>1.1901534781742078</v>
      </c>
      <c r="AJ161">
        <f>Y161/AA161</f>
        <v>0.47005634910234567</v>
      </c>
      <c r="AK161">
        <f>Z161/AB161</f>
        <v>0.63896583564173592</v>
      </c>
      <c r="AL161">
        <f>O161/K161</f>
        <v>0.68121109958506221</v>
      </c>
      <c r="AM161">
        <f>P161/L161</f>
        <v>0.67776977946469474</v>
      </c>
      <c r="AN161">
        <f>K161/W161</f>
        <v>1.0549931600547195</v>
      </c>
      <c r="AO161">
        <f>L161/X161</f>
        <v>1.015281376652714</v>
      </c>
      <c r="AP161">
        <f>IF(OR(Q161&lt;0, Q161="NA"), 0, 1)</f>
        <v>1</v>
      </c>
      <c r="AQ161">
        <f>IF(OR(S161&lt;0, S161="NA"), 0, 1)</f>
        <v>1</v>
      </c>
      <c r="AR161">
        <f>IFERROR(IF((AF161-AG161)&gt;0,1,0),0)</f>
        <v>1</v>
      </c>
      <c r="AS161">
        <f>IFERROR(IF((S161-Q161)&gt;0,1,0),0)</f>
        <v>1</v>
      </c>
      <c r="AT161">
        <f>IFERROR(IF((AH161-AI161)&lt;0,1,0),0)</f>
        <v>1</v>
      </c>
      <c r="AU161">
        <f>IFERROR(IF((AJ161-AK161)&gt;0,1,0),0)</f>
        <v>0</v>
      </c>
      <c r="AV161">
        <f>IFERROR(IF((AL161-AM161)&gt;0,1,0),0)</f>
        <v>1</v>
      </c>
      <c r="AW161">
        <f>IFERROR(IF((AN161-AO161)&gt;0,1,0),0)</f>
        <v>1</v>
      </c>
      <c r="AX161">
        <f>IFERROR(IF((AC161-AD161)&lt;0,1,0),0)</f>
        <v>1</v>
      </c>
      <c r="AY161">
        <f>SUM(AP161:AX161)</f>
        <v>8</v>
      </c>
    </row>
    <row r="162" spans="1:51" x14ac:dyDescent="0.45">
      <c r="A162" s="1" t="s">
        <v>4238</v>
      </c>
      <c r="B162" s="2">
        <v>4910886</v>
      </c>
      <c r="C162" s="3" t="s">
        <v>5335</v>
      </c>
      <c r="D162" s="5">
        <v>32.44</v>
      </c>
      <c r="E162" s="5">
        <v>478.83739996000003</v>
      </c>
      <c r="F162" s="3" t="s">
        <v>4559</v>
      </c>
      <c r="G162" s="3" t="s">
        <v>4626</v>
      </c>
      <c r="H162" s="3" t="s">
        <v>4626</v>
      </c>
      <c r="I162" s="3" t="s">
        <v>4627</v>
      </c>
      <c r="J162" s="3" t="s">
        <v>5082</v>
      </c>
      <c r="K162" s="6">
        <v>2257909</v>
      </c>
      <c r="L162" s="6">
        <v>2236566</v>
      </c>
      <c r="M162" s="6">
        <v>101453</v>
      </c>
      <c r="N162" s="6">
        <v>99639</v>
      </c>
      <c r="O162" s="6">
        <v>66004</v>
      </c>
      <c r="P162" s="6">
        <v>64178</v>
      </c>
      <c r="Q162" s="6">
        <v>51680</v>
      </c>
      <c r="R162" s="6">
        <v>50462</v>
      </c>
      <c r="S162" s="6">
        <v>82645</v>
      </c>
      <c r="T162" s="6">
        <v>80849</v>
      </c>
      <c r="U162" s="6">
        <v>61094</v>
      </c>
      <c r="V162" s="6">
        <v>63675</v>
      </c>
      <c r="W162" s="6">
        <v>990345</v>
      </c>
      <c r="X162" s="6">
        <v>981664</v>
      </c>
      <c r="Y162" s="6">
        <v>205677</v>
      </c>
      <c r="Z162" s="6">
        <v>199702</v>
      </c>
      <c r="AA162" s="6">
        <v>181889</v>
      </c>
      <c r="AB162" s="6">
        <v>174217</v>
      </c>
      <c r="AC162" s="6">
        <v>14761000</v>
      </c>
      <c r="AD162" s="6">
        <v>14764000</v>
      </c>
      <c r="AF162">
        <f>Q162/W162</f>
        <v>5.2183834926212584E-2</v>
      </c>
      <c r="AG162">
        <f>R162/X162</f>
        <v>5.1404553900316195E-2</v>
      </c>
      <c r="AH162">
        <f>U162/W162</f>
        <v>6.1689613215596587E-2</v>
      </c>
      <c r="AI162">
        <f>V162/X162</f>
        <v>6.486435277243538E-2</v>
      </c>
      <c r="AJ162">
        <f>Y162/AA162</f>
        <v>1.1307830599981308</v>
      </c>
      <c r="AK162">
        <f>Z162/AB162</f>
        <v>1.1462830837403928</v>
      </c>
      <c r="AL162">
        <f>O162/K162</f>
        <v>2.9232356131270128E-2</v>
      </c>
      <c r="AM162">
        <f>P162/L162</f>
        <v>2.8694883137810375E-2</v>
      </c>
      <c r="AN162">
        <f>K162/W162</f>
        <v>2.2799216434676803</v>
      </c>
      <c r="AO162">
        <f>L162/X162</f>
        <v>2.2783416729145616</v>
      </c>
      <c r="AP162">
        <f>IF(OR(Q162&lt;0, Q162="NA"), 0, 1)</f>
        <v>1</v>
      </c>
      <c r="AQ162">
        <f>IF(OR(S162&lt;0, S162="NA"), 0, 1)</f>
        <v>1</v>
      </c>
      <c r="AR162">
        <f>IFERROR(IF((AF162-AG162)&gt;0,1,0),0)</f>
        <v>1</v>
      </c>
      <c r="AS162">
        <f>IFERROR(IF((S162-Q162)&gt;0,1,0),0)</f>
        <v>1</v>
      </c>
      <c r="AT162">
        <f>IFERROR(IF((AH162-AI162)&lt;0,1,0),0)</f>
        <v>1</v>
      </c>
      <c r="AU162">
        <f>IFERROR(IF((AJ162-AK162)&gt;0,1,0),0)</f>
        <v>0</v>
      </c>
      <c r="AV162">
        <f>IFERROR(IF((AL162-AM162)&gt;0,1,0),0)</f>
        <v>1</v>
      </c>
      <c r="AW162">
        <f>IFERROR(IF((AN162-AO162)&gt;0,1,0),0)</f>
        <v>1</v>
      </c>
      <c r="AX162">
        <f>IFERROR(IF((AC162-AD162)&lt;0,1,0),0)</f>
        <v>1</v>
      </c>
      <c r="AY162">
        <f>SUM(AP162:AX162)</f>
        <v>8</v>
      </c>
    </row>
    <row r="163" spans="1:51" x14ac:dyDescent="0.45">
      <c r="A163" s="1" t="s">
        <v>4264</v>
      </c>
      <c r="B163" s="2">
        <v>4085953</v>
      </c>
      <c r="C163" s="3" t="s">
        <v>5337</v>
      </c>
      <c r="D163" s="5">
        <v>186.86</v>
      </c>
      <c r="E163" s="5">
        <v>63574.671282340001</v>
      </c>
      <c r="F163" s="3" t="s">
        <v>4651</v>
      </c>
      <c r="G163" s="3" t="s">
        <v>4651</v>
      </c>
      <c r="H163" s="3" t="s">
        <v>4779</v>
      </c>
      <c r="I163" s="3" t="s">
        <v>5269</v>
      </c>
      <c r="J163" s="3" t="s">
        <v>4659</v>
      </c>
      <c r="K163" s="6">
        <v>16265000</v>
      </c>
      <c r="L163" s="6">
        <v>14064000</v>
      </c>
      <c r="M163" s="6">
        <v>6026000</v>
      </c>
      <c r="N163" s="6">
        <v>4044000</v>
      </c>
      <c r="O163" s="6">
        <v>3586000</v>
      </c>
      <c r="P163" s="6">
        <v>1840000</v>
      </c>
      <c r="Q163" s="6">
        <v>2138000</v>
      </c>
      <c r="R163" s="6">
        <v>803000</v>
      </c>
      <c r="S163" s="6">
        <v>4091000</v>
      </c>
      <c r="T163" s="6">
        <v>3949000</v>
      </c>
      <c r="U163" s="6">
        <v>13965000</v>
      </c>
      <c r="V163" s="6">
        <v>13965000</v>
      </c>
      <c r="W163" s="6">
        <v>37878000</v>
      </c>
      <c r="X163" s="6">
        <v>39125000</v>
      </c>
      <c r="Y163" s="6">
        <v>8531000</v>
      </c>
      <c r="Z163" s="6">
        <v>9826000</v>
      </c>
      <c r="AA163" s="6">
        <v>7660000</v>
      </c>
      <c r="AB163" s="6">
        <v>10057000</v>
      </c>
      <c r="AC163" s="6">
        <v>340717442</v>
      </c>
      <c r="AD163" s="6">
        <v>345293460</v>
      </c>
      <c r="AF163">
        <f>Q163/W163</f>
        <v>5.6444374042980097E-2</v>
      </c>
      <c r="AG163">
        <f>R163/X163</f>
        <v>2.0523961661341853E-2</v>
      </c>
      <c r="AH163">
        <f>U163/W163</f>
        <v>0.36868366862030733</v>
      </c>
      <c r="AI163">
        <f>V163/X163</f>
        <v>0.35693290734824279</v>
      </c>
      <c r="AJ163">
        <f>Y163/AA163</f>
        <v>1.1137075718015665</v>
      </c>
      <c r="AK163">
        <f>Z163/AB163</f>
        <v>0.97703092373471212</v>
      </c>
      <c r="AL163">
        <f>O163/K163</f>
        <v>0.22047340916077468</v>
      </c>
      <c r="AM163">
        <f>P163/L163</f>
        <v>0.13083048919226395</v>
      </c>
      <c r="AN163">
        <f>K163/W163</f>
        <v>0.42940493162257776</v>
      </c>
      <c r="AO163">
        <f>L163/X163</f>
        <v>0.35946325878594249</v>
      </c>
      <c r="AP163">
        <f>IF(OR(Q163&lt;0, Q163="NA"), 0, 1)</f>
        <v>1</v>
      </c>
      <c r="AQ163">
        <f>IF(OR(S163&lt;0, S163="NA"), 0, 1)</f>
        <v>1</v>
      </c>
      <c r="AR163">
        <f>IFERROR(IF((AF163-AG163)&gt;0,1,0),0)</f>
        <v>1</v>
      </c>
      <c r="AS163">
        <f>IFERROR(IF((S163-Q163)&gt;0,1,0),0)</f>
        <v>1</v>
      </c>
      <c r="AT163">
        <f>IFERROR(IF((AH163-AI163)&lt;0,1,0),0)</f>
        <v>0</v>
      </c>
      <c r="AU163">
        <f>IFERROR(IF((AJ163-AK163)&gt;0,1,0),0)</f>
        <v>1</v>
      </c>
      <c r="AV163">
        <f>IFERROR(IF((AL163-AM163)&gt;0,1,0),0)</f>
        <v>1</v>
      </c>
      <c r="AW163">
        <f>IFERROR(IF((AN163-AO163)&gt;0,1,0),0)</f>
        <v>1</v>
      </c>
      <c r="AX163">
        <f>IFERROR(IF((AC163-AD163)&lt;0,1,0),0)</f>
        <v>1</v>
      </c>
      <c r="AY163">
        <f>SUM(AP163:AX163)</f>
        <v>8</v>
      </c>
    </row>
    <row r="164" spans="1:51" x14ac:dyDescent="0.45">
      <c r="A164" s="1" t="s">
        <v>4292</v>
      </c>
      <c r="B164" s="2">
        <v>3005566</v>
      </c>
      <c r="C164" s="3" t="s">
        <v>5337</v>
      </c>
      <c r="D164" s="5">
        <v>93.23</v>
      </c>
      <c r="E164" s="5">
        <v>748952.59682444995</v>
      </c>
      <c r="F164" s="3" t="s">
        <v>4559</v>
      </c>
      <c r="G164" s="3" t="s">
        <v>4626</v>
      </c>
      <c r="H164" s="3" t="s">
        <v>4626</v>
      </c>
      <c r="I164" s="3" t="s">
        <v>4840</v>
      </c>
      <c r="J164" s="3" t="s">
        <v>4990</v>
      </c>
      <c r="K164" s="6">
        <v>673819000</v>
      </c>
      <c r="L164" s="6">
        <v>665035000</v>
      </c>
      <c r="M164" s="6">
        <v>41759000</v>
      </c>
      <c r="N164" s="6">
        <v>40779000</v>
      </c>
      <c r="O164" s="6">
        <v>29043000</v>
      </c>
      <c r="P164" s="6">
        <v>28337000</v>
      </c>
      <c r="Q164" s="6">
        <v>20410000</v>
      </c>
      <c r="R164" s="6">
        <v>16339000</v>
      </c>
      <c r="S164" s="6">
        <v>39630000</v>
      </c>
      <c r="T164" s="6">
        <v>33882000</v>
      </c>
      <c r="U164" s="6">
        <v>35474000</v>
      </c>
      <c r="V164" s="6">
        <v>37205000</v>
      </c>
      <c r="W164" s="6">
        <v>263399000</v>
      </c>
      <c r="X164" s="6">
        <v>254440000</v>
      </c>
      <c r="Y164" s="6">
        <v>86938000</v>
      </c>
      <c r="Z164" s="6">
        <v>76510000</v>
      </c>
      <c r="AA164" s="6">
        <v>102558000</v>
      </c>
      <c r="AB164" s="6">
        <v>95260000</v>
      </c>
      <c r="AC164" s="6">
        <v>8034000000</v>
      </c>
      <c r="AD164" s="6">
        <v>8035000000</v>
      </c>
      <c r="AF164">
        <f>Q164/W164</f>
        <v>7.7487006404731981E-2</v>
      </c>
      <c r="AG164">
        <f>R164/X164</f>
        <v>6.4215532149033167E-2</v>
      </c>
      <c r="AH164">
        <f>U164/W164</f>
        <v>0.13467780819213437</v>
      </c>
      <c r="AI164">
        <f>V164/X164</f>
        <v>0.14622307813236912</v>
      </c>
      <c r="AJ164">
        <f>Y164/AA164</f>
        <v>0.84769593790830555</v>
      </c>
      <c r="AK164">
        <f>Z164/AB164</f>
        <v>0.80317027083770731</v>
      </c>
      <c r="AL164">
        <f>O164/K164</f>
        <v>4.3102079341781695E-2</v>
      </c>
      <c r="AM164">
        <f>P164/L164</f>
        <v>4.2609787454795614E-2</v>
      </c>
      <c r="AN164">
        <f>K164/W164</f>
        <v>2.5581684061063252</v>
      </c>
      <c r="AO164">
        <f>L164/X164</f>
        <v>2.613720326992611</v>
      </c>
      <c r="AP164">
        <f>IF(OR(Q164&lt;0, Q164="NA"), 0, 1)</f>
        <v>1</v>
      </c>
      <c r="AQ164">
        <f>IF(OR(S164&lt;0, S164="NA"), 0, 1)</f>
        <v>1</v>
      </c>
      <c r="AR164">
        <f>IFERROR(IF((AF164-AG164)&gt;0,1,0),0)</f>
        <v>1</v>
      </c>
      <c r="AS164">
        <f>IFERROR(IF((S164-Q164)&gt;0,1,0),0)</f>
        <v>1</v>
      </c>
      <c r="AT164">
        <f>IFERROR(IF((AH164-AI164)&lt;0,1,0),0)</f>
        <v>1</v>
      </c>
      <c r="AU164">
        <f>IFERROR(IF((AJ164-AK164)&gt;0,1,0),0)</f>
        <v>1</v>
      </c>
      <c r="AV164">
        <f>IFERROR(IF((AL164-AM164)&gt;0,1,0),0)</f>
        <v>1</v>
      </c>
      <c r="AW164">
        <f>IFERROR(IF((AN164-AO164)&gt;0,1,0),0)</f>
        <v>0</v>
      </c>
      <c r="AX164">
        <f>IFERROR(IF((AC164-AD164)&lt;0,1,0),0)</f>
        <v>1</v>
      </c>
      <c r="AY164">
        <f>SUM(AP164:AX164)</f>
        <v>8</v>
      </c>
    </row>
    <row r="165" spans="1:51" x14ac:dyDescent="0.45">
      <c r="A165" s="1" t="s">
        <v>4348</v>
      </c>
      <c r="B165" s="2">
        <v>4093136</v>
      </c>
      <c r="C165" s="3" t="s">
        <v>5337</v>
      </c>
      <c r="D165" s="7">
        <v>182.82</v>
      </c>
      <c r="E165" s="5">
        <v>7273.1854654799999</v>
      </c>
      <c r="F165" s="3" t="s">
        <v>4480</v>
      </c>
      <c r="G165" s="3" t="s">
        <v>4491</v>
      </c>
      <c r="H165" s="3" t="s">
        <v>4491</v>
      </c>
      <c r="I165" s="3" t="s">
        <v>4594</v>
      </c>
      <c r="J165" s="3" t="s">
        <v>4792</v>
      </c>
      <c r="K165" s="6">
        <v>2655000</v>
      </c>
      <c r="L165" s="6">
        <v>2640900</v>
      </c>
      <c r="M165" s="6">
        <v>940200</v>
      </c>
      <c r="N165" s="6">
        <v>903800</v>
      </c>
      <c r="O165" s="6">
        <v>704500</v>
      </c>
      <c r="P165" s="6">
        <v>682100</v>
      </c>
      <c r="Q165" s="6">
        <v>330600</v>
      </c>
      <c r="R165" s="6">
        <v>246000</v>
      </c>
      <c r="S165" s="6">
        <v>604900</v>
      </c>
      <c r="T165" s="6">
        <v>648100</v>
      </c>
      <c r="U165" s="6">
        <v>3143300</v>
      </c>
      <c r="V165" s="6">
        <v>2959600</v>
      </c>
      <c r="W165" s="6">
        <v>13961400</v>
      </c>
      <c r="X165" s="6">
        <v>14246900</v>
      </c>
      <c r="Y165" s="6">
        <v>9109400</v>
      </c>
      <c r="Z165" s="6">
        <v>9383100</v>
      </c>
      <c r="AA165" s="6">
        <v>8718100</v>
      </c>
      <c r="AB165" s="6">
        <v>9069600</v>
      </c>
      <c r="AC165" s="6">
        <v>39800000</v>
      </c>
      <c r="AD165" s="6">
        <v>41500000</v>
      </c>
      <c r="AF165">
        <f>Q165/W165</f>
        <v>2.3679573681722462E-2</v>
      </c>
      <c r="AG165">
        <f>R165/X165</f>
        <v>1.7266914205897422E-2</v>
      </c>
      <c r="AH165">
        <f>U165/W165</f>
        <v>0.2251421777185669</v>
      </c>
      <c r="AI165">
        <f>V165/X165</f>
        <v>0.20773641985273988</v>
      </c>
      <c r="AJ165">
        <f>Y165/AA165</f>
        <v>1.0448836329016644</v>
      </c>
      <c r="AK165">
        <f>Z165/AB165</f>
        <v>1.0345660227573432</v>
      </c>
      <c r="AL165">
        <f>O165/K165</f>
        <v>0.26534839924670434</v>
      </c>
      <c r="AM165">
        <f>P165/L165</f>
        <v>0.25828316104358362</v>
      </c>
      <c r="AN165">
        <f>K165/W165</f>
        <v>0.19016717521165499</v>
      </c>
      <c r="AO165">
        <f>L165/X165</f>
        <v>0.18536664116404269</v>
      </c>
      <c r="AP165">
        <f>IF(OR(Q165&lt;0, Q165="NA"), 0, 1)</f>
        <v>1</v>
      </c>
      <c r="AQ165">
        <f>IF(OR(S165&lt;0, S165="NA"), 0, 1)</f>
        <v>1</v>
      </c>
      <c r="AR165">
        <f>IFERROR(IF((AF165-AG165)&gt;0,1,0),0)</f>
        <v>1</v>
      </c>
      <c r="AS165">
        <f>IFERROR(IF((S165-Q165)&gt;0,1,0),0)</f>
        <v>1</v>
      </c>
      <c r="AT165">
        <f>IFERROR(IF((AH165-AI165)&lt;0,1,0),0)</f>
        <v>0</v>
      </c>
      <c r="AU165">
        <f>IFERROR(IF((AJ165-AK165)&gt;0,1,0),0)</f>
        <v>1</v>
      </c>
      <c r="AV165">
        <f>IFERROR(IF((AL165-AM165)&gt;0,1,0),0)</f>
        <v>1</v>
      </c>
      <c r="AW165">
        <f>IFERROR(IF((AN165-AO165)&gt;0,1,0),0)</f>
        <v>1</v>
      </c>
      <c r="AX165">
        <f>IFERROR(IF((AC165-AD165)&lt;0,1,0),0)</f>
        <v>1</v>
      </c>
      <c r="AY165">
        <f>SUM(AP165:AX165)</f>
        <v>8</v>
      </c>
    </row>
    <row r="166" spans="1:51" x14ac:dyDescent="0.45">
      <c r="A166" s="1" t="s">
        <v>4440</v>
      </c>
      <c r="B166" s="2">
        <v>6358692</v>
      </c>
      <c r="C166" s="3" t="s">
        <v>5337</v>
      </c>
      <c r="D166" s="5">
        <v>16.52</v>
      </c>
      <c r="E166" s="5">
        <v>1988.82887364</v>
      </c>
      <c r="F166" s="3" t="s">
        <v>4485</v>
      </c>
      <c r="G166" s="3" t="s">
        <v>4607</v>
      </c>
      <c r="H166" s="3" t="s">
        <v>4891</v>
      </c>
      <c r="I166" s="3" t="s">
        <v>4891</v>
      </c>
      <c r="J166" s="3" t="s">
        <v>5070</v>
      </c>
      <c r="K166" s="6">
        <v>7465100</v>
      </c>
      <c r="L166" s="6">
        <v>5972900</v>
      </c>
      <c r="M166" s="6">
        <v>1523800</v>
      </c>
      <c r="N166" s="6">
        <v>178500</v>
      </c>
      <c r="O166" s="6">
        <v>1841100</v>
      </c>
      <c r="P166" s="6">
        <v>367000</v>
      </c>
      <c r="Q166" s="6">
        <v>1444500</v>
      </c>
      <c r="R166" s="6">
        <v>-1952200</v>
      </c>
      <c r="S166" s="6">
        <v>2762600</v>
      </c>
      <c r="T166" s="6">
        <v>1602700</v>
      </c>
      <c r="U166" s="6">
        <v>67400</v>
      </c>
      <c r="V166" s="6">
        <v>65200</v>
      </c>
      <c r="W166" s="6">
        <v>11018500</v>
      </c>
      <c r="X166" s="6">
        <v>9708400</v>
      </c>
      <c r="Y166" s="6">
        <v>3586200</v>
      </c>
      <c r="Z166" s="6">
        <v>2807500</v>
      </c>
      <c r="AA166" s="6">
        <v>2687100</v>
      </c>
      <c r="AB166" s="6">
        <v>2703400</v>
      </c>
      <c r="AC166" s="6">
        <v>120389157</v>
      </c>
      <c r="AD166" s="6">
        <v>120354980</v>
      </c>
      <c r="AF166">
        <f>Q166/W166</f>
        <v>0.13109769932386442</v>
      </c>
      <c r="AG166">
        <f>R166/X166</f>
        <v>-0.20108359770920028</v>
      </c>
      <c r="AH166">
        <f>U166/W166</f>
        <v>6.116985070563144E-3</v>
      </c>
      <c r="AI166">
        <f>V166/X166</f>
        <v>6.7158337110131434E-3</v>
      </c>
      <c r="AJ166">
        <f>Y166/AA166</f>
        <v>1.3345986379368091</v>
      </c>
      <c r="AK166">
        <f>Z166/AB166</f>
        <v>1.0385070651771844</v>
      </c>
      <c r="AL166">
        <f>O166/K166</f>
        <v>0.24662764062102316</v>
      </c>
      <c r="AM166">
        <f>P166/L166</f>
        <v>6.1444189589646571E-2</v>
      </c>
      <c r="AN166">
        <f>K166/W166</f>
        <v>0.6775060126151472</v>
      </c>
      <c r="AO166">
        <f>L166/X166</f>
        <v>0.61523011000782823</v>
      </c>
      <c r="AP166">
        <f>IF(OR(Q166&lt;0, Q166="NA"), 0, 1)</f>
        <v>1</v>
      </c>
      <c r="AQ166">
        <f>IF(OR(S166&lt;0, S166="NA"), 0, 1)</f>
        <v>1</v>
      </c>
      <c r="AR166">
        <f>IFERROR(IF((AF166-AG166)&gt;0,1,0),0)</f>
        <v>1</v>
      </c>
      <c r="AS166">
        <f>IFERROR(IF((S166-Q166)&gt;0,1,0),0)</f>
        <v>1</v>
      </c>
      <c r="AT166">
        <f>IFERROR(IF((AH166-AI166)&lt;0,1,0),0)</f>
        <v>1</v>
      </c>
      <c r="AU166">
        <f>IFERROR(IF((AJ166-AK166)&gt;0,1,0),0)</f>
        <v>1</v>
      </c>
      <c r="AV166">
        <f>IFERROR(IF((AL166-AM166)&gt;0,1,0),0)</f>
        <v>1</v>
      </c>
      <c r="AW166">
        <f>IFERROR(IF((AN166-AO166)&gt;0,1,0),0)</f>
        <v>1</v>
      </c>
      <c r="AX166">
        <f>IFERROR(IF((AC166-AD166)&lt;0,1,0),0)</f>
        <v>0</v>
      </c>
      <c r="AY166">
        <f>SUM(AP166:AX166)</f>
        <v>8</v>
      </c>
    </row>
    <row r="167" spans="1:51" x14ac:dyDescent="0.45">
      <c r="A167" s="1" t="s">
        <v>4441</v>
      </c>
      <c r="B167" s="2">
        <v>4812735</v>
      </c>
      <c r="C167" s="3" t="s">
        <v>5337</v>
      </c>
      <c r="D167" s="5">
        <v>109.72</v>
      </c>
      <c r="E167" s="5">
        <v>21838.875512480001</v>
      </c>
      <c r="F167" s="3" t="s">
        <v>4470</v>
      </c>
      <c r="G167" s="3" t="s">
        <v>4512</v>
      </c>
      <c r="H167" s="3" t="s">
        <v>4513</v>
      </c>
      <c r="I167" s="3" t="s">
        <v>4514</v>
      </c>
      <c r="J167" s="3" t="s">
        <v>4669</v>
      </c>
      <c r="K167" s="6">
        <v>7595500</v>
      </c>
      <c r="L167" s="6">
        <v>7524800</v>
      </c>
      <c r="M167" s="6">
        <v>2557400</v>
      </c>
      <c r="N167" s="6">
        <v>2520700</v>
      </c>
      <c r="O167" s="6">
        <v>1583500</v>
      </c>
      <c r="P167" s="6">
        <v>1556500</v>
      </c>
      <c r="Q167" s="6">
        <v>1084800</v>
      </c>
      <c r="R167" s="6">
        <v>998400</v>
      </c>
      <c r="S167" s="6">
        <v>1581500</v>
      </c>
      <c r="T167" s="6">
        <v>1523400</v>
      </c>
      <c r="U167" s="6">
        <v>4865400</v>
      </c>
      <c r="V167" s="6">
        <v>4125900</v>
      </c>
      <c r="W167" s="6">
        <v>21720300</v>
      </c>
      <c r="X167" s="6">
        <v>21520000</v>
      </c>
      <c r="Y167" s="6">
        <v>4864000</v>
      </c>
      <c r="Z167" s="6">
        <v>4639400</v>
      </c>
      <c r="AA167" s="6">
        <v>3571300</v>
      </c>
      <c r="AB167" s="6">
        <v>3608400</v>
      </c>
      <c r="AC167" s="6">
        <v>199600000</v>
      </c>
      <c r="AD167" s="6">
        <v>204900000</v>
      </c>
      <c r="AF167">
        <f>Q167/W167</f>
        <v>4.9944061546111244E-2</v>
      </c>
      <c r="AG167">
        <f>R167/X167</f>
        <v>4.6394052044609668E-2</v>
      </c>
      <c r="AH167">
        <f>U167/W167</f>
        <v>0.22400243090565047</v>
      </c>
      <c r="AI167">
        <f>V167/X167</f>
        <v>0.19172397769516727</v>
      </c>
      <c r="AJ167">
        <f>Y167/AA167</f>
        <v>1.3619690308851118</v>
      </c>
      <c r="AK167">
        <f>Z167/AB167</f>
        <v>1.285722203746813</v>
      </c>
      <c r="AL167">
        <f>O167/K167</f>
        <v>0.20847870449608322</v>
      </c>
      <c r="AM167">
        <f>P167/L167</f>
        <v>0.20684935147778014</v>
      </c>
      <c r="AN167">
        <f>K167/W167</f>
        <v>0.34969590659429195</v>
      </c>
      <c r="AO167">
        <f>L167/X167</f>
        <v>0.34966542750929369</v>
      </c>
      <c r="AP167">
        <f>IF(OR(Q167&lt;0, Q167="NA"), 0, 1)</f>
        <v>1</v>
      </c>
      <c r="AQ167">
        <f>IF(OR(S167&lt;0, S167="NA"), 0, 1)</f>
        <v>1</v>
      </c>
      <c r="AR167">
        <f>IFERROR(IF((AF167-AG167)&gt;0,1,0),0)</f>
        <v>1</v>
      </c>
      <c r="AS167">
        <f>IFERROR(IF((S167-Q167)&gt;0,1,0),0)</f>
        <v>1</v>
      </c>
      <c r="AT167">
        <f>IFERROR(IF((AH167-AI167)&lt;0,1,0),0)</f>
        <v>0</v>
      </c>
      <c r="AU167">
        <f>IFERROR(IF((AJ167-AK167)&gt;0,1,0),0)</f>
        <v>1</v>
      </c>
      <c r="AV167">
        <f>IFERROR(IF((AL167-AM167)&gt;0,1,0),0)</f>
        <v>1</v>
      </c>
      <c r="AW167">
        <f>IFERROR(IF((AN167-AO167)&gt;0,1,0),0)</f>
        <v>1</v>
      </c>
      <c r="AX167">
        <f>IFERROR(IF((AC167-AD167)&lt;0,1,0),0)</f>
        <v>1</v>
      </c>
      <c r="AY167">
        <f>SUM(AP167:AX167)</f>
        <v>8</v>
      </c>
    </row>
    <row r="168" spans="1:51" x14ac:dyDescent="0.45">
      <c r="A168" s="1" t="s">
        <v>11</v>
      </c>
      <c r="B168" s="2">
        <v>4433033</v>
      </c>
      <c r="C168" s="3" t="s">
        <v>5337</v>
      </c>
      <c r="D168" s="5">
        <v>19.03</v>
      </c>
      <c r="E168" s="5">
        <v>1404.39304797</v>
      </c>
      <c r="F168" s="3" t="s">
        <v>4500</v>
      </c>
      <c r="G168" s="3" t="s">
        <v>4501</v>
      </c>
      <c r="H168" s="3" t="s">
        <v>4502</v>
      </c>
      <c r="I168" s="3" t="s">
        <v>4503</v>
      </c>
      <c r="J168" s="3" t="s">
        <v>4504</v>
      </c>
      <c r="K168" s="6">
        <v>257909</v>
      </c>
      <c r="L168" s="6">
        <v>248963</v>
      </c>
      <c r="M168" s="6">
        <v>53927</v>
      </c>
      <c r="N168" s="6">
        <v>45490</v>
      </c>
      <c r="O168" s="6">
        <v>43578</v>
      </c>
      <c r="P168" s="6">
        <v>35344</v>
      </c>
      <c r="Q168" s="6">
        <v>49756</v>
      </c>
      <c r="R168" s="6">
        <v>43588</v>
      </c>
      <c r="S168" s="6">
        <v>67513</v>
      </c>
      <c r="T168" s="6">
        <v>70442</v>
      </c>
      <c r="U168" s="6" t="s">
        <v>4474</v>
      </c>
      <c r="V168" s="6" t="s">
        <v>4474</v>
      </c>
      <c r="W168" s="6">
        <v>407747</v>
      </c>
      <c r="X168" s="6">
        <v>397170</v>
      </c>
      <c r="Y168" s="6">
        <v>283837</v>
      </c>
      <c r="Z168" s="6">
        <v>275047</v>
      </c>
      <c r="AA168" s="6">
        <v>127038</v>
      </c>
      <c r="AB168" s="6">
        <v>115033</v>
      </c>
      <c r="AC168" s="6">
        <v>73783000</v>
      </c>
      <c r="AD168" s="6">
        <v>73860000</v>
      </c>
      <c r="AF168">
        <f>Q168/W168</f>
        <v>0.12202664887785808</v>
      </c>
      <c r="AG168">
        <f>R168/X168</f>
        <v>0.1097464561774555</v>
      </c>
      <c r="AH168" t="e">
        <f>U168/W168</f>
        <v>#VALUE!</v>
      </c>
      <c r="AI168" t="e">
        <f>V168/X168</f>
        <v>#VALUE!</v>
      </c>
      <c r="AJ168">
        <f>Y168/AA168</f>
        <v>2.2342684865945621</v>
      </c>
      <c r="AK168">
        <f>Z168/AB168</f>
        <v>2.3910269227091359</v>
      </c>
      <c r="AL168">
        <f>O168/K168</f>
        <v>0.1689665734813442</v>
      </c>
      <c r="AM168">
        <f>P168/L168</f>
        <v>0.14196487028192945</v>
      </c>
      <c r="AN168">
        <f>K168/W168</f>
        <v>0.63252212769192662</v>
      </c>
      <c r="AO168">
        <f>L168/X168</f>
        <v>0.62684241005111163</v>
      </c>
      <c r="AP168">
        <f>IF(OR(Q168&lt;0, Q168="NA"), 0, 1)</f>
        <v>1</v>
      </c>
      <c r="AQ168">
        <f>IF(OR(S168&lt;0, S168="NA"), 0, 1)</f>
        <v>1</v>
      </c>
      <c r="AR168">
        <f>IFERROR(IF((AF168-AG168)&gt;0,1,0),0)</f>
        <v>1</v>
      </c>
      <c r="AS168">
        <f>IFERROR(IF((S168-Q168)&gt;0,1,0),0)</f>
        <v>1</v>
      </c>
      <c r="AT168">
        <f>IFERROR(IF((AH168-AI168)&lt;0,1,0),0)</f>
        <v>0</v>
      </c>
      <c r="AU168">
        <f>IFERROR(IF((AJ168-AK168)&gt;0,1,0),0)</f>
        <v>0</v>
      </c>
      <c r="AV168">
        <f>IFERROR(IF((AL168-AM168)&gt;0,1,0),0)</f>
        <v>1</v>
      </c>
      <c r="AW168">
        <f>IFERROR(IF((AN168-AO168)&gt;0,1,0),0)</f>
        <v>1</v>
      </c>
      <c r="AX168">
        <f>IFERROR(IF((AC168-AD168)&lt;0,1,0),0)</f>
        <v>1</v>
      </c>
      <c r="AY168">
        <f>SUM(AP168:AX168)</f>
        <v>7</v>
      </c>
    </row>
    <row r="169" spans="1:51" x14ac:dyDescent="0.45">
      <c r="A169" s="1" t="s">
        <v>41</v>
      </c>
      <c r="B169" s="2">
        <v>4097321</v>
      </c>
      <c r="C169" s="3" t="s">
        <v>5335</v>
      </c>
      <c r="D169" s="5">
        <v>52.88</v>
      </c>
      <c r="E169" s="5">
        <v>5546.5113889599997</v>
      </c>
      <c r="F169" s="3" t="s">
        <v>4500</v>
      </c>
      <c r="G169" s="3" t="s">
        <v>4501</v>
      </c>
      <c r="H169" s="3" t="s">
        <v>4502</v>
      </c>
      <c r="I169" s="3" t="s">
        <v>4538</v>
      </c>
      <c r="J169" s="3" t="s">
        <v>4504</v>
      </c>
      <c r="K169" s="6">
        <v>1617813</v>
      </c>
      <c r="L169" s="6">
        <v>1529076</v>
      </c>
      <c r="M169" s="6">
        <v>421408</v>
      </c>
      <c r="N169" s="6">
        <v>362494</v>
      </c>
      <c r="O169" s="6">
        <v>373563</v>
      </c>
      <c r="P169" s="6">
        <v>311001</v>
      </c>
      <c r="Q169" s="6">
        <v>227179</v>
      </c>
      <c r="R169" s="6">
        <v>183663</v>
      </c>
      <c r="S169" s="6">
        <v>318009</v>
      </c>
      <c r="T169" s="6">
        <v>289267</v>
      </c>
      <c r="U169" s="6">
        <v>959387</v>
      </c>
      <c r="V169" s="6">
        <v>973121</v>
      </c>
      <c r="W169" s="6">
        <v>3092985</v>
      </c>
      <c r="X169" s="6">
        <v>3364672</v>
      </c>
      <c r="Y169" s="6">
        <v>1085600</v>
      </c>
      <c r="Z169" s="6">
        <v>1381210</v>
      </c>
      <c r="AA169" s="6">
        <v>697294</v>
      </c>
      <c r="AB169" s="6">
        <v>1044121</v>
      </c>
      <c r="AC169" s="6">
        <v>104870815</v>
      </c>
      <c r="AD169" s="6">
        <v>104860637</v>
      </c>
      <c r="AF169">
        <f>Q169/W169</f>
        <v>7.3449758081594319E-2</v>
      </c>
      <c r="AG169">
        <f>R169/X169</f>
        <v>5.4585707016909818E-2</v>
      </c>
      <c r="AH169">
        <f>U169/W169</f>
        <v>0.31018158833618659</v>
      </c>
      <c r="AI169">
        <f>V169/X169</f>
        <v>0.28921719561371806</v>
      </c>
      <c r="AJ169">
        <f>Y169/AA169</f>
        <v>1.5568755790240558</v>
      </c>
      <c r="AK169">
        <f>Z169/AB169</f>
        <v>1.3228447660759624</v>
      </c>
      <c r="AL169">
        <f>O169/K169</f>
        <v>0.2309061677709352</v>
      </c>
      <c r="AM169">
        <f>P169/L169</f>
        <v>0.20339145994051308</v>
      </c>
      <c r="AN169">
        <f>K169/W169</f>
        <v>0.52305879271965428</v>
      </c>
      <c r="AO169">
        <f>L169/X169</f>
        <v>0.45445024061780764</v>
      </c>
      <c r="AP169">
        <f>IF(OR(Q169&lt;0, Q169="NA"), 0, 1)</f>
        <v>1</v>
      </c>
      <c r="AQ169">
        <f>IF(OR(S169&lt;0, S169="NA"), 0, 1)</f>
        <v>1</v>
      </c>
      <c r="AR169">
        <f>IFERROR(IF((AF169-AG169)&gt;0,1,0),0)</f>
        <v>1</v>
      </c>
      <c r="AS169">
        <f>IFERROR(IF((S169-Q169)&gt;0,1,0),0)</f>
        <v>1</v>
      </c>
      <c r="AT169">
        <f>IFERROR(IF((AH169-AI169)&lt;0,1,0),0)</f>
        <v>0</v>
      </c>
      <c r="AU169">
        <f>IFERROR(IF((AJ169-AK169)&gt;0,1,0),0)</f>
        <v>1</v>
      </c>
      <c r="AV169">
        <f>IFERROR(IF((AL169-AM169)&gt;0,1,0),0)</f>
        <v>1</v>
      </c>
      <c r="AW169">
        <f>IFERROR(IF((AN169-AO169)&gt;0,1,0),0)</f>
        <v>1</v>
      </c>
      <c r="AX169">
        <f>IFERROR(IF((AC169-AD169)&lt;0,1,0),0)</f>
        <v>0</v>
      </c>
      <c r="AY169">
        <f>SUM(AP169:AX169)</f>
        <v>7</v>
      </c>
    </row>
    <row r="170" spans="1:51" x14ac:dyDescent="0.45">
      <c r="A170" s="1" t="s">
        <v>44</v>
      </c>
      <c r="B170" s="2">
        <v>4103630</v>
      </c>
      <c r="C170" s="3" t="s">
        <v>5337</v>
      </c>
      <c r="D170" s="5">
        <v>17.96</v>
      </c>
      <c r="E170" s="5">
        <v>128.63614724000001</v>
      </c>
      <c r="F170" s="3" t="s">
        <v>4480</v>
      </c>
      <c r="G170" s="3" t="s">
        <v>4491</v>
      </c>
      <c r="H170" s="3" t="s">
        <v>4542</v>
      </c>
      <c r="I170" s="3" t="s">
        <v>4543</v>
      </c>
      <c r="J170" s="3" t="s">
        <v>4494</v>
      </c>
      <c r="K170" s="6">
        <v>94827</v>
      </c>
      <c r="L170" s="6">
        <v>93674</v>
      </c>
      <c r="M170" s="6" t="s">
        <v>4474</v>
      </c>
      <c r="N170" s="6" t="s">
        <v>4474</v>
      </c>
      <c r="O170" s="6">
        <v>149732</v>
      </c>
      <c r="P170" s="6">
        <v>153876</v>
      </c>
      <c r="Q170" s="6">
        <v>25805</v>
      </c>
      <c r="R170" s="6">
        <v>25318</v>
      </c>
      <c r="S170" s="6">
        <v>28013</v>
      </c>
      <c r="T170" s="6">
        <v>31352</v>
      </c>
      <c r="U170" s="6">
        <v>1437681</v>
      </c>
      <c r="V170" s="6">
        <v>1530483</v>
      </c>
      <c r="W170" s="6">
        <v>2010336</v>
      </c>
      <c r="X170" s="6">
        <v>2095242</v>
      </c>
      <c r="Y170" s="6" t="s">
        <v>4474</v>
      </c>
      <c r="Z170" s="6" t="s">
        <v>4474</v>
      </c>
      <c r="AA170" s="6" t="s">
        <v>4474</v>
      </c>
      <c r="AB170" s="6" t="s">
        <v>4474</v>
      </c>
      <c r="AC170" s="6">
        <v>7789217</v>
      </c>
      <c r="AD170" s="6">
        <v>7903175</v>
      </c>
      <c r="AF170">
        <f>Q170/W170</f>
        <v>1.2836162711108989E-2</v>
      </c>
      <c r="AG170">
        <f>R170/X170</f>
        <v>1.2083568389713455E-2</v>
      </c>
      <c r="AH170">
        <f>U170/W170</f>
        <v>0.71514463253903826</v>
      </c>
      <c r="AI170">
        <f>V170/X170</f>
        <v>0.73045643414937267</v>
      </c>
      <c r="AJ170" t="e">
        <f>Y170/AA170</f>
        <v>#VALUE!</v>
      </c>
      <c r="AK170" t="e">
        <f>Z170/AB170</f>
        <v>#VALUE!</v>
      </c>
      <c r="AL170">
        <f>O170/K170</f>
        <v>1.5790017611017959</v>
      </c>
      <c r="AM170">
        <f>P170/L170</f>
        <v>1.6426756624036551</v>
      </c>
      <c r="AN170">
        <f>K170/W170</f>
        <v>4.7169726851630775E-2</v>
      </c>
      <c r="AO170">
        <f>L170/X170</f>
        <v>4.4707962135161476E-2</v>
      </c>
      <c r="AP170">
        <f>IF(OR(Q170&lt;0, Q170="NA"), 0, 1)</f>
        <v>1</v>
      </c>
      <c r="AQ170">
        <f>IF(OR(S170&lt;0, S170="NA"), 0, 1)</f>
        <v>1</v>
      </c>
      <c r="AR170">
        <f>IFERROR(IF((AF170-AG170)&gt;0,1,0),0)</f>
        <v>1</v>
      </c>
      <c r="AS170">
        <f>IFERROR(IF((S170-Q170)&gt;0,1,0),0)</f>
        <v>1</v>
      </c>
      <c r="AT170">
        <f>IFERROR(IF((AH170-AI170)&lt;0,1,0),0)</f>
        <v>1</v>
      </c>
      <c r="AU170">
        <f>IFERROR(IF((AJ170-AK170)&gt;0,1,0),0)</f>
        <v>0</v>
      </c>
      <c r="AV170">
        <f>IFERROR(IF((AL170-AM170)&gt;0,1,0),0)</f>
        <v>0</v>
      </c>
      <c r="AW170">
        <f>IFERROR(IF((AN170-AO170)&gt;0,1,0),0)</f>
        <v>1</v>
      </c>
      <c r="AX170">
        <f>IFERROR(IF((AC170-AD170)&lt;0,1,0),0)</f>
        <v>1</v>
      </c>
      <c r="AY170">
        <f>SUM(AP170:AX170)</f>
        <v>7</v>
      </c>
    </row>
    <row r="171" spans="1:51" x14ac:dyDescent="0.45">
      <c r="A171" s="1" t="s">
        <v>47</v>
      </c>
      <c r="B171" s="2">
        <v>4991217</v>
      </c>
      <c r="C171" s="3" t="s">
        <v>5337</v>
      </c>
      <c r="D171" s="5">
        <v>336.85</v>
      </c>
      <c r="E171" s="5">
        <v>10327.584531300001</v>
      </c>
      <c r="F171" s="3" t="s">
        <v>4485</v>
      </c>
      <c r="G171" s="3" t="s">
        <v>4486</v>
      </c>
      <c r="H171" s="3" t="s">
        <v>4545</v>
      </c>
      <c r="I171" s="3" t="s">
        <v>4546</v>
      </c>
      <c r="J171" s="3" t="s">
        <v>4547</v>
      </c>
      <c r="K171" s="6">
        <v>3857900</v>
      </c>
      <c r="L171" s="6">
        <v>3841000</v>
      </c>
      <c r="M171" s="6">
        <v>646900</v>
      </c>
      <c r="N171" s="6">
        <v>642900</v>
      </c>
      <c r="O171" s="6">
        <v>556900</v>
      </c>
      <c r="P171" s="6">
        <v>551800</v>
      </c>
      <c r="Q171" s="6">
        <v>428700</v>
      </c>
      <c r="R171" s="6">
        <v>422600</v>
      </c>
      <c r="S171" s="6">
        <v>561400</v>
      </c>
      <c r="T171" s="6">
        <v>619200</v>
      </c>
      <c r="U171" s="6">
        <v>496300</v>
      </c>
      <c r="V171" s="6">
        <v>496200</v>
      </c>
      <c r="W171" s="6">
        <v>3864300</v>
      </c>
      <c r="X171" s="6">
        <v>3814600</v>
      </c>
      <c r="Y171" s="6">
        <v>1937300</v>
      </c>
      <c r="Z171" s="6">
        <v>1871500</v>
      </c>
      <c r="AA171" s="6">
        <v>650600</v>
      </c>
      <c r="AB171" s="6">
        <v>687900</v>
      </c>
      <c r="AC171" s="6">
        <v>30700000</v>
      </c>
      <c r="AD171" s="6">
        <v>30500000</v>
      </c>
      <c r="AF171">
        <f>Q171/W171</f>
        <v>0.11093859172424501</v>
      </c>
      <c r="AG171">
        <f>R171/X171</f>
        <v>0.11078487914853458</v>
      </c>
      <c r="AH171">
        <f>U171/W171</f>
        <v>0.12843205755246745</v>
      </c>
      <c r="AI171">
        <f>V171/X171</f>
        <v>0.13007916950663242</v>
      </c>
      <c r="AJ171">
        <f>Y171/AA171</f>
        <v>2.9777128804180757</v>
      </c>
      <c r="AK171">
        <f>Z171/AB171</f>
        <v>2.7205989242622475</v>
      </c>
      <c r="AL171">
        <f>O171/K171</f>
        <v>0.14435314549366235</v>
      </c>
      <c r="AM171">
        <f>P171/L171</f>
        <v>0.14366050507680292</v>
      </c>
      <c r="AN171">
        <f>K171/W171</f>
        <v>0.9983438138860854</v>
      </c>
      <c r="AO171">
        <f>L171/X171</f>
        <v>1.0069207780632308</v>
      </c>
      <c r="AP171">
        <f>IF(OR(Q171&lt;0, Q171="NA"), 0, 1)</f>
        <v>1</v>
      </c>
      <c r="AQ171">
        <f>IF(OR(S171&lt;0, S171="NA"), 0, 1)</f>
        <v>1</v>
      </c>
      <c r="AR171">
        <f>IFERROR(IF((AF171-AG171)&gt;0,1,0),0)</f>
        <v>1</v>
      </c>
      <c r="AS171">
        <f>IFERROR(IF((S171-Q171)&gt;0,1,0),0)</f>
        <v>1</v>
      </c>
      <c r="AT171">
        <f>IFERROR(IF((AH171-AI171)&lt;0,1,0),0)</f>
        <v>1</v>
      </c>
      <c r="AU171">
        <f>IFERROR(IF((AJ171-AK171)&gt;0,1,0),0)</f>
        <v>1</v>
      </c>
      <c r="AV171">
        <f>IFERROR(IF((AL171-AM171)&gt;0,1,0),0)</f>
        <v>1</v>
      </c>
      <c r="AW171">
        <f>IFERROR(IF((AN171-AO171)&gt;0,1,0),0)</f>
        <v>0</v>
      </c>
      <c r="AX171">
        <f>IFERROR(IF((AC171-AD171)&lt;0,1,0),0)</f>
        <v>0</v>
      </c>
      <c r="AY171">
        <f>SUM(AP171:AX171)</f>
        <v>7</v>
      </c>
    </row>
    <row r="172" spans="1:51" x14ac:dyDescent="0.45">
      <c r="A172" s="1" t="s">
        <v>48</v>
      </c>
      <c r="B172" s="2">
        <v>4912136</v>
      </c>
      <c r="C172" s="3" t="s">
        <v>5337</v>
      </c>
      <c r="D172" s="5">
        <v>74.599999999999994</v>
      </c>
      <c r="E172" s="5">
        <v>4535.8999954000001</v>
      </c>
      <c r="F172" s="3" t="s">
        <v>4475</v>
      </c>
      <c r="G172" s="3" t="s">
        <v>4548</v>
      </c>
      <c r="H172" s="3" t="s">
        <v>4549</v>
      </c>
      <c r="I172" s="3" t="s">
        <v>4549</v>
      </c>
      <c r="J172" s="3" t="s">
        <v>4550</v>
      </c>
      <c r="K172" s="6">
        <v>2424883</v>
      </c>
      <c r="L172" s="6">
        <v>2397763</v>
      </c>
      <c r="M172" s="6">
        <v>333804</v>
      </c>
      <c r="N172" s="6">
        <v>329182</v>
      </c>
      <c r="O172" s="6">
        <v>288513</v>
      </c>
      <c r="P172" s="6">
        <v>285049</v>
      </c>
      <c r="Q172" s="6">
        <v>183576</v>
      </c>
      <c r="R172" s="6">
        <v>185347</v>
      </c>
      <c r="S172" s="6">
        <v>321125</v>
      </c>
      <c r="T172" s="6">
        <v>354327</v>
      </c>
      <c r="U172" s="6">
        <v>708043</v>
      </c>
      <c r="V172" s="6">
        <v>728129</v>
      </c>
      <c r="W172" s="6">
        <v>2280748</v>
      </c>
      <c r="X172" s="6">
        <v>2274158</v>
      </c>
      <c r="Y172" s="6">
        <v>1085449</v>
      </c>
      <c r="Z172" s="6">
        <v>1093524</v>
      </c>
      <c r="AA172" s="6">
        <v>515712</v>
      </c>
      <c r="AB172" s="6">
        <v>479187</v>
      </c>
      <c r="AC172" s="6">
        <v>61162949</v>
      </c>
      <c r="AD172" s="6">
        <v>62141383</v>
      </c>
      <c r="AF172">
        <f>Q172/W172</f>
        <v>8.0489383307581541E-2</v>
      </c>
      <c r="AG172">
        <f>R172/X172</f>
        <v>8.1501373255508186E-2</v>
      </c>
      <c r="AH172">
        <f>U172/W172</f>
        <v>0.31044332824143656</v>
      </c>
      <c r="AI172">
        <f>V172/X172</f>
        <v>0.32017520330601479</v>
      </c>
      <c r="AJ172">
        <f>Y172/AA172</f>
        <v>2.1047580820302803</v>
      </c>
      <c r="AK172">
        <f>Z172/AB172</f>
        <v>2.2820402055982321</v>
      </c>
      <c r="AL172">
        <f>O172/K172</f>
        <v>0.11898017347641103</v>
      </c>
      <c r="AM172">
        <f>P172/L172</f>
        <v>0.11888122387408596</v>
      </c>
      <c r="AN172">
        <f>K172/W172</f>
        <v>1.0631963724181717</v>
      </c>
      <c r="AO172">
        <f>L172/X172</f>
        <v>1.0543519843388189</v>
      </c>
      <c r="AP172">
        <f>IF(OR(Q172&lt;0, Q172="NA"), 0, 1)</f>
        <v>1</v>
      </c>
      <c r="AQ172">
        <f>IF(OR(S172&lt;0, S172="NA"), 0, 1)</f>
        <v>1</v>
      </c>
      <c r="AR172">
        <f>IFERROR(IF((AF172-AG172)&gt;0,1,0),0)</f>
        <v>0</v>
      </c>
      <c r="AS172">
        <f>IFERROR(IF((S172-Q172)&gt;0,1,0),0)</f>
        <v>1</v>
      </c>
      <c r="AT172">
        <f>IFERROR(IF((AH172-AI172)&lt;0,1,0),0)</f>
        <v>1</v>
      </c>
      <c r="AU172">
        <f>IFERROR(IF((AJ172-AK172)&gt;0,1,0),0)</f>
        <v>0</v>
      </c>
      <c r="AV172">
        <f>IFERROR(IF((AL172-AM172)&gt;0,1,0),0)</f>
        <v>1</v>
      </c>
      <c r="AW172">
        <f>IFERROR(IF((AN172-AO172)&gt;0,1,0),0)</f>
        <v>1</v>
      </c>
      <c r="AX172">
        <f>IFERROR(IF((AC172-AD172)&lt;0,1,0),0)</f>
        <v>1</v>
      </c>
      <c r="AY172">
        <f>SUM(AP172:AX172)</f>
        <v>7</v>
      </c>
    </row>
    <row r="173" spans="1:51" x14ac:dyDescent="0.45">
      <c r="A173" s="1" t="s">
        <v>52</v>
      </c>
      <c r="B173" s="2">
        <v>15907646</v>
      </c>
      <c r="C173" s="3" t="s">
        <v>5336</v>
      </c>
      <c r="D173" s="5">
        <v>10.17</v>
      </c>
      <c r="E173" s="5">
        <v>1338.5739151800001</v>
      </c>
      <c r="F173" s="3" t="s">
        <v>4470</v>
      </c>
      <c r="G173" s="3" t="s">
        <v>4512</v>
      </c>
      <c r="H173" s="3" t="s">
        <v>4522</v>
      </c>
      <c r="I173" s="3" t="s">
        <v>4554</v>
      </c>
      <c r="J173" s="3" t="s">
        <v>4555</v>
      </c>
      <c r="K173" s="6">
        <v>3262564</v>
      </c>
      <c r="L173" s="6">
        <v>3260737</v>
      </c>
      <c r="M173" s="6">
        <v>669381</v>
      </c>
      <c r="N173" s="6">
        <v>662075</v>
      </c>
      <c r="O173" s="6">
        <v>302220</v>
      </c>
      <c r="P173" s="6">
        <v>288363</v>
      </c>
      <c r="Q173" s="6">
        <v>-210198</v>
      </c>
      <c r="R173" s="6">
        <v>-687074</v>
      </c>
      <c r="S173" s="6">
        <v>546690</v>
      </c>
      <c r="T173" s="6">
        <v>501118</v>
      </c>
      <c r="U173" s="6">
        <v>2013644</v>
      </c>
      <c r="V173" s="6">
        <v>2040451</v>
      </c>
      <c r="W173" s="6">
        <v>4469936</v>
      </c>
      <c r="X173" s="6">
        <v>4510912</v>
      </c>
      <c r="Y173" s="6">
        <v>683791</v>
      </c>
      <c r="Z173" s="6">
        <v>686428</v>
      </c>
      <c r="AA173" s="6">
        <v>553025</v>
      </c>
      <c r="AB173" s="6">
        <v>596024</v>
      </c>
      <c r="AC173" s="6">
        <v>131603695</v>
      </c>
      <c r="AD173" s="6">
        <v>129441488</v>
      </c>
      <c r="AF173">
        <f>Q173/W173</f>
        <v>-4.702483436004453E-2</v>
      </c>
      <c r="AG173">
        <f>R173/X173</f>
        <v>-0.15231376714952541</v>
      </c>
      <c r="AH173">
        <f>U173/W173</f>
        <v>0.45048609197089173</v>
      </c>
      <c r="AI173">
        <f>V173/X173</f>
        <v>0.45233668934352966</v>
      </c>
      <c r="AJ173">
        <f>Y173/AA173</f>
        <v>1.2364558564260206</v>
      </c>
      <c r="AK173">
        <f>Z173/AB173</f>
        <v>1.1516784559011046</v>
      </c>
      <c r="AL173">
        <f>O173/K173</f>
        <v>9.2632665596751512E-2</v>
      </c>
      <c r="AM173">
        <f>P173/L173</f>
        <v>8.8434915174084874E-2</v>
      </c>
      <c r="AN173">
        <f>K173/W173</f>
        <v>0.72989053981980945</v>
      </c>
      <c r="AO173">
        <f>L173/X173</f>
        <v>0.72285537824723689</v>
      </c>
      <c r="AP173">
        <f>IF(OR(Q173&lt;0, Q173="NA"), 0, 1)</f>
        <v>0</v>
      </c>
      <c r="AQ173">
        <f>IF(OR(S173&lt;0, S173="NA"), 0, 1)</f>
        <v>1</v>
      </c>
      <c r="AR173">
        <f>IFERROR(IF((AF173-AG173)&gt;0,1,0),0)</f>
        <v>1</v>
      </c>
      <c r="AS173">
        <f>IFERROR(IF((S173-Q173)&gt;0,1,0),0)</f>
        <v>1</v>
      </c>
      <c r="AT173">
        <f>IFERROR(IF((AH173-AI173)&lt;0,1,0),0)</f>
        <v>1</v>
      </c>
      <c r="AU173">
        <f>IFERROR(IF((AJ173-AK173)&gt;0,1,0),0)</f>
        <v>1</v>
      </c>
      <c r="AV173">
        <f>IFERROR(IF((AL173-AM173)&gt;0,1,0),0)</f>
        <v>1</v>
      </c>
      <c r="AW173">
        <f>IFERROR(IF((AN173-AO173)&gt;0,1,0),0)</f>
        <v>1</v>
      </c>
      <c r="AX173">
        <f>IFERROR(IF((AC173-AD173)&lt;0,1,0),0)</f>
        <v>0</v>
      </c>
      <c r="AY173">
        <f>SUM(AP173:AX173)</f>
        <v>7</v>
      </c>
    </row>
    <row r="174" spans="1:51" x14ac:dyDescent="0.45">
      <c r="A174" s="1" t="s">
        <v>57</v>
      </c>
      <c r="B174" s="2">
        <v>4915451</v>
      </c>
      <c r="C174" s="3" t="s">
        <v>5337</v>
      </c>
      <c r="D174" s="5">
        <v>16.79</v>
      </c>
      <c r="E174" s="5">
        <v>1409.2299154699999</v>
      </c>
      <c r="F174" s="3" t="s">
        <v>4475</v>
      </c>
      <c r="G174" s="3" t="s">
        <v>4564</v>
      </c>
      <c r="H174" s="3" t="s">
        <v>4565</v>
      </c>
      <c r="I174" s="3" t="s">
        <v>4566</v>
      </c>
      <c r="J174" s="3" t="s">
        <v>4567</v>
      </c>
      <c r="K174" s="6">
        <v>14688000</v>
      </c>
      <c r="L174" s="6">
        <v>14855000</v>
      </c>
      <c r="M174" s="6">
        <v>733000</v>
      </c>
      <c r="N174" s="6">
        <v>723000</v>
      </c>
      <c r="O174" s="6">
        <v>401000</v>
      </c>
      <c r="P174" s="6">
        <v>387000</v>
      </c>
      <c r="Q174" s="6">
        <v>101000</v>
      </c>
      <c r="R174" s="6">
        <v>158000</v>
      </c>
      <c r="S174" s="6">
        <v>543000</v>
      </c>
      <c r="T174" s="6">
        <v>574000</v>
      </c>
      <c r="U174" s="6">
        <v>2396000</v>
      </c>
      <c r="V174" s="6">
        <v>2395000</v>
      </c>
      <c r="W174" s="6">
        <v>9351000</v>
      </c>
      <c r="X174" s="6">
        <v>9095000</v>
      </c>
      <c r="Y174" s="6">
        <v>4086000</v>
      </c>
      <c r="Z174" s="6">
        <v>3999000</v>
      </c>
      <c r="AA174" s="6">
        <v>3678000</v>
      </c>
      <c r="AB174" s="6">
        <v>3686000</v>
      </c>
      <c r="AC174" s="6">
        <v>84866763</v>
      </c>
      <c r="AD174" s="6">
        <v>87189933</v>
      </c>
      <c r="AF174">
        <f>Q174/W174</f>
        <v>1.0800983851994439E-2</v>
      </c>
      <c r="AG174">
        <f>R174/X174</f>
        <v>1.7372182517866961E-2</v>
      </c>
      <c r="AH174">
        <f>U174/W174</f>
        <v>0.25622928029087799</v>
      </c>
      <c r="AI174">
        <f>V174/X174</f>
        <v>0.26333150082462892</v>
      </c>
      <c r="AJ174">
        <f>Y174/AA174</f>
        <v>1.1109298531810767</v>
      </c>
      <c r="AK174">
        <f>Z174/AB174</f>
        <v>1.0849158979924036</v>
      </c>
      <c r="AL174">
        <f>O174/K174</f>
        <v>2.7301198257080609E-2</v>
      </c>
      <c r="AM174">
        <f>P174/L174</f>
        <v>2.6051834399192193E-2</v>
      </c>
      <c r="AN174">
        <f>K174/W174</f>
        <v>1.5707410972088547</v>
      </c>
      <c r="AO174">
        <f>L174/X174</f>
        <v>1.6333150082462893</v>
      </c>
      <c r="AP174">
        <f>IF(OR(Q174&lt;0, Q174="NA"), 0, 1)</f>
        <v>1</v>
      </c>
      <c r="AQ174">
        <f>IF(OR(S174&lt;0, S174="NA"), 0, 1)</f>
        <v>1</v>
      </c>
      <c r="AR174">
        <f>IFERROR(IF((AF174-AG174)&gt;0,1,0),0)</f>
        <v>0</v>
      </c>
      <c r="AS174">
        <f>IFERROR(IF((S174-Q174)&gt;0,1,0),0)</f>
        <v>1</v>
      </c>
      <c r="AT174">
        <f>IFERROR(IF((AH174-AI174)&lt;0,1,0),0)</f>
        <v>1</v>
      </c>
      <c r="AU174">
        <f>IFERROR(IF((AJ174-AK174)&gt;0,1,0),0)</f>
        <v>1</v>
      </c>
      <c r="AV174">
        <f>IFERROR(IF((AL174-AM174)&gt;0,1,0),0)</f>
        <v>1</v>
      </c>
      <c r="AW174">
        <f>IFERROR(IF((AN174-AO174)&gt;0,1,0),0)</f>
        <v>0</v>
      </c>
      <c r="AX174">
        <f>IFERROR(IF((AC174-AD174)&lt;0,1,0),0)</f>
        <v>1</v>
      </c>
      <c r="AY174">
        <f>SUM(AP174:AX174)</f>
        <v>7</v>
      </c>
    </row>
    <row r="175" spans="1:51" x14ac:dyDescent="0.45">
      <c r="A175" s="1" t="s">
        <v>61</v>
      </c>
      <c r="B175" s="2">
        <v>4589651</v>
      </c>
      <c r="C175" s="3" t="s">
        <v>5337</v>
      </c>
      <c r="D175" s="5">
        <v>7.27</v>
      </c>
      <c r="E175" s="5">
        <v>6527.1447261399999</v>
      </c>
      <c r="F175" s="3" t="s">
        <v>4475</v>
      </c>
      <c r="G175" s="3" t="s">
        <v>4529</v>
      </c>
      <c r="H175" s="3" t="s">
        <v>4569</v>
      </c>
      <c r="I175" s="3" t="s">
        <v>4570</v>
      </c>
      <c r="J175" s="3" t="s">
        <v>4571</v>
      </c>
      <c r="K175" s="6">
        <v>5140300</v>
      </c>
      <c r="L175" s="6">
        <v>5076337</v>
      </c>
      <c r="M175" s="6">
        <v>2431220</v>
      </c>
      <c r="N175" s="6">
        <v>2414236</v>
      </c>
      <c r="O175" s="6">
        <v>1097340</v>
      </c>
      <c r="P175" s="6">
        <v>1085780</v>
      </c>
      <c r="Q175" s="6">
        <v>886968</v>
      </c>
      <c r="R175" s="6">
        <v>673580</v>
      </c>
      <c r="S175" s="6">
        <v>1837255</v>
      </c>
      <c r="T175" s="6">
        <v>1785296</v>
      </c>
      <c r="U175" s="6">
        <v>7479567</v>
      </c>
      <c r="V175" s="6">
        <v>7482955</v>
      </c>
      <c r="W175" s="6">
        <v>16084561</v>
      </c>
      <c r="X175" s="6">
        <v>15985822</v>
      </c>
      <c r="Y175" s="6">
        <v>1002893</v>
      </c>
      <c r="Z175" s="6">
        <v>985541</v>
      </c>
      <c r="AA175" s="6">
        <v>1245357</v>
      </c>
      <c r="AB175" s="6">
        <v>1315346</v>
      </c>
      <c r="AC175" s="6">
        <v>902800434</v>
      </c>
      <c r="AD175" s="6">
        <v>902602830</v>
      </c>
      <c r="AF175">
        <f>Q175/W175</f>
        <v>5.5144060195363741E-2</v>
      </c>
      <c r="AG175">
        <f>R175/X175</f>
        <v>4.2136087840837964E-2</v>
      </c>
      <c r="AH175">
        <f>U175/W175</f>
        <v>0.46501530256250079</v>
      </c>
      <c r="AI175">
        <f>V175/X175</f>
        <v>0.4680994821536234</v>
      </c>
      <c r="AJ175">
        <f>Y175/AA175</f>
        <v>0.80530562722175247</v>
      </c>
      <c r="AK175">
        <f>Z175/AB175</f>
        <v>0.74926369183469599</v>
      </c>
      <c r="AL175">
        <f>O175/K175</f>
        <v>0.21347781257903234</v>
      </c>
      <c r="AM175">
        <f>P175/L175</f>
        <v>0.21389044895955489</v>
      </c>
      <c r="AN175">
        <f>K175/W175</f>
        <v>0.31957975104200853</v>
      </c>
      <c r="AO175">
        <f>L175/X175</f>
        <v>0.31755245366800655</v>
      </c>
      <c r="AP175">
        <f>IF(OR(Q175&lt;0, Q175="NA"), 0, 1)</f>
        <v>1</v>
      </c>
      <c r="AQ175">
        <f>IF(OR(S175&lt;0, S175="NA"), 0, 1)</f>
        <v>1</v>
      </c>
      <c r="AR175">
        <f>IFERROR(IF((AF175-AG175)&gt;0,1,0),0)</f>
        <v>1</v>
      </c>
      <c r="AS175">
        <f>IFERROR(IF((S175-Q175)&gt;0,1,0),0)</f>
        <v>1</v>
      </c>
      <c r="AT175">
        <f>IFERROR(IF((AH175-AI175)&lt;0,1,0),0)</f>
        <v>1</v>
      </c>
      <c r="AU175">
        <f>IFERROR(IF((AJ175-AK175)&gt;0,1,0),0)</f>
        <v>1</v>
      </c>
      <c r="AV175">
        <f>IFERROR(IF((AL175-AM175)&gt;0,1,0),0)</f>
        <v>0</v>
      </c>
      <c r="AW175">
        <f>IFERROR(IF((AN175-AO175)&gt;0,1,0),0)</f>
        <v>1</v>
      </c>
      <c r="AX175">
        <f>IFERROR(IF((AC175-AD175)&lt;0,1,0),0)</f>
        <v>0</v>
      </c>
      <c r="AY175">
        <f>SUM(AP175:AX175)</f>
        <v>7</v>
      </c>
    </row>
    <row r="176" spans="1:51" x14ac:dyDescent="0.45">
      <c r="A176" s="1" t="s">
        <v>64</v>
      </c>
      <c r="B176" s="2">
        <v>4226924</v>
      </c>
      <c r="C176" s="3" t="s">
        <v>5337</v>
      </c>
      <c r="D176" s="5">
        <v>46.48</v>
      </c>
      <c r="E176" s="5">
        <v>2758.14704424</v>
      </c>
      <c r="F176" s="3" t="s">
        <v>4475</v>
      </c>
      <c r="G176" s="3" t="s">
        <v>4476</v>
      </c>
      <c r="H176" s="3" t="s">
        <v>4477</v>
      </c>
      <c r="I176" s="3" t="s">
        <v>4577</v>
      </c>
      <c r="J176" s="3" t="s">
        <v>4578</v>
      </c>
      <c r="K176" s="6">
        <v>11191239</v>
      </c>
      <c r="L176" s="6">
        <v>11261453</v>
      </c>
      <c r="M176" s="6">
        <v>456825</v>
      </c>
      <c r="N176" s="6">
        <v>371774</v>
      </c>
      <c r="O176" s="6">
        <v>139832</v>
      </c>
      <c r="P176" s="6">
        <v>60851</v>
      </c>
      <c r="Q176" s="6">
        <v>43862</v>
      </c>
      <c r="R176" s="6">
        <v>-12161</v>
      </c>
      <c r="S176" s="6">
        <v>416477</v>
      </c>
      <c r="T176" s="6">
        <v>542320</v>
      </c>
      <c r="U176" s="6">
        <v>1788513</v>
      </c>
      <c r="V176" s="6">
        <v>1787867</v>
      </c>
      <c r="W176" s="6">
        <v>12468184</v>
      </c>
      <c r="X176" s="6">
        <v>12289806</v>
      </c>
      <c r="Y176" s="6">
        <v>7493767</v>
      </c>
      <c r="Z176" s="6">
        <v>6460140</v>
      </c>
      <c r="AA176" s="6">
        <v>5593541</v>
      </c>
      <c r="AB176" s="6">
        <v>5256774</v>
      </c>
      <c r="AC176" s="6">
        <v>59337000</v>
      </c>
      <c r="AD176" s="6">
        <v>59281000</v>
      </c>
      <c r="AF176">
        <f>Q176/W176</f>
        <v>3.5179140763402271E-3</v>
      </c>
      <c r="AG176">
        <f>R176/X176</f>
        <v>-9.895192812644886E-4</v>
      </c>
      <c r="AH176">
        <f>U176/W176</f>
        <v>0.14344615061824562</v>
      </c>
      <c r="AI176">
        <f>V176/X176</f>
        <v>0.14547560799576495</v>
      </c>
      <c r="AJ176">
        <f>Y176/AA176</f>
        <v>1.3397178996274453</v>
      </c>
      <c r="AK176">
        <f>Z176/AB176</f>
        <v>1.228917202832003</v>
      </c>
      <c r="AL176">
        <f>O176/K176</f>
        <v>1.2494773813694801E-2</v>
      </c>
      <c r="AM176">
        <f>P176/L176</f>
        <v>5.4034767982426421E-3</v>
      </c>
      <c r="AN176">
        <f>K176/W176</f>
        <v>0.8975837218956666</v>
      </c>
      <c r="AO176">
        <f>L176/X176</f>
        <v>0.91632471659845571</v>
      </c>
      <c r="AP176">
        <f>IF(OR(Q176&lt;0, Q176="NA"), 0, 1)</f>
        <v>1</v>
      </c>
      <c r="AQ176">
        <f>IF(OR(S176&lt;0, S176="NA"), 0, 1)</f>
        <v>1</v>
      </c>
      <c r="AR176">
        <f>IFERROR(IF((AF176-AG176)&gt;0,1,0),0)</f>
        <v>1</v>
      </c>
      <c r="AS176">
        <f>IFERROR(IF((S176-Q176)&gt;0,1,0),0)</f>
        <v>1</v>
      </c>
      <c r="AT176">
        <f>IFERROR(IF((AH176-AI176)&lt;0,1,0),0)</f>
        <v>1</v>
      </c>
      <c r="AU176">
        <f>IFERROR(IF((AJ176-AK176)&gt;0,1,0),0)</f>
        <v>1</v>
      </c>
      <c r="AV176">
        <f>IFERROR(IF((AL176-AM176)&gt;0,1,0),0)</f>
        <v>1</v>
      </c>
      <c r="AW176">
        <f>IFERROR(IF((AN176-AO176)&gt;0,1,0),0)</f>
        <v>0</v>
      </c>
      <c r="AX176">
        <f>IFERROR(IF((AC176-AD176)&lt;0,1,0),0)</f>
        <v>0</v>
      </c>
      <c r="AY176">
        <f>SUM(AP176:AX176)</f>
        <v>7</v>
      </c>
    </row>
    <row r="177" spans="1:51" x14ac:dyDescent="0.45">
      <c r="A177" s="1" t="s">
        <v>68</v>
      </c>
      <c r="B177" s="2">
        <v>4066743</v>
      </c>
      <c r="C177" s="3" t="s">
        <v>5335</v>
      </c>
      <c r="D177" s="7">
        <v>123.75</v>
      </c>
      <c r="E177" s="5">
        <v>200822.4090675</v>
      </c>
      <c r="F177" s="3" t="s">
        <v>4500</v>
      </c>
      <c r="G177" s="3" t="s">
        <v>4539</v>
      </c>
      <c r="H177" s="3" t="s">
        <v>4539</v>
      </c>
      <c r="I177" s="3" t="s">
        <v>4582</v>
      </c>
      <c r="J177" s="3" t="s">
        <v>5376</v>
      </c>
      <c r="K177" s="6">
        <v>24295000</v>
      </c>
      <c r="L177" s="6">
        <v>23276000</v>
      </c>
      <c r="M177" s="6">
        <v>4479000</v>
      </c>
      <c r="N177" s="6">
        <v>4046000</v>
      </c>
      <c r="O177" s="6">
        <v>1371000</v>
      </c>
      <c r="P177" s="6">
        <v>871000</v>
      </c>
      <c r="Q177" s="6">
        <v>1826000</v>
      </c>
      <c r="R177" s="6">
        <v>1354000</v>
      </c>
      <c r="S177" s="6">
        <v>2123000</v>
      </c>
      <c r="T177" s="6">
        <v>1916000</v>
      </c>
      <c r="U177" s="6">
        <v>1720000</v>
      </c>
      <c r="V177" s="6">
        <v>1719000</v>
      </c>
      <c r="W177" s="6">
        <v>69636000</v>
      </c>
      <c r="X177" s="6">
        <v>67886000</v>
      </c>
      <c r="Y177" s="6">
        <v>18735000</v>
      </c>
      <c r="Z177" s="6">
        <v>17465000</v>
      </c>
      <c r="AA177" s="6">
        <v>7500000</v>
      </c>
      <c r="AB177" s="6">
        <v>6195000</v>
      </c>
      <c r="AC177" s="6">
        <v>1623000000</v>
      </c>
      <c r="AD177" s="6">
        <v>1618000000</v>
      </c>
      <c r="AF177">
        <f>Q177/W177</f>
        <v>2.6222069044746971E-2</v>
      </c>
      <c r="AG177">
        <f>R177/X177</f>
        <v>1.9945202250832277E-2</v>
      </c>
      <c r="AH177">
        <f>U177/W177</f>
        <v>2.4699867884427594E-2</v>
      </c>
      <c r="AI177">
        <f>V177/X177</f>
        <v>2.5321863123471702E-2</v>
      </c>
      <c r="AJ177">
        <f>Y177/AA177</f>
        <v>2.4980000000000002</v>
      </c>
      <c r="AK177">
        <f>Z177/AB177</f>
        <v>2.8192090395480225</v>
      </c>
      <c r="AL177">
        <f>O177/K177</f>
        <v>5.6431364478287713E-2</v>
      </c>
      <c r="AM177">
        <f>P177/L177</f>
        <v>3.74205189895171E-2</v>
      </c>
      <c r="AN177">
        <f>K177/W177</f>
        <v>0.34888563386753979</v>
      </c>
      <c r="AO177">
        <f>L177/X177</f>
        <v>0.34286892731932944</v>
      </c>
      <c r="AP177">
        <f>IF(OR(Q177&lt;0, Q177="NA"), 0, 1)</f>
        <v>1</v>
      </c>
      <c r="AQ177">
        <f>IF(OR(S177&lt;0, S177="NA"), 0, 1)</f>
        <v>1</v>
      </c>
      <c r="AR177">
        <f>IFERROR(IF((AF177-AG177)&gt;0,1,0),0)</f>
        <v>1</v>
      </c>
      <c r="AS177">
        <f>IFERROR(IF((S177-Q177)&gt;0,1,0),0)</f>
        <v>1</v>
      </c>
      <c r="AT177">
        <f>IFERROR(IF((AH177-AI177)&lt;0,1,0),0)</f>
        <v>1</v>
      </c>
      <c r="AU177">
        <f>IFERROR(IF((AJ177-AK177)&gt;0,1,0),0)</f>
        <v>0</v>
      </c>
      <c r="AV177">
        <f>IFERROR(IF((AL177-AM177)&gt;0,1,0),0)</f>
        <v>1</v>
      </c>
      <c r="AW177">
        <f>IFERROR(IF((AN177-AO177)&gt;0,1,0),0)</f>
        <v>1</v>
      </c>
      <c r="AX177">
        <f>IFERROR(IF((AC177-AD177)&lt;0,1,0),0)</f>
        <v>0</v>
      </c>
      <c r="AY177">
        <f>SUM(AP177:AX177)</f>
        <v>7</v>
      </c>
    </row>
    <row r="178" spans="1:51" x14ac:dyDescent="0.45">
      <c r="A178" s="1" t="s">
        <v>69</v>
      </c>
      <c r="B178" s="2">
        <v>4698704</v>
      </c>
      <c r="C178" s="3" t="s">
        <v>5337</v>
      </c>
      <c r="D178" s="5">
        <v>31.1</v>
      </c>
      <c r="E178" s="5">
        <v>831.33437990000004</v>
      </c>
      <c r="F178" s="3" t="s">
        <v>4583</v>
      </c>
      <c r="G178" s="3" t="s">
        <v>4583</v>
      </c>
      <c r="H178" s="3" t="s">
        <v>4584</v>
      </c>
      <c r="I178" s="3" t="s">
        <v>4585</v>
      </c>
      <c r="J178" s="3" t="s">
        <v>4586</v>
      </c>
      <c r="K178" s="6">
        <v>1570703</v>
      </c>
      <c r="L178" s="6">
        <v>1495423</v>
      </c>
      <c r="M178" s="6">
        <v>138929</v>
      </c>
      <c r="N178" s="6">
        <v>91876</v>
      </c>
      <c r="O178" s="6">
        <v>63059</v>
      </c>
      <c r="P178" s="6">
        <v>16560</v>
      </c>
      <c r="Q178" s="6">
        <v>38715</v>
      </c>
      <c r="R178" s="6">
        <v>8472</v>
      </c>
      <c r="S178" s="6">
        <v>131417</v>
      </c>
      <c r="T178" s="6">
        <v>94969</v>
      </c>
      <c r="U178" s="6">
        <v>215000</v>
      </c>
      <c r="V178" s="6">
        <v>230000</v>
      </c>
      <c r="W178" s="6">
        <v>1510235</v>
      </c>
      <c r="X178" s="6">
        <v>1477950</v>
      </c>
      <c r="Y178" s="6">
        <v>395773</v>
      </c>
      <c r="Z178" s="6">
        <v>378592</v>
      </c>
      <c r="AA178" s="6">
        <v>295142</v>
      </c>
      <c r="AB178" s="6">
        <v>272954</v>
      </c>
      <c r="AC178" s="6">
        <v>26730739</v>
      </c>
      <c r="AD178" s="6">
        <v>26709407</v>
      </c>
      <c r="AF178">
        <f>Q178/W178</f>
        <v>2.5635083281740922E-2</v>
      </c>
      <c r="AG178">
        <f>R178/X178</f>
        <v>5.7322642849893437E-3</v>
      </c>
      <c r="AH178">
        <f>U178/W178</f>
        <v>0.14236195029250415</v>
      </c>
      <c r="AI178">
        <f>V178/X178</f>
        <v>0.15562096146689672</v>
      </c>
      <c r="AJ178">
        <f>Y178/AA178</f>
        <v>1.3409579117848358</v>
      </c>
      <c r="AK178">
        <f>Z178/AB178</f>
        <v>1.3870175927079289</v>
      </c>
      <c r="AL178">
        <f>O178/K178</f>
        <v>4.0146991506350975E-2</v>
      </c>
      <c r="AM178">
        <f>P178/L178</f>
        <v>1.1073789824016349E-2</v>
      </c>
      <c r="AN178">
        <f>K178/W178</f>
        <v>1.0400388019083122</v>
      </c>
      <c r="AO178">
        <f>L178/X178</f>
        <v>1.0118224567813525</v>
      </c>
      <c r="AP178">
        <f>IF(OR(Q178&lt;0, Q178="NA"), 0, 1)</f>
        <v>1</v>
      </c>
      <c r="AQ178">
        <f>IF(OR(S178&lt;0, S178="NA"), 0, 1)</f>
        <v>1</v>
      </c>
      <c r="AR178">
        <f>IFERROR(IF((AF178-AG178)&gt;0,1,0),0)</f>
        <v>1</v>
      </c>
      <c r="AS178">
        <f>IFERROR(IF((S178-Q178)&gt;0,1,0),0)</f>
        <v>1</v>
      </c>
      <c r="AT178">
        <f>IFERROR(IF((AH178-AI178)&lt;0,1,0),0)</f>
        <v>1</v>
      </c>
      <c r="AU178">
        <f>IFERROR(IF((AJ178-AK178)&gt;0,1,0),0)</f>
        <v>0</v>
      </c>
      <c r="AV178">
        <f>IFERROR(IF((AL178-AM178)&gt;0,1,0),0)</f>
        <v>1</v>
      </c>
      <c r="AW178">
        <f>IFERROR(IF((AN178-AO178)&gt;0,1,0),0)</f>
        <v>1</v>
      </c>
      <c r="AX178">
        <f>IFERROR(IF((AC178-AD178)&lt;0,1,0),0)</f>
        <v>0</v>
      </c>
      <c r="AY178">
        <f>SUM(AP178:AX178)</f>
        <v>7</v>
      </c>
    </row>
    <row r="179" spans="1:51" x14ac:dyDescent="0.45">
      <c r="A179" s="1" t="s">
        <v>78</v>
      </c>
      <c r="B179" s="2">
        <v>4509697</v>
      </c>
      <c r="C179" s="3" t="s">
        <v>5337</v>
      </c>
      <c r="D179" s="5">
        <v>110.6</v>
      </c>
      <c r="E179" s="5">
        <v>14669.845197000001</v>
      </c>
      <c r="F179" s="3" t="s">
        <v>4485</v>
      </c>
      <c r="G179" s="3" t="s">
        <v>4486</v>
      </c>
      <c r="H179" s="3" t="s">
        <v>4588</v>
      </c>
      <c r="I179" s="3" t="s">
        <v>4588</v>
      </c>
      <c r="J179" s="3" t="s">
        <v>4589</v>
      </c>
      <c r="K179" s="6">
        <v>16105498</v>
      </c>
      <c r="L179" s="6">
        <v>15837389</v>
      </c>
      <c r="M179" s="6">
        <v>1103948</v>
      </c>
      <c r="N179" s="6">
        <v>1066792</v>
      </c>
      <c r="O179" s="6">
        <v>932736</v>
      </c>
      <c r="P179" s="6">
        <v>893141</v>
      </c>
      <c r="Q179" s="6">
        <v>461588</v>
      </c>
      <c r="R179" s="6">
        <v>313476</v>
      </c>
      <c r="S179" s="6">
        <v>827490</v>
      </c>
      <c r="T179" s="6">
        <v>813899</v>
      </c>
      <c r="U179" s="6">
        <v>2418230</v>
      </c>
      <c r="V179" s="6">
        <v>2414844</v>
      </c>
      <c r="W179" s="6">
        <v>12061669</v>
      </c>
      <c r="X179" s="6">
        <v>12046598</v>
      </c>
      <c r="Y179" s="6">
        <v>7176059</v>
      </c>
      <c r="Z179" s="6">
        <v>7118664</v>
      </c>
      <c r="AA179" s="6">
        <v>6374081</v>
      </c>
      <c r="AB179" s="6">
        <v>6289644</v>
      </c>
      <c r="AC179" s="6">
        <v>132552407</v>
      </c>
      <c r="AD179" s="6">
        <v>135702623</v>
      </c>
      <c r="AF179">
        <f>Q179/W179</f>
        <v>3.8268999091253454E-2</v>
      </c>
      <c r="AG179">
        <f>R179/X179</f>
        <v>2.6021952421754257E-2</v>
      </c>
      <c r="AH179">
        <f>U179/W179</f>
        <v>0.2004888378216978</v>
      </c>
      <c r="AI179">
        <f>V179/X179</f>
        <v>0.2004585859011814</v>
      </c>
      <c r="AJ179">
        <f>Y179/AA179</f>
        <v>1.1258186082040689</v>
      </c>
      <c r="AK179">
        <f>Z179/AB179</f>
        <v>1.1318071420258444</v>
      </c>
      <c r="AL179">
        <f>O179/K179</f>
        <v>5.791413590563918E-2</v>
      </c>
      <c r="AM179">
        <f>P179/L179</f>
        <v>5.6394459970642886E-2</v>
      </c>
      <c r="AN179">
        <f>K179/W179</f>
        <v>1.3352628064988352</v>
      </c>
      <c r="AO179">
        <f>L179/X179</f>
        <v>1.31467730557623</v>
      </c>
      <c r="AP179">
        <f>IF(OR(Q179&lt;0, Q179="NA"), 0, 1)</f>
        <v>1</v>
      </c>
      <c r="AQ179">
        <f>IF(OR(S179&lt;0, S179="NA"), 0, 1)</f>
        <v>1</v>
      </c>
      <c r="AR179">
        <f>IFERROR(IF((AF179-AG179)&gt;0,1,0),0)</f>
        <v>1</v>
      </c>
      <c r="AS179">
        <f>IFERROR(IF((S179-Q179)&gt;0,1,0),0)</f>
        <v>1</v>
      </c>
      <c r="AT179">
        <f>IFERROR(IF((AH179-AI179)&lt;0,1,0),0)</f>
        <v>0</v>
      </c>
      <c r="AU179">
        <f>IFERROR(IF((AJ179-AK179)&gt;0,1,0),0)</f>
        <v>0</v>
      </c>
      <c r="AV179">
        <f>IFERROR(IF((AL179-AM179)&gt;0,1,0),0)</f>
        <v>1</v>
      </c>
      <c r="AW179">
        <f>IFERROR(IF((AN179-AO179)&gt;0,1,0),0)</f>
        <v>1</v>
      </c>
      <c r="AX179">
        <f>IFERROR(IF((AC179-AD179)&lt;0,1,0),0)</f>
        <v>1</v>
      </c>
      <c r="AY179">
        <f>SUM(AP179:AX179)</f>
        <v>7</v>
      </c>
    </row>
    <row r="180" spans="1:51" x14ac:dyDescent="0.45">
      <c r="A180" s="1" t="s">
        <v>84</v>
      </c>
      <c r="B180" s="2">
        <v>4872031</v>
      </c>
      <c r="C180" s="3" t="s">
        <v>5336</v>
      </c>
      <c r="D180" s="5">
        <v>18.38</v>
      </c>
      <c r="E180" s="5">
        <v>117.8604634</v>
      </c>
      <c r="F180" s="3" t="s">
        <v>4480</v>
      </c>
      <c r="G180" s="3" t="s">
        <v>4481</v>
      </c>
      <c r="H180" s="3" t="s">
        <v>4481</v>
      </c>
      <c r="I180" s="3" t="s">
        <v>4482</v>
      </c>
      <c r="J180" s="3" t="s">
        <v>4484</v>
      </c>
      <c r="K180" s="6">
        <v>30814</v>
      </c>
      <c r="L180" s="6">
        <v>30365</v>
      </c>
      <c r="M180" s="6" t="s">
        <v>4474</v>
      </c>
      <c r="N180" s="6" t="s">
        <v>4474</v>
      </c>
      <c r="O180" s="6">
        <v>25701</v>
      </c>
      <c r="P180" s="6">
        <v>24785</v>
      </c>
      <c r="Q180" s="6">
        <v>5610</v>
      </c>
      <c r="R180" s="6">
        <v>5503</v>
      </c>
      <c r="S180" s="6">
        <v>7735</v>
      </c>
      <c r="T180" s="6">
        <v>5374</v>
      </c>
      <c r="U180" s="6" t="s">
        <v>4474</v>
      </c>
      <c r="V180" s="6" t="s">
        <v>4474</v>
      </c>
      <c r="W180" s="6">
        <v>878561</v>
      </c>
      <c r="X180" s="6">
        <v>873582</v>
      </c>
      <c r="Y180" s="6" t="s">
        <v>4474</v>
      </c>
      <c r="Z180" s="6" t="s">
        <v>4474</v>
      </c>
      <c r="AA180" s="6" t="s">
        <v>4474</v>
      </c>
      <c r="AB180" s="6" t="s">
        <v>4474</v>
      </c>
      <c r="AC180" s="6">
        <v>6412430</v>
      </c>
      <c r="AD180" s="6">
        <v>6416628</v>
      </c>
      <c r="AF180">
        <f>Q180/W180</f>
        <v>6.3854416483317611E-3</v>
      </c>
      <c r="AG180">
        <f>R180/X180</f>
        <v>6.2993514060500329E-3</v>
      </c>
      <c r="AH180" t="e">
        <f>U180/W180</f>
        <v>#VALUE!</v>
      </c>
      <c r="AI180" t="e">
        <f>V180/X180</f>
        <v>#VALUE!</v>
      </c>
      <c r="AJ180" t="e">
        <f>Y180/AA180</f>
        <v>#VALUE!</v>
      </c>
      <c r="AK180" t="e">
        <f>Z180/AB180</f>
        <v>#VALUE!</v>
      </c>
      <c r="AL180">
        <f>O180/K180</f>
        <v>0.83406892970727586</v>
      </c>
      <c r="AM180">
        <f>P180/L180</f>
        <v>0.8162357977935123</v>
      </c>
      <c r="AN180">
        <f>K180/W180</f>
        <v>3.5073261845221901E-2</v>
      </c>
      <c r="AO180">
        <f>L180/X180</f>
        <v>3.4759186888008227E-2</v>
      </c>
      <c r="AP180">
        <f>IF(OR(Q180&lt;0, Q180="NA"), 0, 1)</f>
        <v>1</v>
      </c>
      <c r="AQ180">
        <f>IF(OR(S180&lt;0, S180="NA"), 0, 1)</f>
        <v>1</v>
      </c>
      <c r="AR180">
        <f>IFERROR(IF((AF180-AG180)&gt;0,1,0),0)</f>
        <v>1</v>
      </c>
      <c r="AS180">
        <f>IFERROR(IF((S180-Q180)&gt;0,1,0),0)</f>
        <v>1</v>
      </c>
      <c r="AT180">
        <f>IFERROR(IF((AH180-AI180)&lt;0,1,0),0)</f>
        <v>0</v>
      </c>
      <c r="AU180">
        <f>IFERROR(IF((AJ180-AK180)&gt;0,1,0),0)</f>
        <v>0</v>
      </c>
      <c r="AV180">
        <f>IFERROR(IF((AL180-AM180)&gt;0,1,0),0)</f>
        <v>1</v>
      </c>
      <c r="AW180">
        <f>IFERROR(IF((AN180-AO180)&gt;0,1,0),0)</f>
        <v>1</v>
      </c>
      <c r="AX180">
        <f>IFERROR(IF((AC180-AD180)&lt;0,1,0),0)</f>
        <v>1</v>
      </c>
      <c r="AY180">
        <f>SUM(AP180:AX180)</f>
        <v>7</v>
      </c>
    </row>
    <row r="181" spans="1:51" x14ac:dyDescent="0.45">
      <c r="A181" s="1" t="s">
        <v>118</v>
      </c>
      <c r="B181" s="2">
        <v>4796000</v>
      </c>
      <c r="C181" s="3" t="s">
        <v>5337</v>
      </c>
      <c r="D181" s="5">
        <v>38.78</v>
      </c>
      <c r="E181" s="5">
        <v>10019.23601224</v>
      </c>
      <c r="F181" s="3" t="s">
        <v>4583</v>
      </c>
      <c r="G181" s="3" t="s">
        <v>4583</v>
      </c>
      <c r="H181" s="3" t="s">
        <v>4602</v>
      </c>
      <c r="I181" s="3" t="s">
        <v>4629</v>
      </c>
      <c r="J181" s="3" t="s">
        <v>4630</v>
      </c>
      <c r="K181" s="6">
        <v>11895000</v>
      </c>
      <c r="L181" s="6">
        <v>11004000</v>
      </c>
      <c r="M181" s="6">
        <v>1519000</v>
      </c>
      <c r="N181" s="6">
        <v>1070000</v>
      </c>
      <c r="O181" s="6">
        <v>877000</v>
      </c>
      <c r="P181" s="6">
        <v>424000</v>
      </c>
      <c r="Q181" s="6">
        <v>24000</v>
      </c>
      <c r="R181" s="6">
        <v>-405000</v>
      </c>
      <c r="S181" s="6">
        <v>622000</v>
      </c>
      <c r="T181" s="6">
        <v>405000</v>
      </c>
      <c r="U181" s="6">
        <v>2470000</v>
      </c>
      <c r="V181" s="6">
        <v>2469000</v>
      </c>
      <c r="W181" s="6">
        <v>14065000</v>
      </c>
      <c r="X181" s="6">
        <v>14542000</v>
      </c>
      <c r="Y181" s="6">
        <v>4914000</v>
      </c>
      <c r="Z181" s="6">
        <v>4866000</v>
      </c>
      <c r="AA181" s="6">
        <v>3395000</v>
      </c>
      <c r="AB181" s="6">
        <v>3459000</v>
      </c>
      <c r="AC181" s="6">
        <v>258356066</v>
      </c>
      <c r="AD181" s="6">
        <v>258354828</v>
      </c>
      <c r="AF181">
        <f>Q181/W181</f>
        <v>1.7063633131887664E-3</v>
      </c>
      <c r="AG181">
        <f>R181/X181</f>
        <v>-2.7850364461559619E-2</v>
      </c>
      <c r="AH181">
        <f>U181/W181</f>
        <v>0.17561322431567722</v>
      </c>
      <c r="AI181">
        <f>V181/X181</f>
        <v>0.16978407371750792</v>
      </c>
      <c r="AJ181">
        <f>Y181/AA181</f>
        <v>1.4474226804123711</v>
      </c>
      <c r="AK181">
        <f>Z181/AB181</f>
        <v>1.406764960971379</v>
      </c>
      <c r="AL181">
        <f>O181/K181</f>
        <v>7.3728457335014708E-2</v>
      </c>
      <c r="AM181">
        <f>P181/L181</f>
        <v>3.8531443111595787E-2</v>
      </c>
      <c r="AN181">
        <f>K181/W181</f>
        <v>0.84571631709918238</v>
      </c>
      <c r="AO181">
        <f>L181/X181</f>
        <v>0.75670471737037548</v>
      </c>
      <c r="AP181">
        <f>IF(OR(Q181&lt;0, Q181="NA"), 0, 1)</f>
        <v>1</v>
      </c>
      <c r="AQ181">
        <f>IF(OR(S181&lt;0, S181="NA"), 0, 1)</f>
        <v>1</v>
      </c>
      <c r="AR181">
        <f>IFERROR(IF((AF181-AG181)&gt;0,1,0),0)</f>
        <v>1</v>
      </c>
      <c r="AS181">
        <f>IFERROR(IF((S181-Q181)&gt;0,1,0),0)</f>
        <v>1</v>
      </c>
      <c r="AT181">
        <f>IFERROR(IF((AH181-AI181)&lt;0,1,0),0)</f>
        <v>0</v>
      </c>
      <c r="AU181">
        <f>IFERROR(IF((AJ181-AK181)&gt;0,1,0),0)</f>
        <v>1</v>
      </c>
      <c r="AV181">
        <f>IFERROR(IF((AL181-AM181)&gt;0,1,0),0)</f>
        <v>1</v>
      </c>
      <c r="AW181">
        <f>IFERROR(IF((AN181-AO181)&gt;0,1,0),0)</f>
        <v>1</v>
      </c>
      <c r="AX181">
        <f>IFERROR(IF((AC181-AD181)&lt;0,1,0),0)</f>
        <v>0</v>
      </c>
      <c r="AY181">
        <f>SUM(AP181:AX181)</f>
        <v>7</v>
      </c>
    </row>
    <row r="182" spans="1:51" x14ac:dyDescent="0.45">
      <c r="A182" s="1" t="s">
        <v>135</v>
      </c>
      <c r="B182" s="2">
        <v>4987299</v>
      </c>
      <c r="C182" s="3" t="s">
        <v>5337</v>
      </c>
      <c r="D182" s="5">
        <v>132.18</v>
      </c>
      <c r="E182" s="5">
        <v>11490.31236258</v>
      </c>
      <c r="F182" s="3" t="s">
        <v>4485</v>
      </c>
      <c r="G182" s="3" t="s">
        <v>4486</v>
      </c>
      <c r="H182" s="3" t="s">
        <v>4496</v>
      </c>
      <c r="I182" s="3" t="s">
        <v>4496</v>
      </c>
      <c r="J182" s="3" t="s">
        <v>4650</v>
      </c>
      <c r="K182" s="6">
        <v>3724000</v>
      </c>
      <c r="L182" s="6">
        <v>3674800</v>
      </c>
      <c r="M182" s="6">
        <v>888400</v>
      </c>
      <c r="N182" s="6">
        <v>864300</v>
      </c>
      <c r="O182" s="6">
        <v>784100</v>
      </c>
      <c r="P182" s="6">
        <v>761600</v>
      </c>
      <c r="Q182" s="6">
        <v>572000</v>
      </c>
      <c r="R182" s="6">
        <v>554200</v>
      </c>
      <c r="S182" s="6">
        <v>675500</v>
      </c>
      <c r="T182" s="6">
        <v>594600</v>
      </c>
      <c r="U182" s="6">
        <v>1983200</v>
      </c>
      <c r="V182" s="6">
        <v>1988300</v>
      </c>
      <c r="W182" s="6">
        <v>4973700</v>
      </c>
      <c r="X182" s="6">
        <v>4779100</v>
      </c>
      <c r="Y182" s="6">
        <v>1862400</v>
      </c>
      <c r="Z182" s="6">
        <v>1715800</v>
      </c>
      <c r="AA182" s="6">
        <v>1091500</v>
      </c>
      <c r="AB182" s="6">
        <v>1034200</v>
      </c>
      <c r="AC182" s="6">
        <v>86924345</v>
      </c>
      <c r="AD182" s="6">
        <v>87127712</v>
      </c>
      <c r="AF182">
        <f>Q182/W182</f>
        <v>0.11500492591028812</v>
      </c>
      <c r="AG182">
        <f>R182/X182</f>
        <v>0.11596325668012805</v>
      </c>
      <c r="AH182">
        <f>U182/W182</f>
        <v>0.39873735850574021</v>
      </c>
      <c r="AI182">
        <f>V182/X182</f>
        <v>0.41604067711493797</v>
      </c>
      <c r="AJ182">
        <f>Y182/AA182</f>
        <v>1.7062757672927165</v>
      </c>
      <c r="AK182">
        <f>Z182/AB182</f>
        <v>1.6590601431057823</v>
      </c>
      <c r="AL182">
        <f>O182/K182</f>
        <v>0.21055316863587539</v>
      </c>
      <c r="AM182">
        <f>P182/L182</f>
        <v>0.20724937411559813</v>
      </c>
      <c r="AN182">
        <f>K182/W182</f>
        <v>0.74873836379355407</v>
      </c>
      <c r="AO182">
        <f>L182/X182</f>
        <v>0.76893138875520495</v>
      </c>
      <c r="AP182">
        <f>IF(OR(Q182&lt;0, Q182="NA"), 0, 1)</f>
        <v>1</v>
      </c>
      <c r="AQ182">
        <f>IF(OR(S182&lt;0, S182="NA"), 0, 1)</f>
        <v>1</v>
      </c>
      <c r="AR182">
        <f>IFERROR(IF((AF182-AG182)&gt;0,1,0),0)</f>
        <v>0</v>
      </c>
      <c r="AS182">
        <f>IFERROR(IF((S182-Q182)&gt;0,1,0),0)</f>
        <v>1</v>
      </c>
      <c r="AT182">
        <f>IFERROR(IF((AH182-AI182)&lt;0,1,0),0)</f>
        <v>1</v>
      </c>
      <c r="AU182">
        <f>IFERROR(IF((AJ182-AK182)&gt;0,1,0),0)</f>
        <v>1</v>
      </c>
      <c r="AV182">
        <f>IFERROR(IF((AL182-AM182)&gt;0,1,0),0)</f>
        <v>1</v>
      </c>
      <c r="AW182">
        <f>IFERROR(IF((AN182-AO182)&gt;0,1,0),0)</f>
        <v>0</v>
      </c>
      <c r="AX182">
        <f>IFERROR(IF((AC182-AD182)&lt;0,1,0),0)</f>
        <v>1</v>
      </c>
      <c r="AY182">
        <f>SUM(AP182:AX182)</f>
        <v>7</v>
      </c>
    </row>
    <row r="183" spans="1:51" x14ac:dyDescent="0.45">
      <c r="A183" s="1" t="s">
        <v>142</v>
      </c>
      <c r="B183" s="2">
        <v>4057038</v>
      </c>
      <c r="C183" s="3" t="s">
        <v>5335</v>
      </c>
      <c r="D183" s="5">
        <v>59.09</v>
      </c>
      <c r="E183" s="5">
        <v>15162.446846180001</v>
      </c>
      <c r="F183" s="3" t="s">
        <v>4651</v>
      </c>
      <c r="G183" s="3" t="s">
        <v>4651</v>
      </c>
      <c r="H183" s="3" t="s">
        <v>4652</v>
      </c>
      <c r="I183" s="3" t="s">
        <v>4652</v>
      </c>
      <c r="J183" s="3" t="s">
        <v>4659</v>
      </c>
      <c r="K183" s="6">
        <v>3966000</v>
      </c>
      <c r="L183" s="6">
        <v>3962000</v>
      </c>
      <c r="M183" s="6">
        <v>1637000</v>
      </c>
      <c r="N183" s="6">
        <v>1609000</v>
      </c>
      <c r="O183" s="6">
        <v>893000</v>
      </c>
      <c r="P183" s="6">
        <v>890000</v>
      </c>
      <c r="Q183" s="6">
        <v>661000</v>
      </c>
      <c r="R183" s="6">
        <v>625000</v>
      </c>
      <c r="S183" s="6">
        <v>1158000</v>
      </c>
      <c r="T183" s="6">
        <v>1118000</v>
      </c>
      <c r="U183" s="6">
        <v>9245000</v>
      </c>
      <c r="V183" s="6">
        <v>8900000</v>
      </c>
      <c r="W183" s="6">
        <v>22829000</v>
      </c>
      <c r="X183" s="6">
        <v>21836000</v>
      </c>
      <c r="Y183" s="6">
        <v>1968000</v>
      </c>
      <c r="Z183" s="6">
        <v>1214000</v>
      </c>
      <c r="AA183" s="6">
        <v>2288000</v>
      </c>
      <c r="AB183" s="6">
        <v>1854000</v>
      </c>
      <c r="AC183" s="6">
        <v>256599202</v>
      </c>
      <c r="AD183" s="6">
        <v>256499575</v>
      </c>
      <c r="AF183">
        <f>Q183/W183</f>
        <v>2.8954400105129442E-2</v>
      </c>
      <c r="AG183">
        <f>R183/X183</f>
        <v>2.8622458325700678E-2</v>
      </c>
      <c r="AH183">
        <f>U183/W183</f>
        <v>0.40496736606947303</v>
      </c>
      <c r="AI183">
        <f>V183/X183</f>
        <v>0.40758380655797766</v>
      </c>
      <c r="AJ183">
        <f>Y183/AA183</f>
        <v>0.8601398601398601</v>
      </c>
      <c r="AK183">
        <f>Z183/AB183</f>
        <v>0.65480043149946066</v>
      </c>
      <c r="AL183">
        <f>O183/K183</f>
        <v>0.22516389309127585</v>
      </c>
      <c r="AM183">
        <f>P183/L183</f>
        <v>0.22463402322059567</v>
      </c>
      <c r="AN183">
        <f>K183/W183</f>
        <v>0.17372640063077666</v>
      </c>
      <c r="AO183">
        <f>L183/X183</f>
        <v>0.18144348781828173</v>
      </c>
      <c r="AP183">
        <f>IF(OR(Q183&lt;0, Q183="NA"), 0, 1)</f>
        <v>1</v>
      </c>
      <c r="AQ183">
        <f>IF(OR(S183&lt;0, S183="NA"), 0, 1)</f>
        <v>1</v>
      </c>
      <c r="AR183">
        <f>IFERROR(IF((AF183-AG183)&gt;0,1,0),0)</f>
        <v>1</v>
      </c>
      <c r="AS183">
        <f>IFERROR(IF((S183-Q183)&gt;0,1,0),0)</f>
        <v>1</v>
      </c>
      <c r="AT183">
        <f>IFERROR(IF((AH183-AI183)&lt;0,1,0),0)</f>
        <v>1</v>
      </c>
      <c r="AU183">
        <f>IFERROR(IF((AJ183-AK183)&gt;0,1,0),0)</f>
        <v>1</v>
      </c>
      <c r="AV183">
        <f>IFERROR(IF((AL183-AM183)&gt;0,1,0),0)</f>
        <v>1</v>
      </c>
      <c r="AW183">
        <f>IFERROR(IF((AN183-AO183)&gt;0,1,0),0)</f>
        <v>0</v>
      </c>
      <c r="AX183">
        <f>IFERROR(IF((AC183-AD183)&lt;0,1,0),0)</f>
        <v>0</v>
      </c>
      <c r="AY183">
        <f>SUM(AP183:AX183)</f>
        <v>7</v>
      </c>
    </row>
    <row r="184" spans="1:51" x14ac:dyDescent="0.45">
      <c r="A184" s="1" t="s">
        <v>152</v>
      </c>
      <c r="B184" s="2">
        <v>4633618</v>
      </c>
      <c r="C184" s="3" t="s">
        <v>5335</v>
      </c>
      <c r="D184" s="5">
        <v>198.37</v>
      </c>
      <c r="E184" s="5">
        <v>2437433.61</v>
      </c>
      <c r="F184" s="3" t="s">
        <v>4665</v>
      </c>
      <c r="G184" s="3" t="s">
        <v>4666</v>
      </c>
      <c r="H184" s="3" t="s">
        <v>4667</v>
      </c>
      <c r="I184" s="3" t="s">
        <v>4667</v>
      </c>
      <c r="J184" s="3" t="s">
        <v>4668</v>
      </c>
      <c r="K184" s="6">
        <v>339859000</v>
      </c>
      <c r="L184" s="6">
        <v>328284000</v>
      </c>
      <c r="M184" s="6">
        <v>123470000</v>
      </c>
      <c r="N184" s="6">
        <v>115478000</v>
      </c>
      <c r="O184" s="6">
        <v>109048000</v>
      </c>
      <c r="P184" s="6">
        <v>101870000</v>
      </c>
      <c r="Q184" s="6">
        <v>94269000</v>
      </c>
      <c r="R184" s="6">
        <v>87657000</v>
      </c>
      <c r="S184" s="6">
        <v>105101000</v>
      </c>
      <c r="T184" s="6">
        <v>105059000</v>
      </c>
      <c r="U184" s="6">
        <v>10880000</v>
      </c>
      <c r="V184" s="6">
        <v>11876000</v>
      </c>
      <c r="W184" s="6">
        <v>430266000</v>
      </c>
      <c r="X184" s="6">
        <v>414770000</v>
      </c>
      <c r="Y184" s="6">
        <v>157541000</v>
      </c>
      <c r="Z184" s="6">
        <v>161995000</v>
      </c>
      <c r="AA184" s="6">
        <v>80803000</v>
      </c>
      <c r="AB184" s="6">
        <v>77913000</v>
      </c>
      <c r="AC184" s="6">
        <v>12264000000</v>
      </c>
      <c r="AD184" s="6">
        <v>12322000000</v>
      </c>
      <c r="AF184">
        <f>Q184/W184</f>
        <v>0.21909469955794789</v>
      </c>
      <c r="AG184">
        <f>R184/X184</f>
        <v>0.21133881428261447</v>
      </c>
      <c r="AH184">
        <f>U184/W184</f>
        <v>2.5286683121603846E-2</v>
      </c>
      <c r="AI184">
        <f>V184/X184</f>
        <v>2.8632736215251826E-2</v>
      </c>
      <c r="AJ184">
        <f>Y184/AA184</f>
        <v>1.9496924619135427</v>
      </c>
      <c r="AK184">
        <f>Z184/AB184</f>
        <v>2.0791780575770411</v>
      </c>
      <c r="AL184">
        <f>O184/K184</f>
        <v>0.32086247532064766</v>
      </c>
      <c r="AM184">
        <f>P184/L184</f>
        <v>0.31031058473760526</v>
      </c>
      <c r="AN184">
        <f>K184/W184</f>
        <v>0.78988114329275383</v>
      </c>
      <c r="AO184">
        <f>L184/X184</f>
        <v>0.79148443715794292</v>
      </c>
      <c r="AP184">
        <f>IF(OR(Q184&lt;0, Q184="NA"), 0, 1)</f>
        <v>1</v>
      </c>
      <c r="AQ184">
        <f>IF(OR(S184&lt;0, S184="NA"), 0, 1)</f>
        <v>1</v>
      </c>
      <c r="AR184">
        <f>IFERROR(IF((AF184-AG184)&gt;0,1,0),0)</f>
        <v>1</v>
      </c>
      <c r="AS184">
        <f>IFERROR(IF((S184-Q184)&gt;0,1,0),0)</f>
        <v>1</v>
      </c>
      <c r="AT184">
        <f>IFERROR(IF((AH184-AI184)&lt;0,1,0),0)</f>
        <v>1</v>
      </c>
      <c r="AU184">
        <f>IFERROR(IF((AJ184-AK184)&gt;0,1,0),0)</f>
        <v>0</v>
      </c>
      <c r="AV184">
        <f>IFERROR(IF((AL184-AM184)&gt;0,1,0),0)</f>
        <v>1</v>
      </c>
      <c r="AW184">
        <f>IFERROR(IF((AN184-AO184)&gt;0,1,0),0)</f>
        <v>0</v>
      </c>
      <c r="AX184">
        <f>IFERROR(IF((AC184-AD184)&lt;0,1,0),0)</f>
        <v>1</v>
      </c>
      <c r="AY184">
        <f>SUM(AP184:AX184)</f>
        <v>7</v>
      </c>
    </row>
    <row r="185" spans="1:51" x14ac:dyDescent="0.45">
      <c r="A185" s="1" t="s">
        <v>160</v>
      </c>
      <c r="B185" s="2">
        <v>4168173</v>
      </c>
      <c r="C185" s="3" t="s">
        <v>5335</v>
      </c>
      <c r="D185" s="5">
        <v>110.4</v>
      </c>
      <c r="E185" s="5">
        <v>9404.2981440000003</v>
      </c>
      <c r="F185" s="3" t="s">
        <v>4500</v>
      </c>
      <c r="G185" s="3" t="s">
        <v>4501</v>
      </c>
      <c r="H185" s="3" t="s">
        <v>4502</v>
      </c>
      <c r="I185" s="3" t="s">
        <v>4538</v>
      </c>
      <c r="J185" s="3" t="s">
        <v>4504</v>
      </c>
      <c r="K185" s="6">
        <v>644660</v>
      </c>
      <c r="L185" s="6">
        <v>627213</v>
      </c>
      <c r="M185" s="6">
        <v>71684</v>
      </c>
      <c r="N185" s="6">
        <v>59459</v>
      </c>
      <c r="O185" s="6">
        <v>30711</v>
      </c>
      <c r="P185" s="6">
        <v>20266</v>
      </c>
      <c r="Q185" s="6">
        <v>32854</v>
      </c>
      <c r="R185" s="6">
        <v>26713</v>
      </c>
      <c r="S185" s="6">
        <v>138205</v>
      </c>
      <c r="T185" s="6">
        <v>140085</v>
      </c>
      <c r="U185" s="6">
        <v>226812</v>
      </c>
      <c r="V185" s="6">
        <v>226518</v>
      </c>
      <c r="W185" s="6">
        <v>1377868</v>
      </c>
      <c r="X185" s="6">
        <v>1335957</v>
      </c>
      <c r="Y185" s="6">
        <v>686999</v>
      </c>
      <c r="Z185" s="6">
        <v>679832</v>
      </c>
      <c r="AA185" s="6">
        <v>210108</v>
      </c>
      <c r="AB185" s="6">
        <v>216825</v>
      </c>
      <c r="AC185" s="6">
        <v>84950000</v>
      </c>
      <c r="AD185" s="6">
        <v>84669000</v>
      </c>
      <c r="AF185">
        <f>Q185/W185</f>
        <v>2.3844083758386144E-2</v>
      </c>
      <c r="AG185">
        <f>R185/X185</f>
        <v>1.9995404043693023E-2</v>
      </c>
      <c r="AH185">
        <f>U185/W185</f>
        <v>0.16461083354864181</v>
      </c>
      <c r="AI185">
        <f>V185/X185</f>
        <v>0.16955485842732962</v>
      </c>
      <c r="AJ185">
        <f>Y185/AA185</f>
        <v>3.2697422278066517</v>
      </c>
      <c r="AK185">
        <f>Z185/AB185</f>
        <v>3.1353949037242015</v>
      </c>
      <c r="AL185">
        <f>O185/K185</f>
        <v>4.7639065553935406E-2</v>
      </c>
      <c r="AM185">
        <f>P185/L185</f>
        <v>3.2311192529491578E-2</v>
      </c>
      <c r="AN185">
        <f>K185/W185</f>
        <v>0.46786774930544872</v>
      </c>
      <c r="AO185">
        <f>L185/X185</f>
        <v>0.46948591908272497</v>
      </c>
      <c r="AP185">
        <f>IF(OR(Q185&lt;0, Q185="NA"), 0, 1)</f>
        <v>1</v>
      </c>
      <c r="AQ185">
        <f>IF(OR(S185&lt;0, S185="NA"), 0, 1)</f>
        <v>1</v>
      </c>
      <c r="AR185">
        <f>IFERROR(IF((AF185-AG185)&gt;0,1,0),0)</f>
        <v>1</v>
      </c>
      <c r="AS185">
        <f>IFERROR(IF((S185-Q185)&gt;0,1,0),0)</f>
        <v>1</v>
      </c>
      <c r="AT185">
        <f>IFERROR(IF((AH185-AI185)&lt;0,1,0),0)</f>
        <v>1</v>
      </c>
      <c r="AU185">
        <f>IFERROR(IF((AJ185-AK185)&gt;0,1,0),0)</f>
        <v>1</v>
      </c>
      <c r="AV185">
        <f>IFERROR(IF((AL185-AM185)&gt;0,1,0),0)</f>
        <v>1</v>
      </c>
      <c r="AW185">
        <f>IFERROR(IF((AN185-AO185)&gt;0,1,0),0)</f>
        <v>0</v>
      </c>
      <c r="AX185">
        <f>IFERROR(IF((AC185-AD185)&lt;0,1,0),0)</f>
        <v>0</v>
      </c>
      <c r="AY185">
        <f>SUM(AP185:AX185)</f>
        <v>7</v>
      </c>
    </row>
    <row r="186" spans="1:51" x14ac:dyDescent="0.45">
      <c r="A186" s="1" t="s">
        <v>200</v>
      </c>
      <c r="B186" s="2">
        <v>4004387</v>
      </c>
      <c r="C186" s="3" t="s">
        <v>5337</v>
      </c>
      <c r="D186" s="5">
        <v>121.68</v>
      </c>
      <c r="E186" s="5">
        <v>23714.688413520002</v>
      </c>
      <c r="F186" s="3" t="s">
        <v>4651</v>
      </c>
      <c r="G186" s="3" t="s">
        <v>4651</v>
      </c>
      <c r="H186" s="3" t="s">
        <v>4701</v>
      </c>
      <c r="I186" s="3" t="s">
        <v>4701</v>
      </c>
      <c r="J186" s="3" t="s">
        <v>4702</v>
      </c>
      <c r="K186" s="6">
        <v>4515000</v>
      </c>
      <c r="L186" s="6">
        <v>4359000</v>
      </c>
      <c r="M186" s="6">
        <v>2408000</v>
      </c>
      <c r="N186" s="6">
        <v>2322000</v>
      </c>
      <c r="O186" s="6">
        <v>1646000</v>
      </c>
      <c r="P186" s="6">
        <v>1583000</v>
      </c>
      <c r="Q186" s="6">
        <v>983000</v>
      </c>
      <c r="R186" s="6">
        <v>956000</v>
      </c>
      <c r="S186" s="6">
        <v>1933000</v>
      </c>
      <c r="T186" s="6">
        <v>1887000</v>
      </c>
      <c r="U186" s="6">
        <v>12553000</v>
      </c>
      <c r="V186" s="6">
        <v>12556000</v>
      </c>
      <c r="W186" s="6">
        <v>31790000</v>
      </c>
      <c r="X186" s="6">
        <v>31215000</v>
      </c>
      <c r="Y186" s="6">
        <v>1237000</v>
      </c>
      <c r="Z186" s="6">
        <v>1165000</v>
      </c>
      <c r="AA186" s="6">
        <v>2132000</v>
      </c>
      <c r="AB186" s="6">
        <v>1825000</v>
      </c>
      <c r="AC186" s="6">
        <v>194893819</v>
      </c>
      <c r="AD186" s="6">
        <v>194862821</v>
      </c>
      <c r="AF186">
        <f>Q186/W186</f>
        <v>3.0921673482227116E-2</v>
      </c>
      <c r="AG186">
        <f>R186/X186</f>
        <v>3.0626301457632548E-2</v>
      </c>
      <c r="AH186">
        <f>U186/W186</f>
        <v>0.39487260144699593</v>
      </c>
      <c r="AI186">
        <f>V186/X186</f>
        <v>0.40224251161300656</v>
      </c>
      <c r="AJ186">
        <f>Y186/AA186</f>
        <v>0.58020637898686678</v>
      </c>
      <c r="AK186">
        <f>Z186/AB186</f>
        <v>0.63835616438356169</v>
      </c>
      <c r="AL186">
        <f>O186/K186</f>
        <v>0.36456256921373198</v>
      </c>
      <c r="AM186">
        <f>P186/L186</f>
        <v>0.36315668731360407</v>
      </c>
      <c r="AN186">
        <f>K186/W186</f>
        <v>0.14202579427492923</v>
      </c>
      <c r="AO186">
        <f>L186/X186</f>
        <v>0.13964440172993753</v>
      </c>
      <c r="AP186">
        <f>IF(OR(Q186&lt;0, Q186="NA"), 0, 1)</f>
        <v>1</v>
      </c>
      <c r="AQ186">
        <f>IF(OR(S186&lt;0, S186="NA"), 0, 1)</f>
        <v>1</v>
      </c>
      <c r="AR186">
        <f>IFERROR(IF((AF186-AG186)&gt;0,1,0),0)</f>
        <v>1</v>
      </c>
      <c r="AS186">
        <f>IFERROR(IF((S186-Q186)&gt;0,1,0),0)</f>
        <v>1</v>
      </c>
      <c r="AT186">
        <f>IFERROR(IF((AH186-AI186)&lt;0,1,0),0)</f>
        <v>1</v>
      </c>
      <c r="AU186">
        <f>IFERROR(IF((AJ186-AK186)&gt;0,1,0),0)</f>
        <v>0</v>
      </c>
      <c r="AV186">
        <f>IFERROR(IF((AL186-AM186)&gt;0,1,0),0)</f>
        <v>1</v>
      </c>
      <c r="AW186">
        <f>IFERROR(IF((AN186-AO186)&gt;0,1,0),0)</f>
        <v>1</v>
      </c>
      <c r="AX186">
        <f>IFERROR(IF((AC186-AD186)&lt;0,1,0),0)</f>
        <v>0</v>
      </c>
      <c r="AY186">
        <f>SUM(AP186:AX186)</f>
        <v>7</v>
      </c>
    </row>
    <row r="187" spans="1:51" x14ac:dyDescent="0.45">
      <c r="A187" s="1" t="s">
        <v>210</v>
      </c>
      <c r="B187" s="2">
        <v>4092820</v>
      </c>
      <c r="C187" s="3" t="s">
        <v>5335</v>
      </c>
      <c r="D187" s="5">
        <v>273.44</v>
      </c>
      <c r="E187" s="5">
        <v>146982.94777711999</v>
      </c>
      <c r="F187" s="3" t="s">
        <v>4470</v>
      </c>
      <c r="G187" s="3" t="s">
        <v>4471</v>
      </c>
      <c r="H187" s="3" t="s">
        <v>4489</v>
      </c>
      <c r="I187" s="3" t="s">
        <v>4489</v>
      </c>
      <c r="J187" s="3" t="s">
        <v>4495</v>
      </c>
      <c r="K187" s="6">
        <v>32534000</v>
      </c>
      <c r="L187" s="6">
        <v>30934000</v>
      </c>
      <c r="M187" s="6">
        <v>12247000</v>
      </c>
      <c r="N187" s="6">
        <v>11566000</v>
      </c>
      <c r="O187" s="6">
        <v>6672000</v>
      </c>
      <c r="P187" s="6">
        <v>6492000</v>
      </c>
      <c r="Q187" s="6">
        <v>4230000</v>
      </c>
      <c r="R187" s="6">
        <v>3130000</v>
      </c>
      <c r="S187" s="6">
        <v>7257000</v>
      </c>
      <c r="T187" s="6">
        <v>6446000</v>
      </c>
      <c r="U187" s="6">
        <v>56854000</v>
      </c>
      <c r="V187" s="6">
        <v>57117000</v>
      </c>
      <c r="W187" s="6">
        <v>90883000</v>
      </c>
      <c r="X187" s="6">
        <v>90907000</v>
      </c>
      <c r="Y187" s="6">
        <v>26766000</v>
      </c>
      <c r="Z187" s="6">
        <v>27206000</v>
      </c>
      <c r="AA187" s="6">
        <v>20312000</v>
      </c>
      <c r="AB187" s="6">
        <v>21517000</v>
      </c>
      <c r="AC187" s="6">
        <v>537500000</v>
      </c>
      <c r="AD187" s="6">
        <v>537200000</v>
      </c>
      <c r="AF187">
        <f>Q187/W187</f>
        <v>4.6543357943729852E-2</v>
      </c>
      <c r="AG187">
        <f>R187/X187</f>
        <v>3.4430791908213888E-2</v>
      </c>
      <c r="AH187">
        <f>U187/W187</f>
        <v>0.62557353960586692</v>
      </c>
      <c r="AI187">
        <f>V187/X187</f>
        <v>0.62830145093337142</v>
      </c>
      <c r="AJ187">
        <f>Y187/AA187</f>
        <v>1.317743205986609</v>
      </c>
      <c r="AK187">
        <f>Z187/AB187</f>
        <v>1.264395594181345</v>
      </c>
      <c r="AL187">
        <f>O187/K187</f>
        <v>0.20507776479990164</v>
      </c>
      <c r="AM187">
        <f>P187/L187</f>
        <v>0.20986616667744229</v>
      </c>
      <c r="AN187">
        <f>K187/W187</f>
        <v>0.35797673932418606</v>
      </c>
      <c r="AO187">
        <f>L187/X187</f>
        <v>0.34028182648200911</v>
      </c>
      <c r="AP187">
        <f>IF(OR(Q187&lt;0, Q187="NA"), 0, 1)</f>
        <v>1</v>
      </c>
      <c r="AQ187">
        <f>IF(OR(S187&lt;0, S187="NA"), 0, 1)</f>
        <v>1</v>
      </c>
      <c r="AR187">
        <f>IFERROR(IF((AF187-AG187)&gt;0,1,0),0)</f>
        <v>1</v>
      </c>
      <c r="AS187">
        <f>IFERROR(IF((S187-Q187)&gt;0,1,0),0)</f>
        <v>1</v>
      </c>
      <c r="AT187">
        <f>IFERROR(IF((AH187-AI187)&lt;0,1,0),0)</f>
        <v>1</v>
      </c>
      <c r="AU187">
        <f>IFERROR(IF((AJ187-AK187)&gt;0,1,0),0)</f>
        <v>1</v>
      </c>
      <c r="AV187">
        <f>IFERROR(IF((AL187-AM187)&gt;0,1,0),0)</f>
        <v>0</v>
      </c>
      <c r="AW187">
        <f>IFERROR(IF((AN187-AO187)&gt;0,1,0),0)</f>
        <v>1</v>
      </c>
      <c r="AX187">
        <f>IFERROR(IF((AC187-AD187)&lt;0,1,0),0)</f>
        <v>0</v>
      </c>
      <c r="AY187">
        <f>SUM(AP187:AX187)</f>
        <v>7</v>
      </c>
    </row>
    <row r="188" spans="1:51" x14ac:dyDescent="0.45">
      <c r="A188" s="1" t="s">
        <v>217</v>
      </c>
      <c r="B188" s="2">
        <v>4560517</v>
      </c>
      <c r="C188" s="3" t="s">
        <v>5337</v>
      </c>
      <c r="D188" s="5">
        <v>5.77</v>
      </c>
      <c r="E188" s="5">
        <v>230.4648784</v>
      </c>
      <c r="F188" s="3" t="s">
        <v>4654</v>
      </c>
      <c r="G188" s="3" t="s">
        <v>4654</v>
      </c>
      <c r="H188" s="3" t="s">
        <v>4655</v>
      </c>
      <c r="I188" s="3" t="s">
        <v>4717</v>
      </c>
      <c r="J188" s="3" t="s">
        <v>4718</v>
      </c>
      <c r="K188" s="6">
        <v>304645</v>
      </c>
      <c r="L188" s="6">
        <v>311557</v>
      </c>
      <c r="M188" s="6">
        <v>138282</v>
      </c>
      <c r="N188" s="6">
        <v>92937</v>
      </c>
      <c r="O188" s="6">
        <v>98168</v>
      </c>
      <c r="P188" s="6">
        <v>53556</v>
      </c>
      <c r="Q188" s="6">
        <v>63953</v>
      </c>
      <c r="R188" s="6">
        <v>27898</v>
      </c>
      <c r="S188" s="6">
        <v>67200</v>
      </c>
      <c r="T188" s="6">
        <v>69470</v>
      </c>
      <c r="U188" s="6">
        <v>120000</v>
      </c>
      <c r="V188" s="6">
        <v>118000</v>
      </c>
      <c r="W188" s="6">
        <v>739216</v>
      </c>
      <c r="X188" s="6">
        <v>720375</v>
      </c>
      <c r="Y188" s="6">
        <v>70157</v>
      </c>
      <c r="Z188" s="6">
        <v>62018</v>
      </c>
      <c r="AA188" s="6">
        <v>66168</v>
      </c>
      <c r="AB188" s="6">
        <v>73516</v>
      </c>
      <c r="AC188" s="6">
        <v>39789500</v>
      </c>
      <c r="AD188" s="6">
        <v>39637947</v>
      </c>
      <c r="AF188">
        <f>Q188/W188</f>
        <v>8.6514631717928184E-2</v>
      </c>
      <c r="AG188">
        <f>R188/X188</f>
        <v>3.8727051882699981E-2</v>
      </c>
      <c r="AH188">
        <f>U188/W188</f>
        <v>0.16233414861150192</v>
      </c>
      <c r="AI188">
        <f>V188/X188</f>
        <v>0.16380357452715599</v>
      </c>
      <c r="AJ188">
        <f>Y188/AA188</f>
        <v>1.0602859388223915</v>
      </c>
      <c r="AK188">
        <f>Z188/AB188</f>
        <v>0.84359867239784536</v>
      </c>
      <c r="AL188">
        <f>O188/K188</f>
        <v>0.32223735823663607</v>
      </c>
      <c r="AM188">
        <f>P188/L188</f>
        <v>0.17189791916085981</v>
      </c>
      <c r="AN188">
        <f>K188/W188</f>
        <v>0.41211905586459169</v>
      </c>
      <c r="AO188">
        <f>L188/X188</f>
        <v>0.43249279888946729</v>
      </c>
      <c r="AP188">
        <f>IF(OR(Q188&lt;0, Q188="NA"), 0, 1)</f>
        <v>1</v>
      </c>
      <c r="AQ188">
        <f>IF(OR(S188&lt;0, S188="NA"), 0, 1)</f>
        <v>1</v>
      </c>
      <c r="AR188">
        <f>IFERROR(IF((AF188-AG188)&gt;0,1,0),0)</f>
        <v>1</v>
      </c>
      <c r="AS188">
        <f>IFERROR(IF((S188-Q188)&gt;0,1,0),0)</f>
        <v>1</v>
      </c>
      <c r="AT188">
        <f>IFERROR(IF((AH188-AI188)&lt;0,1,0),0)</f>
        <v>1</v>
      </c>
      <c r="AU188">
        <f>IFERROR(IF((AJ188-AK188)&gt;0,1,0),0)</f>
        <v>1</v>
      </c>
      <c r="AV188">
        <f>IFERROR(IF((AL188-AM188)&gt;0,1,0),0)</f>
        <v>1</v>
      </c>
      <c r="AW188">
        <f>IFERROR(IF((AN188-AO188)&gt;0,1,0),0)</f>
        <v>0</v>
      </c>
      <c r="AX188">
        <f>IFERROR(IF((AC188-AD188)&lt;0,1,0),0)</f>
        <v>0</v>
      </c>
      <c r="AY188">
        <f>SUM(AP188:AX188)</f>
        <v>7</v>
      </c>
    </row>
    <row r="189" spans="1:51" x14ac:dyDescent="0.45">
      <c r="A189" s="1" t="s">
        <v>238</v>
      </c>
      <c r="B189" s="2">
        <v>4909522</v>
      </c>
      <c r="C189" s="3" t="s">
        <v>5337</v>
      </c>
      <c r="D189" s="5">
        <v>16.47</v>
      </c>
      <c r="E189" s="5">
        <v>7927.4062800000002</v>
      </c>
      <c r="F189" s="3" t="s">
        <v>4654</v>
      </c>
      <c r="G189" s="3" t="s">
        <v>4654</v>
      </c>
      <c r="H189" s="3" t="s">
        <v>4655</v>
      </c>
      <c r="I189" s="3" t="s">
        <v>4725</v>
      </c>
      <c r="J189" s="3" t="s">
        <v>4726</v>
      </c>
      <c r="K189" s="6">
        <v>1149558</v>
      </c>
      <c r="L189" s="6">
        <v>1143527</v>
      </c>
      <c r="M189" s="6">
        <v>851436</v>
      </c>
      <c r="N189" s="6">
        <v>850137</v>
      </c>
      <c r="O189" s="6">
        <v>638490</v>
      </c>
      <c r="P189" s="6">
        <v>638984</v>
      </c>
      <c r="Q189" s="6">
        <v>390150</v>
      </c>
      <c r="R189" s="6">
        <v>388230</v>
      </c>
      <c r="S189" s="6">
        <v>819624</v>
      </c>
      <c r="T189" s="6">
        <v>837125</v>
      </c>
      <c r="U189" s="6">
        <v>3171664</v>
      </c>
      <c r="V189" s="6">
        <v>3186577</v>
      </c>
      <c r="W189" s="6">
        <v>5777451</v>
      </c>
      <c r="X189" s="6">
        <v>5774967</v>
      </c>
      <c r="Y189" s="6">
        <v>99876</v>
      </c>
      <c r="Z189" s="6">
        <v>103598</v>
      </c>
      <c r="AA189" s="6">
        <v>91520</v>
      </c>
      <c r="AB189" s="6">
        <v>115969</v>
      </c>
      <c r="AC189" s="6">
        <v>481295000</v>
      </c>
      <c r="AD189" s="6">
        <v>481243000</v>
      </c>
      <c r="AF189">
        <f>Q189/W189</f>
        <v>6.7529780867029418E-2</v>
      </c>
      <c r="AG189">
        <f>R189/X189</f>
        <v>6.7226358176592171E-2</v>
      </c>
      <c r="AH189">
        <f>U189/W189</f>
        <v>0.5489728947939152</v>
      </c>
      <c r="AI189">
        <f>V189/X189</f>
        <v>0.55179137820181479</v>
      </c>
      <c r="AJ189">
        <f>Y189/AA189</f>
        <v>1.0913024475524475</v>
      </c>
      <c r="AK189">
        <f>Z189/AB189</f>
        <v>0.89332494028576603</v>
      </c>
      <c r="AL189">
        <f>O189/K189</f>
        <v>0.55542217095614144</v>
      </c>
      <c r="AM189">
        <f>P189/L189</f>
        <v>0.55878348303100844</v>
      </c>
      <c r="AN189">
        <f>K189/W189</f>
        <v>0.19897321500433324</v>
      </c>
      <c r="AO189">
        <f>L189/X189</f>
        <v>0.19801446484456101</v>
      </c>
      <c r="AP189">
        <f>IF(OR(Q189&lt;0, Q189="NA"), 0, 1)</f>
        <v>1</v>
      </c>
      <c r="AQ189">
        <f>IF(OR(S189&lt;0, S189="NA"), 0, 1)</f>
        <v>1</v>
      </c>
      <c r="AR189">
        <f>IFERROR(IF((AF189-AG189)&gt;0,1,0),0)</f>
        <v>1</v>
      </c>
      <c r="AS189">
        <f>IFERROR(IF((S189-Q189)&gt;0,1,0),0)</f>
        <v>1</v>
      </c>
      <c r="AT189">
        <f>IFERROR(IF((AH189-AI189)&lt;0,1,0),0)</f>
        <v>1</v>
      </c>
      <c r="AU189">
        <f>IFERROR(IF((AJ189-AK189)&gt;0,1,0),0)</f>
        <v>1</v>
      </c>
      <c r="AV189">
        <f>IFERROR(IF((AL189-AM189)&gt;0,1,0),0)</f>
        <v>0</v>
      </c>
      <c r="AW189">
        <f>IFERROR(IF((AN189-AO189)&gt;0,1,0),0)</f>
        <v>1</v>
      </c>
      <c r="AX189">
        <f>IFERROR(IF((AC189-AD189)&lt;0,1,0),0)</f>
        <v>0</v>
      </c>
      <c r="AY189">
        <f>SUM(AP189:AX189)</f>
        <v>7</v>
      </c>
    </row>
    <row r="190" spans="1:51" x14ac:dyDescent="0.45">
      <c r="A190" s="1" t="s">
        <v>244</v>
      </c>
      <c r="B190" s="2">
        <v>8313471</v>
      </c>
      <c r="C190" s="3" t="s">
        <v>5337</v>
      </c>
      <c r="D190" s="5">
        <v>38.22</v>
      </c>
      <c r="E190" s="5">
        <v>10599.24641958</v>
      </c>
      <c r="F190" s="3" t="s">
        <v>4485</v>
      </c>
      <c r="G190" s="3" t="s">
        <v>4486</v>
      </c>
      <c r="H190" s="3" t="s">
        <v>4588</v>
      </c>
      <c r="I190" s="3" t="s">
        <v>4588</v>
      </c>
      <c r="J190" s="3" t="s">
        <v>4729</v>
      </c>
      <c r="K190" s="6">
        <v>6916000</v>
      </c>
      <c r="L190" s="6">
        <v>6874000</v>
      </c>
      <c r="M190" s="6">
        <v>737000</v>
      </c>
      <c r="N190" s="6">
        <v>707000</v>
      </c>
      <c r="O190" s="6">
        <v>439000</v>
      </c>
      <c r="P190" s="6">
        <v>409000</v>
      </c>
      <c r="Q190" s="6">
        <v>208000</v>
      </c>
      <c r="R190" s="6">
        <v>193000</v>
      </c>
      <c r="S190" s="6">
        <v>634000</v>
      </c>
      <c r="T190" s="6">
        <v>558000</v>
      </c>
      <c r="U190" s="6">
        <v>2851000</v>
      </c>
      <c r="V190" s="6">
        <v>2844000</v>
      </c>
      <c r="W190" s="6">
        <v>8245000</v>
      </c>
      <c r="X190" s="6">
        <v>7961000</v>
      </c>
      <c r="Y190" s="6">
        <v>2691000</v>
      </c>
      <c r="Z190" s="6">
        <v>2454000</v>
      </c>
      <c r="AA190" s="6">
        <v>1781000</v>
      </c>
      <c r="AB190" s="6">
        <v>1662000</v>
      </c>
      <c r="AC190" s="6">
        <v>274761552</v>
      </c>
      <c r="AD190" s="6">
        <v>274319653</v>
      </c>
      <c r="AF190">
        <f>Q190/W190</f>
        <v>2.5227410551849606E-2</v>
      </c>
      <c r="AG190">
        <f>R190/X190</f>
        <v>2.4243185529456097E-2</v>
      </c>
      <c r="AH190">
        <f>U190/W190</f>
        <v>0.34578532443905396</v>
      </c>
      <c r="AI190">
        <f>V190/X190</f>
        <v>0.35724155256877277</v>
      </c>
      <c r="AJ190">
        <f>Y190/AA190</f>
        <v>1.5109489051094891</v>
      </c>
      <c r="AK190">
        <f>Z190/AB190</f>
        <v>1.476534296028881</v>
      </c>
      <c r="AL190">
        <f>O190/K190</f>
        <v>6.3475997686523997E-2</v>
      </c>
      <c r="AM190">
        <f>P190/L190</f>
        <v>5.9499563572883329E-2</v>
      </c>
      <c r="AN190">
        <f>K190/W190</f>
        <v>0.83881140084899941</v>
      </c>
      <c r="AO190">
        <f>L190/X190</f>
        <v>0.8634593644014571</v>
      </c>
      <c r="AP190">
        <f>IF(OR(Q190&lt;0, Q190="NA"), 0, 1)</f>
        <v>1</v>
      </c>
      <c r="AQ190">
        <f>IF(OR(S190&lt;0, S190="NA"), 0, 1)</f>
        <v>1</v>
      </c>
      <c r="AR190">
        <f>IFERROR(IF((AF190-AG190)&gt;0,1,0),0)</f>
        <v>1</v>
      </c>
      <c r="AS190">
        <f>IFERROR(IF((S190-Q190)&gt;0,1,0),0)</f>
        <v>1</v>
      </c>
      <c r="AT190">
        <f>IFERROR(IF((AH190-AI190)&lt;0,1,0),0)</f>
        <v>1</v>
      </c>
      <c r="AU190">
        <f>IFERROR(IF((AJ190-AK190)&gt;0,1,0),0)</f>
        <v>1</v>
      </c>
      <c r="AV190">
        <f>IFERROR(IF((AL190-AM190)&gt;0,1,0),0)</f>
        <v>1</v>
      </c>
      <c r="AW190">
        <f>IFERROR(IF((AN190-AO190)&gt;0,1,0),0)</f>
        <v>0</v>
      </c>
      <c r="AX190">
        <f>IFERROR(IF((AC190-AD190)&lt;0,1,0),0)</f>
        <v>0</v>
      </c>
      <c r="AY190">
        <f>SUM(AP190:AX190)</f>
        <v>7</v>
      </c>
    </row>
    <row r="191" spans="1:51" x14ac:dyDescent="0.45">
      <c r="A191" s="1" t="s">
        <v>248</v>
      </c>
      <c r="B191" s="2">
        <v>4204256</v>
      </c>
      <c r="C191" s="3" t="s">
        <v>5337</v>
      </c>
      <c r="D191" s="5">
        <v>168.9</v>
      </c>
      <c r="E191" s="5">
        <v>95566.399418400004</v>
      </c>
      <c r="F191" s="3" t="s">
        <v>4480</v>
      </c>
      <c r="G191" s="3" t="s">
        <v>4491</v>
      </c>
      <c r="H191" s="3" t="s">
        <v>4491</v>
      </c>
      <c r="I191" s="3" t="s">
        <v>4631</v>
      </c>
      <c r="J191" s="3" t="s">
        <v>4732</v>
      </c>
      <c r="K191" s="6">
        <v>31671000</v>
      </c>
      <c r="L191" s="6">
        <v>25957000</v>
      </c>
      <c r="M191" s="6" t="s">
        <v>4474</v>
      </c>
      <c r="N191" s="6" t="s">
        <v>4474</v>
      </c>
      <c r="O191" s="6" t="s">
        <v>4474</v>
      </c>
      <c r="P191" s="6" t="s">
        <v>4474</v>
      </c>
      <c r="Q191" s="6">
        <v>8292000</v>
      </c>
      <c r="R191" s="6">
        <v>7163000</v>
      </c>
      <c r="S191" s="6">
        <v>5321000</v>
      </c>
      <c r="T191" s="6">
        <v>3103000</v>
      </c>
      <c r="U191" s="6">
        <v>12318000</v>
      </c>
      <c r="V191" s="6">
        <v>13111000</v>
      </c>
      <c r="W191" s="6">
        <v>368689000</v>
      </c>
      <c r="X191" s="6">
        <v>346504000</v>
      </c>
      <c r="Y191" s="6">
        <v>37880000</v>
      </c>
      <c r="Z191" s="6">
        <v>36743000</v>
      </c>
      <c r="AA191" s="6">
        <v>19671000</v>
      </c>
      <c r="AB191" s="6">
        <v>20859000</v>
      </c>
      <c r="AC191" s="6">
        <v>565816456</v>
      </c>
      <c r="AD191" s="6">
        <v>569535344</v>
      </c>
      <c r="AF191">
        <f>Q191/W191</f>
        <v>2.2490500123410244E-2</v>
      </c>
      <c r="AG191">
        <f>R191/X191</f>
        <v>2.0672200032322858E-2</v>
      </c>
      <c r="AH191">
        <f>U191/W191</f>
        <v>3.3410272614588447E-2</v>
      </c>
      <c r="AI191">
        <f>V191/X191</f>
        <v>3.7837947036686442E-2</v>
      </c>
      <c r="AJ191">
        <f>Y191/AA191</f>
        <v>1.9256773931167708</v>
      </c>
      <c r="AK191">
        <f>Z191/AB191</f>
        <v>1.7614938395896256</v>
      </c>
      <c r="AL191" t="e">
        <f>O191/K191</f>
        <v>#VALUE!</v>
      </c>
      <c r="AM191" t="e">
        <f>P191/L191</f>
        <v>#VALUE!</v>
      </c>
      <c r="AN191">
        <f>K191/W191</f>
        <v>8.5901667801317638E-2</v>
      </c>
      <c r="AO191">
        <f>L191/X191</f>
        <v>7.4911112137233629E-2</v>
      </c>
      <c r="AP191">
        <f>IF(OR(Q191&lt;0, Q191="NA"), 0, 1)</f>
        <v>1</v>
      </c>
      <c r="AQ191">
        <f>IF(OR(S191&lt;0, S191="NA"), 0, 1)</f>
        <v>1</v>
      </c>
      <c r="AR191">
        <f>IFERROR(IF((AF191-AG191)&gt;0,1,0),0)</f>
        <v>1</v>
      </c>
      <c r="AS191">
        <f>IFERROR(IF((S191-Q191)&gt;0,1,0),0)</f>
        <v>0</v>
      </c>
      <c r="AT191">
        <f>IFERROR(IF((AH191-AI191)&lt;0,1,0),0)</f>
        <v>1</v>
      </c>
      <c r="AU191">
        <f>IFERROR(IF((AJ191-AK191)&gt;0,1,0),0)</f>
        <v>1</v>
      </c>
      <c r="AV191">
        <f>IFERROR(IF((AL191-AM191)&gt;0,1,0),0)</f>
        <v>0</v>
      </c>
      <c r="AW191">
        <f>IFERROR(IF((AN191-AO191)&gt;0,1,0),0)</f>
        <v>1</v>
      </c>
      <c r="AX191">
        <f>IFERROR(IF((AC191-AD191)&lt;0,1,0),0)</f>
        <v>1</v>
      </c>
      <c r="AY191">
        <f>SUM(AP191:AX191)</f>
        <v>7</v>
      </c>
    </row>
    <row r="192" spans="1:51" x14ac:dyDescent="0.45">
      <c r="A192" s="1" t="s">
        <v>278</v>
      </c>
      <c r="B192" s="2">
        <v>4980560</v>
      </c>
      <c r="C192" s="3" t="s">
        <v>5337</v>
      </c>
      <c r="D192" s="5">
        <v>11.41</v>
      </c>
      <c r="E192" s="5">
        <v>479.35056463000001</v>
      </c>
      <c r="F192" s="3" t="s">
        <v>4654</v>
      </c>
      <c r="G192" s="3" t="s">
        <v>4654</v>
      </c>
      <c r="H192" s="3" t="s">
        <v>4655</v>
      </c>
      <c r="I192" s="3" t="s">
        <v>4725</v>
      </c>
      <c r="J192" s="3" t="s">
        <v>4752</v>
      </c>
      <c r="K192" s="6">
        <v>422624</v>
      </c>
      <c r="L192" s="6">
        <v>413444</v>
      </c>
      <c r="M192" s="6">
        <v>176165</v>
      </c>
      <c r="N192" s="6">
        <v>173902</v>
      </c>
      <c r="O192" s="6">
        <v>146617</v>
      </c>
      <c r="P192" s="6">
        <v>145260</v>
      </c>
      <c r="Q192" s="6">
        <v>153080</v>
      </c>
      <c r="R192" s="6">
        <v>150140</v>
      </c>
      <c r="S192" s="6">
        <v>156211</v>
      </c>
      <c r="T192" s="6">
        <v>158298</v>
      </c>
      <c r="U192" s="6">
        <v>20000</v>
      </c>
      <c r="V192" s="6">
        <v>44176</v>
      </c>
      <c r="W192" s="6">
        <v>722813</v>
      </c>
      <c r="X192" s="6">
        <v>742030</v>
      </c>
      <c r="Y192" s="6">
        <v>132763</v>
      </c>
      <c r="Z192" s="6">
        <v>142377</v>
      </c>
      <c r="AA192" s="6">
        <v>37183</v>
      </c>
      <c r="AB192" s="6">
        <v>40680</v>
      </c>
      <c r="AC192" s="6">
        <v>42012000</v>
      </c>
      <c r="AD192" s="6">
        <v>41842000</v>
      </c>
      <c r="AF192">
        <f>Q192/W192</f>
        <v>0.21178368402339195</v>
      </c>
      <c r="AG192">
        <f>R192/X192</f>
        <v>0.20233683274261149</v>
      </c>
      <c r="AH192">
        <f>U192/W192</f>
        <v>2.7669673899058264E-2</v>
      </c>
      <c r="AI192">
        <f>V192/X192</f>
        <v>5.953398110588521E-2</v>
      </c>
      <c r="AJ192">
        <f>Y192/AA192</f>
        <v>3.5705295430707582</v>
      </c>
      <c r="AK192">
        <f>Z192/AB192</f>
        <v>3.4999262536873155</v>
      </c>
      <c r="AL192">
        <f>O192/K192</f>
        <v>0.34692066707049291</v>
      </c>
      <c r="AM192">
        <f>P192/L192</f>
        <v>0.35134141504048916</v>
      </c>
      <c r="AN192">
        <f>K192/W192</f>
        <v>0.58469341309577993</v>
      </c>
      <c r="AO192">
        <f>L192/X192</f>
        <v>0.55717962885597616</v>
      </c>
      <c r="AP192">
        <f>IF(OR(Q192&lt;0, Q192="NA"), 0, 1)</f>
        <v>1</v>
      </c>
      <c r="AQ192">
        <f>IF(OR(S192&lt;0, S192="NA"), 0, 1)</f>
        <v>1</v>
      </c>
      <c r="AR192">
        <f>IFERROR(IF((AF192-AG192)&gt;0,1,0),0)</f>
        <v>1</v>
      </c>
      <c r="AS192">
        <f>IFERROR(IF((S192-Q192)&gt;0,1,0),0)</f>
        <v>1</v>
      </c>
      <c r="AT192">
        <f>IFERROR(IF((AH192-AI192)&lt;0,1,0),0)</f>
        <v>1</v>
      </c>
      <c r="AU192">
        <f>IFERROR(IF((AJ192-AK192)&gt;0,1,0),0)</f>
        <v>1</v>
      </c>
      <c r="AV192">
        <f>IFERROR(IF((AL192-AM192)&gt;0,1,0),0)</f>
        <v>0</v>
      </c>
      <c r="AW192">
        <f>IFERROR(IF((AN192-AO192)&gt;0,1,0),0)</f>
        <v>1</v>
      </c>
      <c r="AX192">
        <f>IFERROR(IF((AC192-AD192)&lt;0,1,0),0)</f>
        <v>0</v>
      </c>
      <c r="AY192">
        <f>SUM(AP192:AX192)</f>
        <v>7</v>
      </c>
    </row>
    <row r="193" spans="1:51" x14ac:dyDescent="0.45">
      <c r="A193" s="1" t="s">
        <v>284</v>
      </c>
      <c r="B193" s="2">
        <v>4212815</v>
      </c>
      <c r="C193" s="3" t="s">
        <v>5337</v>
      </c>
      <c r="D193" s="5">
        <v>184.02</v>
      </c>
      <c r="E193" s="5">
        <v>2498.0928463199998</v>
      </c>
      <c r="F193" s="3" t="s">
        <v>4485</v>
      </c>
      <c r="G193" s="3" t="s">
        <v>4486</v>
      </c>
      <c r="H193" s="3" t="s">
        <v>4588</v>
      </c>
      <c r="I193" s="3" t="s">
        <v>4588</v>
      </c>
      <c r="J193" s="3" t="s">
        <v>4589</v>
      </c>
      <c r="K193" s="6">
        <v>806259</v>
      </c>
      <c r="L193" s="6">
        <v>713006</v>
      </c>
      <c r="M193" s="6">
        <v>69508</v>
      </c>
      <c r="N193" s="6">
        <v>47092</v>
      </c>
      <c r="O193" s="6">
        <v>67252</v>
      </c>
      <c r="P193" s="6">
        <v>44780</v>
      </c>
      <c r="Q193" s="6">
        <v>66108</v>
      </c>
      <c r="R193" s="6">
        <v>43562</v>
      </c>
      <c r="S193" s="6">
        <v>147555</v>
      </c>
      <c r="T193" s="6">
        <v>173486</v>
      </c>
      <c r="U193" s="6" t="s">
        <v>4474</v>
      </c>
      <c r="V193" s="6" t="s">
        <v>4474</v>
      </c>
      <c r="W193" s="6">
        <v>768864</v>
      </c>
      <c r="X193" s="6">
        <v>726574</v>
      </c>
      <c r="Y193" s="6">
        <v>717141</v>
      </c>
      <c r="Z193" s="6">
        <v>674954</v>
      </c>
      <c r="AA193" s="6">
        <v>436164</v>
      </c>
      <c r="AB193" s="6">
        <v>415127</v>
      </c>
      <c r="AC193" s="6">
        <v>13569104</v>
      </c>
      <c r="AD193" s="6">
        <v>13497550</v>
      </c>
      <c r="AF193">
        <f>Q193/W193</f>
        <v>8.5981395929579221E-2</v>
      </c>
      <c r="AG193">
        <f>R193/X193</f>
        <v>5.9955352104534433E-2</v>
      </c>
      <c r="AH193" t="e">
        <f>U193/W193</f>
        <v>#VALUE!</v>
      </c>
      <c r="AI193" t="e">
        <f>V193/X193</f>
        <v>#VALUE!</v>
      </c>
      <c r="AJ193">
        <f>Y193/AA193</f>
        <v>1.6442003466585964</v>
      </c>
      <c r="AK193">
        <f>Z193/AB193</f>
        <v>1.6258976168738724</v>
      </c>
      <c r="AL193">
        <f>O193/K193</f>
        <v>8.3412402218145776E-2</v>
      </c>
      <c r="AM193">
        <f>P193/L193</f>
        <v>6.2804520579069462E-2</v>
      </c>
      <c r="AN193">
        <f>K193/W193</f>
        <v>1.0486366899737796</v>
      </c>
      <c r="AO193">
        <f>L193/X193</f>
        <v>0.98132605901119496</v>
      </c>
      <c r="AP193">
        <f>IF(OR(Q193&lt;0, Q193="NA"), 0, 1)</f>
        <v>1</v>
      </c>
      <c r="AQ193">
        <f>IF(OR(S193&lt;0, S193="NA"), 0, 1)</f>
        <v>1</v>
      </c>
      <c r="AR193">
        <f>IFERROR(IF((AF193-AG193)&gt;0,1,0),0)</f>
        <v>1</v>
      </c>
      <c r="AS193">
        <f>IFERROR(IF((S193-Q193)&gt;0,1,0),0)</f>
        <v>1</v>
      </c>
      <c r="AT193">
        <f>IFERROR(IF((AH193-AI193)&lt;0,1,0),0)</f>
        <v>0</v>
      </c>
      <c r="AU193">
        <f>IFERROR(IF((AJ193-AK193)&gt;0,1,0),0)</f>
        <v>1</v>
      </c>
      <c r="AV193">
        <f>IFERROR(IF((AL193-AM193)&gt;0,1,0),0)</f>
        <v>1</v>
      </c>
      <c r="AW193">
        <f>IFERROR(IF((AN193-AO193)&gt;0,1,0),0)</f>
        <v>1</v>
      </c>
      <c r="AX193">
        <f>IFERROR(IF((AC193-AD193)&lt;0,1,0),0)</f>
        <v>0</v>
      </c>
      <c r="AY193">
        <f>SUM(AP193:AX193)</f>
        <v>7</v>
      </c>
    </row>
    <row r="194" spans="1:51" x14ac:dyDescent="0.45">
      <c r="A194" s="1" t="s">
        <v>286</v>
      </c>
      <c r="B194" s="2">
        <v>7690349</v>
      </c>
      <c r="C194" s="3" t="s">
        <v>5337</v>
      </c>
      <c r="D194" s="5">
        <v>28.85</v>
      </c>
      <c r="E194" s="5">
        <v>885.1997609</v>
      </c>
      <c r="F194" s="3" t="s">
        <v>4485</v>
      </c>
      <c r="G194" s="3" t="s">
        <v>4517</v>
      </c>
      <c r="H194" s="3" t="s">
        <v>4518</v>
      </c>
      <c r="I194" s="3" t="s">
        <v>4519</v>
      </c>
      <c r="J194" s="3" t="s">
        <v>4755</v>
      </c>
      <c r="K194" s="6">
        <v>420960</v>
      </c>
      <c r="L194" s="6">
        <v>408437</v>
      </c>
      <c r="M194" s="6">
        <v>185822</v>
      </c>
      <c r="N194" s="6">
        <v>177574</v>
      </c>
      <c r="O194" s="6">
        <v>107225</v>
      </c>
      <c r="P194" s="6">
        <v>99506</v>
      </c>
      <c r="Q194" s="6">
        <v>59404</v>
      </c>
      <c r="R194" s="6">
        <v>55215</v>
      </c>
      <c r="S194" s="6">
        <v>142573</v>
      </c>
      <c r="T194" s="6">
        <v>145553</v>
      </c>
      <c r="U194" s="6">
        <v>452194</v>
      </c>
      <c r="V194" s="6">
        <v>444727</v>
      </c>
      <c r="W194" s="6">
        <v>1404659</v>
      </c>
      <c r="X194" s="6">
        <v>1387063</v>
      </c>
      <c r="Y194" s="6">
        <v>153557</v>
      </c>
      <c r="Z194" s="6">
        <v>123788</v>
      </c>
      <c r="AA194" s="6">
        <v>89278</v>
      </c>
      <c r="AB194" s="6">
        <v>94907</v>
      </c>
      <c r="AC194" s="6">
        <v>30582305</v>
      </c>
      <c r="AD194" s="6">
        <v>30552938</v>
      </c>
      <c r="AF194">
        <f>Q194/W194</f>
        <v>4.2290691192666686E-2</v>
      </c>
      <c r="AG194">
        <f>R194/X194</f>
        <v>3.9807132048075684E-2</v>
      </c>
      <c r="AH194">
        <f>U194/W194</f>
        <v>0.32192439588540706</v>
      </c>
      <c r="AI194">
        <f>V194/X194</f>
        <v>0.32062494637950834</v>
      </c>
      <c r="AJ194">
        <f>Y194/AA194</f>
        <v>1.7199870068773941</v>
      </c>
      <c r="AK194">
        <f>Z194/AB194</f>
        <v>1.3043084282508139</v>
      </c>
      <c r="AL194">
        <f>O194/K194</f>
        <v>0.25471541239072598</v>
      </c>
      <c r="AM194">
        <f>P194/L194</f>
        <v>0.24362631201384791</v>
      </c>
      <c r="AN194">
        <f>K194/W194</f>
        <v>0.29968839412270165</v>
      </c>
      <c r="AO194">
        <f>L194/X194</f>
        <v>0.29446175119659307</v>
      </c>
      <c r="AP194">
        <f>IF(OR(Q194&lt;0, Q194="NA"), 0, 1)</f>
        <v>1</v>
      </c>
      <c r="AQ194">
        <f>IF(OR(S194&lt;0, S194="NA"), 0, 1)</f>
        <v>1</v>
      </c>
      <c r="AR194">
        <f>IFERROR(IF((AF194-AG194)&gt;0,1,0),0)</f>
        <v>1</v>
      </c>
      <c r="AS194">
        <f>IFERROR(IF((S194-Q194)&gt;0,1,0),0)</f>
        <v>1</v>
      </c>
      <c r="AT194">
        <f>IFERROR(IF((AH194-AI194)&lt;0,1,0),0)</f>
        <v>0</v>
      </c>
      <c r="AU194">
        <f>IFERROR(IF((AJ194-AK194)&gt;0,1,0),0)</f>
        <v>1</v>
      </c>
      <c r="AV194">
        <f>IFERROR(IF((AL194-AM194)&gt;0,1,0),0)</f>
        <v>1</v>
      </c>
      <c r="AW194">
        <f>IFERROR(IF((AN194-AO194)&gt;0,1,0),0)</f>
        <v>1</v>
      </c>
      <c r="AX194">
        <f>IFERROR(IF((AC194-AD194)&lt;0,1,0),0)</f>
        <v>0</v>
      </c>
      <c r="AY194">
        <f>SUM(AP194:AX194)</f>
        <v>7</v>
      </c>
    </row>
    <row r="195" spans="1:51" x14ac:dyDescent="0.45">
      <c r="A195" s="1" t="s">
        <v>295</v>
      </c>
      <c r="B195" s="2">
        <v>4060429</v>
      </c>
      <c r="C195" s="3" t="s">
        <v>5337</v>
      </c>
      <c r="D195" s="5">
        <v>151.25</v>
      </c>
      <c r="E195" s="5">
        <v>6592.7110149999999</v>
      </c>
      <c r="F195" s="3" t="s">
        <v>4485</v>
      </c>
      <c r="G195" s="3" t="s">
        <v>4486</v>
      </c>
      <c r="H195" s="3" t="s">
        <v>4496</v>
      </c>
      <c r="I195" s="3" t="s">
        <v>4496</v>
      </c>
      <c r="J195" s="3" t="s">
        <v>4760</v>
      </c>
      <c r="K195" s="6">
        <v>1390300</v>
      </c>
      <c r="L195" s="6">
        <v>1351000</v>
      </c>
      <c r="M195" s="6">
        <v>376300</v>
      </c>
      <c r="N195" s="6">
        <v>363700</v>
      </c>
      <c r="O195" s="6">
        <v>277000</v>
      </c>
      <c r="P195" s="6">
        <v>267800</v>
      </c>
      <c r="Q195" s="6">
        <v>249500</v>
      </c>
      <c r="R195" s="6">
        <v>242100</v>
      </c>
      <c r="S195" s="6">
        <v>237300</v>
      </c>
      <c r="T195" s="6">
        <v>223300</v>
      </c>
      <c r="U195" s="6">
        <v>540000</v>
      </c>
      <c r="V195" s="6">
        <v>622000</v>
      </c>
      <c r="W195" s="6">
        <v>1804000</v>
      </c>
      <c r="X195" s="6">
        <v>1820200</v>
      </c>
      <c r="Y195" s="6">
        <v>357700</v>
      </c>
      <c r="Z195" s="6">
        <v>351200</v>
      </c>
      <c r="AA195" s="6">
        <v>218400</v>
      </c>
      <c r="AB195" s="6">
        <v>200000</v>
      </c>
      <c r="AC195" s="6">
        <v>43664677</v>
      </c>
      <c r="AD195" s="6">
        <v>43787757</v>
      </c>
      <c r="AF195">
        <f>Q195/W195</f>
        <v>0.13830376940133038</v>
      </c>
      <c r="AG195">
        <f>R195/X195</f>
        <v>0.1330073618283705</v>
      </c>
      <c r="AH195">
        <f>U195/W195</f>
        <v>0.29933481152993346</v>
      </c>
      <c r="AI195">
        <f>V195/X195</f>
        <v>0.34172069003406219</v>
      </c>
      <c r="AJ195">
        <f>Y195/AA195</f>
        <v>1.6378205128205128</v>
      </c>
      <c r="AK195">
        <f>Z195/AB195</f>
        <v>1.756</v>
      </c>
      <c r="AL195">
        <f>O195/K195</f>
        <v>0.19923757462418182</v>
      </c>
      <c r="AM195">
        <f>P195/L195</f>
        <v>0.19822353811991117</v>
      </c>
      <c r="AN195">
        <f>K195/W195</f>
        <v>0.77067627494456759</v>
      </c>
      <c r="AO195">
        <f>L195/X195</f>
        <v>0.74222612899681351</v>
      </c>
      <c r="AP195">
        <f>IF(OR(Q195&lt;0, Q195="NA"), 0, 1)</f>
        <v>1</v>
      </c>
      <c r="AQ195">
        <f>IF(OR(S195&lt;0, S195="NA"), 0, 1)</f>
        <v>1</v>
      </c>
      <c r="AR195">
        <f>IFERROR(IF((AF195-AG195)&gt;0,1,0),0)</f>
        <v>1</v>
      </c>
      <c r="AS195">
        <f>IFERROR(IF((S195-Q195)&gt;0,1,0),0)</f>
        <v>0</v>
      </c>
      <c r="AT195">
        <f>IFERROR(IF((AH195-AI195)&lt;0,1,0),0)</f>
        <v>1</v>
      </c>
      <c r="AU195">
        <f>IFERROR(IF((AJ195-AK195)&gt;0,1,0),0)</f>
        <v>0</v>
      </c>
      <c r="AV195">
        <f>IFERROR(IF((AL195-AM195)&gt;0,1,0),0)</f>
        <v>1</v>
      </c>
      <c r="AW195">
        <f>IFERROR(IF((AN195-AO195)&gt;0,1,0),0)</f>
        <v>1</v>
      </c>
      <c r="AX195">
        <f>IFERROR(IF((AC195-AD195)&lt;0,1,0),0)</f>
        <v>1</v>
      </c>
      <c r="AY195">
        <f>SUM(AP195:AX195)</f>
        <v>7</v>
      </c>
    </row>
    <row r="196" spans="1:51" x14ac:dyDescent="0.45">
      <c r="A196" s="1" t="s">
        <v>307</v>
      </c>
      <c r="B196" s="2">
        <v>5000856</v>
      </c>
      <c r="C196" s="3" t="s">
        <v>5335</v>
      </c>
      <c r="D196" s="5">
        <v>29.68</v>
      </c>
      <c r="E196" s="5">
        <v>305.52841883999997</v>
      </c>
      <c r="F196" s="3" t="s">
        <v>4651</v>
      </c>
      <c r="G196" s="3" t="s">
        <v>4651</v>
      </c>
      <c r="H196" s="3" t="s">
        <v>4701</v>
      </c>
      <c r="I196" s="3" t="s">
        <v>4701</v>
      </c>
      <c r="J196" s="3" t="s">
        <v>4702</v>
      </c>
      <c r="K196" s="6">
        <v>105646</v>
      </c>
      <c r="L196" s="6">
        <v>103075</v>
      </c>
      <c r="M196" s="6">
        <v>46826</v>
      </c>
      <c r="N196" s="6">
        <v>44948</v>
      </c>
      <c r="O196" s="6">
        <v>33196</v>
      </c>
      <c r="P196" s="6">
        <v>31163</v>
      </c>
      <c r="Q196" s="6">
        <v>20029</v>
      </c>
      <c r="R196" s="6">
        <v>18287</v>
      </c>
      <c r="S196" s="6">
        <v>38612</v>
      </c>
      <c r="T196" s="6">
        <v>36089</v>
      </c>
      <c r="U196" s="6">
        <v>176886</v>
      </c>
      <c r="V196" s="6">
        <v>177493</v>
      </c>
      <c r="W196" s="6">
        <v>796020</v>
      </c>
      <c r="X196" s="6">
        <v>783131</v>
      </c>
      <c r="Y196" s="6">
        <v>34343</v>
      </c>
      <c r="Z196" s="6">
        <v>29140</v>
      </c>
      <c r="AA196" s="6">
        <v>28041</v>
      </c>
      <c r="AB196" s="6">
        <v>22434</v>
      </c>
      <c r="AC196" s="6">
        <v>10297791</v>
      </c>
      <c r="AD196" s="6">
        <v>10295546</v>
      </c>
      <c r="AF196">
        <f>Q196/W196</f>
        <v>2.5161428104821488E-2</v>
      </c>
      <c r="AG196">
        <f>R196/X196</f>
        <v>2.3351137932223345E-2</v>
      </c>
      <c r="AH196">
        <f>U196/W196</f>
        <v>0.22221300972337379</v>
      </c>
      <c r="AI196">
        <f>V196/X196</f>
        <v>0.2266453505224541</v>
      </c>
      <c r="AJ196">
        <f>Y196/AA196</f>
        <v>1.2247423415712706</v>
      </c>
      <c r="AK196">
        <f>Z196/AB196</f>
        <v>1.298921280199697</v>
      </c>
      <c r="AL196">
        <f>O196/K196</f>
        <v>0.31421918482479222</v>
      </c>
      <c r="AM196">
        <f>P196/L196</f>
        <v>0.30233325248605386</v>
      </c>
      <c r="AN196">
        <f>K196/W196</f>
        <v>0.13271777091027864</v>
      </c>
      <c r="AO196">
        <f>L196/X196</f>
        <v>0.13161910331732493</v>
      </c>
      <c r="AP196">
        <f>IF(OR(Q196&lt;0, Q196="NA"), 0, 1)</f>
        <v>1</v>
      </c>
      <c r="AQ196">
        <f>IF(OR(S196&lt;0, S196="NA"), 0, 1)</f>
        <v>1</v>
      </c>
      <c r="AR196">
        <f>IFERROR(IF((AF196-AG196)&gt;0,1,0),0)</f>
        <v>1</v>
      </c>
      <c r="AS196">
        <f>IFERROR(IF((S196-Q196)&gt;0,1,0),0)</f>
        <v>1</v>
      </c>
      <c r="AT196">
        <f>IFERROR(IF((AH196-AI196)&lt;0,1,0),0)</f>
        <v>1</v>
      </c>
      <c r="AU196">
        <f>IFERROR(IF((AJ196-AK196)&gt;0,1,0),0)</f>
        <v>0</v>
      </c>
      <c r="AV196">
        <f>IFERROR(IF((AL196-AM196)&gt;0,1,0),0)</f>
        <v>1</v>
      </c>
      <c r="AW196">
        <f>IFERROR(IF((AN196-AO196)&gt;0,1,0),0)</f>
        <v>1</v>
      </c>
      <c r="AX196">
        <f>IFERROR(IF((AC196-AD196)&lt;0,1,0),0)</f>
        <v>0</v>
      </c>
      <c r="AY196">
        <f>SUM(AP196:AX196)</f>
        <v>7</v>
      </c>
    </row>
    <row r="197" spans="1:51" x14ac:dyDescent="0.45">
      <c r="A197" s="1" t="s">
        <v>308</v>
      </c>
      <c r="B197" s="2">
        <v>103437</v>
      </c>
      <c r="C197" s="3" t="s">
        <v>5337</v>
      </c>
      <c r="D197" s="5">
        <v>293.5</v>
      </c>
      <c r="E197" s="5">
        <v>73317.077774999998</v>
      </c>
      <c r="F197" s="3" t="s">
        <v>4480</v>
      </c>
      <c r="G197" s="3" t="s">
        <v>4509</v>
      </c>
      <c r="H197" s="3" t="s">
        <v>4509</v>
      </c>
      <c r="I197" s="3" t="s">
        <v>4510</v>
      </c>
      <c r="J197" s="3" t="s">
        <v>4727</v>
      </c>
      <c r="K197" s="6">
        <v>11270800</v>
      </c>
      <c r="L197" s="6">
        <v>10956000</v>
      </c>
      <c r="M197" s="6">
        <v>2636000</v>
      </c>
      <c r="N197" s="6">
        <v>2538400</v>
      </c>
      <c r="O197" s="6">
        <v>1817000</v>
      </c>
      <c r="P197" s="6">
        <v>1757700</v>
      </c>
      <c r="Q197" s="6">
        <v>1172600</v>
      </c>
      <c r="R197" s="6">
        <v>1141700</v>
      </c>
      <c r="S197" s="6">
        <v>2537200</v>
      </c>
      <c r="T197" s="6">
        <v>2499600</v>
      </c>
      <c r="U197" s="6">
        <v>7791900</v>
      </c>
      <c r="V197" s="6">
        <v>7790900</v>
      </c>
      <c r="W197" s="6">
        <v>57242700</v>
      </c>
      <c r="X197" s="6">
        <v>63007700</v>
      </c>
      <c r="Y197" s="6">
        <v>37282700</v>
      </c>
      <c r="Z197" s="6">
        <v>43313500</v>
      </c>
      <c r="AA197" s="6">
        <v>35199500</v>
      </c>
      <c r="AB197" s="6">
        <v>41609600</v>
      </c>
      <c r="AC197" s="6">
        <v>219446000</v>
      </c>
      <c r="AD197" s="6">
        <v>219107000</v>
      </c>
      <c r="AF197">
        <f>Q197/W197</f>
        <v>2.0484708093783138E-2</v>
      </c>
      <c r="AG197">
        <f>R197/X197</f>
        <v>1.8120007554632212E-2</v>
      </c>
      <c r="AH197">
        <f>U197/W197</f>
        <v>0.1361204136073246</v>
      </c>
      <c r="AI197">
        <f>V197/X197</f>
        <v>0.12364996659138486</v>
      </c>
      <c r="AJ197">
        <f>Y197/AA197</f>
        <v>1.0591826588445858</v>
      </c>
      <c r="AK197">
        <f>Z197/AB197</f>
        <v>1.040949684688149</v>
      </c>
      <c r="AL197">
        <f>O197/K197</f>
        <v>0.16121304610143025</v>
      </c>
      <c r="AM197">
        <f>P197/L197</f>
        <v>0.16043263964950713</v>
      </c>
      <c r="AN197">
        <f>K197/W197</f>
        <v>0.1968949752544866</v>
      </c>
      <c r="AO197">
        <f>L197/X197</f>
        <v>0.17388350947582598</v>
      </c>
      <c r="AP197">
        <f>IF(OR(Q197&lt;0, Q197="NA"), 0, 1)</f>
        <v>1</v>
      </c>
      <c r="AQ197">
        <f>IF(OR(S197&lt;0, S197="NA"), 0, 1)</f>
        <v>1</v>
      </c>
      <c r="AR197">
        <f>IFERROR(IF((AF197-AG197)&gt;0,1,0),0)</f>
        <v>1</v>
      </c>
      <c r="AS197">
        <f>IFERROR(IF((S197-Q197)&gt;0,1,0),0)</f>
        <v>1</v>
      </c>
      <c r="AT197">
        <f>IFERROR(IF((AH197-AI197)&lt;0,1,0),0)</f>
        <v>0</v>
      </c>
      <c r="AU197">
        <f>IFERROR(IF((AJ197-AK197)&gt;0,1,0),0)</f>
        <v>1</v>
      </c>
      <c r="AV197">
        <f>IFERROR(IF((AL197-AM197)&gt;0,1,0),0)</f>
        <v>1</v>
      </c>
      <c r="AW197">
        <f>IFERROR(IF((AN197-AO197)&gt;0,1,0),0)</f>
        <v>1</v>
      </c>
      <c r="AX197">
        <f>IFERROR(IF((AC197-AD197)&lt;0,1,0),0)</f>
        <v>0</v>
      </c>
      <c r="AY197">
        <f>SUM(AP197:AX197)</f>
        <v>7</v>
      </c>
    </row>
    <row r="198" spans="1:51" x14ac:dyDescent="0.45">
      <c r="A198" s="1" t="s">
        <v>317</v>
      </c>
      <c r="B198" s="2">
        <v>4983979</v>
      </c>
      <c r="C198" s="3" t="s">
        <v>5338</v>
      </c>
      <c r="D198" s="5">
        <v>10.81</v>
      </c>
      <c r="E198" s="5">
        <v>109.10496246</v>
      </c>
      <c r="F198" s="3" t="s">
        <v>4583</v>
      </c>
      <c r="G198" s="3" t="s">
        <v>4583</v>
      </c>
      <c r="H198" s="3" t="s">
        <v>4602</v>
      </c>
      <c r="I198" s="3" t="s">
        <v>4635</v>
      </c>
      <c r="J198" s="3" t="s">
        <v>4766</v>
      </c>
      <c r="K198" s="6">
        <v>178417</v>
      </c>
      <c r="L198" s="6">
        <v>182264</v>
      </c>
      <c r="M198" s="6">
        <v>-5924</v>
      </c>
      <c r="N198" s="6">
        <v>-9970</v>
      </c>
      <c r="O198" s="6">
        <v>-13433</v>
      </c>
      <c r="P198" s="6">
        <v>-17567</v>
      </c>
      <c r="Q198" s="6">
        <v>-1433</v>
      </c>
      <c r="R198" s="6">
        <v>-13213</v>
      </c>
      <c r="S198" s="6">
        <v>7408</v>
      </c>
      <c r="T198" s="6">
        <v>7435</v>
      </c>
      <c r="U198" s="6" t="s">
        <v>4474</v>
      </c>
      <c r="V198" s="6" t="s">
        <v>4474</v>
      </c>
      <c r="W198" s="6">
        <v>148616</v>
      </c>
      <c r="X198" s="6">
        <v>158238</v>
      </c>
      <c r="Y198" s="6">
        <v>82822</v>
      </c>
      <c r="Z198" s="6">
        <v>84978</v>
      </c>
      <c r="AA198" s="6">
        <v>21966</v>
      </c>
      <c r="AB198" s="6">
        <v>26869</v>
      </c>
      <c r="AC198" s="6">
        <v>10092966</v>
      </c>
      <c r="AD198" s="6">
        <v>10124737</v>
      </c>
      <c r="AF198">
        <f>Q198/W198</f>
        <v>-9.6422996178069653E-3</v>
      </c>
      <c r="AG198">
        <f>R198/X198</f>
        <v>-8.3500802588505924E-2</v>
      </c>
      <c r="AH198" t="e">
        <f>U198/W198</f>
        <v>#VALUE!</v>
      </c>
      <c r="AI198" t="e">
        <f>V198/X198</f>
        <v>#VALUE!</v>
      </c>
      <c r="AJ198">
        <f>Y198/AA198</f>
        <v>3.7704634435035964</v>
      </c>
      <c r="AK198">
        <f>Z198/AB198</f>
        <v>3.1626781793144514</v>
      </c>
      <c r="AL198">
        <f>O198/K198</f>
        <v>-7.5289910714786148E-2</v>
      </c>
      <c r="AM198">
        <f>P198/L198</f>
        <v>-9.638217091691173E-2</v>
      </c>
      <c r="AN198">
        <f>K198/W198</f>
        <v>1.2005234967971148</v>
      </c>
      <c r="AO198">
        <f>L198/X198</f>
        <v>1.1518345782934567</v>
      </c>
      <c r="AP198">
        <f>IF(OR(Q198&lt;0, Q198="NA"), 0, 1)</f>
        <v>0</v>
      </c>
      <c r="AQ198">
        <f>IF(OR(S198&lt;0, S198="NA"), 0, 1)</f>
        <v>1</v>
      </c>
      <c r="AR198">
        <f>IFERROR(IF((AF198-AG198)&gt;0,1,0),0)</f>
        <v>1</v>
      </c>
      <c r="AS198">
        <f>IFERROR(IF((S198-Q198)&gt;0,1,0),0)</f>
        <v>1</v>
      </c>
      <c r="AT198">
        <f>IFERROR(IF((AH198-AI198)&lt;0,1,0),0)</f>
        <v>0</v>
      </c>
      <c r="AU198">
        <f>IFERROR(IF((AJ198-AK198)&gt;0,1,0),0)</f>
        <v>1</v>
      </c>
      <c r="AV198">
        <f>IFERROR(IF((AL198-AM198)&gt;0,1,0),0)</f>
        <v>1</v>
      </c>
      <c r="AW198">
        <f>IFERROR(IF((AN198-AO198)&gt;0,1,0),0)</f>
        <v>1</v>
      </c>
      <c r="AX198">
        <f>IFERROR(IF((AC198-AD198)&lt;0,1,0),0)</f>
        <v>1</v>
      </c>
      <c r="AY198">
        <f>SUM(AP198:AX198)</f>
        <v>7</v>
      </c>
    </row>
    <row r="199" spans="1:51" x14ac:dyDescent="0.45">
      <c r="A199" s="1" t="s">
        <v>320</v>
      </c>
      <c r="B199" s="2">
        <v>6675401</v>
      </c>
      <c r="C199" s="3" t="s">
        <v>5337</v>
      </c>
      <c r="D199" s="5">
        <v>70.63</v>
      </c>
      <c r="E199" s="5">
        <v>3332.3536296399998</v>
      </c>
      <c r="F199" s="3" t="s">
        <v>4583</v>
      </c>
      <c r="G199" s="3" t="s">
        <v>4583</v>
      </c>
      <c r="H199" s="3" t="s">
        <v>4584</v>
      </c>
      <c r="I199" s="3" t="s">
        <v>4624</v>
      </c>
      <c r="J199" s="3" t="s">
        <v>4488</v>
      </c>
      <c r="K199" s="6">
        <v>2113000</v>
      </c>
      <c r="L199" s="6">
        <v>2108000</v>
      </c>
      <c r="M199" s="6">
        <v>388000</v>
      </c>
      <c r="N199" s="6">
        <v>341000</v>
      </c>
      <c r="O199" s="6">
        <v>171000</v>
      </c>
      <c r="P199" s="6">
        <v>114000</v>
      </c>
      <c r="Q199" s="6">
        <v>169000</v>
      </c>
      <c r="R199" s="6">
        <v>149000</v>
      </c>
      <c r="S199" s="6">
        <v>411000</v>
      </c>
      <c r="T199" s="6">
        <v>467000</v>
      </c>
      <c r="U199" s="6">
        <v>1349000</v>
      </c>
      <c r="V199" s="6">
        <v>1325000</v>
      </c>
      <c r="W199" s="6">
        <v>5645000</v>
      </c>
      <c r="X199" s="6">
        <v>5747000</v>
      </c>
      <c r="Y199" s="6">
        <v>1195000</v>
      </c>
      <c r="Z199" s="6">
        <v>1385000</v>
      </c>
      <c r="AA199" s="6">
        <v>490000</v>
      </c>
      <c r="AB199" s="6">
        <v>464000</v>
      </c>
      <c r="AC199" s="6">
        <v>47000000</v>
      </c>
      <c r="AD199" s="6">
        <v>48831868</v>
      </c>
      <c r="AF199">
        <f>Q199/W199</f>
        <v>2.9937998228520814E-2</v>
      </c>
      <c r="AG199">
        <f>R199/X199</f>
        <v>2.5926570384548459E-2</v>
      </c>
      <c r="AH199">
        <f>U199/W199</f>
        <v>0.23897254207263063</v>
      </c>
      <c r="AI199">
        <f>V199/X199</f>
        <v>0.23055507221158866</v>
      </c>
      <c r="AJ199">
        <f>Y199/AA199</f>
        <v>2.4387755102040818</v>
      </c>
      <c r="AK199">
        <f>Z199/AB199</f>
        <v>2.9849137931034484</v>
      </c>
      <c r="AL199">
        <f>O199/K199</f>
        <v>8.092759110269758E-2</v>
      </c>
      <c r="AM199">
        <f>P199/L199</f>
        <v>5.4079696394686905E-2</v>
      </c>
      <c r="AN199">
        <f>K199/W199</f>
        <v>0.37431355181576614</v>
      </c>
      <c r="AO199">
        <f>L199/X199</f>
        <v>0.36680006960153122</v>
      </c>
      <c r="AP199">
        <f>IF(OR(Q199&lt;0, Q199="NA"), 0, 1)</f>
        <v>1</v>
      </c>
      <c r="AQ199">
        <f>IF(OR(S199&lt;0, S199="NA"), 0, 1)</f>
        <v>1</v>
      </c>
      <c r="AR199">
        <f>IFERROR(IF((AF199-AG199)&gt;0,1,0),0)</f>
        <v>1</v>
      </c>
      <c r="AS199">
        <f>IFERROR(IF((S199-Q199)&gt;0,1,0),0)</f>
        <v>1</v>
      </c>
      <c r="AT199">
        <f>IFERROR(IF((AH199-AI199)&lt;0,1,0),0)</f>
        <v>0</v>
      </c>
      <c r="AU199">
        <f>IFERROR(IF((AJ199-AK199)&gt;0,1,0),0)</f>
        <v>0</v>
      </c>
      <c r="AV199">
        <f>IFERROR(IF((AL199-AM199)&gt;0,1,0),0)</f>
        <v>1</v>
      </c>
      <c r="AW199">
        <f>IFERROR(IF((AN199-AO199)&gt;0,1,0),0)</f>
        <v>1</v>
      </c>
      <c r="AX199">
        <f>IFERROR(IF((AC199-AD199)&lt;0,1,0),0)</f>
        <v>1</v>
      </c>
      <c r="AY199">
        <f>SUM(AP199:AX199)</f>
        <v>7</v>
      </c>
    </row>
    <row r="200" spans="1:51" x14ac:dyDescent="0.45">
      <c r="A200" s="1" t="s">
        <v>350</v>
      </c>
      <c r="B200" s="2">
        <v>109826917</v>
      </c>
      <c r="C200" s="3" t="s">
        <v>5337</v>
      </c>
      <c r="D200" s="5">
        <v>42.88</v>
      </c>
      <c r="E200" s="5">
        <v>3563.1587526399999</v>
      </c>
      <c r="F200" s="3" t="s">
        <v>4485</v>
      </c>
      <c r="G200" s="3" t="s">
        <v>4486</v>
      </c>
      <c r="H200" s="3" t="s">
        <v>4598</v>
      </c>
      <c r="I200" s="3" t="s">
        <v>4661</v>
      </c>
      <c r="J200" s="3" t="s">
        <v>4662</v>
      </c>
      <c r="K200" s="6">
        <v>1662600</v>
      </c>
      <c r="L200" s="6">
        <v>1655100</v>
      </c>
      <c r="M200" s="6">
        <v>298100</v>
      </c>
      <c r="N200" s="6">
        <v>283900</v>
      </c>
      <c r="O200" s="6">
        <v>274900</v>
      </c>
      <c r="P200" s="6">
        <v>261600</v>
      </c>
      <c r="Q200" s="6">
        <v>180300</v>
      </c>
      <c r="R200" s="6">
        <v>174100</v>
      </c>
      <c r="S200" s="6">
        <v>127100</v>
      </c>
      <c r="T200" s="6">
        <v>114700</v>
      </c>
      <c r="U200" s="6">
        <v>577500</v>
      </c>
      <c r="V200" s="6">
        <v>585000</v>
      </c>
      <c r="W200" s="6">
        <v>1218100</v>
      </c>
      <c r="X200" s="6">
        <v>1177300</v>
      </c>
      <c r="Y200" s="6">
        <v>778800</v>
      </c>
      <c r="Z200" s="6">
        <v>754600</v>
      </c>
      <c r="AA200" s="6">
        <v>368300</v>
      </c>
      <c r="AB200" s="6">
        <v>365100</v>
      </c>
      <c r="AC200" s="6">
        <v>83076603</v>
      </c>
      <c r="AD200" s="6">
        <v>83359426</v>
      </c>
      <c r="AF200">
        <f>Q200/W200</f>
        <v>0.14801740415401035</v>
      </c>
      <c r="AG200">
        <f>R200/X200</f>
        <v>0.14788074407542681</v>
      </c>
      <c r="AH200">
        <f>U200/W200</f>
        <v>0.47409900664970034</v>
      </c>
      <c r="AI200">
        <f>V200/X200</f>
        <v>0.49689968572156629</v>
      </c>
      <c r="AJ200">
        <f>Y200/AA200</f>
        <v>2.114580505023079</v>
      </c>
      <c r="AK200">
        <f>Z200/AB200</f>
        <v>2.0668310052040537</v>
      </c>
      <c r="AL200">
        <f>O200/K200</f>
        <v>0.16534343798869242</v>
      </c>
      <c r="AM200">
        <f>P200/L200</f>
        <v>0.1580569149900308</v>
      </c>
      <c r="AN200">
        <f>K200/W200</f>
        <v>1.3649125687546177</v>
      </c>
      <c r="AO200">
        <f>L200/X200</f>
        <v>1.4058438800645545</v>
      </c>
      <c r="AP200">
        <f>IF(OR(Q200&lt;0, Q200="NA"), 0, 1)</f>
        <v>1</v>
      </c>
      <c r="AQ200">
        <f>IF(OR(S200&lt;0, S200="NA"), 0, 1)</f>
        <v>1</v>
      </c>
      <c r="AR200">
        <f>IFERROR(IF((AF200-AG200)&gt;0,1,0),0)</f>
        <v>1</v>
      </c>
      <c r="AS200">
        <f>IFERROR(IF((S200-Q200)&gt;0,1,0),0)</f>
        <v>0</v>
      </c>
      <c r="AT200">
        <f>IFERROR(IF((AH200-AI200)&lt;0,1,0),0)</f>
        <v>1</v>
      </c>
      <c r="AU200">
        <f>IFERROR(IF((AJ200-AK200)&gt;0,1,0),0)</f>
        <v>1</v>
      </c>
      <c r="AV200">
        <f>IFERROR(IF((AL200-AM200)&gt;0,1,0),0)</f>
        <v>1</v>
      </c>
      <c r="AW200">
        <f>IFERROR(IF((AN200-AO200)&gt;0,1,0),0)</f>
        <v>0</v>
      </c>
      <c r="AX200">
        <f>IFERROR(IF((AC200-AD200)&lt;0,1,0),0)</f>
        <v>1</v>
      </c>
      <c r="AY200">
        <f>SUM(AP200:AX200)</f>
        <v>7</v>
      </c>
    </row>
    <row r="201" spans="1:51" x14ac:dyDescent="0.45">
      <c r="A201" s="1" t="s">
        <v>358</v>
      </c>
      <c r="B201" s="2">
        <v>5253117</v>
      </c>
      <c r="C201" s="3" t="s">
        <v>5337</v>
      </c>
      <c r="D201" s="7">
        <v>8.24</v>
      </c>
      <c r="E201" s="5">
        <v>609.08083448000002</v>
      </c>
      <c r="F201" s="3" t="s">
        <v>4470</v>
      </c>
      <c r="G201" s="3" t="s">
        <v>4512</v>
      </c>
      <c r="H201" s="3" t="s">
        <v>4522</v>
      </c>
      <c r="I201" s="3" t="s">
        <v>4523</v>
      </c>
      <c r="J201" s="3" t="s">
        <v>4787</v>
      </c>
      <c r="K201" s="6">
        <v>1155474.2927863828</v>
      </c>
      <c r="L201" s="6">
        <v>1132213.2266313562</v>
      </c>
      <c r="M201" s="6">
        <v>245941.75084473423</v>
      </c>
      <c r="N201" s="6">
        <v>227098.39247287848</v>
      </c>
      <c r="O201" s="6">
        <v>197398.30943419266</v>
      </c>
      <c r="P201" s="6">
        <v>177226.13895802575</v>
      </c>
      <c r="Q201" s="6">
        <v>-31750.172677275699</v>
      </c>
      <c r="R201" s="6">
        <v>-63500.794603759619</v>
      </c>
      <c r="S201" s="6">
        <v>165136.91237613047</v>
      </c>
      <c r="T201" s="6">
        <v>156493.62586436694</v>
      </c>
      <c r="U201" s="6">
        <v>812239.16317091533</v>
      </c>
      <c r="V201" s="6">
        <v>885014.9962183449</v>
      </c>
      <c r="W201" s="6">
        <v>1922593.3096697859</v>
      </c>
      <c r="X201" s="6">
        <v>1954069.8432569178</v>
      </c>
      <c r="Y201" s="6">
        <v>438967.67774550931</v>
      </c>
      <c r="Z201" s="6">
        <v>414872.07573742274</v>
      </c>
      <c r="AA201" s="6">
        <v>499191.4058298376</v>
      </c>
      <c r="AB201" s="6">
        <v>505360.03964217717</v>
      </c>
      <c r="AC201" s="6">
        <v>74175069</v>
      </c>
      <c r="AD201" s="6">
        <v>73999926</v>
      </c>
      <c r="AF201">
        <f>Q201/W201</f>
        <v>-1.651424277697551E-2</v>
      </c>
      <c r="AG201">
        <f>R201/X201</f>
        <v>-3.2496686248389459E-2</v>
      </c>
      <c r="AH201">
        <f>U201/W201</f>
        <v>0.42247060732278374</v>
      </c>
      <c r="AI201">
        <f>V201/X201</f>
        <v>0.45290857912389604</v>
      </c>
      <c r="AJ201">
        <f>Y201/AA201</f>
        <v>0.87935744209334987</v>
      </c>
      <c r="AK201">
        <f>Z201/AB201</f>
        <v>0.82094357130250162</v>
      </c>
      <c r="AL201">
        <f>O201/K201</f>
        <v>0.17083747398496774</v>
      </c>
      <c r="AM201">
        <f>P201/L201</f>
        <v>0.15653070887126266</v>
      </c>
      <c r="AN201">
        <f>K201/W201</f>
        <v>0.60099777055025783</v>
      </c>
      <c r="AO201">
        <f>L201/X201</f>
        <v>0.57941287540892406</v>
      </c>
      <c r="AP201">
        <f>IF(OR(Q201&lt;0, Q201="NA"), 0, 1)</f>
        <v>0</v>
      </c>
      <c r="AQ201">
        <f>IF(OR(S201&lt;0, S201="NA"), 0, 1)</f>
        <v>1</v>
      </c>
      <c r="AR201">
        <f>IFERROR(IF((AF201-AG201)&gt;0,1,0),0)</f>
        <v>1</v>
      </c>
      <c r="AS201">
        <f>IFERROR(IF((S201-Q201)&gt;0,1,0),0)</f>
        <v>1</v>
      </c>
      <c r="AT201">
        <f>IFERROR(IF((AH201-AI201)&lt;0,1,0),0)</f>
        <v>1</v>
      </c>
      <c r="AU201">
        <f>IFERROR(IF((AJ201-AK201)&gt;0,1,0),0)</f>
        <v>1</v>
      </c>
      <c r="AV201">
        <f>IFERROR(IF((AL201-AM201)&gt;0,1,0),0)</f>
        <v>1</v>
      </c>
      <c r="AW201">
        <f>IFERROR(IF((AN201-AO201)&gt;0,1,0),0)</f>
        <v>1</v>
      </c>
      <c r="AX201">
        <f>IFERROR(IF((AC201-AD201)&lt;0,1,0),0)</f>
        <v>0</v>
      </c>
      <c r="AY201">
        <f>SUM(AP201:AX201)</f>
        <v>7</v>
      </c>
    </row>
    <row r="202" spans="1:51" x14ac:dyDescent="0.45">
      <c r="A202" s="1" t="s">
        <v>363</v>
      </c>
      <c r="B202" s="2">
        <v>4208149</v>
      </c>
      <c r="C202" s="3" t="s">
        <v>5335</v>
      </c>
      <c r="D202" s="5">
        <v>301.45</v>
      </c>
      <c r="E202" s="5">
        <v>64765.783095300001</v>
      </c>
      <c r="F202" s="3" t="s">
        <v>4500</v>
      </c>
      <c r="G202" s="3" t="s">
        <v>4501</v>
      </c>
      <c r="H202" s="3" t="s">
        <v>4502</v>
      </c>
      <c r="I202" s="3" t="s">
        <v>4538</v>
      </c>
      <c r="J202" s="3" t="s">
        <v>4504</v>
      </c>
      <c r="K202" s="6">
        <v>5961000</v>
      </c>
      <c r="L202" s="6">
        <v>5805000</v>
      </c>
      <c r="M202" s="6">
        <v>1404000</v>
      </c>
      <c r="N202" s="6">
        <v>1396000</v>
      </c>
      <c r="O202" s="6">
        <v>1368000</v>
      </c>
      <c r="P202" s="6">
        <v>1356000</v>
      </c>
      <c r="Q202" s="6">
        <v>1091000</v>
      </c>
      <c r="R202" s="6">
        <v>1057000</v>
      </c>
      <c r="S202" s="6">
        <v>1352000</v>
      </c>
      <c r="T202" s="6">
        <v>1161000</v>
      </c>
      <c r="U202" s="6">
        <v>1986000</v>
      </c>
      <c r="V202" s="6">
        <v>1986000</v>
      </c>
      <c r="W202" s="6">
        <v>10133000</v>
      </c>
      <c r="X202" s="6">
        <v>9960000</v>
      </c>
      <c r="Y202" s="6">
        <v>2899000</v>
      </c>
      <c r="Z202" s="6">
        <v>2758000</v>
      </c>
      <c r="AA202" s="6">
        <v>4468000</v>
      </c>
      <c r="AB202" s="6">
        <v>4337000</v>
      </c>
      <c r="AC202" s="6">
        <v>215000000</v>
      </c>
      <c r="AD202" s="6">
        <v>215000000</v>
      </c>
      <c r="AF202">
        <f>Q202/W202</f>
        <v>0.10766801539524326</v>
      </c>
      <c r="AG202">
        <f>R202/X202</f>
        <v>0.10612449799196787</v>
      </c>
      <c r="AH202">
        <f>U202/W202</f>
        <v>0.19599328925293596</v>
      </c>
      <c r="AI202">
        <f>V202/X202</f>
        <v>0.19939759036144578</v>
      </c>
      <c r="AJ202">
        <f>Y202/AA202</f>
        <v>0.64883616830796775</v>
      </c>
      <c r="AK202">
        <f>Z202/AB202</f>
        <v>0.6359234493889786</v>
      </c>
      <c r="AL202">
        <f>O202/K202</f>
        <v>0.22949169602415703</v>
      </c>
      <c r="AM202">
        <f>P202/L202</f>
        <v>0.23359173126614988</v>
      </c>
      <c r="AN202">
        <f>K202/W202</f>
        <v>0.58827593012928059</v>
      </c>
      <c r="AO202">
        <f>L202/X202</f>
        <v>0.58283132530120485</v>
      </c>
      <c r="AP202">
        <f>IF(OR(Q202&lt;0, Q202="NA"), 0, 1)</f>
        <v>1</v>
      </c>
      <c r="AQ202">
        <f>IF(OR(S202&lt;0, S202="NA"), 0, 1)</f>
        <v>1</v>
      </c>
      <c r="AR202">
        <f>IFERROR(IF((AF202-AG202)&gt;0,1,0),0)</f>
        <v>1</v>
      </c>
      <c r="AS202">
        <f>IFERROR(IF((S202-Q202)&gt;0,1,0),0)</f>
        <v>1</v>
      </c>
      <c r="AT202">
        <f>IFERROR(IF((AH202-AI202)&lt;0,1,0),0)</f>
        <v>1</v>
      </c>
      <c r="AU202">
        <f>IFERROR(IF((AJ202-AK202)&gt;0,1,0),0)</f>
        <v>1</v>
      </c>
      <c r="AV202">
        <f>IFERROR(IF((AL202-AM202)&gt;0,1,0),0)</f>
        <v>0</v>
      </c>
      <c r="AW202">
        <f>IFERROR(IF((AN202-AO202)&gt;0,1,0),0)</f>
        <v>1</v>
      </c>
      <c r="AX202">
        <f>IFERROR(IF((AC202-AD202)&lt;0,1,0),0)</f>
        <v>0</v>
      </c>
      <c r="AY202">
        <f>SUM(AP202:AX202)</f>
        <v>7</v>
      </c>
    </row>
    <row r="203" spans="1:51" x14ac:dyDescent="0.45">
      <c r="A203" s="1" t="s">
        <v>372</v>
      </c>
      <c r="B203" s="2">
        <v>103145</v>
      </c>
      <c r="C203" s="3" t="s">
        <v>5337</v>
      </c>
      <c r="D203" s="5">
        <v>214.41</v>
      </c>
      <c r="E203" s="5">
        <v>30456.994316910001</v>
      </c>
      <c r="F203" s="3" t="s">
        <v>4525</v>
      </c>
      <c r="G203" s="3" t="s">
        <v>4526</v>
      </c>
      <c r="H203" s="3" t="s">
        <v>4693</v>
      </c>
      <c r="I203" s="3" t="s">
        <v>4728</v>
      </c>
      <c r="J203" s="3" t="s">
        <v>4528</v>
      </c>
      <c r="K203" s="6">
        <v>2956047</v>
      </c>
      <c r="L203" s="6">
        <v>2891585</v>
      </c>
      <c r="M203" s="6">
        <v>2134414</v>
      </c>
      <c r="N203" s="6">
        <v>1918129</v>
      </c>
      <c r="O203" s="6">
        <v>1292406</v>
      </c>
      <c r="P203" s="6">
        <v>1087261</v>
      </c>
      <c r="Q203" s="6">
        <v>1042149</v>
      </c>
      <c r="R203" s="6">
        <v>841420</v>
      </c>
      <c r="S203" s="6">
        <v>1625252</v>
      </c>
      <c r="T203" s="6">
        <v>1610346</v>
      </c>
      <c r="U203" s="6">
        <v>8075262</v>
      </c>
      <c r="V203" s="6">
        <v>8072419</v>
      </c>
      <c r="W203" s="6">
        <v>21308411</v>
      </c>
      <c r="X203" s="6">
        <v>21037030</v>
      </c>
      <c r="Y203" s="6" t="s">
        <v>4474</v>
      </c>
      <c r="Z203" s="6" t="s">
        <v>4474</v>
      </c>
      <c r="AA203" s="6" t="s">
        <v>4474</v>
      </c>
      <c r="AB203" s="6" t="s">
        <v>4474</v>
      </c>
      <c r="AC203" s="6">
        <v>142236607</v>
      </c>
      <c r="AD203" s="6">
        <v>142217019</v>
      </c>
      <c r="AF203">
        <f>Q203/W203</f>
        <v>4.8907870230210974E-2</v>
      </c>
      <c r="AG203">
        <f>R203/X203</f>
        <v>3.9997090844097291E-2</v>
      </c>
      <c r="AH203">
        <f>U203/W203</f>
        <v>0.37897063277031778</v>
      </c>
      <c r="AI203">
        <f>V203/X203</f>
        <v>0.38372427096410472</v>
      </c>
      <c r="AJ203" t="e">
        <f>Y203/AA203</f>
        <v>#VALUE!</v>
      </c>
      <c r="AK203" t="e">
        <f>Z203/AB203</f>
        <v>#VALUE!</v>
      </c>
      <c r="AL203">
        <f>O203/K203</f>
        <v>0.43720752748518543</v>
      </c>
      <c r="AM203">
        <f>P203/L203</f>
        <v>0.37600865961055963</v>
      </c>
      <c r="AN203">
        <f>K203/W203</f>
        <v>0.13872676850469987</v>
      </c>
      <c r="AO203">
        <f>L203/X203</f>
        <v>0.13745214985195153</v>
      </c>
      <c r="AP203">
        <f>IF(OR(Q203&lt;0, Q203="NA"), 0, 1)</f>
        <v>1</v>
      </c>
      <c r="AQ203">
        <f>IF(OR(S203&lt;0, S203="NA"), 0, 1)</f>
        <v>1</v>
      </c>
      <c r="AR203">
        <f>IFERROR(IF((AF203-AG203)&gt;0,1,0),0)</f>
        <v>1</v>
      </c>
      <c r="AS203">
        <f>IFERROR(IF((S203-Q203)&gt;0,1,0),0)</f>
        <v>1</v>
      </c>
      <c r="AT203">
        <f>IFERROR(IF((AH203-AI203)&lt;0,1,0),0)</f>
        <v>1</v>
      </c>
      <c r="AU203">
        <f>IFERROR(IF((AJ203-AK203)&gt;0,1,0),0)</f>
        <v>0</v>
      </c>
      <c r="AV203">
        <f>IFERROR(IF((AL203-AM203)&gt;0,1,0),0)</f>
        <v>1</v>
      </c>
      <c r="AW203">
        <f>IFERROR(IF((AN203-AO203)&gt;0,1,0),0)</f>
        <v>1</v>
      </c>
      <c r="AX203">
        <f>IFERROR(IF((AC203-AD203)&lt;0,1,0),0)</f>
        <v>0</v>
      </c>
      <c r="AY203">
        <f>SUM(AP203:AX203)</f>
        <v>7</v>
      </c>
    </row>
    <row r="204" spans="1:51" x14ac:dyDescent="0.45">
      <c r="A204" s="1" t="s">
        <v>382</v>
      </c>
      <c r="B204" s="2">
        <v>4121173</v>
      </c>
      <c r="C204" s="3" t="s">
        <v>5335</v>
      </c>
      <c r="D204" s="5">
        <v>10.37</v>
      </c>
      <c r="E204" s="5">
        <v>2133.3782985299999</v>
      </c>
      <c r="F204" s="3" t="s">
        <v>4480</v>
      </c>
      <c r="G204" s="3" t="s">
        <v>4491</v>
      </c>
      <c r="H204" s="3" t="s">
        <v>4491</v>
      </c>
      <c r="I204" s="3" t="s">
        <v>4594</v>
      </c>
      <c r="J204" s="3" t="s">
        <v>4792</v>
      </c>
      <c r="K204" s="6">
        <v>427566</v>
      </c>
      <c r="L204" s="6">
        <v>413474</v>
      </c>
      <c r="M204" s="6">
        <v>28074</v>
      </c>
      <c r="N204" s="6">
        <v>18049</v>
      </c>
      <c r="O204" s="6">
        <v>-8930</v>
      </c>
      <c r="P204" s="6">
        <v>-18914</v>
      </c>
      <c r="Q204" s="6">
        <v>-999</v>
      </c>
      <c r="R204" s="6">
        <v>-13137</v>
      </c>
      <c r="S204" s="6">
        <v>62924</v>
      </c>
      <c r="T204" s="6">
        <v>44025</v>
      </c>
      <c r="U204" s="6">
        <v>9100</v>
      </c>
      <c r="V204" s="6">
        <v>69084</v>
      </c>
      <c r="W204" s="6">
        <v>2005049</v>
      </c>
      <c r="X204" s="6">
        <v>2111794</v>
      </c>
      <c r="Y204" s="6">
        <v>1631306</v>
      </c>
      <c r="Z204" s="6">
        <v>1735730</v>
      </c>
      <c r="AA204" s="6">
        <v>1237450</v>
      </c>
      <c r="AB204" s="6">
        <v>1274489</v>
      </c>
      <c r="AC204" s="6">
        <v>205517689</v>
      </c>
      <c r="AD204" s="6">
        <v>207819898</v>
      </c>
      <c r="AF204">
        <f>Q204/W204</f>
        <v>-4.9824218759741035E-4</v>
      </c>
      <c r="AG204">
        <f>R204/X204</f>
        <v>-6.2207772159595109E-3</v>
      </c>
      <c r="AH204">
        <f>U204/W204</f>
        <v>4.5385424495860199E-3</v>
      </c>
      <c r="AI204">
        <f>V204/X204</f>
        <v>3.2713418070133733E-2</v>
      </c>
      <c r="AJ204">
        <f>Y204/AA204</f>
        <v>1.318280334558972</v>
      </c>
      <c r="AK204">
        <f>Z204/AB204</f>
        <v>1.3619026919808646</v>
      </c>
      <c r="AL204">
        <f>O204/K204</f>
        <v>-2.0885664435432192E-2</v>
      </c>
      <c r="AM204">
        <f>P204/L204</f>
        <v>-4.5744109665904024E-2</v>
      </c>
      <c r="AN204">
        <f>K204/W204</f>
        <v>0.21324466384612048</v>
      </c>
      <c r="AO204">
        <f>L204/X204</f>
        <v>0.19579277145403387</v>
      </c>
      <c r="AP204">
        <f>IF(OR(Q204&lt;0, Q204="NA"), 0, 1)</f>
        <v>0</v>
      </c>
      <c r="AQ204">
        <f>IF(OR(S204&lt;0, S204="NA"), 0, 1)</f>
        <v>1</v>
      </c>
      <c r="AR204">
        <f>IFERROR(IF((AF204-AG204)&gt;0,1,0),0)</f>
        <v>1</v>
      </c>
      <c r="AS204">
        <f>IFERROR(IF((S204-Q204)&gt;0,1,0),0)</f>
        <v>1</v>
      </c>
      <c r="AT204">
        <f>IFERROR(IF((AH204-AI204)&lt;0,1,0),0)</f>
        <v>1</v>
      </c>
      <c r="AU204">
        <f>IFERROR(IF((AJ204-AK204)&gt;0,1,0),0)</f>
        <v>0</v>
      </c>
      <c r="AV204">
        <f>IFERROR(IF((AL204-AM204)&gt;0,1,0),0)</f>
        <v>1</v>
      </c>
      <c r="AW204">
        <f>IFERROR(IF((AN204-AO204)&gt;0,1,0),0)</f>
        <v>1</v>
      </c>
      <c r="AX204">
        <f>IFERROR(IF((AC204-AD204)&lt;0,1,0),0)</f>
        <v>1</v>
      </c>
      <c r="AY204">
        <f>SUM(AP204:AX204)</f>
        <v>7</v>
      </c>
    </row>
    <row r="205" spans="1:51" x14ac:dyDescent="0.45">
      <c r="A205" s="1" t="s">
        <v>388</v>
      </c>
      <c r="B205" s="2">
        <v>4985766</v>
      </c>
      <c r="C205" s="3" t="s">
        <v>5337</v>
      </c>
      <c r="D205" s="5">
        <v>36.54</v>
      </c>
      <c r="E205" s="5">
        <v>7968.0309357599999</v>
      </c>
      <c r="F205" s="3" t="s">
        <v>4583</v>
      </c>
      <c r="G205" s="3" t="s">
        <v>4583</v>
      </c>
      <c r="H205" s="3" t="s">
        <v>4584</v>
      </c>
      <c r="I205" s="3" t="s">
        <v>4624</v>
      </c>
      <c r="J205" s="3" t="s">
        <v>4796</v>
      </c>
      <c r="K205" s="6">
        <v>5262100</v>
      </c>
      <c r="L205" s="6">
        <v>5251100</v>
      </c>
      <c r="M205" s="6">
        <v>1055200</v>
      </c>
      <c r="N205" s="6">
        <v>1002200</v>
      </c>
      <c r="O205" s="6">
        <v>779600</v>
      </c>
      <c r="P205" s="6">
        <v>726600</v>
      </c>
      <c r="Q205" s="6">
        <v>327500</v>
      </c>
      <c r="R205" s="6">
        <v>298500</v>
      </c>
      <c r="S205" s="6">
        <v>628300</v>
      </c>
      <c r="T205" s="6">
        <v>644300</v>
      </c>
      <c r="U205" s="6">
        <v>3505000</v>
      </c>
      <c r="V205" s="6">
        <v>3588000</v>
      </c>
      <c r="W205" s="6">
        <v>7500000</v>
      </c>
      <c r="X205" s="6">
        <v>7306000</v>
      </c>
      <c r="Y205" s="6">
        <v>2838000</v>
      </c>
      <c r="Z205" s="6">
        <v>3014000</v>
      </c>
      <c r="AA205" s="6">
        <v>1422000</v>
      </c>
      <c r="AB205" s="6">
        <v>1335000</v>
      </c>
      <c r="AC205" s="6">
        <v>218000000</v>
      </c>
      <c r="AD205" s="6">
        <v>219300000</v>
      </c>
      <c r="AF205">
        <f>Q205/W205</f>
        <v>4.3666666666666666E-2</v>
      </c>
      <c r="AG205">
        <f>R205/X205</f>
        <v>4.0856830002737474E-2</v>
      </c>
      <c r="AH205">
        <f>U205/W205</f>
        <v>0.46733333333333332</v>
      </c>
      <c r="AI205">
        <f>V205/X205</f>
        <v>0.49110320284697506</v>
      </c>
      <c r="AJ205">
        <f>Y205/AA205</f>
        <v>1.9957805907172996</v>
      </c>
      <c r="AK205">
        <f>Z205/AB205</f>
        <v>2.2576779026217229</v>
      </c>
      <c r="AL205">
        <f>O205/K205</f>
        <v>0.14815377890956083</v>
      </c>
      <c r="AM205">
        <f>P205/L205</f>
        <v>0.13837100797928054</v>
      </c>
      <c r="AN205">
        <f>K205/W205</f>
        <v>0.70161333333333331</v>
      </c>
      <c r="AO205">
        <f>L205/X205</f>
        <v>0.71873802354229399</v>
      </c>
      <c r="AP205">
        <f>IF(OR(Q205&lt;0, Q205="NA"), 0, 1)</f>
        <v>1</v>
      </c>
      <c r="AQ205">
        <f>IF(OR(S205&lt;0, S205="NA"), 0, 1)</f>
        <v>1</v>
      </c>
      <c r="AR205">
        <f>IFERROR(IF((AF205-AG205)&gt;0,1,0),0)</f>
        <v>1</v>
      </c>
      <c r="AS205">
        <f>IFERROR(IF((S205-Q205)&gt;0,1,0),0)</f>
        <v>1</v>
      </c>
      <c r="AT205">
        <f>IFERROR(IF((AH205-AI205)&lt;0,1,0),0)</f>
        <v>1</v>
      </c>
      <c r="AU205">
        <f>IFERROR(IF((AJ205-AK205)&gt;0,1,0),0)</f>
        <v>0</v>
      </c>
      <c r="AV205">
        <f>IFERROR(IF((AL205-AM205)&gt;0,1,0),0)</f>
        <v>1</v>
      </c>
      <c r="AW205">
        <f>IFERROR(IF((AN205-AO205)&gt;0,1,0),0)</f>
        <v>0</v>
      </c>
      <c r="AX205">
        <f>IFERROR(IF((AC205-AD205)&lt;0,1,0),0)</f>
        <v>1</v>
      </c>
      <c r="AY205">
        <f>SUM(AP205:AX205)</f>
        <v>7</v>
      </c>
    </row>
    <row r="206" spans="1:51" x14ac:dyDescent="0.45">
      <c r="A206" s="1" t="s">
        <v>397</v>
      </c>
      <c r="B206" s="2">
        <v>4384044</v>
      </c>
      <c r="C206" s="3" t="s">
        <v>5337</v>
      </c>
      <c r="D206" s="5">
        <v>87.89</v>
      </c>
      <c r="E206" s="5">
        <v>2626.3444486399999</v>
      </c>
      <c r="F206" s="3" t="s">
        <v>4485</v>
      </c>
      <c r="G206" s="3" t="s">
        <v>4486</v>
      </c>
      <c r="H206" s="3" t="s">
        <v>4496</v>
      </c>
      <c r="I206" s="3" t="s">
        <v>4496</v>
      </c>
      <c r="J206" s="3" t="s">
        <v>4798</v>
      </c>
      <c r="K206" s="6">
        <v>1592438</v>
      </c>
      <c r="L206" s="6">
        <v>1570389</v>
      </c>
      <c r="M206" s="6">
        <v>325475</v>
      </c>
      <c r="N206" s="6">
        <v>319488</v>
      </c>
      <c r="O206" s="6">
        <v>243703</v>
      </c>
      <c r="P206" s="6">
        <v>237992</v>
      </c>
      <c r="Q206" s="6">
        <v>126487</v>
      </c>
      <c r="R206" s="6">
        <v>119774</v>
      </c>
      <c r="S206" s="6">
        <v>249137</v>
      </c>
      <c r="T206" s="6">
        <v>245557</v>
      </c>
      <c r="U206" s="6">
        <v>879743</v>
      </c>
      <c r="V206" s="6">
        <v>913259</v>
      </c>
      <c r="W206" s="6">
        <v>2244550</v>
      </c>
      <c r="X206" s="6">
        <v>2240330</v>
      </c>
      <c r="Y206" s="6">
        <v>394405</v>
      </c>
      <c r="Z206" s="6">
        <v>401156</v>
      </c>
      <c r="AA206" s="6">
        <v>222292</v>
      </c>
      <c r="AB206" s="6">
        <v>217130</v>
      </c>
      <c r="AC206" s="6">
        <v>29877000</v>
      </c>
      <c r="AD206" s="6">
        <v>29877000</v>
      </c>
      <c r="AF206">
        <f>Q206/W206</f>
        <v>5.6352943797197658E-2</v>
      </c>
      <c r="AG206">
        <f>R206/X206</f>
        <v>5.3462659518910161E-2</v>
      </c>
      <c r="AH206">
        <f>U206/W206</f>
        <v>0.3919462698536455</v>
      </c>
      <c r="AI206">
        <f>V206/X206</f>
        <v>0.40764485589176597</v>
      </c>
      <c r="AJ206">
        <f>Y206/AA206</f>
        <v>1.7742653806704696</v>
      </c>
      <c r="AK206">
        <f>Z206/AB206</f>
        <v>1.8475383410859854</v>
      </c>
      <c r="AL206">
        <f>O206/K206</f>
        <v>0.15303766928445567</v>
      </c>
      <c r="AM206">
        <f>P206/L206</f>
        <v>0.1515497115682802</v>
      </c>
      <c r="AN206">
        <f>K206/W206</f>
        <v>0.70946871310507675</v>
      </c>
      <c r="AO206">
        <f>L206/X206</f>
        <v>0.70096325094963685</v>
      </c>
      <c r="AP206">
        <f>IF(OR(Q206&lt;0, Q206="NA"), 0, 1)</f>
        <v>1</v>
      </c>
      <c r="AQ206">
        <f>IF(OR(S206&lt;0, S206="NA"), 0, 1)</f>
        <v>1</v>
      </c>
      <c r="AR206">
        <f>IFERROR(IF((AF206-AG206)&gt;0,1,0),0)</f>
        <v>1</v>
      </c>
      <c r="AS206">
        <f>IFERROR(IF((S206-Q206)&gt;0,1,0),0)</f>
        <v>1</v>
      </c>
      <c r="AT206">
        <f>IFERROR(IF((AH206-AI206)&lt;0,1,0),0)</f>
        <v>1</v>
      </c>
      <c r="AU206">
        <f>IFERROR(IF((AJ206-AK206)&gt;0,1,0),0)</f>
        <v>0</v>
      </c>
      <c r="AV206">
        <f>IFERROR(IF((AL206-AM206)&gt;0,1,0),0)</f>
        <v>1</v>
      </c>
      <c r="AW206">
        <f>IFERROR(IF((AN206-AO206)&gt;0,1,0),0)</f>
        <v>1</v>
      </c>
      <c r="AX206">
        <f>IFERROR(IF((AC206-AD206)&lt;0,1,0),0)</f>
        <v>0</v>
      </c>
      <c r="AY206">
        <f>SUM(AP206:AX206)</f>
        <v>7</v>
      </c>
    </row>
    <row r="207" spans="1:51" x14ac:dyDescent="0.45">
      <c r="A207" s="1" t="s">
        <v>406</v>
      </c>
      <c r="B207" s="2">
        <v>4985754</v>
      </c>
      <c r="C207" s="3" t="s">
        <v>5335</v>
      </c>
      <c r="D207" s="5">
        <v>162.1</v>
      </c>
      <c r="E207" s="5">
        <v>5269.5007636</v>
      </c>
      <c r="F207" s="3" t="s">
        <v>4583</v>
      </c>
      <c r="G207" s="3" t="s">
        <v>4583</v>
      </c>
      <c r="H207" s="3" t="s">
        <v>4584</v>
      </c>
      <c r="I207" s="3" t="s">
        <v>4624</v>
      </c>
      <c r="J207" s="3" t="s">
        <v>4625</v>
      </c>
      <c r="K207" s="6">
        <v>942379</v>
      </c>
      <c r="L207" s="6">
        <v>932387</v>
      </c>
      <c r="M207" s="6">
        <v>215086</v>
      </c>
      <c r="N207" s="6">
        <v>214707</v>
      </c>
      <c r="O207" s="6">
        <v>164240</v>
      </c>
      <c r="P207" s="6">
        <v>160959</v>
      </c>
      <c r="Q207" s="6">
        <v>121540</v>
      </c>
      <c r="R207" s="6">
        <v>116778</v>
      </c>
      <c r="S207" s="6">
        <v>197088</v>
      </c>
      <c r="T207" s="6">
        <v>192312</v>
      </c>
      <c r="U207" s="6">
        <v>227000</v>
      </c>
      <c r="V207" s="6">
        <v>266569</v>
      </c>
      <c r="W207" s="6">
        <v>1596944</v>
      </c>
      <c r="X207" s="6">
        <v>1574966</v>
      </c>
      <c r="Y207" s="6">
        <v>325988</v>
      </c>
      <c r="Z207" s="6">
        <v>320156</v>
      </c>
      <c r="AA207" s="6">
        <v>109439</v>
      </c>
      <c r="AB207" s="6">
        <v>113322</v>
      </c>
      <c r="AC207" s="6">
        <v>32507716</v>
      </c>
      <c r="AD207" s="6">
        <v>32434858</v>
      </c>
      <c r="AF207">
        <f>Q207/W207</f>
        <v>7.6107866024106047E-2</v>
      </c>
      <c r="AG207">
        <f>R207/X207</f>
        <v>7.414636252465133E-2</v>
      </c>
      <c r="AH207">
        <f>U207/W207</f>
        <v>0.14214649981464597</v>
      </c>
      <c r="AI207">
        <f>V207/X207</f>
        <v>0.16925381246325316</v>
      </c>
      <c r="AJ207">
        <f>Y207/AA207</f>
        <v>2.9787187382925646</v>
      </c>
      <c r="AK207">
        <f>Z207/AB207</f>
        <v>2.8251884011930604</v>
      </c>
      <c r="AL207">
        <f>O207/K207</f>
        <v>0.17428232165614896</v>
      </c>
      <c r="AM207">
        <f>P207/L207</f>
        <v>0.17263110704031695</v>
      </c>
      <c r="AN207">
        <f>K207/W207</f>
        <v>0.59011399272610687</v>
      </c>
      <c r="AO207">
        <f>L207/X207</f>
        <v>0.59200452581198582</v>
      </c>
      <c r="AP207">
        <f>IF(OR(Q207&lt;0, Q207="NA"), 0, 1)</f>
        <v>1</v>
      </c>
      <c r="AQ207">
        <f>IF(OR(S207&lt;0, S207="NA"), 0, 1)</f>
        <v>1</v>
      </c>
      <c r="AR207">
        <f>IFERROR(IF((AF207-AG207)&gt;0,1,0),0)</f>
        <v>1</v>
      </c>
      <c r="AS207">
        <f>IFERROR(IF((S207-Q207)&gt;0,1,0),0)</f>
        <v>1</v>
      </c>
      <c r="AT207">
        <f>IFERROR(IF((AH207-AI207)&lt;0,1,0),0)</f>
        <v>1</v>
      </c>
      <c r="AU207">
        <f>IFERROR(IF((AJ207-AK207)&gt;0,1,0),0)</f>
        <v>1</v>
      </c>
      <c r="AV207">
        <f>IFERROR(IF((AL207-AM207)&gt;0,1,0),0)</f>
        <v>1</v>
      </c>
      <c r="AW207">
        <f>IFERROR(IF((AN207-AO207)&gt;0,1,0),0)</f>
        <v>0</v>
      </c>
      <c r="AX207">
        <f>IFERROR(IF((AC207-AD207)&lt;0,1,0),0)</f>
        <v>0</v>
      </c>
      <c r="AY207">
        <f>SUM(AP207:AX207)</f>
        <v>7</v>
      </c>
    </row>
    <row r="208" spans="1:51" x14ac:dyDescent="0.45">
      <c r="A208" s="1" t="s">
        <v>407</v>
      </c>
      <c r="B208" s="2">
        <v>4014079</v>
      </c>
      <c r="C208" s="3" t="s">
        <v>5337</v>
      </c>
      <c r="D208" s="5">
        <v>54.33</v>
      </c>
      <c r="E208" s="5">
        <v>16213.48251546</v>
      </c>
      <c r="F208" s="3" t="s">
        <v>4583</v>
      </c>
      <c r="G208" s="3" t="s">
        <v>4583</v>
      </c>
      <c r="H208" s="3" t="s">
        <v>4682</v>
      </c>
      <c r="I208" s="3" t="s">
        <v>4737</v>
      </c>
      <c r="J208" s="3" t="s">
        <v>4804</v>
      </c>
      <c r="K208" s="6">
        <v>13785000</v>
      </c>
      <c r="L208" s="6">
        <v>13814000</v>
      </c>
      <c r="M208" s="6">
        <v>2093000</v>
      </c>
      <c r="N208" s="6">
        <v>2065000</v>
      </c>
      <c r="O208" s="6">
        <v>1447000</v>
      </c>
      <c r="P208" s="6">
        <v>1396000</v>
      </c>
      <c r="Q208" s="6">
        <v>4198000</v>
      </c>
      <c r="R208" s="6">
        <v>4203000</v>
      </c>
      <c r="S208" s="6">
        <v>351000</v>
      </c>
      <c r="T208" s="6">
        <v>507000</v>
      </c>
      <c r="U208" s="6">
        <v>5351000</v>
      </c>
      <c r="V208" s="6">
        <v>5511000</v>
      </c>
      <c r="W208" s="6">
        <v>18824000</v>
      </c>
      <c r="X208" s="6">
        <v>18961000</v>
      </c>
      <c r="Y208" s="6">
        <v>5607000</v>
      </c>
      <c r="Z208" s="6">
        <v>5752000</v>
      </c>
      <c r="AA208" s="6">
        <v>5124000</v>
      </c>
      <c r="AB208" s="6">
        <v>4889000</v>
      </c>
      <c r="AC208" s="6">
        <v>300042837</v>
      </c>
      <c r="AD208" s="6">
        <v>305959679</v>
      </c>
      <c r="AF208">
        <f>Q208/W208</f>
        <v>0.22301317467063322</v>
      </c>
      <c r="AG208">
        <f>R208/X208</f>
        <v>0.22166552397025474</v>
      </c>
      <c r="AH208">
        <f>U208/W208</f>
        <v>0.28426476838079046</v>
      </c>
      <c r="AI208">
        <f>V208/X208</f>
        <v>0.29064922736142607</v>
      </c>
      <c r="AJ208">
        <f>Y208/AA208</f>
        <v>1.0942622950819672</v>
      </c>
      <c r="AK208">
        <f>Z208/AB208</f>
        <v>1.1765187154837391</v>
      </c>
      <c r="AL208">
        <f>O208/K208</f>
        <v>0.10496916938701487</v>
      </c>
      <c r="AM208">
        <f>P208/L208</f>
        <v>0.10105689879832054</v>
      </c>
      <c r="AN208">
        <f>K208/W208</f>
        <v>0.73230981725456867</v>
      </c>
      <c r="AO208">
        <f>L208/X208</f>
        <v>0.72854807235905283</v>
      </c>
      <c r="AP208">
        <f>IF(OR(Q208&lt;0, Q208="NA"), 0, 1)</f>
        <v>1</v>
      </c>
      <c r="AQ208">
        <f>IF(OR(S208&lt;0, S208="NA"), 0, 1)</f>
        <v>1</v>
      </c>
      <c r="AR208">
        <f>IFERROR(IF((AF208-AG208)&gt;0,1,0),0)</f>
        <v>1</v>
      </c>
      <c r="AS208">
        <f>IFERROR(IF((S208-Q208)&gt;0,1,0),0)</f>
        <v>0</v>
      </c>
      <c r="AT208">
        <f>IFERROR(IF((AH208-AI208)&lt;0,1,0),0)</f>
        <v>1</v>
      </c>
      <c r="AU208">
        <f>IFERROR(IF((AJ208-AK208)&gt;0,1,0),0)</f>
        <v>0</v>
      </c>
      <c r="AV208">
        <f>IFERROR(IF((AL208-AM208)&gt;0,1,0),0)</f>
        <v>1</v>
      </c>
      <c r="AW208">
        <f>IFERROR(IF((AN208-AO208)&gt;0,1,0),0)</f>
        <v>1</v>
      </c>
      <c r="AX208">
        <f>IFERROR(IF((AC208-AD208)&lt;0,1,0),0)</f>
        <v>1</v>
      </c>
      <c r="AY208">
        <f>SUM(AP208:AX208)</f>
        <v>7</v>
      </c>
    </row>
    <row r="209" spans="1:51" x14ac:dyDescent="0.45">
      <c r="A209" s="1" t="s">
        <v>412</v>
      </c>
      <c r="B209" s="2">
        <v>4294278</v>
      </c>
      <c r="C209" s="3" t="s">
        <v>5335</v>
      </c>
      <c r="D209" s="5">
        <v>16.28</v>
      </c>
      <c r="E209" s="5">
        <v>447.86457452000002</v>
      </c>
      <c r="F209" s="3" t="s">
        <v>4665</v>
      </c>
      <c r="G209" s="3" t="s">
        <v>4722</v>
      </c>
      <c r="H209" s="3" t="s">
        <v>4723</v>
      </c>
      <c r="I209" s="3" t="s">
        <v>4724</v>
      </c>
      <c r="J209" s="3" t="s">
        <v>4806</v>
      </c>
      <c r="K209" s="6">
        <v>703904</v>
      </c>
      <c r="L209" s="6">
        <v>662034</v>
      </c>
      <c r="M209" s="6">
        <v>18140</v>
      </c>
      <c r="N209" s="6">
        <v>11662</v>
      </c>
      <c r="O209" s="6">
        <v>-27028</v>
      </c>
      <c r="P209" s="6">
        <v>-32277</v>
      </c>
      <c r="Q209" s="6">
        <v>-15699</v>
      </c>
      <c r="R209" s="6">
        <v>-21242</v>
      </c>
      <c r="S209" s="6">
        <v>66633</v>
      </c>
      <c r="T209" s="6">
        <v>69170</v>
      </c>
      <c r="U209" s="6">
        <v>280972</v>
      </c>
      <c r="V209" s="6">
        <v>280660</v>
      </c>
      <c r="W209" s="6">
        <v>1029748</v>
      </c>
      <c r="X209" s="6">
        <v>1002103</v>
      </c>
      <c r="Y209" s="6">
        <v>198662</v>
      </c>
      <c r="Z209" s="6">
        <v>181382</v>
      </c>
      <c r="AA209" s="6">
        <v>153655</v>
      </c>
      <c r="AB209" s="6">
        <v>156463</v>
      </c>
      <c r="AC209" s="6">
        <v>27507698</v>
      </c>
      <c r="AD209" s="6">
        <v>27229994</v>
      </c>
      <c r="AF209">
        <f>Q209/W209</f>
        <v>-1.5245477534309364E-2</v>
      </c>
      <c r="AG209">
        <f>R209/X209</f>
        <v>-2.1197421821908525E-2</v>
      </c>
      <c r="AH209">
        <f>U209/W209</f>
        <v>0.27285510629785154</v>
      </c>
      <c r="AI209">
        <f>V209/X209</f>
        <v>0.28007101066457241</v>
      </c>
      <c r="AJ209">
        <f>Y209/AA209</f>
        <v>1.2929094399791741</v>
      </c>
      <c r="AK209">
        <f>Z209/AB209</f>
        <v>1.159264490646351</v>
      </c>
      <c r="AL209">
        <f>O209/K209</f>
        <v>-3.8397281447470108E-2</v>
      </c>
      <c r="AM209">
        <f>P209/L209</f>
        <v>-4.8754293586130017E-2</v>
      </c>
      <c r="AN209">
        <f>K209/W209</f>
        <v>0.68356918391684174</v>
      </c>
      <c r="AO209">
        <f>L209/X209</f>
        <v>0.66064466427103796</v>
      </c>
      <c r="AP209">
        <f>IF(OR(Q209&lt;0, Q209="NA"), 0, 1)</f>
        <v>0</v>
      </c>
      <c r="AQ209">
        <f>IF(OR(S209&lt;0, S209="NA"), 0, 1)</f>
        <v>1</v>
      </c>
      <c r="AR209">
        <f>IFERROR(IF((AF209-AG209)&gt;0,1,0),0)</f>
        <v>1</v>
      </c>
      <c r="AS209">
        <f>IFERROR(IF((S209-Q209)&gt;0,1,0),0)</f>
        <v>1</v>
      </c>
      <c r="AT209">
        <f>IFERROR(IF((AH209-AI209)&lt;0,1,0),0)</f>
        <v>1</v>
      </c>
      <c r="AU209">
        <f>IFERROR(IF((AJ209-AK209)&gt;0,1,0),0)</f>
        <v>1</v>
      </c>
      <c r="AV209">
        <f>IFERROR(IF((AL209-AM209)&gt;0,1,0),0)</f>
        <v>1</v>
      </c>
      <c r="AW209">
        <f>IFERROR(IF((AN209-AO209)&gt;0,1,0),0)</f>
        <v>1</v>
      </c>
      <c r="AX209">
        <f>IFERROR(IF((AC209-AD209)&lt;0,1,0),0)</f>
        <v>0</v>
      </c>
      <c r="AY209">
        <f>SUM(AP209:AX209)</f>
        <v>7</v>
      </c>
    </row>
    <row r="210" spans="1:51" x14ac:dyDescent="0.45">
      <c r="A210" s="1" t="s">
        <v>430</v>
      </c>
      <c r="B210" s="2">
        <v>4992370</v>
      </c>
      <c r="C210" s="3" t="s">
        <v>5337</v>
      </c>
      <c r="D210" s="5">
        <v>47.46</v>
      </c>
      <c r="E210" s="5">
        <v>2419.4342470199999</v>
      </c>
      <c r="F210" s="3" t="s">
        <v>4485</v>
      </c>
      <c r="G210" s="3" t="s">
        <v>4486</v>
      </c>
      <c r="H210" s="3" t="s">
        <v>4598</v>
      </c>
      <c r="I210" s="3" t="s">
        <v>4615</v>
      </c>
      <c r="J210" s="3" t="s">
        <v>4809</v>
      </c>
      <c r="K210" s="6">
        <v>1616206</v>
      </c>
      <c r="L210" s="6">
        <v>1589400</v>
      </c>
      <c r="M210" s="6">
        <v>347413</v>
      </c>
      <c r="N210" s="6">
        <v>331894</v>
      </c>
      <c r="O210" s="6">
        <v>225493</v>
      </c>
      <c r="P210" s="6">
        <v>207228</v>
      </c>
      <c r="Q210" s="6">
        <v>-39801</v>
      </c>
      <c r="R210" s="6">
        <v>-59388</v>
      </c>
      <c r="S210" s="6">
        <v>91192</v>
      </c>
      <c r="T210" s="6">
        <v>72998</v>
      </c>
      <c r="U210" s="6">
        <v>1129957</v>
      </c>
      <c r="V210" s="6">
        <v>1139479</v>
      </c>
      <c r="W210" s="6">
        <v>3075032</v>
      </c>
      <c r="X210" s="6">
        <v>3037087</v>
      </c>
      <c r="Y210" s="6">
        <v>866731</v>
      </c>
      <c r="Z210" s="6">
        <v>866372</v>
      </c>
      <c r="AA210" s="6">
        <v>379479</v>
      </c>
      <c r="AB210" s="6">
        <v>387129</v>
      </c>
      <c r="AC210" s="6">
        <v>50838405</v>
      </c>
      <c r="AD210" s="6">
        <v>50761087</v>
      </c>
      <c r="AF210">
        <f>Q210/W210</f>
        <v>-1.2943279939851032E-2</v>
      </c>
      <c r="AG210">
        <f>R210/X210</f>
        <v>-1.9554263674369552E-2</v>
      </c>
      <c r="AH210">
        <f>U210/W210</f>
        <v>0.36746186706349721</v>
      </c>
      <c r="AI210">
        <f>V210/X210</f>
        <v>0.37518813257572142</v>
      </c>
      <c r="AJ210">
        <f>Y210/AA210</f>
        <v>2.2840025403250244</v>
      </c>
      <c r="AK210">
        <f>Z210/AB210</f>
        <v>2.2379413580486092</v>
      </c>
      <c r="AL210">
        <f>O210/K210</f>
        <v>0.13951996218303855</v>
      </c>
      <c r="AM210">
        <f>P210/L210</f>
        <v>0.13038127595318988</v>
      </c>
      <c r="AN210">
        <f>K210/W210</f>
        <v>0.52558997760023307</v>
      </c>
      <c r="AO210">
        <f>L210/X210</f>
        <v>0.52333041496670984</v>
      </c>
      <c r="AP210">
        <f>IF(OR(Q210&lt;0, Q210="NA"), 0, 1)</f>
        <v>0</v>
      </c>
      <c r="AQ210">
        <f>IF(OR(S210&lt;0, S210="NA"), 0, 1)</f>
        <v>1</v>
      </c>
      <c r="AR210">
        <f>IFERROR(IF((AF210-AG210)&gt;0,1,0),0)</f>
        <v>1</v>
      </c>
      <c r="AS210">
        <f>IFERROR(IF((S210-Q210)&gt;0,1,0),0)</f>
        <v>1</v>
      </c>
      <c r="AT210">
        <f>IFERROR(IF((AH210-AI210)&lt;0,1,0),0)</f>
        <v>1</v>
      </c>
      <c r="AU210">
        <f>IFERROR(IF((AJ210-AK210)&gt;0,1,0),0)</f>
        <v>1</v>
      </c>
      <c r="AV210">
        <f>IFERROR(IF((AL210-AM210)&gt;0,1,0),0)</f>
        <v>1</v>
      </c>
      <c r="AW210">
        <f>IFERROR(IF((AN210-AO210)&gt;0,1,0),0)</f>
        <v>1</v>
      </c>
      <c r="AX210">
        <f>IFERROR(IF((AC210-AD210)&lt;0,1,0),0)</f>
        <v>0</v>
      </c>
      <c r="AY210">
        <f>SUM(AP210:AX210)</f>
        <v>7</v>
      </c>
    </row>
    <row r="211" spans="1:51" x14ac:dyDescent="0.45">
      <c r="A211" s="1" t="s">
        <v>441</v>
      </c>
      <c r="B211" s="2">
        <v>115758387</v>
      </c>
      <c r="C211" s="3" t="s">
        <v>5337</v>
      </c>
      <c r="D211" s="5">
        <v>30.29</v>
      </c>
      <c r="E211" s="5">
        <v>3398.5607780800001</v>
      </c>
      <c r="F211" s="3" t="s">
        <v>4559</v>
      </c>
      <c r="G211" s="3" t="s">
        <v>4626</v>
      </c>
      <c r="H211" s="3" t="s">
        <v>4626</v>
      </c>
      <c r="I211" s="3" t="s">
        <v>4627</v>
      </c>
      <c r="J211" s="3" t="s">
        <v>4814</v>
      </c>
      <c r="K211" s="6">
        <v>3028665.722909655</v>
      </c>
      <c r="L211" s="6">
        <v>2907719.7876578155</v>
      </c>
      <c r="M211" s="6">
        <v>112537.13930053159</v>
      </c>
      <c r="N211" s="6">
        <v>103384.57357228571</v>
      </c>
      <c r="O211" s="6">
        <v>77053.075439174019</v>
      </c>
      <c r="P211" s="6">
        <v>70759.898020201625</v>
      </c>
      <c r="Q211" s="6">
        <v>14801.320732180993</v>
      </c>
      <c r="R211" s="6">
        <v>-19519.302081042944</v>
      </c>
      <c r="S211" s="6">
        <v>202772.12266945874</v>
      </c>
      <c r="T211" s="6">
        <v>197231.82314254879</v>
      </c>
      <c r="U211" s="6">
        <v>4507.7032278490715</v>
      </c>
      <c r="V211" s="6">
        <v>6171.3716409658473</v>
      </c>
      <c r="W211" s="6">
        <v>1066690.9057484413</v>
      </c>
      <c r="X211" s="6">
        <v>1072647.0475533586</v>
      </c>
      <c r="Y211" s="6">
        <v>409148.99375469168</v>
      </c>
      <c r="Z211" s="6">
        <v>410218.9085773406</v>
      </c>
      <c r="AA211" s="6">
        <v>518350.02323479403</v>
      </c>
      <c r="AB211" s="6">
        <v>518758.97065344127</v>
      </c>
      <c r="AC211" s="6">
        <v>112200640</v>
      </c>
      <c r="AD211" s="6">
        <v>112200640</v>
      </c>
      <c r="AF211">
        <f>Q211/W211</f>
        <v>1.3875922868017403E-2</v>
      </c>
      <c r="AG211">
        <f>R211/X211</f>
        <v>-1.8197320475141623E-2</v>
      </c>
      <c r="AH211">
        <f>U211/W211</f>
        <v>4.2258757467199476E-3</v>
      </c>
      <c r="AI211">
        <f>V211/X211</f>
        <v>5.7534038387019879E-3</v>
      </c>
      <c r="AJ211">
        <f>Y211/AA211</f>
        <v>0.78932955611996147</v>
      </c>
      <c r="AK211">
        <f>Z211/AB211</f>
        <v>0.79076976357752238</v>
      </c>
      <c r="AL211">
        <f>O211/K211</f>
        <v>2.5441261099342694E-2</v>
      </c>
      <c r="AM211">
        <f>P211/L211</f>
        <v>2.4335184676512148E-2</v>
      </c>
      <c r="AN211">
        <f>K211/W211</f>
        <v>2.8393095943614504</v>
      </c>
      <c r="AO211">
        <f>L211/X211</f>
        <v>2.7107889722813705</v>
      </c>
      <c r="AP211">
        <f>IF(OR(Q211&lt;0, Q211="NA"), 0, 1)</f>
        <v>1</v>
      </c>
      <c r="AQ211">
        <f>IF(OR(S211&lt;0, S211="NA"), 0, 1)</f>
        <v>1</v>
      </c>
      <c r="AR211">
        <f>IFERROR(IF((AF211-AG211)&gt;0,1,0),0)</f>
        <v>1</v>
      </c>
      <c r="AS211">
        <f>IFERROR(IF((S211-Q211)&gt;0,1,0),0)</f>
        <v>1</v>
      </c>
      <c r="AT211">
        <f>IFERROR(IF((AH211-AI211)&lt;0,1,0),0)</f>
        <v>1</v>
      </c>
      <c r="AU211">
        <f>IFERROR(IF((AJ211-AK211)&gt;0,1,0),0)</f>
        <v>0</v>
      </c>
      <c r="AV211">
        <f>IFERROR(IF((AL211-AM211)&gt;0,1,0),0)</f>
        <v>1</v>
      </c>
      <c r="AW211">
        <f>IFERROR(IF((AN211-AO211)&gt;0,1,0),0)</f>
        <v>1</v>
      </c>
      <c r="AX211">
        <f>IFERROR(IF((AC211-AD211)&lt;0,1,0),0)</f>
        <v>0</v>
      </c>
      <c r="AY211">
        <f>SUM(AP211:AX211)</f>
        <v>7</v>
      </c>
    </row>
    <row r="212" spans="1:51" x14ac:dyDescent="0.45">
      <c r="A212" s="1" t="s">
        <v>474</v>
      </c>
      <c r="B212" s="2">
        <v>5137623</v>
      </c>
      <c r="C212" s="3" t="s">
        <v>5337</v>
      </c>
      <c r="D212" s="5">
        <v>91.89</v>
      </c>
      <c r="E212" s="5">
        <v>9510.3095576399992</v>
      </c>
      <c r="F212" s="3" t="s">
        <v>4500</v>
      </c>
      <c r="G212" s="3" t="s">
        <v>4501</v>
      </c>
      <c r="H212" s="3" t="s">
        <v>4502</v>
      </c>
      <c r="I212" s="3" t="s">
        <v>4538</v>
      </c>
      <c r="J212" s="3" t="s">
        <v>4504</v>
      </c>
      <c r="K212" s="6">
        <v>1343637</v>
      </c>
      <c r="L212" s="6">
        <v>1290172</v>
      </c>
      <c r="M212" s="6">
        <v>-7666</v>
      </c>
      <c r="N212" s="6">
        <v>-52783</v>
      </c>
      <c r="O212" s="6">
        <v>-97628</v>
      </c>
      <c r="P212" s="6">
        <v>-146577</v>
      </c>
      <c r="Q212" s="6">
        <v>7895</v>
      </c>
      <c r="R212" s="6">
        <v>-28878</v>
      </c>
      <c r="S212" s="6">
        <v>313692</v>
      </c>
      <c r="T212" s="6">
        <v>278771</v>
      </c>
      <c r="U212" s="6">
        <v>914822</v>
      </c>
      <c r="V212" s="6">
        <v>914000</v>
      </c>
      <c r="W212" s="6">
        <v>9045061</v>
      </c>
      <c r="X212" s="6">
        <v>9178813</v>
      </c>
      <c r="Y212" s="6">
        <v>6204201</v>
      </c>
      <c r="Z212" s="6">
        <v>6314817</v>
      </c>
      <c r="AA212" s="6">
        <v>4055714</v>
      </c>
      <c r="AB212" s="6">
        <v>4063024</v>
      </c>
      <c r="AC212" s="6">
        <v>103488794</v>
      </c>
      <c r="AD212" s="6">
        <v>106645577</v>
      </c>
      <c r="AF212">
        <f>Q212/W212</f>
        <v>8.7285204599504634E-4</v>
      </c>
      <c r="AG212">
        <f>R212/X212</f>
        <v>-3.1461584411840615E-3</v>
      </c>
      <c r="AH212">
        <f>U212/W212</f>
        <v>0.10114050087666628</v>
      </c>
      <c r="AI212">
        <f>V212/X212</f>
        <v>9.9577145759478916E-2</v>
      </c>
      <c r="AJ212">
        <f>Y212/AA212</f>
        <v>1.5297432215387969</v>
      </c>
      <c r="AK212">
        <f>Z212/AB212</f>
        <v>1.5542160223518247</v>
      </c>
      <c r="AL212">
        <f>O212/K212</f>
        <v>-7.265950550632351E-2</v>
      </c>
      <c r="AM212">
        <f>P212/L212</f>
        <v>-0.1136104333375705</v>
      </c>
      <c r="AN212">
        <f>K212/W212</f>
        <v>0.14854924693155747</v>
      </c>
      <c r="AO212">
        <f>L212/X212</f>
        <v>0.14055978697899174</v>
      </c>
      <c r="AP212">
        <f>IF(OR(Q212&lt;0, Q212="NA"), 0, 1)</f>
        <v>1</v>
      </c>
      <c r="AQ212">
        <f>IF(OR(S212&lt;0, S212="NA"), 0, 1)</f>
        <v>1</v>
      </c>
      <c r="AR212">
        <f>IFERROR(IF((AF212-AG212)&gt;0,1,0),0)</f>
        <v>1</v>
      </c>
      <c r="AS212">
        <f>IFERROR(IF((S212-Q212)&gt;0,1,0),0)</f>
        <v>1</v>
      </c>
      <c r="AT212">
        <f>IFERROR(IF((AH212-AI212)&lt;0,1,0),0)</f>
        <v>0</v>
      </c>
      <c r="AU212">
        <f>IFERROR(IF((AJ212-AK212)&gt;0,1,0),0)</f>
        <v>0</v>
      </c>
      <c r="AV212">
        <f>IFERROR(IF((AL212-AM212)&gt;0,1,0),0)</f>
        <v>1</v>
      </c>
      <c r="AW212">
        <f>IFERROR(IF((AN212-AO212)&gt;0,1,0),0)</f>
        <v>1</v>
      </c>
      <c r="AX212">
        <f>IFERROR(IF((AC212-AD212)&lt;0,1,0),0)</f>
        <v>1</v>
      </c>
      <c r="AY212">
        <f>SUM(AP212:AX212)</f>
        <v>7</v>
      </c>
    </row>
    <row r="213" spans="1:51" x14ac:dyDescent="0.45">
      <c r="A213" s="1" t="s">
        <v>482</v>
      </c>
      <c r="B213" s="2">
        <v>4810813</v>
      </c>
      <c r="C213" s="3" t="s">
        <v>5335</v>
      </c>
      <c r="D213" s="5">
        <v>62.02</v>
      </c>
      <c r="E213" s="5">
        <v>11819.95865232</v>
      </c>
      <c r="F213" s="3" t="s">
        <v>4470</v>
      </c>
      <c r="G213" s="3" t="s">
        <v>4471</v>
      </c>
      <c r="H213" s="3" t="s">
        <v>4489</v>
      </c>
      <c r="I213" s="3" t="s">
        <v>4489</v>
      </c>
      <c r="J213" s="3" t="s">
        <v>4495</v>
      </c>
      <c r="K213" s="6">
        <v>2752809</v>
      </c>
      <c r="L213" s="6">
        <v>2588398</v>
      </c>
      <c r="M213" s="6">
        <v>426089</v>
      </c>
      <c r="N213" s="6">
        <v>349400</v>
      </c>
      <c r="O213" s="6">
        <v>326409</v>
      </c>
      <c r="P213" s="6">
        <v>243041</v>
      </c>
      <c r="Q213" s="6">
        <v>322291</v>
      </c>
      <c r="R213" s="6">
        <v>256589</v>
      </c>
      <c r="S213" s="6">
        <v>414697</v>
      </c>
      <c r="T213" s="6">
        <v>328862</v>
      </c>
      <c r="U213" s="6">
        <v>594627</v>
      </c>
      <c r="V213" s="6">
        <v>594116</v>
      </c>
      <c r="W213" s="6">
        <v>6851195</v>
      </c>
      <c r="X213" s="6">
        <v>7067121</v>
      </c>
      <c r="Y213" s="6">
        <v>3056590</v>
      </c>
      <c r="Z213" s="6">
        <v>3259630</v>
      </c>
      <c r="AA213" s="6">
        <v>715658</v>
      </c>
      <c r="AB213" s="6">
        <v>1067337</v>
      </c>
      <c r="AC213" s="6">
        <v>190553918</v>
      </c>
      <c r="AD213" s="6">
        <v>190355517</v>
      </c>
      <c r="AF213">
        <f>Q213/W213</f>
        <v>4.7041574499047244E-2</v>
      </c>
      <c r="AG213">
        <f>R213/X213</f>
        <v>3.6307429857221914E-2</v>
      </c>
      <c r="AH213">
        <f>U213/W213</f>
        <v>8.67917202765357E-2</v>
      </c>
      <c r="AI213">
        <f>V213/X213</f>
        <v>8.4067613954819792E-2</v>
      </c>
      <c r="AJ213">
        <f>Y213/AA213</f>
        <v>4.2710205153858407</v>
      </c>
      <c r="AK213">
        <f>Z213/AB213</f>
        <v>3.0539838870010128</v>
      </c>
      <c r="AL213">
        <f>O213/K213</f>
        <v>0.11857306482215076</v>
      </c>
      <c r="AM213">
        <f>P213/L213</f>
        <v>9.3896301882477121E-2</v>
      </c>
      <c r="AN213">
        <f>K213/W213</f>
        <v>0.40179983200011093</v>
      </c>
      <c r="AO213">
        <f>L213/X213</f>
        <v>0.36625918814747899</v>
      </c>
      <c r="AP213">
        <f>IF(OR(Q213&lt;0, Q213="NA"), 0, 1)</f>
        <v>1</v>
      </c>
      <c r="AQ213">
        <f>IF(OR(S213&lt;0, S213="NA"), 0, 1)</f>
        <v>1</v>
      </c>
      <c r="AR213">
        <f>IFERROR(IF((AF213-AG213)&gt;0,1,0),0)</f>
        <v>1</v>
      </c>
      <c r="AS213">
        <f>IFERROR(IF((S213-Q213)&gt;0,1,0),0)</f>
        <v>1</v>
      </c>
      <c r="AT213">
        <f>IFERROR(IF((AH213-AI213)&lt;0,1,0),0)</f>
        <v>0</v>
      </c>
      <c r="AU213">
        <f>IFERROR(IF((AJ213-AK213)&gt;0,1,0),0)</f>
        <v>1</v>
      </c>
      <c r="AV213">
        <f>IFERROR(IF((AL213-AM213)&gt;0,1,0),0)</f>
        <v>1</v>
      </c>
      <c r="AW213">
        <f>IFERROR(IF((AN213-AO213)&gt;0,1,0),0)</f>
        <v>1</v>
      </c>
      <c r="AX213">
        <f>IFERROR(IF((AC213-AD213)&lt;0,1,0),0)</f>
        <v>0</v>
      </c>
      <c r="AY213">
        <f>SUM(AP213:AX213)</f>
        <v>7</v>
      </c>
    </row>
    <row r="214" spans="1:51" x14ac:dyDescent="0.45">
      <c r="A214" s="1" t="s">
        <v>489</v>
      </c>
      <c r="B214" s="2">
        <v>112203863</v>
      </c>
      <c r="C214" s="3" t="s">
        <v>5337</v>
      </c>
      <c r="D214" s="5">
        <v>58.5</v>
      </c>
      <c r="E214" s="5">
        <v>10988.008317</v>
      </c>
      <c r="F214" s="3" t="s">
        <v>4475</v>
      </c>
      <c r="G214" s="3" t="s">
        <v>4548</v>
      </c>
      <c r="H214" s="3" t="s">
        <v>4647</v>
      </c>
      <c r="I214" s="3" t="s">
        <v>4648</v>
      </c>
      <c r="J214" s="3" t="s">
        <v>4649</v>
      </c>
      <c r="K214" s="6">
        <v>1956842.0240791817</v>
      </c>
      <c r="L214" s="6">
        <v>1864222.0640374061</v>
      </c>
      <c r="M214" s="6">
        <v>549957.30416019633</v>
      </c>
      <c r="N214" s="6">
        <v>449234.21932611457</v>
      </c>
      <c r="O214" s="6">
        <v>485968.96357705747</v>
      </c>
      <c r="P214" s="6">
        <v>383757.58226308861</v>
      </c>
      <c r="Q214" s="6">
        <v>207755.81706421566</v>
      </c>
      <c r="R214" s="6">
        <v>119902.9491093524</v>
      </c>
      <c r="S214" s="6">
        <v>464844.45116045931</v>
      </c>
      <c r="T214" s="6">
        <v>436835.05373621377</v>
      </c>
      <c r="U214" s="6">
        <v>1304890.6981931743</v>
      </c>
      <c r="V214" s="6">
        <v>1419930.3546555236</v>
      </c>
      <c r="W214" s="6">
        <v>5448292.4380994877</v>
      </c>
      <c r="X214" s="6">
        <v>5402554.3769420339</v>
      </c>
      <c r="Y214" s="6">
        <v>1297434.7535132724</v>
      </c>
      <c r="Z214" s="6">
        <v>1357570.9846780242</v>
      </c>
      <c r="AA214" s="6">
        <v>499546.06290430517</v>
      </c>
      <c r="AB214" s="6">
        <v>466276.65273759776</v>
      </c>
      <c r="AC214" s="6">
        <v>187829202</v>
      </c>
      <c r="AD214" s="6">
        <v>187829202</v>
      </c>
      <c r="AF214">
        <f>Q214/W214</f>
        <v>3.8132280787902519E-2</v>
      </c>
      <c r="AG214">
        <f>R214/X214</f>
        <v>2.2193751463399455E-2</v>
      </c>
      <c r="AH214">
        <f>U214/W214</f>
        <v>0.23950452605447067</v>
      </c>
      <c r="AI214">
        <f>V214/X214</f>
        <v>0.26282574048967478</v>
      </c>
      <c r="AJ214">
        <f>Y214/AA214</f>
        <v>2.5972274628091978</v>
      </c>
      <c r="AK214">
        <f>Z214/AB214</f>
        <v>2.9115139621670312</v>
      </c>
      <c r="AL214">
        <f>O214/K214</f>
        <v>0.24834348281422292</v>
      </c>
      <c r="AM214">
        <f>P214/L214</f>
        <v>0.20585400723772809</v>
      </c>
      <c r="AN214">
        <f>K214/W214</f>
        <v>0.35916611421133288</v>
      </c>
      <c r="AO214">
        <f>L214/X214</f>
        <v>0.34506308201058722</v>
      </c>
      <c r="AP214">
        <f>IF(OR(Q214&lt;0, Q214="NA"), 0, 1)</f>
        <v>1</v>
      </c>
      <c r="AQ214">
        <f>IF(OR(S214&lt;0, S214="NA"), 0, 1)</f>
        <v>1</v>
      </c>
      <c r="AR214">
        <f>IFERROR(IF((AF214-AG214)&gt;0,1,0),0)</f>
        <v>1</v>
      </c>
      <c r="AS214">
        <f>IFERROR(IF((S214-Q214)&gt;0,1,0),0)</f>
        <v>1</v>
      </c>
      <c r="AT214">
        <f>IFERROR(IF((AH214-AI214)&lt;0,1,0),0)</f>
        <v>1</v>
      </c>
      <c r="AU214">
        <f>IFERROR(IF((AJ214-AK214)&gt;0,1,0),0)</f>
        <v>0</v>
      </c>
      <c r="AV214">
        <f>IFERROR(IF((AL214-AM214)&gt;0,1,0),0)</f>
        <v>1</v>
      </c>
      <c r="AW214">
        <f>IFERROR(IF((AN214-AO214)&gt;0,1,0),0)</f>
        <v>1</v>
      </c>
      <c r="AX214">
        <f>IFERROR(IF((AC214-AD214)&lt;0,1,0),0)</f>
        <v>0</v>
      </c>
      <c r="AY214">
        <f>SUM(AP214:AX214)</f>
        <v>7</v>
      </c>
    </row>
    <row r="215" spans="1:51" x14ac:dyDescent="0.45">
      <c r="A215" s="1" t="s">
        <v>492</v>
      </c>
      <c r="B215" s="2">
        <v>4168729</v>
      </c>
      <c r="C215" s="3" t="s">
        <v>5335</v>
      </c>
      <c r="D215" s="5">
        <v>35.130000000000003</v>
      </c>
      <c r="E215" s="5">
        <v>801.54455838000001</v>
      </c>
      <c r="F215" s="3" t="s">
        <v>4475</v>
      </c>
      <c r="G215" s="3" t="s">
        <v>4529</v>
      </c>
      <c r="H215" s="3" t="s">
        <v>4530</v>
      </c>
      <c r="I215" s="3" t="s">
        <v>4739</v>
      </c>
      <c r="J215" s="3" t="s">
        <v>4839</v>
      </c>
      <c r="K215" s="6">
        <v>1336598</v>
      </c>
      <c r="L215" s="6">
        <v>1329540</v>
      </c>
      <c r="M215" s="6">
        <v>100671</v>
      </c>
      <c r="N215" s="6">
        <v>101679</v>
      </c>
      <c r="O215" s="6">
        <v>28649</v>
      </c>
      <c r="P215" s="6">
        <v>29971</v>
      </c>
      <c r="Q215" s="6">
        <v>30004</v>
      </c>
      <c r="R215" s="6">
        <v>29127</v>
      </c>
      <c r="S215" s="6">
        <v>102068</v>
      </c>
      <c r="T215" s="6">
        <v>106769</v>
      </c>
      <c r="U215" s="6">
        <v>66500</v>
      </c>
      <c r="V215" s="6">
        <v>63500</v>
      </c>
      <c r="W215" s="6">
        <v>1041784</v>
      </c>
      <c r="X215" s="6">
        <v>1044136</v>
      </c>
      <c r="Y215" s="6">
        <v>64468</v>
      </c>
      <c r="Z215" s="6">
        <v>60050</v>
      </c>
      <c r="AA215" s="6">
        <v>183140</v>
      </c>
      <c r="AB215" s="6">
        <v>171754</v>
      </c>
      <c r="AC215" s="6">
        <v>22896000</v>
      </c>
      <c r="AD215" s="6">
        <v>23138000</v>
      </c>
      <c r="AF215">
        <f>Q215/W215</f>
        <v>2.8800595900877725E-2</v>
      </c>
      <c r="AG215">
        <f>R215/X215</f>
        <v>2.7895791352850585E-2</v>
      </c>
      <c r="AH215">
        <f>U215/W215</f>
        <v>6.383280987229599E-2</v>
      </c>
      <c r="AI215">
        <f>V215/X215</f>
        <v>6.0815832420297741E-2</v>
      </c>
      <c r="AJ215">
        <f>Y215/AA215</f>
        <v>0.35201485202577265</v>
      </c>
      <c r="AK215">
        <f>Z215/AB215</f>
        <v>0.34962795626302734</v>
      </c>
      <c r="AL215">
        <f>O215/K215</f>
        <v>2.1434268194326193E-2</v>
      </c>
      <c r="AM215">
        <f>P215/L215</f>
        <v>2.2542383079862206E-2</v>
      </c>
      <c r="AN215">
        <f>K215/W215</f>
        <v>1.2829895640555047</v>
      </c>
      <c r="AO215">
        <f>L215/X215</f>
        <v>1.2733398714343724</v>
      </c>
      <c r="AP215">
        <f>IF(OR(Q215&lt;0, Q215="NA"), 0, 1)</f>
        <v>1</v>
      </c>
      <c r="AQ215">
        <f>IF(OR(S215&lt;0, S215="NA"), 0, 1)</f>
        <v>1</v>
      </c>
      <c r="AR215">
        <f>IFERROR(IF((AF215-AG215)&gt;0,1,0),0)</f>
        <v>1</v>
      </c>
      <c r="AS215">
        <f>IFERROR(IF((S215-Q215)&gt;0,1,0),0)</f>
        <v>1</v>
      </c>
      <c r="AT215">
        <f>IFERROR(IF((AH215-AI215)&lt;0,1,0),0)</f>
        <v>0</v>
      </c>
      <c r="AU215">
        <f>IFERROR(IF((AJ215-AK215)&gt;0,1,0),0)</f>
        <v>1</v>
      </c>
      <c r="AV215">
        <f>IFERROR(IF((AL215-AM215)&gt;0,1,0),0)</f>
        <v>0</v>
      </c>
      <c r="AW215">
        <f>IFERROR(IF((AN215-AO215)&gt;0,1,0),0)</f>
        <v>1</v>
      </c>
      <c r="AX215">
        <f>IFERROR(IF((AC215-AD215)&lt;0,1,0),0)</f>
        <v>1</v>
      </c>
      <c r="AY215">
        <f>SUM(AP215:AX215)</f>
        <v>7</v>
      </c>
    </row>
    <row r="216" spans="1:51" x14ac:dyDescent="0.45">
      <c r="A216" s="1" t="s">
        <v>499</v>
      </c>
      <c r="B216" s="2">
        <v>4067234</v>
      </c>
      <c r="C216" s="3" t="s">
        <v>5335</v>
      </c>
      <c r="D216" s="5">
        <v>77.23</v>
      </c>
      <c r="E216" s="5">
        <v>3831.8418264799998</v>
      </c>
      <c r="F216" s="3" t="s">
        <v>4500</v>
      </c>
      <c r="G216" s="3" t="s">
        <v>4501</v>
      </c>
      <c r="H216" s="3" t="s">
        <v>4502</v>
      </c>
      <c r="I216" s="3" t="s">
        <v>4538</v>
      </c>
      <c r="J216" s="3" t="s">
        <v>4504</v>
      </c>
      <c r="K216" s="6">
        <v>1148274</v>
      </c>
      <c r="L216" s="6">
        <v>1139173</v>
      </c>
      <c r="M216" s="6">
        <v>237490</v>
      </c>
      <c r="N216" s="6">
        <v>222498</v>
      </c>
      <c r="O216" s="6">
        <v>160812</v>
      </c>
      <c r="P216" s="6">
        <v>148880</v>
      </c>
      <c r="Q216" s="6">
        <v>52991</v>
      </c>
      <c r="R216" s="6">
        <v>41466</v>
      </c>
      <c r="S216" s="6">
        <v>219037</v>
      </c>
      <c r="T216" s="6">
        <v>243067</v>
      </c>
      <c r="U216" s="6">
        <v>982509</v>
      </c>
      <c r="V216" s="6">
        <v>998071</v>
      </c>
      <c r="W216" s="6">
        <v>2600974</v>
      </c>
      <c r="X216" s="6">
        <v>3042748</v>
      </c>
      <c r="Y216" s="6">
        <v>655558</v>
      </c>
      <c r="Z216" s="6">
        <v>1079173</v>
      </c>
      <c r="AA216" s="6">
        <v>962205</v>
      </c>
      <c r="AB216" s="6">
        <v>1348976</v>
      </c>
      <c r="AC216" s="6">
        <v>49767516</v>
      </c>
      <c r="AD216" s="6">
        <v>50522249</v>
      </c>
      <c r="AF216">
        <f>Q216/W216</f>
        <v>2.0373521611519375E-2</v>
      </c>
      <c r="AG216">
        <f>R216/X216</f>
        <v>1.3627812753471533E-2</v>
      </c>
      <c r="AH216">
        <f>U216/W216</f>
        <v>0.37774656724750039</v>
      </c>
      <c r="AI216">
        <f>V216/X216</f>
        <v>0.32801631945859466</v>
      </c>
      <c r="AJ216">
        <f>Y216/AA216</f>
        <v>0.68130803726856548</v>
      </c>
      <c r="AK216">
        <f>Z216/AB216</f>
        <v>0.79999421783634406</v>
      </c>
      <c r="AL216">
        <f>O216/K216</f>
        <v>0.14004671358926529</v>
      </c>
      <c r="AM216">
        <f>P216/L216</f>
        <v>0.130691299741128</v>
      </c>
      <c r="AN216">
        <f>K216/W216</f>
        <v>0.44147846153018061</v>
      </c>
      <c r="AO216">
        <f>L216/X216</f>
        <v>0.37438953209401504</v>
      </c>
      <c r="AP216">
        <f>IF(OR(Q216&lt;0, Q216="NA"), 0, 1)</f>
        <v>1</v>
      </c>
      <c r="AQ216">
        <f>IF(OR(S216&lt;0, S216="NA"), 0, 1)</f>
        <v>1</v>
      </c>
      <c r="AR216">
        <f>IFERROR(IF((AF216-AG216)&gt;0,1,0),0)</f>
        <v>1</v>
      </c>
      <c r="AS216">
        <f>IFERROR(IF((S216-Q216)&gt;0,1,0),0)</f>
        <v>1</v>
      </c>
      <c r="AT216">
        <f>IFERROR(IF((AH216-AI216)&lt;0,1,0),0)</f>
        <v>0</v>
      </c>
      <c r="AU216">
        <f>IFERROR(IF((AJ216-AK216)&gt;0,1,0),0)</f>
        <v>0</v>
      </c>
      <c r="AV216">
        <f>IFERROR(IF((AL216-AM216)&gt;0,1,0),0)</f>
        <v>1</v>
      </c>
      <c r="AW216">
        <f>IFERROR(IF((AN216-AO216)&gt;0,1,0),0)</f>
        <v>1</v>
      </c>
      <c r="AX216">
        <f>IFERROR(IF((AC216-AD216)&lt;0,1,0),0)</f>
        <v>1</v>
      </c>
      <c r="AY216">
        <f>SUM(AP216:AX216)</f>
        <v>7</v>
      </c>
    </row>
    <row r="217" spans="1:51" x14ac:dyDescent="0.45">
      <c r="A217" s="1" t="s">
        <v>500</v>
      </c>
      <c r="B217" s="2">
        <v>4824262</v>
      </c>
      <c r="C217" s="3" t="s">
        <v>5335</v>
      </c>
      <c r="D217" s="5">
        <v>59.7</v>
      </c>
      <c r="E217" s="5">
        <v>3730.3856037</v>
      </c>
      <c r="F217" s="3" t="s">
        <v>4500</v>
      </c>
      <c r="G217" s="3" t="s">
        <v>4501</v>
      </c>
      <c r="H217" s="3" t="s">
        <v>4502</v>
      </c>
      <c r="I217" s="3" t="s">
        <v>4538</v>
      </c>
      <c r="J217" s="3" t="s">
        <v>4504</v>
      </c>
      <c r="K217" s="6">
        <v>639606</v>
      </c>
      <c r="L217" s="6">
        <v>624405</v>
      </c>
      <c r="M217" s="6">
        <v>60221</v>
      </c>
      <c r="N217" s="6">
        <v>47894</v>
      </c>
      <c r="O217" s="6">
        <v>28271</v>
      </c>
      <c r="P217" s="6">
        <v>15945</v>
      </c>
      <c r="Q217" s="6">
        <v>128550</v>
      </c>
      <c r="R217" s="6">
        <v>127453</v>
      </c>
      <c r="S217" s="6">
        <v>189211</v>
      </c>
      <c r="T217" s="6">
        <v>170318</v>
      </c>
      <c r="U217" s="6">
        <v>891826</v>
      </c>
      <c r="V217" s="6">
        <v>890979</v>
      </c>
      <c r="W217" s="6">
        <v>1695160</v>
      </c>
      <c r="X217" s="6">
        <v>1890682</v>
      </c>
      <c r="Y217" s="6">
        <v>1013229</v>
      </c>
      <c r="Z217" s="6">
        <v>1210206</v>
      </c>
      <c r="AA217" s="6">
        <v>377337</v>
      </c>
      <c r="AB217" s="6">
        <v>619655</v>
      </c>
      <c r="AC217" s="6">
        <v>62438442</v>
      </c>
      <c r="AD217" s="6">
        <v>62171009</v>
      </c>
      <c r="AF217">
        <f>Q217/W217</f>
        <v>7.5833549635432637E-2</v>
      </c>
      <c r="AG217">
        <f>R217/X217</f>
        <v>6.7411124662952307E-2</v>
      </c>
      <c r="AH217">
        <f>U217/W217</f>
        <v>0.52610137096203313</v>
      </c>
      <c r="AI217">
        <f>V217/X217</f>
        <v>0.47124741230942063</v>
      </c>
      <c r="AJ217">
        <f>Y217/AA217</f>
        <v>2.6852097726965551</v>
      </c>
      <c r="AK217">
        <f>Z217/AB217</f>
        <v>1.9530319290572979</v>
      </c>
      <c r="AL217">
        <f>O217/K217</f>
        <v>4.4200648524247738E-2</v>
      </c>
      <c r="AM217">
        <f>P217/L217</f>
        <v>2.5536310567660411E-2</v>
      </c>
      <c r="AN217">
        <f>K217/W217</f>
        <v>0.37731305599471437</v>
      </c>
      <c r="AO217">
        <f>L217/X217</f>
        <v>0.33025384490887416</v>
      </c>
      <c r="AP217">
        <f>IF(OR(Q217&lt;0, Q217="NA"), 0, 1)</f>
        <v>1</v>
      </c>
      <c r="AQ217">
        <f>IF(OR(S217&lt;0, S217="NA"), 0, 1)</f>
        <v>1</v>
      </c>
      <c r="AR217">
        <f>IFERROR(IF((AF217-AG217)&gt;0,1,0),0)</f>
        <v>1</v>
      </c>
      <c r="AS217">
        <f>IFERROR(IF((S217-Q217)&gt;0,1,0),0)</f>
        <v>1</v>
      </c>
      <c r="AT217">
        <f>IFERROR(IF((AH217-AI217)&lt;0,1,0),0)</f>
        <v>0</v>
      </c>
      <c r="AU217">
        <f>IFERROR(IF((AJ217-AK217)&gt;0,1,0),0)</f>
        <v>1</v>
      </c>
      <c r="AV217">
        <f>IFERROR(IF((AL217-AM217)&gt;0,1,0),0)</f>
        <v>1</v>
      </c>
      <c r="AW217">
        <f>IFERROR(IF((AN217-AO217)&gt;0,1,0),0)</f>
        <v>1</v>
      </c>
      <c r="AX217">
        <f>IFERROR(IF((AC217-AD217)&lt;0,1,0),0)</f>
        <v>0</v>
      </c>
      <c r="AY217">
        <f>SUM(AP217:AX217)</f>
        <v>7</v>
      </c>
    </row>
    <row r="218" spans="1:51" x14ac:dyDescent="0.45">
      <c r="A218" s="1" t="s">
        <v>558</v>
      </c>
      <c r="B218" s="2">
        <v>5721252</v>
      </c>
      <c r="C218" s="3" t="s">
        <v>5337</v>
      </c>
      <c r="D218" s="7">
        <v>10.93</v>
      </c>
      <c r="E218" s="5">
        <v>17.359474129999999</v>
      </c>
      <c r="F218" s="3" t="s">
        <v>4480</v>
      </c>
      <c r="G218" s="3" t="s">
        <v>4491</v>
      </c>
      <c r="H218" s="3" t="s">
        <v>4492</v>
      </c>
      <c r="I218" s="3" t="s">
        <v>4493</v>
      </c>
      <c r="J218" s="3"/>
      <c r="K218" s="6">
        <v>1415.2639999999999</v>
      </c>
      <c r="L218" s="6">
        <v>1370.3610000000001</v>
      </c>
      <c r="M218" s="6" t="s">
        <v>4474</v>
      </c>
      <c r="N218" s="6" t="s">
        <v>4474</v>
      </c>
      <c r="O218" s="6">
        <v>985.37300000000005</v>
      </c>
      <c r="P218" s="6">
        <v>1005.728</v>
      </c>
      <c r="Q218" s="6">
        <v>690.48099999999999</v>
      </c>
      <c r="R218" s="6">
        <v>-3364.74</v>
      </c>
      <c r="S218" s="6">
        <v>2783.627</v>
      </c>
      <c r="T218" s="6">
        <v>2937.38</v>
      </c>
      <c r="U218" s="6">
        <v>11557.002</v>
      </c>
      <c r="V218" s="6">
        <v>11550.852000000001</v>
      </c>
      <c r="W218" s="6">
        <v>31512.073</v>
      </c>
      <c r="X218" s="6">
        <v>36193.786999999997</v>
      </c>
      <c r="Y218" s="6">
        <v>358.50599999999997</v>
      </c>
      <c r="Z218" s="6">
        <v>347.88400000000001</v>
      </c>
      <c r="AA218" s="6">
        <v>139</v>
      </c>
      <c r="AB218" s="6">
        <v>3183</v>
      </c>
      <c r="AC218" s="6">
        <v>1588241</v>
      </c>
      <c r="AD218" s="6">
        <v>1611587</v>
      </c>
      <c r="AF218">
        <f>Q218/W218</f>
        <v>2.1911633677670142E-2</v>
      </c>
      <c r="AG218">
        <f>R218/X218</f>
        <v>-9.2964574279005396E-2</v>
      </c>
      <c r="AH218">
        <f>U218/W218</f>
        <v>0.36674838878419708</v>
      </c>
      <c r="AI218">
        <f>V218/X218</f>
        <v>0.3191390831802155</v>
      </c>
      <c r="AJ218">
        <f>Y218/AA218</f>
        <v>2.5791798561151076</v>
      </c>
      <c r="AK218">
        <f>Z218/AB218</f>
        <v>0.10929437637448948</v>
      </c>
      <c r="AL218">
        <f>O218/K218</f>
        <v>0.69624677798629808</v>
      </c>
      <c r="AM218">
        <f>P218/L218</f>
        <v>0.73391464001091677</v>
      </c>
      <c r="AN218">
        <f>K218/W218</f>
        <v>4.4911802533587682E-2</v>
      </c>
      <c r="AO218">
        <f>L218/X218</f>
        <v>3.7861774453167893E-2</v>
      </c>
      <c r="AP218">
        <f>IF(OR(Q218&lt;0, Q218="NA"), 0, 1)</f>
        <v>1</v>
      </c>
      <c r="AQ218">
        <f>IF(OR(S218&lt;0, S218="NA"), 0, 1)</f>
        <v>1</v>
      </c>
      <c r="AR218">
        <f>IFERROR(IF((AF218-AG218)&gt;0,1,0),0)</f>
        <v>1</v>
      </c>
      <c r="AS218">
        <f>IFERROR(IF((S218-Q218)&gt;0,1,0),0)</f>
        <v>1</v>
      </c>
      <c r="AT218">
        <f>IFERROR(IF((AH218-AI218)&lt;0,1,0),0)</f>
        <v>0</v>
      </c>
      <c r="AU218">
        <f>IFERROR(IF((AJ218-AK218)&gt;0,1,0),0)</f>
        <v>1</v>
      </c>
      <c r="AV218">
        <f>IFERROR(IF((AL218-AM218)&gt;0,1,0),0)</f>
        <v>0</v>
      </c>
      <c r="AW218">
        <f>IFERROR(IF((AN218-AO218)&gt;0,1,0),0)</f>
        <v>1</v>
      </c>
      <c r="AX218">
        <f>IFERROR(IF((AC218-AD218)&lt;0,1,0),0)</f>
        <v>1</v>
      </c>
      <c r="AY218">
        <f>SUM(AP218:AX218)</f>
        <v>7</v>
      </c>
    </row>
    <row r="219" spans="1:51" x14ac:dyDescent="0.45">
      <c r="A219" s="1" t="s">
        <v>569</v>
      </c>
      <c r="B219" s="2">
        <v>4340737</v>
      </c>
      <c r="C219" s="3" t="s">
        <v>5337</v>
      </c>
      <c r="D219" s="5">
        <v>87.48</v>
      </c>
      <c r="E219" s="5">
        <v>54213.836407919996</v>
      </c>
      <c r="F219" s="3" t="s">
        <v>4480</v>
      </c>
      <c r="G219" s="3" t="s">
        <v>4491</v>
      </c>
      <c r="H219" s="3" t="s">
        <v>4491</v>
      </c>
      <c r="I219" s="3" t="s">
        <v>4594</v>
      </c>
      <c r="J219" s="3" t="s">
        <v>4792</v>
      </c>
      <c r="K219" s="6">
        <v>23861534</v>
      </c>
      <c r="L219" s="6">
        <v>23503226</v>
      </c>
      <c r="M219" s="6">
        <v>1276497</v>
      </c>
      <c r="N219" s="6">
        <v>965398</v>
      </c>
      <c r="O219" s="6">
        <v>954775</v>
      </c>
      <c r="P219" s="6">
        <v>621558</v>
      </c>
      <c r="Q219" s="6">
        <v>1023798</v>
      </c>
      <c r="R219" s="6">
        <v>649118</v>
      </c>
      <c r="S219" s="6">
        <v>895627</v>
      </c>
      <c r="T219" s="6">
        <v>702029</v>
      </c>
      <c r="U219" s="6">
        <v>5931091</v>
      </c>
      <c r="V219" s="6">
        <v>5582765</v>
      </c>
      <c r="W219" s="6">
        <v>36355435</v>
      </c>
      <c r="X219" s="6">
        <v>37546600</v>
      </c>
      <c r="Y219" s="6">
        <v>20774912</v>
      </c>
      <c r="Z219" s="6">
        <v>22291278</v>
      </c>
      <c r="AA219" s="6">
        <v>10039962</v>
      </c>
      <c r="AB219" s="6">
        <v>12230693</v>
      </c>
      <c r="AC219" s="6">
        <v>616389000</v>
      </c>
      <c r="AD219" s="6">
        <v>617617000</v>
      </c>
      <c r="AF219">
        <f>Q219/W219</f>
        <v>2.8160796315599028E-2</v>
      </c>
      <c r="AG219">
        <f>R219/X219</f>
        <v>1.7288329702289953E-2</v>
      </c>
      <c r="AH219">
        <f>U219/W219</f>
        <v>0.16314179709306187</v>
      </c>
      <c r="AI219">
        <f>V219/X219</f>
        <v>0.14868896251591357</v>
      </c>
      <c r="AJ219">
        <f>Y219/AA219</f>
        <v>2.0692221743468751</v>
      </c>
      <c r="AK219">
        <f>Z219/AB219</f>
        <v>1.8225686802865544</v>
      </c>
      <c r="AL219">
        <f>O219/K219</f>
        <v>4.0013144167512449E-2</v>
      </c>
      <c r="AM219">
        <f>P219/L219</f>
        <v>2.6445646227458309E-2</v>
      </c>
      <c r="AN219">
        <f>K219/W219</f>
        <v>0.65634021433108969</v>
      </c>
      <c r="AO219">
        <f>L219/X219</f>
        <v>0.62597481529619192</v>
      </c>
      <c r="AP219">
        <f>IF(OR(Q219&lt;0, Q219="NA"), 0, 1)</f>
        <v>1</v>
      </c>
      <c r="AQ219">
        <f>IF(OR(S219&lt;0, S219="NA"), 0, 1)</f>
        <v>1</v>
      </c>
      <c r="AR219">
        <f>IFERROR(IF((AF219-AG219)&gt;0,1,0),0)</f>
        <v>1</v>
      </c>
      <c r="AS219">
        <f>IFERROR(IF((S219-Q219)&gt;0,1,0),0)</f>
        <v>0</v>
      </c>
      <c r="AT219">
        <f>IFERROR(IF((AH219-AI219)&lt;0,1,0),0)</f>
        <v>0</v>
      </c>
      <c r="AU219">
        <f>IFERROR(IF((AJ219-AK219)&gt;0,1,0),0)</f>
        <v>1</v>
      </c>
      <c r="AV219">
        <f>IFERROR(IF((AL219-AM219)&gt;0,1,0),0)</f>
        <v>1</v>
      </c>
      <c r="AW219">
        <f>IFERROR(IF((AN219-AO219)&gt;0,1,0),0)</f>
        <v>1</v>
      </c>
      <c r="AX219">
        <f>IFERROR(IF((AC219-AD219)&lt;0,1,0),0)</f>
        <v>1</v>
      </c>
      <c r="AY219">
        <f>SUM(AP219:AX219)</f>
        <v>7</v>
      </c>
    </row>
    <row r="220" spans="1:51" x14ac:dyDescent="0.45">
      <c r="A220" s="1" t="s">
        <v>590</v>
      </c>
      <c r="B220" s="2">
        <v>4122589</v>
      </c>
      <c r="C220" s="3" t="s">
        <v>5335</v>
      </c>
      <c r="D220" s="5">
        <v>4619.21</v>
      </c>
      <c r="E220" s="5">
        <v>152880.66765672999</v>
      </c>
      <c r="F220" s="3" t="s">
        <v>4475</v>
      </c>
      <c r="G220" s="3" t="s">
        <v>4529</v>
      </c>
      <c r="H220" s="3" t="s">
        <v>4530</v>
      </c>
      <c r="I220" s="3" t="s">
        <v>4611</v>
      </c>
      <c r="J220" s="3" t="s">
        <v>4849</v>
      </c>
      <c r="K220" s="6">
        <v>23052000</v>
      </c>
      <c r="L220" s="6">
        <v>22399000</v>
      </c>
      <c r="M220" s="6">
        <v>7183000</v>
      </c>
      <c r="N220" s="6">
        <v>6987000</v>
      </c>
      <c r="O220" s="6">
        <v>6615000</v>
      </c>
      <c r="P220" s="6">
        <v>6445000</v>
      </c>
      <c r="Q220" s="6">
        <v>5036000</v>
      </c>
      <c r="R220" s="6">
        <v>5030000</v>
      </c>
      <c r="S220" s="6">
        <v>8948000</v>
      </c>
      <c r="T220" s="6">
        <v>7947000</v>
      </c>
      <c r="U220" s="6">
        <v>13793000</v>
      </c>
      <c r="V220" s="6">
        <v>13361000</v>
      </c>
      <c r="W220" s="6">
        <v>27978000</v>
      </c>
      <c r="X220" s="6">
        <v>28541000</v>
      </c>
      <c r="Y220" s="6">
        <v>20529000</v>
      </c>
      <c r="Z220" s="6">
        <v>21293000</v>
      </c>
      <c r="AA220" s="6">
        <v>16678000</v>
      </c>
      <c r="AB220" s="6">
        <v>18206000</v>
      </c>
      <c r="AC220" s="6">
        <v>33176336</v>
      </c>
      <c r="AD220" s="6">
        <v>33635936</v>
      </c>
      <c r="AF220">
        <f>Q220/W220</f>
        <v>0.17999857030523983</v>
      </c>
      <c r="AG220">
        <f>R220/X220</f>
        <v>0.17623769314319751</v>
      </c>
      <c r="AH220">
        <f>U220/W220</f>
        <v>0.49299449567517334</v>
      </c>
      <c r="AI220">
        <f>V220/X220</f>
        <v>0.46813356224378966</v>
      </c>
      <c r="AJ220">
        <f>Y220/AA220</f>
        <v>1.2309029859695406</v>
      </c>
      <c r="AK220">
        <f>Z220/AB220</f>
        <v>1.1695594858837746</v>
      </c>
      <c r="AL220">
        <f>O220/K220</f>
        <v>0.28695991671004684</v>
      </c>
      <c r="AM220">
        <f>P220/L220</f>
        <v>0.2877360596455199</v>
      </c>
      <c r="AN220">
        <f>K220/W220</f>
        <v>0.8239330902852241</v>
      </c>
      <c r="AO220">
        <f>L220/X220</f>
        <v>0.78480081286570202</v>
      </c>
      <c r="AP220">
        <f>IF(OR(Q220&lt;0, Q220="NA"), 0, 1)</f>
        <v>1</v>
      </c>
      <c r="AQ220">
        <f>IF(OR(S220&lt;0, S220="NA"), 0, 1)</f>
        <v>1</v>
      </c>
      <c r="AR220">
        <f>IFERROR(IF((AF220-AG220)&gt;0,1,0),0)</f>
        <v>1</v>
      </c>
      <c r="AS220">
        <f>IFERROR(IF((S220-Q220)&gt;0,1,0),0)</f>
        <v>1</v>
      </c>
      <c r="AT220">
        <f>IFERROR(IF((AH220-AI220)&lt;0,1,0),0)</f>
        <v>0</v>
      </c>
      <c r="AU220">
        <f>IFERROR(IF((AJ220-AK220)&gt;0,1,0),0)</f>
        <v>1</v>
      </c>
      <c r="AV220">
        <f>IFERROR(IF((AL220-AM220)&gt;0,1,0),0)</f>
        <v>0</v>
      </c>
      <c r="AW220">
        <f>IFERROR(IF((AN220-AO220)&gt;0,1,0),0)</f>
        <v>1</v>
      </c>
      <c r="AX220">
        <f>IFERROR(IF((AC220-AD220)&lt;0,1,0),0)</f>
        <v>1</v>
      </c>
      <c r="AY220">
        <f>SUM(AP220:AX220)</f>
        <v>7</v>
      </c>
    </row>
    <row r="221" spans="1:51" x14ac:dyDescent="0.45">
      <c r="A221" s="1" t="s">
        <v>607</v>
      </c>
      <c r="B221" s="2">
        <v>6533459</v>
      </c>
      <c r="C221" s="3" t="s">
        <v>5337</v>
      </c>
      <c r="D221" s="5">
        <v>7.95</v>
      </c>
      <c r="E221" s="5">
        <v>332.01326625000002</v>
      </c>
      <c r="F221" s="3" t="s">
        <v>4480</v>
      </c>
      <c r="G221" s="3" t="s">
        <v>4491</v>
      </c>
      <c r="H221" s="3" t="s">
        <v>4492</v>
      </c>
      <c r="I221" s="3" t="s">
        <v>4493</v>
      </c>
      <c r="J221" s="3" t="s">
        <v>4861</v>
      </c>
      <c r="K221" s="6">
        <v>404932</v>
      </c>
      <c r="L221" s="6">
        <v>368472</v>
      </c>
      <c r="M221" s="6">
        <v>55466</v>
      </c>
      <c r="N221" s="6">
        <v>26437</v>
      </c>
      <c r="O221" s="6">
        <v>35650</v>
      </c>
      <c r="P221" s="6">
        <v>6342</v>
      </c>
      <c r="Q221" s="6">
        <v>1957</v>
      </c>
      <c r="R221" s="6">
        <v>-26519</v>
      </c>
      <c r="S221" s="6">
        <v>138425</v>
      </c>
      <c r="T221" s="6">
        <v>170180</v>
      </c>
      <c r="U221" s="6">
        <v>447143</v>
      </c>
      <c r="V221" s="6">
        <v>446961</v>
      </c>
      <c r="W221" s="6">
        <v>1246823</v>
      </c>
      <c r="X221" s="6">
        <v>1244507</v>
      </c>
      <c r="Y221" s="6">
        <v>178431</v>
      </c>
      <c r="Z221" s="6">
        <v>193313</v>
      </c>
      <c r="AA221" s="6">
        <v>159783</v>
      </c>
      <c r="AB221" s="6">
        <v>157991</v>
      </c>
      <c r="AC221" s="6">
        <v>41780458</v>
      </c>
      <c r="AD221" s="6">
        <v>41621984</v>
      </c>
      <c r="AF221">
        <f>Q221/W221</f>
        <v>1.5695892680837617E-3</v>
      </c>
      <c r="AG221">
        <f>R221/X221</f>
        <v>-2.1308839564582602E-2</v>
      </c>
      <c r="AH221">
        <f>U221/W221</f>
        <v>0.35862588354561953</v>
      </c>
      <c r="AI221">
        <f>V221/X221</f>
        <v>0.35914703573382872</v>
      </c>
      <c r="AJ221">
        <f>Y221/AA221</f>
        <v>1.1167082856123618</v>
      </c>
      <c r="AK221">
        <f>Z221/AB221</f>
        <v>1.2235696970080574</v>
      </c>
      <c r="AL221">
        <f>O221/K221</f>
        <v>8.8039473294281509E-2</v>
      </c>
      <c r="AM221">
        <f>P221/L221</f>
        <v>1.7211619878851038E-2</v>
      </c>
      <c r="AN221">
        <f>K221/W221</f>
        <v>0.32477103807035962</v>
      </c>
      <c r="AO221">
        <f>L221/X221</f>
        <v>0.2960786881873706</v>
      </c>
      <c r="AP221">
        <f>IF(OR(Q221&lt;0, Q221="NA"), 0, 1)</f>
        <v>1</v>
      </c>
      <c r="AQ221">
        <f>IF(OR(S221&lt;0, S221="NA"), 0, 1)</f>
        <v>1</v>
      </c>
      <c r="AR221">
        <f>IFERROR(IF((AF221-AG221)&gt;0,1,0),0)</f>
        <v>1</v>
      </c>
      <c r="AS221">
        <f>IFERROR(IF((S221-Q221)&gt;0,1,0),0)</f>
        <v>1</v>
      </c>
      <c r="AT221">
        <f>IFERROR(IF((AH221-AI221)&lt;0,1,0),0)</f>
        <v>1</v>
      </c>
      <c r="AU221">
        <f>IFERROR(IF((AJ221-AK221)&gt;0,1,0),0)</f>
        <v>0</v>
      </c>
      <c r="AV221">
        <f>IFERROR(IF((AL221-AM221)&gt;0,1,0),0)</f>
        <v>1</v>
      </c>
      <c r="AW221">
        <f>IFERROR(IF((AN221-AO221)&gt;0,1,0),0)</f>
        <v>1</v>
      </c>
      <c r="AX221">
        <f>IFERROR(IF((AC221-AD221)&lt;0,1,0),0)</f>
        <v>0</v>
      </c>
      <c r="AY221">
        <f>SUM(AP221:AX221)</f>
        <v>7</v>
      </c>
    </row>
    <row r="222" spans="1:51" x14ac:dyDescent="0.45">
      <c r="A222" s="1" t="s">
        <v>615</v>
      </c>
      <c r="B222" s="2">
        <v>100480295</v>
      </c>
      <c r="C222" s="3" t="s">
        <v>5335</v>
      </c>
      <c r="D222" s="5">
        <v>21.19</v>
      </c>
      <c r="E222" s="5">
        <v>3689.7389881300001</v>
      </c>
      <c r="F222" s="3" t="s">
        <v>4470</v>
      </c>
      <c r="G222" s="3" t="s">
        <v>4512</v>
      </c>
      <c r="H222" s="3" t="s">
        <v>4522</v>
      </c>
      <c r="I222" s="3" t="s">
        <v>4557</v>
      </c>
      <c r="J222" s="3" t="s">
        <v>4558</v>
      </c>
      <c r="K222" s="6">
        <v>10588215</v>
      </c>
      <c r="L222" s="6">
        <v>9937921</v>
      </c>
      <c r="M222" s="6">
        <v>393496</v>
      </c>
      <c r="N222" s="6">
        <v>285469</v>
      </c>
      <c r="O222" s="6">
        <v>192883</v>
      </c>
      <c r="P222" s="6">
        <v>84690</v>
      </c>
      <c r="Q222" s="6">
        <v>-43126</v>
      </c>
      <c r="R222" s="6">
        <v>-164269</v>
      </c>
      <c r="S222" s="6">
        <v>95562</v>
      </c>
      <c r="T222" s="6">
        <v>102007</v>
      </c>
      <c r="U222" s="6">
        <v>2608537</v>
      </c>
      <c r="V222" s="6">
        <v>2563536</v>
      </c>
      <c r="W222" s="6">
        <v>5785967</v>
      </c>
      <c r="X222" s="6">
        <v>5605081</v>
      </c>
      <c r="Y222" s="6">
        <v>1709585</v>
      </c>
      <c r="Z222" s="6">
        <v>1521879</v>
      </c>
      <c r="AA222" s="6">
        <v>1263922</v>
      </c>
      <c r="AB222" s="6">
        <v>1145036</v>
      </c>
      <c r="AC222" s="6">
        <v>174078977</v>
      </c>
      <c r="AD222" s="6">
        <v>171397030</v>
      </c>
      <c r="AF222">
        <f>Q222/W222</f>
        <v>-7.4535509794646255E-3</v>
      </c>
      <c r="AG222">
        <f>R222/X222</f>
        <v>-2.930715898664087E-2</v>
      </c>
      <c r="AH222">
        <f>U222/W222</f>
        <v>0.45083855473078227</v>
      </c>
      <c r="AI222">
        <f>V222/X222</f>
        <v>0.45735931380831069</v>
      </c>
      <c r="AJ222">
        <f>Y222/AA222</f>
        <v>1.3526032460863882</v>
      </c>
      <c r="AK222">
        <f>Z222/AB222</f>
        <v>1.3291101764486006</v>
      </c>
      <c r="AL222">
        <f>O222/K222</f>
        <v>1.8216762693239606E-2</v>
      </c>
      <c r="AM222">
        <f>P222/L222</f>
        <v>8.5219031223935059E-3</v>
      </c>
      <c r="AN222">
        <f>K222/W222</f>
        <v>1.8299819200489738</v>
      </c>
      <c r="AO222">
        <f>L222/X222</f>
        <v>1.7730200509145184</v>
      </c>
      <c r="AP222">
        <f>IF(OR(Q222&lt;0, Q222="NA"), 0, 1)</f>
        <v>0</v>
      </c>
      <c r="AQ222">
        <f>IF(OR(S222&lt;0, S222="NA"), 0, 1)</f>
        <v>1</v>
      </c>
      <c r="AR222">
        <f>IFERROR(IF((AF222-AG222)&gt;0,1,0),0)</f>
        <v>1</v>
      </c>
      <c r="AS222">
        <f>IFERROR(IF((S222-Q222)&gt;0,1,0),0)</f>
        <v>1</v>
      </c>
      <c r="AT222">
        <f>IFERROR(IF((AH222-AI222)&lt;0,1,0),0)</f>
        <v>1</v>
      </c>
      <c r="AU222">
        <f>IFERROR(IF((AJ222-AK222)&gt;0,1,0),0)</f>
        <v>1</v>
      </c>
      <c r="AV222">
        <f>IFERROR(IF((AL222-AM222)&gt;0,1,0),0)</f>
        <v>1</v>
      </c>
      <c r="AW222">
        <f>IFERROR(IF((AN222-AO222)&gt;0,1,0),0)</f>
        <v>1</v>
      </c>
      <c r="AX222">
        <f>IFERROR(IF((AC222-AD222)&lt;0,1,0),0)</f>
        <v>0</v>
      </c>
      <c r="AY222">
        <f>SUM(AP222:AX222)</f>
        <v>7</v>
      </c>
    </row>
    <row r="223" spans="1:51" x14ac:dyDescent="0.45">
      <c r="A223" s="1" t="s">
        <v>617</v>
      </c>
      <c r="B223" s="2">
        <v>4915571</v>
      </c>
      <c r="C223" s="3" t="s">
        <v>5337</v>
      </c>
      <c r="D223" s="5">
        <v>152.61000000000001</v>
      </c>
      <c r="E223" s="5">
        <v>6780.1706622900001</v>
      </c>
      <c r="F223" s="3" t="s">
        <v>4475</v>
      </c>
      <c r="G223" s="3" t="s">
        <v>4529</v>
      </c>
      <c r="H223" s="3" t="s">
        <v>4530</v>
      </c>
      <c r="I223" s="3" t="s">
        <v>4739</v>
      </c>
      <c r="J223" s="3" t="s">
        <v>4839</v>
      </c>
      <c r="K223" s="6">
        <v>4541600</v>
      </c>
      <c r="L223" s="6">
        <v>4415100</v>
      </c>
      <c r="M223" s="6">
        <v>481400</v>
      </c>
      <c r="N223" s="6">
        <v>442500</v>
      </c>
      <c r="O223" s="6">
        <v>306200</v>
      </c>
      <c r="P223" s="6">
        <v>271700</v>
      </c>
      <c r="Q223" s="6">
        <v>186600</v>
      </c>
      <c r="R223" s="6">
        <v>155300</v>
      </c>
      <c r="S223" s="6">
        <v>425600</v>
      </c>
      <c r="T223" s="6">
        <v>421900</v>
      </c>
      <c r="U223" s="6">
        <v>720400</v>
      </c>
      <c r="V223" s="6">
        <v>695000</v>
      </c>
      <c r="W223" s="6">
        <v>2533100</v>
      </c>
      <c r="X223" s="6">
        <v>2593100</v>
      </c>
      <c r="Y223" s="6">
        <v>183600</v>
      </c>
      <c r="Z223" s="6">
        <v>234100</v>
      </c>
      <c r="AA223" s="6">
        <v>577500</v>
      </c>
      <c r="AB223" s="6">
        <v>622300</v>
      </c>
      <c r="AC223" s="6">
        <v>44400000</v>
      </c>
      <c r="AD223" s="6">
        <v>45000000</v>
      </c>
      <c r="AF223">
        <f>Q223/W223</f>
        <v>7.3664679641545938E-2</v>
      </c>
      <c r="AG223">
        <f>R223/X223</f>
        <v>5.9889707300142689E-2</v>
      </c>
      <c r="AH223">
        <f>U223/W223</f>
        <v>0.2843946152935139</v>
      </c>
      <c r="AI223">
        <f>V223/X223</f>
        <v>0.26801897342948594</v>
      </c>
      <c r="AJ223">
        <f>Y223/AA223</f>
        <v>0.31792207792207794</v>
      </c>
      <c r="AK223">
        <f>Z223/AB223</f>
        <v>0.37618511971717822</v>
      </c>
      <c r="AL223">
        <f>O223/K223</f>
        <v>6.7421173154835298E-2</v>
      </c>
      <c r="AM223">
        <f>P223/L223</f>
        <v>6.1538809992978644E-2</v>
      </c>
      <c r="AN223">
        <f>K223/W223</f>
        <v>1.7929019778137461</v>
      </c>
      <c r="AO223">
        <f>L223/X223</f>
        <v>1.7026339130770121</v>
      </c>
      <c r="AP223">
        <f>IF(OR(Q223&lt;0, Q223="NA"), 0, 1)</f>
        <v>1</v>
      </c>
      <c r="AQ223">
        <f>IF(OR(S223&lt;0, S223="NA"), 0, 1)</f>
        <v>1</v>
      </c>
      <c r="AR223">
        <f>IFERROR(IF((AF223-AG223)&gt;0,1,0),0)</f>
        <v>1</v>
      </c>
      <c r="AS223">
        <f>IFERROR(IF((S223-Q223)&gt;0,1,0),0)</f>
        <v>1</v>
      </c>
      <c r="AT223">
        <f>IFERROR(IF((AH223-AI223)&lt;0,1,0),0)</f>
        <v>0</v>
      </c>
      <c r="AU223">
        <f>IFERROR(IF((AJ223-AK223)&gt;0,1,0),0)</f>
        <v>0</v>
      </c>
      <c r="AV223">
        <f>IFERROR(IF((AL223-AM223)&gt;0,1,0),0)</f>
        <v>1</v>
      </c>
      <c r="AW223">
        <f>IFERROR(IF((AN223-AO223)&gt;0,1,0),0)</f>
        <v>1</v>
      </c>
      <c r="AX223">
        <f>IFERROR(IF((AC223-AD223)&lt;0,1,0),0)</f>
        <v>1</v>
      </c>
      <c r="AY223">
        <f>SUM(AP223:AX223)</f>
        <v>7</v>
      </c>
    </row>
    <row r="224" spans="1:51" x14ac:dyDescent="0.45">
      <c r="A224" s="1" t="s">
        <v>620</v>
      </c>
      <c r="B224" s="2">
        <v>4400077</v>
      </c>
      <c r="C224" s="3" t="s">
        <v>5337</v>
      </c>
      <c r="D224" s="5">
        <v>25.91</v>
      </c>
      <c r="E224" s="5">
        <v>7826.4619167000001</v>
      </c>
      <c r="F224" s="3" t="s">
        <v>4525</v>
      </c>
      <c r="G224" s="3" t="s">
        <v>4526</v>
      </c>
      <c r="H224" s="3" t="s">
        <v>4527</v>
      </c>
      <c r="I224" s="3" t="s">
        <v>4527</v>
      </c>
      <c r="J224" s="3" t="s">
        <v>4528</v>
      </c>
      <c r="K224" s="6">
        <v>1289216</v>
      </c>
      <c r="L224" s="6">
        <v>1270832</v>
      </c>
      <c r="M224" s="6">
        <v>906509</v>
      </c>
      <c r="N224" s="6">
        <v>866765</v>
      </c>
      <c r="O224" s="6">
        <v>538974</v>
      </c>
      <c r="P224" s="6">
        <v>497805</v>
      </c>
      <c r="Q224" s="6">
        <v>328567</v>
      </c>
      <c r="R224" s="6">
        <v>295463</v>
      </c>
      <c r="S224" s="6">
        <v>604796</v>
      </c>
      <c r="T224" s="6">
        <v>605891</v>
      </c>
      <c r="U224" s="6">
        <v>4714322</v>
      </c>
      <c r="V224" s="6">
        <v>4715222</v>
      </c>
      <c r="W224" s="6">
        <v>8749817</v>
      </c>
      <c r="X224" s="6">
        <v>8730701</v>
      </c>
      <c r="Y224" s="6" t="s">
        <v>4474</v>
      </c>
      <c r="Z224" s="6" t="s">
        <v>4474</v>
      </c>
      <c r="AA224" s="6" t="s">
        <v>4474</v>
      </c>
      <c r="AB224" s="6" t="s">
        <v>4474</v>
      </c>
      <c r="AC224" s="6">
        <v>302063370</v>
      </c>
      <c r="AD224" s="6">
        <v>301345386</v>
      </c>
      <c r="AF224">
        <f>Q224/W224</f>
        <v>3.7551299644323993E-2</v>
      </c>
      <c r="AG224">
        <f>R224/X224</f>
        <v>3.3841841565757431E-2</v>
      </c>
      <c r="AH224">
        <f>U224/W224</f>
        <v>0.5387909255702148</v>
      </c>
      <c r="AI224">
        <f>V224/X224</f>
        <v>0.54007370084028761</v>
      </c>
      <c r="AJ224" t="e">
        <f>Y224/AA224</f>
        <v>#VALUE!</v>
      </c>
      <c r="AK224" t="e">
        <f>Z224/AB224</f>
        <v>#VALUE!</v>
      </c>
      <c r="AL224">
        <f>O224/K224</f>
        <v>0.41806338115567909</v>
      </c>
      <c r="AM224">
        <f>P224/L224</f>
        <v>0.39171582081659889</v>
      </c>
      <c r="AN224">
        <f>K224/W224</f>
        <v>0.14734205298236522</v>
      </c>
      <c r="AO224">
        <f>L224/X224</f>
        <v>0.14555898776054751</v>
      </c>
      <c r="AP224">
        <f>IF(OR(Q224&lt;0, Q224="NA"), 0, 1)</f>
        <v>1</v>
      </c>
      <c r="AQ224">
        <f>IF(OR(S224&lt;0, S224="NA"), 0, 1)</f>
        <v>1</v>
      </c>
      <c r="AR224">
        <f>IFERROR(IF((AF224-AG224)&gt;0,1,0),0)</f>
        <v>1</v>
      </c>
      <c r="AS224">
        <f>IFERROR(IF((S224-Q224)&gt;0,1,0),0)</f>
        <v>1</v>
      </c>
      <c r="AT224">
        <f>IFERROR(IF((AH224-AI224)&lt;0,1,0),0)</f>
        <v>1</v>
      </c>
      <c r="AU224">
        <f>IFERROR(IF((AJ224-AK224)&gt;0,1,0),0)</f>
        <v>0</v>
      </c>
      <c r="AV224">
        <f>IFERROR(IF((AL224-AM224)&gt;0,1,0),0)</f>
        <v>1</v>
      </c>
      <c r="AW224">
        <f>IFERROR(IF((AN224-AO224)&gt;0,1,0),0)</f>
        <v>1</v>
      </c>
      <c r="AX224">
        <f>IFERROR(IF((AC224-AD224)&lt;0,1,0),0)</f>
        <v>0</v>
      </c>
      <c r="AY224">
        <f>SUM(AP224:AX224)</f>
        <v>7</v>
      </c>
    </row>
    <row r="225" spans="1:51" x14ac:dyDescent="0.45">
      <c r="A225" s="1" t="s">
        <v>635</v>
      </c>
      <c r="B225" s="2">
        <v>4086734</v>
      </c>
      <c r="C225" s="3" t="s">
        <v>5337</v>
      </c>
      <c r="D225" s="5">
        <v>33.03</v>
      </c>
      <c r="E225" s="5">
        <v>15586.63437537</v>
      </c>
      <c r="F225" s="3" t="s">
        <v>4559</v>
      </c>
      <c r="G225" s="3" t="s">
        <v>4560</v>
      </c>
      <c r="H225" s="3" t="s">
        <v>4872</v>
      </c>
      <c r="I225" s="3" t="s">
        <v>4873</v>
      </c>
      <c r="J225" s="3" t="s">
        <v>4874</v>
      </c>
      <c r="K225" s="6">
        <v>4079000</v>
      </c>
      <c r="L225" s="6">
        <v>4091000</v>
      </c>
      <c r="M225" s="6">
        <v>1203000</v>
      </c>
      <c r="N225" s="6">
        <v>1198000</v>
      </c>
      <c r="O225" s="6">
        <v>1113000</v>
      </c>
      <c r="P225" s="6">
        <v>1110000</v>
      </c>
      <c r="Q225" s="6">
        <v>1004000</v>
      </c>
      <c r="R225" s="6">
        <v>988000</v>
      </c>
      <c r="S225" s="6">
        <v>679000</v>
      </c>
      <c r="T225" s="6">
        <v>626000</v>
      </c>
      <c r="U225" s="6">
        <v>2391000</v>
      </c>
      <c r="V225" s="6">
        <v>2384000</v>
      </c>
      <c r="W225" s="6">
        <v>8332000</v>
      </c>
      <c r="X225" s="6">
        <v>8205000</v>
      </c>
      <c r="Y225" s="6">
        <v>4196000</v>
      </c>
      <c r="Z225" s="6">
        <v>4081000</v>
      </c>
      <c r="AA225" s="6">
        <v>1553000</v>
      </c>
      <c r="AB225" s="6">
        <v>1649000</v>
      </c>
      <c r="AC225" s="6">
        <v>472599527</v>
      </c>
      <c r="AD225" s="6">
        <v>472659528</v>
      </c>
      <c r="AF225">
        <f>Q225/W225</f>
        <v>0.12049927988478157</v>
      </c>
      <c r="AG225">
        <f>R225/X225</f>
        <v>0.12041438147471054</v>
      </c>
      <c r="AH225">
        <f>U225/W225</f>
        <v>0.28696591454632742</v>
      </c>
      <c r="AI225">
        <f>V225/X225</f>
        <v>0.29055453991468616</v>
      </c>
      <c r="AJ225">
        <f>Y225/AA225</f>
        <v>2.7018673535093369</v>
      </c>
      <c r="AK225">
        <f>Z225/AB225</f>
        <v>2.474833232261977</v>
      </c>
      <c r="AL225">
        <f>O225/K225</f>
        <v>0.27286099534199559</v>
      </c>
      <c r="AM225">
        <f>P225/L225</f>
        <v>0.27132730383769249</v>
      </c>
      <c r="AN225">
        <f>K225/W225</f>
        <v>0.48955832933269322</v>
      </c>
      <c r="AO225">
        <f>L225/X225</f>
        <v>0.49859841560024376</v>
      </c>
      <c r="AP225">
        <f>IF(OR(Q225&lt;0, Q225="NA"), 0, 1)</f>
        <v>1</v>
      </c>
      <c r="AQ225">
        <f>IF(OR(S225&lt;0, S225="NA"), 0, 1)</f>
        <v>1</v>
      </c>
      <c r="AR225">
        <f>IFERROR(IF((AF225-AG225)&gt;0,1,0),0)</f>
        <v>1</v>
      </c>
      <c r="AS225">
        <f>IFERROR(IF((S225-Q225)&gt;0,1,0),0)</f>
        <v>0</v>
      </c>
      <c r="AT225">
        <f>IFERROR(IF((AH225-AI225)&lt;0,1,0),0)</f>
        <v>1</v>
      </c>
      <c r="AU225">
        <f>IFERROR(IF((AJ225-AK225)&gt;0,1,0),0)</f>
        <v>1</v>
      </c>
      <c r="AV225">
        <f>IFERROR(IF((AL225-AM225)&gt;0,1,0),0)</f>
        <v>1</v>
      </c>
      <c r="AW225">
        <f>IFERROR(IF((AN225-AO225)&gt;0,1,0),0)</f>
        <v>0</v>
      </c>
      <c r="AX225">
        <f>IFERROR(IF((AC225-AD225)&lt;0,1,0),0)</f>
        <v>1</v>
      </c>
      <c r="AY225">
        <f>SUM(AP225:AX225)</f>
        <v>7</v>
      </c>
    </row>
    <row r="226" spans="1:51" x14ac:dyDescent="0.45">
      <c r="A226" s="1" t="s">
        <v>640</v>
      </c>
      <c r="B226" s="2">
        <v>4911959</v>
      </c>
      <c r="C226" s="3" t="s">
        <v>5337</v>
      </c>
      <c r="D226" s="5">
        <v>41.08</v>
      </c>
      <c r="E226" s="5">
        <v>540.34241143999998</v>
      </c>
      <c r="F226" s="3" t="s">
        <v>4475</v>
      </c>
      <c r="G226" s="3" t="s">
        <v>4476</v>
      </c>
      <c r="H226" s="3" t="s">
        <v>4477</v>
      </c>
      <c r="I226" s="3" t="s">
        <v>4478</v>
      </c>
      <c r="J226" s="3" t="s">
        <v>4876</v>
      </c>
      <c r="K226" s="6">
        <v>495235</v>
      </c>
      <c r="L226" s="6">
        <v>483367</v>
      </c>
      <c r="M226" s="6">
        <v>80476</v>
      </c>
      <c r="N226" s="6">
        <v>77113</v>
      </c>
      <c r="O226" s="6">
        <v>65376</v>
      </c>
      <c r="P226" s="6">
        <v>62471</v>
      </c>
      <c r="Q226" s="6">
        <v>52380</v>
      </c>
      <c r="R226" s="6">
        <v>50096</v>
      </c>
      <c r="S226" s="6">
        <v>59146</v>
      </c>
      <c r="T226" s="6">
        <v>44910</v>
      </c>
      <c r="U226" s="6" t="s">
        <v>4474</v>
      </c>
      <c r="V226" s="6" t="s">
        <v>4474</v>
      </c>
      <c r="W226" s="6">
        <v>285862</v>
      </c>
      <c r="X226" s="6">
        <v>279459</v>
      </c>
      <c r="Y226" s="6">
        <v>125172</v>
      </c>
      <c r="Z226" s="6">
        <v>117473</v>
      </c>
      <c r="AA226" s="6">
        <v>86424</v>
      </c>
      <c r="AB226" s="6">
        <v>80313</v>
      </c>
      <c r="AC226" s="6">
        <v>13158706</v>
      </c>
      <c r="AD226" s="6">
        <v>13304460</v>
      </c>
      <c r="AF226">
        <f>Q226/W226</f>
        <v>0.18323526736677137</v>
      </c>
      <c r="AG226">
        <f>R226/X226</f>
        <v>0.17926064288500282</v>
      </c>
      <c r="AH226" t="e">
        <f>U226/W226</f>
        <v>#VALUE!</v>
      </c>
      <c r="AI226" t="e">
        <f>V226/X226</f>
        <v>#VALUE!</v>
      </c>
      <c r="AJ226">
        <f>Y226/AA226</f>
        <v>1.4483476811996667</v>
      </c>
      <c r="AK226">
        <f>Z226/AB226</f>
        <v>1.4626897264452827</v>
      </c>
      <c r="AL226">
        <f>O226/K226</f>
        <v>0.13201005583207973</v>
      </c>
      <c r="AM226">
        <f>P226/L226</f>
        <v>0.12924134249959141</v>
      </c>
      <c r="AN226">
        <f>K226/W226</f>
        <v>1.7324268353261363</v>
      </c>
      <c r="AO226">
        <f>L226/X226</f>
        <v>1.7296526502993284</v>
      </c>
      <c r="AP226">
        <f>IF(OR(Q226&lt;0, Q226="NA"), 0, 1)</f>
        <v>1</v>
      </c>
      <c r="AQ226">
        <f>IF(OR(S226&lt;0, S226="NA"), 0, 1)</f>
        <v>1</v>
      </c>
      <c r="AR226">
        <f>IFERROR(IF((AF226-AG226)&gt;0,1,0),0)</f>
        <v>1</v>
      </c>
      <c r="AS226">
        <f>IFERROR(IF((S226-Q226)&gt;0,1,0),0)</f>
        <v>1</v>
      </c>
      <c r="AT226">
        <f>IFERROR(IF((AH226-AI226)&lt;0,1,0),0)</f>
        <v>0</v>
      </c>
      <c r="AU226">
        <f>IFERROR(IF((AJ226-AK226)&gt;0,1,0),0)</f>
        <v>0</v>
      </c>
      <c r="AV226">
        <f>IFERROR(IF((AL226-AM226)&gt;0,1,0),0)</f>
        <v>1</v>
      </c>
      <c r="AW226">
        <f>IFERROR(IF((AN226-AO226)&gt;0,1,0),0)</f>
        <v>1</v>
      </c>
      <c r="AX226">
        <f>IFERROR(IF((AC226-AD226)&lt;0,1,0),0)</f>
        <v>1</v>
      </c>
      <c r="AY226">
        <f>SUM(AP226:AX226)</f>
        <v>7</v>
      </c>
    </row>
    <row r="227" spans="1:51" x14ac:dyDescent="0.45">
      <c r="A227" s="1" t="s">
        <v>646</v>
      </c>
      <c r="B227" s="2">
        <v>4911216</v>
      </c>
      <c r="C227" s="3" t="s">
        <v>5337</v>
      </c>
      <c r="D227" s="5">
        <v>288.91000000000003</v>
      </c>
      <c r="E227" s="5">
        <v>18145.728114860001</v>
      </c>
      <c r="F227" s="3" t="s">
        <v>4475</v>
      </c>
      <c r="G227" s="3" t="s">
        <v>4476</v>
      </c>
      <c r="H227" s="3" t="s">
        <v>4477</v>
      </c>
      <c r="I227" s="3" t="s">
        <v>4498</v>
      </c>
      <c r="J227" s="3" t="s">
        <v>4878</v>
      </c>
      <c r="K227" s="6">
        <v>10475057</v>
      </c>
      <c r="L227" s="6">
        <v>10233584</v>
      </c>
      <c r="M227" s="6">
        <v>1015250</v>
      </c>
      <c r="N227" s="6">
        <v>961444</v>
      </c>
      <c r="O227" s="6">
        <v>694841</v>
      </c>
      <c r="P227" s="6">
        <v>652418</v>
      </c>
      <c r="Q227" s="6">
        <v>470329</v>
      </c>
      <c r="R227" s="6">
        <v>428283</v>
      </c>
      <c r="S227" s="6">
        <v>918751</v>
      </c>
      <c r="T227" s="6">
        <v>1048715</v>
      </c>
      <c r="U227" s="6">
        <v>1519375</v>
      </c>
      <c r="V227" s="6">
        <v>1210621</v>
      </c>
      <c r="W227" s="6">
        <v>8442860</v>
      </c>
      <c r="X227" s="6">
        <v>7821436</v>
      </c>
      <c r="Y227" s="6">
        <v>2690420</v>
      </c>
      <c r="Z227" s="6">
        <v>2257924</v>
      </c>
      <c r="AA227" s="6">
        <v>2301443</v>
      </c>
      <c r="AB227" s="6">
        <v>2178655</v>
      </c>
      <c r="AC227" s="6">
        <v>62807546</v>
      </c>
      <c r="AD227" s="6">
        <v>62980025</v>
      </c>
      <c r="AF227">
        <f>Q227/W227</f>
        <v>5.5707307713263043E-2</v>
      </c>
      <c r="AG227">
        <f>R227/X227</f>
        <v>5.4757591828405935E-2</v>
      </c>
      <c r="AH227">
        <f>U227/W227</f>
        <v>0.17995975297470287</v>
      </c>
      <c r="AI227">
        <f>V227/X227</f>
        <v>0.15478244659932011</v>
      </c>
      <c r="AJ227">
        <f>Y227/AA227</f>
        <v>1.1690143966198598</v>
      </c>
      <c r="AK227">
        <f>Z227/AB227</f>
        <v>1.0363843747633288</v>
      </c>
      <c r="AL227">
        <f>O227/K227</f>
        <v>6.6332908737393989E-2</v>
      </c>
      <c r="AM227">
        <f>P227/L227</f>
        <v>6.3752640326204382E-2</v>
      </c>
      <c r="AN227">
        <f>K227/W227</f>
        <v>1.2407000708290792</v>
      </c>
      <c r="AO227">
        <f>L227/X227</f>
        <v>1.3084021911065948</v>
      </c>
      <c r="AP227">
        <f>IF(OR(Q227&lt;0, Q227="NA"), 0, 1)</f>
        <v>1</v>
      </c>
      <c r="AQ227">
        <f>IF(OR(S227&lt;0, S227="NA"), 0, 1)</f>
        <v>1</v>
      </c>
      <c r="AR227">
        <f>IFERROR(IF((AF227-AG227)&gt;0,1,0),0)</f>
        <v>1</v>
      </c>
      <c r="AS227">
        <f>IFERROR(IF((S227-Q227)&gt;0,1,0),0)</f>
        <v>1</v>
      </c>
      <c r="AT227">
        <f>IFERROR(IF((AH227-AI227)&lt;0,1,0),0)</f>
        <v>0</v>
      </c>
      <c r="AU227">
        <f>IFERROR(IF((AJ227-AK227)&gt;0,1,0),0)</f>
        <v>1</v>
      </c>
      <c r="AV227">
        <f>IFERROR(IF((AL227-AM227)&gt;0,1,0),0)</f>
        <v>1</v>
      </c>
      <c r="AW227">
        <f>IFERROR(IF((AN227-AO227)&gt;0,1,0),0)</f>
        <v>0</v>
      </c>
      <c r="AX227">
        <f>IFERROR(IF((AC227-AD227)&lt;0,1,0),0)</f>
        <v>1</v>
      </c>
      <c r="AY227">
        <f>SUM(AP227:AX227)</f>
        <v>7</v>
      </c>
    </row>
    <row r="228" spans="1:51" x14ac:dyDescent="0.45">
      <c r="A228" s="1" t="s">
        <v>654</v>
      </c>
      <c r="B228" s="2">
        <v>4987832</v>
      </c>
      <c r="C228" s="3" t="s">
        <v>5336</v>
      </c>
      <c r="D228" s="5">
        <v>31.12</v>
      </c>
      <c r="E228" s="5">
        <v>700.33826615999999</v>
      </c>
      <c r="F228" s="3" t="s">
        <v>4485</v>
      </c>
      <c r="G228" s="3" t="s">
        <v>4486</v>
      </c>
      <c r="H228" s="3" t="s">
        <v>4505</v>
      </c>
      <c r="I228" s="3" t="s">
        <v>4505</v>
      </c>
      <c r="J228" s="3" t="s">
        <v>4880</v>
      </c>
      <c r="K228" s="6">
        <v>73417</v>
      </c>
      <c r="L228" s="6">
        <v>59648</v>
      </c>
      <c r="M228" s="6">
        <v>3162</v>
      </c>
      <c r="N228" s="6">
        <v>-1699</v>
      </c>
      <c r="O228" s="6">
        <v>1708</v>
      </c>
      <c r="P228" s="6">
        <v>-3054</v>
      </c>
      <c r="Q228" s="6">
        <v>2291</v>
      </c>
      <c r="R228" s="6">
        <v>-2829</v>
      </c>
      <c r="S228" s="6">
        <v>11999</v>
      </c>
      <c r="T228" s="6">
        <v>12129</v>
      </c>
      <c r="U228" s="6" t="s">
        <v>4474</v>
      </c>
      <c r="V228" s="6" t="s">
        <v>4474</v>
      </c>
      <c r="W228" s="6">
        <v>59004</v>
      </c>
      <c r="X228" s="6">
        <v>57523</v>
      </c>
      <c r="Y228" s="6">
        <v>43985</v>
      </c>
      <c r="Z228" s="6">
        <v>43702</v>
      </c>
      <c r="AA228" s="6">
        <v>12538</v>
      </c>
      <c r="AB228" s="6">
        <v>11166</v>
      </c>
      <c r="AC228" s="6">
        <v>22498389</v>
      </c>
      <c r="AD228" s="6">
        <v>22776895</v>
      </c>
      <c r="AF228">
        <f>Q228/W228</f>
        <v>3.8827876076198226E-2</v>
      </c>
      <c r="AG228">
        <f>R228/X228</f>
        <v>-4.9180327868852458E-2</v>
      </c>
      <c r="AH228" t="e">
        <f>U228/W228</f>
        <v>#VALUE!</v>
      </c>
      <c r="AI228" t="e">
        <f>V228/X228</f>
        <v>#VALUE!</v>
      </c>
      <c r="AJ228">
        <f>Y228/AA228</f>
        <v>3.5081352687829002</v>
      </c>
      <c r="AK228">
        <f>Z228/AB228</f>
        <v>3.9138456027225508</v>
      </c>
      <c r="AL228">
        <f>O228/K228</f>
        <v>2.3264366563602434E-2</v>
      </c>
      <c r="AM228">
        <f>P228/L228</f>
        <v>-5.1200375536480686E-2</v>
      </c>
      <c r="AN228">
        <f>K228/W228</f>
        <v>1.2442715748084876</v>
      </c>
      <c r="AO228">
        <f>L228/X228</f>
        <v>1.036941745041114</v>
      </c>
      <c r="AP228">
        <f>IF(OR(Q228&lt;0, Q228="NA"), 0, 1)</f>
        <v>1</v>
      </c>
      <c r="AQ228">
        <f>IF(OR(S228&lt;0, S228="NA"), 0, 1)</f>
        <v>1</v>
      </c>
      <c r="AR228">
        <f>IFERROR(IF((AF228-AG228)&gt;0,1,0),0)</f>
        <v>1</v>
      </c>
      <c r="AS228">
        <f>IFERROR(IF((S228-Q228)&gt;0,1,0),0)</f>
        <v>1</v>
      </c>
      <c r="AT228">
        <f>IFERROR(IF((AH228-AI228)&lt;0,1,0),0)</f>
        <v>0</v>
      </c>
      <c r="AU228">
        <f>IFERROR(IF((AJ228-AK228)&gt;0,1,0),0)</f>
        <v>0</v>
      </c>
      <c r="AV228">
        <f>IFERROR(IF((AL228-AM228)&gt;0,1,0),0)</f>
        <v>1</v>
      </c>
      <c r="AW228">
        <f>IFERROR(IF((AN228-AO228)&gt;0,1,0),0)</f>
        <v>1</v>
      </c>
      <c r="AX228">
        <f>IFERROR(IF((AC228-AD228)&lt;0,1,0),0)</f>
        <v>1</v>
      </c>
      <c r="AY228">
        <f>SUM(AP228:AX228)</f>
        <v>7</v>
      </c>
    </row>
    <row r="229" spans="1:51" x14ac:dyDescent="0.45">
      <c r="A229" s="1" t="s">
        <v>681</v>
      </c>
      <c r="B229" s="2">
        <v>4917416</v>
      </c>
      <c r="C229" s="3" t="s">
        <v>5335</v>
      </c>
      <c r="D229" s="5">
        <v>112.03</v>
      </c>
      <c r="E229" s="5">
        <v>5493.4007966099998</v>
      </c>
      <c r="F229" s="3" t="s">
        <v>4559</v>
      </c>
      <c r="G229" s="3" t="s">
        <v>4560</v>
      </c>
      <c r="H229" s="3" t="s">
        <v>4561</v>
      </c>
      <c r="I229" s="3" t="s">
        <v>4562</v>
      </c>
      <c r="J229" s="3" t="s">
        <v>4887</v>
      </c>
      <c r="K229" s="6">
        <v>3084407</v>
      </c>
      <c r="L229" s="6">
        <v>2652970</v>
      </c>
      <c r="M229" s="6">
        <v>843542</v>
      </c>
      <c r="N229" s="6">
        <v>589142</v>
      </c>
      <c r="O229" s="6">
        <v>756877</v>
      </c>
      <c r="P229" s="6">
        <v>506193</v>
      </c>
      <c r="Q229" s="6">
        <v>627242</v>
      </c>
      <c r="R229" s="6">
        <v>425461</v>
      </c>
      <c r="S229" s="6">
        <v>617897</v>
      </c>
      <c r="T229" s="6">
        <v>545165</v>
      </c>
      <c r="U229" s="6" t="s">
        <v>4474</v>
      </c>
      <c r="V229" s="6" t="s">
        <v>4474</v>
      </c>
      <c r="W229" s="6">
        <v>2490099</v>
      </c>
      <c r="X229" s="6">
        <v>2390008</v>
      </c>
      <c r="Y229" s="6">
        <v>1424595</v>
      </c>
      <c r="Z229" s="6">
        <v>1343479</v>
      </c>
      <c r="AA229" s="6">
        <v>260751</v>
      </c>
      <c r="AB229" s="6">
        <v>325415</v>
      </c>
      <c r="AC229" s="6">
        <v>49035000</v>
      </c>
      <c r="AD229" s="6">
        <v>49037000</v>
      </c>
      <c r="AF229">
        <f>Q229/W229</f>
        <v>0.25189440259202545</v>
      </c>
      <c r="AG229">
        <f>R229/X229</f>
        <v>0.17801655894038848</v>
      </c>
      <c r="AH229" t="e">
        <f>U229/W229</f>
        <v>#VALUE!</v>
      </c>
      <c r="AI229" t="e">
        <f>V229/X229</f>
        <v>#VALUE!</v>
      </c>
      <c r="AJ229">
        <f>Y229/AA229</f>
        <v>5.4634306292209809</v>
      </c>
      <c r="AK229">
        <f>Z229/AB229</f>
        <v>4.1285097490896243</v>
      </c>
      <c r="AL229">
        <f>O229/K229</f>
        <v>0.24538817348034808</v>
      </c>
      <c r="AM229">
        <f>P229/L229</f>
        <v>0.19080238374350256</v>
      </c>
      <c r="AN229">
        <f>K229/W229</f>
        <v>1.2386684224201527</v>
      </c>
      <c r="AO229">
        <f>L229/X229</f>
        <v>1.1100255731361568</v>
      </c>
      <c r="AP229">
        <f>IF(OR(Q229&lt;0, Q229="NA"), 0, 1)</f>
        <v>1</v>
      </c>
      <c r="AQ229">
        <f>IF(OR(S229&lt;0, S229="NA"), 0, 1)</f>
        <v>1</v>
      </c>
      <c r="AR229">
        <f>IFERROR(IF((AF229-AG229)&gt;0,1,0),0)</f>
        <v>1</v>
      </c>
      <c r="AS229">
        <f>IFERROR(IF((S229-Q229)&gt;0,1,0),0)</f>
        <v>0</v>
      </c>
      <c r="AT229">
        <f>IFERROR(IF((AH229-AI229)&lt;0,1,0),0)</f>
        <v>0</v>
      </c>
      <c r="AU229">
        <f>IFERROR(IF((AJ229-AK229)&gt;0,1,0),0)</f>
        <v>1</v>
      </c>
      <c r="AV229">
        <f>IFERROR(IF((AL229-AM229)&gt;0,1,0),0)</f>
        <v>1</v>
      </c>
      <c r="AW229">
        <f>IFERROR(IF((AN229-AO229)&gt;0,1,0),0)</f>
        <v>1</v>
      </c>
      <c r="AX229">
        <f>IFERROR(IF((AC229-AD229)&lt;0,1,0),0)</f>
        <v>1</v>
      </c>
      <c r="AY229">
        <f>SUM(AP229:AX229)</f>
        <v>7</v>
      </c>
    </row>
    <row r="230" spans="1:51" x14ac:dyDescent="0.45">
      <c r="A230" s="1" t="s">
        <v>704</v>
      </c>
      <c r="B230" s="2">
        <v>4531073</v>
      </c>
      <c r="C230" s="3" t="s">
        <v>5337</v>
      </c>
      <c r="D230" s="5">
        <v>26.47</v>
      </c>
      <c r="E230" s="5">
        <v>4958.3655351799998</v>
      </c>
      <c r="F230" s="3" t="s">
        <v>4525</v>
      </c>
      <c r="G230" s="3" t="s">
        <v>4526</v>
      </c>
      <c r="H230" s="3" t="s">
        <v>4634</v>
      </c>
      <c r="I230" s="3" t="s">
        <v>4634</v>
      </c>
      <c r="J230" s="3" t="s">
        <v>4528</v>
      </c>
      <c r="K230" s="6">
        <v>269076</v>
      </c>
      <c r="L230" s="6">
        <v>247572</v>
      </c>
      <c r="M230" s="6">
        <v>186720</v>
      </c>
      <c r="N230" s="6">
        <v>164623</v>
      </c>
      <c r="O230" s="6">
        <v>132192</v>
      </c>
      <c r="P230" s="6">
        <v>111070</v>
      </c>
      <c r="Q230" s="6">
        <v>98738</v>
      </c>
      <c r="R230" s="6">
        <v>74147</v>
      </c>
      <c r="S230" s="6">
        <v>211714</v>
      </c>
      <c r="T230" s="6">
        <v>189576</v>
      </c>
      <c r="U230" s="6">
        <v>396705</v>
      </c>
      <c r="V230" s="6">
        <v>671148</v>
      </c>
      <c r="W230" s="6">
        <v>2920879</v>
      </c>
      <c r="X230" s="6">
        <v>2698754</v>
      </c>
      <c r="Y230" s="6" t="s">
        <v>4474</v>
      </c>
      <c r="Z230" s="6" t="s">
        <v>4474</v>
      </c>
      <c r="AA230" s="6" t="s">
        <v>4474</v>
      </c>
      <c r="AB230" s="6" t="s">
        <v>4474</v>
      </c>
      <c r="AC230" s="6">
        <v>171122858</v>
      </c>
      <c r="AD230" s="6">
        <v>153881933</v>
      </c>
      <c r="AF230">
        <f>Q230/W230</f>
        <v>3.3804207569022887E-2</v>
      </c>
      <c r="AG230">
        <f>R230/X230</f>
        <v>2.7474530839046465E-2</v>
      </c>
      <c r="AH230">
        <f>U230/W230</f>
        <v>0.1358169920767002</v>
      </c>
      <c r="AI230">
        <f>V230/X230</f>
        <v>0.24868809828535687</v>
      </c>
      <c r="AJ230" t="e">
        <f>Y230/AA230</f>
        <v>#VALUE!</v>
      </c>
      <c r="AK230" t="e">
        <f>Z230/AB230</f>
        <v>#VALUE!</v>
      </c>
      <c r="AL230">
        <f>O230/K230</f>
        <v>0.49128127369219105</v>
      </c>
      <c r="AM230">
        <f>P230/L230</f>
        <v>0.44863716413810933</v>
      </c>
      <c r="AN230">
        <f>K230/W230</f>
        <v>9.2121583947845836E-2</v>
      </c>
      <c r="AO230">
        <f>L230/X230</f>
        <v>9.1735667645142904E-2</v>
      </c>
      <c r="AP230">
        <f>IF(OR(Q230&lt;0, Q230="NA"), 0, 1)</f>
        <v>1</v>
      </c>
      <c r="AQ230">
        <f>IF(OR(S230&lt;0, S230="NA"), 0, 1)</f>
        <v>1</v>
      </c>
      <c r="AR230">
        <f>IFERROR(IF((AF230-AG230)&gt;0,1,0),0)</f>
        <v>1</v>
      </c>
      <c r="AS230">
        <f>IFERROR(IF((S230-Q230)&gt;0,1,0),0)</f>
        <v>1</v>
      </c>
      <c r="AT230">
        <f>IFERROR(IF((AH230-AI230)&lt;0,1,0),0)</f>
        <v>1</v>
      </c>
      <c r="AU230">
        <f>IFERROR(IF((AJ230-AK230)&gt;0,1,0),0)</f>
        <v>0</v>
      </c>
      <c r="AV230">
        <f>IFERROR(IF((AL230-AM230)&gt;0,1,0),0)</f>
        <v>1</v>
      </c>
      <c r="AW230">
        <f>IFERROR(IF((AN230-AO230)&gt;0,1,0),0)</f>
        <v>1</v>
      </c>
      <c r="AX230">
        <f>IFERROR(IF((AC230-AD230)&lt;0,1,0),0)</f>
        <v>0</v>
      </c>
      <c r="AY230">
        <f>SUM(AP230:AX230)</f>
        <v>7</v>
      </c>
    </row>
    <row r="231" spans="1:51" x14ac:dyDescent="0.45">
      <c r="A231" s="1" t="s">
        <v>712</v>
      </c>
      <c r="B231" s="2">
        <v>4004423</v>
      </c>
      <c r="C231" s="3" t="s">
        <v>5337</v>
      </c>
      <c r="D231" s="7">
        <v>207.3</v>
      </c>
      <c r="E231" s="5">
        <v>10332.839063400001</v>
      </c>
      <c r="F231" s="3" t="s">
        <v>4583</v>
      </c>
      <c r="G231" s="3" t="s">
        <v>4583</v>
      </c>
      <c r="H231" s="3" t="s">
        <v>4602</v>
      </c>
      <c r="I231" s="3" t="s">
        <v>4635</v>
      </c>
      <c r="J231" s="3" t="s">
        <v>4774</v>
      </c>
      <c r="K231" s="6">
        <v>2825400</v>
      </c>
      <c r="L231" s="6">
        <v>2759700</v>
      </c>
      <c r="M231" s="6">
        <v>506500</v>
      </c>
      <c r="N231" s="6">
        <v>458000</v>
      </c>
      <c r="O231" s="6">
        <v>387500</v>
      </c>
      <c r="P231" s="6">
        <v>339700</v>
      </c>
      <c r="Q231" s="6">
        <v>227400</v>
      </c>
      <c r="R231" s="6">
        <v>186500</v>
      </c>
      <c r="S231" s="6">
        <v>307700</v>
      </c>
      <c r="T231" s="6">
        <v>274900</v>
      </c>
      <c r="U231" s="6">
        <v>694500</v>
      </c>
      <c r="V231" s="6">
        <v>694200</v>
      </c>
      <c r="W231" s="6">
        <v>3255000</v>
      </c>
      <c r="X231" s="6">
        <v>3291700</v>
      </c>
      <c r="Y231" s="6">
        <v>1560300</v>
      </c>
      <c r="Z231" s="6">
        <v>1591200</v>
      </c>
      <c r="AA231" s="6">
        <v>406200</v>
      </c>
      <c r="AB231" s="6">
        <v>466300</v>
      </c>
      <c r="AC231" s="6">
        <v>49842234</v>
      </c>
      <c r="AD231" s="6">
        <v>49776955</v>
      </c>
      <c r="AF231">
        <f>Q231/W231</f>
        <v>6.9861751152073728E-2</v>
      </c>
      <c r="AG231">
        <f>R231/X231</f>
        <v>5.6657654099705322E-2</v>
      </c>
      <c r="AH231">
        <f>U231/W231</f>
        <v>0.21336405529953917</v>
      </c>
      <c r="AI231">
        <f>V231/X231</f>
        <v>0.21089406689552512</v>
      </c>
      <c r="AJ231">
        <f>Y231/AA231</f>
        <v>3.8412112259970459</v>
      </c>
      <c r="AK231">
        <f>Z231/AB231</f>
        <v>3.4123954535706629</v>
      </c>
      <c r="AL231">
        <f>O231/K231</f>
        <v>0.1371487223048064</v>
      </c>
      <c r="AM231">
        <f>P231/L231</f>
        <v>0.12309308982860456</v>
      </c>
      <c r="AN231">
        <f>K231/W231</f>
        <v>0.86801843317972349</v>
      </c>
      <c r="AO231">
        <f>L231/X231</f>
        <v>0.83838138347966096</v>
      </c>
      <c r="AP231">
        <f>IF(OR(Q231&lt;0, Q231="NA"), 0, 1)</f>
        <v>1</v>
      </c>
      <c r="AQ231">
        <f>IF(OR(S231&lt;0, S231="NA"), 0, 1)</f>
        <v>1</v>
      </c>
      <c r="AR231">
        <f>IFERROR(IF((AF231-AG231)&gt;0,1,0),0)</f>
        <v>1</v>
      </c>
      <c r="AS231">
        <f>IFERROR(IF((S231-Q231)&gt;0,1,0),0)</f>
        <v>1</v>
      </c>
      <c r="AT231">
        <f>IFERROR(IF((AH231-AI231)&lt;0,1,0),0)</f>
        <v>0</v>
      </c>
      <c r="AU231">
        <f>IFERROR(IF((AJ231-AK231)&gt;0,1,0),0)</f>
        <v>1</v>
      </c>
      <c r="AV231">
        <f>IFERROR(IF((AL231-AM231)&gt;0,1,0),0)</f>
        <v>1</v>
      </c>
      <c r="AW231">
        <f>IFERROR(IF((AN231-AO231)&gt;0,1,0),0)</f>
        <v>1</v>
      </c>
      <c r="AX231">
        <f>IFERROR(IF((AC231-AD231)&lt;0,1,0),0)</f>
        <v>0</v>
      </c>
      <c r="AY231">
        <f>SUM(AP231:AX231)</f>
        <v>7</v>
      </c>
    </row>
    <row r="232" spans="1:51" x14ac:dyDescent="0.45">
      <c r="A232" s="1" t="s">
        <v>721</v>
      </c>
      <c r="B232" s="2">
        <v>6676338</v>
      </c>
      <c r="C232" s="3" t="s">
        <v>5337</v>
      </c>
      <c r="D232" s="5">
        <v>234.05</v>
      </c>
      <c r="E232" s="5">
        <v>30077.835949050001</v>
      </c>
      <c r="F232" s="3" t="s">
        <v>4475</v>
      </c>
      <c r="G232" s="3" t="s">
        <v>4476</v>
      </c>
      <c r="H232" s="3" t="s">
        <v>4477</v>
      </c>
      <c r="I232" s="3" t="s">
        <v>4577</v>
      </c>
      <c r="J232" s="3" t="s">
        <v>4712</v>
      </c>
      <c r="K232" s="6">
        <v>12550000</v>
      </c>
      <c r="L232" s="6">
        <v>11668000</v>
      </c>
      <c r="M232" s="6">
        <v>1008000</v>
      </c>
      <c r="N232" s="6">
        <v>733000</v>
      </c>
      <c r="O232" s="6">
        <v>695000</v>
      </c>
      <c r="P232" s="6">
        <v>406000</v>
      </c>
      <c r="Q232" s="6">
        <v>45000</v>
      </c>
      <c r="R232" s="6">
        <v>638000</v>
      </c>
      <c r="S232" s="6">
        <v>619000</v>
      </c>
      <c r="T232" s="6">
        <v>815000</v>
      </c>
      <c r="U232" s="6">
        <v>4769000</v>
      </c>
      <c r="V232" s="6">
        <v>4800000</v>
      </c>
      <c r="W232" s="6">
        <v>7368000</v>
      </c>
      <c r="X232" s="6">
        <v>7170000</v>
      </c>
      <c r="Y232" s="6">
        <v>3765000</v>
      </c>
      <c r="Z232" s="6">
        <v>3477000</v>
      </c>
      <c r="AA232" s="6">
        <v>1159000</v>
      </c>
      <c r="AB232" s="6">
        <v>1118000</v>
      </c>
      <c r="AC232" s="6">
        <v>126444000</v>
      </c>
      <c r="AD232" s="6">
        <v>121054000</v>
      </c>
      <c r="AF232">
        <f>Q232/W232</f>
        <v>6.1074918566775245E-3</v>
      </c>
      <c r="AG232">
        <f>R232/X232</f>
        <v>8.8981868898186892E-2</v>
      </c>
      <c r="AH232">
        <f>U232/W232</f>
        <v>0.6472584147665581</v>
      </c>
      <c r="AI232">
        <f>V232/X232</f>
        <v>0.66945606694560666</v>
      </c>
      <c r="AJ232">
        <f>Y232/AA232</f>
        <v>3.2484900776531491</v>
      </c>
      <c r="AK232">
        <f>Z232/AB232</f>
        <v>3.1100178890876564</v>
      </c>
      <c r="AL232">
        <f>O232/K232</f>
        <v>5.5378486055776895E-2</v>
      </c>
      <c r="AM232">
        <f>P232/L232</f>
        <v>3.479602331162153E-2</v>
      </c>
      <c r="AN232">
        <f>K232/W232</f>
        <v>1.7033116178067318</v>
      </c>
      <c r="AO232">
        <f>L232/X232</f>
        <v>1.6273361227336123</v>
      </c>
      <c r="AP232">
        <f>IF(OR(Q232&lt;0, Q232="NA"), 0, 1)</f>
        <v>1</v>
      </c>
      <c r="AQ232">
        <f>IF(OR(S232&lt;0, S232="NA"), 0, 1)</f>
        <v>1</v>
      </c>
      <c r="AR232">
        <f>IFERROR(IF((AF232-AG232)&gt;0,1,0),0)</f>
        <v>0</v>
      </c>
      <c r="AS232">
        <f>IFERROR(IF((S232-Q232)&gt;0,1,0),0)</f>
        <v>1</v>
      </c>
      <c r="AT232">
        <f>IFERROR(IF((AH232-AI232)&lt;0,1,0),0)</f>
        <v>1</v>
      </c>
      <c r="AU232">
        <f>IFERROR(IF((AJ232-AK232)&gt;0,1,0),0)</f>
        <v>1</v>
      </c>
      <c r="AV232">
        <f>IFERROR(IF((AL232-AM232)&gt;0,1,0),0)</f>
        <v>1</v>
      </c>
      <c r="AW232">
        <f>IFERROR(IF((AN232-AO232)&gt;0,1,0),0)</f>
        <v>1</v>
      </c>
      <c r="AX232">
        <f>IFERROR(IF((AC232-AD232)&lt;0,1,0),0)</f>
        <v>0</v>
      </c>
      <c r="AY232">
        <f>SUM(AP232:AX232)</f>
        <v>7</v>
      </c>
    </row>
    <row r="233" spans="1:51" x14ac:dyDescent="0.45">
      <c r="A233" s="1" t="s">
        <v>727</v>
      </c>
      <c r="B233" s="2">
        <v>5176861</v>
      </c>
      <c r="C233" s="3" t="s">
        <v>5338</v>
      </c>
      <c r="D233" s="5">
        <v>26.62</v>
      </c>
      <c r="E233" s="5">
        <v>745.55435262000003</v>
      </c>
      <c r="F233" s="3" t="s">
        <v>4470</v>
      </c>
      <c r="G233" s="3" t="s">
        <v>4512</v>
      </c>
      <c r="H233" s="3" t="s">
        <v>4522</v>
      </c>
      <c r="I233" s="3" t="s">
        <v>4557</v>
      </c>
      <c r="J233" s="3" t="s">
        <v>4899</v>
      </c>
      <c r="K233" s="6">
        <v>311878</v>
      </c>
      <c r="L233" s="6">
        <v>287589</v>
      </c>
      <c r="M233" s="6">
        <v>12415</v>
      </c>
      <c r="N233" s="6">
        <v>-2671</v>
      </c>
      <c r="O233" s="6">
        <v>-1038</v>
      </c>
      <c r="P233" s="6">
        <v>-15757</v>
      </c>
      <c r="Q233" s="6">
        <v>6075</v>
      </c>
      <c r="R233" s="6">
        <v>-3099</v>
      </c>
      <c r="S233" s="6">
        <v>59088</v>
      </c>
      <c r="T233" s="6">
        <v>40762</v>
      </c>
      <c r="U233" s="6">
        <v>10015</v>
      </c>
      <c r="V233" s="6">
        <v>10008</v>
      </c>
      <c r="W233" s="6">
        <v>514565</v>
      </c>
      <c r="X233" s="6">
        <v>487312</v>
      </c>
      <c r="Y233" s="6">
        <v>344772</v>
      </c>
      <c r="Z233" s="6">
        <v>320405</v>
      </c>
      <c r="AA233" s="6">
        <v>44295</v>
      </c>
      <c r="AB233" s="6">
        <v>39454</v>
      </c>
      <c r="AC233" s="6">
        <v>27975808</v>
      </c>
      <c r="AD233" s="6">
        <v>27711024</v>
      </c>
      <c r="AF233">
        <f>Q233/W233</f>
        <v>1.1806088637975765E-2</v>
      </c>
      <c r="AG233">
        <f>R233/X233</f>
        <v>-6.3593755130183539E-3</v>
      </c>
      <c r="AH233">
        <f>U233/W233</f>
        <v>1.9463041598243178E-2</v>
      </c>
      <c r="AI233">
        <f>V233/X233</f>
        <v>2.053715073710477E-2</v>
      </c>
      <c r="AJ233">
        <f>Y233/AA233</f>
        <v>7.783542160514731</v>
      </c>
      <c r="AK233">
        <f>Z233/AB233</f>
        <v>8.1209763268616619</v>
      </c>
      <c r="AL233">
        <f>O233/K233</f>
        <v>-3.3282244980409005E-3</v>
      </c>
      <c r="AM233">
        <f>P233/L233</f>
        <v>-5.4789995444888363E-2</v>
      </c>
      <c r="AN233">
        <f>K233/W233</f>
        <v>0.60610029831022316</v>
      </c>
      <c r="AO233">
        <f>L233/X233</f>
        <v>0.59015374134025023</v>
      </c>
      <c r="AP233">
        <f>IF(OR(Q233&lt;0, Q233="NA"), 0, 1)</f>
        <v>1</v>
      </c>
      <c r="AQ233">
        <f>IF(OR(S233&lt;0, S233="NA"), 0, 1)</f>
        <v>1</v>
      </c>
      <c r="AR233">
        <f>IFERROR(IF((AF233-AG233)&gt;0,1,0),0)</f>
        <v>1</v>
      </c>
      <c r="AS233">
        <f>IFERROR(IF((S233-Q233)&gt;0,1,0),0)</f>
        <v>1</v>
      </c>
      <c r="AT233">
        <f>IFERROR(IF((AH233-AI233)&lt;0,1,0),0)</f>
        <v>1</v>
      </c>
      <c r="AU233">
        <f>IFERROR(IF((AJ233-AK233)&gt;0,1,0),0)</f>
        <v>0</v>
      </c>
      <c r="AV233">
        <f>IFERROR(IF((AL233-AM233)&gt;0,1,0),0)</f>
        <v>1</v>
      </c>
      <c r="AW233">
        <f>IFERROR(IF((AN233-AO233)&gt;0,1,0),0)</f>
        <v>1</v>
      </c>
      <c r="AX233">
        <f>IFERROR(IF((AC233-AD233)&lt;0,1,0),0)</f>
        <v>0</v>
      </c>
      <c r="AY233">
        <f>SUM(AP233:AX233)</f>
        <v>7</v>
      </c>
    </row>
    <row r="234" spans="1:51" x14ac:dyDescent="0.45">
      <c r="A234" s="1" t="s">
        <v>734</v>
      </c>
      <c r="B234" s="2">
        <v>4281313</v>
      </c>
      <c r="C234" s="3" t="s">
        <v>5335</v>
      </c>
      <c r="D234" s="5">
        <v>474.81</v>
      </c>
      <c r="E234" s="5">
        <v>3849.1289323199999</v>
      </c>
      <c r="F234" s="3" t="s">
        <v>4475</v>
      </c>
      <c r="G234" s="3" t="s">
        <v>4548</v>
      </c>
      <c r="H234" s="3" t="s">
        <v>4810</v>
      </c>
      <c r="I234" s="3" t="s">
        <v>4817</v>
      </c>
      <c r="J234" s="3" t="s">
        <v>4877</v>
      </c>
      <c r="K234" s="6">
        <v>1851947</v>
      </c>
      <c r="L234" s="6">
        <v>1796516</v>
      </c>
      <c r="M234" s="6">
        <v>182478</v>
      </c>
      <c r="N234" s="6">
        <v>178581</v>
      </c>
      <c r="O234" s="6">
        <v>163667</v>
      </c>
      <c r="P234" s="6">
        <v>159861</v>
      </c>
      <c r="Q234" s="6">
        <v>148165</v>
      </c>
      <c r="R234" s="6">
        <v>145923</v>
      </c>
      <c r="S234" s="6">
        <v>166556</v>
      </c>
      <c r="T234" s="6">
        <v>189782</v>
      </c>
      <c r="U234" s="6">
        <v>1402</v>
      </c>
      <c r="V234" s="6">
        <v>1600</v>
      </c>
      <c r="W234" s="6">
        <v>1398203</v>
      </c>
      <c r="X234" s="6">
        <v>1380682</v>
      </c>
      <c r="Y234" s="6">
        <v>901965</v>
      </c>
      <c r="Z234" s="6">
        <v>877574</v>
      </c>
      <c r="AA234" s="6">
        <v>311480</v>
      </c>
      <c r="AB234" s="6">
        <v>296005</v>
      </c>
      <c r="AC234" s="6">
        <v>8158996</v>
      </c>
      <c r="AD234" s="6">
        <v>8251522</v>
      </c>
      <c r="AF234">
        <f>Q234/W234</f>
        <v>0.10596816056037643</v>
      </c>
      <c r="AG234">
        <f>R234/X234</f>
        <v>0.10568907250185053</v>
      </c>
      <c r="AH234">
        <f>U234/W234</f>
        <v>1.0027156285603736E-3</v>
      </c>
      <c r="AI234">
        <f>V234/X234</f>
        <v>1.1588475840200712E-3</v>
      </c>
      <c r="AJ234">
        <f>Y234/AA234</f>
        <v>2.895739694362399</v>
      </c>
      <c r="AK234">
        <f>Z234/AB234</f>
        <v>2.9647269471799462</v>
      </c>
      <c r="AL234">
        <f>O234/K234</f>
        <v>8.8375639259654845E-2</v>
      </c>
      <c r="AM234">
        <f>P234/L234</f>
        <v>8.8983899948567119E-2</v>
      </c>
      <c r="AN234">
        <f>K234/W234</f>
        <v>1.3245194009739645</v>
      </c>
      <c r="AO234">
        <f>L234/X234</f>
        <v>1.3011801414083763</v>
      </c>
      <c r="AP234">
        <f>IF(OR(Q234&lt;0, Q234="NA"), 0, 1)</f>
        <v>1</v>
      </c>
      <c r="AQ234">
        <f>IF(OR(S234&lt;0, S234="NA"), 0, 1)</f>
        <v>1</v>
      </c>
      <c r="AR234">
        <f>IFERROR(IF((AF234-AG234)&gt;0,1,0),0)</f>
        <v>1</v>
      </c>
      <c r="AS234">
        <f>IFERROR(IF((S234-Q234)&gt;0,1,0),0)</f>
        <v>1</v>
      </c>
      <c r="AT234">
        <f>IFERROR(IF((AH234-AI234)&lt;0,1,0),0)</f>
        <v>1</v>
      </c>
      <c r="AU234">
        <f>IFERROR(IF((AJ234-AK234)&gt;0,1,0),0)</f>
        <v>0</v>
      </c>
      <c r="AV234">
        <f>IFERROR(IF((AL234-AM234)&gt;0,1,0),0)</f>
        <v>0</v>
      </c>
      <c r="AW234">
        <f>IFERROR(IF((AN234-AO234)&gt;0,1,0),0)</f>
        <v>1</v>
      </c>
      <c r="AX234">
        <f>IFERROR(IF((AC234-AD234)&lt;0,1,0),0)</f>
        <v>1</v>
      </c>
      <c r="AY234">
        <f>SUM(AP234:AX234)</f>
        <v>7</v>
      </c>
    </row>
    <row r="235" spans="1:51" x14ac:dyDescent="0.45">
      <c r="A235" s="1" t="s">
        <v>737</v>
      </c>
      <c r="B235" s="2">
        <v>114008</v>
      </c>
      <c r="C235" s="3" t="s">
        <v>5337</v>
      </c>
      <c r="D235" s="5">
        <v>84.8</v>
      </c>
      <c r="E235" s="5">
        <v>4239.9059568000002</v>
      </c>
      <c r="F235" s="3" t="s">
        <v>4485</v>
      </c>
      <c r="G235" s="3" t="s">
        <v>4517</v>
      </c>
      <c r="H235" s="3" t="s">
        <v>4640</v>
      </c>
      <c r="I235" s="3" t="s">
        <v>4685</v>
      </c>
      <c r="J235" s="3" t="s">
        <v>4901</v>
      </c>
      <c r="K235" s="6">
        <v>1680740</v>
      </c>
      <c r="L235" s="6">
        <v>1652395</v>
      </c>
      <c r="M235" s="6">
        <v>192843</v>
      </c>
      <c r="N235" s="6">
        <v>198461</v>
      </c>
      <c r="O235" s="6">
        <v>154946</v>
      </c>
      <c r="P235" s="6">
        <v>161015</v>
      </c>
      <c r="Q235" s="6">
        <v>119024</v>
      </c>
      <c r="R235" s="6">
        <v>117622</v>
      </c>
      <c r="S235" s="6">
        <v>164421</v>
      </c>
      <c r="T235" s="6">
        <v>148217</v>
      </c>
      <c r="U235" s="6">
        <v>337004</v>
      </c>
      <c r="V235" s="6">
        <v>380078</v>
      </c>
      <c r="W235" s="6">
        <v>2133370</v>
      </c>
      <c r="X235" s="6">
        <v>2160805</v>
      </c>
      <c r="Y235" s="6">
        <v>675795</v>
      </c>
      <c r="Z235" s="6">
        <v>693936</v>
      </c>
      <c r="AA235" s="6">
        <v>452917</v>
      </c>
      <c r="AB235" s="6">
        <v>467763</v>
      </c>
      <c r="AC235" s="6">
        <v>50188000</v>
      </c>
      <c r="AD235" s="6">
        <v>49973000</v>
      </c>
      <c r="AF235">
        <f>Q235/W235</f>
        <v>5.5791541082887641E-2</v>
      </c>
      <c r="AG235">
        <f>R235/X235</f>
        <v>5.4434342756518983E-2</v>
      </c>
      <c r="AH235">
        <f>U235/W235</f>
        <v>0.15796790992654813</v>
      </c>
      <c r="AI235">
        <f>V235/X235</f>
        <v>0.17589648302368793</v>
      </c>
      <c r="AJ235">
        <f>Y235/AA235</f>
        <v>1.4920945780352692</v>
      </c>
      <c r="AK235">
        <f>Z235/AB235</f>
        <v>1.4835205007664138</v>
      </c>
      <c r="AL235">
        <f>O235/K235</f>
        <v>9.2189154777062479E-2</v>
      </c>
      <c r="AM235">
        <f>P235/L235</f>
        <v>9.7443407901863663E-2</v>
      </c>
      <c r="AN235">
        <f>K235/W235</f>
        <v>0.78783333411456991</v>
      </c>
      <c r="AO235">
        <f>L235/X235</f>
        <v>0.76471268809540893</v>
      </c>
      <c r="AP235">
        <f>IF(OR(Q235&lt;0, Q235="NA"), 0, 1)</f>
        <v>1</v>
      </c>
      <c r="AQ235">
        <f>IF(OR(S235&lt;0, S235="NA"), 0, 1)</f>
        <v>1</v>
      </c>
      <c r="AR235">
        <f>IFERROR(IF((AF235-AG235)&gt;0,1,0),0)</f>
        <v>1</v>
      </c>
      <c r="AS235">
        <f>IFERROR(IF((S235-Q235)&gt;0,1,0),0)</f>
        <v>1</v>
      </c>
      <c r="AT235">
        <f>IFERROR(IF((AH235-AI235)&lt;0,1,0),0)</f>
        <v>1</v>
      </c>
      <c r="AU235">
        <f>IFERROR(IF((AJ235-AK235)&gt;0,1,0),0)</f>
        <v>1</v>
      </c>
      <c r="AV235">
        <f>IFERROR(IF((AL235-AM235)&gt;0,1,0),0)</f>
        <v>0</v>
      </c>
      <c r="AW235">
        <f>IFERROR(IF((AN235-AO235)&gt;0,1,0),0)</f>
        <v>1</v>
      </c>
      <c r="AX235">
        <f>IFERROR(IF((AC235-AD235)&lt;0,1,0),0)</f>
        <v>0</v>
      </c>
      <c r="AY235">
        <f>SUM(AP235:AX235)</f>
        <v>7</v>
      </c>
    </row>
    <row r="236" spans="1:51" x14ac:dyDescent="0.45">
      <c r="A236" s="1" t="s">
        <v>738</v>
      </c>
      <c r="B236" s="2">
        <v>103092</v>
      </c>
      <c r="C236" s="3" t="s">
        <v>5337</v>
      </c>
      <c r="D236" s="5">
        <v>28.13</v>
      </c>
      <c r="E236" s="5">
        <v>864.97702135999998</v>
      </c>
      <c r="F236" s="3" t="s">
        <v>4525</v>
      </c>
      <c r="G236" s="3" t="s">
        <v>4526</v>
      </c>
      <c r="H236" s="3" t="s">
        <v>4527</v>
      </c>
      <c r="I236" s="3" t="s">
        <v>4527</v>
      </c>
      <c r="J236" s="3" t="s">
        <v>4528</v>
      </c>
      <c r="K236" s="6">
        <v>567676</v>
      </c>
      <c r="L236" s="6">
        <v>567771</v>
      </c>
      <c r="M236" s="6">
        <v>343976</v>
      </c>
      <c r="N236" s="6">
        <v>358872</v>
      </c>
      <c r="O236" s="6">
        <v>192570</v>
      </c>
      <c r="P236" s="6">
        <v>194674</v>
      </c>
      <c r="Q236" s="6">
        <v>32048</v>
      </c>
      <c r="R236" s="6">
        <v>29170</v>
      </c>
      <c r="S236" s="6">
        <v>205384</v>
      </c>
      <c r="T236" s="6">
        <v>194244</v>
      </c>
      <c r="U236" s="6">
        <v>1767242</v>
      </c>
      <c r="V236" s="6">
        <v>1853341</v>
      </c>
      <c r="W236" s="6">
        <v>2247616</v>
      </c>
      <c r="X236" s="6">
        <v>2321701</v>
      </c>
      <c r="Y236" s="6" t="s">
        <v>4474</v>
      </c>
      <c r="Z236" s="6" t="s">
        <v>4474</v>
      </c>
      <c r="AA236" s="6" t="s">
        <v>4474</v>
      </c>
      <c r="AB236" s="6" t="s">
        <v>4474</v>
      </c>
      <c r="AC236" s="6">
        <v>31249272</v>
      </c>
      <c r="AD236" s="6">
        <v>31551142</v>
      </c>
      <c r="AF236">
        <f>Q236/W236</f>
        <v>1.4258663401577493E-2</v>
      </c>
      <c r="AG236">
        <f>R236/X236</f>
        <v>1.2564064020302355E-2</v>
      </c>
      <c r="AH236">
        <f>U236/W236</f>
        <v>0.78627398986303709</v>
      </c>
      <c r="AI236">
        <f>V236/X236</f>
        <v>0.79826859703295128</v>
      </c>
      <c r="AJ236" t="e">
        <f>Y236/AA236</f>
        <v>#VALUE!</v>
      </c>
      <c r="AK236" t="e">
        <f>Z236/AB236</f>
        <v>#VALUE!</v>
      </c>
      <c r="AL236">
        <f>O236/K236</f>
        <v>0.33922519183477901</v>
      </c>
      <c r="AM236">
        <f>P236/L236</f>
        <v>0.34287415172666447</v>
      </c>
      <c r="AN236">
        <f>K236/W236</f>
        <v>0.25256805432956519</v>
      </c>
      <c r="AO236">
        <f>L236/X236</f>
        <v>0.24454957808951283</v>
      </c>
      <c r="AP236">
        <f>IF(OR(Q236&lt;0, Q236="NA"), 0, 1)</f>
        <v>1</v>
      </c>
      <c r="AQ236">
        <f>IF(OR(S236&lt;0, S236="NA"), 0, 1)</f>
        <v>1</v>
      </c>
      <c r="AR236">
        <f>IFERROR(IF((AF236-AG236)&gt;0,1,0),0)</f>
        <v>1</v>
      </c>
      <c r="AS236">
        <f>IFERROR(IF((S236-Q236)&gt;0,1,0),0)</f>
        <v>1</v>
      </c>
      <c r="AT236">
        <f>IFERROR(IF((AH236-AI236)&lt;0,1,0),0)</f>
        <v>1</v>
      </c>
      <c r="AU236">
        <f>IFERROR(IF((AJ236-AK236)&gt;0,1,0),0)</f>
        <v>0</v>
      </c>
      <c r="AV236">
        <f>IFERROR(IF((AL236-AM236)&gt;0,1,0),0)</f>
        <v>0</v>
      </c>
      <c r="AW236">
        <f>IFERROR(IF((AN236-AO236)&gt;0,1,0),0)</f>
        <v>1</v>
      </c>
      <c r="AX236">
        <f>IFERROR(IF((AC236-AD236)&lt;0,1,0),0)</f>
        <v>1</v>
      </c>
      <c r="AY236">
        <f>SUM(AP236:AX236)</f>
        <v>7</v>
      </c>
    </row>
    <row r="237" spans="1:51" x14ac:dyDescent="0.45">
      <c r="A237" s="1" t="s">
        <v>750</v>
      </c>
      <c r="B237" s="2">
        <v>4022647</v>
      </c>
      <c r="C237" s="3" t="s">
        <v>5337</v>
      </c>
      <c r="D237" s="5">
        <v>246.96</v>
      </c>
      <c r="E237" s="5">
        <v>47732.463374400002</v>
      </c>
      <c r="F237" s="3" t="s">
        <v>4470</v>
      </c>
      <c r="G237" s="3" t="s">
        <v>4512</v>
      </c>
      <c r="H237" s="3" t="s">
        <v>4522</v>
      </c>
      <c r="I237" s="3" t="s">
        <v>4554</v>
      </c>
      <c r="J237" s="3" t="s">
        <v>4908</v>
      </c>
      <c r="K237" s="6">
        <v>293958599</v>
      </c>
      <c r="L237" s="6">
        <v>283830824</v>
      </c>
      <c r="M237" s="6">
        <v>4151806</v>
      </c>
      <c r="N237" s="6">
        <v>4032842</v>
      </c>
      <c r="O237" s="6">
        <v>3040132</v>
      </c>
      <c r="P237" s="6">
        <v>2917208</v>
      </c>
      <c r="Q237" s="6">
        <v>1519273</v>
      </c>
      <c r="R237" s="6">
        <v>1860787</v>
      </c>
      <c r="S237" s="6">
        <v>3484685</v>
      </c>
      <c r="T237" s="6">
        <v>4311117</v>
      </c>
      <c r="U237" s="6">
        <v>3811745</v>
      </c>
      <c r="V237" s="6">
        <v>4165910</v>
      </c>
      <c r="W237" s="6">
        <v>67101667</v>
      </c>
      <c r="X237" s="6">
        <v>66772423</v>
      </c>
      <c r="Y237" s="6">
        <v>47717813</v>
      </c>
      <c r="Z237" s="6">
        <v>47307262</v>
      </c>
      <c r="AA237" s="6">
        <v>54277053</v>
      </c>
      <c r="AB237" s="6">
        <v>52973867</v>
      </c>
      <c r="AC237" s="6">
        <v>194943968</v>
      </c>
      <c r="AD237" s="6">
        <v>197008633</v>
      </c>
      <c r="AF237">
        <f>Q237/W237</f>
        <v>2.2641360012710266E-2</v>
      </c>
      <c r="AG237">
        <f>R237/X237</f>
        <v>2.7867597376240189E-2</v>
      </c>
      <c r="AH237">
        <f>U237/W237</f>
        <v>5.6805518706413059E-2</v>
      </c>
      <c r="AI237">
        <f>V237/X237</f>
        <v>6.2389678445546298E-2</v>
      </c>
      <c r="AJ237">
        <f>Y237/AA237</f>
        <v>0.87915261353633178</v>
      </c>
      <c r="AK237">
        <f>Z237/AB237</f>
        <v>0.8930301803340126</v>
      </c>
      <c r="AL237">
        <f>O237/K237</f>
        <v>1.0342041397469037E-2</v>
      </c>
      <c r="AM237">
        <f>P237/L237</f>
        <v>1.027798164726464E-2</v>
      </c>
      <c r="AN237">
        <f>K237/W237</f>
        <v>4.3807942804163122</v>
      </c>
      <c r="AO237">
        <f>L237/X237</f>
        <v>4.2507192527669693</v>
      </c>
      <c r="AP237">
        <f>IF(OR(Q237&lt;0, Q237="NA"), 0, 1)</f>
        <v>1</v>
      </c>
      <c r="AQ237">
        <f>IF(OR(S237&lt;0, S237="NA"), 0, 1)</f>
        <v>1</v>
      </c>
      <c r="AR237">
        <f>IFERROR(IF((AF237-AG237)&gt;0,1,0),0)</f>
        <v>0</v>
      </c>
      <c r="AS237">
        <f>IFERROR(IF((S237-Q237)&gt;0,1,0),0)</f>
        <v>1</v>
      </c>
      <c r="AT237">
        <f>IFERROR(IF((AH237-AI237)&lt;0,1,0),0)</f>
        <v>1</v>
      </c>
      <c r="AU237">
        <f>IFERROR(IF((AJ237-AK237)&gt;0,1,0),0)</f>
        <v>0</v>
      </c>
      <c r="AV237">
        <f>IFERROR(IF((AL237-AM237)&gt;0,1,0),0)</f>
        <v>1</v>
      </c>
      <c r="AW237">
        <f>IFERROR(IF((AN237-AO237)&gt;0,1,0),0)</f>
        <v>1</v>
      </c>
      <c r="AX237">
        <f>IFERROR(IF((AC237-AD237)&lt;0,1,0),0)</f>
        <v>1</v>
      </c>
      <c r="AY237">
        <f>SUM(AP237:AX237)</f>
        <v>7</v>
      </c>
    </row>
    <row r="238" spans="1:51" x14ac:dyDescent="0.45">
      <c r="A238" s="1" t="s">
        <v>763</v>
      </c>
      <c r="B238" s="2">
        <v>6481256</v>
      </c>
      <c r="C238" s="3" t="s">
        <v>5335</v>
      </c>
      <c r="D238" s="5">
        <v>12.99</v>
      </c>
      <c r="E238" s="5">
        <v>2091.06282087</v>
      </c>
      <c r="F238" s="3" t="s">
        <v>4470</v>
      </c>
      <c r="G238" s="3" t="s">
        <v>4512</v>
      </c>
      <c r="H238" s="3" t="s">
        <v>4710</v>
      </c>
      <c r="I238" s="3" t="s">
        <v>4710</v>
      </c>
      <c r="J238" s="3" t="s">
        <v>4504</v>
      </c>
      <c r="K238" s="6">
        <v>372797</v>
      </c>
      <c r="L238" s="6">
        <v>363553</v>
      </c>
      <c r="M238" s="6">
        <v>79191</v>
      </c>
      <c r="N238" s="6">
        <v>70724</v>
      </c>
      <c r="O238" s="6">
        <v>14541</v>
      </c>
      <c r="P238" s="6">
        <v>8686</v>
      </c>
      <c r="Q238" s="6">
        <v>-31084</v>
      </c>
      <c r="R238" s="6">
        <v>-78678</v>
      </c>
      <c r="S238" s="6">
        <v>54423</v>
      </c>
      <c r="T238" s="6">
        <v>68850</v>
      </c>
      <c r="U238" s="6">
        <v>293053</v>
      </c>
      <c r="V238" s="6">
        <v>293683</v>
      </c>
      <c r="W238" s="6">
        <v>1543229</v>
      </c>
      <c r="X238" s="6">
        <v>1539613</v>
      </c>
      <c r="Y238" s="6">
        <v>350609</v>
      </c>
      <c r="Z238" s="6">
        <v>337076</v>
      </c>
      <c r="AA238" s="6">
        <v>122705</v>
      </c>
      <c r="AB238" s="6">
        <v>129123</v>
      </c>
      <c r="AC238" s="6">
        <v>160900211</v>
      </c>
      <c r="AD238" s="6">
        <v>160881314</v>
      </c>
      <c r="AF238">
        <f>Q238/W238</f>
        <v>-2.0142182398075723E-2</v>
      </c>
      <c r="AG238">
        <f>R238/X238</f>
        <v>-5.1102452369524029E-2</v>
      </c>
      <c r="AH238">
        <f>U238/W238</f>
        <v>0.18989599080888189</v>
      </c>
      <c r="AI238">
        <f>V238/X238</f>
        <v>0.1907511822776243</v>
      </c>
      <c r="AJ238">
        <f>Y238/AA238</f>
        <v>2.8573326270323132</v>
      </c>
      <c r="AK238">
        <f>Z238/AB238</f>
        <v>2.6105031636501632</v>
      </c>
      <c r="AL238">
        <f>O238/K238</f>
        <v>3.900514220876241E-2</v>
      </c>
      <c r="AM238">
        <f>P238/L238</f>
        <v>2.3891977235781302E-2</v>
      </c>
      <c r="AN238">
        <f>K238/W238</f>
        <v>0.24156946247122105</v>
      </c>
      <c r="AO238">
        <f>L238/X238</f>
        <v>0.23613271646835926</v>
      </c>
      <c r="AP238">
        <f>IF(OR(Q238&lt;0, Q238="NA"), 0, 1)</f>
        <v>0</v>
      </c>
      <c r="AQ238">
        <f>IF(OR(S238&lt;0, S238="NA"), 0, 1)</f>
        <v>1</v>
      </c>
      <c r="AR238">
        <f>IFERROR(IF((AF238-AG238)&gt;0,1,0),0)</f>
        <v>1</v>
      </c>
      <c r="AS238">
        <f>IFERROR(IF((S238-Q238)&gt;0,1,0),0)</f>
        <v>1</v>
      </c>
      <c r="AT238">
        <f>IFERROR(IF((AH238-AI238)&lt;0,1,0),0)</f>
        <v>1</v>
      </c>
      <c r="AU238">
        <f>IFERROR(IF((AJ238-AK238)&gt;0,1,0),0)</f>
        <v>1</v>
      </c>
      <c r="AV238">
        <f>IFERROR(IF((AL238-AM238)&gt;0,1,0),0)</f>
        <v>1</v>
      </c>
      <c r="AW238">
        <f>IFERROR(IF((AN238-AO238)&gt;0,1,0),0)</f>
        <v>1</v>
      </c>
      <c r="AX238">
        <f>IFERROR(IF((AC238-AD238)&lt;0,1,0),0)</f>
        <v>0</v>
      </c>
      <c r="AY238">
        <f>SUM(AP238:AX238)</f>
        <v>7</v>
      </c>
    </row>
    <row r="239" spans="1:51" x14ac:dyDescent="0.45">
      <c r="A239" s="1" t="s">
        <v>779</v>
      </c>
      <c r="B239" s="2">
        <v>4121481</v>
      </c>
      <c r="C239" s="3" t="s">
        <v>5335</v>
      </c>
      <c r="D239" s="5">
        <v>352.8</v>
      </c>
      <c r="E239" s="5">
        <v>50167.209909600002</v>
      </c>
      <c r="F239" s="3" t="s">
        <v>4665</v>
      </c>
      <c r="G239" s="3" t="s">
        <v>4666</v>
      </c>
      <c r="H239" s="3" t="s">
        <v>4679</v>
      </c>
      <c r="I239" s="3" t="s">
        <v>4882</v>
      </c>
      <c r="J239" s="3" t="s">
        <v>4668</v>
      </c>
      <c r="K239" s="6">
        <v>54870000</v>
      </c>
      <c r="L239" s="6">
        <v>54659000</v>
      </c>
      <c r="M239" s="6">
        <v>21500000</v>
      </c>
      <c r="N239" s="6">
        <v>21284000</v>
      </c>
      <c r="O239" s="6">
        <v>12807000</v>
      </c>
      <c r="P239" s="6">
        <v>12606000</v>
      </c>
      <c r="Q239" s="6">
        <v>5406000</v>
      </c>
      <c r="R239" s="6">
        <v>5368000</v>
      </c>
      <c r="S239" s="6">
        <v>14825000</v>
      </c>
      <c r="T239" s="6">
        <v>14864000</v>
      </c>
      <c r="U239" s="6">
        <v>93517000</v>
      </c>
      <c r="V239" s="6">
        <v>96692000</v>
      </c>
      <c r="W239" s="6">
        <v>149371000</v>
      </c>
      <c r="X239" s="6">
        <v>148611000</v>
      </c>
      <c r="Y239" s="6">
        <v>4492000</v>
      </c>
      <c r="Z239" s="6">
        <v>4133000</v>
      </c>
      <c r="AA239" s="6">
        <v>13160000</v>
      </c>
      <c r="AB239" s="6">
        <v>10726000</v>
      </c>
      <c r="AC239" s="6">
        <v>142195751</v>
      </c>
      <c r="AD239" s="6">
        <v>142741187</v>
      </c>
      <c r="AF239">
        <f>Q239/W239</f>
        <v>3.6191764130922337E-2</v>
      </c>
      <c r="AG239">
        <f>R239/X239</f>
        <v>3.6121148501793272E-2</v>
      </c>
      <c r="AH239">
        <f>U239/W239</f>
        <v>0.62607199523334511</v>
      </c>
      <c r="AI239">
        <f>V239/X239</f>
        <v>0.6506382434678456</v>
      </c>
      <c r="AJ239">
        <f>Y239/AA239</f>
        <v>0.3413373860182371</v>
      </c>
      <c r="AK239">
        <f>Z239/AB239</f>
        <v>0.38532537758717134</v>
      </c>
      <c r="AL239">
        <f>O239/K239</f>
        <v>0.23340623291416074</v>
      </c>
      <c r="AM239">
        <f>P239/L239</f>
        <v>0.2306299054135641</v>
      </c>
      <c r="AN239">
        <f>K239/W239</f>
        <v>0.36734038066291314</v>
      </c>
      <c r="AO239">
        <f>L239/X239</f>
        <v>0.36779915349469422</v>
      </c>
      <c r="AP239">
        <f>IF(OR(Q239&lt;0, Q239="NA"), 0, 1)</f>
        <v>1</v>
      </c>
      <c r="AQ239">
        <f>IF(OR(S239&lt;0, S239="NA"), 0, 1)</f>
        <v>1</v>
      </c>
      <c r="AR239">
        <f>IFERROR(IF((AF239-AG239)&gt;0,1,0),0)</f>
        <v>1</v>
      </c>
      <c r="AS239">
        <f>IFERROR(IF((S239-Q239)&gt;0,1,0),0)</f>
        <v>1</v>
      </c>
      <c r="AT239">
        <f>IFERROR(IF((AH239-AI239)&lt;0,1,0),0)</f>
        <v>1</v>
      </c>
      <c r="AU239">
        <f>IFERROR(IF((AJ239-AK239)&gt;0,1,0),0)</f>
        <v>0</v>
      </c>
      <c r="AV239">
        <f>IFERROR(IF((AL239-AM239)&gt;0,1,0),0)</f>
        <v>1</v>
      </c>
      <c r="AW239">
        <f>IFERROR(IF((AN239-AO239)&gt;0,1,0),0)</f>
        <v>0</v>
      </c>
      <c r="AX239">
        <f>IFERROR(IF((AC239-AD239)&lt;0,1,0),0)</f>
        <v>1</v>
      </c>
      <c r="AY239">
        <f>SUM(AP239:AX239)</f>
        <v>7</v>
      </c>
    </row>
    <row r="240" spans="1:51" x14ac:dyDescent="0.45">
      <c r="A240" s="1" t="s">
        <v>789</v>
      </c>
      <c r="B240" s="2">
        <v>5284747</v>
      </c>
      <c r="C240" s="3" t="s">
        <v>5337</v>
      </c>
      <c r="D240" s="5">
        <v>37.200000000000003</v>
      </c>
      <c r="E240" s="5">
        <v>15206.9911992</v>
      </c>
      <c r="F240" s="3" t="s">
        <v>4475</v>
      </c>
      <c r="G240" s="3" t="s">
        <v>4476</v>
      </c>
      <c r="H240" s="3" t="s">
        <v>4477</v>
      </c>
      <c r="I240" s="3" t="s">
        <v>4478</v>
      </c>
      <c r="J240" s="3" t="s">
        <v>4920</v>
      </c>
      <c r="K240" s="6">
        <v>11439853</v>
      </c>
      <c r="L240" s="6">
        <v>11308093</v>
      </c>
      <c r="M240" s="6">
        <v>176995</v>
      </c>
      <c r="N240" s="6">
        <v>139703</v>
      </c>
      <c r="O240" s="6">
        <v>100318</v>
      </c>
      <c r="P240" s="6">
        <v>64967</v>
      </c>
      <c r="Q240" s="6">
        <v>401832</v>
      </c>
      <c r="R240" s="6">
        <v>362528</v>
      </c>
      <c r="S240" s="6">
        <v>488356</v>
      </c>
      <c r="T240" s="6">
        <v>384271</v>
      </c>
      <c r="U240" s="6" t="s">
        <v>4474</v>
      </c>
      <c r="V240" s="6" t="s">
        <v>4474</v>
      </c>
      <c r="W240" s="6">
        <v>2957897</v>
      </c>
      <c r="X240" s="6">
        <v>3102491</v>
      </c>
      <c r="Y240" s="6">
        <v>1615725</v>
      </c>
      <c r="Z240" s="6">
        <v>1753228</v>
      </c>
      <c r="AA240" s="6">
        <v>2179225</v>
      </c>
      <c r="AB240" s="6">
        <v>2055178</v>
      </c>
      <c r="AC240" s="6">
        <v>408048040</v>
      </c>
      <c r="AD240" s="6">
        <v>417614496</v>
      </c>
      <c r="AF240">
        <f>Q240/W240</f>
        <v>0.13585057221397501</v>
      </c>
      <c r="AG240">
        <f>R240/X240</f>
        <v>0.11685062100099565</v>
      </c>
      <c r="AH240" t="e">
        <f>U240/W240</f>
        <v>#VALUE!</v>
      </c>
      <c r="AI240" t="e">
        <f>V240/X240</f>
        <v>#VALUE!</v>
      </c>
      <c r="AJ240">
        <f>Y240/AA240</f>
        <v>0.74142183574435871</v>
      </c>
      <c r="AK240">
        <f>Z240/AB240</f>
        <v>0.85307841948483298</v>
      </c>
      <c r="AL240">
        <f>O240/K240</f>
        <v>8.7691686248066291E-3</v>
      </c>
      <c r="AM240">
        <f>P240/L240</f>
        <v>5.7451773698712948E-3</v>
      </c>
      <c r="AN240">
        <f>K240/W240</f>
        <v>3.8675630016866713</v>
      </c>
      <c r="AO240">
        <f>L240/X240</f>
        <v>3.6448431276674129</v>
      </c>
      <c r="AP240">
        <f>IF(OR(Q240&lt;0, Q240="NA"), 0, 1)</f>
        <v>1</v>
      </c>
      <c r="AQ240">
        <f>IF(OR(S240&lt;0, S240="NA"), 0, 1)</f>
        <v>1</v>
      </c>
      <c r="AR240">
        <f>IFERROR(IF((AF240-AG240)&gt;0,1,0),0)</f>
        <v>1</v>
      </c>
      <c r="AS240">
        <f>IFERROR(IF((S240-Q240)&gt;0,1,0),0)</f>
        <v>1</v>
      </c>
      <c r="AT240">
        <f>IFERROR(IF((AH240-AI240)&lt;0,1,0),0)</f>
        <v>0</v>
      </c>
      <c r="AU240">
        <f>IFERROR(IF((AJ240-AK240)&gt;0,1,0),0)</f>
        <v>0</v>
      </c>
      <c r="AV240">
        <f>IFERROR(IF((AL240-AM240)&gt;0,1,0),0)</f>
        <v>1</v>
      </c>
      <c r="AW240">
        <f>IFERROR(IF((AN240-AO240)&gt;0,1,0),0)</f>
        <v>1</v>
      </c>
      <c r="AX240">
        <f>IFERROR(IF((AC240-AD240)&lt;0,1,0),0)</f>
        <v>1</v>
      </c>
      <c r="AY240">
        <f>SUM(AP240:AX240)</f>
        <v>7</v>
      </c>
    </row>
    <row r="241" spans="1:51" x14ac:dyDescent="0.45">
      <c r="A241" s="1" t="s">
        <v>794</v>
      </c>
      <c r="B241" s="2">
        <v>4225889</v>
      </c>
      <c r="C241" s="3" t="s">
        <v>5337</v>
      </c>
      <c r="D241" s="5">
        <v>55.9</v>
      </c>
      <c r="E241" s="5">
        <v>76227.420100000003</v>
      </c>
      <c r="F241" s="3" t="s">
        <v>4475</v>
      </c>
      <c r="G241" s="3" t="s">
        <v>4529</v>
      </c>
      <c r="H241" s="3" t="s">
        <v>4530</v>
      </c>
      <c r="I241" s="3" t="s">
        <v>4739</v>
      </c>
      <c r="J241" s="3" t="s">
        <v>4750</v>
      </c>
      <c r="K241" s="6">
        <v>10984863</v>
      </c>
      <c r="L241" s="6">
        <v>10663234</v>
      </c>
      <c r="M241" s="6">
        <v>2233639</v>
      </c>
      <c r="N241" s="6">
        <v>2141595</v>
      </c>
      <c r="O241" s="6">
        <v>1896993</v>
      </c>
      <c r="P241" s="6">
        <v>1810752</v>
      </c>
      <c r="Q241" s="6">
        <v>1484432</v>
      </c>
      <c r="R241" s="6">
        <v>1410261</v>
      </c>
      <c r="S241" s="6">
        <v>1843765</v>
      </c>
      <c r="T241" s="6">
        <v>1877743</v>
      </c>
      <c r="U241" s="6" t="s">
        <v>4474</v>
      </c>
      <c r="V241" s="6" t="s">
        <v>4474</v>
      </c>
      <c r="W241" s="6">
        <v>9011670</v>
      </c>
      <c r="X241" s="6">
        <v>8919835</v>
      </c>
      <c r="Y241" s="6">
        <v>1680256</v>
      </c>
      <c r="Z241" s="6">
        <v>1786298</v>
      </c>
      <c r="AA241" s="6">
        <v>1037884</v>
      </c>
      <c r="AB241" s="6">
        <v>1043156</v>
      </c>
      <c r="AC241" s="6">
        <v>1363639000</v>
      </c>
      <c r="AD241" s="6">
        <v>1371372000</v>
      </c>
      <c r="AF241">
        <f>Q241/W241</f>
        <v>0.1647232976795644</v>
      </c>
      <c r="AG241">
        <f>R241/X241</f>
        <v>0.15810393353688718</v>
      </c>
      <c r="AH241" t="e">
        <f>U241/W241</f>
        <v>#VALUE!</v>
      </c>
      <c r="AI241" t="e">
        <f>V241/X241</f>
        <v>#VALUE!</v>
      </c>
      <c r="AJ241">
        <f>Y241/AA241</f>
        <v>1.6189246582469716</v>
      </c>
      <c r="AK241">
        <f>Z241/AB241</f>
        <v>1.712397762175552</v>
      </c>
      <c r="AL241">
        <f>O241/K241</f>
        <v>0.17269154836068507</v>
      </c>
      <c r="AM241">
        <f>P241/L241</f>
        <v>0.16981264783273067</v>
      </c>
      <c r="AN241">
        <f>K241/W241</f>
        <v>1.2189597488589796</v>
      </c>
      <c r="AO241">
        <f>L241/X241</f>
        <v>1.1954519338081926</v>
      </c>
      <c r="AP241">
        <f>IF(OR(Q241&lt;0, Q241="NA"), 0, 1)</f>
        <v>1</v>
      </c>
      <c r="AQ241">
        <f>IF(OR(S241&lt;0, S241="NA"), 0, 1)</f>
        <v>1</v>
      </c>
      <c r="AR241">
        <f>IFERROR(IF((AF241-AG241)&gt;0,1,0),0)</f>
        <v>1</v>
      </c>
      <c r="AS241">
        <f>IFERROR(IF((S241-Q241)&gt;0,1,0),0)</f>
        <v>1</v>
      </c>
      <c r="AT241">
        <f>IFERROR(IF((AH241-AI241)&lt;0,1,0),0)</f>
        <v>0</v>
      </c>
      <c r="AU241">
        <f>IFERROR(IF((AJ241-AK241)&gt;0,1,0),0)</f>
        <v>0</v>
      </c>
      <c r="AV241">
        <f>IFERROR(IF((AL241-AM241)&gt;0,1,0),0)</f>
        <v>1</v>
      </c>
      <c r="AW241">
        <f>IFERROR(IF((AN241-AO241)&gt;0,1,0),0)</f>
        <v>1</v>
      </c>
      <c r="AX241">
        <f>IFERROR(IF((AC241-AD241)&lt;0,1,0),0)</f>
        <v>1</v>
      </c>
      <c r="AY241">
        <f>SUM(AP241:AX241)</f>
        <v>7</v>
      </c>
    </row>
    <row r="242" spans="1:51" x14ac:dyDescent="0.45">
      <c r="A242" s="1" t="s">
        <v>795</v>
      </c>
      <c r="B242" s="2">
        <v>4046290</v>
      </c>
      <c r="C242" s="3" t="s">
        <v>5337</v>
      </c>
      <c r="D242" s="5">
        <v>145.31</v>
      </c>
      <c r="E242" s="5">
        <v>6763.2178212500003</v>
      </c>
      <c r="F242" s="3" t="s">
        <v>4475</v>
      </c>
      <c r="G242" s="3" t="s">
        <v>4529</v>
      </c>
      <c r="H242" s="3" t="s">
        <v>4530</v>
      </c>
      <c r="I242" s="3" t="s">
        <v>4611</v>
      </c>
      <c r="J242" s="3" t="s">
        <v>4785</v>
      </c>
      <c r="K242" s="6">
        <v>779010</v>
      </c>
      <c r="L242" s="6">
        <v>771945</v>
      </c>
      <c r="M242" s="6">
        <v>473369</v>
      </c>
      <c r="N242" s="6">
        <v>467811</v>
      </c>
      <c r="O242" s="6">
        <v>432087</v>
      </c>
      <c r="P242" s="6">
        <v>425233</v>
      </c>
      <c r="Q242" s="6">
        <v>252814</v>
      </c>
      <c r="R242" s="6">
        <v>239122</v>
      </c>
      <c r="S242" s="6">
        <v>285904</v>
      </c>
      <c r="T242" s="6">
        <v>284410</v>
      </c>
      <c r="U242" s="6">
        <v>1810731</v>
      </c>
      <c r="V242" s="6">
        <v>1868425</v>
      </c>
      <c r="W242" s="6">
        <v>2544046</v>
      </c>
      <c r="X242" s="6">
        <v>2518907</v>
      </c>
      <c r="Y242" s="6">
        <v>338602</v>
      </c>
      <c r="Z242" s="6">
        <v>448157</v>
      </c>
      <c r="AA242" s="6">
        <v>478786</v>
      </c>
      <c r="AB242" s="6">
        <v>452090</v>
      </c>
      <c r="AC242" s="6">
        <v>46595093</v>
      </c>
      <c r="AD242" s="6">
        <v>46985257</v>
      </c>
      <c r="AF242">
        <f>Q242/W242</f>
        <v>9.9374775456104181E-2</v>
      </c>
      <c r="AG242">
        <f>R242/X242</f>
        <v>9.4930856915320813E-2</v>
      </c>
      <c r="AH242">
        <f>U242/W242</f>
        <v>0.71175246045079377</v>
      </c>
      <c r="AI242">
        <f>V242/X242</f>
        <v>0.74176021583964791</v>
      </c>
      <c r="AJ242">
        <f>Y242/AA242</f>
        <v>0.70720948398658279</v>
      </c>
      <c r="AK242">
        <f>Z242/AB242</f>
        <v>0.99130040478665749</v>
      </c>
      <c r="AL242">
        <f>O242/K242</f>
        <v>0.55466168598605925</v>
      </c>
      <c r="AM242">
        <f>P242/L242</f>
        <v>0.55085919333631284</v>
      </c>
      <c r="AN242">
        <f>K242/W242</f>
        <v>0.30620908584200129</v>
      </c>
      <c r="AO242">
        <f>L242/X242</f>
        <v>0.30646030202782398</v>
      </c>
      <c r="AP242">
        <f>IF(OR(Q242&lt;0, Q242="NA"), 0, 1)</f>
        <v>1</v>
      </c>
      <c r="AQ242">
        <f>IF(OR(S242&lt;0, S242="NA"), 0, 1)</f>
        <v>1</v>
      </c>
      <c r="AR242">
        <f>IFERROR(IF((AF242-AG242)&gt;0,1,0),0)</f>
        <v>1</v>
      </c>
      <c r="AS242">
        <f>IFERROR(IF((S242-Q242)&gt;0,1,0),0)</f>
        <v>1</v>
      </c>
      <c r="AT242">
        <f>IFERROR(IF((AH242-AI242)&lt;0,1,0),0)</f>
        <v>1</v>
      </c>
      <c r="AU242">
        <f>IFERROR(IF((AJ242-AK242)&gt;0,1,0),0)</f>
        <v>0</v>
      </c>
      <c r="AV242">
        <f>IFERROR(IF((AL242-AM242)&gt;0,1,0),0)</f>
        <v>1</v>
      </c>
      <c r="AW242">
        <f>IFERROR(IF((AN242-AO242)&gt;0,1,0),0)</f>
        <v>0</v>
      </c>
      <c r="AX242">
        <f>IFERROR(IF((AC242-AD242)&lt;0,1,0),0)</f>
        <v>1</v>
      </c>
      <c r="AY242">
        <f>SUM(AP242:AX242)</f>
        <v>7</v>
      </c>
    </row>
    <row r="243" spans="1:51" x14ac:dyDescent="0.45">
      <c r="A243" s="1" t="s">
        <v>797</v>
      </c>
      <c r="B243" s="2">
        <v>4279207</v>
      </c>
      <c r="C243" s="3" t="s">
        <v>5335</v>
      </c>
      <c r="D243" s="5">
        <v>122.11</v>
      </c>
      <c r="E243" s="5">
        <v>7464.6421801400002</v>
      </c>
      <c r="F243" s="3" t="s">
        <v>4654</v>
      </c>
      <c r="G243" s="3" t="s">
        <v>4654</v>
      </c>
      <c r="H243" s="3" t="s">
        <v>4655</v>
      </c>
      <c r="I243" s="3" t="s">
        <v>4717</v>
      </c>
      <c r="J243" s="3" t="s">
        <v>4718</v>
      </c>
      <c r="K243" s="6">
        <v>4448171</v>
      </c>
      <c r="L243" s="6">
        <v>4149563</v>
      </c>
      <c r="M243" s="6">
        <v>2186887</v>
      </c>
      <c r="N243" s="6">
        <v>1981895</v>
      </c>
      <c r="O243" s="6">
        <v>1262420</v>
      </c>
      <c r="P243" s="6">
        <v>1257348</v>
      </c>
      <c r="Q243" s="6">
        <v>939663</v>
      </c>
      <c r="R243" s="6">
        <v>923424</v>
      </c>
      <c r="S243" s="6">
        <v>2074106</v>
      </c>
      <c r="T243" s="6">
        <v>1810378</v>
      </c>
      <c r="U243" s="6">
        <v>867173</v>
      </c>
      <c r="V243" s="6">
        <v>971746</v>
      </c>
      <c r="W243" s="6">
        <v>13034163</v>
      </c>
      <c r="X243" s="6">
        <v>13147338</v>
      </c>
      <c r="Y243" s="6">
        <v>1552136</v>
      </c>
      <c r="Z243" s="6">
        <v>1604391</v>
      </c>
      <c r="AA243" s="6">
        <v>1661780</v>
      </c>
      <c r="AB243" s="6">
        <v>1678115</v>
      </c>
      <c r="AC243" s="6">
        <v>61479508</v>
      </c>
      <c r="AD243" s="6">
        <v>62231069</v>
      </c>
      <c r="AF243">
        <f>Q243/W243</f>
        <v>7.209231616943873E-2</v>
      </c>
      <c r="AG243">
        <f>R243/X243</f>
        <v>7.0236575647480884E-2</v>
      </c>
      <c r="AH243">
        <f>U243/W243</f>
        <v>6.6530777618785342E-2</v>
      </c>
      <c r="AI243">
        <f>V243/X243</f>
        <v>7.391199648172124E-2</v>
      </c>
      <c r="AJ243">
        <f>Y243/AA243</f>
        <v>0.93402014707121284</v>
      </c>
      <c r="AK243">
        <f>Z243/AB243</f>
        <v>0.95606737321339719</v>
      </c>
      <c r="AL243">
        <f>O243/K243</f>
        <v>0.28380653531530148</v>
      </c>
      <c r="AM243">
        <f>P243/L243</f>
        <v>0.30300732872353064</v>
      </c>
      <c r="AN243">
        <f>K243/W243</f>
        <v>0.34127016824939199</v>
      </c>
      <c r="AO243">
        <f>L243/X243</f>
        <v>0.31562001372445131</v>
      </c>
      <c r="AP243">
        <f>IF(OR(Q243&lt;0, Q243="NA"), 0, 1)</f>
        <v>1</v>
      </c>
      <c r="AQ243">
        <f>IF(OR(S243&lt;0, S243="NA"), 0, 1)</f>
        <v>1</v>
      </c>
      <c r="AR243">
        <f>IFERROR(IF((AF243-AG243)&gt;0,1,0),0)</f>
        <v>1</v>
      </c>
      <c r="AS243">
        <f>IFERROR(IF((S243-Q243)&gt;0,1,0),0)</f>
        <v>1</v>
      </c>
      <c r="AT243">
        <f>IFERROR(IF((AH243-AI243)&lt;0,1,0),0)</f>
        <v>1</v>
      </c>
      <c r="AU243">
        <f>IFERROR(IF((AJ243-AK243)&gt;0,1,0),0)</f>
        <v>0</v>
      </c>
      <c r="AV243">
        <f>IFERROR(IF((AL243-AM243)&gt;0,1,0),0)</f>
        <v>0</v>
      </c>
      <c r="AW243">
        <f>IFERROR(IF((AN243-AO243)&gt;0,1,0),0)</f>
        <v>1</v>
      </c>
      <c r="AX243">
        <f>IFERROR(IF((AC243-AD243)&lt;0,1,0),0)</f>
        <v>1</v>
      </c>
      <c r="AY243">
        <f>SUM(AP243:AX243)</f>
        <v>7</v>
      </c>
    </row>
    <row r="244" spans="1:51" x14ac:dyDescent="0.45">
      <c r="A244" s="1" t="s">
        <v>798</v>
      </c>
      <c r="B244" s="2">
        <v>4812660</v>
      </c>
      <c r="C244" s="3" t="s">
        <v>5336</v>
      </c>
      <c r="D244" s="5">
        <v>5.92</v>
      </c>
      <c r="E244" s="5">
        <v>453.17758063999997</v>
      </c>
      <c r="F244" s="3" t="s">
        <v>4470</v>
      </c>
      <c r="G244" s="3" t="s">
        <v>4471</v>
      </c>
      <c r="H244" s="3" t="s">
        <v>4472</v>
      </c>
      <c r="I244" s="3" t="s">
        <v>4472</v>
      </c>
      <c r="J244" s="3" t="s">
        <v>4664</v>
      </c>
      <c r="K244" s="6">
        <v>91668</v>
      </c>
      <c r="L244" s="6">
        <v>85583</v>
      </c>
      <c r="M244" s="6">
        <v>1288</v>
      </c>
      <c r="N244" s="6">
        <v>-1391</v>
      </c>
      <c r="O244" s="6">
        <v>447</v>
      </c>
      <c r="P244" s="6">
        <v>-2302</v>
      </c>
      <c r="Q244" s="6">
        <v>1485</v>
      </c>
      <c r="R244" s="6">
        <v>-1352</v>
      </c>
      <c r="S244" s="6">
        <v>4175</v>
      </c>
      <c r="T244" s="6">
        <v>1076</v>
      </c>
      <c r="U244" s="6" t="s">
        <v>4474</v>
      </c>
      <c r="V244" s="6" t="s">
        <v>4474</v>
      </c>
      <c r="W244" s="6">
        <v>56522</v>
      </c>
      <c r="X244" s="6">
        <v>54035</v>
      </c>
      <c r="Y244" s="6">
        <v>52134</v>
      </c>
      <c r="Z244" s="6">
        <v>49302</v>
      </c>
      <c r="AA244" s="6">
        <v>17699</v>
      </c>
      <c r="AB244" s="6">
        <v>17867</v>
      </c>
      <c r="AC244" s="6">
        <v>76194000</v>
      </c>
      <c r="AD244" s="6">
        <v>75640000</v>
      </c>
      <c r="AF244">
        <f>Q244/W244</f>
        <v>2.6272955663281555E-2</v>
      </c>
      <c r="AG244">
        <f>R244/X244</f>
        <v>-2.5020819838993246E-2</v>
      </c>
      <c r="AH244" t="e">
        <f>U244/W244</f>
        <v>#VALUE!</v>
      </c>
      <c r="AI244" t="e">
        <f>V244/X244</f>
        <v>#VALUE!</v>
      </c>
      <c r="AJ244">
        <f>Y244/AA244</f>
        <v>2.9455901463359511</v>
      </c>
      <c r="AK244">
        <f>Z244/AB244</f>
        <v>2.7593888173728103</v>
      </c>
      <c r="AL244">
        <f>O244/K244</f>
        <v>4.8762927084696952E-3</v>
      </c>
      <c r="AM244">
        <f>P244/L244</f>
        <v>-2.6897865230244324E-2</v>
      </c>
      <c r="AN244">
        <f>K244/W244</f>
        <v>1.6218109762570327</v>
      </c>
      <c r="AO244">
        <f>L244/X244</f>
        <v>1.5838438049412418</v>
      </c>
      <c r="AP244">
        <f>IF(OR(Q244&lt;0, Q244="NA"), 0, 1)</f>
        <v>1</v>
      </c>
      <c r="AQ244">
        <f>IF(OR(S244&lt;0, S244="NA"), 0, 1)</f>
        <v>1</v>
      </c>
      <c r="AR244">
        <f>IFERROR(IF((AF244-AG244)&gt;0,1,0),0)</f>
        <v>1</v>
      </c>
      <c r="AS244">
        <f>IFERROR(IF((S244-Q244)&gt;0,1,0),0)</f>
        <v>1</v>
      </c>
      <c r="AT244">
        <f>IFERROR(IF((AH244-AI244)&lt;0,1,0),0)</f>
        <v>0</v>
      </c>
      <c r="AU244">
        <f>IFERROR(IF((AJ244-AK244)&gt;0,1,0),0)</f>
        <v>1</v>
      </c>
      <c r="AV244">
        <f>IFERROR(IF((AL244-AM244)&gt;0,1,0),0)</f>
        <v>1</v>
      </c>
      <c r="AW244">
        <f>IFERROR(IF((AN244-AO244)&gt;0,1,0),0)</f>
        <v>1</v>
      </c>
      <c r="AX244">
        <f>IFERROR(IF((AC244-AD244)&lt;0,1,0),0)</f>
        <v>0</v>
      </c>
      <c r="AY244">
        <f>SUM(AP244:AX244)</f>
        <v>7</v>
      </c>
    </row>
    <row r="245" spans="1:51" x14ac:dyDescent="0.45">
      <c r="A245" s="1" t="s">
        <v>809</v>
      </c>
      <c r="B245" s="2">
        <v>4008247</v>
      </c>
      <c r="C245" s="3" t="s">
        <v>5335</v>
      </c>
      <c r="D245" s="7">
        <v>199.02</v>
      </c>
      <c r="E245" s="5">
        <v>80313.313346640003</v>
      </c>
      <c r="F245" s="3" t="s">
        <v>4485</v>
      </c>
      <c r="G245" s="3" t="s">
        <v>4517</v>
      </c>
      <c r="H245" s="3" t="s">
        <v>4518</v>
      </c>
      <c r="I245" s="3" t="s">
        <v>4551</v>
      </c>
      <c r="J245" s="3" t="s">
        <v>4926</v>
      </c>
      <c r="K245" s="6">
        <v>9940478</v>
      </c>
      <c r="L245" s="6">
        <v>9755872</v>
      </c>
      <c r="M245" s="6">
        <v>2561408</v>
      </c>
      <c r="N245" s="6">
        <v>2450384</v>
      </c>
      <c r="O245" s="6">
        <v>2220815</v>
      </c>
      <c r="P245" s="6">
        <v>2129108</v>
      </c>
      <c r="Q245" s="6">
        <v>1712422</v>
      </c>
      <c r="R245" s="6">
        <v>1638540</v>
      </c>
      <c r="S245" s="6">
        <v>2258286</v>
      </c>
      <c r="T245" s="6">
        <v>2209568</v>
      </c>
      <c r="U245" s="6">
        <v>2026963</v>
      </c>
      <c r="V245" s="6">
        <v>2026448</v>
      </c>
      <c r="W245" s="6">
        <v>9366529</v>
      </c>
      <c r="X245" s="6">
        <v>9068707</v>
      </c>
      <c r="Y245" s="6">
        <v>3170391</v>
      </c>
      <c r="Z245" s="6">
        <v>3043392</v>
      </c>
      <c r="AA245" s="6">
        <v>2007767</v>
      </c>
      <c r="AB245" s="6">
        <v>1984889</v>
      </c>
      <c r="AC245" s="6">
        <v>403496000</v>
      </c>
      <c r="AD245" s="6">
        <v>403258000</v>
      </c>
      <c r="AF245">
        <f>Q245/W245</f>
        <v>0.18282354114314919</v>
      </c>
      <c r="AG245">
        <f>R245/X245</f>
        <v>0.18068066373739938</v>
      </c>
      <c r="AH245">
        <f>U245/W245</f>
        <v>0.21640492438554346</v>
      </c>
      <c r="AI245">
        <f>V245/X245</f>
        <v>0.22345500852547115</v>
      </c>
      <c r="AJ245">
        <f>Y245/AA245</f>
        <v>1.5790632080316092</v>
      </c>
      <c r="AK245">
        <f>Z245/AB245</f>
        <v>1.5332807023465795</v>
      </c>
      <c r="AL245">
        <f>O245/K245</f>
        <v>0.22341128867243606</v>
      </c>
      <c r="AM245">
        <f>P245/L245</f>
        <v>0.21823861567679445</v>
      </c>
      <c r="AN245">
        <f>K245/W245</f>
        <v>1.0612765945634717</v>
      </c>
      <c r="AO245">
        <f>L245/X245</f>
        <v>1.0757732055959024</v>
      </c>
      <c r="AP245">
        <f>IF(OR(Q245&lt;0, Q245="NA"), 0, 1)</f>
        <v>1</v>
      </c>
      <c r="AQ245">
        <f>IF(OR(S245&lt;0, S245="NA"), 0, 1)</f>
        <v>1</v>
      </c>
      <c r="AR245">
        <f>IFERROR(IF((AF245-AG245)&gt;0,1,0),0)</f>
        <v>1</v>
      </c>
      <c r="AS245">
        <f>IFERROR(IF((S245-Q245)&gt;0,1,0),0)</f>
        <v>1</v>
      </c>
      <c r="AT245">
        <f>IFERROR(IF((AH245-AI245)&lt;0,1,0),0)</f>
        <v>1</v>
      </c>
      <c r="AU245">
        <f>IFERROR(IF((AJ245-AK245)&gt;0,1,0),0)</f>
        <v>1</v>
      </c>
      <c r="AV245">
        <f>IFERROR(IF((AL245-AM245)&gt;0,1,0),0)</f>
        <v>1</v>
      </c>
      <c r="AW245">
        <f>IFERROR(IF((AN245-AO245)&gt;0,1,0),0)</f>
        <v>0</v>
      </c>
      <c r="AX245">
        <f>IFERROR(IF((AC245-AD245)&lt;0,1,0),0)</f>
        <v>0</v>
      </c>
      <c r="AY245">
        <f>SUM(AP245:AX245)</f>
        <v>7</v>
      </c>
    </row>
    <row r="246" spans="1:51" x14ac:dyDescent="0.45">
      <c r="A246" s="1" t="s">
        <v>845</v>
      </c>
      <c r="B246" s="2">
        <v>4072680</v>
      </c>
      <c r="C246" s="3" t="s">
        <v>5337</v>
      </c>
      <c r="D246" s="5">
        <v>29.25</v>
      </c>
      <c r="E246" s="5">
        <v>4366.1836237500002</v>
      </c>
      <c r="F246" s="3" t="s">
        <v>4654</v>
      </c>
      <c r="G246" s="3" t="s">
        <v>4654</v>
      </c>
      <c r="H246" s="3" t="s">
        <v>4655</v>
      </c>
      <c r="I246" s="3" t="s">
        <v>4717</v>
      </c>
      <c r="J246" s="3" t="s">
        <v>4718</v>
      </c>
      <c r="K246" s="6">
        <v>1369239</v>
      </c>
      <c r="L246" s="6">
        <v>1336975</v>
      </c>
      <c r="M246" s="6">
        <v>1327748</v>
      </c>
      <c r="N246" s="6">
        <v>1267898</v>
      </c>
      <c r="O246" s="6">
        <v>857502</v>
      </c>
      <c r="P246" s="6">
        <v>807025</v>
      </c>
      <c r="Q246" s="6">
        <v>568115</v>
      </c>
      <c r="R246" s="6">
        <v>523956</v>
      </c>
      <c r="S246" s="6">
        <v>708113</v>
      </c>
      <c r="T246" s="6">
        <v>743952</v>
      </c>
      <c r="U246" s="6">
        <v>1957655</v>
      </c>
      <c r="V246" s="6">
        <v>1955433</v>
      </c>
      <c r="W246" s="6">
        <v>8538049</v>
      </c>
      <c r="X246" s="6">
        <v>8602954</v>
      </c>
      <c r="Y246" s="6">
        <v>332939</v>
      </c>
      <c r="Z246" s="6">
        <v>368547</v>
      </c>
      <c r="AA246" s="6">
        <v>892737</v>
      </c>
      <c r="AB246" s="6">
        <v>893353</v>
      </c>
      <c r="AC246" s="6">
        <v>149256306</v>
      </c>
      <c r="AD246" s="6">
        <v>151545126</v>
      </c>
      <c r="AF246">
        <f>Q246/W246</f>
        <v>6.653920585370264E-2</v>
      </c>
      <c r="AG246">
        <f>R246/X246</f>
        <v>6.090419639579614E-2</v>
      </c>
      <c r="AH246">
        <f>U246/W246</f>
        <v>0.22928598793471436</v>
      </c>
      <c r="AI246">
        <f>V246/X246</f>
        <v>0.22729785606199918</v>
      </c>
      <c r="AJ246">
        <f>Y246/AA246</f>
        <v>0.37294186305709298</v>
      </c>
      <c r="AK246">
        <f>Z246/AB246</f>
        <v>0.41254352982527626</v>
      </c>
      <c r="AL246">
        <f>O246/K246</f>
        <v>0.62626174101088272</v>
      </c>
      <c r="AM246">
        <f>P246/L246</f>
        <v>0.60362011256754988</v>
      </c>
      <c r="AN246">
        <f>K246/W246</f>
        <v>0.16036907260663413</v>
      </c>
      <c r="AO246">
        <f>L246/X246</f>
        <v>0.15540882817692619</v>
      </c>
      <c r="AP246">
        <f>IF(OR(Q246&lt;0, Q246="NA"), 0, 1)</f>
        <v>1</v>
      </c>
      <c r="AQ246">
        <f>IF(OR(S246&lt;0, S246="NA"), 0, 1)</f>
        <v>1</v>
      </c>
      <c r="AR246">
        <f>IFERROR(IF((AF246-AG246)&gt;0,1,0),0)</f>
        <v>1</v>
      </c>
      <c r="AS246">
        <f>IFERROR(IF((S246-Q246)&gt;0,1,0),0)</f>
        <v>1</v>
      </c>
      <c r="AT246">
        <f>IFERROR(IF((AH246-AI246)&lt;0,1,0),0)</f>
        <v>0</v>
      </c>
      <c r="AU246">
        <f>IFERROR(IF((AJ246-AK246)&gt;0,1,0),0)</f>
        <v>0</v>
      </c>
      <c r="AV246">
        <f>IFERROR(IF((AL246-AM246)&gt;0,1,0),0)</f>
        <v>1</v>
      </c>
      <c r="AW246">
        <f>IFERROR(IF((AN246-AO246)&gt;0,1,0),0)</f>
        <v>1</v>
      </c>
      <c r="AX246">
        <f>IFERROR(IF((AC246-AD246)&lt;0,1,0),0)</f>
        <v>1</v>
      </c>
      <c r="AY246">
        <f>SUM(AP246:AX246)</f>
        <v>7</v>
      </c>
    </row>
    <row r="247" spans="1:51" x14ac:dyDescent="0.45">
      <c r="A247" s="1" t="s">
        <v>847</v>
      </c>
      <c r="B247" s="2">
        <v>4912069</v>
      </c>
      <c r="C247" s="3" t="s">
        <v>5335</v>
      </c>
      <c r="D247" s="7">
        <v>1333.67</v>
      </c>
      <c r="E247" s="5">
        <v>11683.854761930001</v>
      </c>
      <c r="F247" s="3" t="s">
        <v>4559</v>
      </c>
      <c r="G247" s="3" t="s">
        <v>4560</v>
      </c>
      <c r="H247" s="3" t="s">
        <v>4872</v>
      </c>
      <c r="I247" s="3" t="s">
        <v>4906</v>
      </c>
      <c r="J247" s="3" t="s">
        <v>4934</v>
      </c>
      <c r="K247" s="6">
        <v>6784177</v>
      </c>
      <c r="L247" s="6">
        <v>6730953</v>
      </c>
      <c r="M247" s="6">
        <v>1062243</v>
      </c>
      <c r="N247" s="6">
        <v>1046789</v>
      </c>
      <c r="O247" s="6">
        <v>875094</v>
      </c>
      <c r="P247" s="6">
        <v>864299</v>
      </c>
      <c r="Q247" s="6">
        <v>530013</v>
      </c>
      <c r="R247" s="6">
        <v>506482</v>
      </c>
      <c r="S247" s="6">
        <v>874034</v>
      </c>
      <c r="T247" s="6">
        <v>864483</v>
      </c>
      <c r="U247" s="6">
        <v>1785782</v>
      </c>
      <c r="V247" s="6">
        <v>1785102</v>
      </c>
      <c r="W247" s="6">
        <v>5272724</v>
      </c>
      <c r="X247" s="6">
        <v>5656072</v>
      </c>
      <c r="Y247" s="6">
        <v>2571133</v>
      </c>
      <c r="Z247" s="6">
        <v>3036344</v>
      </c>
      <c r="AA247" s="6">
        <v>1040855</v>
      </c>
      <c r="AB247" s="6">
        <v>1539613</v>
      </c>
      <c r="AC247" s="6">
        <v>8760679</v>
      </c>
      <c r="AD247" s="6">
        <v>8760679</v>
      </c>
      <c r="AF247">
        <f>Q247/W247</f>
        <v>0.10051976928813267</v>
      </c>
      <c r="AG247">
        <f>R247/X247</f>
        <v>8.9546597002301248E-2</v>
      </c>
      <c r="AH247">
        <f>U247/W247</f>
        <v>0.33868300332048484</v>
      </c>
      <c r="AI247">
        <f>V247/X247</f>
        <v>0.3156080757104931</v>
      </c>
      <c r="AJ247">
        <f>Y247/AA247</f>
        <v>2.4702124695562784</v>
      </c>
      <c r="AK247">
        <f>Z247/AB247</f>
        <v>1.9721475461690698</v>
      </c>
      <c r="AL247">
        <f>O247/K247</f>
        <v>0.12899044349815755</v>
      </c>
      <c r="AM247">
        <f>P247/L247</f>
        <v>0.12840663127494725</v>
      </c>
      <c r="AN247">
        <f>K247/W247</f>
        <v>1.2866550572341735</v>
      </c>
      <c r="AO247">
        <f>L247/X247</f>
        <v>1.1900401904360483</v>
      </c>
      <c r="AP247">
        <f>IF(OR(Q247&lt;0, Q247="NA"), 0, 1)</f>
        <v>1</v>
      </c>
      <c r="AQ247">
        <f>IF(OR(S247&lt;0, S247="NA"), 0, 1)</f>
        <v>1</v>
      </c>
      <c r="AR247">
        <f>IFERROR(IF((AF247-AG247)&gt;0,1,0),0)</f>
        <v>1</v>
      </c>
      <c r="AS247">
        <f>IFERROR(IF((S247-Q247)&gt;0,1,0),0)</f>
        <v>1</v>
      </c>
      <c r="AT247">
        <f>IFERROR(IF((AH247-AI247)&lt;0,1,0),0)</f>
        <v>0</v>
      </c>
      <c r="AU247">
        <f>IFERROR(IF((AJ247-AK247)&gt;0,1,0),0)</f>
        <v>1</v>
      </c>
      <c r="AV247">
        <f>IFERROR(IF((AL247-AM247)&gt;0,1,0),0)</f>
        <v>1</v>
      </c>
      <c r="AW247">
        <f>IFERROR(IF((AN247-AO247)&gt;0,1,0),0)</f>
        <v>1</v>
      </c>
      <c r="AX247">
        <f>IFERROR(IF((AC247-AD247)&lt;0,1,0),0)</f>
        <v>0</v>
      </c>
      <c r="AY247">
        <f>SUM(AP247:AX247)</f>
        <v>7</v>
      </c>
    </row>
    <row r="248" spans="1:51" x14ac:dyDescent="0.45">
      <c r="A248" s="1" t="s">
        <v>903</v>
      </c>
      <c r="B248" s="2">
        <v>4101861</v>
      </c>
      <c r="C248" s="3" t="s">
        <v>5337</v>
      </c>
      <c r="D248" s="5">
        <v>25.31</v>
      </c>
      <c r="E248" s="5">
        <v>12080.980893219999</v>
      </c>
      <c r="F248" s="3" t="s">
        <v>4559</v>
      </c>
      <c r="G248" s="3" t="s">
        <v>4560</v>
      </c>
      <c r="H248" s="3" t="s">
        <v>4561</v>
      </c>
      <c r="I248" s="3" t="s">
        <v>4562</v>
      </c>
      <c r="J248" s="3" t="s">
        <v>4834</v>
      </c>
      <c r="K248" s="6">
        <v>11928800</v>
      </c>
      <c r="L248" s="6">
        <v>11941800</v>
      </c>
      <c r="M248" s="6">
        <v>2271600</v>
      </c>
      <c r="N248" s="6">
        <v>2239500</v>
      </c>
      <c r="O248" s="6">
        <v>1886900</v>
      </c>
      <c r="P248" s="6">
        <v>1852600</v>
      </c>
      <c r="Q248" s="6">
        <v>493000</v>
      </c>
      <c r="R248" s="6">
        <v>494700</v>
      </c>
      <c r="S248" s="6">
        <v>1915200</v>
      </c>
      <c r="T248" s="6">
        <v>1840700</v>
      </c>
      <c r="U248" s="6">
        <v>6237800</v>
      </c>
      <c r="V248" s="6">
        <v>7485600</v>
      </c>
      <c r="W248" s="6">
        <v>21018100</v>
      </c>
      <c r="X248" s="6">
        <v>21247800</v>
      </c>
      <c r="Y248" s="6">
        <v>3205400</v>
      </c>
      <c r="Z248" s="6">
        <v>3416200</v>
      </c>
      <c r="AA248" s="6">
        <v>4559700</v>
      </c>
      <c r="AB248" s="6">
        <v>3646800</v>
      </c>
      <c r="AC248" s="6">
        <v>477320462</v>
      </c>
      <c r="AD248" s="6">
        <v>477273006</v>
      </c>
      <c r="AF248">
        <f>Q248/W248</f>
        <v>2.3455973660797123E-2</v>
      </c>
      <c r="AG248">
        <f>R248/X248</f>
        <v>2.3282410414254651E-2</v>
      </c>
      <c r="AH248">
        <f>U248/W248</f>
        <v>0.29678229716292148</v>
      </c>
      <c r="AI248">
        <f>V248/X248</f>
        <v>0.35230000282382173</v>
      </c>
      <c r="AJ248">
        <f>Y248/AA248</f>
        <v>0.70298484549422113</v>
      </c>
      <c r="AK248">
        <f>Z248/AB248</f>
        <v>0.93676648020182074</v>
      </c>
      <c r="AL248">
        <f>O248/K248</f>
        <v>0.15818020253504125</v>
      </c>
      <c r="AM248">
        <f>P248/L248</f>
        <v>0.15513574168048369</v>
      </c>
      <c r="AN248">
        <f>K248/W248</f>
        <v>0.56754892211950647</v>
      </c>
      <c r="AO248">
        <f>L248/X248</f>
        <v>0.56202524496653772</v>
      </c>
      <c r="AP248">
        <f>IF(OR(Q248&lt;0, Q248="NA"), 0, 1)</f>
        <v>1</v>
      </c>
      <c r="AQ248">
        <f>IF(OR(S248&lt;0, S248="NA"), 0, 1)</f>
        <v>1</v>
      </c>
      <c r="AR248">
        <f>IFERROR(IF((AF248-AG248)&gt;0,1,0),0)</f>
        <v>1</v>
      </c>
      <c r="AS248">
        <f>IFERROR(IF((S248-Q248)&gt;0,1,0),0)</f>
        <v>1</v>
      </c>
      <c r="AT248">
        <f>IFERROR(IF((AH248-AI248)&lt;0,1,0),0)</f>
        <v>1</v>
      </c>
      <c r="AU248">
        <f>IFERROR(IF((AJ248-AK248)&gt;0,1,0),0)</f>
        <v>0</v>
      </c>
      <c r="AV248">
        <f>IFERROR(IF((AL248-AM248)&gt;0,1,0),0)</f>
        <v>1</v>
      </c>
      <c r="AW248">
        <f>IFERROR(IF((AN248-AO248)&gt;0,1,0),0)</f>
        <v>1</v>
      </c>
      <c r="AX248">
        <f>IFERROR(IF((AC248-AD248)&lt;0,1,0),0)</f>
        <v>0</v>
      </c>
      <c r="AY248">
        <f>SUM(AP248:AX248)</f>
        <v>7</v>
      </c>
    </row>
    <row r="249" spans="1:51" x14ac:dyDescent="0.45">
      <c r="A249" s="1" t="s">
        <v>907</v>
      </c>
      <c r="B249" s="2">
        <v>11122847</v>
      </c>
      <c r="C249" s="3" t="s">
        <v>5336</v>
      </c>
      <c r="D249" s="5">
        <v>9.0399999999999991</v>
      </c>
      <c r="E249" s="5">
        <v>479.14356728000001</v>
      </c>
      <c r="F249" s="3" t="s">
        <v>4485</v>
      </c>
      <c r="G249" s="3" t="s">
        <v>4486</v>
      </c>
      <c r="H249" s="3" t="s">
        <v>4588</v>
      </c>
      <c r="I249" s="3" t="s">
        <v>4588</v>
      </c>
      <c r="J249" s="3" t="s">
        <v>4948</v>
      </c>
      <c r="K249" s="6">
        <v>425872</v>
      </c>
      <c r="L249" s="6">
        <v>434594</v>
      </c>
      <c r="M249" s="6">
        <v>109357</v>
      </c>
      <c r="N249" s="6">
        <v>109928</v>
      </c>
      <c r="O249" s="6">
        <v>52247</v>
      </c>
      <c r="P249" s="6">
        <v>52312</v>
      </c>
      <c r="Q249" s="6">
        <v>16207</v>
      </c>
      <c r="R249" s="6">
        <v>16171</v>
      </c>
      <c r="S249" s="6">
        <v>86900</v>
      </c>
      <c r="T249" s="6">
        <v>95117</v>
      </c>
      <c r="U249" s="6">
        <v>373260</v>
      </c>
      <c r="V249" s="6">
        <v>372912</v>
      </c>
      <c r="W249" s="6">
        <v>897990</v>
      </c>
      <c r="X249" s="6">
        <v>890790</v>
      </c>
      <c r="Y249" s="6">
        <v>112360</v>
      </c>
      <c r="Z249" s="6">
        <v>102472</v>
      </c>
      <c r="AA249" s="6">
        <v>56331</v>
      </c>
      <c r="AB249" s="6">
        <v>66610</v>
      </c>
      <c r="AC249" s="6">
        <v>53273644</v>
      </c>
      <c r="AD249" s="6">
        <v>53748023</v>
      </c>
      <c r="AF249">
        <f>Q249/W249</f>
        <v>1.804808516798628E-2</v>
      </c>
      <c r="AG249">
        <f>R249/X249</f>
        <v>1.815354909686907E-2</v>
      </c>
      <c r="AH249">
        <f>U249/W249</f>
        <v>0.41566164433902381</v>
      </c>
      <c r="AI249">
        <f>V249/X249</f>
        <v>0.41863065368942176</v>
      </c>
      <c r="AJ249">
        <f>Y249/AA249</f>
        <v>1.9946388311941914</v>
      </c>
      <c r="AK249">
        <f>Z249/AB249</f>
        <v>1.5383876294850622</v>
      </c>
      <c r="AL249">
        <f>O249/K249</f>
        <v>0.12268240222414246</v>
      </c>
      <c r="AM249">
        <f>P249/L249</f>
        <v>0.12036981642636575</v>
      </c>
      <c r="AN249">
        <f>K249/W249</f>
        <v>0.47425027004755066</v>
      </c>
      <c r="AO249">
        <f>L249/X249</f>
        <v>0.48787480775491415</v>
      </c>
      <c r="AP249">
        <f>IF(OR(Q249&lt;0, Q249="NA"), 0, 1)</f>
        <v>1</v>
      </c>
      <c r="AQ249">
        <f>IF(OR(S249&lt;0, S249="NA"), 0, 1)</f>
        <v>1</v>
      </c>
      <c r="AR249">
        <f>IFERROR(IF((AF249-AG249)&gt;0,1,0),0)</f>
        <v>0</v>
      </c>
      <c r="AS249">
        <f>IFERROR(IF((S249-Q249)&gt;0,1,0),0)</f>
        <v>1</v>
      </c>
      <c r="AT249">
        <f>IFERROR(IF((AH249-AI249)&lt;0,1,0),0)</f>
        <v>1</v>
      </c>
      <c r="AU249">
        <f>IFERROR(IF((AJ249-AK249)&gt;0,1,0),0)</f>
        <v>1</v>
      </c>
      <c r="AV249">
        <f>IFERROR(IF((AL249-AM249)&gt;0,1,0),0)</f>
        <v>1</v>
      </c>
      <c r="AW249">
        <f>IFERROR(IF((AN249-AO249)&gt;0,1,0),0)</f>
        <v>0</v>
      </c>
      <c r="AX249">
        <f>IFERROR(IF((AC249-AD249)&lt;0,1,0),0)</f>
        <v>1</v>
      </c>
      <c r="AY249">
        <f>SUM(AP249:AX249)</f>
        <v>7</v>
      </c>
    </row>
    <row r="250" spans="1:51" x14ac:dyDescent="0.45">
      <c r="A250" s="1" t="s">
        <v>915</v>
      </c>
      <c r="B250" s="2">
        <v>4057041</v>
      </c>
      <c r="C250" s="3" t="s">
        <v>5337</v>
      </c>
      <c r="D250" s="5">
        <v>90.77</v>
      </c>
      <c r="E250" s="5">
        <v>31448.02433873</v>
      </c>
      <c r="F250" s="3" t="s">
        <v>4651</v>
      </c>
      <c r="G250" s="3" t="s">
        <v>4651</v>
      </c>
      <c r="H250" s="3" t="s">
        <v>4688</v>
      </c>
      <c r="I250" s="3" t="s">
        <v>4688</v>
      </c>
      <c r="J250" s="3" t="s">
        <v>4653</v>
      </c>
      <c r="K250" s="6">
        <v>15031000</v>
      </c>
      <c r="L250" s="6">
        <v>14811000</v>
      </c>
      <c r="M250" s="6">
        <v>5546000</v>
      </c>
      <c r="N250" s="6">
        <v>5376000</v>
      </c>
      <c r="O250" s="6">
        <v>3420000</v>
      </c>
      <c r="P250" s="6">
        <v>3288000</v>
      </c>
      <c r="Q250" s="6">
        <v>1844000</v>
      </c>
      <c r="R250" s="6">
        <v>1783000</v>
      </c>
      <c r="S250" s="6">
        <v>3279000</v>
      </c>
      <c r="T250" s="6">
        <v>2904000</v>
      </c>
      <c r="U250" s="6">
        <v>23438000</v>
      </c>
      <c r="V250" s="6">
        <v>23311000</v>
      </c>
      <c r="W250" s="6">
        <v>68645000</v>
      </c>
      <c r="X250" s="6">
        <v>67920000</v>
      </c>
      <c r="Y250" s="6">
        <v>6080000</v>
      </c>
      <c r="Z250" s="6">
        <v>6487000</v>
      </c>
      <c r="AA250" s="6">
        <v>6027000</v>
      </c>
      <c r="AB250" s="6">
        <v>6216000</v>
      </c>
      <c r="AC250" s="6">
        <v>346000000</v>
      </c>
      <c r="AD250" s="6">
        <v>346000000</v>
      </c>
      <c r="AF250">
        <f>Q250/W250</f>
        <v>2.6862845072474325E-2</v>
      </c>
      <c r="AG250">
        <f>R250/X250</f>
        <v>2.6251472320376914E-2</v>
      </c>
      <c r="AH250">
        <f>U250/W250</f>
        <v>0.34143783232573383</v>
      </c>
      <c r="AI250">
        <f>V250/X250</f>
        <v>0.3432126030624264</v>
      </c>
      <c r="AJ250">
        <f>Y250/AA250</f>
        <v>1.0087937614070017</v>
      </c>
      <c r="AK250">
        <f>Z250/AB250</f>
        <v>1.0435971685971686</v>
      </c>
      <c r="AL250">
        <f>O250/K250</f>
        <v>0.22752977180493647</v>
      </c>
      <c r="AM250">
        <f>P250/L250</f>
        <v>0.22199716426979949</v>
      </c>
      <c r="AN250">
        <f>K250/W250</f>
        <v>0.21896714982882948</v>
      </c>
      <c r="AO250">
        <f>L250/X250</f>
        <v>0.21806537102473497</v>
      </c>
      <c r="AP250">
        <f>IF(OR(Q250&lt;0, Q250="NA"), 0, 1)</f>
        <v>1</v>
      </c>
      <c r="AQ250">
        <f>IF(OR(S250&lt;0, S250="NA"), 0, 1)</f>
        <v>1</v>
      </c>
      <c r="AR250">
        <f>IFERROR(IF((AF250-AG250)&gt;0,1,0),0)</f>
        <v>1</v>
      </c>
      <c r="AS250">
        <f>IFERROR(IF((S250-Q250)&gt;0,1,0),0)</f>
        <v>1</v>
      </c>
      <c r="AT250">
        <f>IFERROR(IF((AH250-AI250)&lt;0,1,0),0)</f>
        <v>1</v>
      </c>
      <c r="AU250">
        <f>IFERROR(IF((AJ250-AK250)&gt;0,1,0),0)</f>
        <v>0</v>
      </c>
      <c r="AV250">
        <f>IFERROR(IF((AL250-AM250)&gt;0,1,0),0)</f>
        <v>1</v>
      </c>
      <c r="AW250">
        <f>IFERROR(IF((AN250-AO250)&gt;0,1,0),0)</f>
        <v>1</v>
      </c>
      <c r="AX250">
        <f>IFERROR(IF((AC250-AD250)&lt;0,1,0),0)</f>
        <v>0</v>
      </c>
      <c r="AY250">
        <f>SUM(AP250:AX250)</f>
        <v>7</v>
      </c>
    </row>
    <row r="251" spans="1:51" x14ac:dyDescent="0.45">
      <c r="A251" s="1" t="s">
        <v>918</v>
      </c>
      <c r="B251" s="2">
        <v>4072145</v>
      </c>
      <c r="C251" s="3" t="s">
        <v>5335</v>
      </c>
      <c r="D251" s="5">
        <v>332.47</v>
      </c>
      <c r="E251" s="5">
        <v>104009.40778325</v>
      </c>
      <c r="F251" s="3" t="s">
        <v>4651</v>
      </c>
      <c r="G251" s="3" t="s">
        <v>4651</v>
      </c>
      <c r="H251" s="3" t="s">
        <v>4652</v>
      </c>
      <c r="I251" s="3" t="s">
        <v>4652</v>
      </c>
      <c r="J251" s="3" t="s">
        <v>4659</v>
      </c>
      <c r="K251" s="6">
        <v>23982000</v>
      </c>
      <c r="L251" s="6">
        <v>23544000</v>
      </c>
      <c r="M251" s="6">
        <v>5997000</v>
      </c>
      <c r="N251" s="6">
        <v>5586000</v>
      </c>
      <c r="O251" s="6">
        <v>3274000</v>
      </c>
      <c r="P251" s="6">
        <v>2903000</v>
      </c>
      <c r="Q251" s="6">
        <v>2849000</v>
      </c>
      <c r="R251" s="6">
        <v>2343000</v>
      </c>
      <c r="S251" s="6">
        <v>-4630000</v>
      </c>
      <c r="T251" s="6">
        <v>-5511000</v>
      </c>
      <c r="U251" s="6">
        <v>7378000</v>
      </c>
      <c r="V251" s="6">
        <v>7409000</v>
      </c>
      <c r="W251" s="6">
        <v>51834000</v>
      </c>
      <c r="X251" s="6">
        <v>51340000</v>
      </c>
      <c r="Y251" s="6">
        <v>9270000</v>
      </c>
      <c r="Z251" s="6">
        <v>7852000</v>
      </c>
      <c r="AA251" s="6">
        <v>5452000</v>
      </c>
      <c r="AB251" s="6">
        <v>5801000</v>
      </c>
      <c r="AC251" s="6">
        <v>313000000</v>
      </c>
      <c r="AD251" s="6">
        <v>313214000</v>
      </c>
      <c r="AF251">
        <f>Q251/W251</f>
        <v>5.496392329359108E-2</v>
      </c>
      <c r="AG251">
        <f>R251/X251</f>
        <v>4.5636930268796262E-2</v>
      </c>
      <c r="AH251">
        <f>U251/W251</f>
        <v>0.14233900528610566</v>
      </c>
      <c r="AI251">
        <f>V251/X251</f>
        <v>0.14431242695753799</v>
      </c>
      <c r="AJ251">
        <f>Y251/AA251</f>
        <v>1.7002934702861334</v>
      </c>
      <c r="AK251">
        <f>Z251/AB251</f>
        <v>1.353559731080848</v>
      </c>
      <c r="AL251">
        <f>O251/K251</f>
        <v>0.13651905595863564</v>
      </c>
      <c r="AM251">
        <f>P251/L251</f>
        <v>0.12330105334692491</v>
      </c>
      <c r="AN251">
        <f>K251/W251</f>
        <v>0.46266929042713278</v>
      </c>
      <c r="AO251">
        <f>L251/X251</f>
        <v>0.45858979353330737</v>
      </c>
      <c r="AP251">
        <f>IF(OR(Q251&lt;0, Q251="NA"), 0, 1)</f>
        <v>1</v>
      </c>
      <c r="AQ251">
        <f>IF(OR(S251&lt;0, S251="NA"), 0, 1)</f>
        <v>0</v>
      </c>
      <c r="AR251">
        <f>IFERROR(IF((AF251-AG251)&gt;0,1,0),0)</f>
        <v>1</v>
      </c>
      <c r="AS251">
        <f>IFERROR(IF((S251-Q251)&gt;0,1,0),0)</f>
        <v>0</v>
      </c>
      <c r="AT251">
        <f>IFERROR(IF((AH251-AI251)&lt;0,1,0),0)</f>
        <v>1</v>
      </c>
      <c r="AU251">
        <f>IFERROR(IF((AJ251-AK251)&gt;0,1,0),0)</f>
        <v>1</v>
      </c>
      <c r="AV251">
        <f>IFERROR(IF((AL251-AM251)&gt;0,1,0),0)</f>
        <v>1</v>
      </c>
      <c r="AW251">
        <f>IFERROR(IF((AN251-AO251)&gt;0,1,0),0)</f>
        <v>1</v>
      </c>
      <c r="AX251">
        <f>IFERROR(IF((AC251-AD251)&lt;0,1,0),0)</f>
        <v>1</v>
      </c>
      <c r="AY251">
        <f>SUM(AP251:AX251)</f>
        <v>7</v>
      </c>
    </row>
    <row r="252" spans="1:51" x14ac:dyDescent="0.45">
      <c r="A252" s="1" t="s">
        <v>927</v>
      </c>
      <c r="B252" s="2">
        <v>103010</v>
      </c>
      <c r="C252" s="3" t="s">
        <v>5337</v>
      </c>
      <c r="D252" s="5">
        <v>29.82</v>
      </c>
      <c r="E252" s="5">
        <v>3353.6935668599999</v>
      </c>
      <c r="F252" s="3" t="s">
        <v>4525</v>
      </c>
      <c r="G252" s="3" t="s">
        <v>4526</v>
      </c>
      <c r="H252" s="3" t="s">
        <v>4860</v>
      </c>
      <c r="I252" s="3" t="s">
        <v>4860</v>
      </c>
      <c r="J252" s="3" t="s">
        <v>4528</v>
      </c>
      <c r="K252" s="6">
        <v>764700</v>
      </c>
      <c r="L252" s="6">
        <v>743417</v>
      </c>
      <c r="M252" s="6">
        <v>378830</v>
      </c>
      <c r="N252" s="6">
        <v>116984</v>
      </c>
      <c r="O252" s="6">
        <v>224871</v>
      </c>
      <c r="P252" s="6">
        <v>-36289</v>
      </c>
      <c r="Q252" s="6">
        <v>142295</v>
      </c>
      <c r="R252" s="6">
        <v>-116309</v>
      </c>
      <c r="S252" s="6">
        <v>296515</v>
      </c>
      <c r="T252" s="6">
        <v>300186</v>
      </c>
      <c r="U252" s="6">
        <v>2390839</v>
      </c>
      <c r="V252" s="6">
        <v>2389022</v>
      </c>
      <c r="W252" s="6">
        <v>4234302</v>
      </c>
      <c r="X252" s="6">
        <v>4219338</v>
      </c>
      <c r="Y252" s="6" t="s">
        <v>4474</v>
      </c>
      <c r="Z252" s="6" t="s">
        <v>4474</v>
      </c>
      <c r="AA252" s="6" t="s">
        <v>4474</v>
      </c>
      <c r="AB252" s="6" t="s">
        <v>4474</v>
      </c>
      <c r="AC252" s="6">
        <v>112693206</v>
      </c>
      <c r="AD252" s="6">
        <v>112650930</v>
      </c>
      <c r="AF252">
        <f>Q252/W252</f>
        <v>3.3605302597689062E-2</v>
      </c>
      <c r="AG252">
        <f>R252/X252</f>
        <v>-2.7565698694913751E-2</v>
      </c>
      <c r="AH252">
        <f>U252/W252</f>
        <v>0.56463591874174301</v>
      </c>
      <c r="AI252">
        <f>V252/X252</f>
        <v>0.56620777951422707</v>
      </c>
      <c r="AJ252" t="e">
        <f>Y252/AA252</f>
        <v>#VALUE!</v>
      </c>
      <c r="AK252" t="e">
        <f>Z252/AB252</f>
        <v>#VALUE!</v>
      </c>
      <c r="AL252">
        <f>O252/K252</f>
        <v>0.29406433895645351</v>
      </c>
      <c r="AM252">
        <f>P252/L252</f>
        <v>-4.8813788223836689E-2</v>
      </c>
      <c r="AN252">
        <f>K252/W252</f>
        <v>0.1805964713900898</v>
      </c>
      <c r="AO252">
        <f>L252/X252</f>
        <v>0.17619280560125783</v>
      </c>
      <c r="AP252">
        <f>IF(OR(Q252&lt;0, Q252="NA"), 0, 1)</f>
        <v>1</v>
      </c>
      <c r="AQ252">
        <f>IF(OR(S252&lt;0, S252="NA"), 0, 1)</f>
        <v>1</v>
      </c>
      <c r="AR252">
        <f>IFERROR(IF((AF252-AG252)&gt;0,1,0),0)</f>
        <v>1</v>
      </c>
      <c r="AS252">
        <f>IFERROR(IF((S252-Q252)&gt;0,1,0),0)</f>
        <v>1</v>
      </c>
      <c r="AT252">
        <f>IFERROR(IF((AH252-AI252)&lt;0,1,0),0)</f>
        <v>1</v>
      </c>
      <c r="AU252">
        <f>IFERROR(IF((AJ252-AK252)&gt;0,1,0),0)</f>
        <v>0</v>
      </c>
      <c r="AV252">
        <f>IFERROR(IF((AL252-AM252)&gt;0,1,0),0)</f>
        <v>1</v>
      </c>
      <c r="AW252">
        <f>IFERROR(IF((AN252-AO252)&gt;0,1,0),0)</f>
        <v>1</v>
      </c>
      <c r="AX252">
        <f>IFERROR(IF((AC252-AD252)&lt;0,1,0),0)</f>
        <v>0</v>
      </c>
      <c r="AY252">
        <f>SUM(AP252:AX252)</f>
        <v>7</v>
      </c>
    </row>
    <row r="253" spans="1:51" x14ac:dyDescent="0.45">
      <c r="A253" s="1" t="s">
        <v>931</v>
      </c>
      <c r="B253" s="2">
        <v>4024677</v>
      </c>
      <c r="C253" s="3" t="s">
        <v>5337</v>
      </c>
      <c r="D253" s="5">
        <v>19.7</v>
      </c>
      <c r="E253" s="5">
        <v>924.91746250000006</v>
      </c>
      <c r="F253" s="3" t="s">
        <v>4654</v>
      </c>
      <c r="G253" s="3" t="s">
        <v>4654</v>
      </c>
      <c r="H253" s="3" t="s">
        <v>4747</v>
      </c>
      <c r="I253" s="3" t="s">
        <v>4748</v>
      </c>
      <c r="J253" s="3" t="s">
        <v>4864</v>
      </c>
      <c r="K253" s="6">
        <v>522821</v>
      </c>
      <c r="L253" s="6">
        <v>513767</v>
      </c>
      <c r="M253" s="6">
        <v>71359</v>
      </c>
      <c r="N253" s="6">
        <v>70804</v>
      </c>
      <c r="O253" s="6">
        <v>56196</v>
      </c>
      <c r="P253" s="6">
        <v>55388</v>
      </c>
      <c r="Q253" s="6">
        <v>27118</v>
      </c>
      <c r="R253" s="6">
        <v>24334</v>
      </c>
      <c r="S253" s="6">
        <v>55202</v>
      </c>
      <c r="T253" s="6">
        <v>41893</v>
      </c>
      <c r="U253" s="6">
        <v>139872</v>
      </c>
      <c r="V253" s="6">
        <v>147621</v>
      </c>
      <c r="W253" s="6">
        <v>600466</v>
      </c>
      <c r="X253" s="6">
        <v>597799</v>
      </c>
      <c r="Y253" s="6">
        <v>235227</v>
      </c>
      <c r="Z253" s="6">
        <v>233528</v>
      </c>
      <c r="AA253" s="6">
        <v>94938</v>
      </c>
      <c r="AB253" s="6">
        <v>97598</v>
      </c>
      <c r="AC253" s="6">
        <v>46927391</v>
      </c>
      <c r="AD253" s="6">
        <v>46912695</v>
      </c>
      <c r="AF253">
        <f>Q253/W253</f>
        <v>4.5161591164195811E-2</v>
      </c>
      <c r="AG253">
        <f>R253/X253</f>
        <v>4.070598980593812E-2</v>
      </c>
      <c r="AH253">
        <f>U253/W253</f>
        <v>0.23293908397811033</v>
      </c>
      <c r="AI253">
        <f>V253/X253</f>
        <v>0.24694086139321075</v>
      </c>
      <c r="AJ253">
        <f>Y253/AA253</f>
        <v>2.4776907034064335</v>
      </c>
      <c r="AK253">
        <f>Z253/AB253</f>
        <v>2.3927539498760222</v>
      </c>
      <c r="AL253">
        <f>O253/K253</f>
        <v>0.1074861185759562</v>
      </c>
      <c r="AM253">
        <f>P253/L253</f>
        <v>0.10780762485718234</v>
      </c>
      <c r="AN253">
        <f>K253/W253</f>
        <v>0.87069209580559104</v>
      </c>
      <c r="AO253">
        <f>L253/X253</f>
        <v>0.85943101276516021</v>
      </c>
      <c r="AP253">
        <f>IF(OR(Q253&lt;0, Q253="NA"), 0, 1)</f>
        <v>1</v>
      </c>
      <c r="AQ253">
        <f>IF(OR(S253&lt;0, S253="NA"), 0, 1)</f>
        <v>1</v>
      </c>
      <c r="AR253">
        <f>IFERROR(IF((AF253-AG253)&gt;0,1,0),0)</f>
        <v>1</v>
      </c>
      <c r="AS253">
        <f>IFERROR(IF((S253-Q253)&gt;0,1,0),0)</f>
        <v>1</v>
      </c>
      <c r="AT253">
        <f>IFERROR(IF((AH253-AI253)&lt;0,1,0),0)</f>
        <v>1</v>
      </c>
      <c r="AU253">
        <f>IFERROR(IF((AJ253-AK253)&gt;0,1,0),0)</f>
        <v>1</v>
      </c>
      <c r="AV253">
        <f>IFERROR(IF((AL253-AM253)&gt;0,1,0),0)</f>
        <v>0</v>
      </c>
      <c r="AW253">
        <f>IFERROR(IF((AN253-AO253)&gt;0,1,0),0)</f>
        <v>1</v>
      </c>
      <c r="AX253">
        <f>IFERROR(IF((AC253-AD253)&lt;0,1,0),0)</f>
        <v>0</v>
      </c>
      <c r="AY253">
        <f>SUM(AP253:AX253)</f>
        <v>7</v>
      </c>
    </row>
    <row r="254" spans="1:51" x14ac:dyDescent="0.45">
      <c r="A254" s="1" t="s">
        <v>944</v>
      </c>
      <c r="B254" s="2">
        <v>4994908</v>
      </c>
      <c r="C254" s="3" t="s">
        <v>5337</v>
      </c>
      <c r="D254" s="5">
        <v>12.07</v>
      </c>
      <c r="E254" s="5">
        <v>1445.96888474</v>
      </c>
      <c r="F254" s="3" t="s">
        <v>4485</v>
      </c>
      <c r="G254" s="3" t="s">
        <v>4607</v>
      </c>
      <c r="H254" s="3" t="s">
        <v>4891</v>
      </c>
      <c r="I254" s="3" t="s">
        <v>4891</v>
      </c>
      <c r="J254" s="3" t="s">
        <v>4752</v>
      </c>
      <c r="K254" s="6">
        <v>2030338</v>
      </c>
      <c r="L254" s="6">
        <v>1886067</v>
      </c>
      <c r="M254" s="6">
        <v>600529</v>
      </c>
      <c r="N254" s="6">
        <v>595338</v>
      </c>
      <c r="O254" s="6">
        <v>436728</v>
      </c>
      <c r="P254" s="6">
        <v>430798</v>
      </c>
      <c r="Q254" s="6">
        <v>389093</v>
      </c>
      <c r="R254" s="6">
        <v>370308</v>
      </c>
      <c r="S254" s="6">
        <v>561681</v>
      </c>
      <c r="T254" s="6">
        <v>512775</v>
      </c>
      <c r="U254" s="6">
        <v>1857325</v>
      </c>
      <c r="V254" s="6">
        <v>1925154</v>
      </c>
      <c r="W254" s="6">
        <v>5244376</v>
      </c>
      <c r="X254" s="6">
        <v>5355629</v>
      </c>
      <c r="Y254" s="6">
        <v>1160713</v>
      </c>
      <c r="Z254" s="6">
        <v>1280744</v>
      </c>
      <c r="AA254" s="6">
        <v>704605</v>
      </c>
      <c r="AB254" s="6">
        <v>797157</v>
      </c>
      <c r="AC254" s="6">
        <v>119798582</v>
      </c>
      <c r="AD254" s="6">
        <v>119463224</v>
      </c>
      <c r="AF254">
        <f>Q254/W254</f>
        <v>7.4192430138495025E-2</v>
      </c>
      <c r="AG254">
        <f>R254/X254</f>
        <v>6.9143699087446123E-2</v>
      </c>
      <c r="AH254">
        <f>U254/W254</f>
        <v>0.35415557542022158</v>
      </c>
      <c r="AI254">
        <f>V254/X254</f>
        <v>0.35946365963736471</v>
      </c>
      <c r="AJ254">
        <f>Y254/AA254</f>
        <v>1.6473243874227403</v>
      </c>
      <c r="AK254">
        <f>Z254/AB254</f>
        <v>1.6066395954623744</v>
      </c>
      <c r="AL254">
        <f>O254/K254</f>
        <v>0.21510113094469985</v>
      </c>
      <c r="AM254">
        <f>P254/L254</f>
        <v>0.22841076165374824</v>
      </c>
      <c r="AN254">
        <f>K254/W254</f>
        <v>0.38714577291940927</v>
      </c>
      <c r="AO254">
        <f>L254/X254</f>
        <v>0.35216535723441633</v>
      </c>
      <c r="AP254">
        <f>IF(OR(Q254&lt;0, Q254="NA"), 0, 1)</f>
        <v>1</v>
      </c>
      <c r="AQ254">
        <f>IF(OR(S254&lt;0, S254="NA"), 0, 1)</f>
        <v>1</v>
      </c>
      <c r="AR254">
        <f>IFERROR(IF((AF254-AG254)&gt;0,1,0),0)</f>
        <v>1</v>
      </c>
      <c r="AS254">
        <f>IFERROR(IF((S254-Q254)&gt;0,1,0),0)</f>
        <v>1</v>
      </c>
      <c r="AT254">
        <f>IFERROR(IF((AH254-AI254)&lt;0,1,0),0)</f>
        <v>1</v>
      </c>
      <c r="AU254">
        <f>IFERROR(IF((AJ254-AK254)&gt;0,1,0),0)</f>
        <v>1</v>
      </c>
      <c r="AV254">
        <f>IFERROR(IF((AL254-AM254)&gt;0,1,0),0)</f>
        <v>0</v>
      </c>
      <c r="AW254">
        <f>IFERROR(IF((AN254-AO254)&gt;0,1,0),0)</f>
        <v>1</v>
      </c>
      <c r="AX254">
        <f>IFERROR(IF((AC254-AD254)&lt;0,1,0),0)</f>
        <v>0</v>
      </c>
      <c r="AY254">
        <f>SUM(AP254:AX254)</f>
        <v>7</v>
      </c>
    </row>
    <row r="255" spans="1:51" x14ac:dyDescent="0.45">
      <c r="A255" s="1" t="s">
        <v>948</v>
      </c>
      <c r="B255" s="2">
        <v>4067766</v>
      </c>
      <c r="C255" s="3" t="s">
        <v>5337</v>
      </c>
      <c r="D255" s="7">
        <v>7.39</v>
      </c>
      <c r="E255" s="5">
        <v>6428.5488803999997</v>
      </c>
      <c r="F255" s="3" t="s">
        <v>4559</v>
      </c>
      <c r="G255" s="3" t="s">
        <v>4821</v>
      </c>
      <c r="H255" s="3" t="s">
        <v>4822</v>
      </c>
      <c r="I255" s="3" t="s">
        <v>4822</v>
      </c>
      <c r="J255" s="3" t="s">
        <v>4959</v>
      </c>
      <c r="K255" s="6">
        <v>6148100</v>
      </c>
      <c r="L255" s="6">
        <v>6118000</v>
      </c>
      <c r="M255" s="6">
        <v>1015800</v>
      </c>
      <c r="N255" s="6">
        <v>1004000</v>
      </c>
      <c r="O255" s="6">
        <v>596900</v>
      </c>
      <c r="P255" s="6">
        <v>582900</v>
      </c>
      <c r="Q255" s="6">
        <v>189900</v>
      </c>
      <c r="R255" s="6">
        <v>109400</v>
      </c>
      <c r="S255" s="6">
        <v>495800</v>
      </c>
      <c r="T255" s="6">
        <v>614600</v>
      </c>
      <c r="U255" s="6">
        <v>3930600</v>
      </c>
      <c r="V255" s="6">
        <v>3837500</v>
      </c>
      <c r="W255" s="6">
        <v>12516000</v>
      </c>
      <c r="X255" s="6">
        <v>12082500</v>
      </c>
      <c r="Y255" s="6">
        <v>2233700</v>
      </c>
      <c r="Z255" s="6">
        <v>1963500</v>
      </c>
      <c r="AA255" s="6">
        <v>2637600</v>
      </c>
      <c r="AB255" s="6">
        <v>2601800</v>
      </c>
      <c r="AC255" s="6">
        <v>867800000</v>
      </c>
      <c r="AD255" s="6">
        <v>867800000</v>
      </c>
      <c r="AF255">
        <f>Q255/W255</f>
        <v>1.5172579098753596E-2</v>
      </c>
      <c r="AG255">
        <f>R255/X255</f>
        <v>9.0544175460376582E-3</v>
      </c>
      <c r="AH255">
        <f>U255/W255</f>
        <v>0.31404602109300095</v>
      </c>
      <c r="AI255">
        <f>V255/X255</f>
        <v>0.31760811090420027</v>
      </c>
      <c r="AJ255">
        <f>Y255/AA255</f>
        <v>0.84686836518046704</v>
      </c>
      <c r="AK255">
        <f>Z255/AB255</f>
        <v>0.75466984395418557</v>
      </c>
      <c r="AL255">
        <f>O255/K255</f>
        <v>9.7086904897447993E-2</v>
      </c>
      <c r="AM255">
        <f>P255/L255</f>
        <v>9.5276234063419424E-2</v>
      </c>
      <c r="AN255">
        <f>K255/W255</f>
        <v>0.49121923937360179</v>
      </c>
      <c r="AO255">
        <f>L255/X255</f>
        <v>0.50635216221808399</v>
      </c>
      <c r="AP255">
        <f>IF(OR(Q255&lt;0, Q255="NA"), 0, 1)</f>
        <v>1</v>
      </c>
      <c r="AQ255">
        <f>IF(OR(S255&lt;0, S255="NA"), 0, 1)</f>
        <v>1</v>
      </c>
      <c r="AR255">
        <f>IFERROR(IF((AF255-AG255)&gt;0,1,0),0)</f>
        <v>1</v>
      </c>
      <c r="AS255">
        <f>IFERROR(IF((S255-Q255)&gt;0,1,0),0)</f>
        <v>1</v>
      </c>
      <c r="AT255">
        <f>IFERROR(IF((AH255-AI255)&lt;0,1,0),0)</f>
        <v>1</v>
      </c>
      <c r="AU255">
        <f>IFERROR(IF((AJ255-AK255)&gt;0,1,0),0)</f>
        <v>1</v>
      </c>
      <c r="AV255">
        <f>IFERROR(IF((AL255-AM255)&gt;0,1,0),0)</f>
        <v>1</v>
      </c>
      <c r="AW255">
        <f>IFERROR(IF((AN255-AO255)&gt;0,1,0),0)</f>
        <v>0</v>
      </c>
      <c r="AX255">
        <f>IFERROR(IF((AC255-AD255)&lt;0,1,0),0)</f>
        <v>0</v>
      </c>
      <c r="AY255">
        <f>SUM(AP255:AX255)</f>
        <v>7</v>
      </c>
    </row>
    <row r="256" spans="1:51" x14ac:dyDescent="0.45">
      <c r="A256" s="1" t="s">
        <v>955</v>
      </c>
      <c r="B256" s="2">
        <v>4330650</v>
      </c>
      <c r="C256" s="3" t="s">
        <v>5338</v>
      </c>
      <c r="D256" s="5">
        <v>30.15</v>
      </c>
      <c r="E256" s="5">
        <v>336.4564527</v>
      </c>
      <c r="F256" s="3" t="s">
        <v>4500</v>
      </c>
      <c r="G256" s="3" t="s">
        <v>4574</v>
      </c>
      <c r="H256" s="3" t="s">
        <v>4734</v>
      </c>
      <c r="I256" s="3" t="s">
        <v>4734</v>
      </c>
      <c r="J256" s="3" t="s">
        <v>4961</v>
      </c>
      <c r="K256" s="6">
        <v>458377</v>
      </c>
      <c r="L256" s="6">
        <v>439489</v>
      </c>
      <c r="M256" s="6">
        <v>73670</v>
      </c>
      <c r="N256" s="6">
        <v>68685</v>
      </c>
      <c r="O256" s="6">
        <v>57391</v>
      </c>
      <c r="P256" s="6">
        <v>52554</v>
      </c>
      <c r="Q256" s="6">
        <v>15481</v>
      </c>
      <c r="R256" s="6">
        <v>18045</v>
      </c>
      <c r="S256" s="6">
        <v>28427</v>
      </c>
      <c r="T256" s="6">
        <v>27827</v>
      </c>
      <c r="U256" s="6">
        <v>280152</v>
      </c>
      <c r="V256" s="6">
        <v>269654</v>
      </c>
      <c r="W256" s="6">
        <v>342349</v>
      </c>
      <c r="X256" s="6">
        <v>321446</v>
      </c>
      <c r="Y256" s="6">
        <v>198814</v>
      </c>
      <c r="Z256" s="6">
        <v>179745</v>
      </c>
      <c r="AA256" s="6">
        <v>75111</v>
      </c>
      <c r="AB256" s="6">
        <v>68949</v>
      </c>
      <c r="AC256" s="6">
        <v>11159418</v>
      </c>
      <c r="AD256" s="6">
        <v>11186596</v>
      </c>
      <c r="AF256">
        <f>Q256/W256</f>
        <v>4.5219936380710909E-2</v>
      </c>
      <c r="AG256">
        <f>R256/X256</f>
        <v>5.6136956129489865E-2</v>
      </c>
      <c r="AH256">
        <f>U256/W256</f>
        <v>0.81832282261668643</v>
      </c>
      <c r="AI256">
        <f>V256/X256</f>
        <v>0.83887806972244172</v>
      </c>
      <c r="AJ256">
        <f>Y256/AA256</f>
        <v>2.6469358682483257</v>
      </c>
      <c r="AK256">
        <f>Z256/AB256</f>
        <v>2.6069268589827264</v>
      </c>
      <c r="AL256">
        <f>O256/K256</f>
        <v>0.12520479867009035</v>
      </c>
      <c r="AM256">
        <f>P256/L256</f>
        <v>0.1195797847045091</v>
      </c>
      <c r="AN256">
        <f>K256/W256</f>
        <v>1.3389173036871731</v>
      </c>
      <c r="AO256">
        <f>L256/X256</f>
        <v>1.3672249771345732</v>
      </c>
      <c r="AP256">
        <f>IF(OR(Q256&lt;0, Q256="NA"), 0, 1)</f>
        <v>1</v>
      </c>
      <c r="AQ256">
        <f>IF(OR(S256&lt;0, S256="NA"), 0, 1)</f>
        <v>1</v>
      </c>
      <c r="AR256">
        <f>IFERROR(IF((AF256-AG256)&gt;0,1,0),0)</f>
        <v>0</v>
      </c>
      <c r="AS256">
        <f>IFERROR(IF((S256-Q256)&gt;0,1,0),0)</f>
        <v>1</v>
      </c>
      <c r="AT256">
        <f>IFERROR(IF((AH256-AI256)&lt;0,1,0),0)</f>
        <v>1</v>
      </c>
      <c r="AU256">
        <f>IFERROR(IF((AJ256-AK256)&gt;0,1,0),0)</f>
        <v>1</v>
      </c>
      <c r="AV256">
        <f>IFERROR(IF((AL256-AM256)&gt;0,1,0),0)</f>
        <v>1</v>
      </c>
      <c r="AW256">
        <f>IFERROR(IF((AN256-AO256)&gt;0,1,0),0)</f>
        <v>0</v>
      </c>
      <c r="AX256">
        <f>IFERROR(IF((AC256-AD256)&lt;0,1,0),0)</f>
        <v>1</v>
      </c>
      <c r="AY256">
        <f>SUM(AP256:AX256)</f>
        <v>7</v>
      </c>
    </row>
    <row r="257" spans="1:51" x14ac:dyDescent="0.45">
      <c r="A257" s="1" t="s">
        <v>967</v>
      </c>
      <c r="B257" s="2">
        <v>4058114</v>
      </c>
      <c r="C257" s="3" t="s">
        <v>5335</v>
      </c>
      <c r="D257" s="7">
        <v>5.82</v>
      </c>
      <c r="E257" s="5">
        <v>1248.0837283200001</v>
      </c>
      <c r="F257" s="3" t="s">
        <v>4475</v>
      </c>
      <c r="G257" s="3" t="s">
        <v>4548</v>
      </c>
      <c r="H257" s="3" t="s">
        <v>4810</v>
      </c>
      <c r="I257" s="3" t="s">
        <v>4964</v>
      </c>
      <c r="J257" s="3" t="s">
        <v>4965</v>
      </c>
      <c r="K257" s="6">
        <v>734475</v>
      </c>
      <c r="L257" s="6">
        <v>741494</v>
      </c>
      <c r="M257" s="6">
        <v>119880</v>
      </c>
      <c r="N257" s="6">
        <v>133451</v>
      </c>
      <c r="O257" s="6">
        <v>89605</v>
      </c>
      <c r="P257" s="6">
        <v>102696</v>
      </c>
      <c r="Q257" s="6">
        <v>62192</v>
      </c>
      <c r="R257" s="6">
        <v>67929</v>
      </c>
      <c r="S257" s="6">
        <v>253956</v>
      </c>
      <c r="T257" s="6">
        <v>220133</v>
      </c>
      <c r="U257" s="6" t="s">
        <v>4474</v>
      </c>
      <c r="V257" s="6" t="s">
        <v>4474</v>
      </c>
      <c r="W257" s="6">
        <v>663765</v>
      </c>
      <c r="X257" s="6">
        <v>742111</v>
      </c>
      <c r="Y257" s="6">
        <v>540757</v>
      </c>
      <c r="Z257" s="6">
        <v>611151</v>
      </c>
      <c r="AA257" s="6">
        <v>171311</v>
      </c>
      <c r="AB257" s="6">
        <v>276262</v>
      </c>
      <c r="AC257" s="6">
        <v>214422477</v>
      </c>
      <c r="AD257" s="6">
        <v>216086013</v>
      </c>
      <c r="AF257">
        <f>Q257/W257</f>
        <v>9.3695811017453473E-2</v>
      </c>
      <c r="AG257">
        <f>R257/X257</f>
        <v>9.1534824305258916E-2</v>
      </c>
      <c r="AH257" t="e">
        <f>U257/W257</f>
        <v>#VALUE!</v>
      </c>
      <c r="AI257" t="e">
        <f>V257/X257</f>
        <v>#VALUE!</v>
      </c>
      <c r="AJ257">
        <f>Y257/AA257</f>
        <v>3.1565807216115718</v>
      </c>
      <c r="AK257">
        <f>Z257/AB257</f>
        <v>2.2122152159906174</v>
      </c>
      <c r="AL257">
        <f>O257/K257</f>
        <v>0.12199870655910684</v>
      </c>
      <c r="AM257">
        <f>P257/L257</f>
        <v>0.13849876061033534</v>
      </c>
      <c r="AN257">
        <f>K257/W257</f>
        <v>1.1065286660188471</v>
      </c>
      <c r="AO257">
        <f>L257/X257</f>
        <v>0.99916858798751129</v>
      </c>
      <c r="AP257">
        <f>IF(OR(Q257&lt;0, Q257="NA"), 0, 1)</f>
        <v>1</v>
      </c>
      <c r="AQ257">
        <f>IF(OR(S257&lt;0, S257="NA"), 0, 1)</f>
        <v>1</v>
      </c>
      <c r="AR257">
        <f>IFERROR(IF((AF257-AG257)&gt;0,1,0),0)</f>
        <v>1</v>
      </c>
      <c r="AS257">
        <f>IFERROR(IF((S257-Q257)&gt;0,1,0),0)</f>
        <v>1</v>
      </c>
      <c r="AT257">
        <f>IFERROR(IF((AH257-AI257)&lt;0,1,0),0)</f>
        <v>0</v>
      </c>
      <c r="AU257">
        <f>IFERROR(IF((AJ257-AK257)&gt;0,1,0),0)</f>
        <v>1</v>
      </c>
      <c r="AV257">
        <f>IFERROR(IF((AL257-AM257)&gt;0,1,0),0)</f>
        <v>0</v>
      </c>
      <c r="AW257">
        <f>IFERROR(IF((AN257-AO257)&gt;0,1,0),0)</f>
        <v>1</v>
      </c>
      <c r="AX257">
        <f>IFERROR(IF((AC257-AD257)&lt;0,1,0),0)</f>
        <v>1</v>
      </c>
      <c r="AY257">
        <f>SUM(AP257:AX257)</f>
        <v>7</v>
      </c>
    </row>
    <row r="258" spans="1:51" x14ac:dyDescent="0.45">
      <c r="A258" s="1" t="s">
        <v>972</v>
      </c>
      <c r="B258" s="2">
        <v>4155562</v>
      </c>
      <c r="C258" s="3" t="s">
        <v>5335</v>
      </c>
      <c r="D258" s="5">
        <v>102.64</v>
      </c>
      <c r="E258" s="5">
        <v>5982.0804918399999</v>
      </c>
      <c r="F258" s="3" t="s">
        <v>4475</v>
      </c>
      <c r="G258" s="3" t="s">
        <v>4548</v>
      </c>
      <c r="H258" s="3" t="s">
        <v>4647</v>
      </c>
      <c r="I258" s="3" t="s">
        <v>4648</v>
      </c>
      <c r="J258" s="3" t="s">
        <v>4649</v>
      </c>
      <c r="K258" s="6">
        <v>4072432</v>
      </c>
      <c r="L258" s="6">
        <v>4055949</v>
      </c>
      <c r="M258" s="6">
        <v>1130941</v>
      </c>
      <c r="N258" s="6">
        <v>1131530</v>
      </c>
      <c r="O258" s="6">
        <v>1065278</v>
      </c>
      <c r="P258" s="6">
        <v>1069301</v>
      </c>
      <c r="Q258" s="6">
        <v>834748</v>
      </c>
      <c r="R258" s="6">
        <v>811972</v>
      </c>
      <c r="S258" s="6">
        <v>1020267</v>
      </c>
      <c r="T258" s="6">
        <v>973493</v>
      </c>
      <c r="U258" s="6">
        <v>1421952</v>
      </c>
      <c r="V258" s="6">
        <v>1529566</v>
      </c>
      <c r="W258" s="6">
        <v>4713150</v>
      </c>
      <c r="X258" s="6">
        <v>4719798</v>
      </c>
      <c r="Y258" s="6">
        <v>990420</v>
      </c>
      <c r="Z258" s="6">
        <v>1026904</v>
      </c>
      <c r="AA258" s="6">
        <v>692526</v>
      </c>
      <c r="AB258" s="6">
        <v>686416</v>
      </c>
      <c r="AC258" s="6">
        <v>58483000</v>
      </c>
      <c r="AD258" s="6">
        <v>59552000</v>
      </c>
      <c r="AF258">
        <f>Q258/W258</f>
        <v>0.17711042508725586</v>
      </c>
      <c r="AG258">
        <f>R258/X258</f>
        <v>0.17203532863058971</v>
      </c>
      <c r="AH258">
        <f>U258/W258</f>
        <v>0.3016988638171923</v>
      </c>
      <c r="AI258">
        <f>V258/X258</f>
        <v>0.32407446250877686</v>
      </c>
      <c r="AJ258">
        <f>Y258/AA258</f>
        <v>1.4301556909054678</v>
      </c>
      <c r="AK258">
        <f>Z258/AB258</f>
        <v>1.4960373884058646</v>
      </c>
      <c r="AL258">
        <f>O258/K258</f>
        <v>0.26158275939291314</v>
      </c>
      <c r="AM258">
        <f>P258/L258</f>
        <v>0.26363768380716818</v>
      </c>
      <c r="AN258">
        <f>K258/W258</f>
        <v>0.86405737139704863</v>
      </c>
      <c r="AO258">
        <f>L258/X258</f>
        <v>0.8593480059951718</v>
      </c>
      <c r="AP258">
        <f>IF(OR(Q258&lt;0, Q258="NA"), 0, 1)</f>
        <v>1</v>
      </c>
      <c r="AQ258">
        <f>IF(OR(S258&lt;0, S258="NA"), 0, 1)</f>
        <v>1</v>
      </c>
      <c r="AR258">
        <f>IFERROR(IF((AF258-AG258)&gt;0,1,0),0)</f>
        <v>1</v>
      </c>
      <c r="AS258">
        <f>IFERROR(IF((S258-Q258)&gt;0,1,0),0)</f>
        <v>1</v>
      </c>
      <c r="AT258">
        <f>IFERROR(IF((AH258-AI258)&lt;0,1,0),0)</f>
        <v>1</v>
      </c>
      <c r="AU258">
        <f>IFERROR(IF((AJ258-AK258)&gt;0,1,0),0)</f>
        <v>0</v>
      </c>
      <c r="AV258">
        <f>IFERROR(IF((AL258-AM258)&gt;0,1,0),0)</f>
        <v>0</v>
      </c>
      <c r="AW258">
        <f>IFERROR(IF((AN258-AO258)&gt;0,1,0),0)</f>
        <v>1</v>
      </c>
      <c r="AX258">
        <f>IFERROR(IF((AC258-AD258)&lt;0,1,0),0)</f>
        <v>1</v>
      </c>
      <c r="AY258">
        <f>SUM(AP258:AX258)</f>
        <v>7</v>
      </c>
    </row>
    <row r="259" spans="1:51" x14ac:dyDescent="0.45">
      <c r="A259" s="1" t="s">
        <v>976</v>
      </c>
      <c r="B259" s="2">
        <v>4227418</v>
      </c>
      <c r="C259" s="3" t="s">
        <v>5335</v>
      </c>
      <c r="D259" s="5">
        <v>14.98</v>
      </c>
      <c r="E259" s="5">
        <v>738.52426130000003</v>
      </c>
      <c r="F259" s="3" t="s">
        <v>4480</v>
      </c>
      <c r="G259" s="3" t="s">
        <v>4481</v>
      </c>
      <c r="H259" s="3" t="s">
        <v>4481</v>
      </c>
      <c r="I259" s="3" t="s">
        <v>4482</v>
      </c>
      <c r="J259" s="3" t="s">
        <v>4484</v>
      </c>
      <c r="K259" s="6">
        <v>255471</v>
      </c>
      <c r="L259" s="6">
        <v>249451</v>
      </c>
      <c r="M259" s="6" t="s">
        <v>4474</v>
      </c>
      <c r="N259" s="6" t="s">
        <v>4474</v>
      </c>
      <c r="O259" s="6">
        <v>349979</v>
      </c>
      <c r="P259" s="6">
        <v>336458</v>
      </c>
      <c r="Q259" s="6">
        <v>74145</v>
      </c>
      <c r="R259" s="6">
        <v>71359</v>
      </c>
      <c r="S259" s="6">
        <v>99436</v>
      </c>
      <c r="T259" s="6">
        <v>92671</v>
      </c>
      <c r="U259" s="6">
        <v>7433</v>
      </c>
      <c r="V259" s="6">
        <v>7726</v>
      </c>
      <c r="W259" s="6">
        <v>7582192</v>
      </c>
      <c r="X259" s="6">
        <v>7638551</v>
      </c>
      <c r="Y259" s="6" t="s">
        <v>4474</v>
      </c>
      <c r="Z259" s="6" t="s">
        <v>4474</v>
      </c>
      <c r="AA259" s="6" t="s">
        <v>4474</v>
      </c>
      <c r="AB259" s="6" t="s">
        <v>4474</v>
      </c>
      <c r="AC259" s="6">
        <v>49298794</v>
      </c>
      <c r="AD259" s="6">
        <v>49250140</v>
      </c>
      <c r="AF259">
        <f>Q259/W259</f>
        <v>9.7788344056705494E-3</v>
      </c>
      <c r="AG259">
        <f>R259/X259</f>
        <v>9.3419550383312226E-3</v>
      </c>
      <c r="AH259">
        <f>U259/W259</f>
        <v>9.8032336822913486E-4</v>
      </c>
      <c r="AI259">
        <f>V259/X259</f>
        <v>1.0114483754837796E-3</v>
      </c>
      <c r="AJ259" t="e">
        <f>Y259/AA259</f>
        <v>#VALUE!</v>
      </c>
      <c r="AK259" t="e">
        <f>Z259/AB259</f>
        <v>#VALUE!</v>
      </c>
      <c r="AL259">
        <f>O259/K259</f>
        <v>1.3699363137107539</v>
      </c>
      <c r="AM259">
        <f>P259/L259</f>
        <v>1.3487939515175325</v>
      </c>
      <c r="AN259">
        <f>K259/W259</f>
        <v>3.3693554581577467E-2</v>
      </c>
      <c r="AO259">
        <f>L259/X259</f>
        <v>3.2656848137820903E-2</v>
      </c>
      <c r="AP259">
        <f>IF(OR(Q259&lt;0, Q259="NA"), 0, 1)</f>
        <v>1</v>
      </c>
      <c r="AQ259">
        <f>IF(OR(S259&lt;0, S259="NA"), 0, 1)</f>
        <v>1</v>
      </c>
      <c r="AR259">
        <f>IFERROR(IF((AF259-AG259)&gt;0,1,0),0)</f>
        <v>1</v>
      </c>
      <c r="AS259">
        <f>IFERROR(IF((S259-Q259)&gt;0,1,0),0)</f>
        <v>1</v>
      </c>
      <c r="AT259">
        <f>IFERROR(IF((AH259-AI259)&lt;0,1,0),0)</f>
        <v>1</v>
      </c>
      <c r="AU259">
        <f>IFERROR(IF((AJ259-AK259)&gt;0,1,0),0)</f>
        <v>0</v>
      </c>
      <c r="AV259">
        <f>IFERROR(IF((AL259-AM259)&gt;0,1,0),0)</f>
        <v>1</v>
      </c>
      <c r="AW259">
        <f>IFERROR(IF((AN259-AO259)&gt;0,1,0),0)</f>
        <v>1</v>
      </c>
      <c r="AX259">
        <f>IFERROR(IF((AC259-AD259)&lt;0,1,0),0)</f>
        <v>0</v>
      </c>
      <c r="AY259">
        <f>SUM(AP259:AX259)</f>
        <v>7</v>
      </c>
    </row>
    <row r="260" spans="1:51" x14ac:dyDescent="0.45">
      <c r="A260" s="1" t="s">
        <v>986</v>
      </c>
      <c r="B260" s="2">
        <v>4004350</v>
      </c>
      <c r="C260" s="3" t="s">
        <v>5335</v>
      </c>
      <c r="D260" s="5">
        <v>33.24</v>
      </c>
      <c r="E260" s="5">
        <v>64100.652645720002</v>
      </c>
      <c r="F260" s="3" t="s">
        <v>4485</v>
      </c>
      <c r="G260" s="3" t="s">
        <v>4607</v>
      </c>
      <c r="H260" s="3" t="s">
        <v>4742</v>
      </c>
      <c r="I260" s="3" t="s">
        <v>4972</v>
      </c>
      <c r="J260" s="3" t="s">
        <v>4973</v>
      </c>
      <c r="K260" s="6">
        <v>14681000</v>
      </c>
      <c r="L260" s="6">
        <v>14634000</v>
      </c>
      <c r="M260" s="6">
        <v>7191000</v>
      </c>
      <c r="N260" s="6">
        <v>7084000</v>
      </c>
      <c r="O260" s="6">
        <v>5546000</v>
      </c>
      <c r="P260" s="6">
        <v>5452000</v>
      </c>
      <c r="Q260" s="6">
        <v>3666000</v>
      </c>
      <c r="R260" s="6">
        <v>3600000</v>
      </c>
      <c r="S260" s="6">
        <v>5383000</v>
      </c>
      <c r="T260" s="6">
        <v>5249000</v>
      </c>
      <c r="U260" s="6">
        <v>18634000</v>
      </c>
      <c r="V260" s="6">
        <v>18076000</v>
      </c>
      <c r="W260" s="6">
        <v>43069000</v>
      </c>
      <c r="X260" s="6">
        <v>42362000</v>
      </c>
      <c r="Y260" s="6">
        <v>3577000</v>
      </c>
      <c r="Z260" s="6">
        <v>3180000</v>
      </c>
      <c r="AA260" s="6">
        <v>2569000</v>
      </c>
      <c r="AB260" s="6">
        <v>2739000</v>
      </c>
      <c r="AC260" s="6">
        <v>1928419153</v>
      </c>
      <c r="AD260" s="6">
        <v>1938739661</v>
      </c>
      <c r="AF260">
        <f>Q260/W260</f>
        <v>8.511922728644733E-2</v>
      </c>
      <c r="AG260">
        <f>R260/X260</f>
        <v>8.4981823332231712E-2</v>
      </c>
      <c r="AH260">
        <f>U260/W260</f>
        <v>0.43265457753836867</v>
      </c>
      <c r="AI260">
        <f>V260/X260</f>
        <v>0.42670317737595015</v>
      </c>
      <c r="AJ260">
        <f>Y260/AA260</f>
        <v>1.3923705722070845</v>
      </c>
      <c r="AK260">
        <f>Z260/AB260</f>
        <v>1.1610076670317635</v>
      </c>
      <c r="AL260">
        <f>O260/K260</f>
        <v>0.37776718207206594</v>
      </c>
      <c r="AM260">
        <f>P260/L260</f>
        <v>0.37255705890392238</v>
      </c>
      <c r="AN260">
        <f>K260/W260</f>
        <v>0.34087162460238224</v>
      </c>
      <c r="AO260">
        <f>L260/X260</f>
        <v>0.34545111184552191</v>
      </c>
      <c r="AP260">
        <f>IF(OR(Q260&lt;0, Q260="NA"), 0, 1)</f>
        <v>1</v>
      </c>
      <c r="AQ260">
        <f>IF(OR(S260&lt;0, S260="NA"), 0, 1)</f>
        <v>1</v>
      </c>
      <c r="AR260">
        <f>IFERROR(IF((AF260-AG260)&gt;0,1,0),0)</f>
        <v>1</v>
      </c>
      <c r="AS260">
        <f>IFERROR(IF((S260-Q260)&gt;0,1,0),0)</f>
        <v>1</v>
      </c>
      <c r="AT260">
        <f>IFERROR(IF((AH260-AI260)&lt;0,1,0),0)</f>
        <v>0</v>
      </c>
      <c r="AU260">
        <f>IFERROR(IF((AJ260-AK260)&gt;0,1,0),0)</f>
        <v>1</v>
      </c>
      <c r="AV260">
        <f>IFERROR(IF((AL260-AM260)&gt;0,1,0),0)</f>
        <v>1</v>
      </c>
      <c r="AW260">
        <f>IFERROR(IF((AN260-AO260)&gt;0,1,0),0)</f>
        <v>0</v>
      </c>
      <c r="AX260">
        <f>IFERROR(IF((AC260-AD260)&lt;0,1,0),0)</f>
        <v>1</v>
      </c>
      <c r="AY260">
        <f>SUM(AP260:AX260)</f>
        <v>7</v>
      </c>
    </row>
    <row r="261" spans="1:51" x14ac:dyDescent="0.45">
      <c r="A261" s="1" t="s">
        <v>995</v>
      </c>
      <c r="B261" s="2">
        <v>4251140</v>
      </c>
      <c r="C261" s="3" t="s">
        <v>5337</v>
      </c>
      <c r="D261" s="5">
        <v>382.55</v>
      </c>
      <c r="E261" s="5">
        <v>14517.07740665</v>
      </c>
      <c r="F261" s="3" t="s">
        <v>4485</v>
      </c>
      <c r="G261" s="3" t="s">
        <v>4486</v>
      </c>
      <c r="H261" s="3" t="s">
        <v>4505</v>
      </c>
      <c r="I261" s="3" t="s">
        <v>4505</v>
      </c>
      <c r="J261" s="3" t="s">
        <v>4762</v>
      </c>
      <c r="K261" s="6">
        <v>3082667</v>
      </c>
      <c r="L261" s="6">
        <v>3008075</v>
      </c>
      <c r="M261" s="6">
        <v>683242</v>
      </c>
      <c r="N261" s="6">
        <v>667637</v>
      </c>
      <c r="O261" s="6">
        <v>573062</v>
      </c>
      <c r="P261" s="6">
        <v>555289</v>
      </c>
      <c r="Q261" s="6">
        <v>407012</v>
      </c>
      <c r="R261" s="6">
        <v>392630</v>
      </c>
      <c r="S261" s="6">
        <v>525348</v>
      </c>
      <c r="T261" s="6">
        <v>494438</v>
      </c>
      <c r="U261" s="6">
        <v>959302</v>
      </c>
      <c r="V261" s="6">
        <v>959655</v>
      </c>
      <c r="W261" s="6">
        <v>4885738</v>
      </c>
      <c r="X261" s="6">
        <v>4748194</v>
      </c>
      <c r="Y261" s="6">
        <v>1952083</v>
      </c>
      <c r="Z261" s="6">
        <v>1835880</v>
      </c>
      <c r="AA261" s="6">
        <v>986655</v>
      </c>
      <c r="AB261" s="6">
        <v>896516</v>
      </c>
      <c r="AC261" s="6">
        <v>37960122</v>
      </c>
      <c r="AD261" s="6">
        <v>38289678</v>
      </c>
      <c r="AF261">
        <f>Q261/W261</f>
        <v>8.3306145356136577E-2</v>
      </c>
      <c r="AG261">
        <f>R261/X261</f>
        <v>8.2690387124030734E-2</v>
      </c>
      <c r="AH261">
        <f>U261/W261</f>
        <v>0.19634740954181334</v>
      </c>
      <c r="AI261">
        <f>V261/X261</f>
        <v>0.20210947572908775</v>
      </c>
      <c r="AJ261">
        <f>Y261/AA261</f>
        <v>1.9784858942588848</v>
      </c>
      <c r="AK261">
        <f>Z261/AB261</f>
        <v>2.0477939044032678</v>
      </c>
      <c r="AL261">
        <f>O261/K261</f>
        <v>0.18589812003696798</v>
      </c>
      <c r="AM261">
        <f>P261/L261</f>
        <v>0.18459945313863518</v>
      </c>
      <c r="AN261">
        <f>K261/W261</f>
        <v>0.6309521714017412</v>
      </c>
      <c r="AO261">
        <f>L261/X261</f>
        <v>0.63351981827195769</v>
      </c>
      <c r="AP261">
        <f>IF(OR(Q261&lt;0, Q261="NA"), 0, 1)</f>
        <v>1</v>
      </c>
      <c r="AQ261">
        <f>IF(OR(S261&lt;0, S261="NA"), 0, 1)</f>
        <v>1</v>
      </c>
      <c r="AR261">
        <f>IFERROR(IF((AF261-AG261)&gt;0,1,0),0)</f>
        <v>1</v>
      </c>
      <c r="AS261">
        <f>IFERROR(IF((S261-Q261)&gt;0,1,0),0)</f>
        <v>1</v>
      </c>
      <c r="AT261">
        <f>IFERROR(IF((AH261-AI261)&lt;0,1,0),0)</f>
        <v>1</v>
      </c>
      <c r="AU261">
        <f>IFERROR(IF((AJ261-AK261)&gt;0,1,0),0)</f>
        <v>0</v>
      </c>
      <c r="AV261">
        <f>IFERROR(IF((AL261-AM261)&gt;0,1,0),0)</f>
        <v>1</v>
      </c>
      <c r="AW261">
        <f>IFERROR(IF((AN261-AO261)&gt;0,1,0),0)</f>
        <v>0</v>
      </c>
      <c r="AX261">
        <f>IFERROR(IF((AC261-AD261)&lt;0,1,0),0)</f>
        <v>1</v>
      </c>
      <c r="AY261">
        <f>SUM(AP261:AX261)</f>
        <v>7</v>
      </c>
    </row>
    <row r="262" spans="1:51" x14ac:dyDescent="0.45">
      <c r="A262" s="1" t="s">
        <v>1006</v>
      </c>
      <c r="B262" s="2">
        <v>5992859</v>
      </c>
      <c r="C262" s="3" t="s">
        <v>5335</v>
      </c>
      <c r="D262" s="5">
        <v>5.77</v>
      </c>
      <c r="E262" s="5">
        <v>743.23724277999997</v>
      </c>
      <c r="F262" s="3" t="s">
        <v>4470</v>
      </c>
      <c r="G262" s="3" t="s">
        <v>4471</v>
      </c>
      <c r="H262" s="3" t="s">
        <v>4472</v>
      </c>
      <c r="I262" s="3" t="s">
        <v>4472</v>
      </c>
      <c r="J262" s="3" t="s">
        <v>4601</v>
      </c>
      <c r="K262" s="6">
        <v>201210</v>
      </c>
      <c r="L262" s="6">
        <v>197711</v>
      </c>
      <c r="M262" s="6">
        <v>-15157</v>
      </c>
      <c r="N262" s="6">
        <v>-17411</v>
      </c>
      <c r="O262" s="6">
        <v>-22146</v>
      </c>
      <c r="P262" s="6">
        <v>-24316</v>
      </c>
      <c r="Q262" s="6">
        <v>-10160</v>
      </c>
      <c r="R262" s="6">
        <v>-17556</v>
      </c>
      <c r="S262" s="6">
        <v>32894</v>
      </c>
      <c r="T262" s="6">
        <v>15434</v>
      </c>
      <c r="U262" s="6">
        <v>1236</v>
      </c>
      <c r="V262" s="6">
        <v>1330</v>
      </c>
      <c r="W262" s="6">
        <v>491226</v>
      </c>
      <c r="X262" s="6">
        <v>483725</v>
      </c>
      <c r="Y262" s="6">
        <v>390191</v>
      </c>
      <c r="Z262" s="6">
        <v>384084</v>
      </c>
      <c r="AA262" s="6">
        <v>62797</v>
      </c>
      <c r="AB262" s="6">
        <v>52379</v>
      </c>
      <c r="AC262" s="6">
        <v>129766011</v>
      </c>
      <c r="AD262" s="6">
        <v>131505201</v>
      </c>
      <c r="AF262">
        <f>Q262/W262</f>
        <v>-2.0682944306693863E-2</v>
      </c>
      <c r="AG262">
        <f>R262/X262</f>
        <v>-3.6293348493462198E-2</v>
      </c>
      <c r="AH262">
        <f>U262/W262</f>
        <v>2.5161534609324425E-3</v>
      </c>
      <c r="AI262">
        <f>V262/X262</f>
        <v>2.7494960979895602E-3</v>
      </c>
      <c r="AJ262">
        <f>Y262/AA262</f>
        <v>6.2135293087249392</v>
      </c>
      <c r="AK262">
        <f>Z262/AB262</f>
        <v>7.3327860402069529</v>
      </c>
      <c r="AL262">
        <f>O262/K262</f>
        <v>-0.11006411212166393</v>
      </c>
      <c r="AM262">
        <f>P262/L262</f>
        <v>-0.12298759300190683</v>
      </c>
      <c r="AN262">
        <f>K262/W262</f>
        <v>0.40960779763286143</v>
      </c>
      <c r="AO262">
        <f>L262/X262</f>
        <v>0.40872603235309318</v>
      </c>
      <c r="AP262">
        <f>IF(OR(Q262&lt;0, Q262="NA"), 0, 1)</f>
        <v>0</v>
      </c>
      <c r="AQ262">
        <f>IF(OR(S262&lt;0, S262="NA"), 0, 1)</f>
        <v>1</v>
      </c>
      <c r="AR262">
        <f>IFERROR(IF((AF262-AG262)&gt;0,1,0),0)</f>
        <v>1</v>
      </c>
      <c r="AS262">
        <f>IFERROR(IF((S262-Q262)&gt;0,1,0),0)</f>
        <v>1</v>
      </c>
      <c r="AT262">
        <f>IFERROR(IF((AH262-AI262)&lt;0,1,0),0)</f>
        <v>1</v>
      </c>
      <c r="AU262">
        <f>IFERROR(IF((AJ262-AK262)&gt;0,1,0),0)</f>
        <v>0</v>
      </c>
      <c r="AV262">
        <f>IFERROR(IF((AL262-AM262)&gt;0,1,0),0)</f>
        <v>1</v>
      </c>
      <c r="AW262">
        <f>IFERROR(IF((AN262-AO262)&gt;0,1,0),0)</f>
        <v>1</v>
      </c>
      <c r="AX262">
        <f>IFERROR(IF((AC262-AD262)&lt;0,1,0),0)</f>
        <v>1</v>
      </c>
      <c r="AY262">
        <f>SUM(AP262:AX262)</f>
        <v>7</v>
      </c>
    </row>
    <row r="263" spans="1:51" x14ac:dyDescent="0.45">
      <c r="A263" s="1" t="s">
        <v>1010</v>
      </c>
      <c r="B263" s="2">
        <v>4096141</v>
      </c>
      <c r="C263" s="3" t="s">
        <v>5335</v>
      </c>
      <c r="D263" s="5">
        <v>17.66</v>
      </c>
      <c r="E263" s="5">
        <v>831.62716595999996</v>
      </c>
      <c r="F263" s="3" t="s">
        <v>4500</v>
      </c>
      <c r="G263" s="3" t="s">
        <v>4574</v>
      </c>
      <c r="H263" s="3" t="s">
        <v>4580</v>
      </c>
      <c r="I263" s="3" t="s">
        <v>4581</v>
      </c>
      <c r="J263" s="3" t="s">
        <v>4983</v>
      </c>
      <c r="K263" s="6">
        <v>820602</v>
      </c>
      <c r="L263" s="6">
        <v>811640</v>
      </c>
      <c r="M263" s="6">
        <v>83989</v>
      </c>
      <c r="N263" s="6">
        <v>87579</v>
      </c>
      <c r="O263" s="6">
        <v>65949</v>
      </c>
      <c r="P263" s="6">
        <v>69615</v>
      </c>
      <c r="Q263" s="6">
        <v>29720</v>
      </c>
      <c r="R263" s="6">
        <v>10479</v>
      </c>
      <c r="S263" s="6">
        <v>81750</v>
      </c>
      <c r="T263" s="6">
        <v>63472</v>
      </c>
      <c r="U263" s="6">
        <v>63887</v>
      </c>
      <c r="V263" s="6">
        <v>74472</v>
      </c>
      <c r="W263" s="6">
        <v>551886</v>
      </c>
      <c r="X263" s="6">
        <v>553886</v>
      </c>
      <c r="Y263" s="6">
        <v>422792</v>
      </c>
      <c r="Z263" s="6">
        <v>427412</v>
      </c>
      <c r="AA263" s="6">
        <v>180097</v>
      </c>
      <c r="AB263" s="6">
        <v>196946</v>
      </c>
      <c r="AC263" s="6">
        <v>46903000</v>
      </c>
      <c r="AD263" s="6">
        <v>46616000</v>
      </c>
      <c r="AF263">
        <f>Q263/W263</f>
        <v>5.3851701257143683E-2</v>
      </c>
      <c r="AG263">
        <f>R263/X263</f>
        <v>1.8919055545726017E-2</v>
      </c>
      <c r="AH263">
        <f>U263/W263</f>
        <v>0.11576122605030749</v>
      </c>
      <c r="AI263">
        <f>V263/X263</f>
        <v>0.13445366013945109</v>
      </c>
      <c r="AJ263">
        <f>Y263/AA263</f>
        <v>2.3475793600115495</v>
      </c>
      <c r="AK263">
        <f>Z263/AB263</f>
        <v>2.1701989377798991</v>
      </c>
      <c r="AL263">
        <f>O263/K263</f>
        <v>8.0366608904194725E-2</v>
      </c>
      <c r="AM263">
        <f>P263/L263</f>
        <v>8.5770785077127792E-2</v>
      </c>
      <c r="AN263">
        <f>K263/W263</f>
        <v>1.4869049042737088</v>
      </c>
      <c r="AO263">
        <f>L263/X263</f>
        <v>1.4653556869103028</v>
      </c>
      <c r="AP263">
        <f>IF(OR(Q263&lt;0, Q263="NA"), 0, 1)</f>
        <v>1</v>
      </c>
      <c r="AQ263">
        <f>IF(OR(S263&lt;0, S263="NA"), 0, 1)</f>
        <v>1</v>
      </c>
      <c r="AR263">
        <f>IFERROR(IF((AF263-AG263)&gt;0,1,0),0)</f>
        <v>1</v>
      </c>
      <c r="AS263">
        <f>IFERROR(IF((S263-Q263)&gt;0,1,0),0)</f>
        <v>1</v>
      </c>
      <c r="AT263">
        <f>IFERROR(IF((AH263-AI263)&lt;0,1,0),0)</f>
        <v>1</v>
      </c>
      <c r="AU263">
        <f>IFERROR(IF((AJ263-AK263)&gt;0,1,0),0)</f>
        <v>1</v>
      </c>
      <c r="AV263">
        <f>IFERROR(IF((AL263-AM263)&gt;0,1,0),0)</f>
        <v>0</v>
      </c>
      <c r="AW263">
        <f>IFERROR(IF((AN263-AO263)&gt;0,1,0),0)</f>
        <v>1</v>
      </c>
      <c r="AX263">
        <f>IFERROR(IF((AC263-AD263)&lt;0,1,0),0)</f>
        <v>0</v>
      </c>
      <c r="AY263">
        <f>SUM(AP263:AX263)</f>
        <v>7</v>
      </c>
    </row>
    <row r="264" spans="1:51" x14ac:dyDescent="0.45">
      <c r="A264" s="1" t="s">
        <v>1019</v>
      </c>
      <c r="B264" s="2">
        <v>5222696</v>
      </c>
      <c r="C264" s="3" t="s">
        <v>5335</v>
      </c>
      <c r="D264" s="7">
        <v>140.12</v>
      </c>
      <c r="E264" s="5">
        <v>47601.994466600001</v>
      </c>
      <c r="F264" s="3" t="s">
        <v>4500</v>
      </c>
      <c r="G264" s="3" t="s">
        <v>4501</v>
      </c>
      <c r="H264" s="3" t="s">
        <v>4502</v>
      </c>
      <c r="I264" s="3" t="s">
        <v>4538</v>
      </c>
      <c r="J264" s="3" t="s">
        <v>4620</v>
      </c>
      <c r="K264" s="6">
        <v>2536197</v>
      </c>
      <c r="L264" s="6">
        <v>2393717</v>
      </c>
      <c r="M264" s="6">
        <v>115851</v>
      </c>
      <c r="N264" s="6">
        <v>89060</v>
      </c>
      <c r="O264" s="6">
        <v>72634</v>
      </c>
      <c r="P264" s="6">
        <v>48126</v>
      </c>
      <c r="Q264" s="6">
        <v>192145</v>
      </c>
      <c r="R264" s="6">
        <v>163078</v>
      </c>
      <c r="S264" s="6">
        <v>825601</v>
      </c>
      <c r="T264" s="6">
        <v>749703</v>
      </c>
      <c r="U264" s="6" t="s">
        <v>4474</v>
      </c>
      <c r="V264" s="6" t="s">
        <v>4474</v>
      </c>
      <c r="W264" s="6">
        <v>4631471</v>
      </c>
      <c r="X264" s="6">
        <v>4412391</v>
      </c>
      <c r="Y264" s="6">
        <v>3789434</v>
      </c>
      <c r="Z264" s="6">
        <v>3592090</v>
      </c>
      <c r="AA264" s="6">
        <v>1780263</v>
      </c>
      <c r="AB264" s="6">
        <v>1790879</v>
      </c>
      <c r="AC264" s="6">
        <v>338606090</v>
      </c>
      <c r="AD264" s="6">
        <v>336769659</v>
      </c>
      <c r="AF264">
        <f>Q264/W264</f>
        <v>4.1486819198479276E-2</v>
      </c>
      <c r="AG264">
        <f>R264/X264</f>
        <v>3.695909995283736E-2</v>
      </c>
      <c r="AH264" t="e">
        <f>U264/W264</f>
        <v>#VALUE!</v>
      </c>
      <c r="AI264" t="e">
        <f>V264/X264</f>
        <v>#VALUE!</v>
      </c>
      <c r="AJ264">
        <f>Y264/AA264</f>
        <v>2.1285810017958022</v>
      </c>
      <c r="AK264">
        <f>Z264/AB264</f>
        <v>2.0057692339906827</v>
      </c>
      <c r="AL264">
        <f>O264/K264</f>
        <v>2.8638942479625992E-2</v>
      </c>
      <c r="AM264">
        <f>P264/L264</f>
        <v>2.0105133564243392E-2</v>
      </c>
      <c r="AN264">
        <f>K264/W264</f>
        <v>0.5476007514675143</v>
      </c>
      <c r="AO264">
        <f>L264/X264</f>
        <v>0.54249884019797878</v>
      </c>
      <c r="AP264">
        <f>IF(OR(Q264&lt;0, Q264="NA"), 0, 1)</f>
        <v>1</v>
      </c>
      <c r="AQ264">
        <f>IF(OR(S264&lt;0, S264="NA"), 0, 1)</f>
        <v>1</v>
      </c>
      <c r="AR264">
        <f>IFERROR(IF((AF264-AG264)&gt;0,1,0),0)</f>
        <v>1</v>
      </c>
      <c r="AS264">
        <f>IFERROR(IF((S264-Q264)&gt;0,1,0),0)</f>
        <v>1</v>
      </c>
      <c r="AT264">
        <f>IFERROR(IF((AH264-AI264)&lt;0,1,0),0)</f>
        <v>0</v>
      </c>
      <c r="AU264">
        <f>IFERROR(IF((AJ264-AK264)&gt;0,1,0),0)</f>
        <v>1</v>
      </c>
      <c r="AV264">
        <f>IFERROR(IF((AL264-AM264)&gt;0,1,0),0)</f>
        <v>1</v>
      </c>
      <c r="AW264">
        <f>IFERROR(IF((AN264-AO264)&gt;0,1,0),0)</f>
        <v>1</v>
      </c>
      <c r="AX264">
        <f>IFERROR(IF((AC264-AD264)&lt;0,1,0),0)</f>
        <v>0</v>
      </c>
      <c r="AY264">
        <f>SUM(AP264:AX264)</f>
        <v>7</v>
      </c>
    </row>
    <row r="265" spans="1:51" x14ac:dyDescent="0.45">
      <c r="A265" s="1" t="s">
        <v>1025</v>
      </c>
      <c r="B265" s="2">
        <v>6546101</v>
      </c>
      <c r="C265" s="3" t="s">
        <v>5337</v>
      </c>
      <c r="D265" s="5">
        <v>69.900000000000006</v>
      </c>
      <c r="E265" s="5">
        <v>11023.23</v>
      </c>
      <c r="F265" s="3" t="s">
        <v>4485</v>
      </c>
      <c r="G265" s="3" t="s">
        <v>4517</v>
      </c>
      <c r="H265" s="3" t="s">
        <v>4640</v>
      </c>
      <c r="I265" s="3" t="s">
        <v>4641</v>
      </c>
      <c r="J265" s="3" t="s">
        <v>4504</v>
      </c>
      <c r="K265" s="6">
        <v>1694500</v>
      </c>
      <c r="L265" s="6">
        <v>1632000</v>
      </c>
      <c r="M265" s="6">
        <v>252100</v>
      </c>
      <c r="N265" s="6">
        <v>242300</v>
      </c>
      <c r="O265" s="6">
        <v>106200</v>
      </c>
      <c r="P265" s="6">
        <v>109800</v>
      </c>
      <c r="Q265" s="6">
        <v>52900</v>
      </c>
      <c r="R265" s="6">
        <v>47100</v>
      </c>
      <c r="S265" s="6">
        <v>290000</v>
      </c>
      <c r="T265" s="6">
        <v>234800</v>
      </c>
      <c r="U265" s="6">
        <v>1204000</v>
      </c>
      <c r="V265" s="6">
        <v>1204600</v>
      </c>
      <c r="W265" s="6">
        <v>8117000</v>
      </c>
      <c r="X265" s="6">
        <v>9046100</v>
      </c>
      <c r="Y265" s="6">
        <v>4903900</v>
      </c>
      <c r="Z265" s="6">
        <v>5836600</v>
      </c>
      <c r="AA265" s="6">
        <v>4277900</v>
      </c>
      <c r="AB265" s="6">
        <v>5280300</v>
      </c>
      <c r="AC265" s="6">
        <v>157800000</v>
      </c>
      <c r="AD265" s="6">
        <v>159800000</v>
      </c>
      <c r="AF265">
        <f>Q265/W265</f>
        <v>6.5171861525194037E-3</v>
      </c>
      <c r="AG265">
        <f>R265/X265</f>
        <v>5.2066636451067313E-3</v>
      </c>
      <c r="AH265">
        <f>U265/W265</f>
        <v>0.14833066403843784</v>
      </c>
      <c r="AI265">
        <f>V265/X265</f>
        <v>0.13316235725892928</v>
      </c>
      <c r="AJ265">
        <f>Y265/AA265</f>
        <v>1.1463334813810515</v>
      </c>
      <c r="AK265">
        <f>Z265/AB265</f>
        <v>1.1053538624699355</v>
      </c>
      <c r="AL265">
        <f>O265/K265</f>
        <v>6.2673354971968132E-2</v>
      </c>
      <c r="AM265">
        <f>P265/L265</f>
        <v>6.7279411764705879E-2</v>
      </c>
      <c r="AN265">
        <f>K265/W265</f>
        <v>0.20875939386472836</v>
      </c>
      <c r="AO265">
        <f>L265/X265</f>
        <v>0.18040923712981285</v>
      </c>
      <c r="AP265">
        <f>IF(OR(Q265&lt;0, Q265="NA"), 0, 1)</f>
        <v>1</v>
      </c>
      <c r="AQ265">
        <f>IF(OR(S265&lt;0, S265="NA"), 0, 1)</f>
        <v>1</v>
      </c>
      <c r="AR265">
        <f>IFERROR(IF((AF265-AG265)&gt;0,1,0),0)</f>
        <v>1</v>
      </c>
      <c r="AS265">
        <f>IFERROR(IF((S265-Q265)&gt;0,1,0),0)</f>
        <v>1</v>
      </c>
      <c r="AT265">
        <f>IFERROR(IF((AH265-AI265)&lt;0,1,0),0)</f>
        <v>0</v>
      </c>
      <c r="AU265">
        <f>IFERROR(IF((AJ265-AK265)&gt;0,1,0),0)</f>
        <v>1</v>
      </c>
      <c r="AV265">
        <f>IFERROR(IF((AL265-AM265)&gt;0,1,0),0)</f>
        <v>0</v>
      </c>
      <c r="AW265">
        <f>IFERROR(IF((AN265-AO265)&gt;0,1,0),0)</f>
        <v>1</v>
      </c>
      <c r="AX265">
        <f>IFERROR(IF((AC265-AD265)&lt;0,1,0),0)</f>
        <v>1</v>
      </c>
      <c r="AY265">
        <f>SUM(AP265:AX265)</f>
        <v>7</v>
      </c>
    </row>
    <row r="266" spans="1:51" x14ac:dyDescent="0.45">
      <c r="A266" s="1" t="s">
        <v>1039</v>
      </c>
      <c r="B266" s="2">
        <v>4006858</v>
      </c>
      <c r="C266" s="3" t="s">
        <v>5337</v>
      </c>
      <c r="D266" s="5">
        <v>22.32</v>
      </c>
      <c r="E266" s="5">
        <v>988.15653071999998</v>
      </c>
      <c r="F266" s="3" t="s">
        <v>4485</v>
      </c>
      <c r="G266" s="3" t="s">
        <v>4517</v>
      </c>
      <c r="H266" s="3" t="s">
        <v>4518</v>
      </c>
      <c r="I266" s="3" t="s">
        <v>4858</v>
      </c>
      <c r="J266" s="3" t="s">
        <v>4924</v>
      </c>
      <c r="K266" s="6">
        <v>2138579</v>
      </c>
      <c r="L266" s="6">
        <v>2147979</v>
      </c>
      <c r="M266" s="6">
        <v>407863</v>
      </c>
      <c r="N266" s="6">
        <v>395947</v>
      </c>
      <c r="O266" s="6">
        <v>235429</v>
      </c>
      <c r="P266" s="6">
        <v>228933</v>
      </c>
      <c r="Q266" s="6">
        <v>55299</v>
      </c>
      <c r="R266" s="6">
        <v>38373</v>
      </c>
      <c r="S266" s="6">
        <v>217583</v>
      </c>
      <c r="T266" s="6">
        <v>217252</v>
      </c>
      <c r="U266" s="6">
        <v>1463920</v>
      </c>
      <c r="V266" s="6">
        <v>1514852</v>
      </c>
      <c r="W266" s="6">
        <v>2622917</v>
      </c>
      <c r="X266" s="6">
        <v>2666306</v>
      </c>
      <c r="Y266" s="6">
        <v>392637</v>
      </c>
      <c r="Z266" s="6">
        <v>391373</v>
      </c>
      <c r="AA266" s="6">
        <v>427754</v>
      </c>
      <c r="AB266" s="6">
        <v>404374</v>
      </c>
      <c r="AC266" s="6">
        <v>44272000</v>
      </c>
      <c r="AD266" s="6">
        <v>44210000</v>
      </c>
      <c r="AF266">
        <f>Q266/W266</f>
        <v>2.1083015589132253E-2</v>
      </c>
      <c r="AG266">
        <f>R266/X266</f>
        <v>1.4391821493857045E-2</v>
      </c>
      <c r="AH266">
        <f>U266/W266</f>
        <v>0.55812669634609102</v>
      </c>
      <c r="AI266">
        <f>V266/X266</f>
        <v>0.56814634179272749</v>
      </c>
      <c r="AJ266">
        <f>Y266/AA266</f>
        <v>0.91790374841614575</v>
      </c>
      <c r="AK266">
        <f>Z266/AB266</f>
        <v>0.96784907041501189</v>
      </c>
      <c r="AL266">
        <f>O266/K266</f>
        <v>0.11008665099582479</v>
      </c>
      <c r="AM266">
        <f>P266/L266</f>
        <v>0.10658065092815153</v>
      </c>
      <c r="AN266">
        <f>K266/W266</f>
        <v>0.81534375658856151</v>
      </c>
      <c r="AO266">
        <f>L266/X266</f>
        <v>0.80560108254641438</v>
      </c>
      <c r="AP266">
        <f>IF(OR(Q266&lt;0, Q266="NA"), 0, 1)</f>
        <v>1</v>
      </c>
      <c r="AQ266">
        <f>IF(OR(S266&lt;0, S266="NA"), 0, 1)</f>
        <v>1</v>
      </c>
      <c r="AR266">
        <f>IFERROR(IF((AF266-AG266)&gt;0,1,0),0)</f>
        <v>1</v>
      </c>
      <c r="AS266">
        <f>IFERROR(IF((S266-Q266)&gt;0,1,0),0)</f>
        <v>1</v>
      </c>
      <c r="AT266">
        <f>IFERROR(IF((AH266-AI266)&lt;0,1,0),0)</f>
        <v>1</v>
      </c>
      <c r="AU266">
        <f>IFERROR(IF((AJ266-AK266)&gt;0,1,0),0)</f>
        <v>0</v>
      </c>
      <c r="AV266">
        <f>IFERROR(IF((AL266-AM266)&gt;0,1,0),0)</f>
        <v>1</v>
      </c>
      <c r="AW266">
        <f>IFERROR(IF((AN266-AO266)&gt;0,1,0),0)</f>
        <v>1</v>
      </c>
      <c r="AX266">
        <f>IFERROR(IF((AC266-AD266)&lt;0,1,0),0)</f>
        <v>0</v>
      </c>
      <c r="AY266">
        <f>SUM(AP266:AX266)</f>
        <v>7</v>
      </c>
    </row>
    <row r="267" spans="1:51" x14ac:dyDescent="0.45">
      <c r="A267" s="1" t="s">
        <v>1046</v>
      </c>
      <c r="B267" s="2">
        <v>4581278</v>
      </c>
      <c r="C267" s="3" t="s">
        <v>5337</v>
      </c>
      <c r="D267" s="5">
        <v>19.18</v>
      </c>
      <c r="E267" s="5">
        <v>1603.2125655</v>
      </c>
      <c r="F267" s="3" t="s">
        <v>4475</v>
      </c>
      <c r="G267" s="3" t="s">
        <v>4529</v>
      </c>
      <c r="H267" s="3" t="s">
        <v>4530</v>
      </c>
      <c r="I267" s="3" t="s">
        <v>4611</v>
      </c>
      <c r="J267" s="3" t="s">
        <v>4612</v>
      </c>
      <c r="K267" s="6">
        <v>756296</v>
      </c>
      <c r="L267" s="6">
        <v>740516</v>
      </c>
      <c r="M267" s="6">
        <v>154704.29999999999</v>
      </c>
      <c r="N267" s="6">
        <v>132742.29999999999</v>
      </c>
      <c r="O267" s="6">
        <v>117874.3</v>
      </c>
      <c r="P267" s="6">
        <v>96856.3</v>
      </c>
      <c r="Q267" s="6">
        <v>33667</v>
      </c>
      <c r="R267" s="6">
        <v>24424</v>
      </c>
      <c r="S267" s="6">
        <v>71743</v>
      </c>
      <c r="T267" s="6">
        <v>78864</v>
      </c>
      <c r="U267" s="6">
        <v>1294</v>
      </c>
      <c r="V267" s="6">
        <v>1508</v>
      </c>
      <c r="W267" s="6">
        <v>879522</v>
      </c>
      <c r="X267" s="6">
        <v>862981</v>
      </c>
      <c r="Y267" s="6">
        <v>552827</v>
      </c>
      <c r="Z267" s="6">
        <v>530045</v>
      </c>
      <c r="AA267" s="6">
        <v>662405</v>
      </c>
      <c r="AB267" s="6">
        <v>635100</v>
      </c>
      <c r="AC267" s="6">
        <v>83071000</v>
      </c>
      <c r="AD267" s="6">
        <v>83004000</v>
      </c>
      <c r="AF267">
        <f>Q267/W267</f>
        <v>3.8278746864774275E-2</v>
      </c>
      <c r="AG267">
        <f>R267/X267</f>
        <v>2.8301897724283615E-2</v>
      </c>
      <c r="AH267">
        <f>U267/W267</f>
        <v>1.4712537037163368E-3</v>
      </c>
      <c r="AI267">
        <f>V267/X267</f>
        <v>1.7474312875949761E-3</v>
      </c>
      <c r="AJ267">
        <f>Y267/AA267</f>
        <v>0.83457552403740909</v>
      </c>
      <c r="AK267">
        <f>Z267/AB267</f>
        <v>0.83458510470792002</v>
      </c>
      <c r="AL267">
        <f>O267/K267</f>
        <v>0.15585736272570527</v>
      </c>
      <c r="AM267">
        <f>P267/L267</f>
        <v>0.13079568841186417</v>
      </c>
      <c r="AN267">
        <f>K267/W267</f>
        <v>0.85989435170467599</v>
      </c>
      <c r="AO267">
        <f>L267/X267</f>
        <v>0.85809073432671168</v>
      </c>
      <c r="AP267">
        <f>IF(OR(Q267&lt;0, Q267="NA"), 0, 1)</f>
        <v>1</v>
      </c>
      <c r="AQ267">
        <f>IF(OR(S267&lt;0, S267="NA"), 0, 1)</f>
        <v>1</v>
      </c>
      <c r="AR267">
        <f>IFERROR(IF((AF267-AG267)&gt;0,1,0),0)</f>
        <v>1</v>
      </c>
      <c r="AS267">
        <f>IFERROR(IF((S267-Q267)&gt;0,1,0),0)</f>
        <v>1</v>
      </c>
      <c r="AT267">
        <f>IFERROR(IF((AH267-AI267)&lt;0,1,0),0)</f>
        <v>1</v>
      </c>
      <c r="AU267">
        <f>IFERROR(IF((AJ267-AK267)&gt;0,1,0),0)</f>
        <v>0</v>
      </c>
      <c r="AV267">
        <f>IFERROR(IF((AL267-AM267)&gt;0,1,0),0)</f>
        <v>1</v>
      </c>
      <c r="AW267">
        <f>IFERROR(IF((AN267-AO267)&gt;0,1,0),0)</f>
        <v>1</v>
      </c>
      <c r="AX267">
        <f>IFERROR(IF((AC267-AD267)&lt;0,1,0),0)</f>
        <v>0</v>
      </c>
      <c r="AY267">
        <f>SUM(AP267:AX267)</f>
        <v>7</v>
      </c>
    </row>
    <row r="268" spans="1:51" x14ac:dyDescent="0.45">
      <c r="A268" s="1" t="s">
        <v>1066</v>
      </c>
      <c r="B268" s="2">
        <v>4400396</v>
      </c>
      <c r="C268" s="3" t="s">
        <v>5337</v>
      </c>
      <c r="D268" s="5">
        <v>29.94</v>
      </c>
      <c r="E268" s="5">
        <v>456.47940161999998</v>
      </c>
      <c r="F268" s="3" t="s">
        <v>4475</v>
      </c>
      <c r="G268" s="3" t="s">
        <v>4529</v>
      </c>
      <c r="H268" s="3" t="s">
        <v>4530</v>
      </c>
      <c r="I268" s="3" t="s">
        <v>4739</v>
      </c>
      <c r="J268" s="3" t="s">
        <v>4839</v>
      </c>
      <c r="K268" s="6">
        <v>813838</v>
      </c>
      <c r="L268" s="6">
        <v>821388</v>
      </c>
      <c r="M268" s="6">
        <v>220763</v>
      </c>
      <c r="N268" s="6">
        <v>223045</v>
      </c>
      <c r="O268" s="6">
        <v>182305</v>
      </c>
      <c r="P268" s="6">
        <v>185671</v>
      </c>
      <c r="Q268" s="6">
        <v>92755</v>
      </c>
      <c r="R268" s="6">
        <v>92173</v>
      </c>
      <c r="S268" s="6">
        <v>129528</v>
      </c>
      <c r="T268" s="6">
        <v>140635</v>
      </c>
      <c r="U268" s="6">
        <v>1086026</v>
      </c>
      <c r="V268" s="6">
        <v>1085510</v>
      </c>
      <c r="W268" s="6">
        <v>1699539</v>
      </c>
      <c r="X268" s="6">
        <v>1693502</v>
      </c>
      <c r="Y268" s="6">
        <v>331431</v>
      </c>
      <c r="Z268" s="6">
        <v>319602</v>
      </c>
      <c r="AA268" s="6">
        <v>386850</v>
      </c>
      <c r="AB268" s="6">
        <v>394171</v>
      </c>
      <c r="AC268" s="6">
        <v>15273565</v>
      </c>
      <c r="AD268" s="6">
        <v>15299270</v>
      </c>
      <c r="AF268">
        <f>Q268/W268</f>
        <v>5.4576564586043624E-2</v>
      </c>
      <c r="AG268">
        <f>R268/X268</f>
        <v>5.4427452698609151E-2</v>
      </c>
      <c r="AH268">
        <f>U268/W268</f>
        <v>0.63901210857767898</v>
      </c>
      <c r="AI268">
        <f>V268/X268</f>
        <v>0.6409853664182269</v>
      </c>
      <c r="AJ268">
        <f>Y268/AA268</f>
        <v>0.85674292361380378</v>
      </c>
      <c r="AK268">
        <f>Z268/AB268</f>
        <v>0.81082068442376531</v>
      </c>
      <c r="AL268">
        <f>O268/K268</f>
        <v>0.224006497607632</v>
      </c>
      <c r="AM268">
        <f>P268/L268</f>
        <v>0.22604542554797488</v>
      </c>
      <c r="AN268">
        <f>K268/W268</f>
        <v>0.47885809034096893</v>
      </c>
      <c r="AO268">
        <f>L268/X268</f>
        <v>0.48502334216316251</v>
      </c>
      <c r="AP268">
        <f>IF(OR(Q268&lt;0, Q268="NA"), 0, 1)</f>
        <v>1</v>
      </c>
      <c r="AQ268">
        <f>IF(OR(S268&lt;0, S268="NA"), 0, 1)</f>
        <v>1</v>
      </c>
      <c r="AR268">
        <f>IFERROR(IF((AF268-AG268)&gt;0,1,0),0)</f>
        <v>1</v>
      </c>
      <c r="AS268">
        <f>IFERROR(IF((S268-Q268)&gt;0,1,0),0)</f>
        <v>1</v>
      </c>
      <c r="AT268">
        <f>IFERROR(IF((AH268-AI268)&lt;0,1,0),0)</f>
        <v>1</v>
      </c>
      <c r="AU268">
        <f>IFERROR(IF((AJ268-AK268)&gt;0,1,0),0)</f>
        <v>1</v>
      </c>
      <c r="AV268">
        <f>IFERROR(IF((AL268-AM268)&gt;0,1,0),0)</f>
        <v>0</v>
      </c>
      <c r="AW268">
        <f>IFERROR(IF((AN268-AO268)&gt;0,1,0),0)</f>
        <v>0</v>
      </c>
      <c r="AX268">
        <f>IFERROR(IF((AC268-AD268)&lt;0,1,0),0)</f>
        <v>1</v>
      </c>
      <c r="AY268">
        <f>SUM(AP268:AX268)</f>
        <v>7</v>
      </c>
    </row>
    <row r="269" spans="1:51" x14ac:dyDescent="0.45">
      <c r="A269" s="1" t="s">
        <v>1108</v>
      </c>
      <c r="B269" s="2">
        <v>103348</v>
      </c>
      <c r="C269" s="3" t="s">
        <v>5335</v>
      </c>
      <c r="D269" s="5">
        <v>14.28</v>
      </c>
      <c r="E269" s="5">
        <v>485.25650042249998</v>
      </c>
      <c r="F269" s="3" t="s">
        <v>4480</v>
      </c>
      <c r="G269" s="3" t="s">
        <v>4509</v>
      </c>
      <c r="H269" s="3" t="s">
        <v>4509</v>
      </c>
      <c r="I269" s="3" t="s">
        <v>4677</v>
      </c>
      <c r="J269" s="3" t="s">
        <v>4691</v>
      </c>
      <c r="K269" s="6">
        <v>979117</v>
      </c>
      <c r="L269" s="6">
        <v>961307</v>
      </c>
      <c r="M269" s="6">
        <v>35013</v>
      </c>
      <c r="N269" s="6">
        <v>13429</v>
      </c>
      <c r="O269" s="6">
        <v>31024</v>
      </c>
      <c r="P269" s="6">
        <v>9396</v>
      </c>
      <c r="Q269" s="6">
        <v>24891</v>
      </c>
      <c r="R269" s="6">
        <v>7334</v>
      </c>
      <c r="S269" s="6">
        <v>41834.167999999998</v>
      </c>
      <c r="T269" s="6">
        <v>42066.35</v>
      </c>
      <c r="U269" s="6">
        <v>35000</v>
      </c>
      <c r="V269" s="6">
        <v>35000</v>
      </c>
      <c r="W269" s="6">
        <v>2346126</v>
      </c>
      <c r="X269" s="6">
        <v>2335253</v>
      </c>
      <c r="Y269" s="6" t="s">
        <v>4474</v>
      </c>
      <c r="Z269" s="6" t="s">
        <v>4474</v>
      </c>
      <c r="AA269" s="6" t="s">
        <v>4474</v>
      </c>
      <c r="AB269" s="6" t="s">
        <v>4474</v>
      </c>
      <c r="AC269" s="6">
        <v>33728675</v>
      </c>
      <c r="AD269" s="6">
        <v>33436857</v>
      </c>
      <c r="AF269">
        <f>Q269/W269</f>
        <v>1.0609404609982585E-2</v>
      </c>
      <c r="AG269">
        <f>R269/X269</f>
        <v>3.1405590743272785E-3</v>
      </c>
      <c r="AH269">
        <f>U269/W269</f>
        <v>1.4918209848916895E-2</v>
      </c>
      <c r="AI269">
        <f>V269/X269</f>
        <v>1.4987669430250169E-2</v>
      </c>
      <c r="AJ269" t="e">
        <f>Y269/AA269</f>
        <v>#VALUE!</v>
      </c>
      <c r="AK269" t="e">
        <f>Z269/AB269</f>
        <v>#VALUE!</v>
      </c>
      <c r="AL269">
        <f>O269/K269</f>
        <v>3.1685692312563261E-2</v>
      </c>
      <c r="AM269">
        <f>P269/L269</f>
        <v>9.7741928437013355E-3</v>
      </c>
      <c r="AN269">
        <f>K269/W269</f>
        <v>0.41733351064691326</v>
      </c>
      <c r="AO269">
        <f>L269/X269</f>
        <v>0.41165004391387144</v>
      </c>
      <c r="AP269">
        <f>IF(OR(Q269&lt;0, Q269="NA"), 0, 1)</f>
        <v>1</v>
      </c>
      <c r="AQ269">
        <f>IF(OR(S269&lt;0, S269="NA"), 0, 1)</f>
        <v>1</v>
      </c>
      <c r="AR269">
        <f>IFERROR(IF((AF269-AG269)&gt;0,1,0),0)</f>
        <v>1</v>
      </c>
      <c r="AS269">
        <f>IFERROR(IF((S269-Q269)&gt;0,1,0),0)</f>
        <v>1</v>
      </c>
      <c r="AT269">
        <f>IFERROR(IF((AH269-AI269)&lt;0,1,0),0)</f>
        <v>1</v>
      </c>
      <c r="AU269">
        <f>IFERROR(IF((AJ269-AK269)&gt;0,1,0),0)</f>
        <v>0</v>
      </c>
      <c r="AV269">
        <f>IFERROR(IF((AL269-AM269)&gt;0,1,0),0)</f>
        <v>1</v>
      </c>
      <c r="AW269">
        <f>IFERROR(IF((AN269-AO269)&gt;0,1,0),0)</f>
        <v>1</v>
      </c>
      <c r="AX269">
        <f>IFERROR(IF((AC269-AD269)&lt;0,1,0),0)</f>
        <v>0</v>
      </c>
      <c r="AY269">
        <f>SUM(AP269:AX269)</f>
        <v>7</v>
      </c>
    </row>
    <row r="270" spans="1:51" x14ac:dyDescent="0.45">
      <c r="A270" s="1" t="s">
        <v>1113</v>
      </c>
      <c r="B270" s="2">
        <v>4915418</v>
      </c>
      <c r="C270" s="3" t="s">
        <v>5335</v>
      </c>
      <c r="D270" s="5">
        <v>129.97</v>
      </c>
      <c r="E270" s="5">
        <v>3966.3573954799999</v>
      </c>
      <c r="F270" s="3" t="s">
        <v>4475</v>
      </c>
      <c r="G270" s="3" t="s">
        <v>4564</v>
      </c>
      <c r="H270" s="3" t="s">
        <v>4565</v>
      </c>
      <c r="I270" s="3" t="s">
        <v>4566</v>
      </c>
      <c r="J270" s="3" t="s">
        <v>4567</v>
      </c>
      <c r="K270" s="6">
        <v>1969721</v>
      </c>
      <c r="L270" s="6">
        <v>1954134</v>
      </c>
      <c r="M270" s="6">
        <v>399360</v>
      </c>
      <c r="N270" s="6">
        <v>382618</v>
      </c>
      <c r="O270" s="6">
        <v>342402</v>
      </c>
      <c r="P270" s="6">
        <v>326655</v>
      </c>
      <c r="Q270" s="6">
        <v>185775</v>
      </c>
      <c r="R270" s="6">
        <v>171044</v>
      </c>
      <c r="S270" s="6">
        <v>219270</v>
      </c>
      <c r="T270" s="6">
        <v>231201</v>
      </c>
      <c r="U270" s="6">
        <v>455038</v>
      </c>
      <c r="V270" s="6">
        <v>461188</v>
      </c>
      <c r="W270" s="6">
        <v>2364097</v>
      </c>
      <c r="X270" s="6">
        <v>2285715</v>
      </c>
      <c r="Y270" s="6">
        <v>1316076</v>
      </c>
      <c r="Z270" s="6">
        <v>1233035</v>
      </c>
      <c r="AA270" s="6">
        <v>561323</v>
      </c>
      <c r="AB270" s="6">
        <v>514119</v>
      </c>
      <c r="AC270" s="6">
        <v>30516759</v>
      </c>
      <c r="AD270" s="6">
        <v>30765672</v>
      </c>
      <c r="AF270">
        <f>Q270/W270</f>
        <v>7.8581801000551163E-2</v>
      </c>
      <c r="AG270">
        <f>R270/X270</f>
        <v>7.4831726615085428E-2</v>
      </c>
      <c r="AH270">
        <f>U270/W270</f>
        <v>0.19247856581180892</v>
      </c>
      <c r="AI270">
        <f>V270/X270</f>
        <v>0.20176968694697284</v>
      </c>
      <c r="AJ270">
        <f>Y270/AA270</f>
        <v>2.3445966048068581</v>
      </c>
      <c r="AK270">
        <f>Z270/AB270</f>
        <v>2.3983455192280387</v>
      </c>
      <c r="AL270">
        <f>O270/K270</f>
        <v>0.17383274077902403</v>
      </c>
      <c r="AM270">
        <f>P270/L270</f>
        <v>0.16716100328841318</v>
      </c>
      <c r="AN270">
        <f>K270/W270</f>
        <v>0.83318112581674952</v>
      </c>
      <c r="AO270">
        <f>L270/X270</f>
        <v>0.85493335783332569</v>
      </c>
      <c r="AP270">
        <f>IF(OR(Q270&lt;0, Q270="NA"), 0, 1)</f>
        <v>1</v>
      </c>
      <c r="AQ270">
        <f>IF(OR(S270&lt;0, S270="NA"), 0, 1)</f>
        <v>1</v>
      </c>
      <c r="AR270">
        <f>IFERROR(IF((AF270-AG270)&gt;0,1,0),0)</f>
        <v>1</v>
      </c>
      <c r="AS270">
        <f>IFERROR(IF((S270-Q270)&gt;0,1,0),0)</f>
        <v>1</v>
      </c>
      <c r="AT270">
        <f>IFERROR(IF((AH270-AI270)&lt;0,1,0),0)</f>
        <v>1</v>
      </c>
      <c r="AU270">
        <f>IFERROR(IF((AJ270-AK270)&gt;0,1,0),0)</f>
        <v>0</v>
      </c>
      <c r="AV270">
        <f>IFERROR(IF((AL270-AM270)&gt;0,1,0),0)</f>
        <v>1</v>
      </c>
      <c r="AW270">
        <f>IFERROR(IF((AN270-AO270)&gt;0,1,0),0)</f>
        <v>0</v>
      </c>
      <c r="AX270">
        <f>IFERROR(IF((AC270-AD270)&lt;0,1,0),0)</f>
        <v>1</v>
      </c>
      <c r="AY270">
        <f>SUM(AP270:AX270)</f>
        <v>7</v>
      </c>
    </row>
    <row r="271" spans="1:51" x14ac:dyDescent="0.45">
      <c r="A271" s="1" t="s">
        <v>1114</v>
      </c>
      <c r="B271" s="2">
        <v>6602795</v>
      </c>
      <c r="C271" s="3" t="s">
        <v>5335</v>
      </c>
      <c r="D271" s="5">
        <v>10.45</v>
      </c>
      <c r="E271" s="5">
        <v>517.83344799999998</v>
      </c>
      <c r="F271" s="3" t="s">
        <v>4665</v>
      </c>
      <c r="G271" s="3" t="s">
        <v>4666</v>
      </c>
      <c r="H271" s="3" t="s">
        <v>4776</v>
      </c>
      <c r="I271" s="3" t="s">
        <v>4993</v>
      </c>
      <c r="J271" s="3" t="s">
        <v>4504</v>
      </c>
      <c r="K271" s="6">
        <v>342458</v>
      </c>
      <c r="L271" s="6">
        <v>316314.90299999999</v>
      </c>
      <c r="M271" s="6">
        <v>141134</v>
      </c>
      <c r="N271" s="6">
        <v>131594.79300000001</v>
      </c>
      <c r="O271" s="6">
        <v>138084</v>
      </c>
      <c r="P271" s="6">
        <v>126772.74</v>
      </c>
      <c r="Q271" s="6">
        <v>114265</v>
      </c>
      <c r="R271" s="6">
        <v>112078.382</v>
      </c>
      <c r="S271" s="6">
        <v>130857</v>
      </c>
      <c r="T271" s="6">
        <v>134126.42600000001</v>
      </c>
      <c r="U271" s="6">
        <v>37890</v>
      </c>
      <c r="V271" s="6">
        <v>35992</v>
      </c>
      <c r="W271" s="6">
        <v>879849</v>
      </c>
      <c r="X271" s="6">
        <v>852642</v>
      </c>
      <c r="Y271" s="6">
        <v>415922</v>
      </c>
      <c r="Z271" s="6">
        <v>380929</v>
      </c>
      <c r="AA271" s="6">
        <v>19570</v>
      </c>
      <c r="AB271" s="6">
        <v>20394</v>
      </c>
      <c r="AC271" s="6">
        <v>49553440</v>
      </c>
      <c r="AD271" s="6">
        <v>991068800</v>
      </c>
      <c r="AF271">
        <f>Q271/W271</f>
        <v>0.1298688752274538</v>
      </c>
      <c r="AG271">
        <f>R271/X271</f>
        <v>0.13144834760661567</v>
      </c>
      <c r="AH271">
        <f>U271/W271</f>
        <v>4.3064207608350981E-2</v>
      </c>
      <c r="AI271">
        <f>V271/X271</f>
        <v>4.2212323577773554E-2</v>
      </c>
      <c r="AJ271">
        <f>Y271/AA271</f>
        <v>21.253040367910067</v>
      </c>
      <c r="AK271">
        <f>Z271/AB271</f>
        <v>18.678483867804257</v>
      </c>
      <c r="AL271">
        <f>O271/K271</f>
        <v>0.40321440877421466</v>
      </c>
      <c r="AM271">
        <f>P271/L271</f>
        <v>0.40078016810987882</v>
      </c>
      <c r="AN271">
        <f>K271/W271</f>
        <v>0.38922360541411083</v>
      </c>
      <c r="AO271">
        <f>L271/X271</f>
        <v>0.37098208040420244</v>
      </c>
      <c r="AP271">
        <f>IF(OR(Q271&lt;0, Q271="NA"), 0, 1)</f>
        <v>1</v>
      </c>
      <c r="AQ271">
        <f>IF(OR(S271&lt;0, S271="NA"), 0, 1)</f>
        <v>1</v>
      </c>
      <c r="AR271">
        <f>IFERROR(IF((AF271-AG271)&gt;0,1,0),0)</f>
        <v>0</v>
      </c>
      <c r="AS271">
        <f>IFERROR(IF((S271-Q271)&gt;0,1,0),0)</f>
        <v>1</v>
      </c>
      <c r="AT271">
        <f>IFERROR(IF((AH271-AI271)&lt;0,1,0),0)</f>
        <v>0</v>
      </c>
      <c r="AU271">
        <f>IFERROR(IF((AJ271-AK271)&gt;0,1,0),0)</f>
        <v>1</v>
      </c>
      <c r="AV271">
        <f>IFERROR(IF((AL271-AM271)&gt;0,1,0),0)</f>
        <v>1</v>
      </c>
      <c r="AW271">
        <f>IFERROR(IF((AN271-AO271)&gt;0,1,0),0)</f>
        <v>1</v>
      </c>
      <c r="AX271">
        <f>IFERROR(IF((AC271-AD271)&lt;0,1,0),0)</f>
        <v>1</v>
      </c>
      <c r="AY271">
        <f>SUM(AP271:AX271)</f>
        <v>7</v>
      </c>
    </row>
    <row r="272" spans="1:51" x14ac:dyDescent="0.45">
      <c r="A272" s="1" t="s">
        <v>1118</v>
      </c>
      <c r="B272" s="2">
        <v>28172255</v>
      </c>
      <c r="C272" s="3" t="s">
        <v>5337</v>
      </c>
      <c r="D272" s="5">
        <v>19.899999999999999</v>
      </c>
      <c r="E272" s="5">
        <v>3366.3836790999999</v>
      </c>
      <c r="F272" s="3" t="s">
        <v>4500</v>
      </c>
      <c r="G272" s="3" t="s">
        <v>4501</v>
      </c>
      <c r="H272" s="3" t="s">
        <v>4502</v>
      </c>
      <c r="I272" s="3" t="s">
        <v>4538</v>
      </c>
      <c r="J272" s="3" t="s">
        <v>4504</v>
      </c>
      <c r="K272" s="6">
        <v>638459</v>
      </c>
      <c r="L272" s="6">
        <v>612877</v>
      </c>
      <c r="M272" s="6">
        <v>120208</v>
      </c>
      <c r="N272" s="6">
        <v>111943</v>
      </c>
      <c r="O272" s="6">
        <v>82573</v>
      </c>
      <c r="P272" s="6">
        <v>75085</v>
      </c>
      <c r="Q272" s="6">
        <v>65936</v>
      </c>
      <c r="R272" s="6">
        <v>61082</v>
      </c>
      <c r="S272" s="6">
        <v>174335</v>
      </c>
      <c r="T272" s="6">
        <v>155232</v>
      </c>
      <c r="U272" s="6" t="s">
        <v>4474</v>
      </c>
      <c r="V272" s="6" t="s">
        <v>4474</v>
      </c>
      <c r="W272" s="6">
        <v>1312353</v>
      </c>
      <c r="X272" s="6">
        <v>1272643</v>
      </c>
      <c r="Y272" s="6">
        <v>579508</v>
      </c>
      <c r="Z272" s="6">
        <v>559558</v>
      </c>
      <c r="AA272" s="6">
        <v>88197</v>
      </c>
      <c r="AB272" s="6">
        <v>79525</v>
      </c>
      <c r="AC272" s="6">
        <v>170631000</v>
      </c>
      <c r="AD272" s="6">
        <v>171244000</v>
      </c>
      <c r="AF272">
        <f>Q272/W272</f>
        <v>5.0242579549861964E-2</v>
      </c>
      <c r="AG272">
        <f>R272/X272</f>
        <v>4.7996178032645449E-2</v>
      </c>
      <c r="AH272" t="e">
        <f>U272/W272</f>
        <v>#VALUE!</v>
      </c>
      <c r="AI272" t="e">
        <f>V272/X272</f>
        <v>#VALUE!</v>
      </c>
      <c r="AJ272">
        <f>Y272/AA272</f>
        <v>6.5706089776296244</v>
      </c>
      <c r="AK272">
        <f>Z272/AB272</f>
        <v>7.0362527507073249</v>
      </c>
      <c r="AL272">
        <f>O272/K272</f>
        <v>0.12933171902972626</v>
      </c>
      <c r="AM272">
        <f>P272/L272</f>
        <v>0.12251234750202733</v>
      </c>
      <c r="AN272">
        <f>K272/W272</f>
        <v>0.48649944031826803</v>
      </c>
      <c r="AO272">
        <f>L272/X272</f>
        <v>0.48157810163572973</v>
      </c>
      <c r="AP272">
        <f>IF(OR(Q272&lt;0, Q272="NA"), 0, 1)</f>
        <v>1</v>
      </c>
      <c r="AQ272">
        <f>IF(OR(S272&lt;0, S272="NA"), 0, 1)</f>
        <v>1</v>
      </c>
      <c r="AR272">
        <f>IFERROR(IF((AF272-AG272)&gt;0,1,0),0)</f>
        <v>1</v>
      </c>
      <c r="AS272">
        <f>IFERROR(IF((S272-Q272)&gt;0,1,0),0)</f>
        <v>1</v>
      </c>
      <c r="AT272">
        <f>IFERROR(IF((AH272-AI272)&lt;0,1,0),0)</f>
        <v>0</v>
      </c>
      <c r="AU272">
        <f>IFERROR(IF((AJ272-AK272)&gt;0,1,0),0)</f>
        <v>0</v>
      </c>
      <c r="AV272">
        <f>IFERROR(IF((AL272-AM272)&gt;0,1,0),0)</f>
        <v>1</v>
      </c>
      <c r="AW272">
        <f>IFERROR(IF((AN272-AO272)&gt;0,1,0),0)</f>
        <v>1</v>
      </c>
      <c r="AX272">
        <f>IFERROR(IF((AC272-AD272)&lt;0,1,0),0)</f>
        <v>1</v>
      </c>
      <c r="AY272">
        <f>SUM(AP272:AX272)</f>
        <v>7</v>
      </c>
    </row>
    <row r="273" spans="1:51" x14ac:dyDescent="0.45">
      <c r="A273" s="1" t="s">
        <v>1124</v>
      </c>
      <c r="B273" s="2">
        <v>5217252</v>
      </c>
      <c r="C273" s="3" t="s">
        <v>5337</v>
      </c>
      <c r="D273" s="5">
        <v>56.03</v>
      </c>
      <c r="E273" s="5">
        <v>10460.33936883</v>
      </c>
      <c r="F273" s="3" t="s">
        <v>4470</v>
      </c>
      <c r="G273" s="3" t="s">
        <v>4512</v>
      </c>
      <c r="H273" s="3" t="s">
        <v>4710</v>
      </c>
      <c r="I273" s="3" t="s">
        <v>4710</v>
      </c>
      <c r="J273" s="3" t="s">
        <v>4504</v>
      </c>
      <c r="K273" s="6">
        <v>516849</v>
      </c>
      <c r="L273" s="6">
        <v>493629</v>
      </c>
      <c r="M273" s="6">
        <v>207892</v>
      </c>
      <c r="N273" s="6">
        <v>194191</v>
      </c>
      <c r="O273" s="6">
        <v>202960</v>
      </c>
      <c r="P273" s="6">
        <v>189068</v>
      </c>
      <c r="Q273" s="6">
        <v>174105</v>
      </c>
      <c r="R273" s="6">
        <v>160553</v>
      </c>
      <c r="S273" s="6">
        <v>223587</v>
      </c>
      <c r="T273" s="6">
        <v>168139</v>
      </c>
      <c r="U273" s="6" t="s">
        <v>4474</v>
      </c>
      <c r="V273" s="6" t="s">
        <v>4474</v>
      </c>
      <c r="W273" s="6">
        <v>1118516</v>
      </c>
      <c r="X273" s="6">
        <v>1073458</v>
      </c>
      <c r="Y273" s="6">
        <v>957712</v>
      </c>
      <c r="Z273" s="6">
        <v>908466</v>
      </c>
      <c r="AA273" s="6">
        <v>132283</v>
      </c>
      <c r="AB273" s="6">
        <v>135277</v>
      </c>
      <c r="AC273" s="6">
        <v>186780648</v>
      </c>
      <c r="AD273" s="6">
        <v>185704178</v>
      </c>
      <c r="AF273">
        <f>Q273/W273</f>
        <v>0.15565713856574245</v>
      </c>
      <c r="AG273">
        <f>R273/X273</f>
        <v>0.14956616840155834</v>
      </c>
      <c r="AH273" t="e">
        <f>U273/W273</f>
        <v>#VALUE!</v>
      </c>
      <c r="AI273" t="e">
        <f>V273/X273</f>
        <v>#VALUE!</v>
      </c>
      <c r="AJ273">
        <f>Y273/AA273</f>
        <v>7.2398720924079436</v>
      </c>
      <c r="AK273">
        <f>Z273/AB273</f>
        <v>6.7155983648365947</v>
      </c>
      <c r="AL273">
        <f>O273/K273</f>
        <v>0.39268722586287291</v>
      </c>
      <c r="AM273">
        <f>P273/L273</f>
        <v>0.38301639490386508</v>
      </c>
      <c r="AN273">
        <f>K273/W273</f>
        <v>0.46208458350171122</v>
      </c>
      <c r="AO273">
        <f>L273/X273</f>
        <v>0.4598493839535408</v>
      </c>
      <c r="AP273">
        <f>IF(OR(Q273&lt;0, Q273="NA"), 0, 1)</f>
        <v>1</v>
      </c>
      <c r="AQ273">
        <f>IF(OR(S273&lt;0, S273="NA"), 0, 1)</f>
        <v>1</v>
      </c>
      <c r="AR273">
        <f>IFERROR(IF((AF273-AG273)&gt;0,1,0),0)</f>
        <v>1</v>
      </c>
      <c r="AS273">
        <f>IFERROR(IF((S273-Q273)&gt;0,1,0),0)</f>
        <v>1</v>
      </c>
      <c r="AT273">
        <f>IFERROR(IF((AH273-AI273)&lt;0,1,0),0)</f>
        <v>0</v>
      </c>
      <c r="AU273">
        <f>IFERROR(IF((AJ273-AK273)&gt;0,1,0),0)</f>
        <v>1</v>
      </c>
      <c r="AV273">
        <f>IFERROR(IF((AL273-AM273)&gt;0,1,0),0)</f>
        <v>1</v>
      </c>
      <c r="AW273">
        <f>IFERROR(IF((AN273-AO273)&gt;0,1,0),0)</f>
        <v>1</v>
      </c>
      <c r="AX273">
        <f>IFERROR(IF((AC273-AD273)&lt;0,1,0),0)</f>
        <v>0</v>
      </c>
      <c r="AY273">
        <f>SUM(AP273:AX273)</f>
        <v>7</v>
      </c>
    </row>
    <row r="274" spans="1:51" x14ac:dyDescent="0.45">
      <c r="A274" s="1" t="s">
        <v>1129</v>
      </c>
      <c r="B274" s="2">
        <v>27430291</v>
      </c>
      <c r="C274" s="3" t="s">
        <v>5335</v>
      </c>
      <c r="D274" s="5">
        <v>16.22</v>
      </c>
      <c r="E274" s="5">
        <v>2661.9306857800002</v>
      </c>
      <c r="F274" s="3" t="s">
        <v>4485</v>
      </c>
      <c r="G274" s="3" t="s">
        <v>4517</v>
      </c>
      <c r="H274" s="3" t="s">
        <v>4518</v>
      </c>
      <c r="I274" s="3" t="s">
        <v>4551</v>
      </c>
      <c r="J274" s="3" t="s">
        <v>4994</v>
      </c>
      <c r="K274" s="6">
        <v>2329148</v>
      </c>
      <c r="L274" s="6">
        <v>2318503</v>
      </c>
      <c r="M274" s="6">
        <v>480092</v>
      </c>
      <c r="N274" s="6">
        <v>476381</v>
      </c>
      <c r="O274" s="6">
        <v>302833</v>
      </c>
      <c r="P274" s="6">
        <v>296840</v>
      </c>
      <c r="Q274" s="6">
        <v>6324</v>
      </c>
      <c r="R274" s="6">
        <v>-778040</v>
      </c>
      <c r="S274" s="6">
        <v>231642</v>
      </c>
      <c r="T274" s="6">
        <v>227808</v>
      </c>
      <c r="U274" s="6">
        <v>2732572</v>
      </c>
      <c r="V274" s="6">
        <v>2855823</v>
      </c>
      <c r="W274" s="6">
        <v>5759816</v>
      </c>
      <c r="X274" s="6">
        <v>5826207</v>
      </c>
      <c r="Y274" s="6">
        <v>747175</v>
      </c>
      <c r="Z274" s="6">
        <v>757623</v>
      </c>
      <c r="AA274" s="6">
        <v>393656</v>
      </c>
      <c r="AB274" s="6">
        <v>359204</v>
      </c>
      <c r="AC274" s="6">
        <v>164113794</v>
      </c>
      <c r="AD274" s="6">
        <v>164082430</v>
      </c>
      <c r="AF274">
        <f>Q274/W274</f>
        <v>1.0979517401250318E-3</v>
      </c>
      <c r="AG274">
        <f>R274/X274</f>
        <v>-0.13354142755312332</v>
      </c>
      <c r="AH274">
        <f>U274/W274</f>
        <v>0.47442001619496177</v>
      </c>
      <c r="AI274">
        <f>V274/X274</f>
        <v>0.49016847496149724</v>
      </c>
      <c r="AJ274">
        <f>Y274/AA274</f>
        <v>1.898040421078302</v>
      </c>
      <c r="AK274">
        <f>Z274/AB274</f>
        <v>2.1091719468602799</v>
      </c>
      <c r="AL274">
        <f>O274/K274</f>
        <v>0.13001878798599317</v>
      </c>
      <c r="AM274">
        <f>P274/L274</f>
        <v>0.12803088889684422</v>
      </c>
      <c r="AN274">
        <f>K274/W274</f>
        <v>0.40437888988120452</v>
      </c>
      <c r="AO274">
        <f>L274/X274</f>
        <v>0.39794380803840301</v>
      </c>
      <c r="AP274">
        <f>IF(OR(Q274&lt;0, Q274="NA"), 0, 1)</f>
        <v>1</v>
      </c>
      <c r="AQ274">
        <f>IF(OR(S274&lt;0, S274="NA"), 0, 1)</f>
        <v>1</v>
      </c>
      <c r="AR274">
        <f>IFERROR(IF((AF274-AG274)&gt;0,1,0),0)</f>
        <v>1</v>
      </c>
      <c r="AS274">
        <f>IFERROR(IF((S274-Q274)&gt;0,1,0),0)</f>
        <v>1</v>
      </c>
      <c r="AT274">
        <f>IFERROR(IF((AH274-AI274)&lt;0,1,0),0)</f>
        <v>1</v>
      </c>
      <c r="AU274">
        <f>IFERROR(IF((AJ274-AK274)&gt;0,1,0),0)</f>
        <v>0</v>
      </c>
      <c r="AV274">
        <f>IFERROR(IF((AL274-AM274)&gt;0,1,0),0)</f>
        <v>1</v>
      </c>
      <c r="AW274">
        <f>IFERROR(IF((AN274-AO274)&gt;0,1,0),0)</f>
        <v>1</v>
      </c>
      <c r="AX274">
        <f>IFERROR(IF((AC274-AD274)&lt;0,1,0),0)</f>
        <v>0</v>
      </c>
      <c r="AY274">
        <f>SUM(AP274:AX274)</f>
        <v>7</v>
      </c>
    </row>
    <row r="275" spans="1:51" x14ac:dyDescent="0.45">
      <c r="A275" s="1" t="s">
        <v>1133</v>
      </c>
      <c r="B275" s="2">
        <v>28660777</v>
      </c>
      <c r="C275" s="3" t="s">
        <v>5337</v>
      </c>
      <c r="D275" s="5">
        <v>111.2</v>
      </c>
      <c r="E275" s="5">
        <v>11267.328212799999</v>
      </c>
      <c r="F275" s="3" t="s">
        <v>4654</v>
      </c>
      <c r="G275" s="3" t="s">
        <v>4654</v>
      </c>
      <c r="H275" s="3" t="s">
        <v>4655</v>
      </c>
      <c r="I275" s="3" t="s">
        <v>4725</v>
      </c>
      <c r="J275" s="3" t="s">
        <v>4917</v>
      </c>
      <c r="K275" s="6">
        <v>976000</v>
      </c>
      <c r="L275" s="6">
        <v>962000</v>
      </c>
      <c r="M275" s="6">
        <v>701000</v>
      </c>
      <c r="N275" s="6">
        <v>695000</v>
      </c>
      <c r="O275" s="6">
        <v>496000</v>
      </c>
      <c r="P275" s="6">
        <v>497000</v>
      </c>
      <c r="Q275" s="6">
        <v>415000</v>
      </c>
      <c r="R275" s="6">
        <v>418000</v>
      </c>
      <c r="S275" s="6">
        <v>795000</v>
      </c>
      <c r="T275" s="6">
        <v>815000</v>
      </c>
      <c r="U275" s="6">
        <v>2674000</v>
      </c>
      <c r="V275" s="6">
        <v>3068000</v>
      </c>
      <c r="W275" s="6">
        <v>8587000</v>
      </c>
      <c r="X275" s="6">
        <v>8986000</v>
      </c>
      <c r="Y275" s="6">
        <v>249000</v>
      </c>
      <c r="Z275" s="6">
        <v>256000</v>
      </c>
      <c r="AA275" s="6">
        <v>262000</v>
      </c>
      <c r="AB275" s="6">
        <v>306000</v>
      </c>
      <c r="AC275" s="6">
        <v>97156144</v>
      </c>
      <c r="AD275" s="6">
        <v>97111676</v>
      </c>
      <c r="AF275">
        <f>Q275/W275</f>
        <v>4.8328869220915338E-2</v>
      </c>
      <c r="AG275">
        <f>R275/X275</f>
        <v>4.6516803917204537E-2</v>
      </c>
      <c r="AH275">
        <f>U275/W275</f>
        <v>0.31140095493187375</v>
      </c>
      <c r="AI275">
        <f>V275/X275</f>
        <v>0.34141998664589362</v>
      </c>
      <c r="AJ275">
        <f>Y275/AA275</f>
        <v>0.95038167938931295</v>
      </c>
      <c r="AK275">
        <f>Z275/AB275</f>
        <v>0.83660130718954251</v>
      </c>
      <c r="AL275">
        <f>O275/K275</f>
        <v>0.50819672131147542</v>
      </c>
      <c r="AM275">
        <f>P275/L275</f>
        <v>0.51663201663201663</v>
      </c>
      <c r="AN275">
        <f>K275/W275</f>
        <v>0.11366018399906835</v>
      </c>
      <c r="AO275">
        <f>L275/X275</f>
        <v>0.10705541954150902</v>
      </c>
      <c r="AP275">
        <f>IF(OR(Q275&lt;0, Q275="NA"), 0, 1)</f>
        <v>1</v>
      </c>
      <c r="AQ275">
        <f>IF(OR(S275&lt;0, S275="NA"), 0, 1)</f>
        <v>1</v>
      </c>
      <c r="AR275">
        <f>IFERROR(IF((AF275-AG275)&gt;0,1,0),0)</f>
        <v>1</v>
      </c>
      <c r="AS275">
        <f>IFERROR(IF((S275-Q275)&gt;0,1,0),0)</f>
        <v>1</v>
      </c>
      <c r="AT275">
        <f>IFERROR(IF((AH275-AI275)&lt;0,1,0),0)</f>
        <v>1</v>
      </c>
      <c r="AU275">
        <f>IFERROR(IF((AJ275-AK275)&gt;0,1,0),0)</f>
        <v>1</v>
      </c>
      <c r="AV275">
        <f>IFERROR(IF((AL275-AM275)&gt;0,1,0),0)</f>
        <v>0</v>
      </c>
      <c r="AW275">
        <f>IFERROR(IF((AN275-AO275)&gt;0,1,0),0)</f>
        <v>1</v>
      </c>
      <c r="AX275">
        <f>IFERROR(IF((AC275-AD275)&lt;0,1,0),0)</f>
        <v>0</v>
      </c>
      <c r="AY275">
        <f>SUM(AP275:AX275)</f>
        <v>7</v>
      </c>
    </row>
    <row r="276" spans="1:51" x14ac:dyDescent="0.45">
      <c r="A276" s="1" t="s">
        <v>1142</v>
      </c>
      <c r="B276" s="2">
        <v>4873611</v>
      </c>
      <c r="C276" s="3" t="s">
        <v>5337</v>
      </c>
      <c r="D276" s="5">
        <v>77.62</v>
      </c>
      <c r="E276" s="5">
        <v>32441.699001820001</v>
      </c>
      <c r="F276" s="3" t="s">
        <v>4583</v>
      </c>
      <c r="G276" s="3" t="s">
        <v>4583</v>
      </c>
      <c r="H276" s="3" t="s">
        <v>4584</v>
      </c>
      <c r="I276" s="3" t="s">
        <v>4624</v>
      </c>
      <c r="J276" s="3" t="s">
        <v>4488</v>
      </c>
      <c r="K276" s="6">
        <v>12192000</v>
      </c>
      <c r="L276" s="6">
        <v>12058000</v>
      </c>
      <c r="M276" s="6">
        <v>2978000</v>
      </c>
      <c r="N276" s="6">
        <v>2894000</v>
      </c>
      <c r="O276" s="6">
        <v>1789000</v>
      </c>
      <c r="P276" s="6">
        <v>1717000</v>
      </c>
      <c r="Q276" s="6">
        <v>830000</v>
      </c>
      <c r="R276" s="6">
        <v>696000</v>
      </c>
      <c r="S276" s="6">
        <v>1837000</v>
      </c>
      <c r="T276" s="6">
        <v>1801000</v>
      </c>
      <c r="U276" s="6">
        <v>7212000</v>
      </c>
      <c r="V276" s="6">
        <v>7288000</v>
      </c>
      <c r="W276" s="6">
        <v>37461000</v>
      </c>
      <c r="X276" s="6">
        <v>36553000</v>
      </c>
      <c r="Y276" s="6">
        <v>6439000</v>
      </c>
      <c r="Z276" s="6">
        <v>6163000</v>
      </c>
      <c r="AA276" s="6">
        <v>2825000</v>
      </c>
      <c r="AB276" s="6">
        <v>2786000</v>
      </c>
      <c r="AC276" s="6">
        <v>417891872</v>
      </c>
      <c r="AD276" s="6">
        <v>417477709</v>
      </c>
      <c r="AF276">
        <f>Q276/W276</f>
        <v>2.2156375964336242E-2</v>
      </c>
      <c r="AG276">
        <f>R276/X276</f>
        <v>1.9040844800700354E-2</v>
      </c>
      <c r="AH276">
        <f>U276/W276</f>
        <v>0.19252022102987107</v>
      </c>
      <c r="AI276">
        <f>V276/X276</f>
        <v>0.1993817196946899</v>
      </c>
      <c r="AJ276">
        <f>Y276/AA276</f>
        <v>2.27929203539823</v>
      </c>
      <c r="AK276">
        <f>Z276/AB276</f>
        <v>2.212132089016511</v>
      </c>
      <c r="AL276">
        <f>O276/K276</f>
        <v>0.14673556430446194</v>
      </c>
      <c r="AM276">
        <f>P276/L276</f>
        <v>0.14239509039641732</v>
      </c>
      <c r="AN276">
        <f>K276/W276</f>
        <v>0.32545847681588852</v>
      </c>
      <c r="AO276">
        <f>L276/X276</f>
        <v>0.32987716466500699</v>
      </c>
      <c r="AP276">
        <f>IF(OR(Q276&lt;0, Q276="NA"), 0, 1)</f>
        <v>1</v>
      </c>
      <c r="AQ276">
        <f>IF(OR(S276&lt;0, S276="NA"), 0, 1)</f>
        <v>1</v>
      </c>
      <c r="AR276">
        <f>IFERROR(IF((AF276-AG276)&gt;0,1,0),0)</f>
        <v>1</v>
      </c>
      <c r="AS276">
        <f>IFERROR(IF((S276-Q276)&gt;0,1,0),0)</f>
        <v>1</v>
      </c>
      <c r="AT276">
        <f>IFERROR(IF((AH276-AI276)&lt;0,1,0),0)</f>
        <v>1</v>
      </c>
      <c r="AU276">
        <f>IFERROR(IF((AJ276-AK276)&gt;0,1,0),0)</f>
        <v>1</v>
      </c>
      <c r="AV276">
        <f>IFERROR(IF((AL276-AM276)&gt;0,1,0),0)</f>
        <v>1</v>
      </c>
      <c r="AW276">
        <f>IFERROR(IF((AN276-AO276)&gt;0,1,0),0)</f>
        <v>0</v>
      </c>
      <c r="AX276">
        <f>IFERROR(IF((AC276-AD276)&lt;0,1,0),0)</f>
        <v>0</v>
      </c>
      <c r="AY276">
        <f>SUM(AP276:AX276)</f>
        <v>7</v>
      </c>
    </row>
    <row r="277" spans="1:51" x14ac:dyDescent="0.45">
      <c r="A277" s="1" t="s">
        <v>1143</v>
      </c>
      <c r="B277" s="2">
        <v>8435281</v>
      </c>
      <c r="C277" s="3" t="s">
        <v>5337</v>
      </c>
      <c r="D277" s="5">
        <v>60.21</v>
      </c>
      <c r="E277" s="5">
        <v>6853.2937280100005</v>
      </c>
      <c r="F277" s="3" t="s">
        <v>4475</v>
      </c>
      <c r="G277" s="3" t="s">
        <v>4529</v>
      </c>
      <c r="H277" s="3" t="s">
        <v>4530</v>
      </c>
      <c r="I277" s="3" t="s">
        <v>4739</v>
      </c>
      <c r="J277" s="3" t="s">
        <v>4997</v>
      </c>
      <c r="K277" s="6">
        <v>1192352</v>
      </c>
      <c r="L277" s="6">
        <v>1118647</v>
      </c>
      <c r="M277" s="6">
        <v>193687</v>
      </c>
      <c r="N277" s="6">
        <v>177549</v>
      </c>
      <c r="O277" s="6">
        <v>106479</v>
      </c>
      <c r="P277" s="6">
        <v>96106</v>
      </c>
      <c r="Q277" s="6">
        <v>56314</v>
      </c>
      <c r="R277" s="6">
        <v>48003</v>
      </c>
      <c r="S277" s="6">
        <v>229204</v>
      </c>
      <c r="T277" s="6">
        <v>194801</v>
      </c>
      <c r="U277" s="6">
        <v>221339</v>
      </c>
      <c r="V277" s="6">
        <v>225944</v>
      </c>
      <c r="W277" s="6">
        <v>2431516</v>
      </c>
      <c r="X277" s="6">
        <v>2377286</v>
      </c>
      <c r="Y277" s="6">
        <v>342045</v>
      </c>
      <c r="Z277" s="6">
        <v>334611</v>
      </c>
      <c r="AA277" s="6">
        <v>180426</v>
      </c>
      <c r="AB277" s="6">
        <v>153097</v>
      </c>
      <c r="AC277" s="6">
        <v>113823000</v>
      </c>
      <c r="AD277" s="6">
        <v>113817000</v>
      </c>
      <c r="AF277">
        <f>Q277/W277</f>
        <v>2.3160036783636217E-2</v>
      </c>
      <c r="AG277">
        <f>R277/X277</f>
        <v>2.0192353801772273E-2</v>
      </c>
      <c r="AH277">
        <f>U277/W277</f>
        <v>9.1029217985816258E-2</v>
      </c>
      <c r="AI277">
        <f>V277/X277</f>
        <v>9.5042834560082376E-2</v>
      </c>
      <c r="AJ277">
        <f>Y277/AA277</f>
        <v>1.8957633600478867</v>
      </c>
      <c r="AK277">
        <f>Z277/AB277</f>
        <v>2.1856143490728099</v>
      </c>
      <c r="AL277">
        <f>O277/K277</f>
        <v>8.9301649177424114E-2</v>
      </c>
      <c r="AM277">
        <f>P277/L277</f>
        <v>8.5912714198491572E-2</v>
      </c>
      <c r="AN277">
        <f>K277/W277</f>
        <v>0.49037390664918512</v>
      </c>
      <c r="AO277">
        <f>L277/X277</f>
        <v>0.47055634029729698</v>
      </c>
      <c r="AP277">
        <f>IF(OR(Q277&lt;0, Q277="NA"), 0, 1)</f>
        <v>1</v>
      </c>
      <c r="AQ277">
        <f>IF(OR(S277&lt;0, S277="NA"), 0, 1)</f>
        <v>1</v>
      </c>
      <c r="AR277">
        <f>IFERROR(IF((AF277-AG277)&gt;0,1,0),0)</f>
        <v>1</v>
      </c>
      <c r="AS277">
        <f>IFERROR(IF((S277-Q277)&gt;0,1,0),0)</f>
        <v>1</v>
      </c>
      <c r="AT277">
        <f>IFERROR(IF((AH277-AI277)&lt;0,1,0),0)</f>
        <v>1</v>
      </c>
      <c r="AU277">
        <f>IFERROR(IF((AJ277-AK277)&gt;0,1,0),0)</f>
        <v>0</v>
      </c>
      <c r="AV277">
        <f>IFERROR(IF((AL277-AM277)&gt;0,1,0),0)</f>
        <v>1</v>
      </c>
      <c r="AW277">
        <f>IFERROR(IF((AN277-AO277)&gt;0,1,0),0)</f>
        <v>1</v>
      </c>
      <c r="AX277">
        <f>IFERROR(IF((AC277-AD277)&lt;0,1,0),0)</f>
        <v>0</v>
      </c>
      <c r="AY277">
        <f>SUM(AP277:AX277)</f>
        <v>7</v>
      </c>
    </row>
    <row r="278" spans="1:51" x14ac:dyDescent="0.45">
      <c r="A278" s="1" t="s">
        <v>1148</v>
      </c>
      <c r="B278" s="2">
        <v>15568188</v>
      </c>
      <c r="C278" s="3" t="s">
        <v>5337</v>
      </c>
      <c r="D278" s="5">
        <v>54.36</v>
      </c>
      <c r="E278" s="5">
        <v>16225.59138156</v>
      </c>
      <c r="F278" s="3" t="s">
        <v>4500</v>
      </c>
      <c r="G278" s="3" t="s">
        <v>4501</v>
      </c>
      <c r="H278" s="3" t="s">
        <v>4502</v>
      </c>
      <c r="I278" s="3" t="s">
        <v>4538</v>
      </c>
      <c r="J278" s="3" t="s">
        <v>4504</v>
      </c>
      <c r="K278" s="6">
        <v>1563293</v>
      </c>
      <c r="L278" s="6">
        <v>1496864</v>
      </c>
      <c r="M278" s="6">
        <v>191493</v>
      </c>
      <c r="N278" s="6">
        <v>179715</v>
      </c>
      <c r="O278" s="6">
        <v>153798</v>
      </c>
      <c r="P278" s="6">
        <v>142041</v>
      </c>
      <c r="Q278" s="6">
        <v>163263</v>
      </c>
      <c r="R278" s="6">
        <v>155064</v>
      </c>
      <c r="S278" s="6">
        <v>461720</v>
      </c>
      <c r="T278" s="6">
        <v>474947</v>
      </c>
      <c r="U278" s="6" t="s">
        <v>4474</v>
      </c>
      <c r="V278" s="6" t="s">
        <v>4474</v>
      </c>
      <c r="W278" s="6">
        <v>3329653</v>
      </c>
      <c r="X278" s="6">
        <v>3257662</v>
      </c>
      <c r="Y278" s="6">
        <v>1483578</v>
      </c>
      <c r="Z278" s="6">
        <v>1424441</v>
      </c>
      <c r="AA278" s="6">
        <v>1047900</v>
      </c>
      <c r="AB278" s="6">
        <v>1051228</v>
      </c>
      <c r="AC278" s="6">
        <v>298519163</v>
      </c>
      <c r="AD278" s="6">
        <v>298215657</v>
      </c>
      <c r="AF278">
        <f>Q278/W278</f>
        <v>4.9033037376567466E-2</v>
      </c>
      <c r="AG278">
        <f>R278/X278</f>
        <v>4.7599781683919325E-2</v>
      </c>
      <c r="AH278" t="e">
        <f>U278/W278</f>
        <v>#VALUE!</v>
      </c>
      <c r="AI278" t="e">
        <f>V278/X278</f>
        <v>#VALUE!</v>
      </c>
      <c r="AJ278">
        <f>Y278/AA278</f>
        <v>1.4157629544803894</v>
      </c>
      <c r="AK278">
        <f>Z278/AB278</f>
        <v>1.3550257413234807</v>
      </c>
      <c r="AL278">
        <f>O278/K278</f>
        <v>9.8380789781570055E-2</v>
      </c>
      <c r="AM278">
        <f>P278/L278</f>
        <v>9.4892388353250534E-2</v>
      </c>
      <c r="AN278">
        <f>K278/W278</f>
        <v>0.46950628188583016</v>
      </c>
      <c r="AO278">
        <f>L278/X278</f>
        <v>0.45949027247148416</v>
      </c>
      <c r="AP278">
        <f>IF(OR(Q278&lt;0, Q278="NA"), 0, 1)</f>
        <v>1</v>
      </c>
      <c r="AQ278">
        <f>IF(OR(S278&lt;0, S278="NA"), 0, 1)</f>
        <v>1</v>
      </c>
      <c r="AR278">
        <f>IFERROR(IF((AF278-AG278)&gt;0,1,0),0)</f>
        <v>1</v>
      </c>
      <c r="AS278">
        <f>IFERROR(IF((S278-Q278)&gt;0,1,0),0)</f>
        <v>1</v>
      </c>
      <c r="AT278">
        <f>IFERROR(IF((AH278-AI278)&lt;0,1,0),0)</f>
        <v>0</v>
      </c>
      <c r="AU278">
        <f>IFERROR(IF((AJ278-AK278)&gt;0,1,0),0)</f>
        <v>1</v>
      </c>
      <c r="AV278">
        <f>IFERROR(IF((AL278-AM278)&gt;0,1,0),0)</f>
        <v>1</v>
      </c>
      <c r="AW278">
        <f>IFERROR(IF((AN278-AO278)&gt;0,1,0),0)</f>
        <v>1</v>
      </c>
      <c r="AX278">
        <f>IFERROR(IF((AC278-AD278)&lt;0,1,0),0)</f>
        <v>0</v>
      </c>
      <c r="AY278">
        <f>SUM(AP278:AX278)</f>
        <v>7</v>
      </c>
    </row>
    <row r="279" spans="1:51" x14ac:dyDescent="0.45">
      <c r="A279" s="1" t="s">
        <v>1197</v>
      </c>
      <c r="B279" s="2">
        <v>4022066</v>
      </c>
      <c r="C279" s="3" t="s">
        <v>5337</v>
      </c>
      <c r="D279" s="5">
        <v>92.18</v>
      </c>
      <c r="E279" s="5">
        <v>10680.14053964</v>
      </c>
      <c r="F279" s="3" t="s">
        <v>4583</v>
      </c>
      <c r="G279" s="3" t="s">
        <v>4583</v>
      </c>
      <c r="H279" s="3" t="s">
        <v>4584</v>
      </c>
      <c r="I279" s="3" t="s">
        <v>4624</v>
      </c>
      <c r="J279" s="3" t="s">
        <v>4625</v>
      </c>
      <c r="K279" s="6">
        <v>9344000</v>
      </c>
      <c r="L279" s="6">
        <v>9147000</v>
      </c>
      <c r="M279" s="6">
        <v>1684000</v>
      </c>
      <c r="N279" s="6">
        <v>1574000</v>
      </c>
      <c r="O279" s="6">
        <v>1186000</v>
      </c>
      <c r="P279" s="6">
        <v>1083000</v>
      </c>
      <c r="Q279" s="6">
        <v>888000</v>
      </c>
      <c r="R279" s="6">
        <v>886000</v>
      </c>
      <c r="S279" s="6">
        <v>1199000</v>
      </c>
      <c r="T279" s="6">
        <v>1317000</v>
      </c>
      <c r="U279" s="6">
        <v>4669000</v>
      </c>
      <c r="V279" s="6">
        <v>4366000</v>
      </c>
      <c r="W279" s="6">
        <v>15060000</v>
      </c>
      <c r="X279" s="6">
        <v>14945000</v>
      </c>
      <c r="Y279" s="6">
        <v>3937000</v>
      </c>
      <c r="Z279" s="6">
        <v>3842000</v>
      </c>
      <c r="AA279" s="6">
        <v>2590000</v>
      </c>
      <c r="AB279" s="6">
        <v>2741000</v>
      </c>
      <c r="AC279" s="6">
        <v>115861798</v>
      </c>
      <c r="AD279" s="6">
        <v>116809604</v>
      </c>
      <c r="AF279">
        <f>Q279/W279</f>
        <v>5.8964143426294822E-2</v>
      </c>
      <c r="AG279">
        <f>R279/X279</f>
        <v>5.9284041485446637E-2</v>
      </c>
      <c r="AH279">
        <f>U279/W279</f>
        <v>0.31002656042496679</v>
      </c>
      <c r="AI279">
        <f>V279/X279</f>
        <v>0.29213783874205418</v>
      </c>
      <c r="AJ279">
        <f>Y279/AA279</f>
        <v>1.5200772200772201</v>
      </c>
      <c r="AK279">
        <f>Z279/AB279</f>
        <v>1.401678219627873</v>
      </c>
      <c r="AL279">
        <f>O279/K279</f>
        <v>0.1269263698630137</v>
      </c>
      <c r="AM279">
        <f>P279/L279</f>
        <v>0.11839947523778288</v>
      </c>
      <c r="AN279">
        <f>K279/W279</f>
        <v>0.62045152722443564</v>
      </c>
      <c r="AO279">
        <f>L279/X279</f>
        <v>0.6120441619270659</v>
      </c>
      <c r="AP279">
        <f>IF(OR(Q279&lt;0, Q279="NA"), 0, 1)</f>
        <v>1</v>
      </c>
      <c r="AQ279">
        <f>IF(OR(S279&lt;0, S279="NA"), 0, 1)</f>
        <v>1</v>
      </c>
      <c r="AR279">
        <f>IFERROR(IF((AF279-AG279)&gt;0,1,0),0)</f>
        <v>0</v>
      </c>
      <c r="AS279">
        <f>IFERROR(IF((S279-Q279)&gt;0,1,0),0)</f>
        <v>1</v>
      </c>
      <c r="AT279">
        <f>IFERROR(IF((AH279-AI279)&lt;0,1,0),0)</f>
        <v>0</v>
      </c>
      <c r="AU279">
        <f>IFERROR(IF((AJ279-AK279)&gt;0,1,0),0)</f>
        <v>1</v>
      </c>
      <c r="AV279">
        <f>IFERROR(IF((AL279-AM279)&gt;0,1,0),0)</f>
        <v>1</v>
      </c>
      <c r="AW279">
        <f>IFERROR(IF((AN279-AO279)&gt;0,1,0),0)</f>
        <v>1</v>
      </c>
      <c r="AX279">
        <f>IFERROR(IF((AC279-AD279)&lt;0,1,0),0)</f>
        <v>1</v>
      </c>
      <c r="AY279">
        <f>SUM(AP279:AX279)</f>
        <v>7</v>
      </c>
    </row>
    <row r="280" spans="1:51" x14ac:dyDescent="0.45">
      <c r="A280" s="1" t="s">
        <v>1198</v>
      </c>
      <c r="B280" s="2">
        <v>4991395</v>
      </c>
      <c r="C280" s="3" t="s">
        <v>5337</v>
      </c>
      <c r="D280" s="5">
        <v>371.23</v>
      </c>
      <c r="E280" s="5">
        <v>146710.09599999999</v>
      </c>
      <c r="F280" s="3" t="s">
        <v>4485</v>
      </c>
      <c r="G280" s="3" t="s">
        <v>4486</v>
      </c>
      <c r="H280" s="3" t="s">
        <v>4545</v>
      </c>
      <c r="I280" s="3" t="s">
        <v>4546</v>
      </c>
      <c r="J280" s="3" t="s">
        <v>4704</v>
      </c>
      <c r="K280" s="6">
        <v>24605000</v>
      </c>
      <c r="L280" s="6">
        <v>24140000</v>
      </c>
      <c r="M280" s="6">
        <v>5450000</v>
      </c>
      <c r="N280" s="6">
        <v>5295000</v>
      </c>
      <c r="O280" s="6">
        <v>4532000</v>
      </c>
      <c r="P280" s="6">
        <v>4383000</v>
      </c>
      <c r="Q280" s="6">
        <v>3773000</v>
      </c>
      <c r="R280" s="6">
        <v>3654000</v>
      </c>
      <c r="S280" s="6">
        <v>4028000</v>
      </c>
      <c r="T280" s="6">
        <v>3860000</v>
      </c>
      <c r="U280" s="6">
        <v>8678000</v>
      </c>
      <c r="V280" s="6">
        <v>8555000</v>
      </c>
      <c r="W280" s="6">
        <v>39236000</v>
      </c>
      <c r="X280" s="6">
        <v>39381000</v>
      </c>
      <c r="Y280" s="6">
        <v>12152000</v>
      </c>
      <c r="Z280" s="6">
        <v>12652000</v>
      </c>
      <c r="AA280" s="6">
        <v>7941000</v>
      </c>
      <c r="AB280" s="6">
        <v>8120000</v>
      </c>
      <c r="AC280" s="6">
        <v>395200000</v>
      </c>
      <c r="AD280" s="6">
        <v>398100000</v>
      </c>
      <c r="AF280">
        <f>Q280/W280</f>
        <v>9.6161688245488833E-2</v>
      </c>
      <c r="AG280">
        <f>R280/X280</f>
        <v>9.278586120210254E-2</v>
      </c>
      <c r="AH280">
        <f>U280/W280</f>
        <v>0.2211744316444082</v>
      </c>
      <c r="AI280">
        <f>V280/X280</f>
        <v>0.21723673852873213</v>
      </c>
      <c r="AJ280">
        <f>Y280/AA280</f>
        <v>1.5302858582042564</v>
      </c>
      <c r="AK280">
        <f>Z280/AB280</f>
        <v>1.5581280788177341</v>
      </c>
      <c r="AL280">
        <f>O280/K280</f>
        <v>0.18419020524283683</v>
      </c>
      <c r="AM280">
        <f>P280/L280</f>
        <v>0.18156586578293288</v>
      </c>
      <c r="AN280">
        <f>K280/W280</f>
        <v>0.62710266082169441</v>
      </c>
      <c r="AO280">
        <f>L280/X280</f>
        <v>0.61298595769533526</v>
      </c>
      <c r="AP280">
        <f>IF(OR(Q280&lt;0, Q280="NA"), 0, 1)</f>
        <v>1</v>
      </c>
      <c r="AQ280">
        <f>IF(OR(S280&lt;0, S280="NA"), 0, 1)</f>
        <v>1</v>
      </c>
      <c r="AR280">
        <f>IFERROR(IF((AF280-AG280)&gt;0,1,0),0)</f>
        <v>1</v>
      </c>
      <c r="AS280">
        <f>IFERROR(IF((S280-Q280)&gt;0,1,0),0)</f>
        <v>1</v>
      </c>
      <c r="AT280">
        <f>IFERROR(IF((AH280-AI280)&lt;0,1,0),0)</f>
        <v>0</v>
      </c>
      <c r="AU280">
        <f>IFERROR(IF((AJ280-AK280)&gt;0,1,0),0)</f>
        <v>0</v>
      </c>
      <c r="AV280">
        <f>IFERROR(IF((AL280-AM280)&gt;0,1,0),0)</f>
        <v>1</v>
      </c>
      <c r="AW280">
        <f>IFERROR(IF((AN280-AO280)&gt;0,1,0),0)</f>
        <v>1</v>
      </c>
      <c r="AX280">
        <f>IFERROR(IF((AC280-AD280)&lt;0,1,0),0)</f>
        <v>1</v>
      </c>
      <c r="AY280">
        <f>SUM(AP280:AX280)</f>
        <v>7</v>
      </c>
    </row>
    <row r="281" spans="1:51" x14ac:dyDescent="0.45">
      <c r="A281" s="1" t="s">
        <v>1223</v>
      </c>
      <c r="B281" s="2">
        <v>4051243</v>
      </c>
      <c r="C281" s="3" t="s">
        <v>5337</v>
      </c>
      <c r="D281" s="5">
        <v>241.63</v>
      </c>
      <c r="E281" s="5">
        <v>68420.389841709999</v>
      </c>
      <c r="F281" s="3" t="s">
        <v>4583</v>
      </c>
      <c r="G281" s="3" t="s">
        <v>4583</v>
      </c>
      <c r="H281" s="3" t="s">
        <v>4584</v>
      </c>
      <c r="I281" s="3" t="s">
        <v>4624</v>
      </c>
      <c r="J281" s="3" t="s">
        <v>5003</v>
      </c>
      <c r="K281" s="6">
        <v>15674600</v>
      </c>
      <c r="L281" s="6">
        <v>15634200</v>
      </c>
      <c r="M281" s="6">
        <v>3538600</v>
      </c>
      <c r="N281" s="6">
        <v>3435000</v>
      </c>
      <c r="O281" s="6">
        <v>2608200</v>
      </c>
      <c r="P281" s="6">
        <v>2505300</v>
      </c>
      <c r="Q281" s="6">
        <v>2063200</v>
      </c>
      <c r="R281" s="6">
        <v>1731800</v>
      </c>
      <c r="S281" s="6">
        <v>2899700</v>
      </c>
      <c r="T281" s="6">
        <v>2900700</v>
      </c>
      <c r="U281" s="6">
        <v>6954700</v>
      </c>
      <c r="V281" s="6">
        <v>7522800</v>
      </c>
      <c r="W281" s="6">
        <v>22101600</v>
      </c>
      <c r="X281" s="6">
        <v>21461800</v>
      </c>
      <c r="Y281" s="6">
        <v>6118300</v>
      </c>
      <c r="Z281" s="6">
        <v>5752300</v>
      </c>
      <c r="AA281" s="6">
        <v>4709100</v>
      </c>
      <c r="AB281" s="6">
        <v>3847600</v>
      </c>
      <c r="AC281" s="6">
        <v>283161817</v>
      </c>
      <c r="AD281" s="6">
        <v>284537616</v>
      </c>
      <c r="AF281">
        <f>Q281/W281</f>
        <v>9.3350707641075753E-2</v>
      </c>
      <c r="AG281">
        <f>R281/X281</f>
        <v>8.0692206618270604E-2</v>
      </c>
      <c r="AH281">
        <f>U281/W281</f>
        <v>0.31466952618814925</v>
      </c>
      <c r="AI281">
        <f>V281/X281</f>
        <v>0.35052045960730227</v>
      </c>
      <c r="AJ281">
        <f>Y281/AA281</f>
        <v>1.2992503875475143</v>
      </c>
      <c r="AK281">
        <f>Z281/AB281</f>
        <v>1.4950358665141907</v>
      </c>
      <c r="AL281">
        <f>O281/K281</f>
        <v>0.16639659066260065</v>
      </c>
      <c r="AM281">
        <f>P281/L281</f>
        <v>0.16024484783359558</v>
      </c>
      <c r="AN281">
        <f>K281/W281</f>
        <v>0.70920657327976255</v>
      </c>
      <c r="AO281">
        <f>L281/X281</f>
        <v>0.72846639144899306</v>
      </c>
      <c r="AP281">
        <f>IF(OR(Q281&lt;0, Q281="NA"), 0, 1)</f>
        <v>1</v>
      </c>
      <c r="AQ281">
        <f>IF(OR(S281&lt;0, S281="NA"), 0, 1)</f>
        <v>1</v>
      </c>
      <c r="AR281">
        <f>IFERROR(IF((AF281-AG281)&gt;0,1,0),0)</f>
        <v>1</v>
      </c>
      <c r="AS281">
        <f>IFERROR(IF((S281-Q281)&gt;0,1,0),0)</f>
        <v>1</v>
      </c>
      <c r="AT281">
        <f>IFERROR(IF((AH281-AI281)&lt;0,1,0),0)</f>
        <v>1</v>
      </c>
      <c r="AU281">
        <f>IFERROR(IF((AJ281-AK281)&gt;0,1,0),0)</f>
        <v>0</v>
      </c>
      <c r="AV281">
        <f>IFERROR(IF((AL281-AM281)&gt;0,1,0),0)</f>
        <v>1</v>
      </c>
      <c r="AW281">
        <f>IFERROR(IF((AN281-AO281)&gt;0,1,0),0)</f>
        <v>0</v>
      </c>
      <c r="AX281">
        <f>IFERROR(IF((AC281-AD281)&lt;0,1,0),0)</f>
        <v>1</v>
      </c>
      <c r="AY281">
        <f>SUM(AP281:AX281)</f>
        <v>7</v>
      </c>
    </row>
    <row r="282" spans="1:51" x14ac:dyDescent="0.45">
      <c r="A282" s="1" t="s">
        <v>1231</v>
      </c>
      <c r="B282" s="2">
        <v>4911069</v>
      </c>
      <c r="C282" s="3" t="s">
        <v>5335</v>
      </c>
      <c r="D282" s="5">
        <v>11.41</v>
      </c>
      <c r="E282" s="5">
        <v>341.60656865999999</v>
      </c>
      <c r="F282" s="3" t="s">
        <v>4475</v>
      </c>
      <c r="G282" s="3" t="s">
        <v>4529</v>
      </c>
      <c r="H282" s="3" t="s">
        <v>4530</v>
      </c>
      <c r="I282" s="3" t="s">
        <v>4739</v>
      </c>
      <c r="J282" s="3" t="s">
        <v>4750</v>
      </c>
      <c r="K282" s="6">
        <v>470971</v>
      </c>
      <c r="L282" s="6">
        <v>470975</v>
      </c>
      <c r="M282" s="6">
        <v>56915</v>
      </c>
      <c r="N282" s="6">
        <v>56353</v>
      </c>
      <c r="O282" s="6">
        <v>41130</v>
      </c>
      <c r="P282" s="6">
        <v>40680</v>
      </c>
      <c r="Q282" s="6">
        <v>24082</v>
      </c>
      <c r="R282" s="6">
        <v>27125</v>
      </c>
      <c r="S282" s="6">
        <v>49325</v>
      </c>
      <c r="T282" s="6">
        <v>47009</v>
      </c>
      <c r="U282" s="6">
        <v>76000</v>
      </c>
      <c r="V282" s="6">
        <v>87000</v>
      </c>
      <c r="W282" s="6">
        <v>589974</v>
      </c>
      <c r="X282" s="6">
        <v>593846</v>
      </c>
      <c r="Y282" s="6">
        <v>23486</v>
      </c>
      <c r="Z282" s="6">
        <v>26005</v>
      </c>
      <c r="AA282" s="6">
        <v>75587</v>
      </c>
      <c r="AB282" s="6">
        <v>74886</v>
      </c>
      <c r="AC282" s="6">
        <v>29950476</v>
      </c>
      <c r="AD282" s="6">
        <v>29988771</v>
      </c>
      <c r="AF282">
        <f>Q282/W282</f>
        <v>4.0818747944824686E-2</v>
      </c>
      <c r="AG282">
        <f>R282/X282</f>
        <v>4.5676825304877024E-2</v>
      </c>
      <c r="AH282">
        <f>U282/W282</f>
        <v>0.12881923610192991</v>
      </c>
      <c r="AI282">
        <f>V282/X282</f>
        <v>0.146502628627624</v>
      </c>
      <c r="AJ282">
        <f>Y282/AA282</f>
        <v>0.31071480545596464</v>
      </c>
      <c r="AK282">
        <f>Z282/AB282</f>
        <v>0.34726117031220788</v>
      </c>
      <c r="AL282">
        <f>O282/K282</f>
        <v>8.7330217784109848E-2</v>
      </c>
      <c r="AM282">
        <f>P282/L282</f>
        <v>8.6374011359413985E-2</v>
      </c>
      <c r="AN282">
        <f>K282/W282</f>
        <v>0.79829111113371098</v>
      </c>
      <c r="AO282">
        <f>L282/X282</f>
        <v>0.79309282204477261</v>
      </c>
      <c r="AP282">
        <f>IF(OR(Q282&lt;0, Q282="NA"), 0, 1)</f>
        <v>1</v>
      </c>
      <c r="AQ282">
        <f>IF(OR(S282&lt;0, S282="NA"), 0, 1)</f>
        <v>1</v>
      </c>
      <c r="AR282">
        <f>IFERROR(IF((AF282-AG282)&gt;0,1,0),0)</f>
        <v>0</v>
      </c>
      <c r="AS282">
        <f>IFERROR(IF((S282-Q282)&gt;0,1,0),0)</f>
        <v>1</v>
      </c>
      <c r="AT282">
        <f>IFERROR(IF((AH282-AI282)&lt;0,1,0),0)</f>
        <v>1</v>
      </c>
      <c r="AU282">
        <f>IFERROR(IF((AJ282-AK282)&gt;0,1,0),0)</f>
        <v>0</v>
      </c>
      <c r="AV282">
        <f>IFERROR(IF((AL282-AM282)&gt;0,1,0),0)</f>
        <v>1</v>
      </c>
      <c r="AW282">
        <f>IFERROR(IF((AN282-AO282)&gt;0,1,0),0)</f>
        <v>1</v>
      </c>
      <c r="AX282">
        <f>IFERROR(IF((AC282-AD282)&lt;0,1,0),0)</f>
        <v>1</v>
      </c>
      <c r="AY282">
        <f>SUM(AP282:AX282)</f>
        <v>7</v>
      </c>
    </row>
    <row r="283" spans="1:51" x14ac:dyDescent="0.45">
      <c r="A283" s="1" t="s">
        <v>1233</v>
      </c>
      <c r="B283" s="2">
        <v>5249851</v>
      </c>
      <c r="C283" s="3" t="s">
        <v>5337</v>
      </c>
      <c r="D283" s="5">
        <v>101.18</v>
      </c>
      <c r="E283" s="5">
        <v>10485.44387148</v>
      </c>
      <c r="F283" s="3" t="s">
        <v>4500</v>
      </c>
      <c r="G283" s="3" t="s">
        <v>4501</v>
      </c>
      <c r="H283" s="3" t="s">
        <v>4502</v>
      </c>
      <c r="I283" s="3" t="s">
        <v>4538</v>
      </c>
      <c r="J283" s="3" t="s">
        <v>4504</v>
      </c>
      <c r="K283" s="6">
        <v>1375737</v>
      </c>
      <c r="L283" s="6">
        <v>1320988</v>
      </c>
      <c r="M283" s="6">
        <v>-88992</v>
      </c>
      <c r="N283" s="6">
        <v>-104325</v>
      </c>
      <c r="O283" s="6">
        <v>-104948</v>
      </c>
      <c r="P283" s="6">
        <v>-121444</v>
      </c>
      <c r="Q283" s="6">
        <v>60347</v>
      </c>
      <c r="R283" s="6">
        <v>61001</v>
      </c>
      <c r="S283" s="6">
        <v>204468</v>
      </c>
      <c r="T283" s="6">
        <v>163704</v>
      </c>
      <c r="U283" s="6">
        <v>569165</v>
      </c>
      <c r="V283" s="6">
        <v>568887</v>
      </c>
      <c r="W283" s="6">
        <v>2231500</v>
      </c>
      <c r="X283" s="6">
        <v>2150473</v>
      </c>
      <c r="Y283" s="6">
        <v>1575754</v>
      </c>
      <c r="Z283" s="6">
        <v>1466148</v>
      </c>
      <c r="AA283" s="6">
        <v>790729</v>
      </c>
      <c r="AB283" s="6">
        <v>768219</v>
      </c>
      <c r="AC283" s="6">
        <v>103631086</v>
      </c>
      <c r="AD283" s="6">
        <v>102724366</v>
      </c>
      <c r="AF283">
        <f>Q283/W283</f>
        <v>2.7043244454402867E-2</v>
      </c>
      <c r="AG283">
        <f>R283/X283</f>
        <v>2.8366317549673954E-2</v>
      </c>
      <c r="AH283">
        <f>U283/W283</f>
        <v>0.255059377100605</v>
      </c>
      <c r="AI283">
        <f>V283/X283</f>
        <v>0.26454040576189519</v>
      </c>
      <c r="AJ283">
        <f>Y283/AA283</f>
        <v>1.9927864034327816</v>
      </c>
      <c r="AK283">
        <f>Z283/AB283</f>
        <v>1.9085026535402014</v>
      </c>
      <c r="AL283">
        <f>O283/K283</f>
        <v>-7.6284929459627823E-2</v>
      </c>
      <c r="AM283">
        <f>P283/L283</f>
        <v>-9.1934218933101594E-2</v>
      </c>
      <c r="AN283">
        <f>K283/W283</f>
        <v>0.61650773022630523</v>
      </c>
      <c r="AO283">
        <f>L283/X283</f>
        <v>0.61427788212174717</v>
      </c>
      <c r="AP283">
        <f>IF(OR(Q283&lt;0, Q283="NA"), 0, 1)</f>
        <v>1</v>
      </c>
      <c r="AQ283">
        <f>IF(OR(S283&lt;0, S283="NA"), 0, 1)</f>
        <v>1</v>
      </c>
      <c r="AR283">
        <f>IFERROR(IF((AF283-AG283)&gt;0,1,0),0)</f>
        <v>0</v>
      </c>
      <c r="AS283">
        <f>IFERROR(IF((S283-Q283)&gt;0,1,0),0)</f>
        <v>1</v>
      </c>
      <c r="AT283">
        <f>IFERROR(IF((AH283-AI283)&lt;0,1,0),0)</f>
        <v>1</v>
      </c>
      <c r="AU283">
        <f>IFERROR(IF((AJ283-AK283)&gt;0,1,0),0)</f>
        <v>1</v>
      </c>
      <c r="AV283">
        <f>IFERROR(IF((AL283-AM283)&gt;0,1,0),0)</f>
        <v>1</v>
      </c>
      <c r="AW283">
        <f>IFERROR(IF((AN283-AO283)&gt;0,1,0),0)</f>
        <v>1</v>
      </c>
      <c r="AX283">
        <f>IFERROR(IF((AC283-AD283)&lt;0,1,0),0)</f>
        <v>0</v>
      </c>
      <c r="AY283">
        <f>SUM(AP283:AX283)</f>
        <v>7</v>
      </c>
    </row>
    <row r="284" spans="1:51" x14ac:dyDescent="0.45">
      <c r="A284" s="1" t="s">
        <v>1246</v>
      </c>
      <c r="B284" s="2">
        <v>4279452</v>
      </c>
      <c r="C284" s="3" t="s">
        <v>5337</v>
      </c>
      <c r="D284" s="5">
        <v>535.99</v>
      </c>
      <c r="E284" s="5">
        <v>24656.643603410001</v>
      </c>
      <c r="F284" s="3" t="s">
        <v>4485</v>
      </c>
      <c r="G284" s="3" t="s">
        <v>4486</v>
      </c>
      <c r="H284" s="3" t="s">
        <v>4588</v>
      </c>
      <c r="I284" s="3" t="s">
        <v>4588</v>
      </c>
      <c r="J284" s="3" t="s">
        <v>5006</v>
      </c>
      <c r="K284" s="6">
        <v>14235318</v>
      </c>
      <c r="L284" s="6">
        <v>13745992</v>
      </c>
      <c r="M284" s="6">
        <v>1375430</v>
      </c>
      <c r="N284" s="6">
        <v>1244462</v>
      </c>
      <c r="O284" s="6">
        <v>1245886</v>
      </c>
      <c r="P284" s="6">
        <v>1119170</v>
      </c>
      <c r="Q284" s="6">
        <v>926499</v>
      </c>
      <c r="R284" s="6">
        <v>825982</v>
      </c>
      <c r="S284" s="6">
        <v>1362160</v>
      </c>
      <c r="T284" s="6">
        <v>1096681</v>
      </c>
      <c r="U284" s="6" t="s">
        <v>4474</v>
      </c>
      <c r="V284" s="6" t="s">
        <v>4474</v>
      </c>
      <c r="W284" s="6">
        <v>7321952</v>
      </c>
      <c r="X284" s="6">
        <v>7072549</v>
      </c>
      <c r="Y284" s="6">
        <v>5006415</v>
      </c>
      <c r="Z284" s="6">
        <v>4740789</v>
      </c>
      <c r="AA284" s="6">
        <v>3925227</v>
      </c>
      <c r="AB284" s="6">
        <v>3673232</v>
      </c>
      <c r="AC284" s="6">
        <v>45997428</v>
      </c>
      <c r="AD284" s="6">
        <v>46712350</v>
      </c>
      <c r="AF284">
        <f>Q284/W284</f>
        <v>0.12653715839710503</v>
      </c>
      <c r="AG284">
        <f>R284/X284</f>
        <v>0.11678703109727483</v>
      </c>
      <c r="AH284" t="e">
        <f>U284/W284</f>
        <v>#VALUE!</v>
      </c>
      <c r="AI284" t="e">
        <f>V284/X284</f>
        <v>#VALUE!</v>
      </c>
      <c r="AJ284">
        <f>Y284/AA284</f>
        <v>1.27544598057641</v>
      </c>
      <c r="AK284">
        <f>Z284/AB284</f>
        <v>1.2906315201435683</v>
      </c>
      <c r="AL284">
        <f>O284/K284</f>
        <v>8.7520770523004832E-2</v>
      </c>
      <c r="AM284">
        <f>P284/L284</f>
        <v>8.1417914400066585E-2</v>
      </c>
      <c r="AN284">
        <f>K284/W284</f>
        <v>1.9441971212048372</v>
      </c>
      <c r="AO284">
        <f>L284/X284</f>
        <v>1.9435697087429158</v>
      </c>
      <c r="AP284">
        <f>IF(OR(Q284&lt;0, Q284="NA"), 0, 1)</f>
        <v>1</v>
      </c>
      <c r="AQ284">
        <f>IF(OR(S284&lt;0, S284="NA"), 0, 1)</f>
        <v>1</v>
      </c>
      <c r="AR284">
        <f>IFERROR(IF((AF284-AG284)&gt;0,1,0),0)</f>
        <v>1</v>
      </c>
      <c r="AS284">
        <f>IFERROR(IF((S284-Q284)&gt;0,1,0),0)</f>
        <v>1</v>
      </c>
      <c r="AT284">
        <f>IFERROR(IF((AH284-AI284)&lt;0,1,0),0)</f>
        <v>0</v>
      </c>
      <c r="AU284">
        <f>IFERROR(IF((AJ284-AK284)&gt;0,1,0),0)</f>
        <v>0</v>
      </c>
      <c r="AV284">
        <f>IFERROR(IF((AL284-AM284)&gt;0,1,0),0)</f>
        <v>1</v>
      </c>
      <c r="AW284">
        <f>IFERROR(IF((AN284-AO284)&gt;0,1,0),0)</f>
        <v>1</v>
      </c>
      <c r="AX284">
        <f>IFERROR(IF((AC284-AD284)&lt;0,1,0),0)</f>
        <v>1</v>
      </c>
      <c r="AY284">
        <f>SUM(AP284:AX284)</f>
        <v>7</v>
      </c>
    </row>
    <row r="285" spans="1:51" x14ac:dyDescent="0.45">
      <c r="A285" s="1" t="s">
        <v>1248</v>
      </c>
      <c r="B285" s="2">
        <v>4136907</v>
      </c>
      <c r="C285" s="3" t="s">
        <v>5337</v>
      </c>
      <c r="D285" s="5">
        <v>129.94</v>
      </c>
      <c r="E285" s="5">
        <v>74004.90543816</v>
      </c>
      <c r="F285" s="3" t="s">
        <v>4485</v>
      </c>
      <c r="G285" s="3" t="s">
        <v>4486</v>
      </c>
      <c r="H285" s="3" t="s">
        <v>4545</v>
      </c>
      <c r="I285" s="3" t="s">
        <v>4546</v>
      </c>
      <c r="J285" s="3" t="s">
        <v>4704</v>
      </c>
      <c r="K285" s="6">
        <v>17492000</v>
      </c>
      <c r="L285" s="6">
        <v>16963000</v>
      </c>
      <c r="M285" s="6">
        <v>4614000</v>
      </c>
      <c r="N285" s="6">
        <v>4393000</v>
      </c>
      <c r="O285" s="6">
        <v>3017000</v>
      </c>
      <c r="P285" s="6">
        <v>2949000</v>
      </c>
      <c r="Q285" s="6">
        <v>1955000</v>
      </c>
      <c r="R285" s="6">
        <v>1725000</v>
      </c>
      <c r="S285" s="6">
        <v>3332000</v>
      </c>
      <c r="T285" s="6">
        <v>1605000</v>
      </c>
      <c r="U285" s="6">
        <v>7155000</v>
      </c>
      <c r="V285" s="6">
        <v>7111000</v>
      </c>
      <c r="W285" s="6">
        <v>44246000</v>
      </c>
      <c r="X285" s="6">
        <v>45585000</v>
      </c>
      <c r="Y285" s="6">
        <v>10192000</v>
      </c>
      <c r="Z285" s="6">
        <v>8820000</v>
      </c>
      <c r="AA285" s="6">
        <v>5742000</v>
      </c>
      <c r="AB285" s="6">
        <v>7592000</v>
      </c>
      <c r="AC285" s="6">
        <v>570200000</v>
      </c>
      <c r="AD285" s="6">
        <v>572000000</v>
      </c>
      <c r="AF285">
        <f>Q285/W285</f>
        <v>4.4184785065316638E-2</v>
      </c>
      <c r="AG285">
        <f>R285/X285</f>
        <v>3.7841395195788087E-2</v>
      </c>
      <c r="AH285">
        <f>U285/W285</f>
        <v>0.16170953306513583</v>
      </c>
      <c r="AI285">
        <f>V285/X285</f>
        <v>0.15599429636941978</v>
      </c>
      <c r="AJ285">
        <f>Y285/AA285</f>
        <v>1.7749912922326716</v>
      </c>
      <c r="AK285">
        <f>Z285/AB285</f>
        <v>1.1617492096944151</v>
      </c>
      <c r="AL285">
        <f>O285/K285</f>
        <v>0.17247884747313058</v>
      </c>
      <c r="AM285">
        <f>P285/L285</f>
        <v>0.17384896539527206</v>
      </c>
      <c r="AN285">
        <f>K285/W285</f>
        <v>0.39533517154093023</v>
      </c>
      <c r="AO285">
        <f>L285/X285</f>
        <v>0.37211802127892946</v>
      </c>
      <c r="AP285">
        <f>IF(OR(Q285&lt;0, Q285="NA"), 0, 1)</f>
        <v>1</v>
      </c>
      <c r="AQ285">
        <f>IF(OR(S285&lt;0, S285="NA"), 0, 1)</f>
        <v>1</v>
      </c>
      <c r="AR285">
        <f>IFERROR(IF((AF285-AG285)&gt;0,1,0),0)</f>
        <v>1</v>
      </c>
      <c r="AS285">
        <f>IFERROR(IF((S285-Q285)&gt;0,1,0),0)</f>
        <v>1</v>
      </c>
      <c r="AT285">
        <f>IFERROR(IF((AH285-AI285)&lt;0,1,0),0)</f>
        <v>0</v>
      </c>
      <c r="AU285">
        <f>IFERROR(IF((AJ285-AK285)&gt;0,1,0),0)</f>
        <v>1</v>
      </c>
      <c r="AV285">
        <f>IFERROR(IF((AL285-AM285)&gt;0,1,0),0)</f>
        <v>0</v>
      </c>
      <c r="AW285">
        <f>IFERROR(IF((AN285-AO285)&gt;0,1,0),0)</f>
        <v>1</v>
      </c>
      <c r="AX285">
        <f>IFERROR(IF((AC285-AD285)&lt;0,1,0),0)</f>
        <v>1</v>
      </c>
      <c r="AY285">
        <f>SUM(AP285:AX285)</f>
        <v>7</v>
      </c>
    </row>
    <row r="286" spans="1:51" x14ac:dyDescent="0.45">
      <c r="A286" s="1" t="s">
        <v>1249</v>
      </c>
      <c r="B286" s="2">
        <v>4313470</v>
      </c>
      <c r="C286" s="3" t="s">
        <v>5337</v>
      </c>
      <c r="D286" s="5">
        <v>9.68</v>
      </c>
      <c r="E286" s="5">
        <v>1614.2106833600001</v>
      </c>
      <c r="F286" s="3" t="s">
        <v>4525</v>
      </c>
      <c r="G286" s="3" t="s">
        <v>4526</v>
      </c>
      <c r="H286" s="3" t="s">
        <v>4632</v>
      </c>
      <c r="I286" s="3" t="s">
        <v>4632</v>
      </c>
      <c r="J286" s="3" t="s">
        <v>4528</v>
      </c>
      <c r="K286" s="6">
        <v>784173</v>
      </c>
      <c r="L286" s="6">
        <v>773602</v>
      </c>
      <c r="M286" s="6">
        <v>375579</v>
      </c>
      <c r="N286" s="6">
        <v>369455</v>
      </c>
      <c r="O286" s="6">
        <v>186527</v>
      </c>
      <c r="P286" s="6">
        <v>179678</v>
      </c>
      <c r="Q286" s="6">
        <v>77396</v>
      </c>
      <c r="R286" s="6">
        <v>74528</v>
      </c>
      <c r="S286" s="6">
        <v>247303</v>
      </c>
      <c r="T286" s="6">
        <v>234635</v>
      </c>
      <c r="U286" s="6">
        <v>2358365</v>
      </c>
      <c r="V286" s="6">
        <v>2463426</v>
      </c>
      <c r="W286" s="6">
        <v>4436937</v>
      </c>
      <c r="X286" s="6">
        <v>4433250</v>
      </c>
      <c r="Y286" s="6" t="s">
        <v>4474</v>
      </c>
      <c r="Z286" s="6" t="s">
        <v>4474</v>
      </c>
      <c r="AA286" s="6" t="s">
        <v>4474</v>
      </c>
      <c r="AB286" s="6" t="s">
        <v>4474</v>
      </c>
      <c r="AC286" s="6">
        <v>166487581</v>
      </c>
      <c r="AD286" s="6">
        <v>165465164</v>
      </c>
      <c r="AF286">
        <f>Q286/W286</f>
        <v>1.7443565234304657E-2</v>
      </c>
      <c r="AG286">
        <f>R286/X286</f>
        <v>1.6811143066598998E-2</v>
      </c>
      <c r="AH286">
        <f>U286/W286</f>
        <v>0.53152997214069075</v>
      </c>
      <c r="AI286">
        <f>V286/X286</f>
        <v>0.55567044493317541</v>
      </c>
      <c r="AJ286" t="e">
        <f>Y286/AA286</f>
        <v>#VALUE!</v>
      </c>
      <c r="AK286" t="e">
        <f>Z286/AB286</f>
        <v>#VALUE!</v>
      </c>
      <c r="AL286">
        <f>O286/K286</f>
        <v>0.23786460385654695</v>
      </c>
      <c r="AM286">
        <f>P286/L286</f>
        <v>0.23226155051305453</v>
      </c>
      <c r="AN286">
        <f>K286/W286</f>
        <v>0.1767374655083</v>
      </c>
      <c r="AO286">
        <f>L286/X286</f>
        <v>0.17449997180398127</v>
      </c>
      <c r="AP286">
        <f>IF(OR(Q286&lt;0, Q286="NA"), 0, 1)</f>
        <v>1</v>
      </c>
      <c r="AQ286">
        <f>IF(OR(S286&lt;0, S286="NA"), 0, 1)</f>
        <v>1</v>
      </c>
      <c r="AR286">
        <f>IFERROR(IF((AF286-AG286)&gt;0,1,0),0)</f>
        <v>1</v>
      </c>
      <c r="AS286">
        <f>IFERROR(IF((S286-Q286)&gt;0,1,0),0)</f>
        <v>1</v>
      </c>
      <c r="AT286">
        <f>IFERROR(IF((AH286-AI286)&lt;0,1,0),0)</f>
        <v>1</v>
      </c>
      <c r="AU286">
        <f>IFERROR(IF((AJ286-AK286)&gt;0,1,0),0)</f>
        <v>0</v>
      </c>
      <c r="AV286">
        <f>IFERROR(IF((AL286-AM286)&gt;0,1,0),0)</f>
        <v>1</v>
      </c>
      <c r="AW286">
        <f>IFERROR(IF((AN286-AO286)&gt;0,1,0),0)</f>
        <v>1</v>
      </c>
      <c r="AX286">
        <f>IFERROR(IF((AC286-AD286)&lt;0,1,0),0)</f>
        <v>0</v>
      </c>
      <c r="AY286">
        <f>SUM(AP286:AX286)</f>
        <v>7</v>
      </c>
    </row>
    <row r="287" spans="1:51" x14ac:dyDescent="0.45">
      <c r="A287" s="1" t="s">
        <v>1253</v>
      </c>
      <c r="B287" s="2">
        <v>4021543</v>
      </c>
      <c r="C287" s="3" t="s">
        <v>5337</v>
      </c>
      <c r="D287" s="5">
        <v>94.51</v>
      </c>
      <c r="E287" s="5">
        <v>9521.8395924600009</v>
      </c>
      <c r="F287" s="3" t="s">
        <v>4470</v>
      </c>
      <c r="G287" s="3" t="s">
        <v>4512</v>
      </c>
      <c r="H287" s="3" t="s">
        <v>4522</v>
      </c>
      <c r="I287" s="3" t="s">
        <v>4523</v>
      </c>
      <c r="J287" s="3" t="s">
        <v>5007</v>
      </c>
      <c r="K287" s="6">
        <v>5215000</v>
      </c>
      <c r="L287" s="6">
        <v>5070900</v>
      </c>
      <c r="M287" s="6">
        <v>1124200</v>
      </c>
      <c r="N287" s="6">
        <v>1073000</v>
      </c>
      <c r="O287" s="6">
        <v>832500</v>
      </c>
      <c r="P287" s="6">
        <v>792400</v>
      </c>
      <c r="Q287" s="6">
        <v>551500</v>
      </c>
      <c r="R287" s="6">
        <v>517800</v>
      </c>
      <c r="S287" s="6">
        <v>925000</v>
      </c>
      <c r="T287" s="6">
        <v>872400</v>
      </c>
      <c r="U287" s="6">
        <v>2043200</v>
      </c>
      <c r="V287" s="6">
        <v>2377200</v>
      </c>
      <c r="W287" s="6">
        <v>6458400</v>
      </c>
      <c r="X287" s="6">
        <v>6388700</v>
      </c>
      <c r="Y287" s="6">
        <v>933900</v>
      </c>
      <c r="Z287" s="6">
        <v>938100</v>
      </c>
      <c r="AA287" s="6">
        <v>897400</v>
      </c>
      <c r="AB287" s="6">
        <v>694500</v>
      </c>
      <c r="AC287" s="6">
        <v>100800000</v>
      </c>
      <c r="AD287" s="6">
        <v>100700000</v>
      </c>
      <c r="AF287">
        <f>Q287/W287</f>
        <v>8.5392666914406043E-2</v>
      </c>
      <c r="AG287">
        <f>R287/X287</f>
        <v>8.1049352763473012E-2</v>
      </c>
      <c r="AH287">
        <f>U287/W287</f>
        <v>0.31636318592840335</v>
      </c>
      <c r="AI287">
        <f>V287/X287</f>
        <v>0.37209447931504064</v>
      </c>
      <c r="AJ287">
        <f>Y287/AA287</f>
        <v>1.0406730554936483</v>
      </c>
      <c r="AK287">
        <f>Z287/AB287</f>
        <v>1.3507559395248381</v>
      </c>
      <c r="AL287">
        <f>O287/K287</f>
        <v>0.15963566634707574</v>
      </c>
      <c r="AM287">
        <f>P287/L287</f>
        <v>0.1562641740125027</v>
      </c>
      <c r="AN287">
        <f>K287/W287</f>
        <v>0.80747553573640529</v>
      </c>
      <c r="AO287">
        <f>L287/X287</f>
        <v>0.7937295537433281</v>
      </c>
      <c r="AP287">
        <f>IF(OR(Q287&lt;0, Q287="NA"), 0, 1)</f>
        <v>1</v>
      </c>
      <c r="AQ287">
        <f>IF(OR(S287&lt;0, S287="NA"), 0, 1)</f>
        <v>1</v>
      </c>
      <c r="AR287">
        <f>IFERROR(IF((AF287-AG287)&gt;0,1,0),0)</f>
        <v>1</v>
      </c>
      <c r="AS287">
        <f>IFERROR(IF((S287-Q287)&gt;0,1,0),0)</f>
        <v>1</v>
      </c>
      <c r="AT287">
        <f>IFERROR(IF((AH287-AI287)&lt;0,1,0),0)</f>
        <v>1</v>
      </c>
      <c r="AU287">
        <f>IFERROR(IF((AJ287-AK287)&gt;0,1,0),0)</f>
        <v>0</v>
      </c>
      <c r="AV287">
        <f>IFERROR(IF((AL287-AM287)&gt;0,1,0),0)</f>
        <v>1</v>
      </c>
      <c r="AW287">
        <f>IFERROR(IF((AN287-AO287)&gt;0,1,0),0)</f>
        <v>1</v>
      </c>
      <c r="AX287">
        <f>IFERROR(IF((AC287-AD287)&lt;0,1,0),0)</f>
        <v>0</v>
      </c>
      <c r="AY287">
        <f>SUM(AP287:AX287)</f>
        <v>7</v>
      </c>
    </row>
    <row r="288" spans="1:51" x14ac:dyDescent="0.45">
      <c r="A288" s="1" t="s">
        <v>1261</v>
      </c>
      <c r="B288" s="2">
        <v>4096220</v>
      </c>
      <c r="C288" s="3" t="s">
        <v>5337</v>
      </c>
      <c r="D288" s="5">
        <v>45.01</v>
      </c>
      <c r="E288" s="5">
        <v>2448.5537221599998</v>
      </c>
      <c r="F288" s="3" t="s">
        <v>4485</v>
      </c>
      <c r="G288" s="3" t="s">
        <v>4486</v>
      </c>
      <c r="H288" s="3" t="s">
        <v>4598</v>
      </c>
      <c r="I288" s="3" t="s">
        <v>4615</v>
      </c>
      <c r="J288" s="3" t="s">
        <v>4940</v>
      </c>
      <c r="K288" s="6">
        <v>592736</v>
      </c>
      <c r="L288" s="6">
        <v>589510</v>
      </c>
      <c r="M288" s="6">
        <v>149366</v>
      </c>
      <c r="N288" s="6">
        <v>150556</v>
      </c>
      <c r="O288" s="6">
        <v>136003</v>
      </c>
      <c r="P288" s="6">
        <v>137281</v>
      </c>
      <c r="Q288" s="6">
        <v>89734</v>
      </c>
      <c r="R288" s="6">
        <v>85749</v>
      </c>
      <c r="S288" s="6">
        <v>96643</v>
      </c>
      <c r="T288" s="6">
        <v>81319</v>
      </c>
      <c r="U288" s="6">
        <v>188294</v>
      </c>
      <c r="V288" s="6">
        <v>189503</v>
      </c>
      <c r="W288" s="6">
        <v>775351</v>
      </c>
      <c r="X288" s="6">
        <v>777328</v>
      </c>
      <c r="Y288" s="6">
        <v>349770</v>
      </c>
      <c r="Z288" s="6">
        <v>372258</v>
      </c>
      <c r="AA288" s="6">
        <v>119942</v>
      </c>
      <c r="AB288" s="6">
        <v>129393</v>
      </c>
      <c r="AC288" s="6">
        <v>54400217</v>
      </c>
      <c r="AD288" s="6">
        <v>54234660</v>
      </c>
      <c r="AF288">
        <f>Q288/W288</f>
        <v>0.11573339042575556</v>
      </c>
      <c r="AG288">
        <f>R288/X288</f>
        <v>0.11031250643229112</v>
      </c>
      <c r="AH288">
        <f>U288/W288</f>
        <v>0.24285001244597609</v>
      </c>
      <c r="AI288">
        <f>V288/X288</f>
        <v>0.24378769322602556</v>
      </c>
      <c r="AJ288">
        <f>Y288/AA288</f>
        <v>2.9161594770805888</v>
      </c>
      <c r="AK288">
        <f>Z288/AB288</f>
        <v>2.8769562495652781</v>
      </c>
      <c r="AL288">
        <f>O288/K288</f>
        <v>0.2294495357123576</v>
      </c>
      <c r="AM288">
        <f>P288/L288</f>
        <v>0.23287306407015995</v>
      </c>
      <c r="AN288">
        <f>K288/W288</f>
        <v>0.76447441223394308</v>
      </c>
      <c r="AO288">
        <f>L288/X288</f>
        <v>0.75837998888500091</v>
      </c>
      <c r="AP288">
        <f>IF(OR(Q288&lt;0, Q288="NA"), 0, 1)</f>
        <v>1</v>
      </c>
      <c r="AQ288">
        <f>IF(OR(S288&lt;0, S288="NA"), 0, 1)</f>
        <v>1</v>
      </c>
      <c r="AR288">
        <f>IFERROR(IF((AF288-AG288)&gt;0,1,0),0)</f>
        <v>1</v>
      </c>
      <c r="AS288">
        <f>IFERROR(IF((S288-Q288)&gt;0,1,0),0)</f>
        <v>1</v>
      </c>
      <c r="AT288">
        <f>IFERROR(IF((AH288-AI288)&lt;0,1,0),0)</f>
        <v>1</v>
      </c>
      <c r="AU288">
        <f>IFERROR(IF((AJ288-AK288)&gt;0,1,0),0)</f>
        <v>1</v>
      </c>
      <c r="AV288">
        <f>IFERROR(IF((AL288-AM288)&gt;0,1,0),0)</f>
        <v>0</v>
      </c>
      <c r="AW288">
        <f>IFERROR(IF((AN288-AO288)&gt;0,1,0),0)</f>
        <v>1</v>
      </c>
      <c r="AX288">
        <f>IFERROR(IF((AC288-AD288)&lt;0,1,0),0)</f>
        <v>0</v>
      </c>
      <c r="AY288">
        <f>SUM(AP288:AX288)</f>
        <v>7</v>
      </c>
    </row>
    <row r="289" spans="1:51" x14ac:dyDescent="0.45">
      <c r="A289" s="1" t="s">
        <v>1269</v>
      </c>
      <c r="B289" s="2">
        <v>4303236</v>
      </c>
      <c r="C289" s="3" t="s">
        <v>5337</v>
      </c>
      <c r="D289" s="5">
        <v>111.15</v>
      </c>
      <c r="E289" s="5">
        <v>2912.8093488</v>
      </c>
      <c r="F289" s="3" t="s">
        <v>4480</v>
      </c>
      <c r="G289" s="3" t="s">
        <v>4491</v>
      </c>
      <c r="H289" s="3" t="s">
        <v>4663</v>
      </c>
      <c r="I289" s="3" t="s">
        <v>4663</v>
      </c>
      <c r="J289" s="3" t="s">
        <v>4595</v>
      </c>
      <c r="K289" s="6">
        <v>1170788</v>
      </c>
      <c r="L289" s="6">
        <v>1118279</v>
      </c>
      <c r="M289" s="6" t="s">
        <v>4474</v>
      </c>
      <c r="N289" s="6" t="s">
        <v>4474</v>
      </c>
      <c r="O289" s="6" t="s">
        <v>4474</v>
      </c>
      <c r="P289" s="6" t="s">
        <v>4474</v>
      </c>
      <c r="Q289" s="6">
        <v>180521</v>
      </c>
      <c r="R289" s="6">
        <v>178392</v>
      </c>
      <c r="S289" s="6">
        <v>1422344</v>
      </c>
      <c r="T289" s="6">
        <v>1295035</v>
      </c>
      <c r="U289" s="6">
        <v>3293735</v>
      </c>
      <c r="V289" s="6">
        <v>3194121</v>
      </c>
      <c r="W289" s="6">
        <v>4975696</v>
      </c>
      <c r="X289" s="6">
        <v>4817091</v>
      </c>
      <c r="Y289" s="6">
        <v>4521106</v>
      </c>
      <c r="Z289" s="6">
        <v>4347402</v>
      </c>
      <c r="AA289" s="6">
        <v>259535</v>
      </c>
      <c r="AB289" s="6">
        <v>333972</v>
      </c>
      <c r="AC289" s="6">
        <v>26266846</v>
      </c>
      <c r="AD289" s="6">
        <v>26498011</v>
      </c>
      <c r="AF289">
        <f>Q289/W289</f>
        <v>3.6280552509638853E-2</v>
      </c>
      <c r="AG289">
        <f>R289/X289</f>
        <v>3.7033138879875839E-2</v>
      </c>
      <c r="AH289">
        <f>U289/W289</f>
        <v>0.66196467790636726</v>
      </c>
      <c r="AI289">
        <f>V289/X289</f>
        <v>0.66308089259679748</v>
      </c>
      <c r="AJ289">
        <f>Y289/AA289</f>
        <v>17.420024274182673</v>
      </c>
      <c r="AK289">
        <f>Z289/AB289</f>
        <v>13.01726492041249</v>
      </c>
      <c r="AL289" t="e">
        <f>O289/K289</f>
        <v>#VALUE!</v>
      </c>
      <c r="AM289" t="e">
        <f>P289/L289</f>
        <v>#VALUE!</v>
      </c>
      <c r="AN289">
        <f>K289/W289</f>
        <v>0.23530135281576689</v>
      </c>
      <c r="AO289">
        <f>L289/X289</f>
        <v>0.23214819898565336</v>
      </c>
      <c r="AP289">
        <f>IF(OR(Q289&lt;0, Q289="NA"), 0, 1)</f>
        <v>1</v>
      </c>
      <c r="AQ289">
        <f>IF(OR(S289&lt;0, S289="NA"), 0, 1)</f>
        <v>1</v>
      </c>
      <c r="AR289">
        <f>IFERROR(IF((AF289-AG289)&gt;0,1,0),0)</f>
        <v>0</v>
      </c>
      <c r="AS289">
        <f>IFERROR(IF((S289-Q289)&gt;0,1,0),0)</f>
        <v>1</v>
      </c>
      <c r="AT289">
        <f>IFERROR(IF((AH289-AI289)&lt;0,1,0),0)</f>
        <v>1</v>
      </c>
      <c r="AU289">
        <f>IFERROR(IF((AJ289-AK289)&gt;0,1,0),0)</f>
        <v>1</v>
      </c>
      <c r="AV289">
        <f>IFERROR(IF((AL289-AM289)&gt;0,1,0),0)</f>
        <v>0</v>
      </c>
      <c r="AW289">
        <f>IFERROR(IF((AN289-AO289)&gt;0,1,0),0)</f>
        <v>1</v>
      </c>
      <c r="AX289">
        <f>IFERROR(IF((AC289-AD289)&lt;0,1,0),0)</f>
        <v>1</v>
      </c>
      <c r="AY289">
        <f>SUM(AP289:AX289)</f>
        <v>7</v>
      </c>
    </row>
    <row r="290" spans="1:51" x14ac:dyDescent="0.45">
      <c r="A290" s="1" t="s">
        <v>1273</v>
      </c>
      <c r="B290" s="2">
        <v>4121899</v>
      </c>
      <c r="C290" s="3" t="s">
        <v>5337</v>
      </c>
      <c r="D290" s="5">
        <v>178.04</v>
      </c>
      <c r="E290" s="5">
        <v>3737.4649970800001</v>
      </c>
      <c r="F290" s="3" t="s">
        <v>4485</v>
      </c>
      <c r="G290" s="3" t="s">
        <v>4486</v>
      </c>
      <c r="H290" s="3" t="s">
        <v>4598</v>
      </c>
      <c r="I290" s="3" t="s">
        <v>4615</v>
      </c>
      <c r="J290" s="3" t="s">
        <v>5013</v>
      </c>
      <c r="K290" s="6">
        <v>1039400</v>
      </c>
      <c r="L290" s="6">
        <v>1029200</v>
      </c>
      <c r="M290" s="6">
        <v>238300</v>
      </c>
      <c r="N290" s="6">
        <v>235700</v>
      </c>
      <c r="O290" s="6">
        <v>139900</v>
      </c>
      <c r="P290" s="6">
        <v>138800</v>
      </c>
      <c r="Q290" s="6">
        <v>54500</v>
      </c>
      <c r="R290" s="6">
        <v>42900</v>
      </c>
      <c r="S290" s="6">
        <v>157100</v>
      </c>
      <c r="T290" s="6">
        <v>179400</v>
      </c>
      <c r="U290" s="6">
        <v>627800</v>
      </c>
      <c r="V290" s="6">
        <v>649400</v>
      </c>
      <c r="W290" s="6">
        <v>2533800</v>
      </c>
      <c r="X290" s="6">
        <v>2521900</v>
      </c>
      <c r="Y290" s="6">
        <v>519200</v>
      </c>
      <c r="Z290" s="6">
        <v>480800</v>
      </c>
      <c r="AA290" s="6">
        <v>188400</v>
      </c>
      <c r="AB290" s="6">
        <v>176900</v>
      </c>
      <c r="AC290" s="6">
        <v>20991908</v>
      </c>
      <c r="AD290" s="6">
        <v>20973245</v>
      </c>
      <c r="AF290">
        <f>Q290/W290</f>
        <v>2.1509195674481018E-2</v>
      </c>
      <c r="AG290">
        <f>R290/X290</f>
        <v>1.7010983782069077E-2</v>
      </c>
      <c r="AH290">
        <f>U290/W290</f>
        <v>0.24777014760438867</v>
      </c>
      <c r="AI290">
        <f>V290/X290</f>
        <v>0.25750426265910625</v>
      </c>
      <c r="AJ290">
        <f>Y290/AA290</f>
        <v>2.7558386411889595</v>
      </c>
      <c r="AK290">
        <f>Z290/AB290</f>
        <v>2.7179197286602599</v>
      </c>
      <c r="AL290">
        <f>O290/K290</f>
        <v>0.13459688281700982</v>
      </c>
      <c r="AM290">
        <f>P290/L290</f>
        <v>0.13486202876020209</v>
      </c>
      <c r="AN290">
        <f>K290/W290</f>
        <v>0.41021390796432239</v>
      </c>
      <c r="AO290">
        <f>L290/X290</f>
        <v>0.40810500019826323</v>
      </c>
      <c r="AP290">
        <f>IF(OR(Q290&lt;0, Q290="NA"), 0, 1)</f>
        <v>1</v>
      </c>
      <c r="AQ290">
        <f>IF(OR(S290&lt;0, S290="NA"), 0, 1)</f>
        <v>1</v>
      </c>
      <c r="AR290">
        <f>IFERROR(IF((AF290-AG290)&gt;0,1,0),0)</f>
        <v>1</v>
      </c>
      <c r="AS290">
        <f>IFERROR(IF((S290-Q290)&gt;0,1,0),0)</f>
        <v>1</v>
      </c>
      <c r="AT290">
        <f>IFERROR(IF((AH290-AI290)&lt;0,1,0),0)</f>
        <v>1</v>
      </c>
      <c r="AU290">
        <f>IFERROR(IF((AJ290-AK290)&gt;0,1,0),0)</f>
        <v>1</v>
      </c>
      <c r="AV290">
        <f>IFERROR(IF((AL290-AM290)&gt;0,1,0),0)</f>
        <v>0</v>
      </c>
      <c r="AW290">
        <f>IFERROR(IF((AN290-AO290)&gt;0,1,0),0)</f>
        <v>1</v>
      </c>
      <c r="AX290">
        <f>IFERROR(IF((AC290-AD290)&lt;0,1,0),0)</f>
        <v>0</v>
      </c>
      <c r="AY290">
        <f>SUM(AP290:AX290)</f>
        <v>7</v>
      </c>
    </row>
    <row r="291" spans="1:51" x14ac:dyDescent="0.45">
      <c r="A291" s="1" t="s">
        <v>1278</v>
      </c>
      <c r="B291" s="2">
        <v>1024631</v>
      </c>
      <c r="C291" s="3" t="s">
        <v>5335</v>
      </c>
      <c r="D291" s="5">
        <v>56.53</v>
      </c>
      <c r="E291" s="5">
        <v>2098.8345340000001</v>
      </c>
      <c r="F291" s="3" t="s">
        <v>4480</v>
      </c>
      <c r="G291" s="3" t="s">
        <v>4481</v>
      </c>
      <c r="H291" s="3" t="s">
        <v>4481</v>
      </c>
      <c r="I291" s="3" t="s">
        <v>4482</v>
      </c>
      <c r="J291" s="3" t="s">
        <v>4484</v>
      </c>
      <c r="K291" s="6">
        <v>633825</v>
      </c>
      <c r="L291" s="6">
        <v>625819</v>
      </c>
      <c r="M291" s="6" t="s">
        <v>4474</v>
      </c>
      <c r="N291" s="6" t="s">
        <v>4474</v>
      </c>
      <c r="O291" s="6">
        <v>506423</v>
      </c>
      <c r="P291" s="6">
        <v>487122</v>
      </c>
      <c r="Q291" s="6">
        <v>180961</v>
      </c>
      <c r="R291" s="6">
        <v>175041</v>
      </c>
      <c r="S291" s="6">
        <v>274409</v>
      </c>
      <c r="T291" s="6">
        <v>234849</v>
      </c>
      <c r="U291" s="6">
        <v>170815</v>
      </c>
      <c r="V291" s="6">
        <v>178269</v>
      </c>
      <c r="W291" s="6">
        <v>14954125</v>
      </c>
      <c r="X291" s="6">
        <v>14615666</v>
      </c>
      <c r="Y291" s="6" t="s">
        <v>4474</v>
      </c>
      <c r="Z291" s="6" t="s">
        <v>4474</v>
      </c>
      <c r="AA291" s="6" t="s">
        <v>4474</v>
      </c>
      <c r="AB291" s="6" t="s">
        <v>4474</v>
      </c>
      <c r="AC291" s="6">
        <v>37183784</v>
      </c>
      <c r="AD291" s="6">
        <v>37343548</v>
      </c>
      <c r="AF291">
        <f>Q291/W291</f>
        <v>1.2101075790124798E-2</v>
      </c>
      <c r="AG291">
        <f>R291/X291</f>
        <v>1.197625889918393E-2</v>
      </c>
      <c r="AH291">
        <f>U291/W291</f>
        <v>1.1422600787408156E-2</v>
      </c>
      <c r="AI291">
        <f>V291/X291</f>
        <v>1.2197117804963523E-2</v>
      </c>
      <c r="AJ291" t="e">
        <f>Y291/AA291</f>
        <v>#VALUE!</v>
      </c>
      <c r="AK291" t="e">
        <f>Z291/AB291</f>
        <v>#VALUE!</v>
      </c>
      <c r="AL291">
        <f>O291/K291</f>
        <v>0.79899499073087998</v>
      </c>
      <c r="AM291">
        <f>P291/L291</f>
        <v>0.77837521711549185</v>
      </c>
      <c r="AN291">
        <f>K291/W291</f>
        <v>4.2384626315481518E-2</v>
      </c>
      <c r="AO291">
        <f>L291/X291</f>
        <v>4.2818370370532551E-2</v>
      </c>
      <c r="AP291">
        <f>IF(OR(Q291&lt;0, Q291="NA"), 0, 1)</f>
        <v>1</v>
      </c>
      <c r="AQ291">
        <f>IF(OR(S291&lt;0, S291="NA"), 0, 1)</f>
        <v>1</v>
      </c>
      <c r="AR291">
        <f>IFERROR(IF((AF291-AG291)&gt;0,1,0),0)</f>
        <v>1</v>
      </c>
      <c r="AS291">
        <f>IFERROR(IF((S291-Q291)&gt;0,1,0),0)</f>
        <v>1</v>
      </c>
      <c r="AT291">
        <f>IFERROR(IF((AH291-AI291)&lt;0,1,0),0)</f>
        <v>1</v>
      </c>
      <c r="AU291">
        <f>IFERROR(IF((AJ291-AK291)&gt;0,1,0),0)</f>
        <v>0</v>
      </c>
      <c r="AV291">
        <f>IFERROR(IF((AL291-AM291)&gt;0,1,0),0)</f>
        <v>1</v>
      </c>
      <c r="AW291">
        <f>IFERROR(IF((AN291-AO291)&gt;0,1,0),0)</f>
        <v>0</v>
      </c>
      <c r="AX291">
        <f>IFERROR(IF((AC291-AD291)&lt;0,1,0),0)</f>
        <v>1</v>
      </c>
      <c r="AY291">
        <f>SUM(AP291:AX291)</f>
        <v>7</v>
      </c>
    </row>
    <row r="292" spans="1:51" x14ac:dyDescent="0.45">
      <c r="A292" s="1" t="s">
        <v>1286</v>
      </c>
      <c r="B292" s="2">
        <v>4309704</v>
      </c>
      <c r="C292" s="3" t="s">
        <v>5337</v>
      </c>
      <c r="D292" s="5">
        <v>235.42</v>
      </c>
      <c r="E292" s="5">
        <v>13353.35834434</v>
      </c>
      <c r="F292" s="3" t="s">
        <v>4500</v>
      </c>
      <c r="G292" s="3" t="s">
        <v>4501</v>
      </c>
      <c r="H292" s="3" t="s">
        <v>4533</v>
      </c>
      <c r="I292" s="3" t="s">
        <v>4534</v>
      </c>
      <c r="J292" s="3" t="s">
        <v>4970</v>
      </c>
      <c r="K292" s="6">
        <v>4636846</v>
      </c>
      <c r="L292" s="6">
        <v>4621455</v>
      </c>
      <c r="M292" s="6">
        <v>659422</v>
      </c>
      <c r="N292" s="6">
        <v>625980</v>
      </c>
      <c r="O292" s="6">
        <v>574363</v>
      </c>
      <c r="P292" s="6">
        <v>537565</v>
      </c>
      <c r="Q292" s="6">
        <v>448788</v>
      </c>
      <c r="R292" s="6">
        <v>409646</v>
      </c>
      <c r="S292" s="6">
        <v>600278</v>
      </c>
      <c r="T292" s="6">
        <v>573195</v>
      </c>
      <c r="U292" s="6">
        <v>25331</v>
      </c>
      <c r="V292" s="6">
        <v>25501</v>
      </c>
      <c r="W292" s="6">
        <v>4457197</v>
      </c>
      <c r="X292" s="6">
        <v>4223329</v>
      </c>
      <c r="Y292" s="6">
        <v>3106856</v>
      </c>
      <c r="Z292" s="6">
        <v>2915643</v>
      </c>
      <c r="AA292" s="6">
        <v>681046</v>
      </c>
      <c r="AB292" s="6">
        <v>602458</v>
      </c>
      <c r="AC292" s="6">
        <v>56708000</v>
      </c>
      <c r="AD292" s="6">
        <v>56932000</v>
      </c>
      <c r="AF292">
        <f>Q292/W292</f>
        <v>0.10068839227882456</v>
      </c>
      <c r="AG292">
        <f>R292/X292</f>
        <v>9.6995995339221736E-2</v>
      </c>
      <c r="AH292">
        <f>U292/W292</f>
        <v>5.6831681435664614E-3</v>
      </c>
      <c r="AI292">
        <f>V292/X292</f>
        <v>6.0381277423567992E-3</v>
      </c>
      <c r="AJ292">
        <f>Y292/AA292</f>
        <v>4.5618886242632657</v>
      </c>
      <c r="AK292">
        <f>Z292/AB292</f>
        <v>4.8395788586092312</v>
      </c>
      <c r="AL292">
        <f>O292/K292</f>
        <v>0.12386932841849826</v>
      </c>
      <c r="AM292">
        <f>P292/L292</f>
        <v>0.11631942753959522</v>
      </c>
      <c r="AN292">
        <f>K292/W292</f>
        <v>1.0403053757776468</v>
      </c>
      <c r="AO292">
        <f>L292/X292</f>
        <v>1.0942682893044799</v>
      </c>
      <c r="AP292">
        <f>IF(OR(Q292&lt;0, Q292="NA"), 0, 1)</f>
        <v>1</v>
      </c>
      <c r="AQ292">
        <f>IF(OR(S292&lt;0, S292="NA"), 0, 1)</f>
        <v>1</v>
      </c>
      <c r="AR292">
        <f>IFERROR(IF((AF292-AG292)&gt;0,1,0),0)</f>
        <v>1</v>
      </c>
      <c r="AS292">
        <f>IFERROR(IF((S292-Q292)&gt;0,1,0),0)</f>
        <v>1</v>
      </c>
      <c r="AT292">
        <f>IFERROR(IF((AH292-AI292)&lt;0,1,0),0)</f>
        <v>1</v>
      </c>
      <c r="AU292">
        <f>IFERROR(IF((AJ292-AK292)&gt;0,1,0),0)</f>
        <v>0</v>
      </c>
      <c r="AV292">
        <f>IFERROR(IF((AL292-AM292)&gt;0,1,0),0)</f>
        <v>1</v>
      </c>
      <c r="AW292">
        <f>IFERROR(IF((AN292-AO292)&gt;0,1,0),0)</f>
        <v>0</v>
      </c>
      <c r="AX292">
        <f>IFERROR(IF((AC292-AD292)&lt;0,1,0),0)</f>
        <v>1</v>
      </c>
      <c r="AY292">
        <f>SUM(AP292:AX292)</f>
        <v>7</v>
      </c>
    </row>
    <row r="293" spans="1:51" x14ac:dyDescent="0.45">
      <c r="A293" s="1" t="s">
        <v>1296</v>
      </c>
      <c r="B293" s="2">
        <v>103066</v>
      </c>
      <c r="C293" s="3" t="s">
        <v>5337</v>
      </c>
      <c r="D293" s="5">
        <v>65.819999999999993</v>
      </c>
      <c r="E293" s="5">
        <v>12574.86012114</v>
      </c>
      <c r="F293" s="3" t="s">
        <v>4525</v>
      </c>
      <c r="G293" s="3" t="s">
        <v>4526</v>
      </c>
      <c r="H293" s="3" t="s">
        <v>4693</v>
      </c>
      <c r="I293" s="3" t="s">
        <v>4694</v>
      </c>
      <c r="J293" s="3" t="s">
        <v>4528</v>
      </c>
      <c r="K293" s="6">
        <v>1521778</v>
      </c>
      <c r="L293" s="6">
        <v>1518122</v>
      </c>
      <c r="M293" s="6">
        <v>718864</v>
      </c>
      <c r="N293" s="6">
        <v>709649</v>
      </c>
      <c r="O293" s="6">
        <v>509237</v>
      </c>
      <c r="P293" s="6">
        <v>500052</v>
      </c>
      <c r="Q293" s="6">
        <v>380689</v>
      </c>
      <c r="R293" s="6">
        <v>374567</v>
      </c>
      <c r="S293" s="6">
        <v>620751</v>
      </c>
      <c r="T293" s="6">
        <v>623056</v>
      </c>
      <c r="U293" s="6">
        <v>3474372</v>
      </c>
      <c r="V293" s="6">
        <v>3471450</v>
      </c>
      <c r="W293" s="6">
        <v>5644119</v>
      </c>
      <c r="X293" s="6">
        <v>5645475</v>
      </c>
      <c r="Y293" s="6" t="s">
        <v>4474</v>
      </c>
      <c r="Z293" s="6" t="s">
        <v>4474</v>
      </c>
      <c r="AA293" s="6" t="s">
        <v>4474</v>
      </c>
      <c r="AB293" s="6" t="s">
        <v>4474</v>
      </c>
      <c r="AC293" s="6">
        <v>186512609</v>
      </c>
      <c r="AD293" s="6">
        <v>186516405</v>
      </c>
      <c r="AF293">
        <f>Q293/W293</f>
        <v>6.744879050211379E-2</v>
      </c>
      <c r="AG293">
        <f>R293/X293</f>
        <v>6.6348181508199044E-2</v>
      </c>
      <c r="AH293">
        <f>U293/W293</f>
        <v>0.61557383889319128</v>
      </c>
      <c r="AI293">
        <f>V293/X293</f>
        <v>0.61490840009033787</v>
      </c>
      <c r="AJ293" t="e">
        <f>Y293/AA293</f>
        <v>#VALUE!</v>
      </c>
      <c r="AK293" t="e">
        <f>Z293/AB293</f>
        <v>#VALUE!</v>
      </c>
      <c r="AL293">
        <f>O293/K293</f>
        <v>0.33463290966225034</v>
      </c>
      <c r="AM293">
        <f>P293/L293</f>
        <v>0.32938854716551108</v>
      </c>
      <c r="AN293">
        <f>K293/W293</f>
        <v>0.26962188430116374</v>
      </c>
      <c r="AO293">
        <f>L293/X293</f>
        <v>0.26890952488497427</v>
      </c>
      <c r="AP293">
        <f>IF(OR(Q293&lt;0, Q293="NA"), 0, 1)</f>
        <v>1</v>
      </c>
      <c r="AQ293">
        <f>IF(OR(S293&lt;0, S293="NA"), 0, 1)</f>
        <v>1</v>
      </c>
      <c r="AR293">
        <f>IFERROR(IF((AF293-AG293)&gt;0,1,0),0)</f>
        <v>1</v>
      </c>
      <c r="AS293">
        <f>IFERROR(IF((S293-Q293)&gt;0,1,0),0)</f>
        <v>1</v>
      </c>
      <c r="AT293">
        <f>IFERROR(IF((AH293-AI293)&lt;0,1,0),0)</f>
        <v>0</v>
      </c>
      <c r="AU293">
        <f>IFERROR(IF((AJ293-AK293)&gt;0,1,0),0)</f>
        <v>0</v>
      </c>
      <c r="AV293">
        <f>IFERROR(IF((AL293-AM293)&gt;0,1,0),0)</f>
        <v>1</v>
      </c>
      <c r="AW293">
        <f>IFERROR(IF((AN293-AO293)&gt;0,1,0),0)</f>
        <v>1</v>
      </c>
      <c r="AX293">
        <f>IFERROR(IF((AC293-AD293)&lt;0,1,0),0)</f>
        <v>1</v>
      </c>
      <c r="AY293">
        <f>SUM(AP293:AX293)</f>
        <v>7</v>
      </c>
    </row>
    <row r="294" spans="1:51" x14ac:dyDescent="0.45">
      <c r="A294" s="1" t="s">
        <v>1301</v>
      </c>
      <c r="B294" s="2">
        <v>105839130</v>
      </c>
      <c r="C294" s="3" t="s">
        <v>5337</v>
      </c>
      <c r="D294" s="7">
        <v>125.34</v>
      </c>
      <c r="E294" s="5">
        <v>7576.5692409000003</v>
      </c>
      <c r="F294" s="3" t="s">
        <v>4485</v>
      </c>
      <c r="G294" s="3" t="s">
        <v>4486</v>
      </c>
      <c r="H294" s="3" t="s">
        <v>4598</v>
      </c>
      <c r="I294" s="3" t="s">
        <v>4615</v>
      </c>
      <c r="J294" s="3" t="s">
        <v>5017</v>
      </c>
      <c r="K294" s="6">
        <v>2759395</v>
      </c>
      <c r="L294" s="6">
        <v>2767141</v>
      </c>
      <c r="M294" s="6">
        <v>528708</v>
      </c>
      <c r="N294" s="6">
        <v>525524</v>
      </c>
      <c r="O294" s="6">
        <v>466070</v>
      </c>
      <c r="P294" s="6">
        <v>462455</v>
      </c>
      <c r="Q294" s="6">
        <v>267268</v>
      </c>
      <c r="R294" s="6">
        <v>256548</v>
      </c>
      <c r="S294" s="6">
        <v>350918</v>
      </c>
      <c r="T294" s="6">
        <v>357256</v>
      </c>
      <c r="U294" s="6">
        <v>1080182</v>
      </c>
      <c r="V294" s="6">
        <v>1079624</v>
      </c>
      <c r="W294" s="6">
        <v>4084534</v>
      </c>
      <c r="X294" s="6">
        <v>3967111</v>
      </c>
      <c r="Y294" s="6">
        <v>1221511</v>
      </c>
      <c r="Z294" s="6">
        <v>1212553</v>
      </c>
      <c r="AA294" s="6">
        <v>637071</v>
      </c>
      <c r="AB294" s="6">
        <v>651096</v>
      </c>
      <c r="AC294" s="6">
        <v>60444246</v>
      </c>
      <c r="AD294" s="6">
        <v>60438838</v>
      </c>
      <c r="AF294">
        <f>Q294/W294</f>
        <v>6.5434147444971696E-2</v>
      </c>
      <c r="AG294">
        <f>R294/X294</f>
        <v>6.4668722402776227E-2</v>
      </c>
      <c r="AH294">
        <f>U294/W294</f>
        <v>0.2644566063105363</v>
      </c>
      <c r="AI294">
        <f>V294/X294</f>
        <v>0.27214363298632177</v>
      </c>
      <c r="AJ294">
        <f>Y294/AA294</f>
        <v>1.9173859742477684</v>
      </c>
      <c r="AK294">
        <f>Z294/AB294</f>
        <v>1.8623259857225356</v>
      </c>
      <c r="AL294">
        <f>O294/K294</f>
        <v>0.16890296604871721</v>
      </c>
      <c r="AM294">
        <f>P294/L294</f>
        <v>0.16712375697515955</v>
      </c>
      <c r="AN294">
        <f>K294/W294</f>
        <v>0.67557155846909345</v>
      </c>
      <c r="AO294">
        <f>L294/X294</f>
        <v>0.69752043741654823</v>
      </c>
      <c r="AP294">
        <f>IF(OR(Q294&lt;0, Q294="NA"), 0, 1)</f>
        <v>1</v>
      </c>
      <c r="AQ294">
        <f>IF(OR(S294&lt;0, S294="NA"), 0, 1)</f>
        <v>1</v>
      </c>
      <c r="AR294">
        <f>IFERROR(IF((AF294-AG294)&gt;0,1,0),0)</f>
        <v>1</v>
      </c>
      <c r="AS294">
        <f>IFERROR(IF((S294-Q294)&gt;0,1,0),0)</f>
        <v>1</v>
      </c>
      <c r="AT294">
        <f>IFERROR(IF((AH294-AI294)&lt;0,1,0),0)</f>
        <v>1</v>
      </c>
      <c r="AU294">
        <f>IFERROR(IF((AJ294-AK294)&gt;0,1,0),0)</f>
        <v>1</v>
      </c>
      <c r="AV294">
        <f>IFERROR(IF((AL294-AM294)&gt;0,1,0),0)</f>
        <v>1</v>
      </c>
      <c r="AW294">
        <f>IFERROR(IF((AN294-AO294)&gt;0,1,0),0)</f>
        <v>0</v>
      </c>
      <c r="AX294">
        <f>IFERROR(IF((AC294-AD294)&lt;0,1,0),0)</f>
        <v>0</v>
      </c>
      <c r="AY294">
        <f>SUM(AP294:AX294)</f>
        <v>7</v>
      </c>
    </row>
    <row r="295" spans="1:51" x14ac:dyDescent="0.45">
      <c r="A295" s="1" t="s">
        <v>1303</v>
      </c>
      <c r="B295" s="2">
        <v>4992486</v>
      </c>
      <c r="C295" s="3" t="s">
        <v>5337</v>
      </c>
      <c r="D295" s="7">
        <v>134.82</v>
      </c>
      <c r="E295" s="5">
        <v>3477.4358535000001</v>
      </c>
      <c r="F295" s="3" t="s">
        <v>4485</v>
      </c>
      <c r="G295" s="3" t="s">
        <v>4486</v>
      </c>
      <c r="H295" s="3" t="s">
        <v>4598</v>
      </c>
      <c r="I295" s="3" t="s">
        <v>4615</v>
      </c>
      <c r="J295" s="3" t="s">
        <v>5018</v>
      </c>
      <c r="K295" s="6">
        <v>1026759</v>
      </c>
      <c r="L295" s="6">
        <v>1000873</v>
      </c>
      <c r="M295" s="6">
        <v>202608</v>
      </c>
      <c r="N295" s="6">
        <v>193608</v>
      </c>
      <c r="O295" s="6">
        <v>147199</v>
      </c>
      <c r="P295" s="6">
        <v>139426</v>
      </c>
      <c r="Q295" s="6">
        <v>101881</v>
      </c>
      <c r="R295" s="6">
        <v>99615</v>
      </c>
      <c r="S295" s="6">
        <v>127542</v>
      </c>
      <c r="T295" s="6">
        <v>103142</v>
      </c>
      <c r="U295" s="6">
        <v>102000</v>
      </c>
      <c r="V295" s="6">
        <v>153000</v>
      </c>
      <c r="W295" s="6">
        <v>1838620</v>
      </c>
      <c r="X295" s="6">
        <v>1811055</v>
      </c>
      <c r="Y295" s="6">
        <v>668649</v>
      </c>
      <c r="Z295" s="6">
        <v>652895</v>
      </c>
      <c r="AA295" s="6">
        <v>349854</v>
      </c>
      <c r="AB295" s="6">
        <v>311207</v>
      </c>
      <c r="AC295" s="6">
        <v>25752712</v>
      </c>
      <c r="AD295" s="6">
        <v>25752712</v>
      </c>
      <c r="AF295">
        <f>Q295/W295</f>
        <v>5.5411667446236851E-2</v>
      </c>
      <c r="AG295">
        <f>R295/X295</f>
        <v>5.5003851346314719E-2</v>
      </c>
      <c r="AH295">
        <f>U295/W295</f>
        <v>5.5476389901121491E-2</v>
      </c>
      <c r="AI295">
        <f>V295/X295</f>
        <v>8.4481144967988267E-2</v>
      </c>
      <c r="AJ295">
        <f>Y295/AA295</f>
        <v>1.9112229672949288</v>
      </c>
      <c r="AK295">
        <f>Z295/AB295</f>
        <v>2.0979444549769126</v>
      </c>
      <c r="AL295">
        <f>O295/K295</f>
        <v>0.14336275601187815</v>
      </c>
      <c r="AM295">
        <f>P295/L295</f>
        <v>0.13930438726991337</v>
      </c>
      <c r="AN295">
        <f>K295/W295</f>
        <v>0.55844002567142748</v>
      </c>
      <c r="AO295">
        <f>L295/X295</f>
        <v>0.55264638567023083</v>
      </c>
      <c r="AP295">
        <f>IF(OR(Q295&lt;0, Q295="NA"), 0, 1)</f>
        <v>1</v>
      </c>
      <c r="AQ295">
        <f>IF(OR(S295&lt;0, S295="NA"), 0, 1)</f>
        <v>1</v>
      </c>
      <c r="AR295">
        <f>IFERROR(IF((AF295-AG295)&gt;0,1,0),0)</f>
        <v>1</v>
      </c>
      <c r="AS295">
        <f>IFERROR(IF((S295-Q295)&gt;0,1,0),0)</f>
        <v>1</v>
      </c>
      <c r="AT295">
        <f>IFERROR(IF((AH295-AI295)&lt;0,1,0),0)</f>
        <v>1</v>
      </c>
      <c r="AU295">
        <f>IFERROR(IF((AJ295-AK295)&gt;0,1,0),0)</f>
        <v>0</v>
      </c>
      <c r="AV295">
        <f>IFERROR(IF((AL295-AM295)&gt;0,1,0),0)</f>
        <v>1</v>
      </c>
      <c r="AW295">
        <f>IFERROR(IF((AN295-AO295)&gt;0,1,0),0)</f>
        <v>1</v>
      </c>
      <c r="AX295">
        <f>IFERROR(IF((AC295-AD295)&lt;0,1,0),0)</f>
        <v>0</v>
      </c>
      <c r="AY295">
        <f>SUM(AP295:AX295)</f>
        <v>7</v>
      </c>
    </row>
    <row r="296" spans="1:51" x14ac:dyDescent="0.45">
      <c r="A296" s="1" t="s">
        <v>1332</v>
      </c>
      <c r="B296" s="2">
        <v>4090259</v>
      </c>
      <c r="C296" s="3" t="s">
        <v>5335</v>
      </c>
      <c r="D296" s="5">
        <v>98.15</v>
      </c>
      <c r="E296" s="5">
        <v>4311.8894845000004</v>
      </c>
      <c r="F296" s="3" t="s">
        <v>4480</v>
      </c>
      <c r="G296" s="3" t="s">
        <v>4491</v>
      </c>
      <c r="H296" s="3" t="s">
        <v>4491</v>
      </c>
      <c r="I296" s="3" t="s">
        <v>4594</v>
      </c>
      <c r="J296" s="3" t="s">
        <v>4792</v>
      </c>
      <c r="K296" s="6">
        <v>3900200</v>
      </c>
      <c r="L296" s="6">
        <v>3804900</v>
      </c>
      <c r="M296" s="6">
        <v>610700</v>
      </c>
      <c r="N296" s="6">
        <v>595400</v>
      </c>
      <c r="O296" s="6">
        <v>477900</v>
      </c>
      <c r="P296" s="6">
        <v>462700</v>
      </c>
      <c r="Q296" s="6">
        <v>330500</v>
      </c>
      <c r="R296" s="6">
        <v>283100</v>
      </c>
      <c r="S296" s="6">
        <v>788200</v>
      </c>
      <c r="T296" s="6">
        <v>635100</v>
      </c>
      <c r="U296" s="6">
        <v>1195500</v>
      </c>
      <c r="V296" s="6">
        <v>1032700</v>
      </c>
      <c r="W296" s="6">
        <v>6289100</v>
      </c>
      <c r="X296" s="6">
        <v>6060800</v>
      </c>
      <c r="Y296" s="6">
        <v>4385800</v>
      </c>
      <c r="Z296" s="6">
        <v>4266500</v>
      </c>
      <c r="AA296" s="6">
        <v>3471200</v>
      </c>
      <c r="AB296" s="6">
        <v>3571600</v>
      </c>
      <c r="AC296" s="6">
        <v>43929580</v>
      </c>
      <c r="AD296" s="6">
        <v>44907350</v>
      </c>
      <c r="AF296">
        <f>Q296/W296</f>
        <v>5.255123944602566E-2</v>
      </c>
      <c r="AG296">
        <f>R296/X296</f>
        <v>4.6710005279831046E-2</v>
      </c>
      <c r="AH296">
        <f>U296/W296</f>
        <v>0.19009079200521536</v>
      </c>
      <c r="AI296">
        <f>V296/X296</f>
        <v>0.17039004751847941</v>
      </c>
      <c r="AJ296">
        <f>Y296/AA296</f>
        <v>1.2634823692094952</v>
      </c>
      <c r="AK296">
        <f>Z296/AB296</f>
        <v>1.1945626609922724</v>
      </c>
      <c r="AL296">
        <f>O296/K296</f>
        <v>0.122532177837034</v>
      </c>
      <c r="AM296">
        <f>P296/L296</f>
        <v>0.12160634970695682</v>
      </c>
      <c r="AN296">
        <f>K296/W296</f>
        <v>0.62015232704202505</v>
      </c>
      <c r="AO296">
        <f>L296/X296</f>
        <v>0.62778841077085534</v>
      </c>
      <c r="AP296">
        <f>IF(OR(Q296&lt;0, Q296="NA"), 0, 1)</f>
        <v>1</v>
      </c>
      <c r="AQ296">
        <f>IF(OR(S296&lt;0, S296="NA"), 0, 1)</f>
        <v>1</v>
      </c>
      <c r="AR296">
        <f>IFERROR(IF((AF296-AG296)&gt;0,1,0),0)</f>
        <v>1</v>
      </c>
      <c r="AS296">
        <f>IFERROR(IF((S296-Q296)&gt;0,1,0),0)</f>
        <v>1</v>
      </c>
      <c r="AT296">
        <f>IFERROR(IF((AH296-AI296)&lt;0,1,0),0)</f>
        <v>0</v>
      </c>
      <c r="AU296">
        <f>IFERROR(IF((AJ296-AK296)&gt;0,1,0),0)</f>
        <v>1</v>
      </c>
      <c r="AV296">
        <f>IFERROR(IF((AL296-AM296)&gt;0,1,0),0)</f>
        <v>1</v>
      </c>
      <c r="AW296">
        <f>IFERROR(IF((AN296-AO296)&gt;0,1,0),0)</f>
        <v>0</v>
      </c>
      <c r="AX296">
        <f>IFERROR(IF((AC296-AD296)&lt;0,1,0),0)</f>
        <v>1</v>
      </c>
      <c r="AY296">
        <f>SUM(AP296:AX296)</f>
        <v>7</v>
      </c>
    </row>
    <row r="297" spans="1:51" x14ac:dyDescent="0.45">
      <c r="A297" s="1" t="s">
        <v>1336</v>
      </c>
      <c r="B297" s="2">
        <v>4065540</v>
      </c>
      <c r="C297" s="3" t="s">
        <v>5337</v>
      </c>
      <c r="D297" s="5">
        <v>286.29000000000002</v>
      </c>
      <c r="E297" s="5">
        <v>10898.70129234</v>
      </c>
      <c r="F297" s="3" t="s">
        <v>4480</v>
      </c>
      <c r="G297" s="3" t="s">
        <v>4491</v>
      </c>
      <c r="H297" s="3" t="s">
        <v>4492</v>
      </c>
      <c r="I297" s="3" t="s">
        <v>4836</v>
      </c>
      <c r="J297" s="3" t="s">
        <v>5022</v>
      </c>
      <c r="K297" s="6">
        <v>2730620</v>
      </c>
      <c r="L297" s="6">
        <v>2548749</v>
      </c>
      <c r="M297" s="6">
        <v>852109</v>
      </c>
      <c r="N297" s="6">
        <v>731591</v>
      </c>
      <c r="O297" s="6">
        <v>825918</v>
      </c>
      <c r="P297" s="6">
        <v>705576</v>
      </c>
      <c r="Q297" s="6">
        <v>636052</v>
      </c>
      <c r="R297" s="6">
        <v>539351</v>
      </c>
      <c r="S297" s="6">
        <v>717397</v>
      </c>
      <c r="T297" s="6">
        <v>730770</v>
      </c>
      <c r="U297" s="6">
        <v>337971</v>
      </c>
      <c r="V297" s="6">
        <v>373941</v>
      </c>
      <c r="W297" s="6">
        <v>2947448</v>
      </c>
      <c r="X297" s="6">
        <v>2725913</v>
      </c>
      <c r="Y297" s="6" t="s">
        <v>4474</v>
      </c>
      <c r="Z297" s="6" t="s">
        <v>4474</v>
      </c>
      <c r="AA297" s="6" t="s">
        <v>4474</v>
      </c>
      <c r="AB297" s="6" t="s">
        <v>4474</v>
      </c>
      <c r="AC297" s="6">
        <v>39834758</v>
      </c>
      <c r="AD297" s="6">
        <v>41136519</v>
      </c>
      <c r="AF297">
        <f>Q297/W297</f>
        <v>0.21579753060953069</v>
      </c>
      <c r="AG297">
        <f>R297/X297</f>
        <v>0.19786068007306176</v>
      </c>
      <c r="AH297">
        <f>U297/W297</f>
        <v>0.11466563617068054</v>
      </c>
      <c r="AI297">
        <f>V297/X297</f>
        <v>0.13718009342191037</v>
      </c>
      <c r="AJ297" t="e">
        <f>Y297/AA297</f>
        <v>#VALUE!</v>
      </c>
      <c r="AK297" t="e">
        <f>Z297/AB297</f>
        <v>#VALUE!</v>
      </c>
      <c r="AL297">
        <f>O297/K297</f>
        <v>0.30246537416410924</v>
      </c>
      <c r="AM297">
        <f>P297/L297</f>
        <v>0.27683228124856546</v>
      </c>
      <c r="AN297">
        <f>K297/W297</f>
        <v>0.92643534338858569</v>
      </c>
      <c r="AO297">
        <f>L297/X297</f>
        <v>0.93500746355441278</v>
      </c>
      <c r="AP297">
        <f>IF(OR(Q297&lt;0, Q297="NA"), 0, 1)</f>
        <v>1</v>
      </c>
      <c r="AQ297">
        <f>IF(OR(S297&lt;0, S297="NA"), 0, 1)</f>
        <v>1</v>
      </c>
      <c r="AR297">
        <f>IFERROR(IF((AF297-AG297)&gt;0,1,0),0)</f>
        <v>1</v>
      </c>
      <c r="AS297">
        <f>IFERROR(IF((S297-Q297)&gt;0,1,0),0)</f>
        <v>1</v>
      </c>
      <c r="AT297">
        <f>IFERROR(IF((AH297-AI297)&lt;0,1,0),0)</f>
        <v>1</v>
      </c>
      <c r="AU297">
        <f>IFERROR(IF((AJ297-AK297)&gt;0,1,0),0)</f>
        <v>0</v>
      </c>
      <c r="AV297">
        <f>IFERROR(IF((AL297-AM297)&gt;0,1,0),0)</f>
        <v>1</v>
      </c>
      <c r="AW297">
        <f>IFERROR(IF((AN297-AO297)&gt;0,1,0),0)</f>
        <v>0</v>
      </c>
      <c r="AX297">
        <f>IFERROR(IF((AC297-AD297)&lt;0,1,0),0)</f>
        <v>1</v>
      </c>
      <c r="AY297">
        <f>SUM(AP297:AX297)</f>
        <v>7</v>
      </c>
    </row>
    <row r="298" spans="1:51" x14ac:dyDescent="0.45">
      <c r="A298" s="1" t="s">
        <v>1340</v>
      </c>
      <c r="B298" s="2">
        <v>8603803</v>
      </c>
      <c r="C298" s="3" t="s">
        <v>5335</v>
      </c>
      <c r="D298" s="5">
        <v>62.87</v>
      </c>
      <c r="E298" s="5">
        <v>14458.60187077</v>
      </c>
      <c r="F298" s="3" t="s">
        <v>4651</v>
      </c>
      <c r="G298" s="3" t="s">
        <v>4651</v>
      </c>
      <c r="H298" s="3" t="s">
        <v>4652</v>
      </c>
      <c r="I298" s="3" t="s">
        <v>4652</v>
      </c>
      <c r="J298" s="3" t="s">
        <v>4653</v>
      </c>
      <c r="K298" s="6">
        <v>5777800</v>
      </c>
      <c r="L298" s="6">
        <v>5635700</v>
      </c>
      <c r="M298" s="6">
        <v>2564200</v>
      </c>
      <c r="N298" s="6">
        <v>2411300</v>
      </c>
      <c r="O298" s="6">
        <v>1399600</v>
      </c>
      <c r="P298" s="6">
        <v>1255200</v>
      </c>
      <c r="Q298" s="6">
        <v>865600</v>
      </c>
      <c r="R298" s="6">
        <v>751600</v>
      </c>
      <c r="S298" s="6">
        <v>2016600</v>
      </c>
      <c r="T298" s="6">
        <v>1899800</v>
      </c>
      <c r="U298" s="6">
        <v>11571100</v>
      </c>
      <c r="V298" s="6">
        <v>11954600</v>
      </c>
      <c r="W298" s="6">
        <v>32146100</v>
      </c>
      <c r="X298" s="6">
        <v>31831000</v>
      </c>
      <c r="Y298" s="6">
        <v>1990200</v>
      </c>
      <c r="Z298" s="6">
        <v>1964000</v>
      </c>
      <c r="AA298" s="6">
        <v>3607100</v>
      </c>
      <c r="AB298" s="6">
        <v>3310800</v>
      </c>
      <c r="AC298" s="6">
        <v>229972832</v>
      </c>
      <c r="AD298" s="6">
        <v>229954524</v>
      </c>
      <c r="AF298">
        <f>Q298/W298</f>
        <v>2.6927061136498672E-2</v>
      </c>
      <c r="AG298">
        <f>R298/X298</f>
        <v>2.3612201941503565E-2</v>
      </c>
      <c r="AH298">
        <f>U298/W298</f>
        <v>0.35995346247289717</v>
      </c>
      <c r="AI298">
        <f>V298/X298</f>
        <v>0.3755647010775659</v>
      </c>
      <c r="AJ298">
        <f>Y298/AA298</f>
        <v>0.55174516924953565</v>
      </c>
      <c r="AK298">
        <f>Z298/AB298</f>
        <v>0.59321010027787846</v>
      </c>
      <c r="AL298">
        <f>O298/K298</f>
        <v>0.24223752985565439</v>
      </c>
      <c r="AM298">
        <f>P298/L298</f>
        <v>0.22272299803041326</v>
      </c>
      <c r="AN298">
        <f>K298/W298</f>
        <v>0.17973564444831566</v>
      </c>
      <c r="AO298">
        <f>L298/X298</f>
        <v>0.17705067387138324</v>
      </c>
      <c r="AP298">
        <f>IF(OR(Q298&lt;0, Q298="NA"), 0, 1)</f>
        <v>1</v>
      </c>
      <c r="AQ298">
        <f>IF(OR(S298&lt;0, S298="NA"), 0, 1)</f>
        <v>1</v>
      </c>
      <c r="AR298">
        <f>IFERROR(IF((AF298-AG298)&gt;0,1,0),0)</f>
        <v>1</v>
      </c>
      <c r="AS298">
        <f>IFERROR(IF((S298-Q298)&gt;0,1,0),0)</f>
        <v>1</v>
      </c>
      <c r="AT298">
        <f>IFERROR(IF((AH298-AI298)&lt;0,1,0),0)</f>
        <v>1</v>
      </c>
      <c r="AU298">
        <f>IFERROR(IF((AJ298-AK298)&gt;0,1,0),0)</f>
        <v>0</v>
      </c>
      <c r="AV298">
        <f>IFERROR(IF((AL298-AM298)&gt;0,1,0),0)</f>
        <v>1</v>
      </c>
      <c r="AW298">
        <f>IFERROR(IF((AN298-AO298)&gt;0,1,0),0)</f>
        <v>1</v>
      </c>
      <c r="AX298">
        <f>IFERROR(IF((AC298-AD298)&lt;0,1,0),0)</f>
        <v>0</v>
      </c>
      <c r="AY298">
        <f>SUM(AP298:AX298)</f>
        <v>7</v>
      </c>
    </row>
    <row r="299" spans="1:51" x14ac:dyDescent="0.45">
      <c r="A299" s="1" t="s">
        <v>1342</v>
      </c>
      <c r="B299" s="2">
        <v>4600336</v>
      </c>
      <c r="C299" s="3" t="s">
        <v>5338</v>
      </c>
      <c r="D299" s="5">
        <v>18.22</v>
      </c>
      <c r="E299" s="5">
        <v>644.10369230000003</v>
      </c>
      <c r="F299" s="3" t="s">
        <v>4665</v>
      </c>
      <c r="G299" s="3" t="s">
        <v>4666</v>
      </c>
      <c r="H299" s="3" t="s">
        <v>4667</v>
      </c>
      <c r="I299" s="3" t="s">
        <v>4667</v>
      </c>
      <c r="J299" s="3" t="s">
        <v>4788</v>
      </c>
      <c r="K299" s="6">
        <v>408440</v>
      </c>
      <c r="L299" s="6">
        <v>318921</v>
      </c>
      <c r="M299" s="6">
        <v>15721</v>
      </c>
      <c r="N299" s="6">
        <v>-5132</v>
      </c>
      <c r="O299" s="6">
        <v>14229</v>
      </c>
      <c r="P299" s="6">
        <v>-7257</v>
      </c>
      <c r="Q299" s="6">
        <v>13515</v>
      </c>
      <c r="R299" s="6">
        <v>-27256</v>
      </c>
      <c r="S299" s="6">
        <v>45640</v>
      </c>
      <c r="T299" s="6">
        <v>17879</v>
      </c>
      <c r="U299" s="6" t="s">
        <v>4474</v>
      </c>
      <c r="V299" s="6" t="s">
        <v>4474</v>
      </c>
      <c r="W299" s="6">
        <v>180539</v>
      </c>
      <c r="X299" s="6">
        <v>157952</v>
      </c>
      <c r="Y299" s="6">
        <v>139891</v>
      </c>
      <c r="Z299" s="6">
        <v>117056</v>
      </c>
      <c r="AA299" s="6">
        <v>59978</v>
      </c>
      <c r="AB299" s="6">
        <v>54957</v>
      </c>
      <c r="AC299" s="6">
        <v>35351465</v>
      </c>
      <c r="AD299" s="6">
        <v>35084240</v>
      </c>
      <c r="AF299">
        <f>Q299/W299</f>
        <v>7.4859171702513036E-2</v>
      </c>
      <c r="AG299">
        <f>R299/X299</f>
        <v>-0.17255875202593193</v>
      </c>
      <c r="AH299" t="e">
        <f>U299/W299</f>
        <v>#VALUE!</v>
      </c>
      <c r="AI299" t="e">
        <f>V299/X299</f>
        <v>#VALUE!</v>
      </c>
      <c r="AJ299">
        <f>Y299/AA299</f>
        <v>2.3323718696855513</v>
      </c>
      <c r="AK299">
        <f>Z299/AB299</f>
        <v>2.1299561475335262</v>
      </c>
      <c r="AL299">
        <f>O299/K299</f>
        <v>3.4837430222309278E-2</v>
      </c>
      <c r="AM299">
        <f>P299/L299</f>
        <v>-2.275485151495198E-2</v>
      </c>
      <c r="AN299">
        <f>K299/W299</f>
        <v>2.2623366696392471</v>
      </c>
      <c r="AO299">
        <f>L299/X299</f>
        <v>2.0191007394651539</v>
      </c>
      <c r="AP299">
        <f>IF(OR(Q299&lt;0, Q299="NA"), 0, 1)</f>
        <v>1</v>
      </c>
      <c r="AQ299">
        <f>IF(OR(S299&lt;0, S299="NA"), 0, 1)</f>
        <v>1</v>
      </c>
      <c r="AR299">
        <f>IFERROR(IF((AF299-AG299)&gt;0,1,0),0)</f>
        <v>1</v>
      </c>
      <c r="AS299">
        <f>IFERROR(IF((S299-Q299)&gt;0,1,0),0)</f>
        <v>1</v>
      </c>
      <c r="AT299">
        <f>IFERROR(IF((AH299-AI299)&lt;0,1,0),0)</f>
        <v>0</v>
      </c>
      <c r="AU299">
        <f>IFERROR(IF((AJ299-AK299)&gt;0,1,0),0)</f>
        <v>1</v>
      </c>
      <c r="AV299">
        <f>IFERROR(IF((AL299-AM299)&gt;0,1,0),0)</f>
        <v>1</v>
      </c>
      <c r="AW299">
        <f>IFERROR(IF((AN299-AO299)&gt;0,1,0),0)</f>
        <v>1</v>
      </c>
      <c r="AX299">
        <f>IFERROR(IF((AC299-AD299)&lt;0,1,0),0)</f>
        <v>0</v>
      </c>
      <c r="AY299">
        <f>SUM(AP299:AX299)</f>
        <v>7</v>
      </c>
    </row>
    <row r="300" spans="1:51" x14ac:dyDescent="0.45">
      <c r="A300" s="1" t="s">
        <v>1345</v>
      </c>
      <c r="B300" s="2">
        <v>4376382</v>
      </c>
      <c r="C300" s="3" t="s">
        <v>5337</v>
      </c>
      <c r="D300" s="5">
        <v>32.22</v>
      </c>
      <c r="E300" s="5">
        <v>2049.64556094</v>
      </c>
      <c r="F300" s="3" t="s">
        <v>4480</v>
      </c>
      <c r="G300" s="3" t="s">
        <v>4491</v>
      </c>
      <c r="H300" s="3" t="s">
        <v>4491</v>
      </c>
      <c r="I300" s="3" t="s">
        <v>4594</v>
      </c>
      <c r="J300" s="3" t="s">
        <v>4792</v>
      </c>
      <c r="K300" s="6">
        <v>823712</v>
      </c>
      <c r="L300" s="6">
        <v>785115</v>
      </c>
      <c r="M300" s="6">
        <v>239131</v>
      </c>
      <c r="N300" s="6">
        <v>225411</v>
      </c>
      <c r="O300" s="6">
        <v>139439</v>
      </c>
      <c r="P300" s="6">
        <v>137460</v>
      </c>
      <c r="Q300" s="6">
        <v>85919</v>
      </c>
      <c r="R300" s="6">
        <v>70673</v>
      </c>
      <c r="S300" s="6">
        <v>250892</v>
      </c>
      <c r="T300" s="6">
        <v>234979</v>
      </c>
      <c r="U300" s="6">
        <v>939852</v>
      </c>
      <c r="V300" s="6">
        <v>936001</v>
      </c>
      <c r="W300" s="6">
        <v>1894965</v>
      </c>
      <c r="X300" s="6">
        <v>1889921</v>
      </c>
      <c r="Y300" s="6">
        <v>533635</v>
      </c>
      <c r="Z300" s="6">
        <v>530777</v>
      </c>
      <c r="AA300" s="6">
        <v>270424</v>
      </c>
      <c r="AB300" s="6">
        <v>290971</v>
      </c>
      <c r="AC300" s="6">
        <v>63609122</v>
      </c>
      <c r="AD300" s="6">
        <v>64446211</v>
      </c>
      <c r="AF300">
        <f>Q300/W300</f>
        <v>4.5340679115445405E-2</v>
      </c>
      <c r="AG300">
        <f>R300/X300</f>
        <v>3.7394684751373204E-2</v>
      </c>
      <c r="AH300">
        <f>U300/W300</f>
        <v>0.49597327655128193</v>
      </c>
      <c r="AI300">
        <f>V300/X300</f>
        <v>0.49525932565435277</v>
      </c>
      <c r="AJ300">
        <f>Y300/AA300</f>
        <v>1.9733270715616957</v>
      </c>
      <c r="AK300">
        <f>Z300/AB300</f>
        <v>1.8241577339322474</v>
      </c>
      <c r="AL300">
        <f>O300/K300</f>
        <v>0.16928125364204966</v>
      </c>
      <c r="AM300">
        <f>P300/L300</f>
        <v>0.17508263120689327</v>
      </c>
      <c r="AN300">
        <f>K300/W300</f>
        <v>0.4346845456248532</v>
      </c>
      <c r="AO300">
        <f>L300/X300</f>
        <v>0.41542212611003315</v>
      </c>
      <c r="AP300">
        <f>IF(OR(Q300&lt;0, Q300="NA"), 0, 1)</f>
        <v>1</v>
      </c>
      <c r="AQ300">
        <f>IF(OR(S300&lt;0, S300="NA"), 0, 1)</f>
        <v>1</v>
      </c>
      <c r="AR300">
        <f>IFERROR(IF((AF300-AG300)&gt;0,1,0),0)</f>
        <v>1</v>
      </c>
      <c r="AS300">
        <f>IFERROR(IF((S300-Q300)&gt;0,1,0),0)</f>
        <v>1</v>
      </c>
      <c r="AT300">
        <f>IFERROR(IF((AH300-AI300)&lt;0,1,0),0)</f>
        <v>0</v>
      </c>
      <c r="AU300">
        <f>IFERROR(IF((AJ300-AK300)&gt;0,1,0),0)</f>
        <v>1</v>
      </c>
      <c r="AV300">
        <f>IFERROR(IF((AL300-AM300)&gt;0,1,0),0)</f>
        <v>0</v>
      </c>
      <c r="AW300">
        <f>IFERROR(IF((AN300-AO300)&gt;0,1,0),0)</f>
        <v>1</v>
      </c>
      <c r="AX300">
        <f>IFERROR(IF((AC300-AD300)&lt;0,1,0),0)</f>
        <v>1</v>
      </c>
      <c r="AY300">
        <f>SUM(AP300:AX300)</f>
        <v>7</v>
      </c>
    </row>
    <row r="301" spans="1:51" x14ac:dyDescent="0.45">
      <c r="A301" s="1" t="s">
        <v>1351</v>
      </c>
      <c r="B301" s="2">
        <v>101496353</v>
      </c>
      <c r="C301" s="3" t="s">
        <v>5337</v>
      </c>
      <c r="D301" s="5">
        <v>31.07</v>
      </c>
      <c r="E301" s="5">
        <v>753.85461021000003</v>
      </c>
      <c r="F301" s="3" t="s">
        <v>4654</v>
      </c>
      <c r="G301" s="3" t="s">
        <v>4654</v>
      </c>
      <c r="H301" s="3" t="s">
        <v>4655</v>
      </c>
      <c r="I301" s="3" t="s">
        <v>4725</v>
      </c>
      <c r="J301" s="3" t="s">
        <v>4917</v>
      </c>
      <c r="K301" s="6">
        <v>816929</v>
      </c>
      <c r="L301" s="6">
        <v>898981</v>
      </c>
      <c r="M301" s="6">
        <v>298010</v>
      </c>
      <c r="N301" s="6">
        <v>315879</v>
      </c>
      <c r="O301" s="6">
        <v>194637</v>
      </c>
      <c r="P301" s="6">
        <v>202396</v>
      </c>
      <c r="Q301" s="6">
        <v>127007</v>
      </c>
      <c r="R301" s="6">
        <v>127966</v>
      </c>
      <c r="S301" s="6">
        <v>231429</v>
      </c>
      <c r="T301" s="6">
        <v>362446</v>
      </c>
      <c r="U301" s="6">
        <v>465300</v>
      </c>
      <c r="V301" s="6">
        <v>477140</v>
      </c>
      <c r="W301" s="6">
        <v>2864401</v>
      </c>
      <c r="X301" s="6">
        <v>2867432</v>
      </c>
      <c r="Y301" s="6">
        <v>763975</v>
      </c>
      <c r="Z301" s="6">
        <v>703783</v>
      </c>
      <c r="AA301" s="6">
        <v>185282</v>
      </c>
      <c r="AB301" s="6">
        <v>205021</v>
      </c>
      <c r="AC301" s="6">
        <v>24687324</v>
      </c>
      <c r="AD301" s="6">
        <v>25051298</v>
      </c>
      <c r="AF301">
        <f>Q301/W301</f>
        <v>4.433981136021109E-2</v>
      </c>
      <c r="AG301">
        <f>R301/X301</f>
        <v>4.462738785087144E-2</v>
      </c>
      <c r="AH301">
        <f>U301/W301</f>
        <v>0.16244233960259055</v>
      </c>
      <c r="AI301">
        <f>V301/X301</f>
        <v>0.16639976118003844</v>
      </c>
      <c r="AJ301">
        <f>Y301/AA301</f>
        <v>4.1233093338802478</v>
      </c>
      <c r="AK301">
        <f>Z301/AB301</f>
        <v>3.4327361587349587</v>
      </c>
      <c r="AL301">
        <f>O301/K301</f>
        <v>0.23825448723206055</v>
      </c>
      <c r="AM301">
        <f>P301/L301</f>
        <v>0.22513935222212705</v>
      </c>
      <c r="AN301">
        <f>K301/W301</f>
        <v>0.28520064055277178</v>
      </c>
      <c r="AO301">
        <f>L301/X301</f>
        <v>0.31351432222281123</v>
      </c>
      <c r="AP301">
        <f>IF(OR(Q301&lt;0, Q301="NA"), 0, 1)</f>
        <v>1</v>
      </c>
      <c r="AQ301">
        <f>IF(OR(S301&lt;0, S301="NA"), 0, 1)</f>
        <v>1</v>
      </c>
      <c r="AR301">
        <f>IFERROR(IF((AF301-AG301)&gt;0,1,0),0)</f>
        <v>0</v>
      </c>
      <c r="AS301">
        <f>IFERROR(IF((S301-Q301)&gt;0,1,0),0)</f>
        <v>1</v>
      </c>
      <c r="AT301">
        <f>IFERROR(IF((AH301-AI301)&lt;0,1,0),0)</f>
        <v>1</v>
      </c>
      <c r="AU301">
        <f>IFERROR(IF((AJ301-AK301)&gt;0,1,0),0)</f>
        <v>1</v>
      </c>
      <c r="AV301">
        <f>IFERROR(IF((AL301-AM301)&gt;0,1,0),0)</f>
        <v>1</v>
      </c>
      <c r="AW301">
        <f>IFERROR(IF((AN301-AO301)&gt;0,1,0),0)</f>
        <v>0</v>
      </c>
      <c r="AX301">
        <f>IFERROR(IF((AC301-AD301)&lt;0,1,0),0)</f>
        <v>1</v>
      </c>
      <c r="AY301">
        <f>SUM(AP301:AX301)</f>
        <v>7</v>
      </c>
    </row>
    <row r="302" spans="1:51" x14ac:dyDescent="0.45">
      <c r="A302" s="1" t="s">
        <v>1361</v>
      </c>
      <c r="B302" s="2">
        <v>4077460</v>
      </c>
      <c r="C302" s="3" t="s">
        <v>5337</v>
      </c>
      <c r="D302" s="5">
        <v>112.32</v>
      </c>
      <c r="E302" s="5">
        <v>15722.08983072</v>
      </c>
      <c r="F302" s="3" t="s">
        <v>4485</v>
      </c>
      <c r="G302" s="3" t="s">
        <v>4607</v>
      </c>
      <c r="H302" s="3" t="s">
        <v>4608</v>
      </c>
      <c r="I302" s="3" t="s">
        <v>4608</v>
      </c>
      <c r="J302" s="3" t="s">
        <v>5027</v>
      </c>
      <c r="K302" s="6">
        <v>9923578</v>
      </c>
      <c r="L302" s="6">
        <v>9113448</v>
      </c>
      <c r="M302" s="6">
        <v>1006917</v>
      </c>
      <c r="N302" s="6">
        <v>921295</v>
      </c>
      <c r="O302" s="6">
        <v>939617</v>
      </c>
      <c r="P302" s="6">
        <v>854162</v>
      </c>
      <c r="Q302" s="6">
        <v>734622</v>
      </c>
      <c r="R302" s="6">
        <v>675539</v>
      </c>
      <c r="S302" s="6">
        <v>631998</v>
      </c>
      <c r="T302" s="6">
        <v>732006</v>
      </c>
      <c r="U302" s="6" t="s">
        <v>4474</v>
      </c>
      <c r="V302" s="6" t="s">
        <v>4474</v>
      </c>
      <c r="W302" s="6">
        <v>5170917</v>
      </c>
      <c r="X302" s="6">
        <v>4788341</v>
      </c>
      <c r="Y302" s="6">
        <v>4083045</v>
      </c>
      <c r="Z302" s="6">
        <v>3696754</v>
      </c>
      <c r="AA302" s="6">
        <v>2375746</v>
      </c>
      <c r="AB302" s="6">
        <v>2160918</v>
      </c>
      <c r="AC302" s="6">
        <v>139971000</v>
      </c>
      <c r="AD302" s="6">
        <v>140633000</v>
      </c>
      <c r="AF302">
        <f>Q302/W302</f>
        <v>0.14206803164699802</v>
      </c>
      <c r="AG302">
        <f>R302/X302</f>
        <v>0.14107996903311606</v>
      </c>
      <c r="AH302" t="e">
        <f>U302/W302</f>
        <v>#VALUE!</v>
      </c>
      <c r="AI302" t="e">
        <f>V302/X302</f>
        <v>#VALUE!</v>
      </c>
      <c r="AJ302">
        <f>Y302/AA302</f>
        <v>1.7186370091752232</v>
      </c>
      <c r="AK302">
        <f>Z302/AB302</f>
        <v>1.710733123607652</v>
      </c>
      <c r="AL302">
        <f>O302/K302</f>
        <v>9.4685304030461589E-2</v>
      </c>
      <c r="AM302">
        <f>P302/L302</f>
        <v>9.3725448370364325E-2</v>
      </c>
      <c r="AN302">
        <f>K302/W302</f>
        <v>1.9191137664750759</v>
      </c>
      <c r="AO302">
        <f>L302/X302</f>
        <v>1.9032579342198059</v>
      </c>
      <c r="AP302">
        <f>IF(OR(Q302&lt;0, Q302="NA"), 0, 1)</f>
        <v>1</v>
      </c>
      <c r="AQ302">
        <f>IF(OR(S302&lt;0, S302="NA"), 0, 1)</f>
        <v>1</v>
      </c>
      <c r="AR302">
        <f>IFERROR(IF((AF302-AG302)&gt;0,1,0),0)</f>
        <v>1</v>
      </c>
      <c r="AS302">
        <f>IFERROR(IF((S302-Q302)&gt;0,1,0),0)</f>
        <v>0</v>
      </c>
      <c r="AT302">
        <f>IFERROR(IF((AH302-AI302)&lt;0,1,0),0)</f>
        <v>0</v>
      </c>
      <c r="AU302">
        <f>IFERROR(IF((AJ302-AK302)&gt;0,1,0),0)</f>
        <v>1</v>
      </c>
      <c r="AV302">
        <f>IFERROR(IF((AL302-AM302)&gt;0,1,0),0)</f>
        <v>1</v>
      </c>
      <c r="AW302">
        <f>IFERROR(IF((AN302-AO302)&gt;0,1,0),0)</f>
        <v>1</v>
      </c>
      <c r="AX302">
        <f>IFERROR(IF((AC302-AD302)&lt;0,1,0),0)</f>
        <v>1</v>
      </c>
      <c r="AY302">
        <f>SUM(AP302:AX302)</f>
        <v>7</v>
      </c>
    </row>
    <row r="303" spans="1:51" x14ac:dyDescent="0.45">
      <c r="A303" s="1" t="s">
        <v>1374</v>
      </c>
      <c r="B303" s="2">
        <v>108391</v>
      </c>
      <c r="C303" s="3" t="s">
        <v>5337</v>
      </c>
      <c r="D303" s="5">
        <v>1880.32</v>
      </c>
      <c r="E303" s="5">
        <v>45781.848968960003</v>
      </c>
      <c r="F303" s="3" t="s">
        <v>4500</v>
      </c>
      <c r="G303" s="3" t="s">
        <v>4501</v>
      </c>
      <c r="H303" s="3" t="s">
        <v>4502</v>
      </c>
      <c r="I303" s="3" t="s">
        <v>4538</v>
      </c>
      <c r="J303" s="3" t="s">
        <v>5010</v>
      </c>
      <c r="K303" s="6">
        <v>1717526</v>
      </c>
      <c r="L303" s="6">
        <v>1653450</v>
      </c>
      <c r="M303" s="6">
        <v>747456</v>
      </c>
      <c r="N303" s="6">
        <v>714658</v>
      </c>
      <c r="O303" s="6">
        <v>733629</v>
      </c>
      <c r="P303" s="6">
        <v>702150</v>
      </c>
      <c r="Q303" s="6">
        <v>512811</v>
      </c>
      <c r="R303" s="6">
        <v>478544</v>
      </c>
      <c r="S303" s="6">
        <v>632964</v>
      </c>
      <c r="T303" s="6">
        <v>570535</v>
      </c>
      <c r="U303" s="6">
        <v>2194021</v>
      </c>
      <c r="V303" s="6">
        <v>2104943</v>
      </c>
      <c r="W303" s="6">
        <v>1717884</v>
      </c>
      <c r="X303" s="6">
        <v>1708831</v>
      </c>
      <c r="Y303" s="6">
        <v>617413</v>
      </c>
      <c r="Z303" s="6">
        <v>631135</v>
      </c>
      <c r="AA303" s="6">
        <v>380285</v>
      </c>
      <c r="AB303" s="6">
        <v>337216</v>
      </c>
      <c r="AC303" s="6">
        <v>24392000</v>
      </c>
      <c r="AD303" s="6">
        <v>24564000</v>
      </c>
      <c r="AF303">
        <f>Q303/W303</f>
        <v>0.29851317085437667</v>
      </c>
      <c r="AG303">
        <f>R303/X303</f>
        <v>0.28004173613423444</v>
      </c>
      <c r="AH303">
        <f>U303/W303</f>
        <v>1.2771648143879331</v>
      </c>
      <c r="AI303">
        <f>V303/X303</f>
        <v>1.2318029108788406</v>
      </c>
      <c r="AJ303">
        <f>Y303/AA303</f>
        <v>1.6235533875908859</v>
      </c>
      <c r="AK303">
        <f>Z303/AB303</f>
        <v>1.8716045501992788</v>
      </c>
      <c r="AL303">
        <f>O303/K303</f>
        <v>0.42714287876864748</v>
      </c>
      <c r="AM303">
        <f>P303/L303</f>
        <v>0.42465753424657532</v>
      </c>
      <c r="AN303">
        <f>K303/W303</f>
        <v>0.99979160408968237</v>
      </c>
      <c r="AO303">
        <f>L303/X303</f>
        <v>0.96759129486766104</v>
      </c>
      <c r="AP303">
        <f>IF(OR(Q303&lt;0, Q303="NA"), 0, 1)</f>
        <v>1</v>
      </c>
      <c r="AQ303">
        <f>IF(OR(S303&lt;0, S303="NA"), 0, 1)</f>
        <v>1</v>
      </c>
      <c r="AR303">
        <f>IFERROR(IF((AF303-AG303)&gt;0,1,0),0)</f>
        <v>1</v>
      </c>
      <c r="AS303">
        <f>IFERROR(IF((S303-Q303)&gt;0,1,0),0)</f>
        <v>1</v>
      </c>
      <c r="AT303">
        <f>IFERROR(IF((AH303-AI303)&lt;0,1,0),0)</f>
        <v>0</v>
      </c>
      <c r="AU303">
        <f>IFERROR(IF((AJ303-AK303)&gt;0,1,0),0)</f>
        <v>0</v>
      </c>
      <c r="AV303">
        <f>IFERROR(IF((AL303-AM303)&gt;0,1,0),0)</f>
        <v>1</v>
      </c>
      <c r="AW303">
        <f>IFERROR(IF((AN303-AO303)&gt;0,1,0),0)</f>
        <v>1</v>
      </c>
      <c r="AX303">
        <f>IFERROR(IF((AC303-AD303)&lt;0,1,0),0)</f>
        <v>1</v>
      </c>
      <c r="AY303">
        <f>SUM(AP303:AX303)</f>
        <v>7</v>
      </c>
    </row>
    <row r="304" spans="1:51" x14ac:dyDescent="0.45">
      <c r="A304" s="1" t="s">
        <v>1376</v>
      </c>
      <c r="B304" s="2">
        <v>100964</v>
      </c>
      <c r="C304" s="3" t="s">
        <v>5336</v>
      </c>
      <c r="D304" s="5">
        <v>25.96</v>
      </c>
      <c r="E304" s="5">
        <v>351.70950671999998</v>
      </c>
      <c r="F304" s="3" t="s">
        <v>4480</v>
      </c>
      <c r="G304" s="3" t="s">
        <v>4481</v>
      </c>
      <c r="H304" s="3" t="s">
        <v>4481</v>
      </c>
      <c r="I304" s="3" t="s">
        <v>4482</v>
      </c>
      <c r="J304" s="3" t="s">
        <v>4484</v>
      </c>
      <c r="K304" s="6">
        <v>98517</v>
      </c>
      <c r="L304" s="6">
        <v>96294</v>
      </c>
      <c r="M304" s="6" t="s">
        <v>4474</v>
      </c>
      <c r="N304" s="6" t="s">
        <v>4474</v>
      </c>
      <c r="O304" s="6">
        <v>105895</v>
      </c>
      <c r="P304" s="6">
        <v>100069</v>
      </c>
      <c r="Q304" s="6">
        <v>23100</v>
      </c>
      <c r="R304" s="6">
        <v>21361</v>
      </c>
      <c r="S304" s="6">
        <v>40446</v>
      </c>
      <c r="T304" s="6">
        <v>26582</v>
      </c>
      <c r="U304" s="6">
        <v>62007</v>
      </c>
      <c r="V304" s="6">
        <v>61977</v>
      </c>
      <c r="W304" s="6">
        <v>3389185</v>
      </c>
      <c r="X304" s="6">
        <v>3322633</v>
      </c>
      <c r="Y304" s="6" t="s">
        <v>4474</v>
      </c>
      <c r="Z304" s="6" t="s">
        <v>4474</v>
      </c>
      <c r="AA304" s="6" t="s">
        <v>4474</v>
      </c>
      <c r="AB304" s="6" t="s">
        <v>4474</v>
      </c>
      <c r="AC304" s="6">
        <v>13702593</v>
      </c>
      <c r="AD304" s="6">
        <v>13679944</v>
      </c>
      <c r="AF304">
        <f>Q304/W304</f>
        <v>6.8157978983147864E-3</v>
      </c>
      <c r="AG304">
        <f>R304/X304</f>
        <v>6.4289375323726694E-3</v>
      </c>
      <c r="AH304">
        <f>U304/W304</f>
        <v>1.8295548929904978E-2</v>
      </c>
      <c r="AI304">
        <f>V304/X304</f>
        <v>1.8652977924435231E-2</v>
      </c>
      <c r="AJ304" t="e">
        <f>Y304/AA304</f>
        <v>#VALUE!</v>
      </c>
      <c r="AK304" t="e">
        <f>Z304/AB304</f>
        <v>#VALUE!</v>
      </c>
      <c r="AL304">
        <f>O304/K304</f>
        <v>1.0748906280134394</v>
      </c>
      <c r="AM304">
        <f>P304/L304</f>
        <v>1.039202857914304</v>
      </c>
      <c r="AN304">
        <f>K304/W304</f>
        <v>2.9068050283475231E-2</v>
      </c>
      <c r="AO304">
        <f>L304/X304</f>
        <v>2.8981232654945642E-2</v>
      </c>
      <c r="AP304">
        <f>IF(OR(Q304&lt;0, Q304="NA"), 0, 1)</f>
        <v>1</v>
      </c>
      <c r="AQ304">
        <f>IF(OR(S304&lt;0, S304="NA"), 0, 1)</f>
        <v>1</v>
      </c>
      <c r="AR304">
        <f>IFERROR(IF((AF304-AG304)&gt;0,1,0),0)</f>
        <v>1</v>
      </c>
      <c r="AS304">
        <f>IFERROR(IF((S304-Q304)&gt;0,1,0),0)</f>
        <v>1</v>
      </c>
      <c r="AT304">
        <f>IFERROR(IF((AH304-AI304)&lt;0,1,0),0)</f>
        <v>1</v>
      </c>
      <c r="AU304">
        <f>IFERROR(IF((AJ304-AK304)&gt;0,1,0),0)</f>
        <v>0</v>
      </c>
      <c r="AV304">
        <f>IFERROR(IF((AL304-AM304)&gt;0,1,0),0)</f>
        <v>1</v>
      </c>
      <c r="AW304">
        <f>IFERROR(IF((AN304-AO304)&gt;0,1,0),0)</f>
        <v>1</v>
      </c>
      <c r="AX304">
        <f>IFERROR(IF((AC304-AD304)&lt;0,1,0),0)</f>
        <v>0</v>
      </c>
      <c r="AY304">
        <f>SUM(AP304:AX304)</f>
        <v>7</v>
      </c>
    </row>
    <row r="305" spans="1:51" x14ac:dyDescent="0.45">
      <c r="A305" s="1" t="s">
        <v>1387</v>
      </c>
      <c r="B305" s="2">
        <v>4210001</v>
      </c>
      <c r="C305" s="3" t="s">
        <v>5337</v>
      </c>
      <c r="D305" s="5">
        <v>99.23</v>
      </c>
      <c r="E305" s="5">
        <v>6063.5910488999998</v>
      </c>
      <c r="F305" s="3" t="s">
        <v>4485</v>
      </c>
      <c r="G305" s="3" t="s">
        <v>4486</v>
      </c>
      <c r="H305" s="3" t="s">
        <v>4598</v>
      </c>
      <c r="I305" s="3" t="s">
        <v>4661</v>
      </c>
      <c r="J305" s="3" t="s">
        <v>5033</v>
      </c>
      <c r="K305" s="6">
        <v>1837900</v>
      </c>
      <c r="L305" s="6">
        <v>1810100</v>
      </c>
      <c r="M305" s="6">
        <v>337200</v>
      </c>
      <c r="N305" s="6">
        <v>322900</v>
      </c>
      <c r="O305" s="6">
        <v>274200</v>
      </c>
      <c r="P305" s="6">
        <v>261100</v>
      </c>
      <c r="Q305" s="6">
        <v>212700</v>
      </c>
      <c r="R305" s="6">
        <v>202100</v>
      </c>
      <c r="S305" s="6">
        <v>244100</v>
      </c>
      <c r="T305" s="6">
        <v>223300</v>
      </c>
      <c r="U305" s="6">
        <v>223700</v>
      </c>
      <c r="V305" s="6">
        <v>248900</v>
      </c>
      <c r="W305" s="6">
        <v>1733600</v>
      </c>
      <c r="X305" s="6">
        <v>1691500</v>
      </c>
      <c r="Y305" s="6">
        <v>649200</v>
      </c>
      <c r="Z305" s="6">
        <v>611800</v>
      </c>
      <c r="AA305" s="6">
        <v>229400</v>
      </c>
      <c r="AB305" s="6">
        <v>211700</v>
      </c>
      <c r="AC305" s="6">
        <v>61106430</v>
      </c>
      <c r="AD305" s="6">
        <v>61146072</v>
      </c>
      <c r="AF305">
        <f>Q305/W305</f>
        <v>0.12269266266728196</v>
      </c>
      <c r="AG305">
        <f>R305/X305</f>
        <v>0.11947975169967484</v>
      </c>
      <c r="AH305">
        <f>U305/W305</f>
        <v>0.12903784033225657</v>
      </c>
      <c r="AI305">
        <f>V305/X305</f>
        <v>0.14714750221696718</v>
      </c>
      <c r="AJ305">
        <f>Y305/AA305</f>
        <v>2.829991281604185</v>
      </c>
      <c r="AK305">
        <f>Z305/AB305</f>
        <v>2.8899385923476619</v>
      </c>
      <c r="AL305">
        <f>O305/K305</f>
        <v>0.14919201262310244</v>
      </c>
      <c r="AM305">
        <f>P305/L305</f>
        <v>0.14424617424451688</v>
      </c>
      <c r="AN305">
        <f>K305/W305</f>
        <v>1.060163820950623</v>
      </c>
      <c r="AO305">
        <f>L305/X305</f>
        <v>1.070115282293822</v>
      </c>
      <c r="AP305">
        <f>IF(OR(Q305&lt;0, Q305="NA"), 0, 1)</f>
        <v>1</v>
      </c>
      <c r="AQ305">
        <f>IF(OR(S305&lt;0, S305="NA"), 0, 1)</f>
        <v>1</v>
      </c>
      <c r="AR305">
        <f>IFERROR(IF((AF305-AG305)&gt;0,1,0),0)</f>
        <v>1</v>
      </c>
      <c r="AS305">
        <f>IFERROR(IF((S305-Q305)&gt;0,1,0),0)</f>
        <v>1</v>
      </c>
      <c r="AT305">
        <f>IFERROR(IF((AH305-AI305)&lt;0,1,0),0)</f>
        <v>1</v>
      </c>
      <c r="AU305">
        <f>IFERROR(IF((AJ305-AK305)&gt;0,1,0),0)</f>
        <v>0</v>
      </c>
      <c r="AV305">
        <f>IFERROR(IF((AL305-AM305)&gt;0,1,0),0)</f>
        <v>1</v>
      </c>
      <c r="AW305">
        <f>IFERROR(IF((AN305-AO305)&gt;0,1,0),0)</f>
        <v>0</v>
      </c>
      <c r="AX305">
        <f>IFERROR(IF((AC305-AD305)&lt;0,1,0),0)</f>
        <v>1</v>
      </c>
      <c r="AY305">
        <f>SUM(AP305:AX305)</f>
        <v>7</v>
      </c>
    </row>
    <row r="306" spans="1:51" x14ac:dyDescent="0.45">
      <c r="A306" s="1" t="s">
        <v>1389</v>
      </c>
      <c r="B306" s="2">
        <v>110641</v>
      </c>
      <c r="C306" s="3" t="s">
        <v>5337</v>
      </c>
      <c r="D306" s="5">
        <v>37.97</v>
      </c>
      <c r="E306" s="5">
        <v>2958.8964674600002</v>
      </c>
      <c r="F306" s="3" t="s">
        <v>4480</v>
      </c>
      <c r="G306" s="3" t="s">
        <v>4491</v>
      </c>
      <c r="H306" s="3" t="s">
        <v>4492</v>
      </c>
      <c r="I306" s="3" t="s">
        <v>4493</v>
      </c>
      <c r="J306" s="3" t="s">
        <v>4658</v>
      </c>
      <c r="K306" s="6">
        <v>1598907</v>
      </c>
      <c r="L306" s="6">
        <v>1593107</v>
      </c>
      <c r="M306" s="6">
        <v>373101</v>
      </c>
      <c r="N306" s="6">
        <v>363162</v>
      </c>
      <c r="O306" s="6">
        <v>350210</v>
      </c>
      <c r="P306" s="6">
        <v>339892</v>
      </c>
      <c r="Q306" s="6">
        <v>270623</v>
      </c>
      <c r="R306" s="6">
        <v>254548</v>
      </c>
      <c r="S306" s="6">
        <v>349486</v>
      </c>
      <c r="T306" s="6">
        <v>337972</v>
      </c>
      <c r="U306" s="6">
        <v>348040</v>
      </c>
      <c r="V306" s="6">
        <v>347974</v>
      </c>
      <c r="W306" s="6">
        <v>2037551</v>
      </c>
      <c r="X306" s="6">
        <v>1911507</v>
      </c>
      <c r="Y306" s="6">
        <v>723186</v>
      </c>
      <c r="Z306" s="6">
        <v>613301</v>
      </c>
      <c r="AA306" s="6">
        <v>263138</v>
      </c>
      <c r="AB306" s="6">
        <v>223380</v>
      </c>
      <c r="AC306" s="6">
        <v>77927218</v>
      </c>
      <c r="AD306" s="6">
        <v>78722882</v>
      </c>
      <c r="AF306">
        <f>Q306/W306</f>
        <v>0.1328177797758191</v>
      </c>
      <c r="AG306">
        <f>R306/X306</f>
        <v>0.13316613541043795</v>
      </c>
      <c r="AH306">
        <f>U306/W306</f>
        <v>0.17081290235189206</v>
      </c>
      <c r="AI306">
        <f>V306/X306</f>
        <v>0.18204170845306872</v>
      </c>
      <c r="AJ306">
        <f>Y306/AA306</f>
        <v>2.7483145725816871</v>
      </c>
      <c r="AK306">
        <f>Z306/AB306</f>
        <v>2.7455501835437373</v>
      </c>
      <c r="AL306">
        <f>O306/K306</f>
        <v>0.21903087546680325</v>
      </c>
      <c r="AM306">
        <f>P306/L306</f>
        <v>0.21335164555801964</v>
      </c>
      <c r="AN306">
        <f>K306/W306</f>
        <v>0.78471998983092939</v>
      </c>
      <c r="AO306">
        <f>L306/X306</f>
        <v>0.83342985403663183</v>
      </c>
      <c r="AP306">
        <f>IF(OR(Q306&lt;0, Q306="NA"), 0, 1)</f>
        <v>1</v>
      </c>
      <c r="AQ306">
        <f>IF(OR(S306&lt;0, S306="NA"), 0, 1)</f>
        <v>1</v>
      </c>
      <c r="AR306">
        <f>IFERROR(IF((AF306-AG306)&gt;0,1,0),0)</f>
        <v>0</v>
      </c>
      <c r="AS306">
        <f>IFERROR(IF((S306-Q306)&gt;0,1,0),0)</f>
        <v>1</v>
      </c>
      <c r="AT306">
        <f>IFERROR(IF((AH306-AI306)&lt;0,1,0),0)</f>
        <v>1</v>
      </c>
      <c r="AU306">
        <f>IFERROR(IF((AJ306-AK306)&gt;0,1,0),0)</f>
        <v>1</v>
      </c>
      <c r="AV306">
        <f>IFERROR(IF((AL306-AM306)&gt;0,1,0),0)</f>
        <v>1</v>
      </c>
      <c r="AW306">
        <f>IFERROR(IF((AN306-AO306)&gt;0,1,0),0)</f>
        <v>0</v>
      </c>
      <c r="AX306">
        <f>IFERROR(IF((AC306-AD306)&lt;0,1,0),0)</f>
        <v>1</v>
      </c>
      <c r="AY306">
        <f>SUM(AP306:AX306)</f>
        <v>7</v>
      </c>
    </row>
    <row r="307" spans="1:51" x14ac:dyDescent="0.45">
      <c r="A307" s="1" t="s">
        <v>1417</v>
      </c>
      <c r="B307" s="2">
        <v>100703</v>
      </c>
      <c r="C307" s="3" t="s">
        <v>5335</v>
      </c>
      <c r="D307" s="5">
        <v>22.75</v>
      </c>
      <c r="E307" s="5">
        <v>1293.9797779999999</v>
      </c>
      <c r="F307" s="3" t="s">
        <v>4480</v>
      </c>
      <c r="G307" s="3" t="s">
        <v>4481</v>
      </c>
      <c r="H307" s="3" t="s">
        <v>4481</v>
      </c>
      <c r="I307" s="3" t="s">
        <v>4482</v>
      </c>
      <c r="J307" s="3" t="s">
        <v>4484</v>
      </c>
      <c r="K307" s="6">
        <v>445524</v>
      </c>
      <c r="L307" s="6">
        <v>435927</v>
      </c>
      <c r="M307" s="6" t="s">
        <v>4474</v>
      </c>
      <c r="N307" s="6" t="s">
        <v>4474</v>
      </c>
      <c r="O307" s="6">
        <v>352059</v>
      </c>
      <c r="P307" s="6">
        <v>339904</v>
      </c>
      <c r="Q307" s="6">
        <v>111335</v>
      </c>
      <c r="R307" s="6">
        <v>109997</v>
      </c>
      <c r="S307" s="6">
        <v>172022</v>
      </c>
      <c r="T307" s="6">
        <v>154066</v>
      </c>
      <c r="U307" s="6">
        <v>227482</v>
      </c>
      <c r="V307" s="6">
        <v>227245</v>
      </c>
      <c r="W307" s="6">
        <v>11986839</v>
      </c>
      <c r="X307" s="6">
        <v>11971416</v>
      </c>
      <c r="Y307" s="6" t="s">
        <v>4474</v>
      </c>
      <c r="Z307" s="6" t="s">
        <v>4474</v>
      </c>
      <c r="AA307" s="6" t="s">
        <v>4474</v>
      </c>
      <c r="AB307" s="6" t="s">
        <v>4474</v>
      </c>
      <c r="AC307" s="6">
        <v>56872241</v>
      </c>
      <c r="AD307" s="6">
        <v>56746937</v>
      </c>
      <c r="AF307">
        <f>Q307/W307</f>
        <v>9.2881033940641067E-3</v>
      </c>
      <c r="AG307">
        <f>R307/X307</f>
        <v>9.1883032049007406E-3</v>
      </c>
      <c r="AH307">
        <f>U307/W307</f>
        <v>1.8977647067754892E-2</v>
      </c>
      <c r="AI307">
        <f>V307/X307</f>
        <v>1.8982299169956168E-2</v>
      </c>
      <c r="AJ307" t="e">
        <f>Y307/AA307</f>
        <v>#VALUE!</v>
      </c>
      <c r="AK307" t="e">
        <f>Z307/AB307</f>
        <v>#VALUE!</v>
      </c>
      <c r="AL307">
        <f>O307/K307</f>
        <v>0.7902133218412476</v>
      </c>
      <c r="AM307">
        <f>P307/L307</f>
        <v>0.77972688087684405</v>
      </c>
      <c r="AN307">
        <f>K307/W307</f>
        <v>3.7167763744887207E-2</v>
      </c>
      <c r="AO307">
        <f>L307/X307</f>
        <v>3.6413988119701125E-2</v>
      </c>
      <c r="AP307">
        <f>IF(OR(Q307&lt;0, Q307="NA"), 0, 1)</f>
        <v>1</v>
      </c>
      <c r="AQ307">
        <f>IF(OR(S307&lt;0, S307="NA"), 0, 1)</f>
        <v>1</v>
      </c>
      <c r="AR307">
        <f>IFERROR(IF((AF307-AG307)&gt;0,1,0),0)</f>
        <v>1</v>
      </c>
      <c r="AS307">
        <f>IFERROR(IF((S307-Q307)&gt;0,1,0),0)</f>
        <v>1</v>
      </c>
      <c r="AT307">
        <f>IFERROR(IF((AH307-AI307)&lt;0,1,0),0)</f>
        <v>1</v>
      </c>
      <c r="AU307">
        <f>IFERROR(IF((AJ307-AK307)&gt;0,1,0),0)</f>
        <v>0</v>
      </c>
      <c r="AV307">
        <f>IFERROR(IF((AL307-AM307)&gt;0,1,0),0)</f>
        <v>1</v>
      </c>
      <c r="AW307">
        <f>IFERROR(IF((AN307-AO307)&gt;0,1,0),0)</f>
        <v>1</v>
      </c>
      <c r="AX307">
        <f>IFERROR(IF((AC307-AD307)&lt;0,1,0),0)</f>
        <v>0</v>
      </c>
      <c r="AY307">
        <f>SUM(AP307:AX307)</f>
        <v>7</v>
      </c>
    </row>
    <row r="308" spans="1:51" x14ac:dyDescent="0.45">
      <c r="A308" s="1" t="s">
        <v>1432</v>
      </c>
      <c r="B308" s="2">
        <v>103177</v>
      </c>
      <c r="C308" s="3" t="s">
        <v>5337</v>
      </c>
      <c r="D308" s="5">
        <v>52.37</v>
      </c>
      <c r="E308" s="5">
        <v>6931.0909449999999</v>
      </c>
      <c r="F308" s="3" t="s">
        <v>4525</v>
      </c>
      <c r="G308" s="3" t="s">
        <v>4526</v>
      </c>
      <c r="H308" s="3" t="s">
        <v>4713</v>
      </c>
      <c r="I308" s="3" t="s">
        <v>4713</v>
      </c>
      <c r="J308" s="3" t="s">
        <v>4528</v>
      </c>
      <c r="K308" s="6">
        <v>656909</v>
      </c>
      <c r="L308" s="6">
        <v>645515</v>
      </c>
      <c r="M308" s="6">
        <v>579618</v>
      </c>
      <c r="N308" s="6">
        <v>548311</v>
      </c>
      <c r="O308" s="6">
        <v>409793</v>
      </c>
      <c r="P308" s="6">
        <v>380855</v>
      </c>
      <c r="Q308" s="6">
        <v>317236</v>
      </c>
      <c r="R308" s="6">
        <v>292202</v>
      </c>
      <c r="S308" s="6">
        <v>340079</v>
      </c>
      <c r="T308" s="6">
        <v>318940</v>
      </c>
      <c r="U308" s="6">
        <v>2174805</v>
      </c>
      <c r="V308" s="6">
        <v>2225305</v>
      </c>
      <c r="W308" s="6">
        <v>5200520</v>
      </c>
      <c r="X308" s="6">
        <v>5205962</v>
      </c>
      <c r="Y308" s="6" t="s">
        <v>4474</v>
      </c>
      <c r="Z308" s="6" t="s">
        <v>4474</v>
      </c>
      <c r="AA308" s="6" t="s">
        <v>4474</v>
      </c>
      <c r="AB308" s="6" t="s">
        <v>4474</v>
      </c>
      <c r="AC308" s="6">
        <v>132348500</v>
      </c>
      <c r="AD308" s="6">
        <v>132343894</v>
      </c>
      <c r="AF308">
        <f>Q308/W308</f>
        <v>6.1000822994623616E-2</v>
      </c>
      <c r="AG308">
        <f>R308/X308</f>
        <v>5.6128339008237091E-2</v>
      </c>
      <c r="AH308">
        <f>U308/W308</f>
        <v>0.41818991177805298</v>
      </c>
      <c r="AI308">
        <f>V308/X308</f>
        <v>0.42745317772200414</v>
      </c>
      <c r="AJ308" t="e">
        <f>Y308/AA308</f>
        <v>#VALUE!</v>
      </c>
      <c r="AK308" t="e">
        <f>Z308/AB308</f>
        <v>#VALUE!</v>
      </c>
      <c r="AL308">
        <f>O308/K308</f>
        <v>0.62382004204539743</v>
      </c>
      <c r="AM308">
        <f>P308/L308</f>
        <v>0.59000178152327987</v>
      </c>
      <c r="AN308">
        <f>K308/W308</f>
        <v>0.12631602224392946</v>
      </c>
      <c r="AO308">
        <f>L308/X308</f>
        <v>0.12399533457985287</v>
      </c>
      <c r="AP308">
        <f>IF(OR(Q308&lt;0, Q308="NA"), 0, 1)</f>
        <v>1</v>
      </c>
      <c r="AQ308">
        <f>IF(OR(S308&lt;0, S308="NA"), 0, 1)</f>
        <v>1</v>
      </c>
      <c r="AR308">
        <f>IFERROR(IF((AF308-AG308)&gt;0,1,0),0)</f>
        <v>1</v>
      </c>
      <c r="AS308">
        <f>IFERROR(IF((S308-Q308)&gt;0,1,0),0)</f>
        <v>1</v>
      </c>
      <c r="AT308">
        <f>IFERROR(IF((AH308-AI308)&lt;0,1,0),0)</f>
        <v>1</v>
      </c>
      <c r="AU308">
        <f>IFERROR(IF((AJ308-AK308)&gt;0,1,0),0)</f>
        <v>0</v>
      </c>
      <c r="AV308">
        <f>IFERROR(IF((AL308-AM308)&gt;0,1,0),0)</f>
        <v>1</v>
      </c>
      <c r="AW308">
        <f>IFERROR(IF((AN308-AO308)&gt;0,1,0),0)</f>
        <v>1</v>
      </c>
      <c r="AX308">
        <f>IFERROR(IF((AC308-AD308)&lt;0,1,0),0)</f>
        <v>0</v>
      </c>
      <c r="AY308">
        <f>SUM(AP308:AX308)</f>
        <v>7</v>
      </c>
    </row>
    <row r="309" spans="1:51" x14ac:dyDescent="0.45">
      <c r="A309" s="1" t="s">
        <v>1547</v>
      </c>
      <c r="B309" s="2">
        <v>4056944</v>
      </c>
      <c r="C309" s="3" t="s">
        <v>5337</v>
      </c>
      <c r="D309" s="5">
        <v>39.42</v>
      </c>
      <c r="E309" s="5">
        <v>22718.41629768</v>
      </c>
      <c r="F309" s="3" t="s">
        <v>4651</v>
      </c>
      <c r="G309" s="3" t="s">
        <v>4651</v>
      </c>
      <c r="H309" s="3" t="s">
        <v>4652</v>
      </c>
      <c r="I309" s="3" t="s">
        <v>4652</v>
      </c>
      <c r="J309" s="3" t="s">
        <v>4659</v>
      </c>
      <c r="K309" s="6">
        <v>13257000</v>
      </c>
      <c r="L309" s="6">
        <v>13015000</v>
      </c>
      <c r="M309" s="6">
        <v>3924000</v>
      </c>
      <c r="N309" s="6">
        <v>3778500</v>
      </c>
      <c r="O309" s="6">
        <v>2127000</v>
      </c>
      <c r="P309" s="6">
        <v>2072500</v>
      </c>
      <c r="Q309" s="6">
        <v>1023000</v>
      </c>
      <c r="R309" s="6">
        <v>977000</v>
      </c>
      <c r="S309" s="6">
        <v>2805000</v>
      </c>
      <c r="T309" s="6">
        <v>2672000</v>
      </c>
      <c r="U309" s="6">
        <v>21603000</v>
      </c>
      <c r="V309" s="6">
        <v>20831000</v>
      </c>
      <c r="W309" s="6">
        <v>50756000</v>
      </c>
      <c r="X309" s="6">
        <v>51021000</v>
      </c>
      <c r="Y309" s="6">
        <v>3068000</v>
      </c>
      <c r="Z309" s="6">
        <v>3258000</v>
      </c>
      <c r="AA309" s="6">
        <v>5473000</v>
      </c>
      <c r="AB309" s="6">
        <v>6356000</v>
      </c>
      <c r="AC309" s="6">
        <v>576317004</v>
      </c>
      <c r="AD309" s="6">
        <v>575922417</v>
      </c>
      <c r="AF309">
        <f>Q309/W309</f>
        <v>2.0155252580975648E-2</v>
      </c>
      <c r="AG309">
        <f>R309/X309</f>
        <v>1.9148977871856685E-2</v>
      </c>
      <c r="AH309">
        <f>U309/W309</f>
        <v>0.42562455670265587</v>
      </c>
      <c r="AI309">
        <f>V309/X309</f>
        <v>0.40828286391877855</v>
      </c>
      <c r="AJ309">
        <f>Y309/AA309</f>
        <v>0.56057007125890734</v>
      </c>
      <c r="AK309">
        <f>Z309/AB309</f>
        <v>0.51258653241032093</v>
      </c>
      <c r="AL309">
        <f>O309/K309</f>
        <v>0.16044353926227653</v>
      </c>
      <c r="AM309">
        <f>P309/L309</f>
        <v>0.15923933922397235</v>
      </c>
      <c r="AN309">
        <f>K309/W309</f>
        <v>0.26119079517692489</v>
      </c>
      <c r="AO309">
        <f>L309/X309</f>
        <v>0.25509104094392504</v>
      </c>
      <c r="AP309">
        <f>IF(OR(Q309&lt;0, Q309="NA"), 0, 1)</f>
        <v>1</v>
      </c>
      <c r="AQ309">
        <f>IF(OR(S309&lt;0, S309="NA"), 0, 1)</f>
        <v>1</v>
      </c>
      <c r="AR309">
        <f>IFERROR(IF((AF309-AG309)&gt;0,1,0),0)</f>
        <v>1</v>
      </c>
      <c r="AS309">
        <f>IFERROR(IF((S309-Q309)&gt;0,1,0),0)</f>
        <v>1</v>
      </c>
      <c r="AT309">
        <f>IFERROR(IF((AH309-AI309)&lt;0,1,0),0)</f>
        <v>0</v>
      </c>
      <c r="AU309">
        <f>IFERROR(IF((AJ309-AK309)&gt;0,1,0),0)</f>
        <v>1</v>
      </c>
      <c r="AV309">
        <f>IFERROR(IF((AL309-AM309)&gt;0,1,0),0)</f>
        <v>1</v>
      </c>
      <c r="AW309">
        <f>IFERROR(IF((AN309-AO309)&gt;0,1,0),0)</f>
        <v>1</v>
      </c>
      <c r="AX309">
        <f>IFERROR(IF((AC309-AD309)&lt;0,1,0),0)</f>
        <v>0</v>
      </c>
      <c r="AY309">
        <f>SUM(AP309:AX309)</f>
        <v>7</v>
      </c>
    </row>
    <row r="310" spans="1:51" x14ac:dyDescent="0.45">
      <c r="A310" s="1" t="s">
        <v>1570</v>
      </c>
      <c r="B310" s="2">
        <v>4315858</v>
      </c>
      <c r="C310" s="3" t="s">
        <v>5337</v>
      </c>
      <c r="D310" s="5">
        <v>19.89</v>
      </c>
      <c r="E310" s="5">
        <v>4188.7854286199999</v>
      </c>
      <c r="F310" s="3" t="s">
        <v>4559</v>
      </c>
      <c r="G310" s="3" t="s">
        <v>4560</v>
      </c>
      <c r="H310" s="3" t="s">
        <v>4561</v>
      </c>
      <c r="I310" s="3" t="s">
        <v>4562</v>
      </c>
      <c r="J310" s="3" t="s">
        <v>5041</v>
      </c>
      <c r="K310" s="6">
        <v>5121389</v>
      </c>
      <c r="L310" s="6">
        <v>5130088</v>
      </c>
      <c r="M310" s="6">
        <v>518137</v>
      </c>
      <c r="N310" s="6">
        <v>505617</v>
      </c>
      <c r="O310" s="6">
        <v>373531</v>
      </c>
      <c r="P310" s="6">
        <v>362702</v>
      </c>
      <c r="Q310" s="6">
        <v>240670</v>
      </c>
      <c r="R310" s="6">
        <v>128956</v>
      </c>
      <c r="S310" s="6">
        <v>374405</v>
      </c>
      <c r="T310" s="6">
        <v>388867</v>
      </c>
      <c r="U310" s="6">
        <v>1054143</v>
      </c>
      <c r="V310" s="6">
        <v>1068844</v>
      </c>
      <c r="W310" s="6">
        <v>3429959</v>
      </c>
      <c r="X310" s="6">
        <v>3428061</v>
      </c>
      <c r="Y310" s="6">
        <v>707724</v>
      </c>
      <c r="Z310" s="6">
        <v>702767</v>
      </c>
      <c r="AA310" s="6">
        <v>569061</v>
      </c>
      <c r="AB310" s="6">
        <v>589497</v>
      </c>
      <c r="AC310" s="6">
        <v>210599053</v>
      </c>
      <c r="AD310" s="6">
        <v>210598633</v>
      </c>
      <c r="AF310">
        <f>Q310/W310</f>
        <v>7.0167019489154242E-2</v>
      </c>
      <c r="AG310">
        <f>R310/X310</f>
        <v>3.7617767011730537E-2</v>
      </c>
      <c r="AH310">
        <f>U310/W310</f>
        <v>0.30733399437136127</v>
      </c>
      <c r="AI310">
        <f>V310/X310</f>
        <v>0.31179258478772692</v>
      </c>
      <c r="AJ310">
        <f>Y310/AA310</f>
        <v>1.2436698350440463</v>
      </c>
      <c r="AK310">
        <f>Z310/AB310</f>
        <v>1.1921468641909967</v>
      </c>
      <c r="AL310">
        <f>O310/K310</f>
        <v>7.293548683765283E-2</v>
      </c>
      <c r="AM310">
        <f>P310/L310</f>
        <v>7.0700931446010279E-2</v>
      </c>
      <c r="AN310">
        <f>K310/W310</f>
        <v>1.4931341744901323</v>
      </c>
      <c r="AO310">
        <f>L310/X310</f>
        <v>1.4964984578745828</v>
      </c>
      <c r="AP310">
        <f>IF(OR(Q310&lt;0, Q310="NA"), 0, 1)</f>
        <v>1</v>
      </c>
      <c r="AQ310">
        <f>IF(OR(S310&lt;0, S310="NA"), 0, 1)</f>
        <v>1</v>
      </c>
      <c r="AR310">
        <f>IFERROR(IF((AF310-AG310)&gt;0,1,0),0)</f>
        <v>1</v>
      </c>
      <c r="AS310">
        <f>IFERROR(IF((S310-Q310)&gt;0,1,0),0)</f>
        <v>1</v>
      </c>
      <c r="AT310">
        <f>IFERROR(IF((AH310-AI310)&lt;0,1,0),0)</f>
        <v>1</v>
      </c>
      <c r="AU310">
        <f>IFERROR(IF((AJ310-AK310)&gt;0,1,0),0)</f>
        <v>1</v>
      </c>
      <c r="AV310">
        <f>IFERROR(IF((AL310-AM310)&gt;0,1,0),0)</f>
        <v>1</v>
      </c>
      <c r="AW310">
        <f>IFERROR(IF((AN310-AO310)&gt;0,1,0),0)</f>
        <v>0</v>
      </c>
      <c r="AX310">
        <f>IFERROR(IF((AC310-AD310)&lt;0,1,0),0)</f>
        <v>0</v>
      </c>
      <c r="AY310">
        <f>SUM(AP310:AX310)</f>
        <v>7</v>
      </c>
    </row>
    <row r="311" spans="1:51" x14ac:dyDescent="0.45">
      <c r="A311" s="1" t="s">
        <v>1571</v>
      </c>
      <c r="B311" s="2">
        <v>4992894</v>
      </c>
      <c r="C311" s="3" t="s">
        <v>5337</v>
      </c>
      <c r="D311" s="5">
        <v>64.290000000000006</v>
      </c>
      <c r="E311" s="5">
        <v>8446.1938349100001</v>
      </c>
      <c r="F311" s="3" t="s">
        <v>4485</v>
      </c>
      <c r="G311" s="3" t="s">
        <v>4486</v>
      </c>
      <c r="H311" s="3" t="s">
        <v>4598</v>
      </c>
      <c r="I311" s="3" t="s">
        <v>4615</v>
      </c>
      <c r="J311" s="3" t="s">
        <v>5042</v>
      </c>
      <c r="K311" s="6">
        <v>4542636</v>
      </c>
      <c r="L311" s="6">
        <v>4504267</v>
      </c>
      <c r="M311" s="6">
        <v>578211</v>
      </c>
      <c r="N311" s="6">
        <v>552028</v>
      </c>
      <c r="O311" s="6">
        <v>494291</v>
      </c>
      <c r="P311" s="6">
        <v>468617</v>
      </c>
      <c r="Q311" s="6">
        <v>285160</v>
      </c>
      <c r="R311" s="6">
        <v>274404</v>
      </c>
      <c r="S311" s="6">
        <v>422592</v>
      </c>
      <c r="T311" s="6">
        <v>324863</v>
      </c>
      <c r="U311" s="6">
        <v>1149148</v>
      </c>
      <c r="V311" s="6">
        <v>1189301</v>
      </c>
      <c r="W311" s="6">
        <v>5274558</v>
      </c>
      <c r="X311" s="6">
        <v>5164484</v>
      </c>
      <c r="Y311" s="6">
        <v>2869787</v>
      </c>
      <c r="Z311" s="6">
        <v>2815815</v>
      </c>
      <c r="AA311" s="6">
        <v>1440366</v>
      </c>
      <c r="AB311" s="6">
        <v>1406340</v>
      </c>
      <c r="AC311" s="6">
        <v>131092000</v>
      </c>
      <c r="AD311" s="6">
        <v>131173000</v>
      </c>
      <c r="AF311">
        <f>Q311/W311</f>
        <v>5.4063297815665309E-2</v>
      </c>
      <c r="AG311">
        <f>R311/X311</f>
        <v>5.3132897691231105E-2</v>
      </c>
      <c r="AH311">
        <f>U311/W311</f>
        <v>0.21786621741575313</v>
      </c>
      <c r="AI311">
        <f>V311/X311</f>
        <v>0.23028457441246791</v>
      </c>
      <c r="AJ311">
        <f>Y311/AA311</f>
        <v>1.9924012369078414</v>
      </c>
      <c r="AK311">
        <f>Z311/AB311</f>
        <v>2.0022291906651306</v>
      </c>
      <c r="AL311">
        <f>O311/K311</f>
        <v>0.10881149182985386</v>
      </c>
      <c r="AM311">
        <f>P311/L311</f>
        <v>0.10403845953181727</v>
      </c>
      <c r="AN311">
        <f>K311/W311</f>
        <v>0.86123538692720791</v>
      </c>
      <c r="AO311">
        <f>L311/X311</f>
        <v>0.87216205917183598</v>
      </c>
      <c r="AP311">
        <f>IF(OR(Q311&lt;0, Q311="NA"), 0, 1)</f>
        <v>1</v>
      </c>
      <c r="AQ311">
        <f>IF(OR(S311&lt;0, S311="NA"), 0, 1)</f>
        <v>1</v>
      </c>
      <c r="AR311">
        <f>IFERROR(IF((AF311-AG311)&gt;0,1,0),0)</f>
        <v>1</v>
      </c>
      <c r="AS311">
        <f>IFERROR(IF((S311-Q311)&gt;0,1,0),0)</f>
        <v>1</v>
      </c>
      <c r="AT311">
        <f>IFERROR(IF((AH311-AI311)&lt;0,1,0),0)</f>
        <v>1</v>
      </c>
      <c r="AU311">
        <f>IFERROR(IF((AJ311-AK311)&gt;0,1,0),0)</f>
        <v>0</v>
      </c>
      <c r="AV311">
        <f>IFERROR(IF((AL311-AM311)&gt;0,1,0),0)</f>
        <v>1</v>
      </c>
      <c r="AW311">
        <f>IFERROR(IF((AN311-AO311)&gt;0,1,0),0)</f>
        <v>0</v>
      </c>
      <c r="AX311">
        <f>IFERROR(IF((AC311-AD311)&lt;0,1,0),0)</f>
        <v>1</v>
      </c>
      <c r="AY311">
        <f>SUM(AP311:AX311)</f>
        <v>7</v>
      </c>
    </row>
    <row r="312" spans="1:51" x14ac:dyDescent="0.45">
      <c r="A312" s="1" t="s">
        <v>1574</v>
      </c>
      <c r="B312" s="2">
        <v>102398</v>
      </c>
      <c r="C312" s="3" t="s">
        <v>5335</v>
      </c>
      <c r="D312" s="5">
        <v>14.51</v>
      </c>
      <c r="E312" s="5">
        <v>488.39306217000001</v>
      </c>
      <c r="F312" s="3" t="s">
        <v>4480</v>
      </c>
      <c r="G312" s="3" t="s">
        <v>4481</v>
      </c>
      <c r="H312" s="3" t="s">
        <v>4481</v>
      </c>
      <c r="I312" s="3" t="s">
        <v>4482</v>
      </c>
      <c r="J312" s="3" t="s">
        <v>4484</v>
      </c>
      <c r="K312" s="6">
        <v>197142</v>
      </c>
      <c r="L312" s="6">
        <v>192976</v>
      </c>
      <c r="M312" s="6" t="s">
        <v>4474</v>
      </c>
      <c r="N312" s="6" t="s">
        <v>4474</v>
      </c>
      <c r="O312" s="6">
        <v>312568</v>
      </c>
      <c r="P312" s="6">
        <v>294482</v>
      </c>
      <c r="Q312" s="6">
        <v>26011</v>
      </c>
      <c r="R312" s="6">
        <v>24940</v>
      </c>
      <c r="S312" s="6">
        <v>31999</v>
      </c>
      <c r="T312" s="6">
        <v>36985</v>
      </c>
      <c r="U312" s="6">
        <v>188150</v>
      </c>
      <c r="V312" s="6">
        <v>187974</v>
      </c>
      <c r="W312" s="6">
        <v>9280886</v>
      </c>
      <c r="X312" s="6">
        <v>9097240</v>
      </c>
      <c r="Y312" s="6" t="s">
        <v>4474</v>
      </c>
      <c r="Z312" s="6" t="s">
        <v>4474</v>
      </c>
      <c r="AA312" s="6" t="s">
        <v>4474</v>
      </c>
      <c r="AB312" s="6" t="s">
        <v>4474</v>
      </c>
      <c r="AC312" s="6">
        <v>29068903</v>
      </c>
      <c r="AD312" s="6">
        <v>29068880</v>
      </c>
      <c r="AF312">
        <f>Q312/W312</f>
        <v>2.8026419029390081E-3</v>
      </c>
      <c r="AG312">
        <f>R312/X312</f>
        <v>2.7414908257889204E-3</v>
      </c>
      <c r="AH312">
        <f>U312/W312</f>
        <v>2.0272848949981714E-2</v>
      </c>
      <c r="AI312">
        <f>V312/X312</f>
        <v>2.0662750460579252E-2</v>
      </c>
      <c r="AJ312" t="e">
        <f>Y312/AA312</f>
        <v>#VALUE!</v>
      </c>
      <c r="AK312" t="e">
        <f>Z312/AB312</f>
        <v>#VALUE!</v>
      </c>
      <c r="AL312">
        <f>O312/K312</f>
        <v>1.5854967485365878</v>
      </c>
      <c r="AM312">
        <f>P312/L312</f>
        <v>1.5260032335627227</v>
      </c>
      <c r="AN312">
        <f>K312/W312</f>
        <v>2.1241721964907229E-2</v>
      </c>
      <c r="AO312">
        <f>L312/X312</f>
        <v>2.1212587554027374E-2</v>
      </c>
      <c r="AP312">
        <f>IF(OR(Q312&lt;0, Q312="NA"), 0, 1)</f>
        <v>1</v>
      </c>
      <c r="AQ312">
        <f>IF(OR(S312&lt;0, S312="NA"), 0, 1)</f>
        <v>1</v>
      </c>
      <c r="AR312">
        <f>IFERROR(IF((AF312-AG312)&gt;0,1,0),0)</f>
        <v>1</v>
      </c>
      <c r="AS312">
        <f>IFERROR(IF((S312-Q312)&gt;0,1,0),0)</f>
        <v>1</v>
      </c>
      <c r="AT312">
        <f>IFERROR(IF((AH312-AI312)&lt;0,1,0),0)</f>
        <v>1</v>
      </c>
      <c r="AU312">
        <f>IFERROR(IF((AJ312-AK312)&gt;0,1,0),0)</f>
        <v>0</v>
      </c>
      <c r="AV312">
        <f>IFERROR(IF((AL312-AM312)&gt;0,1,0),0)</f>
        <v>1</v>
      </c>
      <c r="AW312">
        <f>IFERROR(IF((AN312-AO312)&gt;0,1,0),0)</f>
        <v>1</v>
      </c>
      <c r="AX312">
        <f>IFERROR(IF((AC312-AD312)&lt;0,1,0),0)</f>
        <v>0</v>
      </c>
      <c r="AY312">
        <f>SUM(AP312:AX312)</f>
        <v>7</v>
      </c>
    </row>
    <row r="313" spans="1:51" x14ac:dyDescent="0.45">
      <c r="A313" s="1" t="s">
        <v>1577</v>
      </c>
      <c r="B313" s="2">
        <v>4060057</v>
      </c>
      <c r="C313" s="3" t="s">
        <v>5337</v>
      </c>
      <c r="D313" s="5">
        <v>54.44</v>
      </c>
      <c r="E313" s="5">
        <v>6796.0490840800003</v>
      </c>
      <c r="F313" s="3" t="s">
        <v>4583</v>
      </c>
      <c r="G313" s="3" t="s">
        <v>4583</v>
      </c>
      <c r="H313" s="3" t="s">
        <v>4584</v>
      </c>
      <c r="I313" s="3" t="s">
        <v>4708</v>
      </c>
      <c r="J313" s="3" t="s">
        <v>4838</v>
      </c>
      <c r="K313" s="6">
        <v>4167900</v>
      </c>
      <c r="L313" s="6">
        <v>4084400</v>
      </c>
      <c r="M313" s="6">
        <v>703300</v>
      </c>
      <c r="N313" s="6">
        <v>676500</v>
      </c>
      <c r="O313" s="6">
        <v>524200</v>
      </c>
      <c r="P313" s="6">
        <v>495000</v>
      </c>
      <c r="Q313" s="6">
        <v>1454100</v>
      </c>
      <c r="R313" s="6">
        <v>1384800</v>
      </c>
      <c r="S313" s="6">
        <v>564400</v>
      </c>
      <c r="T313" s="6">
        <v>490700</v>
      </c>
      <c r="U313" s="6">
        <v>3026800</v>
      </c>
      <c r="V313" s="6">
        <v>3025800</v>
      </c>
      <c r="W313" s="6">
        <v>12218700</v>
      </c>
      <c r="X313" s="6">
        <v>12130700</v>
      </c>
      <c r="Y313" s="6">
        <v>5315500</v>
      </c>
      <c r="Z313" s="6">
        <v>5210200</v>
      </c>
      <c r="AA313" s="6">
        <v>3588400</v>
      </c>
      <c r="AB313" s="6">
        <v>3523100</v>
      </c>
      <c r="AC313" s="6">
        <v>124835582</v>
      </c>
      <c r="AD313" s="6">
        <v>124824364</v>
      </c>
      <c r="AF313">
        <f>Q313/W313</f>
        <v>0.11900611358000442</v>
      </c>
      <c r="AG313">
        <f>R313/X313</f>
        <v>0.11415664388699745</v>
      </c>
      <c r="AH313">
        <f>U313/W313</f>
        <v>0.24771866074132273</v>
      </c>
      <c r="AI313">
        <f>V313/X313</f>
        <v>0.24943325611877304</v>
      </c>
      <c r="AJ313">
        <f>Y313/AA313</f>
        <v>1.4813008583212575</v>
      </c>
      <c r="AK313">
        <f>Z313/AB313</f>
        <v>1.4788680423490677</v>
      </c>
      <c r="AL313">
        <f>O313/K313</f>
        <v>0.12577077185153196</v>
      </c>
      <c r="AM313">
        <f>P313/L313</f>
        <v>0.12119283126040545</v>
      </c>
      <c r="AN313">
        <f>K313/W313</f>
        <v>0.34110830121043972</v>
      </c>
      <c r="AO313">
        <f>L313/X313</f>
        <v>0.33669944850668138</v>
      </c>
      <c r="AP313">
        <f>IF(OR(Q313&lt;0, Q313="NA"), 0, 1)</f>
        <v>1</v>
      </c>
      <c r="AQ313">
        <f>IF(OR(S313&lt;0, S313="NA"), 0, 1)</f>
        <v>1</v>
      </c>
      <c r="AR313">
        <f>IFERROR(IF((AF313-AG313)&gt;0,1,0),0)</f>
        <v>1</v>
      </c>
      <c r="AS313">
        <f>IFERROR(IF((S313-Q313)&gt;0,1,0),0)</f>
        <v>0</v>
      </c>
      <c r="AT313">
        <f>IFERROR(IF((AH313-AI313)&lt;0,1,0),0)</f>
        <v>1</v>
      </c>
      <c r="AU313">
        <f>IFERROR(IF((AJ313-AK313)&gt;0,1,0),0)</f>
        <v>1</v>
      </c>
      <c r="AV313">
        <f>IFERROR(IF((AL313-AM313)&gt;0,1,0),0)</f>
        <v>1</v>
      </c>
      <c r="AW313">
        <f>IFERROR(IF((AN313-AO313)&gt;0,1,0),0)</f>
        <v>1</v>
      </c>
      <c r="AX313">
        <f>IFERROR(IF((AC313-AD313)&lt;0,1,0),0)</f>
        <v>0</v>
      </c>
      <c r="AY313">
        <f>SUM(AP313:AX313)</f>
        <v>7</v>
      </c>
    </row>
    <row r="314" spans="1:51" x14ac:dyDescent="0.45">
      <c r="A314" s="1" t="s">
        <v>1579</v>
      </c>
      <c r="B314" s="2">
        <v>4811787</v>
      </c>
      <c r="C314" s="3" t="s">
        <v>5336</v>
      </c>
      <c r="D314" s="5">
        <v>15.4</v>
      </c>
      <c r="E314" s="5">
        <v>98.549389399999995</v>
      </c>
      <c r="F314" s="3" t="s">
        <v>4470</v>
      </c>
      <c r="G314" s="3" t="s">
        <v>4512</v>
      </c>
      <c r="H314" s="3" t="s">
        <v>4513</v>
      </c>
      <c r="I314" s="3" t="s">
        <v>4514</v>
      </c>
      <c r="J314" s="3" t="s">
        <v>4853</v>
      </c>
      <c r="K314" s="6">
        <v>102006.08900000001</v>
      </c>
      <c r="L314" s="6">
        <v>102884.08900000001</v>
      </c>
      <c r="M314" s="6">
        <v>19034.785</v>
      </c>
      <c r="N314" s="6">
        <v>21131.785</v>
      </c>
      <c r="O314" s="6">
        <v>14570.364</v>
      </c>
      <c r="P314" s="6">
        <v>16535.364000000001</v>
      </c>
      <c r="Q314" s="6">
        <v>12737.416999999999</v>
      </c>
      <c r="R314" s="6">
        <v>14097.416999999999</v>
      </c>
      <c r="S314" s="6">
        <v>13132.294</v>
      </c>
      <c r="T314" s="6">
        <v>14093.294</v>
      </c>
      <c r="U314" s="6">
        <v>40</v>
      </c>
      <c r="V314" s="6">
        <v>66.938000000000002</v>
      </c>
      <c r="W314" s="6">
        <v>212290</v>
      </c>
      <c r="X314" s="6">
        <v>214245.96900000001</v>
      </c>
      <c r="Y314" s="6">
        <v>139102</v>
      </c>
      <c r="Z314" s="6">
        <v>140324.285</v>
      </c>
      <c r="AA314" s="6">
        <v>14425</v>
      </c>
      <c r="AB314" s="6">
        <v>17857</v>
      </c>
      <c r="AC314" s="6">
        <v>6431813</v>
      </c>
      <c r="AD314" s="6">
        <v>6455944</v>
      </c>
      <c r="AF314">
        <f>Q314/W314</f>
        <v>6.0000080079137028E-2</v>
      </c>
      <c r="AG314">
        <f>R314/X314</f>
        <v>6.5800150480310779E-2</v>
      </c>
      <c r="AH314">
        <f>U314/W314</f>
        <v>1.8842149889302368E-4</v>
      </c>
      <c r="AI314">
        <f>V314/X314</f>
        <v>3.1243528320479161E-4</v>
      </c>
      <c r="AJ314">
        <f>Y314/AA314</f>
        <v>9.6431195840554587</v>
      </c>
      <c r="AK314">
        <f>Z314/AB314</f>
        <v>7.8582228257826063</v>
      </c>
      <c r="AL314">
        <f>O314/K314</f>
        <v>0.14283817900321616</v>
      </c>
      <c r="AM314">
        <f>P314/L314</f>
        <v>0.16071837891279769</v>
      </c>
      <c r="AN314">
        <f>K314/W314</f>
        <v>0.48050350463987945</v>
      </c>
      <c r="AO314">
        <f>L314/X314</f>
        <v>0.4802148179506705</v>
      </c>
      <c r="AP314">
        <f>IF(OR(Q314&lt;0, Q314="NA"), 0, 1)</f>
        <v>1</v>
      </c>
      <c r="AQ314">
        <f>IF(OR(S314&lt;0, S314="NA"), 0, 1)</f>
        <v>1</v>
      </c>
      <c r="AR314">
        <f>IFERROR(IF((AF314-AG314)&gt;0,1,0),0)</f>
        <v>0</v>
      </c>
      <c r="AS314">
        <f>IFERROR(IF((S314-Q314)&gt;0,1,0),0)</f>
        <v>1</v>
      </c>
      <c r="AT314">
        <f>IFERROR(IF((AH314-AI314)&lt;0,1,0),0)</f>
        <v>1</v>
      </c>
      <c r="AU314">
        <f>IFERROR(IF((AJ314-AK314)&gt;0,1,0),0)</f>
        <v>1</v>
      </c>
      <c r="AV314">
        <f>IFERROR(IF((AL314-AM314)&gt;0,1,0),0)</f>
        <v>0</v>
      </c>
      <c r="AW314">
        <f>IFERROR(IF((AN314-AO314)&gt;0,1,0),0)</f>
        <v>1</v>
      </c>
      <c r="AX314">
        <f>IFERROR(IF((AC314-AD314)&lt;0,1,0),0)</f>
        <v>1</v>
      </c>
      <c r="AY314">
        <f>SUM(AP314:AX314)</f>
        <v>7</v>
      </c>
    </row>
    <row r="315" spans="1:51" x14ac:dyDescent="0.45">
      <c r="A315" s="1" t="s">
        <v>1584</v>
      </c>
      <c r="B315" s="2">
        <v>4963369</v>
      </c>
      <c r="C315" s="3" t="s">
        <v>5335</v>
      </c>
      <c r="D315" s="5">
        <v>44.2</v>
      </c>
      <c r="E315" s="5">
        <v>3423.3180670000002</v>
      </c>
      <c r="F315" s="3" t="s">
        <v>4500</v>
      </c>
      <c r="G315" s="3" t="s">
        <v>4539</v>
      </c>
      <c r="H315" s="3" t="s">
        <v>4539</v>
      </c>
      <c r="I315" s="3" t="s">
        <v>4540</v>
      </c>
      <c r="J315" s="3" t="s">
        <v>4541</v>
      </c>
      <c r="K315" s="6">
        <v>742279</v>
      </c>
      <c r="L315" s="6">
        <v>705937</v>
      </c>
      <c r="M315" s="6">
        <v>79649</v>
      </c>
      <c r="N315" s="6">
        <v>65263</v>
      </c>
      <c r="O315" s="6">
        <v>47002</v>
      </c>
      <c r="P315" s="6">
        <v>31854</v>
      </c>
      <c r="Q315" s="6">
        <v>135755</v>
      </c>
      <c r="R315" s="6">
        <v>121390</v>
      </c>
      <c r="S315" s="6">
        <v>90871</v>
      </c>
      <c r="T315" s="6">
        <v>84711</v>
      </c>
      <c r="U315" s="6">
        <v>12488</v>
      </c>
      <c r="V315" s="6">
        <v>12765</v>
      </c>
      <c r="W315" s="6">
        <v>1153783</v>
      </c>
      <c r="X315" s="6">
        <v>1156265</v>
      </c>
      <c r="Y315" s="6">
        <v>614782</v>
      </c>
      <c r="Z315" s="6">
        <v>620618</v>
      </c>
      <c r="AA315" s="6">
        <v>129176</v>
      </c>
      <c r="AB315" s="6">
        <v>139041</v>
      </c>
      <c r="AC315" s="6">
        <v>77447989</v>
      </c>
      <c r="AD315" s="6">
        <v>77281052</v>
      </c>
      <c r="AF315">
        <f>Q315/W315</f>
        <v>0.1176607732996586</v>
      </c>
      <c r="AG315">
        <f>R315/X315</f>
        <v>0.10498458398377535</v>
      </c>
      <c r="AH315">
        <f>U315/W315</f>
        <v>1.0823525740975556E-2</v>
      </c>
      <c r="AI315">
        <f>V315/X315</f>
        <v>1.1039856780236364E-2</v>
      </c>
      <c r="AJ315">
        <f>Y315/AA315</f>
        <v>4.7592586858239923</v>
      </c>
      <c r="AK315">
        <f>Z315/AB315</f>
        <v>4.4635611078746553</v>
      </c>
      <c r="AL315">
        <f>O315/K315</f>
        <v>6.3321204021668409E-2</v>
      </c>
      <c r="AM315">
        <f>P315/L315</f>
        <v>4.5123006727229201E-2</v>
      </c>
      <c r="AN315">
        <f>K315/W315</f>
        <v>0.64334367901069789</v>
      </c>
      <c r="AO315">
        <f>L315/X315</f>
        <v>0.61053218769053808</v>
      </c>
      <c r="AP315">
        <f>IF(OR(Q315&lt;0, Q315="NA"), 0, 1)</f>
        <v>1</v>
      </c>
      <c r="AQ315">
        <f>IF(OR(S315&lt;0, S315="NA"), 0, 1)</f>
        <v>1</v>
      </c>
      <c r="AR315">
        <f>IFERROR(IF((AF315-AG315)&gt;0,1,0),0)</f>
        <v>1</v>
      </c>
      <c r="AS315">
        <f>IFERROR(IF((S315-Q315)&gt;0,1,0),0)</f>
        <v>0</v>
      </c>
      <c r="AT315">
        <f>IFERROR(IF((AH315-AI315)&lt;0,1,0),0)</f>
        <v>1</v>
      </c>
      <c r="AU315">
        <f>IFERROR(IF((AJ315-AK315)&gt;0,1,0),0)</f>
        <v>1</v>
      </c>
      <c r="AV315">
        <f>IFERROR(IF((AL315-AM315)&gt;0,1,0),0)</f>
        <v>1</v>
      </c>
      <c r="AW315">
        <f>IFERROR(IF((AN315-AO315)&gt;0,1,0),0)</f>
        <v>1</v>
      </c>
      <c r="AX315">
        <f>IFERROR(IF((AC315-AD315)&lt;0,1,0),0)</f>
        <v>0</v>
      </c>
      <c r="AY315">
        <f>SUM(AP315:AX315)</f>
        <v>7</v>
      </c>
    </row>
    <row r="316" spans="1:51" x14ac:dyDescent="0.45">
      <c r="A316" s="1" t="s">
        <v>1588</v>
      </c>
      <c r="B316" s="2">
        <v>4868602</v>
      </c>
      <c r="C316" s="3" t="s">
        <v>5335</v>
      </c>
      <c r="D316" s="5">
        <v>98.24</v>
      </c>
      <c r="E316" s="5">
        <v>75296.313051520003</v>
      </c>
      <c r="F316" s="3" t="s">
        <v>4500</v>
      </c>
      <c r="G316" s="3" t="s">
        <v>4501</v>
      </c>
      <c r="H316" s="3" t="s">
        <v>4502</v>
      </c>
      <c r="I316" s="3" t="s">
        <v>4503</v>
      </c>
      <c r="J316" s="3" t="s">
        <v>4504</v>
      </c>
      <c r="K316" s="6">
        <v>5710800</v>
      </c>
      <c r="L316" s="6">
        <v>5537300</v>
      </c>
      <c r="M316" s="6">
        <v>1727900</v>
      </c>
      <c r="N316" s="6">
        <v>1558700</v>
      </c>
      <c r="O316" s="6">
        <v>1610100</v>
      </c>
      <c r="P316" s="6">
        <v>1442400</v>
      </c>
      <c r="Q316" s="6">
        <v>1529900</v>
      </c>
      <c r="R316" s="6">
        <v>1312900</v>
      </c>
      <c r="S316" s="6">
        <v>1972200</v>
      </c>
      <c r="T316" s="6">
        <v>1915300</v>
      </c>
      <c r="U316" s="6">
        <v>993800</v>
      </c>
      <c r="V316" s="6">
        <v>993300</v>
      </c>
      <c r="W316" s="6">
        <v>8852000</v>
      </c>
      <c r="X316" s="6">
        <v>8052900</v>
      </c>
      <c r="Y316" s="6">
        <v>5220600</v>
      </c>
      <c r="Z316" s="6">
        <v>4919300</v>
      </c>
      <c r="AA316" s="6">
        <v>3883900</v>
      </c>
      <c r="AB316" s="6">
        <v>3725300</v>
      </c>
      <c r="AC316" s="6">
        <v>765700000</v>
      </c>
      <c r="AD316" s="6">
        <v>764200000</v>
      </c>
      <c r="AF316">
        <f>Q316/W316</f>
        <v>0.17283099864437415</v>
      </c>
      <c r="AG316">
        <f>R316/X316</f>
        <v>0.16303443479988575</v>
      </c>
      <c r="AH316">
        <f>U316/W316</f>
        <v>0.1122684139177587</v>
      </c>
      <c r="AI316">
        <f>V316/X316</f>
        <v>0.12334686882986254</v>
      </c>
      <c r="AJ316">
        <f>Y316/AA316</f>
        <v>1.3441643708643374</v>
      </c>
      <c r="AK316">
        <f>Z316/AB316</f>
        <v>1.3205110997771992</v>
      </c>
      <c r="AL316">
        <f>O316/K316</f>
        <v>0.28193948308468164</v>
      </c>
      <c r="AM316">
        <f>P316/L316</f>
        <v>0.26048796344788977</v>
      </c>
      <c r="AN316">
        <f>K316/W316</f>
        <v>0.64514234071396293</v>
      </c>
      <c r="AO316">
        <f>L316/X316</f>
        <v>0.68761564157011756</v>
      </c>
      <c r="AP316">
        <f>IF(OR(Q316&lt;0, Q316="NA"), 0, 1)</f>
        <v>1</v>
      </c>
      <c r="AQ316">
        <f>IF(OR(S316&lt;0, S316="NA"), 0, 1)</f>
        <v>1</v>
      </c>
      <c r="AR316">
        <f>IFERROR(IF((AF316-AG316)&gt;0,1,0),0)</f>
        <v>1</v>
      </c>
      <c r="AS316">
        <f>IFERROR(IF((S316-Q316)&gt;0,1,0),0)</f>
        <v>1</v>
      </c>
      <c r="AT316">
        <f>IFERROR(IF((AH316-AI316)&lt;0,1,0),0)</f>
        <v>1</v>
      </c>
      <c r="AU316">
        <f>IFERROR(IF((AJ316-AK316)&gt;0,1,0),0)</f>
        <v>1</v>
      </c>
      <c r="AV316">
        <f>IFERROR(IF((AL316-AM316)&gt;0,1,0),0)</f>
        <v>1</v>
      </c>
      <c r="AW316">
        <f>IFERROR(IF((AN316-AO316)&gt;0,1,0),0)</f>
        <v>0</v>
      </c>
      <c r="AX316">
        <f>IFERROR(IF((AC316-AD316)&lt;0,1,0),0)</f>
        <v>0</v>
      </c>
      <c r="AY316">
        <f>SUM(AP316:AX316)</f>
        <v>7</v>
      </c>
    </row>
    <row r="317" spans="1:51" x14ac:dyDescent="0.45">
      <c r="A317" s="1" t="s">
        <v>1611</v>
      </c>
      <c r="B317" s="2">
        <v>4830663</v>
      </c>
      <c r="C317" s="3" t="s">
        <v>5338</v>
      </c>
      <c r="D317" s="5">
        <v>18.54</v>
      </c>
      <c r="E317" s="5">
        <v>178.19611613999999</v>
      </c>
      <c r="F317" s="3" t="s">
        <v>4500</v>
      </c>
      <c r="G317" s="3" t="s">
        <v>4574</v>
      </c>
      <c r="H317" s="3" t="s">
        <v>4580</v>
      </c>
      <c r="I317" s="3" t="s">
        <v>4581</v>
      </c>
      <c r="J317" s="3" t="s">
        <v>4762</v>
      </c>
      <c r="K317" s="6">
        <v>60188</v>
      </c>
      <c r="L317" s="6">
        <v>57943</v>
      </c>
      <c r="M317" s="8">
        <v>8973</v>
      </c>
      <c r="N317" s="6">
        <v>7370.5</v>
      </c>
      <c r="O317" s="6">
        <v>7004</v>
      </c>
      <c r="P317" s="6">
        <v>5324</v>
      </c>
      <c r="Q317" s="6">
        <v>7839</v>
      </c>
      <c r="R317" s="6">
        <v>5982</v>
      </c>
      <c r="S317" s="6">
        <v>14041</v>
      </c>
      <c r="T317" s="6">
        <v>9989</v>
      </c>
      <c r="U317" s="6" t="s">
        <v>4474</v>
      </c>
      <c r="V317" s="6" t="s">
        <v>4474</v>
      </c>
      <c r="W317" s="6">
        <v>77775</v>
      </c>
      <c r="X317" s="6">
        <v>84264</v>
      </c>
      <c r="Y317" s="6">
        <v>52948</v>
      </c>
      <c r="Z317" s="6">
        <v>59225</v>
      </c>
      <c r="AA317" s="6">
        <v>29509</v>
      </c>
      <c r="AB317" s="6">
        <v>38693</v>
      </c>
      <c r="AC317" s="6">
        <v>9604152</v>
      </c>
      <c r="AD317" s="6">
        <v>9562341</v>
      </c>
      <c r="AF317">
        <f>Q317/W317</f>
        <v>0.1007907425265188</v>
      </c>
      <c r="AG317">
        <f>R317/X317</f>
        <v>7.0991170606664766E-2</v>
      </c>
      <c r="AH317" t="e">
        <f>U317/W317</f>
        <v>#VALUE!</v>
      </c>
      <c r="AI317" t="e">
        <f>V317/X317</f>
        <v>#VALUE!</v>
      </c>
      <c r="AJ317">
        <f>Y317/AA317</f>
        <v>1.7943000440543564</v>
      </c>
      <c r="AK317">
        <f>Z317/AB317</f>
        <v>1.5306386168040731</v>
      </c>
      <c r="AL317">
        <f>O317/K317</f>
        <v>0.11636871137103742</v>
      </c>
      <c r="AM317">
        <f>P317/L317</f>
        <v>9.1883402654332702E-2</v>
      </c>
      <c r="AN317">
        <f>K317/W317</f>
        <v>0.77387335261973644</v>
      </c>
      <c r="AO317">
        <f>L317/X317</f>
        <v>0.68763647583784293</v>
      </c>
      <c r="AP317">
        <f>IF(OR(Q317&lt;0, Q317="NA"), 0, 1)</f>
        <v>1</v>
      </c>
      <c r="AQ317">
        <f>IF(OR(S317&lt;0, S317="NA"), 0, 1)</f>
        <v>1</v>
      </c>
      <c r="AR317">
        <f>IFERROR(IF((AF317-AG317)&gt;0,1,0),0)</f>
        <v>1</v>
      </c>
      <c r="AS317">
        <f>IFERROR(IF((S317-Q317)&gt;0,1,0),0)</f>
        <v>1</v>
      </c>
      <c r="AT317">
        <f>IFERROR(IF((AH317-AI317)&lt;0,1,0),0)</f>
        <v>0</v>
      </c>
      <c r="AU317">
        <f>IFERROR(IF((AJ317-AK317)&gt;0,1,0),0)</f>
        <v>1</v>
      </c>
      <c r="AV317">
        <f>IFERROR(IF((AL317-AM317)&gt;0,1,0),0)</f>
        <v>1</v>
      </c>
      <c r="AW317">
        <f>IFERROR(IF((AN317-AO317)&gt;0,1,0),0)</f>
        <v>1</v>
      </c>
      <c r="AX317">
        <f>IFERROR(IF((AC317-AD317)&lt;0,1,0),0)</f>
        <v>0</v>
      </c>
      <c r="AY317">
        <f>SUM(AP317:AX317)</f>
        <v>7</v>
      </c>
    </row>
    <row r="318" spans="1:51" x14ac:dyDescent="0.45">
      <c r="A318" s="1" t="s">
        <v>1612</v>
      </c>
      <c r="B318" s="2">
        <v>4236392</v>
      </c>
      <c r="C318" s="3" t="s">
        <v>5337</v>
      </c>
      <c r="D318" s="5">
        <v>30.7</v>
      </c>
      <c r="E318" s="5">
        <v>1471.8151327</v>
      </c>
      <c r="F318" s="3" t="s">
        <v>4559</v>
      </c>
      <c r="G318" s="3" t="s">
        <v>4560</v>
      </c>
      <c r="H318" s="3" t="s">
        <v>4561</v>
      </c>
      <c r="I318" s="3" t="s">
        <v>4638</v>
      </c>
      <c r="J318" s="3" t="s">
        <v>5052</v>
      </c>
      <c r="K318" s="6">
        <v>4275600</v>
      </c>
      <c r="L318" s="6">
        <v>4259200</v>
      </c>
      <c r="M318" s="6">
        <v>229900</v>
      </c>
      <c r="N318" s="6">
        <v>217200</v>
      </c>
      <c r="O318" s="6">
        <v>150800</v>
      </c>
      <c r="P318" s="6">
        <v>136400</v>
      </c>
      <c r="Q318" s="6">
        <v>14700</v>
      </c>
      <c r="R318" s="6">
        <v>-18200</v>
      </c>
      <c r="S318" s="6">
        <v>185000</v>
      </c>
      <c r="T318" s="6">
        <v>188900</v>
      </c>
      <c r="U318" s="6">
        <v>269600</v>
      </c>
      <c r="V318" s="6">
        <v>285000</v>
      </c>
      <c r="W318" s="6">
        <v>3156900</v>
      </c>
      <c r="X318" s="6">
        <v>3109100</v>
      </c>
      <c r="Y318" s="6">
        <v>1166300</v>
      </c>
      <c r="Z318" s="6">
        <v>1104200</v>
      </c>
      <c r="AA318" s="6">
        <v>556900</v>
      </c>
      <c r="AB318" s="6">
        <v>532000</v>
      </c>
      <c r="AC318" s="6">
        <v>47939120</v>
      </c>
      <c r="AD318" s="6">
        <v>47935668</v>
      </c>
      <c r="AF318">
        <f>Q318/W318</f>
        <v>4.6564667870379172E-3</v>
      </c>
      <c r="AG318">
        <f>R318/X318</f>
        <v>-5.8537840532630024E-3</v>
      </c>
      <c r="AH318">
        <f>U318/W318</f>
        <v>8.5400234407171594E-2</v>
      </c>
      <c r="AI318">
        <f>V318/X318</f>
        <v>9.1666398636261304E-2</v>
      </c>
      <c r="AJ318">
        <f>Y318/AA318</f>
        <v>2.0942718620937333</v>
      </c>
      <c r="AK318">
        <f>Z318/AB318</f>
        <v>2.0755639097744361</v>
      </c>
      <c r="AL318">
        <f>O318/K318</f>
        <v>3.5269903639255307E-2</v>
      </c>
      <c r="AM318">
        <f>P318/L318</f>
        <v>3.2024793388429749E-2</v>
      </c>
      <c r="AN318">
        <f>K318/W318</f>
        <v>1.3543666254870284</v>
      </c>
      <c r="AO318">
        <f>L318/X318</f>
        <v>1.3699141230581198</v>
      </c>
      <c r="AP318">
        <f>IF(OR(Q318&lt;0, Q318="NA"), 0, 1)</f>
        <v>1</v>
      </c>
      <c r="AQ318">
        <f>IF(OR(S318&lt;0, S318="NA"), 0, 1)</f>
        <v>1</v>
      </c>
      <c r="AR318">
        <f>IFERROR(IF((AF318-AG318)&gt;0,1,0),0)</f>
        <v>1</v>
      </c>
      <c r="AS318">
        <f>IFERROR(IF((S318-Q318)&gt;0,1,0),0)</f>
        <v>1</v>
      </c>
      <c r="AT318">
        <f>IFERROR(IF((AH318-AI318)&lt;0,1,0),0)</f>
        <v>1</v>
      </c>
      <c r="AU318">
        <f>IFERROR(IF((AJ318-AK318)&gt;0,1,0),0)</f>
        <v>1</v>
      </c>
      <c r="AV318">
        <f>IFERROR(IF((AL318-AM318)&gt;0,1,0),0)</f>
        <v>1</v>
      </c>
      <c r="AW318">
        <f>IFERROR(IF((AN318-AO318)&gt;0,1,0),0)</f>
        <v>0</v>
      </c>
      <c r="AX318">
        <f>IFERROR(IF((AC318-AD318)&lt;0,1,0),0)</f>
        <v>0</v>
      </c>
      <c r="AY318">
        <f>SUM(AP318:AX318)</f>
        <v>7</v>
      </c>
    </row>
    <row r="319" spans="1:51" x14ac:dyDescent="0.45">
      <c r="A319" s="1" t="s">
        <v>1620</v>
      </c>
      <c r="B319" s="2">
        <v>4861692</v>
      </c>
      <c r="C319" s="3" t="s">
        <v>5335</v>
      </c>
      <c r="D319" s="5">
        <v>29.77</v>
      </c>
      <c r="E319" s="5">
        <v>566.53721098000005</v>
      </c>
      <c r="F319" s="3" t="s">
        <v>4525</v>
      </c>
      <c r="G319" s="3" t="s">
        <v>4698</v>
      </c>
      <c r="H319" s="3" t="s">
        <v>4698</v>
      </c>
      <c r="I319" s="3" t="s">
        <v>4699</v>
      </c>
      <c r="J319" s="3" t="s">
        <v>4703</v>
      </c>
      <c r="K319" s="6">
        <v>31414</v>
      </c>
      <c r="L319" s="6">
        <v>31298</v>
      </c>
      <c r="M319" s="6">
        <v>12292</v>
      </c>
      <c r="N319" s="6">
        <v>12234</v>
      </c>
      <c r="O319" s="6">
        <v>2034</v>
      </c>
      <c r="P319" s="6">
        <v>1773</v>
      </c>
      <c r="Q319" s="6">
        <v>7658</v>
      </c>
      <c r="R319" s="6">
        <v>7378</v>
      </c>
      <c r="S319" s="6">
        <v>33654</v>
      </c>
      <c r="T319" s="6">
        <v>35200</v>
      </c>
      <c r="U319" s="6">
        <v>178816</v>
      </c>
      <c r="V319" s="6">
        <v>178779</v>
      </c>
      <c r="W319" s="6">
        <v>726918</v>
      </c>
      <c r="X319" s="6">
        <v>711856</v>
      </c>
      <c r="Y319" s="6">
        <v>147488</v>
      </c>
      <c r="Z319" s="6">
        <v>160247</v>
      </c>
      <c r="AA319" s="6">
        <v>6512</v>
      </c>
      <c r="AB319" s="6">
        <v>9011</v>
      </c>
      <c r="AC319" s="6">
        <v>19030474</v>
      </c>
      <c r="AD319" s="6">
        <v>19030474</v>
      </c>
      <c r="AF319">
        <f>Q319/W319</f>
        <v>1.0534888391813107E-2</v>
      </c>
      <c r="AG319">
        <f>R319/X319</f>
        <v>1.0364455732620081E-2</v>
      </c>
      <c r="AH319">
        <f>U319/W319</f>
        <v>0.24599198258950802</v>
      </c>
      <c r="AI319">
        <f>V319/X319</f>
        <v>0.2511448944730395</v>
      </c>
      <c r="AJ319">
        <f>Y319/AA319</f>
        <v>22.648648648648649</v>
      </c>
      <c r="AK319">
        <f>Z319/AB319</f>
        <v>17.78348684940628</v>
      </c>
      <c r="AL319">
        <f>O319/K319</f>
        <v>6.4748201438848921E-2</v>
      </c>
      <c r="AM319">
        <f>P319/L319</f>
        <v>5.6648987155728803E-2</v>
      </c>
      <c r="AN319">
        <f>K319/W319</f>
        <v>4.3215328276366795E-2</v>
      </c>
      <c r="AO319">
        <f>L319/X319</f>
        <v>4.3966757321705512E-2</v>
      </c>
      <c r="AP319">
        <f>IF(OR(Q319&lt;0, Q319="NA"), 0, 1)</f>
        <v>1</v>
      </c>
      <c r="AQ319">
        <f>IF(OR(S319&lt;0, S319="NA"), 0, 1)</f>
        <v>1</v>
      </c>
      <c r="AR319">
        <f>IFERROR(IF((AF319-AG319)&gt;0,1,0),0)</f>
        <v>1</v>
      </c>
      <c r="AS319">
        <f>IFERROR(IF((S319-Q319)&gt;0,1,0),0)</f>
        <v>1</v>
      </c>
      <c r="AT319">
        <f>IFERROR(IF((AH319-AI319)&lt;0,1,0),0)</f>
        <v>1</v>
      </c>
      <c r="AU319">
        <f>IFERROR(IF((AJ319-AK319)&gt;0,1,0),0)</f>
        <v>1</v>
      </c>
      <c r="AV319">
        <f>IFERROR(IF((AL319-AM319)&gt;0,1,0),0)</f>
        <v>1</v>
      </c>
      <c r="AW319">
        <f>IFERROR(IF((AN319-AO319)&gt;0,1,0),0)</f>
        <v>0</v>
      </c>
      <c r="AX319">
        <f>IFERROR(IF((AC319-AD319)&lt;0,1,0),0)</f>
        <v>0</v>
      </c>
      <c r="AY319">
        <f>SUM(AP319:AX319)</f>
        <v>7</v>
      </c>
    </row>
    <row r="320" spans="1:51" x14ac:dyDescent="0.45">
      <c r="A320" s="1" t="s">
        <v>1643</v>
      </c>
      <c r="B320" s="2">
        <v>10536089</v>
      </c>
      <c r="C320" s="3" t="s">
        <v>5338</v>
      </c>
      <c r="D320" s="5">
        <v>14.13</v>
      </c>
      <c r="E320" s="5">
        <v>495.67103180999999</v>
      </c>
      <c r="F320" s="3" t="s">
        <v>4665</v>
      </c>
      <c r="G320" s="3" t="s">
        <v>4666</v>
      </c>
      <c r="H320" s="3" t="s">
        <v>4679</v>
      </c>
      <c r="I320" s="3" t="s">
        <v>4851</v>
      </c>
      <c r="J320" s="3" t="s">
        <v>4966</v>
      </c>
      <c r="K320" s="6">
        <v>124404</v>
      </c>
      <c r="L320" s="6">
        <v>115744</v>
      </c>
      <c r="M320" s="6">
        <v>37747</v>
      </c>
      <c r="N320" s="6">
        <v>31756</v>
      </c>
      <c r="O320" s="6">
        <v>35051</v>
      </c>
      <c r="P320" s="6">
        <v>30118</v>
      </c>
      <c r="Q320" s="6">
        <v>29120</v>
      </c>
      <c r="R320" s="6">
        <v>25616</v>
      </c>
      <c r="S320" s="6">
        <v>30896</v>
      </c>
      <c r="T320" s="6">
        <v>15240</v>
      </c>
      <c r="U320" s="6">
        <v>21524</v>
      </c>
      <c r="V320" s="6">
        <v>17032</v>
      </c>
      <c r="W320" s="6">
        <v>188535</v>
      </c>
      <c r="X320" s="6">
        <v>175147</v>
      </c>
      <c r="Y320" s="6">
        <v>36399</v>
      </c>
      <c r="Z320" s="6">
        <v>28330</v>
      </c>
      <c r="AA320" s="6">
        <v>35250</v>
      </c>
      <c r="AB320" s="6">
        <v>28636</v>
      </c>
      <c r="AC320" s="6">
        <v>35079337</v>
      </c>
      <c r="AD320" s="6">
        <v>36308313</v>
      </c>
      <c r="AF320">
        <f>Q320/W320</f>
        <v>0.15445408014427028</v>
      </c>
      <c r="AG320">
        <f>R320/X320</f>
        <v>0.14625428925416936</v>
      </c>
      <c r="AH320">
        <f>U320/W320</f>
        <v>0.11416447874399979</v>
      </c>
      <c r="AI320">
        <f>V320/X320</f>
        <v>9.7244029301101362E-2</v>
      </c>
      <c r="AJ320">
        <f>Y320/AA320</f>
        <v>1.0325957446808511</v>
      </c>
      <c r="AK320">
        <f>Z320/AB320</f>
        <v>0.98931415002095269</v>
      </c>
      <c r="AL320">
        <f>O320/K320</f>
        <v>0.28175139063052634</v>
      </c>
      <c r="AM320">
        <f>P320/L320</f>
        <v>0.26021219242466131</v>
      </c>
      <c r="AN320">
        <f>K320/W320</f>
        <v>0.65984565200095469</v>
      </c>
      <c r="AO320">
        <f>L320/X320</f>
        <v>0.66083918080241166</v>
      </c>
      <c r="AP320">
        <f>IF(OR(Q320&lt;0, Q320="NA"), 0, 1)</f>
        <v>1</v>
      </c>
      <c r="AQ320">
        <f>IF(OR(S320&lt;0, S320="NA"), 0, 1)</f>
        <v>1</v>
      </c>
      <c r="AR320">
        <f>IFERROR(IF((AF320-AG320)&gt;0,1,0),0)</f>
        <v>1</v>
      </c>
      <c r="AS320">
        <f>IFERROR(IF((S320-Q320)&gt;0,1,0),0)</f>
        <v>1</v>
      </c>
      <c r="AT320">
        <f>IFERROR(IF((AH320-AI320)&lt;0,1,0),0)</f>
        <v>0</v>
      </c>
      <c r="AU320">
        <f>IFERROR(IF((AJ320-AK320)&gt;0,1,0),0)</f>
        <v>1</v>
      </c>
      <c r="AV320">
        <f>IFERROR(IF((AL320-AM320)&gt;0,1,0),0)</f>
        <v>1</v>
      </c>
      <c r="AW320">
        <f>IFERROR(IF((AN320-AO320)&gt;0,1,0),0)</f>
        <v>0</v>
      </c>
      <c r="AX320">
        <f>IFERROR(IF((AC320-AD320)&lt;0,1,0),0)</f>
        <v>1</v>
      </c>
      <c r="AY320">
        <f>SUM(AP320:AX320)</f>
        <v>7</v>
      </c>
    </row>
    <row r="321" spans="1:51" x14ac:dyDescent="0.45">
      <c r="A321" s="1" t="s">
        <v>1647</v>
      </c>
      <c r="B321" s="2">
        <v>4156047</v>
      </c>
      <c r="C321" s="3" t="s">
        <v>5337</v>
      </c>
      <c r="D321" s="5">
        <v>216.2</v>
      </c>
      <c r="E321" s="5">
        <v>41515.7982978</v>
      </c>
      <c r="F321" s="3" t="s">
        <v>4475</v>
      </c>
      <c r="G321" s="3" t="s">
        <v>4548</v>
      </c>
      <c r="H321" s="3" t="s">
        <v>4810</v>
      </c>
      <c r="I321" s="3" t="s">
        <v>5062</v>
      </c>
      <c r="J321" s="3" t="s">
        <v>4762</v>
      </c>
      <c r="K321" s="6">
        <v>5956843</v>
      </c>
      <c r="L321" s="6">
        <v>5648353</v>
      </c>
      <c r="M321" s="6">
        <v>1596897</v>
      </c>
      <c r="N321" s="6">
        <v>1430165</v>
      </c>
      <c r="O321" s="6">
        <v>1418367</v>
      </c>
      <c r="P321" s="6">
        <v>1251260</v>
      </c>
      <c r="Q321" s="6">
        <v>1517830</v>
      </c>
      <c r="R321" s="6">
        <v>1375961</v>
      </c>
      <c r="S321" s="6">
        <v>1414522</v>
      </c>
      <c r="T321" s="6">
        <v>1513979</v>
      </c>
      <c r="U321" s="6" t="s">
        <v>4474</v>
      </c>
      <c r="V321" s="6" t="s">
        <v>4474</v>
      </c>
      <c r="W321" s="6">
        <v>9347732</v>
      </c>
      <c r="X321" s="6">
        <v>8883322</v>
      </c>
      <c r="Y321" s="6">
        <v>5209505</v>
      </c>
      <c r="Z321" s="6">
        <v>4697218</v>
      </c>
      <c r="AA321" s="6">
        <v>1578664</v>
      </c>
      <c r="AB321" s="6">
        <v>1624323</v>
      </c>
      <c r="AC321" s="6">
        <v>192136000</v>
      </c>
      <c r="AD321" s="6">
        <v>192251000</v>
      </c>
      <c r="AF321">
        <f>Q321/W321</f>
        <v>0.16237414594256661</v>
      </c>
      <c r="AG321">
        <f>R321/X321</f>
        <v>0.1548926178742592</v>
      </c>
      <c r="AH321" t="e">
        <f>U321/W321</f>
        <v>#VALUE!</v>
      </c>
      <c r="AI321" t="e">
        <f>V321/X321</f>
        <v>#VALUE!</v>
      </c>
      <c r="AJ321">
        <f>Y321/AA321</f>
        <v>3.2999453968672245</v>
      </c>
      <c r="AK321">
        <f>Z321/AB321</f>
        <v>2.8918004608689283</v>
      </c>
      <c r="AL321">
        <f>O321/K321</f>
        <v>0.23810716515442829</v>
      </c>
      <c r="AM321">
        <f>P321/L321</f>
        <v>0.22152652286427565</v>
      </c>
      <c r="AN321">
        <f>K321/W321</f>
        <v>0.63725008376363379</v>
      </c>
      <c r="AO321">
        <f>L321/X321</f>
        <v>0.63583792189453447</v>
      </c>
      <c r="AP321">
        <f>IF(OR(Q321&lt;0, Q321="NA"), 0, 1)</f>
        <v>1</v>
      </c>
      <c r="AQ321">
        <f>IF(OR(S321&lt;0, S321="NA"), 0, 1)</f>
        <v>1</v>
      </c>
      <c r="AR321">
        <f>IFERROR(IF((AF321-AG321)&gt;0,1,0),0)</f>
        <v>1</v>
      </c>
      <c r="AS321">
        <f>IFERROR(IF((S321-Q321)&gt;0,1,0),0)</f>
        <v>0</v>
      </c>
      <c r="AT321">
        <f>IFERROR(IF((AH321-AI321)&lt;0,1,0),0)</f>
        <v>0</v>
      </c>
      <c r="AU321">
        <f>IFERROR(IF((AJ321-AK321)&gt;0,1,0),0)</f>
        <v>1</v>
      </c>
      <c r="AV321">
        <f>IFERROR(IF((AL321-AM321)&gt;0,1,0),0)</f>
        <v>1</v>
      </c>
      <c r="AW321">
        <f>IFERROR(IF((AN321-AO321)&gt;0,1,0),0)</f>
        <v>1</v>
      </c>
      <c r="AX321">
        <f>IFERROR(IF((AC321-AD321)&lt;0,1,0),0)</f>
        <v>1</v>
      </c>
      <c r="AY321">
        <f>SUM(AP321:AX321)</f>
        <v>7</v>
      </c>
    </row>
    <row r="322" spans="1:51" x14ac:dyDescent="0.45">
      <c r="A322" s="1" t="s">
        <v>1658</v>
      </c>
      <c r="B322" s="2">
        <v>108612670</v>
      </c>
      <c r="C322" s="3" t="s">
        <v>5337</v>
      </c>
      <c r="D322" s="5">
        <v>427.1</v>
      </c>
      <c r="E322" s="5">
        <v>117731.383487</v>
      </c>
      <c r="F322" s="3" t="s">
        <v>4485</v>
      </c>
      <c r="G322" s="3" t="s">
        <v>4486</v>
      </c>
      <c r="H322" s="3" t="s">
        <v>4545</v>
      </c>
      <c r="I322" s="3" t="s">
        <v>4844</v>
      </c>
      <c r="J322" s="3" t="s">
        <v>4704</v>
      </c>
      <c r="K322" s="6">
        <v>34935000</v>
      </c>
      <c r="L322" s="6">
        <v>34422000</v>
      </c>
      <c r="M322" s="6">
        <v>2179000</v>
      </c>
      <c r="N322" s="6">
        <v>1397000</v>
      </c>
      <c r="O322" s="6">
        <v>1007000</v>
      </c>
      <c r="P322" s="6">
        <v>242000</v>
      </c>
      <c r="Q322" s="6">
        <v>1559000</v>
      </c>
      <c r="R322" s="6">
        <v>1281000</v>
      </c>
      <c r="S322" s="6">
        <v>2583000</v>
      </c>
      <c r="T322" s="6">
        <v>3593000</v>
      </c>
      <c r="U322" s="6" t="s">
        <v>4474</v>
      </c>
      <c r="V322" s="6" t="s">
        <v>4474</v>
      </c>
      <c r="W322" s="6">
        <v>51485000</v>
      </c>
      <c r="X322" s="6">
        <v>50853000</v>
      </c>
      <c r="Y322" s="6">
        <v>34153000</v>
      </c>
      <c r="Z322" s="6">
        <v>33141000</v>
      </c>
      <c r="AA322" s="6">
        <v>31685000</v>
      </c>
      <c r="AB322" s="6">
        <v>31233000</v>
      </c>
      <c r="AC322" s="6">
        <v>275654024</v>
      </c>
      <c r="AD322" s="6">
        <v>275409463</v>
      </c>
      <c r="AF322">
        <f>Q322/W322</f>
        <v>3.0280664271146937E-2</v>
      </c>
      <c r="AG322">
        <f>R322/X322</f>
        <v>2.5190254262285411E-2</v>
      </c>
      <c r="AH322" t="e">
        <f>U322/W322</f>
        <v>#VALUE!</v>
      </c>
      <c r="AI322" t="e">
        <f>V322/X322</f>
        <v>#VALUE!</v>
      </c>
      <c r="AJ322">
        <f>Y322/AA322</f>
        <v>1.0778917468833833</v>
      </c>
      <c r="AK322">
        <f>Z322/AB322</f>
        <v>1.0610892325425032</v>
      </c>
      <c r="AL322">
        <f>O322/K322</f>
        <v>2.8824960641190781E-2</v>
      </c>
      <c r="AM322">
        <f>P322/L322</f>
        <v>7.0303875428505023E-3</v>
      </c>
      <c r="AN322">
        <f>K322/W322</f>
        <v>0.67854714965523943</v>
      </c>
      <c r="AO322">
        <f>L322/X322</f>
        <v>0.67689221874815642</v>
      </c>
      <c r="AP322">
        <f>IF(OR(Q322&lt;0, Q322="NA"), 0, 1)</f>
        <v>1</v>
      </c>
      <c r="AQ322">
        <f>IF(OR(S322&lt;0, S322="NA"), 0, 1)</f>
        <v>1</v>
      </c>
      <c r="AR322">
        <f>IFERROR(IF((AF322-AG322)&gt;0,1,0),0)</f>
        <v>1</v>
      </c>
      <c r="AS322">
        <f>IFERROR(IF((S322-Q322)&gt;0,1,0),0)</f>
        <v>1</v>
      </c>
      <c r="AT322">
        <f>IFERROR(IF((AH322-AI322)&lt;0,1,0),0)</f>
        <v>0</v>
      </c>
      <c r="AU322">
        <f>IFERROR(IF((AJ322-AK322)&gt;0,1,0),0)</f>
        <v>1</v>
      </c>
      <c r="AV322">
        <f>IFERROR(IF((AL322-AM322)&gt;0,1,0),0)</f>
        <v>1</v>
      </c>
      <c r="AW322">
        <f>IFERROR(IF((AN322-AO322)&gt;0,1,0),0)</f>
        <v>1</v>
      </c>
      <c r="AX322">
        <f>IFERROR(IF((AC322-AD322)&lt;0,1,0),0)</f>
        <v>0</v>
      </c>
      <c r="AY322">
        <f>SUM(AP322:AX322)</f>
        <v>7</v>
      </c>
    </row>
    <row r="323" spans="1:51" x14ac:dyDescent="0.45">
      <c r="A323" s="1" t="s">
        <v>1661</v>
      </c>
      <c r="B323" s="2">
        <v>4994888</v>
      </c>
      <c r="C323" s="3" t="s">
        <v>5337</v>
      </c>
      <c r="D323" s="5">
        <v>13.93</v>
      </c>
      <c r="E323" s="5">
        <v>595.61747734999994</v>
      </c>
      <c r="F323" s="3" t="s">
        <v>4485</v>
      </c>
      <c r="G323" s="3" t="s">
        <v>4607</v>
      </c>
      <c r="H323" s="3" t="s">
        <v>4891</v>
      </c>
      <c r="I323" s="3" t="s">
        <v>4891</v>
      </c>
      <c r="J323" s="3" t="s">
        <v>4752</v>
      </c>
      <c r="K323" s="6">
        <v>439330</v>
      </c>
      <c r="L323" s="6">
        <v>423360</v>
      </c>
      <c r="M323" s="6">
        <v>137386</v>
      </c>
      <c r="N323" s="6">
        <v>115011</v>
      </c>
      <c r="O323" s="6">
        <v>82997</v>
      </c>
      <c r="P323" s="6">
        <v>60216</v>
      </c>
      <c r="Q323" s="6">
        <v>69117</v>
      </c>
      <c r="R323" s="6">
        <v>15679</v>
      </c>
      <c r="S323" s="6">
        <v>136473</v>
      </c>
      <c r="T323" s="6">
        <v>114119</v>
      </c>
      <c r="U323" s="6">
        <v>71670</v>
      </c>
      <c r="V323" s="6">
        <v>96166</v>
      </c>
      <c r="W323" s="6">
        <v>1044498</v>
      </c>
      <c r="X323" s="6">
        <v>1057974</v>
      </c>
      <c r="Y323" s="6">
        <v>127471</v>
      </c>
      <c r="Z323" s="6">
        <v>135920</v>
      </c>
      <c r="AA323" s="6">
        <v>41209</v>
      </c>
      <c r="AB323" s="6">
        <v>37885</v>
      </c>
      <c r="AC323" s="6">
        <v>42757895</v>
      </c>
      <c r="AD323" s="6">
        <v>42757895</v>
      </c>
      <c r="AF323">
        <f>Q323/W323</f>
        <v>6.6172457965453263E-2</v>
      </c>
      <c r="AG323">
        <f>R323/X323</f>
        <v>1.481983489197277E-2</v>
      </c>
      <c r="AH323">
        <f>U323/W323</f>
        <v>6.8616694335460665E-2</v>
      </c>
      <c r="AI323">
        <f>V323/X323</f>
        <v>9.0896373634890837E-2</v>
      </c>
      <c r="AJ323">
        <f>Y323/AA323</f>
        <v>3.0932805940449901</v>
      </c>
      <c r="AK323">
        <f>Z323/AB323</f>
        <v>3.5876996172627691</v>
      </c>
      <c r="AL323">
        <f>O323/K323</f>
        <v>0.18891721484988505</v>
      </c>
      <c r="AM323">
        <f>P323/L323</f>
        <v>0.14223356009070295</v>
      </c>
      <c r="AN323">
        <f>K323/W323</f>
        <v>0.42061353875258739</v>
      </c>
      <c r="AO323">
        <f>L323/X323</f>
        <v>0.40016106255919331</v>
      </c>
      <c r="AP323">
        <f>IF(OR(Q323&lt;0, Q323="NA"), 0, 1)</f>
        <v>1</v>
      </c>
      <c r="AQ323">
        <f>IF(OR(S323&lt;0, S323="NA"), 0, 1)</f>
        <v>1</v>
      </c>
      <c r="AR323">
        <f>IFERROR(IF((AF323-AG323)&gt;0,1,0),0)</f>
        <v>1</v>
      </c>
      <c r="AS323">
        <f>IFERROR(IF((S323-Q323)&gt;0,1,0),0)</f>
        <v>1</v>
      </c>
      <c r="AT323">
        <f>IFERROR(IF((AH323-AI323)&lt;0,1,0),0)</f>
        <v>1</v>
      </c>
      <c r="AU323">
        <f>IFERROR(IF((AJ323-AK323)&gt;0,1,0),0)</f>
        <v>0</v>
      </c>
      <c r="AV323">
        <f>IFERROR(IF((AL323-AM323)&gt;0,1,0),0)</f>
        <v>1</v>
      </c>
      <c r="AW323">
        <f>IFERROR(IF((AN323-AO323)&gt;0,1,0),0)</f>
        <v>1</v>
      </c>
      <c r="AX323">
        <f>IFERROR(IF((AC323-AD323)&lt;0,1,0),0)</f>
        <v>0</v>
      </c>
      <c r="AY323">
        <f>SUM(AP323:AX323)</f>
        <v>7</v>
      </c>
    </row>
    <row r="324" spans="1:51" x14ac:dyDescent="0.45">
      <c r="A324" s="1" t="s">
        <v>1668</v>
      </c>
      <c r="B324" s="2">
        <v>4096376</v>
      </c>
      <c r="C324" s="3" t="s">
        <v>5337</v>
      </c>
      <c r="D324" s="5">
        <v>59.32</v>
      </c>
      <c r="E324" s="5">
        <v>32756.504000000001</v>
      </c>
      <c r="F324" s="3" t="s">
        <v>4559</v>
      </c>
      <c r="G324" s="3" t="s">
        <v>4560</v>
      </c>
      <c r="H324" s="3" t="s">
        <v>4561</v>
      </c>
      <c r="I324" s="3" t="s">
        <v>4562</v>
      </c>
      <c r="J324" s="3" t="s">
        <v>4834</v>
      </c>
      <c r="K324" s="6">
        <v>19901300</v>
      </c>
      <c r="L324" s="6">
        <v>19800600</v>
      </c>
      <c r="M324" s="6">
        <v>4344500</v>
      </c>
      <c r="N324" s="6">
        <v>4214600</v>
      </c>
      <c r="O324" s="6">
        <v>3788500</v>
      </c>
      <c r="P324" s="6">
        <v>3659500</v>
      </c>
      <c r="Q324" s="6">
        <v>2621900</v>
      </c>
      <c r="R324" s="6">
        <v>2421900</v>
      </c>
      <c r="S324" s="6">
        <v>3581500</v>
      </c>
      <c r="T324" s="6">
        <v>3548700</v>
      </c>
      <c r="U324" s="6">
        <v>12435800</v>
      </c>
      <c r="V324" s="6">
        <v>11431300</v>
      </c>
      <c r="W324" s="6">
        <v>33396100</v>
      </c>
      <c r="X324" s="6">
        <v>31769200</v>
      </c>
      <c r="Y324" s="6">
        <v>7381400</v>
      </c>
      <c r="Z324" s="6">
        <v>4813600</v>
      </c>
      <c r="AA324" s="6">
        <v>8024300</v>
      </c>
      <c r="AB324" s="6">
        <v>7289400</v>
      </c>
      <c r="AC324" s="6">
        <v>552200000</v>
      </c>
      <c r="AD324" s="6">
        <v>555800000</v>
      </c>
      <c r="AF324">
        <f>Q324/W324</f>
        <v>7.8509167238090677E-2</v>
      </c>
      <c r="AG324">
        <f>R324/X324</f>
        <v>7.6234214270425441E-2</v>
      </c>
      <c r="AH324">
        <f>U324/W324</f>
        <v>0.37237282197621879</v>
      </c>
      <c r="AI324">
        <f>V324/X324</f>
        <v>0.35982335091849965</v>
      </c>
      <c r="AJ324">
        <f>Y324/AA324</f>
        <v>0.91988086188203333</v>
      </c>
      <c r="AK324">
        <f>Z324/AB324</f>
        <v>0.66035613356380496</v>
      </c>
      <c r="AL324">
        <f>O324/K324</f>
        <v>0.19036444855361206</v>
      </c>
      <c r="AM324">
        <f>P324/L324</f>
        <v>0.18481763178893568</v>
      </c>
      <c r="AN324">
        <f>K324/W324</f>
        <v>0.59591688849895641</v>
      </c>
      <c r="AO324">
        <f>L324/X324</f>
        <v>0.62326404190221973</v>
      </c>
      <c r="AP324">
        <f>IF(OR(Q324&lt;0, Q324="NA"), 0, 1)</f>
        <v>1</v>
      </c>
      <c r="AQ324">
        <f>IF(OR(S324&lt;0, S324="NA"), 0, 1)</f>
        <v>1</v>
      </c>
      <c r="AR324">
        <f>IFERROR(IF((AF324-AG324)&gt;0,1,0),0)</f>
        <v>1</v>
      </c>
      <c r="AS324">
        <f>IFERROR(IF((S324-Q324)&gt;0,1,0),0)</f>
        <v>1</v>
      </c>
      <c r="AT324">
        <f>IFERROR(IF((AH324-AI324)&lt;0,1,0),0)</f>
        <v>0</v>
      </c>
      <c r="AU324">
        <f>IFERROR(IF((AJ324-AK324)&gt;0,1,0),0)</f>
        <v>1</v>
      </c>
      <c r="AV324">
        <f>IFERROR(IF((AL324-AM324)&gt;0,1,0),0)</f>
        <v>1</v>
      </c>
      <c r="AW324">
        <f>IFERROR(IF((AN324-AO324)&gt;0,1,0),0)</f>
        <v>0</v>
      </c>
      <c r="AX324">
        <f>IFERROR(IF((AC324-AD324)&lt;0,1,0),0)</f>
        <v>1</v>
      </c>
      <c r="AY324">
        <f>SUM(AP324:AX324)</f>
        <v>7</v>
      </c>
    </row>
    <row r="325" spans="1:51" x14ac:dyDescent="0.45">
      <c r="A325" s="1" t="s">
        <v>1669</v>
      </c>
      <c r="B325" s="2">
        <v>4272273</v>
      </c>
      <c r="C325" s="3" t="s">
        <v>5337</v>
      </c>
      <c r="D325" s="5">
        <v>52.76</v>
      </c>
      <c r="E325" s="5">
        <v>58014.676518400003</v>
      </c>
      <c r="F325" s="3" t="s">
        <v>4475</v>
      </c>
      <c r="G325" s="3" t="s">
        <v>4564</v>
      </c>
      <c r="H325" s="3" t="s">
        <v>5035</v>
      </c>
      <c r="I325" s="3" t="s">
        <v>5036</v>
      </c>
      <c r="J325" s="3" t="s">
        <v>5037</v>
      </c>
      <c r="K325" s="6">
        <v>182719000</v>
      </c>
      <c r="L325" s="6">
        <v>178094000</v>
      </c>
      <c r="M325" s="6">
        <v>18371000</v>
      </c>
      <c r="N325" s="6">
        <v>17845000</v>
      </c>
      <c r="O325" s="6">
        <v>12330000</v>
      </c>
      <c r="P325" s="6">
        <v>11697000</v>
      </c>
      <c r="Q325" s="6">
        <v>10830000</v>
      </c>
      <c r="R325" s="6">
        <v>10816000</v>
      </c>
      <c r="S325" s="6">
        <v>19646000</v>
      </c>
      <c r="T325" s="6">
        <v>19381000</v>
      </c>
      <c r="U325" s="6">
        <v>15149000</v>
      </c>
      <c r="V325" s="6">
        <v>15009000</v>
      </c>
      <c r="W325" s="6">
        <v>289289000</v>
      </c>
      <c r="X325" s="6">
        <v>282956000</v>
      </c>
      <c r="Y325" s="6">
        <v>115419000</v>
      </c>
      <c r="Z325" s="6">
        <v>112064000</v>
      </c>
      <c r="AA325" s="6">
        <v>95463000</v>
      </c>
      <c r="AB325" s="6">
        <v>95363000</v>
      </c>
      <c r="AC325" s="6">
        <v>1100000000</v>
      </c>
      <c r="AD325" s="6">
        <v>1100000000</v>
      </c>
      <c r="AF325">
        <f>Q325/W325</f>
        <v>3.7436611831075502E-2</v>
      </c>
      <c r="AG325">
        <f>R325/X325</f>
        <v>3.8225024385416813E-2</v>
      </c>
      <c r="AH325">
        <f>U325/W325</f>
        <v>5.2366318802304961E-2</v>
      </c>
      <c r="AI325">
        <f>V325/X325</f>
        <v>5.304358274784772E-2</v>
      </c>
      <c r="AJ325">
        <f>Y325/AA325</f>
        <v>1.2090443417868704</v>
      </c>
      <c r="AK325">
        <f>Z325/AB325</f>
        <v>1.1751308159349014</v>
      </c>
      <c r="AL325">
        <f>O325/K325</f>
        <v>6.7480667035174233E-2</v>
      </c>
      <c r="AM325">
        <f>P325/L325</f>
        <v>6.5678798836569449E-2</v>
      </c>
      <c r="AN325">
        <f>K325/W325</f>
        <v>0.63161406067980463</v>
      </c>
      <c r="AO325">
        <f>L325/X325</f>
        <v>0.62940527855921058</v>
      </c>
      <c r="AP325">
        <f>IF(OR(Q325&lt;0, Q325="NA"), 0, 1)</f>
        <v>1</v>
      </c>
      <c r="AQ325">
        <f>IF(OR(S325&lt;0, S325="NA"), 0, 1)</f>
        <v>1</v>
      </c>
      <c r="AR325">
        <f>IFERROR(IF((AF325-AG325)&gt;0,1,0),0)</f>
        <v>0</v>
      </c>
      <c r="AS325">
        <f>IFERROR(IF((S325-Q325)&gt;0,1,0),0)</f>
        <v>1</v>
      </c>
      <c r="AT325">
        <f>IFERROR(IF((AH325-AI325)&lt;0,1,0),0)</f>
        <v>1</v>
      </c>
      <c r="AU325">
        <f>IFERROR(IF((AJ325-AK325)&gt;0,1,0),0)</f>
        <v>1</v>
      </c>
      <c r="AV325">
        <f>IFERROR(IF((AL325-AM325)&gt;0,1,0),0)</f>
        <v>1</v>
      </c>
      <c r="AW325">
        <f>IFERROR(IF((AN325-AO325)&gt;0,1,0),0)</f>
        <v>1</v>
      </c>
      <c r="AX325">
        <f>IFERROR(IF((AC325-AD325)&lt;0,1,0),0)</f>
        <v>0</v>
      </c>
      <c r="AY325">
        <f>SUM(AP325:AX325)</f>
        <v>7</v>
      </c>
    </row>
    <row r="326" spans="1:51" x14ac:dyDescent="0.45">
      <c r="A326" s="1" t="s">
        <v>1675</v>
      </c>
      <c r="B326" s="2">
        <v>4095570</v>
      </c>
      <c r="C326" s="3" t="s">
        <v>5335</v>
      </c>
      <c r="D326" s="5">
        <v>28.01</v>
      </c>
      <c r="E326" s="5">
        <v>6370.3615808799996</v>
      </c>
      <c r="F326" s="3" t="s">
        <v>4475</v>
      </c>
      <c r="G326" s="3" t="s">
        <v>4564</v>
      </c>
      <c r="H326" s="3" t="s">
        <v>4565</v>
      </c>
      <c r="I326" s="3" t="s">
        <v>4566</v>
      </c>
      <c r="J326" s="3" t="s">
        <v>4662</v>
      </c>
      <c r="K326" s="6">
        <v>2360809.1630000002</v>
      </c>
      <c r="L326" s="6">
        <v>2328131.8760000002</v>
      </c>
      <c r="M326" s="6">
        <v>595940.28399999999</v>
      </c>
      <c r="N326" s="6">
        <v>591842.74</v>
      </c>
      <c r="O326" s="6">
        <v>502732.97499999998</v>
      </c>
      <c r="P326" s="6">
        <v>499421.35200000001</v>
      </c>
      <c r="Q326" s="6">
        <v>433764.39</v>
      </c>
      <c r="R326" s="6">
        <v>415940.761</v>
      </c>
      <c r="S326" s="6">
        <v>513399.038</v>
      </c>
      <c r="T326" s="6">
        <v>554610.90399999998</v>
      </c>
      <c r="U326" s="6" t="s">
        <v>4474</v>
      </c>
      <c r="V326" s="6" t="s">
        <v>4474</v>
      </c>
      <c r="W326" s="6">
        <v>2735296.8429999999</v>
      </c>
      <c r="X326" s="6">
        <v>2738285.0619999999</v>
      </c>
      <c r="Y326" s="6">
        <v>1045684.218</v>
      </c>
      <c r="Z326" s="6">
        <v>1083883.8529999999</v>
      </c>
      <c r="AA326" s="6">
        <v>283165</v>
      </c>
      <c r="AB326" s="6">
        <v>304728</v>
      </c>
      <c r="AC326" s="6">
        <v>227443290</v>
      </c>
      <c r="AD326" s="6">
        <v>230229539</v>
      </c>
      <c r="AF326">
        <f>Q326/W326</f>
        <v>0.15858037167339356</v>
      </c>
      <c r="AG326">
        <f>R326/X326</f>
        <v>0.15189826901958975</v>
      </c>
      <c r="AH326" t="e">
        <f>U326/W326</f>
        <v>#VALUE!</v>
      </c>
      <c r="AI326" t="e">
        <f>V326/X326</f>
        <v>#VALUE!</v>
      </c>
      <c r="AJ326">
        <f>Y326/AA326</f>
        <v>3.6928441650627724</v>
      </c>
      <c r="AK326">
        <f>Z326/AB326</f>
        <v>3.5568895966238738</v>
      </c>
      <c r="AL326">
        <f>O326/K326</f>
        <v>0.2129494339818436</v>
      </c>
      <c r="AM326">
        <f>P326/L326</f>
        <v>0.21451592031722175</v>
      </c>
      <c r="AN326">
        <f>K326/W326</f>
        <v>0.86309066200315143</v>
      </c>
      <c r="AO326">
        <f>L326/X326</f>
        <v>0.85021530749598784</v>
      </c>
      <c r="AP326">
        <f>IF(OR(Q326&lt;0, Q326="NA"), 0, 1)</f>
        <v>1</v>
      </c>
      <c r="AQ326">
        <f>IF(OR(S326&lt;0, S326="NA"), 0, 1)</f>
        <v>1</v>
      </c>
      <c r="AR326">
        <f>IFERROR(IF((AF326-AG326)&gt;0,1,0),0)</f>
        <v>1</v>
      </c>
      <c r="AS326">
        <f>IFERROR(IF((S326-Q326)&gt;0,1,0),0)</f>
        <v>1</v>
      </c>
      <c r="AT326">
        <f>IFERROR(IF((AH326-AI326)&lt;0,1,0),0)</f>
        <v>0</v>
      </c>
      <c r="AU326">
        <f>IFERROR(IF((AJ326-AK326)&gt;0,1,0),0)</f>
        <v>1</v>
      </c>
      <c r="AV326">
        <f>IFERROR(IF((AL326-AM326)&gt;0,1,0),0)</f>
        <v>0</v>
      </c>
      <c r="AW326">
        <f>IFERROR(IF((AN326-AO326)&gt;0,1,0),0)</f>
        <v>1</v>
      </c>
      <c r="AX326">
        <f>IFERROR(IF((AC326-AD326)&lt;0,1,0),0)</f>
        <v>1</v>
      </c>
      <c r="AY326">
        <f>SUM(AP326:AX326)</f>
        <v>7</v>
      </c>
    </row>
    <row r="327" spans="1:51" x14ac:dyDescent="0.45">
      <c r="A327" s="1" t="s">
        <v>1689</v>
      </c>
      <c r="B327" s="2">
        <v>4135343</v>
      </c>
      <c r="C327" s="3" t="s">
        <v>5335</v>
      </c>
      <c r="D327" s="5">
        <v>93.04</v>
      </c>
      <c r="E327" s="5">
        <v>115952.57533527999</v>
      </c>
      <c r="F327" s="3" t="s">
        <v>4470</v>
      </c>
      <c r="G327" s="3" t="s">
        <v>4471</v>
      </c>
      <c r="H327" s="3" t="s">
        <v>4489</v>
      </c>
      <c r="I327" s="3" t="s">
        <v>4489</v>
      </c>
      <c r="J327" s="3" t="s">
        <v>4495</v>
      </c>
      <c r="K327" s="6">
        <v>28299000</v>
      </c>
      <c r="L327" s="6">
        <v>27805000</v>
      </c>
      <c r="M327" s="6">
        <v>13949000</v>
      </c>
      <c r="N327" s="6">
        <v>13462000</v>
      </c>
      <c r="O327" s="6">
        <v>11187000</v>
      </c>
      <c r="P327" s="6">
        <v>10706000</v>
      </c>
      <c r="Q327" s="6">
        <v>114000</v>
      </c>
      <c r="R327" s="6">
        <v>1034000</v>
      </c>
      <c r="S327" s="6">
        <v>10022000</v>
      </c>
      <c r="T327" s="6">
        <v>7468000</v>
      </c>
      <c r="U327" s="6">
        <v>21437000</v>
      </c>
      <c r="V327" s="6">
        <v>21540000</v>
      </c>
      <c r="W327" s="6">
        <v>54525000</v>
      </c>
      <c r="X327" s="6">
        <v>53579000</v>
      </c>
      <c r="Y327" s="6">
        <v>14779000</v>
      </c>
      <c r="Z327" s="6">
        <v>12317000</v>
      </c>
      <c r="AA327" s="6">
        <v>11725000</v>
      </c>
      <c r="AB327" s="6">
        <v>10781000</v>
      </c>
      <c r="AC327" s="6">
        <v>1246000000</v>
      </c>
      <c r="AD327" s="6">
        <v>1246000000</v>
      </c>
      <c r="AF327">
        <f>Q327/W327</f>
        <v>2.0907840440165062E-3</v>
      </c>
      <c r="AG327">
        <f>R327/X327</f>
        <v>1.9298605797047352E-2</v>
      </c>
      <c r="AH327">
        <f>U327/W327</f>
        <v>0.39315910132966531</v>
      </c>
      <c r="AI327">
        <f>V327/X327</f>
        <v>0.40202318072379106</v>
      </c>
      <c r="AJ327">
        <f>Y327/AA327</f>
        <v>1.2604690831556504</v>
      </c>
      <c r="AK327">
        <f>Z327/AB327</f>
        <v>1.1424728689360912</v>
      </c>
      <c r="AL327">
        <f>O327/K327</f>
        <v>0.39531432206085021</v>
      </c>
      <c r="AM327">
        <f>P327/L327</f>
        <v>0.38503866211113108</v>
      </c>
      <c r="AN327">
        <f>K327/W327</f>
        <v>0.51900962861072897</v>
      </c>
      <c r="AO327">
        <f>L327/X327</f>
        <v>0.51895332126392801</v>
      </c>
      <c r="AP327">
        <f>IF(OR(Q327&lt;0, Q327="NA"), 0, 1)</f>
        <v>1</v>
      </c>
      <c r="AQ327">
        <f>IF(OR(S327&lt;0, S327="NA"), 0, 1)</f>
        <v>1</v>
      </c>
      <c r="AR327">
        <f>IFERROR(IF((AF327-AG327)&gt;0,1,0),0)</f>
        <v>0</v>
      </c>
      <c r="AS327">
        <f>IFERROR(IF((S327-Q327)&gt;0,1,0),0)</f>
        <v>1</v>
      </c>
      <c r="AT327">
        <f>IFERROR(IF((AH327-AI327)&lt;0,1,0),0)</f>
        <v>1</v>
      </c>
      <c r="AU327">
        <f>IFERROR(IF((AJ327-AK327)&gt;0,1,0),0)</f>
        <v>1</v>
      </c>
      <c r="AV327">
        <f>IFERROR(IF((AL327-AM327)&gt;0,1,0),0)</f>
        <v>1</v>
      </c>
      <c r="AW327">
        <f>IFERROR(IF((AN327-AO327)&gt;0,1,0),0)</f>
        <v>1</v>
      </c>
      <c r="AX327">
        <f>IFERROR(IF((AC327-AD327)&lt;0,1,0),0)</f>
        <v>0</v>
      </c>
      <c r="AY327">
        <f>SUM(AP327:AX327)</f>
        <v>7</v>
      </c>
    </row>
    <row r="328" spans="1:51" x14ac:dyDescent="0.45">
      <c r="A328" s="1" t="s">
        <v>1694</v>
      </c>
      <c r="B328" s="2">
        <v>4088076</v>
      </c>
      <c r="C328" s="3" t="s">
        <v>5335</v>
      </c>
      <c r="D328" s="5">
        <v>16.12</v>
      </c>
      <c r="E328" s="5">
        <v>707.97926108000001</v>
      </c>
      <c r="F328" s="3" t="s">
        <v>4525</v>
      </c>
      <c r="G328" s="3" t="s">
        <v>4526</v>
      </c>
      <c r="H328" s="3" t="s">
        <v>4632</v>
      </c>
      <c r="I328" s="3" t="s">
        <v>4632</v>
      </c>
      <c r="J328" s="3" t="s">
        <v>4528</v>
      </c>
      <c r="K328" s="6">
        <v>147935</v>
      </c>
      <c r="L328" s="6">
        <v>145307</v>
      </c>
      <c r="M328" s="6">
        <v>115557</v>
      </c>
      <c r="N328" s="6">
        <v>105277</v>
      </c>
      <c r="O328" s="6">
        <v>59142</v>
      </c>
      <c r="P328" s="6">
        <v>49720</v>
      </c>
      <c r="Q328" s="6">
        <v>21398</v>
      </c>
      <c r="R328" s="6">
        <v>11469</v>
      </c>
      <c r="S328" s="6">
        <v>46044</v>
      </c>
      <c r="T328" s="6">
        <v>58305</v>
      </c>
      <c r="U328" s="6">
        <v>690264</v>
      </c>
      <c r="V328" s="6">
        <v>717839</v>
      </c>
      <c r="W328" s="6">
        <v>1096315</v>
      </c>
      <c r="X328" s="6">
        <v>1105546</v>
      </c>
      <c r="Y328" s="6" t="s">
        <v>4474</v>
      </c>
      <c r="Z328" s="6" t="s">
        <v>4474</v>
      </c>
      <c r="AA328" s="6" t="s">
        <v>4474</v>
      </c>
      <c r="AB328" s="6" t="s">
        <v>4474</v>
      </c>
      <c r="AC328" s="6">
        <v>44127581</v>
      </c>
      <c r="AD328" s="6">
        <v>41433681</v>
      </c>
      <c r="AF328">
        <f>Q328/W328</f>
        <v>1.9518112951113505E-2</v>
      </c>
      <c r="AG328">
        <f>R328/X328</f>
        <v>1.0374059514484247E-2</v>
      </c>
      <c r="AH328">
        <f>U328/W328</f>
        <v>0.62962196084154642</v>
      </c>
      <c r="AI328">
        <f>V328/X328</f>
        <v>0.64930722014280728</v>
      </c>
      <c r="AJ328" t="e">
        <f>Y328/AA328</f>
        <v>#VALUE!</v>
      </c>
      <c r="AK328" t="e">
        <f>Z328/AB328</f>
        <v>#VALUE!</v>
      </c>
      <c r="AL328">
        <f>O328/K328</f>
        <v>0.39978368878223547</v>
      </c>
      <c r="AM328">
        <f>P328/L328</f>
        <v>0.34217209081462008</v>
      </c>
      <c r="AN328">
        <f>K328/W328</f>
        <v>0.13493840730082138</v>
      </c>
      <c r="AO328">
        <f>L328/X328</f>
        <v>0.13143460335436066</v>
      </c>
      <c r="AP328">
        <f>IF(OR(Q328&lt;0, Q328="NA"), 0, 1)</f>
        <v>1</v>
      </c>
      <c r="AQ328">
        <f>IF(OR(S328&lt;0, S328="NA"), 0, 1)</f>
        <v>1</v>
      </c>
      <c r="AR328">
        <f>IFERROR(IF((AF328-AG328)&gt;0,1,0),0)</f>
        <v>1</v>
      </c>
      <c r="AS328">
        <f>IFERROR(IF((S328-Q328)&gt;0,1,0),0)</f>
        <v>1</v>
      </c>
      <c r="AT328">
        <f>IFERROR(IF((AH328-AI328)&lt;0,1,0),0)</f>
        <v>1</v>
      </c>
      <c r="AU328">
        <f>IFERROR(IF((AJ328-AK328)&gt;0,1,0),0)</f>
        <v>0</v>
      </c>
      <c r="AV328">
        <f>IFERROR(IF((AL328-AM328)&gt;0,1,0),0)</f>
        <v>1</v>
      </c>
      <c r="AW328">
        <f>IFERROR(IF((AN328-AO328)&gt;0,1,0),0)</f>
        <v>1</v>
      </c>
      <c r="AX328">
        <f>IFERROR(IF((AC328-AD328)&lt;0,1,0),0)</f>
        <v>0</v>
      </c>
      <c r="AY328">
        <f>SUM(AP328:AX328)</f>
        <v>7</v>
      </c>
    </row>
    <row r="329" spans="1:51" x14ac:dyDescent="0.45">
      <c r="A329" s="1" t="s">
        <v>1700</v>
      </c>
      <c r="B329" s="2">
        <v>10976234</v>
      </c>
      <c r="C329" s="3" t="s">
        <v>5337</v>
      </c>
      <c r="D329" s="5">
        <v>7.5</v>
      </c>
      <c r="E329" s="5">
        <v>1805.1012825</v>
      </c>
      <c r="F329" s="3" t="s">
        <v>4480</v>
      </c>
      <c r="G329" s="3" t="s">
        <v>4491</v>
      </c>
      <c r="H329" s="3" t="s">
        <v>4491</v>
      </c>
      <c r="I329" s="3" t="s">
        <v>4594</v>
      </c>
      <c r="J329" s="3" t="s">
        <v>4792</v>
      </c>
      <c r="K329" s="6">
        <v>503507.66537042963</v>
      </c>
      <c r="L329" s="6">
        <v>481961.18033876742</v>
      </c>
      <c r="M329" s="6">
        <v>146257.05047289032</v>
      </c>
      <c r="N329" s="6">
        <v>133443.27492758312</v>
      </c>
      <c r="O329" s="6">
        <v>132781.25536389317</v>
      </c>
      <c r="P329" s="6">
        <v>123901.87741658989</v>
      </c>
      <c r="Q329" s="6">
        <v>57671.155009835173</v>
      </c>
      <c r="R329" s="6">
        <v>41474.413871898054</v>
      </c>
      <c r="S329" s="6">
        <v>169827.7645121066</v>
      </c>
      <c r="T329" s="6">
        <v>146883.00557876672</v>
      </c>
      <c r="U329" s="6">
        <v>625253.1786749945</v>
      </c>
      <c r="V329" s="6">
        <v>600012.85760205728</v>
      </c>
      <c r="W329" s="6">
        <v>1290238.6794557218</v>
      </c>
      <c r="X329" s="6">
        <v>1268497.8034929819</v>
      </c>
      <c r="Y329" s="6">
        <v>500416.01606067369</v>
      </c>
      <c r="Z329" s="6">
        <v>511678.98853530484</v>
      </c>
      <c r="AA329" s="6">
        <v>502626.58933749725</v>
      </c>
      <c r="AB329" s="6">
        <v>523405.12161148613</v>
      </c>
      <c r="AC329" s="6">
        <v>240680171</v>
      </c>
      <c r="AD329" s="6">
        <v>239282371</v>
      </c>
      <c r="AF329">
        <f>Q329/W329</f>
        <v>4.4698051552882721E-2</v>
      </c>
      <c r="AG329">
        <f>R329/X329</f>
        <v>3.2695692304466423E-2</v>
      </c>
      <c r="AH329">
        <f>U329/W329</f>
        <v>0.48460272400045645</v>
      </c>
      <c r="AI329">
        <f>V329/X329</f>
        <v>0.47301056095630589</v>
      </c>
      <c r="AJ329">
        <f>Y329/AA329</f>
        <v>0.99560195715125765</v>
      </c>
      <c r="AK329">
        <f>Z329/AB329</f>
        <v>0.97759644949579727</v>
      </c>
      <c r="AL329">
        <f>O329/K329</f>
        <v>0.26371248045688889</v>
      </c>
      <c r="AM329">
        <f>P329/L329</f>
        <v>0.25707854173960665</v>
      </c>
      <c r="AN329">
        <f>K329/W329</f>
        <v>0.39024381565031896</v>
      </c>
      <c r="AO329">
        <f>L329/X329</f>
        <v>0.37994640511920597</v>
      </c>
      <c r="AP329">
        <f>IF(OR(Q329&lt;0, Q329="NA"), 0, 1)</f>
        <v>1</v>
      </c>
      <c r="AQ329">
        <f>IF(OR(S329&lt;0, S329="NA"), 0, 1)</f>
        <v>1</v>
      </c>
      <c r="AR329">
        <f>IFERROR(IF((AF329-AG329)&gt;0,1,0),0)</f>
        <v>1</v>
      </c>
      <c r="AS329">
        <f>IFERROR(IF((S329-Q329)&gt;0,1,0),0)</f>
        <v>1</v>
      </c>
      <c r="AT329">
        <f>IFERROR(IF((AH329-AI329)&lt;0,1,0),0)</f>
        <v>0</v>
      </c>
      <c r="AU329">
        <f>IFERROR(IF((AJ329-AK329)&gt;0,1,0),0)</f>
        <v>1</v>
      </c>
      <c r="AV329">
        <f>IFERROR(IF((AL329-AM329)&gt;0,1,0),0)</f>
        <v>1</v>
      </c>
      <c r="AW329">
        <f>IFERROR(IF((AN329-AO329)&gt;0,1,0),0)</f>
        <v>1</v>
      </c>
      <c r="AX329">
        <f>IFERROR(IF((AC329-AD329)&lt;0,1,0),0)</f>
        <v>0</v>
      </c>
      <c r="AY329">
        <f>SUM(AP329:AX329)</f>
        <v>7</v>
      </c>
    </row>
    <row r="330" spans="1:51" x14ac:dyDescent="0.45">
      <c r="A330" s="1" t="s">
        <v>1707</v>
      </c>
      <c r="B330" s="2">
        <v>4166549</v>
      </c>
      <c r="C330" s="3" t="s">
        <v>5337</v>
      </c>
      <c r="D330" s="5">
        <v>51.89</v>
      </c>
      <c r="E330" s="5">
        <v>1750.10731384</v>
      </c>
      <c r="F330" s="3" t="s">
        <v>4654</v>
      </c>
      <c r="G330" s="3" t="s">
        <v>4654</v>
      </c>
      <c r="H330" s="3" t="s">
        <v>4655</v>
      </c>
      <c r="I330" s="3" t="s">
        <v>4725</v>
      </c>
      <c r="J330" s="3" t="s">
        <v>4918</v>
      </c>
      <c r="K330" s="6">
        <v>17386440</v>
      </c>
      <c r="L330" s="6">
        <v>17185247</v>
      </c>
      <c r="M330" s="6">
        <v>396811</v>
      </c>
      <c r="N330" s="6">
        <v>359505</v>
      </c>
      <c r="O330" s="6">
        <v>264168</v>
      </c>
      <c r="P330" s="6">
        <v>235108</v>
      </c>
      <c r="Q330" s="6">
        <v>139113</v>
      </c>
      <c r="R330" s="6">
        <v>119999</v>
      </c>
      <c r="S330" s="6">
        <v>133769</v>
      </c>
      <c r="T330" s="6">
        <v>108148</v>
      </c>
      <c r="U330" s="6">
        <v>1498594</v>
      </c>
      <c r="V330" s="6">
        <v>1521916</v>
      </c>
      <c r="W330" s="6">
        <v>3665115</v>
      </c>
      <c r="X330" s="6">
        <v>3828744</v>
      </c>
      <c r="Y330" s="6">
        <v>1124917</v>
      </c>
      <c r="Z330" s="6">
        <v>1299937</v>
      </c>
      <c r="AA330" s="6">
        <v>983275</v>
      </c>
      <c r="AB330" s="6">
        <v>1183485</v>
      </c>
      <c r="AC330" s="6">
        <v>33727256</v>
      </c>
      <c r="AD330" s="6">
        <v>33802582</v>
      </c>
      <c r="AF330">
        <f>Q330/W330</f>
        <v>3.7955971367883409E-2</v>
      </c>
      <c r="AG330">
        <f>R330/X330</f>
        <v>3.1341609676698155E-2</v>
      </c>
      <c r="AH330">
        <f>U330/W330</f>
        <v>0.4088804853326567</v>
      </c>
      <c r="AI330">
        <f>V330/X330</f>
        <v>0.39749745608481529</v>
      </c>
      <c r="AJ330">
        <f>Y330/AA330</f>
        <v>1.1440512572779742</v>
      </c>
      <c r="AK330">
        <f>Z330/AB330</f>
        <v>1.0983975293307477</v>
      </c>
      <c r="AL330">
        <f>O330/K330</f>
        <v>1.5193909736553313E-2</v>
      </c>
      <c r="AM330">
        <f>P330/L330</f>
        <v>1.3680804238658891E-2</v>
      </c>
      <c r="AN330">
        <f>K330/W330</f>
        <v>4.7437638382424563</v>
      </c>
      <c r="AO330">
        <f>L330/X330</f>
        <v>4.4884816012770772</v>
      </c>
      <c r="AP330">
        <f>IF(OR(Q330&lt;0, Q330="NA"), 0, 1)</f>
        <v>1</v>
      </c>
      <c r="AQ330">
        <f>IF(OR(S330&lt;0, S330="NA"), 0, 1)</f>
        <v>1</v>
      </c>
      <c r="AR330">
        <f>IFERROR(IF((AF330-AG330)&gt;0,1,0),0)</f>
        <v>1</v>
      </c>
      <c r="AS330">
        <f>IFERROR(IF((S330-Q330)&gt;0,1,0),0)</f>
        <v>0</v>
      </c>
      <c r="AT330">
        <f>IFERROR(IF((AH330-AI330)&lt;0,1,0),0)</f>
        <v>0</v>
      </c>
      <c r="AU330">
        <f>IFERROR(IF((AJ330-AK330)&gt;0,1,0),0)</f>
        <v>1</v>
      </c>
      <c r="AV330">
        <f>IFERROR(IF((AL330-AM330)&gt;0,1,0),0)</f>
        <v>1</v>
      </c>
      <c r="AW330">
        <f>IFERROR(IF((AN330-AO330)&gt;0,1,0),0)</f>
        <v>1</v>
      </c>
      <c r="AX330">
        <f>IFERROR(IF((AC330-AD330)&lt;0,1,0),0)</f>
        <v>1</v>
      </c>
      <c r="AY330">
        <f>SUM(AP330:AX330)</f>
        <v>7</v>
      </c>
    </row>
    <row r="331" spans="1:51" x14ac:dyDescent="0.45">
      <c r="A331" s="1" t="s">
        <v>1708</v>
      </c>
      <c r="B331" s="2">
        <v>4090258</v>
      </c>
      <c r="C331" s="3" t="s">
        <v>5337</v>
      </c>
      <c r="D331" s="5">
        <v>108.52</v>
      </c>
      <c r="E331" s="5">
        <v>27617.7794942</v>
      </c>
      <c r="F331" s="3" t="s">
        <v>4480</v>
      </c>
      <c r="G331" s="3" t="s">
        <v>4491</v>
      </c>
      <c r="H331" s="3" t="s">
        <v>4491</v>
      </c>
      <c r="I331" s="3" t="s">
        <v>4594</v>
      </c>
      <c r="J331" s="3" t="s">
        <v>4792</v>
      </c>
      <c r="K331" s="6">
        <v>10024320</v>
      </c>
      <c r="L331" s="6">
        <v>9898458</v>
      </c>
      <c r="M331" s="6">
        <v>4356144</v>
      </c>
      <c r="N331" s="6">
        <v>4242999</v>
      </c>
      <c r="O331" s="6">
        <v>2501830</v>
      </c>
      <c r="P331" s="6">
        <v>2404635</v>
      </c>
      <c r="Q331" s="6">
        <v>1418303</v>
      </c>
      <c r="R331" s="6">
        <v>1461374</v>
      </c>
      <c r="S331" s="6">
        <v>3536706</v>
      </c>
      <c r="T331" s="6">
        <v>2237457</v>
      </c>
      <c r="U331" s="6">
        <v>15235657</v>
      </c>
      <c r="V331" s="6">
        <v>15594574</v>
      </c>
      <c r="W331" s="6">
        <v>49985845</v>
      </c>
      <c r="X331" s="6">
        <v>50752158</v>
      </c>
      <c r="Y331" s="6">
        <v>7901082</v>
      </c>
      <c r="Z331" s="6">
        <v>8550332</v>
      </c>
      <c r="AA331" s="6">
        <v>8528877</v>
      </c>
      <c r="AB331" s="6">
        <v>9329351</v>
      </c>
      <c r="AC331" s="6">
        <v>254401583</v>
      </c>
      <c r="AD331" s="6">
        <v>254353455</v>
      </c>
      <c r="AF331">
        <f>Q331/W331</f>
        <v>2.837409270564497E-2</v>
      </c>
      <c r="AG331">
        <f>R331/X331</f>
        <v>2.8794322401029724E-2</v>
      </c>
      <c r="AH331">
        <f>U331/W331</f>
        <v>0.30479942871827015</v>
      </c>
      <c r="AI331">
        <f>V331/X331</f>
        <v>0.30726918055385938</v>
      </c>
      <c r="AJ331">
        <f>Y331/AA331</f>
        <v>0.92639183329763108</v>
      </c>
      <c r="AK331">
        <f>Z331/AB331</f>
        <v>0.91649805007872465</v>
      </c>
      <c r="AL331">
        <f>O331/K331</f>
        <v>0.24957603109238333</v>
      </c>
      <c r="AM331">
        <f>P331/L331</f>
        <v>0.2429302624711849</v>
      </c>
      <c r="AN331">
        <f>K331/W331</f>
        <v>0.200543173772495</v>
      </c>
      <c r="AO331">
        <f>L331/X331</f>
        <v>0.19503521406912391</v>
      </c>
      <c r="AP331">
        <f>IF(OR(Q331&lt;0, Q331="NA"), 0, 1)</f>
        <v>1</v>
      </c>
      <c r="AQ331">
        <f>IF(OR(S331&lt;0, S331="NA"), 0, 1)</f>
        <v>1</v>
      </c>
      <c r="AR331">
        <f>IFERROR(IF((AF331-AG331)&gt;0,1,0),0)</f>
        <v>0</v>
      </c>
      <c r="AS331">
        <f>IFERROR(IF((S331-Q331)&gt;0,1,0),0)</f>
        <v>1</v>
      </c>
      <c r="AT331">
        <f>IFERROR(IF((AH331-AI331)&lt;0,1,0),0)</f>
        <v>1</v>
      </c>
      <c r="AU331">
        <f>IFERROR(IF((AJ331-AK331)&gt;0,1,0),0)</f>
        <v>1</v>
      </c>
      <c r="AV331">
        <f>IFERROR(IF((AL331-AM331)&gt;0,1,0),0)</f>
        <v>1</v>
      </c>
      <c r="AW331">
        <f>IFERROR(IF((AN331-AO331)&gt;0,1,0),0)</f>
        <v>1</v>
      </c>
      <c r="AX331">
        <f>IFERROR(IF((AC331-AD331)&lt;0,1,0),0)</f>
        <v>0</v>
      </c>
      <c r="AY331">
        <f>SUM(AP331:AX331)</f>
        <v>7</v>
      </c>
    </row>
    <row r="332" spans="1:51" x14ac:dyDescent="0.45">
      <c r="A332" s="1" t="s">
        <v>1709</v>
      </c>
      <c r="B332" s="2">
        <v>4659472</v>
      </c>
      <c r="C332" s="3" t="s">
        <v>5336</v>
      </c>
      <c r="D332" s="7">
        <v>5.08</v>
      </c>
      <c r="E332" s="5">
        <v>57.250558599999998</v>
      </c>
      <c r="F332" s="3" t="s">
        <v>4525</v>
      </c>
      <c r="G332" s="3" t="s">
        <v>4526</v>
      </c>
      <c r="H332" s="3" t="s">
        <v>4705</v>
      </c>
      <c r="I332" s="3" t="s">
        <v>4975</v>
      </c>
      <c r="J332" s="3" t="s">
        <v>4528</v>
      </c>
      <c r="K332" s="6">
        <v>12601</v>
      </c>
      <c r="L332" s="6">
        <v>12489</v>
      </c>
      <c r="M332" s="6">
        <v>5673</v>
      </c>
      <c r="N332" s="6">
        <v>4716</v>
      </c>
      <c r="O332" s="6">
        <v>4039</v>
      </c>
      <c r="P332" s="6">
        <v>3082</v>
      </c>
      <c r="Q332" s="6">
        <v>3137</v>
      </c>
      <c r="R332" s="6">
        <v>2226</v>
      </c>
      <c r="S332" s="6">
        <v>4182.7489999999998</v>
      </c>
      <c r="T332" s="6">
        <v>4258.3239999999996</v>
      </c>
      <c r="U332" s="6">
        <v>16347.200999999999</v>
      </c>
      <c r="V332" s="6">
        <v>16337.748</v>
      </c>
      <c r="W332" s="6">
        <v>66275</v>
      </c>
      <c r="X332" s="6">
        <v>66002</v>
      </c>
      <c r="Y332" s="6" t="s">
        <v>4474</v>
      </c>
      <c r="Z332" s="6" t="s">
        <v>4474</v>
      </c>
      <c r="AA332" s="6" t="s">
        <v>4474</v>
      </c>
      <c r="AB332" s="6" t="s">
        <v>4474</v>
      </c>
      <c r="AC332" s="6">
        <v>11267253</v>
      </c>
      <c r="AD332" s="6">
        <v>11266761</v>
      </c>
      <c r="AF332">
        <f>Q332/W332</f>
        <v>4.7333081855903431E-2</v>
      </c>
      <c r="AG332">
        <f>R332/X332</f>
        <v>3.3726250719675159E-2</v>
      </c>
      <c r="AH332">
        <f>U332/W332</f>
        <v>0.24665712561297623</v>
      </c>
      <c r="AI332">
        <f>V332/X332</f>
        <v>0.24753413532923244</v>
      </c>
      <c r="AJ332" t="e">
        <f>Y332/AA332</f>
        <v>#VALUE!</v>
      </c>
      <c r="AK332" t="e">
        <f>Z332/AB332</f>
        <v>#VALUE!</v>
      </c>
      <c r="AL332">
        <f>O332/K332</f>
        <v>0.32053011665740816</v>
      </c>
      <c r="AM332">
        <f>P332/L332</f>
        <v>0.24677716390423574</v>
      </c>
      <c r="AN332">
        <f>K332/W332</f>
        <v>0.19013202565069784</v>
      </c>
      <c r="AO332">
        <f>L332/X332</f>
        <v>0.18922153874125028</v>
      </c>
      <c r="AP332">
        <f>IF(OR(Q332&lt;0, Q332="NA"), 0, 1)</f>
        <v>1</v>
      </c>
      <c r="AQ332">
        <f>IF(OR(S332&lt;0, S332="NA"), 0, 1)</f>
        <v>1</v>
      </c>
      <c r="AR332">
        <f>IFERROR(IF((AF332-AG332)&gt;0,1,0),0)</f>
        <v>1</v>
      </c>
      <c r="AS332">
        <f>IFERROR(IF((S332-Q332)&gt;0,1,0),0)</f>
        <v>1</v>
      </c>
      <c r="AT332">
        <f>IFERROR(IF((AH332-AI332)&lt;0,1,0),0)</f>
        <v>1</v>
      </c>
      <c r="AU332">
        <f>IFERROR(IF((AJ332-AK332)&gt;0,1,0),0)</f>
        <v>0</v>
      </c>
      <c r="AV332">
        <f>IFERROR(IF((AL332-AM332)&gt;0,1,0),0)</f>
        <v>1</v>
      </c>
      <c r="AW332">
        <f>IFERROR(IF((AN332-AO332)&gt;0,1,0),0)</f>
        <v>1</v>
      </c>
      <c r="AX332">
        <f>IFERROR(IF((AC332-AD332)&lt;0,1,0),0)</f>
        <v>0</v>
      </c>
      <c r="AY332">
        <f>SUM(AP332:AX332)</f>
        <v>7</v>
      </c>
    </row>
    <row r="333" spans="1:51" x14ac:dyDescent="0.45">
      <c r="A333" s="1" t="s">
        <v>1756</v>
      </c>
      <c r="B333" s="2">
        <v>4657653</v>
      </c>
      <c r="C333" s="3" t="s">
        <v>5337</v>
      </c>
      <c r="D333" s="5">
        <v>93.32</v>
      </c>
      <c r="E333" s="5">
        <v>12707.13635544</v>
      </c>
      <c r="F333" s="3" t="s">
        <v>4470</v>
      </c>
      <c r="G333" s="3" t="s">
        <v>4512</v>
      </c>
      <c r="H333" s="3" t="s">
        <v>4513</v>
      </c>
      <c r="I333" s="3" t="s">
        <v>4514</v>
      </c>
      <c r="J333" s="3" t="s">
        <v>4515</v>
      </c>
      <c r="K333" s="6">
        <v>2478596</v>
      </c>
      <c r="L333" s="6">
        <v>2236530</v>
      </c>
      <c r="M333" s="6">
        <v>652000</v>
      </c>
      <c r="N333" s="6">
        <v>579852</v>
      </c>
      <c r="O333" s="6">
        <v>395042</v>
      </c>
      <c r="P333" s="6">
        <v>352453</v>
      </c>
      <c r="Q333" s="6">
        <v>91513</v>
      </c>
      <c r="R333" s="6">
        <v>40675</v>
      </c>
      <c r="S333" s="6">
        <v>414973</v>
      </c>
      <c r="T333" s="6">
        <v>261803</v>
      </c>
      <c r="U333" s="6" t="s">
        <v>4474</v>
      </c>
      <c r="V333" s="6" t="s">
        <v>4474</v>
      </c>
      <c r="W333" s="6">
        <v>5086044</v>
      </c>
      <c r="X333" s="6">
        <v>4993793</v>
      </c>
      <c r="Y333" s="6">
        <v>2056529</v>
      </c>
      <c r="Z333" s="6">
        <v>1923891</v>
      </c>
      <c r="AA333" s="6">
        <v>818065</v>
      </c>
      <c r="AB333" s="6">
        <v>794146</v>
      </c>
      <c r="AC333" s="6">
        <v>135904330</v>
      </c>
      <c r="AD333" s="6">
        <v>135358428</v>
      </c>
      <c r="AF333">
        <f>Q333/W333</f>
        <v>1.7992962703429226E-2</v>
      </c>
      <c r="AG333">
        <f>R333/X333</f>
        <v>8.1451113412189888E-3</v>
      </c>
      <c r="AH333" t="e">
        <f>U333/W333</f>
        <v>#VALUE!</v>
      </c>
      <c r="AI333" t="e">
        <f>V333/X333</f>
        <v>#VALUE!</v>
      </c>
      <c r="AJ333">
        <f>Y333/AA333</f>
        <v>2.5138943726965461</v>
      </c>
      <c r="AK333">
        <f>Z333/AB333</f>
        <v>2.422591060082151</v>
      </c>
      <c r="AL333">
        <f>O333/K333</f>
        <v>0.15938135944704179</v>
      </c>
      <c r="AM333">
        <f>P333/L333</f>
        <v>0.15758921185944297</v>
      </c>
      <c r="AN333">
        <f>K333/W333</f>
        <v>0.48733278752602222</v>
      </c>
      <c r="AO333">
        <f>L333/X333</f>
        <v>0.44786197585682869</v>
      </c>
      <c r="AP333">
        <f>IF(OR(Q333&lt;0, Q333="NA"), 0, 1)</f>
        <v>1</v>
      </c>
      <c r="AQ333">
        <f>IF(OR(S333&lt;0, S333="NA"), 0, 1)</f>
        <v>1</v>
      </c>
      <c r="AR333">
        <f>IFERROR(IF((AF333-AG333)&gt;0,1,0),0)</f>
        <v>1</v>
      </c>
      <c r="AS333">
        <f>IFERROR(IF((S333-Q333)&gt;0,1,0),0)</f>
        <v>1</v>
      </c>
      <c r="AT333">
        <f>IFERROR(IF((AH333-AI333)&lt;0,1,0),0)</f>
        <v>0</v>
      </c>
      <c r="AU333">
        <f>IFERROR(IF((AJ333-AK333)&gt;0,1,0),0)</f>
        <v>1</v>
      </c>
      <c r="AV333">
        <f>IFERROR(IF((AL333-AM333)&gt;0,1,0),0)</f>
        <v>1</v>
      </c>
      <c r="AW333">
        <f>IFERROR(IF((AN333-AO333)&gt;0,1,0),0)</f>
        <v>1</v>
      </c>
      <c r="AX333">
        <f>IFERROR(IF((AC333-AD333)&lt;0,1,0),0)</f>
        <v>0</v>
      </c>
      <c r="AY333">
        <f>SUM(AP333:AX333)</f>
        <v>7</v>
      </c>
    </row>
    <row r="334" spans="1:51" x14ac:dyDescent="0.45">
      <c r="A334" s="1" t="s">
        <v>1763</v>
      </c>
      <c r="B334" s="2">
        <v>4994991</v>
      </c>
      <c r="C334" s="3" t="s">
        <v>5335</v>
      </c>
      <c r="D334" s="7">
        <v>8.8699999999999992</v>
      </c>
      <c r="E334" s="5">
        <v>1768.70720891</v>
      </c>
      <c r="F334" s="3" t="s">
        <v>4485</v>
      </c>
      <c r="G334" s="3" t="s">
        <v>4607</v>
      </c>
      <c r="H334" s="3" t="s">
        <v>4891</v>
      </c>
      <c r="I334" s="3" t="s">
        <v>4891</v>
      </c>
      <c r="J334" s="3" t="s">
        <v>5070</v>
      </c>
      <c r="K334" s="6">
        <v>1011652</v>
      </c>
      <c r="L334" s="6">
        <v>972693</v>
      </c>
      <c r="M334" s="6">
        <v>485733</v>
      </c>
      <c r="N334" s="6">
        <v>439571</v>
      </c>
      <c r="O334" s="6">
        <v>345176</v>
      </c>
      <c r="P334" s="6">
        <v>299575</v>
      </c>
      <c r="Q334" s="6">
        <v>241680</v>
      </c>
      <c r="R334" s="6">
        <v>214081</v>
      </c>
      <c r="S334" s="6">
        <v>390458</v>
      </c>
      <c r="T334" s="6">
        <v>337026</v>
      </c>
      <c r="U334" s="6">
        <v>1141526</v>
      </c>
      <c r="V334" s="6">
        <v>994205</v>
      </c>
      <c r="W334" s="6">
        <v>3445797</v>
      </c>
      <c r="X334" s="6">
        <v>3461860</v>
      </c>
      <c r="Y334" s="6">
        <v>306965</v>
      </c>
      <c r="Z334" s="6">
        <v>284483</v>
      </c>
      <c r="AA334" s="6">
        <v>252434</v>
      </c>
      <c r="AB334" s="6">
        <v>243384</v>
      </c>
      <c r="AC334" s="6">
        <v>200028293</v>
      </c>
      <c r="AD334" s="6">
        <v>200028293</v>
      </c>
      <c r="AF334">
        <f>Q334/W334</f>
        <v>7.0137619830767745E-2</v>
      </c>
      <c r="AG334">
        <f>R334/X334</f>
        <v>6.1839877984667203E-2</v>
      </c>
      <c r="AH334">
        <f>U334/W334</f>
        <v>0.3312806877480014</v>
      </c>
      <c r="AI334">
        <f>V334/X334</f>
        <v>0.28718810119415572</v>
      </c>
      <c r="AJ334">
        <f>Y334/AA334</f>
        <v>1.2160208212839791</v>
      </c>
      <c r="AK334">
        <f>Z334/AB334</f>
        <v>1.1688648391019951</v>
      </c>
      <c r="AL334">
        <f>O334/K334</f>
        <v>0.34120033371159253</v>
      </c>
      <c r="AM334">
        <f>P334/L334</f>
        <v>0.30798515050483555</v>
      </c>
      <c r="AN334">
        <f>K334/W334</f>
        <v>0.29359013313900961</v>
      </c>
      <c r="AO334">
        <f>L334/X334</f>
        <v>0.28097410062798611</v>
      </c>
      <c r="AP334">
        <f>IF(OR(Q334&lt;0, Q334="NA"), 0, 1)</f>
        <v>1</v>
      </c>
      <c r="AQ334">
        <f>IF(OR(S334&lt;0, S334="NA"), 0, 1)</f>
        <v>1</v>
      </c>
      <c r="AR334">
        <f>IFERROR(IF((AF334-AG334)&gt;0,1,0),0)</f>
        <v>1</v>
      </c>
      <c r="AS334">
        <f>IFERROR(IF((S334-Q334)&gt;0,1,0),0)</f>
        <v>1</v>
      </c>
      <c r="AT334">
        <f>IFERROR(IF((AH334-AI334)&lt;0,1,0),0)</f>
        <v>0</v>
      </c>
      <c r="AU334">
        <f>IFERROR(IF((AJ334-AK334)&gt;0,1,0),0)</f>
        <v>1</v>
      </c>
      <c r="AV334">
        <f>IFERROR(IF((AL334-AM334)&gt;0,1,0),0)</f>
        <v>1</v>
      </c>
      <c r="AW334">
        <f>IFERROR(IF((AN334-AO334)&gt;0,1,0),0)</f>
        <v>1</v>
      </c>
      <c r="AX334">
        <f>IFERROR(IF((AC334-AD334)&lt;0,1,0),0)</f>
        <v>0</v>
      </c>
      <c r="AY334">
        <f>SUM(AP334:AX334)</f>
        <v>7</v>
      </c>
    </row>
    <row r="335" spans="1:51" x14ac:dyDescent="0.45">
      <c r="A335" s="1" t="s">
        <v>1775</v>
      </c>
      <c r="B335" s="2">
        <v>4992153</v>
      </c>
      <c r="C335" s="3" t="s">
        <v>5337</v>
      </c>
      <c r="D335" s="5">
        <v>46.95</v>
      </c>
      <c r="E335" s="5">
        <v>511.28211959999999</v>
      </c>
      <c r="F335" s="3" t="s">
        <v>4485</v>
      </c>
      <c r="G335" s="3" t="s">
        <v>4486</v>
      </c>
      <c r="H335" s="3" t="s">
        <v>4598</v>
      </c>
      <c r="I335" s="3" t="s">
        <v>4615</v>
      </c>
      <c r="J335" s="3" t="s">
        <v>5071</v>
      </c>
      <c r="K335" s="6">
        <v>196402</v>
      </c>
      <c r="L335" s="6">
        <v>187915</v>
      </c>
      <c r="M335" s="6">
        <v>15103</v>
      </c>
      <c r="N335" s="6">
        <v>12049</v>
      </c>
      <c r="O335" s="6">
        <v>9281</v>
      </c>
      <c r="P335" s="6">
        <v>6445</v>
      </c>
      <c r="Q335" s="6">
        <v>7752</v>
      </c>
      <c r="R335" s="6">
        <v>4882</v>
      </c>
      <c r="S335" s="6">
        <v>38871</v>
      </c>
      <c r="T335" s="6">
        <v>28233</v>
      </c>
      <c r="U335" s="6" t="s">
        <v>4474</v>
      </c>
      <c r="V335" s="6" t="s">
        <v>4474</v>
      </c>
      <c r="W335" s="6">
        <v>249530</v>
      </c>
      <c r="X335" s="6">
        <v>244165</v>
      </c>
      <c r="Y335" s="6">
        <v>138205</v>
      </c>
      <c r="Z335" s="6">
        <v>135190</v>
      </c>
      <c r="AA335" s="6">
        <v>127808</v>
      </c>
      <c r="AB335" s="6">
        <v>126187</v>
      </c>
      <c r="AC335" s="6">
        <v>10890000</v>
      </c>
      <c r="AD335" s="6">
        <v>10871000</v>
      </c>
      <c r="AF335">
        <f>Q335/W335</f>
        <v>3.1066404841101271E-2</v>
      </c>
      <c r="AG335">
        <f>R335/X335</f>
        <v>1.999467573157496E-2</v>
      </c>
      <c r="AH335" t="e">
        <f>U335/W335</f>
        <v>#VALUE!</v>
      </c>
      <c r="AI335" t="e">
        <f>V335/X335</f>
        <v>#VALUE!</v>
      </c>
      <c r="AJ335">
        <f>Y335/AA335</f>
        <v>1.0813485853780671</v>
      </c>
      <c r="AK335">
        <f>Z335/AB335</f>
        <v>1.0713464936958641</v>
      </c>
      <c r="AL335">
        <f>O335/K335</f>
        <v>4.7255119601633387E-2</v>
      </c>
      <c r="AM335">
        <f>P335/L335</f>
        <v>3.4297421706622679E-2</v>
      </c>
      <c r="AN335">
        <f>K335/W335</f>
        <v>0.78708772492285495</v>
      </c>
      <c r="AO335">
        <f>L335/X335</f>
        <v>0.76962300083959623</v>
      </c>
      <c r="AP335">
        <f>IF(OR(Q335&lt;0, Q335="NA"), 0, 1)</f>
        <v>1</v>
      </c>
      <c r="AQ335">
        <f>IF(OR(S335&lt;0, S335="NA"), 0, 1)</f>
        <v>1</v>
      </c>
      <c r="AR335">
        <f>IFERROR(IF((AF335-AG335)&gt;0,1,0),0)</f>
        <v>1</v>
      </c>
      <c r="AS335">
        <f>IFERROR(IF((S335-Q335)&gt;0,1,0),0)</f>
        <v>1</v>
      </c>
      <c r="AT335">
        <f>IFERROR(IF((AH335-AI335)&lt;0,1,0),0)</f>
        <v>0</v>
      </c>
      <c r="AU335">
        <f>IFERROR(IF((AJ335-AK335)&gt;0,1,0),0)</f>
        <v>1</v>
      </c>
      <c r="AV335">
        <f>IFERROR(IF((AL335-AM335)&gt;0,1,0),0)</f>
        <v>1</v>
      </c>
      <c r="AW335">
        <f>IFERROR(IF((AN335-AO335)&gt;0,1,0),0)</f>
        <v>1</v>
      </c>
      <c r="AX335">
        <f>IFERROR(IF((AC335-AD335)&lt;0,1,0),0)</f>
        <v>0</v>
      </c>
      <c r="AY335">
        <f>SUM(AP335:AX335)</f>
        <v>7</v>
      </c>
    </row>
    <row r="336" spans="1:51" x14ac:dyDescent="0.45">
      <c r="A336" s="1" t="s">
        <v>1776</v>
      </c>
      <c r="B336" s="2">
        <v>4004261</v>
      </c>
      <c r="C336" s="3" t="s">
        <v>5337</v>
      </c>
      <c r="D336" s="5">
        <v>908</v>
      </c>
      <c r="E336" s="5">
        <v>3934.8988119999999</v>
      </c>
      <c r="F336" s="3" t="s">
        <v>4475</v>
      </c>
      <c r="G336" s="3" t="s">
        <v>4529</v>
      </c>
      <c r="H336" s="3" t="s">
        <v>4569</v>
      </c>
      <c r="I336" s="3" t="s">
        <v>4572</v>
      </c>
      <c r="J336" s="3" t="s">
        <v>5072</v>
      </c>
      <c r="K336" s="6">
        <v>4711917</v>
      </c>
      <c r="L336" s="6">
        <v>4616274</v>
      </c>
      <c r="M336" s="6">
        <v>496876</v>
      </c>
      <c r="N336" s="6">
        <v>454367</v>
      </c>
      <c r="O336" s="6">
        <v>367889</v>
      </c>
      <c r="P336" s="6">
        <v>321131</v>
      </c>
      <c r="Q336" s="6">
        <v>236708</v>
      </c>
      <c r="R336" s="6">
        <v>141068</v>
      </c>
      <c r="S336" s="6">
        <v>348025</v>
      </c>
      <c r="T336" s="6">
        <v>250744</v>
      </c>
      <c r="U336" s="6">
        <v>734344</v>
      </c>
      <c r="V336" s="6">
        <v>734205</v>
      </c>
      <c r="W336" s="6">
        <v>7420816</v>
      </c>
      <c r="X336" s="6">
        <v>7234053</v>
      </c>
      <c r="Y336" s="6">
        <v>2084634</v>
      </c>
      <c r="Z336" s="6">
        <v>1939266</v>
      </c>
      <c r="AA336" s="6">
        <v>1331863</v>
      </c>
      <c r="AB336" s="6">
        <v>1208039</v>
      </c>
      <c r="AC336" s="6">
        <v>4333589</v>
      </c>
      <c r="AD336" s="6">
        <v>4399812</v>
      </c>
      <c r="AF336">
        <f>Q336/W336</f>
        <v>3.1897839806296235E-2</v>
      </c>
      <c r="AG336">
        <f>R336/X336</f>
        <v>1.9500548309502295E-2</v>
      </c>
      <c r="AH336">
        <f>U336/W336</f>
        <v>9.89573114331362E-2</v>
      </c>
      <c r="AI336">
        <f>V336/X336</f>
        <v>0.10149289754996266</v>
      </c>
      <c r="AJ336">
        <f>Y336/AA336</f>
        <v>1.5652015259827774</v>
      </c>
      <c r="AK336">
        <f>Z336/AB336</f>
        <v>1.605300822241666</v>
      </c>
      <c r="AL336">
        <f>O336/K336</f>
        <v>7.8076290393060827E-2</v>
      </c>
      <c r="AM336">
        <f>P336/L336</f>
        <v>6.9564978162041505E-2</v>
      </c>
      <c r="AN336">
        <f>K336/W336</f>
        <v>0.6349594168619731</v>
      </c>
      <c r="AO336">
        <f>L336/X336</f>
        <v>0.63813107258130397</v>
      </c>
      <c r="AP336">
        <f>IF(OR(Q336&lt;0, Q336="NA"), 0, 1)</f>
        <v>1</v>
      </c>
      <c r="AQ336">
        <f>IF(OR(S336&lt;0, S336="NA"), 0, 1)</f>
        <v>1</v>
      </c>
      <c r="AR336">
        <f>IFERROR(IF((AF336-AG336)&gt;0,1,0),0)</f>
        <v>1</v>
      </c>
      <c r="AS336">
        <f>IFERROR(IF((S336-Q336)&gt;0,1,0),0)</f>
        <v>1</v>
      </c>
      <c r="AT336">
        <f>IFERROR(IF((AH336-AI336)&lt;0,1,0),0)</f>
        <v>1</v>
      </c>
      <c r="AU336">
        <f>IFERROR(IF((AJ336-AK336)&gt;0,1,0),0)</f>
        <v>0</v>
      </c>
      <c r="AV336">
        <f>IFERROR(IF((AL336-AM336)&gt;0,1,0),0)</f>
        <v>1</v>
      </c>
      <c r="AW336">
        <f>IFERROR(IF((AN336-AO336)&gt;0,1,0),0)</f>
        <v>0</v>
      </c>
      <c r="AX336">
        <f>IFERROR(IF((AC336-AD336)&lt;0,1,0),0)</f>
        <v>1</v>
      </c>
      <c r="AY336">
        <f>SUM(AP336:AX336)</f>
        <v>7</v>
      </c>
    </row>
    <row r="337" spans="1:51" x14ac:dyDescent="0.45">
      <c r="A337" s="1" t="s">
        <v>1802</v>
      </c>
      <c r="B337" s="2">
        <v>4990467</v>
      </c>
      <c r="C337" s="3" t="s">
        <v>5335</v>
      </c>
      <c r="D337" s="7">
        <v>12.17</v>
      </c>
      <c r="E337" s="5">
        <v>818.70105538999996</v>
      </c>
      <c r="F337" s="3" t="s">
        <v>4485</v>
      </c>
      <c r="G337" s="3" t="s">
        <v>4486</v>
      </c>
      <c r="H337" s="3" t="s">
        <v>4588</v>
      </c>
      <c r="I337" s="3" t="s">
        <v>4588</v>
      </c>
      <c r="J337" s="3" t="s">
        <v>5076</v>
      </c>
      <c r="K337" s="6">
        <v>741648</v>
      </c>
      <c r="L337" s="6">
        <v>667660</v>
      </c>
      <c r="M337" s="6">
        <v>125891</v>
      </c>
      <c r="N337" s="6">
        <v>104518</v>
      </c>
      <c r="O337" s="6">
        <v>83374</v>
      </c>
      <c r="P337" s="6">
        <v>61557</v>
      </c>
      <c r="Q337" s="6">
        <v>59107</v>
      </c>
      <c r="R337" s="6">
        <v>44101</v>
      </c>
      <c r="S337" s="6">
        <v>81429</v>
      </c>
      <c r="T337" s="6">
        <v>70137</v>
      </c>
      <c r="U337" s="6">
        <v>412531</v>
      </c>
      <c r="V337" s="6">
        <v>411475</v>
      </c>
      <c r="W337" s="6">
        <v>1145339</v>
      </c>
      <c r="X337" s="6">
        <v>1127667</v>
      </c>
      <c r="Y337" s="6">
        <v>214732</v>
      </c>
      <c r="Z337" s="6">
        <v>219266</v>
      </c>
      <c r="AA337" s="6">
        <v>177722</v>
      </c>
      <c r="AB337" s="6">
        <v>165764</v>
      </c>
      <c r="AC337" s="6">
        <v>67272000</v>
      </c>
      <c r="AD337" s="6">
        <v>67189000</v>
      </c>
      <c r="AF337">
        <f>Q337/W337</f>
        <v>5.1606554915182318E-2</v>
      </c>
      <c r="AG337">
        <f>R337/X337</f>
        <v>3.9108176438611753E-2</v>
      </c>
      <c r="AH337">
        <f>U337/W337</f>
        <v>0.36018244380048176</v>
      </c>
      <c r="AI337">
        <f>V337/X337</f>
        <v>0.36489052175863973</v>
      </c>
      <c r="AJ337">
        <f>Y337/AA337</f>
        <v>1.2082465873667863</v>
      </c>
      <c r="AK337">
        <f>Z337/AB337</f>
        <v>1.3227600685311647</v>
      </c>
      <c r="AL337">
        <f>O337/K337</f>
        <v>0.11241721139947793</v>
      </c>
      <c r="AM337">
        <f>P337/L337</f>
        <v>9.2198124794056854E-2</v>
      </c>
      <c r="AN337">
        <f>K337/W337</f>
        <v>0.64753579507901149</v>
      </c>
      <c r="AO337">
        <f>L337/X337</f>
        <v>0.59207195031866677</v>
      </c>
      <c r="AP337">
        <f>IF(OR(Q337&lt;0, Q337="NA"), 0, 1)</f>
        <v>1</v>
      </c>
      <c r="AQ337">
        <f>IF(OR(S337&lt;0, S337="NA"), 0, 1)</f>
        <v>1</v>
      </c>
      <c r="AR337">
        <f>IFERROR(IF((AF337-AG337)&gt;0,1,0),0)</f>
        <v>1</v>
      </c>
      <c r="AS337">
        <f>IFERROR(IF((S337-Q337)&gt;0,1,0),0)</f>
        <v>1</v>
      </c>
      <c r="AT337">
        <f>IFERROR(IF((AH337-AI337)&lt;0,1,0),0)</f>
        <v>1</v>
      </c>
      <c r="AU337">
        <f>IFERROR(IF((AJ337-AK337)&gt;0,1,0),0)</f>
        <v>0</v>
      </c>
      <c r="AV337">
        <f>IFERROR(IF((AL337-AM337)&gt;0,1,0),0)</f>
        <v>1</v>
      </c>
      <c r="AW337">
        <f>IFERROR(IF((AN337-AO337)&gt;0,1,0),0)</f>
        <v>1</v>
      </c>
      <c r="AX337">
        <f>IFERROR(IF((AC337-AD337)&lt;0,1,0),0)</f>
        <v>0</v>
      </c>
      <c r="AY337">
        <f>SUM(AP337:AX337)</f>
        <v>7</v>
      </c>
    </row>
    <row r="338" spans="1:51" x14ac:dyDescent="0.45">
      <c r="A338" s="1" t="s">
        <v>1806</v>
      </c>
      <c r="B338" s="2">
        <v>4611941</v>
      </c>
      <c r="C338" s="3" t="s">
        <v>5335</v>
      </c>
      <c r="D338" s="5">
        <v>9.24</v>
      </c>
      <c r="E338" s="5">
        <v>597.37693091999995</v>
      </c>
      <c r="F338" s="3" t="s">
        <v>4654</v>
      </c>
      <c r="G338" s="3" t="s">
        <v>4654</v>
      </c>
      <c r="H338" s="3" t="s">
        <v>4655</v>
      </c>
      <c r="I338" s="3" t="s">
        <v>4888</v>
      </c>
      <c r="J338" s="3" t="s">
        <v>5077</v>
      </c>
      <c r="K338" s="6">
        <v>2587166</v>
      </c>
      <c r="L338" s="6">
        <v>2821201</v>
      </c>
      <c r="M338" s="6">
        <v>75957</v>
      </c>
      <c r="N338" s="6">
        <v>63980</v>
      </c>
      <c r="O338" s="6">
        <v>-17517</v>
      </c>
      <c r="P338" s="6">
        <v>-27323</v>
      </c>
      <c r="Q338" s="6">
        <v>-14545</v>
      </c>
      <c r="R338" s="6">
        <v>-36890</v>
      </c>
      <c r="S338" s="6">
        <v>108736</v>
      </c>
      <c r="T338" s="6">
        <v>159062</v>
      </c>
      <c r="U338" s="6">
        <v>431189</v>
      </c>
      <c r="V338" s="6">
        <v>483773</v>
      </c>
      <c r="W338" s="6">
        <v>1759954</v>
      </c>
      <c r="X338" s="6">
        <v>1763600</v>
      </c>
      <c r="Y338" s="6">
        <v>561367</v>
      </c>
      <c r="Z338" s="6">
        <v>551820</v>
      </c>
      <c r="AA338" s="6">
        <v>316122</v>
      </c>
      <c r="AB338" s="6">
        <v>328464</v>
      </c>
      <c r="AC338" s="6">
        <v>64652419</v>
      </c>
      <c r="AD338" s="6">
        <v>64655686</v>
      </c>
      <c r="AF338">
        <f>Q338/W338</f>
        <v>-8.2644205473552147E-3</v>
      </c>
      <c r="AG338">
        <f>R338/X338</f>
        <v>-2.0917441596733952E-2</v>
      </c>
      <c r="AH338">
        <f>U338/W338</f>
        <v>0.24500015341310058</v>
      </c>
      <c r="AI338">
        <f>V338/X338</f>
        <v>0.27430993422544797</v>
      </c>
      <c r="AJ338">
        <f>Y338/AA338</f>
        <v>1.7757922574196039</v>
      </c>
      <c r="AK338">
        <f>Z338/AB338</f>
        <v>1.6800014613473622</v>
      </c>
      <c r="AL338">
        <f>O338/K338</f>
        <v>-6.770729052561761E-3</v>
      </c>
      <c r="AM338">
        <f>P338/L338</f>
        <v>-9.6848824312766087E-3</v>
      </c>
      <c r="AN338">
        <f>K338/W338</f>
        <v>1.4700191027720042</v>
      </c>
      <c r="AO338">
        <f>L338/X338</f>
        <v>1.5996830347017463</v>
      </c>
      <c r="AP338">
        <f>IF(OR(Q338&lt;0, Q338="NA"), 0, 1)</f>
        <v>0</v>
      </c>
      <c r="AQ338">
        <f>IF(OR(S338&lt;0, S338="NA"), 0, 1)</f>
        <v>1</v>
      </c>
      <c r="AR338">
        <f>IFERROR(IF((AF338-AG338)&gt;0,1,0),0)</f>
        <v>1</v>
      </c>
      <c r="AS338">
        <f>IFERROR(IF((S338-Q338)&gt;0,1,0),0)</f>
        <v>1</v>
      </c>
      <c r="AT338">
        <f>IFERROR(IF((AH338-AI338)&lt;0,1,0),0)</f>
        <v>1</v>
      </c>
      <c r="AU338">
        <f>IFERROR(IF((AJ338-AK338)&gt;0,1,0),0)</f>
        <v>1</v>
      </c>
      <c r="AV338">
        <f>IFERROR(IF((AL338-AM338)&gt;0,1,0),0)</f>
        <v>1</v>
      </c>
      <c r="AW338">
        <f>IFERROR(IF((AN338-AO338)&gt;0,1,0),0)</f>
        <v>0</v>
      </c>
      <c r="AX338">
        <f>IFERROR(IF((AC338-AD338)&lt;0,1,0),0)</f>
        <v>1</v>
      </c>
      <c r="AY338">
        <f>SUM(AP338:AX338)</f>
        <v>7</v>
      </c>
    </row>
    <row r="339" spans="1:51" x14ac:dyDescent="0.45">
      <c r="A339" s="1" t="s">
        <v>1808</v>
      </c>
      <c r="B339" s="2">
        <v>108606569</v>
      </c>
      <c r="C339" s="3" t="s">
        <v>5337</v>
      </c>
      <c r="D339" s="5">
        <v>6.91</v>
      </c>
      <c r="E339" s="5">
        <v>480.02708624000002</v>
      </c>
      <c r="F339" s="3" t="s">
        <v>4654</v>
      </c>
      <c r="G339" s="3" t="s">
        <v>4654</v>
      </c>
      <c r="H339" s="3" t="s">
        <v>4655</v>
      </c>
      <c r="I339" s="3" t="s">
        <v>4717</v>
      </c>
      <c r="J339" s="3" t="s">
        <v>4718</v>
      </c>
      <c r="K339" s="6">
        <v>547518.11097054661</v>
      </c>
      <c r="L339" s="6">
        <v>526708.1672293545</v>
      </c>
      <c r="M339" s="6">
        <v>144597.21829632795</v>
      </c>
      <c r="N339" s="6">
        <v>103690.83048189084</v>
      </c>
      <c r="O339" s="6">
        <v>92840.893617383845</v>
      </c>
      <c r="P339" s="6">
        <v>54394.850906854175</v>
      </c>
      <c r="Q339" s="6">
        <v>28073.818380034551</v>
      </c>
      <c r="R339" s="6">
        <v>-117683.01337218608</v>
      </c>
      <c r="S339" s="6">
        <v>80771.768565493738</v>
      </c>
      <c r="T339" s="6">
        <v>125224.64787715896</v>
      </c>
      <c r="U339" s="6">
        <v>161455.27221584809</v>
      </c>
      <c r="V339" s="6">
        <v>201258.17411317723</v>
      </c>
      <c r="W339" s="6">
        <v>861437.50693956099</v>
      </c>
      <c r="X339" s="6">
        <v>911194.24250173534</v>
      </c>
      <c r="Y339" s="6">
        <v>87645.730782042257</v>
      </c>
      <c r="Z339" s="6">
        <v>149625.54341869726</v>
      </c>
      <c r="AA339" s="6">
        <v>130758.35523150375</v>
      </c>
      <c r="AB339" s="6">
        <v>193157.49095824352</v>
      </c>
      <c r="AC339" s="6">
        <v>69468064</v>
      </c>
      <c r="AD339" s="6">
        <v>69276410</v>
      </c>
      <c r="AF339">
        <f>Q339/W339</f>
        <v>3.2589500867883883E-2</v>
      </c>
      <c r="AG339">
        <f>R339/X339</f>
        <v>-0.12915249886685051</v>
      </c>
      <c r="AH339">
        <f>U339/W339</f>
        <v>0.18742540336959798</v>
      </c>
      <c r="AI339">
        <f>V339/X339</f>
        <v>0.22087296508877352</v>
      </c>
      <c r="AJ339">
        <f>Y339/AA339</f>
        <v>0.67028780399438426</v>
      </c>
      <c r="AK339">
        <f>Z339/AB339</f>
        <v>0.77462977323019311</v>
      </c>
      <c r="AL339">
        <f>O339/K339</f>
        <v>0.16956679926589344</v>
      </c>
      <c r="AM339">
        <f>P339/L339</f>
        <v>0.10327322470237678</v>
      </c>
      <c r="AN339">
        <f>K339/W339</f>
        <v>0.63558657077252245</v>
      </c>
      <c r="AO339">
        <f>L339/X339</f>
        <v>0.57804158834810837</v>
      </c>
      <c r="AP339">
        <f>IF(OR(Q339&lt;0, Q339="NA"), 0, 1)</f>
        <v>1</v>
      </c>
      <c r="AQ339">
        <f>IF(OR(S339&lt;0, S339="NA"), 0, 1)</f>
        <v>1</v>
      </c>
      <c r="AR339">
        <f>IFERROR(IF((AF339-AG339)&gt;0,1,0),0)</f>
        <v>1</v>
      </c>
      <c r="AS339">
        <f>IFERROR(IF((S339-Q339)&gt;0,1,0),0)</f>
        <v>1</v>
      </c>
      <c r="AT339">
        <f>IFERROR(IF((AH339-AI339)&lt;0,1,0),0)</f>
        <v>1</v>
      </c>
      <c r="AU339">
        <f>IFERROR(IF((AJ339-AK339)&gt;0,1,0),0)</f>
        <v>0</v>
      </c>
      <c r="AV339">
        <f>IFERROR(IF((AL339-AM339)&gt;0,1,0),0)</f>
        <v>1</v>
      </c>
      <c r="AW339">
        <f>IFERROR(IF((AN339-AO339)&gt;0,1,0),0)</f>
        <v>1</v>
      </c>
      <c r="AX339">
        <f>IFERROR(IF((AC339-AD339)&lt;0,1,0),0)</f>
        <v>0</v>
      </c>
      <c r="AY339">
        <f>SUM(AP339:AX339)</f>
        <v>7</v>
      </c>
    </row>
    <row r="340" spans="1:51" x14ac:dyDescent="0.45">
      <c r="A340" s="1" t="s">
        <v>1809</v>
      </c>
      <c r="B340" s="2">
        <v>4150752</v>
      </c>
      <c r="C340" s="3" t="s">
        <v>5335</v>
      </c>
      <c r="D340" s="5">
        <v>13.75</v>
      </c>
      <c r="E340" s="5">
        <v>478.94677875000002</v>
      </c>
      <c r="F340" s="3" t="s">
        <v>4480</v>
      </c>
      <c r="G340" s="3" t="s">
        <v>4509</v>
      </c>
      <c r="H340" s="3" t="s">
        <v>4509</v>
      </c>
      <c r="I340" s="3" t="s">
        <v>4870</v>
      </c>
      <c r="J340" s="3" t="s">
        <v>4871</v>
      </c>
      <c r="K340" s="6">
        <v>709669</v>
      </c>
      <c r="L340" s="6">
        <v>688583</v>
      </c>
      <c r="M340" s="6">
        <v>96700</v>
      </c>
      <c r="N340" s="6">
        <v>73685</v>
      </c>
      <c r="O340" s="6">
        <v>96700</v>
      </c>
      <c r="P340" s="6">
        <v>73685</v>
      </c>
      <c r="Q340" s="6">
        <v>87840</v>
      </c>
      <c r="R340" s="6">
        <v>66080</v>
      </c>
      <c r="S340" s="6">
        <v>104107</v>
      </c>
      <c r="T340" s="6">
        <v>47610</v>
      </c>
      <c r="U340" s="6">
        <v>61645</v>
      </c>
      <c r="V340" s="6">
        <v>58782</v>
      </c>
      <c r="W340" s="6">
        <v>2001686</v>
      </c>
      <c r="X340" s="6">
        <v>1899948</v>
      </c>
      <c r="Y340" s="6" t="s">
        <v>4474</v>
      </c>
      <c r="Z340" s="6" t="s">
        <v>4474</v>
      </c>
      <c r="AA340" s="6" t="s">
        <v>4474</v>
      </c>
      <c r="AB340" s="6" t="s">
        <v>4474</v>
      </c>
      <c r="AC340" s="6">
        <v>34832493</v>
      </c>
      <c r="AD340" s="6">
        <v>35321144</v>
      </c>
      <c r="AF340">
        <f>Q340/W340</f>
        <v>4.3883006625414778E-2</v>
      </c>
      <c r="AG340">
        <f>R340/X340</f>
        <v>3.47798992393476E-2</v>
      </c>
      <c r="AH340">
        <f>U340/W340</f>
        <v>3.0796538518029302E-2</v>
      </c>
      <c r="AI340">
        <f>V340/X340</f>
        <v>3.0938741481345806E-2</v>
      </c>
      <c r="AJ340" t="e">
        <f>Y340/AA340</f>
        <v>#VALUE!</v>
      </c>
      <c r="AK340" t="e">
        <f>Z340/AB340</f>
        <v>#VALUE!</v>
      </c>
      <c r="AL340">
        <f>O340/K340</f>
        <v>0.13626070745657481</v>
      </c>
      <c r="AM340">
        <f>P340/L340</f>
        <v>0.10700961249406389</v>
      </c>
      <c r="AN340">
        <f>K340/W340</f>
        <v>0.35453562646688841</v>
      </c>
      <c r="AO340">
        <f>L340/X340</f>
        <v>0.36242202418171443</v>
      </c>
      <c r="AP340">
        <f>IF(OR(Q340&lt;0, Q340="NA"), 0, 1)</f>
        <v>1</v>
      </c>
      <c r="AQ340">
        <f>IF(OR(S340&lt;0, S340="NA"), 0, 1)</f>
        <v>1</v>
      </c>
      <c r="AR340">
        <f>IFERROR(IF((AF340-AG340)&gt;0,1,0),0)</f>
        <v>1</v>
      </c>
      <c r="AS340">
        <f>IFERROR(IF((S340-Q340)&gt;0,1,0),0)</f>
        <v>1</v>
      </c>
      <c r="AT340">
        <f>IFERROR(IF((AH340-AI340)&lt;0,1,0),0)</f>
        <v>1</v>
      </c>
      <c r="AU340">
        <f>IFERROR(IF((AJ340-AK340)&gt;0,1,0),0)</f>
        <v>0</v>
      </c>
      <c r="AV340">
        <f>IFERROR(IF((AL340-AM340)&gt;0,1,0),0)</f>
        <v>1</v>
      </c>
      <c r="AW340">
        <f>IFERROR(IF((AN340-AO340)&gt;0,1,0),0)</f>
        <v>0</v>
      </c>
      <c r="AX340">
        <f>IFERROR(IF((AC340-AD340)&lt;0,1,0),0)</f>
        <v>1</v>
      </c>
      <c r="AY340">
        <f>SUM(AP340:AX340)</f>
        <v>7</v>
      </c>
    </row>
    <row r="341" spans="1:51" x14ac:dyDescent="0.45">
      <c r="A341" s="1" t="s">
        <v>1815</v>
      </c>
      <c r="B341" s="2">
        <v>5264620</v>
      </c>
      <c r="C341" s="3" t="s">
        <v>5337</v>
      </c>
      <c r="D341" s="5">
        <v>16.809999999999999</v>
      </c>
      <c r="E341" s="5">
        <v>2968.8542927100002</v>
      </c>
      <c r="F341" s="3" t="s">
        <v>4665</v>
      </c>
      <c r="G341" s="3" t="s">
        <v>4666</v>
      </c>
      <c r="H341" s="3" t="s">
        <v>4667</v>
      </c>
      <c r="I341" s="3" t="s">
        <v>4667</v>
      </c>
      <c r="J341" s="3" t="s">
        <v>4504</v>
      </c>
      <c r="K341" s="6">
        <v>319101</v>
      </c>
      <c r="L341" s="6">
        <v>300034</v>
      </c>
      <c r="M341" s="6">
        <v>106136</v>
      </c>
      <c r="N341" s="6">
        <v>95833</v>
      </c>
      <c r="O341" s="6">
        <v>92202</v>
      </c>
      <c r="P341" s="6">
        <v>80387</v>
      </c>
      <c r="Q341" s="6">
        <v>-51912</v>
      </c>
      <c r="R341" s="6">
        <v>-77030</v>
      </c>
      <c r="S341" s="6">
        <v>78455</v>
      </c>
      <c r="T341" s="6">
        <v>57663</v>
      </c>
      <c r="U341" s="6">
        <v>279136</v>
      </c>
      <c r="V341" s="6">
        <v>282691</v>
      </c>
      <c r="W341" s="6">
        <v>456345</v>
      </c>
      <c r="X341" s="6">
        <v>435042</v>
      </c>
      <c r="Y341" s="6">
        <v>92670</v>
      </c>
      <c r="Z341" s="6">
        <v>67984</v>
      </c>
      <c r="AA341" s="6">
        <v>63348</v>
      </c>
      <c r="AB341" s="6">
        <v>59872</v>
      </c>
      <c r="AC341" s="6">
        <v>176188289</v>
      </c>
      <c r="AD341" s="6">
        <v>175953103</v>
      </c>
      <c r="AF341">
        <f>Q341/W341</f>
        <v>-0.11375603983828025</v>
      </c>
      <c r="AG341">
        <f>R341/X341</f>
        <v>-0.17706336399703937</v>
      </c>
      <c r="AH341">
        <f>U341/W341</f>
        <v>0.61167756850628363</v>
      </c>
      <c r="AI341">
        <f>V341/X341</f>
        <v>0.64980162834852728</v>
      </c>
      <c r="AJ341">
        <f>Y341/AA341</f>
        <v>1.4628717560143967</v>
      </c>
      <c r="AK341">
        <f>Z341/AB341</f>
        <v>1.135489043292357</v>
      </c>
      <c r="AL341">
        <f>O341/K341</f>
        <v>0.2889429992384856</v>
      </c>
      <c r="AM341">
        <f>P341/L341</f>
        <v>0.26792630168580894</v>
      </c>
      <c r="AN341">
        <f>K341/W341</f>
        <v>0.69925385399204554</v>
      </c>
      <c r="AO341">
        <f>L341/X341</f>
        <v>0.68966674482004031</v>
      </c>
      <c r="AP341">
        <f>IF(OR(Q341&lt;0, Q341="NA"), 0, 1)</f>
        <v>0</v>
      </c>
      <c r="AQ341">
        <f>IF(OR(S341&lt;0, S341="NA"), 0, 1)</f>
        <v>1</v>
      </c>
      <c r="AR341">
        <f>IFERROR(IF((AF341-AG341)&gt;0,1,0),0)</f>
        <v>1</v>
      </c>
      <c r="AS341">
        <f>IFERROR(IF((S341-Q341)&gt;0,1,0),0)</f>
        <v>1</v>
      </c>
      <c r="AT341">
        <f>IFERROR(IF((AH341-AI341)&lt;0,1,0),0)</f>
        <v>1</v>
      </c>
      <c r="AU341">
        <f>IFERROR(IF((AJ341-AK341)&gt;0,1,0),0)</f>
        <v>1</v>
      </c>
      <c r="AV341">
        <f>IFERROR(IF((AL341-AM341)&gt;0,1,0),0)</f>
        <v>1</v>
      </c>
      <c r="AW341">
        <f>IFERROR(IF((AN341-AO341)&gt;0,1,0),0)</f>
        <v>1</v>
      </c>
      <c r="AX341">
        <f>IFERROR(IF((AC341-AD341)&lt;0,1,0),0)</f>
        <v>0</v>
      </c>
      <c r="AY341">
        <f>SUM(AP341:AX341)</f>
        <v>7</v>
      </c>
    </row>
    <row r="342" spans="1:51" x14ac:dyDescent="0.45">
      <c r="A342" s="1" t="s">
        <v>1816</v>
      </c>
      <c r="B342" s="2">
        <v>5033015</v>
      </c>
      <c r="C342" s="3" t="s">
        <v>5335</v>
      </c>
      <c r="D342" s="5">
        <v>15.21</v>
      </c>
      <c r="E342" s="5">
        <v>1477.44411165</v>
      </c>
      <c r="F342" s="3" t="s">
        <v>4559</v>
      </c>
      <c r="G342" s="3" t="s">
        <v>4626</v>
      </c>
      <c r="H342" s="3" t="s">
        <v>4626</v>
      </c>
      <c r="I342" s="3" t="s">
        <v>4627</v>
      </c>
      <c r="J342" s="3" t="s">
        <v>5082</v>
      </c>
      <c r="K342" s="6">
        <v>4263465</v>
      </c>
      <c r="L342" s="6">
        <v>4159195</v>
      </c>
      <c r="M342" s="6">
        <v>197776</v>
      </c>
      <c r="N342" s="6">
        <v>180772</v>
      </c>
      <c r="O342" s="6">
        <v>94226</v>
      </c>
      <c r="P342" s="6">
        <v>83151</v>
      </c>
      <c r="Q342" s="6">
        <v>51260</v>
      </c>
      <c r="R342" s="6">
        <v>54222</v>
      </c>
      <c r="S342" s="6">
        <v>99694</v>
      </c>
      <c r="T342" s="6">
        <v>195765</v>
      </c>
      <c r="U342" s="6">
        <v>419904</v>
      </c>
      <c r="V342" s="6">
        <v>373555</v>
      </c>
      <c r="W342" s="6">
        <v>3138517</v>
      </c>
      <c r="X342" s="6">
        <v>3080676</v>
      </c>
      <c r="Y342" s="6">
        <v>513972</v>
      </c>
      <c r="Z342" s="6">
        <v>475268</v>
      </c>
      <c r="AA342" s="6">
        <v>352284</v>
      </c>
      <c r="AB342" s="6">
        <v>368679</v>
      </c>
      <c r="AC342" s="6">
        <v>98643576</v>
      </c>
      <c r="AD342" s="6">
        <v>99154749</v>
      </c>
      <c r="AF342">
        <f>Q342/W342</f>
        <v>1.6332554515396922E-2</v>
      </c>
      <c r="AG342">
        <f>R342/X342</f>
        <v>1.760068244761864E-2</v>
      </c>
      <c r="AH342">
        <f>U342/W342</f>
        <v>0.13379057688710941</v>
      </c>
      <c r="AI342">
        <f>V342/X342</f>
        <v>0.12125747725499209</v>
      </c>
      <c r="AJ342">
        <f>Y342/AA342</f>
        <v>1.4589706032632763</v>
      </c>
      <c r="AK342">
        <f>Z342/AB342</f>
        <v>1.2891105812915842</v>
      </c>
      <c r="AL342">
        <f>O342/K342</f>
        <v>2.2100802985365191E-2</v>
      </c>
      <c r="AM342">
        <f>P342/L342</f>
        <v>1.9992089815457078E-2</v>
      </c>
      <c r="AN342">
        <f>K342/W342</f>
        <v>1.3584329796524919</v>
      </c>
      <c r="AO342">
        <f>L342/X342</f>
        <v>1.3500916681923059</v>
      </c>
      <c r="AP342">
        <f>IF(OR(Q342&lt;0, Q342="NA"), 0, 1)</f>
        <v>1</v>
      </c>
      <c r="AQ342">
        <f>IF(OR(S342&lt;0, S342="NA"), 0, 1)</f>
        <v>1</v>
      </c>
      <c r="AR342">
        <f>IFERROR(IF((AF342-AG342)&gt;0,1,0),0)</f>
        <v>0</v>
      </c>
      <c r="AS342">
        <f>IFERROR(IF((S342-Q342)&gt;0,1,0),0)</f>
        <v>1</v>
      </c>
      <c r="AT342">
        <f>IFERROR(IF((AH342-AI342)&lt;0,1,0),0)</f>
        <v>0</v>
      </c>
      <c r="AU342">
        <f>IFERROR(IF((AJ342-AK342)&gt;0,1,0),0)</f>
        <v>1</v>
      </c>
      <c r="AV342">
        <f>IFERROR(IF((AL342-AM342)&gt;0,1,0),0)</f>
        <v>1</v>
      </c>
      <c r="AW342">
        <f>IFERROR(IF((AN342-AO342)&gt;0,1,0),0)</f>
        <v>1</v>
      </c>
      <c r="AX342">
        <f>IFERROR(IF((AC342-AD342)&lt;0,1,0),0)</f>
        <v>1</v>
      </c>
      <c r="AY342">
        <f>SUM(AP342:AX342)</f>
        <v>7</v>
      </c>
    </row>
    <row r="343" spans="1:51" x14ac:dyDescent="0.45">
      <c r="A343" s="1" t="s">
        <v>1856</v>
      </c>
      <c r="B343" s="2">
        <v>4228400</v>
      </c>
      <c r="C343" s="3" t="s">
        <v>5335</v>
      </c>
      <c r="D343" s="5">
        <v>12.28</v>
      </c>
      <c r="E343" s="5">
        <v>1430.9664433600001</v>
      </c>
      <c r="F343" s="3" t="s">
        <v>4500</v>
      </c>
      <c r="G343" s="3" t="s">
        <v>4574</v>
      </c>
      <c r="H343" s="3" t="s">
        <v>4575</v>
      </c>
      <c r="I343" s="3" t="s">
        <v>4575</v>
      </c>
      <c r="J343" s="3" t="s">
        <v>4614</v>
      </c>
      <c r="K343" s="6">
        <v>623648</v>
      </c>
      <c r="L343" s="6">
        <v>555095</v>
      </c>
      <c r="M343" s="6">
        <v>64939</v>
      </c>
      <c r="N343" s="6">
        <v>18483</v>
      </c>
      <c r="O343" s="6">
        <v>52691</v>
      </c>
      <c r="P343" s="6">
        <v>6006</v>
      </c>
      <c r="Q343" s="6">
        <v>84938</v>
      </c>
      <c r="R343" s="6">
        <v>56725</v>
      </c>
      <c r="S343" s="6">
        <v>19653</v>
      </c>
      <c r="T343" s="6">
        <v>21977</v>
      </c>
      <c r="U343" s="6">
        <v>122277</v>
      </c>
      <c r="V343" s="6">
        <v>119050</v>
      </c>
      <c r="W343" s="6">
        <v>759861</v>
      </c>
      <c r="X343" s="6">
        <v>713696</v>
      </c>
      <c r="Y343" s="6">
        <v>336368</v>
      </c>
      <c r="Z343" s="6">
        <v>284551</v>
      </c>
      <c r="AA343" s="6">
        <v>161662</v>
      </c>
      <c r="AB343" s="6">
        <v>151901</v>
      </c>
      <c r="AC343" s="6">
        <v>116511000</v>
      </c>
      <c r="AD343" s="6">
        <v>115998000</v>
      </c>
      <c r="AF343">
        <f>Q343/W343</f>
        <v>0.11178097046696699</v>
      </c>
      <c r="AG343">
        <f>R343/X343</f>
        <v>7.9480619199210872E-2</v>
      </c>
      <c r="AH343">
        <f>U343/W343</f>
        <v>0.16092022093514471</v>
      </c>
      <c r="AI343">
        <f>V343/X343</f>
        <v>0.16680771645070169</v>
      </c>
      <c r="AJ343">
        <f>Y343/AA343</f>
        <v>2.0806868651878609</v>
      </c>
      <c r="AK343">
        <f>Z343/AB343</f>
        <v>1.8732661404467383</v>
      </c>
      <c r="AL343">
        <f>O343/K343</f>
        <v>8.4488365231669152E-2</v>
      </c>
      <c r="AM343">
        <f>P343/L343</f>
        <v>1.0819769588989272E-2</v>
      </c>
      <c r="AN343">
        <f>K343/W343</f>
        <v>0.82073958263419233</v>
      </c>
      <c r="AO343">
        <f>L343/X343</f>
        <v>0.77777513114827601</v>
      </c>
      <c r="AP343">
        <f>IF(OR(Q343&lt;0, Q343="NA"), 0, 1)</f>
        <v>1</v>
      </c>
      <c r="AQ343">
        <f>IF(OR(S343&lt;0, S343="NA"), 0, 1)</f>
        <v>1</v>
      </c>
      <c r="AR343">
        <f>IFERROR(IF((AF343-AG343)&gt;0,1,0),0)</f>
        <v>1</v>
      </c>
      <c r="AS343">
        <f>IFERROR(IF((S343-Q343)&gt;0,1,0),0)</f>
        <v>0</v>
      </c>
      <c r="AT343">
        <f>IFERROR(IF((AH343-AI343)&lt;0,1,0),0)</f>
        <v>1</v>
      </c>
      <c r="AU343">
        <f>IFERROR(IF((AJ343-AK343)&gt;0,1,0),0)</f>
        <v>1</v>
      </c>
      <c r="AV343">
        <f>IFERROR(IF((AL343-AM343)&gt;0,1,0),0)</f>
        <v>1</v>
      </c>
      <c r="AW343">
        <f>IFERROR(IF((AN343-AO343)&gt;0,1,0),0)</f>
        <v>1</v>
      </c>
      <c r="AX343">
        <f>IFERROR(IF((AC343-AD343)&lt;0,1,0),0)</f>
        <v>0</v>
      </c>
      <c r="AY343">
        <f>SUM(AP343:AX343)</f>
        <v>7</v>
      </c>
    </row>
    <row r="344" spans="1:51" x14ac:dyDescent="0.45">
      <c r="A344" s="1" t="s">
        <v>1864</v>
      </c>
      <c r="B344" s="2">
        <v>4986299</v>
      </c>
      <c r="C344" s="3" t="s">
        <v>5335</v>
      </c>
      <c r="D344" s="7">
        <v>117.67</v>
      </c>
      <c r="E344" s="5">
        <v>2460.5673641499998</v>
      </c>
      <c r="F344" s="3" t="s">
        <v>4583</v>
      </c>
      <c r="G344" s="3" t="s">
        <v>4583</v>
      </c>
      <c r="H344" s="3" t="s">
        <v>4584</v>
      </c>
      <c r="I344" s="3" t="s">
        <v>4585</v>
      </c>
      <c r="J344" s="3" t="s">
        <v>4741</v>
      </c>
      <c r="K344" s="6">
        <v>934424</v>
      </c>
      <c r="L344" s="6">
        <v>923921</v>
      </c>
      <c r="M344" s="6">
        <v>148647</v>
      </c>
      <c r="N344" s="6">
        <v>145365</v>
      </c>
      <c r="O344" s="6">
        <v>112094</v>
      </c>
      <c r="P344" s="6">
        <v>111340</v>
      </c>
      <c r="Q344" s="6">
        <v>81714</v>
      </c>
      <c r="R344" s="6">
        <v>80812</v>
      </c>
      <c r="S344" s="6">
        <v>126085</v>
      </c>
      <c r="T344" s="6">
        <v>142219</v>
      </c>
      <c r="U344" s="6">
        <v>93862</v>
      </c>
      <c r="V344" s="6">
        <v>123840</v>
      </c>
      <c r="W344" s="6">
        <v>689697</v>
      </c>
      <c r="X344" s="6">
        <v>702738</v>
      </c>
      <c r="Y344" s="6">
        <v>209875</v>
      </c>
      <c r="Z344" s="6">
        <v>221987</v>
      </c>
      <c r="AA344" s="6">
        <v>92341</v>
      </c>
      <c r="AB344" s="6">
        <v>97992</v>
      </c>
      <c r="AC344" s="6">
        <v>20766764</v>
      </c>
      <c r="AD344" s="6">
        <v>20734331</v>
      </c>
      <c r="AF344">
        <f>Q344/W344</f>
        <v>0.11847811430236756</v>
      </c>
      <c r="AG344">
        <f>R344/X344</f>
        <v>0.11499591597437452</v>
      </c>
      <c r="AH344">
        <f>U344/W344</f>
        <v>0.13609164604166757</v>
      </c>
      <c r="AI344">
        <f>V344/X344</f>
        <v>0.17622499423682794</v>
      </c>
      <c r="AJ344">
        <f>Y344/AA344</f>
        <v>2.2728257220519597</v>
      </c>
      <c r="AK344">
        <f>Z344/AB344</f>
        <v>2.2653583966038044</v>
      </c>
      <c r="AL344">
        <f>O344/K344</f>
        <v>0.1199605318356549</v>
      </c>
      <c r="AM344">
        <f>P344/L344</f>
        <v>0.12050813868285276</v>
      </c>
      <c r="AN344">
        <f>K344/W344</f>
        <v>1.3548326294010269</v>
      </c>
      <c r="AO344">
        <f>L344/X344</f>
        <v>1.3147446132128902</v>
      </c>
      <c r="AP344">
        <f>IF(OR(Q344&lt;0, Q344="NA"), 0, 1)</f>
        <v>1</v>
      </c>
      <c r="AQ344">
        <f>IF(OR(S344&lt;0, S344="NA"), 0, 1)</f>
        <v>1</v>
      </c>
      <c r="AR344">
        <f>IFERROR(IF((AF344-AG344)&gt;0,1,0),0)</f>
        <v>1</v>
      </c>
      <c r="AS344">
        <f>IFERROR(IF((S344-Q344)&gt;0,1,0),0)</f>
        <v>1</v>
      </c>
      <c r="AT344">
        <f>IFERROR(IF((AH344-AI344)&lt;0,1,0),0)</f>
        <v>1</v>
      </c>
      <c r="AU344">
        <f>IFERROR(IF((AJ344-AK344)&gt;0,1,0),0)</f>
        <v>1</v>
      </c>
      <c r="AV344">
        <f>IFERROR(IF((AL344-AM344)&gt;0,1,0),0)</f>
        <v>0</v>
      </c>
      <c r="AW344">
        <f>IFERROR(IF((AN344-AO344)&gt;0,1,0),0)</f>
        <v>1</v>
      </c>
      <c r="AX344">
        <f>IFERROR(IF((AC344-AD344)&lt;0,1,0),0)</f>
        <v>0</v>
      </c>
      <c r="AY344">
        <f>SUM(AP344:AX344)</f>
        <v>7</v>
      </c>
    </row>
    <row r="345" spans="1:51" x14ac:dyDescent="0.45">
      <c r="A345" s="1" t="s">
        <v>1867</v>
      </c>
      <c r="B345" s="2">
        <v>4984717</v>
      </c>
      <c r="C345" s="3" t="s">
        <v>5338</v>
      </c>
      <c r="D345" s="5">
        <v>60.99</v>
      </c>
      <c r="E345" s="5">
        <v>774.50505713999996</v>
      </c>
      <c r="F345" s="3" t="s">
        <v>4583</v>
      </c>
      <c r="G345" s="3" t="s">
        <v>4583</v>
      </c>
      <c r="H345" s="3" t="s">
        <v>4602</v>
      </c>
      <c r="I345" s="3" t="s">
        <v>4635</v>
      </c>
      <c r="J345" s="3" t="s">
        <v>5092</v>
      </c>
      <c r="K345" s="6">
        <v>614334</v>
      </c>
      <c r="L345" s="6">
        <v>604312</v>
      </c>
      <c r="M345" s="6">
        <v>71550</v>
      </c>
      <c r="N345" s="6">
        <v>73285</v>
      </c>
      <c r="O345" s="6">
        <v>53771</v>
      </c>
      <c r="P345" s="6">
        <v>55153</v>
      </c>
      <c r="Q345" s="6">
        <v>37506</v>
      </c>
      <c r="R345" s="6">
        <v>38140</v>
      </c>
      <c r="S345" s="6">
        <v>41886</v>
      </c>
      <c r="T345" s="6">
        <v>33043</v>
      </c>
      <c r="U345" s="6">
        <v>90631</v>
      </c>
      <c r="V345" s="6">
        <v>103733</v>
      </c>
      <c r="W345" s="6">
        <v>685757</v>
      </c>
      <c r="X345" s="6">
        <v>697860</v>
      </c>
      <c r="Y345" s="6">
        <v>513900</v>
      </c>
      <c r="Z345" s="6">
        <v>528564</v>
      </c>
      <c r="AA345" s="6">
        <v>66381</v>
      </c>
      <c r="AB345" s="6">
        <v>69312</v>
      </c>
      <c r="AC345" s="6">
        <v>12696757</v>
      </c>
      <c r="AD345" s="6">
        <v>12696757</v>
      </c>
      <c r="AF345">
        <f>Q345/W345</f>
        <v>5.4692843091649082E-2</v>
      </c>
      <c r="AG345">
        <f>R345/X345</f>
        <v>5.465279568967988E-2</v>
      </c>
      <c r="AH345">
        <f>U345/W345</f>
        <v>0.13216197574359431</v>
      </c>
      <c r="AI345">
        <f>V345/X345</f>
        <v>0.14864442724901844</v>
      </c>
      <c r="AJ345">
        <f>Y345/AA345</f>
        <v>7.7416730691010986</v>
      </c>
      <c r="AK345">
        <f>Z345/AB345</f>
        <v>7.6258656509695291</v>
      </c>
      <c r="AL345">
        <f>O345/K345</f>
        <v>8.752730599315682E-2</v>
      </c>
      <c r="AM345">
        <f>P345/L345</f>
        <v>9.1265769999602855E-2</v>
      </c>
      <c r="AN345">
        <f>K345/W345</f>
        <v>0.89584794613835517</v>
      </c>
      <c r="AO345">
        <f>L345/X345</f>
        <v>0.86595019058263834</v>
      </c>
      <c r="AP345">
        <f>IF(OR(Q345&lt;0, Q345="NA"), 0, 1)</f>
        <v>1</v>
      </c>
      <c r="AQ345">
        <f>IF(OR(S345&lt;0, S345="NA"), 0, 1)</f>
        <v>1</v>
      </c>
      <c r="AR345">
        <f>IFERROR(IF((AF345-AG345)&gt;0,1,0),0)</f>
        <v>1</v>
      </c>
      <c r="AS345">
        <f>IFERROR(IF((S345-Q345)&gt;0,1,0),0)</f>
        <v>1</v>
      </c>
      <c r="AT345">
        <f>IFERROR(IF((AH345-AI345)&lt;0,1,0),0)</f>
        <v>1</v>
      </c>
      <c r="AU345">
        <f>IFERROR(IF((AJ345-AK345)&gt;0,1,0),0)</f>
        <v>1</v>
      </c>
      <c r="AV345">
        <f>IFERROR(IF((AL345-AM345)&gt;0,1,0),0)</f>
        <v>0</v>
      </c>
      <c r="AW345">
        <f>IFERROR(IF((AN345-AO345)&gt;0,1,0),0)</f>
        <v>1</v>
      </c>
      <c r="AX345">
        <f>IFERROR(IF((AC345-AD345)&lt;0,1,0),0)</f>
        <v>0</v>
      </c>
      <c r="AY345">
        <f>SUM(AP345:AX345)</f>
        <v>7</v>
      </c>
    </row>
    <row r="346" spans="1:51" x14ac:dyDescent="0.45">
      <c r="A346" s="1" t="s">
        <v>1868</v>
      </c>
      <c r="B346" s="2">
        <v>27766644</v>
      </c>
      <c r="C346" s="3" t="s">
        <v>5337</v>
      </c>
      <c r="D346" s="5">
        <v>15.17</v>
      </c>
      <c r="E346" s="5">
        <v>3267.9905752</v>
      </c>
      <c r="F346" s="3" t="s">
        <v>4485</v>
      </c>
      <c r="G346" s="3" t="s">
        <v>4486</v>
      </c>
      <c r="H346" s="3" t="s">
        <v>4496</v>
      </c>
      <c r="I346" s="3" t="s">
        <v>4496</v>
      </c>
      <c r="J346" s="3" t="s">
        <v>4696</v>
      </c>
      <c r="K346" s="6">
        <v>1003000</v>
      </c>
      <c r="L346" s="6">
        <v>995735</v>
      </c>
      <c r="M346" s="6">
        <v>249741</v>
      </c>
      <c r="N346" s="6">
        <v>241510</v>
      </c>
      <c r="O346" s="6">
        <v>197272</v>
      </c>
      <c r="P346" s="6">
        <v>189468</v>
      </c>
      <c r="Q346" s="6">
        <v>94958</v>
      </c>
      <c r="R346" s="6">
        <v>90245</v>
      </c>
      <c r="S346" s="6">
        <v>243365</v>
      </c>
      <c r="T346" s="6">
        <v>227863</v>
      </c>
      <c r="U346" s="6">
        <v>961960</v>
      </c>
      <c r="V346" s="6">
        <v>957696</v>
      </c>
      <c r="W346" s="6">
        <v>2889864</v>
      </c>
      <c r="X346" s="6">
        <v>2862671</v>
      </c>
      <c r="Y346" s="6">
        <v>649552</v>
      </c>
      <c r="Z346" s="6">
        <v>610216</v>
      </c>
      <c r="AA346" s="6">
        <v>248175</v>
      </c>
      <c r="AB346" s="6">
        <v>235440</v>
      </c>
      <c r="AC346" s="6">
        <v>215412560</v>
      </c>
      <c r="AD346" s="6">
        <v>215071798</v>
      </c>
      <c r="AF346">
        <f>Q346/W346</f>
        <v>3.2858985751578619E-2</v>
      </c>
      <c r="AG346">
        <f>R346/X346</f>
        <v>3.1524754329086364E-2</v>
      </c>
      <c r="AH346">
        <f>U346/W346</f>
        <v>0.33287379613711926</v>
      </c>
      <c r="AI346">
        <f>V346/X346</f>
        <v>0.33454630308547506</v>
      </c>
      <c r="AJ346">
        <f>Y346/AA346</f>
        <v>2.6173143950841142</v>
      </c>
      <c r="AK346">
        <f>Z346/AB346</f>
        <v>2.5918110771321778</v>
      </c>
      <c r="AL346">
        <f>O346/K346</f>
        <v>0.19668195413758724</v>
      </c>
      <c r="AM346">
        <f>P346/L346</f>
        <v>0.1902795422476864</v>
      </c>
      <c r="AN346">
        <f>K346/W346</f>
        <v>0.3470751564779519</v>
      </c>
      <c r="AO346">
        <f>L346/X346</f>
        <v>0.34783424291509574</v>
      </c>
      <c r="AP346">
        <f>IF(OR(Q346&lt;0, Q346="NA"), 0, 1)</f>
        <v>1</v>
      </c>
      <c r="AQ346">
        <f>IF(OR(S346&lt;0, S346="NA"), 0, 1)</f>
        <v>1</v>
      </c>
      <c r="AR346">
        <f>IFERROR(IF((AF346-AG346)&gt;0,1,0),0)</f>
        <v>1</v>
      </c>
      <c r="AS346">
        <f>IFERROR(IF((S346-Q346)&gt;0,1,0),0)</f>
        <v>1</v>
      </c>
      <c r="AT346">
        <f>IFERROR(IF((AH346-AI346)&lt;0,1,0),0)</f>
        <v>1</v>
      </c>
      <c r="AU346">
        <f>IFERROR(IF((AJ346-AK346)&gt;0,1,0),0)</f>
        <v>1</v>
      </c>
      <c r="AV346">
        <f>IFERROR(IF((AL346-AM346)&gt;0,1,0),0)</f>
        <v>1</v>
      </c>
      <c r="AW346">
        <f>IFERROR(IF((AN346-AO346)&gt;0,1,0),0)</f>
        <v>0</v>
      </c>
      <c r="AX346">
        <f>IFERROR(IF((AC346-AD346)&lt;0,1,0),0)</f>
        <v>0</v>
      </c>
      <c r="AY346">
        <f>SUM(AP346:AX346)</f>
        <v>7</v>
      </c>
    </row>
    <row r="347" spans="1:51" x14ac:dyDescent="0.45">
      <c r="A347" s="1" t="s">
        <v>1876</v>
      </c>
      <c r="B347" s="2">
        <v>4672250</v>
      </c>
      <c r="C347" s="3" t="s">
        <v>5335</v>
      </c>
      <c r="D347" s="5">
        <v>11.43</v>
      </c>
      <c r="E347" s="5">
        <v>837.71678151000003</v>
      </c>
      <c r="F347" s="3" t="s">
        <v>4485</v>
      </c>
      <c r="G347" s="3" t="s">
        <v>4517</v>
      </c>
      <c r="H347" s="3" t="s">
        <v>4518</v>
      </c>
      <c r="I347" s="3" t="s">
        <v>4551</v>
      </c>
      <c r="J347" s="3" t="s">
        <v>5093</v>
      </c>
      <c r="K347" s="6">
        <v>1701710</v>
      </c>
      <c r="L347" s="6">
        <v>1684949</v>
      </c>
      <c r="M347" s="6">
        <v>66880</v>
      </c>
      <c r="N347" s="6">
        <v>45431</v>
      </c>
      <c r="O347" s="6">
        <v>59718</v>
      </c>
      <c r="P347" s="6">
        <v>38592</v>
      </c>
      <c r="Q347" s="6">
        <v>51059</v>
      </c>
      <c r="R347" s="6">
        <v>31982</v>
      </c>
      <c r="S347" s="6">
        <v>44043</v>
      </c>
      <c r="T347" s="6">
        <v>42671</v>
      </c>
      <c r="U347" s="6" t="s">
        <v>4474</v>
      </c>
      <c r="V347" s="6" t="s">
        <v>4474</v>
      </c>
      <c r="W347" s="6">
        <v>805841</v>
      </c>
      <c r="X347" s="6">
        <v>799702</v>
      </c>
      <c r="Y347" s="6">
        <v>578118</v>
      </c>
      <c r="Z347" s="6">
        <v>573212</v>
      </c>
      <c r="AA347" s="6">
        <v>197204</v>
      </c>
      <c r="AB347" s="6">
        <v>209483</v>
      </c>
      <c r="AC347" s="6">
        <v>73291000</v>
      </c>
      <c r="AD347" s="6">
        <v>73383000</v>
      </c>
      <c r="AF347">
        <f>Q347/W347</f>
        <v>6.3361134516610601E-2</v>
      </c>
      <c r="AG347">
        <f>R347/X347</f>
        <v>3.999239716794506E-2</v>
      </c>
      <c r="AH347" t="e">
        <f>U347/W347</f>
        <v>#VALUE!</v>
      </c>
      <c r="AI347" t="e">
        <f>V347/X347</f>
        <v>#VALUE!</v>
      </c>
      <c r="AJ347">
        <f>Y347/AA347</f>
        <v>2.9315733960771588</v>
      </c>
      <c r="AK347">
        <f>Z347/AB347</f>
        <v>2.7363175054777713</v>
      </c>
      <c r="AL347">
        <f>O347/K347</f>
        <v>3.5092935929153614E-2</v>
      </c>
      <c r="AM347">
        <f>P347/L347</f>
        <v>2.290395733045926E-2</v>
      </c>
      <c r="AN347">
        <f>K347/W347</f>
        <v>2.1117193093922997</v>
      </c>
      <c r="AO347">
        <f>L347/X347</f>
        <v>2.1069710967335333</v>
      </c>
      <c r="AP347">
        <f>IF(OR(Q347&lt;0, Q347="NA"), 0, 1)</f>
        <v>1</v>
      </c>
      <c r="AQ347">
        <f>IF(OR(S347&lt;0, S347="NA"), 0, 1)</f>
        <v>1</v>
      </c>
      <c r="AR347">
        <f>IFERROR(IF((AF347-AG347)&gt;0,1,0),0)</f>
        <v>1</v>
      </c>
      <c r="AS347">
        <f>IFERROR(IF((S347-Q347)&gt;0,1,0),0)</f>
        <v>0</v>
      </c>
      <c r="AT347">
        <f>IFERROR(IF((AH347-AI347)&lt;0,1,0),0)</f>
        <v>0</v>
      </c>
      <c r="AU347">
        <f>IFERROR(IF((AJ347-AK347)&gt;0,1,0),0)</f>
        <v>1</v>
      </c>
      <c r="AV347">
        <f>IFERROR(IF((AL347-AM347)&gt;0,1,0),0)</f>
        <v>1</v>
      </c>
      <c r="AW347">
        <f>IFERROR(IF((AN347-AO347)&gt;0,1,0),0)</f>
        <v>1</v>
      </c>
      <c r="AX347">
        <f>IFERROR(IF((AC347-AD347)&lt;0,1,0),0)</f>
        <v>1</v>
      </c>
      <c r="AY347">
        <f>SUM(AP347:AX347)</f>
        <v>7</v>
      </c>
    </row>
    <row r="348" spans="1:51" x14ac:dyDescent="0.45">
      <c r="A348" s="1" t="s">
        <v>1878</v>
      </c>
      <c r="B348" s="2">
        <v>102953</v>
      </c>
      <c r="C348" s="3" t="s">
        <v>5337</v>
      </c>
      <c r="D348" s="5">
        <v>20.55</v>
      </c>
      <c r="E348" s="5">
        <v>14373.553218450001</v>
      </c>
      <c r="F348" s="3" t="s">
        <v>4525</v>
      </c>
      <c r="G348" s="3" t="s">
        <v>4526</v>
      </c>
      <c r="H348" s="3" t="s">
        <v>4634</v>
      </c>
      <c r="I348" s="3" t="s">
        <v>4634</v>
      </c>
      <c r="J348" s="3" t="s">
        <v>4528</v>
      </c>
      <c r="K348" s="6">
        <v>2563981</v>
      </c>
      <c r="L348" s="6">
        <v>2423672</v>
      </c>
      <c r="M348" s="6">
        <v>1584046</v>
      </c>
      <c r="N348" s="6">
        <v>1439903</v>
      </c>
      <c r="O348" s="6">
        <v>612766</v>
      </c>
      <c r="P348" s="6">
        <v>564083</v>
      </c>
      <c r="Q348" s="6">
        <v>332026</v>
      </c>
      <c r="R348" s="6">
        <v>307944</v>
      </c>
      <c r="S348" s="6">
        <v>1018214</v>
      </c>
      <c r="T348" s="6">
        <v>953269</v>
      </c>
      <c r="U348" s="6">
        <v>8555888</v>
      </c>
      <c r="V348" s="6">
        <v>8574463</v>
      </c>
      <c r="W348" s="6">
        <v>19969766</v>
      </c>
      <c r="X348" s="6">
        <v>20179708</v>
      </c>
      <c r="Y348" s="6" t="s">
        <v>4474</v>
      </c>
      <c r="Z348" s="6" t="s">
        <v>4474</v>
      </c>
      <c r="AA348" s="6" t="s">
        <v>4474</v>
      </c>
      <c r="AB348" s="6" t="s">
        <v>4474</v>
      </c>
      <c r="AC348" s="6">
        <v>699405171</v>
      </c>
      <c r="AD348" s="6">
        <v>700316807</v>
      </c>
      <c r="AF348">
        <f>Q348/W348</f>
        <v>1.662643418055074E-2</v>
      </c>
      <c r="AG348">
        <f>R348/X348</f>
        <v>1.5260082058670027E-2</v>
      </c>
      <c r="AH348">
        <f>U348/W348</f>
        <v>0.42844207588611705</v>
      </c>
      <c r="AI348">
        <f>V348/X348</f>
        <v>0.42490520675522164</v>
      </c>
      <c r="AJ348" t="e">
        <f>Y348/AA348</f>
        <v>#VALUE!</v>
      </c>
      <c r="AK348" t="e">
        <f>Z348/AB348</f>
        <v>#VALUE!</v>
      </c>
      <c r="AL348">
        <f>O348/K348</f>
        <v>0.23899007051924331</v>
      </c>
      <c r="AM348">
        <f>P348/L348</f>
        <v>0.23273900098693223</v>
      </c>
      <c r="AN348">
        <f>K348/W348</f>
        <v>0.12839314191262932</v>
      </c>
      <c r="AO348">
        <f>L348/X348</f>
        <v>0.12010441380023933</v>
      </c>
      <c r="AP348">
        <f>IF(OR(Q348&lt;0, Q348="NA"), 0, 1)</f>
        <v>1</v>
      </c>
      <c r="AQ348">
        <f>IF(OR(S348&lt;0, S348="NA"), 0, 1)</f>
        <v>1</v>
      </c>
      <c r="AR348">
        <f>IFERROR(IF((AF348-AG348)&gt;0,1,0),0)</f>
        <v>1</v>
      </c>
      <c r="AS348">
        <f>IFERROR(IF((S348-Q348)&gt;0,1,0),0)</f>
        <v>1</v>
      </c>
      <c r="AT348">
        <f>IFERROR(IF((AH348-AI348)&lt;0,1,0),0)</f>
        <v>0</v>
      </c>
      <c r="AU348">
        <f>IFERROR(IF((AJ348-AK348)&gt;0,1,0),0)</f>
        <v>0</v>
      </c>
      <c r="AV348">
        <f>IFERROR(IF((AL348-AM348)&gt;0,1,0),0)</f>
        <v>1</v>
      </c>
      <c r="AW348">
        <f>IFERROR(IF((AN348-AO348)&gt;0,1,0),0)</f>
        <v>1</v>
      </c>
      <c r="AX348">
        <f>IFERROR(IF((AC348-AD348)&lt;0,1,0),0)</f>
        <v>1</v>
      </c>
      <c r="AY348">
        <f>SUM(AP348:AX348)</f>
        <v>7</v>
      </c>
    </row>
    <row r="349" spans="1:51" x14ac:dyDescent="0.45">
      <c r="A349" s="1" t="s">
        <v>1879</v>
      </c>
      <c r="B349" s="2">
        <v>4627536</v>
      </c>
      <c r="C349" s="3" t="s">
        <v>5335</v>
      </c>
      <c r="D349" s="5">
        <v>32.06</v>
      </c>
      <c r="E349" s="5">
        <v>975.10114897999995</v>
      </c>
      <c r="F349" s="3" t="s">
        <v>4470</v>
      </c>
      <c r="G349" s="3" t="s">
        <v>4512</v>
      </c>
      <c r="H349" s="3" t="s">
        <v>4710</v>
      </c>
      <c r="I349" s="3" t="s">
        <v>4710</v>
      </c>
      <c r="J349" s="3" t="s">
        <v>4504</v>
      </c>
      <c r="K349" s="6">
        <v>287992</v>
      </c>
      <c r="L349" s="6">
        <v>285235</v>
      </c>
      <c r="M349" s="6">
        <v>40157</v>
      </c>
      <c r="N349" s="6">
        <v>38855</v>
      </c>
      <c r="O349" s="6">
        <v>20852</v>
      </c>
      <c r="P349" s="6">
        <v>19221</v>
      </c>
      <c r="Q349" s="6">
        <v>19708</v>
      </c>
      <c r="R349" s="6">
        <v>17851</v>
      </c>
      <c r="S349" s="6">
        <v>60312</v>
      </c>
      <c r="T349" s="6">
        <v>65870</v>
      </c>
      <c r="U349" s="6" t="s">
        <v>4474</v>
      </c>
      <c r="V349" s="6" t="s">
        <v>4474</v>
      </c>
      <c r="W349" s="6">
        <v>502831</v>
      </c>
      <c r="X349" s="6">
        <v>499555</v>
      </c>
      <c r="Y349" s="6">
        <v>145648</v>
      </c>
      <c r="Z349" s="6">
        <v>139112</v>
      </c>
      <c r="AA349" s="6">
        <v>110572</v>
      </c>
      <c r="AB349" s="6">
        <v>111883</v>
      </c>
      <c r="AC349" s="6">
        <v>30415000</v>
      </c>
      <c r="AD349" s="6">
        <v>30408000</v>
      </c>
      <c r="AF349">
        <f>Q349/W349</f>
        <v>3.9194083101479427E-2</v>
      </c>
      <c r="AG349">
        <f>R349/X349</f>
        <v>3.573380308474542E-2</v>
      </c>
      <c r="AH349" t="e">
        <f>U349/W349</f>
        <v>#VALUE!</v>
      </c>
      <c r="AI349" t="e">
        <f>V349/X349</f>
        <v>#VALUE!</v>
      </c>
      <c r="AJ349">
        <f>Y349/AA349</f>
        <v>1.3172231668053396</v>
      </c>
      <c r="AK349">
        <f>Z349/AB349</f>
        <v>1.2433703064808774</v>
      </c>
      <c r="AL349">
        <f>O349/K349</f>
        <v>7.2404789021917271E-2</v>
      </c>
      <c r="AM349">
        <f>P349/L349</f>
        <v>6.738654092239732E-2</v>
      </c>
      <c r="AN349">
        <f>K349/W349</f>
        <v>0.5727411396672043</v>
      </c>
      <c r="AO349">
        <f>L349/X349</f>
        <v>0.57097817057180889</v>
      </c>
      <c r="AP349">
        <f>IF(OR(Q349&lt;0, Q349="NA"), 0, 1)</f>
        <v>1</v>
      </c>
      <c r="AQ349">
        <f>IF(OR(S349&lt;0, S349="NA"), 0, 1)</f>
        <v>1</v>
      </c>
      <c r="AR349">
        <f>IFERROR(IF((AF349-AG349)&gt;0,1,0),0)</f>
        <v>1</v>
      </c>
      <c r="AS349">
        <f>IFERROR(IF((S349-Q349)&gt;0,1,0),0)</f>
        <v>1</v>
      </c>
      <c r="AT349">
        <f>IFERROR(IF((AH349-AI349)&lt;0,1,0),0)</f>
        <v>0</v>
      </c>
      <c r="AU349">
        <f>IFERROR(IF((AJ349-AK349)&gt;0,1,0),0)</f>
        <v>1</v>
      </c>
      <c r="AV349">
        <f>IFERROR(IF((AL349-AM349)&gt;0,1,0),0)</f>
        <v>1</v>
      </c>
      <c r="AW349">
        <f>IFERROR(IF((AN349-AO349)&gt;0,1,0),0)</f>
        <v>1</v>
      </c>
      <c r="AX349">
        <f>IFERROR(IF((AC349-AD349)&lt;0,1,0),0)</f>
        <v>0</v>
      </c>
      <c r="AY349">
        <f>SUM(AP349:AX349)</f>
        <v>7</v>
      </c>
    </row>
    <row r="350" spans="1:51" x14ac:dyDescent="0.45">
      <c r="A350" s="1" t="s">
        <v>1886</v>
      </c>
      <c r="B350" s="2">
        <v>4100653</v>
      </c>
      <c r="C350" s="3" t="s">
        <v>5337</v>
      </c>
      <c r="D350" s="5">
        <v>44.92</v>
      </c>
      <c r="E350" s="5">
        <v>1493.2474400799999</v>
      </c>
      <c r="F350" s="3" t="s">
        <v>4485</v>
      </c>
      <c r="G350" s="3" t="s">
        <v>4486</v>
      </c>
      <c r="H350" s="3" t="s">
        <v>4598</v>
      </c>
      <c r="I350" s="3" t="s">
        <v>4615</v>
      </c>
      <c r="J350" s="3" t="s">
        <v>4965</v>
      </c>
      <c r="K350" s="6">
        <v>819800</v>
      </c>
      <c r="L350" s="6">
        <v>826700</v>
      </c>
      <c r="M350" s="6">
        <v>156400</v>
      </c>
      <c r="N350" s="6">
        <v>148300</v>
      </c>
      <c r="O350" s="6">
        <v>92500</v>
      </c>
      <c r="P350" s="6">
        <v>84100</v>
      </c>
      <c r="Q350" s="6">
        <v>37600</v>
      </c>
      <c r="R350" s="6">
        <v>29600</v>
      </c>
      <c r="S350" s="6">
        <v>120100</v>
      </c>
      <c r="T350" s="6">
        <v>97100</v>
      </c>
      <c r="U350" s="6">
        <v>462400</v>
      </c>
      <c r="V350" s="6">
        <v>482100</v>
      </c>
      <c r="W350" s="6">
        <v>1571700</v>
      </c>
      <c r="X350" s="6">
        <v>1580900</v>
      </c>
      <c r="Y350" s="6">
        <v>405900</v>
      </c>
      <c r="Z350" s="6">
        <v>422600</v>
      </c>
      <c r="AA350" s="6">
        <v>134000</v>
      </c>
      <c r="AB350" s="6">
        <v>144700</v>
      </c>
      <c r="AC350" s="6">
        <v>33200000</v>
      </c>
      <c r="AD350" s="6">
        <v>33200000</v>
      </c>
      <c r="AF350">
        <f>Q350/W350</f>
        <v>2.3923140548450721E-2</v>
      </c>
      <c r="AG350">
        <f>R350/X350</f>
        <v>1.8723511923587829E-2</v>
      </c>
      <c r="AH350">
        <f>U350/W350</f>
        <v>0.29420372844690462</v>
      </c>
      <c r="AI350">
        <f>V350/X350</f>
        <v>0.30495287494465179</v>
      </c>
      <c r="AJ350">
        <f>Y350/AA350</f>
        <v>3.0291044776119405</v>
      </c>
      <c r="AK350">
        <f>Z350/AB350</f>
        <v>2.9205252246026263</v>
      </c>
      <c r="AL350">
        <f>O350/K350</f>
        <v>0.11283239814588925</v>
      </c>
      <c r="AM350">
        <f>P350/L350</f>
        <v>0.101729768960929</v>
      </c>
      <c r="AN350">
        <f>K350/W350</f>
        <v>0.52160081440478467</v>
      </c>
      <c r="AO350">
        <f>L350/X350</f>
        <v>0.52292997659561014</v>
      </c>
      <c r="AP350">
        <f>IF(OR(Q350&lt;0, Q350="NA"), 0, 1)</f>
        <v>1</v>
      </c>
      <c r="AQ350">
        <f>IF(OR(S350&lt;0, S350="NA"), 0, 1)</f>
        <v>1</v>
      </c>
      <c r="AR350">
        <f>IFERROR(IF((AF350-AG350)&gt;0,1,0),0)</f>
        <v>1</v>
      </c>
      <c r="AS350">
        <f>IFERROR(IF((S350-Q350)&gt;0,1,0),0)</f>
        <v>1</v>
      </c>
      <c r="AT350">
        <f>IFERROR(IF((AH350-AI350)&lt;0,1,0),0)</f>
        <v>1</v>
      </c>
      <c r="AU350">
        <f>IFERROR(IF((AJ350-AK350)&gt;0,1,0),0)</f>
        <v>1</v>
      </c>
      <c r="AV350">
        <f>IFERROR(IF((AL350-AM350)&gt;0,1,0),0)</f>
        <v>1</v>
      </c>
      <c r="AW350">
        <f>IFERROR(IF((AN350-AO350)&gt;0,1,0),0)</f>
        <v>0</v>
      </c>
      <c r="AX350">
        <f>IFERROR(IF((AC350-AD350)&lt;0,1,0),0)</f>
        <v>0</v>
      </c>
      <c r="AY350">
        <f>SUM(AP350:AX350)</f>
        <v>7</v>
      </c>
    </row>
    <row r="351" spans="1:51" x14ac:dyDescent="0.45">
      <c r="A351" s="1" t="s">
        <v>1891</v>
      </c>
      <c r="B351" s="2">
        <v>4072318</v>
      </c>
      <c r="C351" s="3" t="s">
        <v>5338</v>
      </c>
      <c r="D351" s="7">
        <v>12.5</v>
      </c>
      <c r="E351" s="5">
        <v>97.253987499999994</v>
      </c>
      <c r="F351" s="3" t="s">
        <v>4480</v>
      </c>
      <c r="G351" s="3" t="s">
        <v>4491</v>
      </c>
      <c r="H351" s="3" t="s">
        <v>4492</v>
      </c>
      <c r="I351" s="3" t="s">
        <v>4493</v>
      </c>
      <c r="J351" s="3" t="s">
        <v>4658</v>
      </c>
      <c r="K351" s="6">
        <v>29646</v>
      </c>
      <c r="L351" s="6">
        <v>27126</v>
      </c>
      <c r="M351" s="6">
        <v>9111</v>
      </c>
      <c r="N351" s="6">
        <v>7935</v>
      </c>
      <c r="O351" s="6">
        <v>8867</v>
      </c>
      <c r="P351" s="6">
        <v>7684</v>
      </c>
      <c r="Q351" s="6">
        <v>7097</v>
      </c>
      <c r="R351" s="6">
        <v>6110</v>
      </c>
      <c r="S351" s="6">
        <v>9277</v>
      </c>
      <c r="T351" s="6">
        <v>8329</v>
      </c>
      <c r="U351" s="6">
        <v>39477</v>
      </c>
      <c r="V351" s="6">
        <v>39397</v>
      </c>
      <c r="W351" s="6">
        <v>152099</v>
      </c>
      <c r="X351" s="6">
        <v>149460</v>
      </c>
      <c r="Y351" s="6">
        <v>68276</v>
      </c>
      <c r="Z351" s="6">
        <v>65597</v>
      </c>
      <c r="AA351" s="6">
        <v>4954</v>
      </c>
      <c r="AB351" s="6">
        <v>3773</v>
      </c>
      <c r="AC351" s="6">
        <v>7778335</v>
      </c>
      <c r="AD351" s="6">
        <v>7681007</v>
      </c>
      <c r="AF351">
        <f>Q351/W351</f>
        <v>4.6660398819190131E-2</v>
      </c>
      <c r="AG351">
        <f>R351/X351</f>
        <v>4.0880503144654086E-2</v>
      </c>
      <c r="AH351">
        <f>U351/W351</f>
        <v>0.25954805751517102</v>
      </c>
      <c r="AI351">
        <f>V351/X351</f>
        <v>0.26359561086578348</v>
      </c>
      <c r="AJ351">
        <f>Y351/AA351</f>
        <v>13.781994348001614</v>
      </c>
      <c r="AK351">
        <f>Z351/AB351</f>
        <v>17.385899814471244</v>
      </c>
      <c r="AL351">
        <f>O351/K351</f>
        <v>0.29909599946029819</v>
      </c>
      <c r="AM351">
        <f>P351/L351</f>
        <v>0.28327066283270663</v>
      </c>
      <c r="AN351">
        <f>K351/W351</f>
        <v>0.19491252407971124</v>
      </c>
      <c r="AO351">
        <f>L351/X351</f>
        <v>0.18149337615415495</v>
      </c>
      <c r="AP351">
        <f>IF(OR(Q351&lt;0, Q351="NA"), 0, 1)</f>
        <v>1</v>
      </c>
      <c r="AQ351">
        <f>IF(OR(S351&lt;0, S351="NA"), 0, 1)</f>
        <v>1</v>
      </c>
      <c r="AR351">
        <f>IFERROR(IF((AF351-AG351)&gt;0,1,0),0)</f>
        <v>1</v>
      </c>
      <c r="AS351">
        <f>IFERROR(IF((S351-Q351)&gt;0,1,0),0)</f>
        <v>1</v>
      </c>
      <c r="AT351">
        <f>IFERROR(IF((AH351-AI351)&lt;0,1,0),0)</f>
        <v>1</v>
      </c>
      <c r="AU351">
        <f>IFERROR(IF((AJ351-AK351)&gt;0,1,0),0)</f>
        <v>0</v>
      </c>
      <c r="AV351">
        <f>IFERROR(IF((AL351-AM351)&gt;0,1,0),0)</f>
        <v>1</v>
      </c>
      <c r="AW351">
        <f>IFERROR(IF((AN351-AO351)&gt;0,1,0),0)</f>
        <v>1</v>
      </c>
      <c r="AX351">
        <f>IFERROR(IF((AC351-AD351)&lt;0,1,0),0)</f>
        <v>0</v>
      </c>
      <c r="AY351">
        <f>SUM(AP351:AX351)</f>
        <v>7</v>
      </c>
    </row>
    <row r="352" spans="1:51" x14ac:dyDescent="0.45">
      <c r="A352" s="1" t="s">
        <v>1902</v>
      </c>
      <c r="B352" s="2">
        <v>4641383</v>
      </c>
      <c r="C352" s="3" t="s">
        <v>5337</v>
      </c>
      <c r="D352" s="5">
        <v>24.42</v>
      </c>
      <c r="E352" s="5">
        <v>32120.45486364</v>
      </c>
      <c r="F352" s="3" t="s">
        <v>4500</v>
      </c>
      <c r="G352" s="3" t="s">
        <v>4574</v>
      </c>
      <c r="H352" s="3" t="s">
        <v>4734</v>
      </c>
      <c r="I352" s="3" t="s">
        <v>4734</v>
      </c>
      <c r="J352" s="3" t="s">
        <v>4958</v>
      </c>
      <c r="K352" s="6">
        <v>30127000</v>
      </c>
      <c r="L352" s="6">
        <v>29020000</v>
      </c>
      <c r="M352" s="6">
        <v>5059000</v>
      </c>
      <c r="N352" s="6">
        <v>4909000</v>
      </c>
      <c r="O352" s="6">
        <v>2495000</v>
      </c>
      <c r="P352" s="6">
        <v>2330000</v>
      </c>
      <c r="Q352" s="6">
        <v>2579000</v>
      </c>
      <c r="R352" s="6">
        <v>1855000</v>
      </c>
      <c r="S352" s="6">
        <v>4341000</v>
      </c>
      <c r="T352" s="6">
        <v>5154000</v>
      </c>
      <c r="U352" s="6">
        <v>13472000</v>
      </c>
      <c r="V352" s="6">
        <v>8021000</v>
      </c>
      <c r="W352" s="6">
        <v>71262000</v>
      </c>
      <c r="X352" s="6">
        <v>60852000</v>
      </c>
      <c r="Y352" s="6">
        <v>33457000</v>
      </c>
      <c r="Z352" s="6">
        <v>22405000</v>
      </c>
      <c r="AA352" s="6">
        <v>25973000</v>
      </c>
      <c r="AB352" s="6">
        <v>23865000</v>
      </c>
      <c r="AC352" s="6">
        <v>1297258235</v>
      </c>
      <c r="AD352" s="6">
        <v>1298356235</v>
      </c>
      <c r="AF352">
        <f>Q352/W352</f>
        <v>3.6190396003480119E-2</v>
      </c>
      <c r="AG352">
        <f>R352/X352</f>
        <v>3.048379675277723E-2</v>
      </c>
      <c r="AH352">
        <f>U352/W352</f>
        <v>0.18904886194605822</v>
      </c>
      <c r="AI352">
        <f>V352/X352</f>
        <v>0.13181160849273649</v>
      </c>
      <c r="AJ352">
        <f>Y352/AA352</f>
        <v>1.2881453817425788</v>
      </c>
      <c r="AK352">
        <f>Z352/AB352</f>
        <v>0.93882254347370631</v>
      </c>
      <c r="AL352">
        <f>O352/K352</f>
        <v>8.2816078600590828E-2</v>
      </c>
      <c r="AM352">
        <f>P352/L352</f>
        <v>8.0289455547898E-2</v>
      </c>
      <c r="AN352">
        <f>K352/W352</f>
        <v>0.4227638853807078</v>
      </c>
      <c r="AO352">
        <f>L352/X352</f>
        <v>0.47689476105962009</v>
      </c>
      <c r="AP352">
        <f>IF(OR(Q352&lt;0, Q352="NA"), 0, 1)</f>
        <v>1</v>
      </c>
      <c r="AQ352">
        <f>IF(OR(S352&lt;0, S352="NA"), 0, 1)</f>
        <v>1</v>
      </c>
      <c r="AR352">
        <f>IFERROR(IF((AF352-AG352)&gt;0,1,0),0)</f>
        <v>1</v>
      </c>
      <c r="AS352">
        <f>IFERROR(IF((S352-Q352)&gt;0,1,0),0)</f>
        <v>1</v>
      </c>
      <c r="AT352">
        <f>IFERROR(IF((AH352-AI352)&lt;0,1,0),0)</f>
        <v>0</v>
      </c>
      <c r="AU352">
        <f>IFERROR(IF((AJ352-AK352)&gt;0,1,0),0)</f>
        <v>1</v>
      </c>
      <c r="AV352">
        <f>IFERROR(IF((AL352-AM352)&gt;0,1,0),0)</f>
        <v>1</v>
      </c>
      <c r="AW352">
        <f>IFERROR(IF((AN352-AO352)&gt;0,1,0),0)</f>
        <v>0</v>
      </c>
      <c r="AX352">
        <f>IFERROR(IF((AC352-AD352)&lt;0,1,0),0)</f>
        <v>1</v>
      </c>
      <c r="AY352">
        <f>SUM(AP352:AX352)</f>
        <v>7</v>
      </c>
    </row>
    <row r="353" spans="1:51" x14ac:dyDescent="0.45">
      <c r="A353" s="1" t="s">
        <v>1907</v>
      </c>
      <c r="B353" s="2">
        <v>19515131</v>
      </c>
      <c r="C353" s="3" t="s">
        <v>5338</v>
      </c>
      <c r="D353" s="5">
        <v>14.5</v>
      </c>
      <c r="E353" s="5">
        <v>1836.0657045</v>
      </c>
      <c r="F353" s="3" t="s">
        <v>4654</v>
      </c>
      <c r="G353" s="3" t="s">
        <v>4654</v>
      </c>
      <c r="H353" s="3" t="s">
        <v>4655</v>
      </c>
      <c r="I353" s="3" t="s">
        <v>4717</v>
      </c>
      <c r="J353" s="3" t="s">
        <v>4718</v>
      </c>
      <c r="K353" s="6">
        <v>1135761</v>
      </c>
      <c r="L353" s="6">
        <v>1209769</v>
      </c>
      <c r="M353" s="6">
        <v>899726</v>
      </c>
      <c r="N353" s="6">
        <v>954268</v>
      </c>
      <c r="O353" s="6">
        <v>370520</v>
      </c>
      <c r="P353" s="6">
        <v>443202</v>
      </c>
      <c r="Q353" s="6">
        <v>181092</v>
      </c>
      <c r="R353" s="6">
        <v>169938</v>
      </c>
      <c r="S353" s="6">
        <v>785520</v>
      </c>
      <c r="T353" s="6">
        <v>766483</v>
      </c>
      <c r="U353" s="6">
        <v>953825</v>
      </c>
      <c r="V353" s="6">
        <v>979266</v>
      </c>
      <c r="W353" s="6">
        <v>3061466</v>
      </c>
      <c r="X353" s="6">
        <v>3056457</v>
      </c>
      <c r="Y353" s="6">
        <v>248747</v>
      </c>
      <c r="Z353" s="6">
        <v>258640</v>
      </c>
      <c r="AA353" s="6">
        <v>259628</v>
      </c>
      <c r="AB353" s="6">
        <v>278861</v>
      </c>
      <c r="AC353" s="6">
        <v>126625221</v>
      </c>
      <c r="AD353" s="6">
        <v>127495868</v>
      </c>
      <c r="AF353">
        <f>Q353/W353</f>
        <v>5.9152053297341863E-2</v>
      </c>
      <c r="AG353">
        <f>R353/X353</f>
        <v>5.5599669813774573E-2</v>
      </c>
      <c r="AH353">
        <f>U353/W353</f>
        <v>0.31155825346419003</v>
      </c>
      <c r="AI353">
        <f>V353/X353</f>
        <v>0.32039253292292352</v>
      </c>
      <c r="AJ353">
        <f>Y353/AA353</f>
        <v>0.95809003651378122</v>
      </c>
      <c r="AK353">
        <f>Z353/AB353</f>
        <v>0.92748717102785971</v>
      </c>
      <c r="AL353">
        <f>O353/K353</f>
        <v>0.32623060661530023</v>
      </c>
      <c r="AM353">
        <f>P353/L353</f>
        <v>0.36635258466699017</v>
      </c>
      <c r="AN353">
        <f>K353/W353</f>
        <v>0.3709859916784965</v>
      </c>
      <c r="AO353">
        <f>L353/X353</f>
        <v>0.39580762955277959</v>
      </c>
      <c r="AP353">
        <f>IF(OR(Q353&lt;0, Q353="NA"), 0, 1)</f>
        <v>1</v>
      </c>
      <c r="AQ353">
        <f>IF(OR(S353&lt;0, S353="NA"), 0, 1)</f>
        <v>1</v>
      </c>
      <c r="AR353">
        <f>IFERROR(IF((AF353-AG353)&gt;0,1,0),0)</f>
        <v>1</v>
      </c>
      <c r="AS353">
        <f>IFERROR(IF((S353-Q353)&gt;0,1,0),0)</f>
        <v>1</v>
      </c>
      <c r="AT353">
        <f>IFERROR(IF((AH353-AI353)&lt;0,1,0),0)</f>
        <v>1</v>
      </c>
      <c r="AU353">
        <f>IFERROR(IF((AJ353-AK353)&gt;0,1,0),0)</f>
        <v>1</v>
      </c>
      <c r="AV353">
        <f>IFERROR(IF((AL353-AM353)&gt;0,1,0),0)</f>
        <v>0</v>
      </c>
      <c r="AW353">
        <f>IFERROR(IF((AN353-AO353)&gt;0,1,0),0)</f>
        <v>0</v>
      </c>
      <c r="AX353">
        <f>IFERROR(IF((AC353-AD353)&lt;0,1,0),0)</f>
        <v>1</v>
      </c>
      <c r="AY353">
        <f>SUM(AP353:AX353)</f>
        <v>7</v>
      </c>
    </row>
    <row r="354" spans="1:51" x14ac:dyDescent="0.45">
      <c r="A354" s="1" t="s">
        <v>1910</v>
      </c>
      <c r="B354" s="2">
        <v>8685694</v>
      </c>
      <c r="C354" s="3" t="s">
        <v>5338</v>
      </c>
      <c r="D354" s="5">
        <v>10.16</v>
      </c>
      <c r="E354" s="5">
        <v>1997.3646920799999</v>
      </c>
      <c r="F354" s="3" t="s">
        <v>4485</v>
      </c>
      <c r="G354" s="3" t="s">
        <v>4486</v>
      </c>
      <c r="H354" s="3" t="s">
        <v>4598</v>
      </c>
      <c r="I354" s="3" t="s">
        <v>4615</v>
      </c>
      <c r="J354" s="3" t="s">
        <v>5097</v>
      </c>
      <c r="K354" s="6">
        <v>1470841</v>
      </c>
      <c r="L354" s="6">
        <v>1476488</v>
      </c>
      <c r="M354" s="6">
        <v>226271</v>
      </c>
      <c r="N354" s="6">
        <v>221671</v>
      </c>
      <c r="O354" s="6">
        <v>99863</v>
      </c>
      <c r="P354" s="6">
        <v>98548</v>
      </c>
      <c r="Q354" s="6">
        <v>8418</v>
      </c>
      <c r="R354" s="6">
        <v>6041</v>
      </c>
      <c r="S354" s="6">
        <v>206745</v>
      </c>
      <c r="T354" s="6">
        <v>199465</v>
      </c>
      <c r="U354" s="6">
        <v>724939</v>
      </c>
      <c r="V354" s="6">
        <v>726177</v>
      </c>
      <c r="W354" s="6">
        <v>2397567</v>
      </c>
      <c r="X354" s="6">
        <v>2385116</v>
      </c>
      <c r="Y354" s="6">
        <v>624404</v>
      </c>
      <c r="Z354" s="6">
        <v>617773</v>
      </c>
      <c r="AA354" s="6">
        <v>269112</v>
      </c>
      <c r="AB354" s="6">
        <v>266559</v>
      </c>
      <c r="AC354" s="6">
        <v>196514508</v>
      </c>
      <c r="AD354" s="6">
        <v>196156159</v>
      </c>
      <c r="AF354">
        <f>Q354/W354</f>
        <v>3.511059336402278E-3</v>
      </c>
      <c r="AG354">
        <f>R354/X354</f>
        <v>2.5327908579708494E-3</v>
      </c>
      <c r="AH354">
        <f>U354/W354</f>
        <v>0.30236443861631396</v>
      </c>
      <c r="AI354">
        <f>V354/X354</f>
        <v>0.30446192134889877</v>
      </c>
      <c r="AJ354">
        <f>Y354/AA354</f>
        <v>2.3202384137459497</v>
      </c>
      <c r="AK354">
        <f>Z354/AB354</f>
        <v>2.3175844747316727</v>
      </c>
      <c r="AL354">
        <f>O354/K354</f>
        <v>6.7895170178149777E-2</v>
      </c>
      <c r="AM354">
        <f>P354/L354</f>
        <v>6.6744870259697331E-2</v>
      </c>
      <c r="AN354">
        <f>K354/W354</f>
        <v>0.61347232423536024</v>
      </c>
      <c r="AO354">
        <f>L354/X354</f>
        <v>0.61904242812508914</v>
      </c>
      <c r="AP354">
        <f>IF(OR(Q354&lt;0, Q354="NA"), 0, 1)</f>
        <v>1</v>
      </c>
      <c r="AQ354">
        <f>IF(OR(S354&lt;0, S354="NA"), 0, 1)</f>
        <v>1</v>
      </c>
      <c r="AR354">
        <f>IFERROR(IF((AF354-AG354)&gt;0,1,0),0)</f>
        <v>1</v>
      </c>
      <c r="AS354">
        <f>IFERROR(IF((S354-Q354)&gt;0,1,0),0)</f>
        <v>1</v>
      </c>
      <c r="AT354">
        <f>IFERROR(IF((AH354-AI354)&lt;0,1,0),0)</f>
        <v>1</v>
      </c>
      <c r="AU354">
        <f>IFERROR(IF((AJ354-AK354)&gt;0,1,0),0)</f>
        <v>1</v>
      </c>
      <c r="AV354">
        <f>IFERROR(IF((AL354-AM354)&gt;0,1,0),0)</f>
        <v>1</v>
      </c>
      <c r="AW354">
        <f>IFERROR(IF((AN354-AO354)&gt;0,1,0),0)</f>
        <v>0</v>
      </c>
      <c r="AX354">
        <f>IFERROR(IF((AC354-AD354)&lt;0,1,0),0)</f>
        <v>0</v>
      </c>
      <c r="AY354">
        <f>SUM(AP354:AX354)</f>
        <v>7</v>
      </c>
    </row>
    <row r="355" spans="1:51" x14ac:dyDescent="0.45">
      <c r="A355" s="1" t="s">
        <v>1914</v>
      </c>
      <c r="B355" s="2">
        <v>4400570</v>
      </c>
      <c r="C355" s="3" t="s">
        <v>5335</v>
      </c>
      <c r="D355" s="7">
        <v>9.92</v>
      </c>
      <c r="E355" s="5">
        <v>1733.26258592</v>
      </c>
      <c r="F355" s="3" t="s">
        <v>4500</v>
      </c>
      <c r="G355" s="3" t="s">
        <v>4539</v>
      </c>
      <c r="H355" s="3" t="s">
        <v>4539</v>
      </c>
      <c r="I355" s="3" t="s">
        <v>4582</v>
      </c>
      <c r="J355" s="3" t="s">
        <v>5376</v>
      </c>
      <c r="K355" s="6">
        <v>897257</v>
      </c>
      <c r="L355" s="6">
        <v>913365</v>
      </c>
      <c r="M355" s="6">
        <v>78846</v>
      </c>
      <c r="N355" s="6">
        <v>83534</v>
      </c>
      <c r="O355" s="6">
        <v>61823</v>
      </c>
      <c r="P355" s="6">
        <v>67057</v>
      </c>
      <c r="Q355" s="6">
        <v>78024</v>
      </c>
      <c r="R355" s="6">
        <v>76021</v>
      </c>
      <c r="S355" s="6">
        <v>149301</v>
      </c>
      <c r="T355" s="6">
        <v>168482</v>
      </c>
      <c r="U355" s="6">
        <v>30000</v>
      </c>
      <c r="V355" s="6">
        <v>31500</v>
      </c>
      <c r="W355" s="6">
        <v>1627983</v>
      </c>
      <c r="X355" s="6">
        <v>1674866</v>
      </c>
      <c r="Y355" s="6">
        <v>1170810</v>
      </c>
      <c r="Z355" s="6">
        <v>1208352</v>
      </c>
      <c r="AA355" s="6">
        <v>713775</v>
      </c>
      <c r="AB355" s="6">
        <v>763470</v>
      </c>
      <c r="AC355" s="6">
        <v>87363500</v>
      </c>
      <c r="AD355" s="6">
        <v>87362000</v>
      </c>
      <c r="AF355">
        <f>Q355/W355</f>
        <v>4.7926790390317345E-2</v>
      </c>
      <c r="AG355">
        <f>R355/X355</f>
        <v>4.5389302786013927E-2</v>
      </c>
      <c r="AH355">
        <f>U355/W355</f>
        <v>1.8427710854474526E-2</v>
      </c>
      <c r="AI355">
        <f>V355/X355</f>
        <v>1.8807474747233509E-2</v>
      </c>
      <c r="AJ355">
        <f>Y355/AA355</f>
        <v>1.6403068193758537</v>
      </c>
      <c r="AK355">
        <f>Z355/AB355</f>
        <v>1.5827105190773705</v>
      </c>
      <c r="AL355">
        <f>O355/K355</f>
        <v>6.8902220879859394E-2</v>
      </c>
      <c r="AM355">
        <f>P355/L355</f>
        <v>7.3417527494484686E-2</v>
      </c>
      <c r="AN355">
        <f>K355/W355</f>
        <v>0.55114641860510827</v>
      </c>
      <c r="AO355">
        <f>L355/X355</f>
        <v>0.54533616420656938</v>
      </c>
      <c r="AP355">
        <f>IF(OR(Q355&lt;0, Q355="NA"), 0, 1)</f>
        <v>1</v>
      </c>
      <c r="AQ355">
        <f>IF(OR(S355&lt;0, S355="NA"), 0, 1)</f>
        <v>1</v>
      </c>
      <c r="AR355">
        <f>IFERROR(IF((AF355-AG355)&gt;0,1,0),0)</f>
        <v>1</v>
      </c>
      <c r="AS355">
        <f>IFERROR(IF((S355-Q355)&gt;0,1,0),0)</f>
        <v>1</v>
      </c>
      <c r="AT355">
        <f>IFERROR(IF((AH355-AI355)&lt;0,1,0),0)</f>
        <v>1</v>
      </c>
      <c r="AU355">
        <f>IFERROR(IF((AJ355-AK355)&gt;0,1,0),0)</f>
        <v>1</v>
      </c>
      <c r="AV355">
        <f>IFERROR(IF((AL355-AM355)&gt;0,1,0),0)</f>
        <v>0</v>
      </c>
      <c r="AW355">
        <f>IFERROR(IF((AN355-AO355)&gt;0,1,0),0)</f>
        <v>1</v>
      </c>
      <c r="AX355">
        <f>IFERROR(IF((AC355-AD355)&lt;0,1,0),0)</f>
        <v>0</v>
      </c>
      <c r="AY355">
        <f>SUM(AP355:AX355)</f>
        <v>7</v>
      </c>
    </row>
    <row r="356" spans="1:51" x14ac:dyDescent="0.45">
      <c r="A356" s="1" t="s">
        <v>1920</v>
      </c>
      <c r="B356" s="2">
        <v>4080680</v>
      </c>
      <c r="C356" s="3" t="s">
        <v>5335</v>
      </c>
      <c r="D356" s="5">
        <v>71.19</v>
      </c>
      <c r="E356" s="5">
        <v>16069.227987329999</v>
      </c>
      <c r="F356" s="3" t="s">
        <v>4470</v>
      </c>
      <c r="G356" s="3" t="s">
        <v>4512</v>
      </c>
      <c r="H356" s="3" t="s">
        <v>4513</v>
      </c>
      <c r="I356" s="3" t="s">
        <v>4514</v>
      </c>
      <c r="J356" s="3" t="s">
        <v>5102</v>
      </c>
      <c r="K356" s="6">
        <v>4030300</v>
      </c>
      <c r="L356" s="6">
        <v>3987600</v>
      </c>
      <c r="M356" s="6">
        <v>1272000</v>
      </c>
      <c r="N356" s="6">
        <v>1242700</v>
      </c>
      <c r="O356" s="6">
        <v>970200</v>
      </c>
      <c r="P356" s="6">
        <v>940000</v>
      </c>
      <c r="Q356" s="6">
        <v>789500</v>
      </c>
      <c r="R356" s="6">
        <v>701500</v>
      </c>
      <c r="S356" s="6">
        <v>1285200</v>
      </c>
      <c r="T356" s="6">
        <v>1176900</v>
      </c>
      <c r="U356" s="6">
        <v>2497100</v>
      </c>
      <c r="V356" s="6">
        <v>2505600</v>
      </c>
      <c r="W356" s="6">
        <v>9156000</v>
      </c>
      <c r="X356" s="6">
        <v>8890100</v>
      </c>
      <c r="Y356" s="6">
        <v>3823300</v>
      </c>
      <c r="Z356" s="6">
        <v>3997000</v>
      </c>
      <c r="AA356" s="6">
        <v>1037200</v>
      </c>
      <c r="AB356" s="6">
        <v>1002400</v>
      </c>
      <c r="AC356" s="6">
        <v>231725000</v>
      </c>
      <c r="AD356" s="6">
        <v>232056000</v>
      </c>
      <c r="AF356">
        <f>Q356/W356</f>
        <v>8.6227610310179115E-2</v>
      </c>
      <c r="AG356">
        <f>R356/X356</f>
        <v>7.8907998785165523E-2</v>
      </c>
      <c r="AH356">
        <f>U356/W356</f>
        <v>0.27272826561817387</v>
      </c>
      <c r="AI356">
        <f>V356/X356</f>
        <v>0.28184159908212508</v>
      </c>
      <c r="AJ356">
        <f>Y356/AA356</f>
        <v>3.6861743154647129</v>
      </c>
      <c r="AK356">
        <f>Z356/AB356</f>
        <v>3.9874301675977653</v>
      </c>
      <c r="AL356">
        <f>O356/K356</f>
        <v>0.24072649678683969</v>
      </c>
      <c r="AM356">
        <f>P356/L356</f>
        <v>0.23573076537265522</v>
      </c>
      <c r="AN356">
        <f>K356/W356</f>
        <v>0.44018130187854959</v>
      </c>
      <c r="AO356">
        <f>L356/X356</f>
        <v>0.44854388589554672</v>
      </c>
      <c r="AP356">
        <f>IF(OR(Q356&lt;0, Q356="NA"), 0, 1)</f>
        <v>1</v>
      </c>
      <c r="AQ356">
        <f>IF(OR(S356&lt;0, S356="NA"), 0, 1)</f>
        <v>1</v>
      </c>
      <c r="AR356">
        <f>IFERROR(IF((AF356-AG356)&gt;0,1,0),0)</f>
        <v>1</v>
      </c>
      <c r="AS356">
        <f>IFERROR(IF((S356-Q356)&gt;0,1,0),0)</f>
        <v>1</v>
      </c>
      <c r="AT356">
        <f>IFERROR(IF((AH356-AI356)&lt;0,1,0),0)</f>
        <v>1</v>
      </c>
      <c r="AU356">
        <f>IFERROR(IF((AJ356-AK356)&gt;0,1,0),0)</f>
        <v>0</v>
      </c>
      <c r="AV356">
        <f>IFERROR(IF((AL356-AM356)&gt;0,1,0),0)</f>
        <v>1</v>
      </c>
      <c r="AW356">
        <f>IFERROR(IF((AN356-AO356)&gt;0,1,0),0)</f>
        <v>0</v>
      </c>
      <c r="AX356">
        <f>IFERROR(IF((AC356-AD356)&lt;0,1,0),0)</f>
        <v>1</v>
      </c>
      <c r="AY356">
        <f>SUM(AP356:AX356)</f>
        <v>7</v>
      </c>
    </row>
    <row r="357" spans="1:51" x14ac:dyDescent="0.45">
      <c r="A357" s="1" t="s">
        <v>1929</v>
      </c>
      <c r="B357" s="2">
        <v>103363</v>
      </c>
      <c r="C357" s="3" t="s">
        <v>5337</v>
      </c>
      <c r="D357" s="5">
        <v>37.450000000000003</v>
      </c>
      <c r="E357" s="5">
        <v>1526.38668805</v>
      </c>
      <c r="F357" s="3" t="s">
        <v>4480</v>
      </c>
      <c r="G357" s="3" t="s">
        <v>4509</v>
      </c>
      <c r="H357" s="3" t="s">
        <v>4509</v>
      </c>
      <c r="I357" s="3" t="s">
        <v>4695</v>
      </c>
      <c r="J357" s="3" t="s">
        <v>4691</v>
      </c>
      <c r="K357" s="6">
        <v>1589100</v>
      </c>
      <c r="L357" s="6">
        <v>1555700</v>
      </c>
      <c r="M357" s="6">
        <v>188300</v>
      </c>
      <c r="N357" s="6">
        <v>158200</v>
      </c>
      <c r="O357" s="6">
        <v>162200</v>
      </c>
      <c r="P357" s="6">
        <v>131900</v>
      </c>
      <c r="Q357" s="6">
        <v>104100</v>
      </c>
      <c r="R357" s="6">
        <v>81500</v>
      </c>
      <c r="S357" s="6">
        <v>361500</v>
      </c>
      <c r="T357" s="6">
        <v>262900</v>
      </c>
      <c r="U357" s="6">
        <v>546700</v>
      </c>
      <c r="V357" s="6">
        <v>546500</v>
      </c>
      <c r="W357" s="6">
        <v>14713600</v>
      </c>
      <c r="X357" s="6">
        <v>14282100</v>
      </c>
      <c r="Y357" s="6" t="s">
        <v>4474</v>
      </c>
      <c r="Z357" s="6" t="s">
        <v>4474</v>
      </c>
      <c r="AA357" s="6" t="s">
        <v>4474</v>
      </c>
      <c r="AB357" s="6" t="s">
        <v>4474</v>
      </c>
      <c r="AC357" s="6">
        <v>40727063</v>
      </c>
      <c r="AD357" s="6">
        <v>40840930</v>
      </c>
      <c r="AF357">
        <f>Q357/W357</f>
        <v>7.0750869943453677E-3</v>
      </c>
      <c r="AG357">
        <f>R357/X357</f>
        <v>5.7064437302637569E-3</v>
      </c>
      <c r="AH357">
        <f>U357/W357</f>
        <v>3.7156100478468901E-2</v>
      </c>
      <c r="AI357">
        <f>V357/X357</f>
        <v>3.8264680964283961E-2</v>
      </c>
      <c r="AJ357" t="e">
        <f>Y357/AA357</f>
        <v>#VALUE!</v>
      </c>
      <c r="AK357" t="e">
        <f>Z357/AB357</f>
        <v>#VALUE!</v>
      </c>
      <c r="AL357">
        <f>O357/K357</f>
        <v>0.10207035428859103</v>
      </c>
      <c r="AM357">
        <f>P357/L357</f>
        <v>8.4784984251462359E-2</v>
      </c>
      <c r="AN357">
        <f>K357/W357</f>
        <v>0.10800212048716834</v>
      </c>
      <c r="AO357">
        <f>L357/X357</f>
        <v>0.10892655841928008</v>
      </c>
      <c r="AP357">
        <f>IF(OR(Q357&lt;0, Q357="NA"), 0, 1)</f>
        <v>1</v>
      </c>
      <c r="AQ357">
        <f>IF(OR(S357&lt;0, S357="NA"), 0, 1)</f>
        <v>1</v>
      </c>
      <c r="AR357">
        <f>IFERROR(IF((AF357-AG357)&gt;0,1,0),0)</f>
        <v>1</v>
      </c>
      <c r="AS357">
        <f>IFERROR(IF((S357-Q357)&gt;0,1,0),0)</f>
        <v>1</v>
      </c>
      <c r="AT357">
        <f>IFERROR(IF((AH357-AI357)&lt;0,1,0),0)</f>
        <v>1</v>
      </c>
      <c r="AU357">
        <f>IFERROR(IF((AJ357-AK357)&gt;0,1,0),0)</f>
        <v>0</v>
      </c>
      <c r="AV357">
        <f>IFERROR(IF((AL357-AM357)&gt;0,1,0),0)</f>
        <v>1</v>
      </c>
      <c r="AW357">
        <f>IFERROR(IF((AN357-AO357)&gt;0,1,0),0)</f>
        <v>0</v>
      </c>
      <c r="AX357">
        <f>IFERROR(IF((AC357-AD357)&lt;0,1,0),0)</f>
        <v>1</v>
      </c>
      <c r="AY357">
        <f>SUM(AP357:AX357)</f>
        <v>7</v>
      </c>
    </row>
    <row r="358" spans="1:51" x14ac:dyDescent="0.45">
      <c r="A358" s="1" t="s">
        <v>1934</v>
      </c>
      <c r="B358" s="2">
        <v>4068867</v>
      </c>
      <c r="C358" s="3" t="s">
        <v>5337</v>
      </c>
      <c r="D358" s="5">
        <v>30.35</v>
      </c>
      <c r="E358" s="5">
        <v>16662.542182699999</v>
      </c>
      <c r="F358" s="3" t="s">
        <v>4559</v>
      </c>
      <c r="G358" s="3" t="s">
        <v>4560</v>
      </c>
      <c r="H358" s="3" t="s">
        <v>4561</v>
      </c>
      <c r="I358" s="3" t="s">
        <v>4562</v>
      </c>
      <c r="J358" s="3" t="s">
        <v>5104</v>
      </c>
      <c r="K358" s="6">
        <v>11920797</v>
      </c>
      <c r="L358" s="6">
        <v>11980786</v>
      </c>
      <c r="M358" s="6">
        <v>1356363</v>
      </c>
      <c r="N358" s="6">
        <v>1353831</v>
      </c>
      <c r="O358" s="6">
        <v>1098607</v>
      </c>
      <c r="P358" s="6">
        <v>1096492</v>
      </c>
      <c r="Q358" s="6">
        <v>804631</v>
      </c>
      <c r="R358" s="6">
        <v>780154</v>
      </c>
      <c r="S358" s="6">
        <v>1266738</v>
      </c>
      <c r="T358" s="6">
        <v>1177208</v>
      </c>
      <c r="U358" s="6">
        <v>2830786</v>
      </c>
      <c r="V358" s="6">
        <v>2822021</v>
      </c>
      <c r="W358" s="6">
        <v>13434729</v>
      </c>
      <c r="X358" s="6">
        <v>13113781</v>
      </c>
      <c r="Y358" s="6">
        <v>3246476</v>
      </c>
      <c r="Z358" s="6">
        <v>2997446</v>
      </c>
      <c r="AA358" s="6">
        <v>1399299</v>
      </c>
      <c r="AB358" s="6">
        <v>1309746</v>
      </c>
      <c r="AC358" s="6">
        <v>548605305</v>
      </c>
      <c r="AD358" s="6">
        <v>548328587</v>
      </c>
      <c r="AF358">
        <f>Q358/W358</f>
        <v>5.9891866817708049E-2</v>
      </c>
      <c r="AG358">
        <f>R358/X358</f>
        <v>5.9491156669460928E-2</v>
      </c>
      <c r="AH358">
        <f>U358/W358</f>
        <v>0.21070659482599166</v>
      </c>
      <c r="AI358">
        <f>V358/X358</f>
        <v>0.21519506845508554</v>
      </c>
      <c r="AJ358">
        <f>Y358/AA358</f>
        <v>2.3200731223276798</v>
      </c>
      <c r="AK358">
        <f>Z358/AB358</f>
        <v>2.2885704556455986</v>
      </c>
      <c r="AL358">
        <f>O358/K358</f>
        <v>9.2158854814824887E-2</v>
      </c>
      <c r="AM358">
        <f>P358/L358</f>
        <v>9.1520873505294226E-2</v>
      </c>
      <c r="AN358">
        <f>K358/W358</f>
        <v>0.88731205519664746</v>
      </c>
      <c r="AO358">
        <f>L358/X358</f>
        <v>0.91360272067987103</v>
      </c>
      <c r="AP358">
        <f>IF(OR(Q358&lt;0, Q358="NA"), 0, 1)</f>
        <v>1</v>
      </c>
      <c r="AQ358">
        <f>IF(OR(S358&lt;0, S358="NA"), 0, 1)</f>
        <v>1</v>
      </c>
      <c r="AR358">
        <f>IFERROR(IF((AF358-AG358)&gt;0,1,0),0)</f>
        <v>1</v>
      </c>
      <c r="AS358">
        <f>IFERROR(IF((S358-Q358)&gt;0,1,0),0)</f>
        <v>1</v>
      </c>
      <c r="AT358">
        <f>IFERROR(IF((AH358-AI358)&lt;0,1,0),0)</f>
        <v>1</v>
      </c>
      <c r="AU358">
        <f>IFERROR(IF((AJ358-AK358)&gt;0,1,0),0)</f>
        <v>1</v>
      </c>
      <c r="AV358">
        <f>IFERROR(IF((AL358-AM358)&gt;0,1,0),0)</f>
        <v>1</v>
      </c>
      <c r="AW358">
        <f>IFERROR(IF((AN358-AO358)&gt;0,1,0),0)</f>
        <v>0</v>
      </c>
      <c r="AX358">
        <f>IFERROR(IF((AC358-AD358)&lt;0,1,0),0)</f>
        <v>0</v>
      </c>
      <c r="AY358">
        <f>SUM(AP358:AX358)</f>
        <v>7</v>
      </c>
    </row>
    <row r="359" spans="1:51" x14ac:dyDescent="0.45">
      <c r="A359" s="1" t="s">
        <v>1938</v>
      </c>
      <c r="B359" s="2">
        <v>4265772</v>
      </c>
      <c r="C359" s="3" t="s">
        <v>5337</v>
      </c>
      <c r="D359" s="5">
        <v>75</v>
      </c>
      <c r="E359" s="5">
        <v>3730.7862</v>
      </c>
      <c r="F359" s="3" t="s">
        <v>4525</v>
      </c>
      <c r="G359" s="3" t="s">
        <v>4698</v>
      </c>
      <c r="H359" s="3" t="s">
        <v>4698</v>
      </c>
      <c r="I359" s="3" t="s">
        <v>4719</v>
      </c>
      <c r="J359" s="3" t="s">
        <v>5043</v>
      </c>
      <c r="K359" s="6">
        <v>1145218</v>
      </c>
      <c r="L359" s="6">
        <v>1096863</v>
      </c>
      <c r="M359" s="6">
        <v>475428</v>
      </c>
      <c r="N359" s="6">
        <v>-313538</v>
      </c>
      <c r="O359" s="6">
        <v>271550</v>
      </c>
      <c r="P359" s="6">
        <v>-529302</v>
      </c>
      <c r="Q359" s="6">
        <v>75461</v>
      </c>
      <c r="R359" s="6">
        <v>-541171</v>
      </c>
      <c r="S359" s="6">
        <v>160754</v>
      </c>
      <c r="T359" s="6">
        <v>-195883</v>
      </c>
      <c r="U359" s="6">
        <v>5298760</v>
      </c>
      <c r="V359" s="6">
        <v>5511985</v>
      </c>
      <c r="W359" s="6">
        <v>9438588</v>
      </c>
      <c r="X359" s="6">
        <v>9903491</v>
      </c>
      <c r="Y359" s="6" t="s">
        <v>4474</v>
      </c>
      <c r="Z359" s="6" t="s">
        <v>4474</v>
      </c>
      <c r="AA359" s="6" t="s">
        <v>4474</v>
      </c>
      <c r="AB359" s="6" t="s">
        <v>4474</v>
      </c>
      <c r="AC359" s="6">
        <v>50132370</v>
      </c>
      <c r="AD359" s="6">
        <v>50236422</v>
      </c>
      <c r="AF359">
        <f>Q359/W359</f>
        <v>7.994945854189207E-3</v>
      </c>
      <c r="AG359">
        <f>R359/X359</f>
        <v>-5.4644468299107858E-2</v>
      </c>
      <c r="AH359">
        <f>U359/W359</f>
        <v>0.56139329314935671</v>
      </c>
      <c r="AI359">
        <f>V359/X359</f>
        <v>0.55656990045227483</v>
      </c>
      <c r="AJ359" t="e">
        <f>Y359/AA359</f>
        <v>#VALUE!</v>
      </c>
      <c r="AK359" t="e">
        <f>Z359/AB359</f>
        <v>#VALUE!</v>
      </c>
      <c r="AL359">
        <f>O359/K359</f>
        <v>0.23711642674145883</v>
      </c>
      <c r="AM359">
        <f>P359/L359</f>
        <v>-0.48255980920133146</v>
      </c>
      <c r="AN359">
        <f>K359/W359</f>
        <v>0.12133361473135601</v>
      </c>
      <c r="AO359">
        <f>L359/X359</f>
        <v>0.11075518723650074</v>
      </c>
      <c r="AP359">
        <f>IF(OR(Q359&lt;0, Q359="NA"), 0, 1)</f>
        <v>1</v>
      </c>
      <c r="AQ359">
        <f>IF(OR(S359&lt;0, S359="NA"), 0, 1)</f>
        <v>1</v>
      </c>
      <c r="AR359">
        <f>IFERROR(IF((AF359-AG359)&gt;0,1,0),0)</f>
        <v>1</v>
      </c>
      <c r="AS359">
        <f>IFERROR(IF((S359-Q359)&gt;0,1,0),0)</f>
        <v>1</v>
      </c>
      <c r="AT359">
        <f>IFERROR(IF((AH359-AI359)&lt;0,1,0),0)</f>
        <v>0</v>
      </c>
      <c r="AU359">
        <f>IFERROR(IF((AJ359-AK359)&gt;0,1,0),0)</f>
        <v>0</v>
      </c>
      <c r="AV359">
        <f>IFERROR(IF((AL359-AM359)&gt;0,1,0),0)</f>
        <v>1</v>
      </c>
      <c r="AW359">
        <f>IFERROR(IF((AN359-AO359)&gt;0,1,0),0)</f>
        <v>1</v>
      </c>
      <c r="AX359">
        <f>IFERROR(IF((AC359-AD359)&lt;0,1,0),0)</f>
        <v>1</v>
      </c>
      <c r="AY359">
        <f>SUM(AP359:AX359)</f>
        <v>7</v>
      </c>
    </row>
    <row r="360" spans="1:51" x14ac:dyDescent="0.45">
      <c r="A360" s="1" t="s">
        <v>1963</v>
      </c>
      <c r="B360" s="2">
        <v>4098304</v>
      </c>
      <c r="C360" s="3" t="s">
        <v>5335</v>
      </c>
      <c r="D360" s="7">
        <v>132.82</v>
      </c>
      <c r="E360" s="5">
        <v>2492.0631422000001</v>
      </c>
      <c r="F360" s="3" t="s">
        <v>4485</v>
      </c>
      <c r="G360" s="3" t="s">
        <v>4517</v>
      </c>
      <c r="H360" s="3" t="s">
        <v>4640</v>
      </c>
      <c r="I360" s="3" t="s">
        <v>4685</v>
      </c>
      <c r="J360" s="3" t="s">
        <v>4895</v>
      </c>
      <c r="K360" s="6">
        <v>2001815</v>
      </c>
      <c r="L360" s="6">
        <v>1986336</v>
      </c>
      <c r="M360" s="6">
        <v>228670</v>
      </c>
      <c r="N360" s="6">
        <v>215997</v>
      </c>
      <c r="O360" s="6">
        <v>173962</v>
      </c>
      <c r="P360" s="6">
        <v>159839</v>
      </c>
      <c r="Q360" s="6">
        <v>107769</v>
      </c>
      <c r="R360" s="6">
        <v>98830</v>
      </c>
      <c r="S360" s="6">
        <v>183015</v>
      </c>
      <c r="T360" s="6">
        <v>183139</v>
      </c>
      <c r="U360" s="6">
        <v>409313</v>
      </c>
      <c r="V360" s="6">
        <v>422272</v>
      </c>
      <c r="W360" s="6">
        <v>2028178</v>
      </c>
      <c r="X360" s="6">
        <v>2005777</v>
      </c>
      <c r="Y360" s="6">
        <v>493115</v>
      </c>
      <c r="Z360" s="6">
        <v>464591</v>
      </c>
      <c r="AA360" s="6">
        <v>407790</v>
      </c>
      <c r="AB360" s="6">
        <v>392043</v>
      </c>
      <c r="AC360" s="6">
        <v>18762710</v>
      </c>
      <c r="AD360" s="6">
        <v>18757022</v>
      </c>
      <c r="AF360">
        <f>Q360/W360</f>
        <v>5.3135868745248199E-2</v>
      </c>
      <c r="AG360">
        <f>R360/X360</f>
        <v>4.9272675875732946E-2</v>
      </c>
      <c r="AH360">
        <f>U360/W360</f>
        <v>0.20181315446671841</v>
      </c>
      <c r="AI360">
        <f>V360/X360</f>
        <v>0.21052789018918852</v>
      </c>
      <c r="AJ360">
        <f>Y360/AA360</f>
        <v>1.2092375977831726</v>
      </c>
      <c r="AK360">
        <f>Z360/AB360</f>
        <v>1.185051129595478</v>
      </c>
      <c r="AL360">
        <f>O360/K360</f>
        <v>8.6902136311297493E-2</v>
      </c>
      <c r="AM360">
        <f>P360/L360</f>
        <v>8.0469266025486125E-2</v>
      </c>
      <c r="AN360">
        <f>K360/W360</f>
        <v>0.98700163397887164</v>
      </c>
      <c r="AO360">
        <f>L360/X360</f>
        <v>0.99030749679550623</v>
      </c>
      <c r="AP360">
        <f>IF(OR(Q360&lt;0, Q360="NA"), 0, 1)</f>
        <v>1</v>
      </c>
      <c r="AQ360">
        <f>IF(OR(S360&lt;0, S360="NA"), 0, 1)</f>
        <v>1</v>
      </c>
      <c r="AR360">
        <f>IFERROR(IF((AF360-AG360)&gt;0,1,0),0)</f>
        <v>1</v>
      </c>
      <c r="AS360">
        <f>IFERROR(IF((S360-Q360)&gt;0,1,0),0)</f>
        <v>1</v>
      </c>
      <c r="AT360">
        <f>IFERROR(IF((AH360-AI360)&lt;0,1,0),0)</f>
        <v>1</v>
      </c>
      <c r="AU360">
        <f>IFERROR(IF((AJ360-AK360)&gt;0,1,0),0)</f>
        <v>1</v>
      </c>
      <c r="AV360">
        <f>IFERROR(IF((AL360-AM360)&gt;0,1,0),0)</f>
        <v>1</v>
      </c>
      <c r="AW360">
        <f>IFERROR(IF((AN360-AO360)&gt;0,1,0),0)</f>
        <v>0</v>
      </c>
      <c r="AX360">
        <f>IFERROR(IF((AC360-AD360)&lt;0,1,0),0)</f>
        <v>0</v>
      </c>
      <c r="AY360">
        <f>SUM(AP360:AX360)</f>
        <v>7</v>
      </c>
    </row>
    <row r="361" spans="1:51" x14ac:dyDescent="0.45">
      <c r="A361" s="1" t="s">
        <v>1973</v>
      </c>
      <c r="B361" s="2">
        <v>4990350</v>
      </c>
      <c r="C361" s="3" t="s">
        <v>5338</v>
      </c>
      <c r="D361" s="7">
        <v>316.26</v>
      </c>
      <c r="E361" s="5">
        <v>6327.2968037999999</v>
      </c>
      <c r="F361" s="3" t="s">
        <v>4485</v>
      </c>
      <c r="G361" s="3" t="s">
        <v>4486</v>
      </c>
      <c r="H361" s="3" t="s">
        <v>4588</v>
      </c>
      <c r="I361" s="3" t="s">
        <v>4588</v>
      </c>
      <c r="J361" s="3" t="s">
        <v>5006</v>
      </c>
      <c r="K361" s="6">
        <v>2884358</v>
      </c>
      <c r="L361" s="6">
        <v>2757613</v>
      </c>
      <c r="M361" s="6">
        <v>337009</v>
      </c>
      <c r="N361" s="6">
        <v>316668</v>
      </c>
      <c r="O361" s="6">
        <v>299906</v>
      </c>
      <c r="P361" s="6">
        <v>281340</v>
      </c>
      <c r="Q361" s="6">
        <v>232501</v>
      </c>
      <c r="R361" s="6">
        <v>208034</v>
      </c>
      <c r="S361" s="6">
        <v>234404</v>
      </c>
      <c r="T361" s="6">
        <v>198901</v>
      </c>
      <c r="U361" s="6" t="s">
        <v>4474</v>
      </c>
      <c r="V361" s="6" t="s">
        <v>4474</v>
      </c>
      <c r="W361" s="6">
        <v>1244026</v>
      </c>
      <c r="X361" s="6">
        <v>1155336</v>
      </c>
      <c r="Y361" s="6">
        <v>871694</v>
      </c>
      <c r="Z361" s="6">
        <v>788555</v>
      </c>
      <c r="AA361" s="6">
        <v>522554</v>
      </c>
      <c r="AB361" s="6">
        <v>474191</v>
      </c>
      <c r="AC361" s="6">
        <v>19971670</v>
      </c>
      <c r="AD361" s="6">
        <v>20085953</v>
      </c>
      <c r="AF361">
        <f>Q361/W361</f>
        <v>0.18689400382307123</v>
      </c>
      <c r="AG361">
        <f>R361/X361</f>
        <v>0.18006363516760493</v>
      </c>
      <c r="AH361" t="e">
        <f>U361/W361</f>
        <v>#VALUE!</v>
      </c>
      <c r="AI361" t="e">
        <f>V361/X361</f>
        <v>#VALUE!</v>
      </c>
      <c r="AJ361">
        <f>Y361/AA361</f>
        <v>1.6681414743739402</v>
      </c>
      <c r="AK361">
        <f>Z361/AB361</f>
        <v>1.6629480525779696</v>
      </c>
      <c r="AL361">
        <f>O361/K361</f>
        <v>0.10397669082686685</v>
      </c>
      <c r="AM361">
        <f>P361/L361</f>
        <v>0.10202301773309018</v>
      </c>
      <c r="AN361">
        <f>K361/W361</f>
        <v>2.3185672968249862</v>
      </c>
      <c r="AO361">
        <f>L361/X361</f>
        <v>2.3868493667643005</v>
      </c>
      <c r="AP361">
        <f>IF(OR(Q361&lt;0, Q361="NA"), 0, 1)</f>
        <v>1</v>
      </c>
      <c r="AQ361">
        <f>IF(OR(S361&lt;0, S361="NA"), 0, 1)</f>
        <v>1</v>
      </c>
      <c r="AR361">
        <f>IFERROR(IF((AF361-AG361)&gt;0,1,0),0)</f>
        <v>1</v>
      </c>
      <c r="AS361">
        <f>IFERROR(IF((S361-Q361)&gt;0,1,0),0)</f>
        <v>1</v>
      </c>
      <c r="AT361">
        <f>IFERROR(IF((AH361-AI361)&lt;0,1,0),0)</f>
        <v>0</v>
      </c>
      <c r="AU361">
        <f>IFERROR(IF((AJ361-AK361)&gt;0,1,0),0)</f>
        <v>1</v>
      </c>
      <c r="AV361">
        <f>IFERROR(IF((AL361-AM361)&gt;0,1,0),0)</f>
        <v>1</v>
      </c>
      <c r="AW361">
        <f>IFERROR(IF((AN361-AO361)&gt;0,1,0),0)</f>
        <v>0</v>
      </c>
      <c r="AX361">
        <f>IFERROR(IF((AC361-AD361)&lt;0,1,0),0)</f>
        <v>1</v>
      </c>
      <c r="AY361">
        <f>SUM(AP361:AX361)</f>
        <v>7</v>
      </c>
    </row>
    <row r="362" spans="1:51" x14ac:dyDescent="0.45">
      <c r="A362" s="1" t="s">
        <v>1974</v>
      </c>
      <c r="B362" s="2">
        <v>4282019</v>
      </c>
      <c r="C362" s="3" t="s">
        <v>5336</v>
      </c>
      <c r="D362" s="5">
        <v>24.15</v>
      </c>
      <c r="E362" s="5">
        <v>77.838396299999999</v>
      </c>
      <c r="F362" s="3" t="s">
        <v>4480</v>
      </c>
      <c r="G362" s="3" t="s">
        <v>4481</v>
      </c>
      <c r="H362" s="3" t="s">
        <v>4481</v>
      </c>
      <c r="I362" s="3" t="s">
        <v>4482</v>
      </c>
      <c r="J362" s="3" t="s">
        <v>4483</v>
      </c>
      <c r="K362" s="6">
        <v>22633</v>
      </c>
      <c r="L362" s="6">
        <v>22115</v>
      </c>
      <c r="M362" s="6" t="s">
        <v>4474</v>
      </c>
      <c r="N362" s="6" t="s">
        <v>4474</v>
      </c>
      <c r="O362" s="6">
        <v>27204</v>
      </c>
      <c r="P362" s="6">
        <v>25610</v>
      </c>
      <c r="Q362" s="6">
        <v>1957</v>
      </c>
      <c r="R362" s="6">
        <v>1790</v>
      </c>
      <c r="S362" s="6">
        <v>3448</v>
      </c>
      <c r="T362" s="6">
        <v>2283</v>
      </c>
      <c r="U362" s="6">
        <v>25175</v>
      </c>
      <c r="V362" s="6">
        <v>25250</v>
      </c>
      <c r="W362" s="6">
        <v>893425</v>
      </c>
      <c r="X362" s="6">
        <v>887745</v>
      </c>
      <c r="Y362" s="6" t="s">
        <v>4474</v>
      </c>
      <c r="Z362" s="6" t="s">
        <v>4474</v>
      </c>
      <c r="AA362" s="6" t="s">
        <v>4474</v>
      </c>
      <c r="AB362" s="6" t="s">
        <v>4474</v>
      </c>
      <c r="AC362" s="6">
        <v>3353026</v>
      </c>
      <c r="AD362" s="6">
        <v>3353026</v>
      </c>
      <c r="AF362">
        <f>Q362/W362</f>
        <v>2.1904468757869993E-3</v>
      </c>
      <c r="AG362">
        <f>R362/X362</f>
        <v>2.0163447836935157E-3</v>
      </c>
      <c r="AH362">
        <f>U362/W362</f>
        <v>2.8178078741920139E-2</v>
      </c>
      <c r="AI362">
        <f>V362/X362</f>
        <v>2.8442852395676687E-2</v>
      </c>
      <c r="AJ362" t="e">
        <f>Y362/AA362</f>
        <v>#VALUE!</v>
      </c>
      <c r="AK362" t="e">
        <f>Z362/AB362</f>
        <v>#VALUE!</v>
      </c>
      <c r="AL362">
        <f>O362/K362</f>
        <v>1.2019617372862634</v>
      </c>
      <c r="AM362">
        <f>P362/L362</f>
        <v>1.1580375310874971</v>
      </c>
      <c r="AN362">
        <f>K362/W362</f>
        <v>2.5332848308475809E-2</v>
      </c>
      <c r="AO362">
        <f>L362/X362</f>
        <v>2.4911432900213464E-2</v>
      </c>
      <c r="AP362">
        <f>IF(OR(Q362&lt;0, Q362="NA"), 0, 1)</f>
        <v>1</v>
      </c>
      <c r="AQ362">
        <f>IF(OR(S362&lt;0, S362="NA"), 0, 1)</f>
        <v>1</v>
      </c>
      <c r="AR362">
        <f>IFERROR(IF((AF362-AG362)&gt;0,1,0),0)</f>
        <v>1</v>
      </c>
      <c r="AS362">
        <f>IFERROR(IF((S362-Q362)&gt;0,1,0),0)</f>
        <v>1</v>
      </c>
      <c r="AT362">
        <f>IFERROR(IF((AH362-AI362)&lt;0,1,0),0)</f>
        <v>1</v>
      </c>
      <c r="AU362">
        <f>IFERROR(IF((AJ362-AK362)&gt;0,1,0),0)</f>
        <v>0</v>
      </c>
      <c r="AV362">
        <f>IFERROR(IF((AL362-AM362)&gt;0,1,0),0)</f>
        <v>1</v>
      </c>
      <c r="AW362">
        <f>IFERROR(IF((AN362-AO362)&gt;0,1,0),0)</f>
        <v>1</v>
      </c>
      <c r="AX362">
        <f>IFERROR(IF((AC362-AD362)&lt;0,1,0),0)</f>
        <v>0</v>
      </c>
      <c r="AY362">
        <f>SUM(AP362:AX362)</f>
        <v>7</v>
      </c>
    </row>
    <row r="363" spans="1:51" x14ac:dyDescent="0.45">
      <c r="A363" s="1" t="s">
        <v>1977</v>
      </c>
      <c r="B363" s="2">
        <v>4094034</v>
      </c>
      <c r="C363" s="3" t="s">
        <v>5335</v>
      </c>
      <c r="D363" s="7">
        <v>140.36000000000001</v>
      </c>
      <c r="E363" s="5">
        <v>22261.096000000001</v>
      </c>
      <c r="F363" s="3" t="s">
        <v>4470</v>
      </c>
      <c r="G363" s="3" t="s">
        <v>4471</v>
      </c>
      <c r="H363" s="3" t="s">
        <v>4472</v>
      </c>
      <c r="I363" s="3" t="s">
        <v>4472</v>
      </c>
      <c r="J363" s="3" t="s">
        <v>4601</v>
      </c>
      <c r="K363" s="6">
        <v>4390000</v>
      </c>
      <c r="L363" s="6">
        <v>4429000</v>
      </c>
      <c r="M363" s="6">
        <v>730000</v>
      </c>
      <c r="N363" s="6">
        <v>635000</v>
      </c>
      <c r="O363" s="6">
        <v>338000</v>
      </c>
      <c r="P363" s="6">
        <v>205000</v>
      </c>
      <c r="Q363" s="6">
        <v>-1585000</v>
      </c>
      <c r="R363" s="6">
        <v>-3044000</v>
      </c>
      <c r="S363" s="6">
        <v>697000</v>
      </c>
      <c r="T363" s="6">
        <v>520000</v>
      </c>
      <c r="U363" s="6">
        <v>1988000</v>
      </c>
      <c r="V363" s="6">
        <v>1490000</v>
      </c>
      <c r="W363" s="6">
        <v>6014000</v>
      </c>
      <c r="X363" s="6">
        <v>6081000</v>
      </c>
      <c r="Y363" s="6">
        <v>2373000</v>
      </c>
      <c r="Z363" s="6">
        <v>2459000</v>
      </c>
      <c r="AA363" s="6">
        <v>975000</v>
      </c>
      <c r="AB363" s="6">
        <v>2208000</v>
      </c>
      <c r="AC363" s="6">
        <v>158000000</v>
      </c>
      <c r="AD363" s="6">
        <v>159000000</v>
      </c>
      <c r="AF363">
        <f>Q363/W363</f>
        <v>-0.26355171267043564</v>
      </c>
      <c r="AG363">
        <f>R363/X363</f>
        <v>-0.50057556322973196</v>
      </c>
      <c r="AH363">
        <f>U363/W363</f>
        <v>0.33056202194878614</v>
      </c>
      <c r="AI363">
        <f>V363/X363</f>
        <v>0.24502548922874529</v>
      </c>
      <c r="AJ363">
        <f>Y363/AA363</f>
        <v>2.433846153846154</v>
      </c>
      <c r="AK363">
        <f>Z363/AB363</f>
        <v>1.113677536231884</v>
      </c>
      <c r="AL363">
        <f>O363/K363</f>
        <v>7.6993166287015941E-2</v>
      </c>
      <c r="AM363">
        <f>P363/L363</f>
        <v>4.6285843305486567E-2</v>
      </c>
      <c r="AN363">
        <f>K363/W363</f>
        <v>0.72996341868972403</v>
      </c>
      <c r="AO363">
        <f>L363/X363</f>
        <v>0.7283341555665187</v>
      </c>
      <c r="AP363">
        <f>IF(OR(Q363&lt;0, Q363="NA"), 0, 1)</f>
        <v>0</v>
      </c>
      <c r="AQ363">
        <f>IF(OR(S363&lt;0, S363="NA"), 0, 1)</f>
        <v>1</v>
      </c>
      <c r="AR363">
        <f>IFERROR(IF((AF363-AG363)&gt;0,1,0),0)</f>
        <v>1</v>
      </c>
      <c r="AS363">
        <f>IFERROR(IF((S363-Q363)&gt;0,1,0),0)</f>
        <v>1</v>
      </c>
      <c r="AT363">
        <f>IFERROR(IF((AH363-AI363)&lt;0,1,0),0)</f>
        <v>0</v>
      </c>
      <c r="AU363">
        <f>IFERROR(IF((AJ363-AK363)&gt;0,1,0),0)</f>
        <v>1</v>
      </c>
      <c r="AV363">
        <f>IFERROR(IF((AL363-AM363)&gt;0,1,0),0)</f>
        <v>1</v>
      </c>
      <c r="AW363">
        <f>IFERROR(IF((AN363-AO363)&gt;0,1,0),0)</f>
        <v>1</v>
      </c>
      <c r="AX363">
        <f>IFERROR(IF((AC363-AD363)&lt;0,1,0),0)</f>
        <v>1</v>
      </c>
      <c r="AY363">
        <f>SUM(AP363:AX363)</f>
        <v>7</v>
      </c>
    </row>
    <row r="364" spans="1:51" x14ac:dyDescent="0.45">
      <c r="A364" s="1" t="s">
        <v>1995</v>
      </c>
      <c r="B364" s="2">
        <v>4380458</v>
      </c>
      <c r="C364" s="3" t="s">
        <v>5337</v>
      </c>
      <c r="D364" s="5">
        <v>94.23</v>
      </c>
      <c r="E364" s="5">
        <v>37975.86071352</v>
      </c>
      <c r="F364" s="3" t="s">
        <v>4485</v>
      </c>
      <c r="G364" s="3" t="s">
        <v>4486</v>
      </c>
      <c r="H364" s="3" t="s">
        <v>4598</v>
      </c>
      <c r="I364" s="3" t="s">
        <v>4615</v>
      </c>
      <c r="J364" s="3" t="s">
        <v>5018</v>
      </c>
      <c r="K364" s="6">
        <v>7157800</v>
      </c>
      <c r="L364" s="6">
        <v>7035700</v>
      </c>
      <c r="M364" s="6">
        <v>1901100</v>
      </c>
      <c r="N364" s="6">
        <v>1830700</v>
      </c>
      <c r="O364" s="6">
        <v>1425100</v>
      </c>
      <c r="P364" s="6">
        <v>1363300</v>
      </c>
      <c r="Q364" s="6">
        <v>845900</v>
      </c>
      <c r="R364" s="6">
        <v>832100</v>
      </c>
      <c r="S364" s="6">
        <v>1451900</v>
      </c>
      <c r="T364" s="6">
        <v>1445200</v>
      </c>
      <c r="U364" s="6">
        <v>4810800</v>
      </c>
      <c r="V364" s="6">
        <v>4739600</v>
      </c>
      <c r="W364" s="6">
        <v>18206200</v>
      </c>
      <c r="X364" s="6">
        <v>17838500</v>
      </c>
      <c r="Y364" s="6">
        <v>4191200</v>
      </c>
      <c r="Z364" s="6">
        <v>3843200</v>
      </c>
      <c r="AA364" s="6">
        <v>1775600</v>
      </c>
      <c r="AB364" s="6">
        <v>1764600</v>
      </c>
      <c r="AC364" s="6">
        <v>403361623</v>
      </c>
      <c r="AD364" s="6">
        <v>403775598</v>
      </c>
      <c r="AF364">
        <f>Q364/W364</f>
        <v>4.6462194197581047E-2</v>
      </c>
      <c r="AG364">
        <f>R364/X364</f>
        <v>4.6646298735880262E-2</v>
      </c>
      <c r="AH364">
        <f>U364/W364</f>
        <v>0.26423965462315036</v>
      </c>
      <c r="AI364">
        <f>V364/X364</f>
        <v>0.26569498556492976</v>
      </c>
      <c r="AJ364">
        <f>Y364/AA364</f>
        <v>2.3604415408875874</v>
      </c>
      <c r="AK364">
        <f>Z364/AB364</f>
        <v>2.1779440099739316</v>
      </c>
      <c r="AL364">
        <f>O364/K364</f>
        <v>0.19909748805498897</v>
      </c>
      <c r="AM364">
        <f>P364/L364</f>
        <v>0.19376892135821597</v>
      </c>
      <c r="AN364">
        <f>K364/W364</f>
        <v>0.39315178345838231</v>
      </c>
      <c r="AO364">
        <f>L364/X364</f>
        <v>0.39441096504750961</v>
      </c>
      <c r="AP364">
        <f>IF(OR(Q364&lt;0, Q364="NA"), 0, 1)</f>
        <v>1</v>
      </c>
      <c r="AQ364">
        <f>IF(OR(S364&lt;0, S364="NA"), 0, 1)</f>
        <v>1</v>
      </c>
      <c r="AR364">
        <f>IFERROR(IF((AF364-AG364)&gt;0,1,0),0)</f>
        <v>0</v>
      </c>
      <c r="AS364">
        <f>IFERROR(IF((S364-Q364)&gt;0,1,0),0)</f>
        <v>1</v>
      </c>
      <c r="AT364">
        <f>IFERROR(IF((AH364-AI364)&lt;0,1,0),0)</f>
        <v>1</v>
      </c>
      <c r="AU364">
        <f>IFERROR(IF((AJ364-AK364)&gt;0,1,0),0)</f>
        <v>1</v>
      </c>
      <c r="AV364">
        <f>IFERROR(IF((AL364-AM364)&gt;0,1,0),0)</f>
        <v>1</v>
      </c>
      <c r="AW364">
        <f>IFERROR(IF((AN364-AO364)&gt;0,1,0),0)</f>
        <v>0</v>
      </c>
      <c r="AX364">
        <f>IFERROR(IF((AC364-AD364)&lt;0,1,0),0)</f>
        <v>1</v>
      </c>
      <c r="AY364">
        <f>SUM(AP364:AX364)</f>
        <v>7</v>
      </c>
    </row>
    <row r="365" spans="1:51" x14ac:dyDescent="0.45">
      <c r="A365" s="1" t="s">
        <v>2001</v>
      </c>
      <c r="B365" s="2">
        <v>5194153</v>
      </c>
      <c r="C365" s="3" t="s">
        <v>5335</v>
      </c>
      <c r="D365" s="5">
        <v>17.07</v>
      </c>
      <c r="E365" s="5">
        <v>1444.4482930500001</v>
      </c>
      <c r="F365" s="3" t="s">
        <v>4470</v>
      </c>
      <c r="G365" s="3" t="s">
        <v>4512</v>
      </c>
      <c r="H365" s="3" t="s">
        <v>4513</v>
      </c>
      <c r="I365" s="3" t="s">
        <v>4514</v>
      </c>
      <c r="J365" s="3" t="s">
        <v>4515</v>
      </c>
      <c r="K365" s="6">
        <v>423746</v>
      </c>
      <c r="L365" s="6">
        <v>416626</v>
      </c>
      <c r="M365" s="6">
        <v>136513</v>
      </c>
      <c r="N365" s="6">
        <v>134653</v>
      </c>
      <c r="O365" s="6">
        <v>135911</v>
      </c>
      <c r="P365" s="6">
        <v>134060</v>
      </c>
      <c r="Q365" s="6">
        <v>153669</v>
      </c>
      <c r="R365" s="6">
        <v>149199</v>
      </c>
      <c r="S365" s="6">
        <v>161491</v>
      </c>
      <c r="T365" s="6">
        <v>168886</v>
      </c>
      <c r="U365" s="6" t="s">
        <v>4474</v>
      </c>
      <c r="V365" s="6" t="s">
        <v>4474</v>
      </c>
      <c r="W365" s="6">
        <v>824033</v>
      </c>
      <c r="X365" s="6">
        <v>859836</v>
      </c>
      <c r="Y365" s="6">
        <v>808396</v>
      </c>
      <c r="Z365" s="6">
        <v>842992</v>
      </c>
      <c r="AA365" s="6">
        <v>75698</v>
      </c>
      <c r="AB365" s="6">
        <v>97690</v>
      </c>
      <c r="AC365" s="6">
        <v>77022000</v>
      </c>
      <c r="AD365" s="6">
        <v>83878000</v>
      </c>
      <c r="AF365">
        <f>Q365/W365</f>
        <v>0.18648403644028819</v>
      </c>
      <c r="AG365">
        <f>R365/X365</f>
        <v>0.17352029921985124</v>
      </c>
      <c r="AH365" t="e">
        <f>U365/W365</f>
        <v>#VALUE!</v>
      </c>
      <c r="AI365" t="e">
        <f>V365/X365</f>
        <v>#VALUE!</v>
      </c>
      <c r="AJ365">
        <f>Y365/AA365</f>
        <v>10.679225342809586</v>
      </c>
      <c r="AK365">
        <f>Z365/AB365</f>
        <v>8.6292558091923439</v>
      </c>
      <c r="AL365">
        <f>O365/K365</f>
        <v>0.32073695090927112</v>
      </c>
      <c r="AM365">
        <f>P365/L365</f>
        <v>0.32177540527955528</v>
      </c>
      <c r="AN365">
        <f>K365/W365</f>
        <v>0.5142342600357025</v>
      </c>
      <c r="AO365">
        <f>L365/X365</f>
        <v>0.48454123809656724</v>
      </c>
      <c r="AP365">
        <f>IF(OR(Q365&lt;0, Q365="NA"), 0, 1)</f>
        <v>1</v>
      </c>
      <c r="AQ365">
        <f>IF(OR(S365&lt;0, S365="NA"), 0, 1)</f>
        <v>1</v>
      </c>
      <c r="AR365">
        <f>IFERROR(IF((AF365-AG365)&gt;0,1,0),0)</f>
        <v>1</v>
      </c>
      <c r="AS365">
        <f>IFERROR(IF((S365-Q365)&gt;0,1,0),0)</f>
        <v>1</v>
      </c>
      <c r="AT365">
        <f>IFERROR(IF((AH365-AI365)&lt;0,1,0),0)</f>
        <v>0</v>
      </c>
      <c r="AU365">
        <f>IFERROR(IF((AJ365-AK365)&gt;0,1,0),0)</f>
        <v>1</v>
      </c>
      <c r="AV365">
        <f>IFERROR(IF((AL365-AM365)&gt;0,1,0),0)</f>
        <v>0</v>
      </c>
      <c r="AW365">
        <f>IFERROR(IF((AN365-AO365)&gt;0,1,0),0)</f>
        <v>1</v>
      </c>
      <c r="AX365">
        <f>IFERROR(IF((AC365-AD365)&lt;0,1,0),0)</f>
        <v>1</v>
      </c>
      <c r="AY365">
        <f>SUM(AP365:AX365)</f>
        <v>7</v>
      </c>
    </row>
    <row r="366" spans="1:51" x14ac:dyDescent="0.45">
      <c r="A366" s="1" t="s">
        <v>2023</v>
      </c>
      <c r="B366" s="2">
        <v>4987231</v>
      </c>
      <c r="C366" s="3" t="s">
        <v>5337</v>
      </c>
      <c r="D366" s="5">
        <v>28.05</v>
      </c>
      <c r="E366" s="5">
        <v>545.02922760000001</v>
      </c>
      <c r="F366" s="3" t="s">
        <v>4485</v>
      </c>
      <c r="G366" s="3" t="s">
        <v>4486</v>
      </c>
      <c r="H366" s="3" t="s">
        <v>4496</v>
      </c>
      <c r="I366" s="3" t="s">
        <v>4496</v>
      </c>
      <c r="J366" s="3" t="s">
        <v>5117</v>
      </c>
      <c r="K366" s="6">
        <v>537193</v>
      </c>
      <c r="L366" s="6">
        <v>529198</v>
      </c>
      <c r="M366" s="6">
        <v>37913</v>
      </c>
      <c r="N366" s="6">
        <v>35454</v>
      </c>
      <c r="O366" s="6">
        <v>21780</v>
      </c>
      <c r="P366" s="6">
        <v>20041</v>
      </c>
      <c r="Q366" s="6">
        <v>19254</v>
      </c>
      <c r="R366" s="6">
        <v>19305</v>
      </c>
      <c r="S366" s="6">
        <v>55356</v>
      </c>
      <c r="T366" s="6">
        <v>58207</v>
      </c>
      <c r="U366" s="6" t="s">
        <v>4474</v>
      </c>
      <c r="V366" s="6" t="s">
        <v>4474</v>
      </c>
      <c r="W366" s="6">
        <v>404699</v>
      </c>
      <c r="X366" s="6">
        <v>422552</v>
      </c>
      <c r="Y366" s="6">
        <v>192485</v>
      </c>
      <c r="Z366" s="6">
        <v>267294</v>
      </c>
      <c r="AA366" s="6">
        <v>47084</v>
      </c>
      <c r="AB366" s="6">
        <v>47034</v>
      </c>
      <c r="AC366" s="6">
        <v>19431000</v>
      </c>
      <c r="AD366" s="6">
        <v>19452000</v>
      </c>
      <c r="AF366">
        <f>Q366/W366</f>
        <v>4.7576099767975707E-2</v>
      </c>
      <c r="AG366">
        <f>R366/X366</f>
        <v>4.5686684715727295E-2</v>
      </c>
      <c r="AH366" t="e">
        <f>U366/W366</f>
        <v>#VALUE!</v>
      </c>
      <c r="AI366" t="e">
        <f>V366/X366</f>
        <v>#VALUE!</v>
      </c>
      <c r="AJ366">
        <f>Y366/AA366</f>
        <v>4.0881191062781408</v>
      </c>
      <c r="AK366">
        <f>Z366/AB366</f>
        <v>5.6829952800102053</v>
      </c>
      <c r="AL366">
        <f>O366/K366</f>
        <v>4.0544087506724773E-2</v>
      </c>
      <c r="AM366">
        <f>P366/L366</f>
        <v>3.7870513494004138E-2</v>
      </c>
      <c r="AN366">
        <f>K366/W366</f>
        <v>1.3273889977489444</v>
      </c>
      <c r="AO366">
        <f>L366/X366</f>
        <v>1.2523855052159261</v>
      </c>
      <c r="AP366">
        <f>IF(OR(Q366&lt;0, Q366="NA"), 0, 1)</f>
        <v>1</v>
      </c>
      <c r="AQ366">
        <f>IF(OR(S366&lt;0, S366="NA"), 0, 1)</f>
        <v>1</v>
      </c>
      <c r="AR366">
        <f>IFERROR(IF((AF366-AG366)&gt;0,1,0),0)</f>
        <v>1</v>
      </c>
      <c r="AS366">
        <f>IFERROR(IF((S366-Q366)&gt;0,1,0),0)</f>
        <v>1</v>
      </c>
      <c r="AT366">
        <f>IFERROR(IF((AH366-AI366)&lt;0,1,0),0)</f>
        <v>0</v>
      </c>
      <c r="AU366">
        <f>IFERROR(IF((AJ366-AK366)&gt;0,1,0),0)</f>
        <v>0</v>
      </c>
      <c r="AV366">
        <f>IFERROR(IF((AL366-AM366)&gt;0,1,0),0)</f>
        <v>1</v>
      </c>
      <c r="AW366">
        <f>IFERROR(IF((AN366-AO366)&gt;0,1,0),0)</f>
        <v>1</v>
      </c>
      <c r="AX366">
        <f>IFERROR(IF((AC366-AD366)&lt;0,1,0),0)</f>
        <v>1</v>
      </c>
      <c r="AY366">
        <f>SUM(AP366:AX366)</f>
        <v>7</v>
      </c>
    </row>
    <row r="367" spans="1:51" x14ac:dyDescent="0.45">
      <c r="A367" s="1" t="s">
        <v>2025</v>
      </c>
      <c r="B367" s="2">
        <v>4811052</v>
      </c>
      <c r="C367" s="3" t="s">
        <v>5335</v>
      </c>
      <c r="D367" s="7">
        <v>278.89</v>
      </c>
      <c r="E367" s="5">
        <v>19562.676299750001</v>
      </c>
      <c r="F367" s="3" t="s">
        <v>4470</v>
      </c>
      <c r="G367" s="3" t="s">
        <v>4512</v>
      </c>
      <c r="H367" s="3" t="s">
        <v>4513</v>
      </c>
      <c r="I367" s="3" t="s">
        <v>4514</v>
      </c>
      <c r="J367" s="3" t="s">
        <v>4853</v>
      </c>
      <c r="K367" s="6">
        <v>1983900</v>
      </c>
      <c r="L367" s="6">
        <v>1872700</v>
      </c>
      <c r="M367" s="6">
        <v>424100</v>
      </c>
      <c r="N367" s="6">
        <v>364000</v>
      </c>
      <c r="O367" s="6">
        <v>346000</v>
      </c>
      <c r="P367" s="6">
        <v>288500</v>
      </c>
      <c r="Q367" s="6">
        <v>420900</v>
      </c>
      <c r="R367" s="6">
        <v>395300</v>
      </c>
      <c r="S367" s="6">
        <v>327800</v>
      </c>
      <c r="T367" s="6">
        <v>285300</v>
      </c>
      <c r="U367" s="6">
        <v>1356300</v>
      </c>
      <c r="V367" s="6">
        <v>1359900</v>
      </c>
      <c r="W367" s="6">
        <v>3025400</v>
      </c>
      <c r="X367" s="6">
        <v>2881600</v>
      </c>
      <c r="Y367" s="6">
        <v>1860900</v>
      </c>
      <c r="Z367" s="6">
        <v>1748800</v>
      </c>
      <c r="AA367" s="6">
        <v>506200</v>
      </c>
      <c r="AB367" s="6">
        <v>486000</v>
      </c>
      <c r="AC367" s="6">
        <v>70141692</v>
      </c>
      <c r="AD367" s="6">
        <v>70112039</v>
      </c>
      <c r="AF367">
        <f>Q367/W367</f>
        <v>0.13912209955708335</v>
      </c>
      <c r="AG367">
        <f>R367/X367</f>
        <v>0.13718073292615213</v>
      </c>
      <c r="AH367">
        <f>U367/W367</f>
        <v>0.44830435644873406</v>
      </c>
      <c r="AI367">
        <f>V367/X367</f>
        <v>0.47192531926707387</v>
      </c>
      <c r="AJ367">
        <f>Y367/AA367</f>
        <v>3.6762149348083764</v>
      </c>
      <c r="AK367">
        <f>Z367/AB367</f>
        <v>3.5983539094650205</v>
      </c>
      <c r="AL367">
        <f>O367/K367</f>
        <v>0.17440395181208732</v>
      </c>
      <c r="AM367">
        <f>P367/L367</f>
        <v>0.1540556415870134</v>
      </c>
      <c r="AN367">
        <f>K367/W367</f>
        <v>0.65574800026442781</v>
      </c>
      <c r="AO367">
        <f>L367/X367</f>
        <v>0.64988200999444756</v>
      </c>
      <c r="AP367">
        <f>IF(OR(Q367&lt;0, Q367="NA"), 0, 1)</f>
        <v>1</v>
      </c>
      <c r="AQ367">
        <f>IF(OR(S367&lt;0, S367="NA"), 0, 1)</f>
        <v>1</v>
      </c>
      <c r="AR367">
        <f>IFERROR(IF((AF367-AG367)&gt;0,1,0),0)</f>
        <v>1</v>
      </c>
      <c r="AS367">
        <f>IFERROR(IF((S367-Q367)&gt;0,1,0),0)</f>
        <v>0</v>
      </c>
      <c r="AT367">
        <f>IFERROR(IF((AH367-AI367)&lt;0,1,0),0)</f>
        <v>1</v>
      </c>
      <c r="AU367">
        <f>IFERROR(IF((AJ367-AK367)&gt;0,1,0),0)</f>
        <v>1</v>
      </c>
      <c r="AV367">
        <f>IFERROR(IF((AL367-AM367)&gt;0,1,0),0)</f>
        <v>1</v>
      </c>
      <c r="AW367">
        <f>IFERROR(IF((AN367-AO367)&gt;0,1,0),0)</f>
        <v>1</v>
      </c>
      <c r="AX367">
        <f>IFERROR(IF((AC367-AD367)&lt;0,1,0),0)</f>
        <v>0</v>
      </c>
      <c r="AY367">
        <f>SUM(AP367:AX367)</f>
        <v>7</v>
      </c>
    </row>
    <row r="368" spans="1:51" x14ac:dyDescent="0.45">
      <c r="A368" s="1" t="s">
        <v>2027</v>
      </c>
      <c r="B368" s="2">
        <v>4812583</v>
      </c>
      <c r="C368" s="3" t="s">
        <v>5337</v>
      </c>
      <c r="D368" s="5">
        <v>141.44</v>
      </c>
      <c r="E368" s="5">
        <v>4744.1835916800001</v>
      </c>
      <c r="F368" s="3" t="s">
        <v>4470</v>
      </c>
      <c r="G368" s="3" t="s">
        <v>4512</v>
      </c>
      <c r="H368" s="3" t="s">
        <v>4513</v>
      </c>
      <c r="I368" s="3" t="s">
        <v>4514</v>
      </c>
      <c r="J368" s="3" t="s">
        <v>4515</v>
      </c>
      <c r="K368" s="6">
        <v>1712620</v>
      </c>
      <c r="L368" s="6">
        <v>1678006</v>
      </c>
      <c r="M368" s="6">
        <v>329731</v>
      </c>
      <c r="N368" s="6">
        <v>314663</v>
      </c>
      <c r="O368" s="6">
        <v>221902</v>
      </c>
      <c r="P368" s="6">
        <v>210981</v>
      </c>
      <c r="Q368" s="6">
        <v>113550</v>
      </c>
      <c r="R368" s="6">
        <v>105368</v>
      </c>
      <c r="S368" s="6">
        <v>197561</v>
      </c>
      <c r="T368" s="6">
        <v>188354</v>
      </c>
      <c r="U368" s="6">
        <v>1074339</v>
      </c>
      <c r="V368" s="6">
        <v>1118529</v>
      </c>
      <c r="W368" s="6">
        <v>3167649</v>
      </c>
      <c r="X368" s="6">
        <v>3126412</v>
      </c>
      <c r="Y368" s="6">
        <v>730032</v>
      </c>
      <c r="Z368" s="6">
        <v>676980</v>
      </c>
      <c r="AA368" s="6">
        <v>222398</v>
      </c>
      <c r="AB368" s="6">
        <v>205991</v>
      </c>
      <c r="AC368" s="6">
        <v>33541478</v>
      </c>
      <c r="AD368" s="6">
        <v>33531179</v>
      </c>
      <c r="AF368">
        <f>Q368/W368</f>
        <v>3.5846774689998799E-2</v>
      </c>
      <c r="AG368">
        <f>R368/X368</f>
        <v>3.3702531848009795E-2</v>
      </c>
      <c r="AH368">
        <f>U368/W368</f>
        <v>0.33915973644807235</v>
      </c>
      <c r="AI368">
        <f>V368/X368</f>
        <v>0.35776762627574354</v>
      </c>
      <c r="AJ368">
        <f>Y368/AA368</f>
        <v>3.2825475049236053</v>
      </c>
      <c r="AK368">
        <f>Z368/AB368</f>
        <v>3.2864542625648694</v>
      </c>
      <c r="AL368">
        <f>O368/K368</f>
        <v>0.12956873095023999</v>
      </c>
      <c r="AM368">
        <f>P368/L368</f>
        <v>0.12573316185996952</v>
      </c>
      <c r="AN368">
        <f>K368/W368</f>
        <v>0.54065965010643535</v>
      </c>
      <c r="AO368">
        <f>L368/X368</f>
        <v>0.53671940870237189</v>
      </c>
      <c r="AP368">
        <f>IF(OR(Q368&lt;0, Q368="NA"), 0, 1)</f>
        <v>1</v>
      </c>
      <c r="AQ368">
        <f>IF(OR(S368&lt;0, S368="NA"), 0, 1)</f>
        <v>1</v>
      </c>
      <c r="AR368">
        <f>IFERROR(IF((AF368-AG368)&gt;0,1,0),0)</f>
        <v>1</v>
      </c>
      <c r="AS368">
        <f>IFERROR(IF((S368-Q368)&gt;0,1,0),0)</f>
        <v>1</v>
      </c>
      <c r="AT368">
        <f>IFERROR(IF((AH368-AI368)&lt;0,1,0),0)</f>
        <v>1</v>
      </c>
      <c r="AU368">
        <f>IFERROR(IF((AJ368-AK368)&gt;0,1,0),0)</f>
        <v>0</v>
      </c>
      <c r="AV368">
        <f>IFERROR(IF((AL368-AM368)&gt;0,1,0),0)</f>
        <v>1</v>
      </c>
      <c r="AW368">
        <f>IFERROR(IF((AN368-AO368)&gt;0,1,0),0)</f>
        <v>1</v>
      </c>
      <c r="AX368">
        <f>IFERROR(IF((AC368-AD368)&lt;0,1,0),0)</f>
        <v>0</v>
      </c>
      <c r="AY368">
        <f>SUM(AP368:AX368)</f>
        <v>7</v>
      </c>
    </row>
    <row r="369" spans="1:51" x14ac:dyDescent="0.45">
      <c r="A369" s="1" t="s">
        <v>2029</v>
      </c>
      <c r="B369" s="2">
        <v>5183399</v>
      </c>
      <c r="C369" s="3" t="s">
        <v>5335</v>
      </c>
      <c r="D369" s="7">
        <v>10.07</v>
      </c>
      <c r="E369" s="5">
        <v>1638.09140129</v>
      </c>
      <c r="F369" s="3" t="s">
        <v>4665</v>
      </c>
      <c r="G369" s="3" t="s">
        <v>4666</v>
      </c>
      <c r="H369" s="3" t="s">
        <v>4679</v>
      </c>
      <c r="I369" s="3" t="s">
        <v>4851</v>
      </c>
      <c r="J369" s="3" t="s">
        <v>4966</v>
      </c>
      <c r="K369" s="6">
        <v>511358</v>
      </c>
      <c r="L369" s="6">
        <v>498161</v>
      </c>
      <c r="M369" s="6">
        <v>89461</v>
      </c>
      <c r="N369" s="6">
        <v>83477</v>
      </c>
      <c r="O369" s="6">
        <v>50193</v>
      </c>
      <c r="P369" s="6">
        <v>43892</v>
      </c>
      <c r="Q369" s="6">
        <v>32688</v>
      </c>
      <c r="R369" s="6">
        <v>2850</v>
      </c>
      <c r="S369" s="6">
        <v>107755</v>
      </c>
      <c r="T369" s="6">
        <v>104359</v>
      </c>
      <c r="U369" s="6">
        <v>64073</v>
      </c>
      <c r="V369" s="6">
        <v>93957</v>
      </c>
      <c r="W369" s="6">
        <v>1134698</v>
      </c>
      <c r="X369" s="6">
        <v>1144122</v>
      </c>
      <c r="Y369" s="6">
        <v>224874</v>
      </c>
      <c r="Z369" s="6">
        <v>229682</v>
      </c>
      <c r="AA369" s="6">
        <v>60572</v>
      </c>
      <c r="AB369" s="6">
        <v>61137</v>
      </c>
      <c r="AC369" s="6">
        <v>161955151</v>
      </c>
      <c r="AD369" s="6">
        <v>160786740</v>
      </c>
      <c r="AF369">
        <f>Q369/W369</f>
        <v>2.8807665123231026E-2</v>
      </c>
      <c r="AG369">
        <f>R369/X369</f>
        <v>2.4909930933938863E-3</v>
      </c>
      <c r="AH369">
        <f>U369/W369</f>
        <v>5.6467007080298018E-2</v>
      </c>
      <c r="AI369">
        <f>V369/X369</f>
        <v>8.212148704421382E-2</v>
      </c>
      <c r="AJ369">
        <f>Y369/AA369</f>
        <v>3.7125074291751963</v>
      </c>
      <c r="AK369">
        <f>Z369/AB369</f>
        <v>3.7568411927310792</v>
      </c>
      <c r="AL369">
        <f>O369/K369</f>
        <v>9.8156281900351611E-2</v>
      </c>
      <c r="AM369">
        <f>P369/L369</f>
        <v>8.8108061450013153E-2</v>
      </c>
      <c r="AN369">
        <f>K369/W369</f>
        <v>0.45065559294191054</v>
      </c>
      <c r="AO369">
        <f>L369/X369</f>
        <v>0.43540898610462869</v>
      </c>
      <c r="AP369">
        <f>IF(OR(Q369&lt;0, Q369="NA"), 0, 1)</f>
        <v>1</v>
      </c>
      <c r="AQ369">
        <f>IF(OR(S369&lt;0, S369="NA"), 0, 1)</f>
        <v>1</v>
      </c>
      <c r="AR369">
        <f>IFERROR(IF((AF369-AG369)&gt;0,1,0),0)</f>
        <v>1</v>
      </c>
      <c r="AS369">
        <f>IFERROR(IF((S369-Q369)&gt;0,1,0),0)</f>
        <v>1</v>
      </c>
      <c r="AT369">
        <f>IFERROR(IF((AH369-AI369)&lt;0,1,0),0)</f>
        <v>1</v>
      </c>
      <c r="AU369">
        <f>IFERROR(IF((AJ369-AK369)&gt;0,1,0),0)</f>
        <v>0</v>
      </c>
      <c r="AV369">
        <f>IFERROR(IF((AL369-AM369)&gt;0,1,0),0)</f>
        <v>1</v>
      </c>
      <c r="AW369">
        <f>IFERROR(IF((AN369-AO369)&gt;0,1,0),0)</f>
        <v>1</v>
      </c>
      <c r="AX369">
        <f>IFERROR(IF((AC369-AD369)&lt;0,1,0),0)</f>
        <v>0</v>
      </c>
      <c r="AY369">
        <f>SUM(AP369:AX369)</f>
        <v>7</v>
      </c>
    </row>
    <row r="370" spans="1:51" x14ac:dyDescent="0.45">
      <c r="A370" s="1" t="s">
        <v>2037</v>
      </c>
      <c r="B370" s="2">
        <v>4994421</v>
      </c>
      <c r="C370" s="3" t="s">
        <v>5335</v>
      </c>
      <c r="D370" s="5">
        <v>24.55</v>
      </c>
      <c r="E370" s="5">
        <v>1431.3526680499999</v>
      </c>
      <c r="F370" s="3" t="s">
        <v>4485</v>
      </c>
      <c r="G370" s="3" t="s">
        <v>4517</v>
      </c>
      <c r="H370" s="3" t="s">
        <v>4518</v>
      </c>
      <c r="I370" s="3" t="s">
        <v>4536</v>
      </c>
      <c r="J370" s="3" t="s">
        <v>5118</v>
      </c>
      <c r="K370" s="6">
        <v>1305766</v>
      </c>
      <c r="L370" s="6">
        <v>1272502</v>
      </c>
      <c r="M370" s="6">
        <v>181951</v>
      </c>
      <c r="N370" s="6">
        <v>171174</v>
      </c>
      <c r="O370" s="6">
        <v>137341</v>
      </c>
      <c r="P370" s="6">
        <v>126030</v>
      </c>
      <c r="Q370" s="6">
        <v>84735</v>
      </c>
      <c r="R370" s="6">
        <v>66171</v>
      </c>
      <c r="S370" s="6">
        <v>138204</v>
      </c>
      <c r="T370" s="6">
        <v>128268</v>
      </c>
      <c r="U370" s="6">
        <v>329347</v>
      </c>
      <c r="V370" s="6">
        <v>379027</v>
      </c>
      <c r="W370" s="6">
        <v>1243264</v>
      </c>
      <c r="X370" s="6">
        <v>1216117</v>
      </c>
      <c r="Y370" s="6">
        <v>608161</v>
      </c>
      <c r="Z370" s="6">
        <v>591818</v>
      </c>
      <c r="AA370" s="6">
        <v>236386</v>
      </c>
      <c r="AB370" s="6">
        <v>214703</v>
      </c>
      <c r="AC370" s="6">
        <v>58304101</v>
      </c>
      <c r="AD370" s="6">
        <v>58303000</v>
      </c>
      <c r="AF370">
        <f>Q370/W370</f>
        <v>6.8155275146710589E-2</v>
      </c>
      <c r="AG370">
        <f>R370/X370</f>
        <v>5.4411705452682597E-2</v>
      </c>
      <c r="AH370">
        <f>U370/W370</f>
        <v>0.26490512071450634</v>
      </c>
      <c r="AI370">
        <f>V370/X370</f>
        <v>0.31166984755578614</v>
      </c>
      <c r="AJ370">
        <f>Y370/AA370</f>
        <v>2.572745424855956</v>
      </c>
      <c r="AK370">
        <f>Z370/AB370</f>
        <v>2.7564496071317124</v>
      </c>
      <c r="AL370">
        <f>O370/K370</f>
        <v>0.10518040751558855</v>
      </c>
      <c r="AM370">
        <f>P370/L370</f>
        <v>9.9041101703572956E-2</v>
      </c>
      <c r="AN370">
        <f>K370/W370</f>
        <v>1.0502725084937712</v>
      </c>
      <c r="AO370">
        <f>L370/X370</f>
        <v>1.0463647823359101</v>
      </c>
      <c r="AP370">
        <f>IF(OR(Q370&lt;0, Q370="NA"), 0, 1)</f>
        <v>1</v>
      </c>
      <c r="AQ370">
        <f>IF(OR(S370&lt;0, S370="NA"), 0, 1)</f>
        <v>1</v>
      </c>
      <c r="AR370">
        <f>IFERROR(IF((AF370-AG370)&gt;0,1,0),0)</f>
        <v>1</v>
      </c>
      <c r="AS370">
        <f>IFERROR(IF((S370-Q370)&gt;0,1,0),0)</f>
        <v>1</v>
      </c>
      <c r="AT370">
        <f>IFERROR(IF((AH370-AI370)&lt;0,1,0),0)</f>
        <v>1</v>
      </c>
      <c r="AU370">
        <f>IFERROR(IF((AJ370-AK370)&gt;0,1,0),0)</f>
        <v>0</v>
      </c>
      <c r="AV370">
        <f>IFERROR(IF((AL370-AM370)&gt;0,1,0),0)</f>
        <v>1</v>
      </c>
      <c r="AW370">
        <f>IFERROR(IF((AN370-AO370)&gt;0,1,0),0)</f>
        <v>1</v>
      </c>
      <c r="AX370">
        <f>IFERROR(IF((AC370-AD370)&lt;0,1,0),0)</f>
        <v>0</v>
      </c>
      <c r="AY370">
        <f>SUM(AP370:AX370)</f>
        <v>7</v>
      </c>
    </row>
    <row r="371" spans="1:51" x14ac:dyDescent="0.45">
      <c r="A371" s="1" t="s">
        <v>2045</v>
      </c>
      <c r="B371" s="2">
        <v>4805115</v>
      </c>
      <c r="C371" s="3" t="s">
        <v>5337</v>
      </c>
      <c r="D371" s="5">
        <v>36.33</v>
      </c>
      <c r="E371" s="5">
        <v>1787.1758045399999</v>
      </c>
      <c r="F371" s="3" t="s">
        <v>4654</v>
      </c>
      <c r="G371" s="3" t="s">
        <v>4654</v>
      </c>
      <c r="H371" s="3" t="s">
        <v>4655</v>
      </c>
      <c r="I371" s="3" t="s">
        <v>4725</v>
      </c>
      <c r="J371" s="3" t="s">
        <v>4752</v>
      </c>
      <c r="K371" s="6">
        <v>1007734</v>
      </c>
      <c r="L371" s="6">
        <v>1024252</v>
      </c>
      <c r="M371" s="6">
        <v>605357</v>
      </c>
      <c r="N371" s="6">
        <v>626325</v>
      </c>
      <c r="O371" s="6">
        <v>490488</v>
      </c>
      <c r="P371" s="6">
        <v>517397</v>
      </c>
      <c r="Q371" s="6">
        <v>513015</v>
      </c>
      <c r="R371" s="6">
        <v>519264</v>
      </c>
      <c r="S371" s="6">
        <v>578999</v>
      </c>
      <c r="T371" s="6">
        <v>598327</v>
      </c>
      <c r="U371" s="6">
        <v>44758</v>
      </c>
      <c r="V371" s="6">
        <v>94983</v>
      </c>
      <c r="W371" s="6">
        <v>2587846</v>
      </c>
      <c r="X371" s="6">
        <v>2674670</v>
      </c>
      <c r="Y371" s="6">
        <v>372270</v>
      </c>
      <c r="Z371" s="6">
        <v>434615</v>
      </c>
      <c r="AA371" s="6">
        <v>103292</v>
      </c>
      <c r="AB371" s="6">
        <v>111733</v>
      </c>
      <c r="AC371" s="6">
        <v>49192838</v>
      </c>
      <c r="AD371" s="6">
        <v>49674286</v>
      </c>
      <c r="AF371">
        <f>Q371/W371</f>
        <v>0.19824015803104203</v>
      </c>
      <c r="AG371">
        <f>R371/X371</f>
        <v>0.19414133332336325</v>
      </c>
      <c r="AH371">
        <f>U371/W371</f>
        <v>1.7295465031535881E-2</v>
      </c>
      <c r="AI371">
        <f>V371/X371</f>
        <v>3.5512044476514862E-2</v>
      </c>
      <c r="AJ371">
        <f>Y371/AA371</f>
        <v>3.6040545250358207</v>
      </c>
      <c r="AK371">
        <f>Z371/AB371</f>
        <v>3.8897639909426935</v>
      </c>
      <c r="AL371">
        <f>O371/K371</f>
        <v>0.48672367906610275</v>
      </c>
      <c r="AM371">
        <f>P371/L371</f>
        <v>0.50514619449119946</v>
      </c>
      <c r="AN371">
        <f>K371/W371</f>
        <v>0.38941034358304166</v>
      </c>
      <c r="AO371">
        <f>L371/X371</f>
        <v>0.3829451857612341</v>
      </c>
      <c r="AP371">
        <f>IF(OR(Q371&lt;0, Q371="NA"), 0, 1)</f>
        <v>1</v>
      </c>
      <c r="AQ371">
        <f>IF(OR(S371&lt;0, S371="NA"), 0, 1)</f>
        <v>1</v>
      </c>
      <c r="AR371">
        <f>IFERROR(IF((AF371-AG371)&gt;0,1,0),0)</f>
        <v>1</v>
      </c>
      <c r="AS371">
        <f>IFERROR(IF((S371-Q371)&gt;0,1,0),0)</f>
        <v>1</v>
      </c>
      <c r="AT371">
        <f>IFERROR(IF((AH371-AI371)&lt;0,1,0),0)</f>
        <v>1</v>
      </c>
      <c r="AU371">
        <f>IFERROR(IF((AJ371-AK371)&gt;0,1,0),0)</f>
        <v>0</v>
      </c>
      <c r="AV371">
        <f>IFERROR(IF((AL371-AM371)&gt;0,1,0),0)</f>
        <v>0</v>
      </c>
      <c r="AW371">
        <f>IFERROR(IF((AN371-AO371)&gt;0,1,0),0)</f>
        <v>1</v>
      </c>
      <c r="AX371">
        <f>IFERROR(IF((AC371-AD371)&lt;0,1,0),0)</f>
        <v>1</v>
      </c>
      <c r="AY371">
        <f>SUM(AP371:AX371)</f>
        <v>7</v>
      </c>
    </row>
    <row r="372" spans="1:51" x14ac:dyDescent="0.45">
      <c r="A372" s="1" t="s">
        <v>2150</v>
      </c>
      <c r="B372" s="2">
        <v>4410473</v>
      </c>
      <c r="C372" s="3" t="s">
        <v>5338</v>
      </c>
      <c r="D372" s="5">
        <v>20.079999999999998</v>
      </c>
      <c r="E372" s="5">
        <v>197.35453304000001</v>
      </c>
      <c r="F372" s="3" t="s">
        <v>4480</v>
      </c>
      <c r="G372" s="3" t="s">
        <v>4481</v>
      </c>
      <c r="H372" s="3" t="s">
        <v>4481</v>
      </c>
      <c r="I372" s="3" t="s">
        <v>4482</v>
      </c>
      <c r="J372" s="3" t="s">
        <v>4484</v>
      </c>
      <c r="K372" s="6">
        <v>79340</v>
      </c>
      <c r="L372" s="6">
        <v>78508</v>
      </c>
      <c r="M372" s="6" t="s">
        <v>4474</v>
      </c>
      <c r="N372" s="6" t="s">
        <v>4474</v>
      </c>
      <c r="O372" s="6">
        <v>95725</v>
      </c>
      <c r="P372" s="6">
        <v>89625</v>
      </c>
      <c r="Q372" s="6">
        <v>17683</v>
      </c>
      <c r="R372" s="6">
        <v>15083</v>
      </c>
      <c r="S372" s="6">
        <v>16514</v>
      </c>
      <c r="T372" s="6">
        <v>21634</v>
      </c>
      <c r="U372" s="6">
        <v>36494</v>
      </c>
      <c r="V372" s="6">
        <v>36475</v>
      </c>
      <c r="W372" s="6">
        <v>2802573</v>
      </c>
      <c r="X372" s="6">
        <v>2787578</v>
      </c>
      <c r="Y372" s="6" t="s">
        <v>4474</v>
      </c>
      <c r="Z372" s="6" t="s">
        <v>4474</v>
      </c>
      <c r="AA372" s="6" t="s">
        <v>4474</v>
      </c>
      <c r="AB372" s="6" t="s">
        <v>4474</v>
      </c>
      <c r="AC372" s="6">
        <v>9827622</v>
      </c>
      <c r="AD372" s="6">
        <v>9828825</v>
      </c>
      <c r="AF372">
        <f>Q372/W372</f>
        <v>6.3095591087190235E-3</v>
      </c>
      <c r="AG372">
        <f>R372/X372</f>
        <v>5.4107902989620378E-3</v>
      </c>
      <c r="AH372">
        <f>U372/W372</f>
        <v>1.302160550322864E-2</v>
      </c>
      <c r="AI372">
        <f>V372/X372</f>
        <v>1.308483565302926E-2</v>
      </c>
      <c r="AJ372" t="e">
        <f>Y372/AA372</f>
        <v>#VALUE!</v>
      </c>
      <c r="AK372" t="e">
        <f>Z372/AB372</f>
        <v>#VALUE!</v>
      </c>
      <c r="AL372">
        <f>O372/K372</f>
        <v>1.2065162591378875</v>
      </c>
      <c r="AM372">
        <f>P372/L372</f>
        <v>1.141603403474805</v>
      </c>
      <c r="AN372">
        <f>K372/W372</f>
        <v>2.8309699693817074E-2</v>
      </c>
      <c r="AO372">
        <f>L372/X372</f>
        <v>2.8163516859438551E-2</v>
      </c>
      <c r="AP372">
        <f>IF(OR(Q372&lt;0, Q372="NA"), 0, 1)</f>
        <v>1</v>
      </c>
      <c r="AQ372">
        <f>IF(OR(S372&lt;0, S372="NA"), 0, 1)</f>
        <v>1</v>
      </c>
      <c r="AR372">
        <f>IFERROR(IF((AF372-AG372)&gt;0,1,0),0)</f>
        <v>1</v>
      </c>
      <c r="AS372">
        <f>IFERROR(IF((S372-Q372)&gt;0,1,0),0)</f>
        <v>0</v>
      </c>
      <c r="AT372">
        <f>IFERROR(IF((AH372-AI372)&lt;0,1,0),0)</f>
        <v>1</v>
      </c>
      <c r="AU372">
        <f>IFERROR(IF((AJ372-AK372)&gt;0,1,0),0)</f>
        <v>0</v>
      </c>
      <c r="AV372">
        <f>IFERROR(IF((AL372-AM372)&gt;0,1,0),0)</f>
        <v>1</v>
      </c>
      <c r="AW372">
        <f>IFERROR(IF((AN372-AO372)&gt;0,1,0),0)</f>
        <v>1</v>
      </c>
      <c r="AX372">
        <f>IFERROR(IF((AC372-AD372)&lt;0,1,0),0)</f>
        <v>1</v>
      </c>
      <c r="AY372">
        <f>SUM(AP372:AX372)</f>
        <v>7</v>
      </c>
    </row>
    <row r="373" spans="1:51" x14ac:dyDescent="0.45">
      <c r="A373" s="1" t="s">
        <v>2179</v>
      </c>
      <c r="B373" s="2">
        <v>4217413</v>
      </c>
      <c r="C373" s="3" t="s">
        <v>5335</v>
      </c>
      <c r="D373" s="5">
        <v>29.13</v>
      </c>
      <c r="E373" s="5">
        <v>3316.38588966</v>
      </c>
      <c r="F373" s="3" t="s">
        <v>4665</v>
      </c>
      <c r="G373" s="3" t="s">
        <v>4722</v>
      </c>
      <c r="H373" s="3" t="s">
        <v>4723</v>
      </c>
      <c r="I373" s="3" t="s">
        <v>4724</v>
      </c>
      <c r="J373" s="3" t="s">
        <v>4769</v>
      </c>
      <c r="K373" s="6">
        <v>812431</v>
      </c>
      <c r="L373" s="6">
        <v>797262</v>
      </c>
      <c r="M373" s="6">
        <v>401832</v>
      </c>
      <c r="N373" s="6">
        <v>435500</v>
      </c>
      <c r="O373" s="6">
        <v>197365</v>
      </c>
      <c r="P373" s="6">
        <v>205368</v>
      </c>
      <c r="Q373" s="6">
        <v>114458</v>
      </c>
      <c r="R373" s="6">
        <v>88370</v>
      </c>
      <c r="S373" s="6">
        <v>358973</v>
      </c>
      <c r="T373" s="6">
        <v>311463</v>
      </c>
      <c r="U373" s="6">
        <v>1776513</v>
      </c>
      <c r="V373" s="6">
        <v>1634714</v>
      </c>
      <c r="W373" s="6">
        <v>2751191</v>
      </c>
      <c r="X373" s="6">
        <v>2717656</v>
      </c>
      <c r="Y373" s="6">
        <v>354869</v>
      </c>
      <c r="Z373" s="6">
        <v>264416</v>
      </c>
      <c r="AA373" s="6">
        <v>135314</v>
      </c>
      <c r="AB373" s="6">
        <v>117506</v>
      </c>
      <c r="AC373" s="6">
        <v>114246000</v>
      </c>
      <c r="AD373" s="6">
        <v>118518000</v>
      </c>
      <c r="AF373">
        <f>Q373/W373</f>
        <v>4.160307299638593E-2</v>
      </c>
      <c r="AG373">
        <f>R373/X373</f>
        <v>3.2516992584786304E-2</v>
      </c>
      <c r="AH373">
        <f>U373/W373</f>
        <v>0.64572506961530474</v>
      </c>
      <c r="AI373">
        <f>V373/X373</f>
        <v>0.60151615951393411</v>
      </c>
      <c r="AJ373">
        <f>Y373/AA373</f>
        <v>2.622559380404097</v>
      </c>
      <c r="AK373">
        <f>Z373/AB373</f>
        <v>2.2502340306026927</v>
      </c>
      <c r="AL373">
        <f>O373/K373</f>
        <v>0.24293139971271407</v>
      </c>
      <c r="AM373">
        <f>P373/L373</f>
        <v>0.25759160727590175</v>
      </c>
      <c r="AN373">
        <f>K373/W373</f>
        <v>0.29530156212345854</v>
      </c>
      <c r="AO373">
        <f>L373/X373</f>
        <v>0.29336384001507182</v>
      </c>
      <c r="AP373">
        <f>IF(OR(Q373&lt;0, Q373="NA"), 0, 1)</f>
        <v>1</v>
      </c>
      <c r="AQ373">
        <f>IF(OR(S373&lt;0, S373="NA"), 0, 1)</f>
        <v>1</v>
      </c>
      <c r="AR373">
        <f>IFERROR(IF((AF373-AG373)&gt;0,1,0),0)</f>
        <v>1</v>
      </c>
      <c r="AS373">
        <f>IFERROR(IF((S373-Q373)&gt;0,1,0),0)</f>
        <v>1</v>
      </c>
      <c r="AT373">
        <f>IFERROR(IF((AH373-AI373)&lt;0,1,0),0)</f>
        <v>0</v>
      </c>
      <c r="AU373">
        <f>IFERROR(IF((AJ373-AK373)&gt;0,1,0),0)</f>
        <v>1</v>
      </c>
      <c r="AV373">
        <f>IFERROR(IF((AL373-AM373)&gt;0,1,0),0)</f>
        <v>0</v>
      </c>
      <c r="AW373">
        <f>IFERROR(IF((AN373-AO373)&gt;0,1,0),0)</f>
        <v>1</v>
      </c>
      <c r="AX373">
        <f>IFERROR(IF((AC373-AD373)&lt;0,1,0),0)</f>
        <v>1</v>
      </c>
      <c r="AY373">
        <f>SUM(AP373:AX373)</f>
        <v>7</v>
      </c>
    </row>
    <row r="374" spans="1:51" x14ac:dyDescent="0.45">
      <c r="A374" s="1" t="s">
        <v>2284</v>
      </c>
      <c r="B374" s="2">
        <v>4970301</v>
      </c>
      <c r="C374" s="3" t="s">
        <v>5335</v>
      </c>
      <c r="D374" s="5">
        <v>33.979999999999997</v>
      </c>
      <c r="E374" s="5">
        <v>675.98384840000006</v>
      </c>
      <c r="F374" s="3" t="s">
        <v>4500</v>
      </c>
      <c r="G374" s="3" t="s">
        <v>4574</v>
      </c>
      <c r="H374" s="3" t="s">
        <v>4575</v>
      </c>
      <c r="I374" s="3" t="s">
        <v>4575</v>
      </c>
      <c r="J374" s="3" t="s">
        <v>4736</v>
      </c>
      <c r="K374" s="6">
        <v>331182</v>
      </c>
      <c r="L374" s="6">
        <v>328756</v>
      </c>
      <c r="M374" s="6">
        <v>90632</v>
      </c>
      <c r="N374" s="6">
        <v>89840</v>
      </c>
      <c r="O374" s="6">
        <v>69639</v>
      </c>
      <c r="P374" s="6">
        <v>68172</v>
      </c>
      <c r="Q374" s="6">
        <v>54203</v>
      </c>
      <c r="R374" s="6">
        <v>53061</v>
      </c>
      <c r="S374" s="6">
        <v>73354</v>
      </c>
      <c r="T374" s="6">
        <v>76656</v>
      </c>
      <c r="U374" s="6" t="s">
        <v>4474</v>
      </c>
      <c r="V374" s="6" t="s">
        <v>4474</v>
      </c>
      <c r="W374" s="6">
        <v>320670</v>
      </c>
      <c r="X374" s="6">
        <v>318754</v>
      </c>
      <c r="Y374" s="6">
        <v>190525</v>
      </c>
      <c r="Z374" s="6">
        <v>187411</v>
      </c>
      <c r="AA374" s="6">
        <v>86770</v>
      </c>
      <c r="AB374" s="6">
        <v>91921</v>
      </c>
      <c r="AC374" s="6">
        <v>19894000</v>
      </c>
      <c r="AD374" s="6">
        <v>19894000</v>
      </c>
      <c r="AF374">
        <f>Q374/W374</f>
        <v>0.16903046745875822</v>
      </c>
      <c r="AG374">
        <f>R374/X374</f>
        <v>0.16646379339553385</v>
      </c>
      <c r="AH374" t="e">
        <f>U374/W374</f>
        <v>#VALUE!</v>
      </c>
      <c r="AI374" t="e">
        <f>V374/X374</f>
        <v>#VALUE!</v>
      </c>
      <c r="AJ374">
        <f>Y374/AA374</f>
        <v>2.1957473781260806</v>
      </c>
      <c r="AK374">
        <f>Z374/AB374</f>
        <v>2.038826818681259</v>
      </c>
      <c r="AL374">
        <f>O374/K374</f>
        <v>0.21027410910013225</v>
      </c>
      <c r="AM374">
        <f>P374/L374</f>
        <v>0.20736351579895121</v>
      </c>
      <c r="AN374">
        <f>K374/W374</f>
        <v>1.032781364019085</v>
      </c>
      <c r="AO374">
        <f>L374/X374</f>
        <v>1.0313784297608815</v>
      </c>
      <c r="AP374">
        <f>IF(OR(Q374&lt;0, Q374="NA"), 0, 1)</f>
        <v>1</v>
      </c>
      <c r="AQ374">
        <f>IF(OR(S374&lt;0, S374="NA"), 0, 1)</f>
        <v>1</v>
      </c>
      <c r="AR374">
        <f>IFERROR(IF((AF374-AG374)&gt;0,1,0),0)</f>
        <v>1</v>
      </c>
      <c r="AS374">
        <f>IFERROR(IF((S374-Q374)&gt;0,1,0),0)</f>
        <v>1</v>
      </c>
      <c r="AT374">
        <f>IFERROR(IF((AH374-AI374)&lt;0,1,0),0)</f>
        <v>0</v>
      </c>
      <c r="AU374">
        <f>IFERROR(IF((AJ374-AK374)&gt;0,1,0),0)</f>
        <v>1</v>
      </c>
      <c r="AV374">
        <f>IFERROR(IF((AL374-AM374)&gt;0,1,0),0)</f>
        <v>1</v>
      </c>
      <c r="AW374">
        <f>IFERROR(IF((AN374-AO374)&gt;0,1,0),0)</f>
        <v>1</v>
      </c>
      <c r="AX374">
        <f>IFERROR(IF((AC374-AD374)&lt;0,1,0),0)</f>
        <v>0</v>
      </c>
      <c r="AY374">
        <f>SUM(AP374:AX374)</f>
        <v>7</v>
      </c>
    </row>
    <row r="375" spans="1:51" x14ac:dyDescent="0.45">
      <c r="A375" s="1" t="s">
        <v>2285</v>
      </c>
      <c r="B375" s="2">
        <v>4911217</v>
      </c>
      <c r="C375" s="3" t="s">
        <v>5335</v>
      </c>
      <c r="D375" s="5">
        <v>140.04</v>
      </c>
      <c r="E375" s="5">
        <v>2727.82291536</v>
      </c>
      <c r="F375" s="3" t="s">
        <v>4559</v>
      </c>
      <c r="G375" s="3" t="s">
        <v>4560</v>
      </c>
      <c r="H375" s="3" t="s">
        <v>4561</v>
      </c>
      <c r="I375" s="3" t="s">
        <v>4562</v>
      </c>
      <c r="J375" s="3" t="s">
        <v>5124</v>
      </c>
      <c r="K375" s="6">
        <v>1574755</v>
      </c>
      <c r="L375" s="6">
        <v>1591862</v>
      </c>
      <c r="M375" s="6">
        <v>193446</v>
      </c>
      <c r="N375" s="6">
        <v>190226</v>
      </c>
      <c r="O375" s="6">
        <v>122845</v>
      </c>
      <c r="P375" s="6">
        <v>121084</v>
      </c>
      <c r="Q375" s="6">
        <v>86551</v>
      </c>
      <c r="R375" s="6">
        <v>87331</v>
      </c>
      <c r="S375" s="6">
        <v>173066</v>
      </c>
      <c r="T375" s="6">
        <v>193081</v>
      </c>
      <c r="U375" s="6" t="s">
        <v>4474</v>
      </c>
      <c r="V375" s="6">
        <v>12000</v>
      </c>
      <c r="W375" s="6">
        <v>1365101</v>
      </c>
      <c r="X375" s="6">
        <v>1380675</v>
      </c>
      <c r="Y375" s="6">
        <v>450414</v>
      </c>
      <c r="Z375" s="6">
        <v>461144</v>
      </c>
      <c r="AA375" s="6">
        <v>174073</v>
      </c>
      <c r="AB375" s="6">
        <v>203190</v>
      </c>
      <c r="AC375" s="6">
        <v>19460000</v>
      </c>
      <c r="AD375" s="6">
        <v>19408000</v>
      </c>
      <c r="AF375">
        <f>Q375/W375</f>
        <v>6.3402634676848091E-2</v>
      </c>
      <c r="AG375">
        <f>R375/X375</f>
        <v>6.3252394662031253E-2</v>
      </c>
      <c r="AH375" t="e">
        <f>U375/W375</f>
        <v>#VALUE!</v>
      </c>
      <c r="AI375">
        <f>V375/X375</f>
        <v>8.6914009451898536E-3</v>
      </c>
      <c r="AJ375">
        <f>Y375/AA375</f>
        <v>2.5875006462805836</v>
      </c>
      <c r="AK375">
        <f>Z375/AB375</f>
        <v>2.2695211378512723</v>
      </c>
      <c r="AL375">
        <f>O375/K375</f>
        <v>7.8008960123955792E-2</v>
      </c>
      <c r="AM375">
        <f>P375/L375</f>
        <v>7.6064382465314204E-2</v>
      </c>
      <c r="AN375">
        <f>K375/W375</f>
        <v>1.1535813101008643</v>
      </c>
      <c r="AO375">
        <f>L375/X375</f>
        <v>1.1529592409509841</v>
      </c>
      <c r="AP375">
        <f>IF(OR(Q375&lt;0, Q375="NA"), 0, 1)</f>
        <v>1</v>
      </c>
      <c r="AQ375">
        <f>IF(OR(S375&lt;0, S375="NA"), 0, 1)</f>
        <v>1</v>
      </c>
      <c r="AR375">
        <f>IFERROR(IF((AF375-AG375)&gt;0,1,0),0)</f>
        <v>1</v>
      </c>
      <c r="AS375">
        <f>IFERROR(IF((S375-Q375)&gt;0,1,0),0)</f>
        <v>1</v>
      </c>
      <c r="AT375">
        <f>IFERROR(IF((AH375-AI375)&lt;0,1,0),0)</f>
        <v>0</v>
      </c>
      <c r="AU375">
        <f>IFERROR(IF((AJ375-AK375)&gt;0,1,0),0)</f>
        <v>1</v>
      </c>
      <c r="AV375">
        <f>IFERROR(IF((AL375-AM375)&gt;0,1,0),0)</f>
        <v>1</v>
      </c>
      <c r="AW375">
        <f>IFERROR(IF((AN375-AO375)&gt;0,1,0),0)</f>
        <v>1</v>
      </c>
      <c r="AX375">
        <f>IFERROR(IF((AC375-AD375)&lt;0,1,0),0)</f>
        <v>0</v>
      </c>
      <c r="AY375">
        <f>SUM(AP375:AX375)</f>
        <v>7</v>
      </c>
    </row>
    <row r="376" spans="1:51" x14ac:dyDescent="0.45">
      <c r="A376" s="1" t="s">
        <v>2297</v>
      </c>
      <c r="B376" s="2">
        <v>4861694</v>
      </c>
      <c r="C376" s="3" t="s">
        <v>5336</v>
      </c>
      <c r="D376" s="5">
        <v>44</v>
      </c>
      <c r="E376" s="5">
        <v>88.694320000000005</v>
      </c>
      <c r="F376" s="3" t="s">
        <v>4525</v>
      </c>
      <c r="G376" s="3" t="s">
        <v>4698</v>
      </c>
      <c r="H376" s="3" t="s">
        <v>4698</v>
      </c>
      <c r="I376" s="3" t="s">
        <v>4699</v>
      </c>
      <c r="J376" s="3" t="s">
        <v>4703</v>
      </c>
      <c r="K376" s="6">
        <v>21808.592000000001</v>
      </c>
      <c r="L376" s="6">
        <v>21593.263999999999</v>
      </c>
      <c r="M376" s="6">
        <v>1224.8109999999999</v>
      </c>
      <c r="N376" s="6">
        <v>1105.1859999999999</v>
      </c>
      <c r="O376" s="6">
        <v>-516.28200000000004</v>
      </c>
      <c r="P376" s="6">
        <v>-620.10500000000002</v>
      </c>
      <c r="Q376" s="6">
        <v>-187.36699999999999</v>
      </c>
      <c r="R376" s="6">
        <v>-406.56799999999998</v>
      </c>
      <c r="S376" s="6">
        <v>1479.9749999999999</v>
      </c>
      <c r="T376" s="6">
        <v>1434.73</v>
      </c>
      <c r="U376" s="6">
        <v>3547.7089999999998</v>
      </c>
      <c r="V376" s="6">
        <v>3874.2460000000001</v>
      </c>
      <c r="W376" s="6">
        <v>88493.817999999999</v>
      </c>
      <c r="X376" s="6">
        <v>89525.035000000003</v>
      </c>
      <c r="Y376" s="6">
        <v>8407.3780000000006</v>
      </c>
      <c r="Z376" s="6">
        <v>8915.8700000000008</v>
      </c>
      <c r="AA376" s="6">
        <v>4052</v>
      </c>
      <c r="AB376" s="6">
        <v>4439</v>
      </c>
      <c r="AC376" s="6">
        <v>2015780</v>
      </c>
      <c r="AD376" s="6">
        <v>2015780</v>
      </c>
      <c r="AF376">
        <f>Q376/W376</f>
        <v>-2.11728914216358E-3</v>
      </c>
      <c r="AG376">
        <f>R376/X376</f>
        <v>-4.5413888975301712E-3</v>
      </c>
      <c r="AH376">
        <f>U376/W376</f>
        <v>4.0089907749262216E-2</v>
      </c>
      <c r="AI376">
        <f>V376/X376</f>
        <v>4.3275559735888404E-2</v>
      </c>
      <c r="AJ376">
        <f>Y376/AA376</f>
        <v>2.0748711747285293</v>
      </c>
      <c r="AK376">
        <f>Z376/AB376</f>
        <v>2.0085312007208831</v>
      </c>
      <c r="AL376">
        <f>O376/K376</f>
        <v>-2.3673330217741706E-2</v>
      </c>
      <c r="AM376">
        <f>P376/L376</f>
        <v>-2.871752042674049E-2</v>
      </c>
      <c r="AN376">
        <f>K376/W376</f>
        <v>0.24644198309988163</v>
      </c>
      <c r="AO376">
        <f>L376/X376</f>
        <v>0.24119805147241771</v>
      </c>
      <c r="AP376">
        <f>IF(OR(Q376&lt;0, Q376="NA"), 0, 1)</f>
        <v>0</v>
      </c>
      <c r="AQ376">
        <f>IF(OR(S376&lt;0, S376="NA"), 0, 1)</f>
        <v>1</v>
      </c>
      <c r="AR376">
        <f>IFERROR(IF((AF376-AG376)&gt;0,1,0),0)</f>
        <v>1</v>
      </c>
      <c r="AS376">
        <f>IFERROR(IF((S376-Q376)&gt;0,1,0),0)</f>
        <v>1</v>
      </c>
      <c r="AT376">
        <f>IFERROR(IF((AH376-AI376)&lt;0,1,0),0)</f>
        <v>1</v>
      </c>
      <c r="AU376">
        <f>IFERROR(IF((AJ376-AK376)&gt;0,1,0),0)</f>
        <v>1</v>
      </c>
      <c r="AV376">
        <f>IFERROR(IF((AL376-AM376)&gt;0,1,0),0)</f>
        <v>1</v>
      </c>
      <c r="AW376">
        <f>IFERROR(IF((AN376-AO376)&gt;0,1,0),0)</f>
        <v>1</v>
      </c>
      <c r="AX376">
        <f>IFERROR(IF((AC376-AD376)&lt;0,1,0),0)</f>
        <v>0</v>
      </c>
      <c r="AY376">
        <f>SUM(AP376:AX376)</f>
        <v>7</v>
      </c>
    </row>
    <row r="377" spans="1:51" x14ac:dyDescent="0.45">
      <c r="A377" s="1" t="s">
        <v>2302</v>
      </c>
      <c r="B377" s="2">
        <v>4004212</v>
      </c>
      <c r="C377" s="3" t="s">
        <v>5337</v>
      </c>
      <c r="D377" s="7">
        <v>141.63999999999999</v>
      </c>
      <c r="E377" s="5">
        <v>17565.782752200001</v>
      </c>
      <c r="F377" s="3" t="s">
        <v>4485</v>
      </c>
      <c r="G377" s="3" t="s">
        <v>4517</v>
      </c>
      <c r="H377" s="3" t="s">
        <v>4640</v>
      </c>
      <c r="I377" s="3" t="s">
        <v>4685</v>
      </c>
      <c r="J377" s="3" t="s">
        <v>4850</v>
      </c>
      <c r="K377" s="6">
        <v>11500941</v>
      </c>
      <c r="L377" s="6">
        <v>16948610</v>
      </c>
      <c r="M377" s="6">
        <v>1217830</v>
      </c>
      <c r="N377" s="6">
        <v>1476304</v>
      </c>
      <c r="O377" s="6">
        <v>921182</v>
      </c>
      <c r="P377" s="6">
        <v>1195306</v>
      </c>
      <c r="Q377" s="6">
        <v>839082</v>
      </c>
      <c r="R377" s="6">
        <v>680882</v>
      </c>
      <c r="S377" s="6">
        <v>1054673</v>
      </c>
      <c r="T377" s="6">
        <v>1077504</v>
      </c>
      <c r="U377" s="6">
        <v>1348594</v>
      </c>
      <c r="V377" s="6">
        <v>2091456</v>
      </c>
      <c r="W377" s="6">
        <v>11759005</v>
      </c>
      <c r="X377" s="6">
        <v>15048290</v>
      </c>
      <c r="Y377" s="6">
        <v>4895580</v>
      </c>
      <c r="Z377" s="6">
        <v>5137609</v>
      </c>
      <c r="AA377" s="6">
        <v>4079741</v>
      </c>
      <c r="AB377" s="6">
        <v>4504255</v>
      </c>
      <c r="AC377" s="6">
        <v>124253511</v>
      </c>
      <c r="AD377" s="6">
        <v>124253511</v>
      </c>
      <c r="AF377">
        <f>Q377/W377</f>
        <v>7.1356547599052814E-2</v>
      </c>
      <c r="AG377">
        <f>R377/X377</f>
        <v>4.5246469864682302E-2</v>
      </c>
      <c r="AH377">
        <f>U377/W377</f>
        <v>0.11468606399946255</v>
      </c>
      <c r="AI377">
        <f>V377/X377</f>
        <v>0.13898296749996178</v>
      </c>
      <c r="AJ377">
        <f>Y377/AA377</f>
        <v>1.1999732335949758</v>
      </c>
      <c r="AK377">
        <f>Z377/AB377</f>
        <v>1.1406123765195355</v>
      </c>
      <c r="AL377">
        <f>O377/K377</f>
        <v>8.0096228647725434E-2</v>
      </c>
      <c r="AM377">
        <f>P377/L377</f>
        <v>7.0525311515221609E-2</v>
      </c>
      <c r="AN377">
        <f>K377/W377</f>
        <v>0.97805392548093995</v>
      </c>
      <c r="AO377">
        <f>L377/X377</f>
        <v>1.1262814578932223</v>
      </c>
      <c r="AP377">
        <f>IF(OR(Q377&lt;0, Q377="NA"), 0, 1)</f>
        <v>1</v>
      </c>
      <c r="AQ377">
        <f>IF(OR(S377&lt;0, S377="NA"), 0, 1)</f>
        <v>1</v>
      </c>
      <c r="AR377">
        <f>IFERROR(IF((AF377-AG377)&gt;0,1,0),0)</f>
        <v>1</v>
      </c>
      <c r="AS377">
        <f>IFERROR(IF((S377-Q377)&gt;0,1,0),0)</f>
        <v>1</v>
      </c>
      <c r="AT377">
        <f>IFERROR(IF((AH377-AI377)&lt;0,1,0),0)</f>
        <v>1</v>
      </c>
      <c r="AU377">
        <f>IFERROR(IF((AJ377-AK377)&gt;0,1,0),0)</f>
        <v>1</v>
      </c>
      <c r="AV377">
        <f>IFERROR(IF((AL377-AM377)&gt;0,1,0),0)</f>
        <v>1</v>
      </c>
      <c r="AW377">
        <f>IFERROR(IF((AN377-AO377)&gt;0,1,0),0)</f>
        <v>0</v>
      </c>
      <c r="AX377">
        <f>IFERROR(IF((AC377-AD377)&lt;0,1,0),0)</f>
        <v>0</v>
      </c>
      <c r="AY377">
        <f>SUM(AP377:AX377)</f>
        <v>7</v>
      </c>
    </row>
    <row r="378" spans="1:51" x14ac:dyDescent="0.45">
      <c r="A378" s="1" t="s">
        <v>2304</v>
      </c>
      <c r="B378" s="2">
        <v>13039048</v>
      </c>
      <c r="C378" s="3" t="s">
        <v>5335</v>
      </c>
      <c r="D378" s="5">
        <v>14.73</v>
      </c>
      <c r="E378" s="5">
        <v>1891.9946437799999</v>
      </c>
      <c r="F378" s="3" t="s">
        <v>4500</v>
      </c>
      <c r="G378" s="3" t="s">
        <v>4501</v>
      </c>
      <c r="H378" s="3" t="s">
        <v>4502</v>
      </c>
      <c r="I378" s="3" t="s">
        <v>4538</v>
      </c>
      <c r="J378" s="3" t="s">
        <v>4620</v>
      </c>
      <c r="K378" s="6">
        <v>615070</v>
      </c>
      <c r="L378" s="6">
        <v>598409</v>
      </c>
      <c r="M378" s="6">
        <v>-8790</v>
      </c>
      <c r="N378" s="6">
        <v>-22247</v>
      </c>
      <c r="O378" s="6">
        <v>-57168</v>
      </c>
      <c r="P378" s="6">
        <v>-71576</v>
      </c>
      <c r="Q378" s="6">
        <v>-69437</v>
      </c>
      <c r="R378" s="6">
        <v>-89473</v>
      </c>
      <c r="S378" s="6">
        <v>37435</v>
      </c>
      <c r="T378" s="6">
        <v>47604</v>
      </c>
      <c r="U378" s="6">
        <v>368883</v>
      </c>
      <c r="V378" s="6">
        <v>368248</v>
      </c>
      <c r="W378" s="6">
        <v>1584210</v>
      </c>
      <c r="X378" s="6">
        <v>1546741</v>
      </c>
      <c r="Y378" s="6">
        <v>398735</v>
      </c>
      <c r="Z378" s="6">
        <v>373999</v>
      </c>
      <c r="AA378" s="6">
        <v>419028</v>
      </c>
      <c r="AB378" s="6">
        <v>409043</v>
      </c>
      <c r="AC378" s="6">
        <v>128271786</v>
      </c>
      <c r="AD378" s="6">
        <v>127466599</v>
      </c>
      <c r="AF378">
        <f>Q378/W378</f>
        <v>-4.3830679013514624E-2</v>
      </c>
      <c r="AG378">
        <f>R378/X378</f>
        <v>-5.784614230824682E-2</v>
      </c>
      <c r="AH378">
        <f>U378/W378</f>
        <v>0.23284981157801049</v>
      </c>
      <c r="AI378">
        <f>V378/X378</f>
        <v>0.23807993710647096</v>
      </c>
      <c r="AJ378">
        <f>Y378/AA378</f>
        <v>0.951571255381502</v>
      </c>
      <c r="AK378">
        <f>Z378/AB378</f>
        <v>0.91432685561175719</v>
      </c>
      <c r="AL378">
        <f>O378/K378</f>
        <v>-9.2945518396280097E-2</v>
      </c>
      <c r="AM378">
        <f>P378/L378</f>
        <v>-0.1196105005105204</v>
      </c>
      <c r="AN378">
        <f>K378/W378</f>
        <v>0.38825029509976583</v>
      </c>
      <c r="AO378">
        <f>L378/X378</f>
        <v>0.3868837769219281</v>
      </c>
      <c r="AP378">
        <f>IF(OR(Q378&lt;0, Q378="NA"), 0, 1)</f>
        <v>0</v>
      </c>
      <c r="AQ378">
        <f>IF(OR(S378&lt;0, S378="NA"), 0, 1)</f>
        <v>1</v>
      </c>
      <c r="AR378">
        <f>IFERROR(IF((AF378-AG378)&gt;0,1,0),0)</f>
        <v>1</v>
      </c>
      <c r="AS378">
        <f>IFERROR(IF((S378-Q378)&gt;0,1,0),0)</f>
        <v>1</v>
      </c>
      <c r="AT378">
        <f>IFERROR(IF((AH378-AI378)&lt;0,1,0),0)</f>
        <v>1</v>
      </c>
      <c r="AU378">
        <f>IFERROR(IF((AJ378-AK378)&gt;0,1,0),0)</f>
        <v>1</v>
      </c>
      <c r="AV378">
        <f>IFERROR(IF((AL378-AM378)&gt;0,1,0),0)</f>
        <v>1</v>
      </c>
      <c r="AW378">
        <f>IFERROR(IF((AN378-AO378)&gt;0,1,0),0)</f>
        <v>1</v>
      </c>
      <c r="AX378">
        <f>IFERROR(IF((AC378-AD378)&lt;0,1,0),0)</f>
        <v>0</v>
      </c>
      <c r="AY378">
        <f>SUM(AP378:AX378)</f>
        <v>7</v>
      </c>
    </row>
    <row r="379" spans="1:51" x14ac:dyDescent="0.45">
      <c r="A379" s="1" t="s">
        <v>2313</v>
      </c>
      <c r="B379" s="2">
        <v>4812460</v>
      </c>
      <c r="C379" s="3" t="s">
        <v>5335</v>
      </c>
      <c r="D379" s="5">
        <v>120.84</v>
      </c>
      <c r="E379" s="5">
        <v>7305.33289728</v>
      </c>
      <c r="F379" s="3" t="s">
        <v>4470</v>
      </c>
      <c r="G379" s="3" t="s">
        <v>4471</v>
      </c>
      <c r="H379" s="3" t="s">
        <v>4673</v>
      </c>
      <c r="I379" s="3" t="s">
        <v>4673</v>
      </c>
      <c r="J379" s="3" t="s">
        <v>4544</v>
      </c>
      <c r="K379" s="6">
        <v>3992712</v>
      </c>
      <c r="L379" s="6">
        <v>3909883</v>
      </c>
      <c r="M379" s="6">
        <v>1518480</v>
      </c>
      <c r="N379" s="6">
        <v>1423776</v>
      </c>
      <c r="O379" s="6">
        <v>867629</v>
      </c>
      <c r="P379" s="6">
        <v>775599</v>
      </c>
      <c r="Q379" s="6">
        <v>463159</v>
      </c>
      <c r="R379" s="6">
        <v>394924</v>
      </c>
      <c r="S379" s="6">
        <v>1164667</v>
      </c>
      <c r="T379" s="6">
        <v>1073115</v>
      </c>
      <c r="U379" s="6">
        <v>6083206</v>
      </c>
      <c r="V379" s="6">
        <v>5100983</v>
      </c>
      <c r="W379" s="6">
        <v>12255716</v>
      </c>
      <c r="X379" s="6">
        <v>11361868</v>
      </c>
      <c r="Y379" s="6">
        <v>4390423</v>
      </c>
      <c r="Z379" s="6">
        <v>3681666</v>
      </c>
      <c r="AA379" s="6">
        <v>1029977</v>
      </c>
      <c r="AB379" s="6">
        <v>1556025</v>
      </c>
      <c r="AC379" s="6">
        <v>60443000</v>
      </c>
      <c r="AD379" s="6">
        <v>61745000</v>
      </c>
      <c r="AF379">
        <f>Q379/W379</f>
        <v>3.7791264092607892E-2</v>
      </c>
      <c r="AG379">
        <f>R379/X379</f>
        <v>3.4758721013129178E-2</v>
      </c>
      <c r="AH379">
        <f>U379/W379</f>
        <v>0.4963566388124529</v>
      </c>
      <c r="AI379">
        <f>V379/X379</f>
        <v>0.4489563687942863</v>
      </c>
      <c r="AJ379">
        <f>Y379/AA379</f>
        <v>4.2626417871467037</v>
      </c>
      <c r="AK379">
        <f>Z379/AB379</f>
        <v>2.3660712392153083</v>
      </c>
      <c r="AL379">
        <f>O379/K379</f>
        <v>0.21730317638737781</v>
      </c>
      <c r="AM379">
        <f>P379/L379</f>
        <v>0.19836885144644995</v>
      </c>
      <c r="AN379">
        <f>K379/W379</f>
        <v>0.32578365882499233</v>
      </c>
      <c r="AO379">
        <f>L379/X379</f>
        <v>0.34412325508446323</v>
      </c>
      <c r="AP379">
        <f>IF(OR(Q379&lt;0, Q379="NA"), 0, 1)</f>
        <v>1</v>
      </c>
      <c r="AQ379">
        <f>IF(OR(S379&lt;0, S379="NA"), 0, 1)</f>
        <v>1</v>
      </c>
      <c r="AR379">
        <f>IFERROR(IF((AF379-AG379)&gt;0,1,0),0)</f>
        <v>1</v>
      </c>
      <c r="AS379">
        <f>IFERROR(IF((S379-Q379)&gt;0,1,0),0)</f>
        <v>1</v>
      </c>
      <c r="AT379">
        <f>IFERROR(IF((AH379-AI379)&lt;0,1,0),0)</f>
        <v>0</v>
      </c>
      <c r="AU379">
        <f>IFERROR(IF((AJ379-AK379)&gt;0,1,0),0)</f>
        <v>1</v>
      </c>
      <c r="AV379">
        <f>IFERROR(IF((AL379-AM379)&gt;0,1,0),0)</f>
        <v>1</v>
      </c>
      <c r="AW379">
        <f>IFERROR(IF((AN379-AO379)&gt;0,1,0),0)</f>
        <v>0</v>
      </c>
      <c r="AX379">
        <f>IFERROR(IF((AC379-AD379)&lt;0,1,0),0)</f>
        <v>1</v>
      </c>
      <c r="AY379">
        <f>SUM(AP379:AX379)</f>
        <v>7</v>
      </c>
    </row>
    <row r="380" spans="1:51" x14ac:dyDescent="0.45">
      <c r="A380" s="1" t="s">
        <v>2335</v>
      </c>
      <c r="B380" s="2">
        <v>4823341</v>
      </c>
      <c r="C380" s="3" t="s">
        <v>5336</v>
      </c>
      <c r="D380" s="5">
        <v>18.96</v>
      </c>
      <c r="E380" s="5">
        <v>269.12696160000002</v>
      </c>
      <c r="F380" s="3" t="s">
        <v>4480</v>
      </c>
      <c r="G380" s="3" t="s">
        <v>4481</v>
      </c>
      <c r="H380" s="3" t="s">
        <v>4481</v>
      </c>
      <c r="I380" s="3" t="s">
        <v>4482</v>
      </c>
      <c r="J380" s="3" t="s">
        <v>4484</v>
      </c>
      <c r="K380" s="6">
        <v>51622</v>
      </c>
      <c r="L380" s="6">
        <v>50127</v>
      </c>
      <c r="M380" s="6" t="s">
        <v>4474</v>
      </c>
      <c r="N380" s="6" t="s">
        <v>4474</v>
      </c>
      <c r="O380" s="6">
        <v>81381</v>
      </c>
      <c r="P380" s="6">
        <v>63384</v>
      </c>
      <c r="Q380" s="6">
        <v>16846</v>
      </c>
      <c r="R380" s="6">
        <v>2474</v>
      </c>
      <c r="S380" s="6">
        <v>17200</v>
      </c>
      <c r="T380" s="6">
        <v>17847</v>
      </c>
      <c r="U380" s="6">
        <v>24770</v>
      </c>
      <c r="V380" s="6">
        <v>24749</v>
      </c>
      <c r="W380" s="6">
        <v>2274363</v>
      </c>
      <c r="X380" s="6">
        <v>2269757</v>
      </c>
      <c r="Y380" s="6" t="s">
        <v>4474</v>
      </c>
      <c r="Z380" s="6" t="s">
        <v>4474</v>
      </c>
      <c r="AA380" s="6" t="s">
        <v>4474</v>
      </c>
      <c r="AB380" s="6" t="s">
        <v>4474</v>
      </c>
      <c r="AC380" s="6">
        <v>14238677</v>
      </c>
      <c r="AD380" s="6">
        <v>14229853</v>
      </c>
      <c r="AF380">
        <f>Q380/W380</f>
        <v>7.406909099382992E-3</v>
      </c>
      <c r="AG380">
        <f>R380/X380</f>
        <v>1.08998452257224E-3</v>
      </c>
      <c r="AH380">
        <f>U380/W380</f>
        <v>1.0890961557148089E-2</v>
      </c>
      <c r="AI380">
        <f>V380/X380</f>
        <v>1.090381040789829E-2</v>
      </c>
      <c r="AJ380" t="e">
        <f>Y380/AA380</f>
        <v>#VALUE!</v>
      </c>
      <c r="AK380" t="e">
        <f>Z380/AB380</f>
        <v>#VALUE!</v>
      </c>
      <c r="AL380">
        <f>O380/K380</f>
        <v>1.576479020572624</v>
      </c>
      <c r="AM380">
        <f>P380/L380</f>
        <v>1.2644682506433658</v>
      </c>
      <c r="AN380">
        <f>K380/W380</f>
        <v>2.269734426738388E-2</v>
      </c>
      <c r="AO380">
        <f>L380/X380</f>
        <v>2.2084742992311512E-2</v>
      </c>
      <c r="AP380">
        <f>IF(OR(Q380&lt;0, Q380="NA"), 0, 1)</f>
        <v>1</v>
      </c>
      <c r="AQ380">
        <f>IF(OR(S380&lt;0, S380="NA"), 0, 1)</f>
        <v>1</v>
      </c>
      <c r="AR380">
        <f>IFERROR(IF((AF380-AG380)&gt;0,1,0),0)</f>
        <v>1</v>
      </c>
      <c r="AS380">
        <f>IFERROR(IF((S380-Q380)&gt;0,1,0),0)</f>
        <v>1</v>
      </c>
      <c r="AT380">
        <f>IFERROR(IF((AH380-AI380)&lt;0,1,0),0)</f>
        <v>1</v>
      </c>
      <c r="AU380">
        <f>IFERROR(IF((AJ380-AK380)&gt;0,1,0),0)</f>
        <v>0</v>
      </c>
      <c r="AV380">
        <f>IFERROR(IF((AL380-AM380)&gt;0,1,0),0)</f>
        <v>1</v>
      </c>
      <c r="AW380">
        <f>IFERROR(IF((AN380-AO380)&gt;0,1,0),0)</f>
        <v>1</v>
      </c>
      <c r="AX380">
        <f>IFERROR(IF((AC380-AD380)&lt;0,1,0),0)</f>
        <v>0</v>
      </c>
      <c r="AY380">
        <f>SUM(AP380:AX380)</f>
        <v>7</v>
      </c>
    </row>
    <row r="381" spans="1:51" x14ac:dyDescent="0.45">
      <c r="A381" s="1" t="s">
        <v>2341</v>
      </c>
      <c r="B381" s="2">
        <v>113071</v>
      </c>
      <c r="C381" s="3" t="s">
        <v>5337</v>
      </c>
      <c r="D381" s="7">
        <v>269.52</v>
      </c>
      <c r="E381" s="5">
        <v>12787.28638032</v>
      </c>
      <c r="F381" s="3" t="s">
        <v>4525</v>
      </c>
      <c r="G381" s="3" t="s">
        <v>4698</v>
      </c>
      <c r="H381" s="3" t="s">
        <v>4698</v>
      </c>
      <c r="I381" s="3" t="s">
        <v>4902</v>
      </c>
      <c r="J381" s="3" t="s">
        <v>4861</v>
      </c>
      <c r="K381" s="6">
        <v>22423700</v>
      </c>
      <c r="L381" s="6">
        <v>21654800</v>
      </c>
      <c r="M381" s="6" t="s">
        <v>4474</v>
      </c>
      <c r="N381" s="6" t="s">
        <v>4474</v>
      </c>
      <c r="O381" s="6">
        <v>705600</v>
      </c>
      <c r="P381" s="6">
        <v>586200</v>
      </c>
      <c r="Q381" s="6">
        <v>477300</v>
      </c>
      <c r="R381" s="6">
        <v>381800</v>
      </c>
      <c r="S381" s="6">
        <v>587400</v>
      </c>
      <c r="T381" s="6">
        <v>651500</v>
      </c>
      <c r="U381" s="6">
        <v>1116500</v>
      </c>
      <c r="V381" s="6">
        <v>2030000</v>
      </c>
      <c r="W381" s="6">
        <v>17817200</v>
      </c>
      <c r="X381" s="6">
        <v>15909000</v>
      </c>
      <c r="Y381" s="6" t="s">
        <v>4474</v>
      </c>
      <c r="Z381" s="6" t="s">
        <v>4474</v>
      </c>
      <c r="AA381" s="6" t="s">
        <v>4474</v>
      </c>
      <c r="AB381" s="6" t="s">
        <v>4474</v>
      </c>
      <c r="AC381" s="6">
        <v>47471625</v>
      </c>
      <c r="AD381" s="6">
        <v>47497305</v>
      </c>
      <c r="AF381">
        <f>Q381/W381</f>
        <v>2.6788721011157757E-2</v>
      </c>
      <c r="AG381">
        <f>R381/X381</f>
        <v>2.3998994279967312E-2</v>
      </c>
      <c r="AH381">
        <f>U381/W381</f>
        <v>6.266416720921357E-2</v>
      </c>
      <c r="AI381">
        <f>V381/X381</f>
        <v>0.12760072914702369</v>
      </c>
      <c r="AJ381" t="e">
        <f>Y381/AA381</f>
        <v>#VALUE!</v>
      </c>
      <c r="AK381" t="e">
        <f>Z381/AB381</f>
        <v>#VALUE!</v>
      </c>
      <c r="AL381">
        <f>O381/K381</f>
        <v>3.1466707100077151E-2</v>
      </c>
      <c r="AM381">
        <f>P381/L381</f>
        <v>2.7070210761586347E-2</v>
      </c>
      <c r="AN381">
        <f>K381/W381</f>
        <v>1.2585423074332667</v>
      </c>
      <c r="AO381">
        <f>L381/X381</f>
        <v>1.3611666352379157</v>
      </c>
      <c r="AP381">
        <f>IF(OR(Q381&lt;0, Q381="NA"), 0, 1)</f>
        <v>1</v>
      </c>
      <c r="AQ381">
        <f>IF(OR(S381&lt;0, S381="NA"), 0, 1)</f>
        <v>1</v>
      </c>
      <c r="AR381">
        <f>IFERROR(IF((AF381-AG381)&gt;0,1,0),0)</f>
        <v>1</v>
      </c>
      <c r="AS381">
        <f>IFERROR(IF((S381-Q381)&gt;0,1,0),0)</f>
        <v>1</v>
      </c>
      <c r="AT381">
        <f>IFERROR(IF((AH381-AI381)&lt;0,1,0),0)</f>
        <v>1</v>
      </c>
      <c r="AU381">
        <f>IFERROR(IF((AJ381-AK381)&gt;0,1,0),0)</f>
        <v>0</v>
      </c>
      <c r="AV381">
        <f>IFERROR(IF((AL381-AM381)&gt;0,1,0),0)</f>
        <v>1</v>
      </c>
      <c r="AW381">
        <f>IFERROR(IF((AN381-AO381)&gt;0,1,0),0)</f>
        <v>0</v>
      </c>
      <c r="AX381">
        <f>IFERROR(IF((AC381-AD381)&lt;0,1,0),0)</f>
        <v>1</v>
      </c>
      <c r="AY381">
        <f>SUM(AP381:AX381)</f>
        <v>7</v>
      </c>
    </row>
    <row r="382" spans="1:51" x14ac:dyDescent="0.45">
      <c r="A382" s="1" t="s">
        <v>2347</v>
      </c>
      <c r="B382" s="2">
        <v>4992405</v>
      </c>
      <c r="C382" s="3" t="s">
        <v>5337</v>
      </c>
      <c r="D382" s="5">
        <v>375</v>
      </c>
      <c r="E382" s="5">
        <v>4404.4965000000002</v>
      </c>
      <c r="F382" s="3" t="s">
        <v>4485</v>
      </c>
      <c r="G382" s="3" t="s">
        <v>4486</v>
      </c>
      <c r="H382" s="3" t="s">
        <v>4598</v>
      </c>
      <c r="I382" s="3" t="s">
        <v>4615</v>
      </c>
      <c r="J382" s="3" t="s">
        <v>4623</v>
      </c>
      <c r="K382" s="6">
        <v>1034033</v>
      </c>
      <c r="L382" s="6">
        <v>1006601</v>
      </c>
      <c r="M382" s="6">
        <v>226764</v>
      </c>
      <c r="N382" s="6">
        <v>216075</v>
      </c>
      <c r="O382" s="6">
        <v>181879</v>
      </c>
      <c r="P382" s="6">
        <v>175731</v>
      </c>
      <c r="Q382" s="6">
        <v>116019</v>
      </c>
      <c r="R382" s="6">
        <v>115160</v>
      </c>
      <c r="S382" s="6">
        <v>162609</v>
      </c>
      <c r="T382" s="6">
        <v>157098</v>
      </c>
      <c r="U382" s="6">
        <v>321238</v>
      </c>
      <c r="V382" s="6">
        <v>340081</v>
      </c>
      <c r="W382" s="6">
        <v>1489340</v>
      </c>
      <c r="X382" s="6">
        <v>1456032</v>
      </c>
      <c r="Y382" s="6">
        <v>469550</v>
      </c>
      <c r="Z382" s="6">
        <v>455332</v>
      </c>
      <c r="AA382" s="6">
        <v>205227</v>
      </c>
      <c r="AB382" s="6">
        <v>201978</v>
      </c>
      <c r="AC382" s="6">
        <v>11745324</v>
      </c>
      <c r="AD382" s="6">
        <v>11744521</v>
      </c>
      <c r="AF382">
        <f>Q382/W382</f>
        <v>7.7899606537123828E-2</v>
      </c>
      <c r="AG382">
        <f>R382/X382</f>
        <v>7.9091668314982086E-2</v>
      </c>
      <c r="AH382">
        <f>U382/W382</f>
        <v>0.21569151436206641</v>
      </c>
      <c r="AI382">
        <f>V382/X382</f>
        <v>0.23356698204435067</v>
      </c>
      <c r="AJ382">
        <f>Y382/AA382</f>
        <v>2.2879543140035179</v>
      </c>
      <c r="AK382">
        <f>Z382/AB382</f>
        <v>2.2543643367099389</v>
      </c>
      <c r="AL382">
        <f>O382/K382</f>
        <v>0.17589283900997357</v>
      </c>
      <c r="AM382">
        <f>P382/L382</f>
        <v>0.17457860661771646</v>
      </c>
      <c r="AN382">
        <f>K382/W382</f>
        <v>0.69428941678864464</v>
      </c>
      <c r="AO382">
        <f>L382/X382</f>
        <v>0.69133164655721857</v>
      </c>
      <c r="AP382">
        <f>IF(OR(Q382&lt;0, Q382="NA"), 0, 1)</f>
        <v>1</v>
      </c>
      <c r="AQ382">
        <f>IF(OR(S382&lt;0, S382="NA"), 0, 1)</f>
        <v>1</v>
      </c>
      <c r="AR382">
        <f>IFERROR(IF((AF382-AG382)&gt;0,1,0),0)</f>
        <v>0</v>
      </c>
      <c r="AS382">
        <f>IFERROR(IF((S382-Q382)&gt;0,1,0),0)</f>
        <v>1</v>
      </c>
      <c r="AT382">
        <f>IFERROR(IF((AH382-AI382)&lt;0,1,0),0)</f>
        <v>1</v>
      </c>
      <c r="AU382">
        <f>IFERROR(IF((AJ382-AK382)&gt;0,1,0),0)</f>
        <v>1</v>
      </c>
      <c r="AV382">
        <f>IFERROR(IF((AL382-AM382)&gt;0,1,0),0)</f>
        <v>1</v>
      </c>
      <c r="AW382">
        <f>IFERROR(IF((AN382-AO382)&gt;0,1,0),0)</f>
        <v>1</v>
      </c>
      <c r="AX382">
        <f>IFERROR(IF((AC382-AD382)&lt;0,1,0),0)</f>
        <v>0</v>
      </c>
      <c r="AY382">
        <f>SUM(AP382:AX382)</f>
        <v>7</v>
      </c>
    </row>
    <row r="383" spans="1:51" x14ac:dyDescent="0.45">
      <c r="A383" s="1" t="s">
        <v>2353</v>
      </c>
      <c r="B383" s="2">
        <v>13546564</v>
      </c>
      <c r="C383" s="3" t="s">
        <v>5335</v>
      </c>
      <c r="D383" s="5">
        <v>31.05</v>
      </c>
      <c r="E383" s="5">
        <v>621.74846024999999</v>
      </c>
      <c r="F383" s="3" t="s">
        <v>4485</v>
      </c>
      <c r="G383" s="3" t="s">
        <v>4486</v>
      </c>
      <c r="H383" s="3" t="s">
        <v>4590</v>
      </c>
      <c r="I383" s="3" t="s">
        <v>4590</v>
      </c>
      <c r="J383" s="3" t="s">
        <v>5132</v>
      </c>
      <c r="K383" s="6">
        <v>416566</v>
      </c>
      <c r="L383" s="6">
        <v>409323</v>
      </c>
      <c r="M383" s="6">
        <v>48583</v>
      </c>
      <c r="N383" s="6">
        <v>46717</v>
      </c>
      <c r="O383" s="6">
        <v>37878</v>
      </c>
      <c r="P383" s="6">
        <v>35995</v>
      </c>
      <c r="Q383" s="6">
        <v>29142</v>
      </c>
      <c r="R383" s="6">
        <v>29020</v>
      </c>
      <c r="S383" s="6">
        <v>50023</v>
      </c>
      <c r="T383" s="6">
        <v>42580</v>
      </c>
      <c r="U383" s="6">
        <v>47565</v>
      </c>
      <c r="V383" s="6">
        <v>47844</v>
      </c>
      <c r="W383" s="6">
        <v>306803</v>
      </c>
      <c r="X383" s="6">
        <v>310693</v>
      </c>
      <c r="Y383" s="6">
        <v>170089</v>
      </c>
      <c r="Z383" s="6">
        <v>169843</v>
      </c>
      <c r="AA383" s="6">
        <v>54479</v>
      </c>
      <c r="AB383" s="6">
        <v>55607</v>
      </c>
      <c r="AC383" s="6">
        <v>20021105</v>
      </c>
      <c r="AD383" s="6">
        <v>20014665</v>
      </c>
      <c r="AF383">
        <f>Q383/W383</f>
        <v>9.4986033382985169E-2</v>
      </c>
      <c r="AG383">
        <f>R383/X383</f>
        <v>9.340409986707135E-2</v>
      </c>
      <c r="AH383">
        <f>U383/W383</f>
        <v>0.15503433799539118</v>
      </c>
      <c r="AI383">
        <f>V383/X383</f>
        <v>0.15399123894004693</v>
      </c>
      <c r="AJ383">
        <f>Y383/AA383</f>
        <v>3.1221020943849922</v>
      </c>
      <c r="AK383">
        <f>Z383/AB383</f>
        <v>3.0543456759041128</v>
      </c>
      <c r="AL383">
        <f>O383/K383</f>
        <v>9.0929168487106485E-2</v>
      </c>
      <c r="AM383">
        <f>P383/L383</f>
        <v>8.793788768283238E-2</v>
      </c>
      <c r="AN383">
        <f>K383/W383</f>
        <v>1.3577637767557684</v>
      </c>
      <c r="AO383">
        <f>L383/X383</f>
        <v>1.3174516323187198</v>
      </c>
      <c r="AP383">
        <f>IF(OR(Q383&lt;0, Q383="NA"), 0, 1)</f>
        <v>1</v>
      </c>
      <c r="AQ383">
        <f>IF(OR(S383&lt;0, S383="NA"), 0, 1)</f>
        <v>1</v>
      </c>
      <c r="AR383">
        <f>IFERROR(IF((AF383-AG383)&gt;0,1,0),0)</f>
        <v>1</v>
      </c>
      <c r="AS383">
        <f>IFERROR(IF((S383-Q383)&gt;0,1,0),0)</f>
        <v>1</v>
      </c>
      <c r="AT383">
        <f>IFERROR(IF((AH383-AI383)&lt;0,1,0),0)</f>
        <v>0</v>
      </c>
      <c r="AU383">
        <f>IFERROR(IF((AJ383-AK383)&gt;0,1,0),0)</f>
        <v>1</v>
      </c>
      <c r="AV383">
        <f>IFERROR(IF((AL383-AM383)&gt;0,1,0),0)</f>
        <v>1</v>
      </c>
      <c r="AW383">
        <f>IFERROR(IF((AN383-AO383)&gt;0,1,0),0)</f>
        <v>1</v>
      </c>
      <c r="AX383">
        <f>IFERROR(IF((AC383-AD383)&lt;0,1,0),0)</f>
        <v>0</v>
      </c>
      <c r="AY383">
        <f>SUM(AP383:AX383)</f>
        <v>7</v>
      </c>
    </row>
    <row r="384" spans="1:51" x14ac:dyDescent="0.45">
      <c r="A384" s="1" t="s">
        <v>2363</v>
      </c>
      <c r="B384" s="2">
        <v>4133514</v>
      </c>
      <c r="C384" s="3" t="s">
        <v>5337</v>
      </c>
      <c r="D384" s="5">
        <v>81.64</v>
      </c>
      <c r="E384" s="5">
        <v>28141.136066160001</v>
      </c>
      <c r="F384" s="3" t="s">
        <v>4559</v>
      </c>
      <c r="G384" s="3" t="s">
        <v>4560</v>
      </c>
      <c r="H384" s="3" t="s">
        <v>4561</v>
      </c>
      <c r="I384" s="3" t="s">
        <v>4562</v>
      </c>
      <c r="J384" s="3" t="s">
        <v>5133</v>
      </c>
      <c r="K384" s="6">
        <v>12799000</v>
      </c>
      <c r="L384" s="6">
        <v>12821000</v>
      </c>
      <c r="M384" s="6">
        <v>2032000</v>
      </c>
      <c r="N384" s="6">
        <v>1896000</v>
      </c>
      <c r="O384" s="6">
        <v>1678000</v>
      </c>
      <c r="P384" s="6">
        <v>1522000</v>
      </c>
      <c r="Q384" s="6">
        <v>1018000</v>
      </c>
      <c r="R384" s="6">
        <v>918000</v>
      </c>
      <c r="S384" s="6">
        <v>1538000</v>
      </c>
      <c r="T384" s="6">
        <v>1741000</v>
      </c>
      <c r="U384" s="6">
        <v>5084000</v>
      </c>
      <c r="V384" s="6">
        <v>4959000</v>
      </c>
      <c r="W384" s="6">
        <v>15763000</v>
      </c>
      <c r="X384" s="6">
        <v>15299000</v>
      </c>
      <c r="Y384" s="6">
        <v>3855000</v>
      </c>
      <c r="Z384" s="6">
        <v>3470000</v>
      </c>
      <c r="AA384" s="6">
        <v>4975000</v>
      </c>
      <c r="AB384" s="6">
        <v>4774000</v>
      </c>
      <c r="AC384" s="6">
        <v>344697894</v>
      </c>
      <c r="AD384" s="6">
        <v>342287795</v>
      </c>
      <c r="AF384">
        <f>Q384/W384</f>
        <v>6.4581615174776369E-2</v>
      </c>
      <c r="AG384">
        <f>R384/X384</f>
        <v>6.0003921824955876E-2</v>
      </c>
      <c r="AH384">
        <f>U384/W384</f>
        <v>0.32252743767049419</v>
      </c>
      <c r="AI384">
        <f>V384/X384</f>
        <v>0.32413883260343812</v>
      </c>
      <c r="AJ384">
        <f>Y384/AA384</f>
        <v>0.77487437185929653</v>
      </c>
      <c r="AK384">
        <f>Z384/AB384</f>
        <v>0.72685379136992045</v>
      </c>
      <c r="AL384">
        <f>O384/K384</f>
        <v>0.13110399249941401</v>
      </c>
      <c r="AM384">
        <f>P384/L384</f>
        <v>0.11871148896341939</v>
      </c>
      <c r="AN384">
        <f>K384/W384</f>
        <v>0.81196472752648607</v>
      </c>
      <c r="AO384">
        <f>L384/X384</f>
        <v>0.83802862932217792</v>
      </c>
      <c r="AP384">
        <f>IF(OR(Q384&lt;0, Q384="NA"), 0, 1)</f>
        <v>1</v>
      </c>
      <c r="AQ384">
        <f>IF(OR(S384&lt;0, S384="NA"), 0, 1)</f>
        <v>1</v>
      </c>
      <c r="AR384">
        <f>IFERROR(IF((AF384-AG384)&gt;0,1,0),0)</f>
        <v>1</v>
      </c>
      <c r="AS384">
        <f>IFERROR(IF((S384-Q384)&gt;0,1,0),0)</f>
        <v>1</v>
      </c>
      <c r="AT384">
        <f>IFERROR(IF((AH384-AI384)&lt;0,1,0),0)</f>
        <v>1</v>
      </c>
      <c r="AU384">
        <f>IFERROR(IF((AJ384-AK384)&gt;0,1,0),0)</f>
        <v>1</v>
      </c>
      <c r="AV384">
        <f>IFERROR(IF((AL384-AM384)&gt;0,1,0),0)</f>
        <v>1</v>
      </c>
      <c r="AW384">
        <f>IFERROR(IF((AN384-AO384)&gt;0,1,0),0)</f>
        <v>0</v>
      </c>
      <c r="AX384">
        <f>IFERROR(IF((AC384-AD384)&lt;0,1,0),0)</f>
        <v>0</v>
      </c>
      <c r="AY384">
        <f>SUM(AP384:AX384)</f>
        <v>7</v>
      </c>
    </row>
    <row r="385" spans="1:51" x14ac:dyDescent="0.45">
      <c r="A385" s="1" t="s">
        <v>2378</v>
      </c>
      <c r="B385" s="2">
        <v>4967120</v>
      </c>
      <c r="C385" s="3" t="s">
        <v>5335</v>
      </c>
      <c r="D385" s="5">
        <v>19.12</v>
      </c>
      <c r="E385" s="5">
        <v>471.89404711999998</v>
      </c>
      <c r="F385" s="3" t="s">
        <v>4500</v>
      </c>
      <c r="G385" s="3" t="s">
        <v>4574</v>
      </c>
      <c r="H385" s="3" t="s">
        <v>4580</v>
      </c>
      <c r="I385" s="3" t="s">
        <v>4824</v>
      </c>
      <c r="J385" s="3" t="s">
        <v>4819</v>
      </c>
      <c r="K385" s="6">
        <v>1650685</v>
      </c>
      <c r="L385" s="6">
        <v>1714510</v>
      </c>
      <c r="M385" s="6">
        <v>107206</v>
      </c>
      <c r="N385" s="6">
        <v>114967</v>
      </c>
      <c r="O385" s="6">
        <v>68998</v>
      </c>
      <c r="P385" s="6">
        <v>76937</v>
      </c>
      <c r="Q385" s="6">
        <v>12911</v>
      </c>
      <c r="R385" s="6">
        <v>20511</v>
      </c>
      <c r="S385" s="6">
        <v>105890</v>
      </c>
      <c r="T385" s="6">
        <v>73217</v>
      </c>
      <c r="U385" s="6">
        <v>200000</v>
      </c>
      <c r="V385" s="6">
        <v>235000</v>
      </c>
      <c r="W385" s="6">
        <v>1149056</v>
      </c>
      <c r="X385" s="6">
        <v>1207919</v>
      </c>
      <c r="Y385" s="6">
        <v>782694</v>
      </c>
      <c r="Z385" s="6">
        <v>847006</v>
      </c>
      <c r="AA385" s="6">
        <v>343727</v>
      </c>
      <c r="AB385" s="6">
        <v>375322</v>
      </c>
      <c r="AC385" s="6">
        <v>24679000</v>
      </c>
      <c r="AD385" s="6">
        <v>24733000</v>
      </c>
      <c r="AF385">
        <f>Q385/W385</f>
        <v>1.1236179959897516E-2</v>
      </c>
      <c r="AG385">
        <f>R385/X385</f>
        <v>1.69804432250838E-2</v>
      </c>
      <c r="AH385">
        <f>U385/W385</f>
        <v>0.17405592068619807</v>
      </c>
      <c r="AI385">
        <f>V385/X385</f>
        <v>0.19454946896273673</v>
      </c>
      <c r="AJ385">
        <f>Y385/AA385</f>
        <v>2.2770803573766392</v>
      </c>
      <c r="AK385">
        <f>Z385/AB385</f>
        <v>2.2567448750672754</v>
      </c>
      <c r="AL385">
        <f>O385/K385</f>
        <v>4.1799616522837486E-2</v>
      </c>
      <c r="AM385">
        <f>P385/L385</f>
        <v>4.4874045645694687E-2</v>
      </c>
      <c r="AN385">
        <f>K385/W385</f>
        <v>1.4365574871894842</v>
      </c>
      <c r="AO385">
        <f>L385/X385</f>
        <v>1.4193915320480925</v>
      </c>
      <c r="AP385">
        <f>IF(OR(Q385&lt;0, Q385="NA"), 0, 1)</f>
        <v>1</v>
      </c>
      <c r="AQ385">
        <f>IF(OR(S385&lt;0, S385="NA"), 0, 1)</f>
        <v>1</v>
      </c>
      <c r="AR385">
        <f>IFERROR(IF((AF385-AG385)&gt;0,1,0),0)</f>
        <v>0</v>
      </c>
      <c r="AS385">
        <f>IFERROR(IF((S385-Q385)&gt;0,1,0),0)</f>
        <v>1</v>
      </c>
      <c r="AT385">
        <f>IFERROR(IF((AH385-AI385)&lt;0,1,0),0)</f>
        <v>1</v>
      </c>
      <c r="AU385">
        <f>IFERROR(IF((AJ385-AK385)&gt;0,1,0),0)</f>
        <v>1</v>
      </c>
      <c r="AV385">
        <f>IFERROR(IF((AL385-AM385)&gt;0,1,0),0)</f>
        <v>0</v>
      </c>
      <c r="AW385">
        <f>IFERROR(IF((AN385-AO385)&gt;0,1,0),0)</f>
        <v>1</v>
      </c>
      <c r="AX385">
        <f>IFERROR(IF((AC385-AD385)&lt;0,1,0),0)</f>
        <v>1</v>
      </c>
      <c r="AY385">
        <f>SUM(AP385:AX385)</f>
        <v>7</v>
      </c>
    </row>
    <row r="386" spans="1:51" x14ac:dyDescent="0.45">
      <c r="A386" s="1" t="s">
        <v>2379</v>
      </c>
      <c r="B386" s="2">
        <v>6642859</v>
      </c>
      <c r="C386" s="3" t="s">
        <v>5337</v>
      </c>
      <c r="D386" s="5">
        <v>15.86</v>
      </c>
      <c r="E386" s="5">
        <v>1284.17866486</v>
      </c>
      <c r="F386" s="3" t="s">
        <v>4654</v>
      </c>
      <c r="G386" s="3" t="s">
        <v>4654</v>
      </c>
      <c r="H386" s="3" t="s">
        <v>4655</v>
      </c>
      <c r="I386" s="3" t="s">
        <v>4717</v>
      </c>
      <c r="J386" s="3" t="s">
        <v>4718</v>
      </c>
      <c r="K386" s="6">
        <v>325011.60499999998</v>
      </c>
      <c r="L386" s="6">
        <v>322560.19900000002</v>
      </c>
      <c r="M386" s="6">
        <v>266702.696</v>
      </c>
      <c r="N386" s="6">
        <v>254657.13200000001</v>
      </c>
      <c r="O386" s="6">
        <v>127160.579</v>
      </c>
      <c r="P386" s="6">
        <v>118246.317</v>
      </c>
      <c r="Q386" s="6">
        <v>68156.877999999997</v>
      </c>
      <c r="R386" s="6">
        <v>60832.468999999997</v>
      </c>
      <c r="S386" s="6">
        <v>253653.77299999999</v>
      </c>
      <c r="T386" s="6">
        <v>227623.72099999999</v>
      </c>
      <c r="U386" s="6">
        <v>252159.77600000001</v>
      </c>
      <c r="V386" s="6">
        <v>265759.77600000001</v>
      </c>
      <c r="W386" s="6">
        <v>1214671.074</v>
      </c>
      <c r="X386" s="6">
        <v>1242801.2949999999</v>
      </c>
      <c r="Y386" s="6">
        <v>92169.89</v>
      </c>
      <c r="Z386" s="6">
        <v>88930.892000000007</v>
      </c>
      <c r="AA386" s="6">
        <v>17740</v>
      </c>
      <c r="AB386" s="6">
        <v>15658</v>
      </c>
      <c r="AC386" s="6">
        <v>80969651</v>
      </c>
      <c r="AD386" s="6">
        <v>80969651</v>
      </c>
      <c r="AF386">
        <f>Q386/W386</f>
        <v>5.6111386414722506E-2</v>
      </c>
      <c r="AG386">
        <f>R386/X386</f>
        <v>4.8947864187734051E-2</v>
      </c>
      <c r="AH386">
        <f>U386/W386</f>
        <v>0.20759511064145092</v>
      </c>
      <c r="AI386">
        <f>V386/X386</f>
        <v>0.21383931370943737</v>
      </c>
      <c r="AJ386">
        <f>Y386/AA386</f>
        <v>5.1955969560315669</v>
      </c>
      <c r="AK386">
        <f>Z386/AB386</f>
        <v>5.6795818112147147</v>
      </c>
      <c r="AL386">
        <f>O386/K386</f>
        <v>0.39124934938861644</v>
      </c>
      <c r="AM386">
        <f>P386/L386</f>
        <v>0.36658681810895083</v>
      </c>
      <c r="AN386">
        <f>K386/W386</f>
        <v>0.26757170064955377</v>
      </c>
      <c r="AO386">
        <f>L386/X386</f>
        <v>0.25954285717090442</v>
      </c>
      <c r="AP386">
        <f>IF(OR(Q386&lt;0, Q386="NA"), 0, 1)</f>
        <v>1</v>
      </c>
      <c r="AQ386">
        <f>IF(OR(S386&lt;0, S386="NA"), 0, 1)</f>
        <v>1</v>
      </c>
      <c r="AR386">
        <f>IFERROR(IF((AF386-AG386)&gt;0,1,0),0)</f>
        <v>1</v>
      </c>
      <c r="AS386">
        <f>IFERROR(IF((S386-Q386)&gt;0,1,0),0)</f>
        <v>1</v>
      </c>
      <c r="AT386">
        <f>IFERROR(IF((AH386-AI386)&lt;0,1,0),0)</f>
        <v>1</v>
      </c>
      <c r="AU386">
        <f>IFERROR(IF((AJ386-AK386)&gt;0,1,0),0)</f>
        <v>0</v>
      </c>
      <c r="AV386">
        <f>IFERROR(IF((AL386-AM386)&gt;0,1,0),0)</f>
        <v>1</v>
      </c>
      <c r="AW386">
        <f>IFERROR(IF((AN386-AO386)&gt;0,1,0),0)</f>
        <v>1</v>
      </c>
      <c r="AX386">
        <f>IFERROR(IF((AC386-AD386)&lt;0,1,0),0)</f>
        <v>0</v>
      </c>
      <c r="AY386">
        <f>SUM(AP386:AX386)</f>
        <v>7</v>
      </c>
    </row>
    <row r="387" spans="1:51" x14ac:dyDescent="0.45">
      <c r="A387" s="1" t="s">
        <v>2381</v>
      </c>
      <c r="B387" s="2">
        <v>102965</v>
      </c>
      <c r="C387" s="3" t="s">
        <v>5337</v>
      </c>
      <c r="D387" s="5">
        <v>22.22</v>
      </c>
      <c r="E387" s="5">
        <v>14978.088863540001</v>
      </c>
      <c r="F387" s="3" t="s">
        <v>4525</v>
      </c>
      <c r="G387" s="3" t="s">
        <v>4526</v>
      </c>
      <c r="H387" s="3" t="s">
        <v>4527</v>
      </c>
      <c r="I387" s="3" t="s">
        <v>4527</v>
      </c>
      <c r="J387" s="3" t="s">
        <v>4528</v>
      </c>
      <c r="K387" s="6">
        <v>2113156</v>
      </c>
      <c r="L387" s="6">
        <v>2029020</v>
      </c>
      <c r="M387" s="6">
        <v>1329489</v>
      </c>
      <c r="N387" s="6">
        <v>1277953</v>
      </c>
      <c r="O387" s="6">
        <v>757652</v>
      </c>
      <c r="P387" s="6">
        <v>723367</v>
      </c>
      <c r="Q387" s="6">
        <v>393553</v>
      </c>
      <c r="R387" s="6">
        <v>375917</v>
      </c>
      <c r="S387" s="6">
        <v>956278</v>
      </c>
      <c r="T387" s="6" t="s">
        <v>4474</v>
      </c>
      <c r="U387" s="6">
        <v>8302215</v>
      </c>
      <c r="V387" s="6">
        <v>7674709</v>
      </c>
      <c r="W387" s="6">
        <v>20128996</v>
      </c>
      <c r="X387" s="6">
        <v>19504177</v>
      </c>
      <c r="Y387" s="6" t="s">
        <v>4474</v>
      </c>
      <c r="Z387" s="6" t="s">
        <v>4474</v>
      </c>
      <c r="AA387" s="6" t="s">
        <v>4474</v>
      </c>
      <c r="AB387" s="6" t="s">
        <v>4474</v>
      </c>
      <c r="AC387" s="6">
        <v>674082065</v>
      </c>
      <c r="AD387" s="6">
        <v>674112166</v>
      </c>
      <c r="AF387">
        <f>Q387/W387</f>
        <v>1.9551546435798386E-2</v>
      </c>
      <c r="AG387">
        <f>R387/X387</f>
        <v>1.9273666353622612E-2</v>
      </c>
      <c r="AH387">
        <f>U387/W387</f>
        <v>0.41245052659357673</v>
      </c>
      <c r="AI387">
        <f>V387/X387</f>
        <v>0.39349053282278973</v>
      </c>
      <c r="AJ387" t="e">
        <f>Y387/AA387</f>
        <v>#VALUE!</v>
      </c>
      <c r="AK387" t="e">
        <f>Z387/AB387</f>
        <v>#VALUE!</v>
      </c>
      <c r="AL387">
        <f>O387/K387</f>
        <v>0.35854049582709463</v>
      </c>
      <c r="AM387">
        <f>P387/L387</f>
        <v>0.35651053217809581</v>
      </c>
      <c r="AN387">
        <f>K387/W387</f>
        <v>0.10498069551009896</v>
      </c>
      <c r="AO387">
        <f>L387/X387</f>
        <v>0.10403002392769507</v>
      </c>
      <c r="AP387">
        <f>IF(OR(Q387&lt;0, Q387="NA"), 0, 1)</f>
        <v>1</v>
      </c>
      <c r="AQ387">
        <f>IF(OR(S387&lt;0, S387="NA"), 0, 1)</f>
        <v>1</v>
      </c>
      <c r="AR387">
        <f>IFERROR(IF((AF387-AG387)&gt;0,1,0),0)</f>
        <v>1</v>
      </c>
      <c r="AS387">
        <f>IFERROR(IF((S387-Q387)&gt;0,1,0),0)</f>
        <v>1</v>
      </c>
      <c r="AT387">
        <f>IFERROR(IF((AH387-AI387)&lt;0,1,0),0)</f>
        <v>0</v>
      </c>
      <c r="AU387">
        <f>IFERROR(IF((AJ387-AK387)&gt;0,1,0),0)</f>
        <v>0</v>
      </c>
      <c r="AV387">
        <f>IFERROR(IF((AL387-AM387)&gt;0,1,0),0)</f>
        <v>1</v>
      </c>
      <c r="AW387">
        <f>IFERROR(IF((AN387-AO387)&gt;0,1,0),0)</f>
        <v>1</v>
      </c>
      <c r="AX387">
        <f>IFERROR(IF((AC387-AD387)&lt;0,1,0),0)</f>
        <v>1</v>
      </c>
      <c r="AY387">
        <f>SUM(AP387:AX387)</f>
        <v>7</v>
      </c>
    </row>
    <row r="388" spans="1:51" x14ac:dyDescent="0.45">
      <c r="A388" s="1" t="s">
        <v>2383</v>
      </c>
      <c r="B388" s="2">
        <v>100483481</v>
      </c>
      <c r="C388" s="3" t="s">
        <v>5337</v>
      </c>
      <c r="D388" s="5">
        <v>21.05</v>
      </c>
      <c r="E388" s="5">
        <v>2483.1861734499998</v>
      </c>
      <c r="F388" s="3" t="s">
        <v>4475</v>
      </c>
      <c r="G388" s="3" t="s">
        <v>4529</v>
      </c>
      <c r="H388" s="3" t="s">
        <v>4569</v>
      </c>
      <c r="I388" s="3" t="s">
        <v>4572</v>
      </c>
      <c r="J388" s="3" t="s">
        <v>5137</v>
      </c>
      <c r="K388" s="6">
        <v>2634075</v>
      </c>
      <c r="L388" s="6">
        <v>2587067</v>
      </c>
      <c r="M388" s="6">
        <v>164814</v>
      </c>
      <c r="N388" s="6">
        <v>236410</v>
      </c>
      <c r="O388" s="6">
        <v>48958</v>
      </c>
      <c r="P388" s="6">
        <v>123126</v>
      </c>
      <c r="Q388" s="6">
        <v>55570</v>
      </c>
      <c r="R388" s="6">
        <v>57647</v>
      </c>
      <c r="S388" s="6">
        <v>152512</v>
      </c>
      <c r="T388" s="6">
        <v>136450</v>
      </c>
      <c r="U388" s="6">
        <v>1496423</v>
      </c>
      <c r="V388" s="6">
        <v>1494151</v>
      </c>
      <c r="W388" s="6">
        <v>3722497</v>
      </c>
      <c r="X388" s="6">
        <v>3668086</v>
      </c>
      <c r="Y388" s="6">
        <v>302819</v>
      </c>
      <c r="Z388" s="6">
        <v>250887</v>
      </c>
      <c r="AA388" s="6">
        <v>504533</v>
      </c>
      <c r="AB388" s="6">
        <v>442835</v>
      </c>
      <c r="AC388" s="6">
        <v>90366089</v>
      </c>
      <c r="AD388" s="6">
        <v>756816836</v>
      </c>
      <c r="AF388">
        <f>Q388/W388</f>
        <v>1.4928151721814685E-2</v>
      </c>
      <c r="AG388">
        <f>R388/X388</f>
        <v>1.5715825637675887E-2</v>
      </c>
      <c r="AH388">
        <f>U388/W388</f>
        <v>0.40199441396460495</v>
      </c>
      <c r="AI388">
        <f>V388/X388</f>
        <v>0.40733805041648424</v>
      </c>
      <c r="AJ388">
        <f>Y388/AA388</f>
        <v>0.6001966174660528</v>
      </c>
      <c r="AK388">
        <f>Z388/AB388</f>
        <v>0.56654735962604585</v>
      </c>
      <c r="AL388">
        <f>O388/K388</f>
        <v>1.8586410789366285E-2</v>
      </c>
      <c r="AM388">
        <f>P388/L388</f>
        <v>4.7592891873306724E-2</v>
      </c>
      <c r="AN388">
        <f>K388/W388</f>
        <v>0.70760970391648403</v>
      </c>
      <c r="AO388">
        <f>L388/X388</f>
        <v>0.7052907156484336</v>
      </c>
      <c r="AP388">
        <f>IF(OR(Q388&lt;0, Q388="NA"), 0, 1)</f>
        <v>1</v>
      </c>
      <c r="AQ388">
        <f>IF(OR(S388&lt;0, S388="NA"), 0, 1)</f>
        <v>1</v>
      </c>
      <c r="AR388">
        <f>IFERROR(IF((AF388-AG388)&gt;0,1,0),0)</f>
        <v>0</v>
      </c>
      <c r="AS388">
        <f>IFERROR(IF((S388-Q388)&gt;0,1,0),0)</f>
        <v>1</v>
      </c>
      <c r="AT388">
        <f>IFERROR(IF((AH388-AI388)&lt;0,1,0),0)</f>
        <v>1</v>
      </c>
      <c r="AU388">
        <f>IFERROR(IF((AJ388-AK388)&gt;0,1,0),0)</f>
        <v>1</v>
      </c>
      <c r="AV388">
        <f>IFERROR(IF((AL388-AM388)&gt;0,1,0),0)</f>
        <v>0</v>
      </c>
      <c r="AW388">
        <f>IFERROR(IF((AN388-AO388)&gt;0,1,0),0)</f>
        <v>1</v>
      </c>
      <c r="AX388">
        <f>IFERROR(IF((AC388-AD388)&lt;0,1,0),0)</f>
        <v>1</v>
      </c>
      <c r="AY388">
        <f>SUM(AP388:AX388)</f>
        <v>7</v>
      </c>
    </row>
    <row r="389" spans="1:51" x14ac:dyDescent="0.45">
      <c r="A389" s="1" t="s">
        <v>2400</v>
      </c>
      <c r="B389" s="2">
        <v>4994083</v>
      </c>
      <c r="C389" s="3" t="s">
        <v>5337</v>
      </c>
      <c r="D389" s="5">
        <v>55</v>
      </c>
      <c r="E389" s="5">
        <v>8904.1149999999998</v>
      </c>
      <c r="F389" s="3" t="s">
        <v>4485</v>
      </c>
      <c r="G389" s="3" t="s">
        <v>4607</v>
      </c>
      <c r="H389" s="3" t="s">
        <v>4742</v>
      </c>
      <c r="I389" s="3" t="s">
        <v>4743</v>
      </c>
      <c r="J389" s="3" t="s">
        <v>4759</v>
      </c>
      <c r="K389" s="6">
        <v>7410078</v>
      </c>
      <c r="L389" s="6">
        <v>7477716</v>
      </c>
      <c r="M389" s="6">
        <v>1055202</v>
      </c>
      <c r="N389" s="6">
        <v>947015</v>
      </c>
      <c r="O389" s="6">
        <v>262400</v>
      </c>
      <c r="P389" s="6">
        <v>157148</v>
      </c>
      <c r="Q389" s="6">
        <v>116086</v>
      </c>
      <c r="R389" s="6">
        <v>35966</v>
      </c>
      <c r="S389" s="6">
        <v>799063</v>
      </c>
      <c r="T389" s="6">
        <v>812915</v>
      </c>
      <c r="U389" s="6">
        <v>1677313</v>
      </c>
      <c r="V389" s="6">
        <v>2187476</v>
      </c>
      <c r="W389" s="6">
        <v>12698532</v>
      </c>
      <c r="X389" s="6">
        <v>12824781</v>
      </c>
      <c r="Y389" s="6">
        <v>1448741</v>
      </c>
      <c r="Z389" s="6">
        <v>1437623</v>
      </c>
      <c r="AA389" s="6">
        <v>1706751</v>
      </c>
      <c r="AB389" s="6">
        <v>1429520</v>
      </c>
      <c r="AC389" s="6">
        <v>161894000</v>
      </c>
      <c r="AD389" s="6">
        <v>161871000</v>
      </c>
      <c r="AF389">
        <f>Q389/W389</f>
        <v>9.1416866138542621E-3</v>
      </c>
      <c r="AG389">
        <f>R389/X389</f>
        <v>2.8044143599801042E-3</v>
      </c>
      <c r="AH389">
        <f>U389/W389</f>
        <v>0.13208715779115254</v>
      </c>
      <c r="AI389">
        <f>V389/X389</f>
        <v>0.17056634339408994</v>
      </c>
      <c r="AJ389">
        <f>Y389/AA389</f>
        <v>0.84882973556189512</v>
      </c>
      <c r="AK389">
        <f>Z389/AB389</f>
        <v>1.0056683362247467</v>
      </c>
      <c r="AL389">
        <f>O389/K389</f>
        <v>3.5411233188098697E-2</v>
      </c>
      <c r="AM389">
        <f>P389/L389</f>
        <v>2.1015507943869492E-2</v>
      </c>
      <c r="AN389">
        <f>K389/W389</f>
        <v>0.5835381601589853</v>
      </c>
      <c r="AO389">
        <f>L389/X389</f>
        <v>0.58306773425604697</v>
      </c>
      <c r="AP389">
        <f>IF(OR(Q389&lt;0, Q389="NA"), 0, 1)</f>
        <v>1</v>
      </c>
      <c r="AQ389">
        <f>IF(OR(S389&lt;0, S389="NA"), 0, 1)</f>
        <v>1</v>
      </c>
      <c r="AR389">
        <f>IFERROR(IF((AF389-AG389)&gt;0,1,0),0)</f>
        <v>1</v>
      </c>
      <c r="AS389">
        <f>IFERROR(IF((S389-Q389)&gt;0,1,0),0)</f>
        <v>1</v>
      </c>
      <c r="AT389">
        <f>IFERROR(IF((AH389-AI389)&lt;0,1,0),0)</f>
        <v>1</v>
      </c>
      <c r="AU389">
        <f>IFERROR(IF((AJ389-AK389)&gt;0,1,0),0)</f>
        <v>0</v>
      </c>
      <c r="AV389">
        <f>IFERROR(IF((AL389-AM389)&gt;0,1,0),0)</f>
        <v>1</v>
      </c>
      <c r="AW389">
        <f>IFERROR(IF((AN389-AO389)&gt;0,1,0),0)</f>
        <v>1</v>
      </c>
      <c r="AX389">
        <f>IFERROR(IF((AC389-AD389)&lt;0,1,0),0)</f>
        <v>0</v>
      </c>
      <c r="AY389">
        <f>SUM(AP389:AX389)</f>
        <v>7</v>
      </c>
    </row>
    <row r="390" spans="1:51" x14ac:dyDescent="0.45">
      <c r="A390" s="1" t="s">
        <v>2403</v>
      </c>
      <c r="B390" s="2">
        <v>14006300</v>
      </c>
      <c r="C390" s="3" t="s">
        <v>5337</v>
      </c>
      <c r="D390" s="5">
        <v>48.82</v>
      </c>
      <c r="E390" s="5">
        <v>4262.7879661400002</v>
      </c>
      <c r="F390" s="3" t="s">
        <v>4654</v>
      </c>
      <c r="G390" s="3" t="s">
        <v>4654</v>
      </c>
      <c r="H390" s="3" t="s">
        <v>4747</v>
      </c>
      <c r="I390" s="3" t="s">
        <v>4748</v>
      </c>
      <c r="J390" s="3" t="s">
        <v>4864</v>
      </c>
      <c r="K390" s="6">
        <v>1075772</v>
      </c>
      <c r="L390" s="6">
        <v>982108</v>
      </c>
      <c r="M390" s="6">
        <v>528632</v>
      </c>
      <c r="N390" s="6">
        <v>449741</v>
      </c>
      <c r="O390" s="6">
        <v>292318</v>
      </c>
      <c r="P390" s="6">
        <v>240792</v>
      </c>
      <c r="Q390" s="6">
        <v>23860</v>
      </c>
      <c r="R390" s="6">
        <v>51837</v>
      </c>
      <c r="S390" s="6">
        <v>272129</v>
      </c>
      <c r="T390" s="6">
        <v>320982</v>
      </c>
      <c r="U390" s="6">
        <v>2595398</v>
      </c>
      <c r="V390" s="6">
        <v>2486767</v>
      </c>
      <c r="W390" s="6">
        <v>4492008</v>
      </c>
      <c r="X390" s="6">
        <v>4439280</v>
      </c>
      <c r="Y390" s="6">
        <v>443357</v>
      </c>
      <c r="Z390" s="6">
        <v>352359</v>
      </c>
      <c r="AA390" s="6">
        <v>348788</v>
      </c>
      <c r="AB390" s="6">
        <v>334434</v>
      </c>
      <c r="AC390" s="6">
        <v>83509612</v>
      </c>
      <c r="AD390" s="6">
        <v>84312360</v>
      </c>
      <c r="AF390">
        <f>Q390/W390</f>
        <v>5.3116557227858904E-3</v>
      </c>
      <c r="AG390">
        <f>R390/X390</f>
        <v>1.1676893550305455E-2</v>
      </c>
      <c r="AH390">
        <f>U390/W390</f>
        <v>0.57778125061219843</v>
      </c>
      <c r="AI390">
        <f>V390/X390</f>
        <v>0.56017349660305271</v>
      </c>
      <c r="AJ390">
        <f>Y390/AA390</f>
        <v>1.271136048258541</v>
      </c>
      <c r="AK390">
        <f>Z390/AB390</f>
        <v>1.0535980193401389</v>
      </c>
      <c r="AL390">
        <f>O390/K390</f>
        <v>0.27172858189281746</v>
      </c>
      <c r="AM390">
        <f>P390/L390</f>
        <v>0.24517873797993703</v>
      </c>
      <c r="AN390">
        <f>K390/W390</f>
        <v>0.23948577117404957</v>
      </c>
      <c r="AO390">
        <f>L390/X390</f>
        <v>0.2212313708529311</v>
      </c>
      <c r="AP390">
        <f>IF(OR(Q390&lt;0, Q390="NA"), 0, 1)</f>
        <v>1</v>
      </c>
      <c r="AQ390">
        <f>IF(OR(S390&lt;0, S390="NA"), 0, 1)</f>
        <v>1</v>
      </c>
      <c r="AR390">
        <f>IFERROR(IF((AF390-AG390)&gt;0,1,0),0)</f>
        <v>0</v>
      </c>
      <c r="AS390">
        <f>IFERROR(IF((S390-Q390)&gt;0,1,0),0)</f>
        <v>1</v>
      </c>
      <c r="AT390">
        <f>IFERROR(IF((AH390-AI390)&lt;0,1,0),0)</f>
        <v>0</v>
      </c>
      <c r="AU390">
        <f>IFERROR(IF((AJ390-AK390)&gt;0,1,0),0)</f>
        <v>1</v>
      </c>
      <c r="AV390">
        <f>IFERROR(IF((AL390-AM390)&gt;0,1,0),0)</f>
        <v>1</v>
      </c>
      <c r="AW390">
        <f>IFERROR(IF((AN390-AO390)&gt;0,1,0),0)</f>
        <v>1</v>
      </c>
      <c r="AX390">
        <f>IFERROR(IF((AC390-AD390)&lt;0,1,0),0)</f>
        <v>1</v>
      </c>
      <c r="AY390">
        <f>SUM(AP390:AX390)</f>
        <v>7</v>
      </c>
    </row>
    <row r="391" spans="1:51" x14ac:dyDescent="0.45">
      <c r="A391" s="1" t="s">
        <v>2406</v>
      </c>
      <c r="B391" s="2">
        <v>14750985</v>
      </c>
      <c r="C391" s="3" t="s">
        <v>5337</v>
      </c>
      <c r="D391" s="5">
        <v>88.87</v>
      </c>
      <c r="E391" s="5">
        <v>4900.4226166400003</v>
      </c>
      <c r="F391" s="3" t="s">
        <v>4475</v>
      </c>
      <c r="G391" s="3" t="s">
        <v>4548</v>
      </c>
      <c r="H391" s="3" t="s">
        <v>4647</v>
      </c>
      <c r="I391" s="3" t="s">
        <v>4687</v>
      </c>
      <c r="J391" s="3" t="s">
        <v>4893</v>
      </c>
      <c r="K391" s="6">
        <v>2578094</v>
      </c>
      <c r="L391" s="6">
        <v>2562440</v>
      </c>
      <c r="M391" s="6">
        <v>386928</v>
      </c>
      <c r="N391" s="6">
        <v>371553</v>
      </c>
      <c r="O391" s="6">
        <v>347235</v>
      </c>
      <c r="P391" s="6">
        <v>332196</v>
      </c>
      <c r="Q391" s="6">
        <v>250595</v>
      </c>
      <c r="R391" s="6">
        <v>239578</v>
      </c>
      <c r="S391" s="6">
        <v>495281</v>
      </c>
      <c r="T391" s="6">
        <v>397544</v>
      </c>
      <c r="U391" s="6">
        <v>744986</v>
      </c>
      <c r="V391" s="6">
        <v>749654</v>
      </c>
      <c r="W391" s="6">
        <v>1653123</v>
      </c>
      <c r="X391" s="6">
        <v>1612439</v>
      </c>
      <c r="Y391" s="6">
        <v>1066227</v>
      </c>
      <c r="Z391" s="6">
        <v>1022012</v>
      </c>
      <c r="AA391" s="6">
        <v>427288</v>
      </c>
      <c r="AB391" s="6">
        <v>373077</v>
      </c>
      <c r="AC391" s="6">
        <v>55134865</v>
      </c>
      <c r="AD391" s="6">
        <v>55673753</v>
      </c>
      <c r="AF391">
        <f>Q391/W391</f>
        <v>0.1515888412416983</v>
      </c>
      <c r="AG391">
        <f>R391/X391</f>
        <v>0.14858112461928794</v>
      </c>
      <c r="AH391">
        <f>U391/W391</f>
        <v>0.45065370211411976</v>
      </c>
      <c r="AI391">
        <f>V391/X391</f>
        <v>0.46491929307093166</v>
      </c>
      <c r="AJ391">
        <f>Y391/AA391</f>
        <v>2.4953356986388573</v>
      </c>
      <c r="AK391">
        <f>Z391/AB391</f>
        <v>2.739413043419991</v>
      </c>
      <c r="AL391">
        <f>O391/K391</f>
        <v>0.13468671041474825</v>
      </c>
      <c r="AM391">
        <f>P391/L391</f>
        <v>0.12964049889948642</v>
      </c>
      <c r="AN391">
        <f>K391/W391</f>
        <v>1.559529448201979</v>
      </c>
      <c r="AO391">
        <f>L391/X391</f>
        <v>1.589170194965515</v>
      </c>
      <c r="AP391">
        <f>IF(OR(Q391&lt;0, Q391="NA"), 0, 1)</f>
        <v>1</v>
      </c>
      <c r="AQ391">
        <f>IF(OR(S391&lt;0, S391="NA"), 0, 1)</f>
        <v>1</v>
      </c>
      <c r="AR391">
        <f>IFERROR(IF((AF391-AG391)&gt;0,1,0),0)</f>
        <v>1</v>
      </c>
      <c r="AS391">
        <f>IFERROR(IF((S391-Q391)&gt;0,1,0),0)</f>
        <v>1</v>
      </c>
      <c r="AT391">
        <f>IFERROR(IF((AH391-AI391)&lt;0,1,0),0)</f>
        <v>1</v>
      </c>
      <c r="AU391">
        <f>IFERROR(IF((AJ391-AK391)&gt;0,1,0),0)</f>
        <v>0</v>
      </c>
      <c r="AV391">
        <f>IFERROR(IF((AL391-AM391)&gt;0,1,0),0)</f>
        <v>1</v>
      </c>
      <c r="AW391">
        <f>IFERROR(IF((AN391-AO391)&gt;0,1,0),0)</f>
        <v>0</v>
      </c>
      <c r="AX391">
        <f>IFERROR(IF((AC391-AD391)&lt;0,1,0),0)</f>
        <v>1</v>
      </c>
      <c r="AY391">
        <f>SUM(AP391:AX391)</f>
        <v>7</v>
      </c>
    </row>
    <row r="392" spans="1:51" x14ac:dyDescent="0.45">
      <c r="A392" s="1" t="s">
        <v>2407</v>
      </c>
      <c r="B392" s="2">
        <v>4986779</v>
      </c>
      <c r="C392" s="3" t="s">
        <v>5337</v>
      </c>
      <c r="D392" s="5">
        <v>31.69</v>
      </c>
      <c r="E392" s="5">
        <v>642.32229662999998</v>
      </c>
      <c r="F392" s="3" t="s">
        <v>4583</v>
      </c>
      <c r="G392" s="3" t="s">
        <v>4583</v>
      </c>
      <c r="H392" s="3" t="s">
        <v>4584</v>
      </c>
      <c r="I392" s="3" t="s">
        <v>4585</v>
      </c>
      <c r="J392" s="3" t="s">
        <v>5077</v>
      </c>
      <c r="K392" s="6">
        <v>2128300</v>
      </c>
      <c r="L392" s="6">
        <v>2124400</v>
      </c>
      <c r="M392" s="6">
        <v>255200</v>
      </c>
      <c r="N392" s="6">
        <v>245500</v>
      </c>
      <c r="O392" s="6">
        <v>190200</v>
      </c>
      <c r="P392" s="6">
        <v>184100</v>
      </c>
      <c r="Q392" s="6">
        <v>71800</v>
      </c>
      <c r="R392" s="6">
        <v>79000</v>
      </c>
      <c r="S392" s="6">
        <v>111300</v>
      </c>
      <c r="T392" s="6">
        <v>163100</v>
      </c>
      <c r="U392" s="6">
        <v>981600</v>
      </c>
      <c r="V392" s="6">
        <v>988400</v>
      </c>
      <c r="W392" s="6">
        <v>1959600</v>
      </c>
      <c r="X392" s="6">
        <v>1948000</v>
      </c>
      <c r="Y392" s="6">
        <v>730100</v>
      </c>
      <c r="Z392" s="6">
        <v>721400</v>
      </c>
      <c r="AA392" s="6">
        <v>287000</v>
      </c>
      <c r="AB392" s="6">
        <v>284900</v>
      </c>
      <c r="AC392" s="6">
        <v>20267369</v>
      </c>
      <c r="AD392" s="6">
        <v>20519296</v>
      </c>
      <c r="AF392">
        <f>Q392/W392</f>
        <v>3.66401306389059E-2</v>
      </c>
      <c r="AG392">
        <f>R392/X392</f>
        <v>4.0554414784394248E-2</v>
      </c>
      <c r="AH392">
        <f>U392/W392</f>
        <v>0.50091855480710346</v>
      </c>
      <c r="AI392">
        <f>V392/X392</f>
        <v>0.50739219712525663</v>
      </c>
      <c r="AJ392">
        <f>Y392/AA392</f>
        <v>2.5439024390243903</v>
      </c>
      <c r="AK392">
        <f>Z392/AB392</f>
        <v>2.532116532116532</v>
      </c>
      <c r="AL392">
        <f>O392/K392</f>
        <v>8.9367100502748667E-2</v>
      </c>
      <c r="AM392">
        <f>P392/L392</f>
        <v>8.6659762756543024E-2</v>
      </c>
      <c r="AN392">
        <f>K392/W392</f>
        <v>1.0860889977546437</v>
      </c>
      <c r="AO392">
        <f>L392/X392</f>
        <v>1.0905544147843942</v>
      </c>
      <c r="AP392">
        <f>IF(OR(Q392&lt;0, Q392="NA"), 0, 1)</f>
        <v>1</v>
      </c>
      <c r="AQ392">
        <f>IF(OR(S392&lt;0, S392="NA"), 0, 1)</f>
        <v>1</v>
      </c>
      <c r="AR392">
        <f>IFERROR(IF((AF392-AG392)&gt;0,1,0),0)</f>
        <v>0</v>
      </c>
      <c r="AS392">
        <f>IFERROR(IF((S392-Q392)&gt;0,1,0),0)</f>
        <v>1</v>
      </c>
      <c r="AT392">
        <f>IFERROR(IF((AH392-AI392)&lt;0,1,0),0)</f>
        <v>1</v>
      </c>
      <c r="AU392">
        <f>IFERROR(IF((AJ392-AK392)&gt;0,1,0),0)</f>
        <v>1</v>
      </c>
      <c r="AV392">
        <f>IFERROR(IF((AL392-AM392)&gt;0,1,0),0)</f>
        <v>1</v>
      </c>
      <c r="AW392">
        <f>IFERROR(IF((AN392-AO392)&gt;0,1,0),0)</f>
        <v>0</v>
      </c>
      <c r="AX392">
        <f>IFERROR(IF((AC392-AD392)&lt;0,1,0),0)</f>
        <v>1</v>
      </c>
      <c r="AY392">
        <f>SUM(AP392:AX392)</f>
        <v>7</v>
      </c>
    </row>
    <row r="393" spans="1:51" x14ac:dyDescent="0.45">
      <c r="A393" s="1" t="s">
        <v>2408</v>
      </c>
      <c r="B393" s="2">
        <v>4996551</v>
      </c>
      <c r="C393" s="3" t="s">
        <v>5337</v>
      </c>
      <c r="D393" s="5">
        <v>70.510000000000005</v>
      </c>
      <c r="E393" s="5">
        <v>3637.1181056099999</v>
      </c>
      <c r="F393" s="3" t="s">
        <v>4485</v>
      </c>
      <c r="G393" s="3" t="s">
        <v>4517</v>
      </c>
      <c r="H393" s="3" t="s">
        <v>4640</v>
      </c>
      <c r="I393" s="3" t="s">
        <v>4641</v>
      </c>
      <c r="J393" s="3" t="s">
        <v>5139</v>
      </c>
      <c r="K393" s="6">
        <v>2708790</v>
      </c>
      <c r="L393" s="6">
        <v>2738428</v>
      </c>
      <c r="M393" s="6">
        <v>329439</v>
      </c>
      <c r="N393" s="6">
        <v>329978</v>
      </c>
      <c r="O393" s="6">
        <v>287273</v>
      </c>
      <c r="P393" s="6">
        <v>287946</v>
      </c>
      <c r="Q393" s="6">
        <v>251931</v>
      </c>
      <c r="R393" s="6">
        <v>189632</v>
      </c>
      <c r="S393" s="6">
        <v>320670</v>
      </c>
      <c r="T393" s="6">
        <v>331263</v>
      </c>
      <c r="U393" s="6">
        <v>397336</v>
      </c>
      <c r="V393" s="6">
        <v>397140</v>
      </c>
      <c r="W393" s="6">
        <v>3526653</v>
      </c>
      <c r="X393" s="6">
        <v>3447569</v>
      </c>
      <c r="Y393" s="6">
        <v>1482447</v>
      </c>
      <c r="Z393" s="6">
        <v>1415481</v>
      </c>
      <c r="AA393" s="6">
        <v>717783</v>
      </c>
      <c r="AB393" s="6">
        <v>658018</v>
      </c>
      <c r="AC393" s="6">
        <v>51748000</v>
      </c>
      <c r="AD393" s="6">
        <v>52154000</v>
      </c>
      <c r="AF393">
        <f>Q393/W393</f>
        <v>7.143628817465171E-2</v>
      </c>
      <c r="AG393">
        <f>R393/X393</f>
        <v>5.5004555383808128E-2</v>
      </c>
      <c r="AH393">
        <f>U393/W393</f>
        <v>0.11266659918058283</v>
      </c>
      <c r="AI393">
        <f>V393/X393</f>
        <v>0.11519421366185854</v>
      </c>
      <c r="AJ393">
        <f>Y393/AA393</f>
        <v>2.0653136114953963</v>
      </c>
      <c r="AK393">
        <f>Z393/AB393</f>
        <v>2.1511280846420613</v>
      </c>
      <c r="AL393">
        <f>O393/K393</f>
        <v>0.10605214874538078</v>
      </c>
      <c r="AM393">
        <f>P393/L393</f>
        <v>0.10515010801817685</v>
      </c>
      <c r="AN393">
        <f>K393/W393</f>
        <v>0.76809087823497235</v>
      </c>
      <c r="AO393">
        <f>L393/X393</f>
        <v>0.79430694498065157</v>
      </c>
      <c r="AP393">
        <f>IF(OR(Q393&lt;0, Q393="NA"), 0, 1)</f>
        <v>1</v>
      </c>
      <c r="AQ393">
        <f>IF(OR(S393&lt;0, S393="NA"), 0, 1)</f>
        <v>1</v>
      </c>
      <c r="AR393">
        <f>IFERROR(IF((AF393-AG393)&gt;0,1,0),0)</f>
        <v>1</v>
      </c>
      <c r="AS393">
        <f>IFERROR(IF((S393-Q393)&gt;0,1,0),0)</f>
        <v>1</v>
      </c>
      <c r="AT393">
        <f>IFERROR(IF((AH393-AI393)&lt;0,1,0),0)</f>
        <v>1</v>
      </c>
      <c r="AU393">
        <f>IFERROR(IF((AJ393-AK393)&gt;0,1,0),0)</f>
        <v>0</v>
      </c>
      <c r="AV393">
        <f>IFERROR(IF((AL393-AM393)&gt;0,1,0),0)</f>
        <v>1</v>
      </c>
      <c r="AW393">
        <f>IFERROR(IF((AN393-AO393)&gt;0,1,0),0)</f>
        <v>0</v>
      </c>
      <c r="AX393">
        <f>IFERROR(IF((AC393-AD393)&lt;0,1,0),0)</f>
        <v>1</v>
      </c>
      <c r="AY393">
        <f>SUM(AP393:AX393)</f>
        <v>7</v>
      </c>
    </row>
    <row r="394" spans="1:51" x14ac:dyDescent="0.45">
      <c r="A394" s="1" t="s">
        <v>2413</v>
      </c>
      <c r="B394" s="2">
        <v>4225417</v>
      </c>
      <c r="C394" s="3" t="s">
        <v>5335</v>
      </c>
      <c r="D394" s="5">
        <v>34.950000000000003</v>
      </c>
      <c r="E394" s="5">
        <v>5280.0323157000003</v>
      </c>
      <c r="F394" s="3" t="s">
        <v>4485</v>
      </c>
      <c r="G394" s="3" t="s">
        <v>4486</v>
      </c>
      <c r="H394" s="3" t="s">
        <v>4505</v>
      </c>
      <c r="I394" s="3" t="s">
        <v>4505</v>
      </c>
      <c r="J394" s="3" t="s">
        <v>4996</v>
      </c>
      <c r="K394" s="6">
        <v>1127000</v>
      </c>
      <c r="L394" s="6">
        <v>1125700</v>
      </c>
      <c r="M394" s="6">
        <v>77500</v>
      </c>
      <c r="N394" s="6">
        <v>80900</v>
      </c>
      <c r="O394" s="6">
        <v>38300</v>
      </c>
      <c r="P394" s="6">
        <v>43800</v>
      </c>
      <c r="Q394" s="6">
        <v>18000</v>
      </c>
      <c r="R394" s="6">
        <v>17800</v>
      </c>
      <c r="S394" s="6">
        <v>71500</v>
      </c>
      <c r="T394" s="6">
        <v>65400</v>
      </c>
      <c r="U394" s="6">
        <v>177000</v>
      </c>
      <c r="V394" s="6">
        <v>179500</v>
      </c>
      <c r="W394" s="6">
        <v>1912400</v>
      </c>
      <c r="X394" s="6">
        <v>1914200</v>
      </c>
      <c r="Y394" s="6">
        <v>838400</v>
      </c>
      <c r="Z394" s="6">
        <v>851200</v>
      </c>
      <c r="AA394" s="6">
        <v>260500</v>
      </c>
      <c r="AB394" s="6">
        <v>272300</v>
      </c>
      <c r="AC394" s="6">
        <v>151015662</v>
      </c>
      <c r="AD394" s="6">
        <v>150729318</v>
      </c>
      <c r="AF394">
        <f>Q394/W394</f>
        <v>9.4122568500313742E-3</v>
      </c>
      <c r="AG394">
        <f>R394/X394</f>
        <v>9.2989238324104068E-3</v>
      </c>
      <c r="AH394">
        <f>U394/W394</f>
        <v>9.2553859025308508E-2</v>
      </c>
      <c r="AI394">
        <f>V394/X394</f>
        <v>9.3772855500992583E-2</v>
      </c>
      <c r="AJ394">
        <f>Y394/AA394</f>
        <v>3.2184261036468329</v>
      </c>
      <c r="AK394">
        <f>Z394/AB394</f>
        <v>3.1259640102827762</v>
      </c>
      <c r="AL394">
        <f>O394/K394</f>
        <v>3.3984028393966283E-2</v>
      </c>
      <c r="AM394">
        <f>P394/L394</f>
        <v>3.8909123212223506E-2</v>
      </c>
      <c r="AN394">
        <f>K394/W394</f>
        <v>0.58931185944363107</v>
      </c>
      <c r="AO394">
        <f>L394/X394</f>
        <v>0.58807857068226932</v>
      </c>
      <c r="AP394">
        <f>IF(OR(Q394&lt;0, Q394="NA"), 0, 1)</f>
        <v>1</v>
      </c>
      <c r="AQ394">
        <f>IF(OR(S394&lt;0, S394="NA"), 0, 1)</f>
        <v>1</v>
      </c>
      <c r="AR394">
        <f>IFERROR(IF((AF394-AG394)&gt;0,1,0),0)</f>
        <v>1</v>
      </c>
      <c r="AS394">
        <f>IFERROR(IF((S394-Q394)&gt;0,1,0),0)</f>
        <v>1</v>
      </c>
      <c r="AT394">
        <f>IFERROR(IF((AH394-AI394)&lt;0,1,0),0)</f>
        <v>1</v>
      </c>
      <c r="AU394">
        <f>IFERROR(IF((AJ394-AK394)&gt;0,1,0),0)</f>
        <v>1</v>
      </c>
      <c r="AV394">
        <f>IFERROR(IF((AL394-AM394)&gt;0,1,0),0)</f>
        <v>0</v>
      </c>
      <c r="AW394">
        <f>IFERROR(IF((AN394-AO394)&gt;0,1,0),0)</f>
        <v>1</v>
      </c>
      <c r="AX394">
        <f>IFERROR(IF((AC394-AD394)&lt;0,1,0),0)</f>
        <v>0</v>
      </c>
      <c r="AY394">
        <f>SUM(AP394:AX394)</f>
        <v>7</v>
      </c>
    </row>
    <row r="395" spans="1:51" x14ac:dyDescent="0.45">
      <c r="A395" s="1" t="s">
        <v>2425</v>
      </c>
      <c r="B395" s="2">
        <v>4104164</v>
      </c>
      <c r="C395" s="3" t="s">
        <v>5337</v>
      </c>
      <c r="D395" s="5">
        <v>220.06</v>
      </c>
      <c r="E395" s="5">
        <v>41738.420181840003</v>
      </c>
      <c r="F395" s="3" t="s">
        <v>4485</v>
      </c>
      <c r="G395" s="3" t="s">
        <v>4486</v>
      </c>
      <c r="H395" s="3" t="s">
        <v>4505</v>
      </c>
      <c r="I395" s="3" t="s">
        <v>4505</v>
      </c>
      <c r="J395" s="3" t="s">
        <v>4936</v>
      </c>
      <c r="K395" s="6">
        <v>21142000</v>
      </c>
      <c r="L395" s="6">
        <v>20765000</v>
      </c>
      <c r="M395" s="6">
        <v>3706000</v>
      </c>
      <c r="N395" s="6">
        <v>3686000</v>
      </c>
      <c r="O395" s="6">
        <v>2393000</v>
      </c>
      <c r="P395" s="6">
        <v>2387000</v>
      </c>
      <c r="Q395" s="6">
        <v>1182000</v>
      </c>
      <c r="R395" s="6">
        <v>1160000</v>
      </c>
      <c r="S395" s="6">
        <v>2219000</v>
      </c>
      <c r="T395" s="6">
        <v>1982000</v>
      </c>
      <c r="U395" s="6">
        <v>10793000</v>
      </c>
      <c r="V395" s="6">
        <v>10232000</v>
      </c>
      <c r="W395" s="6">
        <v>41889000</v>
      </c>
      <c r="X395" s="6">
        <v>41657000</v>
      </c>
      <c r="Y395" s="6">
        <v>8302000</v>
      </c>
      <c r="Z395" s="6">
        <v>8047000</v>
      </c>
      <c r="AA395" s="6">
        <v>7973000</v>
      </c>
      <c r="AB395" s="6">
        <v>8981000</v>
      </c>
      <c r="AC395" s="6">
        <v>189548670</v>
      </c>
      <c r="AD395" s="6">
        <v>189779216</v>
      </c>
      <c r="AF395">
        <f>Q395/W395</f>
        <v>2.8217431784000574E-2</v>
      </c>
      <c r="AG395">
        <f>R395/X395</f>
        <v>2.7846460378807884E-2</v>
      </c>
      <c r="AH395">
        <f>U395/W395</f>
        <v>0.2576571414929934</v>
      </c>
      <c r="AI395">
        <f>V395/X395</f>
        <v>0.24562498499651919</v>
      </c>
      <c r="AJ395">
        <f>Y395/AA395</f>
        <v>1.0412642669007901</v>
      </c>
      <c r="AK395">
        <f>Z395/AB395</f>
        <v>0.89600267230820618</v>
      </c>
      <c r="AL395">
        <f>O395/K395</f>
        <v>0.11318702109544981</v>
      </c>
      <c r="AM395">
        <f>P395/L395</f>
        <v>0.11495304599084999</v>
      </c>
      <c r="AN395">
        <f>K395/W395</f>
        <v>0.50471484160519464</v>
      </c>
      <c r="AO395">
        <f>L395/X395</f>
        <v>0.49847564634995317</v>
      </c>
      <c r="AP395">
        <f>IF(OR(Q395&lt;0, Q395="NA"), 0, 1)</f>
        <v>1</v>
      </c>
      <c r="AQ395">
        <f>IF(OR(S395&lt;0, S395="NA"), 0, 1)</f>
        <v>1</v>
      </c>
      <c r="AR395">
        <f>IFERROR(IF((AF395-AG395)&gt;0,1,0),0)</f>
        <v>1</v>
      </c>
      <c r="AS395">
        <f>IFERROR(IF((S395-Q395)&gt;0,1,0),0)</f>
        <v>1</v>
      </c>
      <c r="AT395">
        <f>IFERROR(IF((AH395-AI395)&lt;0,1,0),0)</f>
        <v>0</v>
      </c>
      <c r="AU395">
        <f>IFERROR(IF((AJ395-AK395)&gt;0,1,0),0)</f>
        <v>1</v>
      </c>
      <c r="AV395">
        <f>IFERROR(IF((AL395-AM395)&gt;0,1,0),0)</f>
        <v>0</v>
      </c>
      <c r="AW395">
        <f>IFERROR(IF((AN395-AO395)&gt;0,1,0),0)</f>
        <v>1</v>
      </c>
      <c r="AX395">
        <f>IFERROR(IF((AC395-AD395)&lt;0,1,0),0)</f>
        <v>1</v>
      </c>
      <c r="AY395">
        <f>SUM(AP395:AX395)</f>
        <v>7</v>
      </c>
    </row>
    <row r="396" spans="1:51" x14ac:dyDescent="0.45">
      <c r="A396" s="1" t="s">
        <v>2438</v>
      </c>
      <c r="B396" s="2">
        <v>19747532</v>
      </c>
      <c r="C396" s="3" t="s">
        <v>5336</v>
      </c>
      <c r="D396" s="5">
        <v>8.2100000000000009</v>
      </c>
      <c r="E396" s="5">
        <v>297.88246943000001</v>
      </c>
      <c r="F396" s="3" t="s">
        <v>4475</v>
      </c>
      <c r="G396" s="3" t="s">
        <v>4548</v>
      </c>
      <c r="H396" s="3" t="s">
        <v>4810</v>
      </c>
      <c r="I396" s="3" t="s">
        <v>4817</v>
      </c>
      <c r="J396" s="3" t="s">
        <v>4818</v>
      </c>
      <c r="K396" s="6">
        <v>1461271</v>
      </c>
      <c r="L396" s="6">
        <v>1400147</v>
      </c>
      <c r="M396" s="6">
        <v>67312</v>
      </c>
      <c r="N396" s="6">
        <v>62318</v>
      </c>
      <c r="O396" s="6">
        <v>60687</v>
      </c>
      <c r="P396" s="6">
        <v>56601</v>
      </c>
      <c r="Q396" s="6">
        <v>28538</v>
      </c>
      <c r="R396" s="6">
        <v>26630</v>
      </c>
      <c r="S396" s="6">
        <v>6841</v>
      </c>
      <c r="T396" s="6">
        <v>38982</v>
      </c>
      <c r="U396" s="6">
        <v>732138</v>
      </c>
      <c r="V396" s="6">
        <v>754107</v>
      </c>
      <c r="W396" s="6">
        <v>1726611</v>
      </c>
      <c r="X396" s="6">
        <v>1742910</v>
      </c>
      <c r="Y396" s="6">
        <v>1452558</v>
      </c>
      <c r="Z396" s="6">
        <v>1463555</v>
      </c>
      <c r="AA396" s="6">
        <v>289461</v>
      </c>
      <c r="AB396" s="6">
        <v>294318</v>
      </c>
      <c r="AC396" s="6">
        <v>36282883</v>
      </c>
      <c r="AD396" s="6">
        <v>36275392</v>
      </c>
      <c r="AF396">
        <f>Q396/W396</f>
        <v>1.6528332091015289E-2</v>
      </c>
      <c r="AG396">
        <f>R396/X396</f>
        <v>1.5279044815853945E-2</v>
      </c>
      <c r="AH396">
        <f>U396/W396</f>
        <v>0.42403181724198447</v>
      </c>
      <c r="AI396">
        <f>V396/X396</f>
        <v>0.43267122226620996</v>
      </c>
      <c r="AJ396">
        <f>Y396/AA396</f>
        <v>5.0181475224641661</v>
      </c>
      <c r="AK396">
        <f>Z396/AB396</f>
        <v>4.9726995970345005</v>
      </c>
      <c r="AL396">
        <f>O396/K396</f>
        <v>4.1530284252544535E-2</v>
      </c>
      <c r="AM396">
        <f>P396/L396</f>
        <v>4.0425041084971795E-2</v>
      </c>
      <c r="AN396">
        <f>K396/W396</f>
        <v>0.84632323088408445</v>
      </c>
      <c r="AO396">
        <f>L396/X396</f>
        <v>0.80333866923708053</v>
      </c>
      <c r="AP396">
        <f>IF(OR(Q396&lt;0, Q396="NA"), 0, 1)</f>
        <v>1</v>
      </c>
      <c r="AQ396">
        <f>IF(OR(S396&lt;0, S396="NA"), 0, 1)</f>
        <v>1</v>
      </c>
      <c r="AR396">
        <f>IFERROR(IF((AF396-AG396)&gt;0,1,0),0)</f>
        <v>1</v>
      </c>
      <c r="AS396">
        <f>IFERROR(IF((S396-Q396)&gt;0,1,0),0)</f>
        <v>0</v>
      </c>
      <c r="AT396">
        <f>IFERROR(IF((AH396-AI396)&lt;0,1,0),0)</f>
        <v>1</v>
      </c>
      <c r="AU396">
        <f>IFERROR(IF((AJ396-AK396)&gt;0,1,0),0)</f>
        <v>1</v>
      </c>
      <c r="AV396">
        <f>IFERROR(IF((AL396-AM396)&gt;0,1,0),0)</f>
        <v>1</v>
      </c>
      <c r="AW396">
        <f>IFERROR(IF((AN396-AO396)&gt;0,1,0),0)</f>
        <v>1</v>
      </c>
      <c r="AX396">
        <f>IFERROR(IF((AC396-AD396)&lt;0,1,0),0)</f>
        <v>0</v>
      </c>
      <c r="AY396">
        <f>SUM(AP396:AX396)</f>
        <v>7</v>
      </c>
    </row>
    <row r="397" spans="1:51" x14ac:dyDescent="0.45">
      <c r="A397" s="1" t="s">
        <v>2451</v>
      </c>
      <c r="B397" s="2">
        <v>4097347</v>
      </c>
      <c r="C397" s="3" t="s">
        <v>5337</v>
      </c>
      <c r="D397" s="5">
        <v>54.12</v>
      </c>
      <c r="E397" s="5">
        <v>4896.2242230000002</v>
      </c>
      <c r="F397" s="3" t="s">
        <v>4480</v>
      </c>
      <c r="G397" s="3" t="s">
        <v>4491</v>
      </c>
      <c r="H397" s="3" t="s">
        <v>4492</v>
      </c>
      <c r="I397" s="3" t="s">
        <v>4836</v>
      </c>
      <c r="J397" s="3" t="s">
        <v>4658</v>
      </c>
      <c r="K397" s="6">
        <v>3040989</v>
      </c>
      <c r="L397" s="6">
        <v>2780041</v>
      </c>
      <c r="M397" s="6">
        <v>474726</v>
      </c>
      <c r="N397" s="6">
        <v>307147</v>
      </c>
      <c r="O397" s="6">
        <v>436945</v>
      </c>
      <c r="P397" s="6">
        <v>267605</v>
      </c>
      <c r="Q397" s="6">
        <v>279906</v>
      </c>
      <c r="R397" s="6">
        <v>170545</v>
      </c>
      <c r="S397" s="6">
        <v>721570</v>
      </c>
      <c r="T397" s="6">
        <v>461339</v>
      </c>
      <c r="U397" s="6">
        <v>1688568</v>
      </c>
      <c r="V397" s="6">
        <v>1687923</v>
      </c>
      <c r="W397" s="6">
        <v>4820004</v>
      </c>
      <c r="X397" s="6">
        <v>4527194</v>
      </c>
      <c r="Y397" s="6" t="s">
        <v>4474</v>
      </c>
      <c r="Z397" s="6" t="s">
        <v>4474</v>
      </c>
      <c r="AA397" s="6" t="s">
        <v>4474</v>
      </c>
      <c r="AB397" s="6" t="s">
        <v>4474</v>
      </c>
      <c r="AC397" s="6">
        <v>90469775</v>
      </c>
      <c r="AD397" s="6">
        <v>90169536</v>
      </c>
      <c r="AF397">
        <f>Q397/W397</f>
        <v>5.8071736040053078E-2</v>
      </c>
      <c r="AG397">
        <f>R397/X397</f>
        <v>3.7671237415494011E-2</v>
      </c>
      <c r="AH397">
        <f>U397/W397</f>
        <v>0.35032502047716141</v>
      </c>
      <c r="AI397">
        <f>V397/X397</f>
        <v>0.37284088112857544</v>
      </c>
      <c r="AJ397" t="e">
        <f>Y397/AA397</f>
        <v>#VALUE!</v>
      </c>
      <c r="AK397" t="e">
        <f>Z397/AB397</f>
        <v>#VALUE!</v>
      </c>
      <c r="AL397">
        <f>O397/K397</f>
        <v>0.14368516295192124</v>
      </c>
      <c r="AM397">
        <f>P397/L397</f>
        <v>9.6259371714302058E-2</v>
      </c>
      <c r="AN397">
        <f>K397/W397</f>
        <v>0.63091005733605199</v>
      </c>
      <c r="AO397">
        <f>L397/X397</f>
        <v>0.61407595963415751</v>
      </c>
      <c r="AP397">
        <f>IF(OR(Q397&lt;0, Q397="NA"), 0, 1)</f>
        <v>1</v>
      </c>
      <c r="AQ397">
        <f>IF(OR(S397&lt;0, S397="NA"), 0, 1)</f>
        <v>1</v>
      </c>
      <c r="AR397">
        <f>IFERROR(IF((AF397-AG397)&gt;0,1,0),0)</f>
        <v>1</v>
      </c>
      <c r="AS397">
        <f>IFERROR(IF((S397-Q397)&gt;0,1,0),0)</f>
        <v>1</v>
      </c>
      <c r="AT397">
        <f>IFERROR(IF((AH397-AI397)&lt;0,1,0),0)</f>
        <v>1</v>
      </c>
      <c r="AU397">
        <f>IFERROR(IF((AJ397-AK397)&gt;0,1,0),0)</f>
        <v>0</v>
      </c>
      <c r="AV397">
        <f>IFERROR(IF((AL397-AM397)&gt;0,1,0),0)</f>
        <v>1</v>
      </c>
      <c r="AW397">
        <f>IFERROR(IF((AN397-AO397)&gt;0,1,0),0)</f>
        <v>1</v>
      </c>
      <c r="AX397">
        <f>IFERROR(IF((AC397-AD397)&lt;0,1,0),0)</f>
        <v>0</v>
      </c>
      <c r="AY397">
        <f>SUM(AP397:AX397)</f>
        <v>7</v>
      </c>
    </row>
    <row r="398" spans="1:51" x14ac:dyDescent="0.45">
      <c r="A398" s="1" t="s">
        <v>2453</v>
      </c>
      <c r="B398" s="2">
        <v>4914267</v>
      </c>
      <c r="C398" s="3" t="s">
        <v>5337</v>
      </c>
      <c r="D398" s="5">
        <v>105.78</v>
      </c>
      <c r="E398" s="5">
        <v>2693.4085465799999</v>
      </c>
      <c r="F398" s="3" t="s">
        <v>4475</v>
      </c>
      <c r="G398" s="3" t="s">
        <v>4564</v>
      </c>
      <c r="H398" s="3" t="s">
        <v>4565</v>
      </c>
      <c r="I398" s="3" t="s">
        <v>4566</v>
      </c>
      <c r="J398" s="3" t="s">
        <v>4662</v>
      </c>
      <c r="K398" s="6">
        <v>3775614</v>
      </c>
      <c r="L398" s="6">
        <v>3819432</v>
      </c>
      <c r="M398" s="6">
        <v>333674</v>
      </c>
      <c r="N398" s="6">
        <v>327373</v>
      </c>
      <c r="O398" s="6">
        <v>204724</v>
      </c>
      <c r="P398" s="6">
        <v>196426</v>
      </c>
      <c r="Q398" s="6">
        <v>130943</v>
      </c>
      <c r="R398" s="6">
        <v>121218</v>
      </c>
      <c r="S398" s="6">
        <v>401654</v>
      </c>
      <c r="T398" s="6">
        <v>438946</v>
      </c>
      <c r="U398" s="6">
        <v>822322</v>
      </c>
      <c r="V398" s="6">
        <v>829188</v>
      </c>
      <c r="W398" s="6">
        <v>3024964</v>
      </c>
      <c r="X398" s="6">
        <v>3011979</v>
      </c>
      <c r="Y398" s="6">
        <v>1244873</v>
      </c>
      <c r="Z398" s="6">
        <v>1218984</v>
      </c>
      <c r="AA398" s="6">
        <v>431974</v>
      </c>
      <c r="AB398" s="6">
        <v>432493</v>
      </c>
      <c r="AC398" s="6">
        <v>25462000</v>
      </c>
      <c r="AD398" s="6">
        <v>25462000</v>
      </c>
      <c r="AF398">
        <f>Q398/W398</f>
        <v>4.328745730527702E-2</v>
      </c>
      <c r="AG398">
        <f>R398/X398</f>
        <v>4.0245300515043429E-2</v>
      </c>
      <c r="AH398">
        <f>U398/W398</f>
        <v>0.27184521865384181</v>
      </c>
      <c r="AI398">
        <f>V398/X398</f>
        <v>0.27529674011671396</v>
      </c>
      <c r="AJ398">
        <f>Y398/AA398</f>
        <v>2.881823906068421</v>
      </c>
      <c r="AK398">
        <f>Z398/AB398</f>
        <v>2.8185057330407659</v>
      </c>
      <c r="AL398">
        <f>O398/K398</f>
        <v>5.4222703909880619E-2</v>
      </c>
      <c r="AM398">
        <f>P398/L398</f>
        <v>5.1428065743806935E-2</v>
      </c>
      <c r="AN398">
        <f>K398/W398</f>
        <v>1.2481517135410538</v>
      </c>
      <c r="AO398">
        <f>L398/X398</f>
        <v>1.2680805543464944</v>
      </c>
      <c r="AP398">
        <f>IF(OR(Q398&lt;0, Q398="NA"), 0, 1)</f>
        <v>1</v>
      </c>
      <c r="AQ398">
        <f>IF(OR(S398&lt;0, S398="NA"), 0, 1)</f>
        <v>1</v>
      </c>
      <c r="AR398">
        <f>IFERROR(IF((AF398-AG398)&gt;0,1,0),0)</f>
        <v>1</v>
      </c>
      <c r="AS398">
        <f>IFERROR(IF((S398-Q398)&gt;0,1,0),0)</f>
        <v>1</v>
      </c>
      <c r="AT398">
        <f>IFERROR(IF((AH398-AI398)&lt;0,1,0),0)</f>
        <v>1</v>
      </c>
      <c r="AU398">
        <f>IFERROR(IF((AJ398-AK398)&gt;0,1,0),0)</f>
        <v>1</v>
      </c>
      <c r="AV398">
        <f>IFERROR(IF((AL398-AM398)&gt;0,1,0),0)</f>
        <v>1</v>
      </c>
      <c r="AW398">
        <f>IFERROR(IF((AN398-AO398)&gt;0,1,0),0)</f>
        <v>0</v>
      </c>
      <c r="AX398">
        <f>IFERROR(IF((AC398-AD398)&lt;0,1,0),0)</f>
        <v>0</v>
      </c>
      <c r="AY398">
        <f>SUM(AP398:AX398)</f>
        <v>7</v>
      </c>
    </row>
    <row r="399" spans="1:51" x14ac:dyDescent="0.45">
      <c r="A399" s="1" t="s">
        <v>2458</v>
      </c>
      <c r="B399" s="2">
        <v>5077131</v>
      </c>
      <c r="C399" s="3" t="s">
        <v>5335</v>
      </c>
      <c r="D399" s="5">
        <v>8.2799999999999994</v>
      </c>
      <c r="E399" s="5">
        <v>1430.9678988000001</v>
      </c>
      <c r="F399" s="3" t="s">
        <v>4485</v>
      </c>
      <c r="G399" s="3" t="s">
        <v>4517</v>
      </c>
      <c r="H399" s="3" t="s">
        <v>4640</v>
      </c>
      <c r="I399" s="3" t="s">
        <v>4685</v>
      </c>
      <c r="J399" s="3" t="s">
        <v>5144</v>
      </c>
      <c r="K399" s="6">
        <v>678838</v>
      </c>
      <c r="L399" s="6">
        <v>677513</v>
      </c>
      <c r="M399" s="6">
        <v>54027</v>
      </c>
      <c r="N399" s="6">
        <v>39625</v>
      </c>
      <c r="O399" s="6">
        <v>39014</v>
      </c>
      <c r="P399" s="6">
        <v>27152</v>
      </c>
      <c r="Q399" s="6">
        <v>24491</v>
      </c>
      <c r="R399" s="6">
        <v>20974</v>
      </c>
      <c r="S399" s="6">
        <v>115547</v>
      </c>
      <c r="T399" s="6">
        <v>111375</v>
      </c>
      <c r="U399" s="6" t="s">
        <v>4474</v>
      </c>
      <c r="V399" s="6" t="s">
        <v>4474</v>
      </c>
      <c r="W399" s="6">
        <v>348841</v>
      </c>
      <c r="X399" s="6">
        <v>359515</v>
      </c>
      <c r="Y399" s="6">
        <v>167208</v>
      </c>
      <c r="Z399" s="6">
        <v>179278</v>
      </c>
      <c r="AA399" s="6">
        <v>272620</v>
      </c>
      <c r="AB399" s="6">
        <v>283043</v>
      </c>
      <c r="AC399" s="6">
        <v>173174000</v>
      </c>
      <c r="AD399" s="6">
        <v>176108000</v>
      </c>
      <c r="AF399">
        <f>Q399/W399</f>
        <v>7.0206770419761436E-2</v>
      </c>
      <c r="AG399">
        <f>R399/X399</f>
        <v>5.8339707661710913E-2</v>
      </c>
      <c r="AH399" t="e">
        <f>U399/W399</f>
        <v>#VALUE!</v>
      </c>
      <c r="AI399" t="e">
        <f>V399/X399</f>
        <v>#VALUE!</v>
      </c>
      <c r="AJ399">
        <f>Y399/AA399</f>
        <v>0.6133372459834201</v>
      </c>
      <c r="AK399">
        <f>Z399/AB399</f>
        <v>0.63339492585932178</v>
      </c>
      <c r="AL399">
        <f>O399/K399</f>
        <v>5.7471738470739706E-2</v>
      </c>
      <c r="AM399">
        <f>P399/L399</f>
        <v>4.0075983781861009E-2</v>
      </c>
      <c r="AN399">
        <f>K399/W399</f>
        <v>1.9459811203384922</v>
      </c>
      <c r="AO399">
        <f>L399/X399</f>
        <v>1.8845194219990822</v>
      </c>
      <c r="AP399">
        <f>IF(OR(Q399&lt;0, Q399="NA"), 0, 1)</f>
        <v>1</v>
      </c>
      <c r="AQ399">
        <f>IF(OR(S399&lt;0, S399="NA"), 0, 1)</f>
        <v>1</v>
      </c>
      <c r="AR399">
        <f>IFERROR(IF((AF399-AG399)&gt;0,1,0),0)</f>
        <v>1</v>
      </c>
      <c r="AS399">
        <f>IFERROR(IF((S399-Q399)&gt;0,1,0),0)</f>
        <v>1</v>
      </c>
      <c r="AT399">
        <f>IFERROR(IF((AH399-AI399)&lt;0,1,0),0)</f>
        <v>0</v>
      </c>
      <c r="AU399">
        <f>IFERROR(IF((AJ399-AK399)&gt;0,1,0),0)</f>
        <v>0</v>
      </c>
      <c r="AV399">
        <f>IFERROR(IF((AL399-AM399)&gt;0,1,0),0)</f>
        <v>1</v>
      </c>
      <c r="AW399">
        <f>IFERROR(IF((AN399-AO399)&gt;0,1,0),0)</f>
        <v>1</v>
      </c>
      <c r="AX399">
        <f>IFERROR(IF((AC399-AD399)&lt;0,1,0),0)</f>
        <v>1</v>
      </c>
      <c r="AY399">
        <f>SUM(AP399:AX399)</f>
        <v>7</v>
      </c>
    </row>
    <row r="400" spans="1:51" x14ac:dyDescent="0.45">
      <c r="A400" s="1" t="s">
        <v>2493</v>
      </c>
      <c r="B400" s="2">
        <v>28960766</v>
      </c>
      <c r="C400" s="3" t="s">
        <v>5335</v>
      </c>
      <c r="D400" s="7">
        <v>7.97</v>
      </c>
      <c r="E400" s="5">
        <v>3049.64156512</v>
      </c>
      <c r="F400" s="3" t="s">
        <v>4470</v>
      </c>
      <c r="G400" s="3" t="s">
        <v>4512</v>
      </c>
      <c r="H400" s="3" t="s">
        <v>4522</v>
      </c>
      <c r="I400" s="3" t="s">
        <v>4557</v>
      </c>
      <c r="J400" s="3" t="s">
        <v>5148</v>
      </c>
      <c r="K400" s="6">
        <v>1206093</v>
      </c>
      <c r="L400" s="6">
        <v>1156266</v>
      </c>
      <c r="M400" s="6">
        <v>25201</v>
      </c>
      <c r="N400" s="6">
        <v>5695</v>
      </c>
      <c r="O400" s="6">
        <v>-53295</v>
      </c>
      <c r="P400" s="6">
        <v>-77307</v>
      </c>
      <c r="Q400" s="6">
        <v>-95290</v>
      </c>
      <c r="R400" s="6">
        <v>-150916</v>
      </c>
      <c r="S400" s="6">
        <v>61739</v>
      </c>
      <c r="T400" s="6">
        <v>13662</v>
      </c>
      <c r="U400" s="6">
        <v>279055</v>
      </c>
      <c r="V400" s="6">
        <v>279459</v>
      </c>
      <c r="W400" s="6">
        <v>2107941</v>
      </c>
      <c r="X400" s="6">
        <v>2119351</v>
      </c>
      <c r="Y400" s="6">
        <v>287020</v>
      </c>
      <c r="Z400" s="6">
        <v>277748</v>
      </c>
      <c r="AA400" s="6">
        <v>217514</v>
      </c>
      <c r="AB400" s="6">
        <v>227659</v>
      </c>
      <c r="AC400" s="6">
        <v>382640000</v>
      </c>
      <c r="AD400" s="6">
        <v>383314000</v>
      </c>
      <c r="AF400">
        <f>Q400/W400</f>
        <v>-4.5205250052065021E-2</v>
      </c>
      <c r="AG400">
        <f>R400/X400</f>
        <v>-7.1208591686794678E-2</v>
      </c>
      <c r="AH400">
        <f>U400/W400</f>
        <v>0.13238273746750975</v>
      </c>
      <c r="AI400">
        <f>V400/X400</f>
        <v>0.13186064979326217</v>
      </c>
      <c r="AJ400">
        <f>Y400/AA400</f>
        <v>1.3195472475334922</v>
      </c>
      <c r="AK400">
        <f>Z400/AB400</f>
        <v>1.2200176579884827</v>
      </c>
      <c r="AL400">
        <f>O400/K400</f>
        <v>-4.4188134745828056E-2</v>
      </c>
      <c r="AM400">
        <f>P400/L400</f>
        <v>-6.6859182921576873E-2</v>
      </c>
      <c r="AN400">
        <f>K400/W400</f>
        <v>0.57216639365143518</v>
      </c>
      <c r="AO400">
        <f>L400/X400</f>
        <v>0.54557550872885141</v>
      </c>
      <c r="AP400">
        <f>IF(OR(Q400&lt;0, Q400="NA"), 0, 1)</f>
        <v>0</v>
      </c>
      <c r="AQ400">
        <f>IF(OR(S400&lt;0, S400="NA"), 0, 1)</f>
        <v>1</v>
      </c>
      <c r="AR400">
        <f>IFERROR(IF((AF400-AG400)&gt;0,1,0),0)</f>
        <v>1</v>
      </c>
      <c r="AS400">
        <f>IFERROR(IF((S400-Q400)&gt;0,1,0),0)</f>
        <v>1</v>
      </c>
      <c r="AT400">
        <f>IFERROR(IF((AH400-AI400)&lt;0,1,0),0)</f>
        <v>0</v>
      </c>
      <c r="AU400">
        <f>IFERROR(IF((AJ400-AK400)&gt;0,1,0),0)</f>
        <v>1</v>
      </c>
      <c r="AV400">
        <f>IFERROR(IF((AL400-AM400)&gt;0,1,0),0)</f>
        <v>1</v>
      </c>
      <c r="AW400">
        <f>IFERROR(IF((AN400-AO400)&gt;0,1,0),0)</f>
        <v>1</v>
      </c>
      <c r="AX400">
        <f>IFERROR(IF((AC400-AD400)&lt;0,1,0),0)</f>
        <v>1</v>
      </c>
      <c r="AY400">
        <f>SUM(AP400:AX400)</f>
        <v>7</v>
      </c>
    </row>
    <row r="401" spans="1:51" x14ac:dyDescent="0.45">
      <c r="A401" s="1" t="s">
        <v>2495</v>
      </c>
      <c r="B401" s="2">
        <v>4916300</v>
      </c>
      <c r="C401" s="3" t="s">
        <v>5336</v>
      </c>
      <c r="D401" s="5">
        <v>23.78</v>
      </c>
      <c r="E401" s="5">
        <v>297.84994562000003</v>
      </c>
      <c r="F401" s="3" t="s">
        <v>4559</v>
      </c>
      <c r="G401" s="3" t="s">
        <v>4821</v>
      </c>
      <c r="H401" s="3" t="s">
        <v>4822</v>
      </c>
      <c r="I401" s="3" t="s">
        <v>4822</v>
      </c>
      <c r="J401" s="3" t="s">
        <v>4544</v>
      </c>
      <c r="K401" s="6">
        <v>196014</v>
      </c>
      <c r="L401" s="6">
        <v>200164</v>
      </c>
      <c r="M401" s="6">
        <v>9613</v>
      </c>
      <c r="N401" s="6">
        <v>7913</v>
      </c>
      <c r="O401" s="6">
        <v>6153</v>
      </c>
      <c r="P401" s="6">
        <v>4332</v>
      </c>
      <c r="Q401" s="6">
        <v>4134</v>
      </c>
      <c r="R401" s="6">
        <v>2937</v>
      </c>
      <c r="S401" s="6">
        <v>6849</v>
      </c>
      <c r="T401" s="6">
        <v>12197</v>
      </c>
      <c r="U401" s="6" t="s">
        <v>4474</v>
      </c>
      <c r="V401" s="6" t="s">
        <v>4474</v>
      </c>
      <c r="W401" s="6">
        <v>61460</v>
      </c>
      <c r="X401" s="6">
        <v>60299</v>
      </c>
      <c r="Y401" s="6">
        <v>38815</v>
      </c>
      <c r="Z401" s="6">
        <v>37646</v>
      </c>
      <c r="AA401" s="6">
        <v>22072</v>
      </c>
      <c r="AB401" s="6">
        <v>22309</v>
      </c>
      <c r="AC401" s="6">
        <v>12484004</v>
      </c>
      <c r="AD401" s="6">
        <v>12510000</v>
      </c>
      <c r="AF401">
        <f>Q401/W401</f>
        <v>6.7263260657338106E-2</v>
      </c>
      <c r="AG401">
        <f>R401/X401</f>
        <v>4.8707275410869166E-2</v>
      </c>
      <c r="AH401" t="e">
        <f>U401/W401</f>
        <v>#VALUE!</v>
      </c>
      <c r="AI401" t="e">
        <f>V401/X401</f>
        <v>#VALUE!</v>
      </c>
      <c r="AJ401">
        <f>Y401/AA401</f>
        <v>1.7585628851032984</v>
      </c>
      <c r="AK401">
        <f>Z401/AB401</f>
        <v>1.68748038908064</v>
      </c>
      <c r="AL401">
        <f>O401/K401</f>
        <v>3.1390614956074564E-2</v>
      </c>
      <c r="AM401">
        <f>P401/L401</f>
        <v>2.1642253352251156E-2</v>
      </c>
      <c r="AN401">
        <f>K401/W401</f>
        <v>3.1892938496583145</v>
      </c>
      <c r="AO401">
        <f>L401/X401</f>
        <v>3.3195243702217283</v>
      </c>
      <c r="AP401">
        <f>IF(OR(Q401&lt;0, Q401="NA"), 0, 1)</f>
        <v>1</v>
      </c>
      <c r="AQ401">
        <f>IF(OR(S401&lt;0, S401="NA"), 0, 1)</f>
        <v>1</v>
      </c>
      <c r="AR401">
        <f>IFERROR(IF((AF401-AG401)&gt;0,1,0),0)</f>
        <v>1</v>
      </c>
      <c r="AS401">
        <f>IFERROR(IF((S401-Q401)&gt;0,1,0),0)</f>
        <v>1</v>
      </c>
      <c r="AT401">
        <f>IFERROR(IF((AH401-AI401)&lt;0,1,0),0)</f>
        <v>0</v>
      </c>
      <c r="AU401">
        <f>IFERROR(IF((AJ401-AK401)&gt;0,1,0),0)</f>
        <v>1</v>
      </c>
      <c r="AV401">
        <f>IFERROR(IF((AL401-AM401)&gt;0,1,0),0)</f>
        <v>1</v>
      </c>
      <c r="AW401">
        <f>IFERROR(IF((AN401-AO401)&gt;0,1,0),0)</f>
        <v>0</v>
      </c>
      <c r="AX401">
        <f>IFERROR(IF((AC401-AD401)&lt;0,1,0),0)</f>
        <v>1</v>
      </c>
      <c r="AY401">
        <f>SUM(AP401:AX401)</f>
        <v>7</v>
      </c>
    </row>
    <row r="402" spans="1:51" x14ac:dyDescent="0.45">
      <c r="A402" s="1" t="s">
        <v>2499</v>
      </c>
      <c r="B402" s="2">
        <v>4161278</v>
      </c>
      <c r="C402" s="3" t="s">
        <v>5335</v>
      </c>
      <c r="D402" s="5">
        <v>90.81</v>
      </c>
      <c r="E402" s="5">
        <v>7826.9476813199999</v>
      </c>
      <c r="F402" s="3" t="s">
        <v>4475</v>
      </c>
      <c r="G402" s="3" t="s">
        <v>4529</v>
      </c>
      <c r="H402" s="3" t="s">
        <v>4530</v>
      </c>
      <c r="I402" s="3" t="s">
        <v>4531</v>
      </c>
      <c r="J402" s="3" t="s">
        <v>5023</v>
      </c>
      <c r="K402" s="6">
        <v>3162000</v>
      </c>
      <c r="L402" s="6">
        <v>3077000</v>
      </c>
      <c r="M402" s="6">
        <v>1065000</v>
      </c>
      <c r="N402" s="6">
        <v>1033000</v>
      </c>
      <c r="O402" s="6">
        <v>787000</v>
      </c>
      <c r="P402" s="6">
        <v>759000</v>
      </c>
      <c r="Q402" s="6">
        <v>296000</v>
      </c>
      <c r="R402" s="6">
        <v>312000</v>
      </c>
      <c r="S402" s="6">
        <v>597000</v>
      </c>
      <c r="T402" s="6">
        <v>683000</v>
      </c>
      <c r="U402" s="6">
        <v>3850000</v>
      </c>
      <c r="V402" s="6">
        <v>3849000</v>
      </c>
      <c r="W402" s="6">
        <v>5596000</v>
      </c>
      <c r="X402" s="6">
        <v>5538000</v>
      </c>
      <c r="Y402" s="6">
        <v>1279000</v>
      </c>
      <c r="Z402" s="6">
        <v>1289000</v>
      </c>
      <c r="AA402" s="6">
        <v>680000</v>
      </c>
      <c r="AB402" s="6">
        <v>696000</v>
      </c>
      <c r="AC402" s="6">
        <v>89000000</v>
      </c>
      <c r="AD402" s="6">
        <v>89000000</v>
      </c>
      <c r="AF402">
        <f>Q402/W402</f>
        <v>5.2894924946390282E-2</v>
      </c>
      <c r="AG402">
        <f>R402/X402</f>
        <v>5.6338028169014086E-2</v>
      </c>
      <c r="AH402">
        <f>U402/W402</f>
        <v>0.68799142244460332</v>
      </c>
      <c r="AI402">
        <f>V402/X402</f>
        <v>0.69501625135427947</v>
      </c>
      <c r="AJ402">
        <f>Y402/AA402</f>
        <v>1.8808823529411764</v>
      </c>
      <c r="AK402">
        <f>Z402/AB402</f>
        <v>1.8520114942528736</v>
      </c>
      <c r="AL402">
        <f>O402/K402</f>
        <v>0.24889310562934852</v>
      </c>
      <c r="AM402">
        <f>P402/L402</f>
        <v>0.24666883327916803</v>
      </c>
      <c r="AN402">
        <f>K402/W402</f>
        <v>0.5650464617583989</v>
      </c>
      <c r="AO402">
        <f>L402/X402</f>
        <v>0.55561574575659078</v>
      </c>
      <c r="AP402">
        <f>IF(OR(Q402&lt;0, Q402="NA"), 0, 1)</f>
        <v>1</v>
      </c>
      <c r="AQ402">
        <f>IF(OR(S402&lt;0, S402="NA"), 0, 1)</f>
        <v>1</v>
      </c>
      <c r="AR402">
        <f>IFERROR(IF((AF402-AG402)&gt;0,1,0),0)</f>
        <v>0</v>
      </c>
      <c r="AS402">
        <f>IFERROR(IF((S402-Q402)&gt;0,1,0),0)</f>
        <v>1</v>
      </c>
      <c r="AT402">
        <f>IFERROR(IF((AH402-AI402)&lt;0,1,0),0)</f>
        <v>1</v>
      </c>
      <c r="AU402">
        <f>IFERROR(IF((AJ402-AK402)&gt;0,1,0),0)</f>
        <v>1</v>
      </c>
      <c r="AV402">
        <f>IFERROR(IF((AL402-AM402)&gt;0,1,0),0)</f>
        <v>1</v>
      </c>
      <c r="AW402">
        <f>IFERROR(IF((AN402-AO402)&gt;0,1,0),0)</f>
        <v>1</v>
      </c>
      <c r="AX402">
        <f>IFERROR(IF((AC402-AD402)&lt;0,1,0),0)</f>
        <v>0</v>
      </c>
      <c r="AY402">
        <f>SUM(AP402:AX402)</f>
        <v>7</v>
      </c>
    </row>
    <row r="403" spans="1:51" x14ac:dyDescent="0.45">
      <c r="A403" s="1" t="s">
        <v>2502</v>
      </c>
      <c r="B403" s="2">
        <v>4910896</v>
      </c>
      <c r="C403" s="3" t="s">
        <v>5335</v>
      </c>
      <c r="D403" s="5">
        <v>22.47</v>
      </c>
      <c r="E403" s="5">
        <v>406.32707723999999</v>
      </c>
      <c r="F403" s="3" t="s">
        <v>4559</v>
      </c>
      <c r="G403" s="3" t="s">
        <v>4560</v>
      </c>
      <c r="H403" s="3" t="s">
        <v>4561</v>
      </c>
      <c r="I403" s="3" t="s">
        <v>4638</v>
      </c>
      <c r="J403" s="3" t="s">
        <v>5154</v>
      </c>
      <c r="K403" s="6">
        <v>191503</v>
      </c>
      <c r="L403" s="6">
        <v>189075</v>
      </c>
      <c r="M403" s="6">
        <v>3492</v>
      </c>
      <c r="N403" s="6">
        <v>-5675</v>
      </c>
      <c r="O403" s="6">
        <v>-4882</v>
      </c>
      <c r="P403" s="6">
        <v>-13009</v>
      </c>
      <c r="Q403" s="6">
        <v>7174</v>
      </c>
      <c r="R403" s="6">
        <v>5557</v>
      </c>
      <c r="S403" s="6">
        <v>17853</v>
      </c>
      <c r="T403" s="6">
        <v>7984</v>
      </c>
      <c r="U403" s="6">
        <v>40031</v>
      </c>
      <c r="V403" s="6">
        <v>40049</v>
      </c>
      <c r="W403" s="6">
        <v>298815</v>
      </c>
      <c r="X403" s="6">
        <v>307313</v>
      </c>
      <c r="Y403" s="6">
        <v>25846</v>
      </c>
      <c r="Z403" s="6">
        <v>35481</v>
      </c>
      <c r="AA403" s="6">
        <v>34804</v>
      </c>
      <c r="AB403" s="6">
        <v>38211</v>
      </c>
      <c r="AC403" s="6">
        <v>18033171</v>
      </c>
      <c r="AD403" s="6">
        <v>18051901</v>
      </c>
      <c r="AF403">
        <f>Q403/W403</f>
        <v>2.4008165587403579E-2</v>
      </c>
      <c r="AG403">
        <f>R403/X403</f>
        <v>1.8082541252729303E-2</v>
      </c>
      <c r="AH403">
        <f>U403/W403</f>
        <v>0.13396583170188914</v>
      </c>
      <c r="AI403">
        <f>V403/X403</f>
        <v>0.13031990185901671</v>
      </c>
      <c r="AJ403">
        <f>Y403/AA403</f>
        <v>0.74261579128835764</v>
      </c>
      <c r="AK403">
        <f>Z403/AB403</f>
        <v>0.92855460469498308</v>
      </c>
      <c r="AL403">
        <f>O403/K403</f>
        <v>-2.5493073215563204E-2</v>
      </c>
      <c r="AM403">
        <f>P403/L403</f>
        <v>-6.8803384900171891E-2</v>
      </c>
      <c r="AN403">
        <f>K403/W403</f>
        <v>0.64087478874889148</v>
      </c>
      <c r="AO403">
        <f>L403/X403</f>
        <v>0.61525220215220311</v>
      </c>
      <c r="AP403">
        <f>IF(OR(Q403&lt;0, Q403="NA"), 0, 1)</f>
        <v>1</v>
      </c>
      <c r="AQ403">
        <f>IF(OR(S403&lt;0, S403="NA"), 0, 1)</f>
        <v>1</v>
      </c>
      <c r="AR403">
        <f>IFERROR(IF((AF403-AG403)&gt;0,1,0),0)</f>
        <v>1</v>
      </c>
      <c r="AS403">
        <f>IFERROR(IF((S403-Q403)&gt;0,1,0),0)</f>
        <v>1</v>
      </c>
      <c r="AT403">
        <f>IFERROR(IF((AH403-AI403)&lt;0,1,0),0)</f>
        <v>0</v>
      </c>
      <c r="AU403">
        <f>IFERROR(IF((AJ403-AK403)&gt;0,1,0),0)</f>
        <v>0</v>
      </c>
      <c r="AV403">
        <f>IFERROR(IF((AL403-AM403)&gt;0,1,0),0)</f>
        <v>1</v>
      </c>
      <c r="AW403">
        <f>IFERROR(IF((AN403-AO403)&gt;0,1,0),0)</f>
        <v>1</v>
      </c>
      <c r="AX403">
        <f>IFERROR(IF((AC403-AD403)&lt;0,1,0),0)</f>
        <v>1</v>
      </c>
      <c r="AY403">
        <f>SUM(AP403:AX403)</f>
        <v>7</v>
      </c>
    </row>
    <row r="404" spans="1:51" x14ac:dyDescent="0.45">
      <c r="A404" s="1" t="s">
        <v>2506</v>
      </c>
      <c r="B404" s="2">
        <v>4587523</v>
      </c>
      <c r="C404" s="3" t="s">
        <v>5336</v>
      </c>
      <c r="D404" s="5">
        <v>11.45</v>
      </c>
      <c r="E404" s="5">
        <v>622.46224674999996</v>
      </c>
      <c r="F404" s="3" t="s">
        <v>4475</v>
      </c>
      <c r="G404" s="3" t="s">
        <v>4529</v>
      </c>
      <c r="H404" s="3" t="s">
        <v>4530</v>
      </c>
      <c r="I404" s="3" t="s">
        <v>4611</v>
      </c>
      <c r="J404" s="3" t="s">
        <v>5156</v>
      </c>
      <c r="K404" s="6">
        <v>621478</v>
      </c>
      <c r="L404" s="6">
        <v>591462</v>
      </c>
      <c r="M404" s="6">
        <v>66017</v>
      </c>
      <c r="N404" s="6">
        <v>54800</v>
      </c>
      <c r="O404" s="6">
        <v>15279</v>
      </c>
      <c r="P404" s="6">
        <v>6274</v>
      </c>
      <c r="Q404" s="6">
        <v>-29418</v>
      </c>
      <c r="R404" s="6">
        <v>-46155</v>
      </c>
      <c r="S404" s="6">
        <v>80803</v>
      </c>
      <c r="T404" s="6">
        <v>68503</v>
      </c>
      <c r="U404" s="6">
        <v>624501</v>
      </c>
      <c r="V404" s="6">
        <v>623585</v>
      </c>
      <c r="W404" s="6">
        <v>889822</v>
      </c>
      <c r="X404" s="6">
        <v>858337</v>
      </c>
      <c r="Y404" s="6">
        <v>287850</v>
      </c>
      <c r="Z404" s="6">
        <v>283562</v>
      </c>
      <c r="AA404" s="6">
        <v>386114</v>
      </c>
      <c r="AB404" s="6">
        <v>382514</v>
      </c>
      <c r="AC404" s="6">
        <v>54363515</v>
      </c>
      <c r="AD404" s="6">
        <v>53506748</v>
      </c>
      <c r="AF404">
        <f>Q404/W404</f>
        <v>-3.3060544693208307E-2</v>
      </c>
      <c r="AG404">
        <f>R404/X404</f>
        <v>-5.3772585825846958E-2</v>
      </c>
      <c r="AH404">
        <f>U404/W404</f>
        <v>0.7018268822303787</v>
      </c>
      <c r="AI404">
        <f>V404/X404</f>
        <v>0.72650369260558501</v>
      </c>
      <c r="AJ404">
        <f>Y404/AA404</f>
        <v>0.74550521348617249</v>
      </c>
      <c r="AK404">
        <f>Z404/AB404</f>
        <v>0.74131142912416281</v>
      </c>
      <c r="AL404">
        <f>O404/K404</f>
        <v>2.4584941059860525E-2</v>
      </c>
      <c r="AM404">
        <f>P404/L404</f>
        <v>1.0607612999651711E-2</v>
      </c>
      <c r="AN404">
        <f>K404/W404</f>
        <v>0.69842957355516044</v>
      </c>
      <c r="AO404">
        <f>L404/X404</f>
        <v>0.68907899810913431</v>
      </c>
      <c r="AP404">
        <f>IF(OR(Q404&lt;0, Q404="NA"), 0, 1)</f>
        <v>0</v>
      </c>
      <c r="AQ404">
        <f>IF(OR(S404&lt;0, S404="NA"), 0, 1)</f>
        <v>1</v>
      </c>
      <c r="AR404">
        <f>IFERROR(IF((AF404-AG404)&gt;0,1,0),0)</f>
        <v>1</v>
      </c>
      <c r="AS404">
        <f>IFERROR(IF((S404-Q404)&gt;0,1,0),0)</f>
        <v>1</v>
      </c>
      <c r="AT404">
        <f>IFERROR(IF((AH404-AI404)&lt;0,1,0),0)</f>
        <v>1</v>
      </c>
      <c r="AU404">
        <f>IFERROR(IF((AJ404-AK404)&gt;0,1,0),0)</f>
        <v>1</v>
      </c>
      <c r="AV404">
        <f>IFERROR(IF((AL404-AM404)&gt;0,1,0),0)</f>
        <v>1</v>
      </c>
      <c r="AW404">
        <f>IFERROR(IF((AN404-AO404)&gt;0,1,0),0)</f>
        <v>1</v>
      </c>
      <c r="AX404">
        <f>IFERROR(IF((AC404-AD404)&lt;0,1,0),0)</f>
        <v>0</v>
      </c>
      <c r="AY404">
        <f>SUM(AP404:AX404)</f>
        <v>7</v>
      </c>
    </row>
    <row r="405" spans="1:51" x14ac:dyDescent="0.45">
      <c r="A405" s="1" t="s">
        <v>2510</v>
      </c>
      <c r="B405" s="2">
        <v>1020497</v>
      </c>
      <c r="C405" s="3" t="s">
        <v>5336</v>
      </c>
      <c r="D405" s="7">
        <v>7.38</v>
      </c>
      <c r="E405" s="5">
        <v>275.79293946000001</v>
      </c>
      <c r="F405" s="3" t="s">
        <v>4480</v>
      </c>
      <c r="G405" s="3" t="s">
        <v>4481</v>
      </c>
      <c r="H405" s="3" t="s">
        <v>4481</v>
      </c>
      <c r="I405" s="3" t="s">
        <v>4482</v>
      </c>
      <c r="J405" s="3" t="s">
        <v>4484</v>
      </c>
      <c r="K405" s="6">
        <v>96107</v>
      </c>
      <c r="L405" s="6">
        <v>77678</v>
      </c>
      <c r="M405" s="6" t="s">
        <v>4474</v>
      </c>
      <c r="N405" s="6" t="s">
        <v>4474</v>
      </c>
      <c r="O405" s="6">
        <v>60108</v>
      </c>
      <c r="P405" s="6">
        <v>43783</v>
      </c>
      <c r="Q405" s="6">
        <v>5628</v>
      </c>
      <c r="R405" s="6">
        <v>-227</v>
      </c>
      <c r="S405" s="6">
        <v>16236</v>
      </c>
      <c r="T405" s="6">
        <v>5271</v>
      </c>
      <c r="U405" s="6">
        <v>102415</v>
      </c>
      <c r="V405" s="6">
        <v>102284</v>
      </c>
      <c r="W405" s="6">
        <v>2879941</v>
      </c>
      <c r="X405" s="6">
        <v>2858593</v>
      </c>
      <c r="Y405" s="6" t="s">
        <v>4474</v>
      </c>
      <c r="Z405" s="6" t="s">
        <v>4474</v>
      </c>
      <c r="AA405" s="6" t="s">
        <v>4474</v>
      </c>
      <c r="AB405" s="6" t="s">
        <v>4474</v>
      </c>
      <c r="AC405" s="6">
        <v>37361560</v>
      </c>
      <c r="AD405" s="6">
        <v>37356278</v>
      </c>
      <c r="AF405">
        <f>Q405/W405</f>
        <v>1.9542067007622724E-3</v>
      </c>
      <c r="AG405">
        <f>R405/X405</f>
        <v>-7.9409695608993649E-5</v>
      </c>
      <c r="AH405">
        <f>U405/W405</f>
        <v>3.5561492405573589E-2</v>
      </c>
      <c r="AI405">
        <f>V405/X405</f>
        <v>3.5781239232027785E-2</v>
      </c>
      <c r="AJ405" t="e">
        <f>Y405/AA405</f>
        <v>#VALUE!</v>
      </c>
      <c r="AK405" t="e">
        <f>Z405/AB405</f>
        <v>#VALUE!</v>
      </c>
      <c r="AL405">
        <f>O405/K405</f>
        <v>0.62542790847701002</v>
      </c>
      <c r="AM405">
        <f>P405/L405</f>
        <v>0.56364736476222355</v>
      </c>
      <c r="AN405">
        <f>K405/W405</f>
        <v>3.3371169756602655E-2</v>
      </c>
      <c r="AO405">
        <f>L405/X405</f>
        <v>2.7173508085970965E-2</v>
      </c>
      <c r="AP405">
        <f>IF(OR(Q405&lt;0, Q405="NA"), 0, 1)</f>
        <v>1</v>
      </c>
      <c r="AQ405">
        <f>IF(OR(S405&lt;0, S405="NA"), 0, 1)</f>
        <v>1</v>
      </c>
      <c r="AR405">
        <f>IFERROR(IF((AF405-AG405)&gt;0,1,0),0)</f>
        <v>1</v>
      </c>
      <c r="AS405">
        <f>IFERROR(IF((S405-Q405)&gt;0,1,0),0)</f>
        <v>1</v>
      </c>
      <c r="AT405">
        <f>IFERROR(IF((AH405-AI405)&lt;0,1,0),0)</f>
        <v>1</v>
      </c>
      <c r="AU405">
        <f>IFERROR(IF((AJ405-AK405)&gt;0,1,0),0)</f>
        <v>0</v>
      </c>
      <c r="AV405">
        <f>IFERROR(IF((AL405-AM405)&gt;0,1,0),0)</f>
        <v>1</v>
      </c>
      <c r="AW405">
        <f>IFERROR(IF((AN405-AO405)&gt;0,1,0),0)</f>
        <v>1</v>
      </c>
      <c r="AX405">
        <f>IFERROR(IF((AC405-AD405)&lt;0,1,0),0)</f>
        <v>0</v>
      </c>
      <c r="AY405">
        <f>SUM(AP405:AX405)</f>
        <v>7</v>
      </c>
    </row>
    <row r="406" spans="1:51" x14ac:dyDescent="0.45">
      <c r="A406" s="1" t="s">
        <v>2539</v>
      </c>
      <c r="B406" s="2">
        <v>4392077</v>
      </c>
      <c r="C406" s="3" t="s">
        <v>5335</v>
      </c>
      <c r="D406" s="5">
        <v>24.475000000000001</v>
      </c>
      <c r="E406" s="5">
        <v>65.261437174999998</v>
      </c>
      <c r="F406" s="3" t="s">
        <v>4480</v>
      </c>
      <c r="G406" s="3" t="s">
        <v>4491</v>
      </c>
      <c r="H406" s="3" t="s">
        <v>4492</v>
      </c>
      <c r="I406" s="3" t="s">
        <v>4493</v>
      </c>
      <c r="J406" s="3" t="s">
        <v>4658</v>
      </c>
      <c r="K406" s="6">
        <v>19936</v>
      </c>
      <c r="L406" s="6">
        <v>19950</v>
      </c>
      <c r="M406" s="6" t="s">
        <v>4474</v>
      </c>
      <c r="N406" s="6" t="s">
        <v>4474</v>
      </c>
      <c r="O406" s="6">
        <v>11690</v>
      </c>
      <c r="P406" s="6">
        <v>11766</v>
      </c>
      <c r="Q406" s="6">
        <v>-3275</v>
      </c>
      <c r="R406" s="6">
        <v>-3879</v>
      </c>
      <c r="S406" s="6">
        <v>5741</v>
      </c>
      <c r="T406" s="6">
        <v>8010</v>
      </c>
      <c r="U406" s="6">
        <v>96490</v>
      </c>
      <c r="V406" s="6">
        <v>112666</v>
      </c>
      <c r="W406" s="6">
        <v>186713</v>
      </c>
      <c r="X406" s="6">
        <v>204324</v>
      </c>
      <c r="Y406" s="6">
        <v>10789</v>
      </c>
      <c r="Z406" s="6">
        <v>8084</v>
      </c>
      <c r="AA406" s="6">
        <v>3879</v>
      </c>
      <c r="AB406" s="6">
        <v>2997</v>
      </c>
      <c r="AC406" s="6">
        <v>2672433</v>
      </c>
      <c r="AD406" s="6">
        <v>2676062</v>
      </c>
      <c r="AF406">
        <f>Q406/W406</f>
        <v>-1.7540289106810988E-2</v>
      </c>
      <c r="AG406">
        <f>R406/X406</f>
        <v>-1.898455394373642E-2</v>
      </c>
      <c r="AH406">
        <f>U406/W406</f>
        <v>0.5167824415011274</v>
      </c>
      <c r="AI406">
        <f>V406/X406</f>
        <v>0.55140854720933419</v>
      </c>
      <c r="AJ406">
        <f>Y406/AA406</f>
        <v>2.7813869554008765</v>
      </c>
      <c r="AK406">
        <f>Z406/AB406</f>
        <v>2.6973640306973641</v>
      </c>
      <c r="AL406">
        <f>O406/K406</f>
        <v>0.586376404494382</v>
      </c>
      <c r="AM406">
        <f>P406/L406</f>
        <v>0.58977443609022562</v>
      </c>
      <c r="AN406">
        <f>K406/W406</f>
        <v>0.10677349729263629</v>
      </c>
      <c r="AO406">
        <f>L406/X406</f>
        <v>9.7639043871498216E-2</v>
      </c>
      <c r="AP406">
        <f>IF(OR(Q406&lt;0, Q406="NA"), 0, 1)</f>
        <v>0</v>
      </c>
      <c r="AQ406">
        <f>IF(OR(S406&lt;0, S406="NA"), 0, 1)</f>
        <v>1</v>
      </c>
      <c r="AR406">
        <f>IFERROR(IF((AF406-AG406)&gt;0,1,0),0)</f>
        <v>1</v>
      </c>
      <c r="AS406">
        <f>IFERROR(IF((S406-Q406)&gt;0,1,0),0)</f>
        <v>1</v>
      </c>
      <c r="AT406">
        <f>IFERROR(IF((AH406-AI406)&lt;0,1,0),0)</f>
        <v>1</v>
      </c>
      <c r="AU406">
        <f>IFERROR(IF((AJ406-AK406)&gt;0,1,0),0)</f>
        <v>1</v>
      </c>
      <c r="AV406">
        <f>IFERROR(IF((AL406-AM406)&gt;0,1,0),0)</f>
        <v>0</v>
      </c>
      <c r="AW406">
        <f>IFERROR(IF((AN406-AO406)&gt;0,1,0),0)</f>
        <v>1</v>
      </c>
      <c r="AX406">
        <f>IFERROR(IF((AC406-AD406)&lt;0,1,0),0)</f>
        <v>1</v>
      </c>
      <c r="AY406">
        <f>SUM(AP406:AX406)</f>
        <v>7</v>
      </c>
    </row>
    <row r="407" spans="1:51" x14ac:dyDescent="0.45">
      <c r="A407" s="1" t="s">
        <v>2548</v>
      </c>
      <c r="B407" s="2">
        <v>102970</v>
      </c>
      <c r="C407" s="3" t="s">
        <v>5337</v>
      </c>
      <c r="D407" s="5">
        <v>34.380000000000003</v>
      </c>
      <c r="E407" s="5">
        <v>1556.06472252</v>
      </c>
      <c r="F407" s="3" t="s">
        <v>4525</v>
      </c>
      <c r="G407" s="3" t="s">
        <v>4526</v>
      </c>
      <c r="H407" s="3" t="s">
        <v>4634</v>
      </c>
      <c r="I407" s="3" t="s">
        <v>4634</v>
      </c>
      <c r="J407" s="3" t="s">
        <v>4528</v>
      </c>
      <c r="K407" s="6">
        <v>201820</v>
      </c>
      <c r="L407" s="6">
        <v>199516</v>
      </c>
      <c r="M407" s="6">
        <v>184853</v>
      </c>
      <c r="N407" s="6">
        <v>179714</v>
      </c>
      <c r="O407" s="6">
        <v>148349</v>
      </c>
      <c r="P407" s="6">
        <v>142765</v>
      </c>
      <c r="Q407" s="6">
        <v>103959</v>
      </c>
      <c r="R407" s="6">
        <v>95724</v>
      </c>
      <c r="S407" s="6">
        <v>117350</v>
      </c>
      <c r="T407" s="6">
        <v>115779</v>
      </c>
      <c r="U407" s="6">
        <v>785323</v>
      </c>
      <c r="V407" s="6">
        <v>861005</v>
      </c>
      <c r="W407" s="6">
        <v>1871637</v>
      </c>
      <c r="X407" s="6">
        <v>1890716</v>
      </c>
      <c r="Y407" s="6" t="s">
        <v>4474</v>
      </c>
      <c r="Z407" s="6" t="s">
        <v>4474</v>
      </c>
      <c r="AA407" s="6" t="s">
        <v>4474</v>
      </c>
      <c r="AB407" s="6" t="s">
        <v>4474</v>
      </c>
      <c r="AC407" s="6">
        <v>45034384</v>
      </c>
      <c r="AD407" s="6">
        <v>43491284</v>
      </c>
      <c r="AF407">
        <f>Q407/W407</f>
        <v>5.5544424479746876E-2</v>
      </c>
      <c r="AG407">
        <f>R407/X407</f>
        <v>5.0628439173307893E-2</v>
      </c>
      <c r="AH407">
        <f>U407/W407</f>
        <v>0.41959151267045908</v>
      </c>
      <c r="AI407">
        <f>V407/X407</f>
        <v>0.45538568457663658</v>
      </c>
      <c r="AJ407" t="e">
        <f>Y407/AA407</f>
        <v>#VALUE!</v>
      </c>
      <c r="AK407" t="e">
        <f>Z407/AB407</f>
        <v>#VALUE!</v>
      </c>
      <c r="AL407">
        <f>O407/K407</f>
        <v>0.73505599048657222</v>
      </c>
      <c r="AM407">
        <f>P407/L407</f>
        <v>0.71555664708594802</v>
      </c>
      <c r="AN407">
        <f>K407/W407</f>
        <v>0.10783073854598942</v>
      </c>
      <c r="AO407">
        <f>L407/X407</f>
        <v>0.1055240448591962</v>
      </c>
      <c r="AP407">
        <f>IF(OR(Q407&lt;0, Q407="NA"), 0, 1)</f>
        <v>1</v>
      </c>
      <c r="AQ407">
        <f>IF(OR(S407&lt;0, S407="NA"), 0, 1)</f>
        <v>1</v>
      </c>
      <c r="AR407">
        <f>IFERROR(IF((AF407-AG407)&gt;0,1,0),0)</f>
        <v>1</v>
      </c>
      <c r="AS407">
        <f>IFERROR(IF((S407-Q407)&gt;0,1,0),0)</f>
        <v>1</v>
      </c>
      <c r="AT407">
        <f>IFERROR(IF((AH407-AI407)&lt;0,1,0),0)</f>
        <v>1</v>
      </c>
      <c r="AU407">
        <f>IFERROR(IF((AJ407-AK407)&gt;0,1,0),0)</f>
        <v>0</v>
      </c>
      <c r="AV407">
        <f>IFERROR(IF((AL407-AM407)&gt;0,1,0),0)</f>
        <v>1</v>
      </c>
      <c r="AW407">
        <f>IFERROR(IF((AN407-AO407)&gt;0,1,0),0)</f>
        <v>1</v>
      </c>
      <c r="AX407">
        <f>IFERROR(IF((AC407-AD407)&lt;0,1,0),0)</f>
        <v>0</v>
      </c>
      <c r="AY407">
        <f>SUM(AP407:AX407)</f>
        <v>7</v>
      </c>
    </row>
    <row r="408" spans="1:51" x14ac:dyDescent="0.45">
      <c r="A408" s="1" t="s">
        <v>2552</v>
      </c>
      <c r="B408" s="2">
        <v>4992775</v>
      </c>
      <c r="C408" s="3" t="s">
        <v>5337</v>
      </c>
      <c r="D408" s="5">
        <v>13.89</v>
      </c>
      <c r="E408" s="5">
        <v>372.04153872000001</v>
      </c>
      <c r="F408" s="3" t="s">
        <v>4485</v>
      </c>
      <c r="G408" s="3" t="s">
        <v>4486</v>
      </c>
      <c r="H408" s="3" t="s">
        <v>4598</v>
      </c>
      <c r="I408" s="3" t="s">
        <v>4615</v>
      </c>
      <c r="J408" s="3" t="s">
        <v>5164</v>
      </c>
      <c r="K408" s="6">
        <v>384400</v>
      </c>
      <c r="L408" s="6">
        <v>382400</v>
      </c>
      <c r="M408" s="6">
        <v>39600</v>
      </c>
      <c r="N408" s="6">
        <v>37600</v>
      </c>
      <c r="O408" s="6">
        <v>29200</v>
      </c>
      <c r="P408" s="6">
        <v>26600</v>
      </c>
      <c r="Q408" s="6">
        <v>9100</v>
      </c>
      <c r="R408" s="6">
        <v>-4900</v>
      </c>
      <c r="S408" s="6">
        <v>41600</v>
      </c>
      <c r="T408" s="6">
        <v>40100</v>
      </c>
      <c r="U408" s="6">
        <v>65800</v>
      </c>
      <c r="V408" s="6">
        <v>74000</v>
      </c>
      <c r="W408" s="6">
        <v>404800</v>
      </c>
      <c r="X408" s="6">
        <v>379800</v>
      </c>
      <c r="Y408" s="6">
        <v>196400</v>
      </c>
      <c r="Z408" s="6">
        <v>178600</v>
      </c>
      <c r="AA408" s="6">
        <v>90300</v>
      </c>
      <c r="AB408" s="6">
        <v>74800</v>
      </c>
      <c r="AC408" s="6">
        <v>26784848</v>
      </c>
      <c r="AD408" s="6">
        <v>27386677</v>
      </c>
      <c r="AF408">
        <f>Q408/W408</f>
        <v>2.2480237154150196E-2</v>
      </c>
      <c r="AG408">
        <f>R408/X408</f>
        <v>-1.2901527119536599E-2</v>
      </c>
      <c r="AH408">
        <f>U408/W408</f>
        <v>0.16254940711462451</v>
      </c>
      <c r="AI408">
        <f>V408/X408</f>
        <v>0.19483938915218535</v>
      </c>
      <c r="AJ408">
        <f>Y408/AA408</f>
        <v>2.1749723145071984</v>
      </c>
      <c r="AK408">
        <f>Z408/AB408</f>
        <v>2.3877005347593583</v>
      </c>
      <c r="AL408">
        <f>O408/K408</f>
        <v>7.5962539021852238E-2</v>
      </c>
      <c r="AM408">
        <f>P408/L408</f>
        <v>6.956066945606694E-2</v>
      </c>
      <c r="AN408">
        <f>K408/W408</f>
        <v>0.94960474308300391</v>
      </c>
      <c r="AO408">
        <f>L408/X408</f>
        <v>1.0068457082675093</v>
      </c>
      <c r="AP408">
        <f>IF(OR(Q408&lt;0, Q408="NA"), 0, 1)</f>
        <v>1</v>
      </c>
      <c r="AQ408">
        <f>IF(OR(S408&lt;0, S408="NA"), 0, 1)</f>
        <v>1</v>
      </c>
      <c r="AR408">
        <f>IFERROR(IF((AF408-AG408)&gt;0,1,0),0)</f>
        <v>1</v>
      </c>
      <c r="AS408">
        <f>IFERROR(IF((S408-Q408)&gt;0,1,0),0)</f>
        <v>1</v>
      </c>
      <c r="AT408">
        <f>IFERROR(IF((AH408-AI408)&lt;0,1,0),0)</f>
        <v>1</v>
      </c>
      <c r="AU408">
        <f>IFERROR(IF((AJ408-AK408)&gt;0,1,0),0)</f>
        <v>0</v>
      </c>
      <c r="AV408">
        <f>IFERROR(IF((AL408-AM408)&gt;0,1,0),0)</f>
        <v>1</v>
      </c>
      <c r="AW408">
        <f>IFERROR(IF((AN408-AO408)&gt;0,1,0),0)</f>
        <v>0</v>
      </c>
      <c r="AX408">
        <f>IFERROR(IF((AC408-AD408)&lt;0,1,0),0)</f>
        <v>1</v>
      </c>
      <c r="AY408">
        <f>SUM(AP408:AX408)</f>
        <v>7</v>
      </c>
    </row>
    <row r="409" spans="1:51" x14ac:dyDescent="0.45">
      <c r="A409" s="1" t="s">
        <v>2554</v>
      </c>
      <c r="B409" s="2">
        <v>5174947</v>
      </c>
      <c r="C409" s="3" t="s">
        <v>5335</v>
      </c>
      <c r="D409" s="5">
        <v>13.42</v>
      </c>
      <c r="E409" s="5">
        <v>5566.84210016</v>
      </c>
      <c r="F409" s="3" t="s">
        <v>4485</v>
      </c>
      <c r="G409" s="3" t="s">
        <v>4607</v>
      </c>
      <c r="H409" s="3" t="s">
        <v>4742</v>
      </c>
      <c r="I409" s="3" t="s">
        <v>4793</v>
      </c>
      <c r="J409" s="3" t="s">
        <v>5165</v>
      </c>
      <c r="K409" s="6">
        <v>5460324</v>
      </c>
      <c r="L409" s="6">
        <v>5095182</v>
      </c>
      <c r="M409" s="6">
        <v>-12803</v>
      </c>
      <c r="N409" s="6">
        <v>-59764</v>
      </c>
      <c r="O409" s="6">
        <v>-158165</v>
      </c>
      <c r="P409" s="6">
        <v>-190507</v>
      </c>
      <c r="Q409" s="6">
        <v>-65256</v>
      </c>
      <c r="R409" s="6">
        <v>-64930</v>
      </c>
      <c r="S409" s="6">
        <v>739879</v>
      </c>
      <c r="T409" s="6">
        <v>478148</v>
      </c>
      <c r="U409" s="6">
        <v>574475</v>
      </c>
      <c r="V409" s="6">
        <v>578334</v>
      </c>
      <c r="W409" s="6">
        <v>5263155</v>
      </c>
      <c r="X409" s="6">
        <v>4997084</v>
      </c>
      <c r="Y409" s="6">
        <v>2867368</v>
      </c>
      <c r="Z409" s="6">
        <v>2679933</v>
      </c>
      <c r="AA409" s="6">
        <v>3848606</v>
      </c>
      <c r="AB409" s="6">
        <v>3640838</v>
      </c>
      <c r="AC409" s="6">
        <v>414811159</v>
      </c>
      <c r="AD409" s="6">
        <v>410151107</v>
      </c>
      <c r="AF409">
        <f>Q409/W409</f>
        <v>-1.2398646819255751E-2</v>
      </c>
      <c r="AG409">
        <f>R409/X409</f>
        <v>-1.2993577854604806E-2</v>
      </c>
      <c r="AH409">
        <f>U409/W409</f>
        <v>0.10915031003267052</v>
      </c>
      <c r="AI409">
        <f>V409/X409</f>
        <v>0.11573429624156809</v>
      </c>
      <c r="AJ409">
        <f>Y409/AA409</f>
        <v>0.74504067186924305</v>
      </c>
      <c r="AK409">
        <f>Z409/AB409</f>
        <v>0.73607587044521072</v>
      </c>
      <c r="AL409">
        <f>O409/K409</f>
        <v>-2.8966229842771234E-2</v>
      </c>
      <c r="AM409">
        <f>P409/L409</f>
        <v>-3.7389635934496547E-2</v>
      </c>
      <c r="AN409">
        <f>K409/W409</f>
        <v>1.0374621306041718</v>
      </c>
      <c r="AO409">
        <f>L409/X409</f>
        <v>1.0196310488276763</v>
      </c>
      <c r="AP409">
        <f>IF(OR(Q409&lt;0, Q409="NA"), 0, 1)</f>
        <v>0</v>
      </c>
      <c r="AQ409">
        <f>IF(OR(S409&lt;0, S409="NA"), 0, 1)</f>
        <v>1</v>
      </c>
      <c r="AR409">
        <f>IFERROR(IF((AF409-AG409)&gt;0,1,0),0)</f>
        <v>1</v>
      </c>
      <c r="AS409">
        <f>IFERROR(IF((S409-Q409)&gt;0,1,0),0)</f>
        <v>1</v>
      </c>
      <c r="AT409">
        <f>IFERROR(IF((AH409-AI409)&lt;0,1,0),0)</f>
        <v>1</v>
      </c>
      <c r="AU409">
        <f>IFERROR(IF((AJ409-AK409)&gt;0,1,0),0)</f>
        <v>1</v>
      </c>
      <c r="AV409">
        <f>IFERROR(IF((AL409-AM409)&gt;0,1,0),0)</f>
        <v>1</v>
      </c>
      <c r="AW409">
        <f>IFERROR(IF((AN409-AO409)&gt;0,1,0),0)</f>
        <v>1</v>
      </c>
      <c r="AX409">
        <f>IFERROR(IF((AC409-AD409)&lt;0,1,0),0)</f>
        <v>0</v>
      </c>
      <c r="AY409">
        <f>SUM(AP409:AX409)</f>
        <v>7</v>
      </c>
    </row>
    <row r="410" spans="1:51" x14ac:dyDescent="0.45">
      <c r="A410" s="1" t="s">
        <v>2567</v>
      </c>
      <c r="B410" s="2">
        <v>4965969</v>
      </c>
      <c r="C410" s="3" t="s">
        <v>5335</v>
      </c>
      <c r="D410" s="5">
        <v>12.74</v>
      </c>
      <c r="E410" s="5">
        <v>625.52514570000005</v>
      </c>
      <c r="F410" s="3" t="s">
        <v>4500</v>
      </c>
      <c r="G410" s="3" t="s">
        <v>4501</v>
      </c>
      <c r="H410" s="3" t="s">
        <v>4502</v>
      </c>
      <c r="I410" s="3" t="s">
        <v>4538</v>
      </c>
      <c r="J410" s="3" t="s">
        <v>4504</v>
      </c>
      <c r="K410" s="6">
        <v>535483</v>
      </c>
      <c r="L410" s="6">
        <v>523332</v>
      </c>
      <c r="M410" s="6">
        <v>69561</v>
      </c>
      <c r="N410" s="6">
        <v>68584</v>
      </c>
      <c r="O410" s="6">
        <v>57760</v>
      </c>
      <c r="P410" s="6">
        <v>56898</v>
      </c>
      <c r="Q410" s="6">
        <v>40288</v>
      </c>
      <c r="R410" s="6">
        <v>40656</v>
      </c>
      <c r="S410" s="6">
        <v>52616</v>
      </c>
      <c r="T410" s="6">
        <v>77916</v>
      </c>
      <c r="U410" s="6">
        <v>38739</v>
      </c>
      <c r="V410" s="6">
        <v>41628</v>
      </c>
      <c r="W410" s="6">
        <v>526293</v>
      </c>
      <c r="X410" s="6">
        <v>536517</v>
      </c>
      <c r="Y410" s="6">
        <v>261916</v>
      </c>
      <c r="Z410" s="6">
        <v>273746</v>
      </c>
      <c r="AA410" s="6">
        <v>149103</v>
      </c>
      <c r="AB410" s="6">
        <v>161583</v>
      </c>
      <c r="AC410" s="6">
        <v>49099000</v>
      </c>
      <c r="AD410" s="6">
        <v>49099000</v>
      </c>
      <c r="AF410">
        <f>Q410/W410</f>
        <v>7.6550514637283795E-2</v>
      </c>
      <c r="AG410">
        <f>R410/X410</f>
        <v>7.5777654762104463E-2</v>
      </c>
      <c r="AH410">
        <f>U410/W410</f>
        <v>7.3607287195535567E-2</v>
      </c>
      <c r="AI410">
        <f>V410/X410</f>
        <v>7.7589340132745099E-2</v>
      </c>
      <c r="AJ410">
        <f>Y410/AA410</f>
        <v>1.7566112016525488</v>
      </c>
      <c r="AK410">
        <f>Z410/AB410</f>
        <v>1.6941509936070007</v>
      </c>
      <c r="AL410">
        <f>O410/K410</f>
        <v>0.10786523568441948</v>
      </c>
      <c r="AM410">
        <f>P410/L410</f>
        <v>0.1087225699938089</v>
      </c>
      <c r="AN410">
        <f>K410/W410</f>
        <v>1.0174617560940389</v>
      </c>
      <c r="AO410">
        <f>L410/X410</f>
        <v>0.97542482344455073</v>
      </c>
      <c r="AP410">
        <f>IF(OR(Q410&lt;0, Q410="NA"), 0, 1)</f>
        <v>1</v>
      </c>
      <c r="AQ410">
        <f>IF(OR(S410&lt;0, S410="NA"), 0, 1)</f>
        <v>1</v>
      </c>
      <c r="AR410">
        <f>IFERROR(IF((AF410-AG410)&gt;0,1,0),0)</f>
        <v>1</v>
      </c>
      <c r="AS410">
        <f>IFERROR(IF((S410-Q410)&gt;0,1,0),0)</f>
        <v>1</v>
      </c>
      <c r="AT410">
        <f>IFERROR(IF((AH410-AI410)&lt;0,1,0),0)</f>
        <v>1</v>
      </c>
      <c r="AU410">
        <f>IFERROR(IF((AJ410-AK410)&gt;0,1,0),0)</f>
        <v>1</v>
      </c>
      <c r="AV410">
        <f>IFERROR(IF((AL410-AM410)&gt;0,1,0),0)</f>
        <v>0</v>
      </c>
      <c r="AW410">
        <f>IFERROR(IF((AN410-AO410)&gt;0,1,0),0)</f>
        <v>1</v>
      </c>
      <c r="AX410">
        <f>IFERROR(IF((AC410-AD410)&lt;0,1,0),0)</f>
        <v>0</v>
      </c>
      <c r="AY410">
        <f>SUM(AP410:AX410)</f>
        <v>7</v>
      </c>
    </row>
    <row r="411" spans="1:51" x14ac:dyDescent="0.45">
      <c r="A411" s="1" t="s">
        <v>2569</v>
      </c>
      <c r="B411" s="2">
        <v>4274604</v>
      </c>
      <c r="C411" s="3" t="s">
        <v>5335</v>
      </c>
      <c r="D411" s="5">
        <v>16.420000000000002</v>
      </c>
      <c r="E411" s="5">
        <v>2310.1370412199999</v>
      </c>
      <c r="F411" s="3" t="s">
        <v>4665</v>
      </c>
      <c r="G411" s="3" t="s">
        <v>4666</v>
      </c>
      <c r="H411" s="3" t="s">
        <v>4679</v>
      </c>
      <c r="I411" s="3" t="s">
        <v>4851</v>
      </c>
      <c r="J411" s="3" t="s">
        <v>5168</v>
      </c>
      <c r="K411" s="6">
        <v>661134</v>
      </c>
      <c r="L411" s="6">
        <v>649216</v>
      </c>
      <c r="M411" s="6">
        <v>90853</v>
      </c>
      <c r="N411" s="6">
        <v>82616</v>
      </c>
      <c r="O411" s="6">
        <v>45993</v>
      </c>
      <c r="P411" s="6">
        <v>13027</v>
      </c>
      <c r="Q411" s="6">
        <v>17293</v>
      </c>
      <c r="R411" s="6">
        <v>-5398</v>
      </c>
      <c r="S411" s="6">
        <v>209589</v>
      </c>
      <c r="T411" s="6">
        <v>200300</v>
      </c>
      <c r="U411" s="6">
        <v>550168</v>
      </c>
      <c r="V411" s="6">
        <v>549025</v>
      </c>
      <c r="W411" s="6">
        <v>2737871</v>
      </c>
      <c r="X411" s="6">
        <v>2643205</v>
      </c>
      <c r="Y411" s="6">
        <v>1573366</v>
      </c>
      <c r="Z411" s="6">
        <v>1468236</v>
      </c>
      <c r="AA411" s="6">
        <v>1413618</v>
      </c>
      <c r="AB411" s="6">
        <v>1329114</v>
      </c>
      <c r="AC411" s="6">
        <v>141148000</v>
      </c>
      <c r="AD411" s="6">
        <v>141141000</v>
      </c>
      <c r="AF411">
        <f>Q411/W411</f>
        <v>6.3162216189148433E-3</v>
      </c>
      <c r="AG411">
        <f>R411/X411</f>
        <v>-2.0422176864828873E-3</v>
      </c>
      <c r="AH411">
        <f>U411/W411</f>
        <v>0.2009473784557417</v>
      </c>
      <c r="AI411">
        <f>V411/X411</f>
        <v>0.20771184981868604</v>
      </c>
      <c r="AJ411">
        <f>Y411/AA411</f>
        <v>1.1130064840713687</v>
      </c>
      <c r="AK411">
        <f>Z411/AB411</f>
        <v>1.1046727368758436</v>
      </c>
      <c r="AL411">
        <f>O411/K411</f>
        <v>6.9566835165034618E-2</v>
      </c>
      <c r="AM411">
        <f>P411/L411</f>
        <v>2.0065740832018928E-2</v>
      </c>
      <c r="AN411">
        <f>K411/W411</f>
        <v>0.24147741073264592</v>
      </c>
      <c r="AO411">
        <f>L411/X411</f>
        <v>0.2456169687935669</v>
      </c>
      <c r="AP411">
        <f>IF(OR(Q411&lt;0, Q411="NA"), 0, 1)</f>
        <v>1</v>
      </c>
      <c r="AQ411">
        <f>IF(OR(S411&lt;0, S411="NA"), 0, 1)</f>
        <v>1</v>
      </c>
      <c r="AR411">
        <f>IFERROR(IF((AF411-AG411)&gt;0,1,0),0)</f>
        <v>1</v>
      </c>
      <c r="AS411">
        <f>IFERROR(IF((S411-Q411)&gt;0,1,0),0)</f>
        <v>1</v>
      </c>
      <c r="AT411">
        <f>IFERROR(IF((AH411-AI411)&lt;0,1,0),0)</f>
        <v>1</v>
      </c>
      <c r="AU411">
        <f>IFERROR(IF((AJ411-AK411)&gt;0,1,0),0)</f>
        <v>1</v>
      </c>
      <c r="AV411">
        <f>IFERROR(IF((AL411-AM411)&gt;0,1,0),0)</f>
        <v>1</v>
      </c>
      <c r="AW411">
        <f>IFERROR(IF((AN411-AO411)&gt;0,1,0),0)</f>
        <v>0</v>
      </c>
      <c r="AX411">
        <f>IFERROR(IF((AC411-AD411)&lt;0,1,0),0)</f>
        <v>0</v>
      </c>
      <c r="AY411">
        <f>SUM(AP411:AX411)</f>
        <v>7</v>
      </c>
    </row>
    <row r="412" spans="1:51" x14ac:dyDescent="0.45">
      <c r="A412" s="1" t="s">
        <v>2581</v>
      </c>
      <c r="B412" s="2">
        <v>4553149</v>
      </c>
      <c r="C412" s="3" t="s">
        <v>5335</v>
      </c>
      <c r="D412" s="5">
        <v>281.95</v>
      </c>
      <c r="E412" s="5">
        <v>17220.17491405</v>
      </c>
      <c r="F412" s="3" t="s">
        <v>4500</v>
      </c>
      <c r="G412" s="3" t="s">
        <v>4501</v>
      </c>
      <c r="H412" s="3" t="s">
        <v>4502</v>
      </c>
      <c r="I412" s="3" t="s">
        <v>4538</v>
      </c>
      <c r="J412" s="3" t="s">
        <v>4504</v>
      </c>
      <c r="K412" s="6">
        <v>1024806</v>
      </c>
      <c r="L412" s="6">
        <v>996566</v>
      </c>
      <c r="M412" s="6">
        <v>265948</v>
      </c>
      <c r="N412" s="6">
        <v>244058</v>
      </c>
      <c r="O412" s="6">
        <v>259773</v>
      </c>
      <c r="P412" s="6">
        <v>238131</v>
      </c>
      <c r="Q412" s="6">
        <v>219084</v>
      </c>
      <c r="R412" s="6">
        <v>204724</v>
      </c>
      <c r="S412" s="6">
        <v>278658</v>
      </c>
      <c r="T412" s="6">
        <v>274932</v>
      </c>
      <c r="U412" s="6" t="s">
        <v>4474</v>
      </c>
      <c r="V412" s="6" t="s">
        <v>4474</v>
      </c>
      <c r="W412" s="6">
        <v>698140</v>
      </c>
      <c r="X412" s="6">
        <v>665312</v>
      </c>
      <c r="Y412" s="6">
        <v>452313</v>
      </c>
      <c r="Z412" s="6">
        <v>426146</v>
      </c>
      <c r="AA412" s="6">
        <v>362243</v>
      </c>
      <c r="AB412" s="6">
        <v>362710</v>
      </c>
      <c r="AC412" s="6">
        <v>61072619</v>
      </c>
      <c r="AD412" s="6">
        <v>61245638</v>
      </c>
      <c r="AF412">
        <f>Q412/W412</f>
        <v>0.31381098347036412</v>
      </c>
      <c r="AG412">
        <f>R412/X412</f>
        <v>0.30771126929921599</v>
      </c>
      <c r="AH412" t="e">
        <f>U412/W412</f>
        <v>#VALUE!</v>
      </c>
      <c r="AI412" t="e">
        <f>V412/X412</f>
        <v>#VALUE!</v>
      </c>
      <c r="AJ412">
        <f>Y412/AA412</f>
        <v>1.2486452464229814</v>
      </c>
      <c r="AK412">
        <f>Z412/AB412</f>
        <v>1.174894543850459</v>
      </c>
      <c r="AL412">
        <f>O412/K412</f>
        <v>0.25348504985333808</v>
      </c>
      <c r="AM412">
        <f>P412/L412</f>
        <v>0.23895155965585821</v>
      </c>
      <c r="AN412">
        <f>K412/W412</f>
        <v>1.467909015383734</v>
      </c>
      <c r="AO412">
        <f>L412/X412</f>
        <v>1.497892718002982</v>
      </c>
      <c r="AP412">
        <f>IF(OR(Q412&lt;0, Q412="NA"), 0, 1)</f>
        <v>1</v>
      </c>
      <c r="AQ412">
        <f>IF(OR(S412&lt;0, S412="NA"), 0, 1)</f>
        <v>1</v>
      </c>
      <c r="AR412">
        <f>IFERROR(IF((AF412-AG412)&gt;0,1,0),0)</f>
        <v>1</v>
      </c>
      <c r="AS412">
        <f>IFERROR(IF((S412-Q412)&gt;0,1,0),0)</f>
        <v>1</v>
      </c>
      <c r="AT412">
        <f>IFERROR(IF((AH412-AI412)&lt;0,1,0),0)</f>
        <v>0</v>
      </c>
      <c r="AU412">
        <f>IFERROR(IF((AJ412-AK412)&gt;0,1,0),0)</f>
        <v>1</v>
      </c>
      <c r="AV412">
        <f>IFERROR(IF((AL412-AM412)&gt;0,1,0),0)</f>
        <v>1</v>
      </c>
      <c r="AW412">
        <f>IFERROR(IF((AN412-AO412)&gt;0,1,0),0)</f>
        <v>0</v>
      </c>
      <c r="AX412">
        <f>IFERROR(IF((AC412-AD412)&lt;0,1,0),0)</f>
        <v>1</v>
      </c>
      <c r="AY412">
        <f>SUM(AP412:AX412)</f>
        <v>7</v>
      </c>
    </row>
    <row r="413" spans="1:51" x14ac:dyDescent="0.45">
      <c r="A413" s="1" t="s">
        <v>2587</v>
      </c>
      <c r="B413" s="2">
        <v>5249016</v>
      </c>
      <c r="C413" s="3" t="s">
        <v>5335</v>
      </c>
      <c r="D413" s="5">
        <v>44.61</v>
      </c>
      <c r="E413" s="5">
        <v>11460.075957360001</v>
      </c>
      <c r="F413" s="3" t="s">
        <v>4559</v>
      </c>
      <c r="G413" s="3" t="s">
        <v>4626</v>
      </c>
      <c r="H413" s="3" t="s">
        <v>4626</v>
      </c>
      <c r="I413" s="3" t="s">
        <v>4627</v>
      </c>
      <c r="J413" s="3" t="s">
        <v>4628</v>
      </c>
      <c r="K413" s="6">
        <v>3298000</v>
      </c>
      <c r="L413" s="6">
        <v>3210000</v>
      </c>
      <c r="M413" s="6">
        <v>433000</v>
      </c>
      <c r="N413" s="6">
        <v>-2179000</v>
      </c>
      <c r="O413" s="6">
        <v>399000</v>
      </c>
      <c r="P413" s="6">
        <v>-2215000</v>
      </c>
      <c r="Q413" s="6">
        <v>444000</v>
      </c>
      <c r="R413" s="6">
        <v>-1673000</v>
      </c>
      <c r="S413" s="6">
        <v>767000</v>
      </c>
      <c r="T413" s="6">
        <v>693000</v>
      </c>
      <c r="U413" s="6" t="s">
        <v>4474</v>
      </c>
      <c r="V413" s="6" t="s">
        <v>4474</v>
      </c>
      <c r="W413" s="6">
        <v>3926000</v>
      </c>
      <c r="X413" s="6">
        <v>4027000</v>
      </c>
      <c r="Y413" s="6">
        <v>2509000</v>
      </c>
      <c r="Z413" s="6">
        <v>2585000</v>
      </c>
      <c r="AA413" s="6">
        <v>820000</v>
      </c>
      <c r="AB413" s="6">
        <v>750000</v>
      </c>
      <c r="AC413" s="6">
        <v>256986000</v>
      </c>
      <c r="AD413" s="6">
        <v>263573000</v>
      </c>
      <c r="AF413">
        <f>Q413/W413</f>
        <v>0.11309220580743759</v>
      </c>
      <c r="AG413">
        <f>R413/X413</f>
        <v>-0.41544574124658556</v>
      </c>
      <c r="AH413" t="e">
        <f>U413/W413</f>
        <v>#VALUE!</v>
      </c>
      <c r="AI413" t="e">
        <f>V413/X413</f>
        <v>#VALUE!</v>
      </c>
      <c r="AJ413">
        <f>Y413/AA413</f>
        <v>3.0597560975609754</v>
      </c>
      <c r="AK413">
        <f>Z413/AB413</f>
        <v>3.4466666666666668</v>
      </c>
      <c r="AL413">
        <f>O413/K413</f>
        <v>0.1209824135839903</v>
      </c>
      <c r="AM413">
        <f>P413/L413</f>
        <v>-0.6900311526479751</v>
      </c>
      <c r="AN413">
        <f>K413/W413</f>
        <v>0.84004075394803868</v>
      </c>
      <c r="AO413">
        <f>L413/X413</f>
        <v>0.79711944375465604</v>
      </c>
      <c r="AP413">
        <f>IF(OR(Q413&lt;0, Q413="NA"), 0, 1)</f>
        <v>1</v>
      </c>
      <c r="AQ413">
        <f>IF(OR(S413&lt;0, S413="NA"), 0, 1)</f>
        <v>1</v>
      </c>
      <c r="AR413">
        <f>IFERROR(IF((AF413-AG413)&gt;0,1,0),0)</f>
        <v>1</v>
      </c>
      <c r="AS413">
        <f>IFERROR(IF((S413-Q413)&gt;0,1,0),0)</f>
        <v>1</v>
      </c>
      <c r="AT413">
        <f>IFERROR(IF((AH413-AI413)&lt;0,1,0),0)</f>
        <v>0</v>
      </c>
      <c r="AU413">
        <f>IFERROR(IF((AJ413-AK413)&gt;0,1,0),0)</f>
        <v>0</v>
      </c>
      <c r="AV413">
        <f>IFERROR(IF((AL413-AM413)&gt;0,1,0),0)</f>
        <v>1</v>
      </c>
      <c r="AW413">
        <f>IFERROR(IF((AN413-AO413)&gt;0,1,0),0)</f>
        <v>1</v>
      </c>
      <c r="AX413">
        <f>IFERROR(IF((AC413-AD413)&lt;0,1,0),0)</f>
        <v>1</v>
      </c>
      <c r="AY413">
        <f>SUM(AP413:AX413)</f>
        <v>7</v>
      </c>
    </row>
    <row r="414" spans="1:51" x14ac:dyDescent="0.45">
      <c r="A414" s="1" t="s">
        <v>2596</v>
      </c>
      <c r="B414" s="2">
        <v>4051039</v>
      </c>
      <c r="C414" s="3" t="s">
        <v>5337</v>
      </c>
      <c r="D414" s="5">
        <v>1810.82</v>
      </c>
      <c r="E414" s="5">
        <v>23291.310086000001</v>
      </c>
      <c r="F414" s="3" t="s">
        <v>4480</v>
      </c>
      <c r="G414" s="3" t="s">
        <v>4509</v>
      </c>
      <c r="H414" s="3" t="s">
        <v>4509</v>
      </c>
      <c r="I414" s="3" t="s">
        <v>4677</v>
      </c>
      <c r="J414" s="3" t="s">
        <v>4678</v>
      </c>
      <c r="K414" s="6">
        <v>17422281</v>
      </c>
      <c r="L414" s="6">
        <v>16186203</v>
      </c>
      <c r="M414" s="6" t="s">
        <v>4474</v>
      </c>
      <c r="N414" s="6" t="s">
        <v>4474</v>
      </c>
      <c r="O414" s="6">
        <v>4116362</v>
      </c>
      <c r="P414" s="6">
        <v>2968704</v>
      </c>
      <c r="Q414" s="6">
        <v>3080067</v>
      </c>
      <c r="R414" s="6">
        <v>2186393</v>
      </c>
      <c r="S414" s="6">
        <v>2922591</v>
      </c>
      <c r="T414" s="6">
        <v>2987465</v>
      </c>
      <c r="U414" s="6">
        <v>4356054</v>
      </c>
      <c r="V414" s="6">
        <v>4399876</v>
      </c>
      <c r="W414" s="6">
        <v>62283238</v>
      </c>
      <c r="X414" s="6">
        <v>59709621</v>
      </c>
      <c r="Y414" s="6" t="s">
        <v>4474</v>
      </c>
      <c r="Z414" s="6" t="s">
        <v>4474</v>
      </c>
      <c r="AA414" s="6" t="s">
        <v>4474</v>
      </c>
      <c r="AB414" s="6" t="s">
        <v>4474</v>
      </c>
      <c r="AC414" s="6">
        <v>12886977</v>
      </c>
      <c r="AD414" s="6">
        <v>12962032</v>
      </c>
      <c r="AF414">
        <f>Q414/W414</f>
        <v>4.9452583052923486E-2</v>
      </c>
      <c r="AG414">
        <f>R414/X414</f>
        <v>3.6617097268127022E-2</v>
      </c>
      <c r="AH414">
        <f>U414/W414</f>
        <v>6.9939427362463072E-2</v>
      </c>
      <c r="AI414">
        <f>V414/X414</f>
        <v>7.3687890264786643E-2</v>
      </c>
      <c r="AJ414" t="e">
        <f>Y414/AA414</f>
        <v>#VALUE!</v>
      </c>
      <c r="AK414" t="e">
        <f>Z414/AB414</f>
        <v>#VALUE!</v>
      </c>
      <c r="AL414">
        <f>O414/K414</f>
        <v>0.23626998095140356</v>
      </c>
      <c r="AM414">
        <f>P414/L414</f>
        <v>0.18340953712244928</v>
      </c>
      <c r="AN414">
        <f>K414/W414</f>
        <v>0.27972664170093403</v>
      </c>
      <c r="AO414">
        <f>L414/X414</f>
        <v>0.27108199196240085</v>
      </c>
      <c r="AP414">
        <f>IF(OR(Q414&lt;0, Q414="NA"), 0, 1)</f>
        <v>1</v>
      </c>
      <c r="AQ414">
        <f>IF(OR(S414&lt;0, S414="NA"), 0, 1)</f>
        <v>1</v>
      </c>
      <c r="AR414">
        <f>IFERROR(IF((AF414-AG414)&gt;0,1,0),0)</f>
        <v>1</v>
      </c>
      <c r="AS414">
        <f>IFERROR(IF((S414-Q414)&gt;0,1,0),0)</f>
        <v>0</v>
      </c>
      <c r="AT414">
        <f>IFERROR(IF((AH414-AI414)&lt;0,1,0),0)</f>
        <v>1</v>
      </c>
      <c r="AU414">
        <f>IFERROR(IF((AJ414-AK414)&gt;0,1,0),0)</f>
        <v>0</v>
      </c>
      <c r="AV414">
        <f>IFERROR(IF((AL414-AM414)&gt;0,1,0),0)</f>
        <v>1</v>
      </c>
      <c r="AW414">
        <f>IFERROR(IF((AN414-AO414)&gt;0,1,0),0)</f>
        <v>1</v>
      </c>
      <c r="AX414">
        <f>IFERROR(IF((AC414-AD414)&lt;0,1,0),0)</f>
        <v>1</v>
      </c>
      <c r="AY414">
        <f>SUM(AP414:AX414)</f>
        <v>7</v>
      </c>
    </row>
    <row r="415" spans="1:51" x14ac:dyDescent="0.45">
      <c r="A415" s="1" t="s">
        <v>2597</v>
      </c>
      <c r="B415" s="2">
        <v>4064525</v>
      </c>
      <c r="C415" s="3" t="s">
        <v>5335</v>
      </c>
      <c r="D415" s="5">
        <v>225.89</v>
      </c>
      <c r="E415" s="5">
        <v>8517.0387839600007</v>
      </c>
      <c r="F415" s="3" t="s">
        <v>4480</v>
      </c>
      <c r="G415" s="3" t="s">
        <v>4491</v>
      </c>
      <c r="H415" s="3" t="s">
        <v>4492</v>
      </c>
      <c r="I415" s="3" t="s">
        <v>4802</v>
      </c>
      <c r="J415" s="3" t="s">
        <v>4932</v>
      </c>
      <c r="K415" s="6">
        <v>811941</v>
      </c>
      <c r="L415" s="6">
        <v>777510</v>
      </c>
      <c r="M415" s="6">
        <v>412735</v>
      </c>
      <c r="N415" s="6">
        <v>391422</v>
      </c>
      <c r="O415" s="6">
        <v>337921</v>
      </c>
      <c r="P415" s="6">
        <v>317775</v>
      </c>
      <c r="Q415" s="6">
        <v>278669</v>
      </c>
      <c r="R415" s="6">
        <v>262121</v>
      </c>
      <c r="S415" s="6">
        <v>350674</v>
      </c>
      <c r="T415" s="6">
        <v>334746</v>
      </c>
      <c r="U415" s="6" t="s">
        <v>4474</v>
      </c>
      <c r="V415" s="6" t="s">
        <v>4474</v>
      </c>
      <c r="W415" s="6">
        <v>1833049</v>
      </c>
      <c r="X415" s="6">
        <v>1886713</v>
      </c>
      <c r="Y415" s="6">
        <v>1230270</v>
      </c>
      <c r="Z415" s="6">
        <v>1310087</v>
      </c>
      <c r="AA415" s="6">
        <v>86540</v>
      </c>
      <c r="AB415" s="6">
        <v>89864</v>
      </c>
      <c r="AC415" s="6">
        <v>37724684</v>
      </c>
      <c r="AD415" s="6">
        <v>37783610</v>
      </c>
      <c r="AF415">
        <f>Q415/W415</f>
        <v>0.1520248503995256</v>
      </c>
      <c r="AG415">
        <f>R415/X415</f>
        <v>0.13892998034147219</v>
      </c>
      <c r="AH415" t="e">
        <f>U415/W415</f>
        <v>#VALUE!</v>
      </c>
      <c r="AI415" t="e">
        <f>V415/X415</f>
        <v>#VALUE!</v>
      </c>
      <c r="AJ415">
        <f>Y415/AA415</f>
        <v>14.216200600878206</v>
      </c>
      <c r="AK415">
        <f>Z415/AB415</f>
        <v>14.578552034184991</v>
      </c>
      <c r="AL415">
        <f>O415/K415</f>
        <v>0.41618910733661685</v>
      </c>
      <c r="AM415">
        <f>P415/L415</f>
        <v>0.40870856966469887</v>
      </c>
      <c r="AN415">
        <f>K415/W415</f>
        <v>0.44294560592761023</v>
      </c>
      <c r="AO415">
        <f>L415/X415</f>
        <v>0.41209765343218602</v>
      </c>
      <c r="AP415">
        <f>IF(OR(Q415&lt;0, Q415="NA"), 0, 1)</f>
        <v>1</v>
      </c>
      <c r="AQ415">
        <f>IF(OR(S415&lt;0, S415="NA"), 0, 1)</f>
        <v>1</v>
      </c>
      <c r="AR415">
        <f>IFERROR(IF((AF415-AG415)&gt;0,1,0),0)</f>
        <v>1</v>
      </c>
      <c r="AS415">
        <f>IFERROR(IF((S415-Q415)&gt;0,1,0),0)</f>
        <v>1</v>
      </c>
      <c r="AT415">
        <f>IFERROR(IF((AH415-AI415)&lt;0,1,0),0)</f>
        <v>0</v>
      </c>
      <c r="AU415">
        <f>IFERROR(IF((AJ415-AK415)&gt;0,1,0),0)</f>
        <v>0</v>
      </c>
      <c r="AV415">
        <f>IFERROR(IF((AL415-AM415)&gt;0,1,0),0)</f>
        <v>1</v>
      </c>
      <c r="AW415">
        <f>IFERROR(IF((AN415-AO415)&gt;0,1,0),0)</f>
        <v>1</v>
      </c>
      <c r="AX415">
        <f>IFERROR(IF((AC415-AD415)&lt;0,1,0),0)</f>
        <v>1</v>
      </c>
      <c r="AY415">
        <f>SUM(AP415:AX415)</f>
        <v>7</v>
      </c>
    </row>
    <row r="416" spans="1:51" x14ac:dyDescent="0.45">
      <c r="A416" s="1" t="s">
        <v>2599</v>
      </c>
      <c r="B416" s="2">
        <v>4981115</v>
      </c>
      <c r="C416" s="3" t="s">
        <v>5337</v>
      </c>
      <c r="D416" s="5">
        <v>86.11</v>
      </c>
      <c r="E416" s="5">
        <v>3006.2000737100002</v>
      </c>
      <c r="F416" s="3" t="s">
        <v>4475</v>
      </c>
      <c r="G416" s="3" t="s">
        <v>4529</v>
      </c>
      <c r="H416" s="3" t="s">
        <v>4530</v>
      </c>
      <c r="I416" s="3" t="s">
        <v>4611</v>
      </c>
      <c r="J416" s="3" t="s">
        <v>4785</v>
      </c>
      <c r="K416" s="6">
        <v>3194000</v>
      </c>
      <c r="L416" s="6">
        <v>3105000</v>
      </c>
      <c r="M416" s="6">
        <v>695000</v>
      </c>
      <c r="N416" s="6">
        <v>648000</v>
      </c>
      <c r="O416" s="6">
        <v>550000</v>
      </c>
      <c r="P416" s="6">
        <v>506000</v>
      </c>
      <c r="Q416" s="6">
        <v>201000</v>
      </c>
      <c r="R416" s="6">
        <v>159000</v>
      </c>
      <c r="S416" s="6">
        <v>188000</v>
      </c>
      <c r="T416" s="6">
        <v>238000</v>
      </c>
      <c r="U416" s="6">
        <v>5088000</v>
      </c>
      <c r="V416" s="6">
        <v>5037000</v>
      </c>
      <c r="W416" s="6">
        <v>9740000</v>
      </c>
      <c r="X416" s="6">
        <v>9611000</v>
      </c>
      <c r="Y416" s="6">
        <v>4043000</v>
      </c>
      <c r="Z416" s="6">
        <v>3778000</v>
      </c>
      <c r="AA416" s="6">
        <v>887000</v>
      </c>
      <c r="AB416" s="6">
        <v>795000</v>
      </c>
      <c r="AC416" s="6">
        <v>34947061</v>
      </c>
      <c r="AD416" s="6">
        <v>35056045</v>
      </c>
      <c r="AF416">
        <f>Q416/W416</f>
        <v>2.0636550308008213E-2</v>
      </c>
      <c r="AG416">
        <f>R416/X416</f>
        <v>1.6543543855998336E-2</v>
      </c>
      <c r="AH416">
        <f>U416/W416</f>
        <v>0.52238193018480494</v>
      </c>
      <c r="AI416">
        <f>V416/X416</f>
        <v>0.52408698366455109</v>
      </c>
      <c r="AJ416">
        <f>Y416/AA416</f>
        <v>4.5580608793686581</v>
      </c>
      <c r="AK416">
        <f>Z416/AB416</f>
        <v>4.7522012578616355</v>
      </c>
      <c r="AL416">
        <f>O416/K416</f>
        <v>0.17219787100814027</v>
      </c>
      <c r="AM416">
        <f>P416/L416</f>
        <v>0.16296296296296298</v>
      </c>
      <c r="AN416">
        <f>K416/W416</f>
        <v>0.32792607802874746</v>
      </c>
      <c r="AO416">
        <f>L416/X416</f>
        <v>0.32306731869732597</v>
      </c>
      <c r="AP416">
        <f>IF(OR(Q416&lt;0, Q416="NA"), 0, 1)</f>
        <v>1</v>
      </c>
      <c r="AQ416">
        <f>IF(OR(S416&lt;0, S416="NA"), 0, 1)</f>
        <v>1</v>
      </c>
      <c r="AR416">
        <f>IFERROR(IF((AF416-AG416)&gt;0,1,0),0)</f>
        <v>1</v>
      </c>
      <c r="AS416">
        <f>IFERROR(IF((S416-Q416)&gt;0,1,0),0)</f>
        <v>0</v>
      </c>
      <c r="AT416">
        <f>IFERROR(IF((AH416-AI416)&lt;0,1,0),0)</f>
        <v>1</v>
      </c>
      <c r="AU416">
        <f>IFERROR(IF((AJ416-AK416)&gt;0,1,0),0)</f>
        <v>0</v>
      </c>
      <c r="AV416">
        <f>IFERROR(IF((AL416-AM416)&gt;0,1,0),0)</f>
        <v>1</v>
      </c>
      <c r="AW416">
        <f>IFERROR(IF((AN416-AO416)&gt;0,1,0),0)</f>
        <v>1</v>
      </c>
      <c r="AX416">
        <f>IFERROR(IF((AC416-AD416)&lt;0,1,0),0)</f>
        <v>1</v>
      </c>
      <c r="AY416">
        <f>SUM(AP416:AX416)</f>
        <v>7</v>
      </c>
    </row>
    <row r="417" spans="1:51" x14ac:dyDescent="0.45">
      <c r="A417" s="1" t="s">
        <v>2618</v>
      </c>
      <c r="B417" s="2">
        <v>4097451</v>
      </c>
      <c r="C417" s="3" t="s">
        <v>5335</v>
      </c>
      <c r="D417" s="5">
        <v>18.03</v>
      </c>
      <c r="E417" s="5">
        <v>6074.3069999999998</v>
      </c>
      <c r="F417" s="3" t="s">
        <v>4475</v>
      </c>
      <c r="G417" s="3" t="s">
        <v>4548</v>
      </c>
      <c r="H417" s="3" t="s">
        <v>4549</v>
      </c>
      <c r="I417" s="3" t="s">
        <v>4549</v>
      </c>
      <c r="J417" s="3" t="s">
        <v>5175</v>
      </c>
      <c r="K417" s="6">
        <v>5353829</v>
      </c>
      <c r="L417" s="6">
        <v>5428713</v>
      </c>
      <c r="M417" s="6">
        <v>909040</v>
      </c>
      <c r="N417" s="6">
        <v>922335</v>
      </c>
      <c r="O417" s="6">
        <v>687286</v>
      </c>
      <c r="P417" s="6">
        <v>676023</v>
      </c>
      <c r="Q417" s="6">
        <v>548273</v>
      </c>
      <c r="R417" s="6">
        <v>322216</v>
      </c>
      <c r="S417" s="6">
        <v>887849</v>
      </c>
      <c r="T417" s="6">
        <v>977967</v>
      </c>
      <c r="U417" s="6">
        <v>2333260</v>
      </c>
      <c r="V417" s="6">
        <v>2332169</v>
      </c>
      <c r="W417" s="6">
        <v>6513733</v>
      </c>
      <c r="X417" s="6">
        <v>5905820</v>
      </c>
      <c r="Y417" s="6">
        <v>3180380</v>
      </c>
      <c r="Z417" s="6">
        <v>2604370</v>
      </c>
      <c r="AA417" s="6">
        <v>1298619</v>
      </c>
      <c r="AB417" s="6">
        <v>1011163</v>
      </c>
      <c r="AC417" s="6">
        <v>336900000</v>
      </c>
      <c r="AD417" s="6">
        <v>339900000</v>
      </c>
      <c r="AF417">
        <f>Q417/W417</f>
        <v>8.4171856598973277E-2</v>
      </c>
      <c r="AG417">
        <f>R417/X417</f>
        <v>5.4559062077747036E-2</v>
      </c>
      <c r="AH417">
        <f>U417/W417</f>
        <v>0.35820626973810565</v>
      </c>
      <c r="AI417">
        <f>V417/X417</f>
        <v>0.39489334249943275</v>
      </c>
      <c r="AJ417">
        <f>Y417/AA417</f>
        <v>2.4490477961588426</v>
      </c>
      <c r="AK417">
        <f>Z417/AB417</f>
        <v>2.5756183721121126</v>
      </c>
      <c r="AL417">
        <f>O417/K417</f>
        <v>0.12837279636686191</v>
      </c>
      <c r="AM417">
        <f>P417/L417</f>
        <v>0.12452730509054356</v>
      </c>
      <c r="AN417">
        <f>K417/W417</f>
        <v>0.82192945274238294</v>
      </c>
      <c r="AO417">
        <f>L417/X417</f>
        <v>0.91921409728030989</v>
      </c>
      <c r="AP417">
        <f>IF(OR(Q417&lt;0, Q417="NA"), 0, 1)</f>
        <v>1</v>
      </c>
      <c r="AQ417">
        <f>IF(OR(S417&lt;0, S417="NA"), 0, 1)</f>
        <v>1</v>
      </c>
      <c r="AR417">
        <f>IFERROR(IF((AF417-AG417)&gt;0,1,0),0)</f>
        <v>1</v>
      </c>
      <c r="AS417">
        <f>IFERROR(IF((S417-Q417)&gt;0,1,0),0)</f>
        <v>1</v>
      </c>
      <c r="AT417">
        <f>IFERROR(IF((AH417-AI417)&lt;0,1,0),0)</f>
        <v>1</v>
      </c>
      <c r="AU417">
        <f>IFERROR(IF((AJ417-AK417)&gt;0,1,0),0)</f>
        <v>0</v>
      </c>
      <c r="AV417">
        <f>IFERROR(IF((AL417-AM417)&gt;0,1,0),0)</f>
        <v>1</v>
      </c>
      <c r="AW417">
        <f>IFERROR(IF((AN417-AO417)&gt;0,1,0),0)</f>
        <v>0</v>
      </c>
      <c r="AX417">
        <f>IFERROR(IF((AC417-AD417)&lt;0,1,0),0)</f>
        <v>1</v>
      </c>
      <c r="AY417">
        <f>SUM(AP417:AX417)</f>
        <v>7</v>
      </c>
    </row>
    <row r="418" spans="1:51" x14ac:dyDescent="0.45">
      <c r="A418" s="1" t="s">
        <v>2624</v>
      </c>
      <c r="B418" s="2">
        <v>4378147</v>
      </c>
      <c r="C418" s="3" t="s">
        <v>5337</v>
      </c>
      <c r="D418" s="5">
        <v>77.69</v>
      </c>
      <c r="E418" s="5">
        <v>4684.3396039899999</v>
      </c>
      <c r="F418" s="3" t="s">
        <v>4485</v>
      </c>
      <c r="G418" s="3" t="s">
        <v>4517</v>
      </c>
      <c r="H418" s="3" t="s">
        <v>4640</v>
      </c>
      <c r="I418" s="3" t="s">
        <v>4865</v>
      </c>
      <c r="J418" s="3" t="s">
        <v>4620</v>
      </c>
      <c r="K418" s="6">
        <v>5306197</v>
      </c>
      <c r="L418" s="6">
        <v>5250280</v>
      </c>
      <c r="M418" s="6">
        <v>603111</v>
      </c>
      <c r="N418" s="6">
        <v>584472</v>
      </c>
      <c r="O418" s="6">
        <v>492384</v>
      </c>
      <c r="P418" s="6">
        <v>476469</v>
      </c>
      <c r="Q418" s="6">
        <v>306914</v>
      </c>
      <c r="R418" s="6">
        <v>293556</v>
      </c>
      <c r="S418" s="6">
        <v>515258</v>
      </c>
      <c r="T418" s="6">
        <v>496013</v>
      </c>
      <c r="U418" s="6">
        <v>1095348</v>
      </c>
      <c r="V418" s="6">
        <v>1100701</v>
      </c>
      <c r="W418" s="6">
        <v>4131508</v>
      </c>
      <c r="X418" s="6">
        <v>3999790</v>
      </c>
      <c r="Y418" s="6">
        <v>1200544</v>
      </c>
      <c r="Z418" s="6">
        <v>1078291</v>
      </c>
      <c r="AA418" s="6">
        <v>807529</v>
      </c>
      <c r="AB418" s="6">
        <v>680043</v>
      </c>
      <c r="AC418" s="6">
        <v>60352000</v>
      </c>
      <c r="AD418" s="6">
        <v>60427000</v>
      </c>
      <c r="AF418">
        <f>Q418/W418</f>
        <v>7.4286192838063009E-2</v>
      </c>
      <c r="AG418">
        <f>R418/X418</f>
        <v>7.3392853124789048E-2</v>
      </c>
      <c r="AH418">
        <f>U418/W418</f>
        <v>0.26512062907780887</v>
      </c>
      <c r="AI418">
        <f>V418/X418</f>
        <v>0.27518969745911659</v>
      </c>
      <c r="AJ418">
        <f>Y418/AA418</f>
        <v>1.4866884037601127</v>
      </c>
      <c r="AK418">
        <f>Z418/AB418</f>
        <v>1.5856217915631805</v>
      </c>
      <c r="AL418">
        <f>O418/K418</f>
        <v>9.2794142396145488E-2</v>
      </c>
      <c r="AM418">
        <f>P418/L418</f>
        <v>9.0751159938136636E-2</v>
      </c>
      <c r="AN418">
        <f>K418/W418</f>
        <v>1.2843245129865415</v>
      </c>
      <c r="AO418">
        <f>L418/X418</f>
        <v>1.312638913542961</v>
      </c>
      <c r="AP418">
        <f>IF(OR(Q418&lt;0, Q418="NA"), 0, 1)</f>
        <v>1</v>
      </c>
      <c r="AQ418">
        <f>IF(OR(S418&lt;0, S418="NA"), 0, 1)</f>
        <v>1</v>
      </c>
      <c r="AR418">
        <f>IFERROR(IF((AF418-AG418)&gt;0,1,0),0)</f>
        <v>1</v>
      </c>
      <c r="AS418">
        <f>IFERROR(IF((S418-Q418)&gt;0,1,0),0)</f>
        <v>1</v>
      </c>
      <c r="AT418">
        <f>IFERROR(IF((AH418-AI418)&lt;0,1,0),0)</f>
        <v>1</v>
      </c>
      <c r="AU418">
        <f>IFERROR(IF((AJ418-AK418)&gt;0,1,0),0)</f>
        <v>0</v>
      </c>
      <c r="AV418">
        <f>IFERROR(IF((AL418-AM418)&gt;0,1,0),0)</f>
        <v>1</v>
      </c>
      <c r="AW418">
        <f>IFERROR(IF((AN418-AO418)&gt;0,1,0),0)</f>
        <v>0</v>
      </c>
      <c r="AX418">
        <f>IFERROR(IF((AC418-AD418)&lt;0,1,0),0)</f>
        <v>1</v>
      </c>
      <c r="AY418">
        <f>SUM(AP418:AX418)</f>
        <v>7</v>
      </c>
    </row>
    <row r="419" spans="1:51" x14ac:dyDescent="0.45">
      <c r="A419" s="1" t="s">
        <v>2626</v>
      </c>
      <c r="B419" s="2">
        <v>7184136</v>
      </c>
      <c r="C419" s="3" t="s">
        <v>5337</v>
      </c>
      <c r="D419" s="5">
        <v>15.65</v>
      </c>
      <c r="E419" s="5">
        <v>323.08381144999998</v>
      </c>
      <c r="F419" s="3" t="s">
        <v>4485</v>
      </c>
      <c r="G419" s="3" t="s">
        <v>4486</v>
      </c>
      <c r="H419" s="3" t="s">
        <v>4598</v>
      </c>
      <c r="I419" s="3" t="s">
        <v>4615</v>
      </c>
      <c r="J419" s="3" t="s">
        <v>5134</v>
      </c>
      <c r="K419" s="6">
        <v>608880</v>
      </c>
      <c r="L419" s="6">
        <v>631704</v>
      </c>
      <c r="M419" s="6">
        <v>62191</v>
      </c>
      <c r="N419" s="6">
        <v>63613</v>
      </c>
      <c r="O419" s="6">
        <v>24832</v>
      </c>
      <c r="P419" s="6">
        <v>26129</v>
      </c>
      <c r="Q419" s="6">
        <v>12224</v>
      </c>
      <c r="R419" s="6">
        <v>10682</v>
      </c>
      <c r="S419" s="6">
        <v>78514</v>
      </c>
      <c r="T419" s="6">
        <v>80128</v>
      </c>
      <c r="U419" s="6">
        <v>112920</v>
      </c>
      <c r="V419" s="6">
        <v>123938</v>
      </c>
      <c r="W419" s="6">
        <v>466002</v>
      </c>
      <c r="X419" s="6">
        <v>488151</v>
      </c>
      <c r="Y419" s="6">
        <v>126254</v>
      </c>
      <c r="Z419" s="6">
        <v>140212</v>
      </c>
      <c r="AA419" s="6">
        <v>71377</v>
      </c>
      <c r="AB419" s="6">
        <v>81828</v>
      </c>
      <c r="AC419" s="6">
        <v>20644333</v>
      </c>
      <c r="AD419" s="6">
        <v>20473299</v>
      </c>
      <c r="AF419">
        <f>Q419/W419</f>
        <v>2.6231647074476075E-2</v>
      </c>
      <c r="AG419">
        <f>R419/X419</f>
        <v>2.1882573220171626E-2</v>
      </c>
      <c r="AH419">
        <f>U419/W419</f>
        <v>0.24231655658130222</v>
      </c>
      <c r="AI419">
        <f>V419/X419</f>
        <v>0.25389275039895443</v>
      </c>
      <c r="AJ419">
        <f>Y419/AA419</f>
        <v>1.7688330974963924</v>
      </c>
      <c r="AK419">
        <f>Z419/AB419</f>
        <v>1.7134966026299066</v>
      </c>
      <c r="AL419">
        <f>O419/K419</f>
        <v>4.0783077125213507E-2</v>
      </c>
      <c r="AM419">
        <f>P419/L419</f>
        <v>4.1362726846751012E-2</v>
      </c>
      <c r="AN419">
        <f>K419/W419</f>
        <v>1.3066038343183077</v>
      </c>
      <c r="AO419">
        <f>L419/X419</f>
        <v>1.2940749890914902</v>
      </c>
      <c r="AP419">
        <f>IF(OR(Q419&lt;0, Q419="NA"), 0, 1)</f>
        <v>1</v>
      </c>
      <c r="AQ419">
        <f>IF(OR(S419&lt;0, S419="NA"), 0, 1)</f>
        <v>1</v>
      </c>
      <c r="AR419">
        <f>IFERROR(IF((AF419-AG419)&gt;0,1,0),0)</f>
        <v>1</v>
      </c>
      <c r="AS419">
        <f>IFERROR(IF((S419-Q419)&gt;0,1,0),0)</f>
        <v>1</v>
      </c>
      <c r="AT419">
        <f>IFERROR(IF((AH419-AI419)&lt;0,1,0),0)</f>
        <v>1</v>
      </c>
      <c r="AU419">
        <f>IFERROR(IF((AJ419-AK419)&gt;0,1,0),0)</f>
        <v>1</v>
      </c>
      <c r="AV419">
        <f>IFERROR(IF((AL419-AM419)&gt;0,1,0),0)</f>
        <v>0</v>
      </c>
      <c r="AW419">
        <f>IFERROR(IF((AN419-AO419)&gt;0,1,0),0)</f>
        <v>1</v>
      </c>
      <c r="AX419">
        <f>IFERROR(IF((AC419-AD419)&lt;0,1,0),0)</f>
        <v>0</v>
      </c>
      <c r="AY419">
        <f>SUM(AP419:AX419)</f>
        <v>7</v>
      </c>
    </row>
    <row r="420" spans="1:51" x14ac:dyDescent="0.45">
      <c r="A420" s="1" t="s">
        <v>2632</v>
      </c>
      <c r="B420" s="2">
        <v>4089541</v>
      </c>
      <c r="C420" s="3" t="s">
        <v>5335</v>
      </c>
      <c r="D420" s="5">
        <v>123.07</v>
      </c>
      <c r="E420" s="5">
        <v>3021.5142148800001</v>
      </c>
      <c r="F420" s="3" t="s">
        <v>4485</v>
      </c>
      <c r="G420" s="3" t="s">
        <v>4486</v>
      </c>
      <c r="H420" s="3" t="s">
        <v>4590</v>
      </c>
      <c r="I420" s="3" t="s">
        <v>4590</v>
      </c>
      <c r="J420" s="3" t="s">
        <v>5177</v>
      </c>
      <c r="K420" s="6">
        <v>888783</v>
      </c>
      <c r="L420" s="6">
        <v>865532</v>
      </c>
      <c r="M420" s="6">
        <v>255421</v>
      </c>
      <c r="N420" s="6">
        <v>238829</v>
      </c>
      <c r="O420" s="6">
        <v>235989</v>
      </c>
      <c r="P420" s="6">
        <v>219294</v>
      </c>
      <c r="Q420" s="6">
        <v>224794</v>
      </c>
      <c r="R420" s="6">
        <v>115848</v>
      </c>
      <c r="S420" s="6">
        <v>314036</v>
      </c>
      <c r="T420" s="6">
        <v>162521</v>
      </c>
      <c r="U420" s="6">
        <v>608562</v>
      </c>
      <c r="V420" s="6">
        <v>794271</v>
      </c>
      <c r="W420" s="6">
        <v>2285636</v>
      </c>
      <c r="X420" s="6">
        <v>2318335</v>
      </c>
      <c r="Y420" s="6">
        <v>318246</v>
      </c>
      <c r="Z420" s="6">
        <v>336535</v>
      </c>
      <c r="AA420" s="6">
        <v>185607</v>
      </c>
      <c r="AB420" s="6">
        <v>182060</v>
      </c>
      <c r="AC420" s="6">
        <v>24551000</v>
      </c>
      <c r="AD420" s="6">
        <v>24550000</v>
      </c>
      <c r="AF420">
        <f>Q420/W420</f>
        <v>9.8350743512965313E-2</v>
      </c>
      <c r="AG420">
        <f>R420/X420</f>
        <v>4.997034509680439E-2</v>
      </c>
      <c r="AH420">
        <f>U420/W420</f>
        <v>0.26625499423355248</v>
      </c>
      <c r="AI420">
        <f>V420/X420</f>
        <v>0.34260406714301428</v>
      </c>
      <c r="AJ420">
        <f>Y420/AA420</f>
        <v>1.714622832113013</v>
      </c>
      <c r="AK420">
        <f>Z420/AB420</f>
        <v>1.8484840162583764</v>
      </c>
      <c r="AL420">
        <f>O420/K420</f>
        <v>0.26551925498124962</v>
      </c>
      <c r="AM420">
        <f>P420/L420</f>
        <v>0.25336324942347599</v>
      </c>
      <c r="AN420">
        <f>K420/W420</f>
        <v>0.38885588081391786</v>
      </c>
      <c r="AO420">
        <f>L420/X420</f>
        <v>0.37334207523934204</v>
      </c>
      <c r="AP420">
        <f>IF(OR(Q420&lt;0, Q420="NA"), 0, 1)</f>
        <v>1</v>
      </c>
      <c r="AQ420">
        <f>IF(OR(S420&lt;0, S420="NA"), 0, 1)</f>
        <v>1</v>
      </c>
      <c r="AR420">
        <f>IFERROR(IF((AF420-AG420)&gt;0,1,0),0)</f>
        <v>1</v>
      </c>
      <c r="AS420">
        <f>IFERROR(IF((S420-Q420)&gt;0,1,0),0)</f>
        <v>1</v>
      </c>
      <c r="AT420">
        <f>IFERROR(IF((AH420-AI420)&lt;0,1,0),0)</f>
        <v>1</v>
      </c>
      <c r="AU420">
        <f>IFERROR(IF((AJ420-AK420)&gt;0,1,0),0)</f>
        <v>0</v>
      </c>
      <c r="AV420">
        <f>IFERROR(IF((AL420-AM420)&gt;0,1,0),0)</f>
        <v>1</v>
      </c>
      <c r="AW420">
        <f>IFERROR(IF((AN420-AO420)&gt;0,1,0),0)</f>
        <v>1</v>
      </c>
      <c r="AX420">
        <f>IFERROR(IF((AC420-AD420)&lt;0,1,0),0)</f>
        <v>0</v>
      </c>
      <c r="AY420">
        <f>SUM(AP420:AX420)</f>
        <v>7</v>
      </c>
    </row>
    <row r="421" spans="1:51" x14ac:dyDescent="0.45">
      <c r="A421" s="1" t="s">
        <v>2642</v>
      </c>
      <c r="B421" s="2">
        <v>4806212</v>
      </c>
      <c r="C421" s="3" t="s">
        <v>5337</v>
      </c>
      <c r="D421" s="5">
        <v>87.84</v>
      </c>
      <c r="E421" s="5">
        <v>112635.97421904</v>
      </c>
      <c r="F421" s="3" t="s">
        <v>4470</v>
      </c>
      <c r="G421" s="3" t="s">
        <v>4512</v>
      </c>
      <c r="H421" s="3" t="s">
        <v>4513</v>
      </c>
      <c r="I421" s="3" t="s">
        <v>4514</v>
      </c>
      <c r="J421" s="3" t="s">
        <v>4853</v>
      </c>
      <c r="K421" s="6">
        <v>32996000</v>
      </c>
      <c r="L421" s="6">
        <v>32577000</v>
      </c>
      <c r="M421" s="6">
        <v>9162000</v>
      </c>
      <c r="N421" s="6">
        <v>9013000</v>
      </c>
      <c r="O421" s="6">
        <v>6522000</v>
      </c>
      <c r="P421" s="6">
        <v>6376000</v>
      </c>
      <c r="Q421" s="6">
        <v>4323000</v>
      </c>
      <c r="R421" s="6">
        <v>3955000</v>
      </c>
      <c r="S421" s="6">
        <v>7195000</v>
      </c>
      <c r="T421" s="6">
        <v>6898000</v>
      </c>
      <c r="U421" s="6">
        <v>24557000</v>
      </c>
      <c r="V421" s="6">
        <v>26260000</v>
      </c>
      <c r="W421" s="6">
        <v>90042000</v>
      </c>
      <c r="X421" s="6">
        <v>89749000</v>
      </c>
      <c r="Y421" s="6">
        <v>22438000</v>
      </c>
      <c r="Z421" s="6">
        <v>21947000</v>
      </c>
      <c r="AA421" s="6">
        <v>12195000</v>
      </c>
      <c r="AB421" s="6">
        <v>10287000</v>
      </c>
      <c r="AC421" s="6">
        <v>1282553150</v>
      </c>
      <c r="AD421" s="6">
        <v>1282494588</v>
      </c>
      <c r="AF421">
        <f>Q421/W421</f>
        <v>4.801092823349104E-2</v>
      </c>
      <c r="AG421">
        <f>R421/X421</f>
        <v>4.4067343368728341E-2</v>
      </c>
      <c r="AH421">
        <f>U421/W421</f>
        <v>0.27272828235712221</v>
      </c>
      <c r="AI421">
        <f>V421/X421</f>
        <v>0.29259378934584229</v>
      </c>
      <c r="AJ421">
        <f>Y421/AA421</f>
        <v>1.8399343993439934</v>
      </c>
      <c r="AK421">
        <f>Z421/AB421</f>
        <v>2.133469427432682</v>
      </c>
      <c r="AL421">
        <f>O421/K421</f>
        <v>0.19766032246332887</v>
      </c>
      <c r="AM421">
        <f>P421/L421</f>
        <v>0.19572090738864845</v>
      </c>
      <c r="AN421">
        <f>K421/W421</f>
        <v>0.36645121165678241</v>
      </c>
      <c r="AO421">
        <f>L421/X421</f>
        <v>0.36297897469609691</v>
      </c>
      <c r="AP421">
        <f>IF(OR(Q421&lt;0, Q421="NA"), 0, 1)</f>
        <v>1</v>
      </c>
      <c r="AQ421">
        <f>IF(OR(S421&lt;0, S421="NA"), 0, 1)</f>
        <v>1</v>
      </c>
      <c r="AR421">
        <f>IFERROR(IF((AF421-AG421)&gt;0,1,0),0)</f>
        <v>1</v>
      </c>
      <c r="AS421">
        <f>IFERROR(IF((S421-Q421)&gt;0,1,0),0)</f>
        <v>1</v>
      </c>
      <c r="AT421">
        <f>IFERROR(IF((AH421-AI421)&lt;0,1,0),0)</f>
        <v>1</v>
      </c>
      <c r="AU421">
        <f>IFERROR(IF((AJ421-AK421)&gt;0,1,0),0)</f>
        <v>0</v>
      </c>
      <c r="AV421">
        <f>IFERROR(IF((AL421-AM421)&gt;0,1,0),0)</f>
        <v>1</v>
      </c>
      <c r="AW421">
        <f>IFERROR(IF((AN421-AO421)&gt;0,1,0),0)</f>
        <v>1</v>
      </c>
      <c r="AX421">
        <f>IFERROR(IF((AC421-AD421)&lt;0,1,0),0)</f>
        <v>0</v>
      </c>
      <c r="AY421">
        <f>SUM(AP421:AX421)</f>
        <v>7</v>
      </c>
    </row>
    <row r="422" spans="1:51" x14ac:dyDescent="0.45">
      <c r="A422" s="1" t="s">
        <v>2648</v>
      </c>
      <c r="B422" s="2">
        <v>4273759</v>
      </c>
      <c r="C422" s="3" t="s">
        <v>5335</v>
      </c>
      <c r="D422" s="7">
        <v>6.51</v>
      </c>
      <c r="E422" s="5">
        <v>435.19167720000002</v>
      </c>
      <c r="F422" s="3" t="s">
        <v>4583</v>
      </c>
      <c r="G422" s="3" t="s">
        <v>4583</v>
      </c>
      <c r="H422" s="3" t="s">
        <v>4930</v>
      </c>
      <c r="I422" s="3" t="s">
        <v>4931</v>
      </c>
      <c r="J422" s="3" t="s">
        <v>5179</v>
      </c>
      <c r="K422" s="6">
        <v>2025449</v>
      </c>
      <c r="L422" s="6">
        <v>1994129</v>
      </c>
      <c r="M422" s="6">
        <v>117355</v>
      </c>
      <c r="N422" s="6">
        <v>104035</v>
      </c>
      <c r="O422" s="6">
        <v>-48410</v>
      </c>
      <c r="P422" s="6">
        <v>-61069</v>
      </c>
      <c r="Q422" s="6">
        <v>-189064</v>
      </c>
      <c r="R422" s="6">
        <v>-197461</v>
      </c>
      <c r="S422" s="6">
        <v>10327</v>
      </c>
      <c r="T422" s="6">
        <v>-1062</v>
      </c>
      <c r="U422" s="6">
        <v>1555608</v>
      </c>
      <c r="V422" s="6">
        <v>1527653</v>
      </c>
      <c r="W422" s="6">
        <v>2502599</v>
      </c>
      <c r="X422" s="6">
        <v>2484462</v>
      </c>
      <c r="Y422" s="6">
        <v>1059270</v>
      </c>
      <c r="Z422" s="6">
        <v>1068736</v>
      </c>
      <c r="AA422" s="6">
        <v>279435</v>
      </c>
      <c r="AB422" s="6">
        <v>308610</v>
      </c>
      <c r="AC422" s="6">
        <v>66849720</v>
      </c>
      <c r="AD422" s="6">
        <v>66849946</v>
      </c>
      <c r="AF422">
        <f>Q422/W422</f>
        <v>-7.5547061275098401E-2</v>
      </c>
      <c r="AG422">
        <f>R422/X422</f>
        <v>-7.9478373990022791E-2</v>
      </c>
      <c r="AH422">
        <f>U422/W422</f>
        <v>0.62159698777151273</v>
      </c>
      <c r="AI422">
        <f>V422/X422</f>
        <v>0.61488281970100567</v>
      </c>
      <c r="AJ422">
        <f>Y422/AA422</f>
        <v>3.790756347630039</v>
      </c>
      <c r="AK422">
        <f>Z422/AB422</f>
        <v>3.4630634133696252</v>
      </c>
      <c r="AL422">
        <f>O422/K422</f>
        <v>-2.3900873337220536E-2</v>
      </c>
      <c r="AM422">
        <f>P422/L422</f>
        <v>-3.0624397920094436E-2</v>
      </c>
      <c r="AN422">
        <f>K422/W422</f>
        <v>0.80933821199481015</v>
      </c>
      <c r="AO422">
        <f>L422/X422</f>
        <v>0.80264016917948433</v>
      </c>
      <c r="AP422">
        <f>IF(OR(Q422&lt;0, Q422="NA"), 0, 1)</f>
        <v>0</v>
      </c>
      <c r="AQ422">
        <f>IF(OR(S422&lt;0, S422="NA"), 0, 1)</f>
        <v>1</v>
      </c>
      <c r="AR422">
        <f>IFERROR(IF((AF422-AG422)&gt;0,1,0),0)</f>
        <v>1</v>
      </c>
      <c r="AS422">
        <f>IFERROR(IF((S422-Q422)&gt;0,1,0),0)</f>
        <v>1</v>
      </c>
      <c r="AT422">
        <f>IFERROR(IF((AH422-AI422)&lt;0,1,0),0)</f>
        <v>0</v>
      </c>
      <c r="AU422">
        <f>IFERROR(IF((AJ422-AK422)&gt;0,1,0),0)</f>
        <v>1</v>
      </c>
      <c r="AV422">
        <f>IFERROR(IF((AL422-AM422)&gt;0,1,0),0)</f>
        <v>1</v>
      </c>
      <c r="AW422">
        <f>IFERROR(IF((AN422-AO422)&gt;0,1,0),0)</f>
        <v>1</v>
      </c>
      <c r="AX422">
        <f>IFERROR(IF((AC422-AD422)&lt;0,1,0),0)</f>
        <v>1</v>
      </c>
      <c r="AY422">
        <f>SUM(AP422:AX422)</f>
        <v>7</v>
      </c>
    </row>
    <row r="423" spans="1:51" x14ac:dyDescent="0.45">
      <c r="A423" s="1" t="s">
        <v>2651</v>
      </c>
      <c r="B423" s="2">
        <v>103365</v>
      </c>
      <c r="C423" s="3" t="s">
        <v>5337</v>
      </c>
      <c r="D423" s="5">
        <v>47.69</v>
      </c>
      <c r="E423" s="5">
        <v>2640.6490466300002</v>
      </c>
      <c r="F423" s="3" t="s">
        <v>4480</v>
      </c>
      <c r="G423" s="3" t="s">
        <v>4509</v>
      </c>
      <c r="H423" s="3" t="s">
        <v>4509</v>
      </c>
      <c r="I423" s="3" t="s">
        <v>4677</v>
      </c>
      <c r="J423" s="3" t="s">
        <v>4691</v>
      </c>
      <c r="K423" s="6">
        <v>5484087</v>
      </c>
      <c r="L423" s="6">
        <v>5018905</v>
      </c>
      <c r="M423" s="6">
        <v>792317</v>
      </c>
      <c r="N423" s="6">
        <v>487356</v>
      </c>
      <c r="O423" s="6">
        <v>720387</v>
      </c>
      <c r="P423" s="6">
        <v>416295</v>
      </c>
      <c r="Q423" s="6">
        <v>558280</v>
      </c>
      <c r="R423" s="6">
        <v>319197</v>
      </c>
      <c r="S423" s="6">
        <v>1014121</v>
      </c>
      <c r="T423" s="6">
        <v>818285</v>
      </c>
      <c r="U423" s="6">
        <v>574028</v>
      </c>
      <c r="V423" s="6">
        <v>573928</v>
      </c>
      <c r="W423" s="6">
        <v>8152948</v>
      </c>
      <c r="X423" s="6">
        <v>7727080</v>
      </c>
      <c r="Y423" s="6" t="s">
        <v>4474</v>
      </c>
      <c r="Z423" s="6" t="s">
        <v>4474</v>
      </c>
      <c r="AA423" s="6" t="s">
        <v>4474</v>
      </c>
      <c r="AB423" s="6" t="s">
        <v>4474</v>
      </c>
      <c r="AC423" s="6">
        <v>55371000</v>
      </c>
      <c r="AD423" s="6">
        <v>55371000</v>
      </c>
      <c r="AF423">
        <f>Q423/W423</f>
        <v>6.8475844565671212E-2</v>
      </c>
      <c r="AG423">
        <f>R423/X423</f>
        <v>4.1308877350823336E-2</v>
      </c>
      <c r="AH423">
        <f>U423/W423</f>
        <v>7.0407415820633229E-2</v>
      </c>
      <c r="AI423">
        <f>V423/X423</f>
        <v>7.4274887797201525E-2</v>
      </c>
      <c r="AJ423" t="e">
        <f>Y423/AA423</f>
        <v>#VALUE!</v>
      </c>
      <c r="AK423" t="e">
        <f>Z423/AB423</f>
        <v>#VALUE!</v>
      </c>
      <c r="AL423">
        <f>O423/K423</f>
        <v>0.13135951344316749</v>
      </c>
      <c r="AM423">
        <f>P423/L423</f>
        <v>8.2945383504967718E-2</v>
      </c>
      <c r="AN423">
        <f>K423/W423</f>
        <v>0.67265080066743954</v>
      </c>
      <c r="AO423">
        <f>L423/X423</f>
        <v>0.64952155277284562</v>
      </c>
      <c r="AP423">
        <f>IF(OR(Q423&lt;0, Q423="NA"), 0, 1)</f>
        <v>1</v>
      </c>
      <c r="AQ423">
        <f>IF(OR(S423&lt;0, S423="NA"), 0, 1)</f>
        <v>1</v>
      </c>
      <c r="AR423">
        <f>IFERROR(IF((AF423-AG423)&gt;0,1,0),0)</f>
        <v>1</v>
      </c>
      <c r="AS423">
        <f>IFERROR(IF((S423-Q423)&gt;0,1,0),0)</f>
        <v>1</v>
      </c>
      <c r="AT423">
        <f>IFERROR(IF((AH423-AI423)&lt;0,1,0),0)</f>
        <v>1</v>
      </c>
      <c r="AU423">
        <f>IFERROR(IF((AJ423-AK423)&gt;0,1,0),0)</f>
        <v>0</v>
      </c>
      <c r="AV423">
        <f>IFERROR(IF((AL423-AM423)&gt;0,1,0),0)</f>
        <v>1</v>
      </c>
      <c r="AW423">
        <f>IFERROR(IF((AN423-AO423)&gt;0,1,0),0)</f>
        <v>1</v>
      </c>
      <c r="AX423">
        <f>IFERROR(IF((AC423-AD423)&lt;0,1,0),0)</f>
        <v>0</v>
      </c>
      <c r="AY423">
        <f>SUM(AP423:AX423)</f>
        <v>7</v>
      </c>
    </row>
    <row r="424" spans="1:51" x14ac:dyDescent="0.45">
      <c r="A424" s="1" t="s">
        <v>2653</v>
      </c>
      <c r="B424" s="2">
        <v>4096260</v>
      </c>
      <c r="C424" s="3" t="s">
        <v>5335</v>
      </c>
      <c r="D424" s="5">
        <v>15.22</v>
      </c>
      <c r="E424" s="5">
        <v>168.43686342000001</v>
      </c>
      <c r="F424" s="3" t="s">
        <v>4480</v>
      </c>
      <c r="G424" s="3" t="s">
        <v>4481</v>
      </c>
      <c r="H424" s="3" t="s">
        <v>4481</v>
      </c>
      <c r="I424" s="3" t="s">
        <v>4482</v>
      </c>
      <c r="J424" s="3" t="s">
        <v>4484</v>
      </c>
      <c r="K424" s="6">
        <v>104815</v>
      </c>
      <c r="L424" s="6">
        <v>101052</v>
      </c>
      <c r="M424" s="6" t="s">
        <v>4474</v>
      </c>
      <c r="N424" s="6" t="s">
        <v>4474</v>
      </c>
      <c r="O424" s="6">
        <v>98624</v>
      </c>
      <c r="P424" s="6">
        <v>93747</v>
      </c>
      <c r="Q424" s="6">
        <v>11316</v>
      </c>
      <c r="R424" s="6">
        <v>10578</v>
      </c>
      <c r="S424" s="6">
        <v>18167</v>
      </c>
      <c r="T424" s="6">
        <v>9484</v>
      </c>
      <c r="U424" s="6">
        <v>49928</v>
      </c>
      <c r="V424" s="6">
        <v>49897</v>
      </c>
      <c r="W424" s="6">
        <v>2387721</v>
      </c>
      <c r="X424" s="6">
        <v>2351584</v>
      </c>
      <c r="Y424" s="6" t="s">
        <v>4474</v>
      </c>
      <c r="Z424" s="6" t="s">
        <v>4474</v>
      </c>
      <c r="AA424" s="6" t="s">
        <v>4474</v>
      </c>
      <c r="AB424" s="6" t="s">
        <v>4474</v>
      </c>
      <c r="AC424" s="6">
        <v>11229075</v>
      </c>
      <c r="AD424" s="6">
        <v>11190875</v>
      </c>
      <c r="AF424">
        <f>Q424/W424</f>
        <v>4.7392471733506553E-3</v>
      </c>
      <c r="AG424">
        <f>R424/X424</f>
        <v>4.4982445874780577E-3</v>
      </c>
      <c r="AH424">
        <f>U424/W424</f>
        <v>2.0910315736218762E-2</v>
      </c>
      <c r="AI424">
        <f>V424/X424</f>
        <v>2.1218463809925564E-2</v>
      </c>
      <c r="AJ424" t="e">
        <f>Y424/AA424</f>
        <v>#VALUE!</v>
      </c>
      <c r="AK424" t="e">
        <f>Z424/AB424</f>
        <v>#VALUE!</v>
      </c>
      <c r="AL424">
        <f>O424/K424</f>
        <v>0.94093402661832748</v>
      </c>
      <c r="AM424">
        <f>P424/L424</f>
        <v>0.9277104856905356</v>
      </c>
      <c r="AN424">
        <f>K424/W424</f>
        <v>4.3897507288330591E-2</v>
      </c>
      <c r="AO424">
        <f>L424/X424</f>
        <v>4.2971886183950904E-2</v>
      </c>
      <c r="AP424">
        <f>IF(OR(Q424&lt;0, Q424="NA"), 0, 1)</f>
        <v>1</v>
      </c>
      <c r="AQ424">
        <f>IF(OR(S424&lt;0, S424="NA"), 0, 1)</f>
        <v>1</v>
      </c>
      <c r="AR424">
        <f>IFERROR(IF((AF424-AG424)&gt;0,1,0),0)</f>
        <v>1</v>
      </c>
      <c r="AS424">
        <f>IFERROR(IF((S424-Q424)&gt;0,1,0),0)</f>
        <v>1</v>
      </c>
      <c r="AT424">
        <f>IFERROR(IF((AH424-AI424)&lt;0,1,0),0)</f>
        <v>1</v>
      </c>
      <c r="AU424">
        <f>IFERROR(IF((AJ424-AK424)&gt;0,1,0),0)</f>
        <v>0</v>
      </c>
      <c r="AV424">
        <f>IFERROR(IF((AL424-AM424)&gt;0,1,0),0)</f>
        <v>1</v>
      </c>
      <c r="AW424">
        <f>IFERROR(IF((AN424-AO424)&gt;0,1,0),0)</f>
        <v>1</v>
      </c>
      <c r="AX424">
        <f>IFERROR(IF((AC424-AD424)&lt;0,1,0),0)</f>
        <v>0</v>
      </c>
      <c r="AY424">
        <f>SUM(AP424:AX424)</f>
        <v>7</v>
      </c>
    </row>
    <row r="425" spans="1:51" x14ac:dyDescent="0.45">
      <c r="A425" s="1" t="s">
        <v>2666</v>
      </c>
      <c r="B425" s="2">
        <v>4051708</v>
      </c>
      <c r="C425" s="3" t="s">
        <v>5337</v>
      </c>
      <c r="D425" s="5">
        <v>85.76</v>
      </c>
      <c r="E425" s="5">
        <v>59381.975476480002</v>
      </c>
      <c r="F425" s="3" t="s">
        <v>4480</v>
      </c>
      <c r="G425" s="3" t="s">
        <v>4509</v>
      </c>
      <c r="H425" s="3" t="s">
        <v>4509</v>
      </c>
      <c r="I425" s="3" t="s">
        <v>4596</v>
      </c>
      <c r="J425" s="3" t="s">
        <v>4678</v>
      </c>
      <c r="K425" s="6">
        <v>71348000</v>
      </c>
      <c r="L425" s="6">
        <v>68774000</v>
      </c>
      <c r="M425" s="6" t="s">
        <v>4474</v>
      </c>
      <c r="N425" s="6" t="s">
        <v>4474</v>
      </c>
      <c r="O425" s="6">
        <v>6229000</v>
      </c>
      <c r="P425" s="6">
        <v>4777000</v>
      </c>
      <c r="Q425" s="6">
        <v>3783000</v>
      </c>
      <c r="R425" s="6">
        <v>2937000</v>
      </c>
      <c r="S425" s="6">
        <v>15169000</v>
      </c>
      <c r="T425" s="6">
        <v>14475000</v>
      </c>
      <c r="U425" s="6">
        <v>23507000</v>
      </c>
      <c r="V425" s="6">
        <v>23164000</v>
      </c>
      <c r="W425" s="6">
        <v>704976000</v>
      </c>
      <c r="X425" s="6">
        <v>675745000</v>
      </c>
      <c r="Y425" s="6" t="s">
        <v>4474</v>
      </c>
      <c r="Z425" s="6" t="s">
        <v>4474</v>
      </c>
      <c r="AA425" s="6" t="s">
        <v>4474</v>
      </c>
      <c r="AB425" s="6" t="s">
        <v>4474</v>
      </c>
      <c r="AC425" s="6">
        <v>693651782</v>
      </c>
      <c r="AD425" s="6">
        <v>703760956</v>
      </c>
      <c r="AF425">
        <f>Q425/W425</f>
        <v>5.3661401239191121E-3</v>
      </c>
      <c r="AG425">
        <f>R425/X425</f>
        <v>4.3463140681766054E-3</v>
      </c>
      <c r="AH425">
        <f>U425/W425</f>
        <v>3.3344397539774404E-2</v>
      </c>
      <c r="AI425">
        <f>V425/X425</f>
        <v>3.4279202953776941E-2</v>
      </c>
      <c r="AJ425" t="e">
        <f>Y425/AA425</f>
        <v>#VALUE!</v>
      </c>
      <c r="AK425" t="e">
        <f>Z425/AB425</f>
        <v>#VALUE!</v>
      </c>
      <c r="AL425">
        <f>O425/K425</f>
        <v>8.7304479452822784E-2</v>
      </c>
      <c r="AM425">
        <f>P425/L425</f>
        <v>6.9459388722482335E-2</v>
      </c>
      <c r="AN425">
        <f>K425/W425</f>
        <v>0.10120628219967771</v>
      </c>
      <c r="AO425">
        <f>L425/X425</f>
        <v>0.10177507787700982</v>
      </c>
      <c r="AP425">
        <f>IF(OR(Q425&lt;0, Q425="NA"), 0, 1)</f>
        <v>1</v>
      </c>
      <c r="AQ425">
        <f>IF(OR(S425&lt;0, S425="NA"), 0, 1)</f>
        <v>1</v>
      </c>
      <c r="AR425">
        <f>IFERROR(IF((AF425-AG425)&gt;0,1,0),0)</f>
        <v>1</v>
      </c>
      <c r="AS425">
        <f>IFERROR(IF((S425-Q425)&gt;0,1,0),0)</f>
        <v>1</v>
      </c>
      <c r="AT425">
        <f>IFERROR(IF((AH425-AI425)&lt;0,1,0),0)</f>
        <v>1</v>
      </c>
      <c r="AU425">
        <f>IFERROR(IF((AJ425-AK425)&gt;0,1,0),0)</f>
        <v>0</v>
      </c>
      <c r="AV425">
        <f>IFERROR(IF((AL425-AM425)&gt;0,1,0),0)</f>
        <v>1</v>
      </c>
      <c r="AW425">
        <f>IFERROR(IF((AN425-AO425)&gt;0,1,0),0)</f>
        <v>0</v>
      </c>
      <c r="AX425">
        <f>IFERROR(IF((AC425-AD425)&lt;0,1,0),0)</f>
        <v>1</v>
      </c>
      <c r="AY425">
        <f>SUM(AP425:AX425)</f>
        <v>7</v>
      </c>
    </row>
    <row r="426" spans="1:51" x14ac:dyDescent="0.45">
      <c r="A426" s="1" t="s">
        <v>2681</v>
      </c>
      <c r="B426" s="2">
        <v>4004214</v>
      </c>
      <c r="C426" s="3" t="s">
        <v>5335</v>
      </c>
      <c r="D426" s="5">
        <v>446.2</v>
      </c>
      <c r="E426" s="5">
        <v>3317443.8022512002</v>
      </c>
      <c r="F426" s="3" t="s">
        <v>4500</v>
      </c>
      <c r="G426" s="3" t="s">
        <v>4501</v>
      </c>
      <c r="H426" s="3" t="s">
        <v>4502</v>
      </c>
      <c r="I426" s="3" t="s">
        <v>4503</v>
      </c>
      <c r="J426" s="3" t="s">
        <v>4504</v>
      </c>
      <c r="K426" s="6">
        <v>254190000</v>
      </c>
      <c r="L426" s="6">
        <v>245122000</v>
      </c>
      <c r="M426" s="6">
        <v>136552000</v>
      </c>
      <c r="N426" s="6">
        <v>129433000</v>
      </c>
      <c r="O426" s="6">
        <v>113090000</v>
      </c>
      <c r="P426" s="6">
        <v>109433000</v>
      </c>
      <c r="Q426" s="6">
        <v>90512000</v>
      </c>
      <c r="R426" s="6">
        <v>88136000</v>
      </c>
      <c r="S426" s="6">
        <v>122145000</v>
      </c>
      <c r="T426" s="6">
        <v>118548000</v>
      </c>
      <c r="U426" s="6">
        <v>42868000</v>
      </c>
      <c r="V426" s="6">
        <v>42688000</v>
      </c>
      <c r="W426" s="6">
        <v>523013000</v>
      </c>
      <c r="X426" s="6">
        <v>512163000</v>
      </c>
      <c r="Y426" s="6">
        <v>149926000</v>
      </c>
      <c r="Z426" s="6">
        <v>159734000</v>
      </c>
      <c r="AA426" s="6">
        <v>115200000</v>
      </c>
      <c r="AB426" s="6">
        <v>125286000</v>
      </c>
      <c r="AC426" s="6">
        <v>7436000000</v>
      </c>
      <c r="AD426" s="6">
        <v>7434000000</v>
      </c>
      <c r="AF426">
        <f>Q426/W426</f>
        <v>0.17305879586167075</v>
      </c>
      <c r="AG426">
        <f>R426/X426</f>
        <v>0.17208583985957596</v>
      </c>
      <c r="AH426">
        <f>U426/W426</f>
        <v>8.196354583920476E-2</v>
      </c>
      <c r="AI426">
        <f>V426/X426</f>
        <v>8.3348465234700672E-2</v>
      </c>
      <c r="AJ426">
        <f>Y426/AA426</f>
        <v>1.3014409722222222</v>
      </c>
      <c r="AK426">
        <f>Z426/AB426</f>
        <v>1.2749549031815206</v>
      </c>
      <c r="AL426">
        <f>O426/K426</f>
        <v>0.44490341870254535</v>
      </c>
      <c r="AM426">
        <f>P426/L426</f>
        <v>0.44644299573273716</v>
      </c>
      <c r="AN426">
        <f>K426/W426</f>
        <v>0.48601086397470045</v>
      </c>
      <c r="AO426">
        <f>L426/X426</f>
        <v>0.47860153896318164</v>
      </c>
      <c r="AP426">
        <f>IF(OR(Q426&lt;0, Q426="NA"), 0, 1)</f>
        <v>1</v>
      </c>
      <c r="AQ426">
        <f>IF(OR(S426&lt;0, S426="NA"), 0, 1)</f>
        <v>1</v>
      </c>
      <c r="AR426">
        <f>IFERROR(IF((AF426-AG426)&gt;0,1,0),0)</f>
        <v>1</v>
      </c>
      <c r="AS426">
        <f>IFERROR(IF((S426-Q426)&gt;0,1,0),0)</f>
        <v>1</v>
      </c>
      <c r="AT426">
        <f>IFERROR(IF((AH426-AI426)&lt;0,1,0),0)</f>
        <v>1</v>
      </c>
      <c r="AU426">
        <f>IFERROR(IF((AJ426-AK426)&gt;0,1,0),0)</f>
        <v>1</v>
      </c>
      <c r="AV426">
        <f>IFERROR(IF((AL426-AM426)&gt;0,1,0),0)</f>
        <v>0</v>
      </c>
      <c r="AW426">
        <f>IFERROR(IF((AN426-AO426)&gt;0,1,0),0)</f>
        <v>1</v>
      </c>
      <c r="AX426">
        <f>IFERROR(IF((AC426-AD426)&lt;0,1,0),0)</f>
        <v>0</v>
      </c>
      <c r="AY426">
        <f>SUM(AP426:AX426)</f>
        <v>7</v>
      </c>
    </row>
    <row r="427" spans="1:51" x14ac:dyDescent="0.45">
      <c r="A427" s="1" t="s">
        <v>2692</v>
      </c>
      <c r="B427" s="2">
        <v>4217540</v>
      </c>
      <c r="C427" s="3" t="s">
        <v>5335</v>
      </c>
      <c r="D427" s="5">
        <v>22.02</v>
      </c>
      <c r="E427" s="5">
        <v>1500.86100384</v>
      </c>
      <c r="F427" s="3" t="s">
        <v>4485</v>
      </c>
      <c r="G427" s="3" t="s">
        <v>4517</v>
      </c>
      <c r="H427" s="3" t="s">
        <v>4518</v>
      </c>
      <c r="I427" s="3" t="s">
        <v>4536</v>
      </c>
      <c r="J427" s="3" t="s">
        <v>5101</v>
      </c>
      <c r="K427" s="6">
        <v>3593100</v>
      </c>
      <c r="L427" s="6">
        <v>3572200</v>
      </c>
      <c r="M427" s="6">
        <v>376100</v>
      </c>
      <c r="N427" s="6">
        <v>385090</v>
      </c>
      <c r="O427" s="6">
        <v>225300</v>
      </c>
      <c r="P427" s="6">
        <v>232590</v>
      </c>
      <c r="Q427" s="6">
        <v>68800</v>
      </c>
      <c r="R427" s="6">
        <v>68000</v>
      </c>
      <c r="S427" s="6">
        <v>215300</v>
      </c>
      <c r="T427" s="6">
        <v>242500</v>
      </c>
      <c r="U427" s="6">
        <v>1343100</v>
      </c>
      <c r="V427" s="6">
        <v>1326000</v>
      </c>
      <c r="W427" s="6">
        <v>4036200</v>
      </c>
      <c r="X427" s="6">
        <v>4019100</v>
      </c>
      <c r="Y427" s="6">
        <v>1125800</v>
      </c>
      <c r="Z427" s="6">
        <v>1071800</v>
      </c>
      <c r="AA427" s="6">
        <v>703700</v>
      </c>
      <c r="AB427" s="6">
        <v>675700</v>
      </c>
      <c r="AC427" s="6">
        <v>68434419</v>
      </c>
      <c r="AD427" s="6">
        <v>69328400</v>
      </c>
      <c r="AF427">
        <f>Q427/W427</f>
        <v>1.7045736088399981E-2</v>
      </c>
      <c r="AG427">
        <f>R427/X427</f>
        <v>1.691921076858003E-2</v>
      </c>
      <c r="AH427">
        <f>U427/W427</f>
        <v>0.33276349041177344</v>
      </c>
      <c r="AI427">
        <f>V427/X427</f>
        <v>0.3299246099873106</v>
      </c>
      <c r="AJ427">
        <f>Y427/AA427</f>
        <v>1.5998294727866988</v>
      </c>
      <c r="AK427">
        <f>Z427/AB427</f>
        <v>1.5862068965517242</v>
      </c>
      <c r="AL427">
        <f>O427/K427</f>
        <v>6.2703515070551885E-2</v>
      </c>
      <c r="AM427">
        <f>P427/L427</f>
        <v>6.5111135994625161E-2</v>
      </c>
      <c r="AN427">
        <f>K427/W427</f>
        <v>0.89021852237252863</v>
      </c>
      <c r="AO427">
        <f>L427/X427</f>
        <v>0.88880595158119979</v>
      </c>
      <c r="AP427">
        <f>IF(OR(Q427&lt;0, Q427="NA"), 0, 1)</f>
        <v>1</v>
      </c>
      <c r="AQ427">
        <f>IF(OR(S427&lt;0, S427="NA"), 0, 1)</f>
        <v>1</v>
      </c>
      <c r="AR427">
        <f>IFERROR(IF((AF427-AG427)&gt;0,1,0),0)</f>
        <v>1</v>
      </c>
      <c r="AS427">
        <f>IFERROR(IF((S427-Q427)&gt;0,1,0),0)</f>
        <v>1</v>
      </c>
      <c r="AT427">
        <f>IFERROR(IF((AH427-AI427)&lt;0,1,0),0)</f>
        <v>0</v>
      </c>
      <c r="AU427">
        <f>IFERROR(IF((AJ427-AK427)&gt;0,1,0),0)</f>
        <v>1</v>
      </c>
      <c r="AV427">
        <f>IFERROR(IF((AL427-AM427)&gt;0,1,0),0)</f>
        <v>0</v>
      </c>
      <c r="AW427">
        <f>IFERROR(IF((AN427-AO427)&gt;0,1,0),0)</f>
        <v>1</v>
      </c>
      <c r="AX427">
        <f>IFERROR(IF((AC427-AD427)&lt;0,1,0),0)</f>
        <v>1</v>
      </c>
      <c r="AY427">
        <f>SUM(AP427:AX427)</f>
        <v>7</v>
      </c>
    </row>
    <row r="428" spans="1:51" x14ac:dyDescent="0.45">
      <c r="A428" s="1" t="s">
        <v>2693</v>
      </c>
      <c r="B428" s="2">
        <v>4221373</v>
      </c>
      <c r="C428" s="3" t="s">
        <v>5335</v>
      </c>
      <c r="D428" s="5">
        <v>27.78</v>
      </c>
      <c r="E428" s="5">
        <v>4704.2732006400001</v>
      </c>
      <c r="F428" s="3" t="s">
        <v>4665</v>
      </c>
      <c r="G428" s="3" t="s">
        <v>4722</v>
      </c>
      <c r="H428" s="3" t="s">
        <v>5069</v>
      </c>
      <c r="I428" s="3" t="s">
        <v>5069</v>
      </c>
      <c r="J428" s="3" t="s">
        <v>4707</v>
      </c>
      <c r="K428" s="6">
        <v>5851000</v>
      </c>
      <c r="L428" s="6">
        <v>5844000</v>
      </c>
      <c r="M428" s="6">
        <v>2235000</v>
      </c>
      <c r="N428" s="6">
        <v>2237000</v>
      </c>
      <c r="O428" s="6">
        <v>1138000</v>
      </c>
      <c r="P428" s="6">
        <v>1103000</v>
      </c>
      <c r="Q428" s="6">
        <v>60000</v>
      </c>
      <c r="R428" s="6">
        <v>-17000</v>
      </c>
      <c r="S428" s="6">
        <v>1546000</v>
      </c>
      <c r="T428" s="6">
        <v>1460000</v>
      </c>
      <c r="U428" s="6">
        <v>6039000</v>
      </c>
      <c r="V428" s="6">
        <v>6275000</v>
      </c>
      <c r="W428" s="6">
        <v>14067000</v>
      </c>
      <c r="X428" s="6">
        <v>14190000</v>
      </c>
      <c r="Y428" s="6">
        <v>2795000</v>
      </c>
      <c r="Z428" s="6">
        <v>2831000</v>
      </c>
      <c r="AA428" s="6">
        <v>2884000</v>
      </c>
      <c r="AB428" s="6">
        <v>2921000</v>
      </c>
      <c r="AC428" s="6">
        <v>171496000</v>
      </c>
      <c r="AD428" s="6">
        <v>171256000</v>
      </c>
      <c r="AF428">
        <f>Q428/W428</f>
        <v>4.2653017701002344E-3</v>
      </c>
      <c r="AG428">
        <f>R428/X428</f>
        <v>-1.1980267794221282E-3</v>
      </c>
      <c r="AH428">
        <f>U428/W428</f>
        <v>0.42930262316058859</v>
      </c>
      <c r="AI428">
        <f>V428/X428</f>
        <v>0.44221282593375616</v>
      </c>
      <c r="AJ428">
        <f>Y428/AA428</f>
        <v>0.96914008321775313</v>
      </c>
      <c r="AK428">
        <f>Z428/AB428</f>
        <v>0.969188634029442</v>
      </c>
      <c r="AL428">
        <f>O428/K428</f>
        <v>0.19449666723636985</v>
      </c>
      <c r="AM428">
        <f>P428/L428</f>
        <v>0.18874058863791923</v>
      </c>
      <c r="AN428">
        <f>K428/W428</f>
        <v>0.41593801094760785</v>
      </c>
      <c r="AO428">
        <f>L428/X428</f>
        <v>0.41183932346723046</v>
      </c>
      <c r="AP428">
        <f>IF(OR(Q428&lt;0, Q428="NA"), 0, 1)</f>
        <v>1</v>
      </c>
      <c r="AQ428">
        <f>IF(OR(S428&lt;0, S428="NA"), 0, 1)</f>
        <v>1</v>
      </c>
      <c r="AR428">
        <f>IFERROR(IF((AF428-AG428)&gt;0,1,0),0)</f>
        <v>1</v>
      </c>
      <c r="AS428">
        <f>IFERROR(IF((S428-Q428)&gt;0,1,0),0)</f>
        <v>1</v>
      </c>
      <c r="AT428">
        <f>IFERROR(IF((AH428-AI428)&lt;0,1,0),0)</f>
        <v>1</v>
      </c>
      <c r="AU428">
        <f>IFERROR(IF((AJ428-AK428)&gt;0,1,0),0)</f>
        <v>0</v>
      </c>
      <c r="AV428">
        <f>IFERROR(IF((AL428-AM428)&gt;0,1,0),0)</f>
        <v>1</v>
      </c>
      <c r="AW428">
        <f>IFERROR(IF((AN428-AO428)&gt;0,1,0),0)</f>
        <v>1</v>
      </c>
      <c r="AX428">
        <f>IFERROR(IF((AC428-AD428)&lt;0,1,0),0)</f>
        <v>0</v>
      </c>
      <c r="AY428">
        <f>SUM(AP428:AX428)</f>
        <v>7</v>
      </c>
    </row>
    <row r="429" spans="1:51" x14ac:dyDescent="0.45">
      <c r="A429" s="1" t="s">
        <v>2702</v>
      </c>
      <c r="B429" s="2">
        <v>4226797</v>
      </c>
      <c r="C429" s="3" t="s">
        <v>5335</v>
      </c>
      <c r="D429" s="5">
        <v>11.92</v>
      </c>
      <c r="E429" s="5">
        <v>845.30402263999997</v>
      </c>
      <c r="F429" s="3" t="s">
        <v>4559</v>
      </c>
      <c r="G429" s="3" t="s">
        <v>4560</v>
      </c>
      <c r="H429" s="3" t="s">
        <v>4561</v>
      </c>
      <c r="I429" s="3" t="s">
        <v>4562</v>
      </c>
      <c r="J429" s="3" t="s">
        <v>4989</v>
      </c>
      <c r="K429" s="6">
        <v>1234700</v>
      </c>
      <c r="L429" s="6">
        <v>1138200</v>
      </c>
      <c r="M429" s="6">
        <v>103400</v>
      </c>
      <c r="N429" s="6">
        <v>77700</v>
      </c>
      <c r="O429" s="6">
        <v>65700</v>
      </c>
      <c r="P429" s="6">
        <v>44300</v>
      </c>
      <c r="Q429" s="6">
        <v>41800</v>
      </c>
      <c r="R429" s="6">
        <v>27100</v>
      </c>
      <c r="S429" s="6">
        <v>93400</v>
      </c>
      <c r="T429" s="6">
        <v>91900</v>
      </c>
      <c r="U429" s="6">
        <v>112500</v>
      </c>
      <c r="V429" s="6">
        <v>133400</v>
      </c>
      <c r="W429" s="6">
        <v>971500</v>
      </c>
      <c r="X429" s="6">
        <v>959900</v>
      </c>
      <c r="Y429" s="6">
        <v>279000</v>
      </c>
      <c r="Z429" s="6">
        <v>271100</v>
      </c>
      <c r="AA429" s="6">
        <v>149100</v>
      </c>
      <c r="AB429" s="6">
        <v>133900</v>
      </c>
      <c r="AC429" s="6">
        <v>70914767</v>
      </c>
      <c r="AD429" s="6">
        <v>70909730</v>
      </c>
      <c r="AF429">
        <f>Q429/W429</f>
        <v>4.3026248069994853E-2</v>
      </c>
      <c r="AG429">
        <f>R429/X429</f>
        <v>2.8232107511199082E-2</v>
      </c>
      <c r="AH429">
        <f>U429/W429</f>
        <v>0.11580030880082347</v>
      </c>
      <c r="AI429">
        <f>V429/X429</f>
        <v>0.13897280966767372</v>
      </c>
      <c r="AJ429">
        <f>Y429/AA429</f>
        <v>1.8712273641851107</v>
      </c>
      <c r="AK429">
        <f>Z429/AB429</f>
        <v>2.0246452576549663</v>
      </c>
      <c r="AL429">
        <f>O429/K429</f>
        <v>5.3211306390216248E-2</v>
      </c>
      <c r="AM429">
        <f>P429/L429</f>
        <v>3.8921103496749251E-2</v>
      </c>
      <c r="AN429">
        <f>K429/W429</f>
        <v>1.2709212557900154</v>
      </c>
      <c r="AO429">
        <f>L429/X429</f>
        <v>1.1857485154703615</v>
      </c>
      <c r="AP429">
        <f>IF(OR(Q429&lt;0, Q429="NA"), 0, 1)</f>
        <v>1</v>
      </c>
      <c r="AQ429">
        <f>IF(OR(S429&lt;0, S429="NA"), 0, 1)</f>
        <v>1</v>
      </c>
      <c r="AR429">
        <f>IFERROR(IF((AF429-AG429)&gt;0,1,0),0)</f>
        <v>1</v>
      </c>
      <c r="AS429">
        <f>IFERROR(IF((S429-Q429)&gt;0,1,0),0)</f>
        <v>1</v>
      </c>
      <c r="AT429">
        <f>IFERROR(IF((AH429-AI429)&lt;0,1,0),0)</f>
        <v>1</v>
      </c>
      <c r="AU429">
        <f>IFERROR(IF((AJ429-AK429)&gt;0,1,0),0)</f>
        <v>0</v>
      </c>
      <c r="AV429">
        <f>IFERROR(IF((AL429-AM429)&gt;0,1,0),0)</f>
        <v>1</v>
      </c>
      <c r="AW429">
        <f>IFERROR(IF((AN429-AO429)&gt;0,1,0),0)</f>
        <v>1</v>
      </c>
      <c r="AX429">
        <f>IFERROR(IF((AC429-AD429)&lt;0,1,0),0)</f>
        <v>0</v>
      </c>
      <c r="AY429">
        <f>SUM(AP429:AX429)</f>
        <v>7</v>
      </c>
    </row>
    <row r="430" spans="1:51" x14ac:dyDescent="0.45">
      <c r="A430" s="1" t="s">
        <v>2705</v>
      </c>
      <c r="B430" s="2">
        <v>4104670</v>
      </c>
      <c r="C430" s="3" t="s">
        <v>5336</v>
      </c>
      <c r="D430" s="5">
        <v>9.8000000000000007</v>
      </c>
      <c r="E430" s="5">
        <v>440.1900986</v>
      </c>
      <c r="F430" s="3" t="s">
        <v>4500</v>
      </c>
      <c r="G430" s="3" t="s">
        <v>4501</v>
      </c>
      <c r="H430" s="3" t="s">
        <v>4502</v>
      </c>
      <c r="I430" s="3" t="s">
        <v>4538</v>
      </c>
      <c r="J430" s="3" t="s">
        <v>4504</v>
      </c>
      <c r="K430" s="6">
        <v>172083</v>
      </c>
      <c r="L430" s="6">
        <v>166517</v>
      </c>
      <c r="M430" s="6">
        <v>20095</v>
      </c>
      <c r="N430" s="6">
        <v>11767</v>
      </c>
      <c r="O430" s="6">
        <v>4084</v>
      </c>
      <c r="P430" s="6">
        <v>-4620</v>
      </c>
      <c r="Q430" s="6">
        <v>3278</v>
      </c>
      <c r="R430" s="6">
        <v>-6739</v>
      </c>
      <c r="S430" s="6">
        <v>31688</v>
      </c>
      <c r="T430" s="6">
        <v>14059</v>
      </c>
      <c r="U430" s="6">
        <v>146001</v>
      </c>
      <c r="V430" s="6">
        <v>143631</v>
      </c>
      <c r="W430" s="6">
        <v>413753</v>
      </c>
      <c r="X430" s="6">
        <v>409227</v>
      </c>
      <c r="Y430" s="6">
        <v>185051</v>
      </c>
      <c r="Z430" s="6">
        <v>195684</v>
      </c>
      <c r="AA430" s="6">
        <v>42147</v>
      </c>
      <c r="AB430" s="6">
        <v>43908</v>
      </c>
      <c r="AC430" s="6">
        <v>44998939</v>
      </c>
      <c r="AD430" s="6">
        <v>46148999</v>
      </c>
      <c r="AF430">
        <f>Q430/W430</f>
        <v>7.9226011654296158E-3</v>
      </c>
      <c r="AG430">
        <f>R430/X430</f>
        <v>-1.6467632878573505E-2</v>
      </c>
      <c r="AH430">
        <f>U430/W430</f>
        <v>0.35286994897922191</v>
      </c>
      <c r="AI430">
        <f>V430/X430</f>
        <v>0.35098124024074656</v>
      </c>
      <c r="AJ430">
        <f>Y430/AA430</f>
        <v>4.3906090587704938</v>
      </c>
      <c r="AK430">
        <f>Z430/AB430</f>
        <v>4.4566821535938779</v>
      </c>
      <c r="AL430">
        <f>O430/K430</f>
        <v>2.3732733622728566E-2</v>
      </c>
      <c r="AM430">
        <f>P430/L430</f>
        <v>-2.7744914933610382E-2</v>
      </c>
      <c r="AN430">
        <f>K430/W430</f>
        <v>0.41590755837419913</v>
      </c>
      <c r="AO430">
        <f>L430/X430</f>
        <v>0.40690619142920675</v>
      </c>
      <c r="AP430">
        <f>IF(OR(Q430&lt;0, Q430="NA"), 0, 1)</f>
        <v>1</v>
      </c>
      <c r="AQ430">
        <f>IF(OR(S430&lt;0, S430="NA"), 0, 1)</f>
        <v>1</v>
      </c>
      <c r="AR430">
        <f>IFERROR(IF((AF430-AG430)&gt;0,1,0),0)</f>
        <v>1</v>
      </c>
      <c r="AS430">
        <f>IFERROR(IF((S430-Q430)&gt;0,1,0),0)</f>
        <v>1</v>
      </c>
      <c r="AT430">
        <f>IFERROR(IF((AH430-AI430)&lt;0,1,0),0)</f>
        <v>0</v>
      </c>
      <c r="AU430">
        <f>IFERROR(IF((AJ430-AK430)&gt;0,1,0),0)</f>
        <v>0</v>
      </c>
      <c r="AV430">
        <f>IFERROR(IF((AL430-AM430)&gt;0,1,0),0)</f>
        <v>1</v>
      </c>
      <c r="AW430">
        <f>IFERROR(IF((AN430-AO430)&gt;0,1,0),0)</f>
        <v>1</v>
      </c>
      <c r="AX430">
        <f>IFERROR(IF((AC430-AD430)&lt;0,1,0),0)</f>
        <v>1</v>
      </c>
      <c r="AY430">
        <f>SUM(AP430:AX430)</f>
        <v>7</v>
      </c>
    </row>
    <row r="431" spans="1:51" x14ac:dyDescent="0.45">
      <c r="A431" s="1" t="s">
        <v>2706</v>
      </c>
      <c r="B431" s="2">
        <v>4074558</v>
      </c>
      <c r="C431" s="3" t="s">
        <v>5335</v>
      </c>
      <c r="D431" s="5">
        <v>122.69</v>
      </c>
      <c r="E431" s="5">
        <v>8256.9070712899993</v>
      </c>
      <c r="F431" s="3" t="s">
        <v>4500</v>
      </c>
      <c r="G431" s="3" t="s">
        <v>4539</v>
      </c>
      <c r="H431" s="3" t="s">
        <v>4539</v>
      </c>
      <c r="I431" s="3" t="s">
        <v>4540</v>
      </c>
      <c r="J431" s="3" t="s">
        <v>5184</v>
      </c>
      <c r="K431" s="6">
        <v>3544000</v>
      </c>
      <c r="L431" s="6">
        <v>3580000</v>
      </c>
      <c r="M431" s="6">
        <v>871000</v>
      </c>
      <c r="N431" s="6">
        <v>862000</v>
      </c>
      <c r="O431" s="6">
        <v>504000</v>
      </c>
      <c r="P431" s="6">
        <v>489000</v>
      </c>
      <c r="Q431" s="6">
        <v>30000</v>
      </c>
      <c r="R431" s="6">
        <v>8000</v>
      </c>
      <c r="S431" s="6">
        <v>533000</v>
      </c>
      <c r="T431" s="6">
        <v>530000</v>
      </c>
      <c r="U431" s="6">
        <v>4758000</v>
      </c>
      <c r="V431" s="6">
        <v>4832000</v>
      </c>
      <c r="W431" s="6">
        <v>9023000</v>
      </c>
      <c r="X431" s="6">
        <v>8863000</v>
      </c>
      <c r="Y431" s="6">
        <v>2668000</v>
      </c>
      <c r="Z431" s="6">
        <v>2648000</v>
      </c>
      <c r="AA431" s="6">
        <v>781000</v>
      </c>
      <c r="AB431" s="6">
        <v>740000</v>
      </c>
      <c r="AC431" s="6">
        <v>67298941</v>
      </c>
      <c r="AD431" s="6">
        <v>67300000</v>
      </c>
      <c r="AF431">
        <f>Q431/W431</f>
        <v>3.3248365288706637E-3</v>
      </c>
      <c r="AG431">
        <f>R431/X431</f>
        <v>9.0262890669073675E-4</v>
      </c>
      <c r="AH431">
        <f>U431/W431</f>
        <v>0.52731907347888729</v>
      </c>
      <c r="AI431">
        <f>V431/X431</f>
        <v>0.54518785964120497</v>
      </c>
      <c r="AJ431">
        <f>Y431/AA431</f>
        <v>3.4161331626120357</v>
      </c>
      <c r="AK431">
        <f>Z431/AB431</f>
        <v>3.5783783783783782</v>
      </c>
      <c r="AL431">
        <f>O431/K431</f>
        <v>0.14221218961625282</v>
      </c>
      <c r="AM431">
        <f>P431/L431</f>
        <v>0.13659217877094973</v>
      </c>
      <c r="AN431">
        <f>K431/W431</f>
        <v>0.39277402194392108</v>
      </c>
      <c r="AO431">
        <f>L431/X431</f>
        <v>0.40392643574410469</v>
      </c>
      <c r="AP431">
        <f>IF(OR(Q431&lt;0, Q431="NA"), 0, 1)</f>
        <v>1</v>
      </c>
      <c r="AQ431">
        <f>IF(OR(S431&lt;0, S431="NA"), 0, 1)</f>
        <v>1</v>
      </c>
      <c r="AR431">
        <f>IFERROR(IF((AF431-AG431)&gt;0,1,0),0)</f>
        <v>1</v>
      </c>
      <c r="AS431">
        <f>IFERROR(IF((S431-Q431)&gt;0,1,0),0)</f>
        <v>1</v>
      </c>
      <c r="AT431">
        <f>IFERROR(IF((AH431-AI431)&lt;0,1,0),0)</f>
        <v>1</v>
      </c>
      <c r="AU431">
        <f>IFERROR(IF((AJ431-AK431)&gt;0,1,0),0)</f>
        <v>0</v>
      </c>
      <c r="AV431">
        <f>IFERROR(IF((AL431-AM431)&gt;0,1,0),0)</f>
        <v>1</v>
      </c>
      <c r="AW431">
        <f>IFERROR(IF((AN431-AO431)&gt;0,1,0),0)</f>
        <v>0</v>
      </c>
      <c r="AX431">
        <f>IFERROR(IF((AC431-AD431)&lt;0,1,0),0)</f>
        <v>1</v>
      </c>
      <c r="AY431">
        <f>SUM(AP431:AX431)</f>
        <v>7</v>
      </c>
    </row>
    <row r="432" spans="1:51" x14ac:dyDescent="0.45">
      <c r="A432" s="1" t="s">
        <v>2716</v>
      </c>
      <c r="B432" s="2">
        <v>4107863</v>
      </c>
      <c r="C432" s="3" t="s">
        <v>5335</v>
      </c>
      <c r="D432" s="5">
        <v>83.87</v>
      </c>
      <c r="E432" s="5">
        <v>1542.29021059</v>
      </c>
      <c r="F432" s="3" t="s">
        <v>4475</v>
      </c>
      <c r="G432" s="3" t="s">
        <v>4529</v>
      </c>
      <c r="H432" s="3" t="s">
        <v>4530</v>
      </c>
      <c r="I432" s="3" t="s">
        <v>4531</v>
      </c>
      <c r="J432" s="3" t="s">
        <v>4884</v>
      </c>
      <c r="K432" s="6">
        <v>515859</v>
      </c>
      <c r="L432" s="6">
        <v>510951</v>
      </c>
      <c r="M432" s="6">
        <v>167719</v>
      </c>
      <c r="N432" s="6">
        <v>166138</v>
      </c>
      <c r="O432" s="6">
        <v>117783</v>
      </c>
      <c r="P432" s="6">
        <v>117108</v>
      </c>
      <c r="Q432" s="6">
        <v>86760</v>
      </c>
      <c r="R432" s="6">
        <v>83322</v>
      </c>
      <c r="S432" s="6">
        <v>141547</v>
      </c>
      <c r="T432" s="6">
        <v>147724</v>
      </c>
      <c r="U432" s="6" t="s">
        <v>4474</v>
      </c>
      <c r="V432" s="6" t="s">
        <v>4474</v>
      </c>
      <c r="W432" s="6">
        <v>671140</v>
      </c>
      <c r="X432" s="6">
        <v>672376</v>
      </c>
      <c r="Y432" s="6">
        <v>68334</v>
      </c>
      <c r="Z432" s="6">
        <v>60956</v>
      </c>
      <c r="AA432" s="6">
        <v>120099</v>
      </c>
      <c r="AB432" s="6">
        <v>136067</v>
      </c>
      <c r="AC432" s="6">
        <v>18368473</v>
      </c>
      <c r="AD432" s="6">
        <v>18409671</v>
      </c>
      <c r="AF432">
        <f>Q432/W432</f>
        <v>0.12927258098161337</v>
      </c>
      <c r="AG432">
        <f>R432/X432</f>
        <v>0.12392173426773115</v>
      </c>
      <c r="AH432" t="e">
        <f>U432/W432</f>
        <v>#VALUE!</v>
      </c>
      <c r="AI432" t="e">
        <f>V432/X432</f>
        <v>#VALUE!</v>
      </c>
      <c r="AJ432">
        <f>Y432/AA432</f>
        <v>0.56898059101241472</v>
      </c>
      <c r="AK432">
        <f>Z432/AB432</f>
        <v>0.44798518376976049</v>
      </c>
      <c r="AL432">
        <f>O432/K432</f>
        <v>0.22832401877257158</v>
      </c>
      <c r="AM432">
        <f>P432/L432</f>
        <v>0.22919614601008706</v>
      </c>
      <c r="AN432">
        <f>K432/W432</f>
        <v>0.76863098608338054</v>
      </c>
      <c r="AO432">
        <f>L432/X432</f>
        <v>0.75991855747379444</v>
      </c>
      <c r="AP432">
        <f>IF(OR(Q432&lt;0, Q432="NA"), 0, 1)</f>
        <v>1</v>
      </c>
      <c r="AQ432">
        <f>IF(OR(S432&lt;0, S432="NA"), 0, 1)</f>
        <v>1</v>
      </c>
      <c r="AR432">
        <f>IFERROR(IF((AF432-AG432)&gt;0,1,0),0)</f>
        <v>1</v>
      </c>
      <c r="AS432">
        <f>IFERROR(IF((S432-Q432)&gt;0,1,0),0)</f>
        <v>1</v>
      </c>
      <c r="AT432">
        <f>IFERROR(IF((AH432-AI432)&lt;0,1,0),0)</f>
        <v>0</v>
      </c>
      <c r="AU432">
        <f>IFERROR(IF((AJ432-AK432)&gt;0,1,0),0)</f>
        <v>1</v>
      </c>
      <c r="AV432">
        <f>IFERROR(IF((AL432-AM432)&gt;0,1,0),0)</f>
        <v>0</v>
      </c>
      <c r="AW432">
        <f>IFERROR(IF((AN432-AO432)&gt;0,1,0),0)</f>
        <v>1</v>
      </c>
      <c r="AX432">
        <f>IFERROR(IF((AC432-AD432)&lt;0,1,0),0)</f>
        <v>1</v>
      </c>
      <c r="AY432">
        <f>SUM(AP432:AX432)</f>
        <v>7</v>
      </c>
    </row>
    <row r="433" spans="1:51" x14ac:dyDescent="0.45">
      <c r="A433" s="1" t="s">
        <v>2719</v>
      </c>
      <c r="B433" s="2">
        <v>5292029</v>
      </c>
      <c r="C433" s="3" t="s">
        <v>5337</v>
      </c>
      <c r="D433" s="5">
        <v>86.59</v>
      </c>
      <c r="E433" s="5">
        <v>971.96937299000001</v>
      </c>
      <c r="F433" s="3" t="s">
        <v>4480</v>
      </c>
      <c r="G433" s="3" t="s">
        <v>4491</v>
      </c>
      <c r="H433" s="3" t="s">
        <v>4663</v>
      </c>
      <c r="I433" s="3" t="s">
        <v>4663</v>
      </c>
      <c r="J433" s="3" t="s">
        <v>4792</v>
      </c>
      <c r="K433" s="6">
        <v>500281</v>
      </c>
      <c r="L433" s="6">
        <v>475073</v>
      </c>
      <c r="M433" s="6">
        <v>45018</v>
      </c>
      <c r="N433" s="6">
        <v>41713</v>
      </c>
      <c r="O433" s="6">
        <v>19543</v>
      </c>
      <c r="P433" s="6">
        <v>16641</v>
      </c>
      <c r="Q433" s="6">
        <v>3225</v>
      </c>
      <c r="R433" s="6">
        <v>1907</v>
      </c>
      <c r="S433" s="6">
        <v>184010</v>
      </c>
      <c r="T433" s="6">
        <v>159740</v>
      </c>
      <c r="U433" s="6">
        <v>171085</v>
      </c>
      <c r="V433" s="6">
        <v>194414</v>
      </c>
      <c r="W433" s="6">
        <v>530716</v>
      </c>
      <c r="X433" s="6">
        <v>545743</v>
      </c>
      <c r="Y433" s="6">
        <v>347434</v>
      </c>
      <c r="Z433" s="6">
        <v>357664</v>
      </c>
      <c r="AA433" s="6">
        <v>54875</v>
      </c>
      <c r="AB433" s="6">
        <v>51279</v>
      </c>
      <c r="AC433" s="6">
        <v>11105997</v>
      </c>
      <c r="AD433" s="6">
        <v>10945658</v>
      </c>
      <c r="AF433">
        <f>Q433/W433</f>
        <v>6.0766963875217633E-3</v>
      </c>
      <c r="AG433">
        <f>R433/X433</f>
        <v>3.4943187544320313E-3</v>
      </c>
      <c r="AH433">
        <f>U433/W433</f>
        <v>0.32236638804935219</v>
      </c>
      <c r="AI433">
        <f>V433/X433</f>
        <v>0.35623727652026688</v>
      </c>
      <c r="AJ433">
        <f>Y433/AA433</f>
        <v>6.3313712984054673</v>
      </c>
      <c r="AK433">
        <f>Z433/AB433</f>
        <v>6.9748630043487587</v>
      </c>
      <c r="AL433">
        <f>O433/K433</f>
        <v>3.9064046006144548E-2</v>
      </c>
      <c r="AM433">
        <f>P433/L433</f>
        <v>3.5028300913754307E-2</v>
      </c>
      <c r="AN433">
        <f>K433/W433</f>
        <v>0.94265294432427138</v>
      </c>
      <c r="AO433">
        <f>L433/X433</f>
        <v>0.87050681364671645</v>
      </c>
      <c r="AP433">
        <f>IF(OR(Q433&lt;0, Q433="NA"), 0, 1)</f>
        <v>1</v>
      </c>
      <c r="AQ433">
        <f>IF(OR(S433&lt;0, S433="NA"), 0, 1)</f>
        <v>1</v>
      </c>
      <c r="AR433">
        <f>IFERROR(IF((AF433-AG433)&gt;0,1,0),0)</f>
        <v>1</v>
      </c>
      <c r="AS433">
        <f>IFERROR(IF((S433-Q433)&gt;0,1,0),0)</f>
        <v>1</v>
      </c>
      <c r="AT433">
        <f>IFERROR(IF((AH433-AI433)&lt;0,1,0),0)</f>
        <v>1</v>
      </c>
      <c r="AU433">
        <f>IFERROR(IF((AJ433-AK433)&gt;0,1,0),0)</f>
        <v>0</v>
      </c>
      <c r="AV433">
        <f>IFERROR(IF((AL433-AM433)&gt;0,1,0),0)</f>
        <v>1</v>
      </c>
      <c r="AW433">
        <f>IFERROR(IF((AN433-AO433)&gt;0,1,0),0)</f>
        <v>1</v>
      </c>
      <c r="AX433">
        <f>IFERROR(IF((AC433-AD433)&lt;0,1,0),0)</f>
        <v>0</v>
      </c>
      <c r="AY433">
        <f>SUM(AP433:AX433)</f>
        <v>7</v>
      </c>
    </row>
    <row r="434" spans="1:51" x14ac:dyDescent="0.45">
      <c r="A434" s="1" t="s">
        <v>2736</v>
      </c>
      <c r="B434" s="2">
        <v>4048147</v>
      </c>
      <c r="C434" s="3" t="s">
        <v>5335</v>
      </c>
      <c r="D434" s="5">
        <v>329.78</v>
      </c>
      <c r="E434" s="5">
        <v>14142.345210179999</v>
      </c>
      <c r="F434" s="3" t="s">
        <v>4480</v>
      </c>
      <c r="G434" s="3" t="s">
        <v>4491</v>
      </c>
      <c r="H434" s="3" t="s">
        <v>4492</v>
      </c>
      <c r="I434" s="3" t="s">
        <v>4802</v>
      </c>
      <c r="J434" s="3" t="s">
        <v>4992</v>
      </c>
      <c r="K434" s="6">
        <v>2222800</v>
      </c>
      <c r="L434" s="6">
        <v>2168900</v>
      </c>
      <c r="M434" s="6">
        <v>518300</v>
      </c>
      <c r="N434" s="6">
        <v>473700</v>
      </c>
      <c r="O434" s="6">
        <v>411000</v>
      </c>
      <c r="P434" s="6">
        <v>365500</v>
      </c>
      <c r="Q434" s="6">
        <v>326500</v>
      </c>
      <c r="R434" s="6">
        <v>245900</v>
      </c>
      <c r="S434" s="6">
        <v>576000</v>
      </c>
      <c r="T434" s="6">
        <v>514800</v>
      </c>
      <c r="U434" s="6">
        <v>864700</v>
      </c>
      <c r="V434" s="6">
        <v>899600</v>
      </c>
      <c r="W434" s="6">
        <v>3566300</v>
      </c>
      <c r="X434" s="6">
        <v>3403500</v>
      </c>
      <c r="Y434" s="6">
        <v>1022800</v>
      </c>
      <c r="Z434" s="6">
        <v>875800</v>
      </c>
      <c r="AA434" s="6">
        <v>895900</v>
      </c>
      <c r="AB434" s="6">
        <v>837400</v>
      </c>
      <c r="AC434" s="6">
        <v>42884181</v>
      </c>
      <c r="AD434" s="6">
        <v>42838572</v>
      </c>
      <c r="AF434">
        <f>Q434/W434</f>
        <v>9.1551467907915768E-2</v>
      </c>
      <c r="AG434">
        <f>R434/X434</f>
        <v>7.224915528132804E-2</v>
      </c>
      <c r="AH434">
        <f>U434/W434</f>
        <v>0.24246417856041275</v>
      </c>
      <c r="AI434">
        <f>V434/X434</f>
        <v>0.26431614514470397</v>
      </c>
      <c r="AJ434">
        <f>Y434/AA434</f>
        <v>1.1416452729099229</v>
      </c>
      <c r="AK434">
        <f>Z434/AB434</f>
        <v>1.0458562216384046</v>
      </c>
      <c r="AL434">
        <f>O434/K434</f>
        <v>0.18490192549937015</v>
      </c>
      <c r="AM434">
        <f>P434/L434</f>
        <v>0.16851860390059478</v>
      </c>
      <c r="AN434">
        <f>K434/W434</f>
        <v>0.62327902868519192</v>
      </c>
      <c r="AO434">
        <f>L434/X434</f>
        <v>0.63725576612310852</v>
      </c>
      <c r="AP434">
        <f>IF(OR(Q434&lt;0, Q434="NA"), 0, 1)</f>
        <v>1</v>
      </c>
      <c r="AQ434">
        <f>IF(OR(S434&lt;0, S434="NA"), 0, 1)</f>
        <v>1</v>
      </c>
      <c r="AR434">
        <f>IFERROR(IF((AF434-AG434)&gt;0,1,0),0)</f>
        <v>1</v>
      </c>
      <c r="AS434">
        <f>IFERROR(IF((S434-Q434)&gt;0,1,0),0)</f>
        <v>1</v>
      </c>
      <c r="AT434">
        <f>IFERROR(IF((AH434-AI434)&lt;0,1,0),0)</f>
        <v>1</v>
      </c>
      <c r="AU434">
        <f>IFERROR(IF((AJ434-AK434)&gt;0,1,0),0)</f>
        <v>1</v>
      </c>
      <c r="AV434">
        <f>IFERROR(IF((AL434-AM434)&gt;0,1,0),0)</f>
        <v>1</v>
      </c>
      <c r="AW434">
        <f>IFERROR(IF((AN434-AO434)&gt;0,1,0),0)</f>
        <v>0</v>
      </c>
      <c r="AX434">
        <f>IFERROR(IF((AC434-AD434)&lt;0,1,0),0)</f>
        <v>0</v>
      </c>
      <c r="AY434">
        <f>SUM(AP434:AX434)</f>
        <v>7</v>
      </c>
    </row>
    <row r="435" spans="1:51" x14ac:dyDescent="0.45">
      <c r="A435" s="1" t="s">
        <v>2738</v>
      </c>
      <c r="B435" s="2">
        <v>4280272</v>
      </c>
      <c r="C435" s="3" t="s">
        <v>5337</v>
      </c>
      <c r="D435" s="5">
        <v>471.92</v>
      </c>
      <c r="E435" s="5">
        <v>78867.552608159996</v>
      </c>
      <c r="F435" s="3" t="s">
        <v>4500</v>
      </c>
      <c r="G435" s="3" t="s">
        <v>4574</v>
      </c>
      <c r="H435" s="3" t="s">
        <v>4575</v>
      </c>
      <c r="I435" s="3" t="s">
        <v>4575</v>
      </c>
      <c r="J435" s="3" t="s">
        <v>4614</v>
      </c>
      <c r="K435" s="6">
        <v>10655000</v>
      </c>
      <c r="L435" s="6">
        <v>10421000</v>
      </c>
      <c r="M435" s="6">
        <v>3152000</v>
      </c>
      <c r="N435" s="6">
        <v>3069000</v>
      </c>
      <c r="O435" s="6">
        <v>2817000</v>
      </c>
      <c r="P435" s="6">
        <v>2732000</v>
      </c>
      <c r="Q435" s="6">
        <v>1567000</v>
      </c>
      <c r="R435" s="6">
        <v>1469000</v>
      </c>
      <c r="S435" s="6">
        <v>2566000</v>
      </c>
      <c r="T435" s="6">
        <v>2521000</v>
      </c>
      <c r="U435" s="6">
        <v>5674000</v>
      </c>
      <c r="V435" s="6">
        <v>5743000</v>
      </c>
      <c r="W435" s="6">
        <v>13889000</v>
      </c>
      <c r="X435" s="6">
        <v>13345000</v>
      </c>
      <c r="Y435" s="6">
        <v>5808000</v>
      </c>
      <c r="Z435" s="6">
        <v>5571000</v>
      </c>
      <c r="AA435" s="6">
        <v>4665000</v>
      </c>
      <c r="AB435" s="6">
        <v>4644000</v>
      </c>
      <c r="AC435" s="6">
        <v>166900000</v>
      </c>
      <c r="AD435" s="6">
        <v>166800000</v>
      </c>
      <c r="AF435">
        <f>Q435/W435</f>
        <v>0.11282309741522067</v>
      </c>
      <c r="AG435">
        <f>R435/X435</f>
        <v>0.11007868115399026</v>
      </c>
      <c r="AH435">
        <f>U435/W435</f>
        <v>0.4085247318021456</v>
      </c>
      <c r="AI435">
        <f>V435/X435</f>
        <v>0.43034844511052828</v>
      </c>
      <c r="AJ435">
        <f>Y435/AA435</f>
        <v>1.245016077170418</v>
      </c>
      <c r="AK435">
        <f>Z435/AB435</f>
        <v>1.1996124031007751</v>
      </c>
      <c r="AL435">
        <f>O435/K435</f>
        <v>0.26438291881745657</v>
      </c>
      <c r="AM435">
        <f>P435/L435</f>
        <v>0.26216294021686976</v>
      </c>
      <c r="AN435">
        <f>K435/W435</f>
        <v>0.76715386276909781</v>
      </c>
      <c r="AO435">
        <f>L435/X435</f>
        <v>0.78089171974522298</v>
      </c>
      <c r="AP435">
        <f>IF(OR(Q435&lt;0, Q435="NA"), 0, 1)</f>
        <v>1</v>
      </c>
      <c r="AQ435">
        <f>IF(OR(S435&lt;0, S435="NA"), 0, 1)</f>
        <v>1</v>
      </c>
      <c r="AR435">
        <f>IFERROR(IF((AF435-AG435)&gt;0,1,0),0)</f>
        <v>1</v>
      </c>
      <c r="AS435">
        <f>IFERROR(IF((S435-Q435)&gt;0,1,0),0)</f>
        <v>1</v>
      </c>
      <c r="AT435">
        <f>IFERROR(IF((AH435-AI435)&lt;0,1,0),0)</f>
        <v>1</v>
      </c>
      <c r="AU435">
        <f>IFERROR(IF((AJ435-AK435)&gt;0,1,0),0)</f>
        <v>1</v>
      </c>
      <c r="AV435">
        <f>IFERROR(IF((AL435-AM435)&gt;0,1,0),0)</f>
        <v>1</v>
      </c>
      <c r="AW435">
        <f>IFERROR(IF((AN435-AO435)&gt;0,1,0),0)</f>
        <v>0</v>
      </c>
      <c r="AX435">
        <f>IFERROR(IF((AC435-AD435)&lt;0,1,0),0)</f>
        <v>0</v>
      </c>
      <c r="AY435">
        <f>SUM(AP435:AX435)</f>
        <v>7</v>
      </c>
    </row>
    <row r="436" spans="1:51" x14ac:dyDescent="0.45">
      <c r="A436" s="1" t="s">
        <v>2748</v>
      </c>
      <c r="B436" s="2">
        <v>4363413</v>
      </c>
      <c r="C436" s="3" t="s">
        <v>5337</v>
      </c>
      <c r="D436" s="5">
        <v>81.459999999999994</v>
      </c>
      <c r="E436" s="5">
        <v>9264.8611645399997</v>
      </c>
      <c r="F436" s="3" t="s">
        <v>4485</v>
      </c>
      <c r="G436" s="3" t="s">
        <v>4486</v>
      </c>
      <c r="H436" s="3" t="s">
        <v>4598</v>
      </c>
      <c r="I436" s="3" t="s">
        <v>4615</v>
      </c>
      <c r="J436" s="3" t="s">
        <v>5192</v>
      </c>
      <c r="K436" s="6">
        <v>3577607</v>
      </c>
      <c r="L436" s="6">
        <v>3399568</v>
      </c>
      <c r="M436" s="6">
        <v>771767</v>
      </c>
      <c r="N436" s="6">
        <v>750096</v>
      </c>
      <c r="O436" s="6">
        <v>731726</v>
      </c>
      <c r="P436" s="6">
        <v>712045</v>
      </c>
      <c r="Q436" s="6">
        <v>596235</v>
      </c>
      <c r="R436" s="6">
        <v>560161</v>
      </c>
      <c r="S436" s="6">
        <v>680063</v>
      </c>
      <c r="T436" s="6">
        <v>696311</v>
      </c>
      <c r="U436" s="6">
        <v>19</v>
      </c>
      <c r="V436" s="6">
        <v>74</v>
      </c>
      <c r="W436" s="6">
        <v>3206132</v>
      </c>
      <c r="X436" s="6">
        <v>3066185</v>
      </c>
      <c r="Y436" s="6">
        <v>1915578</v>
      </c>
      <c r="Z436" s="6">
        <v>1804791</v>
      </c>
      <c r="AA436" s="6">
        <v>393993</v>
      </c>
      <c r="AB436" s="6">
        <v>387228</v>
      </c>
      <c r="AC436" s="6">
        <v>113734299</v>
      </c>
      <c r="AD436" s="6">
        <v>113403336</v>
      </c>
      <c r="AF436">
        <f>Q436/W436</f>
        <v>0.18596707808661653</v>
      </c>
      <c r="AG436">
        <f>R436/X436</f>
        <v>0.18268988987944301</v>
      </c>
      <c r="AH436">
        <f>U436/W436</f>
        <v>5.9261440265092016E-6</v>
      </c>
      <c r="AI436">
        <f>V436/X436</f>
        <v>2.4134225429972425E-5</v>
      </c>
      <c r="AJ436">
        <f>Y436/AA436</f>
        <v>4.8619594764373986</v>
      </c>
      <c r="AK436">
        <f>Z436/AB436</f>
        <v>4.6607967399051722</v>
      </c>
      <c r="AL436">
        <f>O436/K436</f>
        <v>0.20452945222882224</v>
      </c>
      <c r="AM436">
        <f>P436/L436</f>
        <v>0.20945161267549289</v>
      </c>
      <c r="AN436">
        <f>K436/W436</f>
        <v>1.1158639132761845</v>
      </c>
      <c r="AO436">
        <f>L436/X436</f>
        <v>1.1087289253583852</v>
      </c>
      <c r="AP436">
        <f>IF(OR(Q436&lt;0, Q436="NA"), 0, 1)</f>
        <v>1</v>
      </c>
      <c r="AQ436">
        <f>IF(OR(S436&lt;0, S436="NA"), 0, 1)</f>
        <v>1</v>
      </c>
      <c r="AR436">
        <f>IFERROR(IF((AF436-AG436)&gt;0,1,0),0)</f>
        <v>1</v>
      </c>
      <c r="AS436">
        <f>IFERROR(IF((S436-Q436)&gt;0,1,0),0)</f>
        <v>1</v>
      </c>
      <c r="AT436">
        <f>IFERROR(IF((AH436-AI436)&lt;0,1,0),0)</f>
        <v>1</v>
      </c>
      <c r="AU436">
        <f>IFERROR(IF((AJ436-AK436)&gt;0,1,0),0)</f>
        <v>1</v>
      </c>
      <c r="AV436">
        <f>IFERROR(IF((AL436-AM436)&gt;0,1,0),0)</f>
        <v>0</v>
      </c>
      <c r="AW436">
        <f>IFERROR(IF((AN436-AO436)&gt;0,1,0),0)</f>
        <v>1</v>
      </c>
      <c r="AX436">
        <f>IFERROR(IF((AC436-AD436)&lt;0,1,0),0)</f>
        <v>0</v>
      </c>
      <c r="AY436">
        <f>SUM(AP436:AX436)</f>
        <v>7</v>
      </c>
    </row>
    <row r="437" spans="1:51" x14ac:dyDescent="0.45">
      <c r="A437" s="1" t="s">
        <v>2760</v>
      </c>
      <c r="B437" s="2">
        <v>28465782</v>
      </c>
      <c r="C437" s="3" t="s">
        <v>5337</v>
      </c>
      <c r="D437" s="5">
        <v>9.5399999999999991</v>
      </c>
      <c r="E437" s="5">
        <v>1772.10912996</v>
      </c>
      <c r="F437" s="3" t="s">
        <v>4500</v>
      </c>
      <c r="G437" s="3" t="s">
        <v>4501</v>
      </c>
      <c r="H437" s="3" t="s">
        <v>4502</v>
      </c>
      <c r="I437" s="3" t="s">
        <v>4503</v>
      </c>
      <c r="J437" s="3" t="s">
        <v>4504</v>
      </c>
      <c r="K437" s="6">
        <v>458053</v>
      </c>
      <c r="L437" s="6">
        <v>449178</v>
      </c>
      <c r="M437" s="6">
        <v>108632</v>
      </c>
      <c r="N437" s="6">
        <v>103976</v>
      </c>
      <c r="O437" s="6">
        <v>90617</v>
      </c>
      <c r="P437" s="6">
        <v>86682</v>
      </c>
      <c r="Q437" s="6">
        <v>37019</v>
      </c>
      <c r="R437" s="6">
        <v>32275</v>
      </c>
      <c r="S437" s="6">
        <v>84671</v>
      </c>
      <c r="T437" s="6">
        <v>90194</v>
      </c>
      <c r="U437" s="6">
        <v>330081</v>
      </c>
      <c r="V437" s="6">
        <v>330555</v>
      </c>
      <c r="W437" s="6">
        <v>1223458</v>
      </c>
      <c r="X437" s="6">
        <v>1174663</v>
      </c>
      <c r="Y437" s="6">
        <v>282277</v>
      </c>
      <c r="Z437" s="6">
        <v>252205</v>
      </c>
      <c r="AA437" s="6">
        <v>93778</v>
      </c>
      <c r="AB437" s="6">
        <v>84969</v>
      </c>
      <c r="AC437" s="6">
        <v>185747109</v>
      </c>
      <c r="AD437" s="6">
        <v>185233181</v>
      </c>
      <c r="AF437">
        <f>Q437/W437</f>
        <v>3.0257679462637868E-2</v>
      </c>
      <c r="AG437">
        <f>R437/X437</f>
        <v>2.7475965447111214E-2</v>
      </c>
      <c r="AH437">
        <f>U437/W437</f>
        <v>0.26979348698525002</v>
      </c>
      <c r="AI437">
        <f>V437/X437</f>
        <v>0.28140411334995652</v>
      </c>
      <c r="AJ437">
        <f>Y437/AA437</f>
        <v>3.0100556633752054</v>
      </c>
      <c r="AK437">
        <f>Z437/AB437</f>
        <v>2.9682001671197731</v>
      </c>
      <c r="AL437">
        <f>O437/K437</f>
        <v>0.19783081870438574</v>
      </c>
      <c r="AM437">
        <f>P437/L437</f>
        <v>0.1929791752935362</v>
      </c>
      <c r="AN437">
        <f>K437/W437</f>
        <v>0.37439209192305745</v>
      </c>
      <c r="AO437">
        <f>L437/X437</f>
        <v>0.38238882130449331</v>
      </c>
      <c r="AP437">
        <f>IF(OR(Q437&lt;0, Q437="NA"), 0, 1)</f>
        <v>1</v>
      </c>
      <c r="AQ437">
        <f>IF(OR(S437&lt;0, S437="NA"), 0, 1)</f>
        <v>1</v>
      </c>
      <c r="AR437">
        <f>IFERROR(IF((AF437-AG437)&gt;0,1,0),0)</f>
        <v>1</v>
      </c>
      <c r="AS437">
        <f>IFERROR(IF((S437-Q437)&gt;0,1,0),0)</f>
        <v>1</v>
      </c>
      <c r="AT437">
        <f>IFERROR(IF((AH437-AI437)&lt;0,1,0),0)</f>
        <v>1</v>
      </c>
      <c r="AU437">
        <f>IFERROR(IF((AJ437-AK437)&gt;0,1,0),0)</f>
        <v>1</v>
      </c>
      <c r="AV437">
        <f>IFERROR(IF((AL437-AM437)&gt;0,1,0),0)</f>
        <v>1</v>
      </c>
      <c r="AW437">
        <f>IFERROR(IF((AN437-AO437)&gt;0,1,0),0)</f>
        <v>0</v>
      </c>
      <c r="AX437">
        <f>IFERROR(IF((AC437-AD437)&lt;0,1,0),0)</f>
        <v>0</v>
      </c>
      <c r="AY437">
        <f>SUM(AP437:AX437)</f>
        <v>7</v>
      </c>
    </row>
    <row r="438" spans="1:51" x14ac:dyDescent="0.45">
      <c r="A438" s="1" t="s">
        <v>2767</v>
      </c>
      <c r="B438" s="2">
        <v>4057757</v>
      </c>
      <c r="C438" s="3" t="s">
        <v>5335</v>
      </c>
      <c r="D438" s="5">
        <v>80.83</v>
      </c>
      <c r="E438" s="5">
        <v>46457.657131319997</v>
      </c>
      <c r="F438" s="3" t="s">
        <v>4480</v>
      </c>
      <c r="G438" s="3" t="s">
        <v>4491</v>
      </c>
      <c r="H438" s="3" t="s">
        <v>4492</v>
      </c>
      <c r="I438" s="3" t="s">
        <v>4802</v>
      </c>
      <c r="J438" s="3" t="s">
        <v>4932</v>
      </c>
      <c r="K438" s="6">
        <v>7017000</v>
      </c>
      <c r="L438" s="6">
        <v>6567000</v>
      </c>
      <c r="M438" s="6">
        <v>2512000</v>
      </c>
      <c r="N438" s="6">
        <v>2402000</v>
      </c>
      <c r="O438" s="6">
        <v>1927000</v>
      </c>
      <c r="P438" s="6">
        <v>1905000</v>
      </c>
      <c r="Q438" s="6">
        <v>956000</v>
      </c>
      <c r="R438" s="6">
        <v>945000</v>
      </c>
      <c r="S438" s="6">
        <v>1651000</v>
      </c>
      <c r="T438" s="6">
        <v>1707000</v>
      </c>
      <c r="U438" s="6">
        <v>9359000</v>
      </c>
      <c r="V438" s="6">
        <v>9249000</v>
      </c>
      <c r="W438" s="6">
        <v>30560000</v>
      </c>
      <c r="X438" s="6">
        <v>30210000</v>
      </c>
      <c r="Y438" s="6">
        <v>7558000</v>
      </c>
      <c r="Z438" s="6">
        <v>7309000</v>
      </c>
      <c r="AA438" s="6">
        <v>7933000</v>
      </c>
      <c r="AB438" s="6">
        <v>7791000</v>
      </c>
      <c r="AC438" s="6">
        <v>574742353</v>
      </c>
      <c r="AD438" s="6">
        <v>576063740</v>
      </c>
      <c r="AF438">
        <f>Q438/W438</f>
        <v>3.1282722513089008E-2</v>
      </c>
      <c r="AG438">
        <f>R438/X438</f>
        <v>3.128103277060576E-2</v>
      </c>
      <c r="AH438">
        <f>U438/W438</f>
        <v>0.30625000000000002</v>
      </c>
      <c r="AI438">
        <f>V438/X438</f>
        <v>0.30615690168818271</v>
      </c>
      <c r="AJ438">
        <f>Y438/AA438</f>
        <v>0.95272910626496909</v>
      </c>
      <c r="AK438">
        <f>Z438/AB438</f>
        <v>0.93813374406366323</v>
      </c>
      <c r="AL438">
        <f>O438/K438</f>
        <v>0.27461878295567904</v>
      </c>
      <c r="AM438">
        <f>P438/L438</f>
        <v>0.29008679762448608</v>
      </c>
      <c r="AN438">
        <f>K438/W438</f>
        <v>0.22961387434554975</v>
      </c>
      <c r="AO438">
        <f>L438/X438</f>
        <v>0.21737835153922541</v>
      </c>
      <c r="AP438">
        <f>IF(OR(Q438&lt;0, Q438="NA"), 0, 1)</f>
        <v>1</v>
      </c>
      <c r="AQ438">
        <f>IF(OR(S438&lt;0, S438="NA"), 0, 1)</f>
        <v>1</v>
      </c>
      <c r="AR438">
        <f>IFERROR(IF((AF438-AG438)&gt;0,1,0),0)</f>
        <v>1</v>
      </c>
      <c r="AS438">
        <f>IFERROR(IF((S438-Q438)&gt;0,1,0),0)</f>
        <v>1</v>
      </c>
      <c r="AT438">
        <f>IFERROR(IF((AH438-AI438)&lt;0,1,0),0)</f>
        <v>0</v>
      </c>
      <c r="AU438">
        <f>IFERROR(IF((AJ438-AK438)&gt;0,1,0),0)</f>
        <v>1</v>
      </c>
      <c r="AV438">
        <f>IFERROR(IF((AL438-AM438)&gt;0,1,0),0)</f>
        <v>0</v>
      </c>
      <c r="AW438">
        <f>IFERROR(IF((AN438-AO438)&gt;0,1,0),0)</f>
        <v>1</v>
      </c>
      <c r="AX438">
        <f>IFERROR(IF((AC438-AD438)&lt;0,1,0),0)</f>
        <v>1</v>
      </c>
      <c r="AY438">
        <f>SUM(AP438:AX438)</f>
        <v>7</v>
      </c>
    </row>
    <row r="439" spans="1:51" x14ac:dyDescent="0.45">
      <c r="A439" s="1" t="s">
        <v>2768</v>
      </c>
      <c r="B439" s="2">
        <v>4810724</v>
      </c>
      <c r="C439" s="3" t="s">
        <v>5335</v>
      </c>
      <c r="D439" s="7">
        <v>171.93</v>
      </c>
      <c r="E439" s="5">
        <v>22698.338894879998</v>
      </c>
      <c r="F439" s="3" t="s">
        <v>4470</v>
      </c>
      <c r="G439" s="3" t="s">
        <v>4471</v>
      </c>
      <c r="H439" s="3" t="s">
        <v>4489</v>
      </c>
      <c r="I439" s="3" t="s">
        <v>4489</v>
      </c>
      <c r="J439" s="3" t="s">
        <v>4795</v>
      </c>
      <c r="K439" s="6">
        <v>1531955</v>
      </c>
      <c r="L439" s="6">
        <v>1360503</v>
      </c>
      <c r="M439" s="6">
        <v>-214401</v>
      </c>
      <c r="N439" s="6">
        <v>-287260</v>
      </c>
      <c r="O439" s="6">
        <v>-242090</v>
      </c>
      <c r="P439" s="6">
        <v>-313734</v>
      </c>
      <c r="Q439" s="6">
        <v>-214686</v>
      </c>
      <c r="R439" s="6">
        <v>-292124</v>
      </c>
      <c r="S439" s="6">
        <v>25172</v>
      </c>
      <c r="T439" s="6">
        <v>-56313</v>
      </c>
      <c r="U439" s="6">
        <v>286549</v>
      </c>
      <c r="V439" s="6">
        <v>283604</v>
      </c>
      <c r="W439" s="6">
        <v>1590947</v>
      </c>
      <c r="X439" s="6">
        <v>1516989</v>
      </c>
      <c r="Y439" s="6">
        <v>1322565</v>
      </c>
      <c r="Z439" s="6">
        <v>1301816</v>
      </c>
      <c r="AA439" s="6">
        <v>301416</v>
      </c>
      <c r="AB439" s="6">
        <v>314574</v>
      </c>
      <c r="AC439" s="6">
        <v>124137000</v>
      </c>
      <c r="AD439" s="6">
        <v>123365000</v>
      </c>
      <c r="AF439">
        <f>Q439/W439</f>
        <v>-0.13494227023276073</v>
      </c>
      <c r="AG439">
        <f>R439/X439</f>
        <v>-0.19256830471414096</v>
      </c>
      <c r="AH439">
        <f>U439/W439</f>
        <v>0.18011222246875602</v>
      </c>
      <c r="AI439">
        <f>V439/X439</f>
        <v>0.18695191593347085</v>
      </c>
      <c r="AJ439">
        <f>Y439/AA439</f>
        <v>4.3878393980412449</v>
      </c>
      <c r="AK439">
        <f>Z439/AB439</f>
        <v>4.1383458264192212</v>
      </c>
      <c r="AL439">
        <f>O439/K439</f>
        <v>-0.15802683499188944</v>
      </c>
      <c r="AM439">
        <f>P439/L439</f>
        <v>-0.2306014760717176</v>
      </c>
      <c r="AN439">
        <f>K439/W439</f>
        <v>0.9629201978444285</v>
      </c>
      <c r="AO439">
        <f>L439/X439</f>
        <v>0.89684434099390309</v>
      </c>
      <c r="AP439">
        <f>IF(OR(Q439&lt;0, Q439="NA"), 0, 1)</f>
        <v>0</v>
      </c>
      <c r="AQ439">
        <f>IF(OR(S439&lt;0, S439="NA"), 0, 1)</f>
        <v>1</v>
      </c>
      <c r="AR439">
        <f>IFERROR(IF((AF439-AG439)&gt;0,1,0),0)</f>
        <v>1</v>
      </c>
      <c r="AS439">
        <f>IFERROR(IF((S439-Q439)&gt;0,1,0),0)</f>
        <v>1</v>
      </c>
      <c r="AT439">
        <f>IFERROR(IF((AH439-AI439)&lt;0,1,0),0)</f>
        <v>1</v>
      </c>
      <c r="AU439">
        <f>IFERROR(IF((AJ439-AK439)&gt;0,1,0),0)</f>
        <v>1</v>
      </c>
      <c r="AV439">
        <f>IFERROR(IF((AL439-AM439)&gt;0,1,0),0)</f>
        <v>1</v>
      </c>
      <c r="AW439">
        <f>IFERROR(IF((AN439-AO439)&gt;0,1,0),0)</f>
        <v>1</v>
      </c>
      <c r="AX439">
        <f>IFERROR(IF((AC439-AD439)&lt;0,1,0),0)</f>
        <v>0</v>
      </c>
      <c r="AY439">
        <f>SUM(AP439:AX439)</f>
        <v>7</v>
      </c>
    </row>
    <row r="440" spans="1:51" x14ac:dyDescent="0.45">
      <c r="A440" s="1" t="s">
        <v>2769</v>
      </c>
      <c r="B440" s="2">
        <v>4913288</v>
      </c>
      <c r="C440" s="3" t="s">
        <v>5335</v>
      </c>
      <c r="D440" s="5">
        <v>77.92</v>
      </c>
      <c r="E440" s="5">
        <v>318.27320079999998</v>
      </c>
      <c r="F440" s="3" t="s">
        <v>4475</v>
      </c>
      <c r="G440" s="3" t="s">
        <v>4529</v>
      </c>
      <c r="H440" s="3" t="s">
        <v>4530</v>
      </c>
      <c r="I440" s="3" t="s">
        <v>4739</v>
      </c>
      <c r="J440" s="3" t="s">
        <v>4839</v>
      </c>
      <c r="K440" s="6">
        <v>143757</v>
      </c>
      <c r="L440" s="6">
        <v>141392</v>
      </c>
      <c r="M440" s="6">
        <v>36319</v>
      </c>
      <c r="N440" s="6">
        <v>35859</v>
      </c>
      <c r="O440" s="6">
        <v>35316</v>
      </c>
      <c r="P440" s="6">
        <v>34788</v>
      </c>
      <c r="Q440" s="6">
        <v>21824</v>
      </c>
      <c r="R440" s="6">
        <v>21505</v>
      </c>
      <c r="S440" s="6">
        <v>23462</v>
      </c>
      <c r="T440" s="6">
        <v>22847</v>
      </c>
      <c r="U440" s="6">
        <v>57187</v>
      </c>
      <c r="V440" s="6">
        <v>59631</v>
      </c>
      <c r="W440" s="6">
        <v>57703</v>
      </c>
      <c r="X440" s="6">
        <v>58527</v>
      </c>
      <c r="Y440" s="6">
        <v>48690</v>
      </c>
      <c r="Z440" s="6">
        <v>48979</v>
      </c>
      <c r="AA440" s="6">
        <v>16072</v>
      </c>
      <c r="AB440" s="6">
        <v>18216</v>
      </c>
      <c r="AC440" s="6">
        <v>4084615</v>
      </c>
      <c r="AD440" s="6">
        <v>4084615</v>
      </c>
      <c r="AF440">
        <f>Q440/W440</f>
        <v>0.37821257127012459</v>
      </c>
      <c r="AG440">
        <f>R440/X440</f>
        <v>0.36743725118321457</v>
      </c>
      <c r="AH440">
        <f>U440/W440</f>
        <v>0.99105765731417772</v>
      </c>
      <c r="AI440">
        <f>V440/X440</f>
        <v>1.0188630888307961</v>
      </c>
      <c r="AJ440">
        <f>Y440/AA440</f>
        <v>3.0294922847187657</v>
      </c>
      <c r="AK440">
        <f>Z440/AB440</f>
        <v>2.6887900746596398</v>
      </c>
      <c r="AL440">
        <f>O440/K440</f>
        <v>0.24566455894321668</v>
      </c>
      <c r="AM440">
        <f>P440/L440</f>
        <v>0.24603937988004979</v>
      </c>
      <c r="AN440">
        <f>K440/W440</f>
        <v>2.4913262741971822</v>
      </c>
      <c r="AO440">
        <f>L440/X440</f>
        <v>2.4158422608368788</v>
      </c>
      <c r="AP440">
        <f>IF(OR(Q440&lt;0, Q440="NA"), 0, 1)</f>
        <v>1</v>
      </c>
      <c r="AQ440">
        <f>IF(OR(S440&lt;0, S440="NA"), 0, 1)</f>
        <v>1</v>
      </c>
      <c r="AR440">
        <f>IFERROR(IF((AF440-AG440)&gt;0,1,0),0)</f>
        <v>1</v>
      </c>
      <c r="AS440">
        <f>IFERROR(IF((S440-Q440)&gt;0,1,0),0)</f>
        <v>1</v>
      </c>
      <c r="AT440">
        <f>IFERROR(IF((AH440-AI440)&lt;0,1,0),0)</f>
        <v>1</v>
      </c>
      <c r="AU440">
        <f>IFERROR(IF((AJ440-AK440)&gt;0,1,0),0)</f>
        <v>1</v>
      </c>
      <c r="AV440">
        <f>IFERROR(IF((AL440-AM440)&gt;0,1,0),0)</f>
        <v>0</v>
      </c>
      <c r="AW440">
        <f>IFERROR(IF((AN440-AO440)&gt;0,1,0),0)</f>
        <v>1</v>
      </c>
      <c r="AX440">
        <f>IFERROR(IF((AC440-AD440)&lt;0,1,0),0)</f>
        <v>0</v>
      </c>
      <c r="AY440">
        <f>SUM(AP440:AX440)</f>
        <v>7</v>
      </c>
    </row>
    <row r="441" spans="1:51" x14ac:dyDescent="0.45">
      <c r="A441" s="1" t="s">
        <v>2781</v>
      </c>
      <c r="B441" s="2">
        <v>4310525</v>
      </c>
      <c r="C441" s="3" t="s">
        <v>5337</v>
      </c>
      <c r="D441" s="5">
        <v>28.88</v>
      </c>
      <c r="E441" s="5">
        <v>360.72139464000003</v>
      </c>
      <c r="F441" s="3" t="s">
        <v>4654</v>
      </c>
      <c r="G441" s="3" t="s">
        <v>4654</v>
      </c>
      <c r="H441" s="3" t="s">
        <v>4747</v>
      </c>
      <c r="I441" s="3" t="s">
        <v>4748</v>
      </c>
      <c r="J441" s="3" t="s">
        <v>4749</v>
      </c>
      <c r="K441" s="6">
        <v>152305</v>
      </c>
      <c r="L441" s="6">
        <v>142988</v>
      </c>
      <c r="M441" s="6">
        <v>66270</v>
      </c>
      <c r="N441" s="6">
        <v>59111</v>
      </c>
      <c r="O441" s="6">
        <v>36332</v>
      </c>
      <c r="P441" s="6">
        <v>30452</v>
      </c>
      <c r="Q441" s="6">
        <v>16064</v>
      </c>
      <c r="R441" s="6">
        <v>13221</v>
      </c>
      <c r="S441" s="6">
        <v>49372</v>
      </c>
      <c r="T441" s="6">
        <v>26509</v>
      </c>
      <c r="U441" s="6">
        <v>163000</v>
      </c>
      <c r="V441" s="6">
        <v>163000</v>
      </c>
      <c r="W441" s="6">
        <v>498069</v>
      </c>
      <c r="X441" s="6">
        <v>489165</v>
      </c>
      <c r="Y441" s="6">
        <v>58983</v>
      </c>
      <c r="Z441" s="6">
        <v>70396</v>
      </c>
      <c r="AA441" s="6">
        <v>33514</v>
      </c>
      <c r="AB441" s="6">
        <v>30139</v>
      </c>
      <c r="AC441" s="6">
        <v>12431000</v>
      </c>
      <c r="AD441" s="6">
        <v>12417000</v>
      </c>
      <c r="AF441">
        <f>Q441/W441</f>
        <v>3.2252559384342329E-2</v>
      </c>
      <c r="AG441">
        <f>R441/X441</f>
        <v>2.7027690043236945E-2</v>
      </c>
      <c r="AH441">
        <f>U441/W441</f>
        <v>0.32726389315536603</v>
      </c>
      <c r="AI441">
        <f>V441/X441</f>
        <v>0.33322089683440148</v>
      </c>
      <c r="AJ441">
        <f>Y441/AA441</f>
        <v>1.7599510652264725</v>
      </c>
      <c r="AK441">
        <f>Z441/AB441</f>
        <v>2.3357112047513189</v>
      </c>
      <c r="AL441">
        <f>O441/K441</f>
        <v>0.23854765109484258</v>
      </c>
      <c r="AM441">
        <f>P441/L441</f>
        <v>0.21296892046885052</v>
      </c>
      <c r="AN441">
        <f>K441/W441</f>
        <v>0.30579096470569339</v>
      </c>
      <c r="AO441">
        <f>L441/X441</f>
        <v>0.29231036562305152</v>
      </c>
      <c r="AP441">
        <f>IF(OR(Q441&lt;0, Q441="NA"), 0, 1)</f>
        <v>1</v>
      </c>
      <c r="AQ441">
        <f>IF(OR(S441&lt;0, S441="NA"), 0, 1)</f>
        <v>1</v>
      </c>
      <c r="AR441">
        <f>IFERROR(IF((AF441-AG441)&gt;0,1,0),0)</f>
        <v>1</v>
      </c>
      <c r="AS441">
        <f>IFERROR(IF((S441-Q441)&gt;0,1,0),0)</f>
        <v>1</v>
      </c>
      <c r="AT441">
        <f>IFERROR(IF((AH441-AI441)&lt;0,1,0),0)</f>
        <v>1</v>
      </c>
      <c r="AU441">
        <f>IFERROR(IF((AJ441-AK441)&gt;0,1,0),0)</f>
        <v>0</v>
      </c>
      <c r="AV441">
        <f>IFERROR(IF((AL441-AM441)&gt;0,1,0),0)</f>
        <v>1</v>
      </c>
      <c r="AW441">
        <f>IFERROR(IF((AN441-AO441)&gt;0,1,0),0)</f>
        <v>1</v>
      </c>
      <c r="AX441">
        <f>IFERROR(IF((AC441-AD441)&lt;0,1,0),0)</f>
        <v>0</v>
      </c>
      <c r="AY441">
        <f>SUM(AP441:AX441)</f>
        <v>7</v>
      </c>
    </row>
    <row r="442" spans="1:51" x14ac:dyDescent="0.45">
      <c r="A442" s="1" t="s">
        <v>2787</v>
      </c>
      <c r="B442" s="2">
        <v>4318350</v>
      </c>
      <c r="C442" s="3" t="s">
        <v>5337</v>
      </c>
      <c r="D442" s="5">
        <v>16.46</v>
      </c>
      <c r="E442" s="5">
        <v>1143.2034742599999</v>
      </c>
      <c r="F442" s="3" t="s">
        <v>4654</v>
      </c>
      <c r="G442" s="3" t="s">
        <v>4654</v>
      </c>
      <c r="H442" s="3" t="s">
        <v>4655</v>
      </c>
      <c r="I442" s="3" t="s">
        <v>4725</v>
      </c>
      <c r="J442" s="3" t="s">
        <v>4752</v>
      </c>
      <c r="K442" s="6">
        <v>564280</v>
      </c>
      <c r="L442" s="6">
        <v>560231</v>
      </c>
      <c r="M442" s="6">
        <v>259600</v>
      </c>
      <c r="N442" s="6">
        <v>256487</v>
      </c>
      <c r="O442" s="6">
        <v>148368</v>
      </c>
      <c r="P442" s="6">
        <v>145306</v>
      </c>
      <c r="Q442" s="6">
        <v>90383</v>
      </c>
      <c r="R442" s="6">
        <v>92288</v>
      </c>
      <c r="S442" s="6">
        <v>224191</v>
      </c>
      <c r="T442" s="6">
        <v>219939</v>
      </c>
      <c r="U442" s="6">
        <v>588578</v>
      </c>
      <c r="V442" s="6">
        <v>707734</v>
      </c>
      <c r="W442" s="6">
        <v>2124380</v>
      </c>
      <c r="X442" s="6">
        <v>2129640</v>
      </c>
      <c r="Y442" s="6">
        <v>214934</v>
      </c>
      <c r="Z442" s="6">
        <v>222786</v>
      </c>
      <c r="AA442" s="6">
        <v>286443</v>
      </c>
      <c r="AB442" s="6">
        <v>186559</v>
      </c>
      <c r="AC442" s="6">
        <v>69453431</v>
      </c>
      <c r="AD442" s="6">
        <v>69595255</v>
      </c>
      <c r="AF442">
        <f>Q442/W442</f>
        <v>4.2545589772074677E-2</v>
      </c>
      <c r="AG442">
        <f>R442/X442</f>
        <v>4.3335023759884302E-2</v>
      </c>
      <c r="AH442">
        <f>U442/W442</f>
        <v>0.27705871830840056</v>
      </c>
      <c r="AI442">
        <f>V442/X442</f>
        <v>0.33232565128378505</v>
      </c>
      <c r="AJ442">
        <f>Y442/AA442</f>
        <v>0.75035521901390501</v>
      </c>
      <c r="AK442">
        <f>Z442/AB442</f>
        <v>1.1941852175451197</v>
      </c>
      <c r="AL442">
        <f>O442/K442</f>
        <v>0.26293329552704331</v>
      </c>
      <c r="AM442">
        <f>P442/L442</f>
        <v>0.25936801069558807</v>
      </c>
      <c r="AN442">
        <f>K442/W442</f>
        <v>0.26562102825294909</v>
      </c>
      <c r="AO442">
        <f>L442/X442</f>
        <v>0.26306371029845421</v>
      </c>
      <c r="AP442">
        <f>IF(OR(Q442&lt;0, Q442="NA"), 0, 1)</f>
        <v>1</v>
      </c>
      <c r="AQ442">
        <f>IF(OR(S442&lt;0, S442="NA"), 0, 1)</f>
        <v>1</v>
      </c>
      <c r="AR442">
        <f>IFERROR(IF((AF442-AG442)&gt;0,1,0),0)</f>
        <v>0</v>
      </c>
      <c r="AS442">
        <f>IFERROR(IF((S442-Q442)&gt;0,1,0),0)</f>
        <v>1</v>
      </c>
      <c r="AT442">
        <f>IFERROR(IF((AH442-AI442)&lt;0,1,0),0)</f>
        <v>1</v>
      </c>
      <c r="AU442">
        <f>IFERROR(IF((AJ442-AK442)&gt;0,1,0),0)</f>
        <v>0</v>
      </c>
      <c r="AV442">
        <f>IFERROR(IF((AL442-AM442)&gt;0,1,0),0)</f>
        <v>1</v>
      </c>
      <c r="AW442">
        <f>IFERROR(IF((AN442-AO442)&gt;0,1,0),0)</f>
        <v>1</v>
      </c>
      <c r="AX442">
        <f>IFERROR(IF((AC442-AD442)&lt;0,1,0),0)</f>
        <v>1</v>
      </c>
      <c r="AY442">
        <f>SUM(AP442:AX442)</f>
        <v>7</v>
      </c>
    </row>
    <row r="443" spans="1:51" x14ac:dyDescent="0.45">
      <c r="A443" s="1" t="s">
        <v>2805</v>
      </c>
      <c r="B443" s="2">
        <v>4305562</v>
      </c>
      <c r="C443" s="3" t="s">
        <v>5335</v>
      </c>
      <c r="D443" s="5">
        <v>126.05</v>
      </c>
      <c r="E443" s="5">
        <v>25626.7747452</v>
      </c>
      <c r="F443" s="3" t="s">
        <v>4500</v>
      </c>
      <c r="G443" s="3" t="s">
        <v>4574</v>
      </c>
      <c r="H443" s="3" t="s">
        <v>4734</v>
      </c>
      <c r="I443" s="3" t="s">
        <v>4734</v>
      </c>
      <c r="J443" s="3" t="s">
        <v>4961</v>
      </c>
      <c r="K443" s="6">
        <v>6473000</v>
      </c>
      <c r="L443" s="6">
        <v>6377000</v>
      </c>
      <c r="M443" s="6">
        <v>1626000</v>
      </c>
      <c r="N443" s="6">
        <v>1582000</v>
      </c>
      <c r="O443" s="6">
        <v>1407000</v>
      </c>
      <c r="P443" s="6">
        <v>1361000</v>
      </c>
      <c r="Q443" s="6">
        <v>1151000</v>
      </c>
      <c r="R443" s="6">
        <v>1085000</v>
      </c>
      <c r="S443" s="6">
        <v>1543000</v>
      </c>
      <c r="T443" s="6">
        <v>1573000</v>
      </c>
      <c r="U443" s="6">
        <v>1244000</v>
      </c>
      <c r="V443" s="6">
        <v>1244000</v>
      </c>
      <c r="W443" s="6">
        <v>9004000</v>
      </c>
      <c r="X443" s="6">
        <v>9311000</v>
      </c>
      <c r="Y443" s="6">
        <v>3939000</v>
      </c>
      <c r="Z443" s="6">
        <v>4321000</v>
      </c>
      <c r="AA443" s="6">
        <v>4317000</v>
      </c>
      <c r="AB443" s="6">
        <v>4512000</v>
      </c>
      <c r="AC443" s="6">
        <v>203000000</v>
      </c>
      <c r="AD443" s="6">
        <v>205000000</v>
      </c>
      <c r="AF443">
        <f>Q443/W443</f>
        <v>0.12783207463349622</v>
      </c>
      <c r="AG443">
        <f>R443/X443</f>
        <v>0.11652883685962839</v>
      </c>
      <c r="AH443">
        <f>U443/W443</f>
        <v>0.13816081741448244</v>
      </c>
      <c r="AI443">
        <f>V443/X443</f>
        <v>0.13360541295242187</v>
      </c>
      <c r="AJ443">
        <f>Y443/AA443</f>
        <v>0.91243919388464212</v>
      </c>
      <c r="AK443">
        <f>Z443/AB443</f>
        <v>0.9576684397163121</v>
      </c>
      <c r="AL443">
        <f>O443/K443</f>
        <v>0.21736443689170401</v>
      </c>
      <c r="AM443">
        <f>P443/L443</f>
        <v>0.21342323976791594</v>
      </c>
      <c r="AN443">
        <f>K443/W443</f>
        <v>0.71890270990670813</v>
      </c>
      <c r="AO443">
        <f>L443/X443</f>
        <v>0.68488884115562243</v>
      </c>
      <c r="AP443">
        <f>IF(OR(Q443&lt;0, Q443="NA"), 0, 1)</f>
        <v>1</v>
      </c>
      <c r="AQ443">
        <f>IF(OR(S443&lt;0, S443="NA"), 0, 1)</f>
        <v>1</v>
      </c>
      <c r="AR443">
        <f>IFERROR(IF((AF443-AG443)&gt;0,1,0),0)</f>
        <v>1</v>
      </c>
      <c r="AS443">
        <f>IFERROR(IF((S443-Q443)&gt;0,1,0),0)</f>
        <v>1</v>
      </c>
      <c r="AT443">
        <f>IFERROR(IF((AH443-AI443)&lt;0,1,0),0)</f>
        <v>0</v>
      </c>
      <c r="AU443">
        <f>IFERROR(IF((AJ443-AK443)&gt;0,1,0),0)</f>
        <v>0</v>
      </c>
      <c r="AV443">
        <f>IFERROR(IF((AL443-AM443)&gt;0,1,0),0)</f>
        <v>1</v>
      </c>
      <c r="AW443">
        <f>IFERROR(IF((AN443-AO443)&gt;0,1,0),0)</f>
        <v>1</v>
      </c>
      <c r="AX443">
        <f>IFERROR(IF((AC443-AD443)&lt;0,1,0),0)</f>
        <v>1</v>
      </c>
      <c r="AY443">
        <f>SUM(AP443:AX443)</f>
        <v>7</v>
      </c>
    </row>
    <row r="444" spans="1:51" x14ac:dyDescent="0.45">
      <c r="A444" s="1" t="s">
        <v>2806</v>
      </c>
      <c r="B444" s="2">
        <v>4104060</v>
      </c>
      <c r="C444" s="3" t="s">
        <v>5335</v>
      </c>
      <c r="D444" s="5">
        <v>953.99</v>
      </c>
      <c r="E444" s="5">
        <v>407790.76617486001</v>
      </c>
      <c r="F444" s="3" t="s">
        <v>4665</v>
      </c>
      <c r="G444" s="3" t="s">
        <v>4666</v>
      </c>
      <c r="H444" s="3" t="s">
        <v>4776</v>
      </c>
      <c r="I444" s="3" t="s">
        <v>4777</v>
      </c>
      <c r="J444" s="3" t="s">
        <v>5061</v>
      </c>
      <c r="K444" s="6">
        <v>39000966</v>
      </c>
      <c r="L444" s="6">
        <v>37587278</v>
      </c>
      <c r="M444" s="6">
        <v>10746528</v>
      </c>
      <c r="N444" s="6">
        <v>9976899</v>
      </c>
      <c r="O444" s="6">
        <v>10417614</v>
      </c>
      <c r="P444" s="6">
        <v>9640957</v>
      </c>
      <c r="Q444" s="6">
        <v>8711631</v>
      </c>
      <c r="R444" s="6">
        <v>7780862</v>
      </c>
      <c r="S444" s="6">
        <v>7361364</v>
      </c>
      <c r="T444" s="6">
        <v>7487484</v>
      </c>
      <c r="U444" s="6">
        <v>13798351</v>
      </c>
      <c r="V444" s="6">
        <v>14160932</v>
      </c>
      <c r="W444" s="6">
        <v>53630374</v>
      </c>
      <c r="X444" s="6">
        <v>52281844</v>
      </c>
      <c r="Y444" s="6">
        <v>13100379</v>
      </c>
      <c r="Z444" s="6">
        <v>12129099</v>
      </c>
      <c r="AA444" s="6">
        <v>10755400</v>
      </c>
      <c r="AB444" s="6">
        <v>10707126</v>
      </c>
      <c r="AC444" s="6">
        <v>427716000</v>
      </c>
      <c r="AD444" s="6">
        <v>427458114</v>
      </c>
      <c r="AF444">
        <f>Q444/W444</f>
        <v>0.16243837866952038</v>
      </c>
      <c r="AG444">
        <f>R444/X444</f>
        <v>0.14882531687290906</v>
      </c>
      <c r="AH444">
        <f>U444/W444</f>
        <v>0.25728612297203074</v>
      </c>
      <c r="AI444">
        <f>V444/X444</f>
        <v>0.27085754664659495</v>
      </c>
      <c r="AJ444">
        <f>Y444/AA444</f>
        <v>1.2180280603231866</v>
      </c>
      <c r="AK444">
        <f>Z444/AB444</f>
        <v>1.1328062264327514</v>
      </c>
      <c r="AL444">
        <f>O444/K444</f>
        <v>0.26711169154117875</v>
      </c>
      <c r="AM444">
        <f>P444/L444</f>
        <v>0.25649521628035954</v>
      </c>
      <c r="AN444">
        <f>K444/W444</f>
        <v>0.72721786351890816</v>
      </c>
      <c r="AO444">
        <f>L444/X444</f>
        <v>0.71893558306780458</v>
      </c>
      <c r="AP444">
        <f>IF(OR(Q444&lt;0, Q444="NA"), 0, 1)</f>
        <v>1</v>
      </c>
      <c r="AQ444">
        <f>IF(OR(S444&lt;0, S444="NA"), 0, 1)</f>
        <v>1</v>
      </c>
      <c r="AR444">
        <f>IFERROR(IF((AF444-AG444)&gt;0,1,0),0)</f>
        <v>1</v>
      </c>
      <c r="AS444">
        <f>IFERROR(IF((S444-Q444)&gt;0,1,0),0)</f>
        <v>0</v>
      </c>
      <c r="AT444">
        <f>IFERROR(IF((AH444-AI444)&lt;0,1,0),0)</f>
        <v>1</v>
      </c>
      <c r="AU444">
        <f>IFERROR(IF((AJ444-AK444)&gt;0,1,0),0)</f>
        <v>1</v>
      </c>
      <c r="AV444">
        <f>IFERROR(IF((AL444-AM444)&gt;0,1,0),0)</f>
        <v>1</v>
      </c>
      <c r="AW444">
        <f>IFERROR(IF((AN444-AO444)&gt;0,1,0),0)</f>
        <v>1</v>
      </c>
      <c r="AX444">
        <f>IFERROR(IF((AC444-AD444)&lt;0,1,0),0)</f>
        <v>0</v>
      </c>
      <c r="AY444">
        <f>SUM(AP444:AX444)</f>
        <v>7</v>
      </c>
    </row>
    <row r="445" spans="1:51" x14ac:dyDescent="0.45">
      <c r="A445" s="1" t="s">
        <v>2817</v>
      </c>
      <c r="B445" s="2">
        <v>4057128</v>
      </c>
      <c r="C445" s="3" t="s">
        <v>5337</v>
      </c>
      <c r="D445" s="5">
        <v>46.62</v>
      </c>
      <c r="E445" s="5">
        <v>4651.2346494599997</v>
      </c>
      <c r="F445" s="3" t="s">
        <v>4651</v>
      </c>
      <c r="G445" s="3" t="s">
        <v>4651</v>
      </c>
      <c r="H445" s="3" t="s">
        <v>4783</v>
      </c>
      <c r="I445" s="3" t="s">
        <v>4783</v>
      </c>
      <c r="J445" s="3" t="s">
        <v>4784</v>
      </c>
      <c r="K445" s="6">
        <v>1796539</v>
      </c>
      <c r="L445" s="6">
        <v>1732084</v>
      </c>
      <c r="M445" s="6">
        <v>624796</v>
      </c>
      <c r="N445" s="6">
        <v>537507</v>
      </c>
      <c r="O445" s="6">
        <v>458104</v>
      </c>
      <c r="P445" s="6">
        <v>376270</v>
      </c>
      <c r="Q445" s="6">
        <v>289775</v>
      </c>
      <c r="R445" s="6">
        <v>235673</v>
      </c>
      <c r="S445" s="6">
        <v>427407</v>
      </c>
      <c r="T445" s="6">
        <v>453989</v>
      </c>
      <c r="U445" s="6">
        <v>2863438</v>
      </c>
      <c r="V445" s="6">
        <v>2776323</v>
      </c>
      <c r="W445" s="6">
        <v>6981645</v>
      </c>
      <c r="X445" s="6">
        <v>6784121</v>
      </c>
      <c r="Y445" s="6">
        <v>554595</v>
      </c>
      <c r="Z445" s="6">
        <v>534394</v>
      </c>
      <c r="AA445" s="6">
        <v>887774</v>
      </c>
      <c r="AB445" s="6">
        <v>894347</v>
      </c>
      <c r="AC445" s="6">
        <v>99461448</v>
      </c>
      <c r="AD445" s="6">
        <v>99091574</v>
      </c>
      <c r="AF445">
        <f>Q445/W445</f>
        <v>4.1505261295869386E-2</v>
      </c>
      <c r="AG445">
        <f>R445/X445</f>
        <v>3.4738914591883018E-2</v>
      </c>
      <c r="AH445">
        <f>U445/W445</f>
        <v>0.41013801188688337</v>
      </c>
      <c r="AI445">
        <f>V445/X445</f>
        <v>0.40923842602453581</v>
      </c>
      <c r="AJ445">
        <f>Y445/AA445</f>
        <v>0.6247029086231406</v>
      </c>
      <c r="AK445">
        <f>Z445/AB445</f>
        <v>0.59752422717356912</v>
      </c>
      <c r="AL445">
        <f>O445/K445</f>
        <v>0.25499251616580548</v>
      </c>
      <c r="AM445">
        <f>P445/L445</f>
        <v>0.21723542276240645</v>
      </c>
      <c r="AN445">
        <f>K445/W445</f>
        <v>0.25732316667490257</v>
      </c>
      <c r="AO445">
        <f>L445/X445</f>
        <v>0.25531443203916909</v>
      </c>
      <c r="AP445">
        <f>IF(OR(Q445&lt;0, Q445="NA"), 0, 1)</f>
        <v>1</v>
      </c>
      <c r="AQ445">
        <f>IF(OR(S445&lt;0, S445="NA"), 0, 1)</f>
        <v>1</v>
      </c>
      <c r="AR445">
        <f>IFERROR(IF((AF445-AG445)&gt;0,1,0),0)</f>
        <v>1</v>
      </c>
      <c r="AS445">
        <f>IFERROR(IF((S445-Q445)&gt;0,1,0),0)</f>
        <v>1</v>
      </c>
      <c r="AT445">
        <f>IFERROR(IF((AH445-AI445)&lt;0,1,0),0)</f>
        <v>0</v>
      </c>
      <c r="AU445">
        <f>IFERROR(IF((AJ445-AK445)&gt;0,1,0),0)</f>
        <v>1</v>
      </c>
      <c r="AV445">
        <f>IFERROR(IF((AL445-AM445)&gt;0,1,0),0)</f>
        <v>1</v>
      </c>
      <c r="AW445">
        <f>IFERROR(IF((AN445-AO445)&gt;0,1,0),0)</f>
        <v>1</v>
      </c>
      <c r="AX445">
        <f>IFERROR(IF((AC445-AD445)&lt;0,1,0),0)</f>
        <v>0</v>
      </c>
      <c r="AY445">
        <f>SUM(AP445:AX445)</f>
        <v>7</v>
      </c>
    </row>
    <row r="446" spans="1:51" x14ac:dyDescent="0.45">
      <c r="A446" s="1" t="s">
        <v>2828</v>
      </c>
      <c r="B446" s="2">
        <v>4075105</v>
      </c>
      <c r="C446" s="3" t="s">
        <v>5337</v>
      </c>
      <c r="D446" s="5">
        <v>41.68</v>
      </c>
      <c r="E446" s="5">
        <v>46972.559994080002</v>
      </c>
      <c r="F446" s="3" t="s">
        <v>4583</v>
      </c>
      <c r="G446" s="3" t="s">
        <v>4583</v>
      </c>
      <c r="H446" s="3" t="s">
        <v>4602</v>
      </c>
      <c r="I446" s="3" t="s">
        <v>4603</v>
      </c>
      <c r="J446" s="3" t="s">
        <v>4604</v>
      </c>
      <c r="K446" s="6">
        <v>16987000</v>
      </c>
      <c r="L446" s="6">
        <v>14875000</v>
      </c>
      <c r="M446" s="6">
        <v>6009000</v>
      </c>
      <c r="N446" s="6">
        <v>4804000</v>
      </c>
      <c r="O446" s="6">
        <v>3113000</v>
      </c>
      <c r="P446" s="6">
        <v>2090000</v>
      </c>
      <c r="Q446" s="6">
        <v>-1188000</v>
      </c>
      <c r="R446" s="6">
        <v>-1949000</v>
      </c>
      <c r="S446" s="6">
        <v>4468000</v>
      </c>
      <c r="T446" s="6">
        <v>3823000</v>
      </c>
      <c r="U446" s="6">
        <v>8550000</v>
      </c>
      <c r="V446" s="6">
        <v>8692000</v>
      </c>
      <c r="W446" s="6">
        <v>56175000</v>
      </c>
      <c r="X446" s="6">
        <v>55678000</v>
      </c>
      <c r="Y446" s="6">
        <v>12577000</v>
      </c>
      <c r="Z446" s="6">
        <v>12070000</v>
      </c>
      <c r="AA446" s="6">
        <v>6408000</v>
      </c>
      <c r="AB446" s="6">
        <v>5732000</v>
      </c>
      <c r="AC446" s="6">
        <v>1144000000</v>
      </c>
      <c r="AD446" s="6">
        <v>1151000000</v>
      </c>
      <c r="AF446">
        <f>Q446/W446</f>
        <v>-2.1148197596795728E-2</v>
      </c>
      <c r="AG446">
        <f>R446/X446</f>
        <v>-3.5004849312116094E-2</v>
      </c>
      <c r="AH446">
        <f>U446/W446</f>
        <v>0.15220293724966621</v>
      </c>
      <c r="AI446">
        <f>V446/X446</f>
        <v>0.1561119293078056</v>
      </c>
      <c r="AJ446">
        <f>Y446/AA446</f>
        <v>1.9627028714107366</v>
      </c>
      <c r="AK446">
        <f>Z446/AB446</f>
        <v>2.1057222609909281</v>
      </c>
      <c r="AL446">
        <f>O446/K446</f>
        <v>0.18325778536527934</v>
      </c>
      <c r="AM446">
        <f>P446/L446</f>
        <v>0.14050420168067226</v>
      </c>
      <c r="AN446">
        <f>K446/W446</f>
        <v>0.30239430351579882</v>
      </c>
      <c r="AO446">
        <f>L446/X446</f>
        <v>0.26716117676640683</v>
      </c>
      <c r="AP446">
        <f>IF(OR(Q446&lt;0, Q446="NA"), 0, 1)</f>
        <v>0</v>
      </c>
      <c r="AQ446">
        <f>IF(OR(S446&lt;0, S446="NA"), 0, 1)</f>
        <v>1</v>
      </c>
      <c r="AR446">
        <f>IFERROR(IF((AF446-AG446)&gt;0,1,0),0)</f>
        <v>1</v>
      </c>
      <c r="AS446">
        <f>IFERROR(IF((S446-Q446)&gt;0,1,0),0)</f>
        <v>1</v>
      </c>
      <c r="AT446">
        <f>IFERROR(IF((AH446-AI446)&lt;0,1,0),0)</f>
        <v>1</v>
      </c>
      <c r="AU446">
        <f>IFERROR(IF((AJ446-AK446)&gt;0,1,0),0)</f>
        <v>0</v>
      </c>
      <c r="AV446">
        <f>IFERROR(IF((AL446-AM446)&gt;0,1,0),0)</f>
        <v>1</v>
      </c>
      <c r="AW446">
        <f>IFERROR(IF((AN446-AO446)&gt;0,1,0),0)</f>
        <v>1</v>
      </c>
      <c r="AX446">
        <f>IFERROR(IF((AC446-AD446)&lt;0,1,0),0)</f>
        <v>1</v>
      </c>
      <c r="AY446">
        <f>SUM(AP446:AX446)</f>
        <v>7</v>
      </c>
    </row>
    <row r="447" spans="1:51" x14ac:dyDescent="0.45">
      <c r="A447" s="1" t="s">
        <v>2838</v>
      </c>
      <c r="B447" s="2">
        <v>4550347</v>
      </c>
      <c r="C447" s="3" t="s">
        <v>5337</v>
      </c>
      <c r="D447" s="5">
        <v>15.93</v>
      </c>
      <c r="E447" s="5">
        <v>1489.9994236800001</v>
      </c>
      <c r="F447" s="3" t="s">
        <v>4651</v>
      </c>
      <c r="G447" s="3" t="s">
        <v>4651</v>
      </c>
      <c r="H447" s="3" t="s">
        <v>4779</v>
      </c>
      <c r="I447" s="3" t="s">
        <v>4780</v>
      </c>
      <c r="J447" s="3" t="s">
        <v>4659</v>
      </c>
      <c r="K447" s="6">
        <v>1167000</v>
      </c>
      <c r="L447" s="6">
        <v>1158000</v>
      </c>
      <c r="M447" s="6">
        <v>662000</v>
      </c>
      <c r="N447" s="6">
        <v>639000</v>
      </c>
      <c r="O447" s="6">
        <v>31000</v>
      </c>
      <c r="P447" s="6">
        <v>28000</v>
      </c>
      <c r="Q447" s="6">
        <v>157000</v>
      </c>
      <c r="R447" s="6">
        <v>372000</v>
      </c>
      <c r="S447" s="6">
        <v>696000</v>
      </c>
      <c r="T447" s="6">
        <v>744000</v>
      </c>
      <c r="U447" s="6">
        <v>5074000</v>
      </c>
      <c r="V447" s="6">
        <v>4924000</v>
      </c>
      <c r="W447" s="6">
        <v>20904000</v>
      </c>
      <c r="X447" s="6">
        <v>21704000</v>
      </c>
      <c r="Y447" s="6">
        <v>852000</v>
      </c>
      <c r="Z447" s="6">
        <v>1500000</v>
      </c>
      <c r="AA447" s="6">
        <v>422000</v>
      </c>
      <c r="AB447" s="6">
        <v>1150000</v>
      </c>
      <c r="AC447" s="6">
        <v>93534176</v>
      </c>
      <c r="AD447" s="6">
        <v>93539258</v>
      </c>
      <c r="AF447">
        <f>Q447/W447</f>
        <v>7.5105243015690781E-3</v>
      </c>
      <c r="AG447">
        <f>R447/X447</f>
        <v>1.713969775156653E-2</v>
      </c>
      <c r="AH447">
        <f>U447/W447</f>
        <v>0.24272866437045543</v>
      </c>
      <c r="AI447">
        <f>V447/X447</f>
        <v>0.22687062292664947</v>
      </c>
      <c r="AJ447">
        <f>Y447/AA447</f>
        <v>2.0189573459715642</v>
      </c>
      <c r="AK447">
        <f>Z447/AB447</f>
        <v>1.3043478260869565</v>
      </c>
      <c r="AL447">
        <f>O447/K447</f>
        <v>2.6563838903170524E-2</v>
      </c>
      <c r="AM447">
        <f>P447/L447</f>
        <v>2.4179620034542316E-2</v>
      </c>
      <c r="AN447">
        <f>K447/W447</f>
        <v>5.5826636050516645E-2</v>
      </c>
      <c r="AO447">
        <f>L447/X447</f>
        <v>5.3354220420199043E-2</v>
      </c>
      <c r="AP447">
        <f>IF(OR(Q447&lt;0, Q447="NA"), 0, 1)</f>
        <v>1</v>
      </c>
      <c r="AQ447">
        <f>IF(OR(S447&lt;0, S447="NA"), 0, 1)</f>
        <v>1</v>
      </c>
      <c r="AR447">
        <f>IFERROR(IF((AF447-AG447)&gt;0,1,0),0)</f>
        <v>0</v>
      </c>
      <c r="AS447">
        <f>IFERROR(IF((S447-Q447)&gt;0,1,0),0)</f>
        <v>1</v>
      </c>
      <c r="AT447">
        <f>IFERROR(IF((AH447-AI447)&lt;0,1,0),0)</f>
        <v>0</v>
      </c>
      <c r="AU447">
        <f>IFERROR(IF((AJ447-AK447)&gt;0,1,0),0)</f>
        <v>1</v>
      </c>
      <c r="AV447">
        <f>IFERROR(IF((AL447-AM447)&gt;0,1,0),0)</f>
        <v>1</v>
      </c>
      <c r="AW447">
        <f>IFERROR(IF((AN447-AO447)&gt;0,1,0),0)</f>
        <v>1</v>
      </c>
      <c r="AX447">
        <f>IFERROR(IF((AC447-AD447)&lt;0,1,0),0)</f>
        <v>1</v>
      </c>
      <c r="AY447">
        <f>SUM(AP447:AX447)</f>
        <v>7</v>
      </c>
    </row>
    <row r="448" spans="1:51" x14ac:dyDescent="0.45">
      <c r="A448" s="1" t="s">
        <v>2839</v>
      </c>
      <c r="B448" s="2">
        <v>3010401</v>
      </c>
      <c r="C448" s="3" t="s">
        <v>5337</v>
      </c>
      <c r="D448" s="5">
        <v>68.489999999999995</v>
      </c>
      <c r="E448" s="5">
        <v>140843.14694460001</v>
      </c>
      <c r="F448" s="3" t="s">
        <v>4651</v>
      </c>
      <c r="G448" s="3" t="s">
        <v>4651</v>
      </c>
      <c r="H448" s="3" t="s">
        <v>4652</v>
      </c>
      <c r="I448" s="3" t="s">
        <v>4652</v>
      </c>
      <c r="J448" s="3" t="s">
        <v>4653</v>
      </c>
      <c r="K448" s="6">
        <v>26246000</v>
      </c>
      <c r="L448" s="6">
        <v>25850000</v>
      </c>
      <c r="M448" s="6">
        <v>14578000</v>
      </c>
      <c r="N448" s="6">
        <v>14083000</v>
      </c>
      <c r="O448" s="6">
        <v>8718000</v>
      </c>
      <c r="P448" s="6">
        <v>7917000</v>
      </c>
      <c r="Q448" s="6">
        <v>5740000</v>
      </c>
      <c r="R448" s="6">
        <v>5166000</v>
      </c>
      <c r="S448" s="6">
        <v>14157000</v>
      </c>
      <c r="T448" s="6">
        <v>13552000</v>
      </c>
      <c r="U448" s="6">
        <v>66100000</v>
      </c>
      <c r="V448" s="6">
        <v>68494000</v>
      </c>
      <c r="W448" s="6">
        <v>186013000</v>
      </c>
      <c r="X448" s="6">
        <v>184724000</v>
      </c>
      <c r="Y448" s="6">
        <v>12180000</v>
      </c>
      <c r="Z448" s="6">
        <v>12803000</v>
      </c>
      <c r="AA448" s="6">
        <v>29647000</v>
      </c>
      <c r="AB448" s="6">
        <v>26231000</v>
      </c>
      <c r="AC448" s="6">
        <v>2056404540</v>
      </c>
      <c r="AD448" s="6">
        <v>2055353601</v>
      </c>
      <c r="AF448">
        <f>Q448/W448</f>
        <v>3.0858058307752685E-2</v>
      </c>
      <c r="AG448">
        <f>R448/X448</f>
        <v>2.7966046642558629E-2</v>
      </c>
      <c r="AH448">
        <f>U448/W448</f>
        <v>0.3553515076903227</v>
      </c>
      <c r="AI448">
        <f>V448/X448</f>
        <v>0.37079101795110542</v>
      </c>
      <c r="AJ448">
        <f>Y448/AA448</f>
        <v>0.41083414848045335</v>
      </c>
      <c r="AK448">
        <f>Z448/AB448</f>
        <v>0.48808661507376766</v>
      </c>
      <c r="AL448">
        <f>O448/K448</f>
        <v>0.33216490131829612</v>
      </c>
      <c r="AM448">
        <f>P448/L448</f>
        <v>0.30626692456479693</v>
      </c>
      <c r="AN448">
        <f>K448/W448</f>
        <v>0.14109766521694719</v>
      </c>
      <c r="AO448">
        <f>L448/X448</f>
        <v>0.1399385028474914</v>
      </c>
      <c r="AP448">
        <f>IF(OR(Q448&lt;0, Q448="NA"), 0, 1)</f>
        <v>1</v>
      </c>
      <c r="AQ448">
        <f>IF(OR(S448&lt;0, S448="NA"), 0, 1)</f>
        <v>1</v>
      </c>
      <c r="AR448">
        <f>IFERROR(IF((AF448-AG448)&gt;0,1,0),0)</f>
        <v>1</v>
      </c>
      <c r="AS448">
        <f>IFERROR(IF((S448-Q448)&gt;0,1,0),0)</f>
        <v>1</v>
      </c>
      <c r="AT448">
        <f>IFERROR(IF((AH448-AI448)&lt;0,1,0),0)</f>
        <v>1</v>
      </c>
      <c r="AU448">
        <f>IFERROR(IF((AJ448-AK448)&gt;0,1,0),0)</f>
        <v>0</v>
      </c>
      <c r="AV448">
        <f>IFERROR(IF((AL448-AM448)&gt;0,1,0),0)</f>
        <v>1</v>
      </c>
      <c r="AW448">
        <f>IFERROR(IF((AN448-AO448)&gt;0,1,0),0)</f>
        <v>1</v>
      </c>
      <c r="AX448">
        <f>IFERROR(IF((AC448-AD448)&lt;0,1,0),0)</f>
        <v>0</v>
      </c>
      <c r="AY448">
        <f>SUM(AP448:AX448)</f>
        <v>7</v>
      </c>
    </row>
    <row r="449" spans="1:51" x14ac:dyDescent="0.45">
      <c r="A449" s="1" t="s">
        <v>2854</v>
      </c>
      <c r="B449" s="2">
        <v>4913192</v>
      </c>
      <c r="C449" s="3" t="s">
        <v>5337</v>
      </c>
      <c r="D449" s="5">
        <v>16.39</v>
      </c>
      <c r="E449" s="5">
        <v>2635.9269784100002</v>
      </c>
      <c r="F449" s="3" t="s">
        <v>4559</v>
      </c>
      <c r="G449" s="3" t="s">
        <v>4560</v>
      </c>
      <c r="H449" s="3" t="s">
        <v>4561</v>
      </c>
      <c r="I449" s="3" t="s">
        <v>4562</v>
      </c>
      <c r="J449" s="3" t="s">
        <v>5202</v>
      </c>
      <c r="K449" s="6">
        <v>3325793.2698999085</v>
      </c>
      <c r="L449" s="6">
        <v>3311095.3316972363</v>
      </c>
      <c r="M449" s="6">
        <v>531962.10818104306</v>
      </c>
      <c r="N449" s="6">
        <v>502110.50046514557</v>
      </c>
      <c r="O449" s="6">
        <v>461807.30100755446</v>
      </c>
      <c r="P449" s="6">
        <v>434181.72099678894</v>
      </c>
      <c r="Q449" s="6">
        <v>217295.56966873424</v>
      </c>
      <c r="R449" s="6">
        <v>224662.53973849793</v>
      </c>
      <c r="S449" s="6">
        <v>423748.04703862948</v>
      </c>
      <c r="T449" s="6">
        <v>425420.20644752641</v>
      </c>
      <c r="U449" s="6">
        <v>2244590.6758866832</v>
      </c>
      <c r="V449" s="6">
        <v>2185363.7629915355</v>
      </c>
      <c r="W449" s="6">
        <v>7227303.145215258</v>
      </c>
      <c r="X449" s="6">
        <v>6877745.6337726349</v>
      </c>
      <c r="Y449" s="6">
        <v>1365157.2607628822</v>
      </c>
      <c r="Z449" s="6">
        <v>1245151.6125575914</v>
      </c>
      <c r="AA449" s="6">
        <v>1136738.7909881775</v>
      </c>
      <c r="AB449" s="6">
        <v>1065466.6238079933</v>
      </c>
      <c r="AC449" s="6">
        <v>160825319</v>
      </c>
      <c r="AD449" s="6">
        <v>162195245</v>
      </c>
      <c r="AF449">
        <f>Q449/W449</f>
        <v>3.0065927124226406E-2</v>
      </c>
      <c r="AG449">
        <f>R449/X449</f>
        <v>3.2665142286639678E-2</v>
      </c>
      <c r="AH449">
        <f>U449/W449</f>
        <v>0.31057098765432101</v>
      </c>
      <c r="AI449">
        <f>V449/X449</f>
        <v>0.3177441969154074</v>
      </c>
      <c r="AJ449">
        <f>Y449/AA449</f>
        <v>1.2009419152276297</v>
      </c>
      <c r="AK449">
        <f>Z449/AB449</f>
        <v>1.1686444086886565</v>
      </c>
      <c r="AL449">
        <f>O449/K449</f>
        <v>0.13885628586332813</v>
      </c>
      <c r="AM449">
        <f>P449/L449</f>
        <v>0.13112933259285878</v>
      </c>
      <c r="AN449">
        <f>K449/W449</f>
        <v>0.46017071694324968</v>
      </c>
      <c r="AO449">
        <f>L449/X449</f>
        <v>0.48142160353217489</v>
      </c>
      <c r="AP449">
        <f>IF(OR(Q449&lt;0, Q449="NA"), 0, 1)</f>
        <v>1</v>
      </c>
      <c r="AQ449">
        <f>IF(OR(S449&lt;0, S449="NA"), 0, 1)</f>
        <v>1</v>
      </c>
      <c r="AR449">
        <f>IFERROR(IF((AF449-AG449)&gt;0,1,0),0)</f>
        <v>0</v>
      </c>
      <c r="AS449">
        <f>IFERROR(IF((S449-Q449)&gt;0,1,0),0)</f>
        <v>1</v>
      </c>
      <c r="AT449">
        <f>IFERROR(IF((AH449-AI449)&lt;0,1,0),0)</f>
        <v>1</v>
      </c>
      <c r="AU449">
        <f>IFERROR(IF((AJ449-AK449)&gt;0,1,0),0)</f>
        <v>1</v>
      </c>
      <c r="AV449">
        <f>IFERROR(IF((AL449-AM449)&gt;0,1,0),0)</f>
        <v>1</v>
      </c>
      <c r="AW449">
        <f>IFERROR(IF((AN449-AO449)&gt;0,1,0),0)</f>
        <v>0</v>
      </c>
      <c r="AX449">
        <f>IFERROR(IF((AC449-AD449)&lt;0,1,0),0)</f>
        <v>1</v>
      </c>
      <c r="AY449">
        <f>SUM(AP449:AX449)</f>
        <v>7</v>
      </c>
    </row>
    <row r="450" spans="1:51" x14ac:dyDescent="0.45">
      <c r="A450" s="1" t="s">
        <v>2857</v>
      </c>
      <c r="B450" s="2">
        <v>4021829</v>
      </c>
      <c r="C450" s="3" t="s">
        <v>5337</v>
      </c>
      <c r="D450" s="5">
        <v>251.85</v>
      </c>
      <c r="E450" s="5">
        <v>56978.458874700002</v>
      </c>
      <c r="F450" s="3" t="s">
        <v>4485</v>
      </c>
      <c r="G450" s="3" t="s">
        <v>4607</v>
      </c>
      <c r="H450" s="3" t="s">
        <v>4742</v>
      </c>
      <c r="I450" s="3" t="s">
        <v>4972</v>
      </c>
      <c r="J450" s="3" t="s">
        <v>4973</v>
      </c>
      <c r="K450" s="6">
        <v>12172000</v>
      </c>
      <c r="L450" s="6">
        <v>12092000</v>
      </c>
      <c r="M450" s="6">
        <v>5888000</v>
      </c>
      <c r="N450" s="6">
        <v>5578000</v>
      </c>
      <c r="O450" s="6">
        <v>4547000</v>
      </c>
      <c r="P450" s="6">
        <v>4250000</v>
      </c>
      <c r="Q450" s="6">
        <v>2416000</v>
      </c>
      <c r="R450" s="6">
        <v>1795000</v>
      </c>
      <c r="S450" s="6">
        <v>3774000</v>
      </c>
      <c r="T450" s="6">
        <v>3208000</v>
      </c>
      <c r="U450" s="6">
        <v>17178000</v>
      </c>
      <c r="V450" s="6">
        <v>17471000</v>
      </c>
      <c r="W450" s="6">
        <v>43255000</v>
      </c>
      <c r="X450" s="6">
        <v>42558000</v>
      </c>
      <c r="Y450" s="6">
        <v>2690000</v>
      </c>
      <c r="Z450" s="6">
        <v>2304000</v>
      </c>
      <c r="AA450" s="6">
        <v>3677000</v>
      </c>
      <c r="AB450" s="6">
        <v>3667000</v>
      </c>
      <c r="AC450" s="6">
        <v>226239662</v>
      </c>
      <c r="AD450" s="6">
        <v>226096433</v>
      </c>
      <c r="AF450">
        <f>Q450/W450</f>
        <v>5.5854814472315342E-2</v>
      </c>
      <c r="AG450">
        <f>R450/X450</f>
        <v>4.2177733916067488E-2</v>
      </c>
      <c r="AH450">
        <f>U450/W450</f>
        <v>0.39713327938966592</v>
      </c>
      <c r="AI450">
        <f>V450/X450</f>
        <v>0.41052211100145686</v>
      </c>
      <c r="AJ450">
        <f>Y450/AA450</f>
        <v>0.73157465324993198</v>
      </c>
      <c r="AK450">
        <f>Z450/AB450</f>
        <v>0.62830651758931011</v>
      </c>
      <c r="AL450">
        <f>O450/K450</f>
        <v>0.37356227407163983</v>
      </c>
      <c r="AM450">
        <f>P450/L450</f>
        <v>0.35147204763479989</v>
      </c>
      <c r="AN450">
        <f>K450/W450</f>
        <v>0.2814009941047278</v>
      </c>
      <c r="AO450">
        <f>L450/X450</f>
        <v>0.28412989332205463</v>
      </c>
      <c r="AP450">
        <f>IF(OR(Q450&lt;0, Q450="NA"), 0, 1)</f>
        <v>1</v>
      </c>
      <c r="AQ450">
        <f>IF(OR(S450&lt;0, S450="NA"), 0, 1)</f>
        <v>1</v>
      </c>
      <c r="AR450">
        <f>IFERROR(IF((AF450-AG450)&gt;0,1,0),0)</f>
        <v>1</v>
      </c>
      <c r="AS450">
        <f>IFERROR(IF((S450-Q450)&gt;0,1,0),0)</f>
        <v>1</v>
      </c>
      <c r="AT450">
        <f>IFERROR(IF((AH450-AI450)&lt;0,1,0),0)</f>
        <v>1</v>
      </c>
      <c r="AU450">
        <f>IFERROR(IF((AJ450-AK450)&gt;0,1,0),0)</f>
        <v>1</v>
      </c>
      <c r="AV450">
        <f>IFERROR(IF((AL450-AM450)&gt;0,1,0),0)</f>
        <v>1</v>
      </c>
      <c r="AW450">
        <f>IFERROR(IF((AN450-AO450)&gt;0,1,0),0)</f>
        <v>0</v>
      </c>
      <c r="AX450">
        <f>IFERROR(IF((AC450-AD450)&lt;0,1,0),0)</f>
        <v>0</v>
      </c>
      <c r="AY450">
        <f>SUM(AP450:AX450)</f>
        <v>7</v>
      </c>
    </row>
    <row r="451" spans="1:51" x14ac:dyDescent="0.45">
      <c r="A451" s="1" t="s">
        <v>2872</v>
      </c>
      <c r="B451" s="2">
        <v>4069910</v>
      </c>
      <c r="C451" s="3" t="s">
        <v>5337</v>
      </c>
      <c r="D451" s="5">
        <v>502.41</v>
      </c>
      <c r="E451" s="5">
        <v>73198.796774219998</v>
      </c>
      <c r="F451" s="3" t="s">
        <v>4485</v>
      </c>
      <c r="G451" s="3" t="s">
        <v>4486</v>
      </c>
      <c r="H451" s="3" t="s">
        <v>4505</v>
      </c>
      <c r="I451" s="3" t="s">
        <v>4505</v>
      </c>
      <c r="J451" s="3" t="s">
        <v>4936</v>
      </c>
      <c r="K451" s="6">
        <v>40985000</v>
      </c>
      <c r="L451" s="6">
        <v>40764000</v>
      </c>
      <c r="M451" s="6">
        <v>4458000</v>
      </c>
      <c r="N451" s="6">
        <v>4304000</v>
      </c>
      <c r="O451" s="6">
        <v>3102000</v>
      </c>
      <c r="P451" s="6">
        <v>2962000</v>
      </c>
      <c r="Q451" s="6">
        <v>2375000</v>
      </c>
      <c r="R451" s="6">
        <v>2286000</v>
      </c>
      <c r="S451" s="6">
        <v>4240000</v>
      </c>
      <c r="T451" s="6">
        <v>4377000</v>
      </c>
      <c r="U451" s="6">
        <v>14689000</v>
      </c>
      <c r="V451" s="6">
        <v>14706000</v>
      </c>
      <c r="W451" s="6">
        <v>48289000</v>
      </c>
      <c r="X451" s="6">
        <v>47670000</v>
      </c>
      <c r="Y451" s="6">
        <v>14332000</v>
      </c>
      <c r="Z451" s="6">
        <v>14267000</v>
      </c>
      <c r="AA451" s="6">
        <v>13101000</v>
      </c>
      <c r="AB451" s="6">
        <v>12908000</v>
      </c>
      <c r="AC451" s="6">
        <v>145813599</v>
      </c>
      <c r="AD451" s="6">
        <v>146463372</v>
      </c>
      <c r="AF451">
        <f>Q451/W451</f>
        <v>4.9183043757377455E-2</v>
      </c>
      <c r="AG451">
        <f>R451/X451</f>
        <v>4.7954688483322842E-2</v>
      </c>
      <c r="AH451">
        <f>U451/W451</f>
        <v>0.3041893598956284</v>
      </c>
      <c r="AI451">
        <f>V451/X451</f>
        <v>0.30849590937696664</v>
      </c>
      <c r="AJ451">
        <f>Y451/AA451</f>
        <v>1.0939622929547363</v>
      </c>
      <c r="AK451">
        <f>Z451/AB451</f>
        <v>1.1052835450883174</v>
      </c>
      <c r="AL451">
        <f>O451/K451</f>
        <v>7.5686226668293277E-2</v>
      </c>
      <c r="AM451">
        <f>P451/L451</f>
        <v>7.2662152879992156E-2</v>
      </c>
      <c r="AN451">
        <f>K451/W451</f>
        <v>0.84874402037731156</v>
      </c>
      <c r="AO451">
        <f>L451/X451</f>
        <v>0.85512901195720581</v>
      </c>
      <c r="AP451">
        <f>IF(OR(Q451&lt;0, Q451="NA"), 0, 1)</f>
        <v>1</v>
      </c>
      <c r="AQ451">
        <f>IF(OR(S451&lt;0, S451="NA"), 0, 1)</f>
        <v>1</v>
      </c>
      <c r="AR451">
        <f>IFERROR(IF((AF451-AG451)&gt;0,1,0),0)</f>
        <v>1</v>
      </c>
      <c r="AS451">
        <f>IFERROR(IF((S451-Q451)&gt;0,1,0),0)</f>
        <v>1</v>
      </c>
      <c r="AT451">
        <f>IFERROR(IF((AH451-AI451)&lt;0,1,0),0)</f>
        <v>1</v>
      </c>
      <c r="AU451">
        <f>IFERROR(IF((AJ451-AK451)&gt;0,1,0),0)</f>
        <v>0</v>
      </c>
      <c r="AV451">
        <f>IFERROR(IF((AL451-AM451)&gt;0,1,0),0)</f>
        <v>1</v>
      </c>
      <c r="AW451">
        <f>IFERROR(IF((AN451-AO451)&gt;0,1,0),0)</f>
        <v>0</v>
      </c>
      <c r="AX451">
        <f>IFERROR(IF((AC451-AD451)&lt;0,1,0),0)</f>
        <v>1</v>
      </c>
      <c r="AY451">
        <f>SUM(AP451:AX451)</f>
        <v>7</v>
      </c>
    </row>
    <row r="452" spans="1:51" x14ac:dyDescent="0.45">
      <c r="A452" s="1" t="s">
        <v>2876</v>
      </c>
      <c r="B452" s="2">
        <v>4990518</v>
      </c>
      <c r="C452" s="3" t="s">
        <v>5335</v>
      </c>
      <c r="D452" s="5">
        <v>49.88</v>
      </c>
      <c r="E452" s="5">
        <v>494.74530468</v>
      </c>
      <c r="F452" s="3" t="s">
        <v>4485</v>
      </c>
      <c r="G452" s="3" t="s">
        <v>4486</v>
      </c>
      <c r="H452" s="3" t="s">
        <v>4588</v>
      </c>
      <c r="I452" s="3" t="s">
        <v>4588</v>
      </c>
      <c r="J452" s="3" t="s">
        <v>4766</v>
      </c>
      <c r="K452" s="6">
        <v>483085</v>
      </c>
      <c r="L452" s="6">
        <v>471606</v>
      </c>
      <c r="M452" s="6">
        <v>64677</v>
      </c>
      <c r="N452" s="6">
        <v>57184</v>
      </c>
      <c r="O452" s="6">
        <v>46383</v>
      </c>
      <c r="P452" s="6">
        <v>40002</v>
      </c>
      <c r="Q452" s="6">
        <v>29554</v>
      </c>
      <c r="R452" s="6">
        <v>25119</v>
      </c>
      <c r="S452" s="6">
        <v>27974</v>
      </c>
      <c r="T452" s="6">
        <v>22161</v>
      </c>
      <c r="U452" s="6">
        <v>60704</v>
      </c>
      <c r="V452" s="6">
        <v>75923</v>
      </c>
      <c r="W452" s="6">
        <v>617190</v>
      </c>
      <c r="X452" s="6">
        <v>631745</v>
      </c>
      <c r="Y452" s="6">
        <v>293720</v>
      </c>
      <c r="Z452" s="6">
        <v>307948</v>
      </c>
      <c r="AA452" s="6">
        <v>91849</v>
      </c>
      <c r="AB452" s="6">
        <v>100711</v>
      </c>
      <c r="AC452" s="6">
        <v>9918711</v>
      </c>
      <c r="AD452" s="6">
        <v>9918711</v>
      </c>
      <c r="AF452">
        <f>Q452/W452</f>
        <v>4.7884768061698987E-2</v>
      </c>
      <c r="AG452">
        <f>R452/X452</f>
        <v>3.9761296092568996E-2</v>
      </c>
      <c r="AH452">
        <f>U452/W452</f>
        <v>9.835544969944425E-2</v>
      </c>
      <c r="AI452">
        <f>V452/X452</f>
        <v>0.12017981938915227</v>
      </c>
      <c r="AJ452">
        <f>Y452/AA452</f>
        <v>3.1978573528291001</v>
      </c>
      <c r="AK452">
        <f>Z452/AB452</f>
        <v>3.0577394723515803</v>
      </c>
      <c r="AL452">
        <f>O452/K452</f>
        <v>9.6014158998933938E-2</v>
      </c>
      <c r="AM452">
        <f>P452/L452</f>
        <v>8.4820803806567341E-2</v>
      </c>
      <c r="AN452">
        <f>K452/W452</f>
        <v>0.78271682950145016</v>
      </c>
      <c r="AO452">
        <f>L452/X452</f>
        <v>0.74651322923014829</v>
      </c>
      <c r="AP452">
        <f>IF(OR(Q452&lt;0, Q452="NA"), 0, 1)</f>
        <v>1</v>
      </c>
      <c r="AQ452">
        <f>IF(OR(S452&lt;0, S452="NA"), 0, 1)</f>
        <v>1</v>
      </c>
      <c r="AR452">
        <f>IFERROR(IF((AF452-AG452)&gt;0,1,0),0)</f>
        <v>1</v>
      </c>
      <c r="AS452">
        <f>IFERROR(IF((S452-Q452)&gt;0,1,0),0)</f>
        <v>0</v>
      </c>
      <c r="AT452">
        <f>IFERROR(IF((AH452-AI452)&lt;0,1,0),0)</f>
        <v>1</v>
      </c>
      <c r="AU452">
        <f>IFERROR(IF((AJ452-AK452)&gt;0,1,0),0)</f>
        <v>1</v>
      </c>
      <c r="AV452">
        <f>IFERROR(IF((AL452-AM452)&gt;0,1,0),0)</f>
        <v>1</v>
      </c>
      <c r="AW452">
        <f>IFERROR(IF((AN452-AO452)&gt;0,1,0),0)</f>
        <v>1</v>
      </c>
      <c r="AX452">
        <f>IFERROR(IF((AC452-AD452)&lt;0,1,0),0)</f>
        <v>0</v>
      </c>
      <c r="AY452">
        <f>SUM(AP452:AX452)</f>
        <v>7</v>
      </c>
    </row>
    <row r="453" spans="1:51" x14ac:dyDescent="0.45">
      <c r="A453" s="1" t="s">
        <v>2881</v>
      </c>
      <c r="B453" s="2">
        <v>4963774</v>
      </c>
      <c r="C453" s="3" t="s">
        <v>5335</v>
      </c>
      <c r="D453" s="5">
        <v>256.88</v>
      </c>
      <c r="E453" s="5">
        <v>7461.4248467199996</v>
      </c>
      <c r="F453" s="3" t="s">
        <v>4500</v>
      </c>
      <c r="G453" s="3" t="s">
        <v>4539</v>
      </c>
      <c r="H453" s="3" t="s">
        <v>4539</v>
      </c>
      <c r="I453" s="3" t="s">
        <v>4540</v>
      </c>
      <c r="J453" s="3" t="s">
        <v>4819</v>
      </c>
      <c r="K453" s="6">
        <v>611849</v>
      </c>
      <c r="L453" s="6">
        <v>561683</v>
      </c>
      <c r="M453" s="6">
        <v>183031</v>
      </c>
      <c r="N453" s="6">
        <v>167844</v>
      </c>
      <c r="O453" s="6">
        <v>165731</v>
      </c>
      <c r="P453" s="6">
        <v>150648</v>
      </c>
      <c r="Q453" s="6">
        <v>171349</v>
      </c>
      <c r="R453" s="6">
        <v>153759</v>
      </c>
      <c r="S453" s="6">
        <v>196349</v>
      </c>
      <c r="T453" s="6">
        <v>196059</v>
      </c>
      <c r="U453" s="6" t="s">
        <v>4474</v>
      </c>
      <c r="V453" s="6" t="s">
        <v>4474</v>
      </c>
      <c r="W453" s="6">
        <v>1333434</v>
      </c>
      <c r="X453" s="6">
        <v>1246996</v>
      </c>
      <c r="Y453" s="6">
        <v>895874</v>
      </c>
      <c r="Z453" s="6">
        <v>802567</v>
      </c>
      <c r="AA453" s="6">
        <v>367550</v>
      </c>
      <c r="AB453" s="6">
        <v>346368</v>
      </c>
      <c r="AC453" s="6">
        <v>29099000</v>
      </c>
      <c r="AD453" s="6">
        <v>29048000</v>
      </c>
      <c r="AF453">
        <f>Q453/W453</f>
        <v>0.1285020480953688</v>
      </c>
      <c r="AG453">
        <f>R453/X453</f>
        <v>0.12330352302653737</v>
      </c>
      <c r="AH453" t="e">
        <f>U453/W453</f>
        <v>#VALUE!</v>
      </c>
      <c r="AI453" t="e">
        <f>V453/X453</f>
        <v>#VALUE!</v>
      </c>
      <c r="AJ453">
        <f>Y453/AA453</f>
        <v>2.4374207590803971</v>
      </c>
      <c r="AK453">
        <f>Z453/AB453</f>
        <v>2.3170933804508498</v>
      </c>
      <c r="AL453">
        <f>O453/K453</f>
        <v>0.27086911966841493</v>
      </c>
      <c r="AM453">
        <f>P453/L453</f>
        <v>0.26820822421187751</v>
      </c>
      <c r="AN453">
        <f>K453/W453</f>
        <v>0.45885210666594672</v>
      </c>
      <c r="AO453">
        <f>L453/X453</f>
        <v>0.45042887066197485</v>
      </c>
      <c r="AP453">
        <f>IF(OR(Q453&lt;0, Q453="NA"), 0, 1)</f>
        <v>1</v>
      </c>
      <c r="AQ453">
        <f>IF(OR(S453&lt;0, S453="NA"), 0, 1)</f>
        <v>1</v>
      </c>
      <c r="AR453">
        <f>IFERROR(IF((AF453-AG453)&gt;0,1,0),0)</f>
        <v>1</v>
      </c>
      <c r="AS453">
        <f>IFERROR(IF((S453-Q453)&gt;0,1,0),0)</f>
        <v>1</v>
      </c>
      <c r="AT453">
        <f>IFERROR(IF((AH453-AI453)&lt;0,1,0),0)</f>
        <v>0</v>
      </c>
      <c r="AU453">
        <f>IFERROR(IF((AJ453-AK453)&gt;0,1,0),0)</f>
        <v>1</v>
      </c>
      <c r="AV453">
        <f>IFERROR(IF((AL453-AM453)&gt;0,1,0),0)</f>
        <v>1</v>
      </c>
      <c r="AW453">
        <f>IFERROR(IF((AN453-AO453)&gt;0,1,0),0)</f>
        <v>1</v>
      </c>
      <c r="AX453">
        <f>IFERROR(IF((AC453-AD453)&lt;0,1,0),0)</f>
        <v>0</v>
      </c>
      <c r="AY453">
        <f>SUM(AP453:AX453)</f>
        <v>7</v>
      </c>
    </row>
    <row r="454" spans="1:51" x14ac:dyDescent="0.45">
      <c r="A454" s="1" t="s">
        <v>2897</v>
      </c>
      <c r="B454" s="2">
        <v>4781455</v>
      </c>
      <c r="C454" s="3" t="s">
        <v>5335</v>
      </c>
      <c r="D454" s="5">
        <v>66.44</v>
      </c>
      <c r="E454" s="5">
        <v>17801.152664239999</v>
      </c>
      <c r="F454" s="3" t="s">
        <v>4500</v>
      </c>
      <c r="G454" s="3" t="s">
        <v>4501</v>
      </c>
      <c r="H454" s="3" t="s">
        <v>4502</v>
      </c>
      <c r="I454" s="3" t="s">
        <v>4538</v>
      </c>
      <c r="J454" s="3" t="s">
        <v>4504</v>
      </c>
      <c r="K454" s="6">
        <v>2228718</v>
      </c>
      <c r="L454" s="6">
        <v>2148816</v>
      </c>
      <c r="M454" s="6">
        <v>128934</v>
      </c>
      <c r="N454" s="6">
        <v>95641</v>
      </c>
      <c r="O454" s="6">
        <v>58790</v>
      </c>
      <c r="P454" s="6">
        <v>25834</v>
      </c>
      <c r="Q454" s="6">
        <v>-78996</v>
      </c>
      <c r="R454" s="6">
        <v>-124775</v>
      </c>
      <c r="S454" s="6">
        <v>689209</v>
      </c>
      <c r="T454" s="6">
        <v>672931</v>
      </c>
      <c r="U454" s="6">
        <v>570458</v>
      </c>
      <c r="V454" s="6">
        <v>570073</v>
      </c>
      <c r="W454" s="6">
        <v>2181351</v>
      </c>
      <c r="X454" s="6">
        <v>2143918</v>
      </c>
      <c r="Y454" s="6">
        <v>1523459</v>
      </c>
      <c r="Z454" s="6">
        <v>1481294</v>
      </c>
      <c r="AA454" s="6">
        <v>1220599</v>
      </c>
      <c r="AB454" s="6">
        <v>1244341</v>
      </c>
      <c r="AC454" s="6">
        <v>267845000</v>
      </c>
      <c r="AD454" s="6">
        <v>265181000</v>
      </c>
      <c r="AF454">
        <f>Q454/W454</f>
        <v>-3.6214254377218522E-2</v>
      </c>
      <c r="AG454">
        <f>R454/X454</f>
        <v>-5.8199520690623431E-2</v>
      </c>
      <c r="AH454">
        <f>U454/W454</f>
        <v>0.26151591376170091</v>
      </c>
      <c r="AI454">
        <f>V454/X454</f>
        <v>0.26590242723835522</v>
      </c>
      <c r="AJ454">
        <f>Y454/AA454</f>
        <v>1.2481240767852506</v>
      </c>
      <c r="AK454">
        <f>Z454/AB454</f>
        <v>1.1904244897499963</v>
      </c>
      <c r="AL454">
        <f>O454/K454</f>
        <v>2.637839331849072E-2</v>
      </c>
      <c r="AM454">
        <f>P454/L454</f>
        <v>1.2022434680307666E-2</v>
      </c>
      <c r="AN454">
        <f>K454/W454</f>
        <v>1.0217145246225847</v>
      </c>
      <c r="AO454">
        <f>L454/X454</f>
        <v>1.0022846023028866</v>
      </c>
      <c r="AP454">
        <f>IF(OR(Q454&lt;0, Q454="NA"), 0, 1)</f>
        <v>0</v>
      </c>
      <c r="AQ454">
        <f>IF(OR(S454&lt;0, S454="NA"), 0, 1)</f>
        <v>1</v>
      </c>
      <c r="AR454">
        <f>IFERROR(IF((AF454-AG454)&gt;0,1,0),0)</f>
        <v>1</v>
      </c>
      <c r="AS454">
        <f>IFERROR(IF((S454-Q454)&gt;0,1,0),0)</f>
        <v>1</v>
      </c>
      <c r="AT454">
        <f>IFERROR(IF((AH454-AI454)&lt;0,1,0),0)</f>
        <v>1</v>
      </c>
      <c r="AU454">
        <f>IFERROR(IF((AJ454-AK454)&gt;0,1,0),0)</f>
        <v>1</v>
      </c>
      <c r="AV454">
        <f>IFERROR(IF((AL454-AM454)&gt;0,1,0),0)</f>
        <v>1</v>
      </c>
      <c r="AW454">
        <f>IFERROR(IF((AN454-AO454)&gt;0,1,0),0)</f>
        <v>1</v>
      </c>
      <c r="AX454">
        <f>IFERROR(IF((AC454-AD454)&lt;0,1,0),0)</f>
        <v>0</v>
      </c>
      <c r="AY454">
        <f>SUM(AP454:AX454)</f>
        <v>7</v>
      </c>
    </row>
    <row r="455" spans="1:51" x14ac:dyDescent="0.45">
      <c r="A455" s="1" t="s">
        <v>2943</v>
      </c>
      <c r="B455" s="2">
        <v>29167147</v>
      </c>
      <c r="C455" s="3" t="s">
        <v>5337</v>
      </c>
      <c r="D455" s="5">
        <v>18.88</v>
      </c>
      <c r="E455" s="5">
        <v>456.21898207999999</v>
      </c>
      <c r="F455" s="3" t="s">
        <v>4480</v>
      </c>
      <c r="G455" s="3" t="s">
        <v>4491</v>
      </c>
      <c r="H455" s="3" t="s">
        <v>4492</v>
      </c>
      <c r="I455" s="3" t="s">
        <v>4493</v>
      </c>
      <c r="J455" s="3" t="s">
        <v>4494</v>
      </c>
      <c r="K455" s="6">
        <v>42713.798999999999</v>
      </c>
      <c r="L455" s="6">
        <v>21522.929</v>
      </c>
      <c r="M455" s="6" t="s">
        <v>4474</v>
      </c>
      <c r="N455" s="6" t="s">
        <v>4474</v>
      </c>
      <c r="O455" s="6">
        <v>34621.322</v>
      </c>
      <c r="P455" s="6">
        <v>16884.989000000001</v>
      </c>
      <c r="Q455" s="6">
        <v>65363.892999999996</v>
      </c>
      <c r="R455" s="6">
        <v>-75266.603000000003</v>
      </c>
      <c r="S455" s="6">
        <v>14660.069</v>
      </c>
      <c r="T455" s="6">
        <v>-878741.81700000004</v>
      </c>
      <c r="U455" s="6">
        <v>174314</v>
      </c>
      <c r="V455" s="6">
        <v>188600</v>
      </c>
      <c r="W455" s="6">
        <v>773740.81</v>
      </c>
      <c r="X455" s="6">
        <v>807355.45499999996</v>
      </c>
      <c r="Y455" s="6">
        <v>13465.619000000001</v>
      </c>
      <c r="Z455" s="6">
        <v>15725.576999999999</v>
      </c>
      <c r="AA455" s="6">
        <v>28453</v>
      </c>
      <c r="AB455" s="6">
        <v>109926</v>
      </c>
      <c r="AC455" s="6">
        <v>24164141</v>
      </c>
      <c r="AD455" s="6">
        <v>24164141</v>
      </c>
      <c r="AF455">
        <f>Q455/W455</f>
        <v>8.4477763296471317E-2</v>
      </c>
      <c r="AG455">
        <f>R455/X455</f>
        <v>-9.3226103240982017E-2</v>
      </c>
      <c r="AH455">
        <f>U455/W455</f>
        <v>0.22528732845305133</v>
      </c>
      <c r="AI455">
        <f>V455/X455</f>
        <v>0.23360218703173313</v>
      </c>
      <c r="AJ455">
        <f>Y455/AA455</f>
        <v>0.47325832073946511</v>
      </c>
      <c r="AK455">
        <f>Z455/AB455</f>
        <v>0.1430560286010589</v>
      </c>
      <c r="AL455">
        <f>O455/K455</f>
        <v>0.81054185791341105</v>
      </c>
      <c r="AM455">
        <f>P455/L455</f>
        <v>0.78451167125069277</v>
      </c>
      <c r="AN455">
        <f>K455/W455</f>
        <v>5.5204273120865885E-2</v>
      </c>
      <c r="AO455">
        <f>L455/X455</f>
        <v>2.665855400704514E-2</v>
      </c>
      <c r="AP455">
        <f>IF(OR(Q455&lt;0, Q455="NA"), 0, 1)</f>
        <v>1</v>
      </c>
      <c r="AQ455">
        <f>IF(OR(S455&lt;0, S455="NA"), 0, 1)</f>
        <v>1</v>
      </c>
      <c r="AR455">
        <f>IFERROR(IF((AF455-AG455)&gt;0,1,0),0)</f>
        <v>1</v>
      </c>
      <c r="AS455">
        <f>IFERROR(IF((S455-Q455)&gt;0,1,0),0)</f>
        <v>0</v>
      </c>
      <c r="AT455">
        <f>IFERROR(IF((AH455-AI455)&lt;0,1,0),0)</f>
        <v>1</v>
      </c>
      <c r="AU455">
        <f>IFERROR(IF((AJ455-AK455)&gt;0,1,0),0)</f>
        <v>1</v>
      </c>
      <c r="AV455">
        <f>IFERROR(IF((AL455-AM455)&gt;0,1,0),0)</f>
        <v>1</v>
      </c>
      <c r="AW455">
        <f>IFERROR(IF((AN455-AO455)&gt;0,1,0),0)</f>
        <v>1</v>
      </c>
      <c r="AX455">
        <f>IFERROR(IF((AC455-AD455)&lt;0,1,0),0)</f>
        <v>0</v>
      </c>
      <c r="AY455">
        <f>SUM(AP455:AX455)</f>
        <v>7</v>
      </c>
    </row>
    <row r="456" spans="1:51" x14ac:dyDescent="0.45">
      <c r="A456" s="1" t="s">
        <v>2948</v>
      </c>
      <c r="B456" s="2">
        <v>4094286</v>
      </c>
      <c r="C456" s="3" t="s">
        <v>5335</v>
      </c>
      <c r="D456" s="5">
        <v>147.07</v>
      </c>
      <c r="E456" s="5">
        <v>3601744.3</v>
      </c>
      <c r="F456" s="3" t="s">
        <v>4500</v>
      </c>
      <c r="G456" s="3" t="s">
        <v>4539</v>
      </c>
      <c r="H456" s="3" t="s">
        <v>4539</v>
      </c>
      <c r="I456" s="3" t="s">
        <v>4582</v>
      </c>
      <c r="J456" s="3" t="s">
        <v>5376</v>
      </c>
      <c r="K456" s="6">
        <v>113269000</v>
      </c>
      <c r="L456" s="6">
        <v>96307000</v>
      </c>
      <c r="M456" s="6">
        <v>72741000</v>
      </c>
      <c r="N456" s="6">
        <v>61184000</v>
      </c>
      <c r="O456" s="6">
        <v>71033000</v>
      </c>
      <c r="P456" s="6">
        <v>59582000</v>
      </c>
      <c r="Q456" s="6">
        <v>63074000</v>
      </c>
      <c r="R456" s="6">
        <v>53008000</v>
      </c>
      <c r="S456" s="6">
        <v>58959000</v>
      </c>
      <c r="T456" s="6">
        <v>48664000</v>
      </c>
      <c r="U456" s="6">
        <v>8462000</v>
      </c>
      <c r="V456" s="6">
        <v>8461000</v>
      </c>
      <c r="W456" s="6">
        <v>96013000</v>
      </c>
      <c r="X456" s="6">
        <v>85227000</v>
      </c>
      <c r="Y456" s="6">
        <v>67640000</v>
      </c>
      <c r="Z456" s="6">
        <v>59633000</v>
      </c>
      <c r="AA456" s="6">
        <v>16479000</v>
      </c>
      <c r="AB456" s="6">
        <v>13969000</v>
      </c>
      <c r="AC456" s="6">
        <v>24508000000</v>
      </c>
      <c r="AD456" s="6">
        <v>24562000000</v>
      </c>
      <c r="AF456">
        <f>Q456/W456</f>
        <v>0.65693187380875506</v>
      </c>
      <c r="AG456">
        <f>R456/X456</f>
        <v>0.62196252361340887</v>
      </c>
      <c r="AH456">
        <f>U456/W456</f>
        <v>8.8133898534573443E-2</v>
      </c>
      <c r="AI456">
        <f>V456/X456</f>
        <v>9.9276051016696593E-2</v>
      </c>
      <c r="AJ456">
        <f>Y456/AA456</f>
        <v>4.1046179986649678</v>
      </c>
      <c r="AK456">
        <f>Z456/AB456</f>
        <v>4.2689526809363594</v>
      </c>
      <c r="AL456">
        <f>O456/K456</f>
        <v>0.62711774625007721</v>
      </c>
      <c r="AM456">
        <f>P456/L456</f>
        <v>0.61866738658664477</v>
      </c>
      <c r="AN456">
        <f>K456/W456</f>
        <v>1.1797256621499173</v>
      </c>
      <c r="AO456">
        <f>L456/X456</f>
        <v>1.1300057493517313</v>
      </c>
      <c r="AP456">
        <f>IF(OR(Q456&lt;0, Q456="NA"), 0, 1)</f>
        <v>1</v>
      </c>
      <c r="AQ456">
        <f>IF(OR(S456&lt;0, S456="NA"), 0, 1)</f>
        <v>1</v>
      </c>
      <c r="AR456">
        <f>IFERROR(IF((AF456-AG456)&gt;0,1,0),0)</f>
        <v>1</v>
      </c>
      <c r="AS456">
        <f>IFERROR(IF((S456-Q456)&gt;0,1,0),0)</f>
        <v>0</v>
      </c>
      <c r="AT456">
        <f>IFERROR(IF((AH456-AI456)&lt;0,1,0),0)</f>
        <v>1</v>
      </c>
      <c r="AU456">
        <f>IFERROR(IF((AJ456-AK456)&gt;0,1,0),0)</f>
        <v>0</v>
      </c>
      <c r="AV456">
        <f>IFERROR(IF((AL456-AM456)&gt;0,1,0),0)</f>
        <v>1</v>
      </c>
      <c r="AW456">
        <f>IFERROR(IF((AN456-AO456)&gt;0,1,0),0)</f>
        <v>1</v>
      </c>
      <c r="AX456">
        <f>IFERROR(IF((AC456-AD456)&lt;0,1,0),0)</f>
        <v>1</v>
      </c>
      <c r="AY456">
        <f>SUM(AP456:AX456)</f>
        <v>7</v>
      </c>
    </row>
    <row r="457" spans="1:51" x14ac:dyDescent="0.45">
      <c r="A457" s="1" t="s">
        <v>2952</v>
      </c>
      <c r="B457" s="2">
        <v>4203993</v>
      </c>
      <c r="C457" s="3" t="s">
        <v>5335</v>
      </c>
      <c r="D457" s="7">
        <v>216.09</v>
      </c>
      <c r="E457" s="5">
        <v>54920.479282200002</v>
      </c>
      <c r="F457" s="3" t="s">
        <v>4500</v>
      </c>
      <c r="G457" s="3" t="s">
        <v>4539</v>
      </c>
      <c r="H457" s="3" t="s">
        <v>4539</v>
      </c>
      <c r="I457" s="3" t="s">
        <v>4582</v>
      </c>
      <c r="J457" s="3" t="s">
        <v>5376</v>
      </c>
      <c r="K457" s="6">
        <v>12925000</v>
      </c>
      <c r="L457" s="6">
        <v>13109000</v>
      </c>
      <c r="M457" s="6">
        <v>4640000</v>
      </c>
      <c r="N457" s="6">
        <v>4696000</v>
      </c>
      <c r="O457" s="6">
        <v>3733000</v>
      </c>
      <c r="P457" s="6">
        <v>3731000</v>
      </c>
      <c r="Q457" s="6">
        <v>2740000</v>
      </c>
      <c r="R457" s="6">
        <v>2803000</v>
      </c>
      <c r="S457" s="6">
        <v>3528000</v>
      </c>
      <c r="T457" s="6">
        <v>3737000</v>
      </c>
      <c r="U457" s="6">
        <v>9683000</v>
      </c>
      <c r="V457" s="6">
        <v>9681000</v>
      </c>
      <c r="W457" s="6">
        <v>23669000</v>
      </c>
      <c r="X457" s="6">
        <v>23196000</v>
      </c>
      <c r="Y457" s="6">
        <v>7026000</v>
      </c>
      <c r="Z457" s="6">
        <v>6880000</v>
      </c>
      <c r="AA457" s="6">
        <v>2992000</v>
      </c>
      <c r="AB457" s="6">
        <v>3112000</v>
      </c>
      <c r="AC457" s="6">
        <v>254002000</v>
      </c>
      <c r="AD457" s="6">
        <v>254976000</v>
      </c>
      <c r="AF457">
        <f>Q457/W457</f>
        <v>0.11576323461067219</v>
      </c>
      <c r="AG457">
        <f>R457/X457</f>
        <v>0.12083979996551129</v>
      </c>
      <c r="AH457">
        <f>U457/W457</f>
        <v>0.40910051121720392</v>
      </c>
      <c r="AI457">
        <f>V457/X457</f>
        <v>0.41735644076564926</v>
      </c>
      <c r="AJ457">
        <f>Y457/AA457</f>
        <v>2.3482620320855614</v>
      </c>
      <c r="AK457">
        <f>Z457/AB457</f>
        <v>2.2107969151670952</v>
      </c>
      <c r="AL457">
        <f>O457/K457</f>
        <v>0.28882011605415858</v>
      </c>
      <c r="AM457">
        <f>P457/L457</f>
        <v>0.28461362422762987</v>
      </c>
      <c r="AN457">
        <f>K457/W457</f>
        <v>0.54607292238793359</v>
      </c>
      <c r="AO457">
        <f>L457/X457</f>
        <v>0.56514054147266768</v>
      </c>
      <c r="AP457">
        <f>IF(OR(Q457&lt;0, Q457="NA"), 0, 1)</f>
        <v>1</v>
      </c>
      <c r="AQ457">
        <f>IF(OR(S457&lt;0, S457="NA"), 0, 1)</f>
        <v>1</v>
      </c>
      <c r="AR457">
        <f>IFERROR(IF((AF457-AG457)&gt;0,1,0),0)</f>
        <v>0</v>
      </c>
      <c r="AS457">
        <f>IFERROR(IF((S457-Q457)&gt;0,1,0),0)</f>
        <v>1</v>
      </c>
      <c r="AT457">
        <f>IFERROR(IF((AH457-AI457)&lt;0,1,0),0)</f>
        <v>1</v>
      </c>
      <c r="AU457">
        <f>IFERROR(IF((AJ457-AK457)&gt;0,1,0),0)</f>
        <v>1</v>
      </c>
      <c r="AV457">
        <f>IFERROR(IF((AL457-AM457)&gt;0,1,0),0)</f>
        <v>1</v>
      </c>
      <c r="AW457">
        <f>IFERROR(IF((AN457-AO457)&gt;0,1,0),0)</f>
        <v>0</v>
      </c>
      <c r="AX457">
        <f>IFERROR(IF((AC457-AD457)&lt;0,1,0),0)</f>
        <v>1</v>
      </c>
      <c r="AY457">
        <f>SUM(AP457:AX457)</f>
        <v>7</v>
      </c>
    </row>
    <row r="458" spans="1:51" x14ac:dyDescent="0.45">
      <c r="A458" s="1" t="s">
        <v>2964</v>
      </c>
      <c r="B458" s="2">
        <v>18237279</v>
      </c>
      <c r="C458" s="3" t="s">
        <v>5338</v>
      </c>
      <c r="D458" s="5">
        <v>44.48</v>
      </c>
      <c r="E458" s="5">
        <v>2540.7387440000002</v>
      </c>
      <c r="F458" s="3" t="s">
        <v>4559</v>
      </c>
      <c r="G458" s="3" t="s">
        <v>4821</v>
      </c>
      <c r="H458" s="3" t="s">
        <v>4822</v>
      </c>
      <c r="I458" s="3" t="s">
        <v>4822</v>
      </c>
      <c r="J458" s="3" t="s">
        <v>5207</v>
      </c>
      <c r="K458" s="6">
        <v>620646</v>
      </c>
      <c r="L458" s="6">
        <v>596122</v>
      </c>
      <c r="M458" s="6">
        <v>144944</v>
      </c>
      <c r="N458" s="6">
        <v>131390</v>
      </c>
      <c r="O458" s="6">
        <v>135409</v>
      </c>
      <c r="P458" s="6">
        <v>122187</v>
      </c>
      <c r="Q458" s="6">
        <v>101306</v>
      </c>
      <c r="R458" s="6">
        <v>87421</v>
      </c>
      <c r="S458" s="6">
        <v>129504</v>
      </c>
      <c r="T458" s="6">
        <v>116928</v>
      </c>
      <c r="U458" s="6" t="s">
        <v>4474</v>
      </c>
      <c r="V458" s="6" t="s">
        <v>4474</v>
      </c>
      <c r="W458" s="6">
        <v>505789</v>
      </c>
      <c r="X458" s="6">
        <v>518836</v>
      </c>
      <c r="Y458" s="6">
        <v>260056</v>
      </c>
      <c r="Z458" s="6">
        <v>283180</v>
      </c>
      <c r="AA458" s="6">
        <v>125432</v>
      </c>
      <c r="AB458" s="6">
        <v>130923</v>
      </c>
      <c r="AC458" s="6">
        <v>57682942</v>
      </c>
      <c r="AD458" s="6">
        <v>57880942</v>
      </c>
      <c r="AF458">
        <f>Q458/W458</f>
        <v>0.20029300755848783</v>
      </c>
      <c r="AG458">
        <f>R458/X458</f>
        <v>0.16849447609649293</v>
      </c>
      <c r="AH458" t="e">
        <f>U458/W458</f>
        <v>#VALUE!</v>
      </c>
      <c r="AI458" t="e">
        <f>V458/X458</f>
        <v>#VALUE!</v>
      </c>
      <c r="AJ458">
        <f>Y458/AA458</f>
        <v>2.073282734868295</v>
      </c>
      <c r="AK458">
        <f>Z458/AB458</f>
        <v>2.162950742039214</v>
      </c>
      <c r="AL458">
        <f>O458/K458</f>
        <v>0.21817428936946343</v>
      </c>
      <c r="AM458">
        <f>P458/L458</f>
        <v>0.20496978806351721</v>
      </c>
      <c r="AN458">
        <f>K458/W458</f>
        <v>1.22708481204613</v>
      </c>
      <c r="AO458">
        <f>L458/X458</f>
        <v>1.1489603651250107</v>
      </c>
      <c r="AP458">
        <f>IF(OR(Q458&lt;0, Q458="NA"), 0, 1)</f>
        <v>1</v>
      </c>
      <c r="AQ458">
        <f>IF(OR(S458&lt;0, S458="NA"), 0, 1)</f>
        <v>1</v>
      </c>
      <c r="AR458">
        <f>IFERROR(IF((AF458-AG458)&gt;0,1,0),0)</f>
        <v>1</v>
      </c>
      <c r="AS458">
        <f>IFERROR(IF((S458-Q458)&gt;0,1,0),0)</f>
        <v>1</v>
      </c>
      <c r="AT458">
        <f>IFERROR(IF((AH458-AI458)&lt;0,1,0),0)</f>
        <v>0</v>
      </c>
      <c r="AU458">
        <f>IFERROR(IF((AJ458-AK458)&gt;0,1,0),0)</f>
        <v>0</v>
      </c>
      <c r="AV458">
        <f>IFERROR(IF((AL458-AM458)&gt;0,1,0),0)</f>
        <v>1</v>
      </c>
      <c r="AW458">
        <f>IFERROR(IF((AN458-AO458)&gt;0,1,0),0)</f>
        <v>1</v>
      </c>
      <c r="AX458">
        <f>IFERROR(IF((AC458-AD458)&lt;0,1,0),0)</f>
        <v>1</v>
      </c>
      <c r="AY458">
        <f>SUM(AP458:AX458)</f>
        <v>7</v>
      </c>
    </row>
    <row r="459" spans="1:51" x14ac:dyDescent="0.45">
      <c r="A459" s="1" t="s">
        <v>3000</v>
      </c>
      <c r="B459" s="2">
        <v>11130213</v>
      </c>
      <c r="C459" s="3" t="s">
        <v>5336</v>
      </c>
      <c r="D459" s="5">
        <v>19.96</v>
      </c>
      <c r="E459" s="5">
        <v>2075.4795623199998</v>
      </c>
      <c r="F459" s="3" t="s">
        <v>4475</v>
      </c>
      <c r="G459" s="3" t="s">
        <v>4529</v>
      </c>
      <c r="H459" s="3" t="s">
        <v>4569</v>
      </c>
      <c r="I459" s="3" t="s">
        <v>4570</v>
      </c>
      <c r="J459" s="3" t="s">
        <v>5211</v>
      </c>
      <c r="K459" s="6">
        <v>872619</v>
      </c>
      <c r="L459" s="6">
        <v>847194</v>
      </c>
      <c r="M459" s="6">
        <v>99921</v>
      </c>
      <c r="N459" s="6">
        <v>91363</v>
      </c>
      <c r="O459" s="6">
        <v>76289</v>
      </c>
      <c r="P459" s="6">
        <v>68230</v>
      </c>
      <c r="Q459" s="6">
        <v>51172</v>
      </c>
      <c r="R459" s="6">
        <v>53032</v>
      </c>
      <c r="S459" s="6">
        <v>79286</v>
      </c>
      <c r="T459" s="6">
        <v>69546</v>
      </c>
      <c r="U459" s="6">
        <v>94917</v>
      </c>
      <c r="V459" s="6">
        <v>123825</v>
      </c>
      <c r="W459" s="6">
        <v>734029</v>
      </c>
      <c r="X459" s="6">
        <v>756784</v>
      </c>
      <c r="Y459" s="6">
        <v>144728</v>
      </c>
      <c r="Z459" s="6">
        <v>162172</v>
      </c>
      <c r="AA459" s="6">
        <v>78767</v>
      </c>
      <c r="AB459" s="6">
        <v>80033</v>
      </c>
      <c r="AC459" s="6">
        <v>103981942</v>
      </c>
      <c r="AD459" s="6">
        <v>104713619</v>
      </c>
      <c r="AF459">
        <f>Q459/W459</f>
        <v>6.9713866890817669E-2</v>
      </c>
      <c r="AG459">
        <f>R459/X459</f>
        <v>7.0075477282817822E-2</v>
      </c>
      <c r="AH459">
        <f>U459/W459</f>
        <v>0.12930960493386501</v>
      </c>
      <c r="AI459">
        <f>V459/X459</f>
        <v>0.16362000253705153</v>
      </c>
      <c r="AJ459">
        <f>Y459/AA459</f>
        <v>1.8374192237866112</v>
      </c>
      <c r="AK459">
        <f>Z459/AB459</f>
        <v>2.0263141454150162</v>
      </c>
      <c r="AL459">
        <f>O459/K459</f>
        <v>8.7425325371095514E-2</v>
      </c>
      <c r="AM459">
        <f>P459/L459</f>
        <v>8.0536453279886303E-2</v>
      </c>
      <c r="AN459">
        <f>K459/W459</f>
        <v>1.1888072542093024</v>
      </c>
      <c r="AO459">
        <f>L459/X459</f>
        <v>1.119466056364828</v>
      </c>
      <c r="AP459">
        <f>IF(OR(Q459&lt;0, Q459="NA"), 0, 1)</f>
        <v>1</v>
      </c>
      <c r="AQ459">
        <f>IF(OR(S459&lt;0, S459="NA"), 0, 1)</f>
        <v>1</v>
      </c>
      <c r="AR459">
        <f>IFERROR(IF((AF459-AG459)&gt;0,1,0),0)</f>
        <v>0</v>
      </c>
      <c r="AS459">
        <f>IFERROR(IF((S459-Q459)&gt;0,1,0),0)</f>
        <v>1</v>
      </c>
      <c r="AT459">
        <f>IFERROR(IF((AH459-AI459)&lt;0,1,0),0)</f>
        <v>1</v>
      </c>
      <c r="AU459">
        <f>IFERROR(IF((AJ459-AK459)&gt;0,1,0),0)</f>
        <v>0</v>
      </c>
      <c r="AV459">
        <f>IFERROR(IF((AL459-AM459)&gt;0,1,0),0)</f>
        <v>1</v>
      </c>
      <c r="AW459">
        <f>IFERROR(IF((AN459-AO459)&gt;0,1,0),0)</f>
        <v>1</v>
      </c>
      <c r="AX459">
        <f>IFERROR(IF((AC459-AD459)&lt;0,1,0),0)</f>
        <v>1</v>
      </c>
      <c r="AY459">
        <f>SUM(AP459:AX459)</f>
        <v>7</v>
      </c>
    </row>
    <row r="460" spans="1:51" x14ac:dyDescent="0.45">
      <c r="A460" s="1" t="s">
        <v>3005</v>
      </c>
      <c r="B460" s="2">
        <v>4963522</v>
      </c>
      <c r="C460" s="3" t="s">
        <v>5337</v>
      </c>
      <c r="D460" s="5">
        <v>224.5</v>
      </c>
      <c r="E460" s="5">
        <v>11088.3466255</v>
      </c>
      <c r="F460" s="3" t="s">
        <v>4500</v>
      </c>
      <c r="G460" s="3" t="s">
        <v>4539</v>
      </c>
      <c r="H460" s="3" t="s">
        <v>4539</v>
      </c>
      <c r="I460" s="3" t="s">
        <v>4540</v>
      </c>
      <c r="J460" s="3" t="s">
        <v>5376</v>
      </c>
      <c r="K460" s="6">
        <v>942238</v>
      </c>
      <c r="L460" s="6">
        <v>897213</v>
      </c>
      <c r="M460" s="6">
        <v>240045</v>
      </c>
      <c r="N460" s="6">
        <v>217564</v>
      </c>
      <c r="O460" s="6">
        <v>173168</v>
      </c>
      <c r="P460" s="6">
        <v>150671</v>
      </c>
      <c r="Q460" s="6">
        <v>183162</v>
      </c>
      <c r="R460" s="6">
        <v>165997</v>
      </c>
      <c r="S460" s="6">
        <v>251263</v>
      </c>
      <c r="T460" s="6">
        <v>212648</v>
      </c>
      <c r="U460" s="6" t="s">
        <v>4474</v>
      </c>
      <c r="V460" s="6" t="s">
        <v>4474</v>
      </c>
      <c r="W460" s="6">
        <v>2073365</v>
      </c>
      <c r="X460" s="6">
        <v>2005416</v>
      </c>
      <c r="Y460" s="6">
        <v>1457948</v>
      </c>
      <c r="Z460" s="6">
        <v>1385212</v>
      </c>
      <c r="AA460" s="6">
        <v>144736</v>
      </c>
      <c r="AB460" s="6">
        <v>148420</v>
      </c>
      <c r="AC460" s="6">
        <v>49390000</v>
      </c>
      <c r="AD460" s="6">
        <v>49339000</v>
      </c>
      <c r="AF460">
        <f>Q460/W460</f>
        <v>8.8340451391819577E-2</v>
      </c>
      <c r="AG460">
        <f>R460/X460</f>
        <v>8.2774347068139478E-2</v>
      </c>
      <c r="AH460" t="e">
        <f>U460/W460</f>
        <v>#VALUE!</v>
      </c>
      <c r="AI460" t="e">
        <f>V460/X460</f>
        <v>#VALUE!</v>
      </c>
      <c r="AJ460">
        <f>Y460/AA460</f>
        <v>10.07315388016803</v>
      </c>
      <c r="AK460">
        <f>Z460/AB460</f>
        <v>9.3330548443605981</v>
      </c>
      <c r="AL460">
        <f>O460/K460</f>
        <v>0.18378371494250922</v>
      </c>
      <c r="AM460">
        <f>P460/L460</f>
        <v>0.16793225243058227</v>
      </c>
      <c r="AN460">
        <f>K460/W460</f>
        <v>0.45444868607312267</v>
      </c>
      <c r="AO460">
        <f>L460/X460</f>
        <v>0.44739495446331334</v>
      </c>
      <c r="AP460">
        <f>IF(OR(Q460&lt;0, Q460="NA"), 0, 1)</f>
        <v>1</v>
      </c>
      <c r="AQ460">
        <f>IF(OR(S460&lt;0, S460="NA"), 0, 1)</f>
        <v>1</v>
      </c>
      <c r="AR460">
        <f>IFERROR(IF((AF460-AG460)&gt;0,1,0),0)</f>
        <v>1</v>
      </c>
      <c r="AS460">
        <f>IFERROR(IF((S460-Q460)&gt;0,1,0),0)</f>
        <v>1</v>
      </c>
      <c r="AT460">
        <f>IFERROR(IF((AH460-AI460)&lt;0,1,0),0)</f>
        <v>0</v>
      </c>
      <c r="AU460">
        <f>IFERROR(IF((AJ460-AK460)&gt;0,1,0),0)</f>
        <v>1</v>
      </c>
      <c r="AV460">
        <f>IFERROR(IF((AL460-AM460)&gt;0,1,0),0)</f>
        <v>1</v>
      </c>
      <c r="AW460">
        <f>IFERROR(IF((AN460-AO460)&gt;0,1,0),0)</f>
        <v>1</v>
      </c>
      <c r="AX460">
        <f>IFERROR(IF((AC460-AD460)&lt;0,1,0),0)</f>
        <v>0</v>
      </c>
      <c r="AY460">
        <f>SUM(AP460:AX460)</f>
        <v>7</v>
      </c>
    </row>
    <row r="461" spans="1:51" x14ac:dyDescent="0.45">
      <c r="A461" s="1" t="s">
        <v>3009</v>
      </c>
      <c r="B461" s="2">
        <v>4093773</v>
      </c>
      <c r="C461" s="3" t="s">
        <v>5335</v>
      </c>
      <c r="D461" s="5">
        <v>28.4</v>
      </c>
      <c r="E461" s="5">
        <v>7440.3965496000001</v>
      </c>
      <c r="F461" s="3" t="s">
        <v>4500</v>
      </c>
      <c r="G461" s="3" t="s">
        <v>4501</v>
      </c>
      <c r="H461" s="3" t="s">
        <v>4502</v>
      </c>
      <c r="I461" s="3" t="s">
        <v>4538</v>
      </c>
      <c r="J461" s="3" t="s">
        <v>4504</v>
      </c>
      <c r="K461" s="6">
        <v>5613153</v>
      </c>
      <c r="L461" s="6">
        <v>5769577</v>
      </c>
      <c r="M461" s="6">
        <v>1559300</v>
      </c>
      <c r="N461" s="6">
        <v>1573405</v>
      </c>
      <c r="O461" s="6">
        <v>1035905</v>
      </c>
      <c r="P461" s="6">
        <v>1009402</v>
      </c>
      <c r="Q461" s="6">
        <v>468760</v>
      </c>
      <c r="R461" s="6">
        <v>465284</v>
      </c>
      <c r="S461" s="6">
        <v>842764</v>
      </c>
      <c r="T461" s="6">
        <v>967691</v>
      </c>
      <c r="U461" s="6">
        <v>6353277</v>
      </c>
      <c r="V461" s="6">
        <v>6356943</v>
      </c>
      <c r="W461" s="6">
        <v>13779291</v>
      </c>
      <c r="X461" s="6">
        <v>14205707</v>
      </c>
      <c r="Y461" s="6">
        <v>1980094</v>
      </c>
      <c r="Z461" s="6">
        <v>2277325</v>
      </c>
      <c r="AA461" s="6">
        <v>2499539</v>
      </c>
      <c r="AB461" s="6">
        <v>2800494</v>
      </c>
      <c r="AC461" s="6">
        <v>261646431</v>
      </c>
      <c r="AD461" s="6">
        <v>264664537</v>
      </c>
      <c r="AF461">
        <f>Q461/W461</f>
        <v>3.4019166878760311E-2</v>
      </c>
      <c r="AG461">
        <f>R461/X461</f>
        <v>3.2753315269701114E-2</v>
      </c>
      <c r="AH461">
        <f>U461/W461</f>
        <v>0.46107430346017075</v>
      </c>
      <c r="AI461">
        <f>V461/X461</f>
        <v>0.44749219451027678</v>
      </c>
      <c r="AJ461">
        <f>Y461/AA461</f>
        <v>0.79218367867034678</v>
      </c>
      <c r="AK461">
        <f>Z461/AB461</f>
        <v>0.81318688774194836</v>
      </c>
      <c r="AL461">
        <f>O461/K461</f>
        <v>0.18454957490023877</v>
      </c>
      <c r="AM461">
        <f>P461/L461</f>
        <v>0.17495251384980215</v>
      </c>
      <c r="AN461">
        <f>K461/W461</f>
        <v>0.40736152534988918</v>
      </c>
      <c r="AO461">
        <f>L461/X461</f>
        <v>0.40614500918539287</v>
      </c>
      <c r="AP461">
        <f>IF(OR(Q461&lt;0, Q461="NA"), 0, 1)</f>
        <v>1</v>
      </c>
      <c r="AQ461">
        <f>IF(OR(S461&lt;0, S461="NA"), 0, 1)</f>
        <v>1</v>
      </c>
      <c r="AR461">
        <f>IFERROR(IF((AF461-AG461)&gt;0,1,0),0)</f>
        <v>1</v>
      </c>
      <c r="AS461">
        <f>IFERROR(IF((S461-Q461)&gt;0,1,0),0)</f>
        <v>1</v>
      </c>
      <c r="AT461">
        <f>IFERROR(IF((AH461-AI461)&lt;0,1,0),0)</f>
        <v>0</v>
      </c>
      <c r="AU461">
        <f>IFERROR(IF((AJ461-AK461)&gt;0,1,0),0)</f>
        <v>0</v>
      </c>
      <c r="AV461">
        <f>IFERROR(IF((AL461-AM461)&gt;0,1,0),0)</f>
        <v>1</v>
      </c>
      <c r="AW461">
        <f>IFERROR(IF((AN461-AO461)&gt;0,1,0),0)</f>
        <v>1</v>
      </c>
      <c r="AX461">
        <f>IFERROR(IF((AC461-AD461)&lt;0,1,0),0)</f>
        <v>1</v>
      </c>
      <c r="AY461">
        <f>SUM(AP461:AX461)</f>
        <v>7</v>
      </c>
    </row>
    <row r="462" spans="1:51" x14ac:dyDescent="0.45">
      <c r="A462" s="1" t="s">
        <v>3026</v>
      </c>
      <c r="B462" s="2">
        <v>4990004</v>
      </c>
      <c r="C462" s="3" t="s">
        <v>5337</v>
      </c>
      <c r="D462" s="5">
        <v>8.32</v>
      </c>
      <c r="E462" s="5">
        <v>323.65931519999998</v>
      </c>
      <c r="F462" s="3" t="s">
        <v>4485</v>
      </c>
      <c r="G462" s="3" t="s">
        <v>4486</v>
      </c>
      <c r="H462" s="3" t="s">
        <v>4588</v>
      </c>
      <c r="I462" s="3" t="s">
        <v>4588</v>
      </c>
      <c r="J462" s="3" t="s">
        <v>4689</v>
      </c>
      <c r="K462" s="6">
        <v>781108</v>
      </c>
      <c r="L462" s="6">
        <v>722909</v>
      </c>
      <c r="M462" s="6">
        <v>30220</v>
      </c>
      <c r="N462" s="6">
        <v>26403</v>
      </c>
      <c r="O462" s="6">
        <v>5666</v>
      </c>
      <c r="P462" s="6">
        <v>1324</v>
      </c>
      <c r="Q462" s="6">
        <v>-12763</v>
      </c>
      <c r="R462" s="6">
        <v>-17685</v>
      </c>
      <c r="S462" s="6">
        <v>44992</v>
      </c>
      <c r="T462" s="6">
        <v>-9003</v>
      </c>
      <c r="U462" s="6">
        <v>44268</v>
      </c>
      <c r="V462" s="6">
        <v>67840</v>
      </c>
      <c r="W462" s="6">
        <v>430329</v>
      </c>
      <c r="X462" s="6">
        <v>414019</v>
      </c>
      <c r="Y462" s="6">
        <v>280987</v>
      </c>
      <c r="Z462" s="6">
        <v>261469</v>
      </c>
      <c r="AA462" s="6">
        <v>208809</v>
      </c>
      <c r="AB462" s="6">
        <v>197250</v>
      </c>
      <c r="AC462" s="6">
        <v>38898885</v>
      </c>
      <c r="AD462" s="6">
        <v>33370955</v>
      </c>
      <c r="AF462">
        <f>Q462/W462</f>
        <v>-2.9658702992361657E-2</v>
      </c>
      <c r="AG462">
        <f>R462/X462</f>
        <v>-4.2715430934329099E-2</v>
      </c>
      <c r="AH462">
        <f>U462/W462</f>
        <v>0.10287012959851648</v>
      </c>
      <c r="AI462">
        <f>V462/X462</f>
        <v>0.16385721428243633</v>
      </c>
      <c r="AJ462">
        <f>Y462/AA462</f>
        <v>1.3456651772672634</v>
      </c>
      <c r="AK462">
        <f>Z462/AB462</f>
        <v>1.3255716096324461</v>
      </c>
      <c r="AL462">
        <f>O462/K462</f>
        <v>7.2537984504063456E-3</v>
      </c>
      <c r="AM462">
        <f>P462/L462</f>
        <v>1.8314891639196634E-3</v>
      </c>
      <c r="AN462">
        <f>K462/W462</f>
        <v>1.8151414382948861</v>
      </c>
      <c r="AO462">
        <f>L462/X462</f>
        <v>1.7460768708682453</v>
      </c>
      <c r="AP462">
        <f>IF(OR(Q462&lt;0, Q462="NA"), 0, 1)</f>
        <v>0</v>
      </c>
      <c r="AQ462">
        <f>IF(OR(S462&lt;0, S462="NA"), 0, 1)</f>
        <v>1</v>
      </c>
      <c r="AR462">
        <f>IFERROR(IF((AF462-AG462)&gt;0,1,0),0)</f>
        <v>1</v>
      </c>
      <c r="AS462">
        <f>IFERROR(IF((S462-Q462)&gt;0,1,0),0)</f>
        <v>1</v>
      </c>
      <c r="AT462">
        <f>IFERROR(IF((AH462-AI462)&lt;0,1,0),0)</f>
        <v>1</v>
      </c>
      <c r="AU462">
        <f>IFERROR(IF((AJ462-AK462)&gt;0,1,0),0)</f>
        <v>1</v>
      </c>
      <c r="AV462">
        <f>IFERROR(IF((AL462-AM462)&gt;0,1,0),0)</f>
        <v>1</v>
      </c>
      <c r="AW462">
        <f>IFERROR(IF((AN462-AO462)&gt;0,1,0),0)</f>
        <v>1</v>
      </c>
      <c r="AX462">
        <f>IFERROR(IF((AC462-AD462)&lt;0,1,0),0)</f>
        <v>0</v>
      </c>
      <c r="AY462">
        <f>SUM(AP462:AX462)</f>
        <v>7</v>
      </c>
    </row>
    <row r="463" spans="1:51" x14ac:dyDescent="0.45">
      <c r="A463" s="1" t="s">
        <v>3036</v>
      </c>
      <c r="B463" s="2">
        <v>6331068</v>
      </c>
      <c r="C463" s="3" t="s">
        <v>5337</v>
      </c>
      <c r="D463" s="5">
        <v>95.39</v>
      </c>
      <c r="E463" s="5">
        <v>38104.539384360003</v>
      </c>
      <c r="F463" s="3" t="s">
        <v>4485</v>
      </c>
      <c r="G463" s="3" t="s">
        <v>4486</v>
      </c>
      <c r="H463" s="3" t="s">
        <v>4598</v>
      </c>
      <c r="I463" s="3" t="s">
        <v>4615</v>
      </c>
      <c r="J463" s="3" t="s">
        <v>5214</v>
      </c>
      <c r="K463" s="6">
        <v>14206000</v>
      </c>
      <c r="L463" s="6">
        <v>14181000</v>
      </c>
      <c r="M463" s="6">
        <v>2507000</v>
      </c>
      <c r="N463" s="6">
        <v>2499000</v>
      </c>
      <c r="O463" s="6">
        <v>2326000</v>
      </c>
      <c r="P463" s="6">
        <v>2320000</v>
      </c>
      <c r="Q463" s="6">
        <v>1725000</v>
      </c>
      <c r="R463" s="6">
        <v>1563000</v>
      </c>
      <c r="S463" s="6">
        <v>1470000</v>
      </c>
      <c r="T463" s="6">
        <v>1382000</v>
      </c>
      <c r="U463" s="6">
        <v>5596000</v>
      </c>
      <c r="V463" s="6">
        <v>5526000</v>
      </c>
      <c r="W463" s="6">
        <v>10261000</v>
      </c>
      <c r="X463" s="6">
        <v>9858000</v>
      </c>
      <c r="Y463" s="6">
        <v>6495000</v>
      </c>
      <c r="Z463" s="6">
        <v>6238000</v>
      </c>
      <c r="AA463" s="6">
        <v>8097000</v>
      </c>
      <c r="AB463" s="6">
        <v>7895000</v>
      </c>
      <c r="AC463" s="6">
        <v>399400000</v>
      </c>
      <c r="AD463" s="6">
        <v>401300000</v>
      </c>
      <c r="AF463">
        <f>Q463/W463</f>
        <v>0.16811226975928273</v>
      </c>
      <c r="AG463">
        <f>R463/X463</f>
        <v>0.1585514303104078</v>
      </c>
      <c r="AH463">
        <f>U463/W463</f>
        <v>0.54536594873793975</v>
      </c>
      <c r="AI463">
        <f>V463/X463</f>
        <v>0.56055995130858183</v>
      </c>
      <c r="AJ463">
        <f>Y463/AA463</f>
        <v>0.80214894405335313</v>
      </c>
      <c r="AK463">
        <f>Z463/AB463</f>
        <v>0.79012032932235587</v>
      </c>
      <c r="AL463">
        <f>O463/K463</f>
        <v>0.16373363367591159</v>
      </c>
      <c r="AM463">
        <f>P463/L463</f>
        <v>0.16359918200408999</v>
      </c>
      <c r="AN463">
        <f>K463/W463</f>
        <v>1.3844654517103596</v>
      </c>
      <c r="AO463">
        <f>L463/X463</f>
        <v>1.4385270846013389</v>
      </c>
      <c r="AP463">
        <f>IF(OR(Q463&lt;0, Q463="NA"), 0, 1)</f>
        <v>1</v>
      </c>
      <c r="AQ463">
        <f>IF(OR(S463&lt;0, S463="NA"), 0, 1)</f>
        <v>1</v>
      </c>
      <c r="AR463">
        <f>IFERROR(IF((AF463-AG463)&gt;0,1,0),0)</f>
        <v>1</v>
      </c>
      <c r="AS463">
        <f>IFERROR(IF((S463-Q463)&gt;0,1,0),0)</f>
        <v>0</v>
      </c>
      <c r="AT463">
        <f>IFERROR(IF((AH463-AI463)&lt;0,1,0),0)</f>
        <v>1</v>
      </c>
      <c r="AU463">
        <f>IFERROR(IF((AJ463-AK463)&gt;0,1,0),0)</f>
        <v>1</v>
      </c>
      <c r="AV463">
        <f>IFERROR(IF((AL463-AM463)&gt;0,1,0),0)</f>
        <v>1</v>
      </c>
      <c r="AW463">
        <f>IFERROR(IF((AN463-AO463)&gt;0,1,0),0)</f>
        <v>0</v>
      </c>
      <c r="AX463">
        <f>IFERROR(IF((AC463-AD463)&lt;0,1,0),0)</f>
        <v>1</v>
      </c>
      <c r="AY463">
        <f>SUM(AP463:AX463)</f>
        <v>7</v>
      </c>
    </row>
    <row r="464" spans="1:51" x14ac:dyDescent="0.45">
      <c r="A464" s="1" t="s">
        <v>3044</v>
      </c>
      <c r="B464" s="2">
        <v>4014547</v>
      </c>
      <c r="C464" s="3" t="s">
        <v>5337</v>
      </c>
      <c r="D464" s="5">
        <v>187.57</v>
      </c>
      <c r="E464" s="5">
        <v>16090.565089969999</v>
      </c>
      <c r="F464" s="3" t="s">
        <v>4485</v>
      </c>
      <c r="G464" s="3" t="s">
        <v>4486</v>
      </c>
      <c r="H464" s="3" t="s">
        <v>4496</v>
      </c>
      <c r="I464" s="3" t="s">
        <v>4496</v>
      </c>
      <c r="J464" s="3" t="s">
        <v>4894</v>
      </c>
      <c r="K464" s="6">
        <v>10439000</v>
      </c>
      <c r="L464" s="6">
        <v>9872000</v>
      </c>
      <c r="M464" s="6">
        <v>2413000</v>
      </c>
      <c r="N464" s="6">
        <v>2288000</v>
      </c>
      <c r="O464" s="6">
        <v>1812000</v>
      </c>
      <c r="P464" s="6">
        <v>1745000</v>
      </c>
      <c r="Q464" s="6">
        <v>1035000</v>
      </c>
      <c r="R464" s="6">
        <v>1051000</v>
      </c>
      <c r="S464" s="6">
        <v>1914000</v>
      </c>
      <c r="T464" s="6">
        <v>1906000</v>
      </c>
      <c r="U464" s="6">
        <v>4829000</v>
      </c>
      <c r="V464" s="6">
        <v>4827000</v>
      </c>
      <c r="W464" s="6">
        <v>15054000</v>
      </c>
      <c r="X464" s="6">
        <v>14991000</v>
      </c>
      <c r="Y464" s="6">
        <v>3863000</v>
      </c>
      <c r="Z464" s="6">
        <v>3719000</v>
      </c>
      <c r="AA464" s="6">
        <v>2682000</v>
      </c>
      <c r="AB464" s="6">
        <v>2722000</v>
      </c>
      <c r="AC464" s="6">
        <v>85800000</v>
      </c>
      <c r="AD464" s="6">
        <v>86900000</v>
      </c>
      <c r="AF464">
        <f>Q464/W464</f>
        <v>6.8752491032283772E-2</v>
      </c>
      <c r="AG464">
        <f>R464/X464</f>
        <v>7.0108731905810157E-2</v>
      </c>
      <c r="AH464">
        <f>U464/W464</f>
        <v>0.3207785306230902</v>
      </c>
      <c r="AI464">
        <f>V464/X464</f>
        <v>0.32199319591755055</v>
      </c>
      <c r="AJ464">
        <f>Y464/AA464</f>
        <v>1.4403430275913498</v>
      </c>
      <c r="AK464">
        <f>Z464/AB464</f>
        <v>1.3662747979426892</v>
      </c>
      <c r="AL464">
        <f>O464/K464</f>
        <v>0.17357984481272151</v>
      </c>
      <c r="AM464">
        <f>P464/L464</f>
        <v>0.17676256077795785</v>
      </c>
      <c r="AN464">
        <f>K464/W464</f>
        <v>0.6934369602763385</v>
      </c>
      <c r="AO464">
        <f>L464/X464</f>
        <v>0.65852845040357544</v>
      </c>
      <c r="AP464">
        <f>IF(OR(Q464&lt;0, Q464="NA"), 0, 1)</f>
        <v>1</v>
      </c>
      <c r="AQ464">
        <f>IF(OR(S464&lt;0, S464="NA"), 0, 1)</f>
        <v>1</v>
      </c>
      <c r="AR464">
        <f>IFERROR(IF((AF464-AG464)&gt;0,1,0),0)</f>
        <v>0</v>
      </c>
      <c r="AS464">
        <f>IFERROR(IF((S464-Q464)&gt;0,1,0),0)</f>
        <v>1</v>
      </c>
      <c r="AT464">
        <f>IFERROR(IF((AH464-AI464)&lt;0,1,0),0)</f>
        <v>1</v>
      </c>
      <c r="AU464">
        <f>IFERROR(IF((AJ464-AK464)&gt;0,1,0),0)</f>
        <v>1</v>
      </c>
      <c r="AV464">
        <f>IFERROR(IF((AL464-AM464)&gt;0,1,0),0)</f>
        <v>0</v>
      </c>
      <c r="AW464">
        <f>IFERROR(IF((AN464-AO464)&gt;0,1,0),0)</f>
        <v>1</v>
      </c>
      <c r="AX464">
        <f>IFERROR(IF((AC464-AD464)&lt;0,1,0),0)</f>
        <v>1</v>
      </c>
      <c r="AY464">
        <f>SUM(AP464:AX464)</f>
        <v>7</v>
      </c>
    </row>
    <row r="465" spans="1:51" x14ac:dyDescent="0.45">
      <c r="A465" s="1" t="s">
        <v>3059</v>
      </c>
      <c r="B465" s="2">
        <v>4062146</v>
      </c>
      <c r="C465" s="3" t="s">
        <v>5337</v>
      </c>
      <c r="D465" s="5">
        <v>239.8</v>
      </c>
      <c r="E465" s="5">
        <v>21382.787828600001</v>
      </c>
      <c r="F465" s="3" t="s">
        <v>4583</v>
      </c>
      <c r="G465" s="3" t="s">
        <v>4583</v>
      </c>
      <c r="H465" s="3" t="s">
        <v>4682</v>
      </c>
      <c r="I465" s="3" t="s">
        <v>4683</v>
      </c>
      <c r="J465" s="3" t="s">
        <v>5215</v>
      </c>
      <c r="K465" s="6">
        <v>8175100</v>
      </c>
      <c r="L465" s="6">
        <v>7928800</v>
      </c>
      <c r="M465" s="6">
        <v>1625000</v>
      </c>
      <c r="N465" s="6">
        <v>1547000</v>
      </c>
      <c r="O465" s="6">
        <v>1112600</v>
      </c>
      <c r="P465" s="6">
        <v>1040300</v>
      </c>
      <c r="Q465" s="6">
        <v>773200</v>
      </c>
      <c r="R465" s="6">
        <v>718300</v>
      </c>
      <c r="S465" s="6">
        <v>1201100</v>
      </c>
      <c r="T465" s="6">
        <v>1213500</v>
      </c>
      <c r="U465" s="6">
        <v>2473700</v>
      </c>
      <c r="V465" s="6">
        <v>2473200</v>
      </c>
      <c r="W465" s="6">
        <v>8753800</v>
      </c>
      <c r="X465" s="6">
        <v>8982100</v>
      </c>
      <c r="Y465" s="6">
        <v>3241400</v>
      </c>
      <c r="Z465" s="6">
        <v>3483900</v>
      </c>
      <c r="AA465" s="6">
        <v>1100500</v>
      </c>
      <c r="AB465" s="6">
        <v>1431500</v>
      </c>
      <c r="AC465" s="6">
        <v>89173315</v>
      </c>
      <c r="AD465" s="6">
        <v>89167926</v>
      </c>
      <c r="AF465">
        <f>Q465/W465</f>
        <v>8.8327354977267014E-2</v>
      </c>
      <c r="AG465">
        <f>R465/X465</f>
        <v>7.99701628795048E-2</v>
      </c>
      <c r="AH465">
        <f>U465/W465</f>
        <v>0.28258584843153828</v>
      </c>
      <c r="AI465">
        <f>V465/X465</f>
        <v>0.27534763585353089</v>
      </c>
      <c r="AJ465">
        <f>Y465/AA465</f>
        <v>2.9453884597910043</v>
      </c>
      <c r="AK465">
        <f>Z465/AB465</f>
        <v>2.4337408312958435</v>
      </c>
      <c r="AL465">
        <f>O465/K465</f>
        <v>0.13609619454196278</v>
      </c>
      <c r="AM465">
        <f>P465/L465</f>
        <v>0.13120522651599234</v>
      </c>
      <c r="AN465">
        <f>K465/W465</f>
        <v>0.93389156709086341</v>
      </c>
      <c r="AO465">
        <f>L465/X465</f>
        <v>0.88273343650148628</v>
      </c>
      <c r="AP465">
        <f>IF(OR(Q465&lt;0, Q465="NA"), 0, 1)</f>
        <v>1</v>
      </c>
      <c r="AQ465">
        <f>IF(OR(S465&lt;0, S465="NA"), 0, 1)</f>
        <v>1</v>
      </c>
      <c r="AR465">
        <f>IFERROR(IF((AF465-AG465)&gt;0,1,0),0)</f>
        <v>1</v>
      </c>
      <c r="AS465">
        <f>IFERROR(IF((S465-Q465)&gt;0,1,0),0)</f>
        <v>1</v>
      </c>
      <c r="AT465">
        <f>IFERROR(IF((AH465-AI465)&lt;0,1,0),0)</f>
        <v>0</v>
      </c>
      <c r="AU465">
        <f>IFERROR(IF((AJ465-AK465)&gt;0,1,0),0)</f>
        <v>1</v>
      </c>
      <c r="AV465">
        <f>IFERROR(IF((AL465-AM465)&gt;0,1,0),0)</f>
        <v>1</v>
      </c>
      <c r="AW465">
        <f>IFERROR(IF((AN465-AO465)&gt;0,1,0),0)</f>
        <v>1</v>
      </c>
      <c r="AX465">
        <f>IFERROR(IF((AC465-AD465)&lt;0,1,0),0)</f>
        <v>0</v>
      </c>
      <c r="AY465">
        <f>SUM(AP465:AX465)</f>
        <v>7</v>
      </c>
    </row>
    <row r="466" spans="1:51" x14ac:dyDescent="0.45">
      <c r="A466" s="1" t="s">
        <v>3077</v>
      </c>
      <c r="B466" s="2">
        <v>4964140</v>
      </c>
      <c r="C466" s="3" t="s">
        <v>5337</v>
      </c>
      <c r="D466" s="5">
        <v>14.55</v>
      </c>
      <c r="E466" s="5">
        <v>289.91228565</v>
      </c>
      <c r="F466" s="3" t="s">
        <v>4485</v>
      </c>
      <c r="G466" s="3" t="s">
        <v>4486</v>
      </c>
      <c r="H466" s="3" t="s">
        <v>4505</v>
      </c>
      <c r="I466" s="3" t="s">
        <v>4505</v>
      </c>
      <c r="J466" s="3" t="s">
        <v>4593</v>
      </c>
      <c r="K466" s="6">
        <v>61420</v>
      </c>
      <c r="L466" s="6">
        <v>58651</v>
      </c>
      <c r="M466" s="6">
        <v>11495</v>
      </c>
      <c r="N466" s="6">
        <v>10890</v>
      </c>
      <c r="O466" s="6">
        <v>9686</v>
      </c>
      <c r="P466" s="6">
        <v>9205</v>
      </c>
      <c r="Q466" s="6">
        <v>7306</v>
      </c>
      <c r="R466" s="6">
        <v>6932</v>
      </c>
      <c r="S466" s="6">
        <v>9042</v>
      </c>
      <c r="T466" s="6">
        <v>8076</v>
      </c>
      <c r="U466" s="6" t="s">
        <v>4474</v>
      </c>
      <c r="V466" s="6" t="s">
        <v>4474</v>
      </c>
      <c r="W466" s="6">
        <v>124222</v>
      </c>
      <c r="X466" s="6">
        <v>125115</v>
      </c>
      <c r="Y466" s="6">
        <v>92564</v>
      </c>
      <c r="Z466" s="6">
        <v>93027</v>
      </c>
      <c r="AA466" s="6">
        <v>12256</v>
      </c>
      <c r="AB466" s="6">
        <v>10209</v>
      </c>
      <c r="AC466" s="6">
        <v>19925243</v>
      </c>
      <c r="AD466" s="6">
        <v>20105790</v>
      </c>
      <c r="AF466">
        <f>Q466/W466</f>
        <v>5.8814058701357246E-2</v>
      </c>
      <c r="AG466">
        <f>R466/X466</f>
        <v>5.5405027374815168E-2</v>
      </c>
      <c r="AH466" t="e">
        <f>U466/W466</f>
        <v>#VALUE!</v>
      </c>
      <c r="AI466" t="e">
        <f>V466/X466</f>
        <v>#VALUE!</v>
      </c>
      <c r="AJ466">
        <f>Y466/AA466</f>
        <v>7.5525456919060057</v>
      </c>
      <c r="AK466">
        <f>Z466/AB466</f>
        <v>9.112253893623274</v>
      </c>
      <c r="AL466">
        <f>O466/K466</f>
        <v>0.15770107456854446</v>
      </c>
      <c r="AM466">
        <f>P466/L466</f>
        <v>0.15694532062539429</v>
      </c>
      <c r="AN466">
        <f>K466/W466</f>
        <v>0.49443737824217932</v>
      </c>
      <c r="AO466">
        <f>L466/X466</f>
        <v>0.46877672541262039</v>
      </c>
      <c r="AP466">
        <f>IF(OR(Q466&lt;0, Q466="NA"), 0, 1)</f>
        <v>1</v>
      </c>
      <c r="AQ466">
        <f>IF(OR(S466&lt;0, S466="NA"), 0, 1)</f>
        <v>1</v>
      </c>
      <c r="AR466">
        <f>IFERROR(IF((AF466-AG466)&gt;0,1,0),0)</f>
        <v>1</v>
      </c>
      <c r="AS466">
        <f>IFERROR(IF((S466-Q466)&gt;0,1,0),0)</f>
        <v>1</v>
      </c>
      <c r="AT466">
        <f>IFERROR(IF((AH466-AI466)&lt;0,1,0),0)</f>
        <v>0</v>
      </c>
      <c r="AU466">
        <f>IFERROR(IF((AJ466-AK466)&gt;0,1,0),0)</f>
        <v>0</v>
      </c>
      <c r="AV466">
        <f>IFERROR(IF((AL466-AM466)&gt;0,1,0),0)</f>
        <v>1</v>
      </c>
      <c r="AW466">
        <f>IFERROR(IF((AN466-AO466)&gt;0,1,0),0)</f>
        <v>1</v>
      </c>
      <c r="AX466">
        <f>IFERROR(IF((AC466-AD466)&lt;0,1,0),0)</f>
        <v>1</v>
      </c>
      <c r="AY466">
        <f>SUM(AP466:AX466)</f>
        <v>7</v>
      </c>
    </row>
    <row r="467" spans="1:51" x14ac:dyDescent="0.45">
      <c r="A467" s="1" t="s">
        <v>3079</v>
      </c>
      <c r="B467" s="2">
        <v>4101917</v>
      </c>
      <c r="C467" s="3" t="s">
        <v>5336</v>
      </c>
      <c r="D467" s="5">
        <v>19.649999999999999</v>
      </c>
      <c r="E467" s="5">
        <v>233.5322721</v>
      </c>
      <c r="F467" s="3" t="s">
        <v>4480</v>
      </c>
      <c r="G467" s="3" t="s">
        <v>4481</v>
      </c>
      <c r="H467" s="3" t="s">
        <v>4481</v>
      </c>
      <c r="I467" s="3" t="s">
        <v>4482</v>
      </c>
      <c r="J467" s="3" t="s">
        <v>4484</v>
      </c>
      <c r="K467" s="6">
        <v>63248</v>
      </c>
      <c r="L467" s="6">
        <v>65104</v>
      </c>
      <c r="M467" s="6" t="s">
        <v>4474</v>
      </c>
      <c r="N467" s="6" t="s">
        <v>4474</v>
      </c>
      <c r="O467" s="6">
        <v>101214</v>
      </c>
      <c r="P467" s="6">
        <v>89215</v>
      </c>
      <c r="Q467" s="6">
        <v>28287</v>
      </c>
      <c r="R467" s="6">
        <v>21808</v>
      </c>
      <c r="S467" s="6">
        <v>35677</v>
      </c>
      <c r="T467" s="6">
        <v>25551</v>
      </c>
      <c r="U467" s="6">
        <v>43253</v>
      </c>
      <c r="V467" s="6">
        <v>43206</v>
      </c>
      <c r="W467" s="6">
        <v>2065409</v>
      </c>
      <c r="X467" s="6">
        <v>2027138</v>
      </c>
      <c r="Y467" s="6" t="s">
        <v>4474</v>
      </c>
      <c r="Z467" s="6" t="s">
        <v>4474</v>
      </c>
      <c r="AA467" s="6" t="s">
        <v>4474</v>
      </c>
      <c r="AB467" s="6" t="s">
        <v>4474</v>
      </c>
      <c r="AC467" s="6">
        <v>11882393</v>
      </c>
      <c r="AD467" s="6">
        <v>11969698</v>
      </c>
      <c r="AF467">
        <f>Q467/W467</f>
        <v>1.3695592495239441E-2</v>
      </c>
      <c r="AG467">
        <f>R467/X467</f>
        <v>1.0758024367359302E-2</v>
      </c>
      <c r="AH467">
        <f>U467/W467</f>
        <v>2.094161495374524E-2</v>
      </c>
      <c r="AI467">
        <f>V467/X467</f>
        <v>2.1313793140871513E-2</v>
      </c>
      <c r="AJ467" t="e">
        <f>Y467/AA467</f>
        <v>#VALUE!</v>
      </c>
      <c r="AK467" t="e">
        <f>Z467/AB467</f>
        <v>#VALUE!</v>
      </c>
      <c r="AL467">
        <f>O467/K467</f>
        <v>1.6002719453579559</v>
      </c>
      <c r="AM467">
        <f>P467/L467</f>
        <v>1.3703459080855247</v>
      </c>
      <c r="AN467">
        <f>K467/W467</f>
        <v>3.0622506244525904E-2</v>
      </c>
      <c r="AO467">
        <f>L467/X467</f>
        <v>3.2116215077611886E-2</v>
      </c>
      <c r="AP467">
        <f>IF(OR(Q467&lt;0, Q467="NA"), 0, 1)</f>
        <v>1</v>
      </c>
      <c r="AQ467">
        <f>IF(OR(S467&lt;0, S467="NA"), 0, 1)</f>
        <v>1</v>
      </c>
      <c r="AR467">
        <f>IFERROR(IF((AF467-AG467)&gt;0,1,0),0)</f>
        <v>1</v>
      </c>
      <c r="AS467">
        <f>IFERROR(IF((S467-Q467)&gt;0,1,0),0)</f>
        <v>1</v>
      </c>
      <c r="AT467">
        <f>IFERROR(IF((AH467-AI467)&lt;0,1,0),0)</f>
        <v>1</v>
      </c>
      <c r="AU467">
        <f>IFERROR(IF((AJ467-AK467)&gt;0,1,0),0)</f>
        <v>0</v>
      </c>
      <c r="AV467">
        <f>IFERROR(IF((AL467-AM467)&gt;0,1,0),0)</f>
        <v>1</v>
      </c>
      <c r="AW467">
        <f>IFERROR(IF((AN467-AO467)&gt;0,1,0),0)</f>
        <v>0</v>
      </c>
      <c r="AX467">
        <f>IFERROR(IF((AC467-AD467)&lt;0,1,0),0)</f>
        <v>1</v>
      </c>
      <c r="AY467">
        <f>SUM(AP467:AX467)</f>
        <v>7</v>
      </c>
    </row>
    <row r="468" spans="1:51" x14ac:dyDescent="0.45">
      <c r="A468" s="1" t="s">
        <v>3080</v>
      </c>
      <c r="B468" s="2">
        <v>4004412</v>
      </c>
      <c r="C468" s="3" t="s">
        <v>5337</v>
      </c>
      <c r="D468" s="5">
        <v>674.49</v>
      </c>
      <c r="E468" s="5">
        <v>86820.644854169994</v>
      </c>
      <c r="F468" s="3" t="s">
        <v>4485</v>
      </c>
      <c r="G468" s="3" t="s">
        <v>4486</v>
      </c>
      <c r="H468" s="3" t="s">
        <v>4598</v>
      </c>
      <c r="I468" s="3" t="s">
        <v>4615</v>
      </c>
      <c r="J468" s="3" t="s">
        <v>5210</v>
      </c>
      <c r="K468" s="6">
        <v>19986102</v>
      </c>
      <c r="L468" s="6">
        <v>19929606</v>
      </c>
      <c r="M468" s="6">
        <v>4962157</v>
      </c>
      <c r="N468" s="6">
        <v>4901744</v>
      </c>
      <c r="O468" s="6">
        <v>4046367</v>
      </c>
      <c r="P468" s="6">
        <v>3974613</v>
      </c>
      <c r="Q468" s="6">
        <v>2892392</v>
      </c>
      <c r="R468" s="6">
        <v>2844936</v>
      </c>
      <c r="S468" s="6">
        <v>3478345</v>
      </c>
      <c r="T468" s="6">
        <v>3384329</v>
      </c>
      <c r="U468" s="6">
        <v>6673303</v>
      </c>
      <c r="V468" s="6">
        <v>7058691</v>
      </c>
      <c r="W468" s="6">
        <v>29600835</v>
      </c>
      <c r="X468" s="6">
        <v>29297842</v>
      </c>
      <c r="Y468" s="6">
        <v>7033701</v>
      </c>
      <c r="Z468" s="6">
        <v>6798624</v>
      </c>
      <c r="AA468" s="6">
        <v>7338030</v>
      </c>
      <c r="AB468" s="6">
        <v>7313309</v>
      </c>
      <c r="AC468" s="6">
        <v>128720433</v>
      </c>
      <c r="AD468" s="6">
        <v>128603966</v>
      </c>
      <c r="AF468">
        <f>Q468/W468</f>
        <v>9.7713189509687812E-2</v>
      </c>
      <c r="AG468">
        <f>R468/X468</f>
        <v>9.7103943696604009E-2</v>
      </c>
      <c r="AH468">
        <f>U468/W468</f>
        <v>0.22544306604864356</v>
      </c>
      <c r="AI468">
        <f>V468/X468</f>
        <v>0.24092870048244508</v>
      </c>
      <c r="AJ468">
        <f>Y468/AA468</f>
        <v>0.95852715238286024</v>
      </c>
      <c r="AK468">
        <f>Z468/AB468</f>
        <v>0.92962351242098484</v>
      </c>
      <c r="AL468">
        <f>O468/K468</f>
        <v>0.20245903878605243</v>
      </c>
      <c r="AM468">
        <f>P468/L468</f>
        <v>0.19943259289722035</v>
      </c>
      <c r="AN468">
        <f>K468/W468</f>
        <v>0.67518710198546761</v>
      </c>
      <c r="AO468">
        <f>L468/X468</f>
        <v>0.68024143211639954</v>
      </c>
      <c r="AP468">
        <f>IF(OR(Q468&lt;0, Q468="NA"), 0, 1)</f>
        <v>1</v>
      </c>
      <c r="AQ468">
        <f>IF(OR(S468&lt;0, S468="NA"), 0, 1)</f>
        <v>1</v>
      </c>
      <c r="AR468">
        <f>IFERROR(IF((AF468-AG468)&gt;0,1,0),0)</f>
        <v>1</v>
      </c>
      <c r="AS468">
        <f>IFERROR(IF((S468-Q468)&gt;0,1,0),0)</f>
        <v>1</v>
      </c>
      <c r="AT468">
        <f>IFERROR(IF((AH468-AI468)&lt;0,1,0),0)</f>
        <v>1</v>
      </c>
      <c r="AU468">
        <f>IFERROR(IF((AJ468-AK468)&gt;0,1,0),0)</f>
        <v>1</v>
      </c>
      <c r="AV468">
        <f>IFERROR(IF((AL468-AM468)&gt;0,1,0),0)</f>
        <v>1</v>
      </c>
      <c r="AW468">
        <f>IFERROR(IF((AN468-AO468)&gt;0,1,0),0)</f>
        <v>0</v>
      </c>
      <c r="AX468">
        <f>IFERROR(IF((AC468-AD468)&lt;0,1,0),0)</f>
        <v>0</v>
      </c>
      <c r="AY468">
        <f>SUM(AP468:AX468)</f>
        <v>7</v>
      </c>
    </row>
    <row r="469" spans="1:51" x14ac:dyDescent="0.45">
      <c r="A469" s="1" t="s">
        <v>3082</v>
      </c>
      <c r="B469" s="2">
        <v>4241013</v>
      </c>
      <c r="C469" s="3" t="s">
        <v>5337</v>
      </c>
      <c r="D469" s="5">
        <v>94.86</v>
      </c>
      <c r="E469" s="5">
        <v>10073.178562139999</v>
      </c>
      <c r="F469" s="3" t="s">
        <v>4485</v>
      </c>
      <c r="G469" s="3" t="s">
        <v>4517</v>
      </c>
      <c r="H469" s="3" t="s">
        <v>4640</v>
      </c>
      <c r="I469" s="3" t="s">
        <v>4685</v>
      </c>
      <c r="J469" s="3" t="s">
        <v>4970</v>
      </c>
      <c r="K469" s="6">
        <v>6510485</v>
      </c>
      <c r="L469" s="6">
        <v>6118940</v>
      </c>
      <c r="M469" s="6">
        <v>585208</v>
      </c>
      <c r="N469" s="6">
        <v>551710</v>
      </c>
      <c r="O469" s="6">
        <v>479555</v>
      </c>
      <c r="P469" s="6">
        <v>440240</v>
      </c>
      <c r="Q469" s="6">
        <v>132253</v>
      </c>
      <c r="R469" s="6">
        <v>106475</v>
      </c>
      <c r="S469" s="6">
        <v>586973</v>
      </c>
      <c r="T469" s="6">
        <v>491520</v>
      </c>
      <c r="U469" s="6">
        <v>1132980</v>
      </c>
      <c r="V469" s="6">
        <v>1247306</v>
      </c>
      <c r="W469" s="6">
        <v>5443342</v>
      </c>
      <c r="X469" s="6">
        <v>5238730</v>
      </c>
      <c r="Y469" s="6">
        <v>2554658</v>
      </c>
      <c r="Z469" s="6">
        <v>2573702</v>
      </c>
      <c r="AA469" s="6">
        <v>1649554</v>
      </c>
      <c r="AB469" s="6">
        <v>1426948</v>
      </c>
      <c r="AC469" s="6">
        <v>106202198</v>
      </c>
      <c r="AD469" s="6">
        <v>106196650</v>
      </c>
      <c r="AF469">
        <f>Q469/W469</f>
        <v>2.4296287097154652E-2</v>
      </c>
      <c r="AG469">
        <f>R469/X469</f>
        <v>2.0324582484686174E-2</v>
      </c>
      <c r="AH469">
        <f>U469/W469</f>
        <v>0.20814051367707559</v>
      </c>
      <c r="AI469">
        <f>V469/X469</f>
        <v>0.23809320197834208</v>
      </c>
      <c r="AJ469">
        <f>Y469/AA469</f>
        <v>1.548696193031571</v>
      </c>
      <c r="AK469">
        <f>Z469/AB469</f>
        <v>1.803641057697968</v>
      </c>
      <c r="AL469">
        <f>O469/K469</f>
        <v>7.3658874876449301E-2</v>
      </c>
      <c r="AM469">
        <f>P469/L469</f>
        <v>7.1947101949030381E-2</v>
      </c>
      <c r="AN469">
        <f>K469/W469</f>
        <v>1.1960455543671515</v>
      </c>
      <c r="AO469">
        <f>L469/X469</f>
        <v>1.1680197299727224</v>
      </c>
      <c r="AP469">
        <f>IF(OR(Q469&lt;0, Q469="NA"), 0, 1)</f>
        <v>1</v>
      </c>
      <c r="AQ469">
        <f>IF(OR(S469&lt;0, S469="NA"), 0, 1)</f>
        <v>1</v>
      </c>
      <c r="AR469">
        <f>IFERROR(IF((AF469-AG469)&gt;0,1,0),0)</f>
        <v>1</v>
      </c>
      <c r="AS469">
        <f>IFERROR(IF((S469-Q469)&gt;0,1,0),0)</f>
        <v>1</v>
      </c>
      <c r="AT469">
        <f>IFERROR(IF((AH469-AI469)&lt;0,1,0),0)</f>
        <v>1</v>
      </c>
      <c r="AU469">
        <f>IFERROR(IF((AJ469-AK469)&gt;0,1,0),0)</f>
        <v>0</v>
      </c>
      <c r="AV469">
        <f>IFERROR(IF((AL469-AM469)&gt;0,1,0),0)</f>
        <v>1</v>
      </c>
      <c r="AW469">
        <f>IFERROR(IF((AN469-AO469)&gt;0,1,0),0)</f>
        <v>1</v>
      </c>
      <c r="AX469">
        <f>IFERROR(IF((AC469-AD469)&lt;0,1,0),0)</f>
        <v>0</v>
      </c>
      <c r="AY469">
        <f>SUM(AP469:AX469)</f>
        <v>7</v>
      </c>
    </row>
    <row r="470" spans="1:51" x14ac:dyDescent="0.45">
      <c r="A470" s="1" t="s">
        <v>3091</v>
      </c>
      <c r="B470" s="2">
        <v>4432560</v>
      </c>
      <c r="C470" s="3" t="s">
        <v>5337</v>
      </c>
      <c r="D470" s="5">
        <v>207.57</v>
      </c>
      <c r="E470" s="5">
        <v>11600.30995035</v>
      </c>
      <c r="F470" s="3" t="s">
        <v>4485</v>
      </c>
      <c r="G470" s="3" t="s">
        <v>4517</v>
      </c>
      <c r="H470" s="3" t="s">
        <v>4640</v>
      </c>
      <c r="I470" s="3" t="s">
        <v>4641</v>
      </c>
      <c r="J470" s="3" t="s">
        <v>4715</v>
      </c>
      <c r="K470" s="6">
        <v>1823922</v>
      </c>
      <c r="L470" s="6">
        <v>1778291</v>
      </c>
      <c r="M470" s="6">
        <v>667798</v>
      </c>
      <c r="N470" s="6">
        <v>650698</v>
      </c>
      <c r="O470" s="6">
        <v>592551</v>
      </c>
      <c r="P470" s="6">
        <v>584578</v>
      </c>
      <c r="Q470" s="6">
        <v>470192</v>
      </c>
      <c r="R470" s="6">
        <v>472133</v>
      </c>
      <c r="S470" s="6">
        <v>507981</v>
      </c>
      <c r="T470" s="6">
        <v>513778</v>
      </c>
      <c r="U470" s="6" t="s">
        <v>4474</v>
      </c>
      <c r="V470" s="6" t="s">
        <v>4474</v>
      </c>
      <c r="W470" s="6">
        <v>3492530</v>
      </c>
      <c r="X470" s="6">
        <v>4312744</v>
      </c>
      <c r="Y470" s="6">
        <v>1977905</v>
      </c>
      <c r="Z470" s="6">
        <v>2846321</v>
      </c>
      <c r="AA470" s="6">
        <v>1659683</v>
      </c>
      <c r="AB470" s="6">
        <v>2526883</v>
      </c>
      <c r="AC470" s="6">
        <v>54413700</v>
      </c>
      <c r="AD470" s="6">
        <v>54645200</v>
      </c>
      <c r="AF470">
        <f>Q470/W470</f>
        <v>0.13462790584476012</v>
      </c>
      <c r="AG470">
        <f>R470/X470</f>
        <v>0.10947392193925723</v>
      </c>
      <c r="AH470" t="e">
        <f>U470/W470</f>
        <v>#VALUE!</v>
      </c>
      <c r="AI470" t="e">
        <f>V470/X470</f>
        <v>#VALUE!</v>
      </c>
      <c r="AJ470">
        <f>Y470/AA470</f>
        <v>1.1917366147631807</v>
      </c>
      <c r="AK470">
        <f>Z470/AB470</f>
        <v>1.1264158253468799</v>
      </c>
      <c r="AL470">
        <f>O470/K470</f>
        <v>0.32487737962478658</v>
      </c>
      <c r="AM470">
        <f>P470/L470</f>
        <v>0.32873022469325885</v>
      </c>
      <c r="AN470">
        <f>K470/W470</f>
        <v>0.52223517049245105</v>
      </c>
      <c r="AO470">
        <f>L470/X470</f>
        <v>0.41233400359492706</v>
      </c>
      <c r="AP470">
        <f>IF(OR(Q470&lt;0, Q470="NA"), 0, 1)</f>
        <v>1</v>
      </c>
      <c r="AQ470">
        <f>IF(OR(S470&lt;0, S470="NA"), 0, 1)</f>
        <v>1</v>
      </c>
      <c r="AR470">
        <f>IFERROR(IF((AF470-AG470)&gt;0,1,0),0)</f>
        <v>1</v>
      </c>
      <c r="AS470">
        <f>IFERROR(IF((S470-Q470)&gt;0,1,0),0)</f>
        <v>1</v>
      </c>
      <c r="AT470">
        <f>IFERROR(IF((AH470-AI470)&lt;0,1,0),0)</f>
        <v>0</v>
      </c>
      <c r="AU470">
        <f>IFERROR(IF((AJ470-AK470)&gt;0,1,0),0)</f>
        <v>1</v>
      </c>
      <c r="AV470">
        <f>IFERROR(IF((AL470-AM470)&gt;0,1,0),0)</f>
        <v>0</v>
      </c>
      <c r="AW470">
        <f>IFERROR(IF((AN470-AO470)&gt;0,1,0),0)</f>
        <v>1</v>
      </c>
      <c r="AX470">
        <f>IFERROR(IF((AC470-AD470)&lt;0,1,0),0)</f>
        <v>1</v>
      </c>
      <c r="AY470">
        <f>SUM(AP470:AX470)</f>
        <v>7</v>
      </c>
    </row>
    <row r="471" spans="1:51" x14ac:dyDescent="0.45">
      <c r="A471" s="1" t="s">
        <v>3093</v>
      </c>
      <c r="B471" s="2">
        <v>4430065</v>
      </c>
      <c r="C471" s="3" t="s">
        <v>5335</v>
      </c>
      <c r="D471" s="5">
        <v>197.74</v>
      </c>
      <c r="E471" s="5">
        <v>11023.36590432</v>
      </c>
      <c r="F471" s="3" t="s">
        <v>4485</v>
      </c>
      <c r="G471" s="3" t="s">
        <v>4517</v>
      </c>
      <c r="H471" s="3" t="s">
        <v>4640</v>
      </c>
      <c r="I471" s="3" t="s">
        <v>4641</v>
      </c>
      <c r="J471" s="3" t="s">
        <v>4642</v>
      </c>
      <c r="K471" s="6">
        <v>1447885</v>
      </c>
      <c r="L471" s="6">
        <v>1402515</v>
      </c>
      <c r="M471" s="6">
        <v>310508</v>
      </c>
      <c r="N471" s="6">
        <v>287442</v>
      </c>
      <c r="O471" s="6">
        <v>279139</v>
      </c>
      <c r="P471" s="6">
        <v>256262</v>
      </c>
      <c r="Q471" s="6">
        <v>221822</v>
      </c>
      <c r="R471" s="6">
        <v>206766</v>
      </c>
      <c r="S471" s="6">
        <v>413983</v>
      </c>
      <c r="T471" s="6">
        <v>384670</v>
      </c>
      <c r="U471" s="6">
        <v>325000</v>
      </c>
      <c r="V471" s="6" t="s">
        <v>4474</v>
      </c>
      <c r="W471" s="6">
        <v>4024781</v>
      </c>
      <c r="X471" s="6">
        <v>4245460</v>
      </c>
      <c r="Y471" s="6">
        <v>3296273</v>
      </c>
      <c r="Z471" s="6">
        <v>3524492</v>
      </c>
      <c r="AA471" s="6">
        <v>2500705</v>
      </c>
      <c r="AB471" s="6">
        <v>3117360</v>
      </c>
      <c r="AC471" s="6">
        <v>55738000</v>
      </c>
      <c r="AD471" s="6">
        <v>55514000</v>
      </c>
      <c r="AF471">
        <f>Q471/W471</f>
        <v>5.5114054652911547E-2</v>
      </c>
      <c r="AG471">
        <f>R471/X471</f>
        <v>4.8702849632313104E-2</v>
      </c>
      <c r="AH471">
        <f>U471/W471</f>
        <v>8.0749735202983716E-2</v>
      </c>
      <c r="AI471" t="e">
        <f>V471/X471</f>
        <v>#VALUE!</v>
      </c>
      <c r="AJ471">
        <f>Y471/AA471</f>
        <v>1.3181374852291654</v>
      </c>
      <c r="AK471">
        <f>Z471/AB471</f>
        <v>1.1306015346318681</v>
      </c>
      <c r="AL471">
        <f>O471/K471</f>
        <v>0.19279086391529715</v>
      </c>
      <c r="AM471">
        <f>P471/L471</f>
        <v>0.18271604938271604</v>
      </c>
      <c r="AN471">
        <f>K471/W471</f>
        <v>0.35974255493652946</v>
      </c>
      <c r="AO471">
        <f>L471/X471</f>
        <v>0.33035642780758739</v>
      </c>
      <c r="AP471">
        <f>IF(OR(Q471&lt;0, Q471="NA"), 0, 1)</f>
        <v>1</v>
      </c>
      <c r="AQ471">
        <f>IF(OR(S471&lt;0, S471="NA"), 0, 1)</f>
        <v>1</v>
      </c>
      <c r="AR471">
        <f>IFERROR(IF((AF471-AG471)&gt;0,1,0),0)</f>
        <v>1</v>
      </c>
      <c r="AS471">
        <f>IFERROR(IF((S471-Q471)&gt;0,1,0),0)</f>
        <v>1</v>
      </c>
      <c r="AT471">
        <f>IFERROR(IF((AH471-AI471)&lt;0,1,0),0)</f>
        <v>0</v>
      </c>
      <c r="AU471">
        <f>IFERROR(IF((AJ471-AK471)&gt;0,1,0),0)</f>
        <v>1</v>
      </c>
      <c r="AV471">
        <f>IFERROR(IF((AL471-AM471)&gt;0,1,0),0)</f>
        <v>1</v>
      </c>
      <c r="AW471">
        <f>IFERROR(IF((AN471-AO471)&gt;0,1,0),0)</f>
        <v>1</v>
      </c>
      <c r="AX471">
        <f>IFERROR(IF((AC471-AD471)&lt;0,1,0),0)</f>
        <v>0</v>
      </c>
      <c r="AY471">
        <f>SUM(AP471:AX471)</f>
        <v>7</v>
      </c>
    </row>
    <row r="472" spans="1:51" x14ac:dyDescent="0.45">
      <c r="A472" s="1" t="s">
        <v>3100</v>
      </c>
      <c r="B472" s="2">
        <v>4965896</v>
      </c>
      <c r="C472" s="3" t="s">
        <v>5335</v>
      </c>
      <c r="D472" s="5">
        <v>72.02</v>
      </c>
      <c r="E472" s="5">
        <v>1893.3683496000001</v>
      </c>
      <c r="F472" s="3" t="s">
        <v>4500</v>
      </c>
      <c r="G472" s="3" t="s">
        <v>4574</v>
      </c>
      <c r="H472" s="3" t="s">
        <v>4580</v>
      </c>
      <c r="I472" s="3" t="s">
        <v>4763</v>
      </c>
      <c r="J472" s="3" t="s">
        <v>4904</v>
      </c>
      <c r="K472" s="6">
        <v>2789687</v>
      </c>
      <c r="L472" s="6">
        <v>2758056</v>
      </c>
      <c r="M472" s="6">
        <v>115798</v>
      </c>
      <c r="N472" s="6">
        <v>117806</v>
      </c>
      <c r="O472" s="6">
        <v>102782</v>
      </c>
      <c r="P472" s="6">
        <v>104780</v>
      </c>
      <c r="Q472" s="6">
        <v>90152</v>
      </c>
      <c r="R472" s="6">
        <v>88691</v>
      </c>
      <c r="S472" s="6">
        <v>160909</v>
      </c>
      <c r="T472" s="6">
        <v>158185</v>
      </c>
      <c r="U472" s="6" t="s">
        <v>4474</v>
      </c>
      <c r="V472" s="6" t="s">
        <v>4474</v>
      </c>
      <c r="W472" s="6">
        <v>1285745</v>
      </c>
      <c r="X472" s="6">
        <v>1283485</v>
      </c>
      <c r="Y472" s="6">
        <v>1151726</v>
      </c>
      <c r="Z472" s="6">
        <v>1147505</v>
      </c>
      <c r="AA472" s="6">
        <v>367453</v>
      </c>
      <c r="AB472" s="6">
        <v>388642</v>
      </c>
      <c r="AC472" s="6">
        <v>26289000</v>
      </c>
      <c r="AD472" s="6">
        <v>26332000</v>
      </c>
      <c r="AF472">
        <f>Q472/W472</f>
        <v>7.0116547215816505E-2</v>
      </c>
      <c r="AG472">
        <f>R472/X472</f>
        <v>6.9101703564903375E-2</v>
      </c>
      <c r="AH472" t="e">
        <f>U472/W472</f>
        <v>#VALUE!</v>
      </c>
      <c r="AI472" t="e">
        <f>V472/X472</f>
        <v>#VALUE!</v>
      </c>
      <c r="AJ472">
        <f>Y472/AA472</f>
        <v>3.1343491548579001</v>
      </c>
      <c r="AK472">
        <f>Z472/AB472</f>
        <v>2.9526016230875718</v>
      </c>
      <c r="AL472">
        <f>O472/K472</f>
        <v>3.6843559868902857E-2</v>
      </c>
      <c r="AM472">
        <f>P472/L472</f>
        <v>3.7990526660807468E-2</v>
      </c>
      <c r="AN472">
        <f>K472/W472</f>
        <v>2.1697047237204887</v>
      </c>
      <c r="AO472">
        <f>L472/X472</f>
        <v>2.1488805868397369</v>
      </c>
      <c r="AP472">
        <f>IF(OR(Q472&lt;0, Q472="NA"), 0, 1)</f>
        <v>1</v>
      </c>
      <c r="AQ472">
        <f>IF(OR(S472&lt;0, S472="NA"), 0, 1)</f>
        <v>1</v>
      </c>
      <c r="AR472">
        <f>IFERROR(IF((AF472-AG472)&gt;0,1,0),0)</f>
        <v>1</v>
      </c>
      <c r="AS472">
        <f>IFERROR(IF((S472-Q472)&gt;0,1,0),0)</f>
        <v>1</v>
      </c>
      <c r="AT472">
        <f>IFERROR(IF((AH472-AI472)&lt;0,1,0),0)</f>
        <v>0</v>
      </c>
      <c r="AU472">
        <f>IFERROR(IF((AJ472-AK472)&gt;0,1,0),0)</f>
        <v>1</v>
      </c>
      <c r="AV472">
        <f>IFERROR(IF((AL472-AM472)&gt;0,1,0),0)</f>
        <v>0</v>
      </c>
      <c r="AW472">
        <f>IFERROR(IF((AN472-AO472)&gt;0,1,0),0)</f>
        <v>1</v>
      </c>
      <c r="AX472">
        <f>IFERROR(IF((AC472-AD472)&lt;0,1,0),0)</f>
        <v>1</v>
      </c>
      <c r="AY472">
        <f>SUM(AP472:AX472)</f>
        <v>7</v>
      </c>
    </row>
    <row r="473" spans="1:51" x14ac:dyDescent="0.45">
      <c r="A473" s="1" t="s">
        <v>3139</v>
      </c>
      <c r="B473" s="2">
        <v>4770121</v>
      </c>
      <c r="C473" s="3" t="s">
        <v>5337</v>
      </c>
      <c r="D473" s="5">
        <v>15.64</v>
      </c>
      <c r="E473" s="5">
        <v>10994.211586199999</v>
      </c>
      <c r="F473" s="3" t="s">
        <v>4654</v>
      </c>
      <c r="G473" s="3" t="s">
        <v>4654</v>
      </c>
      <c r="H473" s="3" t="s">
        <v>4655</v>
      </c>
      <c r="I473" s="3" t="s">
        <v>4717</v>
      </c>
      <c r="J473" s="3" t="s">
        <v>4718</v>
      </c>
      <c r="K473" s="6">
        <v>4827339</v>
      </c>
      <c r="L473" s="6">
        <v>4370309</v>
      </c>
      <c r="M473" s="6">
        <v>3790077</v>
      </c>
      <c r="N473" s="6">
        <v>3103468</v>
      </c>
      <c r="O473" s="6">
        <v>2118709</v>
      </c>
      <c r="P473" s="6">
        <v>1650634</v>
      </c>
      <c r="Q473" s="6">
        <v>1407649</v>
      </c>
      <c r="R473" s="6">
        <v>1049451</v>
      </c>
      <c r="S473" s="6">
        <v>3386384</v>
      </c>
      <c r="T473" s="6">
        <v>2912827</v>
      </c>
      <c r="U473" s="6">
        <v>4184259</v>
      </c>
      <c r="V473" s="6">
        <v>3872077</v>
      </c>
      <c r="W473" s="6">
        <v>16615593</v>
      </c>
      <c r="X473" s="6">
        <v>15408702</v>
      </c>
      <c r="Y473" s="6">
        <v>865538</v>
      </c>
      <c r="Z473" s="6">
        <v>578117</v>
      </c>
      <c r="AA473" s="6">
        <v>1271965</v>
      </c>
      <c r="AB473" s="6">
        <v>1167634</v>
      </c>
      <c r="AC473" s="6">
        <v>702890666</v>
      </c>
      <c r="AD473" s="6">
        <v>675001114</v>
      </c>
      <c r="AF473">
        <f>Q473/W473</f>
        <v>8.4718553228885662E-2</v>
      </c>
      <c r="AG473">
        <f>R473/X473</f>
        <v>6.8107683567376412E-2</v>
      </c>
      <c r="AH473">
        <f>U473/W473</f>
        <v>0.2518272444444204</v>
      </c>
      <c r="AI473">
        <f>V473/X473</f>
        <v>0.25129157537085212</v>
      </c>
      <c r="AJ473">
        <f>Y473/AA473</f>
        <v>0.68047312622595746</v>
      </c>
      <c r="AK473">
        <f>Z473/AB473</f>
        <v>0.49511833331334992</v>
      </c>
      <c r="AL473">
        <f>O473/K473</f>
        <v>0.43889791042228443</v>
      </c>
      <c r="AM473">
        <f>P473/L473</f>
        <v>0.37769274438031725</v>
      </c>
      <c r="AN473">
        <f>K473/W473</f>
        <v>0.29053064792812389</v>
      </c>
      <c r="AO473">
        <f>L473/X473</f>
        <v>0.28362603157618338</v>
      </c>
      <c r="AP473">
        <f>IF(OR(Q473&lt;0, Q473="NA"), 0, 1)</f>
        <v>1</v>
      </c>
      <c r="AQ473">
        <f>IF(OR(S473&lt;0, S473="NA"), 0, 1)</f>
        <v>1</v>
      </c>
      <c r="AR473">
        <f>IFERROR(IF((AF473-AG473)&gt;0,1,0),0)</f>
        <v>1</v>
      </c>
      <c r="AS473">
        <f>IFERROR(IF((S473-Q473)&gt;0,1,0),0)</f>
        <v>1</v>
      </c>
      <c r="AT473">
        <f>IFERROR(IF((AH473-AI473)&lt;0,1,0),0)</f>
        <v>0</v>
      </c>
      <c r="AU473">
        <f>IFERROR(IF((AJ473-AK473)&gt;0,1,0),0)</f>
        <v>1</v>
      </c>
      <c r="AV473">
        <f>IFERROR(IF((AL473-AM473)&gt;0,1,0),0)</f>
        <v>1</v>
      </c>
      <c r="AW473">
        <f>IFERROR(IF((AN473-AO473)&gt;0,1,0),0)</f>
        <v>1</v>
      </c>
      <c r="AX473">
        <f>IFERROR(IF((AC473-AD473)&lt;0,1,0),0)</f>
        <v>0</v>
      </c>
      <c r="AY473">
        <f>SUM(AP473:AX473)</f>
        <v>7</v>
      </c>
    </row>
    <row r="474" spans="1:51" x14ac:dyDescent="0.45">
      <c r="A474" s="1" t="s">
        <v>3148</v>
      </c>
      <c r="B474" s="2">
        <v>4812054</v>
      </c>
      <c r="C474" s="3" t="s">
        <v>5338</v>
      </c>
      <c r="D474" s="5">
        <v>21.76</v>
      </c>
      <c r="E474" s="5">
        <v>881.35851007999997</v>
      </c>
      <c r="F474" s="3" t="s">
        <v>4470</v>
      </c>
      <c r="G474" s="3" t="s">
        <v>4471</v>
      </c>
      <c r="H474" s="3" t="s">
        <v>4673</v>
      </c>
      <c r="I474" s="3" t="s">
        <v>4673</v>
      </c>
      <c r="J474" s="3" t="s">
        <v>4544</v>
      </c>
      <c r="K474" s="6">
        <v>1046762</v>
      </c>
      <c r="L474" s="6">
        <v>1017679</v>
      </c>
      <c r="M474" s="6">
        <v>116066</v>
      </c>
      <c r="N474" s="6">
        <v>94084</v>
      </c>
      <c r="O474" s="6">
        <v>81191</v>
      </c>
      <c r="P474" s="6">
        <v>59342</v>
      </c>
      <c r="Q474" s="6">
        <v>17406</v>
      </c>
      <c r="R474" s="6">
        <v>2416</v>
      </c>
      <c r="S474" s="6">
        <v>84017</v>
      </c>
      <c r="T474" s="6">
        <v>87594</v>
      </c>
      <c r="U474" s="6">
        <v>466668</v>
      </c>
      <c r="V474" s="6">
        <v>458289</v>
      </c>
      <c r="W474" s="6">
        <v>966289</v>
      </c>
      <c r="X474" s="6">
        <v>982184</v>
      </c>
      <c r="Y474" s="6">
        <v>570767</v>
      </c>
      <c r="Z474" s="6">
        <v>600997</v>
      </c>
      <c r="AA474" s="6">
        <v>176894</v>
      </c>
      <c r="AB474" s="6">
        <v>204148</v>
      </c>
      <c r="AC474" s="6">
        <v>40503608</v>
      </c>
      <c r="AD474" s="6">
        <v>40503608</v>
      </c>
      <c r="AF474">
        <f>Q474/W474</f>
        <v>1.8013244484828037E-2</v>
      </c>
      <c r="AG474">
        <f>R474/X474</f>
        <v>2.4598242284541391E-3</v>
      </c>
      <c r="AH474">
        <f>U474/W474</f>
        <v>0.48294868305444849</v>
      </c>
      <c r="AI474">
        <f>V474/X474</f>
        <v>0.46660198089156413</v>
      </c>
      <c r="AJ474">
        <f>Y474/AA474</f>
        <v>3.226604633283209</v>
      </c>
      <c r="AK474">
        <f>Z474/AB474</f>
        <v>2.9439279346356564</v>
      </c>
      <c r="AL474">
        <f>O474/K474</f>
        <v>7.7563954365939922E-2</v>
      </c>
      <c r="AM474">
        <f>P474/L474</f>
        <v>5.831111774930995E-2</v>
      </c>
      <c r="AN474">
        <f>K474/W474</f>
        <v>1.0832804678517503</v>
      </c>
      <c r="AO474">
        <f>L474/X474</f>
        <v>1.0361388497470942</v>
      </c>
      <c r="AP474">
        <f>IF(OR(Q474&lt;0, Q474="NA"), 0, 1)</f>
        <v>1</v>
      </c>
      <c r="AQ474">
        <f>IF(OR(S474&lt;0, S474="NA"), 0, 1)</f>
        <v>1</v>
      </c>
      <c r="AR474">
        <f>IFERROR(IF((AF474-AG474)&gt;0,1,0),0)</f>
        <v>1</v>
      </c>
      <c r="AS474">
        <f>IFERROR(IF((S474-Q474)&gt;0,1,0),0)</f>
        <v>1</v>
      </c>
      <c r="AT474">
        <f>IFERROR(IF((AH474-AI474)&lt;0,1,0),0)</f>
        <v>0</v>
      </c>
      <c r="AU474">
        <f>IFERROR(IF((AJ474-AK474)&gt;0,1,0),0)</f>
        <v>1</v>
      </c>
      <c r="AV474">
        <f>IFERROR(IF((AL474-AM474)&gt;0,1,0),0)</f>
        <v>1</v>
      </c>
      <c r="AW474">
        <f>IFERROR(IF((AN474-AO474)&gt;0,1,0),0)</f>
        <v>1</v>
      </c>
      <c r="AX474">
        <f>IFERROR(IF((AC474-AD474)&lt;0,1,0),0)</f>
        <v>0</v>
      </c>
      <c r="AY474">
        <f>SUM(AP474:AX474)</f>
        <v>7</v>
      </c>
    </row>
    <row r="475" spans="1:51" x14ac:dyDescent="0.45">
      <c r="A475" s="1" t="s">
        <v>3149</v>
      </c>
      <c r="B475" s="2">
        <v>4913068</v>
      </c>
      <c r="C475" s="3" t="s">
        <v>5337</v>
      </c>
      <c r="D475" s="5">
        <v>122.89</v>
      </c>
      <c r="E475" s="5">
        <v>191073.4777549</v>
      </c>
      <c r="F475" s="3" t="s">
        <v>4559</v>
      </c>
      <c r="G475" s="3" t="s">
        <v>4560</v>
      </c>
      <c r="H475" s="3" t="s">
        <v>4671</v>
      </c>
      <c r="I475" s="3" t="s">
        <v>4671</v>
      </c>
      <c r="J475" s="3" t="s">
        <v>4672</v>
      </c>
      <c r="K475" s="6">
        <v>37219000</v>
      </c>
      <c r="L475" s="6">
        <v>36449000</v>
      </c>
      <c r="M475" s="6">
        <v>15301000</v>
      </c>
      <c r="N475" s="6">
        <v>14414000</v>
      </c>
      <c r="O475" s="6">
        <v>13622000</v>
      </c>
      <c r="P475" s="6">
        <v>12804000</v>
      </c>
      <c r="Q475" s="6">
        <v>10302000</v>
      </c>
      <c r="R475" s="6">
        <v>9258000</v>
      </c>
      <c r="S475" s="6">
        <v>11517000</v>
      </c>
      <c r="T475" s="6">
        <v>11590000</v>
      </c>
      <c r="U475" s="6">
        <v>44202000</v>
      </c>
      <c r="V475" s="6">
        <v>44620000</v>
      </c>
      <c r="W475" s="6">
        <v>66892000</v>
      </c>
      <c r="X475" s="6">
        <v>65782000</v>
      </c>
      <c r="Y475" s="6">
        <v>20796000</v>
      </c>
      <c r="Z475" s="6">
        <v>21028000</v>
      </c>
      <c r="AA475" s="6">
        <v>23366000</v>
      </c>
      <c r="AB475" s="6">
        <v>22416000</v>
      </c>
      <c r="AC475" s="6">
        <v>1554829556</v>
      </c>
      <c r="AD475" s="6">
        <v>1554756549</v>
      </c>
      <c r="AF475">
        <f>Q475/W475</f>
        <v>0.15400944806553848</v>
      </c>
      <c r="AG475">
        <f>R475/X475</f>
        <v>0.14073758778997295</v>
      </c>
      <c r="AH475">
        <f>U475/W475</f>
        <v>0.66079650780362376</v>
      </c>
      <c r="AI475">
        <f>V475/X475</f>
        <v>0.67830105499984794</v>
      </c>
      <c r="AJ475">
        <f>Y475/AA475</f>
        <v>0.89001112727895237</v>
      </c>
      <c r="AK475">
        <f>Z475/AB475</f>
        <v>0.93807994289793006</v>
      </c>
      <c r="AL475">
        <f>O475/K475</f>
        <v>0.36599586232838066</v>
      </c>
      <c r="AM475">
        <f>P475/L475</f>
        <v>0.35128535762298008</v>
      </c>
      <c r="AN475">
        <f>K475/W475</f>
        <v>0.55640435328589366</v>
      </c>
      <c r="AO475">
        <f>L475/X475</f>
        <v>0.5540877443677602</v>
      </c>
      <c r="AP475">
        <f>IF(OR(Q475&lt;0, Q475="NA"), 0, 1)</f>
        <v>1</v>
      </c>
      <c r="AQ475">
        <f>IF(OR(S475&lt;0, S475="NA"), 0, 1)</f>
        <v>1</v>
      </c>
      <c r="AR475">
        <f>IFERROR(IF((AF475-AG475)&gt;0,1,0),0)</f>
        <v>1</v>
      </c>
      <c r="AS475">
        <f>IFERROR(IF((S475-Q475)&gt;0,1,0),0)</f>
        <v>1</v>
      </c>
      <c r="AT475">
        <f>IFERROR(IF((AH475-AI475)&lt;0,1,0),0)</f>
        <v>1</v>
      </c>
      <c r="AU475">
        <f>IFERROR(IF((AJ475-AK475)&gt;0,1,0),0)</f>
        <v>0</v>
      </c>
      <c r="AV475">
        <f>IFERROR(IF((AL475-AM475)&gt;0,1,0),0)</f>
        <v>1</v>
      </c>
      <c r="AW475">
        <f>IFERROR(IF((AN475-AO475)&gt;0,1,0),0)</f>
        <v>1</v>
      </c>
      <c r="AX475">
        <f>IFERROR(IF((AC475-AD475)&lt;0,1,0),0)</f>
        <v>0</v>
      </c>
      <c r="AY475">
        <f>SUM(AP475:AX475)</f>
        <v>7</v>
      </c>
    </row>
    <row r="476" spans="1:51" x14ac:dyDescent="0.45">
      <c r="A476" s="1" t="s">
        <v>3152</v>
      </c>
      <c r="B476" s="2">
        <v>111794661</v>
      </c>
      <c r="C476" s="3" t="s">
        <v>5337</v>
      </c>
      <c r="D476" s="5">
        <v>50.98</v>
      </c>
      <c r="E476" s="5">
        <v>2144.12673012</v>
      </c>
      <c r="F476" s="3" t="s">
        <v>4475</v>
      </c>
      <c r="G476" s="3" t="s">
        <v>4564</v>
      </c>
      <c r="H476" s="3" t="s">
        <v>4565</v>
      </c>
      <c r="I476" s="3" t="s">
        <v>4566</v>
      </c>
      <c r="J476" s="3" t="s">
        <v>4662</v>
      </c>
      <c r="K476" s="6">
        <v>3452000</v>
      </c>
      <c r="L476" s="6">
        <v>3509000</v>
      </c>
      <c r="M476" s="6">
        <v>488000</v>
      </c>
      <c r="N476" s="6">
        <v>485000</v>
      </c>
      <c r="O476" s="6">
        <v>322000</v>
      </c>
      <c r="P476" s="6">
        <v>317000</v>
      </c>
      <c r="Q476" s="6">
        <v>107000</v>
      </c>
      <c r="R476" s="6">
        <v>75000</v>
      </c>
      <c r="S476" s="6">
        <v>297000</v>
      </c>
      <c r="T476" s="6">
        <v>357000</v>
      </c>
      <c r="U476" s="6">
        <v>985000</v>
      </c>
      <c r="V476" s="6">
        <v>820000</v>
      </c>
      <c r="W476" s="6">
        <v>4024000</v>
      </c>
      <c r="X476" s="6">
        <v>3873000</v>
      </c>
      <c r="Y476" s="6">
        <v>1976000</v>
      </c>
      <c r="Z476" s="6">
        <v>1858000</v>
      </c>
      <c r="AA476" s="6">
        <v>1022000</v>
      </c>
      <c r="AB476" s="6">
        <v>1005000</v>
      </c>
      <c r="AC476" s="6">
        <v>42058194</v>
      </c>
      <c r="AD476" s="6">
        <v>43677801</v>
      </c>
      <c r="AF476">
        <f>Q476/W476</f>
        <v>2.6590457256461232E-2</v>
      </c>
      <c r="AG476">
        <f>R476/X476</f>
        <v>1.9364833462432222E-2</v>
      </c>
      <c r="AH476">
        <f>U476/W476</f>
        <v>0.24478131212723658</v>
      </c>
      <c r="AI476">
        <f>V476/X476</f>
        <v>0.21172217918925898</v>
      </c>
      <c r="AJ476">
        <f>Y476/AA476</f>
        <v>1.933463796477495</v>
      </c>
      <c r="AK476">
        <f>Z476/AB476</f>
        <v>1.8487562189054727</v>
      </c>
      <c r="AL476">
        <f>O476/K476</f>
        <v>9.3279258400927004E-2</v>
      </c>
      <c r="AM476">
        <f>P476/L476</f>
        <v>9.0339127956682821E-2</v>
      </c>
      <c r="AN476">
        <f>K476/W476</f>
        <v>0.85785288270377735</v>
      </c>
      <c r="AO476">
        <f>L476/X476</f>
        <v>0.90601600826232898</v>
      </c>
      <c r="AP476">
        <f>IF(OR(Q476&lt;0, Q476="NA"), 0, 1)</f>
        <v>1</v>
      </c>
      <c r="AQ476">
        <f>IF(OR(S476&lt;0, S476="NA"), 0, 1)</f>
        <v>1</v>
      </c>
      <c r="AR476">
        <f>IFERROR(IF((AF476-AG476)&gt;0,1,0),0)</f>
        <v>1</v>
      </c>
      <c r="AS476">
        <f>IFERROR(IF((S476-Q476)&gt;0,1,0),0)</f>
        <v>1</v>
      </c>
      <c r="AT476">
        <f>IFERROR(IF((AH476-AI476)&lt;0,1,0),0)</f>
        <v>0</v>
      </c>
      <c r="AU476">
        <f>IFERROR(IF((AJ476-AK476)&gt;0,1,0),0)</f>
        <v>1</v>
      </c>
      <c r="AV476">
        <f>IFERROR(IF((AL476-AM476)&gt;0,1,0),0)</f>
        <v>1</v>
      </c>
      <c r="AW476">
        <f>IFERROR(IF((AN476-AO476)&gt;0,1,0),0)</f>
        <v>0</v>
      </c>
      <c r="AX476">
        <f>IFERROR(IF((AC476-AD476)&lt;0,1,0),0)</f>
        <v>1</v>
      </c>
      <c r="AY476">
        <f>SUM(AP476:AX476)</f>
        <v>7</v>
      </c>
    </row>
    <row r="477" spans="1:51" x14ac:dyDescent="0.45">
      <c r="A477" s="1" t="s">
        <v>3157</v>
      </c>
      <c r="B477" s="2">
        <v>4011879</v>
      </c>
      <c r="C477" s="3" t="s">
        <v>5335</v>
      </c>
      <c r="D477" s="5">
        <v>45.06</v>
      </c>
      <c r="E477" s="5">
        <v>10684.765128659999</v>
      </c>
      <c r="F477" s="3" t="s">
        <v>4559</v>
      </c>
      <c r="G477" s="3" t="s">
        <v>4560</v>
      </c>
      <c r="H477" s="3" t="s">
        <v>4561</v>
      </c>
      <c r="I477" s="3" t="s">
        <v>4562</v>
      </c>
      <c r="J477" s="3" t="s">
        <v>5219</v>
      </c>
      <c r="K477" s="6">
        <v>18034529</v>
      </c>
      <c r="L477" s="6">
        <v>17809746</v>
      </c>
      <c r="M477" s="6">
        <v>1934077</v>
      </c>
      <c r="N477" s="6">
        <v>1606646</v>
      </c>
      <c r="O477" s="6">
        <v>1499823</v>
      </c>
      <c r="P477" s="6">
        <v>1178562</v>
      </c>
      <c r="Q477" s="6">
        <v>985662</v>
      </c>
      <c r="R477" s="6">
        <v>757239</v>
      </c>
      <c r="S477" s="6">
        <v>1919071</v>
      </c>
      <c r="T477" s="6">
        <v>1578192</v>
      </c>
      <c r="U477" s="6">
        <v>3182692</v>
      </c>
      <c r="V477" s="6">
        <v>3181577</v>
      </c>
      <c r="W477" s="6">
        <v>10700534</v>
      </c>
      <c r="X477" s="6">
        <v>10078457</v>
      </c>
      <c r="Y477" s="6">
        <v>5055473</v>
      </c>
      <c r="Z477" s="6">
        <v>4512154</v>
      </c>
      <c r="AA477" s="6">
        <v>2587427</v>
      </c>
      <c r="AB477" s="6">
        <v>2484345</v>
      </c>
      <c r="AC477" s="6">
        <v>237121000</v>
      </c>
      <c r="AD477" s="6">
        <v>236942000</v>
      </c>
      <c r="AF477">
        <f>Q477/W477</f>
        <v>9.2113346866614321E-2</v>
      </c>
      <c r="AG477">
        <f>R477/X477</f>
        <v>7.5134417897501568E-2</v>
      </c>
      <c r="AH477">
        <f>U477/W477</f>
        <v>0.29743300661443622</v>
      </c>
      <c r="AI477">
        <f>V477/X477</f>
        <v>0.31568096187739847</v>
      </c>
      <c r="AJ477">
        <f>Y477/AA477</f>
        <v>1.953861113762823</v>
      </c>
      <c r="AK477">
        <f>Z477/AB477</f>
        <v>1.8162348627102918</v>
      </c>
      <c r="AL477">
        <f>O477/K477</f>
        <v>8.31639684074921E-2</v>
      </c>
      <c r="AM477">
        <f>P477/L477</f>
        <v>6.6175115579975144E-2</v>
      </c>
      <c r="AN477">
        <f>K477/W477</f>
        <v>1.6853858882182888</v>
      </c>
      <c r="AO477">
        <f>L477/X477</f>
        <v>1.7671103820753513</v>
      </c>
      <c r="AP477">
        <f>IF(OR(Q477&lt;0, Q477="NA"), 0, 1)</f>
        <v>1</v>
      </c>
      <c r="AQ477">
        <f>IF(OR(S477&lt;0, S477="NA"), 0, 1)</f>
        <v>1</v>
      </c>
      <c r="AR477">
        <f>IFERROR(IF((AF477-AG477)&gt;0,1,0),0)</f>
        <v>1</v>
      </c>
      <c r="AS477">
        <f>IFERROR(IF((S477-Q477)&gt;0,1,0),0)</f>
        <v>1</v>
      </c>
      <c r="AT477">
        <f>IFERROR(IF((AH477-AI477)&lt;0,1,0),0)</f>
        <v>1</v>
      </c>
      <c r="AU477">
        <f>IFERROR(IF((AJ477-AK477)&gt;0,1,0),0)</f>
        <v>1</v>
      </c>
      <c r="AV477">
        <f>IFERROR(IF((AL477-AM477)&gt;0,1,0),0)</f>
        <v>1</v>
      </c>
      <c r="AW477">
        <f>IFERROR(IF((AN477-AO477)&gt;0,1,0),0)</f>
        <v>0</v>
      </c>
      <c r="AX477">
        <f>IFERROR(IF((AC477-AD477)&lt;0,1,0),0)</f>
        <v>0</v>
      </c>
      <c r="AY477">
        <f>SUM(AP477:AX477)</f>
        <v>7</v>
      </c>
    </row>
    <row r="478" spans="1:51" x14ac:dyDescent="0.45">
      <c r="A478" s="1" t="s">
        <v>3179</v>
      </c>
      <c r="B478" s="2">
        <v>4056951</v>
      </c>
      <c r="C478" s="3" t="s">
        <v>5337</v>
      </c>
      <c r="D478" s="5">
        <v>85.96</v>
      </c>
      <c r="E478" s="5">
        <v>9773.6365272000003</v>
      </c>
      <c r="F478" s="3" t="s">
        <v>4651</v>
      </c>
      <c r="G478" s="3" t="s">
        <v>4651</v>
      </c>
      <c r="H478" s="3" t="s">
        <v>4652</v>
      </c>
      <c r="I478" s="3" t="s">
        <v>4652</v>
      </c>
      <c r="J478" s="3" t="s">
        <v>5220</v>
      </c>
      <c r="K478" s="6">
        <v>5021081</v>
      </c>
      <c r="L478" s="6">
        <v>4890039</v>
      </c>
      <c r="M478" s="6">
        <v>1978172</v>
      </c>
      <c r="N478" s="6">
        <v>1918966</v>
      </c>
      <c r="O478" s="6">
        <v>1048673</v>
      </c>
      <c r="P478" s="6">
        <v>1015936</v>
      </c>
      <c r="Q478" s="6">
        <v>632834</v>
      </c>
      <c r="R478" s="6">
        <v>636082</v>
      </c>
      <c r="S478" s="6">
        <v>1544129</v>
      </c>
      <c r="T478" s="6">
        <v>1307222</v>
      </c>
      <c r="U478" s="6">
        <v>8056318</v>
      </c>
      <c r="V478" s="6">
        <v>8056225</v>
      </c>
      <c r="W478" s="6">
        <v>26309554</v>
      </c>
      <c r="X478" s="6">
        <v>25701130</v>
      </c>
      <c r="Y478" s="6">
        <v>2264566</v>
      </c>
      <c r="Z478" s="6">
        <v>2048599</v>
      </c>
      <c r="AA478" s="6">
        <v>3197346</v>
      </c>
      <c r="AB478" s="6">
        <v>3112024</v>
      </c>
      <c r="AC478" s="6">
        <v>113634285</v>
      </c>
      <c r="AD478" s="6">
        <v>113610122</v>
      </c>
      <c r="AF478">
        <f>Q478/W478</f>
        <v>2.4053391402986155E-2</v>
      </c>
      <c r="AG478">
        <f>R478/X478</f>
        <v>2.4749184179839564E-2</v>
      </c>
      <c r="AH478">
        <f>U478/W478</f>
        <v>0.30621264047273472</v>
      </c>
      <c r="AI478">
        <f>V478/X478</f>
        <v>0.3134580074883867</v>
      </c>
      <c r="AJ478">
        <f>Y478/AA478</f>
        <v>0.70826429169692617</v>
      </c>
      <c r="AK478">
        <f>Z478/AB478</f>
        <v>0.65828509034634697</v>
      </c>
      <c r="AL478">
        <f>O478/K478</f>
        <v>0.20885402964023086</v>
      </c>
      <c r="AM478">
        <f>P478/L478</f>
        <v>0.20775621625921592</v>
      </c>
      <c r="AN478">
        <f>K478/W478</f>
        <v>0.19084629864877223</v>
      </c>
      <c r="AO478">
        <f>L478/X478</f>
        <v>0.19026552529013316</v>
      </c>
      <c r="AP478">
        <f>IF(OR(Q478&lt;0, Q478="NA"), 0, 1)</f>
        <v>1</v>
      </c>
      <c r="AQ478">
        <f>IF(OR(S478&lt;0, S478="NA"), 0, 1)</f>
        <v>1</v>
      </c>
      <c r="AR478">
        <f>IFERROR(IF((AF478-AG478)&gt;0,1,0),0)</f>
        <v>0</v>
      </c>
      <c r="AS478">
        <f>IFERROR(IF((S478-Q478)&gt;0,1,0),0)</f>
        <v>1</v>
      </c>
      <c r="AT478">
        <f>IFERROR(IF((AH478-AI478)&lt;0,1,0),0)</f>
        <v>1</v>
      </c>
      <c r="AU478">
        <f>IFERROR(IF((AJ478-AK478)&gt;0,1,0),0)</f>
        <v>1</v>
      </c>
      <c r="AV478">
        <f>IFERROR(IF((AL478-AM478)&gt;0,1,0),0)</f>
        <v>1</v>
      </c>
      <c r="AW478">
        <f>IFERROR(IF((AN478-AO478)&gt;0,1,0),0)</f>
        <v>1</v>
      </c>
      <c r="AX478">
        <f>IFERROR(IF((AC478-AD478)&lt;0,1,0),0)</f>
        <v>0</v>
      </c>
      <c r="AY478">
        <f>SUM(AP478:AX478)</f>
        <v>7</v>
      </c>
    </row>
    <row r="479" spans="1:51" x14ac:dyDescent="0.45">
      <c r="A479" s="1" t="s">
        <v>3190</v>
      </c>
      <c r="B479" s="2">
        <v>4095757</v>
      </c>
      <c r="C479" s="3" t="s">
        <v>5335</v>
      </c>
      <c r="D479" s="5">
        <v>20.59</v>
      </c>
      <c r="E479" s="5">
        <v>14488.54592481</v>
      </c>
      <c r="F479" s="3" t="s">
        <v>4654</v>
      </c>
      <c r="G479" s="3" t="s">
        <v>4654</v>
      </c>
      <c r="H479" s="3" t="s">
        <v>4655</v>
      </c>
      <c r="I479" s="3" t="s">
        <v>4725</v>
      </c>
      <c r="J479" s="3" t="s">
        <v>5011</v>
      </c>
      <c r="K479" s="6">
        <v>50369000</v>
      </c>
      <c r="L479" s="6">
        <v>49697000</v>
      </c>
      <c r="M479" s="6">
        <v>2669000</v>
      </c>
      <c r="N479" s="6">
        <v>2447000</v>
      </c>
      <c r="O479" s="6">
        <v>1628000</v>
      </c>
      <c r="P479" s="6">
        <v>1403000</v>
      </c>
      <c r="Q479" s="6">
        <v>1392000</v>
      </c>
      <c r="R479" s="6">
        <v>1359000</v>
      </c>
      <c r="S479" s="6">
        <v>2774000</v>
      </c>
      <c r="T479" s="6">
        <v>2168000</v>
      </c>
      <c r="U479" s="6">
        <v>7140000</v>
      </c>
      <c r="V479" s="6">
        <v>7139000</v>
      </c>
      <c r="W479" s="6">
        <v>27155000</v>
      </c>
      <c r="X479" s="6">
        <v>27453000</v>
      </c>
      <c r="Y479" s="6">
        <v>5169000</v>
      </c>
      <c r="Z479" s="6">
        <v>5387000</v>
      </c>
      <c r="AA479" s="6">
        <v>5136000</v>
      </c>
      <c r="AB479" s="6">
        <v>5406000</v>
      </c>
      <c r="AC479" s="6">
        <v>703669059</v>
      </c>
      <c r="AD479" s="6">
        <v>701081299</v>
      </c>
      <c r="AF479">
        <f>Q479/W479</f>
        <v>5.1261277849383169E-2</v>
      </c>
      <c r="AG479">
        <f>R479/X479</f>
        <v>4.9502786580701563E-2</v>
      </c>
      <c r="AH479">
        <f>U479/W479</f>
        <v>0.26293500276192228</v>
      </c>
      <c r="AI479">
        <f>V479/X479</f>
        <v>0.26004443958765888</v>
      </c>
      <c r="AJ479">
        <f>Y479/AA479</f>
        <v>1.0064252336448598</v>
      </c>
      <c r="AK479">
        <f>Z479/AB479</f>
        <v>0.99648538660747321</v>
      </c>
      <c r="AL479">
        <f>O479/K479</f>
        <v>3.2321467569338284E-2</v>
      </c>
      <c r="AM479">
        <f>P479/L479</f>
        <v>2.8231080346902228E-2</v>
      </c>
      <c r="AN479">
        <f>K479/W479</f>
        <v>1.8548701896519977</v>
      </c>
      <c r="AO479">
        <f>L479/X479</f>
        <v>1.8102575310530726</v>
      </c>
      <c r="AP479">
        <f>IF(OR(Q479&lt;0, Q479="NA"), 0, 1)</f>
        <v>1</v>
      </c>
      <c r="AQ479">
        <f>IF(OR(S479&lt;0, S479="NA"), 0, 1)</f>
        <v>1</v>
      </c>
      <c r="AR479">
        <f>IFERROR(IF((AF479-AG479)&gt;0,1,0),0)</f>
        <v>1</v>
      </c>
      <c r="AS479">
        <f>IFERROR(IF((S479-Q479)&gt;0,1,0),0)</f>
        <v>1</v>
      </c>
      <c r="AT479">
        <f>IFERROR(IF((AH479-AI479)&lt;0,1,0),0)</f>
        <v>0</v>
      </c>
      <c r="AU479">
        <f>IFERROR(IF((AJ479-AK479)&gt;0,1,0),0)</f>
        <v>1</v>
      </c>
      <c r="AV479">
        <f>IFERROR(IF((AL479-AM479)&gt;0,1,0),0)</f>
        <v>1</v>
      </c>
      <c r="AW479">
        <f>IFERROR(IF((AN479-AO479)&gt;0,1,0),0)</f>
        <v>1</v>
      </c>
      <c r="AX479">
        <f>IFERROR(IF((AC479-AD479)&lt;0,1,0),0)</f>
        <v>0</v>
      </c>
      <c r="AY479">
        <f>SUM(AP479:AX479)</f>
        <v>7</v>
      </c>
    </row>
    <row r="480" spans="1:51" x14ac:dyDescent="0.45">
      <c r="A480" s="1" t="s">
        <v>3191</v>
      </c>
      <c r="B480" s="2">
        <v>4217494</v>
      </c>
      <c r="C480" s="3" t="s">
        <v>5335</v>
      </c>
      <c r="D480" s="5">
        <v>21.85</v>
      </c>
      <c r="E480" s="5">
        <v>4314.6255231499999</v>
      </c>
      <c r="F480" s="3" t="s">
        <v>4654</v>
      </c>
      <c r="G480" s="3" t="s">
        <v>4654</v>
      </c>
      <c r="H480" s="3" t="s">
        <v>4655</v>
      </c>
      <c r="I480" s="3" t="s">
        <v>4725</v>
      </c>
      <c r="J480" s="3" t="s">
        <v>5011</v>
      </c>
      <c r="K480" s="6">
        <v>50369000</v>
      </c>
      <c r="L480" s="6">
        <v>49697000</v>
      </c>
      <c r="M480" s="6">
        <v>2543000</v>
      </c>
      <c r="N480" s="6">
        <v>2441000</v>
      </c>
      <c r="O480" s="6">
        <v>1501000</v>
      </c>
      <c r="P480" s="6">
        <v>1396000</v>
      </c>
      <c r="Q480" s="6">
        <v>1334000</v>
      </c>
      <c r="R480" s="6">
        <v>1302000</v>
      </c>
      <c r="S480" s="6">
        <v>2768000</v>
      </c>
      <c r="T480" s="6">
        <v>2163000</v>
      </c>
      <c r="U480" s="6">
        <v>7140000</v>
      </c>
      <c r="V480" s="6">
        <v>7139000</v>
      </c>
      <c r="W480" s="6">
        <v>28357000</v>
      </c>
      <c r="X480" s="6">
        <v>28667000</v>
      </c>
      <c r="Y480" s="6">
        <v>5160000</v>
      </c>
      <c r="Z480" s="6">
        <v>5380000</v>
      </c>
      <c r="AA480" s="6">
        <v>5126000</v>
      </c>
      <c r="AB480" s="6">
        <v>5398000</v>
      </c>
      <c r="AC480" s="6">
        <v>197465699</v>
      </c>
      <c r="AD480" s="6">
        <v>197263697</v>
      </c>
      <c r="AF480">
        <f>Q480/W480</f>
        <v>4.7043058151426453E-2</v>
      </c>
      <c r="AG480">
        <f>R480/X480</f>
        <v>4.5418076533993788E-2</v>
      </c>
      <c r="AH480">
        <f>U480/W480</f>
        <v>0.25178968156010861</v>
      </c>
      <c r="AI480">
        <f>V480/X480</f>
        <v>0.24903198800013954</v>
      </c>
      <c r="AJ480">
        <f>Y480/AA480</f>
        <v>1.0066328521264143</v>
      </c>
      <c r="AK480">
        <f>Z480/AB480</f>
        <v>0.99666543164134869</v>
      </c>
      <c r="AL480">
        <f>O480/K480</f>
        <v>2.980007544322897E-2</v>
      </c>
      <c r="AM480">
        <f>P480/L480</f>
        <v>2.8090226774251967E-2</v>
      </c>
      <c r="AN480">
        <f>K480/W480</f>
        <v>1.7762457241598195</v>
      </c>
      <c r="AO480">
        <f>L480/X480</f>
        <v>1.7335961209753374</v>
      </c>
      <c r="AP480">
        <f>IF(OR(Q480&lt;0, Q480="NA"), 0, 1)</f>
        <v>1</v>
      </c>
      <c r="AQ480">
        <f>IF(OR(S480&lt;0, S480="NA"), 0, 1)</f>
        <v>1</v>
      </c>
      <c r="AR480">
        <f>IFERROR(IF((AF480-AG480)&gt;0,1,0),0)</f>
        <v>1</v>
      </c>
      <c r="AS480">
        <f>IFERROR(IF((S480-Q480)&gt;0,1,0),0)</f>
        <v>1</v>
      </c>
      <c r="AT480">
        <f>IFERROR(IF((AH480-AI480)&lt;0,1,0),0)</f>
        <v>0</v>
      </c>
      <c r="AU480">
        <f>IFERROR(IF((AJ480-AK480)&gt;0,1,0),0)</f>
        <v>1</v>
      </c>
      <c r="AV480">
        <f>IFERROR(IF((AL480-AM480)&gt;0,1,0),0)</f>
        <v>1</v>
      </c>
      <c r="AW480">
        <f>IFERROR(IF((AN480-AO480)&gt;0,1,0),0)</f>
        <v>1</v>
      </c>
      <c r="AX480">
        <f>IFERROR(IF((AC480-AD480)&lt;0,1,0),0)</f>
        <v>0</v>
      </c>
      <c r="AY480">
        <f>SUM(AP480:AX480)</f>
        <v>7</v>
      </c>
    </row>
    <row r="481" spans="1:51" x14ac:dyDescent="0.45">
      <c r="A481" s="1" t="s">
        <v>3192</v>
      </c>
      <c r="B481" s="2">
        <v>4981337</v>
      </c>
      <c r="C481" s="3" t="s">
        <v>5337</v>
      </c>
      <c r="D481" s="5">
        <v>106.46</v>
      </c>
      <c r="E481" s="5">
        <v>8961.8691245800001</v>
      </c>
      <c r="F481" s="3" t="s">
        <v>4475</v>
      </c>
      <c r="G481" s="3" t="s">
        <v>4529</v>
      </c>
      <c r="H481" s="3" t="s">
        <v>4530</v>
      </c>
      <c r="I481" s="3" t="s">
        <v>4854</v>
      </c>
      <c r="J481" s="3" t="s">
        <v>5147</v>
      </c>
      <c r="K481" s="6">
        <v>1049214</v>
      </c>
      <c r="L481" s="6">
        <v>1036483</v>
      </c>
      <c r="M481" s="6">
        <v>473259</v>
      </c>
      <c r="N481" s="6">
        <v>460803</v>
      </c>
      <c r="O481" s="6">
        <v>313870</v>
      </c>
      <c r="P481" s="6">
        <v>304970</v>
      </c>
      <c r="Q481" s="6">
        <v>163443</v>
      </c>
      <c r="R481" s="6">
        <v>162372</v>
      </c>
      <c r="S481" s="6">
        <v>358076</v>
      </c>
      <c r="T481" s="6">
        <v>340872</v>
      </c>
      <c r="U481" s="6">
        <v>2152276</v>
      </c>
      <c r="V481" s="6">
        <v>2156551</v>
      </c>
      <c r="W481" s="6">
        <v>3048181</v>
      </c>
      <c r="X481" s="6">
        <v>2974040</v>
      </c>
      <c r="Y481" s="6">
        <v>556444</v>
      </c>
      <c r="Z481" s="6">
        <v>493850</v>
      </c>
      <c r="AA481" s="6">
        <v>286290</v>
      </c>
      <c r="AB481" s="6">
        <v>272126</v>
      </c>
      <c r="AC481" s="6">
        <v>84103670</v>
      </c>
      <c r="AD481" s="6">
        <v>84495649</v>
      </c>
      <c r="AF481">
        <f>Q481/W481</f>
        <v>5.3619847377829599E-2</v>
      </c>
      <c r="AG481">
        <f>R481/X481</f>
        <v>5.4596441204556763E-2</v>
      </c>
      <c r="AH481">
        <f>U481/W481</f>
        <v>0.7060853669778796</v>
      </c>
      <c r="AI481">
        <f>V481/X481</f>
        <v>0.72512508237952411</v>
      </c>
      <c r="AJ481">
        <f>Y481/AA481</f>
        <v>1.9436375702958539</v>
      </c>
      <c r="AK481">
        <f>Z481/AB481</f>
        <v>1.8147843278481293</v>
      </c>
      <c r="AL481">
        <f>O481/K481</f>
        <v>0.29914774297712382</v>
      </c>
      <c r="AM481">
        <f>P481/L481</f>
        <v>0.2942354095532681</v>
      </c>
      <c r="AN481">
        <f>K481/W481</f>
        <v>0.34420987467607733</v>
      </c>
      <c r="AO481">
        <f>L481/X481</f>
        <v>0.34851010746324862</v>
      </c>
      <c r="AP481">
        <f>IF(OR(Q481&lt;0, Q481="NA"), 0, 1)</f>
        <v>1</v>
      </c>
      <c r="AQ481">
        <f>IF(OR(S481&lt;0, S481="NA"), 0, 1)</f>
        <v>1</v>
      </c>
      <c r="AR481">
        <f>IFERROR(IF((AF481-AG481)&gt;0,1,0),0)</f>
        <v>0</v>
      </c>
      <c r="AS481">
        <f>IFERROR(IF((S481-Q481)&gt;0,1,0),0)</f>
        <v>1</v>
      </c>
      <c r="AT481">
        <f>IFERROR(IF((AH481-AI481)&lt;0,1,0),0)</f>
        <v>1</v>
      </c>
      <c r="AU481">
        <f>IFERROR(IF((AJ481-AK481)&gt;0,1,0),0)</f>
        <v>1</v>
      </c>
      <c r="AV481">
        <f>IFERROR(IF((AL481-AM481)&gt;0,1,0),0)</f>
        <v>1</v>
      </c>
      <c r="AW481">
        <f>IFERROR(IF((AN481-AO481)&gt;0,1,0),0)</f>
        <v>0</v>
      </c>
      <c r="AX481">
        <f>IFERROR(IF((AC481-AD481)&lt;0,1,0),0)</f>
        <v>1</v>
      </c>
      <c r="AY481">
        <f>SUM(AP481:AX481)</f>
        <v>7</v>
      </c>
    </row>
    <row r="482" spans="1:51" x14ac:dyDescent="0.45">
      <c r="A482" s="1" t="s">
        <v>3194</v>
      </c>
      <c r="B482" s="2">
        <v>7640799</v>
      </c>
      <c r="C482" s="3" t="s">
        <v>5337</v>
      </c>
      <c r="D482" s="5">
        <v>11.89</v>
      </c>
      <c r="E482" s="5">
        <v>486.61940231</v>
      </c>
      <c r="F482" s="3" t="s">
        <v>4475</v>
      </c>
      <c r="G482" s="3" t="s">
        <v>4529</v>
      </c>
      <c r="H482" s="3" t="s">
        <v>4530</v>
      </c>
      <c r="I482" s="3" t="s">
        <v>4531</v>
      </c>
      <c r="J482" s="3" t="s">
        <v>4857</v>
      </c>
      <c r="K482" s="6">
        <v>386033</v>
      </c>
      <c r="L482" s="6">
        <v>376241</v>
      </c>
      <c r="M482" s="6">
        <v>154188</v>
      </c>
      <c r="N482" s="6">
        <v>149814</v>
      </c>
      <c r="O482" s="6">
        <v>68548</v>
      </c>
      <c r="P482" s="6">
        <v>65051</v>
      </c>
      <c r="Q482" s="6">
        <v>7284</v>
      </c>
      <c r="R482" s="6">
        <v>4696</v>
      </c>
      <c r="S482" s="6">
        <v>106383</v>
      </c>
      <c r="T482" s="6">
        <v>114300</v>
      </c>
      <c r="U482" s="6">
        <v>528594</v>
      </c>
      <c r="V482" s="6">
        <v>529568</v>
      </c>
      <c r="W482" s="6">
        <v>664696</v>
      </c>
      <c r="X482" s="6">
        <v>666591</v>
      </c>
      <c r="Y482" s="6">
        <v>168809</v>
      </c>
      <c r="Z482" s="6">
        <v>161582</v>
      </c>
      <c r="AA482" s="6">
        <v>50371</v>
      </c>
      <c r="AB482" s="6">
        <v>52817</v>
      </c>
      <c r="AC482" s="6">
        <v>40760174</v>
      </c>
      <c r="AD482" s="6">
        <v>40186573</v>
      </c>
      <c r="AF482">
        <f>Q482/W482</f>
        <v>1.0958393009736781E-2</v>
      </c>
      <c r="AG482">
        <f>R482/X482</f>
        <v>7.0447995847528694E-3</v>
      </c>
      <c r="AH482">
        <f>U482/W482</f>
        <v>0.79524173456738123</v>
      </c>
      <c r="AI482">
        <f>V482/X482</f>
        <v>0.79444216918620258</v>
      </c>
      <c r="AJ482">
        <f>Y482/AA482</f>
        <v>3.3513132556431282</v>
      </c>
      <c r="AK482">
        <f>Z482/AB482</f>
        <v>3.0592801560103755</v>
      </c>
      <c r="AL482">
        <f>O482/K482</f>
        <v>0.1775703113464393</v>
      </c>
      <c r="AM482">
        <f>P482/L482</f>
        <v>0.17289715900181002</v>
      </c>
      <c r="AN482">
        <f>K482/W482</f>
        <v>0.58076624502027996</v>
      </c>
      <c r="AO482">
        <f>L482/X482</f>
        <v>0.56442556230132124</v>
      </c>
      <c r="AP482">
        <f>IF(OR(Q482&lt;0, Q482="NA"), 0, 1)</f>
        <v>1</v>
      </c>
      <c r="AQ482">
        <f>IF(OR(S482&lt;0, S482="NA"), 0, 1)</f>
        <v>1</v>
      </c>
      <c r="AR482">
        <f>IFERROR(IF((AF482-AG482)&gt;0,1,0),0)</f>
        <v>1</v>
      </c>
      <c r="AS482">
        <f>IFERROR(IF((S482-Q482)&gt;0,1,0),0)</f>
        <v>1</v>
      </c>
      <c r="AT482">
        <f>IFERROR(IF((AH482-AI482)&lt;0,1,0),0)</f>
        <v>0</v>
      </c>
      <c r="AU482">
        <f>IFERROR(IF((AJ482-AK482)&gt;0,1,0),0)</f>
        <v>1</v>
      </c>
      <c r="AV482">
        <f>IFERROR(IF((AL482-AM482)&gt;0,1,0),0)</f>
        <v>1</v>
      </c>
      <c r="AW482">
        <f>IFERROR(IF((AN482-AO482)&gt;0,1,0),0)</f>
        <v>1</v>
      </c>
      <c r="AX482">
        <f>IFERROR(IF((AC482-AD482)&lt;0,1,0),0)</f>
        <v>0</v>
      </c>
      <c r="AY482">
        <f>SUM(AP482:AX482)</f>
        <v>7</v>
      </c>
    </row>
    <row r="483" spans="1:51" x14ac:dyDescent="0.45">
      <c r="A483" s="1" t="s">
        <v>3204</v>
      </c>
      <c r="B483" s="2">
        <v>4104752</v>
      </c>
      <c r="C483" s="3" t="s">
        <v>5335</v>
      </c>
      <c r="D483" s="5">
        <v>359.93</v>
      </c>
      <c r="E483" s="5">
        <v>13697.325833110001</v>
      </c>
      <c r="F483" s="3" t="s">
        <v>4475</v>
      </c>
      <c r="G483" s="3" t="s">
        <v>4476</v>
      </c>
      <c r="H483" s="3" t="s">
        <v>4674</v>
      </c>
      <c r="I483" s="3" t="s">
        <v>4674</v>
      </c>
      <c r="J483" s="3" t="s">
        <v>5221</v>
      </c>
      <c r="K483" s="6">
        <v>5326524</v>
      </c>
      <c r="L483" s="6">
        <v>5368051</v>
      </c>
      <c r="M483" s="6">
        <v>679415</v>
      </c>
      <c r="N483" s="6">
        <v>696185</v>
      </c>
      <c r="O483" s="6">
        <v>636448</v>
      </c>
      <c r="P483" s="6">
        <v>654537</v>
      </c>
      <c r="Q483" s="6">
        <v>448462</v>
      </c>
      <c r="R483" s="6">
        <v>460604</v>
      </c>
      <c r="S483" s="6">
        <v>626830</v>
      </c>
      <c r="T483" s="6">
        <v>683554</v>
      </c>
      <c r="U483" s="6">
        <v>879146</v>
      </c>
      <c r="V483" s="6">
        <v>1071827</v>
      </c>
      <c r="W483" s="6">
        <v>3367389</v>
      </c>
      <c r="X483" s="6">
        <v>3640914</v>
      </c>
      <c r="Y483" s="6">
        <v>1740699</v>
      </c>
      <c r="Z483" s="6">
        <v>2005812</v>
      </c>
      <c r="AA483" s="6">
        <v>726915</v>
      </c>
      <c r="AB483" s="6">
        <v>807373</v>
      </c>
      <c r="AC483" s="6">
        <v>38083401</v>
      </c>
      <c r="AD483" s="6">
        <v>38289105</v>
      </c>
      <c r="AF483">
        <f>Q483/W483</f>
        <v>0.13317796072862387</v>
      </c>
      <c r="AG483">
        <f>R483/X483</f>
        <v>0.12650779447138824</v>
      </c>
      <c r="AH483">
        <f>U483/W483</f>
        <v>0.26107646012979197</v>
      </c>
      <c r="AI483">
        <f>V483/X483</f>
        <v>0.29438404752213315</v>
      </c>
      <c r="AJ483">
        <f>Y483/AA483</f>
        <v>2.3946389880522481</v>
      </c>
      <c r="AK483">
        <f>Z483/AB483</f>
        <v>2.4843684393706504</v>
      </c>
      <c r="AL483">
        <f>O483/K483</f>
        <v>0.11948655445840477</v>
      </c>
      <c r="AM483">
        <f>P483/L483</f>
        <v>0.12193196376114906</v>
      </c>
      <c r="AN483">
        <f>K483/W483</f>
        <v>1.5817964601060346</v>
      </c>
      <c r="AO483">
        <f>L483/X483</f>
        <v>1.474369073260176</v>
      </c>
      <c r="AP483">
        <f>IF(OR(Q483&lt;0, Q483="NA"), 0, 1)</f>
        <v>1</v>
      </c>
      <c r="AQ483">
        <f>IF(OR(S483&lt;0, S483="NA"), 0, 1)</f>
        <v>1</v>
      </c>
      <c r="AR483">
        <f>IFERROR(IF((AF483-AG483)&gt;0,1,0),0)</f>
        <v>1</v>
      </c>
      <c r="AS483">
        <f>IFERROR(IF((S483-Q483)&gt;0,1,0),0)</f>
        <v>1</v>
      </c>
      <c r="AT483">
        <f>IFERROR(IF((AH483-AI483)&lt;0,1,0),0)</f>
        <v>1</v>
      </c>
      <c r="AU483">
        <f>IFERROR(IF((AJ483-AK483)&gt;0,1,0),0)</f>
        <v>0</v>
      </c>
      <c r="AV483">
        <f>IFERROR(IF((AL483-AM483)&gt;0,1,0),0)</f>
        <v>0</v>
      </c>
      <c r="AW483">
        <f>IFERROR(IF((AN483-AO483)&gt;0,1,0),0)</f>
        <v>1</v>
      </c>
      <c r="AX483">
        <f>IFERROR(IF((AC483-AD483)&lt;0,1,0),0)</f>
        <v>1</v>
      </c>
      <c r="AY483">
        <f>SUM(AP483:AX483)</f>
        <v>7</v>
      </c>
    </row>
    <row r="484" spans="1:51" x14ac:dyDescent="0.45">
      <c r="A484" s="1" t="s">
        <v>3205</v>
      </c>
      <c r="B484" s="2">
        <v>100165</v>
      </c>
      <c r="C484" s="3" t="s">
        <v>5335</v>
      </c>
      <c r="D484" s="5">
        <v>99.99</v>
      </c>
      <c r="E484" s="5">
        <v>7129.9002386700004</v>
      </c>
      <c r="F484" s="3" t="s">
        <v>4480</v>
      </c>
      <c r="G484" s="3" t="s">
        <v>4481</v>
      </c>
      <c r="H484" s="3" t="s">
        <v>4481</v>
      </c>
      <c r="I484" s="3" t="s">
        <v>4482</v>
      </c>
      <c r="J484" s="3" t="s">
        <v>4484</v>
      </c>
      <c r="K484" s="6">
        <v>2888658</v>
      </c>
      <c r="L484" s="6">
        <v>2845672</v>
      </c>
      <c r="M484" s="6" t="s">
        <v>4474</v>
      </c>
      <c r="N484" s="6" t="s">
        <v>4474</v>
      </c>
      <c r="O484" s="6">
        <v>2063279</v>
      </c>
      <c r="P484" s="6">
        <v>1993752</v>
      </c>
      <c r="Q484" s="6">
        <v>530989</v>
      </c>
      <c r="R484" s="6">
        <v>512275</v>
      </c>
      <c r="S484" s="6">
        <v>688828</v>
      </c>
      <c r="T484" s="6">
        <v>577264</v>
      </c>
      <c r="U484" s="6">
        <v>394915</v>
      </c>
      <c r="V484" s="6">
        <v>394556</v>
      </c>
      <c r="W484" s="6">
        <v>71323074</v>
      </c>
      <c r="X484" s="6">
        <v>72845072</v>
      </c>
      <c r="Y484" s="6" t="s">
        <v>4474</v>
      </c>
      <c r="Z484" s="6" t="s">
        <v>4474</v>
      </c>
      <c r="AA484" s="6" t="s">
        <v>4474</v>
      </c>
      <c r="AB484" s="6" t="s">
        <v>4474</v>
      </c>
      <c r="AC484" s="6">
        <v>71787349</v>
      </c>
      <c r="AD484" s="6">
        <v>72365926</v>
      </c>
      <c r="AF484">
        <f>Q484/W484</f>
        <v>7.4448417632700468E-3</v>
      </c>
      <c r="AG484">
        <f>R484/X484</f>
        <v>7.0323906056404201E-3</v>
      </c>
      <c r="AH484">
        <f>U484/W484</f>
        <v>5.5369879318437681E-3</v>
      </c>
      <c r="AI484">
        <f>V484/X484</f>
        <v>5.4163718858016912E-3</v>
      </c>
      <c r="AJ484" t="e">
        <f>Y484/AA484</f>
        <v>#VALUE!</v>
      </c>
      <c r="AK484" t="e">
        <f>Z484/AB484</f>
        <v>#VALUE!</v>
      </c>
      <c r="AL484">
        <f>O484/K484</f>
        <v>0.71426904811853809</v>
      </c>
      <c r="AM484">
        <f>P484/L484</f>
        <v>0.70062607356012918</v>
      </c>
      <c r="AN484">
        <f>K484/W484</f>
        <v>4.0501030564106082E-2</v>
      </c>
      <c r="AO484">
        <f>L484/X484</f>
        <v>3.9064715318010805E-2</v>
      </c>
      <c r="AP484">
        <f>IF(OR(Q484&lt;0, Q484="NA"), 0, 1)</f>
        <v>1</v>
      </c>
      <c r="AQ484">
        <f>IF(OR(S484&lt;0, S484="NA"), 0, 1)</f>
        <v>1</v>
      </c>
      <c r="AR484">
        <f>IFERROR(IF((AF484-AG484)&gt;0,1,0),0)</f>
        <v>1</v>
      </c>
      <c r="AS484">
        <f>IFERROR(IF((S484-Q484)&gt;0,1,0),0)</f>
        <v>1</v>
      </c>
      <c r="AT484">
        <f>IFERROR(IF((AH484-AI484)&lt;0,1,0),0)</f>
        <v>0</v>
      </c>
      <c r="AU484">
        <f>IFERROR(IF((AJ484-AK484)&gt;0,1,0),0)</f>
        <v>0</v>
      </c>
      <c r="AV484">
        <f>IFERROR(IF((AL484-AM484)&gt;0,1,0),0)</f>
        <v>1</v>
      </c>
      <c r="AW484">
        <f>IFERROR(IF((AN484-AO484)&gt;0,1,0),0)</f>
        <v>1</v>
      </c>
      <c r="AX484">
        <f>IFERROR(IF((AC484-AD484)&lt;0,1,0),0)</f>
        <v>1</v>
      </c>
      <c r="AY484">
        <f>SUM(AP484:AX484)</f>
        <v>7</v>
      </c>
    </row>
    <row r="485" spans="1:51" x14ac:dyDescent="0.45">
      <c r="A485" s="1" t="s">
        <v>3207</v>
      </c>
      <c r="B485" s="2">
        <v>4057019</v>
      </c>
      <c r="C485" s="3" t="s">
        <v>5337</v>
      </c>
      <c r="D485" s="5">
        <v>41.26</v>
      </c>
      <c r="E485" s="5">
        <v>4351.0976434000004</v>
      </c>
      <c r="F485" s="3" t="s">
        <v>4651</v>
      </c>
      <c r="G485" s="3" t="s">
        <v>4651</v>
      </c>
      <c r="H485" s="3" t="s">
        <v>4652</v>
      </c>
      <c r="I485" s="3" t="s">
        <v>4652</v>
      </c>
      <c r="J485" s="3" t="s">
        <v>4653</v>
      </c>
      <c r="K485" s="6">
        <v>3341000</v>
      </c>
      <c r="L485" s="6">
        <v>3214000</v>
      </c>
      <c r="M485" s="6">
        <v>1029000</v>
      </c>
      <c r="N485" s="6">
        <v>958000</v>
      </c>
      <c r="O485" s="6">
        <v>551000</v>
      </c>
      <c r="P485" s="6">
        <v>490000</v>
      </c>
      <c r="Q485" s="6">
        <v>343000</v>
      </c>
      <c r="R485" s="6">
        <v>296000</v>
      </c>
      <c r="S485" s="6">
        <v>697000</v>
      </c>
      <c r="T485" s="6">
        <v>641000</v>
      </c>
      <c r="U485" s="6">
        <v>4354000</v>
      </c>
      <c r="V485" s="6">
        <v>4353000</v>
      </c>
      <c r="W485" s="6">
        <v>11881000</v>
      </c>
      <c r="X485" s="6">
        <v>11582000</v>
      </c>
      <c r="Y485" s="6">
        <v>950000</v>
      </c>
      <c r="Z485" s="6">
        <v>848000</v>
      </c>
      <c r="AA485" s="6">
        <v>972000</v>
      </c>
      <c r="AB485" s="6">
        <v>850000</v>
      </c>
      <c r="AC485" s="6">
        <v>105455590</v>
      </c>
      <c r="AD485" s="6">
        <v>103066683</v>
      </c>
      <c r="AF485">
        <f>Q485/W485</f>
        <v>2.886962376904301E-2</v>
      </c>
      <c r="AG485">
        <f>R485/X485</f>
        <v>2.5556898635814194E-2</v>
      </c>
      <c r="AH485">
        <f>U485/W485</f>
        <v>0.36646746906826022</v>
      </c>
      <c r="AI485">
        <f>V485/X485</f>
        <v>0.37584182351925399</v>
      </c>
      <c r="AJ485">
        <f>Y485/AA485</f>
        <v>0.97736625514403297</v>
      </c>
      <c r="AK485">
        <f>Z485/AB485</f>
        <v>0.99764705882352944</v>
      </c>
      <c r="AL485">
        <f>O485/K485</f>
        <v>0.16492068243041005</v>
      </c>
      <c r="AM485">
        <f>P485/L485</f>
        <v>0.15245799626633477</v>
      </c>
      <c r="AN485">
        <f>K485/W485</f>
        <v>0.28120528575035769</v>
      </c>
      <c r="AO485">
        <f>L485/X485</f>
        <v>0.27749956829563116</v>
      </c>
      <c r="AP485">
        <f>IF(OR(Q485&lt;0, Q485="NA"), 0, 1)</f>
        <v>1</v>
      </c>
      <c r="AQ485">
        <f>IF(OR(S485&lt;0, S485="NA"), 0, 1)</f>
        <v>1</v>
      </c>
      <c r="AR485">
        <f>IFERROR(IF((AF485-AG485)&gt;0,1,0),0)</f>
        <v>1</v>
      </c>
      <c r="AS485">
        <f>IFERROR(IF((S485-Q485)&gt;0,1,0),0)</f>
        <v>1</v>
      </c>
      <c r="AT485">
        <f>IFERROR(IF((AH485-AI485)&lt;0,1,0),0)</f>
        <v>1</v>
      </c>
      <c r="AU485">
        <f>IFERROR(IF((AJ485-AK485)&gt;0,1,0),0)</f>
        <v>0</v>
      </c>
      <c r="AV485">
        <f>IFERROR(IF((AL485-AM485)&gt;0,1,0),0)</f>
        <v>1</v>
      </c>
      <c r="AW485">
        <f>IFERROR(IF((AN485-AO485)&gt;0,1,0),0)</f>
        <v>1</v>
      </c>
      <c r="AX485">
        <f>IFERROR(IF((AC485-AD485)&lt;0,1,0),0)</f>
        <v>0</v>
      </c>
      <c r="AY485">
        <f>SUM(AP485:AX485)</f>
        <v>7</v>
      </c>
    </row>
    <row r="486" spans="1:51" x14ac:dyDescent="0.45">
      <c r="A486" s="1" t="s">
        <v>3211</v>
      </c>
      <c r="B486" s="2">
        <v>4913888</v>
      </c>
      <c r="C486" s="3" t="s">
        <v>5335</v>
      </c>
      <c r="D486" s="7">
        <v>10.94</v>
      </c>
      <c r="E486" s="5">
        <v>327.51176459999999</v>
      </c>
      <c r="F486" s="3" t="s">
        <v>4475</v>
      </c>
      <c r="G486" s="3" t="s">
        <v>4529</v>
      </c>
      <c r="H486" s="3" t="s">
        <v>4530</v>
      </c>
      <c r="I486" s="3" t="s">
        <v>4739</v>
      </c>
      <c r="J486" s="3" t="s">
        <v>4750</v>
      </c>
      <c r="K486" s="6">
        <v>471719</v>
      </c>
      <c r="L486" s="6">
        <v>477366</v>
      </c>
      <c r="M486" s="6">
        <v>27659</v>
      </c>
      <c r="N486" s="6">
        <v>25919</v>
      </c>
      <c r="O486" s="6">
        <v>15160</v>
      </c>
      <c r="P486" s="6">
        <v>13611</v>
      </c>
      <c r="Q486" s="6">
        <v>39078</v>
      </c>
      <c r="R486" s="6">
        <v>36646</v>
      </c>
      <c r="S486" s="6">
        <v>18047</v>
      </c>
      <c r="T486" s="6">
        <v>11316</v>
      </c>
      <c r="U486" s="6">
        <v>3000</v>
      </c>
      <c r="V486" s="6">
        <v>4000</v>
      </c>
      <c r="W486" s="6">
        <v>258649</v>
      </c>
      <c r="X486" s="6">
        <v>254610</v>
      </c>
      <c r="Y486" s="6">
        <v>31837</v>
      </c>
      <c r="Z486" s="6">
        <v>28093</v>
      </c>
      <c r="AA486" s="6">
        <v>65413</v>
      </c>
      <c r="AB486" s="6">
        <v>62904</v>
      </c>
      <c r="AC486" s="6">
        <v>29935000</v>
      </c>
      <c r="AD486" s="6">
        <v>29944000</v>
      </c>
      <c r="AF486">
        <f>Q486/W486</f>
        <v>0.15108506122196491</v>
      </c>
      <c r="AG486">
        <f>R486/X486</f>
        <v>0.14392993205294372</v>
      </c>
      <c r="AH486">
        <f>U486/W486</f>
        <v>1.1598730325653684E-2</v>
      </c>
      <c r="AI486">
        <f>V486/X486</f>
        <v>1.5710302030556539E-2</v>
      </c>
      <c r="AJ486">
        <f>Y486/AA486</f>
        <v>0.48670753519942517</v>
      </c>
      <c r="AK486">
        <f>Z486/AB486</f>
        <v>0.4466011700368816</v>
      </c>
      <c r="AL486">
        <f>O486/K486</f>
        <v>3.2137776939237132E-2</v>
      </c>
      <c r="AM486">
        <f>P486/L486</f>
        <v>2.8512713515415844E-2</v>
      </c>
      <c r="AN486">
        <f>K486/W486</f>
        <v>1.8237804901623436</v>
      </c>
      <c r="AO486">
        <f>L486/X486</f>
        <v>1.8748910097796629</v>
      </c>
      <c r="AP486">
        <f>IF(OR(Q486&lt;0, Q486="NA"), 0, 1)</f>
        <v>1</v>
      </c>
      <c r="AQ486">
        <f>IF(OR(S486&lt;0, S486="NA"), 0, 1)</f>
        <v>1</v>
      </c>
      <c r="AR486">
        <f>IFERROR(IF((AF486-AG486)&gt;0,1,0),0)</f>
        <v>1</v>
      </c>
      <c r="AS486">
        <f>IFERROR(IF((S486-Q486)&gt;0,1,0),0)</f>
        <v>0</v>
      </c>
      <c r="AT486">
        <f>IFERROR(IF((AH486-AI486)&lt;0,1,0),0)</f>
        <v>1</v>
      </c>
      <c r="AU486">
        <f>IFERROR(IF((AJ486-AK486)&gt;0,1,0),0)</f>
        <v>1</v>
      </c>
      <c r="AV486">
        <f>IFERROR(IF((AL486-AM486)&gt;0,1,0),0)</f>
        <v>1</v>
      </c>
      <c r="AW486">
        <f>IFERROR(IF((AN486-AO486)&gt;0,1,0),0)</f>
        <v>0</v>
      </c>
      <c r="AX486">
        <f>IFERROR(IF((AC486-AD486)&lt;0,1,0),0)</f>
        <v>1</v>
      </c>
      <c r="AY486">
        <f>SUM(AP486:AX486)</f>
        <v>7</v>
      </c>
    </row>
    <row r="487" spans="1:51" x14ac:dyDescent="0.45">
      <c r="A487" s="1" t="s">
        <v>3217</v>
      </c>
      <c r="B487" s="2">
        <v>4062397</v>
      </c>
      <c r="C487" s="3" t="s">
        <v>5337</v>
      </c>
      <c r="D487" s="5">
        <v>122.87</v>
      </c>
      <c r="E487" s="5">
        <v>28469.436690750001</v>
      </c>
      <c r="F487" s="3" t="s">
        <v>4583</v>
      </c>
      <c r="G487" s="3" t="s">
        <v>4583</v>
      </c>
      <c r="H487" s="3" t="s">
        <v>4584</v>
      </c>
      <c r="I487" s="3" t="s">
        <v>4624</v>
      </c>
      <c r="J487" s="3" t="s">
        <v>4796</v>
      </c>
      <c r="K487" s="6">
        <v>18030000</v>
      </c>
      <c r="L487" s="6">
        <v>18099000</v>
      </c>
      <c r="M487" s="6">
        <v>2870000</v>
      </c>
      <c r="N487" s="6">
        <v>2858000</v>
      </c>
      <c r="O487" s="6">
        <v>2316000</v>
      </c>
      <c r="P487" s="6">
        <v>2291000</v>
      </c>
      <c r="Q487" s="6">
        <v>1523000</v>
      </c>
      <c r="R487" s="6">
        <v>1485000</v>
      </c>
      <c r="S487" s="6">
        <v>1972000</v>
      </c>
      <c r="T487" s="6">
        <v>2095000</v>
      </c>
      <c r="U487" s="6">
        <v>6138000</v>
      </c>
      <c r="V487" s="6">
        <v>5778000</v>
      </c>
      <c r="W487" s="6">
        <v>21858000</v>
      </c>
      <c r="X487" s="6">
        <v>21729000</v>
      </c>
      <c r="Y487" s="6">
        <v>7913000</v>
      </c>
      <c r="Z487" s="6">
        <v>7784000</v>
      </c>
      <c r="AA487" s="6">
        <v>4996000</v>
      </c>
      <c r="AB487" s="6">
        <v>5225000</v>
      </c>
      <c r="AC487" s="6">
        <v>232000000</v>
      </c>
      <c r="AD487" s="6">
        <v>233300000</v>
      </c>
      <c r="AF487">
        <f>Q487/W487</f>
        <v>6.9677006130478544E-2</v>
      </c>
      <c r="AG487">
        <f>R487/X487</f>
        <v>6.8341847300842196E-2</v>
      </c>
      <c r="AH487">
        <f>U487/W487</f>
        <v>0.28081251715618993</v>
      </c>
      <c r="AI487">
        <f>V487/X487</f>
        <v>0.26591191495236782</v>
      </c>
      <c r="AJ487">
        <f>Y487/AA487</f>
        <v>1.5838670936749399</v>
      </c>
      <c r="AK487">
        <f>Z487/AB487</f>
        <v>1.4897607655502392</v>
      </c>
      <c r="AL487">
        <f>O487/K487</f>
        <v>0.12845257903494176</v>
      </c>
      <c r="AM487">
        <f>P487/L487</f>
        <v>0.12658157909276754</v>
      </c>
      <c r="AN487">
        <f>K487/W487</f>
        <v>0.82486961295635464</v>
      </c>
      <c r="AO487">
        <f>L487/X487</f>
        <v>0.83294215104238578</v>
      </c>
      <c r="AP487">
        <f>IF(OR(Q487&lt;0, Q487="NA"), 0, 1)</f>
        <v>1</v>
      </c>
      <c r="AQ487">
        <f>IF(OR(S487&lt;0, S487="NA"), 0, 1)</f>
        <v>1</v>
      </c>
      <c r="AR487">
        <f>IFERROR(IF((AF487-AG487)&gt;0,1,0),0)</f>
        <v>1</v>
      </c>
      <c r="AS487">
        <f>IFERROR(IF((S487-Q487)&gt;0,1,0),0)</f>
        <v>1</v>
      </c>
      <c r="AT487">
        <f>IFERROR(IF((AH487-AI487)&lt;0,1,0),0)</f>
        <v>0</v>
      </c>
      <c r="AU487">
        <f>IFERROR(IF((AJ487-AK487)&gt;0,1,0),0)</f>
        <v>1</v>
      </c>
      <c r="AV487">
        <f>IFERROR(IF((AL487-AM487)&gt;0,1,0),0)</f>
        <v>1</v>
      </c>
      <c r="AW487">
        <f>IFERROR(IF((AN487-AO487)&gt;0,1,0),0)</f>
        <v>0</v>
      </c>
      <c r="AX487">
        <f>IFERROR(IF((AC487-AD487)&lt;0,1,0),0)</f>
        <v>1</v>
      </c>
      <c r="AY487">
        <f>SUM(AP487:AX487)</f>
        <v>7</v>
      </c>
    </row>
    <row r="488" spans="1:51" x14ac:dyDescent="0.45">
      <c r="A488" s="1" t="s">
        <v>3228</v>
      </c>
      <c r="B488" s="2">
        <v>4412410</v>
      </c>
      <c r="C488" s="3" t="s">
        <v>5335</v>
      </c>
      <c r="D488" s="5">
        <v>22.02</v>
      </c>
      <c r="E488" s="5">
        <v>2116.3112618999999</v>
      </c>
      <c r="F488" s="3" t="s">
        <v>4470</v>
      </c>
      <c r="G488" s="3" t="s">
        <v>4512</v>
      </c>
      <c r="H488" s="3" t="s">
        <v>4522</v>
      </c>
      <c r="I488" s="3" t="s">
        <v>4557</v>
      </c>
      <c r="J488" s="3" t="s">
        <v>4617</v>
      </c>
      <c r="K488" s="6">
        <v>1325477</v>
      </c>
      <c r="L488" s="6">
        <v>1346361</v>
      </c>
      <c r="M488" s="6">
        <v>380914</v>
      </c>
      <c r="N488" s="6">
        <v>412489</v>
      </c>
      <c r="O488" s="6">
        <v>255505</v>
      </c>
      <c r="P488" s="6">
        <v>283487</v>
      </c>
      <c r="Q488" s="6">
        <v>135645</v>
      </c>
      <c r="R488" s="6">
        <v>106719</v>
      </c>
      <c r="S488" s="6">
        <v>282331</v>
      </c>
      <c r="T488" s="6">
        <v>296560</v>
      </c>
      <c r="U488" s="6" t="s">
        <v>4474</v>
      </c>
      <c r="V488" s="6" t="s">
        <v>4474</v>
      </c>
      <c r="W488" s="6">
        <v>3313598</v>
      </c>
      <c r="X488" s="6">
        <v>3401449</v>
      </c>
      <c r="Y488" s="6">
        <v>707636</v>
      </c>
      <c r="Z488" s="6">
        <v>748016</v>
      </c>
      <c r="AA488" s="6">
        <v>648548</v>
      </c>
      <c r="AB488" s="6">
        <v>746563</v>
      </c>
      <c r="AC488" s="6">
        <v>97794635</v>
      </c>
      <c r="AD488" s="6">
        <v>105027079</v>
      </c>
      <c r="AF488">
        <f>Q488/W488</f>
        <v>4.0935864881618107E-2</v>
      </c>
      <c r="AG488">
        <f>R488/X488</f>
        <v>3.1374570072930687E-2</v>
      </c>
      <c r="AH488" t="e">
        <f>U488/W488</f>
        <v>#VALUE!</v>
      </c>
      <c r="AI488" t="e">
        <f>V488/X488</f>
        <v>#VALUE!</v>
      </c>
      <c r="AJ488">
        <f>Y488/AA488</f>
        <v>1.0911081369459161</v>
      </c>
      <c r="AK488">
        <f>Z488/AB488</f>
        <v>1.0019462523591445</v>
      </c>
      <c r="AL488">
        <f>O488/K488</f>
        <v>0.19276456702002373</v>
      </c>
      <c r="AM488">
        <f>P488/L488</f>
        <v>0.21055794099799385</v>
      </c>
      <c r="AN488">
        <f>K488/W488</f>
        <v>0.40001140753947823</v>
      </c>
      <c r="AO488">
        <f>L488/X488</f>
        <v>0.3958198403092329</v>
      </c>
      <c r="AP488">
        <f>IF(OR(Q488&lt;0, Q488="NA"), 0, 1)</f>
        <v>1</v>
      </c>
      <c r="AQ488">
        <f>IF(OR(S488&lt;0, S488="NA"), 0, 1)</f>
        <v>1</v>
      </c>
      <c r="AR488">
        <f>IFERROR(IF((AF488-AG488)&gt;0,1,0),0)</f>
        <v>1</v>
      </c>
      <c r="AS488">
        <f>IFERROR(IF((S488-Q488)&gt;0,1,0),0)</f>
        <v>1</v>
      </c>
      <c r="AT488">
        <f>IFERROR(IF((AH488-AI488)&lt;0,1,0),0)</f>
        <v>0</v>
      </c>
      <c r="AU488">
        <f>IFERROR(IF((AJ488-AK488)&gt;0,1,0),0)</f>
        <v>1</v>
      </c>
      <c r="AV488">
        <f>IFERROR(IF((AL488-AM488)&gt;0,1,0),0)</f>
        <v>0</v>
      </c>
      <c r="AW488">
        <f>IFERROR(IF((AN488-AO488)&gt;0,1,0),0)</f>
        <v>1</v>
      </c>
      <c r="AX488">
        <f>IFERROR(IF((AC488-AD488)&lt;0,1,0),0)</f>
        <v>1</v>
      </c>
      <c r="AY488">
        <f>SUM(AP488:AX488)</f>
        <v>7</v>
      </c>
    </row>
    <row r="489" spans="1:51" x14ac:dyDescent="0.45">
      <c r="A489" s="1" t="s">
        <v>3229</v>
      </c>
      <c r="B489" s="2">
        <v>4811094</v>
      </c>
      <c r="C489" s="3" t="s">
        <v>5337</v>
      </c>
      <c r="D489" s="5">
        <v>77.39</v>
      </c>
      <c r="E489" s="5">
        <v>3823.4880850599998</v>
      </c>
      <c r="F489" s="3" t="s">
        <v>4470</v>
      </c>
      <c r="G489" s="3" t="s">
        <v>4471</v>
      </c>
      <c r="H489" s="3" t="s">
        <v>4673</v>
      </c>
      <c r="I489" s="3" t="s">
        <v>4673</v>
      </c>
      <c r="J489" s="3" t="s">
        <v>4544</v>
      </c>
      <c r="K489" s="6">
        <v>1110659</v>
      </c>
      <c r="L489" s="6">
        <v>1113190</v>
      </c>
      <c r="M489" s="6">
        <v>356912</v>
      </c>
      <c r="N489" s="6">
        <v>360537</v>
      </c>
      <c r="O489" s="6">
        <v>325370</v>
      </c>
      <c r="P489" s="6">
        <v>329281</v>
      </c>
      <c r="Q489" s="6">
        <v>205949</v>
      </c>
      <c r="R489" s="6">
        <v>205131</v>
      </c>
      <c r="S489" s="6">
        <v>262955</v>
      </c>
      <c r="T489" s="6">
        <v>255615</v>
      </c>
      <c r="U489" s="6">
        <v>1051586</v>
      </c>
      <c r="V489" s="6">
        <v>1091207</v>
      </c>
      <c r="W489" s="6">
        <v>3316885</v>
      </c>
      <c r="X489" s="6">
        <v>3307516</v>
      </c>
      <c r="Y489" s="6">
        <v>380708</v>
      </c>
      <c r="Z489" s="6">
        <v>368741</v>
      </c>
      <c r="AA489" s="6">
        <v>106906</v>
      </c>
      <c r="AB489" s="6">
        <v>114115</v>
      </c>
      <c r="AC489" s="6">
        <v>49440000</v>
      </c>
      <c r="AD489" s="6">
        <v>49553000</v>
      </c>
      <c r="AF489">
        <f>Q489/W489</f>
        <v>6.2091088476085243E-2</v>
      </c>
      <c r="AG489">
        <f>R489/X489</f>
        <v>6.2019654629032785E-2</v>
      </c>
      <c r="AH489">
        <f>U489/W489</f>
        <v>0.31704023503980389</v>
      </c>
      <c r="AI489">
        <f>V489/X489</f>
        <v>0.32991737606106819</v>
      </c>
      <c r="AJ489">
        <f>Y489/AA489</f>
        <v>3.5611471760237965</v>
      </c>
      <c r="AK489">
        <f>Z489/AB489</f>
        <v>3.2313105200893837</v>
      </c>
      <c r="AL489">
        <f>O489/K489</f>
        <v>0.29295220225109597</v>
      </c>
      <c r="AM489">
        <f>P489/L489</f>
        <v>0.29579945921181472</v>
      </c>
      <c r="AN489">
        <f>K489/W489</f>
        <v>0.33485001741091414</v>
      </c>
      <c r="AO489">
        <f>L489/X489</f>
        <v>0.33656375358426083</v>
      </c>
      <c r="AP489">
        <f>IF(OR(Q489&lt;0, Q489="NA"), 0, 1)</f>
        <v>1</v>
      </c>
      <c r="AQ489">
        <f>IF(OR(S489&lt;0, S489="NA"), 0, 1)</f>
        <v>1</v>
      </c>
      <c r="AR489">
        <f>IFERROR(IF((AF489-AG489)&gt;0,1,0),0)</f>
        <v>1</v>
      </c>
      <c r="AS489">
        <f>IFERROR(IF((S489-Q489)&gt;0,1,0),0)</f>
        <v>1</v>
      </c>
      <c r="AT489">
        <f>IFERROR(IF((AH489-AI489)&lt;0,1,0),0)</f>
        <v>1</v>
      </c>
      <c r="AU489">
        <f>IFERROR(IF((AJ489-AK489)&gt;0,1,0),0)</f>
        <v>1</v>
      </c>
      <c r="AV489">
        <f>IFERROR(IF((AL489-AM489)&gt;0,1,0),0)</f>
        <v>0</v>
      </c>
      <c r="AW489">
        <f>IFERROR(IF((AN489-AO489)&gt;0,1,0),0)</f>
        <v>0</v>
      </c>
      <c r="AX489">
        <f>IFERROR(IF((AC489-AD489)&lt;0,1,0),0)</f>
        <v>1</v>
      </c>
      <c r="AY489">
        <f>SUM(AP489:AX489)</f>
        <v>7</v>
      </c>
    </row>
    <row r="490" spans="1:51" x14ac:dyDescent="0.45">
      <c r="A490" s="1" t="s">
        <v>3231</v>
      </c>
      <c r="B490" s="2">
        <v>4010930</v>
      </c>
      <c r="C490" s="3" t="s">
        <v>5336</v>
      </c>
      <c r="D490" s="7">
        <v>218.99</v>
      </c>
      <c r="E490" s="5">
        <v>376.11532499999998</v>
      </c>
      <c r="F490" s="3" t="s">
        <v>4654</v>
      </c>
      <c r="G490" s="3" t="s">
        <v>4654</v>
      </c>
      <c r="H490" s="3" t="s">
        <v>4655</v>
      </c>
      <c r="I490" s="3" t="s">
        <v>4717</v>
      </c>
      <c r="J490" s="3" t="s">
        <v>4718</v>
      </c>
      <c r="K490" s="6">
        <v>210064</v>
      </c>
      <c r="L490" s="6">
        <v>178705</v>
      </c>
      <c r="M490" s="6">
        <v>124972</v>
      </c>
      <c r="N490" s="6">
        <v>100964</v>
      </c>
      <c r="O490" s="6">
        <v>70360</v>
      </c>
      <c r="P490" s="6">
        <v>55648</v>
      </c>
      <c r="Q490" s="6">
        <v>59010</v>
      </c>
      <c r="R490" s="6">
        <v>47654</v>
      </c>
      <c r="S490" s="6">
        <v>130293</v>
      </c>
      <c r="T490" s="6">
        <v>125993</v>
      </c>
      <c r="U490" s="6">
        <v>3000</v>
      </c>
      <c r="V490" s="6" t="s">
        <v>4474</v>
      </c>
      <c r="W490" s="6">
        <v>345588</v>
      </c>
      <c r="X490" s="6">
        <v>334761</v>
      </c>
      <c r="Y490" s="6">
        <v>37024</v>
      </c>
      <c r="Z490" s="6">
        <v>48910</v>
      </c>
      <c r="AA490" s="6">
        <v>68025</v>
      </c>
      <c r="AB490" s="6">
        <v>80542</v>
      </c>
      <c r="AC490" s="6">
        <v>1726970</v>
      </c>
      <c r="AD490" s="6">
        <v>1762054</v>
      </c>
      <c r="AF490">
        <f>Q490/W490</f>
        <v>0.1707524566825237</v>
      </c>
      <c r="AG490">
        <f>R490/X490</f>
        <v>0.14235230507735369</v>
      </c>
      <c r="AH490">
        <f>U490/W490</f>
        <v>8.6808569742004935E-3</v>
      </c>
      <c r="AI490" t="e">
        <f>V490/X490</f>
        <v>#VALUE!</v>
      </c>
      <c r="AJ490">
        <f>Y490/AA490</f>
        <v>0.54427048879088569</v>
      </c>
      <c r="AK490">
        <f>Z490/AB490</f>
        <v>0.60726080802562643</v>
      </c>
      <c r="AL490">
        <f>O490/K490</f>
        <v>0.33494554040673319</v>
      </c>
      <c r="AM490">
        <f>P490/L490</f>
        <v>0.31139587588483814</v>
      </c>
      <c r="AN490">
        <f>K490/W490</f>
        <v>0.60784517980948416</v>
      </c>
      <c r="AO490">
        <f>L490/X490</f>
        <v>0.53382861205457033</v>
      </c>
      <c r="AP490">
        <f>IF(OR(Q490&lt;0, Q490="NA"), 0, 1)</f>
        <v>1</v>
      </c>
      <c r="AQ490">
        <f>IF(OR(S490&lt;0, S490="NA"), 0, 1)</f>
        <v>1</v>
      </c>
      <c r="AR490">
        <f>IFERROR(IF((AF490-AG490)&gt;0,1,0),0)</f>
        <v>1</v>
      </c>
      <c r="AS490">
        <f>IFERROR(IF((S490-Q490)&gt;0,1,0),0)</f>
        <v>1</v>
      </c>
      <c r="AT490">
        <f>IFERROR(IF((AH490-AI490)&lt;0,1,0),0)</f>
        <v>0</v>
      </c>
      <c r="AU490">
        <f>IFERROR(IF((AJ490-AK490)&gt;0,1,0),0)</f>
        <v>0</v>
      </c>
      <c r="AV490">
        <f>IFERROR(IF((AL490-AM490)&gt;0,1,0),0)</f>
        <v>1</v>
      </c>
      <c r="AW490">
        <f>IFERROR(IF((AN490-AO490)&gt;0,1,0),0)</f>
        <v>1</v>
      </c>
      <c r="AX490">
        <f>IFERROR(IF((AC490-AD490)&lt;0,1,0),0)</f>
        <v>1</v>
      </c>
      <c r="AY490">
        <f>SUM(AP490:AX490)</f>
        <v>7</v>
      </c>
    </row>
    <row r="491" spans="1:51" x14ac:dyDescent="0.45">
      <c r="A491" s="1" t="s">
        <v>3235</v>
      </c>
      <c r="B491" s="2">
        <v>4133014</v>
      </c>
      <c r="C491" s="3" t="s">
        <v>5337</v>
      </c>
      <c r="D491" s="5">
        <v>32.65</v>
      </c>
      <c r="E491" s="5">
        <v>12374.812977</v>
      </c>
      <c r="F491" s="3" t="s">
        <v>4559</v>
      </c>
      <c r="G491" s="3" t="s">
        <v>4560</v>
      </c>
      <c r="H491" s="3" t="s">
        <v>4872</v>
      </c>
      <c r="I491" s="3" t="s">
        <v>4906</v>
      </c>
      <c r="J491" s="3" t="s">
        <v>5225</v>
      </c>
      <c r="K491" s="6">
        <v>4841300</v>
      </c>
      <c r="L491" s="6">
        <v>4788800</v>
      </c>
      <c r="M491" s="6">
        <v>871200</v>
      </c>
      <c r="N491" s="6">
        <v>866800</v>
      </c>
      <c r="O491" s="6">
        <v>560800</v>
      </c>
      <c r="P491" s="6">
        <v>552000</v>
      </c>
      <c r="Q491" s="6">
        <v>153400</v>
      </c>
      <c r="R491" s="6">
        <v>157600</v>
      </c>
      <c r="S491" s="6">
        <v>492200</v>
      </c>
      <c r="T491" s="6">
        <v>358900</v>
      </c>
      <c r="U491" s="6">
        <v>3725600</v>
      </c>
      <c r="V491" s="6">
        <v>3782500</v>
      </c>
      <c r="W491" s="6">
        <v>5181800</v>
      </c>
      <c r="X491" s="6">
        <v>5160000</v>
      </c>
      <c r="Y491" s="6">
        <v>885700</v>
      </c>
      <c r="Z491" s="6">
        <v>819800</v>
      </c>
      <c r="AA491" s="6">
        <v>846900</v>
      </c>
      <c r="AB491" s="6">
        <v>802000</v>
      </c>
      <c r="AC491" s="6">
        <v>379014180</v>
      </c>
      <c r="AD491" s="6">
        <v>1000000</v>
      </c>
      <c r="AF491">
        <f>Q491/W491</f>
        <v>2.960361264425489E-2</v>
      </c>
      <c r="AG491">
        <f>R491/X491</f>
        <v>3.054263565891473E-2</v>
      </c>
      <c r="AH491">
        <f>U491/W491</f>
        <v>0.71897796132618008</v>
      </c>
      <c r="AI491">
        <f>V491/X491</f>
        <v>0.7330426356589147</v>
      </c>
      <c r="AJ491">
        <f>Y491/AA491</f>
        <v>1.0458141457078758</v>
      </c>
      <c r="AK491">
        <f>Z491/AB491</f>
        <v>1.0221945137157107</v>
      </c>
      <c r="AL491">
        <f>O491/K491</f>
        <v>0.11583665544378575</v>
      </c>
      <c r="AM491">
        <f>P491/L491</f>
        <v>0.11526896090878717</v>
      </c>
      <c r="AN491">
        <f>K491/W491</f>
        <v>0.93428924312015127</v>
      </c>
      <c r="AO491">
        <f>L491/X491</f>
        <v>0.92806201550387601</v>
      </c>
      <c r="AP491">
        <f>IF(OR(Q491&lt;0, Q491="NA"), 0, 1)</f>
        <v>1</v>
      </c>
      <c r="AQ491">
        <f>IF(OR(S491&lt;0, S491="NA"), 0, 1)</f>
        <v>1</v>
      </c>
      <c r="AR491">
        <f>IFERROR(IF((AF491-AG491)&gt;0,1,0),0)</f>
        <v>0</v>
      </c>
      <c r="AS491">
        <f>IFERROR(IF((S491-Q491)&gt;0,1,0),0)</f>
        <v>1</v>
      </c>
      <c r="AT491">
        <f>IFERROR(IF((AH491-AI491)&lt;0,1,0),0)</f>
        <v>1</v>
      </c>
      <c r="AU491">
        <f>IFERROR(IF((AJ491-AK491)&gt;0,1,0),0)</f>
        <v>1</v>
      </c>
      <c r="AV491">
        <f>IFERROR(IF((AL491-AM491)&gt;0,1,0),0)</f>
        <v>1</v>
      </c>
      <c r="AW491">
        <f>IFERROR(IF((AN491-AO491)&gt;0,1,0),0)</f>
        <v>1</v>
      </c>
      <c r="AX491">
        <f>IFERROR(IF((AC491-AD491)&lt;0,1,0),0)</f>
        <v>0</v>
      </c>
      <c r="AY491">
        <f>SUM(AP491:AX491)</f>
        <v>7</v>
      </c>
    </row>
    <row r="492" spans="1:51" x14ac:dyDescent="0.45">
      <c r="A492" s="1" t="s">
        <v>3244</v>
      </c>
      <c r="B492" s="2">
        <v>10026410</v>
      </c>
      <c r="C492" s="3" t="s">
        <v>5336</v>
      </c>
      <c r="D492" s="5">
        <v>9.4700000000000006</v>
      </c>
      <c r="E492" s="5">
        <v>729.41252606</v>
      </c>
      <c r="F492" s="3" t="s">
        <v>4480</v>
      </c>
      <c r="G492" s="3" t="s">
        <v>4491</v>
      </c>
      <c r="H492" s="3" t="s">
        <v>4491</v>
      </c>
      <c r="I492" s="3" t="s">
        <v>4594</v>
      </c>
      <c r="J492" s="3" t="s">
        <v>4620</v>
      </c>
      <c r="K492" s="6">
        <v>851914</v>
      </c>
      <c r="L492" s="6">
        <v>813880</v>
      </c>
      <c r="M492" s="6">
        <v>175823</v>
      </c>
      <c r="N492" s="6">
        <v>166204</v>
      </c>
      <c r="O492" s="6">
        <v>125901</v>
      </c>
      <c r="P492" s="6">
        <v>112740</v>
      </c>
      <c r="Q492" s="6">
        <v>16689</v>
      </c>
      <c r="R492" s="6">
        <v>5994</v>
      </c>
      <c r="S492" s="6">
        <v>70428</v>
      </c>
      <c r="T492" s="6">
        <v>76406</v>
      </c>
      <c r="U492" s="6">
        <v>808081</v>
      </c>
      <c r="V492" s="6">
        <v>809045</v>
      </c>
      <c r="W492" s="6">
        <v>1759669</v>
      </c>
      <c r="X492" s="6">
        <v>1673429</v>
      </c>
      <c r="Y492" s="6">
        <v>1028894</v>
      </c>
      <c r="Z492" s="6">
        <v>937058</v>
      </c>
      <c r="AA492" s="6">
        <v>991197</v>
      </c>
      <c r="AB492" s="6">
        <v>913487</v>
      </c>
      <c r="AC492" s="6">
        <v>77092558</v>
      </c>
      <c r="AD492" s="6">
        <v>75967543</v>
      </c>
      <c r="AF492">
        <f>Q492/W492</f>
        <v>9.4841700342507603E-3</v>
      </c>
      <c r="AG492">
        <f>R492/X492</f>
        <v>3.5818669331056175E-3</v>
      </c>
      <c r="AH492">
        <f>U492/W492</f>
        <v>0.45922329710871762</v>
      </c>
      <c r="AI492">
        <f>V492/X492</f>
        <v>0.48346538753660895</v>
      </c>
      <c r="AJ492">
        <f>Y492/AA492</f>
        <v>1.0380317938815391</v>
      </c>
      <c r="AK492">
        <f>Z492/AB492</f>
        <v>1.0258033228715899</v>
      </c>
      <c r="AL492">
        <f>O492/K492</f>
        <v>0.14778604413121513</v>
      </c>
      <c r="AM492">
        <f>P492/L492</f>
        <v>0.13852164938320147</v>
      </c>
      <c r="AN492">
        <f>K492/W492</f>
        <v>0.48413309548557143</v>
      </c>
      <c r="AO492">
        <f>L492/X492</f>
        <v>0.48635466458391724</v>
      </c>
      <c r="AP492">
        <f>IF(OR(Q492&lt;0, Q492="NA"), 0, 1)</f>
        <v>1</v>
      </c>
      <c r="AQ492">
        <f>IF(OR(S492&lt;0, S492="NA"), 0, 1)</f>
        <v>1</v>
      </c>
      <c r="AR492">
        <f>IFERROR(IF((AF492-AG492)&gt;0,1,0),0)</f>
        <v>1</v>
      </c>
      <c r="AS492">
        <f>IFERROR(IF((S492-Q492)&gt;0,1,0),0)</f>
        <v>1</v>
      </c>
      <c r="AT492">
        <f>IFERROR(IF((AH492-AI492)&lt;0,1,0),0)</f>
        <v>1</v>
      </c>
      <c r="AU492">
        <f>IFERROR(IF((AJ492-AK492)&gt;0,1,0),0)</f>
        <v>1</v>
      </c>
      <c r="AV492">
        <f>IFERROR(IF((AL492-AM492)&gt;0,1,0),0)</f>
        <v>1</v>
      </c>
      <c r="AW492">
        <f>IFERROR(IF((AN492-AO492)&gt;0,1,0),0)</f>
        <v>0</v>
      </c>
      <c r="AX492">
        <f>IFERROR(IF((AC492-AD492)&lt;0,1,0),0)</f>
        <v>0</v>
      </c>
      <c r="AY492">
        <f>SUM(AP492:AX492)</f>
        <v>7</v>
      </c>
    </row>
    <row r="493" spans="1:51" x14ac:dyDescent="0.45">
      <c r="A493" s="1" t="s">
        <v>3277</v>
      </c>
      <c r="B493" s="2">
        <v>4391244</v>
      </c>
      <c r="C493" s="3" t="s">
        <v>5335</v>
      </c>
      <c r="D493" s="7">
        <v>187.93</v>
      </c>
      <c r="E493" s="5">
        <v>22618.442190680002</v>
      </c>
      <c r="F493" s="3" t="s">
        <v>4500</v>
      </c>
      <c r="G493" s="3" t="s">
        <v>4501</v>
      </c>
      <c r="H493" s="3" t="s">
        <v>4502</v>
      </c>
      <c r="I493" s="3" t="s">
        <v>4538</v>
      </c>
      <c r="J493" s="3" t="s">
        <v>4504</v>
      </c>
      <c r="K493" s="6">
        <v>2298472</v>
      </c>
      <c r="L493" s="6">
        <v>2218545</v>
      </c>
      <c r="M493" s="6">
        <v>699093</v>
      </c>
      <c r="N493" s="6">
        <v>592106</v>
      </c>
      <c r="O493" s="6">
        <v>590974</v>
      </c>
      <c r="P493" s="6">
        <v>518711</v>
      </c>
      <c r="Q493" s="6">
        <v>376333</v>
      </c>
      <c r="R493" s="6">
        <v>295413</v>
      </c>
      <c r="S493" s="6">
        <v>749984</v>
      </c>
      <c r="T493" s="6">
        <v>701639</v>
      </c>
      <c r="U493" s="6">
        <v>1227105</v>
      </c>
      <c r="V493" s="6">
        <v>1293083</v>
      </c>
      <c r="W493" s="6">
        <v>6383542</v>
      </c>
      <c r="X493" s="6">
        <v>6128145</v>
      </c>
      <c r="Y493" s="6">
        <v>1298705</v>
      </c>
      <c r="Z493" s="6">
        <v>1091771</v>
      </c>
      <c r="AA493" s="6">
        <v>1667193</v>
      </c>
      <c r="AB493" s="6">
        <v>1569249</v>
      </c>
      <c r="AC493" s="6">
        <v>120155000</v>
      </c>
      <c r="AD493" s="6">
        <v>120049000</v>
      </c>
      <c r="AF493">
        <f>Q493/W493</f>
        <v>5.8953634204960192E-2</v>
      </c>
      <c r="AG493">
        <f>R493/X493</f>
        <v>4.8205941602230365E-2</v>
      </c>
      <c r="AH493">
        <f>U493/W493</f>
        <v>0.19222948638859116</v>
      </c>
      <c r="AI493">
        <f>V493/X493</f>
        <v>0.21100724607528054</v>
      </c>
      <c r="AJ493">
        <f>Y493/AA493</f>
        <v>0.77897699906369566</v>
      </c>
      <c r="AK493">
        <f>Z493/AB493</f>
        <v>0.69572833884233798</v>
      </c>
      <c r="AL493">
        <f>O493/K493</f>
        <v>0.25711603186812804</v>
      </c>
      <c r="AM493">
        <f>P493/L493</f>
        <v>0.23380684187158701</v>
      </c>
      <c r="AN493">
        <f>K493/W493</f>
        <v>0.36006217238016136</v>
      </c>
      <c r="AO493">
        <f>L493/X493</f>
        <v>0.36202553953928962</v>
      </c>
      <c r="AP493">
        <f>IF(OR(Q493&lt;0, Q493="NA"), 0, 1)</f>
        <v>1</v>
      </c>
      <c r="AQ493">
        <f>IF(OR(S493&lt;0, S493="NA"), 0, 1)</f>
        <v>1</v>
      </c>
      <c r="AR493">
        <f>IFERROR(IF((AF493-AG493)&gt;0,1,0),0)</f>
        <v>1</v>
      </c>
      <c r="AS493">
        <f>IFERROR(IF((S493-Q493)&gt;0,1,0),0)</f>
        <v>1</v>
      </c>
      <c r="AT493">
        <f>IFERROR(IF((AH493-AI493)&lt;0,1,0),0)</f>
        <v>1</v>
      </c>
      <c r="AU493">
        <f>IFERROR(IF((AJ493-AK493)&gt;0,1,0),0)</f>
        <v>1</v>
      </c>
      <c r="AV493">
        <f>IFERROR(IF((AL493-AM493)&gt;0,1,0),0)</f>
        <v>1</v>
      </c>
      <c r="AW493">
        <f>IFERROR(IF((AN493-AO493)&gt;0,1,0),0)</f>
        <v>0</v>
      </c>
      <c r="AX493">
        <f>IFERROR(IF((AC493-AD493)&lt;0,1,0),0)</f>
        <v>0</v>
      </c>
      <c r="AY493">
        <f>SUM(AP493:AX493)</f>
        <v>7</v>
      </c>
    </row>
    <row r="494" spans="1:51" x14ac:dyDescent="0.45">
      <c r="A494" s="1" t="s">
        <v>3279</v>
      </c>
      <c r="B494" s="2">
        <v>4050911</v>
      </c>
      <c r="C494" s="3" t="s">
        <v>5337</v>
      </c>
      <c r="D494" s="5">
        <v>88.21</v>
      </c>
      <c r="E494" s="5">
        <v>43948.46438641</v>
      </c>
      <c r="F494" s="3" t="s">
        <v>4651</v>
      </c>
      <c r="G494" s="3" t="s">
        <v>4651</v>
      </c>
      <c r="H494" s="3" t="s">
        <v>4688</v>
      </c>
      <c r="I494" s="3" t="s">
        <v>4688</v>
      </c>
      <c r="J494" s="3" t="s">
        <v>4653</v>
      </c>
      <c r="K494" s="6">
        <v>10430000</v>
      </c>
      <c r="L494" s="6">
        <v>10244000</v>
      </c>
      <c r="M494" s="6">
        <v>4045000</v>
      </c>
      <c r="N494" s="6">
        <v>3621000</v>
      </c>
      <c r="O494" s="6">
        <v>2689000</v>
      </c>
      <c r="P494" s="6">
        <v>2279000</v>
      </c>
      <c r="Q494" s="6">
        <v>2032000</v>
      </c>
      <c r="R494" s="6">
        <v>1651000</v>
      </c>
      <c r="S494" s="6">
        <v>2476000</v>
      </c>
      <c r="T494" s="6">
        <v>2540000</v>
      </c>
      <c r="U494" s="6">
        <v>18960000</v>
      </c>
      <c r="V494" s="6">
        <v>18419000</v>
      </c>
      <c r="W494" s="6">
        <v>54080000</v>
      </c>
      <c r="X494" s="6">
        <v>52382000</v>
      </c>
      <c r="Y494" s="6">
        <v>3992000</v>
      </c>
      <c r="Z494" s="6">
        <v>3576000</v>
      </c>
      <c r="AA494" s="6">
        <v>5858000</v>
      </c>
      <c r="AB494" s="6">
        <v>5534000</v>
      </c>
      <c r="AC494" s="6">
        <v>498000000</v>
      </c>
      <c r="AD494" s="6">
        <v>498000000</v>
      </c>
      <c r="AF494">
        <f>Q494/W494</f>
        <v>3.7573964497041423E-2</v>
      </c>
      <c r="AG494">
        <f>R494/X494</f>
        <v>3.1518460539880111E-2</v>
      </c>
      <c r="AH494">
        <f>U494/W494</f>
        <v>0.35059171597633138</v>
      </c>
      <c r="AI494">
        <f>V494/X494</f>
        <v>0.35162842197701499</v>
      </c>
      <c r="AJ494">
        <f>Y494/AA494</f>
        <v>0.68146124957323317</v>
      </c>
      <c r="AK494">
        <f>Z494/AB494</f>
        <v>0.64618720636067939</v>
      </c>
      <c r="AL494">
        <f>O494/K494</f>
        <v>0.25781399808245448</v>
      </c>
      <c r="AM494">
        <f>P494/L494</f>
        <v>0.22247169074580242</v>
      </c>
      <c r="AN494">
        <f>K494/W494</f>
        <v>0.19286242603550297</v>
      </c>
      <c r="AO494">
        <f>L494/X494</f>
        <v>0.19556336146004352</v>
      </c>
      <c r="AP494">
        <f>IF(OR(Q494&lt;0, Q494="NA"), 0, 1)</f>
        <v>1</v>
      </c>
      <c r="AQ494">
        <f>IF(OR(S494&lt;0, S494="NA"), 0, 1)</f>
        <v>1</v>
      </c>
      <c r="AR494">
        <f>IFERROR(IF((AF494-AG494)&gt;0,1,0),0)</f>
        <v>1</v>
      </c>
      <c r="AS494">
        <f>IFERROR(IF((S494-Q494)&gt;0,1,0),0)</f>
        <v>1</v>
      </c>
      <c r="AT494">
        <f>IFERROR(IF((AH494-AI494)&lt;0,1,0),0)</f>
        <v>1</v>
      </c>
      <c r="AU494">
        <f>IFERROR(IF((AJ494-AK494)&gt;0,1,0),0)</f>
        <v>1</v>
      </c>
      <c r="AV494">
        <f>IFERROR(IF((AL494-AM494)&gt;0,1,0),0)</f>
        <v>1</v>
      </c>
      <c r="AW494">
        <f>IFERROR(IF((AN494-AO494)&gt;0,1,0),0)</f>
        <v>0</v>
      </c>
      <c r="AX494">
        <f>IFERROR(IF((AC494-AD494)&lt;0,1,0),0)</f>
        <v>0</v>
      </c>
      <c r="AY494">
        <f>SUM(AP494:AX494)</f>
        <v>7</v>
      </c>
    </row>
    <row r="495" spans="1:51" x14ac:dyDescent="0.45">
      <c r="A495" s="1" t="s">
        <v>3292</v>
      </c>
      <c r="B495" s="2">
        <v>4431683</v>
      </c>
      <c r="C495" s="3" t="s">
        <v>5337</v>
      </c>
      <c r="D495" s="5">
        <v>94.04</v>
      </c>
      <c r="E495" s="5">
        <v>5680.1145539199997</v>
      </c>
      <c r="F495" s="3" t="s">
        <v>4500</v>
      </c>
      <c r="G495" s="3" t="s">
        <v>4501</v>
      </c>
      <c r="H495" s="3" t="s">
        <v>4502</v>
      </c>
      <c r="I495" s="3" t="s">
        <v>4538</v>
      </c>
      <c r="J495" s="3" t="s">
        <v>4620</v>
      </c>
      <c r="K495" s="6">
        <v>675537</v>
      </c>
      <c r="L495" s="6">
        <v>655483</v>
      </c>
      <c r="M495" s="6">
        <v>-10207</v>
      </c>
      <c r="N495" s="6">
        <v>-20322</v>
      </c>
      <c r="O495" s="6">
        <v>-58705</v>
      </c>
      <c r="P495" s="6">
        <v>-69074</v>
      </c>
      <c r="Q495" s="6">
        <v>-56779</v>
      </c>
      <c r="R495" s="6">
        <v>-68149</v>
      </c>
      <c r="S495" s="6">
        <v>129293</v>
      </c>
      <c r="T495" s="6">
        <v>102796</v>
      </c>
      <c r="U495" s="6">
        <v>491951</v>
      </c>
      <c r="V495" s="6">
        <v>491456</v>
      </c>
      <c r="W495" s="6">
        <v>1272815</v>
      </c>
      <c r="X495" s="6">
        <v>1249024</v>
      </c>
      <c r="Y495" s="6">
        <v>526339</v>
      </c>
      <c r="Z495" s="6">
        <v>491383</v>
      </c>
      <c r="AA495" s="6">
        <v>210804</v>
      </c>
      <c r="AB495" s="6">
        <v>201204</v>
      </c>
      <c r="AC495" s="6">
        <v>60401000</v>
      </c>
      <c r="AD495" s="6">
        <v>60283000</v>
      </c>
      <c r="AF495">
        <f>Q495/W495</f>
        <v>-4.4608996594163328E-2</v>
      </c>
      <c r="AG495">
        <f>R495/X495</f>
        <v>-5.4561801854888299E-2</v>
      </c>
      <c r="AH495">
        <f>U495/W495</f>
        <v>0.38650628724520059</v>
      </c>
      <c r="AI495">
        <f>V495/X495</f>
        <v>0.39347202295552369</v>
      </c>
      <c r="AJ495">
        <f>Y495/AA495</f>
        <v>2.4968169484450011</v>
      </c>
      <c r="AK495">
        <f>Z495/AB495</f>
        <v>2.4422128784716008</v>
      </c>
      <c r="AL495">
        <f>O495/K495</f>
        <v>-8.6901235609596519E-2</v>
      </c>
      <c r="AM495">
        <f>P495/L495</f>
        <v>-0.10537878175330252</v>
      </c>
      <c r="AN495">
        <f>K495/W495</f>
        <v>0.53074248810706981</v>
      </c>
      <c r="AO495">
        <f>L495/X495</f>
        <v>0.52479616084238578</v>
      </c>
      <c r="AP495">
        <f>IF(OR(Q495&lt;0, Q495="NA"), 0, 1)</f>
        <v>0</v>
      </c>
      <c r="AQ495">
        <f>IF(OR(S495&lt;0, S495="NA"), 0, 1)</f>
        <v>1</v>
      </c>
      <c r="AR495">
        <f>IFERROR(IF((AF495-AG495)&gt;0,1,0),0)</f>
        <v>1</v>
      </c>
      <c r="AS495">
        <f>IFERROR(IF((S495-Q495)&gt;0,1,0),0)</f>
        <v>1</v>
      </c>
      <c r="AT495">
        <f>IFERROR(IF((AH495-AI495)&lt;0,1,0),0)</f>
        <v>1</v>
      </c>
      <c r="AU495">
        <f>IFERROR(IF((AJ495-AK495)&gt;0,1,0),0)</f>
        <v>1</v>
      </c>
      <c r="AV495">
        <f>IFERROR(IF((AL495-AM495)&gt;0,1,0),0)</f>
        <v>1</v>
      </c>
      <c r="AW495">
        <f>IFERROR(IF((AN495-AO495)&gt;0,1,0),0)</f>
        <v>1</v>
      </c>
      <c r="AX495">
        <f>IFERROR(IF((AC495-AD495)&lt;0,1,0),0)</f>
        <v>0</v>
      </c>
      <c r="AY495">
        <f>SUM(AP495:AX495)</f>
        <v>7</v>
      </c>
    </row>
    <row r="496" spans="1:51" x14ac:dyDescent="0.45">
      <c r="A496" s="1" t="s">
        <v>3296</v>
      </c>
      <c r="B496" s="2">
        <v>13339625</v>
      </c>
      <c r="C496" s="3" t="s">
        <v>5335</v>
      </c>
      <c r="D496" s="5">
        <v>39.479999999999997</v>
      </c>
      <c r="E496" s="5">
        <v>6129.4466730000004</v>
      </c>
      <c r="F496" s="3" t="s">
        <v>4480</v>
      </c>
      <c r="G496" s="3" t="s">
        <v>4491</v>
      </c>
      <c r="H496" s="3" t="s">
        <v>4663</v>
      </c>
      <c r="I496" s="3" t="s">
        <v>4663</v>
      </c>
      <c r="J496" s="3" t="s">
        <v>4595</v>
      </c>
      <c r="K496" s="6">
        <v>2385649.2242694739</v>
      </c>
      <c r="L496" s="6">
        <v>2366594.2334744353</v>
      </c>
      <c r="M496" s="6">
        <v>1102704.3465961912</v>
      </c>
      <c r="N496" s="6">
        <v>1081385.1590063926</v>
      </c>
      <c r="O496" s="6">
        <v>1092796.4330154823</v>
      </c>
      <c r="P496" s="6">
        <v>1071393.6100341838</v>
      </c>
      <c r="Q496" s="6">
        <v>755893.00073878223</v>
      </c>
      <c r="R496" s="6">
        <v>662216.12761442165</v>
      </c>
      <c r="S496" s="6">
        <v>1200329.5394390516</v>
      </c>
      <c r="T496" s="6">
        <v>1040756.6819042825</v>
      </c>
      <c r="U496" s="6">
        <v>33115.688930073418</v>
      </c>
      <c r="V496" s="6">
        <v>23536.033246638872</v>
      </c>
      <c r="W496" s="6">
        <v>6698768.9785444438</v>
      </c>
      <c r="X496" s="6">
        <v>6465349.598866092</v>
      </c>
      <c r="Y496" s="6">
        <v>5938939.6250623707</v>
      </c>
      <c r="Z496" s="6">
        <v>5699233.098019789</v>
      </c>
      <c r="AA496" s="6">
        <v>2317959.9401240288</v>
      </c>
      <c r="AB496" s="6">
        <v>2323360.4425545973</v>
      </c>
      <c r="AC496" s="6">
        <v>145300969</v>
      </c>
      <c r="AD496" s="6">
        <v>151880694</v>
      </c>
      <c r="AF496">
        <f>Q496/W496</f>
        <v>0.11284058356988272</v>
      </c>
      <c r="AG496">
        <f>R496/X496</f>
        <v>0.10242541682982814</v>
      </c>
      <c r="AH496">
        <f>U496/W496</f>
        <v>4.9435484394431276E-3</v>
      </c>
      <c r="AI496">
        <f>V496/X496</f>
        <v>3.6403341979785093E-3</v>
      </c>
      <c r="AJ496">
        <f>Y496/AA496</f>
        <v>2.5621407524172275</v>
      </c>
      <c r="AK496">
        <f>Z496/AB496</f>
        <v>2.4530128832499742</v>
      </c>
      <c r="AL496">
        <f>O496/K496</f>
        <v>0.45807087726826856</v>
      </c>
      <c r="AM496">
        <f>P496/L496</f>
        <v>0.45271538098073261</v>
      </c>
      <c r="AN496">
        <f>K496/W496</f>
        <v>0.3561324822382283</v>
      </c>
      <c r="AO496">
        <f>L496/X496</f>
        <v>0.36604273245943175</v>
      </c>
      <c r="AP496">
        <f>IF(OR(Q496&lt;0, Q496="NA"), 0, 1)</f>
        <v>1</v>
      </c>
      <c r="AQ496">
        <f>IF(OR(S496&lt;0, S496="NA"), 0, 1)</f>
        <v>1</v>
      </c>
      <c r="AR496">
        <f>IFERROR(IF((AF496-AG496)&gt;0,1,0),0)</f>
        <v>1</v>
      </c>
      <c r="AS496">
        <f>IFERROR(IF((S496-Q496)&gt;0,1,0),0)</f>
        <v>1</v>
      </c>
      <c r="AT496">
        <f>IFERROR(IF((AH496-AI496)&lt;0,1,0),0)</f>
        <v>0</v>
      </c>
      <c r="AU496">
        <f>IFERROR(IF((AJ496-AK496)&gt;0,1,0),0)</f>
        <v>1</v>
      </c>
      <c r="AV496">
        <f>IFERROR(IF((AL496-AM496)&gt;0,1,0),0)</f>
        <v>1</v>
      </c>
      <c r="AW496">
        <f>IFERROR(IF((AN496-AO496)&gt;0,1,0),0)</f>
        <v>0</v>
      </c>
      <c r="AX496">
        <f>IFERROR(IF((AC496-AD496)&lt;0,1,0),0)</f>
        <v>1</v>
      </c>
      <c r="AY496">
        <f>SUM(AP496:AX496)</f>
        <v>7</v>
      </c>
    </row>
    <row r="497" spans="1:51" x14ac:dyDescent="0.45">
      <c r="A497" s="1" t="s">
        <v>3302</v>
      </c>
      <c r="B497" s="2">
        <v>4062496</v>
      </c>
      <c r="C497" s="3" t="s">
        <v>5335</v>
      </c>
      <c r="D497" s="7">
        <v>170.24</v>
      </c>
      <c r="E497" s="5">
        <v>189136.64000000001</v>
      </c>
      <c r="F497" s="3" t="s">
        <v>4500</v>
      </c>
      <c r="G497" s="3" t="s">
        <v>4539</v>
      </c>
      <c r="H497" s="3" t="s">
        <v>4539</v>
      </c>
      <c r="I497" s="3" t="s">
        <v>4582</v>
      </c>
      <c r="J497" s="3" t="s">
        <v>5376</v>
      </c>
      <c r="K497" s="6">
        <v>38962000</v>
      </c>
      <c r="L497" s="6">
        <v>37349000</v>
      </c>
      <c r="M497" s="6">
        <v>11959000</v>
      </c>
      <c r="N497" s="6">
        <v>11565000</v>
      </c>
      <c r="O497" s="6">
        <v>10253000</v>
      </c>
      <c r="P497" s="6">
        <v>9836000</v>
      </c>
      <c r="Q497" s="6">
        <v>10142000</v>
      </c>
      <c r="R497" s="6">
        <v>8712000</v>
      </c>
      <c r="S497" s="6">
        <v>12202000</v>
      </c>
      <c r="T497" s="6">
        <v>13645000</v>
      </c>
      <c r="U497" s="6">
        <v>13270000</v>
      </c>
      <c r="V497" s="6">
        <v>13190000</v>
      </c>
      <c r="W497" s="6">
        <v>55154000</v>
      </c>
      <c r="X497" s="6">
        <v>52741000</v>
      </c>
      <c r="Y497" s="6">
        <v>25231000</v>
      </c>
      <c r="Z497" s="6">
        <v>23332000</v>
      </c>
      <c r="AA497" s="6">
        <v>10504000</v>
      </c>
      <c r="AB497" s="6">
        <v>9747000</v>
      </c>
      <c r="AC497" s="6">
        <v>1113000000</v>
      </c>
      <c r="AD497" s="6">
        <v>1116000000</v>
      </c>
      <c r="AF497">
        <f>Q497/W497</f>
        <v>0.18388512165935381</v>
      </c>
      <c r="AG497">
        <f>R497/X497</f>
        <v>0.16518458125556967</v>
      </c>
      <c r="AH497">
        <f>U497/W497</f>
        <v>0.24059904993291512</v>
      </c>
      <c r="AI497">
        <f>V497/X497</f>
        <v>0.25009006275952295</v>
      </c>
      <c r="AJ497">
        <f>Y497/AA497</f>
        <v>2.402037319116527</v>
      </c>
      <c r="AK497">
        <f>Z497/AB497</f>
        <v>2.3937621832358675</v>
      </c>
      <c r="AL497">
        <f>O497/K497</f>
        <v>0.26315384220522559</v>
      </c>
      <c r="AM497">
        <f>P497/L497</f>
        <v>0.26335377118530617</v>
      </c>
      <c r="AN497">
        <f>K497/W497</f>
        <v>0.70642201834862384</v>
      </c>
      <c r="AO497">
        <f>L497/X497</f>
        <v>0.70815873798373186</v>
      </c>
      <c r="AP497">
        <f>IF(OR(Q497&lt;0, Q497="NA"), 0, 1)</f>
        <v>1</v>
      </c>
      <c r="AQ497">
        <f>IF(OR(S497&lt;0, S497="NA"), 0, 1)</f>
        <v>1</v>
      </c>
      <c r="AR497">
        <f>IFERROR(IF((AF497-AG497)&gt;0,1,0),0)</f>
        <v>1</v>
      </c>
      <c r="AS497">
        <f>IFERROR(IF((S497-Q497)&gt;0,1,0),0)</f>
        <v>1</v>
      </c>
      <c r="AT497">
        <f>IFERROR(IF((AH497-AI497)&lt;0,1,0),0)</f>
        <v>1</v>
      </c>
      <c r="AU497">
        <f>IFERROR(IF((AJ497-AK497)&gt;0,1,0),0)</f>
        <v>1</v>
      </c>
      <c r="AV497">
        <f>IFERROR(IF((AL497-AM497)&gt;0,1,0),0)</f>
        <v>0</v>
      </c>
      <c r="AW497">
        <f>IFERROR(IF((AN497-AO497)&gt;0,1,0),0)</f>
        <v>0</v>
      </c>
      <c r="AX497">
        <f>IFERROR(IF((AC497-AD497)&lt;0,1,0),0)</f>
        <v>1</v>
      </c>
      <c r="AY497">
        <f>SUM(AP497:AX497)</f>
        <v>7</v>
      </c>
    </row>
    <row r="498" spans="1:51" x14ac:dyDescent="0.45">
      <c r="A498" s="1" t="s">
        <v>3322</v>
      </c>
      <c r="B498" s="2">
        <v>4137426</v>
      </c>
      <c r="C498" s="3" t="s">
        <v>5335</v>
      </c>
      <c r="D498" s="5">
        <v>64.5</v>
      </c>
      <c r="E498" s="5">
        <v>6874.1156865000003</v>
      </c>
      <c r="F498" s="3" t="s">
        <v>4500</v>
      </c>
      <c r="G498" s="3" t="s">
        <v>4539</v>
      </c>
      <c r="H498" s="3" t="s">
        <v>4539</v>
      </c>
      <c r="I498" s="3" t="s">
        <v>4582</v>
      </c>
      <c r="J498" s="3" t="s">
        <v>5376</v>
      </c>
      <c r="K498" s="6">
        <v>517747</v>
      </c>
      <c r="L498" s="6">
        <v>477532</v>
      </c>
      <c r="M498" s="6">
        <v>200145</v>
      </c>
      <c r="N498" s="6">
        <v>169189</v>
      </c>
      <c r="O498" s="6">
        <v>157439</v>
      </c>
      <c r="P498" s="6">
        <v>125595</v>
      </c>
      <c r="Q498" s="6">
        <v>176164</v>
      </c>
      <c r="R498" s="6">
        <v>230697</v>
      </c>
      <c r="S498" s="6">
        <v>226465</v>
      </c>
      <c r="T498" s="6">
        <v>215979</v>
      </c>
      <c r="U498" s="6" t="s">
        <v>4474</v>
      </c>
      <c r="V498" s="6" t="s">
        <v>4474</v>
      </c>
      <c r="W498" s="6">
        <v>1251570</v>
      </c>
      <c r="X498" s="6">
        <v>1250623</v>
      </c>
      <c r="Y498" s="6">
        <v>612013</v>
      </c>
      <c r="Z498" s="6">
        <v>610158</v>
      </c>
      <c r="AA498" s="6">
        <v>74127</v>
      </c>
      <c r="AB498" s="6">
        <v>85034</v>
      </c>
      <c r="AC498" s="6">
        <v>106575437</v>
      </c>
      <c r="AD498" s="6">
        <v>107680174</v>
      </c>
      <c r="AF498">
        <f>Q498/W498</f>
        <v>0.14075441245795281</v>
      </c>
      <c r="AG498">
        <f>R498/X498</f>
        <v>0.18446566231390274</v>
      </c>
      <c r="AH498" t="e">
        <f>U498/W498</f>
        <v>#VALUE!</v>
      </c>
      <c r="AI498" t="e">
        <f>V498/X498</f>
        <v>#VALUE!</v>
      </c>
      <c r="AJ498">
        <f>Y498/AA498</f>
        <v>8.2562763905189733</v>
      </c>
      <c r="AK498">
        <f>Z498/AB498</f>
        <v>7.1754592280734766</v>
      </c>
      <c r="AL498">
        <f>O498/K498</f>
        <v>0.30408481362518758</v>
      </c>
      <c r="AM498">
        <f>P498/L498</f>
        <v>0.26300855230644227</v>
      </c>
      <c r="AN498">
        <f>K498/W498</f>
        <v>0.41367802040636958</v>
      </c>
      <c r="AO498">
        <f>L498/X498</f>
        <v>0.38183529328982435</v>
      </c>
      <c r="AP498">
        <f>IF(OR(Q498&lt;0, Q498="NA"), 0, 1)</f>
        <v>1</v>
      </c>
      <c r="AQ498">
        <f>IF(OR(S498&lt;0, S498="NA"), 0, 1)</f>
        <v>1</v>
      </c>
      <c r="AR498">
        <f>IFERROR(IF((AF498-AG498)&gt;0,1,0),0)</f>
        <v>0</v>
      </c>
      <c r="AS498">
        <f>IFERROR(IF((S498-Q498)&gt;0,1,0),0)</f>
        <v>1</v>
      </c>
      <c r="AT498">
        <f>IFERROR(IF((AH498-AI498)&lt;0,1,0),0)</f>
        <v>0</v>
      </c>
      <c r="AU498">
        <f>IFERROR(IF((AJ498-AK498)&gt;0,1,0),0)</f>
        <v>1</v>
      </c>
      <c r="AV498">
        <f>IFERROR(IF((AL498-AM498)&gt;0,1,0),0)</f>
        <v>1</v>
      </c>
      <c r="AW498">
        <f>IFERROR(IF((AN498-AO498)&gt;0,1,0),0)</f>
        <v>1</v>
      </c>
      <c r="AX498">
        <f>IFERROR(IF((AC498-AD498)&lt;0,1,0),0)</f>
        <v>1</v>
      </c>
      <c r="AY498">
        <f>SUM(AP498:AX498)</f>
        <v>7</v>
      </c>
    </row>
    <row r="499" spans="1:51" x14ac:dyDescent="0.45">
      <c r="A499" s="1" t="s">
        <v>3323</v>
      </c>
      <c r="B499" s="2">
        <v>4074331</v>
      </c>
      <c r="C499" s="3" t="s">
        <v>5336</v>
      </c>
      <c r="D499" s="5">
        <v>22.264399999999998</v>
      </c>
      <c r="E499" s="5">
        <v>57.464883952400001</v>
      </c>
      <c r="F499" s="3" t="s">
        <v>4480</v>
      </c>
      <c r="G499" s="3" t="s">
        <v>4491</v>
      </c>
      <c r="H499" s="3" t="s">
        <v>4492</v>
      </c>
      <c r="I499" s="3" t="s">
        <v>4493</v>
      </c>
      <c r="J499" s="3" t="s">
        <v>4927</v>
      </c>
      <c r="K499" s="6">
        <v>8351.9410000000007</v>
      </c>
      <c r="L499" s="6">
        <v>7874.6009999999997</v>
      </c>
      <c r="M499" s="6" t="s">
        <v>4474</v>
      </c>
      <c r="N499" s="6" t="s">
        <v>4474</v>
      </c>
      <c r="O499" s="6">
        <v>3489.7710000000002</v>
      </c>
      <c r="P499" s="6">
        <v>3581.9409999999998</v>
      </c>
      <c r="Q499" s="6">
        <v>12862.648999999999</v>
      </c>
      <c r="R499" s="6">
        <v>10821.637000000001</v>
      </c>
      <c r="S499" s="6">
        <v>13491.252</v>
      </c>
      <c r="T499" s="6">
        <v>-8948.1260000000002</v>
      </c>
      <c r="U499" s="6">
        <v>3900</v>
      </c>
      <c r="V499" s="6">
        <v>17200</v>
      </c>
      <c r="W499" s="6">
        <v>79798.119000000006</v>
      </c>
      <c r="X499" s="6">
        <v>90789.069000000003</v>
      </c>
      <c r="Y499" s="6">
        <v>4326.0370000000003</v>
      </c>
      <c r="Z499" s="6">
        <v>3469.049</v>
      </c>
      <c r="AA499" s="6">
        <v>4938</v>
      </c>
      <c r="AB499" s="6">
        <v>4464</v>
      </c>
      <c r="AC499" s="6">
        <v>2581021</v>
      </c>
      <c r="AD499" s="6">
        <v>2581021</v>
      </c>
      <c r="AF499">
        <f>Q499/W499</f>
        <v>0.16118987716991171</v>
      </c>
      <c r="AG499">
        <f>R499/X499</f>
        <v>0.11919537361926247</v>
      </c>
      <c r="AH499">
        <f>U499/W499</f>
        <v>4.887333246539307E-2</v>
      </c>
      <c r="AI499">
        <f>V499/X499</f>
        <v>0.1894501198156355</v>
      </c>
      <c r="AJ499">
        <f>Y499/AA499</f>
        <v>0.87607067638720137</v>
      </c>
      <c r="AK499">
        <f>Z499/AB499</f>
        <v>0.77711671146953409</v>
      </c>
      <c r="AL499">
        <f>O499/K499</f>
        <v>0.41783951778394984</v>
      </c>
      <c r="AM499">
        <f>P499/L499</f>
        <v>0.45487269767699978</v>
      </c>
      <c r="AN499">
        <f>K499/W499</f>
        <v>0.10466338185239679</v>
      </c>
      <c r="AO499">
        <f>L499/X499</f>
        <v>8.6735122264553668E-2</v>
      </c>
      <c r="AP499">
        <f>IF(OR(Q499&lt;0, Q499="NA"), 0, 1)</f>
        <v>1</v>
      </c>
      <c r="AQ499">
        <f>IF(OR(S499&lt;0, S499="NA"), 0, 1)</f>
        <v>1</v>
      </c>
      <c r="AR499">
        <f>IFERROR(IF((AF499-AG499)&gt;0,1,0),0)</f>
        <v>1</v>
      </c>
      <c r="AS499">
        <f>IFERROR(IF((S499-Q499)&gt;0,1,0),0)</f>
        <v>1</v>
      </c>
      <c r="AT499">
        <f>IFERROR(IF((AH499-AI499)&lt;0,1,0),0)</f>
        <v>1</v>
      </c>
      <c r="AU499">
        <f>IFERROR(IF((AJ499-AK499)&gt;0,1,0),0)</f>
        <v>1</v>
      </c>
      <c r="AV499">
        <f>IFERROR(IF((AL499-AM499)&gt;0,1,0),0)</f>
        <v>0</v>
      </c>
      <c r="AW499">
        <f>IFERROR(IF((AN499-AO499)&gt;0,1,0),0)</f>
        <v>1</v>
      </c>
      <c r="AX499">
        <f>IFERROR(IF((AC499-AD499)&lt;0,1,0),0)</f>
        <v>0</v>
      </c>
      <c r="AY499">
        <f>SUM(AP499:AX499)</f>
        <v>7</v>
      </c>
    </row>
    <row r="500" spans="1:51" x14ac:dyDescent="0.45">
      <c r="A500" s="1" t="s">
        <v>3327</v>
      </c>
      <c r="B500" s="2">
        <v>4970262</v>
      </c>
      <c r="C500" s="3" t="s">
        <v>5338</v>
      </c>
      <c r="D500" s="5">
        <v>39.29</v>
      </c>
      <c r="E500" s="5">
        <v>2483.3873925799999</v>
      </c>
      <c r="F500" s="3" t="s">
        <v>4500</v>
      </c>
      <c r="G500" s="3" t="s">
        <v>4501</v>
      </c>
      <c r="H500" s="3" t="s">
        <v>4502</v>
      </c>
      <c r="I500" s="3" t="s">
        <v>4503</v>
      </c>
      <c r="J500" s="3" t="s">
        <v>4504</v>
      </c>
      <c r="K500" s="6">
        <v>833014</v>
      </c>
      <c r="L500" s="6">
        <v>817203</v>
      </c>
      <c r="M500" s="6">
        <v>89818</v>
      </c>
      <c r="N500" s="6">
        <v>83951</v>
      </c>
      <c r="O500" s="6">
        <v>44950</v>
      </c>
      <c r="P500" s="6">
        <v>38672</v>
      </c>
      <c r="Q500" s="6">
        <v>47055</v>
      </c>
      <c r="R500" s="6">
        <v>-46110</v>
      </c>
      <c r="S500" s="6">
        <v>171363</v>
      </c>
      <c r="T500" s="6">
        <v>131059</v>
      </c>
      <c r="U500" s="6">
        <v>887362</v>
      </c>
      <c r="V500" s="6">
        <v>886272</v>
      </c>
      <c r="W500" s="6">
        <v>1574531</v>
      </c>
      <c r="X500" s="6">
        <v>1526593</v>
      </c>
      <c r="Y500" s="6">
        <v>672622</v>
      </c>
      <c r="Z500" s="6">
        <v>674391</v>
      </c>
      <c r="AA500" s="6">
        <v>573629</v>
      </c>
      <c r="AB500" s="6">
        <v>578613</v>
      </c>
      <c r="AC500" s="6">
        <v>63177945</v>
      </c>
      <c r="AD500" s="6">
        <v>62701694</v>
      </c>
      <c r="AF500">
        <f>Q500/W500</f>
        <v>2.9885089591757799E-2</v>
      </c>
      <c r="AG500">
        <f>R500/X500</f>
        <v>-3.0204514235293887E-2</v>
      </c>
      <c r="AH500">
        <f>U500/W500</f>
        <v>0.56357226374075831</v>
      </c>
      <c r="AI500">
        <f>V500/X500</f>
        <v>0.58055552462247628</v>
      </c>
      <c r="AJ500">
        <f>Y500/AA500</f>
        <v>1.172573213697355</v>
      </c>
      <c r="AK500">
        <f>Z500/AB500</f>
        <v>1.1655303285615775</v>
      </c>
      <c r="AL500">
        <f>O500/K500</f>
        <v>5.3960677731706791E-2</v>
      </c>
      <c r="AM500">
        <f>P500/L500</f>
        <v>4.7322391131701669E-2</v>
      </c>
      <c r="AN500">
        <f>K500/W500</f>
        <v>0.5290553186949003</v>
      </c>
      <c r="AO500">
        <f>L500/X500</f>
        <v>0.53531163840001883</v>
      </c>
      <c r="AP500">
        <f>IF(OR(Q500&lt;0, Q500="NA"), 0, 1)</f>
        <v>1</v>
      </c>
      <c r="AQ500">
        <f>IF(OR(S500&lt;0, S500="NA"), 0, 1)</f>
        <v>1</v>
      </c>
      <c r="AR500">
        <f>IFERROR(IF((AF500-AG500)&gt;0,1,0),0)</f>
        <v>1</v>
      </c>
      <c r="AS500">
        <f>IFERROR(IF((S500-Q500)&gt;0,1,0),0)</f>
        <v>1</v>
      </c>
      <c r="AT500">
        <f>IFERROR(IF((AH500-AI500)&lt;0,1,0),0)</f>
        <v>1</v>
      </c>
      <c r="AU500">
        <f>IFERROR(IF((AJ500-AK500)&gt;0,1,0),0)</f>
        <v>1</v>
      </c>
      <c r="AV500">
        <f>IFERROR(IF((AL500-AM500)&gt;0,1,0),0)</f>
        <v>1</v>
      </c>
      <c r="AW500">
        <f>IFERROR(IF((AN500-AO500)&gt;0,1,0),0)</f>
        <v>0</v>
      </c>
      <c r="AX500">
        <f>IFERROR(IF((AC500-AD500)&lt;0,1,0),0)</f>
        <v>0</v>
      </c>
      <c r="AY500">
        <f>SUM(AP500:AX500)</f>
        <v>7</v>
      </c>
    </row>
    <row r="501" spans="1:51" x14ac:dyDescent="0.45">
      <c r="A501" s="1" t="s">
        <v>3331</v>
      </c>
      <c r="B501" s="2">
        <v>4062541</v>
      </c>
      <c r="C501" s="3" t="s">
        <v>5337</v>
      </c>
      <c r="D501" s="5">
        <v>26.2</v>
      </c>
      <c r="E501" s="5">
        <v>3890.6483073999998</v>
      </c>
      <c r="F501" s="3" t="s">
        <v>4525</v>
      </c>
      <c r="G501" s="3" t="s">
        <v>4526</v>
      </c>
      <c r="H501" s="3" t="s">
        <v>4705</v>
      </c>
      <c r="I501" s="3" t="s">
        <v>5222</v>
      </c>
      <c r="J501" s="3" t="s">
        <v>4528</v>
      </c>
      <c r="K501" s="6">
        <v>892251</v>
      </c>
      <c r="L501" s="6">
        <v>897877</v>
      </c>
      <c r="M501" s="6">
        <v>359828</v>
      </c>
      <c r="N501" s="6">
        <v>358696</v>
      </c>
      <c r="O501" s="6">
        <v>209215</v>
      </c>
      <c r="P501" s="6">
        <v>204602</v>
      </c>
      <c r="Q501" s="6">
        <v>165004</v>
      </c>
      <c r="R501" s="6">
        <v>157302</v>
      </c>
      <c r="S501" s="6">
        <v>263217</v>
      </c>
      <c r="T501" s="6">
        <v>279679</v>
      </c>
      <c r="U501" s="6">
        <v>1286662</v>
      </c>
      <c r="V501" s="6">
        <v>1363651</v>
      </c>
      <c r="W501" s="6">
        <v>3479234</v>
      </c>
      <c r="X501" s="6">
        <v>3539146</v>
      </c>
      <c r="Y501" s="6" t="s">
        <v>4474</v>
      </c>
      <c r="Z501" s="6" t="s">
        <v>4474</v>
      </c>
      <c r="AA501" s="6" t="s">
        <v>4474</v>
      </c>
      <c r="AB501" s="6" t="s">
        <v>4474</v>
      </c>
      <c r="AC501" s="6">
        <v>149000336</v>
      </c>
      <c r="AD501" s="6">
        <v>148979418</v>
      </c>
      <c r="AF501">
        <f>Q501/W501</f>
        <v>4.7425381563872965E-2</v>
      </c>
      <c r="AG501">
        <f>R501/X501</f>
        <v>4.4446315580086271E-2</v>
      </c>
      <c r="AH501">
        <f>U501/W501</f>
        <v>0.36981186088662044</v>
      </c>
      <c r="AI501">
        <f>V501/X501</f>
        <v>0.38530509902671434</v>
      </c>
      <c r="AJ501" t="e">
        <f>Y501/AA501</f>
        <v>#VALUE!</v>
      </c>
      <c r="AK501" t="e">
        <f>Z501/AB501</f>
        <v>#VALUE!</v>
      </c>
      <c r="AL501">
        <f>O501/K501</f>
        <v>0.23447998377138271</v>
      </c>
      <c r="AM501">
        <f>P501/L501</f>
        <v>0.22787308283874072</v>
      </c>
      <c r="AN501">
        <f>K501/W501</f>
        <v>0.25645041408539926</v>
      </c>
      <c r="AO501">
        <f>L501/X501</f>
        <v>0.25369877365895616</v>
      </c>
      <c r="AP501">
        <f>IF(OR(Q501&lt;0, Q501="NA"), 0, 1)</f>
        <v>1</v>
      </c>
      <c r="AQ501">
        <f>IF(OR(S501&lt;0, S501="NA"), 0, 1)</f>
        <v>1</v>
      </c>
      <c r="AR501">
        <f>IFERROR(IF((AF501-AG501)&gt;0,1,0),0)</f>
        <v>1</v>
      </c>
      <c r="AS501">
        <f>IFERROR(IF((S501-Q501)&gt;0,1,0),0)</f>
        <v>1</v>
      </c>
      <c r="AT501">
        <f>IFERROR(IF((AH501-AI501)&lt;0,1,0),0)</f>
        <v>1</v>
      </c>
      <c r="AU501">
        <f>IFERROR(IF((AJ501-AK501)&gt;0,1,0),0)</f>
        <v>0</v>
      </c>
      <c r="AV501">
        <f>IFERROR(IF((AL501-AM501)&gt;0,1,0),0)</f>
        <v>1</v>
      </c>
      <c r="AW501">
        <f>IFERROR(IF((AN501-AO501)&gt;0,1,0),0)</f>
        <v>1</v>
      </c>
      <c r="AX501">
        <f>IFERROR(IF((AC501-AD501)&lt;0,1,0),0)</f>
        <v>0</v>
      </c>
      <c r="AY501">
        <f>SUM(AP501:AX501)</f>
        <v>7</v>
      </c>
    </row>
    <row r="502" spans="1:51" x14ac:dyDescent="0.45">
      <c r="A502" s="1" t="s">
        <v>3334</v>
      </c>
      <c r="B502" s="2">
        <v>4991569</v>
      </c>
      <c r="C502" s="3" t="s">
        <v>5337</v>
      </c>
      <c r="D502" s="5">
        <v>323.16000000000003</v>
      </c>
      <c r="E502" s="5">
        <v>10094.1982914</v>
      </c>
      <c r="F502" s="3" t="s">
        <v>4485</v>
      </c>
      <c r="G502" s="3" t="s">
        <v>4486</v>
      </c>
      <c r="H502" s="3" t="s">
        <v>4598</v>
      </c>
      <c r="I502" s="3" t="s">
        <v>4615</v>
      </c>
      <c r="J502" s="3" t="s">
        <v>5228</v>
      </c>
      <c r="K502" s="6">
        <v>1591800</v>
      </c>
      <c r="L502" s="6">
        <v>1579500</v>
      </c>
      <c r="M502" s="6">
        <v>477300</v>
      </c>
      <c r="N502" s="6">
        <v>478200</v>
      </c>
      <c r="O502" s="6">
        <v>357500</v>
      </c>
      <c r="P502" s="6">
        <v>358600</v>
      </c>
      <c r="Q502" s="6">
        <v>223800</v>
      </c>
      <c r="R502" s="6">
        <v>221300</v>
      </c>
      <c r="S502" s="6">
        <v>300300</v>
      </c>
      <c r="T502" s="6">
        <v>310400</v>
      </c>
      <c r="U502" s="6">
        <v>1100500</v>
      </c>
      <c r="V502" s="6">
        <v>1127600</v>
      </c>
      <c r="W502" s="6">
        <v>4712800</v>
      </c>
      <c r="X502" s="6">
        <v>4696500</v>
      </c>
      <c r="Y502" s="6">
        <v>1022200</v>
      </c>
      <c r="Z502" s="6">
        <v>994200</v>
      </c>
      <c r="AA502" s="6">
        <v>293900</v>
      </c>
      <c r="AB502" s="6">
        <v>330300</v>
      </c>
      <c r="AC502" s="6">
        <v>29194186</v>
      </c>
      <c r="AD502" s="6">
        <v>29047779</v>
      </c>
      <c r="AF502">
        <f>Q502/W502</f>
        <v>4.7487693091156004E-2</v>
      </c>
      <c r="AG502">
        <f>R502/X502</f>
        <v>4.7120195890556799E-2</v>
      </c>
      <c r="AH502">
        <f>U502/W502</f>
        <v>0.23351298591071126</v>
      </c>
      <c r="AI502">
        <f>V502/X502</f>
        <v>0.24009368678803364</v>
      </c>
      <c r="AJ502">
        <f>Y502/AA502</f>
        <v>3.478053759782239</v>
      </c>
      <c r="AK502">
        <f>Z502/AB502</f>
        <v>3.0099909173478654</v>
      </c>
      <c r="AL502">
        <f>O502/K502</f>
        <v>0.22458851614524439</v>
      </c>
      <c r="AM502">
        <f>P502/L502</f>
        <v>0.22703387147831591</v>
      </c>
      <c r="AN502">
        <f>K502/W502</f>
        <v>0.33776099134272619</v>
      </c>
      <c r="AO502">
        <f>L502/X502</f>
        <v>0.33631427658894919</v>
      </c>
      <c r="AP502">
        <f>IF(OR(Q502&lt;0, Q502="NA"), 0, 1)</f>
        <v>1</v>
      </c>
      <c r="AQ502">
        <f>IF(OR(S502&lt;0, S502="NA"), 0, 1)</f>
        <v>1</v>
      </c>
      <c r="AR502">
        <f>IFERROR(IF((AF502-AG502)&gt;0,1,0),0)</f>
        <v>1</v>
      </c>
      <c r="AS502">
        <f>IFERROR(IF((S502-Q502)&gt;0,1,0),0)</f>
        <v>1</v>
      </c>
      <c r="AT502">
        <f>IFERROR(IF((AH502-AI502)&lt;0,1,0),0)</f>
        <v>1</v>
      </c>
      <c r="AU502">
        <f>IFERROR(IF((AJ502-AK502)&gt;0,1,0),0)</f>
        <v>1</v>
      </c>
      <c r="AV502">
        <f>IFERROR(IF((AL502-AM502)&gt;0,1,0),0)</f>
        <v>0</v>
      </c>
      <c r="AW502">
        <f>IFERROR(IF((AN502-AO502)&gt;0,1,0),0)</f>
        <v>1</v>
      </c>
      <c r="AX502">
        <f>IFERROR(IF((AC502-AD502)&lt;0,1,0),0)</f>
        <v>0</v>
      </c>
      <c r="AY502">
        <f>SUM(AP502:AX502)</f>
        <v>7</v>
      </c>
    </row>
    <row r="503" spans="1:51" x14ac:dyDescent="0.45">
      <c r="A503" s="1" t="s">
        <v>3335</v>
      </c>
      <c r="B503" s="2">
        <v>4135392</v>
      </c>
      <c r="C503" s="3" t="s">
        <v>5338</v>
      </c>
      <c r="D503" s="5">
        <v>54.11</v>
      </c>
      <c r="E503" s="5">
        <v>481.57900000000001</v>
      </c>
      <c r="F503" s="3" t="s">
        <v>4475</v>
      </c>
      <c r="G503" s="3" t="s">
        <v>4529</v>
      </c>
      <c r="H503" s="3" t="s">
        <v>4530</v>
      </c>
      <c r="I503" s="3" t="s">
        <v>4739</v>
      </c>
      <c r="J503" s="3" t="s">
        <v>4756</v>
      </c>
      <c r="K503" s="6">
        <v>295604</v>
      </c>
      <c r="L503" s="6">
        <v>297620</v>
      </c>
      <c r="M503" s="6">
        <v>70702</v>
      </c>
      <c r="N503" s="6">
        <v>55455</v>
      </c>
      <c r="O503" s="6">
        <v>55307</v>
      </c>
      <c r="P503" s="6">
        <v>39774</v>
      </c>
      <c r="Q503" s="6">
        <v>3018</v>
      </c>
      <c r="R503" s="6">
        <v>4892</v>
      </c>
      <c r="S503" s="6">
        <v>55884</v>
      </c>
      <c r="T503" s="6">
        <v>52359</v>
      </c>
      <c r="U503" s="6">
        <v>219326</v>
      </c>
      <c r="V503" s="6">
        <v>216511</v>
      </c>
      <c r="W503" s="6">
        <v>584364</v>
      </c>
      <c r="X503" s="6">
        <v>600989</v>
      </c>
      <c r="Y503" s="6">
        <v>47285</v>
      </c>
      <c r="Z503" s="6">
        <v>52085</v>
      </c>
      <c r="AA503" s="6">
        <v>48078</v>
      </c>
      <c r="AB503" s="6">
        <v>57724</v>
      </c>
      <c r="AC503" s="6">
        <v>8955000</v>
      </c>
      <c r="AD503" s="6">
        <v>9129790</v>
      </c>
      <c r="AF503">
        <f>Q503/W503</f>
        <v>5.1645891944062262E-3</v>
      </c>
      <c r="AG503">
        <f>R503/X503</f>
        <v>8.1399160383967099E-3</v>
      </c>
      <c r="AH503">
        <f>U503/W503</f>
        <v>0.37532428417903907</v>
      </c>
      <c r="AI503">
        <f>V503/X503</f>
        <v>0.36025784165766761</v>
      </c>
      <c r="AJ503">
        <f>Y503/AA503</f>
        <v>0.98350596946628399</v>
      </c>
      <c r="AK503">
        <f>Z503/AB503</f>
        <v>0.90231099715889407</v>
      </c>
      <c r="AL503">
        <f>O503/K503</f>
        <v>0.18709828013152732</v>
      </c>
      <c r="AM503">
        <f>P503/L503</f>
        <v>0.13364021235132048</v>
      </c>
      <c r="AN503">
        <f>K503/W503</f>
        <v>0.50585593910644733</v>
      </c>
      <c r="AO503">
        <f>L503/X503</f>
        <v>0.49521705056165755</v>
      </c>
      <c r="AP503">
        <f>IF(OR(Q503&lt;0, Q503="NA"), 0, 1)</f>
        <v>1</v>
      </c>
      <c r="AQ503">
        <f>IF(OR(S503&lt;0, S503="NA"), 0, 1)</f>
        <v>1</v>
      </c>
      <c r="AR503">
        <f>IFERROR(IF((AF503-AG503)&gt;0,1,0),0)</f>
        <v>0</v>
      </c>
      <c r="AS503">
        <f>IFERROR(IF((S503-Q503)&gt;0,1,0),0)</f>
        <v>1</v>
      </c>
      <c r="AT503">
        <f>IFERROR(IF((AH503-AI503)&lt;0,1,0),0)</f>
        <v>0</v>
      </c>
      <c r="AU503">
        <f>IFERROR(IF((AJ503-AK503)&gt;0,1,0),0)</f>
        <v>1</v>
      </c>
      <c r="AV503">
        <f>IFERROR(IF((AL503-AM503)&gt;0,1,0),0)</f>
        <v>1</v>
      </c>
      <c r="AW503">
        <f>IFERROR(IF((AN503-AO503)&gt;0,1,0),0)</f>
        <v>1</v>
      </c>
      <c r="AX503">
        <f>IFERROR(IF((AC503-AD503)&lt;0,1,0),0)</f>
        <v>1</v>
      </c>
      <c r="AY503">
        <f>SUM(AP503:AX503)</f>
        <v>7</v>
      </c>
    </row>
    <row r="504" spans="1:51" x14ac:dyDescent="0.45">
      <c r="A504" s="1" t="s">
        <v>3351</v>
      </c>
      <c r="B504" s="2">
        <v>4433874</v>
      </c>
      <c r="C504" s="3" t="s">
        <v>5337</v>
      </c>
      <c r="D504" s="5">
        <v>162.15</v>
      </c>
      <c r="E504" s="5">
        <v>10738.883496300001</v>
      </c>
      <c r="F504" s="3" t="s">
        <v>4485</v>
      </c>
      <c r="G504" s="3" t="s">
        <v>4486</v>
      </c>
      <c r="H504" s="3" t="s">
        <v>4545</v>
      </c>
      <c r="I504" s="3" t="s">
        <v>4546</v>
      </c>
      <c r="J504" s="3" t="s">
        <v>4660</v>
      </c>
      <c r="K504" s="6">
        <v>6180900</v>
      </c>
      <c r="L504" s="6">
        <v>6353300</v>
      </c>
      <c r="M504" s="6">
        <v>1245700</v>
      </c>
      <c r="N504" s="6">
        <v>1238700</v>
      </c>
      <c r="O504" s="6">
        <v>744000</v>
      </c>
      <c r="P504" s="6">
        <v>723500</v>
      </c>
      <c r="Q504" s="6">
        <v>213000</v>
      </c>
      <c r="R504" s="6">
        <v>1400</v>
      </c>
      <c r="S504" s="6">
        <v>597500</v>
      </c>
      <c r="T504" s="6">
        <v>629400</v>
      </c>
      <c r="U504" s="6">
        <v>5588700</v>
      </c>
      <c r="V504" s="6">
        <v>5698900</v>
      </c>
      <c r="W504" s="6">
        <v>14559000</v>
      </c>
      <c r="X504" s="6">
        <v>14607700</v>
      </c>
      <c r="Y504" s="6">
        <v>2955500</v>
      </c>
      <c r="Z504" s="6">
        <v>3001900</v>
      </c>
      <c r="AA504" s="6">
        <v>1208600</v>
      </c>
      <c r="AB504" s="6">
        <v>1226900</v>
      </c>
      <c r="AC504" s="6">
        <v>66200000</v>
      </c>
      <c r="AD504" s="6">
        <v>66500000</v>
      </c>
      <c r="AF504">
        <f>Q504/W504</f>
        <v>1.4630125695446116E-2</v>
      </c>
      <c r="AG504">
        <f>R504/X504</f>
        <v>9.5839865276532243E-5</v>
      </c>
      <c r="AH504">
        <f>U504/W504</f>
        <v>0.38386565011333196</v>
      </c>
      <c r="AI504">
        <f>V504/X504</f>
        <v>0.39012986301744967</v>
      </c>
      <c r="AJ504">
        <f>Y504/AA504</f>
        <v>2.4453913619063381</v>
      </c>
      <c r="AK504">
        <f>Z504/AB504</f>
        <v>2.4467356752791587</v>
      </c>
      <c r="AL504">
        <f>O504/K504</f>
        <v>0.12037081978352666</v>
      </c>
      <c r="AM504">
        <f>P504/L504</f>
        <v>0.11387782727086711</v>
      </c>
      <c r="AN504">
        <f>K504/W504</f>
        <v>0.42454152070883988</v>
      </c>
      <c r="AO504">
        <f>L504/X504</f>
        <v>0.43492815432956594</v>
      </c>
      <c r="AP504">
        <f>IF(OR(Q504&lt;0, Q504="NA"), 0, 1)</f>
        <v>1</v>
      </c>
      <c r="AQ504">
        <f>IF(OR(S504&lt;0, S504="NA"), 0, 1)</f>
        <v>1</v>
      </c>
      <c r="AR504">
        <f>IFERROR(IF((AF504-AG504)&gt;0,1,0),0)</f>
        <v>1</v>
      </c>
      <c r="AS504">
        <f>IFERROR(IF((S504-Q504)&gt;0,1,0),0)</f>
        <v>1</v>
      </c>
      <c r="AT504">
        <f>IFERROR(IF((AH504-AI504)&lt;0,1,0),0)</f>
        <v>1</v>
      </c>
      <c r="AU504">
        <f>IFERROR(IF((AJ504-AK504)&gt;0,1,0),0)</f>
        <v>0</v>
      </c>
      <c r="AV504">
        <f>IFERROR(IF((AL504-AM504)&gt;0,1,0),0)</f>
        <v>1</v>
      </c>
      <c r="AW504">
        <f>IFERROR(IF((AN504-AO504)&gt;0,1,0),0)</f>
        <v>0</v>
      </c>
      <c r="AX504">
        <f>IFERROR(IF((AC504-AD504)&lt;0,1,0),0)</f>
        <v>1</v>
      </c>
      <c r="AY504">
        <f>SUM(AP504:AX504)</f>
        <v>7</v>
      </c>
    </row>
    <row r="505" spans="1:51" x14ac:dyDescent="0.45">
      <c r="A505" s="1" t="s">
        <v>3363</v>
      </c>
      <c r="B505" s="2">
        <v>103554</v>
      </c>
      <c r="C505" s="3" t="s">
        <v>5337</v>
      </c>
      <c r="D505" s="5">
        <v>256.16000000000003</v>
      </c>
      <c r="E505" s="5">
        <v>13304.938872799999</v>
      </c>
      <c r="F505" s="3" t="s">
        <v>4480</v>
      </c>
      <c r="G505" s="3" t="s">
        <v>4509</v>
      </c>
      <c r="H505" s="3" t="s">
        <v>4509</v>
      </c>
      <c r="I505" s="3" t="s">
        <v>4870</v>
      </c>
      <c r="J505" s="3" t="s">
        <v>5057</v>
      </c>
      <c r="K505" s="6">
        <v>12642010</v>
      </c>
      <c r="L505" s="6">
        <v>10504222</v>
      </c>
      <c r="M505" s="6">
        <v>4842264</v>
      </c>
      <c r="N505" s="6">
        <v>3259097</v>
      </c>
      <c r="O505" s="6">
        <v>4604341</v>
      </c>
      <c r="P505" s="6">
        <v>3294629</v>
      </c>
      <c r="Q505" s="6">
        <v>4968288</v>
      </c>
      <c r="R505" s="6">
        <v>3752151</v>
      </c>
      <c r="S505" s="6">
        <v>3898401</v>
      </c>
      <c r="T505" s="6">
        <v>3180725</v>
      </c>
      <c r="U505" s="6">
        <v>1885928</v>
      </c>
      <c r="V505" s="6">
        <v>1885167</v>
      </c>
      <c r="W505" s="6">
        <v>52756410</v>
      </c>
      <c r="X505" s="6">
        <v>51567589</v>
      </c>
      <c r="Y505" s="6" t="s">
        <v>4474</v>
      </c>
      <c r="Z505" s="6" t="s">
        <v>4474</v>
      </c>
      <c r="AA505" s="6" t="s">
        <v>4474</v>
      </c>
      <c r="AB505" s="6" t="s">
        <v>4474</v>
      </c>
      <c r="AC505" s="6">
        <v>51940355</v>
      </c>
      <c r="AD505" s="6">
        <v>52420586</v>
      </c>
      <c r="AF505">
        <f>Q505/W505</f>
        <v>9.4174110785779391E-2</v>
      </c>
      <c r="AG505">
        <f>R505/X505</f>
        <v>7.2761807809164789E-2</v>
      </c>
      <c r="AH505">
        <f>U505/W505</f>
        <v>3.5747845617243479E-2</v>
      </c>
      <c r="AI505">
        <f>V505/X505</f>
        <v>3.6557206504263751E-2</v>
      </c>
      <c r="AJ505" t="e">
        <f>Y505/AA505</f>
        <v>#VALUE!</v>
      </c>
      <c r="AK505" t="e">
        <f>Z505/AB505</f>
        <v>#VALUE!</v>
      </c>
      <c r="AL505">
        <f>O505/K505</f>
        <v>0.3642095679405411</v>
      </c>
      <c r="AM505">
        <f>P505/L505</f>
        <v>0.31364807407916551</v>
      </c>
      <c r="AN505">
        <f>K505/W505</f>
        <v>0.23962983834571003</v>
      </c>
      <c r="AO505">
        <f>L505/X505</f>
        <v>0.20369814070617107</v>
      </c>
      <c r="AP505">
        <f>IF(OR(Q505&lt;0, Q505="NA"), 0, 1)</f>
        <v>1</v>
      </c>
      <c r="AQ505">
        <f>IF(OR(S505&lt;0, S505="NA"), 0, 1)</f>
        <v>1</v>
      </c>
      <c r="AR505">
        <f>IFERROR(IF((AF505-AG505)&gt;0,1,0),0)</f>
        <v>1</v>
      </c>
      <c r="AS505">
        <f>IFERROR(IF((S505-Q505)&gt;0,1,0),0)</f>
        <v>0</v>
      </c>
      <c r="AT505">
        <f>IFERROR(IF((AH505-AI505)&lt;0,1,0),0)</f>
        <v>1</v>
      </c>
      <c r="AU505">
        <f>IFERROR(IF((AJ505-AK505)&gt;0,1,0),0)</f>
        <v>0</v>
      </c>
      <c r="AV505">
        <f>IFERROR(IF((AL505-AM505)&gt;0,1,0),0)</f>
        <v>1</v>
      </c>
      <c r="AW505">
        <f>IFERROR(IF((AN505-AO505)&gt;0,1,0),0)</f>
        <v>1</v>
      </c>
      <c r="AX505">
        <f>IFERROR(IF((AC505-AD505)&lt;0,1,0),0)</f>
        <v>1</v>
      </c>
      <c r="AY505">
        <f>SUM(AP505:AX505)</f>
        <v>7</v>
      </c>
    </row>
    <row r="506" spans="1:51" x14ac:dyDescent="0.45">
      <c r="A506" s="1" t="s">
        <v>3370</v>
      </c>
      <c r="B506" s="2">
        <v>4966055</v>
      </c>
      <c r="C506" s="3" t="s">
        <v>5337</v>
      </c>
      <c r="D506" s="5">
        <v>21.61</v>
      </c>
      <c r="E506" s="5">
        <v>394.61982102000002</v>
      </c>
      <c r="F506" s="3" t="s">
        <v>4500</v>
      </c>
      <c r="G506" s="3" t="s">
        <v>4501</v>
      </c>
      <c r="H506" s="3" t="s">
        <v>4502</v>
      </c>
      <c r="I506" s="3" t="s">
        <v>4538</v>
      </c>
      <c r="J506" s="3" t="s">
        <v>4504</v>
      </c>
      <c r="K506" s="6">
        <v>20834.349999999999</v>
      </c>
      <c r="L506" s="6">
        <v>20453.32</v>
      </c>
      <c r="M506" s="6">
        <v>6151.3729999999996</v>
      </c>
      <c r="N506" s="6">
        <v>5900.0550000000003</v>
      </c>
      <c r="O506" s="6">
        <v>5304.2830000000004</v>
      </c>
      <c r="P506" s="6">
        <v>5024.2309999999998</v>
      </c>
      <c r="Q506" s="6">
        <v>6244.8969999999999</v>
      </c>
      <c r="R506" s="6">
        <v>5958.29</v>
      </c>
      <c r="S506" s="6">
        <v>7312.5309999999999</v>
      </c>
      <c r="T506" s="6">
        <v>6964.4009999999998</v>
      </c>
      <c r="U506" s="6" t="s">
        <v>4474</v>
      </c>
      <c r="V506" s="6" t="s">
        <v>4474</v>
      </c>
      <c r="W506" s="6">
        <v>52329.955000000002</v>
      </c>
      <c r="X506" s="6">
        <v>51596.732000000004</v>
      </c>
      <c r="Y506" s="6">
        <v>30091.919000000002</v>
      </c>
      <c r="Z506" s="6">
        <v>29300.167000000001</v>
      </c>
      <c r="AA506" s="6">
        <v>4457</v>
      </c>
      <c r="AB506" s="6">
        <v>4543</v>
      </c>
      <c r="AC506" s="6">
        <v>18246090</v>
      </c>
      <c r="AD506" s="6">
        <v>18234893</v>
      </c>
      <c r="AF506">
        <f>Q506/W506</f>
        <v>0.11933694573213373</v>
      </c>
      <c r="AG506">
        <f>R506/X506</f>
        <v>0.11547805004394464</v>
      </c>
      <c r="AH506" t="e">
        <f>U506/W506</f>
        <v>#VALUE!</v>
      </c>
      <c r="AI506" t="e">
        <f>V506/X506</f>
        <v>#VALUE!</v>
      </c>
      <c r="AJ506">
        <f>Y506/AA506</f>
        <v>6.7516084810410595</v>
      </c>
      <c r="AK506">
        <f>Z506/AB506</f>
        <v>6.4495194805194807</v>
      </c>
      <c r="AL506">
        <f>O506/K506</f>
        <v>0.25459315985379916</v>
      </c>
      <c r="AM506">
        <f>P506/L506</f>
        <v>0.24564378790338193</v>
      </c>
      <c r="AN506">
        <f>K506/W506</f>
        <v>0.39813429994350269</v>
      </c>
      <c r="AO506">
        <f>L506/X506</f>
        <v>0.39640727633680362</v>
      </c>
      <c r="AP506">
        <f>IF(OR(Q506&lt;0, Q506="NA"), 0, 1)</f>
        <v>1</v>
      </c>
      <c r="AQ506">
        <f>IF(OR(S506&lt;0, S506="NA"), 0, 1)</f>
        <v>1</v>
      </c>
      <c r="AR506">
        <f>IFERROR(IF((AF506-AG506)&gt;0,1,0),0)</f>
        <v>1</v>
      </c>
      <c r="AS506">
        <f>IFERROR(IF((S506-Q506)&gt;0,1,0),0)</f>
        <v>1</v>
      </c>
      <c r="AT506">
        <f>IFERROR(IF((AH506-AI506)&lt;0,1,0),0)</f>
        <v>0</v>
      </c>
      <c r="AU506">
        <f>IFERROR(IF((AJ506-AK506)&gt;0,1,0),0)</f>
        <v>1</v>
      </c>
      <c r="AV506">
        <f>IFERROR(IF((AL506-AM506)&gt;0,1,0),0)</f>
        <v>1</v>
      </c>
      <c r="AW506">
        <f>IFERROR(IF((AN506-AO506)&gt;0,1,0),0)</f>
        <v>1</v>
      </c>
      <c r="AX506">
        <f>IFERROR(IF((AC506-AD506)&lt;0,1,0),0)</f>
        <v>0</v>
      </c>
      <c r="AY506">
        <f>SUM(AP506:AX506)</f>
        <v>7</v>
      </c>
    </row>
    <row r="507" spans="1:51" x14ac:dyDescent="0.45">
      <c r="A507" s="1" t="s">
        <v>3379</v>
      </c>
      <c r="B507" s="2">
        <v>4244279</v>
      </c>
      <c r="C507" s="3" t="s">
        <v>5335</v>
      </c>
      <c r="D507" s="5">
        <v>17.440000000000001</v>
      </c>
      <c r="E507" s="5">
        <v>2228.6214992</v>
      </c>
      <c r="F507" s="3" t="s">
        <v>4525</v>
      </c>
      <c r="G507" s="3" t="s">
        <v>4526</v>
      </c>
      <c r="H507" s="3" t="s">
        <v>4527</v>
      </c>
      <c r="I507" s="3" t="s">
        <v>4527</v>
      </c>
      <c r="J507" s="3" t="s">
        <v>4528</v>
      </c>
      <c r="K507" s="6">
        <v>336785</v>
      </c>
      <c r="L507" s="6">
        <v>335046</v>
      </c>
      <c r="M507" s="6">
        <v>246860</v>
      </c>
      <c r="N507" s="6">
        <v>221061</v>
      </c>
      <c r="O507" s="6">
        <v>141395</v>
      </c>
      <c r="P507" s="6">
        <v>114464</v>
      </c>
      <c r="Q507" s="6">
        <v>61900</v>
      </c>
      <c r="R507" s="6">
        <v>36904</v>
      </c>
      <c r="S507" s="6">
        <v>144890</v>
      </c>
      <c r="T507" s="6">
        <v>139389</v>
      </c>
      <c r="U507" s="6">
        <v>1413400</v>
      </c>
      <c r="V507" s="6">
        <v>1441313</v>
      </c>
      <c r="W507" s="6">
        <v>3016161</v>
      </c>
      <c r="X507" s="6">
        <v>3011530</v>
      </c>
      <c r="Y507" s="6" t="s">
        <v>4474</v>
      </c>
      <c r="Z507" s="6" t="s">
        <v>4474</v>
      </c>
      <c r="AA507" s="6" t="s">
        <v>4474</v>
      </c>
      <c r="AB507" s="6" t="s">
        <v>4474</v>
      </c>
      <c r="AC507" s="6">
        <v>128648870</v>
      </c>
      <c r="AD507" s="6">
        <v>127454354</v>
      </c>
      <c r="AF507">
        <f>Q507/W507</f>
        <v>2.0522777132918304E-2</v>
      </c>
      <c r="AG507">
        <f>R507/X507</f>
        <v>1.2254236218799083E-2</v>
      </c>
      <c r="AH507">
        <f>U507/W507</f>
        <v>0.46860893698976946</v>
      </c>
      <c r="AI507">
        <f>V507/X507</f>
        <v>0.47859825404362566</v>
      </c>
      <c r="AJ507" t="e">
        <f>Y507/AA507</f>
        <v>#VALUE!</v>
      </c>
      <c r="AK507" t="e">
        <f>Z507/AB507</f>
        <v>#VALUE!</v>
      </c>
      <c r="AL507">
        <f>O507/K507</f>
        <v>0.41983758184004633</v>
      </c>
      <c r="AM507">
        <f>P507/L507</f>
        <v>0.34163667078550408</v>
      </c>
      <c r="AN507">
        <f>K507/W507</f>
        <v>0.11166015342019209</v>
      </c>
      <c r="AO507">
        <f>L507/X507</f>
        <v>0.11125441220907645</v>
      </c>
      <c r="AP507">
        <f>IF(OR(Q507&lt;0, Q507="NA"), 0, 1)</f>
        <v>1</v>
      </c>
      <c r="AQ507">
        <f>IF(OR(S507&lt;0, S507="NA"), 0, 1)</f>
        <v>1</v>
      </c>
      <c r="AR507">
        <f>IFERROR(IF((AF507-AG507)&gt;0,1,0),0)</f>
        <v>1</v>
      </c>
      <c r="AS507">
        <f>IFERROR(IF((S507-Q507)&gt;0,1,0),0)</f>
        <v>1</v>
      </c>
      <c r="AT507">
        <f>IFERROR(IF((AH507-AI507)&lt;0,1,0),0)</f>
        <v>1</v>
      </c>
      <c r="AU507">
        <f>IFERROR(IF((AJ507-AK507)&gt;0,1,0),0)</f>
        <v>0</v>
      </c>
      <c r="AV507">
        <f>IFERROR(IF((AL507-AM507)&gt;0,1,0),0)</f>
        <v>1</v>
      </c>
      <c r="AW507">
        <f>IFERROR(IF((AN507-AO507)&gt;0,1,0),0)</f>
        <v>1</v>
      </c>
      <c r="AX507">
        <f>IFERROR(IF((AC507-AD507)&lt;0,1,0),0)</f>
        <v>0</v>
      </c>
      <c r="AY507">
        <f>SUM(AP507:AX507)</f>
        <v>7</v>
      </c>
    </row>
    <row r="508" spans="1:51" x14ac:dyDescent="0.45">
      <c r="A508" s="1" t="s">
        <v>3382</v>
      </c>
      <c r="B508" s="2">
        <v>11211045</v>
      </c>
      <c r="C508" s="3" t="s">
        <v>5337</v>
      </c>
      <c r="D508" s="5">
        <v>31.21</v>
      </c>
      <c r="E508" s="5">
        <v>2208.4267783</v>
      </c>
      <c r="F508" s="3" t="s">
        <v>4475</v>
      </c>
      <c r="G508" s="3" t="s">
        <v>4476</v>
      </c>
      <c r="H508" s="3" t="s">
        <v>4477</v>
      </c>
      <c r="I508" s="3" t="s">
        <v>4498</v>
      </c>
      <c r="J508" s="3" t="s">
        <v>4499</v>
      </c>
      <c r="K508" s="6">
        <v>1093961</v>
      </c>
      <c r="L508" s="6">
        <v>1068418</v>
      </c>
      <c r="M508" s="6">
        <v>40885</v>
      </c>
      <c r="N508" s="6">
        <v>34230</v>
      </c>
      <c r="O508" s="6">
        <v>36042</v>
      </c>
      <c r="P508" s="6">
        <v>29077</v>
      </c>
      <c r="Q508" s="6">
        <v>40495</v>
      </c>
      <c r="R508" s="6">
        <v>32922</v>
      </c>
      <c r="S508" s="6">
        <v>18898</v>
      </c>
      <c r="T508" s="6">
        <v>22332</v>
      </c>
      <c r="U508" s="6" t="s">
        <v>4474</v>
      </c>
      <c r="V508" s="6" t="s">
        <v>4474</v>
      </c>
      <c r="W508" s="6">
        <v>670933</v>
      </c>
      <c r="X508" s="6">
        <v>657803</v>
      </c>
      <c r="Y508" s="6">
        <v>584995</v>
      </c>
      <c r="Z508" s="6">
        <v>572224</v>
      </c>
      <c r="AA508" s="6">
        <v>215957</v>
      </c>
      <c r="AB508" s="6">
        <v>215607</v>
      </c>
      <c r="AC508" s="6">
        <v>70712952</v>
      </c>
      <c r="AD508" s="6">
        <v>70729915</v>
      </c>
      <c r="AF508">
        <f>Q508/W508</f>
        <v>6.0356250176992338E-2</v>
      </c>
      <c r="AG508">
        <f>R508/X508</f>
        <v>5.0048418751510712E-2</v>
      </c>
      <c r="AH508" t="e">
        <f>U508/W508</f>
        <v>#VALUE!</v>
      </c>
      <c r="AI508" t="e">
        <f>V508/X508</f>
        <v>#VALUE!</v>
      </c>
      <c r="AJ508">
        <f>Y508/AA508</f>
        <v>2.7088494468806292</v>
      </c>
      <c r="AK508">
        <f>Z508/AB508</f>
        <v>2.6540140162425154</v>
      </c>
      <c r="AL508">
        <f>O508/K508</f>
        <v>3.2946329896586808E-2</v>
      </c>
      <c r="AM508">
        <f>P508/L508</f>
        <v>2.7215003865528286E-2</v>
      </c>
      <c r="AN508">
        <f>K508/W508</f>
        <v>1.6305070700054998</v>
      </c>
      <c r="AO508">
        <f>L508/X508</f>
        <v>1.6242218414935778</v>
      </c>
      <c r="AP508">
        <f>IF(OR(Q508&lt;0, Q508="NA"), 0, 1)</f>
        <v>1</v>
      </c>
      <c r="AQ508">
        <f>IF(OR(S508&lt;0, S508="NA"), 0, 1)</f>
        <v>1</v>
      </c>
      <c r="AR508">
        <f>IFERROR(IF((AF508-AG508)&gt;0,1,0),0)</f>
        <v>1</v>
      </c>
      <c r="AS508">
        <f>IFERROR(IF((S508-Q508)&gt;0,1,0),0)</f>
        <v>0</v>
      </c>
      <c r="AT508">
        <f>IFERROR(IF((AH508-AI508)&lt;0,1,0),0)</f>
        <v>0</v>
      </c>
      <c r="AU508">
        <f>IFERROR(IF((AJ508-AK508)&gt;0,1,0),0)</f>
        <v>1</v>
      </c>
      <c r="AV508">
        <f>IFERROR(IF((AL508-AM508)&gt;0,1,0),0)</f>
        <v>1</v>
      </c>
      <c r="AW508">
        <f>IFERROR(IF((AN508-AO508)&gt;0,1,0),0)</f>
        <v>1</v>
      </c>
      <c r="AX508">
        <f>IFERROR(IF((AC508-AD508)&lt;0,1,0),0)</f>
        <v>1</v>
      </c>
      <c r="AY508">
        <f>SUM(AP508:AX508)</f>
        <v>7</v>
      </c>
    </row>
    <row r="509" spans="1:51" x14ac:dyDescent="0.45">
      <c r="A509" s="1" t="s">
        <v>3385</v>
      </c>
      <c r="B509" s="2">
        <v>4391243</v>
      </c>
      <c r="C509" s="3" t="s">
        <v>5337</v>
      </c>
      <c r="D509" s="5">
        <v>39.67</v>
      </c>
      <c r="E509" s="5">
        <v>8806.2132617400002</v>
      </c>
      <c r="F509" s="3" t="s">
        <v>4525</v>
      </c>
      <c r="G509" s="3" t="s">
        <v>4526</v>
      </c>
      <c r="H509" s="3" t="s">
        <v>4713</v>
      </c>
      <c r="I509" s="3" t="s">
        <v>4713</v>
      </c>
      <c r="J509" s="3" t="s">
        <v>4528</v>
      </c>
      <c r="K509" s="6">
        <v>903937</v>
      </c>
      <c r="L509" s="6">
        <v>867493</v>
      </c>
      <c r="M509" s="6">
        <v>642584</v>
      </c>
      <c r="N509" s="6">
        <v>613469</v>
      </c>
      <c r="O509" s="6">
        <v>373330</v>
      </c>
      <c r="P509" s="6">
        <v>353007</v>
      </c>
      <c r="Q509" s="6">
        <v>288337</v>
      </c>
      <c r="R509" s="6">
        <v>279405</v>
      </c>
      <c r="S509" s="6">
        <v>478648</v>
      </c>
      <c r="T509" s="6">
        <v>460278</v>
      </c>
      <c r="U509" s="6">
        <v>2844070</v>
      </c>
      <c r="V509" s="6">
        <v>3282231</v>
      </c>
      <c r="W509" s="6">
        <v>12420302</v>
      </c>
      <c r="X509" s="6">
        <v>12368192</v>
      </c>
      <c r="Y509" s="6" t="s">
        <v>4474</v>
      </c>
      <c r="Z509" s="6" t="s">
        <v>4474</v>
      </c>
      <c r="AA509" s="6" t="s">
        <v>4474</v>
      </c>
      <c r="AB509" s="6" t="s">
        <v>4474</v>
      </c>
      <c r="AC509" s="6">
        <v>219507345</v>
      </c>
      <c r="AD509" s="6">
        <v>217840073</v>
      </c>
      <c r="AF509">
        <f>Q509/W509</f>
        <v>2.321497496598714E-2</v>
      </c>
      <c r="AG509">
        <f>R509/X509</f>
        <v>2.2590609848230039E-2</v>
      </c>
      <c r="AH509">
        <f>U509/W509</f>
        <v>0.22898557539100095</v>
      </c>
      <c r="AI509">
        <f>V509/X509</f>
        <v>0.26537678263726827</v>
      </c>
      <c r="AJ509" t="e">
        <f>Y509/AA509</f>
        <v>#VALUE!</v>
      </c>
      <c r="AK509" t="e">
        <f>Z509/AB509</f>
        <v>#VALUE!</v>
      </c>
      <c r="AL509">
        <f>O509/K509</f>
        <v>0.41300444610631049</v>
      </c>
      <c r="AM509">
        <f>P509/L509</f>
        <v>0.40692777924432821</v>
      </c>
      <c r="AN509">
        <f>K509/W509</f>
        <v>7.2778987177606475E-2</v>
      </c>
      <c r="AO509">
        <f>L509/X509</f>
        <v>7.0139030830051796E-2</v>
      </c>
      <c r="AP509">
        <f>IF(OR(Q509&lt;0, Q509="NA"), 0, 1)</f>
        <v>1</v>
      </c>
      <c r="AQ509">
        <f>IF(OR(S509&lt;0, S509="NA"), 0, 1)</f>
        <v>1</v>
      </c>
      <c r="AR509">
        <f>IFERROR(IF((AF509-AG509)&gt;0,1,0),0)</f>
        <v>1</v>
      </c>
      <c r="AS509">
        <f>IFERROR(IF((S509-Q509)&gt;0,1,0),0)</f>
        <v>1</v>
      </c>
      <c r="AT509">
        <f>IFERROR(IF((AH509-AI509)&lt;0,1,0),0)</f>
        <v>1</v>
      </c>
      <c r="AU509">
        <f>IFERROR(IF((AJ509-AK509)&gt;0,1,0),0)</f>
        <v>0</v>
      </c>
      <c r="AV509">
        <f>IFERROR(IF((AL509-AM509)&gt;0,1,0),0)</f>
        <v>1</v>
      </c>
      <c r="AW509">
        <f>IFERROR(IF((AN509-AO509)&gt;0,1,0),0)</f>
        <v>1</v>
      </c>
      <c r="AX509">
        <f>IFERROR(IF((AC509-AD509)&lt;0,1,0),0)</f>
        <v>0</v>
      </c>
      <c r="AY509">
        <f>SUM(AP509:AX509)</f>
        <v>7</v>
      </c>
    </row>
    <row r="510" spans="1:51" x14ac:dyDescent="0.45">
      <c r="A510" s="1" t="s">
        <v>3395</v>
      </c>
      <c r="B510" s="2">
        <v>4041599</v>
      </c>
      <c r="C510" s="3" t="s">
        <v>5336</v>
      </c>
      <c r="D510" s="5">
        <v>13.37</v>
      </c>
      <c r="E510" s="5">
        <v>134.00281713000001</v>
      </c>
      <c r="F510" s="3" t="s">
        <v>4480</v>
      </c>
      <c r="G510" s="3" t="s">
        <v>4481</v>
      </c>
      <c r="H510" s="3" t="s">
        <v>4481</v>
      </c>
      <c r="I510" s="3" t="s">
        <v>4482</v>
      </c>
      <c r="J510" s="3" t="s">
        <v>4484</v>
      </c>
      <c r="K510" s="6">
        <v>42930</v>
      </c>
      <c r="L510" s="6">
        <v>42454</v>
      </c>
      <c r="M510" s="6" t="s">
        <v>4474</v>
      </c>
      <c r="N510" s="6" t="s">
        <v>4474</v>
      </c>
      <c r="O510" s="6">
        <v>50369</v>
      </c>
      <c r="P510" s="6">
        <v>47208</v>
      </c>
      <c r="Q510" s="6">
        <v>8844</v>
      </c>
      <c r="R510" s="6">
        <v>8321</v>
      </c>
      <c r="S510" s="6">
        <v>11749.731</v>
      </c>
      <c r="T510" s="6">
        <v>10794.314</v>
      </c>
      <c r="U510" s="6" t="s">
        <v>4474</v>
      </c>
      <c r="V510" s="6" t="s">
        <v>4474</v>
      </c>
      <c r="W510" s="6">
        <v>1492550</v>
      </c>
      <c r="X510" s="6">
        <v>1495141</v>
      </c>
      <c r="Y510" s="6" t="s">
        <v>4474</v>
      </c>
      <c r="Z510" s="6" t="s">
        <v>4474</v>
      </c>
      <c r="AA510" s="6" t="s">
        <v>4474</v>
      </c>
      <c r="AB510" s="6" t="s">
        <v>4474</v>
      </c>
      <c r="AC510" s="6">
        <v>10948818</v>
      </c>
      <c r="AD510" s="6">
        <v>11018824</v>
      </c>
      <c r="AF510">
        <f>Q510/W510</f>
        <v>5.9254296338481123E-3</v>
      </c>
      <c r="AG510">
        <f>R510/X510</f>
        <v>5.5653613940089934E-3</v>
      </c>
      <c r="AH510" t="e">
        <f>U510/W510</f>
        <v>#VALUE!</v>
      </c>
      <c r="AI510" t="e">
        <f>V510/X510</f>
        <v>#VALUE!</v>
      </c>
      <c r="AJ510" t="e">
        <f>Y510/AA510</f>
        <v>#VALUE!</v>
      </c>
      <c r="AK510" t="e">
        <f>Z510/AB510</f>
        <v>#VALUE!</v>
      </c>
      <c r="AL510">
        <f>O510/K510</f>
        <v>1.1732820871185652</v>
      </c>
      <c r="AM510">
        <f>P510/L510</f>
        <v>1.1119800254392991</v>
      </c>
      <c r="AN510">
        <f>K510/W510</f>
        <v>2.8762855515728117E-2</v>
      </c>
      <c r="AO510">
        <f>L510/X510</f>
        <v>2.8394646391209925E-2</v>
      </c>
      <c r="AP510">
        <f>IF(OR(Q510&lt;0, Q510="NA"), 0, 1)</f>
        <v>1</v>
      </c>
      <c r="AQ510">
        <f>IF(OR(S510&lt;0, S510="NA"), 0, 1)</f>
        <v>1</v>
      </c>
      <c r="AR510">
        <f>IFERROR(IF((AF510-AG510)&gt;0,1,0),0)</f>
        <v>1</v>
      </c>
      <c r="AS510">
        <f>IFERROR(IF((S510-Q510)&gt;0,1,0),0)</f>
        <v>1</v>
      </c>
      <c r="AT510">
        <f>IFERROR(IF((AH510-AI510)&lt;0,1,0),0)</f>
        <v>0</v>
      </c>
      <c r="AU510">
        <f>IFERROR(IF((AJ510-AK510)&gt;0,1,0),0)</f>
        <v>0</v>
      </c>
      <c r="AV510">
        <f>IFERROR(IF((AL510-AM510)&gt;0,1,0),0)</f>
        <v>1</v>
      </c>
      <c r="AW510">
        <f>IFERROR(IF((AN510-AO510)&gt;0,1,0),0)</f>
        <v>1</v>
      </c>
      <c r="AX510">
        <f>IFERROR(IF((AC510-AD510)&lt;0,1,0),0)</f>
        <v>1</v>
      </c>
      <c r="AY510">
        <f>SUM(AP510:AX510)</f>
        <v>7</v>
      </c>
    </row>
    <row r="511" spans="1:51" x14ac:dyDescent="0.45">
      <c r="A511" s="1" t="s">
        <v>3397</v>
      </c>
      <c r="B511" s="2">
        <v>4406983</v>
      </c>
      <c r="C511" s="3" t="s">
        <v>5337</v>
      </c>
      <c r="D511" s="5">
        <v>34.08</v>
      </c>
      <c r="E511" s="5">
        <v>3066.9674380800002</v>
      </c>
      <c r="F511" s="3" t="s">
        <v>4500</v>
      </c>
      <c r="G511" s="3" t="s">
        <v>4501</v>
      </c>
      <c r="H511" s="3" t="s">
        <v>4502</v>
      </c>
      <c r="I511" s="3" t="s">
        <v>4538</v>
      </c>
      <c r="J511" s="3" t="s">
        <v>4928</v>
      </c>
      <c r="K511" s="6">
        <v>2357154</v>
      </c>
      <c r="L511" s="6">
        <v>2306553</v>
      </c>
      <c r="M511" s="6">
        <v>190157</v>
      </c>
      <c r="N511" s="6">
        <v>132673</v>
      </c>
      <c r="O511" s="6">
        <v>-36617</v>
      </c>
      <c r="P511" s="6">
        <v>-98685</v>
      </c>
      <c r="Q511" s="6">
        <v>-98343</v>
      </c>
      <c r="R511" s="6">
        <v>-132606</v>
      </c>
      <c r="S511" s="6">
        <v>464238</v>
      </c>
      <c r="T511" s="6">
        <v>423613</v>
      </c>
      <c r="U511" s="6">
        <v>1357623</v>
      </c>
      <c r="V511" s="6">
        <v>1356254</v>
      </c>
      <c r="W511" s="6">
        <v>1818382</v>
      </c>
      <c r="X511" s="6">
        <v>1831814</v>
      </c>
      <c r="Y511" s="6">
        <v>858975</v>
      </c>
      <c r="Z511" s="6">
        <v>827910</v>
      </c>
      <c r="AA511" s="6">
        <v>764748</v>
      </c>
      <c r="AB511" s="6">
        <v>761442</v>
      </c>
      <c r="AC511" s="6">
        <v>91318000</v>
      </c>
      <c r="AD511" s="6">
        <v>92530000</v>
      </c>
      <c r="AF511">
        <f>Q511/W511</f>
        <v>-5.4082695495225978E-2</v>
      </c>
      <c r="AG511">
        <f>R511/X511</f>
        <v>-7.2390537467231938E-2</v>
      </c>
      <c r="AH511">
        <f>U511/W511</f>
        <v>0.74661044818965427</v>
      </c>
      <c r="AI511">
        <f>V511/X511</f>
        <v>0.74038848922434264</v>
      </c>
      <c r="AJ511">
        <f>Y511/AA511</f>
        <v>1.1232131368764613</v>
      </c>
      <c r="AK511">
        <f>Z511/AB511</f>
        <v>1.0872922691419702</v>
      </c>
      <c r="AL511">
        <f>O511/K511</f>
        <v>-1.5534411413085441E-2</v>
      </c>
      <c r="AM511">
        <f>P511/L511</f>
        <v>-4.2784622768260692E-2</v>
      </c>
      <c r="AN511">
        <f>K511/W511</f>
        <v>1.2962919782531943</v>
      </c>
      <c r="AO511">
        <f>L511/X511</f>
        <v>1.2591633211668871</v>
      </c>
      <c r="AP511">
        <f>IF(OR(Q511&lt;0, Q511="NA"), 0, 1)</f>
        <v>0</v>
      </c>
      <c r="AQ511">
        <f>IF(OR(S511&lt;0, S511="NA"), 0, 1)</f>
        <v>1</v>
      </c>
      <c r="AR511">
        <f>IFERROR(IF((AF511-AG511)&gt;0,1,0),0)</f>
        <v>1</v>
      </c>
      <c r="AS511">
        <f>IFERROR(IF((S511-Q511)&gt;0,1,0),0)</f>
        <v>1</v>
      </c>
      <c r="AT511">
        <f>IFERROR(IF((AH511-AI511)&lt;0,1,0),0)</f>
        <v>0</v>
      </c>
      <c r="AU511">
        <f>IFERROR(IF((AJ511-AK511)&gt;0,1,0),0)</f>
        <v>1</v>
      </c>
      <c r="AV511">
        <f>IFERROR(IF((AL511-AM511)&gt;0,1,0),0)</f>
        <v>1</v>
      </c>
      <c r="AW511">
        <f>IFERROR(IF((AN511-AO511)&gt;0,1,0),0)</f>
        <v>1</v>
      </c>
      <c r="AX511">
        <f>IFERROR(IF((AC511-AD511)&lt;0,1,0),0)</f>
        <v>1</v>
      </c>
      <c r="AY511">
        <f>SUM(AP511:AX511)</f>
        <v>7</v>
      </c>
    </row>
    <row r="512" spans="1:51" x14ac:dyDescent="0.45">
      <c r="A512" s="1" t="s">
        <v>3411</v>
      </c>
      <c r="B512" s="2">
        <v>4279712</v>
      </c>
      <c r="C512" s="3" t="s">
        <v>5337</v>
      </c>
      <c r="D512" s="5">
        <v>9.8699999999999992</v>
      </c>
      <c r="E512" s="5">
        <v>1497.2071365300001</v>
      </c>
      <c r="F512" s="3" t="s">
        <v>4525</v>
      </c>
      <c r="G512" s="3" t="s">
        <v>4526</v>
      </c>
      <c r="H512" s="3" t="s">
        <v>4733</v>
      </c>
      <c r="I512" s="3" t="s">
        <v>4733</v>
      </c>
      <c r="J512" s="3" t="s">
        <v>4528</v>
      </c>
      <c r="K512" s="6">
        <v>1383986</v>
      </c>
      <c r="L512" s="6">
        <v>1374757</v>
      </c>
      <c r="M512" s="6">
        <v>358980</v>
      </c>
      <c r="N512" s="6">
        <v>350658</v>
      </c>
      <c r="O512" s="6">
        <v>180480</v>
      </c>
      <c r="P512" s="6">
        <v>172323</v>
      </c>
      <c r="Q512" s="6">
        <v>70720</v>
      </c>
      <c r="R512" s="6">
        <v>66420</v>
      </c>
      <c r="S512" s="6">
        <v>303347</v>
      </c>
      <c r="T512" s="6">
        <v>312321</v>
      </c>
      <c r="U512" s="6">
        <v>2037826</v>
      </c>
      <c r="V512" s="6">
        <v>2041642</v>
      </c>
      <c r="W512" s="6">
        <v>4887991</v>
      </c>
      <c r="X512" s="6">
        <v>4918027</v>
      </c>
      <c r="Y512" s="6" t="s">
        <v>4474</v>
      </c>
      <c r="Z512" s="6" t="s">
        <v>4474</v>
      </c>
      <c r="AA512" s="6" t="s">
        <v>4474</v>
      </c>
      <c r="AB512" s="6" t="s">
        <v>4474</v>
      </c>
      <c r="AC512" s="6">
        <v>153628657</v>
      </c>
      <c r="AD512" s="6">
        <v>155240677</v>
      </c>
      <c r="AF512">
        <f>Q512/W512</f>
        <v>1.4468111745704932E-2</v>
      </c>
      <c r="AG512">
        <f>R512/X512</f>
        <v>1.3505415891372699E-2</v>
      </c>
      <c r="AH512">
        <f>U512/W512</f>
        <v>0.41690461377690752</v>
      </c>
      <c r="AI512">
        <f>V512/X512</f>
        <v>0.41513436180809904</v>
      </c>
      <c r="AJ512" t="e">
        <f>Y512/AA512</f>
        <v>#VALUE!</v>
      </c>
      <c r="AK512" t="e">
        <f>Z512/AB512</f>
        <v>#VALUE!</v>
      </c>
      <c r="AL512">
        <f>O512/K512</f>
        <v>0.13040594341272238</v>
      </c>
      <c r="AM512">
        <f>P512/L512</f>
        <v>0.12534797058680189</v>
      </c>
      <c r="AN512">
        <f>K512/W512</f>
        <v>0.28314004669812198</v>
      </c>
      <c r="AO512">
        <f>L512/X512</f>
        <v>0.27953425225197015</v>
      </c>
      <c r="AP512">
        <f>IF(OR(Q512&lt;0, Q512="NA"), 0, 1)</f>
        <v>1</v>
      </c>
      <c r="AQ512">
        <f>IF(OR(S512&lt;0, S512="NA"), 0, 1)</f>
        <v>1</v>
      </c>
      <c r="AR512">
        <f>IFERROR(IF((AF512-AG512)&gt;0,1,0),0)</f>
        <v>1</v>
      </c>
      <c r="AS512">
        <f>IFERROR(IF((S512-Q512)&gt;0,1,0),0)</f>
        <v>1</v>
      </c>
      <c r="AT512">
        <f>IFERROR(IF((AH512-AI512)&lt;0,1,0),0)</f>
        <v>0</v>
      </c>
      <c r="AU512">
        <f>IFERROR(IF((AJ512-AK512)&gt;0,1,0),0)</f>
        <v>0</v>
      </c>
      <c r="AV512">
        <f>IFERROR(IF((AL512-AM512)&gt;0,1,0),0)</f>
        <v>1</v>
      </c>
      <c r="AW512">
        <f>IFERROR(IF((AN512-AO512)&gt;0,1,0),0)</f>
        <v>1</v>
      </c>
      <c r="AX512">
        <f>IFERROR(IF((AC512-AD512)&lt;0,1,0),0)</f>
        <v>1</v>
      </c>
      <c r="AY512">
        <f>SUM(AP512:AX512)</f>
        <v>7</v>
      </c>
    </row>
    <row r="513" spans="1:51" x14ac:dyDescent="0.45">
      <c r="A513" s="1" t="s">
        <v>3413</v>
      </c>
      <c r="B513" s="2">
        <v>4580570</v>
      </c>
      <c r="C513" s="3" t="s">
        <v>5335</v>
      </c>
      <c r="D513" s="5">
        <v>50.16</v>
      </c>
      <c r="E513" s="5">
        <v>44340.220560239999</v>
      </c>
      <c r="F513" s="3" t="s">
        <v>4480</v>
      </c>
      <c r="G513" s="3" t="s">
        <v>4491</v>
      </c>
      <c r="H513" s="3" t="s">
        <v>4492</v>
      </c>
      <c r="I513" s="3" t="s">
        <v>4836</v>
      </c>
      <c r="J513" s="3" t="s">
        <v>5022</v>
      </c>
      <c r="K513" s="6">
        <v>2419000</v>
      </c>
      <c r="L513" s="6">
        <v>2245000</v>
      </c>
      <c r="M513" s="6">
        <v>631000</v>
      </c>
      <c r="N513" s="6">
        <v>402000</v>
      </c>
      <c r="O513" s="6">
        <v>559000</v>
      </c>
      <c r="P513" s="6">
        <v>331000</v>
      </c>
      <c r="Q513" s="6">
        <v>525000</v>
      </c>
      <c r="R513" s="6">
        <v>290000</v>
      </c>
      <c r="S513" s="6">
        <v>2203000</v>
      </c>
      <c r="T513" s="6">
        <v>-586000</v>
      </c>
      <c r="U513" s="6" t="s">
        <v>4474</v>
      </c>
      <c r="V513" s="6" t="s">
        <v>4474</v>
      </c>
      <c r="W513" s="6">
        <v>43245000</v>
      </c>
      <c r="X513" s="6">
        <v>41346000</v>
      </c>
      <c r="Y513" s="6" t="s">
        <v>4474</v>
      </c>
      <c r="Z513" s="6" t="s">
        <v>4474</v>
      </c>
      <c r="AA513" s="6" t="s">
        <v>4474</v>
      </c>
      <c r="AB513" s="6" t="s">
        <v>4474</v>
      </c>
      <c r="AC513" s="6">
        <v>883609008</v>
      </c>
      <c r="AD513" s="6">
        <v>884545769</v>
      </c>
      <c r="AF513">
        <f>Q513/W513</f>
        <v>1.2140131807145335E-2</v>
      </c>
      <c r="AG513">
        <f>R513/X513</f>
        <v>7.0139795869007884E-3</v>
      </c>
      <c r="AH513" t="e">
        <f>U513/W513</f>
        <v>#VALUE!</v>
      </c>
      <c r="AI513" t="e">
        <f>V513/X513</f>
        <v>#VALUE!</v>
      </c>
      <c r="AJ513" t="e">
        <f>Y513/AA513</f>
        <v>#VALUE!</v>
      </c>
      <c r="AK513" t="e">
        <f>Z513/AB513</f>
        <v>#VALUE!</v>
      </c>
      <c r="AL513">
        <f>O513/K513</f>
        <v>0.23108722612649854</v>
      </c>
      <c r="AM513">
        <f>P513/L513</f>
        <v>0.14743875278396437</v>
      </c>
      <c r="AN513">
        <f>K513/W513</f>
        <v>5.5937102555208694E-2</v>
      </c>
      <c r="AO513">
        <f>L513/X513</f>
        <v>5.4297876457214726E-2</v>
      </c>
      <c r="AP513">
        <f>IF(OR(Q513&lt;0, Q513="NA"), 0, 1)</f>
        <v>1</v>
      </c>
      <c r="AQ513">
        <f>IF(OR(S513&lt;0, S513="NA"), 0, 1)</f>
        <v>1</v>
      </c>
      <c r="AR513">
        <f>IFERROR(IF((AF513-AG513)&gt;0,1,0),0)</f>
        <v>1</v>
      </c>
      <c r="AS513">
        <f>IFERROR(IF((S513-Q513)&gt;0,1,0),0)</f>
        <v>1</v>
      </c>
      <c r="AT513">
        <f>IFERROR(IF((AH513-AI513)&lt;0,1,0),0)</f>
        <v>0</v>
      </c>
      <c r="AU513">
        <f>IFERROR(IF((AJ513-AK513)&gt;0,1,0),0)</f>
        <v>0</v>
      </c>
      <c r="AV513">
        <f>IFERROR(IF((AL513-AM513)&gt;0,1,0),0)</f>
        <v>1</v>
      </c>
      <c r="AW513">
        <f>IFERROR(IF((AN513-AO513)&gt;0,1,0),0)</f>
        <v>1</v>
      </c>
      <c r="AX513">
        <f>IFERROR(IF((AC513-AD513)&lt;0,1,0),0)</f>
        <v>1</v>
      </c>
      <c r="AY513">
        <f>SUM(AP513:AX513)</f>
        <v>7</v>
      </c>
    </row>
    <row r="514" spans="1:51" x14ac:dyDescent="0.45">
      <c r="A514" s="1" t="s">
        <v>3431</v>
      </c>
      <c r="B514" s="2">
        <v>4980858</v>
      </c>
      <c r="C514" s="3" t="s">
        <v>5337</v>
      </c>
      <c r="D514" s="5">
        <v>236.16</v>
      </c>
      <c r="E514" s="5">
        <v>63497.576678400001</v>
      </c>
      <c r="F514" s="3" t="s">
        <v>4475</v>
      </c>
      <c r="G514" s="3" t="s">
        <v>4529</v>
      </c>
      <c r="H514" s="3" t="s">
        <v>4530</v>
      </c>
      <c r="I514" s="3" t="s">
        <v>4611</v>
      </c>
      <c r="J514" s="3" t="s">
        <v>5204</v>
      </c>
      <c r="K514" s="6">
        <v>16055000</v>
      </c>
      <c r="L514" s="6">
        <v>15330000</v>
      </c>
      <c r="M514" s="6">
        <v>5642000</v>
      </c>
      <c r="N514" s="6">
        <v>5210000</v>
      </c>
      <c r="O514" s="6">
        <v>4084000</v>
      </c>
      <c r="P514" s="6">
        <v>3696000</v>
      </c>
      <c r="Q514" s="6">
        <v>2616000</v>
      </c>
      <c r="R514" s="6">
        <v>2511000</v>
      </c>
      <c r="S514" s="6">
        <v>4914000</v>
      </c>
      <c r="T514" s="6">
        <v>4676000</v>
      </c>
      <c r="U514" s="6">
        <v>18861000</v>
      </c>
      <c r="V514" s="6">
        <v>19451000</v>
      </c>
      <c r="W514" s="6">
        <v>37067000</v>
      </c>
      <c r="X514" s="6">
        <v>36974000</v>
      </c>
      <c r="Y514" s="6">
        <v>1831000</v>
      </c>
      <c r="Z514" s="6">
        <v>1886000</v>
      </c>
      <c r="AA514" s="6">
        <v>9631000</v>
      </c>
      <c r="AB514" s="6">
        <v>9894000</v>
      </c>
      <c r="AC514" s="6">
        <v>268874834</v>
      </c>
      <c r="AD514" s="6">
        <v>257395489</v>
      </c>
      <c r="AF514">
        <f>Q514/W514</f>
        <v>7.0574904901934341E-2</v>
      </c>
      <c r="AG514">
        <f>R514/X514</f>
        <v>6.7912587223454321E-2</v>
      </c>
      <c r="AH514">
        <f>U514/W514</f>
        <v>0.50883535220007015</v>
      </c>
      <c r="AI514">
        <f>V514/X514</f>
        <v>0.52607237518256067</v>
      </c>
      <c r="AJ514">
        <f>Y514/AA514</f>
        <v>0.19011525282940506</v>
      </c>
      <c r="AK514">
        <f>Z514/AB514</f>
        <v>0.19062057812815847</v>
      </c>
      <c r="AL514">
        <f>O514/K514</f>
        <v>0.25437558393023979</v>
      </c>
      <c r="AM514">
        <f>P514/L514</f>
        <v>0.24109589041095891</v>
      </c>
      <c r="AN514">
        <f>K514/W514</f>
        <v>0.4331345941133623</v>
      </c>
      <c r="AO514">
        <f>L514/X514</f>
        <v>0.41461567588034837</v>
      </c>
      <c r="AP514">
        <f>IF(OR(Q514&lt;0, Q514="NA"), 0, 1)</f>
        <v>1</v>
      </c>
      <c r="AQ514">
        <f>IF(OR(S514&lt;0, S514="NA"), 0, 1)</f>
        <v>1</v>
      </c>
      <c r="AR514">
        <f>IFERROR(IF((AF514-AG514)&gt;0,1,0),0)</f>
        <v>1</v>
      </c>
      <c r="AS514">
        <f>IFERROR(IF((S514-Q514)&gt;0,1,0),0)</f>
        <v>1</v>
      </c>
      <c r="AT514">
        <f>IFERROR(IF((AH514-AI514)&lt;0,1,0),0)</f>
        <v>1</v>
      </c>
      <c r="AU514">
        <f>IFERROR(IF((AJ514-AK514)&gt;0,1,0),0)</f>
        <v>0</v>
      </c>
      <c r="AV514">
        <f>IFERROR(IF((AL514-AM514)&gt;0,1,0),0)</f>
        <v>1</v>
      </c>
      <c r="AW514">
        <f>IFERROR(IF((AN514-AO514)&gt;0,1,0),0)</f>
        <v>1</v>
      </c>
      <c r="AX514">
        <f>IFERROR(IF((AC514-AD514)&lt;0,1,0),0)</f>
        <v>0</v>
      </c>
      <c r="AY514">
        <f>SUM(AP514:AX514)</f>
        <v>7</v>
      </c>
    </row>
    <row r="515" spans="1:51" x14ac:dyDescent="0.45">
      <c r="A515" s="1" t="s">
        <v>3432</v>
      </c>
      <c r="B515" s="2">
        <v>4216479</v>
      </c>
      <c r="C515" s="3" t="s">
        <v>5335</v>
      </c>
      <c r="D515" s="5">
        <v>138.68</v>
      </c>
      <c r="E515" s="5">
        <v>9119.1578778000003</v>
      </c>
      <c r="F515" s="3" t="s">
        <v>4583</v>
      </c>
      <c r="G515" s="3" t="s">
        <v>4583</v>
      </c>
      <c r="H515" s="3" t="s">
        <v>4602</v>
      </c>
      <c r="I515" s="3" t="s">
        <v>4603</v>
      </c>
      <c r="J515" s="3" t="s">
        <v>4604</v>
      </c>
      <c r="K515" s="6">
        <v>662591</v>
      </c>
      <c r="L515" s="6">
        <v>607220</v>
      </c>
      <c r="M515" s="6">
        <v>526924</v>
      </c>
      <c r="N515" s="6">
        <v>477569</v>
      </c>
      <c r="O515" s="6">
        <v>376145</v>
      </c>
      <c r="P515" s="6">
        <v>322861</v>
      </c>
      <c r="Q515" s="6">
        <v>287920</v>
      </c>
      <c r="R515" s="6">
        <v>241088</v>
      </c>
      <c r="S515" s="6">
        <v>489538</v>
      </c>
      <c r="T515" s="6">
        <v>451009</v>
      </c>
      <c r="U515" s="6" t="s">
        <v>4474</v>
      </c>
      <c r="V515" s="6" t="s">
        <v>4474</v>
      </c>
      <c r="W515" s="6">
        <v>3301625</v>
      </c>
      <c r="X515" s="6">
        <v>3269021</v>
      </c>
      <c r="Y515" s="6">
        <v>202105</v>
      </c>
      <c r="Z515" s="6">
        <v>133498</v>
      </c>
      <c r="AA515" s="6">
        <v>86323</v>
      </c>
      <c r="AB515" s="6">
        <v>122383</v>
      </c>
      <c r="AC515" s="6">
        <v>65689357</v>
      </c>
      <c r="AD515" s="6">
        <v>65656625</v>
      </c>
      <c r="AF515">
        <f>Q515/W515</f>
        <v>8.720554272517321E-2</v>
      </c>
      <c r="AG515">
        <f>R515/X515</f>
        <v>7.3749296807821052E-2</v>
      </c>
      <c r="AH515" t="e">
        <f>U515/W515</f>
        <v>#VALUE!</v>
      </c>
      <c r="AI515" t="e">
        <f>V515/X515</f>
        <v>#VALUE!</v>
      </c>
      <c r="AJ515">
        <f>Y515/AA515</f>
        <v>2.3412647845881169</v>
      </c>
      <c r="AK515">
        <f>Z515/AB515</f>
        <v>1.0908214376179699</v>
      </c>
      <c r="AL515">
        <f>O515/K515</f>
        <v>0.56768806096068314</v>
      </c>
      <c r="AM515">
        <f>P515/L515</f>
        <v>0.53170350120220022</v>
      </c>
      <c r="AN515">
        <f>K515/W515</f>
        <v>0.20068632870177563</v>
      </c>
      <c r="AO515">
        <f>L515/X515</f>
        <v>0.18574980093428584</v>
      </c>
      <c r="AP515">
        <f>IF(OR(Q515&lt;0, Q515="NA"), 0, 1)</f>
        <v>1</v>
      </c>
      <c r="AQ515">
        <f>IF(OR(S515&lt;0, S515="NA"), 0, 1)</f>
        <v>1</v>
      </c>
      <c r="AR515">
        <f>IFERROR(IF((AF515-AG515)&gt;0,1,0),0)</f>
        <v>1</v>
      </c>
      <c r="AS515">
        <f>IFERROR(IF((S515-Q515)&gt;0,1,0),0)</f>
        <v>1</v>
      </c>
      <c r="AT515">
        <f>IFERROR(IF((AH515-AI515)&lt;0,1,0),0)</f>
        <v>0</v>
      </c>
      <c r="AU515">
        <f>IFERROR(IF((AJ515-AK515)&gt;0,1,0),0)</f>
        <v>1</v>
      </c>
      <c r="AV515">
        <f>IFERROR(IF((AL515-AM515)&gt;0,1,0),0)</f>
        <v>1</v>
      </c>
      <c r="AW515">
        <f>IFERROR(IF((AN515-AO515)&gt;0,1,0),0)</f>
        <v>1</v>
      </c>
      <c r="AX515">
        <f>IFERROR(IF((AC515-AD515)&lt;0,1,0),0)</f>
        <v>0</v>
      </c>
      <c r="AY515">
        <f>SUM(AP515:AX515)</f>
        <v>7</v>
      </c>
    </row>
    <row r="516" spans="1:51" x14ac:dyDescent="0.45">
      <c r="A516" s="1" t="s">
        <v>3433</v>
      </c>
      <c r="B516" s="2">
        <v>20262963</v>
      </c>
      <c r="C516" s="3" t="s">
        <v>5335</v>
      </c>
      <c r="D516" s="5">
        <v>30.08</v>
      </c>
      <c r="E516" s="5">
        <v>13364.593962880001</v>
      </c>
      <c r="F516" s="3" t="s">
        <v>4470</v>
      </c>
      <c r="G516" s="3" t="s">
        <v>4471</v>
      </c>
      <c r="H516" s="3" t="s">
        <v>4673</v>
      </c>
      <c r="I516" s="3" t="s">
        <v>4673</v>
      </c>
      <c r="J516" s="3" t="s">
        <v>4544</v>
      </c>
      <c r="K516" s="6">
        <v>2266003</v>
      </c>
      <c r="L516" s="6">
        <v>2237626</v>
      </c>
      <c r="M516" s="6" t="s">
        <v>4474</v>
      </c>
      <c r="N516" s="6" t="s">
        <v>4474</v>
      </c>
      <c r="O516" s="6">
        <v>1543826</v>
      </c>
      <c r="P516" s="6">
        <v>960194</v>
      </c>
      <c r="Q516" s="6">
        <v>1714048</v>
      </c>
      <c r="R516" s="6">
        <v>1029767</v>
      </c>
      <c r="S516" s="6">
        <v>2799089</v>
      </c>
      <c r="T516" s="6">
        <v>2668995</v>
      </c>
      <c r="U516" s="6">
        <v>6610437</v>
      </c>
      <c r="V516" s="6">
        <v>7602019</v>
      </c>
      <c r="W516" s="6">
        <v>18042242</v>
      </c>
      <c r="X516" s="6">
        <v>17656579</v>
      </c>
      <c r="Y516" s="6">
        <v>1794195</v>
      </c>
      <c r="Z516" s="6">
        <v>2579114</v>
      </c>
      <c r="AA516" s="6">
        <v>1167758</v>
      </c>
      <c r="AB516" s="6">
        <v>275701</v>
      </c>
      <c r="AC516" s="6">
        <v>446038000</v>
      </c>
      <c r="AD516" s="6">
        <v>449065000</v>
      </c>
      <c r="AF516">
        <f>Q516/W516</f>
        <v>9.500194044620397E-2</v>
      </c>
      <c r="AG516">
        <f>R516/X516</f>
        <v>5.8321999975193384E-2</v>
      </c>
      <c r="AH516">
        <f>U516/W516</f>
        <v>0.36638667190031038</v>
      </c>
      <c r="AI516">
        <f>V516/X516</f>
        <v>0.43054880563216691</v>
      </c>
      <c r="AJ516">
        <f>Y516/AA516</f>
        <v>1.5364441947732321</v>
      </c>
      <c r="AK516">
        <f>Z516/AB516</f>
        <v>9.3547502548050243</v>
      </c>
      <c r="AL516">
        <f>O516/K516</f>
        <v>0.68129918627645236</v>
      </c>
      <c r="AM516">
        <f>P516/L516</f>
        <v>0.42911281867479195</v>
      </c>
      <c r="AN516">
        <f>K516/W516</f>
        <v>0.12559431361135717</v>
      </c>
      <c r="AO516">
        <f>L516/X516</f>
        <v>0.12673043855211136</v>
      </c>
      <c r="AP516">
        <f>IF(OR(Q516&lt;0, Q516="NA"), 0, 1)</f>
        <v>1</v>
      </c>
      <c r="AQ516">
        <f>IF(OR(S516&lt;0, S516="NA"), 0, 1)</f>
        <v>1</v>
      </c>
      <c r="AR516">
        <f>IFERROR(IF((AF516-AG516)&gt;0,1,0),0)</f>
        <v>1</v>
      </c>
      <c r="AS516">
        <f>IFERROR(IF((S516-Q516)&gt;0,1,0),0)</f>
        <v>1</v>
      </c>
      <c r="AT516">
        <f>IFERROR(IF((AH516-AI516)&lt;0,1,0),0)</f>
        <v>1</v>
      </c>
      <c r="AU516">
        <f>IFERROR(IF((AJ516-AK516)&gt;0,1,0),0)</f>
        <v>0</v>
      </c>
      <c r="AV516">
        <f>IFERROR(IF((AL516-AM516)&gt;0,1,0),0)</f>
        <v>1</v>
      </c>
      <c r="AW516">
        <f>IFERROR(IF((AN516-AO516)&gt;0,1,0),0)</f>
        <v>0</v>
      </c>
      <c r="AX516">
        <f>IFERROR(IF((AC516-AD516)&lt;0,1,0),0)</f>
        <v>1</v>
      </c>
      <c r="AY516">
        <f>SUM(AP516:AX516)</f>
        <v>7</v>
      </c>
    </row>
    <row r="517" spans="1:51" x14ac:dyDescent="0.45">
      <c r="A517" s="1" t="s">
        <v>3437</v>
      </c>
      <c r="B517" s="2">
        <v>4978055</v>
      </c>
      <c r="C517" s="3" t="s">
        <v>5337</v>
      </c>
      <c r="D517" s="5">
        <v>6.7</v>
      </c>
      <c r="E517" s="5">
        <v>1419.0460908</v>
      </c>
      <c r="F517" s="3" t="s">
        <v>4654</v>
      </c>
      <c r="G517" s="3" t="s">
        <v>4654</v>
      </c>
      <c r="H517" s="3" t="s">
        <v>4747</v>
      </c>
      <c r="I517" s="3" t="s">
        <v>4748</v>
      </c>
      <c r="J517" s="3" t="s">
        <v>4864</v>
      </c>
      <c r="K517" s="6">
        <v>1474169</v>
      </c>
      <c r="L517" s="6">
        <v>1466934</v>
      </c>
      <c r="M517" s="6">
        <v>255822</v>
      </c>
      <c r="N517" s="6">
        <v>252695</v>
      </c>
      <c r="O517" s="6">
        <v>129044</v>
      </c>
      <c r="P517" s="6">
        <v>132563</v>
      </c>
      <c r="Q517" s="6">
        <v>118941</v>
      </c>
      <c r="R517" s="6">
        <v>118462</v>
      </c>
      <c r="S517" s="6">
        <v>350836</v>
      </c>
      <c r="T517" s="6">
        <v>401692</v>
      </c>
      <c r="U517" s="6" t="s">
        <v>4474</v>
      </c>
      <c r="V517" s="6" t="s">
        <v>4474</v>
      </c>
      <c r="W517" s="6">
        <v>1330597</v>
      </c>
      <c r="X517" s="6">
        <v>1325246</v>
      </c>
      <c r="Y517" s="6">
        <v>677780</v>
      </c>
      <c r="Z517" s="6">
        <v>696975</v>
      </c>
      <c r="AA517" s="6">
        <v>134605</v>
      </c>
      <c r="AB517" s="6">
        <v>151104</v>
      </c>
      <c r="AC517" s="6">
        <v>211797924</v>
      </c>
      <c r="AD517" s="6">
        <v>211834537</v>
      </c>
      <c r="AF517">
        <f>Q517/W517</f>
        <v>8.9389198983614124E-2</v>
      </c>
      <c r="AG517">
        <f>R517/X517</f>
        <v>8.9388687081492793E-2</v>
      </c>
      <c r="AH517" t="e">
        <f>U517/W517</f>
        <v>#VALUE!</v>
      </c>
      <c r="AI517" t="e">
        <f>V517/X517</f>
        <v>#VALUE!</v>
      </c>
      <c r="AJ517">
        <f>Y517/AA517</f>
        <v>5.0353255822592029</v>
      </c>
      <c r="AK517">
        <f>Z517/AB517</f>
        <v>4.6125516200762391</v>
      </c>
      <c r="AL517">
        <f>O517/K517</f>
        <v>8.7536774955924324E-2</v>
      </c>
      <c r="AM517">
        <f>P517/L517</f>
        <v>9.036739212534442E-2</v>
      </c>
      <c r="AN517">
        <f>K517/W517</f>
        <v>1.1079004386752713</v>
      </c>
      <c r="AO517">
        <f>L517/X517</f>
        <v>1.1069144898381131</v>
      </c>
      <c r="AP517">
        <f>IF(OR(Q517&lt;0, Q517="NA"), 0, 1)</f>
        <v>1</v>
      </c>
      <c r="AQ517">
        <f>IF(OR(S517&lt;0, S517="NA"), 0, 1)</f>
        <v>1</v>
      </c>
      <c r="AR517">
        <f>IFERROR(IF((AF517-AG517)&gt;0,1,0),0)</f>
        <v>1</v>
      </c>
      <c r="AS517">
        <f>IFERROR(IF((S517-Q517)&gt;0,1,0),0)</f>
        <v>1</v>
      </c>
      <c r="AT517">
        <f>IFERROR(IF((AH517-AI517)&lt;0,1,0),0)</f>
        <v>0</v>
      </c>
      <c r="AU517">
        <f>IFERROR(IF((AJ517-AK517)&gt;0,1,0),0)</f>
        <v>1</v>
      </c>
      <c r="AV517">
        <f>IFERROR(IF((AL517-AM517)&gt;0,1,0),0)</f>
        <v>0</v>
      </c>
      <c r="AW517">
        <f>IFERROR(IF((AN517-AO517)&gt;0,1,0),0)</f>
        <v>1</v>
      </c>
      <c r="AX517">
        <f>IFERROR(IF((AC517-AD517)&lt;0,1,0),0)</f>
        <v>1</v>
      </c>
      <c r="AY517">
        <f>SUM(AP517:AX517)</f>
        <v>7</v>
      </c>
    </row>
    <row r="518" spans="1:51" x14ac:dyDescent="0.45">
      <c r="A518" s="1" t="s">
        <v>3452</v>
      </c>
      <c r="B518" s="2">
        <v>4023623</v>
      </c>
      <c r="C518" s="3" t="s">
        <v>5337</v>
      </c>
      <c r="D518" s="5">
        <v>510.96</v>
      </c>
      <c r="E518" s="5">
        <v>158380.09144464001</v>
      </c>
      <c r="F518" s="3" t="s">
        <v>4480</v>
      </c>
      <c r="G518" s="3" t="s">
        <v>4491</v>
      </c>
      <c r="H518" s="3" t="s">
        <v>4492</v>
      </c>
      <c r="I518" s="3" t="s">
        <v>4802</v>
      </c>
      <c r="J518" s="3" t="s">
        <v>5241</v>
      </c>
      <c r="K518" s="6">
        <v>13768000</v>
      </c>
      <c r="L518" s="6">
        <v>13276000</v>
      </c>
      <c r="M518" s="6">
        <v>6645000</v>
      </c>
      <c r="N518" s="6">
        <v>6361000</v>
      </c>
      <c r="O518" s="6">
        <v>5482000</v>
      </c>
      <c r="P518" s="6">
        <v>5210000</v>
      </c>
      <c r="Q518" s="6">
        <v>3844000</v>
      </c>
      <c r="R518" s="6">
        <v>3612000</v>
      </c>
      <c r="S518" s="6">
        <v>5283000</v>
      </c>
      <c r="T518" s="6">
        <v>4851000</v>
      </c>
      <c r="U518" s="6">
        <v>11398000</v>
      </c>
      <c r="V518" s="6">
        <v>11401000</v>
      </c>
      <c r="W518" s="6">
        <v>60368000</v>
      </c>
      <c r="X518" s="6">
        <v>60956000</v>
      </c>
      <c r="Y518" s="6">
        <v>5202000</v>
      </c>
      <c r="Z518" s="6">
        <v>5642000</v>
      </c>
      <c r="AA518" s="6">
        <v>5505000</v>
      </c>
      <c r="AB518" s="6">
        <v>5500000</v>
      </c>
      <c r="AC518" s="6">
        <v>310300000</v>
      </c>
      <c r="AD518" s="6">
        <v>313000000</v>
      </c>
      <c r="AF518">
        <f>Q518/W518</f>
        <v>6.3676119798568784E-2</v>
      </c>
      <c r="AG518">
        <f>R518/X518</f>
        <v>5.9255856683509418E-2</v>
      </c>
      <c r="AH518">
        <f>U518/W518</f>
        <v>0.18880864033925257</v>
      </c>
      <c r="AI518">
        <f>V518/X518</f>
        <v>0.18703655095478705</v>
      </c>
      <c r="AJ518">
        <f>Y518/AA518</f>
        <v>0.94495912806539506</v>
      </c>
      <c r="AK518">
        <f>Z518/AB518</f>
        <v>1.0258181818181817</v>
      </c>
      <c r="AL518">
        <f>O518/K518</f>
        <v>0.39816966879721094</v>
      </c>
      <c r="AM518">
        <f>P518/L518</f>
        <v>0.39243748116902682</v>
      </c>
      <c r="AN518">
        <f>K518/W518</f>
        <v>0.2280678505168301</v>
      </c>
      <c r="AO518">
        <f>L518/X518</f>
        <v>0.21779644333617693</v>
      </c>
      <c r="AP518">
        <f>IF(OR(Q518&lt;0, Q518="NA"), 0, 1)</f>
        <v>1</v>
      </c>
      <c r="AQ518">
        <f>IF(OR(S518&lt;0, S518="NA"), 0, 1)</f>
        <v>1</v>
      </c>
      <c r="AR518">
        <f>IFERROR(IF((AF518-AG518)&gt;0,1,0),0)</f>
        <v>1</v>
      </c>
      <c r="AS518">
        <f>IFERROR(IF((S518-Q518)&gt;0,1,0),0)</f>
        <v>1</v>
      </c>
      <c r="AT518">
        <f>IFERROR(IF((AH518-AI518)&lt;0,1,0),0)</f>
        <v>0</v>
      </c>
      <c r="AU518">
        <f>IFERROR(IF((AJ518-AK518)&gt;0,1,0),0)</f>
        <v>0</v>
      </c>
      <c r="AV518">
        <f>IFERROR(IF((AL518-AM518)&gt;0,1,0),0)</f>
        <v>1</v>
      </c>
      <c r="AW518">
        <f>IFERROR(IF((AN518-AO518)&gt;0,1,0),0)</f>
        <v>1</v>
      </c>
      <c r="AX518">
        <f>IFERROR(IF((AC518-AD518)&lt;0,1,0),0)</f>
        <v>1</v>
      </c>
      <c r="AY518">
        <f>SUM(AP518:AX518)</f>
        <v>7</v>
      </c>
    </row>
    <row r="519" spans="1:51" x14ac:dyDescent="0.45">
      <c r="A519" s="1" t="s">
        <v>3472</v>
      </c>
      <c r="B519" s="2">
        <v>4257707</v>
      </c>
      <c r="C519" s="3" t="s">
        <v>5335</v>
      </c>
      <c r="D519" s="5">
        <v>26.42</v>
      </c>
      <c r="E519" s="5">
        <v>1476.529256</v>
      </c>
      <c r="F519" s="3" t="s">
        <v>4500</v>
      </c>
      <c r="G519" s="3" t="s">
        <v>4501</v>
      </c>
      <c r="H519" s="3" t="s">
        <v>4502</v>
      </c>
      <c r="I519" s="3" t="s">
        <v>4538</v>
      </c>
      <c r="J519" s="3" t="s">
        <v>4504</v>
      </c>
      <c r="K519" s="6">
        <v>538933</v>
      </c>
      <c r="L519" s="6">
        <v>532613</v>
      </c>
      <c r="M519" s="6">
        <v>99556</v>
      </c>
      <c r="N519" s="6">
        <v>98354</v>
      </c>
      <c r="O519" s="6">
        <v>84565</v>
      </c>
      <c r="P519" s="6">
        <v>83084</v>
      </c>
      <c r="Q519" s="6">
        <v>71478</v>
      </c>
      <c r="R519" s="6">
        <v>69147</v>
      </c>
      <c r="S519" s="6">
        <v>78762</v>
      </c>
      <c r="T519" s="6">
        <v>69667</v>
      </c>
      <c r="U519" s="6">
        <v>19778</v>
      </c>
      <c r="V519" s="6">
        <v>19768</v>
      </c>
      <c r="W519" s="6">
        <v>683296</v>
      </c>
      <c r="X519" s="6">
        <v>667537</v>
      </c>
      <c r="Y519" s="6">
        <v>321391</v>
      </c>
      <c r="Z519" s="6">
        <v>308805</v>
      </c>
      <c r="AA519" s="6">
        <v>147301</v>
      </c>
      <c r="AB519" s="6">
        <v>142782</v>
      </c>
      <c r="AC519" s="6">
        <v>55854000</v>
      </c>
      <c r="AD519" s="6">
        <v>55797000</v>
      </c>
      <c r="AF519">
        <f>Q519/W519</f>
        <v>0.10460766637006509</v>
      </c>
      <c r="AG519">
        <f>R519/X519</f>
        <v>0.10358526943075815</v>
      </c>
      <c r="AH519">
        <f>U519/W519</f>
        <v>2.8944996019294712E-2</v>
      </c>
      <c r="AI519">
        <f>V519/X519</f>
        <v>2.9613339784910798E-2</v>
      </c>
      <c r="AJ519">
        <f>Y519/AA519</f>
        <v>2.1818657035593785</v>
      </c>
      <c r="AK519">
        <f>Z519/AB519</f>
        <v>2.1627726183972769</v>
      </c>
      <c r="AL519">
        <f>O519/K519</f>
        <v>0.15691189813947187</v>
      </c>
      <c r="AM519">
        <f>P519/L519</f>
        <v>0.15599318829994763</v>
      </c>
      <c r="AN519">
        <f>K519/W519</f>
        <v>0.7887255303704398</v>
      </c>
      <c r="AO519">
        <f>L519/X519</f>
        <v>0.79787787044014036</v>
      </c>
      <c r="AP519">
        <f>IF(OR(Q519&lt;0, Q519="NA"), 0, 1)</f>
        <v>1</v>
      </c>
      <c r="AQ519">
        <f>IF(OR(S519&lt;0, S519="NA"), 0, 1)</f>
        <v>1</v>
      </c>
      <c r="AR519">
        <f>IFERROR(IF((AF519-AG519)&gt;0,1,0),0)</f>
        <v>1</v>
      </c>
      <c r="AS519">
        <f>IFERROR(IF((S519-Q519)&gt;0,1,0),0)</f>
        <v>1</v>
      </c>
      <c r="AT519">
        <f>IFERROR(IF((AH519-AI519)&lt;0,1,0),0)</f>
        <v>1</v>
      </c>
      <c r="AU519">
        <f>IFERROR(IF((AJ519-AK519)&gt;0,1,0),0)</f>
        <v>1</v>
      </c>
      <c r="AV519">
        <f>IFERROR(IF((AL519-AM519)&gt;0,1,0),0)</f>
        <v>1</v>
      </c>
      <c r="AW519">
        <f>IFERROR(IF((AN519-AO519)&gt;0,1,0),0)</f>
        <v>0</v>
      </c>
      <c r="AX519">
        <f>IFERROR(IF((AC519-AD519)&lt;0,1,0),0)</f>
        <v>0</v>
      </c>
      <c r="AY519">
        <f>SUM(AP519:AX519)</f>
        <v>7</v>
      </c>
    </row>
    <row r="520" spans="1:51" x14ac:dyDescent="0.45">
      <c r="A520" s="1" t="s">
        <v>3473</v>
      </c>
      <c r="B520" s="2">
        <v>4146012</v>
      </c>
      <c r="C520" s="3" t="s">
        <v>5337</v>
      </c>
      <c r="D520" s="5">
        <v>24.94</v>
      </c>
      <c r="E520" s="5">
        <v>357.79854261999998</v>
      </c>
      <c r="F520" s="3" t="s">
        <v>4480</v>
      </c>
      <c r="G520" s="3" t="s">
        <v>4491</v>
      </c>
      <c r="H520" s="3" t="s">
        <v>4492</v>
      </c>
      <c r="I520" s="3" t="s">
        <v>4493</v>
      </c>
      <c r="J520" s="3" t="s">
        <v>4732</v>
      </c>
      <c r="K520" s="6">
        <v>154793.533</v>
      </c>
      <c r="L520" s="6">
        <v>155255.24299999999</v>
      </c>
      <c r="M520" s="6" t="s">
        <v>4474</v>
      </c>
      <c r="N520" s="6" t="s">
        <v>4474</v>
      </c>
      <c r="O520" s="6">
        <v>111421.068</v>
      </c>
      <c r="P520" s="6">
        <v>112813.10799999999</v>
      </c>
      <c r="Q520" s="6">
        <v>34069.771000000001</v>
      </c>
      <c r="R520" s="6">
        <v>21179.21</v>
      </c>
      <c r="S520" s="6">
        <v>196797.09299999999</v>
      </c>
      <c r="T520" s="6">
        <v>84083.732000000004</v>
      </c>
      <c r="U520" s="6">
        <v>751315.05599999998</v>
      </c>
      <c r="V520" s="6">
        <v>750116.62199999997</v>
      </c>
      <c r="W520" s="6">
        <v>1219919.8799999999</v>
      </c>
      <c r="X520" s="6">
        <v>1214703.6610000001</v>
      </c>
      <c r="Y520" s="6">
        <v>257955.45600000001</v>
      </c>
      <c r="Z520" s="6">
        <v>172425.204</v>
      </c>
      <c r="AA520" s="6">
        <v>89158</v>
      </c>
      <c r="AB520" s="6">
        <v>88115</v>
      </c>
      <c r="AC520" s="6">
        <v>13653476</v>
      </c>
      <c r="AD520" s="6">
        <v>13745769</v>
      </c>
      <c r="AF520">
        <f>Q520/W520</f>
        <v>2.7927875886406574E-2</v>
      </c>
      <c r="AG520">
        <f>R520/X520</f>
        <v>1.7435701134352635E-2</v>
      </c>
      <c r="AH520">
        <f>U520/W520</f>
        <v>0.61587245877163677</v>
      </c>
      <c r="AI520">
        <f>V520/X520</f>
        <v>0.61753055175817073</v>
      </c>
      <c r="AJ520">
        <f>Y520/AA520</f>
        <v>2.8932395971197202</v>
      </c>
      <c r="AK520">
        <f>Z520/AB520</f>
        <v>1.9568201100834137</v>
      </c>
      <c r="AL520">
        <f>O520/K520</f>
        <v>0.71980441198405876</v>
      </c>
      <c r="AM520">
        <f>P520/L520</f>
        <v>0.72662994060690111</v>
      </c>
      <c r="AN520">
        <f>K520/W520</f>
        <v>0.12688827810560807</v>
      </c>
      <c r="AO520">
        <f>L520/X520</f>
        <v>0.12781326671246443</v>
      </c>
      <c r="AP520">
        <f>IF(OR(Q520&lt;0, Q520="NA"), 0, 1)</f>
        <v>1</v>
      </c>
      <c r="AQ520">
        <f>IF(OR(S520&lt;0, S520="NA"), 0, 1)</f>
        <v>1</v>
      </c>
      <c r="AR520">
        <f>IFERROR(IF((AF520-AG520)&gt;0,1,0),0)</f>
        <v>1</v>
      </c>
      <c r="AS520">
        <f>IFERROR(IF((S520-Q520)&gt;0,1,0),0)</f>
        <v>1</v>
      </c>
      <c r="AT520">
        <f>IFERROR(IF((AH520-AI520)&lt;0,1,0),0)</f>
        <v>1</v>
      </c>
      <c r="AU520">
        <f>IFERROR(IF((AJ520-AK520)&gt;0,1,0),0)</f>
        <v>1</v>
      </c>
      <c r="AV520">
        <f>IFERROR(IF((AL520-AM520)&gt;0,1,0),0)</f>
        <v>0</v>
      </c>
      <c r="AW520">
        <f>IFERROR(IF((AN520-AO520)&gt;0,1,0),0)</f>
        <v>0</v>
      </c>
      <c r="AX520">
        <f>IFERROR(IF((AC520-AD520)&lt;0,1,0),0)</f>
        <v>1</v>
      </c>
      <c r="AY520">
        <f>SUM(AP520:AX520)</f>
        <v>7</v>
      </c>
    </row>
    <row r="521" spans="1:51" x14ac:dyDescent="0.45">
      <c r="A521" s="1" t="s">
        <v>3480</v>
      </c>
      <c r="B521" s="2">
        <v>4844747</v>
      </c>
      <c r="C521" s="3" t="s">
        <v>5335</v>
      </c>
      <c r="D521" s="5">
        <v>51.35</v>
      </c>
      <c r="E521" s="5">
        <v>1233.5167084499999</v>
      </c>
      <c r="F521" s="3" t="s">
        <v>4500</v>
      </c>
      <c r="G521" s="3" t="s">
        <v>4574</v>
      </c>
      <c r="H521" s="3" t="s">
        <v>4580</v>
      </c>
      <c r="I521" s="3" t="s">
        <v>4763</v>
      </c>
      <c r="J521" s="3" t="s">
        <v>4904</v>
      </c>
      <c r="K521" s="6">
        <v>3159084</v>
      </c>
      <c r="L521" s="6">
        <v>3259809</v>
      </c>
      <c r="M521" s="6">
        <v>124402</v>
      </c>
      <c r="N521" s="6">
        <v>125282</v>
      </c>
      <c r="O521" s="6">
        <v>96139</v>
      </c>
      <c r="P521" s="6">
        <v>97273</v>
      </c>
      <c r="Q521" s="6">
        <v>78602</v>
      </c>
      <c r="R521" s="6">
        <v>77060</v>
      </c>
      <c r="S521" s="6">
        <v>322944</v>
      </c>
      <c r="T521" s="6">
        <v>371647</v>
      </c>
      <c r="U521" s="6">
        <v>133913</v>
      </c>
      <c r="V521" s="6">
        <v>136199</v>
      </c>
      <c r="W521" s="6">
        <v>1786509</v>
      </c>
      <c r="X521" s="6">
        <v>1779032</v>
      </c>
      <c r="Y521" s="6">
        <v>1352359</v>
      </c>
      <c r="Z521" s="6">
        <v>1404699</v>
      </c>
      <c r="AA521" s="6">
        <v>666006</v>
      </c>
      <c r="AB521" s="6">
        <v>669352</v>
      </c>
      <c r="AC521" s="6">
        <v>24005107</v>
      </c>
      <c r="AD521" s="6">
        <v>24243848</v>
      </c>
      <c r="AF521">
        <f>Q521/W521</f>
        <v>4.3997539335094309E-2</v>
      </c>
      <c r="AG521">
        <f>R521/X521</f>
        <v>4.3315690780154598E-2</v>
      </c>
      <c r="AH521">
        <f>U521/W521</f>
        <v>7.495792072695967E-2</v>
      </c>
      <c r="AI521">
        <f>V521/X521</f>
        <v>7.6557925883289343E-2</v>
      </c>
      <c r="AJ521">
        <f>Y521/AA521</f>
        <v>2.0305507758188366</v>
      </c>
      <c r="AK521">
        <f>Z521/AB521</f>
        <v>2.0985953578983851</v>
      </c>
      <c r="AL521">
        <f>O521/K521</f>
        <v>3.0432555766165128E-2</v>
      </c>
      <c r="AM521">
        <f>P521/L521</f>
        <v>2.9840091858142608E-2</v>
      </c>
      <c r="AN521">
        <f>K521/W521</f>
        <v>1.7683000757342953</v>
      </c>
      <c r="AO521">
        <f>L521/X521</f>
        <v>1.8323498396880999</v>
      </c>
      <c r="AP521">
        <f>IF(OR(Q521&lt;0, Q521="NA"), 0, 1)</f>
        <v>1</v>
      </c>
      <c r="AQ521">
        <f>IF(OR(S521&lt;0, S521="NA"), 0, 1)</f>
        <v>1</v>
      </c>
      <c r="AR521">
        <f>IFERROR(IF((AF521-AG521)&gt;0,1,0),0)</f>
        <v>1</v>
      </c>
      <c r="AS521">
        <f>IFERROR(IF((S521-Q521)&gt;0,1,0),0)</f>
        <v>1</v>
      </c>
      <c r="AT521">
        <f>IFERROR(IF((AH521-AI521)&lt;0,1,0),0)</f>
        <v>1</v>
      </c>
      <c r="AU521">
        <f>IFERROR(IF((AJ521-AK521)&gt;0,1,0),0)</f>
        <v>0</v>
      </c>
      <c r="AV521">
        <f>IFERROR(IF((AL521-AM521)&gt;0,1,0),0)</f>
        <v>1</v>
      </c>
      <c r="AW521">
        <f>IFERROR(IF((AN521-AO521)&gt;0,1,0),0)</f>
        <v>0</v>
      </c>
      <c r="AX521">
        <f>IFERROR(IF((AC521-AD521)&lt;0,1,0),0)</f>
        <v>1</v>
      </c>
      <c r="AY521">
        <f>SUM(AP521:AX521)</f>
        <v>7</v>
      </c>
    </row>
    <row r="522" spans="1:51" x14ac:dyDescent="0.45">
      <c r="A522" s="1" t="s">
        <v>3488</v>
      </c>
      <c r="B522" s="2">
        <v>4980633</v>
      </c>
      <c r="C522" s="3" t="s">
        <v>5337</v>
      </c>
      <c r="D522" s="5">
        <v>47.76</v>
      </c>
      <c r="E522" s="5">
        <v>2258.75862216</v>
      </c>
      <c r="F522" s="3" t="s">
        <v>4654</v>
      </c>
      <c r="G522" s="3" t="s">
        <v>4654</v>
      </c>
      <c r="H522" s="3" t="s">
        <v>4655</v>
      </c>
      <c r="I522" s="3" t="s">
        <v>4725</v>
      </c>
      <c r="J522" s="3" t="s">
        <v>5247</v>
      </c>
      <c r="K522" s="6">
        <v>1376295</v>
      </c>
      <c r="L522" s="6">
        <v>1399488</v>
      </c>
      <c r="M522" s="6">
        <v>876212</v>
      </c>
      <c r="N522" s="6">
        <v>910243</v>
      </c>
      <c r="O522" s="6">
        <v>713156</v>
      </c>
      <c r="P522" s="6">
        <v>745683</v>
      </c>
      <c r="Q522" s="6">
        <v>721107</v>
      </c>
      <c r="R522" s="6">
        <v>662772</v>
      </c>
      <c r="S522" s="6">
        <v>897767</v>
      </c>
      <c r="T522" s="6">
        <v>858376</v>
      </c>
      <c r="U522" s="6">
        <v>699537</v>
      </c>
      <c r="V522" s="6">
        <v>765871</v>
      </c>
      <c r="W522" s="6">
        <v>3848173</v>
      </c>
      <c r="X522" s="6">
        <v>3999427</v>
      </c>
      <c r="Y522" s="6">
        <v>535615</v>
      </c>
      <c r="Z522" s="6">
        <v>617032</v>
      </c>
      <c r="AA522" s="6">
        <v>241959</v>
      </c>
      <c r="AB522" s="6">
        <v>231500</v>
      </c>
      <c r="AC522" s="6">
        <v>47293941</v>
      </c>
      <c r="AD522" s="6">
        <v>49944039</v>
      </c>
      <c r="AF522">
        <f>Q522/W522</f>
        <v>0.18738944428953688</v>
      </c>
      <c r="AG522">
        <f>R522/X522</f>
        <v>0.16571673892285069</v>
      </c>
      <c r="AH522">
        <f>U522/W522</f>
        <v>0.18178418693754153</v>
      </c>
      <c r="AI522">
        <f>V522/X522</f>
        <v>0.19149518168477633</v>
      </c>
      <c r="AJ522">
        <f>Y522/AA522</f>
        <v>2.2136601655652406</v>
      </c>
      <c r="AK522">
        <f>Z522/AB522</f>
        <v>2.6653650107991362</v>
      </c>
      <c r="AL522">
        <f>O522/K522</f>
        <v>0.51817088632887576</v>
      </c>
      <c r="AM522">
        <f>P522/L522</f>
        <v>0.53282557621072846</v>
      </c>
      <c r="AN522">
        <f>K522/W522</f>
        <v>0.35764894145871301</v>
      </c>
      <c r="AO522">
        <f>L522/X522</f>
        <v>0.34992212634459885</v>
      </c>
      <c r="AP522">
        <f>IF(OR(Q522&lt;0, Q522="NA"), 0, 1)</f>
        <v>1</v>
      </c>
      <c r="AQ522">
        <f>IF(OR(S522&lt;0, S522="NA"), 0, 1)</f>
        <v>1</v>
      </c>
      <c r="AR522">
        <f>IFERROR(IF((AF522-AG522)&gt;0,1,0),0)</f>
        <v>1</v>
      </c>
      <c r="AS522">
        <f>IFERROR(IF((S522-Q522)&gt;0,1,0),0)</f>
        <v>1</v>
      </c>
      <c r="AT522">
        <f>IFERROR(IF((AH522-AI522)&lt;0,1,0),0)</f>
        <v>1</v>
      </c>
      <c r="AU522">
        <f>IFERROR(IF((AJ522-AK522)&gt;0,1,0),0)</f>
        <v>0</v>
      </c>
      <c r="AV522">
        <f>IFERROR(IF((AL522-AM522)&gt;0,1,0),0)</f>
        <v>0</v>
      </c>
      <c r="AW522">
        <f>IFERROR(IF((AN522-AO522)&gt;0,1,0),0)</f>
        <v>1</v>
      </c>
      <c r="AX522">
        <f>IFERROR(IF((AC522-AD522)&lt;0,1,0),0)</f>
        <v>1</v>
      </c>
      <c r="AY522">
        <f>SUM(AP522:AX522)</f>
        <v>7</v>
      </c>
    </row>
    <row r="523" spans="1:51" x14ac:dyDescent="0.45">
      <c r="A523" s="1" t="s">
        <v>3490</v>
      </c>
      <c r="B523" s="2">
        <v>5994925</v>
      </c>
      <c r="C523" s="3" t="s">
        <v>5337</v>
      </c>
      <c r="D523" s="5">
        <v>118.36</v>
      </c>
      <c r="E523" s="5">
        <v>67978.883228520004</v>
      </c>
      <c r="F523" s="3" t="s">
        <v>4665</v>
      </c>
      <c r="G523" s="3" t="s">
        <v>4666</v>
      </c>
      <c r="H523" s="3" t="s">
        <v>4776</v>
      </c>
      <c r="I523" s="3" t="s">
        <v>4993</v>
      </c>
      <c r="J523" s="3" t="s">
        <v>4504</v>
      </c>
      <c r="K523" s="6">
        <v>15486058</v>
      </c>
      <c r="L523" s="6">
        <v>14467993</v>
      </c>
      <c r="M523" s="6">
        <v>750102.75</v>
      </c>
      <c r="N523" s="6">
        <v>374732</v>
      </c>
      <c r="O523" s="6">
        <v>299882</v>
      </c>
      <c r="P523" s="6">
        <v>-30273</v>
      </c>
      <c r="Q523" s="6">
        <v>98620</v>
      </c>
      <c r="R523" s="6">
        <v>-198682</v>
      </c>
      <c r="S523" s="6">
        <v>2535271</v>
      </c>
      <c r="T523" s="6">
        <v>1965034</v>
      </c>
      <c r="U523" s="6">
        <v>2897667</v>
      </c>
      <c r="V523" s="6">
        <v>2861284</v>
      </c>
      <c r="W523" s="6">
        <v>21691690</v>
      </c>
      <c r="X523" s="6">
        <v>19570020</v>
      </c>
      <c r="Y523" s="6">
        <v>15554195</v>
      </c>
      <c r="Z523" s="6">
        <v>12880739</v>
      </c>
      <c r="AA523" s="6">
        <v>9589419</v>
      </c>
      <c r="AB523" s="6">
        <v>8617171</v>
      </c>
      <c r="AC523" s="6">
        <v>589707102</v>
      </c>
      <c r="AD523" s="6">
        <v>570792287</v>
      </c>
      <c r="AF523">
        <f>Q523/W523</f>
        <v>4.5464415174659052E-3</v>
      </c>
      <c r="AG523">
        <f>R523/X523</f>
        <v>-1.0152365710408062E-2</v>
      </c>
      <c r="AH523">
        <f>U523/W523</f>
        <v>0.13358419745072883</v>
      </c>
      <c r="AI523">
        <f>V523/X523</f>
        <v>0.14620751537300422</v>
      </c>
      <c r="AJ523">
        <f>Y523/AA523</f>
        <v>1.6220164120474869</v>
      </c>
      <c r="AK523">
        <f>Z523/AB523</f>
        <v>1.4947758376850129</v>
      </c>
      <c r="AL523">
        <f>O523/K523</f>
        <v>1.9364643991388899E-2</v>
      </c>
      <c r="AM523">
        <f>P523/L523</f>
        <v>-2.0924118500748514E-3</v>
      </c>
      <c r="AN523">
        <f>K523/W523</f>
        <v>0.71391661968246822</v>
      </c>
      <c r="AO523">
        <f>L523/X523</f>
        <v>0.73929372581121533</v>
      </c>
      <c r="AP523">
        <f>IF(OR(Q523&lt;0, Q523="NA"), 0, 1)</f>
        <v>1</v>
      </c>
      <c r="AQ523">
        <f>IF(OR(S523&lt;0, S523="NA"), 0, 1)</f>
        <v>1</v>
      </c>
      <c r="AR523">
        <f>IFERROR(IF((AF523-AG523)&gt;0,1,0),0)</f>
        <v>1</v>
      </c>
      <c r="AS523">
        <f>IFERROR(IF((S523-Q523)&gt;0,1,0),0)</f>
        <v>1</v>
      </c>
      <c r="AT523">
        <f>IFERROR(IF((AH523-AI523)&lt;0,1,0),0)</f>
        <v>1</v>
      </c>
      <c r="AU523">
        <f>IFERROR(IF((AJ523-AK523)&gt;0,1,0),0)</f>
        <v>1</v>
      </c>
      <c r="AV523">
        <f>IFERROR(IF((AL523-AM523)&gt;0,1,0),0)</f>
        <v>1</v>
      </c>
      <c r="AW523">
        <f>IFERROR(IF((AN523-AO523)&gt;0,1,0),0)</f>
        <v>0</v>
      </c>
      <c r="AX523">
        <f>IFERROR(IF((AC523-AD523)&lt;0,1,0),0)</f>
        <v>0</v>
      </c>
      <c r="AY523">
        <f>SUM(AP523:AX523)</f>
        <v>7</v>
      </c>
    </row>
    <row r="524" spans="1:51" x14ac:dyDescent="0.45">
      <c r="A524" s="1" t="s">
        <v>3498</v>
      </c>
      <c r="B524" s="2">
        <v>103458</v>
      </c>
      <c r="C524" s="3" t="s">
        <v>5338</v>
      </c>
      <c r="D524" s="5">
        <v>12.65</v>
      </c>
      <c r="E524" s="5">
        <v>294.73314694999999</v>
      </c>
      <c r="F524" s="3" t="s">
        <v>4480</v>
      </c>
      <c r="G524" s="3" t="s">
        <v>4491</v>
      </c>
      <c r="H524" s="3" t="s">
        <v>4491</v>
      </c>
      <c r="I524" s="3" t="s">
        <v>4831</v>
      </c>
      <c r="J524" s="3" t="s">
        <v>5032</v>
      </c>
      <c r="K524" s="6">
        <v>330162.09100000001</v>
      </c>
      <c r="L524" s="6">
        <v>322130.13099999999</v>
      </c>
      <c r="M524" s="6">
        <v>49257.432000000001</v>
      </c>
      <c r="N524" s="6">
        <v>39480.949999999997</v>
      </c>
      <c r="O524" s="6">
        <v>39638.688000000002</v>
      </c>
      <c r="P524" s="6">
        <v>29673.577000000001</v>
      </c>
      <c r="Q524" s="6">
        <v>29438.401999999998</v>
      </c>
      <c r="R524" s="6">
        <v>21648.251</v>
      </c>
      <c r="S524" s="6">
        <v>70385.676000000007</v>
      </c>
      <c r="T524" s="6">
        <v>59798.218999999997</v>
      </c>
      <c r="U524" s="6">
        <v>106989.925</v>
      </c>
      <c r="V524" s="6">
        <v>103540.666</v>
      </c>
      <c r="W524" s="6">
        <v>1494824.1950000001</v>
      </c>
      <c r="X524" s="6">
        <v>1460724.5209999999</v>
      </c>
      <c r="Y524" s="6">
        <v>386808.04100000003</v>
      </c>
      <c r="Z524" s="6">
        <v>360332.44</v>
      </c>
      <c r="AA524" s="6">
        <v>24817</v>
      </c>
      <c r="AB524" s="6">
        <v>23401</v>
      </c>
      <c r="AC524" s="6">
        <v>23261730</v>
      </c>
      <c r="AD524" s="6">
        <v>23202497</v>
      </c>
      <c r="AF524">
        <f>Q524/W524</f>
        <v>1.9693554665804695E-2</v>
      </c>
      <c r="AG524">
        <f>R524/X524</f>
        <v>1.4820214687147023E-2</v>
      </c>
      <c r="AH524">
        <f>U524/W524</f>
        <v>7.1573583942424746E-2</v>
      </c>
      <c r="AI524">
        <f>V524/X524</f>
        <v>7.0883088844922601E-2</v>
      </c>
      <c r="AJ524">
        <f>Y524/AA524</f>
        <v>15.586414191884597</v>
      </c>
      <c r="AK524">
        <f>Z524/AB524</f>
        <v>15.398164181017906</v>
      </c>
      <c r="AL524">
        <f>O524/K524</f>
        <v>0.12005826556265661</v>
      </c>
      <c r="AM524">
        <f>P524/L524</f>
        <v>9.2116738374902293E-2</v>
      </c>
      <c r="AN524">
        <f>K524/W524</f>
        <v>0.22087018132590502</v>
      </c>
      <c r="AO524">
        <f>L524/X524</f>
        <v>0.22052763979033663</v>
      </c>
      <c r="AP524">
        <f>IF(OR(Q524&lt;0, Q524="NA"), 0, 1)</f>
        <v>1</v>
      </c>
      <c r="AQ524">
        <f>IF(OR(S524&lt;0, S524="NA"), 0, 1)</f>
        <v>1</v>
      </c>
      <c r="AR524">
        <f>IFERROR(IF((AF524-AG524)&gt;0,1,0),0)</f>
        <v>1</v>
      </c>
      <c r="AS524">
        <f>IFERROR(IF((S524-Q524)&gt;0,1,0),0)</f>
        <v>1</v>
      </c>
      <c r="AT524">
        <f>IFERROR(IF((AH524-AI524)&lt;0,1,0),0)</f>
        <v>0</v>
      </c>
      <c r="AU524">
        <f>IFERROR(IF((AJ524-AK524)&gt;0,1,0),0)</f>
        <v>1</v>
      </c>
      <c r="AV524">
        <f>IFERROR(IF((AL524-AM524)&gt;0,1,0),0)</f>
        <v>1</v>
      </c>
      <c r="AW524">
        <f>IFERROR(IF((AN524-AO524)&gt;0,1,0),0)</f>
        <v>1</v>
      </c>
      <c r="AX524">
        <f>IFERROR(IF((AC524-AD524)&lt;0,1,0),0)</f>
        <v>0</v>
      </c>
      <c r="AY524">
        <f>SUM(AP524:AX524)</f>
        <v>7</v>
      </c>
    </row>
    <row r="525" spans="1:51" x14ac:dyDescent="0.45">
      <c r="A525" s="1" t="s">
        <v>3504</v>
      </c>
      <c r="B525" s="2">
        <v>6675765</v>
      </c>
      <c r="C525" s="3" t="s">
        <v>5337</v>
      </c>
      <c r="D525" s="5">
        <v>13.71</v>
      </c>
      <c r="E525" s="5">
        <v>1413.3456656999999</v>
      </c>
      <c r="F525" s="3" t="s">
        <v>4654</v>
      </c>
      <c r="G525" s="3" t="s">
        <v>4654</v>
      </c>
      <c r="H525" s="3" t="s">
        <v>4747</v>
      </c>
      <c r="I525" s="3" t="s">
        <v>4748</v>
      </c>
      <c r="J525" s="3" t="s">
        <v>4864</v>
      </c>
      <c r="K525" s="6">
        <v>1477888</v>
      </c>
      <c r="L525" s="6">
        <v>1495812</v>
      </c>
      <c r="M525" s="6">
        <v>215730</v>
      </c>
      <c r="N525" s="6">
        <v>207534</v>
      </c>
      <c r="O525" s="6">
        <v>63353</v>
      </c>
      <c r="P525" s="6">
        <v>59562</v>
      </c>
      <c r="Q525" s="6">
        <v>65223</v>
      </c>
      <c r="R525" s="6">
        <v>61727</v>
      </c>
      <c r="S525" s="6">
        <v>250312</v>
      </c>
      <c r="T525" s="6">
        <v>316649</v>
      </c>
      <c r="U525" s="6">
        <v>80000</v>
      </c>
      <c r="V525" s="6">
        <v>90000</v>
      </c>
      <c r="W525" s="6">
        <v>1346647</v>
      </c>
      <c r="X525" s="6">
        <v>1323120</v>
      </c>
      <c r="Y525" s="6">
        <v>396682</v>
      </c>
      <c r="Z525" s="6">
        <v>384273</v>
      </c>
      <c r="AA525" s="6">
        <v>222601</v>
      </c>
      <c r="AB525" s="6">
        <v>212608</v>
      </c>
      <c r="AC525" s="6">
        <v>102797453</v>
      </c>
      <c r="AD525" s="6">
        <v>102799602</v>
      </c>
      <c r="AF525">
        <f>Q525/W525</f>
        <v>4.8433628114866033E-2</v>
      </c>
      <c r="AG525">
        <f>R525/X525</f>
        <v>4.6652608984823749E-2</v>
      </c>
      <c r="AH525">
        <f>U525/W525</f>
        <v>5.9406808168733158E-2</v>
      </c>
      <c r="AI525">
        <f>V525/X525</f>
        <v>6.8021041175403585E-2</v>
      </c>
      <c r="AJ525">
        <f>Y525/AA525</f>
        <v>1.7820315272617824</v>
      </c>
      <c r="AK525">
        <f>Z525/AB525</f>
        <v>1.8074249322697171</v>
      </c>
      <c r="AL525">
        <f>O525/K525</f>
        <v>4.2867253810843581E-2</v>
      </c>
      <c r="AM525">
        <f>P525/L525</f>
        <v>3.9819175136982458E-2</v>
      </c>
      <c r="AN525">
        <f>K525/W525</f>
        <v>1.0974576113859089</v>
      </c>
      <c r="AO525">
        <f>L525/X525</f>
        <v>1.1305187738073643</v>
      </c>
      <c r="AP525">
        <f>IF(OR(Q525&lt;0, Q525="NA"), 0, 1)</f>
        <v>1</v>
      </c>
      <c r="AQ525">
        <f>IF(OR(S525&lt;0, S525="NA"), 0, 1)</f>
        <v>1</v>
      </c>
      <c r="AR525">
        <f>IFERROR(IF((AF525-AG525)&gt;0,1,0),0)</f>
        <v>1</v>
      </c>
      <c r="AS525">
        <f>IFERROR(IF((S525-Q525)&gt;0,1,0),0)</f>
        <v>1</v>
      </c>
      <c r="AT525">
        <f>IFERROR(IF((AH525-AI525)&lt;0,1,0),0)</f>
        <v>1</v>
      </c>
      <c r="AU525">
        <f>IFERROR(IF((AJ525-AK525)&gt;0,1,0),0)</f>
        <v>0</v>
      </c>
      <c r="AV525">
        <f>IFERROR(IF((AL525-AM525)&gt;0,1,0),0)</f>
        <v>1</v>
      </c>
      <c r="AW525">
        <f>IFERROR(IF((AN525-AO525)&gt;0,1,0),0)</f>
        <v>0</v>
      </c>
      <c r="AX525">
        <f>IFERROR(IF((AC525-AD525)&lt;0,1,0),0)</f>
        <v>1</v>
      </c>
      <c r="AY525">
        <f>SUM(AP525:AX525)</f>
        <v>7</v>
      </c>
    </row>
    <row r="526" spans="1:51" x14ac:dyDescent="0.45">
      <c r="A526" s="1" t="s">
        <v>3520</v>
      </c>
      <c r="B526" s="2">
        <v>4188426</v>
      </c>
      <c r="C526" s="3" t="s">
        <v>5337</v>
      </c>
      <c r="D526" s="5">
        <v>89.14</v>
      </c>
      <c r="E526" s="5">
        <v>4862.8003120200001</v>
      </c>
      <c r="F526" s="3" t="s">
        <v>4480</v>
      </c>
      <c r="G526" s="3" t="s">
        <v>4481</v>
      </c>
      <c r="H526" s="3" t="s">
        <v>4481</v>
      </c>
      <c r="I526" s="3" t="s">
        <v>4482</v>
      </c>
      <c r="J526" s="3" t="s">
        <v>4484</v>
      </c>
      <c r="K526" s="6">
        <v>457496</v>
      </c>
      <c r="L526" s="6">
        <v>441711</v>
      </c>
      <c r="M526" s="6" t="s">
        <v>4474</v>
      </c>
      <c r="N526" s="6" t="s">
        <v>4474</v>
      </c>
      <c r="O526" s="6">
        <v>752950</v>
      </c>
      <c r="P526" s="6">
        <v>723109</v>
      </c>
      <c r="Q526" s="6">
        <v>204143</v>
      </c>
      <c r="R526" s="6">
        <v>197576</v>
      </c>
      <c r="S526" s="6">
        <v>276831</v>
      </c>
      <c r="T526" s="6">
        <v>205527</v>
      </c>
      <c r="U526" s="6">
        <v>64741</v>
      </c>
      <c r="V526" s="6">
        <v>64739</v>
      </c>
      <c r="W526" s="6">
        <v>16449178</v>
      </c>
      <c r="X526" s="6">
        <v>16049812</v>
      </c>
      <c r="Y526" s="6" t="s">
        <v>4474</v>
      </c>
      <c r="Z526" s="6" t="s">
        <v>4474</v>
      </c>
      <c r="AA526" s="6" t="s">
        <v>4474</v>
      </c>
      <c r="AB526" s="6" t="s">
        <v>4474</v>
      </c>
      <c r="AC526" s="6">
        <v>54551543</v>
      </c>
      <c r="AD526" s="6">
        <v>54521479</v>
      </c>
      <c r="AF526">
        <f>Q526/W526</f>
        <v>1.2410528963818132E-2</v>
      </c>
      <c r="AG526">
        <f>R526/X526</f>
        <v>1.2310175346602191E-2</v>
      </c>
      <c r="AH526">
        <f>U526/W526</f>
        <v>3.9358197716627538E-3</v>
      </c>
      <c r="AI526">
        <f>V526/X526</f>
        <v>4.0336298020188649E-3</v>
      </c>
      <c r="AJ526" t="e">
        <f>Y526/AA526</f>
        <v>#VALUE!</v>
      </c>
      <c r="AK526" t="e">
        <f>Z526/AB526</f>
        <v>#VALUE!</v>
      </c>
      <c r="AL526">
        <f>O526/K526</f>
        <v>1.6458067392938955</v>
      </c>
      <c r="AM526">
        <f>P526/L526</f>
        <v>1.6370636004084118</v>
      </c>
      <c r="AN526">
        <f>K526/W526</f>
        <v>2.7812696780349755E-2</v>
      </c>
      <c r="AO526">
        <f>L526/X526</f>
        <v>2.7521256946810343E-2</v>
      </c>
      <c r="AP526">
        <f>IF(OR(Q526&lt;0, Q526="NA"), 0, 1)</f>
        <v>1</v>
      </c>
      <c r="AQ526">
        <f>IF(OR(S526&lt;0, S526="NA"), 0, 1)</f>
        <v>1</v>
      </c>
      <c r="AR526">
        <f>IFERROR(IF((AF526-AG526)&gt;0,1,0),0)</f>
        <v>1</v>
      </c>
      <c r="AS526">
        <f>IFERROR(IF((S526-Q526)&gt;0,1,0),0)</f>
        <v>1</v>
      </c>
      <c r="AT526">
        <f>IFERROR(IF((AH526-AI526)&lt;0,1,0),0)</f>
        <v>1</v>
      </c>
      <c r="AU526">
        <f>IFERROR(IF((AJ526-AK526)&gt;0,1,0),0)</f>
        <v>0</v>
      </c>
      <c r="AV526">
        <f>IFERROR(IF((AL526-AM526)&gt;0,1,0),0)</f>
        <v>1</v>
      </c>
      <c r="AW526">
        <f>IFERROR(IF((AN526-AO526)&gt;0,1,0),0)</f>
        <v>1</v>
      </c>
      <c r="AX526">
        <f>IFERROR(IF((AC526-AD526)&lt;0,1,0),0)</f>
        <v>0</v>
      </c>
      <c r="AY526">
        <f>SUM(AP526:AX526)</f>
        <v>7</v>
      </c>
    </row>
    <row r="527" spans="1:51" x14ac:dyDescent="0.45">
      <c r="A527" s="1" t="s">
        <v>3523</v>
      </c>
      <c r="B527" s="2">
        <v>4980638</v>
      </c>
      <c r="C527" s="3" t="s">
        <v>5337</v>
      </c>
      <c r="D527" s="5">
        <v>10.48</v>
      </c>
      <c r="E527" s="5">
        <v>1403.7193073599999</v>
      </c>
      <c r="F527" s="3" t="s">
        <v>4654</v>
      </c>
      <c r="G527" s="3" t="s">
        <v>4654</v>
      </c>
      <c r="H527" s="3" t="s">
        <v>4655</v>
      </c>
      <c r="I527" s="3" t="s">
        <v>4725</v>
      </c>
      <c r="J527" s="3" t="s">
        <v>4752</v>
      </c>
      <c r="K527" s="6">
        <v>876068</v>
      </c>
      <c r="L527" s="6">
        <v>826041</v>
      </c>
      <c r="M527" s="6">
        <v>548272</v>
      </c>
      <c r="N527" s="6">
        <v>510818</v>
      </c>
      <c r="O527" s="6">
        <v>314865</v>
      </c>
      <c r="P527" s="6">
        <v>283916</v>
      </c>
      <c r="Q527" s="6">
        <v>141823</v>
      </c>
      <c r="R527" s="6">
        <v>126607</v>
      </c>
      <c r="S527" s="6">
        <v>348956</v>
      </c>
      <c r="T527" s="6">
        <v>299557</v>
      </c>
      <c r="U527" s="6">
        <v>1488408</v>
      </c>
      <c r="V527" s="6">
        <v>978370</v>
      </c>
      <c r="W527" s="6">
        <v>4099698</v>
      </c>
      <c r="X527" s="6">
        <v>3867010</v>
      </c>
      <c r="Y527" s="6">
        <v>373305</v>
      </c>
      <c r="Z527" s="6">
        <v>381098</v>
      </c>
      <c r="AA527" s="6">
        <v>747081</v>
      </c>
      <c r="AB527" s="6">
        <v>1113437</v>
      </c>
      <c r="AC527" s="6">
        <v>133942682</v>
      </c>
      <c r="AD527" s="6">
        <v>125943382</v>
      </c>
      <c r="AF527">
        <f>Q527/W527</f>
        <v>3.4593523718088506E-2</v>
      </c>
      <c r="AG527">
        <f>R527/X527</f>
        <v>3.274028254387757E-2</v>
      </c>
      <c r="AH527">
        <f>U527/W527</f>
        <v>0.3630530834222423</v>
      </c>
      <c r="AI527">
        <f>V527/X527</f>
        <v>0.25300425910457952</v>
      </c>
      <c r="AJ527">
        <f>Y527/AA527</f>
        <v>0.4996847731370494</v>
      </c>
      <c r="AK527">
        <f>Z527/AB527</f>
        <v>0.34227172260307498</v>
      </c>
      <c r="AL527">
        <f>O527/K527</f>
        <v>0.35940703233082366</v>
      </c>
      <c r="AM527">
        <f>P527/L527</f>
        <v>0.34370691043180668</v>
      </c>
      <c r="AN527">
        <f>K527/W527</f>
        <v>0.21369086210740401</v>
      </c>
      <c r="AO527">
        <f>L527/X527</f>
        <v>0.21361232580210551</v>
      </c>
      <c r="AP527">
        <f>IF(OR(Q527&lt;0, Q527="NA"), 0, 1)</f>
        <v>1</v>
      </c>
      <c r="AQ527">
        <f>IF(OR(S527&lt;0, S527="NA"), 0, 1)</f>
        <v>1</v>
      </c>
      <c r="AR527">
        <f>IFERROR(IF((AF527-AG527)&gt;0,1,0),0)</f>
        <v>1</v>
      </c>
      <c r="AS527">
        <f>IFERROR(IF((S527-Q527)&gt;0,1,0),0)</f>
        <v>1</v>
      </c>
      <c r="AT527">
        <f>IFERROR(IF((AH527-AI527)&lt;0,1,0),0)</f>
        <v>0</v>
      </c>
      <c r="AU527">
        <f>IFERROR(IF((AJ527-AK527)&gt;0,1,0),0)</f>
        <v>1</v>
      </c>
      <c r="AV527">
        <f>IFERROR(IF((AL527-AM527)&gt;0,1,0),0)</f>
        <v>1</v>
      </c>
      <c r="AW527">
        <f>IFERROR(IF((AN527-AO527)&gt;0,1,0),0)</f>
        <v>1</v>
      </c>
      <c r="AX527">
        <f>IFERROR(IF((AC527-AD527)&lt;0,1,0),0)</f>
        <v>0</v>
      </c>
      <c r="AY527">
        <f>SUM(AP527:AX527)</f>
        <v>7</v>
      </c>
    </row>
    <row r="528" spans="1:51" x14ac:dyDescent="0.45">
      <c r="A528" s="1" t="s">
        <v>3533</v>
      </c>
      <c r="B528" s="2">
        <v>4064269</v>
      </c>
      <c r="C528" s="3" t="s">
        <v>5335</v>
      </c>
      <c r="D528" s="5">
        <v>29.4</v>
      </c>
      <c r="E528" s="5">
        <v>416.64833279999999</v>
      </c>
      <c r="F528" s="3" t="s">
        <v>4480</v>
      </c>
      <c r="G528" s="3" t="s">
        <v>4481</v>
      </c>
      <c r="H528" s="3" t="s">
        <v>4481</v>
      </c>
      <c r="I528" s="3" t="s">
        <v>4482</v>
      </c>
      <c r="J528" s="3" t="s">
        <v>4484</v>
      </c>
      <c r="K528" s="6">
        <v>130546</v>
      </c>
      <c r="L528" s="6">
        <v>127116</v>
      </c>
      <c r="M528" s="6" t="s">
        <v>4474</v>
      </c>
      <c r="N528" s="6" t="s">
        <v>4474</v>
      </c>
      <c r="O528" s="6">
        <v>103675</v>
      </c>
      <c r="P528" s="6">
        <v>102874</v>
      </c>
      <c r="Q528" s="6">
        <v>36486</v>
      </c>
      <c r="R528" s="6">
        <v>35768</v>
      </c>
      <c r="S528" s="6">
        <v>42758</v>
      </c>
      <c r="T528" s="6">
        <v>34986</v>
      </c>
      <c r="U528" s="6">
        <v>49371</v>
      </c>
      <c r="V528" s="6">
        <v>49348</v>
      </c>
      <c r="W528" s="6">
        <v>3696154</v>
      </c>
      <c r="X528" s="6">
        <v>3681202</v>
      </c>
      <c r="Y528" s="6" t="s">
        <v>4474</v>
      </c>
      <c r="Z528" s="6" t="s">
        <v>4474</v>
      </c>
      <c r="AA528" s="6" t="s">
        <v>4474</v>
      </c>
      <c r="AB528" s="6" t="s">
        <v>4474</v>
      </c>
      <c r="AC528" s="6">
        <v>14414561</v>
      </c>
      <c r="AD528" s="6">
        <v>14466873</v>
      </c>
      <c r="AF528">
        <f>Q528/W528</f>
        <v>9.8713419408390443E-3</v>
      </c>
      <c r="AG528">
        <f>R528/X528</f>
        <v>9.7163915481953984E-3</v>
      </c>
      <c r="AH528">
        <f>U528/W528</f>
        <v>1.3357397987205078E-2</v>
      </c>
      <c r="AI528">
        <f>V528/X528</f>
        <v>1.340540399576008E-2</v>
      </c>
      <c r="AJ528" t="e">
        <f>Y528/AA528</f>
        <v>#VALUE!</v>
      </c>
      <c r="AK528" t="e">
        <f>Z528/AB528</f>
        <v>#VALUE!</v>
      </c>
      <c r="AL528">
        <f>O528/K528</f>
        <v>0.79416450906193981</v>
      </c>
      <c r="AM528">
        <f>P528/L528</f>
        <v>0.80929229994650553</v>
      </c>
      <c r="AN528">
        <f>K528/W528</f>
        <v>3.53194158035623E-2</v>
      </c>
      <c r="AO528">
        <f>L528/X528</f>
        <v>3.4531112392093673E-2</v>
      </c>
      <c r="AP528">
        <f>IF(OR(Q528&lt;0, Q528="NA"), 0, 1)</f>
        <v>1</v>
      </c>
      <c r="AQ528">
        <f>IF(OR(S528&lt;0, S528="NA"), 0, 1)</f>
        <v>1</v>
      </c>
      <c r="AR528">
        <f>IFERROR(IF((AF528-AG528)&gt;0,1,0),0)</f>
        <v>1</v>
      </c>
      <c r="AS528">
        <f>IFERROR(IF((S528-Q528)&gt;0,1,0),0)</f>
        <v>1</v>
      </c>
      <c r="AT528">
        <f>IFERROR(IF((AH528-AI528)&lt;0,1,0),0)</f>
        <v>1</v>
      </c>
      <c r="AU528">
        <f>IFERROR(IF((AJ528-AK528)&gt;0,1,0),0)</f>
        <v>0</v>
      </c>
      <c r="AV528">
        <f>IFERROR(IF((AL528-AM528)&gt;0,1,0),0)</f>
        <v>0</v>
      </c>
      <c r="AW528">
        <f>IFERROR(IF((AN528-AO528)&gt;0,1,0),0)</f>
        <v>1</v>
      </c>
      <c r="AX528">
        <f>IFERROR(IF((AC528-AD528)&lt;0,1,0),0)</f>
        <v>1</v>
      </c>
      <c r="AY528">
        <f>SUM(AP528:AX528)</f>
        <v>7</v>
      </c>
    </row>
    <row r="529" spans="1:51" x14ac:dyDescent="0.45">
      <c r="A529" s="1" t="s">
        <v>3542</v>
      </c>
      <c r="B529" s="2">
        <v>4967296</v>
      </c>
      <c r="C529" s="3" t="s">
        <v>5335</v>
      </c>
      <c r="D529" s="5">
        <v>54.02</v>
      </c>
      <c r="E529" s="5">
        <v>1819.4811124</v>
      </c>
      <c r="F529" s="3" t="s">
        <v>4500</v>
      </c>
      <c r="G529" s="3" t="s">
        <v>4539</v>
      </c>
      <c r="H529" s="3" t="s">
        <v>4539</v>
      </c>
      <c r="I529" s="3" t="s">
        <v>4582</v>
      </c>
      <c r="J529" s="3" t="s">
        <v>5376</v>
      </c>
      <c r="K529" s="6">
        <v>814771</v>
      </c>
      <c r="L529" s="6">
        <v>774693</v>
      </c>
      <c r="M529" s="6">
        <v>110246</v>
      </c>
      <c r="N529" s="6">
        <v>102853</v>
      </c>
      <c r="O529" s="6">
        <v>89393</v>
      </c>
      <c r="P529" s="6">
        <v>80621</v>
      </c>
      <c r="Q529" s="6">
        <v>88772</v>
      </c>
      <c r="R529" s="6">
        <v>78516</v>
      </c>
      <c r="S529" s="6">
        <v>124507</v>
      </c>
      <c r="T529" s="6">
        <v>135372</v>
      </c>
      <c r="U529" s="6" t="s">
        <v>4474</v>
      </c>
      <c r="V529" s="6" t="s">
        <v>4474</v>
      </c>
      <c r="W529" s="6">
        <v>1048737</v>
      </c>
      <c r="X529" s="6">
        <v>1030146</v>
      </c>
      <c r="Y529" s="6">
        <v>820572</v>
      </c>
      <c r="Z529" s="6">
        <v>804174</v>
      </c>
      <c r="AA529" s="6">
        <v>176475</v>
      </c>
      <c r="AB529" s="6">
        <v>185461</v>
      </c>
      <c r="AC529" s="6">
        <v>33687000</v>
      </c>
      <c r="AD529" s="6">
        <v>33684000</v>
      </c>
      <c r="AF529">
        <f>Q529/W529</f>
        <v>8.464657964770958E-2</v>
      </c>
      <c r="AG529">
        <f>R529/X529</f>
        <v>7.6218322451380674E-2</v>
      </c>
      <c r="AH529" t="e">
        <f>U529/W529</f>
        <v>#VALUE!</v>
      </c>
      <c r="AI529" t="e">
        <f>V529/X529</f>
        <v>#VALUE!</v>
      </c>
      <c r="AJ529">
        <f>Y529/AA529</f>
        <v>4.6497917552061194</v>
      </c>
      <c r="AK529">
        <f>Z529/AB529</f>
        <v>4.336081440302813</v>
      </c>
      <c r="AL529">
        <f>O529/K529</f>
        <v>0.10971549061024509</v>
      </c>
      <c r="AM529">
        <f>P529/L529</f>
        <v>0.10406832125758203</v>
      </c>
      <c r="AN529">
        <f>K529/W529</f>
        <v>0.77690688895309312</v>
      </c>
      <c r="AO529">
        <f>L529/X529</f>
        <v>0.75202252884542575</v>
      </c>
      <c r="AP529">
        <f>IF(OR(Q529&lt;0, Q529="NA"), 0, 1)</f>
        <v>1</v>
      </c>
      <c r="AQ529">
        <f>IF(OR(S529&lt;0, S529="NA"), 0, 1)</f>
        <v>1</v>
      </c>
      <c r="AR529">
        <f>IFERROR(IF((AF529-AG529)&gt;0,1,0),0)</f>
        <v>1</v>
      </c>
      <c r="AS529">
        <f>IFERROR(IF((S529-Q529)&gt;0,1,0),0)</f>
        <v>1</v>
      </c>
      <c r="AT529">
        <f>IFERROR(IF((AH529-AI529)&lt;0,1,0),0)</f>
        <v>0</v>
      </c>
      <c r="AU529">
        <f>IFERROR(IF((AJ529-AK529)&gt;0,1,0),0)</f>
        <v>1</v>
      </c>
      <c r="AV529">
        <f>IFERROR(IF((AL529-AM529)&gt;0,1,0),0)</f>
        <v>1</v>
      </c>
      <c r="AW529">
        <f>IFERROR(IF((AN529-AO529)&gt;0,1,0),0)</f>
        <v>1</v>
      </c>
      <c r="AX529">
        <f>IFERROR(IF((AC529-AD529)&lt;0,1,0),0)</f>
        <v>0</v>
      </c>
      <c r="AY529">
        <f>SUM(AP529:AX529)</f>
        <v>7</v>
      </c>
    </row>
    <row r="530" spans="1:51" x14ac:dyDescent="0.45">
      <c r="A530" s="1" t="s">
        <v>3560</v>
      </c>
      <c r="B530" s="2">
        <v>4417117</v>
      </c>
      <c r="C530" s="3" t="s">
        <v>5337</v>
      </c>
      <c r="D530" s="7">
        <v>147.25</v>
      </c>
      <c r="E530" s="5">
        <v>6644.0503162499999</v>
      </c>
      <c r="F530" s="3" t="s">
        <v>4485</v>
      </c>
      <c r="G530" s="3" t="s">
        <v>4486</v>
      </c>
      <c r="H530" s="3" t="s">
        <v>4590</v>
      </c>
      <c r="I530" s="3" t="s">
        <v>4590</v>
      </c>
      <c r="J530" s="3" t="s">
        <v>4735</v>
      </c>
      <c r="K530" s="6">
        <v>4492500</v>
      </c>
      <c r="L530" s="6">
        <v>4428800</v>
      </c>
      <c r="M530" s="6">
        <v>357300</v>
      </c>
      <c r="N530" s="6">
        <v>364600</v>
      </c>
      <c r="O530" s="6">
        <v>221800</v>
      </c>
      <c r="P530" s="6">
        <v>233100</v>
      </c>
      <c r="Q530" s="6">
        <v>142500</v>
      </c>
      <c r="R530" s="6">
        <v>155200</v>
      </c>
      <c r="S530" s="6">
        <v>271600</v>
      </c>
      <c r="T530" s="6">
        <v>244400</v>
      </c>
      <c r="U530" s="6">
        <v>405900</v>
      </c>
      <c r="V530" s="6">
        <v>475300</v>
      </c>
      <c r="W530" s="6">
        <v>3146200</v>
      </c>
      <c r="X530" s="6">
        <v>3185400</v>
      </c>
      <c r="Y530" s="6">
        <v>1640700</v>
      </c>
      <c r="Z530" s="6">
        <v>1689600</v>
      </c>
      <c r="AA530" s="6">
        <v>649000</v>
      </c>
      <c r="AB530" s="6">
        <v>683000</v>
      </c>
      <c r="AC530" s="6">
        <v>45118918</v>
      </c>
      <c r="AD530" s="6">
        <v>45119721</v>
      </c>
      <c r="AF530">
        <f>Q530/W530</f>
        <v>4.529273409192041E-2</v>
      </c>
      <c r="AG530">
        <f>R530/X530</f>
        <v>4.8722295473095999E-2</v>
      </c>
      <c r="AH530">
        <f>U530/W530</f>
        <v>0.12901277731867014</v>
      </c>
      <c r="AI530">
        <f>V530/X530</f>
        <v>0.14921202988635651</v>
      </c>
      <c r="AJ530">
        <f>Y530/AA530</f>
        <v>2.5280431432973804</v>
      </c>
      <c r="AK530">
        <f>Z530/AB530</f>
        <v>2.4737920937042461</v>
      </c>
      <c r="AL530">
        <f>O530/K530</f>
        <v>4.9371174179187537E-2</v>
      </c>
      <c r="AM530">
        <f>P530/L530</f>
        <v>5.2632767341040464E-2</v>
      </c>
      <c r="AN530">
        <f>K530/W530</f>
        <v>1.4279130379505436</v>
      </c>
      <c r="AO530">
        <f>L530/X530</f>
        <v>1.3903434419539147</v>
      </c>
      <c r="AP530">
        <f>IF(OR(Q530&lt;0, Q530="NA"), 0, 1)</f>
        <v>1</v>
      </c>
      <c r="AQ530">
        <f>IF(OR(S530&lt;0, S530="NA"), 0, 1)</f>
        <v>1</v>
      </c>
      <c r="AR530">
        <f>IFERROR(IF((AF530-AG530)&gt;0,1,0),0)</f>
        <v>0</v>
      </c>
      <c r="AS530">
        <f>IFERROR(IF((S530-Q530)&gt;0,1,0),0)</f>
        <v>1</v>
      </c>
      <c r="AT530">
        <f>IFERROR(IF((AH530-AI530)&lt;0,1,0),0)</f>
        <v>1</v>
      </c>
      <c r="AU530">
        <f>IFERROR(IF((AJ530-AK530)&gt;0,1,0),0)</f>
        <v>1</v>
      </c>
      <c r="AV530">
        <f>IFERROR(IF((AL530-AM530)&gt;0,1,0),0)</f>
        <v>0</v>
      </c>
      <c r="AW530">
        <f>IFERROR(IF((AN530-AO530)&gt;0,1,0),0)</f>
        <v>1</v>
      </c>
      <c r="AX530">
        <f>IFERROR(IF((AC530-AD530)&lt;0,1,0),0)</f>
        <v>1</v>
      </c>
      <c r="AY530">
        <f>SUM(AP530:AX530)</f>
        <v>7</v>
      </c>
    </row>
    <row r="531" spans="1:51" x14ac:dyDescent="0.45">
      <c r="A531" s="1" t="s">
        <v>3562</v>
      </c>
      <c r="B531" s="2">
        <v>19517579</v>
      </c>
      <c r="C531" s="3" t="s">
        <v>5337</v>
      </c>
      <c r="D531" s="5">
        <v>21.31</v>
      </c>
      <c r="E531" s="5">
        <v>1688.5578802699999</v>
      </c>
      <c r="F531" s="3" t="s">
        <v>4654</v>
      </c>
      <c r="G531" s="3" t="s">
        <v>4654</v>
      </c>
      <c r="H531" s="3" t="s">
        <v>4655</v>
      </c>
      <c r="I531" s="3" t="s">
        <v>4717</v>
      </c>
      <c r="J531" s="3" t="s">
        <v>4718</v>
      </c>
      <c r="K531" s="6">
        <v>618668</v>
      </c>
      <c r="L531" s="6">
        <v>626003</v>
      </c>
      <c r="M531" s="6">
        <v>536395</v>
      </c>
      <c r="N531" s="6">
        <v>512230</v>
      </c>
      <c r="O531" s="6">
        <v>227897</v>
      </c>
      <c r="P531" s="6">
        <v>201109</v>
      </c>
      <c r="Q531" s="6">
        <v>-16116</v>
      </c>
      <c r="R531" s="6">
        <v>-43708</v>
      </c>
      <c r="S531" s="6">
        <v>489413</v>
      </c>
      <c r="T531" s="6">
        <v>472875</v>
      </c>
      <c r="U531" s="6">
        <v>992854</v>
      </c>
      <c r="V531" s="6">
        <v>1049338</v>
      </c>
      <c r="W531" s="6">
        <v>4693364</v>
      </c>
      <c r="X531" s="6">
        <v>4768011</v>
      </c>
      <c r="Y531" s="6">
        <v>144231</v>
      </c>
      <c r="Z531" s="6">
        <v>153188</v>
      </c>
      <c r="AA531" s="6">
        <v>57969</v>
      </c>
      <c r="AB531" s="6">
        <v>28677</v>
      </c>
      <c r="AC531" s="6">
        <v>79288976</v>
      </c>
      <c r="AD531" s="6">
        <v>80595566</v>
      </c>
      <c r="AF531">
        <f>Q531/W531</f>
        <v>-3.4337843815225072E-3</v>
      </c>
      <c r="AG531">
        <f>R531/X531</f>
        <v>-9.1669251601978266E-3</v>
      </c>
      <c r="AH531">
        <f>U531/W531</f>
        <v>0.21154421434178128</v>
      </c>
      <c r="AI531">
        <f>V531/X531</f>
        <v>0.22007877079142646</v>
      </c>
      <c r="AJ531">
        <f>Y531/AA531</f>
        <v>2.4880712104745641</v>
      </c>
      <c r="AK531">
        <f>Z531/AB531</f>
        <v>5.3418418942009271</v>
      </c>
      <c r="AL531">
        <f>O531/K531</f>
        <v>0.36836720179482374</v>
      </c>
      <c r="AM531">
        <f>P531/L531</f>
        <v>0.32125884380745778</v>
      </c>
      <c r="AN531">
        <f>K531/W531</f>
        <v>0.13181760460087902</v>
      </c>
      <c r="AO531">
        <f>L531/X531</f>
        <v>0.13129227260591472</v>
      </c>
      <c r="AP531">
        <f>IF(OR(Q531&lt;0, Q531="NA"), 0, 1)</f>
        <v>0</v>
      </c>
      <c r="AQ531">
        <f>IF(OR(S531&lt;0, S531="NA"), 0, 1)</f>
        <v>1</v>
      </c>
      <c r="AR531">
        <f>IFERROR(IF((AF531-AG531)&gt;0,1,0),0)</f>
        <v>1</v>
      </c>
      <c r="AS531">
        <f>IFERROR(IF((S531-Q531)&gt;0,1,0),0)</f>
        <v>1</v>
      </c>
      <c r="AT531">
        <f>IFERROR(IF((AH531-AI531)&lt;0,1,0),0)</f>
        <v>1</v>
      </c>
      <c r="AU531">
        <f>IFERROR(IF((AJ531-AK531)&gt;0,1,0),0)</f>
        <v>0</v>
      </c>
      <c r="AV531">
        <f>IFERROR(IF((AL531-AM531)&gt;0,1,0),0)</f>
        <v>1</v>
      </c>
      <c r="AW531">
        <f>IFERROR(IF((AN531-AO531)&gt;0,1,0),0)</f>
        <v>1</v>
      </c>
      <c r="AX531">
        <f>IFERROR(IF((AC531-AD531)&lt;0,1,0),0)</f>
        <v>1</v>
      </c>
      <c r="AY531">
        <f>SUM(AP531:AX531)</f>
        <v>7</v>
      </c>
    </row>
    <row r="532" spans="1:51" x14ac:dyDescent="0.45">
      <c r="A532" s="1" t="s">
        <v>3570</v>
      </c>
      <c r="B532" s="2">
        <v>4277771</v>
      </c>
      <c r="C532" s="3" t="s">
        <v>5335</v>
      </c>
      <c r="D532" s="5">
        <v>43.83</v>
      </c>
      <c r="E532" s="5">
        <v>1757.5799757299999</v>
      </c>
      <c r="F532" s="3" t="s">
        <v>4480</v>
      </c>
      <c r="G532" s="3" t="s">
        <v>4509</v>
      </c>
      <c r="H532" s="3" t="s">
        <v>4509</v>
      </c>
      <c r="I532" s="3" t="s">
        <v>4677</v>
      </c>
      <c r="J532" s="3" t="s">
        <v>4691</v>
      </c>
      <c r="K532" s="6">
        <v>1092093</v>
      </c>
      <c r="L532" s="6">
        <v>1030428</v>
      </c>
      <c r="M532" s="6" t="s">
        <v>4474</v>
      </c>
      <c r="N532" s="6" t="s">
        <v>4474</v>
      </c>
      <c r="O532" s="6">
        <v>181933</v>
      </c>
      <c r="P532" s="6">
        <v>163278</v>
      </c>
      <c r="Q532" s="6">
        <v>133687</v>
      </c>
      <c r="R532" s="6">
        <v>118730</v>
      </c>
      <c r="S532" s="6">
        <v>402864</v>
      </c>
      <c r="T532" s="6">
        <v>344930</v>
      </c>
      <c r="U532" s="6">
        <v>118956</v>
      </c>
      <c r="V532" s="6">
        <v>118936</v>
      </c>
      <c r="W532" s="6">
        <v>3598863</v>
      </c>
      <c r="X532" s="6">
        <v>3435494</v>
      </c>
      <c r="Y532" s="6" t="s">
        <v>4474</v>
      </c>
      <c r="Z532" s="6" t="s">
        <v>4474</v>
      </c>
      <c r="AA532" s="6" t="s">
        <v>4474</v>
      </c>
      <c r="AB532" s="6" t="s">
        <v>4474</v>
      </c>
      <c r="AC532" s="6">
        <v>40099931</v>
      </c>
      <c r="AD532" s="6">
        <v>40096132</v>
      </c>
      <c r="AF532">
        <f>Q532/W532</f>
        <v>3.7147010041782641E-2</v>
      </c>
      <c r="AG532">
        <f>R532/X532</f>
        <v>3.455980420865238E-2</v>
      </c>
      <c r="AH532">
        <f>U532/W532</f>
        <v>3.3053772816581235E-2</v>
      </c>
      <c r="AI532">
        <f>V532/X532</f>
        <v>3.4619766473176786E-2</v>
      </c>
      <c r="AJ532" t="e">
        <f>Y532/AA532</f>
        <v>#VALUE!</v>
      </c>
      <c r="AK532" t="e">
        <f>Z532/AB532</f>
        <v>#VALUE!</v>
      </c>
      <c r="AL532">
        <f>O532/K532</f>
        <v>0.16659112364972581</v>
      </c>
      <c r="AM532">
        <f>P532/L532</f>
        <v>0.15845648604269294</v>
      </c>
      <c r="AN532">
        <f>K532/W532</f>
        <v>0.30345500787331997</v>
      </c>
      <c r="AO532">
        <f>L532/X532</f>
        <v>0.29993590441432877</v>
      </c>
      <c r="AP532">
        <f>IF(OR(Q532&lt;0, Q532="NA"), 0, 1)</f>
        <v>1</v>
      </c>
      <c r="AQ532">
        <f>IF(OR(S532&lt;0, S532="NA"), 0, 1)</f>
        <v>1</v>
      </c>
      <c r="AR532">
        <f>IFERROR(IF((AF532-AG532)&gt;0,1,0),0)</f>
        <v>1</v>
      </c>
      <c r="AS532">
        <f>IFERROR(IF((S532-Q532)&gt;0,1,0),0)</f>
        <v>1</v>
      </c>
      <c r="AT532">
        <f>IFERROR(IF((AH532-AI532)&lt;0,1,0),0)</f>
        <v>1</v>
      </c>
      <c r="AU532">
        <f>IFERROR(IF((AJ532-AK532)&gt;0,1,0),0)</f>
        <v>0</v>
      </c>
      <c r="AV532">
        <f>IFERROR(IF((AL532-AM532)&gt;0,1,0),0)</f>
        <v>1</v>
      </c>
      <c r="AW532">
        <f>IFERROR(IF((AN532-AO532)&gt;0,1,0),0)</f>
        <v>1</v>
      </c>
      <c r="AX532">
        <f>IFERROR(IF((AC532-AD532)&lt;0,1,0),0)</f>
        <v>0</v>
      </c>
      <c r="AY532">
        <f>SUM(AP532:AX532)</f>
        <v>7</v>
      </c>
    </row>
    <row r="533" spans="1:51" x14ac:dyDescent="0.45">
      <c r="A533" s="1" t="s">
        <v>3585</v>
      </c>
      <c r="B533" s="2">
        <v>4616846</v>
      </c>
      <c r="C533" s="3" t="s">
        <v>5337</v>
      </c>
      <c r="D533" s="7">
        <v>10.46</v>
      </c>
      <c r="E533" s="5">
        <v>17543.577877079999</v>
      </c>
      <c r="F533" s="3" t="s">
        <v>4665</v>
      </c>
      <c r="G533" s="3" t="s">
        <v>4666</v>
      </c>
      <c r="H533" s="3" t="s">
        <v>4667</v>
      </c>
      <c r="I533" s="3" t="s">
        <v>4667</v>
      </c>
      <c r="J533" s="3" t="s">
        <v>4788</v>
      </c>
      <c r="K533" s="6">
        <v>5165402</v>
      </c>
      <c r="L533" s="6">
        <v>4981379</v>
      </c>
      <c r="M533" s="6">
        <v>-768156</v>
      </c>
      <c r="N533" s="6">
        <v>-972650</v>
      </c>
      <c r="O533" s="6">
        <v>-938973</v>
      </c>
      <c r="P533" s="6">
        <v>-1145826</v>
      </c>
      <c r="Q533" s="6">
        <v>-955204</v>
      </c>
      <c r="R533" s="6">
        <v>-1170213</v>
      </c>
      <c r="S533" s="6">
        <v>347421</v>
      </c>
      <c r="T533" s="6">
        <v>244330</v>
      </c>
      <c r="U533" s="6">
        <v>3605137</v>
      </c>
      <c r="V533" s="6">
        <v>3602563</v>
      </c>
      <c r="W533" s="6">
        <v>7591417</v>
      </c>
      <c r="X533" s="6">
        <v>7420039</v>
      </c>
      <c r="Y533" s="6">
        <v>4588732</v>
      </c>
      <c r="Z533" s="6">
        <v>4421197</v>
      </c>
      <c r="AA533" s="6">
        <v>1136366</v>
      </c>
      <c r="AB533" s="6">
        <v>1112154</v>
      </c>
      <c r="AC533" s="6">
        <v>1672212000</v>
      </c>
      <c r="AD533" s="6">
        <v>1653820000</v>
      </c>
      <c r="AF533">
        <f>Q533/W533</f>
        <v>-0.12582683838866973</v>
      </c>
      <c r="AG533">
        <f>R533/X533</f>
        <v>-0.15770981796726405</v>
      </c>
      <c r="AH533">
        <f>U533/W533</f>
        <v>0.47489645213798687</v>
      </c>
      <c r="AI533">
        <f>V533/X533</f>
        <v>0.48551806803171788</v>
      </c>
      <c r="AJ533">
        <f>Y533/AA533</f>
        <v>4.0380757608024176</v>
      </c>
      <c r="AK533">
        <f>Z533/AB533</f>
        <v>3.975346040206662</v>
      </c>
      <c r="AL533">
        <f>O533/K533</f>
        <v>-0.18178120502528167</v>
      </c>
      <c r="AM533">
        <f>P533/L533</f>
        <v>-0.23002184736395284</v>
      </c>
      <c r="AN533">
        <f>K533/W533</f>
        <v>0.68042659229495628</v>
      </c>
      <c r="AO533">
        <f>L533/X533</f>
        <v>0.67134135009263429</v>
      </c>
      <c r="AP533">
        <f>IF(OR(Q533&lt;0, Q533="NA"), 0, 1)</f>
        <v>0</v>
      </c>
      <c r="AQ533">
        <f>IF(OR(S533&lt;0, S533="NA"), 0, 1)</f>
        <v>1</v>
      </c>
      <c r="AR533">
        <f>IFERROR(IF((AF533-AG533)&gt;0,1,0),0)</f>
        <v>1</v>
      </c>
      <c r="AS533">
        <f>IFERROR(IF((S533-Q533)&gt;0,1,0),0)</f>
        <v>1</v>
      </c>
      <c r="AT533">
        <f>IFERROR(IF((AH533-AI533)&lt;0,1,0),0)</f>
        <v>1</v>
      </c>
      <c r="AU533">
        <f>IFERROR(IF((AJ533-AK533)&gt;0,1,0),0)</f>
        <v>1</v>
      </c>
      <c r="AV533">
        <f>IFERROR(IF((AL533-AM533)&gt;0,1,0),0)</f>
        <v>1</v>
      </c>
      <c r="AW533">
        <f>IFERROR(IF((AN533-AO533)&gt;0,1,0),0)</f>
        <v>1</v>
      </c>
      <c r="AX533">
        <f>IFERROR(IF((AC533-AD533)&lt;0,1,0),0)</f>
        <v>0</v>
      </c>
      <c r="AY533">
        <f>SUM(AP533:AX533)</f>
        <v>7</v>
      </c>
    </row>
    <row r="534" spans="1:51" x14ac:dyDescent="0.45">
      <c r="A534" s="1" t="s">
        <v>3594</v>
      </c>
      <c r="B534" s="2">
        <v>4229150</v>
      </c>
      <c r="C534" s="3" t="s">
        <v>5337</v>
      </c>
      <c r="D534" s="5">
        <v>14.62</v>
      </c>
      <c r="E534" s="5">
        <v>2493.7588534199999</v>
      </c>
      <c r="F534" s="3" t="s">
        <v>4500</v>
      </c>
      <c r="G534" s="3" t="s">
        <v>4501</v>
      </c>
      <c r="H534" s="3" t="s">
        <v>4502</v>
      </c>
      <c r="I534" s="3" t="s">
        <v>4503</v>
      </c>
      <c r="J534" s="3" t="s">
        <v>4504</v>
      </c>
      <c r="K534" s="6">
        <v>784725</v>
      </c>
      <c r="L534" s="6">
        <v>774291</v>
      </c>
      <c r="M534" s="6">
        <v>264067</v>
      </c>
      <c r="N534" s="6">
        <v>250937</v>
      </c>
      <c r="O534" s="6">
        <v>206498</v>
      </c>
      <c r="P534" s="6">
        <v>194016</v>
      </c>
      <c r="Q534" s="6">
        <v>38657</v>
      </c>
      <c r="R534" s="6">
        <v>22915</v>
      </c>
      <c r="S534" s="6">
        <v>180794</v>
      </c>
      <c r="T534" s="6">
        <v>207092</v>
      </c>
      <c r="U534" s="6">
        <v>1195846</v>
      </c>
      <c r="V534" s="6">
        <v>1195415</v>
      </c>
      <c r="W534" s="6">
        <v>3118424</v>
      </c>
      <c r="X534" s="6">
        <v>3058687</v>
      </c>
      <c r="Y534" s="6">
        <v>325839</v>
      </c>
      <c r="Z534" s="6">
        <v>282834</v>
      </c>
      <c r="AA534" s="6">
        <v>457226</v>
      </c>
      <c r="AB534" s="6">
        <v>454835</v>
      </c>
      <c r="AC534" s="6">
        <v>170541946</v>
      </c>
      <c r="AD534" s="6">
        <v>169377216</v>
      </c>
      <c r="AF534">
        <f>Q534/W534</f>
        <v>1.2396325836384019E-2</v>
      </c>
      <c r="AG534">
        <f>R534/X534</f>
        <v>7.4917767002638715E-3</v>
      </c>
      <c r="AH534">
        <f>U534/W534</f>
        <v>0.38347767975105373</v>
      </c>
      <c r="AI534">
        <f>V534/X534</f>
        <v>0.39082619437686822</v>
      </c>
      <c r="AJ534">
        <f>Y534/AA534</f>
        <v>0.71264320051790575</v>
      </c>
      <c r="AK534">
        <f>Z534/AB534</f>
        <v>0.62183868875526294</v>
      </c>
      <c r="AL534">
        <f>O534/K534</f>
        <v>0.26314696231163781</v>
      </c>
      <c r="AM534">
        <f>P534/L534</f>
        <v>0.25057245919169924</v>
      </c>
      <c r="AN534">
        <f>K534/W534</f>
        <v>0.25164153431348657</v>
      </c>
      <c r="AO534">
        <f>L534/X534</f>
        <v>0.25314489517887906</v>
      </c>
      <c r="AP534">
        <f>IF(OR(Q534&lt;0, Q534="NA"), 0, 1)</f>
        <v>1</v>
      </c>
      <c r="AQ534">
        <f>IF(OR(S534&lt;0, S534="NA"), 0, 1)</f>
        <v>1</v>
      </c>
      <c r="AR534">
        <f>IFERROR(IF((AF534-AG534)&gt;0,1,0),0)</f>
        <v>1</v>
      </c>
      <c r="AS534">
        <f>IFERROR(IF((S534-Q534)&gt;0,1,0),0)</f>
        <v>1</v>
      </c>
      <c r="AT534">
        <f>IFERROR(IF((AH534-AI534)&lt;0,1,0),0)</f>
        <v>1</v>
      </c>
      <c r="AU534">
        <f>IFERROR(IF((AJ534-AK534)&gt;0,1,0),0)</f>
        <v>1</v>
      </c>
      <c r="AV534">
        <f>IFERROR(IF((AL534-AM534)&gt;0,1,0),0)</f>
        <v>1</v>
      </c>
      <c r="AW534">
        <f>IFERROR(IF((AN534-AO534)&gt;0,1,0),0)</f>
        <v>0</v>
      </c>
      <c r="AX534">
        <f>IFERROR(IF((AC534-AD534)&lt;0,1,0),0)</f>
        <v>0</v>
      </c>
      <c r="AY534">
        <f>SUM(AP534:AX534)</f>
        <v>7</v>
      </c>
    </row>
    <row r="535" spans="1:51" x14ac:dyDescent="0.45">
      <c r="A535" s="1" t="s">
        <v>3608</v>
      </c>
      <c r="B535" s="2">
        <v>4354459</v>
      </c>
      <c r="C535" s="3" t="s">
        <v>5337</v>
      </c>
      <c r="D535" s="5">
        <v>96.35</v>
      </c>
      <c r="E535" s="5">
        <v>76156.054372800005</v>
      </c>
      <c r="F535" s="3" t="s">
        <v>4583</v>
      </c>
      <c r="G535" s="3" t="s">
        <v>4583</v>
      </c>
      <c r="H535" s="3" t="s">
        <v>4602</v>
      </c>
      <c r="I535" s="3" t="s">
        <v>5049</v>
      </c>
      <c r="J535" s="3" t="s">
        <v>5050</v>
      </c>
      <c r="K535" s="6">
        <v>10944600</v>
      </c>
      <c r="L535" s="6">
        <v>10519300</v>
      </c>
      <c r="M535" s="6">
        <v>5955900</v>
      </c>
      <c r="N535" s="6">
        <v>5574200</v>
      </c>
      <c r="O535" s="6">
        <v>5116000</v>
      </c>
      <c r="P535" s="6">
        <v>4734900</v>
      </c>
      <c r="Q535" s="6">
        <v>3039600</v>
      </c>
      <c r="R535" s="6">
        <v>2761700</v>
      </c>
      <c r="S535" s="6">
        <v>3602200</v>
      </c>
      <c r="T535" s="6">
        <v>3212600</v>
      </c>
      <c r="U535" s="6">
        <v>5757800</v>
      </c>
      <c r="V535" s="6">
        <v>5757000</v>
      </c>
      <c r="W535" s="6">
        <v>18415500</v>
      </c>
      <c r="X535" s="6">
        <v>17777700</v>
      </c>
      <c r="Y535" s="6">
        <v>5926400</v>
      </c>
      <c r="Z535" s="6">
        <v>5333700</v>
      </c>
      <c r="AA535" s="6">
        <v>2139400</v>
      </c>
      <c r="AB535" s="6">
        <v>1898200</v>
      </c>
      <c r="AC535" s="6">
        <v>803103860</v>
      </c>
      <c r="AD535" s="6">
        <v>798628266</v>
      </c>
      <c r="AF535">
        <f>Q535/W535</f>
        <v>0.16505660992099047</v>
      </c>
      <c r="AG535">
        <f>R535/X535</f>
        <v>0.15534630464008281</v>
      </c>
      <c r="AH535">
        <f>U535/W535</f>
        <v>0.3126605305313459</v>
      </c>
      <c r="AI535">
        <f>V535/X535</f>
        <v>0.32383266676791711</v>
      </c>
      <c r="AJ535">
        <f>Y535/AA535</f>
        <v>2.770122464242311</v>
      </c>
      <c r="AK535">
        <f>Z535/AB535</f>
        <v>2.8098725107997051</v>
      </c>
      <c r="AL535">
        <f>O535/K535</f>
        <v>0.46744513275953437</v>
      </c>
      <c r="AM535">
        <f>P535/L535</f>
        <v>0.45011550198207106</v>
      </c>
      <c r="AN535">
        <f>K535/W535</f>
        <v>0.59431457196383486</v>
      </c>
      <c r="AO535">
        <f>L535/X535</f>
        <v>0.59171321374531016</v>
      </c>
      <c r="AP535">
        <f>IF(OR(Q535&lt;0, Q535="NA"), 0, 1)</f>
        <v>1</v>
      </c>
      <c r="AQ535">
        <f>IF(OR(S535&lt;0, S535="NA"), 0, 1)</f>
        <v>1</v>
      </c>
      <c r="AR535">
        <f>IFERROR(IF((AF535-AG535)&gt;0,1,0),0)</f>
        <v>1</v>
      </c>
      <c r="AS535">
        <f>IFERROR(IF((S535-Q535)&gt;0,1,0),0)</f>
        <v>1</v>
      </c>
      <c r="AT535">
        <f>IFERROR(IF((AH535-AI535)&lt;0,1,0),0)</f>
        <v>1</v>
      </c>
      <c r="AU535">
        <f>IFERROR(IF((AJ535-AK535)&gt;0,1,0),0)</f>
        <v>0</v>
      </c>
      <c r="AV535">
        <f>IFERROR(IF((AL535-AM535)&gt;0,1,0),0)</f>
        <v>1</v>
      </c>
      <c r="AW535">
        <f>IFERROR(IF((AN535-AO535)&gt;0,1,0),0)</f>
        <v>1</v>
      </c>
      <c r="AX535">
        <f>IFERROR(IF((AC535-AD535)&lt;0,1,0),0)</f>
        <v>0</v>
      </c>
      <c r="AY535">
        <f>SUM(AP535:AX535)</f>
        <v>7</v>
      </c>
    </row>
    <row r="536" spans="1:51" x14ac:dyDescent="0.45">
      <c r="A536" s="1" t="s">
        <v>3622</v>
      </c>
      <c r="B536" s="2">
        <v>4281626</v>
      </c>
      <c r="C536" s="3" t="s">
        <v>5337</v>
      </c>
      <c r="D536" s="5">
        <v>85.57</v>
      </c>
      <c r="E536" s="5">
        <v>2400.3677962699999</v>
      </c>
      <c r="F536" s="3" t="s">
        <v>4559</v>
      </c>
      <c r="G536" s="3" t="s">
        <v>4821</v>
      </c>
      <c r="H536" s="3" t="s">
        <v>4911</v>
      </c>
      <c r="I536" s="3" t="s">
        <v>4911</v>
      </c>
      <c r="J536" s="3" t="s">
        <v>5258</v>
      </c>
      <c r="K536" s="6">
        <v>2963900</v>
      </c>
      <c r="L536" s="6">
        <v>2930900</v>
      </c>
      <c r="M536" s="6">
        <v>284900</v>
      </c>
      <c r="N536" s="6">
        <v>224200</v>
      </c>
      <c r="O536" s="6">
        <v>183100</v>
      </c>
      <c r="P536" s="6">
        <v>124300</v>
      </c>
      <c r="Q536" s="6">
        <v>124800</v>
      </c>
      <c r="R536" s="6">
        <v>112400</v>
      </c>
      <c r="S536" s="6">
        <v>162600</v>
      </c>
      <c r="T536" s="6">
        <v>-432100</v>
      </c>
      <c r="U536" s="6">
        <v>479200</v>
      </c>
      <c r="V536" s="6">
        <v>478200</v>
      </c>
      <c r="W536" s="6">
        <v>3842300</v>
      </c>
      <c r="X536" s="6">
        <v>3755300</v>
      </c>
      <c r="Y536" s="6">
        <v>1578600</v>
      </c>
      <c r="Z536" s="6">
        <v>1493000</v>
      </c>
      <c r="AA536" s="6">
        <v>687100</v>
      </c>
      <c r="AB536" s="6">
        <v>654100</v>
      </c>
      <c r="AC536" s="6">
        <v>28000000</v>
      </c>
      <c r="AD536" s="6">
        <v>28000000</v>
      </c>
      <c r="AF536">
        <f>Q536/W536</f>
        <v>3.2480545506597611E-2</v>
      </c>
      <c r="AG536">
        <f>R536/X536</f>
        <v>2.9931030809788831E-2</v>
      </c>
      <c r="AH536">
        <f>U536/W536</f>
        <v>0.12471696640033314</v>
      </c>
      <c r="AI536">
        <f>V536/X536</f>
        <v>0.12734002609645034</v>
      </c>
      <c r="AJ536">
        <f>Y536/AA536</f>
        <v>2.2974821714452043</v>
      </c>
      <c r="AK536">
        <f>Z536/AB536</f>
        <v>2.282525607705244</v>
      </c>
      <c r="AL536">
        <f>O536/K536</f>
        <v>6.1776713114477549E-2</v>
      </c>
      <c r="AM536">
        <f>P536/L536</f>
        <v>4.2410181173018528E-2</v>
      </c>
      <c r="AN536">
        <f>K536/W536</f>
        <v>0.77138692970356293</v>
      </c>
      <c r="AO536">
        <f>L536/X536</f>
        <v>0.78047026868692249</v>
      </c>
      <c r="AP536">
        <f>IF(OR(Q536&lt;0, Q536="NA"), 0, 1)</f>
        <v>1</v>
      </c>
      <c r="AQ536">
        <f>IF(OR(S536&lt;0, S536="NA"), 0, 1)</f>
        <v>1</v>
      </c>
      <c r="AR536">
        <f>IFERROR(IF((AF536-AG536)&gt;0,1,0),0)</f>
        <v>1</v>
      </c>
      <c r="AS536">
        <f>IFERROR(IF((S536-Q536)&gt;0,1,0),0)</f>
        <v>1</v>
      </c>
      <c r="AT536">
        <f>IFERROR(IF((AH536-AI536)&lt;0,1,0),0)</f>
        <v>1</v>
      </c>
      <c r="AU536">
        <f>IFERROR(IF((AJ536-AK536)&gt;0,1,0),0)</f>
        <v>1</v>
      </c>
      <c r="AV536">
        <f>IFERROR(IF((AL536-AM536)&gt;0,1,0),0)</f>
        <v>1</v>
      </c>
      <c r="AW536">
        <f>IFERROR(IF((AN536-AO536)&gt;0,1,0),0)</f>
        <v>0</v>
      </c>
      <c r="AX536">
        <f>IFERROR(IF((AC536-AD536)&lt;0,1,0),0)</f>
        <v>0</v>
      </c>
      <c r="AY536">
        <f>SUM(AP536:AX536)</f>
        <v>7</v>
      </c>
    </row>
    <row r="537" spans="1:51" x14ac:dyDescent="0.45">
      <c r="A537" s="1" t="s">
        <v>3628</v>
      </c>
      <c r="B537" s="2">
        <v>29619517</v>
      </c>
      <c r="C537" s="3" t="s">
        <v>5335</v>
      </c>
      <c r="D537" s="5">
        <v>20.420000000000002</v>
      </c>
      <c r="E537" s="5">
        <v>6088.4531129799998</v>
      </c>
      <c r="F537" s="3" t="s">
        <v>4475</v>
      </c>
      <c r="G537" s="3" t="s">
        <v>4529</v>
      </c>
      <c r="H537" s="3" t="s">
        <v>4530</v>
      </c>
      <c r="I537" s="3" t="s">
        <v>4531</v>
      </c>
      <c r="J537" s="3" t="s">
        <v>4620</v>
      </c>
      <c r="K537" s="6">
        <v>1140771.3801024181</v>
      </c>
      <c r="L537" s="6">
        <v>1079436.9808330159</v>
      </c>
      <c r="M537" s="6">
        <v>400399.6163915394</v>
      </c>
      <c r="N537" s="6">
        <v>371039.32447664056</v>
      </c>
      <c r="O537" s="6">
        <v>118624.51405852892</v>
      </c>
      <c r="P537" s="6">
        <v>101521.07525130699</v>
      </c>
      <c r="Q537" s="6">
        <v>62678.495033439038</v>
      </c>
      <c r="R537" s="6">
        <v>26850.256253869687</v>
      </c>
      <c r="S537" s="6">
        <v>350287.1810232249</v>
      </c>
      <c r="T537" s="6">
        <v>304032.12653865083</v>
      </c>
      <c r="U537" s="6">
        <v>41461.075172875309</v>
      </c>
      <c r="V537" s="6">
        <v>42869.388192435443</v>
      </c>
      <c r="W537" s="6">
        <v>2539906.3127370067</v>
      </c>
      <c r="X537" s="6">
        <v>2407371.6918461374</v>
      </c>
      <c r="Y537" s="6">
        <v>628182.0209681018</v>
      </c>
      <c r="Z537" s="6">
        <v>593752.276867031</v>
      </c>
      <c r="AA537" s="6">
        <v>411791.21124247159</v>
      </c>
      <c r="AB537" s="6">
        <v>385461.26647380262</v>
      </c>
      <c r="AC537" s="6">
        <v>1114138000</v>
      </c>
      <c r="AD537" s="6">
        <v>301132100</v>
      </c>
      <c r="AF537">
        <f>Q537/W537</f>
        <v>2.4677483070584837E-2</v>
      </c>
      <c r="AG537">
        <f>R537/X537</f>
        <v>1.1153348834670011E-2</v>
      </c>
      <c r="AH537">
        <f>U537/W537</f>
        <v>1.6323860043560737E-2</v>
      </c>
      <c r="AI537">
        <f>V537/X537</f>
        <v>1.7807548513441337E-2</v>
      </c>
      <c r="AJ537">
        <f>Y537/AA537</f>
        <v>1.5254867122412057</v>
      </c>
      <c r="AK537">
        <f>Z537/AB537</f>
        <v>1.5403681991154994</v>
      </c>
      <c r="AL537">
        <f>O537/K537</f>
        <v>0.10398622907937859</v>
      </c>
      <c r="AM537">
        <f>P537/L537</f>
        <v>9.405002520199171E-2</v>
      </c>
      <c r="AN537">
        <f>K537/W537</f>
        <v>0.44913915697666867</v>
      </c>
      <c r="AO537">
        <f>L537/X537</f>
        <v>0.44838816726520103</v>
      </c>
      <c r="AP537">
        <f>IF(OR(Q537&lt;0, Q537="NA"), 0, 1)</f>
        <v>1</v>
      </c>
      <c r="AQ537">
        <f>IF(OR(S537&lt;0, S537="NA"), 0, 1)</f>
        <v>1</v>
      </c>
      <c r="AR537">
        <f>IFERROR(IF((AF537-AG537)&gt;0,1,0),0)</f>
        <v>1</v>
      </c>
      <c r="AS537">
        <f>IFERROR(IF((S537-Q537)&gt;0,1,0),0)</f>
        <v>1</v>
      </c>
      <c r="AT537">
        <f>IFERROR(IF((AH537-AI537)&lt;0,1,0),0)</f>
        <v>1</v>
      </c>
      <c r="AU537">
        <f>IFERROR(IF((AJ537-AK537)&gt;0,1,0),0)</f>
        <v>0</v>
      </c>
      <c r="AV537">
        <f>IFERROR(IF((AL537-AM537)&gt;0,1,0),0)</f>
        <v>1</v>
      </c>
      <c r="AW537">
        <f>IFERROR(IF((AN537-AO537)&gt;0,1,0),0)</f>
        <v>1</v>
      </c>
      <c r="AX537">
        <f>IFERROR(IF((AC537-AD537)&lt;0,1,0),0)</f>
        <v>0</v>
      </c>
      <c r="AY537">
        <f>SUM(AP537:AX537)</f>
        <v>7</v>
      </c>
    </row>
    <row r="538" spans="1:51" x14ac:dyDescent="0.45">
      <c r="A538" s="1" t="s">
        <v>3629</v>
      </c>
      <c r="B538" s="2">
        <v>5252256</v>
      </c>
      <c r="C538" s="3" t="s">
        <v>5337</v>
      </c>
      <c r="D538" s="5">
        <v>493.56</v>
      </c>
      <c r="E538" s="5">
        <v>99737.936026199997</v>
      </c>
      <c r="F538" s="3" t="s">
        <v>4665</v>
      </c>
      <c r="G538" s="3" t="s">
        <v>4666</v>
      </c>
      <c r="H538" s="3" t="s">
        <v>4776</v>
      </c>
      <c r="I538" s="3" t="s">
        <v>4777</v>
      </c>
      <c r="J538" s="3" t="s">
        <v>4668</v>
      </c>
      <c r="K538" s="6">
        <v>16375237.98970671</v>
      </c>
      <c r="L538" s="6">
        <v>15652824.326219564</v>
      </c>
      <c r="M538" s="6">
        <v>1248039.9235963728</v>
      </c>
      <c r="N538" s="6">
        <v>809088.01022819662</v>
      </c>
      <c r="O538" s="6">
        <v>1226353.7389986948</v>
      </c>
      <c r="P538" s="6">
        <v>766902.94017619174</v>
      </c>
      <c r="Q538" s="6">
        <v>760100.77014861628</v>
      </c>
      <c r="R538" s="6">
        <v>504057.50369831501</v>
      </c>
      <c r="S538" s="6">
        <v>1968021.2522392848</v>
      </c>
      <c r="T538" s="6">
        <v>1418067.3548250881</v>
      </c>
      <c r="U538" s="6">
        <v>1494534.9096587107</v>
      </c>
      <c r="V538" s="6">
        <v>1417550.6268081004</v>
      </c>
      <c r="W538" s="6">
        <v>11770020.075842071</v>
      </c>
      <c r="X538" s="6">
        <v>10871102.539376406</v>
      </c>
      <c r="Y538" s="6">
        <v>7810617.8898059344</v>
      </c>
      <c r="Z538" s="6">
        <v>6797385.6209150329</v>
      </c>
      <c r="AA538" s="6">
        <v>4579522.6410885574</v>
      </c>
      <c r="AB538" s="6">
        <v>4349083.8958534235</v>
      </c>
      <c r="AC538" s="6">
        <v>202078645</v>
      </c>
      <c r="AD538" s="6">
        <v>200808171</v>
      </c>
      <c r="AF538">
        <f>Q538/W538</f>
        <v>6.4579394533805484E-2</v>
      </c>
      <c r="AG538">
        <f>R538/X538</f>
        <v>4.6366732525294441E-2</v>
      </c>
      <c r="AH538">
        <f>U538/W538</f>
        <v>0.12697811048990806</v>
      </c>
      <c r="AI538">
        <f>V538/X538</f>
        <v>0.13039621525724424</v>
      </c>
      <c r="AJ538">
        <f>Y538/AA538</f>
        <v>1.7055528494885532</v>
      </c>
      <c r="AK538">
        <f>Z538/AB538</f>
        <v>1.5629465385562946</v>
      </c>
      <c r="AL538">
        <f>O538/K538</f>
        <v>7.489074294795392E-2</v>
      </c>
      <c r="AM538">
        <f>P538/L538</f>
        <v>4.8994540805749429E-2</v>
      </c>
      <c r="AN538">
        <f>K538/W538</f>
        <v>1.3912667849494016</v>
      </c>
      <c r="AO538">
        <f>L538/X538</f>
        <v>1.4398561939346264</v>
      </c>
      <c r="AP538">
        <f>IF(OR(Q538&lt;0, Q538="NA"), 0, 1)</f>
        <v>1</v>
      </c>
      <c r="AQ538">
        <f>IF(OR(S538&lt;0, S538="NA"), 0, 1)</f>
        <v>1</v>
      </c>
      <c r="AR538">
        <f>IFERROR(IF((AF538-AG538)&gt;0,1,0),0)</f>
        <v>1</v>
      </c>
      <c r="AS538">
        <f>IFERROR(IF((S538-Q538)&gt;0,1,0),0)</f>
        <v>1</v>
      </c>
      <c r="AT538">
        <f>IFERROR(IF((AH538-AI538)&lt;0,1,0),0)</f>
        <v>1</v>
      </c>
      <c r="AU538">
        <f>IFERROR(IF((AJ538-AK538)&gt;0,1,0),0)</f>
        <v>1</v>
      </c>
      <c r="AV538">
        <f>IFERROR(IF((AL538-AM538)&gt;0,1,0),0)</f>
        <v>1</v>
      </c>
      <c r="AW538">
        <f>IFERROR(IF((AN538-AO538)&gt;0,1,0),0)</f>
        <v>0</v>
      </c>
      <c r="AX538">
        <f>IFERROR(IF((AC538-AD538)&lt;0,1,0),0)</f>
        <v>0</v>
      </c>
      <c r="AY538">
        <f>SUM(AP538:AX538)</f>
        <v>7</v>
      </c>
    </row>
    <row r="539" spans="1:51" x14ac:dyDescent="0.45">
      <c r="A539" s="1" t="s">
        <v>3641</v>
      </c>
      <c r="B539" s="2">
        <v>4096386</v>
      </c>
      <c r="C539" s="3" t="s">
        <v>5335</v>
      </c>
      <c r="D539" s="5">
        <v>146.25</v>
      </c>
      <c r="E539" s="5">
        <v>14623.726747500001</v>
      </c>
      <c r="F539" s="3" t="s">
        <v>4559</v>
      </c>
      <c r="G539" s="3" t="s">
        <v>4626</v>
      </c>
      <c r="H539" s="3" t="s">
        <v>4626</v>
      </c>
      <c r="I539" s="3" t="s">
        <v>4627</v>
      </c>
      <c r="J539" s="3" t="s">
        <v>4628</v>
      </c>
      <c r="K539" s="6">
        <v>7421607</v>
      </c>
      <c r="L539" s="6">
        <v>7189154</v>
      </c>
      <c r="M539" s="6">
        <v>608200</v>
      </c>
      <c r="N539" s="6">
        <v>570934</v>
      </c>
      <c r="O539" s="6">
        <v>470176</v>
      </c>
      <c r="P539" s="6">
        <v>435380</v>
      </c>
      <c r="Q539" s="6">
        <v>351048</v>
      </c>
      <c r="R539" s="6">
        <v>324751</v>
      </c>
      <c r="S539" s="6">
        <v>576394</v>
      </c>
      <c r="T539" s="6">
        <v>481582</v>
      </c>
      <c r="U539" s="6" t="s">
        <v>4474</v>
      </c>
      <c r="V539" s="6" t="s">
        <v>4474</v>
      </c>
      <c r="W539" s="6">
        <v>3585537</v>
      </c>
      <c r="X539" s="6">
        <v>3410519</v>
      </c>
      <c r="Y539" s="6">
        <v>693597</v>
      </c>
      <c r="Z539" s="6">
        <v>568051</v>
      </c>
      <c r="AA539" s="6">
        <v>616024</v>
      </c>
      <c r="AB539" s="6">
        <v>549757</v>
      </c>
      <c r="AC539" s="6">
        <v>100039217</v>
      </c>
      <c r="AD539" s="6">
        <v>100214345</v>
      </c>
      <c r="AF539">
        <f>Q539/W539</f>
        <v>9.7906673393692495E-2</v>
      </c>
      <c r="AG539">
        <f>R539/X539</f>
        <v>9.5220404870930198E-2</v>
      </c>
      <c r="AH539" t="e">
        <f>U539/W539</f>
        <v>#VALUE!</v>
      </c>
      <c r="AI539" t="e">
        <f>V539/X539</f>
        <v>#VALUE!</v>
      </c>
      <c r="AJ539">
        <f>Y539/AA539</f>
        <v>1.1259252886251185</v>
      </c>
      <c r="AK539">
        <f>Z539/AB539</f>
        <v>1.0332765203535381</v>
      </c>
      <c r="AL539">
        <f>O539/K539</f>
        <v>6.3352317092511101E-2</v>
      </c>
      <c r="AM539">
        <f>P539/L539</f>
        <v>6.0560672368403845E-2</v>
      </c>
      <c r="AN539">
        <f>K539/W539</f>
        <v>2.0698732156438493</v>
      </c>
      <c r="AO539">
        <f>L539/X539</f>
        <v>2.1079354784418443</v>
      </c>
      <c r="AP539">
        <f>IF(OR(Q539&lt;0, Q539="NA"), 0, 1)</f>
        <v>1</v>
      </c>
      <c r="AQ539">
        <f>IF(OR(S539&lt;0, S539="NA"), 0, 1)</f>
        <v>1</v>
      </c>
      <c r="AR539">
        <f>IFERROR(IF((AF539-AG539)&gt;0,1,0),0)</f>
        <v>1</v>
      </c>
      <c r="AS539">
        <f>IFERROR(IF((S539-Q539)&gt;0,1,0),0)</f>
        <v>1</v>
      </c>
      <c r="AT539">
        <f>IFERROR(IF((AH539-AI539)&lt;0,1,0),0)</f>
        <v>0</v>
      </c>
      <c r="AU539">
        <f>IFERROR(IF((AJ539-AK539)&gt;0,1,0),0)</f>
        <v>1</v>
      </c>
      <c r="AV539">
        <f>IFERROR(IF((AL539-AM539)&gt;0,1,0),0)</f>
        <v>1</v>
      </c>
      <c r="AW539">
        <f>IFERROR(IF((AN539-AO539)&gt;0,1,0),0)</f>
        <v>0</v>
      </c>
      <c r="AX539">
        <f>IFERROR(IF((AC539-AD539)&lt;0,1,0),0)</f>
        <v>1</v>
      </c>
      <c r="AY539">
        <f>SUM(AP539:AX539)</f>
        <v>7</v>
      </c>
    </row>
    <row r="540" spans="1:51" x14ac:dyDescent="0.45">
      <c r="A540" s="1" t="s">
        <v>3643</v>
      </c>
      <c r="B540" s="2">
        <v>4149685</v>
      </c>
      <c r="C540" s="3" t="s">
        <v>5337</v>
      </c>
      <c r="D540" s="7">
        <v>153.01</v>
      </c>
      <c r="E540" s="5">
        <v>7093.3387196100002</v>
      </c>
      <c r="F540" s="3" t="s">
        <v>4485</v>
      </c>
      <c r="G540" s="3" t="s">
        <v>4486</v>
      </c>
      <c r="H540" s="3" t="s">
        <v>4598</v>
      </c>
      <c r="I540" s="3" t="s">
        <v>4615</v>
      </c>
      <c r="J540" s="3" t="s">
        <v>4616</v>
      </c>
      <c r="K540" s="6">
        <v>1919600</v>
      </c>
      <c r="L540" s="6">
        <v>1884600</v>
      </c>
      <c r="M540" s="6">
        <v>396900</v>
      </c>
      <c r="N540" s="6">
        <v>368000</v>
      </c>
      <c r="O540" s="6">
        <v>312300</v>
      </c>
      <c r="P540" s="6">
        <v>287200</v>
      </c>
      <c r="Q540" s="6">
        <v>174900</v>
      </c>
      <c r="R540" s="6">
        <v>104300</v>
      </c>
      <c r="S540" s="6">
        <v>245900</v>
      </c>
      <c r="T540" s="6">
        <v>208900</v>
      </c>
      <c r="U540" s="6">
        <v>664300</v>
      </c>
      <c r="V540" s="6">
        <v>509200</v>
      </c>
      <c r="W540" s="6">
        <v>2806000</v>
      </c>
      <c r="X540" s="6">
        <v>2783100</v>
      </c>
      <c r="Y540" s="6">
        <v>827600</v>
      </c>
      <c r="Z540" s="6">
        <v>808700</v>
      </c>
      <c r="AA540" s="6">
        <v>446300</v>
      </c>
      <c r="AB540" s="6">
        <v>633300</v>
      </c>
      <c r="AC540" s="6">
        <v>46349838</v>
      </c>
      <c r="AD540" s="6">
        <v>46289384</v>
      </c>
      <c r="AF540">
        <f>Q540/W540</f>
        <v>6.233071988595866E-2</v>
      </c>
      <c r="AG540">
        <f>R540/X540</f>
        <v>3.7476195609212747E-2</v>
      </c>
      <c r="AH540">
        <f>U540/W540</f>
        <v>0.23674269422665717</v>
      </c>
      <c r="AI540">
        <f>V540/X540</f>
        <v>0.18296144586971363</v>
      </c>
      <c r="AJ540">
        <f>Y540/AA540</f>
        <v>1.8543580551198746</v>
      </c>
      <c r="AK540">
        <f>Z540/AB540</f>
        <v>1.2769619453655456</v>
      </c>
      <c r="AL540">
        <f>O540/K540</f>
        <v>0.16269014377995417</v>
      </c>
      <c r="AM540">
        <f>P540/L540</f>
        <v>0.15239308075984292</v>
      </c>
      <c r="AN540">
        <f>K540/W540</f>
        <v>0.6841054882394868</v>
      </c>
      <c r="AO540">
        <f>L540/X540</f>
        <v>0.67715856419101006</v>
      </c>
      <c r="AP540">
        <f>IF(OR(Q540&lt;0, Q540="NA"), 0, 1)</f>
        <v>1</v>
      </c>
      <c r="AQ540">
        <f>IF(OR(S540&lt;0, S540="NA"), 0, 1)</f>
        <v>1</v>
      </c>
      <c r="AR540">
        <f>IFERROR(IF((AF540-AG540)&gt;0,1,0),0)</f>
        <v>1</v>
      </c>
      <c r="AS540">
        <f>IFERROR(IF((S540-Q540)&gt;0,1,0),0)</f>
        <v>1</v>
      </c>
      <c r="AT540">
        <f>IFERROR(IF((AH540-AI540)&lt;0,1,0),0)</f>
        <v>0</v>
      </c>
      <c r="AU540">
        <f>IFERROR(IF((AJ540-AK540)&gt;0,1,0),0)</f>
        <v>1</v>
      </c>
      <c r="AV540">
        <f>IFERROR(IF((AL540-AM540)&gt;0,1,0),0)</f>
        <v>1</v>
      </c>
      <c r="AW540">
        <f>IFERROR(IF((AN540-AO540)&gt;0,1,0),0)</f>
        <v>1</v>
      </c>
      <c r="AX540">
        <f>IFERROR(IF((AC540-AD540)&lt;0,1,0),0)</f>
        <v>0</v>
      </c>
      <c r="AY540">
        <f>SUM(AP540:AX540)</f>
        <v>7</v>
      </c>
    </row>
    <row r="541" spans="1:51" x14ac:dyDescent="0.45">
      <c r="A541" s="1" t="s">
        <v>3645</v>
      </c>
      <c r="B541" s="2">
        <v>106590442</v>
      </c>
      <c r="C541" s="3" t="s">
        <v>5336</v>
      </c>
      <c r="D541" s="7">
        <v>12.03</v>
      </c>
      <c r="E541" s="5">
        <v>104.74275588</v>
      </c>
      <c r="F541" s="3" t="s">
        <v>4480</v>
      </c>
      <c r="G541" s="3" t="s">
        <v>4481</v>
      </c>
      <c r="H541" s="3" t="s">
        <v>4481</v>
      </c>
      <c r="I541" s="3" t="s">
        <v>4482</v>
      </c>
      <c r="J541" s="3" t="s">
        <v>4483</v>
      </c>
      <c r="K541" s="6">
        <v>35063</v>
      </c>
      <c r="L541" s="6">
        <v>31326</v>
      </c>
      <c r="M541" s="6" t="s">
        <v>4474</v>
      </c>
      <c r="N541" s="6" t="s">
        <v>4474</v>
      </c>
      <c r="O541" s="6">
        <v>16372</v>
      </c>
      <c r="P541" s="6">
        <v>-274</v>
      </c>
      <c r="Q541" s="6">
        <v>1005</v>
      </c>
      <c r="R541" s="6">
        <v>-10860</v>
      </c>
      <c r="S541" s="6">
        <v>1602</v>
      </c>
      <c r="T541" s="6">
        <v>-1739</v>
      </c>
      <c r="U541" s="6" t="s">
        <v>4474</v>
      </c>
      <c r="V541" s="6" t="s">
        <v>4474</v>
      </c>
      <c r="W541" s="6">
        <v>1052960</v>
      </c>
      <c r="X541" s="6">
        <v>1020844</v>
      </c>
      <c r="Y541" s="6" t="s">
        <v>4474</v>
      </c>
      <c r="Z541" s="6" t="s">
        <v>4474</v>
      </c>
      <c r="AA541" s="6" t="s">
        <v>4474</v>
      </c>
      <c r="AB541" s="6" t="s">
        <v>4474</v>
      </c>
      <c r="AC541" s="6">
        <v>9441642</v>
      </c>
      <c r="AD541" s="6">
        <v>9507930</v>
      </c>
      <c r="AF541">
        <f>Q541/W541</f>
        <v>9.5445221091019605E-4</v>
      </c>
      <c r="AG541">
        <f>R541/X541</f>
        <v>-1.0638256188016974E-2</v>
      </c>
      <c r="AH541" t="e">
        <f>U541/W541</f>
        <v>#VALUE!</v>
      </c>
      <c r="AI541" t="e">
        <f>V541/X541</f>
        <v>#VALUE!</v>
      </c>
      <c r="AJ541" t="e">
        <f>Y541/AA541</f>
        <v>#VALUE!</v>
      </c>
      <c r="AK541" t="e">
        <f>Z541/AB541</f>
        <v>#VALUE!</v>
      </c>
      <c r="AL541">
        <f>O541/K541</f>
        <v>0.46693095285628727</v>
      </c>
      <c r="AM541">
        <f>P541/L541</f>
        <v>-8.7467279576070988E-3</v>
      </c>
      <c r="AN541">
        <f>K541/W541</f>
        <v>3.3299460568302693E-2</v>
      </c>
      <c r="AO541">
        <f>L541/X541</f>
        <v>3.0686373236263328E-2</v>
      </c>
      <c r="AP541">
        <f>IF(OR(Q541&lt;0, Q541="NA"), 0, 1)</f>
        <v>1</v>
      </c>
      <c r="AQ541">
        <f>IF(OR(S541&lt;0, S541="NA"), 0, 1)</f>
        <v>1</v>
      </c>
      <c r="AR541">
        <f>IFERROR(IF((AF541-AG541)&gt;0,1,0),0)</f>
        <v>1</v>
      </c>
      <c r="AS541">
        <f>IFERROR(IF((S541-Q541)&gt;0,1,0),0)</f>
        <v>1</v>
      </c>
      <c r="AT541">
        <f>IFERROR(IF((AH541-AI541)&lt;0,1,0),0)</f>
        <v>0</v>
      </c>
      <c r="AU541">
        <f>IFERROR(IF((AJ541-AK541)&gt;0,1,0),0)</f>
        <v>0</v>
      </c>
      <c r="AV541">
        <f>IFERROR(IF((AL541-AM541)&gt;0,1,0),0)</f>
        <v>1</v>
      </c>
      <c r="AW541">
        <f>IFERROR(IF((AN541-AO541)&gt;0,1,0),0)</f>
        <v>1</v>
      </c>
      <c r="AX541">
        <f>IFERROR(IF((AC541-AD541)&lt;0,1,0),0)</f>
        <v>1</v>
      </c>
      <c r="AY541">
        <f>SUM(AP541:AX541)</f>
        <v>7</v>
      </c>
    </row>
    <row r="542" spans="1:51" x14ac:dyDescent="0.45">
      <c r="A542" s="1" t="s">
        <v>3666</v>
      </c>
      <c r="B542" s="2">
        <v>14390883</v>
      </c>
      <c r="C542" s="3" t="s">
        <v>5335</v>
      </c>
      <c r="D542" s="7">
        <v>6.61</v>
      </c>
      <c r="E542" s="5">
        <v>759.75346609999997</v>
      </c>
      <c r="F542" s="3" t="s">
        <v>4665</v>
      </c>
      <c r="G542" s="3" t="s">
        <v>4666</v>
      </c>
      <c r="H542" s="3" t="s">
        <v>4679</v>
      </c>
      <c r="I542" s="3" t="s">
        <v>4851</v>
      </c>
      <c r="J542" s="3" t="s">
        <v>5260</v>
      </c>
      <c r="K542" s="6">
        <v>2707403</v>
      </c>
      <c r="L542" s="6">
        <v>2613695</v>
      </c>
      <c r="M542" s="6">
        <v>270934</v>
      </c>
      <c r="N542" s="6">
        <v>271524</v>
      </c>
      <c r="O542" s="6">
        <v>123017</v>
      </c>
      <c r="P542" s="6">
        <v>120821</v>
      </c>
      <c r="Q542" s="6">
        <v>55556</v>
      </c>
      <c r="R542" s="6">
        <v>44809</v>
      </c>
      <c r="S542" s="6">
        <v>139319</v>
      </c>
      <c r="T542" s="6">
        <v>157535</v>
      </c>
      <c r="U542" s="6">
        <v>1463925</v>
      </c>
      <c r="V542" s="6">
        <v>1422226</v>
      </c>
      <c r="W542" s="6">
        <v>3796817</v>
      </c>
      <c r="X542" s="6">
        <v>3792680</v>
      </c>
      <c r="Y542" s="6">
        <v>1107831</v>
      </c>
      <c r="Z542" s="6">
        <v>1100409</v>
      </c>
      <c r="AA542" s="6">
        <v>1164611</v>
      </c>
      <c r="AB542" s="6">
        <v>1221588</v>
      </c>
      <c r="AC542" s="6">
        <v>110460000</v>
      </c>
      <c r="AD542" s="6">
        <v>111965000</v>
      </c>
      <c r="AF542">
        <f>Q542/W542</f>
        <v>1.4632256440065454E-2</v>
      </c>
      <c r="AG542">
        <f>R542/X542</f>
        <v>1.1814600757248174E-2</v>
      </c>
      <c r="AH542">
        <f>U542/W542</f>
        <v>0.38556638363134171</v>
      </c>
      <c r="AI542">
        <f>V542/X542</f>
        <v>0.37499235369184852</v>
      </c>
      <c r="AJ542">
        <f>Y542/AA542</f>
        <v>0.95124552318327749</v>
      </c>
      <c r="AK542">
        <f>Z542/AB542</f>
        <v>0.90080207074725682</v>
      </c>
      <c r="AL542">
        <f>O542/K542</f>
        <v>4.5437269590083193E-2</v>
      </c>
      <c r="AM542">
        <f>P542/L542</f>
        <v>4.6226128144255543E-2</v>
      </c>
      <c r="AN542">
        <f>K542/W542</f>
        <v>0.71307176511272463</v>
      </c>
      <c r="AO542">
        <f>L542/X542</f>
        <v>0.68914197875908334</v>
      </c>
      <c r="AP542">
        <f>IF(OR(Q542&lt;0, Q542="NA"), 0, 1)</f>
        <v>1</v>
      </c>
      <c r="AQ542">
        <f>IF(OR(S542&lt;0, S542="NA"), 0, 1)</f>
        <v>1</v>
      </c>
      <c r="AR542">
        <f>IFERROR(IF((AF542-AG542)&gt;0,1,0),0)</f>
        <v>1</v>
      </c>
      <c r="AS542">
        <f>IFERROR(IF((S542-Q542)&gt;0,1,0),0)</f>
        <v>1</v>
      </c>
      <c r="AT542">
        <f>IFERROR(IF((AH542-AI542)&lt;0,1,0),0)</f>
        <v>0</v>
      </c>
      <c r="AU542">
        <f>IFERROR(IF((AJ542-AK542)&gt;0,1,0),0)</f>
        <v>1</v>
      </c>
      <c r="AV542">
        <f>IFERROR(IF((AL542-AM542)&gt;0,1,0),0)</f>
        <v>0</v>
      </c>
      <c r="AW542">
        <f>IFERROR(IF((AN542-AO542)&gt;0,1,0),0)</f>
        <v>1</v>
      </c>
      <c r="AX542">
        <f>IFERROR(IF((AC542-AD542)&lt;0,1,0),0)</f>
        <v>1</v>
      </c>
      <c r="AY542">
        <f>SUM(AP542:AX542)</f>
        <v>7</v>
      </c>
    </row>
    <row r="543" spans="1:51" x14ac:dyDescent="0.45">
      <c r="A543" s="1" t="s">
        <v>3671</v>
      </c>
      <c r="B543" s="2">
        <v>4995023</v>
      </c>
      <c r="C543" s="3" t="s">
        <v>5335</v>
      </c>
      <c r="D543" s="5">
        <v>14.35</v>
      </c>
      <c r="E543" s="5">
        <v>1691.75454805</v>
      </c>
      <c r="F543" s="3" t="s">
        <v>4485</v>
      </c>
      <c r="G543" s="3" t="s">
        <v>4607</v>
      </c>
      <c r="H543" s="3" t="s">
        <v>4891</v>
      </c>
      <c r="I543" s="3" t="s">
        <v>4891</v>
      </c>
      <c r="J543" s="3" t="s">
        <v>4752</v>
      </c>
      <c r="K543" s="6">
        <v>1220003</v>
      </c>
      <c r="L543" s="6">
        <v>1098813</v>
      </c>
      <c r="M543" s="6">
        <v>512511</v>
      </c>
      <c r="N543" s="6">
        <v>482251</v>
      </c>
      <c r="O543" s="6">
        <v>358611</v>
      </c>
      <c r="P543" s="6">
        <v>338360</v>
      </c>
      <c r="Q543" s="6">
        <v>301915</v>
      </c>
      <c r="R543" s="6">
        <v>264298</v>
      </c>
      <c r="S543" s="6">
        <v>483460</v>
      </c>
      <c r="T543" s="6">
        <v>412568</v>
      </c>
      <c r="U543" s="6">
        <v>1104022</v>
      </c>
      <c r="V543" s="6">
        <v>1169062</v>
      </c>
      <c r="W543" s="6">
        <v>4156949</v>
      </c>
      <c r="X543" s="6">
        <v>4238036</v>
      </c>
      <c r="Y543" s="6">
        <v>700809</v>
      </c>
      <c r="Z543" s="6">
        <v>722781</v>
      </c>
      <c r="AA543" s="6">
        <v>413494</v>
      </c>
      <c r="AB543" s="6">
        <v>477207</v>
      </c>
      <c r="AC543" s="6">
        <v>117892303</v>
      </c>
      <c r="AD543" s="6">
        <v>112854026</v>
      </c>
      <c r="AF543">
        <f>Q543/W543</f>
        <v>7.2628988231513064E-2</v>
      </c>
      <c r="AG543">
        <f>R543/X543</f>
        <v>6.2363321123275028E-2</v>
      </c>
      <c r="AH543">
        <f>U543/W543</f>
        <v>0.26558468723094752</v>
      </c>
      <c r="AI543">
        <f>V543/X543</f>
        <v>0.27584994558800352</v>
      </c>
      <c r="AJ543">
        <f>Y543/AA543</f>
        <v>1.6948468417921421</v>
      </c>
      <c r="AK543">
        <f>Z543/AB543</f>
        <v>1.5146068687173491</v>
      </c>
      <c r="AL543">
        <f>O543/K543</f>
        <v>0.29394271981298409</v>
      </c>
      <c r="AM543">
        <f>P543/L543</f>
        <v>0.30793228693144331</v>
      </c>
      <c r="AN543">
        <f>K543/W543</f>
        <v>0.29348519791799227</v>
      </c>
      <c r="AO543">
        <f>L543/X543</f>
        <v>0.25927410715718319</v>
      </c>
      <c r="AP543">
        <f>IF(OR(Q543&lt;0, Q543="NA"), 0, 1)</f>
        <v>1</v>
      </c>
      <c r="AQ543">
        <f>IF(OR(S543&lt;0, S543="NA"), 0, 1)</f>
        <v>1</v>
      </c>
      <c r="AR543">
        <f>IFERROR(IF((AF543-AG543)&gt;0,1,0),0)</f>
        <v>1</v>
      </c>
      <c r="AS543">
        <f>IFERROR(IF((S543-Q543)&gt;0,1,0),0)</f>
        <v>1</v>
      </c>
      <c r="AT543">
        <f>IFERROR(IF((AH543-AI543)&lt;0,1,0),0)</f>
        <v>1</v>
      </c>
      <c r="AU543">
        <f>IFERROR(IF((AJ543-AK543)&gt;0,1,0),0)</f>
        <v>1</v>
      </c>
      <c r="AV543">
        <f>IFERROR(IF((AL543-AM543)&gt;0,1,0),0)</f>
        <v>0</v>
      </c>
      <c r="AW543">
        <f>IFERROR(IF((AN543-AO543)&gt;0,1,0),0)</f>
        <v>1</v>
      </c>
      <c r="AX543">
        <f>IFERROR(IF((AC543-AD543)&lt;0,1,0),0)</f>
        <v>0</v>
      </c>
      <c r="AY543">
        <f>SUM(AP543:AX543)</f>
        <v>7</v>
      </c>
    </row>
    <row r="544" spans="1:51" x14ac:dyDescent="0.45">
      <c r="A544" s="1" t="s">
        <v>3683</v>
      </c>
      <c r="B544" s="2">
        <v>4222469</v>
      </c>
      <c r="C544" s="3" t="s">
        <v>5337</v>
      </c>
      <c r="D544" s="5">
        <v>27.97</v>
      </c>
      <c r="E544" s="5">
        <v>1493.68059541</v>
      </c>
      <c r="F544" s="3" t="s">
        <v>4480</v>
      </c>
      <c r="G544" s="3" t="s">
        <v>4481</v>
      </c>
      <c r="H544" s="3" t="s">
        <v>4481</v>
      </c>
      <c r="I544" s="3" t="s">
        <v>4482</v>
      </c>
      <c r="J544" s="3" t="s">
        <v>4484</v>
      </c>
      <c r="K544" s="6">
        <v>435865</v>
      </c>
      <c r="L544" s="6">
        <v>439472</v>
      </c>
      <c r="M544" s="6" t="s">
        <v>4474</v>
      </c>
      <c r="N544" s="6" t="s">
        <v>4474</v>
      </c>
      <c r="O544" s="6">
        <v>340595</v>
      </c>
      <c r="P544" s="6">
        <v>330499</v>
      </c>
      <c r="Q544" s="6">
        <v>117057</v>
      </c>
      <c r="R544" s="6">
        <v>114074</v>
      </c>
      <c r="S544" s="6">
        <v>160071</v>
      </c>
      <c r="T544" s="6">
        <v>139442</v>
      </c>
      <c r="U544" s="6">
        <v>98723</v>
      </c>
      <c r="V544" s="6">
        <v>98623</v>
      </c>
      <c r="W544" s="6">
        <v>10629777</v>
      </c>
      <c r="X544" s="6">
        <v>10723663</v>
      </c>
      <c r="Y544" s="6" t="s">
        <v>4474</v>
      </c>
      <c r="Z544" s="6" t="s">
        <v>4474</v>
      </c>
      <c r="AA544" s="6" t="s">
        <v>4474</v>
      </c>
      <c r="AB544" s="6" t="s">
        <v>4474</v>
      </c>
      <c r="AC544" s="6">
        <v>53445999</v>
      </c>
      <c r="AD544" s="6">
        <v>53564116</v>
      </c>
      <c r="AF544">
        <f>Q544/W544</f>
        <v>1.1012178336384668E-2</v>
      </c>
      <c r="AG544">
        <f>R544/X544</f>
        <v>1.0637596500374918E-2</v>
      </c>
      <c r="AH544">
        <f>U544/W544</f>
        <v>9.2874008551637535E-3</v>
      </c>
      <c r="AI544">
        <f>V544/X544</f>
        <v>9.1967642026796262E-3</v>
      </c>
      <c r="AJ544" t="e">
        <f>Y544/AA544</f>
        <v>#VALUE!</v>
      </c>
      <c r="AK544" t="e">
        <f>Z544/AB544</f>
        <v>#VALUE!</v>
      </c>
      <c r="AL544">
        <f>O544/K544</f>
        <v>0.78142314707535587</v>
      </c>
      <c r="AM544">
        <f>P544/L544</f>
        <v>0.75203653475079191</v>
      </c>
      <c r="AN544">
        <f>K544/W544</f>
        <v>4.1004152768209533E-2</v>
      </c>
      <c r="AO544">
        <f>L544/X544</f>
        <v>4.09815190947347E-2</v>
      </c>
      <c r="AP544">
        <f>IF(OR(Q544&lt;0, Q544="NA"), 0, 1)</f>
        <v>1</v>
      </c>
      <c r="AQ544">
        <f>IF(OR(S544&lt;0, S544="NA"), 0, 1)</f>
        <v>1</v>
      </c>
      <c r="AR544">
        <f>IFERROR(IF((AF544-AG544)&gt;0,1,0),0)</f>
        <v>1</v>
      </c>
      <c r="AS544">
        <f>IFERROR(IF((S544-Q544)&gt;0,1,0),0)</f>
        <v>1</v>
      </c>
      <c r="AT544">
        <f>IFERROR(IF((AH544-AI544)&lt;0,1,0),0)</f>
        <v>0</v>
      </c>
      <c r="AU544">
        <f>IFERROR(IF((AJ544-AK544)&gt;0,1,0),0)</f>
        <v>0</v>
      </c>
      <c r="AV544">
        <f>IFERROR(IF((AL544-AM544)&gt;0,1,0),0)</f>
        <v>1</v>
      </c>
      <c r="AW544">
        <f>IFERROR(IF((AN544-AO544)&gt;0,1,0),0)</f>
        <v>1</v>
      </c>
      <c r="AX544">
        <f>IFERROR(IF((AC544-AD544)&lt;0,1,0),0)</f>
        <v>1</v>
      </c>
      <c r="AY544">
        <f>SUM(AP544:AX544)</f>
        <v>7</v>
      </c>
    </row>
    <row r="545" spans="1:51" x14ac:dyDescent="0.45">
      <c r="A545" s="1" t="s">
        <v>3692</v>
      </c>
      <c r="B545" s="2">
        <v>102777</v>
      </c>
      <c r="C545" s="3" t="s">
        <v>5337</v>
      </c>
      <c r="D545" s="5">
        <v>115.02</v>
      </c>
      <c r="E545" s="5">
        <v>11772.588115619999</v>
      </c>
      <c r="F545" s="3" t="s">
        <v>4480</v>
      </c>
      <c r="G545" s="3" t="s">
        <v>4491</v>
      </c>
      <c r="H545" s="3" t="s">
        <v>4492</v>
      </c>
      <c r="I545" s="3" t="s">
        <v>4836</v>
      </c>
      <c r="J545" s="3" t="s">
        <v>4732</v>
      </c>
      <c r="K545" s="6">
        <v>4752017</v>
      </c>
      <c r="L545" s="6">
        <v>4572400</v>
      </c>
      <c r="M545" s="6">
        <v>1954789</v>
      </c>
      <c r="N545" s="6">
        <v>1814952</v>
      </c>
      <c r="O545" s="6">
        <v>1865126</v>
      </c>
      <c r="P545" s="6">
        <v>1727241</v>
      </c>
      <c r="Q545" s="6">
        <v>649858</v>
      </c>
      <c r="R545" s="6">
        <v>559514</v>
      </c>
      <c r="S545" s="6">
        <v>71030</v>
      </c>
      <c r="T545" s="6">
        <v>103156</v>
      </c>
      <c r="U545" s="6">
        <v>616412</v>
      </c>
      <c r="V545" s="6">
        <v>616166</v>
      </c>
      <c r="W545" s="6">
        <v>38934504</v>
      </c>
      <c r="X545" s="6">
        <v>37809278</v>
      </c>
      <c r="Y545" s="6" t="s">
        <v>4474</v>
      </c>
      <c r="Z545" s="6" t="s">
        <v>4474</v>
      </c>
      <c r="AA545" s="6" t="s">
        <v>4474</v>
      </c>
      <c r="AB545" s="6" t="s">
        <v>4474</v>
      </c>
      <c r="AC545" s="6">
        <v>102313065</v>
      </c>
      <c r="AD545" s="6">
        <v>102518006</v>
      </c>
      <c r="AF545">
        <f>Q545/W545</f>
        <v>1.6691056344264717E-2</v>
      </c>
      <c r="AG545">
        <f>R545/X545</f>
        <v>1.4798325426896542E-2</v>
      </c>
      <c r="AH545">
        <f>U545/W545</f>
        <v>1.5832023954896152E-2</v>
      </c>
      <c r="AI545">
        <f>V545/X545</f>
        <v>1.6296687812975427E-2</v>
      </c>
      <c r="AJ545" t="e">
        <f>Y545/AA545</f>
        <v>#VALUE!</v>
      </c>
      <c r="AK545" t="e">
        <f>Z545/AB545</f>
        <v>#VALUE!</v>
      </c>
      <c r="AL545">
        <f>O545/K545</f>
        <v>0.39249144100284156</v>
      </c>
      <c r="AM545">
        <f>P545/L545</f>
        <v>0.37775369608958098</v>
      </c>
      <c r="AN545">
        <f>K545/W545</f>
        <v>0.12205156125784986</v>
      </c>
      <c r="AO545">
        <f>L545/X545</f>
        <v>0.12093327992139918</v>
      </c>
      <c r="AP545">
        <f>IF(OR(Q545&lt;0, Q545="NA"), 0, 1)</f>
        <v>1</v>
      </c>
      <c r="AQ545">
        <f>IF(OR(S545&lt;0, S545="NA"), 0, 1)</f>
        <v>1</v>
      </c>
      <c r="AR545">
        <f>IFERROR(IF((AF545-AG545)&gt;0,1,0),0)</f>
        <v>1</v>
      </c>
      <c r="AS545">
        <f>IFERROR(IF((S545-Q545)&gt;0,1,0),0)</f>
        <v>0</v>
      </c>
      <c r="AT545">
        <f>IFERROR(IF((AH545-AI545)&lt;0,1,0),0)</f>
        <v>1</v>
      </c>
      <c r="AU545">
        <f>IFERROR(IF((AJ545-AK545)&gt;0,1,0),0)</f>
        <v>0</v>
      </c>
      <c r="AV545">
        <f>IFERROR(IF((AL545-AM545)&gt;0,1,0),0)</f>
        <v>1</v>
      </c>
      <c r="AW545">
        <f>IFERROR(IF((AN545-AO545)&gt;0,1,0),0)</f>
        <v>1</v>
      </c>
      <c r="AX545">
        <f>IFERROR(IF((AC545-AD545)&lt;0,1,0),0)</f>
        <v>1</v>
      </c>
      <c r="AY545">
        <f>SUM(AP545:AX545)</f>
        <v>7</v>
      </c>
    </row>
    <row r="546" spans="1:51" x14ac:dyDescent="0.45">
      <c r="A546" s="1" t="s">
        <v>3699</v>
      </c>
      <c r="B546" s="2">
        <v>4914178</v>
      </c>
      <c r="C546" s="3" t="s">
        <v>5335</v>
      </c>
      <c r="D546" s="5">
        <v>97.17</v>
      </c>
      <c r="E546" s="5">
        <v>2363.6087499</v>
      </c>
      <c r="F546" s="3" t="s">
        <v>4475</v>
      </c>
      <c r="G546" s="3" t="s">
        <v>4529</v>
      </c>
      <c r="H546" s="3" t="s">
        <v>4569</v>
      </c>
      <c r="I546" s="3" t="s">
        <v>4572</v>
      </c>
      <c r="J546" s="3" t="s">
        <v>4697</v>
      </c>
      <c r="K546" s="6">
        <v>1211176</v>
      </c>
      <c r="L546" s="6">
        <v>1191154</v>
      </c>
      <c r="M546" s="6">
        <v>214810</v>
      </c>
      <c r="N546" s="6">
        <v>210826</v>
      </c>
      <c r="O546" s="6">
        <v>172330</v>
      </c>
      <c r="P546" s="6">
        <v>164467</v>
      </c>
      <c r="Q546" s="6">
        <v>126477</v>
      </c>
      <c r="R546" s="6">
        <v>117188</v>
      </c>
      <c r="S546" s="6">
        <v>183372</v>
      </c>
      <c r="T546" s="6">
        <v>178317</v>
      </c>
      <c r="U546" s="6" t="s">
        <v>4474</v>
      </c>
      <c r="V546" s="6">
        <v>61329</v>
      </c>
      <c r="W546" s="6">
        <v>2187524</v>
      </c>
      <c r="X546" s="6">
        <v>2177524</v>
      </c>
      <c r="Y546" s="6">
        <v>383514</v>
      </c>
      <c r="Z546" s="6">
        <v>398868</v>
      </c>
      <c r="AA546" s="6">
        <v>285840</v>
      </c>
      <c r="AB546" s="6">
        <v>253439</v>
      </c>
      <c r="AC546" s="6">
        <v>24324470</v>
      </c>
      <c r="AD546" s="6">
        <v>24378025</v>
      </c>
      <c r="AF546">
        <f>Q546/W546</f>
        <v>5.7817422803132672E-2</v>
      </c>
      <c r="AG546">
        <f>R546/X546</f>
        <v>5.3817087664705415E-2</v>
      </c>
      <c r="AH546" t="e">
        <f>U546/W546</f>
        <v>#VALUE!</v>
      </c>
      <c r="AI546">
        <f>V546/X546</f>
        <v>2.8164557543338214E-2</v>
      </c>
      <c r="AJ546">
        <f>Y546/AA546</f>
        <v>1.3417086481947942</v>
      </c>
      <c r="AK546">
        <f>Z546/AB546</f>
        <v>1.5738224977213451</v>
      </c>
      <c r="AL546">
        <f>O546/K546</f>
        <v>0.14228320244126369</v>
      </c>
      <c r="AM546">
        <f>P546/L546</f>
        <v>0.13807366637731142</v>
      </c>
      <c r="AN546">
        <f>K546/W546</f>
        <v>0.55367438254391721</v>
      </c>
      <c r="AO546">
        <f>L546/X546</f>
        <v>0.54702221422128983</v>
      </c>
      <c r="AP546">
        <f>IF(OR(Q546&lt;0, Q546="NA"), 0, 1)</f>
        <v>1</v>
      </c>
      <c r="AQ546">
        <f>IF(OR(S546&lt;0, S546="NA"), 0, 1)</f>
        <v>1</v>
      </c>
      <c r="AR546">
        <f>IFERROR(IF((AF546-AG546)&gt;0,1,0),0)</f>
        <v>1</v>
      </c>
      <c r="AS546">
        <f>IFERROR(IF((S546-Q546)&gt;0,1,0),0)</f>
        <v>1</v>
      </c>
      <c r="AT546">
        <f>IFERROR(IF((AH546-AI546)&lt;0,1,0),0)</f>
        <v>0</v>
      </c>
      <c r="AU546">
        <f>IFERROR(IF((AJ546-AK546)&gt;0,1,0),0)</f>
        <v>0</v>
      </c>
      <c r="AV546">
        <f>IFERROR(IF((AL546-AM546)&gt;0,1,0),0)</f>
        <v>1</v>
      </c>
      <c r="AW546">
        <f>IFERROR(IF((AN546-AO546)&gt;0,1,0),0)</f>
        <v>1</v>
      </c>
      <c r="AX546">
        <f>IFERROR(IF((AC546-AD546)&lt;0,1,0),0)</f>
        <v>1</v>
      </c>
      <c r="AY546">
        <f>SUM(AP546:AX546)</f>
        <v>7</v>
      </c>
    </row>
    <row r="547" spans="1:51" x14ac:dyDescent="0.45">
      <c r="A547" s="1" t="s">
        <v>3711</v>
      </c>
      <c r="B547" s="2">
        <v>4264301</v>
      </c>
      <c r="C547" s="3" t="s">
        <v>5337</v>
      </c>
      <c r="D547" s="7">
        <v>6.69</v>
      </c>
      <c r="E547" s="5">
        <v>725.31406512000001</v>
      </c>
      <c r="F547" s="3" t="s">
        <v>4525</v>
      </c>
      <c r="G547" s="3" t="s">
        <v>4526</v>
      </c>
      <c r="H547" s="3" t="s">
        <v>4733</v>
      </c>
      <c r="I547" s="3" t="s">
        <v>4733</v>
      </c>
      <c r="J547" s="3" t="s">
        <v>4528</v>
      </c>
      <c r="K547" s="6">
        <v>742932</v>
      </c>
      <c r="L547" s="6">
        <v>747787</v>
      </c>
      <c r="M547" s="6">
        <v>253801</v>
      </c>
      <c r="N547" s="6">
        <v>255382</v>
      </c>
      <c r="O547" s="6">
        <v>105212</v>
      </c>
      <c r="P547" s="6">
        <v>105619</v>
      </c>
      <c r="Q547" s="6">
        <v>16708</v>
      </c>
      <c r="R547" s="6">
        <v>14495</v>
      </c>
      <c r="S547" s="6">
        <v>164612</v>
      </c>
      <c r="T547" s="6">
        <v>153062</v>
      </c>
      <c r="U547" s="6">
        <v>1289565</v>
      </c>
      <c r="V547" s="6">
        <v>1345492</v>
      </c>
      <c r="W547" s="6">
        <v>2837283</v>
      </c>
      <c r="X547" s="6">
        <v>2871235</v>
      </c>
      <c r="Y547" s="6" t="s">
        <v>4474</v>
      </c>
      <c r="Z547" s="6" t="s">
        <v>4474</v>
      </c>
      <c r="AA547" s="6" t="s">
        <v>4474</v>
      </c>
      <c r="AB547" s="6" t="s">
        <v>4474</v>
      </c>
      <c r="AC547" s="6">
        <v>108453266</v>
      </c>
      <c r="AD547" s="6">
        <v>108276243</v>
      </c>
      <c r="AF547">
        <f>Q547/W547</f>
        <v>5.8887322836671564E-3</v>
      </c>
      <c r="AG547">
        <f>R547/X547</f>
        <v>5.0483502743592914E-3</v>
      </c>
      <c r="AH547">
        <f>U547/W547</f>
        <v>0.45450700546966938</v>
      </c>
      <c r="AI547">
        <f>V547/X547</f>
        <v>0.46861089391847061</v>
      </c>
      <c r="AJ547" t="e">
        <f>Y547/AA547</f>
        <v>#VALUE!</v>
      </c>
      <c r="AK547" t="e">
        <f>Z547/AB547</f>
        <v>#VALUE!</v>
      </c>
      <c r="AL547">
        <f>O547/K547</f>
        <v>0.14161726779839878</v>
      </c>
      <c r="AM547">
        <f>P547/L547</f>
        <v>0.14124209166513993</v>
      </c>
      <c r="AN547">
        <f>K547/W547</f>
        <v>0.26184628040276559</v>
      </c>
      <c r="AO547">
        <f>L547/X547</f>
        <v>0.26044089041823465</v>
      </c>
      <c r="AP547">
        <f>IF(OR(Q547&lt;0, Q547="NA"), 0, 1)</f>
        <v>1</v>
      </c>
      <c r="AQ547">
        <f>IF(OR(S547&lt;0, S547="NA"), 0, 1)</f>
        <v>1</v>
      </c>
      <c r="AR547">
        <f>IFERROR(IF((AF547-AG547)&gt;0,1,0),0)</f>
        <v>1</v>
      </c>
      <c r="AS547">
        <f>IFERROR(IF((S547-Q547)&gt;0,1,0),0)</f>
        <v>1</v>
      </c>
      <c r="AT547">
        <f>IFERROR(IF((AH547-AI547)&lt;0,1,0),0)</f>
        <v>1</v>
      </c>
      <c r="AU547">
        <f>IFERROR(IF((AJ547-AK547)&gt;0,1,0),0)</f>
        <v>0</v>
      </c>
      <c r="AV547">
        <f>IFERROR(IF((AL547-AM547)&gt;0,1,0),0)</f>
        <v>1</v>
      </c>
      <c r="AW547">
        <f>IFERROR(IF((AN547-AO547)&gt;0,1,0),0)</f>
        <v>1</v>
      </c>
      <c r="AX547">
        <f>IFERROR(IF((AC547-AD547)&lt;0,1,0),0)</f>
        <v>0</v>
      </c>
      <c r="AY547">
        <f>SUM(AP547:AX547)</f>
        <v>7</v>
      </c>
    </row>
    <row r="548" spans="1:51" x14ac:dyDescent="0.45">
      <c r="A548" s="1" t="s">
        <v>3712</v>
      </c>
      <c r="B548" s="2">
        <v>4293172</v>
      </c>
      <c r="C548" s="3" t="s">
        <v>5337</v>
      </c>
      <c r="D548" s="5">
        <v>52.19</v>
      </c>
      <c r="E548" s="5">
        <v>9175.7390271799995</v>
      </c>
      <c r="F548" s="3" t="s">
        <v>4583</v>
      </c>
      <c r="G548" s="3" t="s">
        <v>4583</v>
      </c>
      <c r="H548" s="3" t="s">
        <v>4962</v>
      </c>
      <c r="I548" s="3" t="s">
        <v>4962</v>
      </c>
      <c r="J548" s="3" t="s">
        <v>4963</v>
      </c>
      <c r="K548" s="6">
        <v>3754547</v>
      </c>
      <c r="L548" s="6">
        <v>3378207</v>
      </c>
      <c r="M548" s="6">
        <v>842593</v>
      </c>
      <c r="N548" s="6">
        <v>735683</v>
      </c>
      <c r="O548" s="6">
        <v>474521</v>
      </c>
      <c r="P548" s="6">
        <v>413060</v>
      </c>
      <c r="Q548" s="6">
        <v>147368</v>
      </c>
      <c r="R548" s="6">
        <v>274915</v>
      </c>
      <c r="S548" s="6">
        <v>539436</v>
      </c>
      <c r="T548" s="6">
        <v>456222</v>
      </c>
      <c r="U548" s="6">
        <v>2776918</v>
      </c>
      <c r="V548" s="6">
        <v>2771463</v>
      </c>
      <c r="W548" s="6">
        <v>8427186</v>
      </c>
      <c r="X548" s="6">
        <v>8313992</v>
      </c>
      <c r="Y548" s="6">
        <v>1715395</v>
      </c>
      <c r="Z548" s="6">
        <v>1500755</v>
      </c>
      <c r="AA548" s="6">
        <v>552831</v>
      </c>
      <c r="AB548" s="6">
        <v>573860</v>
      </c>
      <c r="AC548" s="6">
        <v>175596314</v>
      </c>
      <c r="AD548" s="6">
        <v>175586471</v>
      </c>
      <c r="AF548">
        <f>Q548/W548</f>
        <v>1.7487213406705393E-2</v>
      </c>
      <c r="AG548">
        <f>R548/X548</f>
        <v>3.3066546130907995E-2</v>
      </c>
      <c r="AH548">
        <f>U548/W548</f>
        <v>0.32951901144700024</v>
      </c>
      <c r="AI548">
        <f>V548/X548</f>
        <v>0.33334925027592038</v>
      </c>
      <c r="AJ548">
        <f>Y548/AA548</f>
        <v>3.1029283813679043</v>
      </c>
      <c r="AK548">
        <f>Z548/AB548</f>
        <v>2.61519360122678</v>
      </c>
      <c r="AL548">
        <f>O548/K548</f>
        <v>0.12638568647562543</v>
      </c>
      <c r="AM548">
        <f>P548/L548</f>
        <v>0.12227196261211938</v>
      </c>
      <c r="AN548">
        <f>K548/W548</f>
        <v>0.44552796152832036</v>
      </c>
      <c r="AO548">
        <f>L548/X548</f>
        <v>0.40632791082791514</v>
      </c>
      <c r="AP548">
        <f>IF(OR(Q548&lt;0, Q548="NA"), 0, 1)</f>
        <v>1</v>
      </c>
      <c r="AQ548">
        <f>IF(OR(S548&lt;0, S548="NA"), 0, 1)</f>
        <v>1</v>
      </c>
      <c r="AR548">
        <f>IFERROR(IF((AF548-AG548)&gt;0,1,0),0)</f>
        <v>0</v>
      </c>
      <c r="AS548">
        <f>IFERROR(IF((S548-Q548)&gt;0,1,0),0)</f>
        <v>1</v>
      </c>
      <c r="AT548">
        <f>IFERROR(IF((AH548-AI548)&lt;0,1,0),0)</f>
        <v>1</v>
      </c>
      <c r="AU548">
        <f>IFERROR(IF((AJ548-AK548)&gt;0,1,0),0)</f>
        <v>1</v>
      </c>
      <c r="AV548">
        <f>IFERROR(IF((AL548-AM548)&gt;0,1,0),0)</f>
        <v>1</v>
      </c>
      <c r="AW548">
        <f>IFERROR(IF((AN548-AO548)&gt;0,1,0),0)</f>
        <v>1</v>
      </c>
      <c r="AX548">
        <f>IFERROR(IF((AC548-AD548)&lt;0,1,0),0)</f>
        <v>0</v>
      </c>
      <c r="AY548">
        <f>SUM(AP548:AX548)</f>
        <v>7</v>
      </c>
    </row>
    <row r="549" spans="1:51" x14ac:dyDescent="0.45">
      <c r="A549" s="1" t="s">
        <v>3730</v>
      </c>
      <c r="B549" s="2">
        <v>4811274</v>
      </c>
      <c r="C549" s="3" t="s">
        <v>5338</v>
      </c>
      <c r="D549" s="5">
        <v>38.17</v>
      </c>
      <c r="E549" s="5">
        <v>2107.7196504100002</v>
      </c>
      <c r="F549" s="3" t="s">
        <v>4470</v>
      </c>
      <c r="G549" s="3" t="s">
        <v>4471</v>
      </c>
      <c r="H549" s="3" t="s">
        <v>4673</v>
      </c>
      <c r="I549" s="3" t="s">
        <v>4673</v>
      </c>
      <c r="J549" s="3" t="s">
        <v>4544</v>
      </c>
      <c r="K549" s="6">
        <v>651972</v>
      </c>
      <c r="L549" s="6">
        <v>630163</v>
      </c>
      <c r="M549" s="6">
        <v>144029</v>
      </c>
      <c r="N549" s="6">
        <v>125637</v>
      </c>
      <c r="O549" s="6">
        <v>60784</v>
      </c>
      <c r="P549" s="6">
        <v>40637</v>
      </c>
      <c r="Q549" s="6">
        <v>59712</v>
      </c>
      <c r="R549" s="6">
        <v>5239</v>
      </c>
      <c r="S549" s="6">
        <v>172503</v>
      </c>
      <c r="T549" s="6">
        <v>154858</v>
      </c>
      <c r="U549" s="6" t="s">
        <v>4474</v>
      </c>
      <c r="V549" s="6" t="s">
        <v>4474</v>
      </c>
      <c r="W549" s="6">
        <v>1342701</v>
      </c>
      <c r="X549" s="6">
        <v>1315829</v>
      </c>
      <c r="Y549" s="6">
        <v>640003</v>
      </c>
      <c r="Z549" s="6">
        <v>591002</v>
      </c>
      <c r="AA549" s="6">
        <v>291508</v>
      </c>
      <c r="AB549" s="6">
        <v>308656</v>
      </c>
      <c r="AC549" s="6">
        <v>55219273</v>
      </c>
      <c r="AD549" s="6">
        <v>55046049</v>
      </c>
      <c r="AF549">
        <f>Q549/W549</f>
        <v>4.4471553979627633E-2</v>
      </c>
      <c r="AG549">
        <f>R549/X549</f>
        <v>3.9815203951273307E-3</v>
      </c>
      <c r="AH549" t="e">
        <f>U549/W549</f>
        <v>#VALUE!</v>
      </c>
      <c r="AI549" t="e">
        <f>V549/X549</f>
        <v>#VALUE!</v>
      </c>
      <c r="AJ549">
        <f>Y549/AA549</f>
        <v>2.1954903467486311</v>
      </c>
      <c r="AK549">
        <f>Z549/AB549</f>
        <v>1.9147594733295319</v>
      </c>
      <c r="AL549">
        <f>O549/K549</f>
        <v>9.3230997650205844E-2</v>
      </c>
      <c r="AM549">
        <f>P549/L549</f>
        <v>6.4486490003380081E-2</v>
      </c>
      <c r="AN549">
        <f>K549/W549</f>
        <v>0.48556752396847846</v>
      </c>
      <c r="AO549">
        <f>L549/X549</f>
        <v>0.47890949355881351</v>
      </c>
      <c r="AP549">
        <f>IF(OR(Q549&lt;0, Q549="NA"), 0, 1)</f>
        <v>1</v>
      </c>
      <c r="AQ549">
        <f>IF(OR(S549&lt;0, S549="NA"), 0, 1)</f>
        <v>1</v>
      </c>
      <c r="AR549">
        <f>IFERROR(IF((AF549-AG549)&gt;0,1,0),0)</f>
        <v>1</v>
      </c>
      <c r="AS549">
        <f>IFERROR(IF((S549-Q549)&gt;0,1,0),0)</f>
        <v>1</v>
      </c>
      <c r="AT549">
        <f>IFERROR(IF((AH549-AI549)&lt;0,1,0),0)</f>
        <v>0</v>
      </c>
      <c r="AU549">
        <f>IFERROR(IF((AJ549-AK549)&gt;0,1,0),0)</f>
        <v>1</v>
      </c>
      <c r="AV549">
        <f>IFERROR(IF((AL549-AM549)&gt;0,1,0),0)</f>
        <v>1</v>
      </c>
      <c r="AW549">
        <f>IFERROR(IF((AN549-AO549)&gt;0,1,0),0)</f>
        <v>1</v>
      </c>
      <c r="AX549">
        <f>IFERROR(IF((AC549-AD549)&lt;0,1,0),0)</f>
        <v>0</v>
      </c>
      <c r="AY549">
        <f>SUM(AP549:AX549)</f>
        <v>7</v>
      </c>
    </row>
    <row r="550" spans="1:51" x14ac:dyDescent="0.45">
      <c r="A550" s="1" t="s">
        <v>3737</v>
      </c>
      <c r="B550" s="2">
        <v>100012833</v>
      </c>
      <c r="C550" s="3" t="s">
        <v>5337</v>
      </c>
      <c r="D550" s="5">
        <v>81.040000000000006</v>
      </c>
      <c r="E550" s="5">
        <v>3323.31522528</v>
      </c>
      <c r="F550" s="3" t="s">
        <v>4583</v>
      </c>
      <c r="G550" s="3" t="s">
        <v>4583</v>
      </c>
      <c r="H550" s="3" t="s">
        <v>4930</v>
      </c>
      <c r="I550" s="3" t="s">
        <v>4931</v>
      </c>
      <c r="J550" s="3" t="s">
        <v>5268</v>
      </c>
      <c r="K550" s="6">
        <v>3767000</v>
      </c>
      <c r="L550" s="6">
        <v>3699000</v>
      </c>
      <c r="M550" s="6">
        <v>593000</v>
      </c>
      <c r="N550" s="6">
        <v>544000</v>
      </c>
      <c r="O550" s="6">
        <v>440000</v>
      </c>
      <c r="P550" s="6">
        <v>394000</v>
      </c>
      <c r="Q550" s="6">
        <v>270000</v>
      </c>
      <c r="R550" s="6">
        <v>233000</v>
      </c>
      <c r="S550" s="6">
        <v>472000</v>
      </c>
      <c r="T550" s="6">
        <v>506000</v>
      </c>
      <c r="U550" s="6">
        <v>882000</v>
      </c>
      <c r="V550" s="6">
        <v>887000</v>
      </c>
      <c r="W550" s="6">
        <v>2861000</v>
      </c>
      <c r="X550" s="6">
        <v>2691000</v>
      </c>
      <c r="Y550" s="6">
        <v>1229000</v>
      </c>
      <c r="Z550" s="6">
        <v>1100000</v>
      </c>
      <c r="AA550" s="6">
        <v>714000</v>
      </c>
      <c r="AB550" s="6">
        <v>654000</v>
      </c>
      <c r="AC550" s="6">
        <v>41000000</v>
      </c>
      <c r="AD550" s="6">
        <v>41000000</v>
      </c>
      <c r="AF550">
        <f>Q550/W550</f>
        <v>9.4372596994058019E-2</v>
      </c>
      <c r="AG550">
        <f>R550/X550</f>
        <v>8.6584912671869199E-2</v>
      </c>
      <c r="AH550">
        <f>U550/W550</f>
        <v>0.3082838168472562</v>
      </c>
      <c r="AI550">
        <f>V550/X550</f>
        <v>0.3296172426607209</v>
      </c>
      <c r="AJ550">
        <f>Y550/AA550</f>
        <v>1.7212885154061626</v>
      </c>
      <c r="AK550">
        <f>Z550/AB550</f>
        <v>1.6819571865443426</v>
      </c>
      <c r="AL550">
        <f>O550/K550</f>
        <v>0.11680382267056012</v>
      </c>
      <c r="AM550">
        <f>P550/L550</f>
        <v>0.10651527439848607</v>
      </c>
      <c r="AN550">
        <f>K550/W550</f>
        <v>1.316672492135617</v>
      </c>
      <c r="AO550">
        <f>L550/X550</f>
        <v>1.3745819397993311</v>
      </c>
      <c r="AP550">
        <f>IF(OR(Q550&lt;0, Q550="NA"), 0, 1)</f>
        <v>1</v>
      </c>
      <c r="AQ550">
        <f>IF(OR(S550&lt;0, S550="NA"), 0, 1)</f>
        <v>1</v>
      </c>
      <c r="AR550">
        <f>IFERROR(IF((AF550-AG550)&gt;0,1,0),0)</f>
        <v>1</v>
      </c>
      <c r="AS550">
        <f>IFERROR(IF((S550-Q550)&gt;0,1,0),0)</f>
        <v>1</v>
      </c>
      <c r="AT550">
        <f>IFERROR(IF((AH550-AI550)&lt;0,1,0),0)</f>
        <v>1</v>
      </c>
      <c r="AU550">
        <f>IFERROR(IF((AJ550-AK550)&gt;0,1,0),0)</f>
        <v>1</v>
      </c>
      <c r="AV550">
        <f>IFERROR(IF((AL550-AM550)&gt;0,1,0),0)</f>
        <v>1</v>
      </c>
      <c r="AW550">
        <f>IFERROR(IF((AN550-AO550)&gt;0,1,0),0)</f>
        <v>0</v>
      </c>
      <c r="AX550">
        <f>IFERROR(IF((AC550-AD550)&lt;0,1,0),0)</f>
        <v>0</v>
      </c>
      <c r="AY550">
        <f>SUM(AP550:AX550)</f>
        <v>7</v>
      </c>
    </row>
    <row r="551" spans="1:51" x14ac:dyDescent="0.45">
      <c r="A551" s="1" t="s">
        <v>3741</v>
      </c>
      <c r="B551" s="2">
        <v>4389036</v>
      </c>
      <c r="C551" s="3" t="s">
        <v>5337</v>
      </c>
      <c r="D551" s="5">
        <v>70.489999999999995</v>
      </c>
      <c r="E551" s="5">
        <v>27444.885557670001</v>
      </c>
      <c r="F551" s="3" t="s">
        <v>4480</v>
      </c>
      <c r="G551" s="3" t="s">
        <v>4491</v>
      </c>
      <c r="H551" s="3" t="s">
        <v>4663</v>
      </c>
      <c r="I551" s="3" t="s">
        <v>4663</v>
      </c>
      <c r="J551" s="3" t="s">
        <v>4892</v>
      </c>
      <c r="K551" s="6">
        <v>9007000</v>
      </c>
      <c r="L551" s="6">
        <v>8777000</v>
      </c>
      <c r="M551" s="6" t="s">
        <v>4474</v>
      </c>
      <c r="N551" s="6" t="s">
        <v>4474</v>
      </c>
      <c r="O551" s="6" t="s">
        <v>4474</v>
      </c>
      <c r="P551" s="6" t="s">
        <v>4474</v>
      </c>
      <c r="Q551" s="6">
        <v>3165000</v>
      </c>
      <c r="R551" s="6">
        <v>3004000</v>
      </c>
      <c r="S551" s="6">
        <v>9812000</v>
      </c>
      <c r="T551" s="6">
        <v>9531000</v>
      </c>
      <c r="U551" s="6">
        <v>15632000</v>
      </c>
      <c r="V551" s="6">
        <v>15637000</v>
      </c>
      <c r="W551" s="6">
        <v>119229000</v>
      </c>
      <c r="X551" s="6">
        <v>120489000</v>
      </c>
      <c r="Y551" s="6">
        <v>17981000</v>
      </c>
      <c r="Z551" s="6">
        <v>18680000</v>
      </c>
      <c r="AA551" s="6">
        <v>85717000</v>
      </c>
      <c r="AB551" s="6">
        <v>89312000</v>
      </c>
      <c r="AC551" s="6">
        <v>389224881</v>
      </c>
      <c r="AD551" s="6">
        <v>395115518</v>
      </c>
      <c r="AF551">
        <f>Q551/W551</f>
        <v>2.6545555192109303E-2</v>
      </c>
      <c r="AG551">
        <f>R551/X551</f>
        <v>2.4931736507067034E-2</v>
      </c>
      <c r="AH551">
        <f>U551/W551</f>
        <v>0.13110904226320777</v>
      </c>
      <c r="AI551">
        <f>V551/X551</f>
        <v>0.12977948194440986</v>
      </c>
      <c r="AJ551">
        <f>Y551/AA551</f>
        <v>0.20977169056313216</v>
      </c>
      <c r="AK551">
        <f>Z551/AB551</f>
        <v>0.20915442493729847</v>
      </c>
      <c r="AL551" t="e">
        <f>O551/K551</f>
        <v>#VALUE!</v>
      </c>
      <c r="AM551" t="e">
        <f>P551/L551</f>
        <v>#VALUE!</v>
      </c>
      <c r="AN551">
        <f>K551/W551</f>
        <v>7.5543701616217526E-2</v>
      </c>
      <c r="AO551">
        <f>L551/X551</f>
        <v>7.2844824008830675E-2</v>
      </c>
      <c r="AP551">
        <f>IF(OR(Q551&lt;0, Q551="NA"), 0, 1)</f>
        <v>1</v>
      </c>
      <c r="AQ551">
        <f>IF(OR(S551&lt;0, S551="NA"), 0, 1)</f>
        <v>1</v>
      </c>
      <c r="AR551">
        <f>IFERROR(IF((AF551-AG551)&gt;0,1,0),0)</f>
        <v>1</v>
      </c>
      <c r="AS551">
        <f>IFERROR(IF((S551-Q551)&gt;0,1,0),0)</f>
        <v>1</v>
      </c>
      <c r="AT551">
        <f>IFERROR(IF((AH551-AI551)&lt;0,1,0),0)</f>
        <v>0</v>
      </c>
      <c r="AU551">
        <f>IFERROR(IF((AJ551-AK551)&gt;0,1,0),0)</f>
        <v>1</v>
      </c>
      <c r="AV551">
        <f>IFERROR(IF((AL551-AM551)&gt;0,1,0),0)</f>
        <v>0</v>
      </c>
      <c r="AW551">
        <f>IFERROR(IF((AN551-AO551)&gt;0,1,0),0)</f>
        <v>1</v>
      </c>
      <c r="AX551">
        <f>IFERROR(IF((AC551-AD551)&lt;0,1,0),0)</f>
        <v>1</v>
      </c>
      <c r="AY551">
        <f>SUM(AP551:AX551)</f>
        <v>7</v>
      </c>
    </row>
    <row r="552" spans="1:51" x14ac:dyDescent="0.45">
      <c r="A552" s="1" t="s">
        <v>3758</v>
      </c>
      <c r="B552" s="2">
        <v>4276678</v>
      </c>
      <c r="C552" s="3" t="s">
        <v>5337</v>
      </c>
      <c r="D552" s="7">
        <v>211.27</v>
      </c>
      <c r="E552" s="5">
        <v>46070.255151810001</v>
      </c>
      <c r="F552" s="3" t="s">
        <v>4654</v>
      </c>
      <c r="G552" s="3" t="s">
        <v>4654</v>
      </c>
      <c r="H552" s="3" t="s">
        <v>4655</v>
      </c>
      <c r="I552" s="3" t="s">
        <v>4725</v>
      </c>
      <c r="J552" s="3" t="s">
        <v>4917</v>
      </c>
      <c r="K552" s="6">
        <v>16215700</v>
      </c>
      <c r="L552" s="6">
        <v>16260500</v>
      </c>
      <c r="M552" s="6">
        <v>4021700</v>
      </c>
      <c r="N552" s="6">
        <v>3774900</v>
      </c>
      <c r="O552" s="6">
        <v>2630200</v>
      </c>
      <c r="P552" s="6">
        <v>2407100</v>
      </c>
      <c r="Q552" s="6">
        <v>1497100</v>
      </c>
      <c r="R552" s="6">
        <v>1328200</v>
      </c>
      <c r="S552" s="6">
        <v>3279500</v>
      </c>
      <c r="T552" s="6">
        <v>3145900</v>
      </c>
      <c r="U552" s="6">
        <v>13364100</v>
      </c>
      <c r="V552" s="6">
        <v>12723300</v>
      </c>
      <c r="W552" s="6">
        <v>21903800</v>
      </c>
      <c r="X552" s="6">
        <v>21264200</v>
      </c>
      <c r="Y552" s="6">
        <v>2028200</v>
      </c>
      <c r="Z552" s="6">
        <v>1866600</v>
      </c>
      <c r="AA552" s="6">
        <v>2627300</v>
      </c>
      <c r="AB552" s="6">
        <v>2890600</v>
      </c>
      <c r="AC552" s="6">
        <v>218328522</v>
      </c>
      <c r="AD552" s="6">
        <v>219170473</v>
      </c>
      <c r="AF552">
        <f>Q552/W552</f>
        <v>6.8348870972160081E-2</v>
      </c>
      <c r="AG552">
        <f>R552/X552</f>
        <v>6.2461790238993238E-2</v>
      </c>
      <c r="AH552">
        <f>U552/W552</f>
        <v>0.6101270099252184</v>
      </c>
      <c r="AI552">
        <f>V552/X552</f>
        <v>0.59834369503672835</v>
      </c>
      <c r="AJ552">
        <f>Y552/AA552</f>
        <v>0.77197122521219508</v>
      </c>
      <c r="AK552">
        <f>Z552/AB552</f>
        <v>0.64574828755275726</v>
      </c>
      <c r="AL552">
        <f>O552/K552</f>
        <v>0.16220083005975691</v>
      </c>
      <c r="AM552">
        <f>P552/L552</f>
        <v>0.1480335783032502</v>
      </c>
      <c r="AN552">
        <f>K552/W552</f>
        <v>0.74031446598307138</v>
      </c>
      <c r="AO552">
        <f>L552/X552</f>
        <v>0.76468900781595361</v>
      </c>
      <c r="AP552">
        <f>IF(OR(Q552&lt;0, Q552="NA"), 0, 1)</f>
        <v>1</v>
      </c>
      <c r="AQ552">
        <f>IF(OR(S552&lt;0, S552="NA"), 0, 1)</f>
        <v>1</v>
      </c>
      <c r="AR552">
        <f>IFERROR(IF((AF552-AG552)&gt;0,1,0),0)</f>
        <v>1</v>
      </c>
      <c r="AS552">
        <f>IFERROR(IF((S552-Q552)&gt;0,1,0),0)</f>
        <v>1</v>
      </c>
      <c r="AT552">
        <f>IFERROR(IF((AH552-AI552)&lt;0,1,0),0)</f>
        <v>0</v>
      </c>
      <c r="AU552">
        <f>IFERROR(IF((AJ552-AK552)&gt;0,1,0),0)</f>
        <v>1</v>
      </c>
      <c r="AV552">
        <f>IFERROR(IF((AL552-AM552)&gt;0,1,0),0)</f>
        <v>1</v>
      </c>
      <c r="AW552">
        <f>IFERROR(IF((AN552-AO552)&gt;0,1,0),0)</f>
        <v>0</v>
      </c>
      <c r="AX552">
        <f>IFERROR(IF((AC552-AD552)&lt;0,1,0),0)</f>
        <v>1</v>
      </c>
      <c r="AY552">
        <f>SUM(AP552:AX552)</f>
        <v>7</v>
      </c>
    </row>
    <row r="553" spans="1:51" x14ac:dyDescent="0.45">
      <c r="A553" s="1" t="s">
        <v>3772</v>
      </c>
      <c r="B553" s="2">
        <v>4558889</v>
      </c>
      <c r="C553" s="3" t="s">
        <v>5337</v>
      </c>
      <c r="D553" s="5">
        <v>155.09</v>
      </c>
      <c r="E553" s="5">
        <v>46290.128716649997</v>
      </c>
      <c r="F553" s="3" t="s">
        <v>4500</v>
      </c>
      <c r="G553" s="3" t="s">
        <v>4574</v>
      </c>
      <c r="H553" s="3" t="s">
        <v>4580</v>
      </c>
      <c r="I553" s="3" t="s">
        <v>4824</v>
      </c>
      <c r="J553" s="3" t="s">
        <v>4716</v>
      </c>
      <c r="K553" s="6">
        <v>15850000</v>
      </c>
      <c r="L553" s="6">
        <v>15845000</v>
      </c>
      <c r="M553" s="6">
        <v>3743000</v>
      </c>
      <c r="N553" s="6">
        <v>3762000</v>
      </c>
      <c r="O553" s="6">
        <v>2925000</v>
      </c>
      <c r="P553" s="6">
        <v>2936000</v>
      </c>
      <c r="Q553" s="6">
        <v>1918000</v>
      </c>
      <c r="R553" s="6">
        <v>3193000</v>
      </c>
      <c r="S553" s="6">
        <v>3636000</v>
      </c>
      <c r="T553" s="6">
        <v>3477000</v>
      </c>
      <c r="U553" s="6">
        <v>3285000</v>
      </c>
      <c r="V553" s="6">
        <v>3431000</v>
      </c>
      <c r="W553" s="6">
        <v>22441000</v>
      </c>
      <c r="X553" s="6">
        <v>22854000</v>
      </c>
      <c r="Y553" s="6">
        <v>7519000</v>
      </c>
      <c r="Z553" s="6">
        <v>7631000</v>
      </c>
      <c r="AA553" s="6">
        <v>4473000</v>
      </c>
      <c r="AB553" s="6">
        <v>4746000</v>
      </c>
      <c r="AC553" s="6">
        <v>299000000</v>
      </c>
      <c r="AD553" s="6">
        <v>299918100</v>
      </c>
      <c r="AF553">
        <f>Q553/W553</f>
        <v>8.5468562007040685E-2</v>
      </c>
      <c r="AG553">
        <f>R553/X553</f>
        <v>0.13971296053207316</v>
      </c>
      <c r="AH553">
        <f>U553/W553</f>
        <v>0.14638385098703266</v>
      </c>
      <c r="AI553">
        <f>V553/X553</f>
        <v>0.15012689244771157</v>
      </c>
      <c r="AJ553">
        <f>Y553/AA553</f>
        <v>1.6809747373127655</v>
      </c>
      <c r="AK553">
        <f>Z553/AB553</f>
        <v>1.6078803202697007</v>
      </c>
      <c r="AL553">
        <f>O553/K553</f>
        <v>0.18454258675078863</v>
      </c>
      <c r="AM553">
        <f>P553/L553</f>
        <v>0.18529504575575892</v>
      </c>
      <c r="AN553">
        <f>K553/W553</f>
        <v>0.70629651085067513</v>
      </c>
      <c r="AO553">
        <f>L553/X553</f>
        <v>0.69331408068609435</v>
      </c>
      <c r="AP553">
        <f>IF(OR(Q553&lt;0, Q553="NA"), 0, 1)</f>
        <v>1</v>
      </c>
      <c r="AQ553">
        <f>IF(OR(S553&lt;0, S553="NA"), 0, 1)</f>
        <v>1</v>
      </c>
      <c r="AR553">
        <f>IFERROR(IF((AF553-AG553)&gt;0,1,0),0)</f>
        <v>0</v>
      </c>
      <c r="AS553">
        <f>IFERROR(IF((S553-Q553)&gt;0,1,0),0)</f>
        <v>1</v>
      </c>
      <c r="AT553">
        <f>IFERROR(IF((AH553-AI553)&lt;0,1,0),0)</f>
        <v>1</v>
      </c>
      <c r="AU553">
        <f>IFERROR(IF((AJ553-AK553)&gt;0,1,0),0)</f>
        <v>1</v>
      </c>
      <c r="AV553">
        <f>IFERROR(IF((AL553-AM553)&gt;0,1,0),0)</f>
        <v>0</v>
      </c>
      <c r="AW553">
        <f>IFERROR(IF((AN553-AO553)&gt;0,1,0),0)</f>
        <v>1</v>
      </c>
      <c r="AX553">
        <f>IFERROR(IF((AC553-AD553)&lt;0,1,0),0)</f>
        <v>1</v>
      </c>
      <c r="AY553">
        <f>SUM(AP553:AX553)</f>
        <v>7</v>
      </c>
    </row>
    <row r="554" spans="1:51" x14ac:dyDescent="0.45">
      <c r="A554" s="1" t="s">
        <v>3793</v>
      </c>
      <c r="B554" s="2">
        <v>4912170</v>
      </c>
      <c r="C554" s="3" t="s">
        <v>5337</v>
      </c>
      <c r="D554" s="5">
        <v>60.65</v>
      </c>
      <c r="E554" s="5">
        <v>10532.046565500001</v>
      </c>
      <c r="F554" s="3" t="s">
        <v>4475</v>
      </c>
      <c r="G554" s="3" t="s">
        <v>4548</v>
      </c>
      <c r="H554" s="3" t="s">
        <v>4810</v>
      </c>
      <c r="I554" s="3" t="s">
        <v>4811</v>
      </c>
      <c r="J554" s="3" t="s">
        <v>5275</v>
      </c>
      <c r="K554" s="6">
        <v>4893500</v>
      </c>
      <c r="L554" s="6">
        <v>4870600</v>
      </c>
      <c r="M554" s="6">
        <v>769200</v>
      </c>
      <c r="N554" s="6">
        <v>739500</v>
      </c>
      <c r="O554" s="6">
        <v>611600</v>
      </c>
      <c r="P554" s="6">
        <v>590900</v>
      </c>
      <c r="Q554" s="6">
        <v>390800</v>
      </c>
      <c r="R554" s="6">
        <v>374900</v>
      </c>
      <c r="S554" s="6">
        <v>628500</v>
      </c>
      <c r="T554" s="6">
        <v>600600</v>
      </c>
      <c r="U554" s="6">
        <v>2133600</v>
      </c>
      <c r="V554" s="6">
        <v>2339900</v>
      </c>
      <c r="W554" s="6">
        <v>4568000</v>
      </c>
      <c r="X554" s="6">
        <v>4578000</v>
      </c>
      <c r="Y554" s="6">
        <v>1155300</v>
      </c>
      <c r="Z554" s="6">
        <v>1161700</v>
      </c>
      <c r="AA554" s="6">
        <v>1011800</v>
      </c>
      <c r="AB554" s="6">
        <v>957800</v>
      </c>
      <c r="AC554" s="6">
        <v>173600000</v>
      </c>
      <c r="AD554" s="6">
        <v>173600000</v>
      </c>
      <c r="AF554">
        <f>Q554/W554</f>
        <v>8.5551663747810855E-2</v>
      </c>
      <c r="AG554">
        <f>R554/X554</f>
        <v>8.1891655744866759E-2</v>
      </c>
      <c r="AH554">
        <f>U554/W554</f>
        <v>0.4670753064798599</v>
      </c>
      <c r="AI554">
        <f>V554/X554</f>
        <v>0.51111839231105283</v>
      </c>
      <c r="AJ554">
        <f>Y554/AA554</f>
        <v>1.1418264479146076</v>
      </c>
      <c r="AK554">
        <f>Z554/AB554</f>
        <v>1.2128836917936938</v>
      </c>
      <c r="AL554">
        <f>O554/K554</f>
        <v>0.12498211913763155</v>
      </c>
      <c r="AM554">
        <f>P554/L554</f>
        <v>0.12131975526629163</v>
      </c>
      <c r="AN554">
        <f>K554/W554</f>
        <v>1.0712565674255692</v>
      </c>
      <c r="AO554">
        <f>L554/X554</f>
        <v>1.0639143730886851</v>
      </c>
      <c r="AP554">
        <f>IF(OR(Q554&lt;0, Q554="NA"), 0, 1)</f>
        <v>1</v>
      </c>
      <c r="AQ554">
        <f>IF(OR(S554&lt;0, S554="NA"), 0, 1)</f>
        <v>1</v>
      </c>
      <c r="AR554">
        <f>IFERROR(IF((AF554-AG554)&gt;0,1,0),0)</f>
        <v>1</v>
      </c>
      <c r="AS554">
        <f>IFERROR(IF((S554-Q554)&gt;0,1,0),0)</f>
        <v>1</v>
      </c>
      <c r="AT554">
        <f>IFERROR(IF((AH554-AI554)&lt;0,1,0),0)</f>
        <v>1</v>
      </c>
      <c r="AU554">
        <f>IFERROR(IF((AJ554-AK554)&gt;0,1,0),0)</f>
        <v>0</v>
      </c>
      <c r="AV554">
        <f>IFERROR(IF((AL554-AM554)&gt;0,1,0),0)</f>
        <v>1</v>
      </c>
      <c r="AW554">
        <f>IFERROR(IF((AN554-AO554)&gt;0,1,0),0)</f>
        <v>1</v>
      </c>
      <c r="AX554">
        <f>IFERROR(IF((AC554-AD554)&lt;0,1,0),0)</f>
        <v>0</v>
      </c>
      <c r="AY554">
        <f>SUM(AP554:AX554)</f>
        <v>7</v>
      </c>
    </row>
    <row r="555" spans="1:51" x14ac:dyDescent="0.45">
      <c r="A555" s="1" t="s">
        <v>3797</v>
      </c>
      <c r="B555" s="2">
        <v>4020861</v>
      </c>
      <c r="C555" s="3" t="s">
        <v>5337</v>
      </c>
      <c r="D555" s="5">
        <v>134.41999999999999</v>
      </c>
      <c r="E555" s="5">
        <v>12782.93874</v>
      </c>
      <c r="F555" s="3" t="s">
        <v>4470</v>
      </c>
      <c r="G555" s="3" t="s">
        <v>4512</v>
      </c>
      <c r="H555" s="3" t="s">
        <v>4522</v>
      </c>
      <c r="I555" s="3" t="s">
        <v>4523</v>
      </c>
      <c r="J555" s="3" t="s">
        <v>4524</v>
      </c>
      <c r="K555" s="6">
        <v>20972000</v>
      </c>
      <c r="L555" s="6">
        <v>20916000</v>
      </c>
      <c r="M555" s="6">
        <v>4028000</v>
      </c>
      <c r="N555" s="6">
        <v>3917000</v>
      </c>
      <c r="O555" s="6">
        <v>3187000</v>
      </c>
      <c r="P555" s="6">
        <v>3061000</v>
      </c>
      <c r="Q555" s="6">
        <v>3948000</v>
      </c>
      <c r="R555" s="6">
        <v>3533000</v>
      </c>
      <c r="S555" s="6">
        <v>3202000</v>
      </c>
      <c r="T555" s="6">
        <v>2660000</v>
      </c>
      <c r="U555" s="6">
        <v>12469000</v>
      </c>
      <c r="V555" s="6">
        <v>12458000</v>
      </c>
      <c r="W555" s="6">
        <v>29372000</v>
      </c>
      <c r="X555" s="6">
        <v>29265000</v>
      </c>
      <c r="Y555" s="6">
        <v>8759000</v>
      </c>
      <c r="Z555" s="6">
        <v>7955000</v>
      </c>
      <c r="AA555" s="6">
        <v>5538000</v>
      </c>
      <c r="AB555" s="6">
        <v>5493000</v>
      </c>
      <c r="AC555" s="6">
        <v>95083000</v>
      </c>
      <c r="AD555" s="6">
        <v>95819000</v>
      </c>
      <c r="AF555">
        <f>Q555/W555</f>
        <v>0.13441372735938989</v>
      </c>
      <c r="AG555">
        <f>R555/X555</f>
        <v>0.12072441483000171</v>
      </c>
      <c r="AH555">
        <f>U555/W555</f>
        <v>0.42451995097371648</v>
      </c>
      <c r="AI555">
        <f>V555/X555</f>
        <v>0.42569622415855118</v>
      </c>
      <c r="AJ555">
        <f>Y555/AA555</f>
        <v>1.5816179126038281</v>
      </c>
      <c r="AK555">
        <f>Z555/AB555</f>
        <v>1.4482068086655744</v>
      </c>
      <c r="AL555">
        <f>O555/K555</f>
        <v>0.15196452412740796</v>
      </c>
      <c r="AM555">
        <f>P555/L555</f>
        <v>0.14634729393765539</v>
      </c>
      <c r="AN555">
        <f>K555/W555</f>
        <v>0.71401334604385125</v>
      </c>
      <c r="AO555">
        <f>L555/X555</f>
        <v>0.7147104049205536</v>
      </c>
      <c r="AP555">
        <f>IF(OR(Q555&lt;0, Q555="NA"), 0, 1)</f>
        <v>1</v>
      </c>
      <c r="AQ555">
        <f>IF(OR(S555&lt;0, S555="NA"), 0, 1)</f>
        <v>1</v>
      </c>
      <c r="AR555">
        <f>IFERROR(IF((AF555-AG555)&gt;0,1,0),0)</f>
        <v>1</v>
      </c>
      <c r="AS555">
        <f>IFERROR(IF((S555-Q555)&gt;0,1,0),0)</f>
        <v>0</v>
      </c>
      <c r="AT555">
        <f>IFERROR(IF((AH555-AI555)&lt;0,1,0),0)</f>
        <v>1</v>
      </c>
      <c r="AU555">
        <f>IFERROR(IF((AJ555-AK555)&gt;0,1,0),0)</f>
        <v>1</v>
      </c>
      <c r="AV555">
        <f>IFERROR(IF((AL555-AM555)&gt;0,1,0),0)</f>
        <v>1</v>
      </c>
      <c r="AW555">
        <f>IFERROR(IF((AN555-AO555)&gt;0,1,0),0)</f>
        <v>0</v>
      </c>
      <c r="AX555">
        <f>IFERROR(IF((AC555-AD555)&lt;0,1,0),0)</f>
        <v>1</v>
      </c>
      <c r="AY555">
        <f>SUM(AP555:AX555)</f>
        <v>7</v>
      </c>
    </row>
    <row r="556" spans="1:51" x14ac:dyDescent="0.45">
      <c r="A556" s="1" t="s">
        <v>3808</v>
      </c>
      <c r="B556" s="2">
        <v>4309013</v>
      </c>
      <c r="C556" s="3" t="s">
        <v>5335</v>
      </c>
      <c r="D556" s="5">
        <v>41.78</v>
      </c>
      <c r="E556" s="5">
        <v>11198.22433766</v>
      </c>
      <c r="F556" s="3" t="s">
        <v>4485</v>
      </c>
      <c r="G556" s="3" t="s">
        <v>4517</v>
      </c>
      <c r="H556" s="3" t="s">
        <v>4518</v>
      </c>
      <c r="I556" s="3" t="s">
        <v>4519</v>
      </c>
      <c r="J556" s="3" t="s">
        <v>4589</v>
      </c>
      <c r="K556" s="6">
        <v>4321862</v>
      </c>
      <c r="L556" s="6">
        <v>4234780</v>
      </c>
      <c r="M556" s="6">
        <v>585893</v>
      </c>
      <c r="N556" s="6">
        <v>567572</v>
      </c>
      <c r="O556" s="6">
        <v>512216</v>
      </c>
      <c r="P556" s="6">
        <v>492869</v>
      </c>
      <c r="Q556" s="6">
        <v>333443</v>
      </c>
      <c r="R556" s="6">
        <v>290921</v>
      </c>
      <c r="S556" s="6">
        <v>358708</v>
      </c>
      <c r="T556" s="6">
        <v>375520</v>
      </c>
      <c r="U556" s="6">
        <v>812634</v>
      </c>
      <c r="V556" s="6">
        <v>861830</v>
      </c>
      <c r="W556" s="6">
        <v>4192676</v>
      </c>
      <c r="X556" s="6">
        <v>4084905</v>
      </c>
      <c r="Y556" s="6">
        <v>1527383</v>
      </c>
      <c r="Z556" s="6">
        <v>1506481</v>
      </c>
      <c r="AA556" s="6">
        <v>1219527</v>
      </c>
      <c r="AB556" s="6">
        <v>1246262</v>
      </c>
      <c r="AC556" s="6">
        <v>267717000</v>
      </c>
      <c r="AD556" s="6">
        <v>267660000</v>
      </c>
      <c r="AF556">
        <f>Q556/W556</f>
        <v>7.9529875430393387E-2</v>
      </c>
      <c r="AG556">
        <f>R556/X556</f>
        <v>7.1218547310157768E-2</v>
      </c>
      <c r="AH556">
        <f>U556/W556</f>
        <v>0.19382227484308351</v>
      </c>
      <c r="AI556">
        <f>V556/X556</f>
        <v>0.21097920269871637</v>
      </c>
      <c r="AJ556">
        <f>Y556/AA556</f>
        <v>1.2524388553922956</v>
      </c>
      <c r="AK556">
        <f>Z556/AB556</f>
        <v>1.2087995943068151</v>
      </c>
      <c r="AL556">
        <f>O556/K556</f>
        <v>0.11851743530913296</v>
      </c>
      <c r="AM556">
        <f>P556/L556</f>
        <v>0.11638597518643236</v>
      </c>
      <c r="AN556">
        <f>K556/W556</f>
        <v>1.0308123022146238</v>
      </c>
      <c r="AO556">
        <f>L556/X556</f>
        <v>1.0366899597420258</v>
      </c>
      <c r="AP556">
        <f>IF(OR(Q556&lt;0, Q556="NA"), 0, 1)</f>
        <v>1</v>
      </c>
      <c r="AQ556">
        <f>IF(OR(S556&lt;0, S556="NA"), 0, 1)</f>
        <v>1</v>
      </c>
      <c r="AR556">
        <f>IFERROR(IF((AF556-AG556)&gt;0,1,0),0)</f>
        <v>1</v>
      </c>
      <c r="AS556">
        <f>IFERROR(IF((S556-Q556)&gt;0,1,0),0)</f>
        <v>1</v>
      </c>
      <c r="AT556">
        <f>IFERROR(IF((AH556-AI556)&lt;0,1,0),0)</f>
        <v>1</v>
      </c>
      <c r="AU556">
        <f>IFERROR(IF((AJ556-AK556)&gt;0,1,0),0)</f>
        <v>1</v>
      </c>
      <c r="AV556">
        <f>IFERROR(IF((AL556-AM556)&gt;0,1,0),0)</f>
        <v>1</v>
      </c>
      <c r="AW556">
        <f>IFERROR(IF((AN556-AO556)&gt;0,1,0),0)</f>
        <v>0</v>
      </c>
      <c r="AX556">
        <f>IFERROR(IF((AC556-AD556)&lt;0,1,0),0)</f>
        <v>0</v>
      </c>
      <c r="AY556">
        <f>SUM(AP556:AX556)</f>
        <v>7</v>
      </c>
    </row>
    <row r="557" spans="1:51" x14ac:dyDescent="0.45">
      <c r="A557" s="1" t="s">
        <v>3815</v>
      </c>
      <c r="B557" s="2">
        <v>4422944</v>
      </c>
      <c r="C557" s="3" t="s">
        <v>5335</v>
      </c>
      <c r="D557" s="5">
        <v>180.04</v>
      </c>
      <c r="E557" s="5">
        <v>12011.20098276</v>
      </c>
      <c r="F557" s="3" t="s">
        <v>4475</v>
      </c>
      <c r="G557" s="3" t="s">
        <v>4529</v>
      </c>
      <c r="H557" s="3" t="s">
        <v>4530</v>
      </c>
      <c r="I557" s="3" t="s">
        <v>4739</v>
      </c>
      <c r="J557" s="3" t="s">
        <v>4740</v>
      </c>
      <c r="K557" s="6">
        <v>5099779</v>
      </c>
      <c r="L557" s="6">
        <v>4948532</v>
      </c>
      <c r="M557" s="6">
        <v>632375</v>
      </c>
      <c r="N557" s="6">
        <v>597979</v>
      </c>
      <c r="O557" s="6">
        <v>463019</v>
      </c>
      <c r="P557" s="6">
        <v>434009</v>
      </c>
      <c r="Q557" s="6">
        <v>400861</v>
      </c>
      <c r="R557" s="6">
        <v>379711</v>
      </c>
      <c r="S557" s="6">
        <v>690334</v>
      </c>
      <c r="T557" s="6">
        <v>654098</v>
      </c>
      <c r="U557" s="6" t="s">
        <v>4474</v>
      </c>
      <c r="V557" s="6" t="s">
        <v>4474</v>
      </c>
      <c r="W557" s="6">
        <v>2913815</v>
      </c>
      <c r="X557" s="6">
        <v>2861911</v>
      </c>
      <c r="Y557" s="6">
        <v>307401</v>
      </c>
      <c r="Z557" s="6">
        <v>333286</v>
      </c>
      <c r="AA557" s="6">
        <v>627564</v>
      </c>
      <c r="AB557" s="6">
        <v>644327</v>
      </c>
      <c r="AC557" s="6">
        <v>66713823</v>
      </c>
      <c r="AD557" s="6">
        <v>66727898</v>
      </c>
      <c r="AF557">
        <f>Q557/W557</f>
        <v>0.13757256380381047</v>
      </c>
      <c r="AG557">
        <f>R557/X557</f>
        <v>0.13267743126882703</v>
      </c>
      <c r="AH557" t="e">
        <f>U557/W557</f>
        <v>#VALUE!</v>
      </c>
      <c r="AI557" t="e">
        <f>V557/X557</f>
        <v>#VALUE!</v>
      </c>
      <c r="AJ557">
        <f>Y557/AA557</f>
        <v>0.4898321127406926</v>
      </c>
      <c r="AK557">
        <f>Z557/AB557</f>
        <v>0.51726219761084047</v>
      </c>
      <c r="AL557">
        <f>O557/K557</f>
        <v>9.0791973534539439E-2</v>
      </c>
      <c r="AM557">
        <f>P557/L557</f>
        <v>8.7704596029691231E-2</v>
      </c>
      <c r="AN557">
        <f>K557/W557</f>
        <v>1.75020685939224</v>
      </c>
      <c r="AO557">
        <f>L557/X557</f>
        <v>1.7291005904795782</v>
      </c>
      <c r="AP557">
        <f>IF(OR(Q557&lt;0, Q557="NA"), 0, 1)</f>
        <v>1</v>
      </c>
      <c r="AQ557">
        <f>IF(OR(S557&lt;0, S557="NA"), 0, 1)</f>
        <v>1</v>
      </c>
      <c r="AR557">
        <f>IFERROR(IF((AF557-AG557)&gt;0,1,0),0)</f>
        <v>1</v>
      </c>
      <c r="AS557">
        <f>IFERROR(IF((S557-Q557)&gt;0,1,0),0)</f>
        <v>1</v>
      </c>
      <c r="AT557">
        <f>IFERROR(IF((AH557-AI557)&lt;0,1,0),0)</f>
        <v>0</v>
      </c>
      <c r="AU557">
        <f>IFERROR(IF((AJ557-AK557)&gt;0,1,0),0)</f>
        <v>0</v>
      </c>
      <c r="AV557">
        <f>IFERROR(IF((AL557-AM557)&gt;0,1,0),0)</f>
        <v>1</v>
      </c>
      <c r="AW557">
        <f>IFERROR(IF((AN557-AO557)&gt;0,1,0),0)</f>
        <v>1</v>
      </c>
      <c r="AX557">
        <f>IFERROR(IF((AC557-AD557)&lt;0,1,0),0)</f>
        <v>1</v>
      </c>
      <c r="AY557">
        <f>SUM(AP557:AX557)</f>
        <v>7</v>
      </c>
    </row>
    <row r="558" spans="1:51" x14ac:dyDescent="0.45">
      <c r="A558" s="1" t="s">
        <v>3822</v>
      </c>
      <c r="B558" s="2">
        <v>4008568</v>
      </c>
      <c r="C558" s="3" t="s">
        <v>5335</v>
      </c>
      <c r="D558" s="5">
        <v>43.02</v>
      </c>
      <c r="E558" s="5">
        <v>1454.85048906</v>
      </c>
      <c r="F558" s="3" t="s">
        <v>4559</v>
      </c>
      <c r="G558" s="3" t="s">
        <v>4626</v>
      </c>
      <c r="H558" s="3" t="s">
        <v>4626</v>
      </c>
      <c r="I558" s="3" t="s">
        <v>5059</v>
      </c>
      <c r="J558" s="3" t="s">
        <v>5257</v>
      </c>
      <c r="K558" s="6">
        <v>11347410</v>
      </c>
      <c r="L558" s="6">
        <v>12362113</v>
      </c>
      <c r="M558" s="6">
        <v>332284</v>
      </c>
      <c r="N558" s="6">
        <v>307855</v>
      </c>
      <c r="O558" s="6">
        <v>209352</v>
      </c>
      <c r="P558" s="6">
        <v>184116</v>
      </c>
      <c r="Q558" s="6">
        <v>195033</v>
      </c>
      <c r="R558" s="6">
        <v>174095</v>
      </c>
      <c r="S558" s="6">
        <v>313358</v>
      </c>
      <c r="T558" s="6">
        <v>804153</v>
      </c>
      <c r="U558" s="6">
        <v>542564</v>
      </c>
      <c r="V558" s="6">
        <v>549378</v>
      </c>
      <c r="W558" s="6">
        <v>3388299</v>
      </c>
      <c r="X558" s="6">
        <v>3299813</v>
      </c>
      <c r="Y558" s="6">
        <v>2331074</v>
      </c>
      <c r="Z558" s="6">
        <v>2249299</v>
      </c>
      <c r="AA558" s="6">
        <v>1177872</v>
      </c>
      <c r="AB558" s="6">
        <v>1084729</v>
      </c>
      <c r="AC558" s="6">
        <v>33819000</v>
      </c>
      <c r="AD558" s="6">
        <v>33821000</v>
      </c>
      <c r="AF558">
        <f>Q558/W558</f>
        <v>5.7560740654824145E-2</v>
      </c>
      <c r="AG558">
        <f>R558/X558</f>
        <v>5.2759050285576786E-2</v>
      </c>
      <c r="AH558">
        <f>U558/W558</f>
        <v>0.16012872535747288</v>
      </c>
      <c r="AI558">
        <f>V558/X558</f>
        <v>0.16648761611642843</v>
      </c>
      <c r="AJ558">
        <f>Y558/AA558</f>
        <v>1.9790554491489738</v>
      </c>
      <c r="AK558">
        <f>Z558/AB558</f>
        <v>2.0736045592954553</v>
      </c>
      <c r="AL558">
        <f>O558/K558</f>
        <v>1.8449320153233206E-2</v>
      </c>
      <c r="AM558">
        <f>P558/L558</f>
        <v>1.4893570379109138E-2</v>
      </c>
      <c r="AN558">
        <f>K558/W558</f>
        <v>3.3489990110081784</v>
      </c>
      <c r="AO558">
        <f>L558/X558</f>
        <v>3.7463071392227376</v>
      </c>
      <c r="AP558">
        <f>IF(OR(Q558&lt;0, Q558="NA"), 0, 1)</f>
        <v>1</v>
      </c>
      <c r="AQ558">
        <f>IF(OR(S558&lt;0, S558="NA"), 0, 1)</f>
        <v>1</v>
      </c>
      <c r="AR558">
        <f>IFERROR(IF((AF558-AG558)&gt;0,1,0),0)</f>
        <v>1</v>
      </c>
      <c r="AS558">
        <f>IFERROR(IF((S558-Q558)&gt;0,1,0),0)</f>
        <v>1</v>
      </c>
      <c r="AT558">
        <f>IFERROR(IF((AH558-AI558)&lt;0,1,0),0)</f>
        <v>1</v>
      </c>
      <c r="AU558">
        <f>IFERROR(IF((AJ558-AK558)&gt;0,1,0),0)</f>
        <v>0</v>
      </c>
      <c r="AV558">
        <f>IFERROR(IF((AL558-AM558)&gt;0,1,0),0)</f>
        <v>1</v>
      </c>
      <c r="AW558">
        <f>IFERROR(IF((AN558-AO558)&gt;0,1,0),0)</f>
        <v>0</v>
      </c>
      <c r="AX558">
        <f>IFERROR(IF((AC558-AD558)&lt;0,1,0),0)</f>
        <v>1</v>
      </c>
      <c r="AY558">
        <f>SUM(AP558:AX558)</f>
        <v>7</v>
      </c>
    </row>
    <row r="559" spans="1:51" x14ac:dyDescent="0.45">
      <c r="A559" s="1" t="s">
        <v>3823</v>
      </c>
      <c r="B559" s="2">
        <v>7129226</v>
      </c>
      <c r="C559" s="3" t="s">
        <v>5337</v>
      </c>
      <c r="D559" s="5">
        <v>50.51</v>
      </c>
      <c r="E559" s="5">
        <v>7250.9894162199998</v>
      </c>
      <c r="F559" s="3" t="s">
        <v>4485</v>
      </c>
      <c r="G559" s="3" t="s">
        <v>4486</v>
      </c>
      <c r="H559" s="3" t="s">
        <v>4496</v>
      </c>
      <c r="I559" s="3" t="s">
        <v>4496</v>
      </c>
      <c r="J559" s="3" t="s">
        <v>4738</v>
      </c>
      <c r="K559" s="6">
        <v>1441448</v>
      </c>
      <c r="L559" s="6">
        <v>1482033</v>
      </c>
      <c r="M559" s="6">
        <v>344134</v>
      </c>
      <c r="N559" s="6">
        <v>356881</v>
      </c>
      <c r="O559" s="6">
        <v>215092</v>
      </c>
      <c r="P559" s="6">
        <v>226865</v>
      </c>
      <c r="Q559" s="6">
        <v>153379</v>
      </c>
      <c r="R559" s="6">
        <v>164247</v>
      </c>
      <c r="S559" s="6">
        <v>224479</v>
      </c>
      <c r="T559" s="6">
        <v>290630</v>
      </c>
      <c r="U559" s="6">
        <v>430003</v>
      </c>
      <c r="V559" s="6">
        <v>576994</v>
      </c>
      <c r="W559" s="6">
        <v>2167711</v>
      </c>
      <c r="X559" s="6">
        <v>2340728</v>
      </c>
      <c r="Y559" s="6">
        <v>471377</v>
      </c>
      <c r="Z559" s="6">
        <v>656693</v>
      </c>
      <c r="AA559" s="6">
        <v>217038</v>
      </c>
      <c r="AB559" s="6">
        <v>214047</v>
      </c>
      <c r="AC559" s="6">
        <v>143014263</v>
      </c>
      <c r="AD559" s="6">
        <v>144694297</v>
      </c>
      <c r="AF559">
        <f>Q559/W559</f>
        <v>7.0756203202364157E-2</v>
      </c>
      <c r="AG559">
        <f>R559/X559</f>
        <v>7.0169195224733499E-2</v>
      </c>
      <c r="AH559">
        <f>U559/W559</f>
        <v>0.19836731003348693</v>
      </c>
      <c r="AI559">
        <f>V559/X559</f>
        <v>0.24650194298525929</v>
      </c>
      <c r="AJ559">
        <f>Y559/AA559</f>
        <v>2.1718639132317845</v>
      </c>
      <c r="AK559">
        <f>Z559/AB559</f>
        <v>3.0679850686998651</v>
      </c>
      <c r="AL559">
        <f>O559/K559</f>
        <v>0.14921939605174797</v>
      </c>
      <c r="AM559">
        <f>P559/L559</f>
        <v>0.15307688830140759</v>
      </c>
      <c r="AN559">
        <f>K559/W559</f>
        <v>0.66496318005490584</v>
      </c>
      <c r="AO559">
        <f>L559/X559</f>
        <v>0.63315045575564521</v>
      </c>
      <c r="AP559">
        <f>IF(OR(Q559&lt;0, Q559="NA"), 0, 1)</f>
        <v>1</v>
      </c>
      <c r="AQ559">
        <f>IF(OR(S559&lt;0, S559="NA"), 0, 1)</f>
        <v>1</v>
      </c>
      <c r="AR559">
        <f>IFERROR(IF((AF559-AG559)&gt;0,1,0),0)</f>
        <v>1</v>
      </c>
      <c r="AS559">
        <f>IFERROR(IF((S559-Q559)&gt;0,1,0),0)</f>
        <v>1</v>
      </c>
      <c r="AT559">
        <f>IFERROR(IF((AH559-AI559)&lt;0,1,0),0)</f>
        <v>1</v>
      </c>
      <c r="AU559">
        <f>IFERROR(IF((AJ559-AK559)&gt;0,1,0),0)</f>
        <v>0</v>
      </c>
      <c r="AV559">
        <f>IFERROR(IF((AL559-AM559)&gt;0,1,0),0)</f>
        <v>0</v>
      </c>
      <c r="AW559">
        <f>IFERROR(IF((AN559-AO559)&gt;0,1,0),0)</f>
        <v>1</v>
      </c>
      <c r="AX559">
        <f>IFERROR(IF((AC559-AD559)&lt;0,1,0),0)</f>
        <v>1</v>
      </c>
      <c r="AY559">
        <f>SUM(AP559:AX559)</f>
        <v>7</v>
      </c>
    </row>
    <row r="560" spans="1:51" x14ac:dyDescent="0.45">
      <c r="A560" s="1" t="s">
        <v>3830</v>
      </c>
      <c r="B560" s="2">
        <v>4915118</v>
      </c>
      <c r="C560" s="3" t="s">
        <v>5337</v>
      </c>
      <c r="D560" s="5">
        <v>250.19</v>
      </c>
      <c r="E560" s="5">
        <v>2832.2478737199999</v>
      </c>
      <c r="F560" s="3" t="s">
        <v>4559</v>
      </c>
      <c r="G560" s="3" t="s">
        <v>4560</v>
      </c>
      <c r="H560" s="3" t="s">
        <v>4872</v>
      </c>
      <c r="I560" s="3" t="s">
        <v>5186</v>
      </c>
      <c r="J560" s="3" t="s">
        <v>5187</v>
      </c>
      <c r="K560" s="6">
        <v>2004349</v>
      </c>
      <c r="L560" s="6">
        <v>2000470</v>
      </c>
      <c r="M560" s="6">
        <v>246332</v>
      </c>
      <c r="N560" s="6">
        <v>236802</v>
      </c>
      <c r="O560" s="6">
        <v>153890</v>
      </c>
      <c r="P560" s="6">
        <v>145280</v>
      </c>
      <c r="Q560" s="6">
        <v>80326</v>
      </c>
      <c r="R560" s="6">
        <v>92107</v>
      </c>
      <c r="S560" s="6">
        <v>239740</v>
      </c>
      <c r="T560" s="6">
        <v>255130</v>
      </c>
      <c r="U560" s="6" t="s">
        <v>4474</v>
      </c>
      <c r="V560" s="6" t="s">
        <v>4474</v>
      </c>
      <c r="W560" s="6">
        <v>1381992</v>
      </c>
      <c r="X560" s="6">
        <v>1435446</v>
      </c>
      <c r="Y560" s="6">
        <v>535683</v>
      </c>
      <c r="Z560" s="6">
        <v>526249</v>
      </c>
      <c r="AA560" s="6">
        <v>263647</v>
      </c>
      <c r="AB560" s="6">
        <v>269947</v>
      </c>
      <c r="AC560" s="6">
        <v>11373703</v>
      </c>
      <c r="AD560" s="6">
        <v>11597658</v>
      </c>
      <c r="AF560">
        <f>Q560/W560</f>
        <v>5.8123346589560573E-2</v>
      </c>
      <c r="AG560">
        <f>R560/X560</f>
        <v>6.4166119798306595E-2</v>
      </c>
      <c r="AH560" t="e">
        <f>U560/W560</f>
        <v>#VALUE!</v>
      </c>
      <c r="AI560" t="e">
        <f>V560/X560</f>
        <v>#VALUE!</v>
      </c>
      <c r="AJ560">
        <f>Y560/AA560</f>
        <v>2.0318190610930524</v>
      </c>
      <c r="AK560">
        <f>Z560/AB560</f>
        <v>1.9494530407820794</v>
      </c>
      <c r="AL560">
        <f>O560/K560</f>
        <v>7.6778046138671466E-2</v>
      </c>
      <c r="AM560">
        <f>P560/L560</f>
        <v>7.2622933610601514E-2</v>
      </c>
      <c r="AN560">
        <f>K560/W560</f>
        <v>1.4503332870233692</v>
      </c>
      <c r="AO560">
        <f>L560/X560</f>
        <v>1.3936226092796247</v>
      </c>
      <c r="AP560">
        <f>IF(OR(Q560&lt;0, Q560="NA"), 0, 1)</f>
        <v>1</v>
      </c>
      <c r="AQ560">
        <f>IF(OR(S560&lt;0, S560="NA"), 0, 1)</f>
        <v>1</v>
      </c>
      <c r="AR560">
        <f>IFERROR(IF((AF560-AG560)&gt;0,1,0),0)</f>
        <v>0</v>
      </c>
      <c r="AS560">
        <f>IFERROR(IF((S560-Q560)&gt;0,1,0),0)</f>
        <v>1</v>
      </c>
      <c r="AT560">
        <f>IFERROR(IF((AH560-AI560)&lt;0,1,0),0)</f>
        <v>0</v>
      </c>
      <c r="AU560">
        <f>IFERROR(IF((AJ560-AK560)&gt;0,1,0),0)</f>
        <v>1</v>
      </c>
      <c r="AV560">
        <f>IFERROR(IF((AL560-AM560)&gt;0,1,0),0)</f>
        <v>1</v>
      </c>
      <c r="AW560">
        <f>IFERROR(IF((AN560-AO560)&gt;0,1,0),0)</f>
        <v>1</v>
      </c>
      <c r="AX560">
        <f>IFERROR(IF((AC560-AD560)&lt;0,1,0),0)</f>
        <v>1</v>
      </c>
      <c r="AY560">
        <f>SUM(AP560:AX560)</f>
        <v>7</v>
      </c>
    </row>
    <row r="561" spans="1:51" x14ac:dyDescent="0.45">
      <c r="A561" s="1" t="s">
        <v>3837</v>
      </c>
      <c r="B561" s="2">
        <v>4910129</v>
      </c>
      <c r="C561" s="3" t="s">
        <v>5335</v>
      </c>
      <c r="D561" s="5">
        <v>50.95</v>
      </c>
      <c r="E561" s="5">
        <v>2600.4741416000002</v>
      </c>
      <c r="F561" s="3" t="s">
        <v>4475</v>
      </c>
      <c r="G561" s="3" t="s">
        <v>4529</v>
      </c>
      <c r="H561" s="3" t="s">
        <v>4530</v>
      </c>
      <c r="I561" s="3" t="s">
        <v>4739</v>
      </c>
      <c r="J561" s="3" t="s">
        <v>4839</v>
      </c>
      <c r="K561" s="6">
        <v>3537745</v>
      </c>
      <c r="L561" s="6">
        <v>3502484</v>
      </c>
      <c r="M561" s="6">
        <v>276584</v>
      </c>
      <c r="N561" s="6">
        <v>263366</v>
      </c>
      <c r="O561" s="6">
        <v>177157</v>
      </c>
      <c r="P561" s="6">
        <v>166401</v>
      </c>
      <c r="Q561" s="6">
        <v>128310</v>
      </c>
      <c r="R561" s="6">
        <v>116261</v>
      </c>
      <c r="S561" s="6">
        <v>242179</v>
      </c>
      <c r="T561" s="6">
        <v>211330</v>
      </c>
      <c r="U561" s="6">
        <v>471558</v>
      </c>
      <c r="V561" s="6">
        <v>471054</v>
      </c>
      <c r="W561" s="6">
        <v>2935788</v>
      </c>
      <c r="X561" s="6">
        <v>2879591</v>
      </c>
      <c r="Y561" s="6">
        <v>286538</v>
      </c>
      <c r="Z561" s="6">
        <v>277935</v>
      </c>
      <c r="AA561" s="6">
        <v>651893</v>
      </c>
      <c r="AB561" s="6">
        <v>642607</v>
      </c>
      <c r="AC561" s="6">
        <v>50939646</v>
      </c>
      <c r="AD561" s="6">
        <v>50902796</v>
      </c>
      <c r="AF561">
        <f>Q561/W561</f>
        <v>4.3705471920997017E-2</v>
      </c>
      <c r="AG561">
        <f>R561/X561</f>
        <v>4.0374136465907831E-2</v>
      </c>
      <c r="AH561">
        <f>U561/W561</f>
        <v>0.16062399601061111</v>
      </c>
      <c r="AI561">
        <f>V561/X561</f>
        <v>0.16358364781665174</v>
      </c>
      <c r="AJ561">
        <f>Y561/AA561</f>
        <v>0.43954759446719016</v>
      </c>
      <c r="AK561">
        <f>Z561/AB561</f>
        <v>0.43251162841363383</v>
      </c>
      <c r="AL561">
        <f>O561/K561</f>
        <v>5.0076249136102237E-2</v>
      </c>
      <c r="AM561">
        <f>P561/L561</f>
        <v>4.7509424739699026E-2</v>
      </c>
      <c r="AN561">
        <f>K561/W561</f>
        <v>1.2050410315731246</v>
      </c>
      <c r="AO561">
        <f>L561/X561</f>
        <v>1.2163130111185929</v>
      </c>
      <c r="AP561">
        <f>IF(OR(Q561&lt;0, Q561="NA"), 0, 1)</f>
        <v>1</v>
      </c>
      <c r="AQ561">
        <f>IF(OR(S561&lt;0, S561="NA"), 0, 1)</f>
        <v>1</v>
      </c>
      <c r="AR561">
        <f>IFERROR(IF((AF561-AG561)&gt;0,1,0),0)</f>
        <v>1</v>
      </c>
      <c r="AS561">
        <f>IFERROR(IF((S561-Q561)&gt;0,1,0),0)</f>
        <v>1</v>
      </c>
      <c r="AT561">
        <f>IFERROR(IF((AH561-AI561)&lt;0,1,0),0)</f>
        <v>1</v>
      </c>
      <c r="AU561">
        <f>IFERROR(IF((AJ561-AK561)&gt;0,1,0),0)</f>
        <v>1</v>
      </c>
      <c r="AV561">
        <f>IFERROR(IF((AL561-AM561)&gt;0,1,0),0)</f>
        <v>1</v>
      </c>
      <c r="AW561">
        <f>IFERROR(IF((AN561-AO561)&gt;0,1,0),0)</f>
        <v>0</v>
      </c>
      <c r="AX561">
        <f>IFERROR(IF((AC561-AD561)&lt;0,1,0),0)</f>
        <v>0</v>
      </c>
      <c r="AY561">
        <f>SUM(AP561:AX561)</f>
        <v>7</v>
      </c>
    </row>
    <row r="562" spans="1:51" x14ac:dyDescent="0.45">
      <c r="A562" s="1" t="s">
        <v>3843</v>
      </c>
      <c r="B562" s="2">
        <v>4091914</v>
      </c>
      <c r="C562" s="3" t="s">
        <v>5337</v>
      </c>
      <c r="D562" s="5">
        <v>158.72999999999999</v>
      </c>
      <c r="E562" s="5">
        <v>19647.808606139999</v>
      </c>
      <c r="F562" s="3" t="s">
        <v>4559</v>
      </c>
      <c r="G562" s="3" t="s">
        <v>4821</v>
      </c>
      <c r="H562" s="3" t="s">
        <v>4911</v>
      </c>
      <c r="I562" s="3" t="s">
        <v>4911</v>
      </c>
      <c r="J562" s="3" t="s">
        <v>5003</v>
      </c>
      <c r="K562" s="6">
        <v>7469000</v>
      </c>
      <c r="L562" s="6">
        <v>7093000</v>
      </c>
      <c r="M562" s="6">
        <v>1371000</v>
      </c>
      <c r="N562" s="6">
        <v>1146000</v>
      </c>
      <c r="O562" s="6">
        <v>1153000</v>
      </c>
      <c r="P562" s="6">
        <v>921000</v>
      </c>
      <c r="Q562" s="6">
        <v>370000</v>
      </c>
      <c r="R562" s="6">
        <v>292000</v>
      </c>
      <c r="S562" s="6">
        <v>896000</v>
      </c>
      <c r="T562" s="6">
        <v>695000</v>
      </c>
      <c r="U562" s="6">
        <v>2482000</v>
      </c>
      <c r="V562" s="6">
        <v>2481000</v>
      </c>
      <c r="W562" s="6">
        <v>5497000</v>
      </c>
      <c r="X562" s="6">
        <v>5751000</v>
      </c>
      <c r="Y562" s="6">
        <v>1576000</v>
      </c>
      <c r="Z562" s="6">
        <v>1622000</v>
      </c>
      <c r="AA562" s="6">
        <v>1579000</v>
      </c>
      <c r="AB562" s="6">
        <v>1574000</v>
      </c>
      <c r="AC562" s="6">
        <v>123673684</v>
      </c>
      <c r="AD562" s="6">
        <v>124201807</v>
      </c>
      <c r="AF562">
        <f>Q562/W562</f>
        <v>6.7309441513552851E-2</v>
      </c>
      <c r="AG562">
        <f>R562/X562</f>
        <v>5.0773778473308988E-2</v>
      </c>
      <c r="AH562">
        <f>U562/W562</f>
        <v>0.45151901036929232</v>
      </c>
      <c r="AI562">
        <f>V562/X562</f>
        <v>0.43140323422013566</v>
      </c>
      <c r="AJ562">
        <f>Y562/AA562</f>
        <v>0.99810006333122225</v>
      </c>
      <c r="AK562">
        <f>Z562/AB562</f>
        <v>1.0304955527318933</v>
      </c>
      <c r="AL562">
        <f>O562/K562</f>
        <v>0.15437140179408221</v>
      </c>
      <c r="AM562">
        <f>P562/L562</f>
        <v>0.12984632736500776</v>
      </c>
      <c r="AN562">
        <f>K562/W562</f>
        <v>1.3587411315262872</v>
      </c>
      <c r="AO562">
        <f>L562/X562</f>
        <v>1.2333507216136324</v>
      </c>
      <c r="AP562">
        <f>IF(OR(Q562&lt;0, Q562="NA"), 0, 1)</f>
        <v>1</v>
      </c>
      <c r="AQ562">
        <f>IF(OR(S562&lt;0, S562="NA"), 0, 1)</f>
        <v>1</v>
      </c>
      <c r="AR562">
        <f>IFERROR(IF((AF562-AG562)&gt;0,1,0),0)</f>
        <v>1</v>
      </c>
      <c r="AS562">
        <f>IFERROR(IF((S562-Q562)&gt;0,1,0),0)</f>
        <v>1</v>
      </c>
      <c r="AT562">
        <f>IFERROR(IF((AH562-AI562)&lt;0,1,0),0)</f>
        <v>0</v>
      </c>
      <c r="AU562">
        <f>IFERROR(IF((AJ562-AK562)&gt;0,1,0),0)</f>
        <v>0</v>
      </c>
      <c r="AV562">
        <f>IFERROR(IF((AL562-AM562)&gt;0,1,0),0)</f>
        <v>1</v>
      </c>
      <c r="AW562">
        <f>IFERROR(IF((AN562-AO562)&gt;0,1,0),0)</f>
        <v>1</v>
      </c>
      <c r="AX562">
        <f>IFERROR(IF((AC562-AD562)&lt;0,1,0),0)</f>
        <v>1</v>
      </c>
      <c r="AY562">
        <f>SUM(AP562:AX562)</f>
        <v>7</v>
      </c>
    </row>
    <row r="563" spans="1:51" x14ac:dyDescent="0.45">
      <c r="A563" s="1" t="s">
        <v>3845</v>
      </c>
      <c r="B563" s="2">
        <v>4578418</v>
      </c>
      <c r="C563" s="3" t="s">
        <v>5335</v>
      </c>
      <c r="D563" s="5">
        <v>95.18</v>
      </c>
      <c r="E563" s="5">
        <v>18996.274342680001</v>
      </c>
      <c r="F563" s="3" t="s">
        <v>4470</v>
      </c>
      <c r="G563" s="3" t="s">
        <v>4512</v>
      </c>
      <c r="H563" s="3" t="s">
        <v>4513</v>
      </c>
      <c r="I563" s="3" t="s">
        <v>4643</v>
      </c>
      <c r="J563" s="3" t="s">
        <v>4813</v>
      </c>
      <c r="K563" s="6">
        <v>3895400</v>
      </c>
      <c r="L563" s="6">
        <v>3804100</v>
      </c>
      <c r="M563" s="6">
        <v>1083000</v>
      </c>
      <c r="N563" s="6">
        <v>1023000</v>
      </c>
      <c r="O563" s="6">
        <v>707900</v>
      </c>
      <c r="P563" s="6">
        <v>646200</v>
      </c>
      <c r="Q563" s="6">
        <v>392300</v>
      </c>
      <c r="R563" s="6">
        <v>359300</v>
      </c>
      <c r="S563" s="6">
        <v>709300</v>
      </c>
      <c r="T563" s="6">
        <v>615400</v>
      </c>
      <c r="U563" s="6">
        <v>2548000</v>
      </c>
      <c r="V563" s="6">
        <v>2588800</v>
      </c>
      <c r="W563" s="6">
        <v>12315200</v>
      </c>
      <c r="X563" s="6">
        <v>12108000</v>
      </c>
      <c r="Y563" s="6">
        <v>1951500</v>
      </c>
      <c r="Z563" s="6">
        <v>1926700</v>
      </c>
      <c r="AA563" s="6">
        <v>1022800</v>
      </c>
      <c r="AB563" s="6">
        <v>969500</v>
      </c>
      <c r="AC563" s="6">
        <v>199600000</v>
      </c>
      <c r="AD563" s="6">
        <v>199100000</v>
      </c>
      <c r="AF563">
        <f>Q563/W563</f>
        <v>3.1854943484474471E-2</v>
      </c>
      <c r="AG563">
        <f>R563/X563</f>
        <v>2.9674595308886685E-2</v>
      </c>
      <c r="AH563">
        <f>U563/W563</f>
        <v>0.2068987917370404</v>
      </c>
      <c r="AI563">
        <f>V563/X563</f>
        <v>0.21380905186653451</v>
      </c>
      <c r="AJ563">
        <f>Y563/AA563</f>
        <v>1.9079976535001955</v>
      </c>
      <c r="AK563">
        <f>Z563/AB563</f>
        <v>1.9873130479628676</v>
      </c>
      <c r="AL563">
        <f>O563/K563</f>
        <v>0.18172716537454434</v>
      </c>
      <c r="AM563">
        <f>P563/L563</f>
        <v>0.16986935148918272</v>
      </c>
      <c r="AN563">
        <f>K563/W563</f>
        <v>0.31630830193581916</v>
      </c>
      <c r="AO563">
        <f>L563/X563</f>
        <v>0.31418070697059797</v>
      </c>
      <c r="AP563">
        <f>IF(OR(Q563&lt;0, Q563="NA"), 0, 1)</f>
        <v>1</v>
      </c>
      <c r="AQ563">
        <f>IF(OR(S563&lt;0, S563="NA"), 0, 1)</f>
        <v>1</v>
      </c>
      <c r="AR563">
        <f>IFERROR(IF((AF563-AG563)&gt;0,1,0),0)</f>
        <v>1</v>
      </c>
      <c r="AS563">
        <f>IFERROR(IF((S563-Q563)&gt;0,1,0),0)</f>
        <v>1</v>
      </c>
      <c r="AT563">
        <f>IFERROR(IF((AH563-AI563)&lt;0,1,0),0)</f>
        <v>1</v>
      </c>
      <c r="AU563">
        <f>IFERROR(IF((AJ563-AK563)&gt;0,1,0),0)</f>
        <v>0</v>
      </c>
      <c r="AV563">
        <f>IFERROR(IF((AL563-AM563)&gt;0,1,0),0)</f>
        <v>1</v>
      </c>
      <c r="AW563">
        <f>IFERROR(IF((AN563-AO563)&gt;0,1,0),0)</f>
        <v>1</v>
      </c>
      <c r="AX563">
        <f>IFERROR(IF((AC563-AD563)&lt;0,1,0),0)</f>
        <v>0</v>
      </c>
      <c r="AY563">
        <f>SUM(AP563:AX563)</f>
        <v>7</v>
      </c>
    </row>
    <row r="564" spans="1:51" x14ac:dyDescent="0.45">
      <c r="A564" s="1" t="s">
        <v>3859</v>
      </c>
      <c r="B564" s="2">
        <v>4054015</v>
      </c>
      <c r="C564" s="3" t="s">
        <v>5337</v>
      </c>
      <c r="D564" s="5">
        <v>24.64</v>
      </c>
      <c r="E564" s="5">
        <v>9292.2828767999999</v>
      </c>
      <c r="F564" s="3" t="s">
        <v>4475</v>
      </c>
      <c r="G564" s="3" t="s">
        <v>4476</v>
      </c>
      <c r="H564" s="3" t="s">
        <v>4477</v>
      </c>
      <c r="I564" s="3" t="s">
        <v>4498</v>
      </c>
      <c r="J564" s="3" t="s">
        <v>4878</v>
      </c>
      <c r="K564" s="6">
        <v>15235000</v>
      </c>
      <c r="L564" s="6">
        <v>15173000</v>
      </c>
      <c r="M564" s="6">
        <v>1583000</v>
      </c>
      <c r="N564" s="6">
        <v>1463000</v>
      </c>
      <c r="O564" s="6">
        <v>1084000</v>
      </c>
      <c r="P564" s="6">
        <v>961000</v>
      </c>
      <c r="Q564" s="6">
        <v>823000</v>
      </c>
      <c r="R564" s="6">
        <v>767000</v>
      </c>
      <c r="S564" s="6">
        <v>1570000</v>
      </c>
      <c r="T564" s="6">
        <v>1583000</v>
      </c>
      <c r="U564" s="6">
        <v>1489000</v>
      </c>
      <c r="V564" s="6">
        <v>1489000</v>
      </c>
      <c r="W564" s="6">
        <v>11853000</v>
      </c>
      <c r="X564" s="6">
        <v>11509000</v>
      </c>
      <c r="Y564" s="6">
        <v>5130000</v>
      </c>
      <c r="Z564" s="6">
        <v>4809000</v>
      </c>
      <c r="AA564" s="6">
        <v>3325000</v>
      </c>
      <c r="AB564" s="6">
        <v>3224000</v>
      </c>
      <c r="AC564" s="6">
        <v>377000000</v>
      </c>
      <c r="AD564" s="6">
        <v>376000000</v>
      </c>
      <c r="AF564">
        <f>Q564/W564</f>
        <v>6.9433898591073989E-2</v>
      </c>
      <c r="AG564">
        <f>R564/X564</f>
        <v>6.6643496394126339E-2</v>
      </c>
      <c r="AH564">
        <f>U564/W564</f>
        <v>0.12562220534885682</v>
      </c>
      <c r="AI564">
        <f>V564/X564</f>
        <v>0.12937700929707185</v>
      </c>
      <c r="AJ564">
        <f>Y564/AA564</f>
        <v>1.5428571428571429</v>
      </c>
      <c r="AK564">
        <f>Z564/AB564</f>
        <v>1.4916253101736974</v>
      </c>
      <c r="AL564">
        <f>O564/K564</f>
        <v>7.1151952740400398E-2</v>
      </c>
      <c r="AM564">
        <f>P564/L564</f>
        <v>6.3336189283595856E-2</v>
      </c>
      <c r="AN564">
        <f>K564/W564</f>
        <v>1.2853286087910234</v>
      </c>
      <c r="AO564">
        <f>L564/X564</f>
        <v>1.3183595447041445</v>
      </c>
      <c r="AP564">
        <f>IF(OR(Q564&lt;0, Q564="NA"), 0, 1)</f>
        <v>1</v>
      </c>
      <c r="AQ564">
        <f>IF(OR(S564&lt;0, S564="NA"), 0, 1)</f>
        <v>1</v>
      </c>
      <c r="AR564">
        <f>IFERROR(IF((AF564-AG564)&gt;0,1,0),0)</f>
        <v>1</v>
      </c>
      <c r="AS564">
        <f>IFERROR(IF((S564-Q564)&gt;0,1,0),0)</f>
        <v>1</v>
      </c>
      <c r="AT564">
        <f>IFERROR(IF((AH564-AI564)&lt;0,1,0),0)</f>
        <v>1</v>
      </c>
      <c r="AU564">
        <f>IFERROR(IF((AJ564-AK564)&gt;0,1,0),0)</f>
        <v>1</v>
      </c>
      <c r="AV564">
        <f>IFERROR(IF((AL564-AM564)&gt;0,1,0),0)</f>
        <v>1</v>
      </c>
      <c r="AW564">
        <f>IFERROR(IF((AN564-AO564)&gt;0,1,0),0)</f>
        <v>0</v>
      </c>
      <c r="AX564">
        <f>IFERROR(IF((AC564-AD564)&lt;0,1,0),0)</f>
        <v>0</v>
      </c>
      <c r="AY564">
        <f>SUM(AP564:AX564)</f>
        <v>7</v>
      </c>
    </row>
    <row r="565" spans="1:51" x14ac:dyDescent="0.45">
      <c r="A565" s="1" t="s">
        <v>3864</v>
      </c>
      <c r="B565" s="2">
        <v>4992321</v>
      </c>
      <c r="C565" s="3" t="s">
        <v>5337</v>
      </c>
      <c r="D565" s="5">
        <v>38.29</v>
      </c>
      <c r="E565" s="5">
        <v>1004.2525065999999</v>
      </c>
      <c r="F565" s="3" t="s">
        <v>4485</v>
      </c>
      <c r="G565" s="3" t="s">
        <v>4486</v>
      </c>
      <c r="H565" s="3" t="s">
        <v>4598</v>
      </c>
      <c r="I565" s="3" t="s">
        <v>4615</v>
      </c>
      <c r="J565" s="3" t="s">
        <v>5042</v>
      </c>
      <c r="K565" s="6">
        <v>657528</v>
      </c>
      <c r="L565" s="6">
        <v>656802</v>
      </c>
      <c r="M565" s="6">
        <v>117386</v>
      </c>
      <c r="N565" s="6">
        <v>116749</v>
      </c>
      <c r="O565" s="6">
        <v>89113</v>
      </c>
      <c r="P565" s="6">
        <v>88322</v>
      </c>
      <c r="Q565" s="6">
        <v>38114</v>
      </c>
      <c r="R565" s="6">
        <v>34173</v>
      </c>
      <c r="S565" s="6">
        <v>87140</v>
      </c>
      <c r="T565" s="6">
        <v>93766</v>
      </c>
      <c r="U565" s="6">
        <v>364525</v>
      </c>
      <c r="V565" s="6">
        <v>377169</v>
      </c>
      <c r="W565" s="6">
        <v>883474</v>
      </c>
      <c r="X565" s="6">
        <v>891060</v>
      </c>
      <c r="Y565" s="6">
        <v>240638</v>
      </c>
      <c r="Z565" s="6">
        <v>246421</v>
      </c>
      <c r="AA565" s="6">
        <v>100515</v>
      </c>
      <c r="AB565" s="6">
        <v>100768</v>
      </c>
      <c r="AC565" s="6">
        <v>26227540</v>
      </c>
      <c r="AD565" s="6">
        <v>26227540</v>
      </c>
      <c r="AF565">
        <f>Q565/W565</f>
        <v>4.3141054518865296E-2</v>
      </c>
      <c r="AG565">
        <f>R565/X565</f>
        <v>3.8350952797791396E-2</v>
      </c>
      <c r="AH565">
        <f>U565/W565</f>
        <v>0.41260410606310993</v>
      </c>
      <c r="AI565">
        <f>V565/X565</f>
        <v>0.42328126052117704</v>
      </c>
      <c r="AJ565">
        <f>Y565/AA565</f>
        <v>2.3940506392080785</v>
      </c>
      <c r="AK565">
        <f>Z565/AB565</f>
        <v>2.4454291044776117</v>
      </c>
      <c r="AL565">
        <f>O565/K565</f>
        <v>0.13552730834276258</v>
      </c>
      <c r="AM565">
        <f>P565/L565</f>
        <v>0.13447279393180897</v>
      </c>
      <c r="AN565">
        <f>K565/W565</f>
        <v>0.7442528020066238</v>
      </c>
      <c r="AO565">
        <f>L565/X565</f>
        <v>0.73710187866136956</v>
      </c>
      <c r="AP565">
        <f>IF(OR(Q565&lt;0, Q565="NA"), 0, 1)</f>
        <v>1</v>
      </c>
      <c r="AQ565">
        <f>IF(OR(S565&lt;0, S565="NA"), 0, 1)</f>
        <v>1</v>
      </c>
      <c r="AR565">
        <f>IFERROR(IF((AF565-AG565)&gt;0,1,0),0)</f>
        <v>1</v>
      </c>
      <c r="AS565">
        <f>IFERROR(IF((S565-Q565)&gt;0,1,0),0)</f>
        <v>1</v>
      </c>
      <c r="AT565">
        <f>IFERROR(IF((AH565-AI565)&lt;0,1,0),0)</f>
        <v>1</v>
      </c>
      <c r="AU565">
        <f>IFERROR(IF((AJ565-AK565)&gt;0,1,0),0)</f>
        <v>0</v>
      </c>
      <c r="AV565">
        <f>IFERROR(IF((AL565-AM565)&gt;0,1,0),0)</f>
        <v>1</v>
      </c>
      <c r="AW565">
        <f>IFERROR(IF((AN565-AO565)&gt;0,1,0),0)</f>
        <v>1</v>
      </c>
      <c r="AX565">
        <f>IFERROR(IF((AC565-AD565)&lt;0,1,0),0)</f>
        <v>0</v>
      </c>
      <c r="AY565">
        <f>SUM(AP565:AX565)</f>
        <v>7</v>
      </c>
    </row>
    <row r="566" spans="1:51" x14ac:dyDescent="0.45">
      <c r="A566" s="1" t="s">
        <v>3874</v>
      </c>
      <c r="B566" s="2">
        <v>102899</v>
      </c>
      <c r="C566" s="3" t="s">
        <v>5336</v>
      </c>
      <c r="D566" s="5">
        <v>12.73</v>
      </c>
      <c r="E566" s="5">
        <v>27.594222689999999</v>
      </c>
      <c r="F566" s="3" t="s">
        <v>4525</v>
      </c>
      <c r="G566" s="3" t="s">
        <v>4698</v>
      </c>
      <c r="H566" s="3" t="s">
        <v>4698</v>
      </c>
      <c r="I566" s="3" t="s">
        <v>4699</v>
      </c>
      <c r="J566" s="3" t="s">
        <v>5098</v>
      </c>
      <c r="K566" s="6">
        <v>59536</v>
      </c>
      <c r="L566" s="6">
        <v>58140</v>
      </c>
      <c r="M566" s="6">
        <v>9453</v>
      </c>
      <c r="N566" s="6">
        <v>7774</v>
      </c>
      <c r="O566" s="6">
        <v>2987</v>
      </c>
      <c r="P566" s="6">
        <v>1454</v>
      </c>
      <c r="Q566" s="6">
        <v>-11786</v>
      </c>
      <c r="R566" s="6">
        <v>-12556</v>
      </c>
      <c r="S566" s="6">
        <v>8272</v>
      </c>
      <c r="T566" s="6">
        <v>6813</v>
      </c>
      <c r="U566" s="6">
        <v>190841</v>
      </c>
      <c r="V566" s="6">
        <v>81805</v>
      </c>
      <c r="W566" s="6">
        <v>109327</v>
      </c>
      <c r="X566" s="6">
        <v>107811</v>
      </c>
      <c r="Y566" s="6">
        <v>17827</v>
      </c>
      <c r="Z566" s="6">
        <v>18265</v>
      </c>
      <c r="AA566" s="6">
        <v>21241</v>
      </c>
      <c r="AB566" s="6">
        <v>127749</v>
      </c>
      <c r="AC566" s="6">
        <v>2167653</v>
      </c>
      <c r="AD566" s="6">
        <v>2178955</v>
      </c>
      <c r="AF566">
        <f>Q566/W566</f>
        <v>-0.10780502529109919</v>
      </c>
      <c r="AG566">
        <f>R566/X566</f>
        <v>-0.11646306963111371</v>
      </c>
      <c r="AH566">
        <f>U566/W566</f>
        <v>1.7455980681807788</v>
      </c>
      <c r="AI566">
        <f>V566/X566</f>
        <v>0.75878157145374781</v>
      </c>
      <c r="AJ566">
        <f>Y566/AA566</f>
        <v>0.83927310390282939</v>
      </c>
      <c r="AK566">
        <f>Z566/AB566</f>
        <v>0.1429756788702847</v>
      </c>
      <c r="AL566">
        <f>O566/K566</f>
        <v>5.017132491265789E-2</v>
      </c>
      <c r="AM566">
        <f>P566/L566</f>
        <v>2.500859993120055E-2</v>
      </c>
      <c r="AN566">
        <f>K566/W566</f>
        <v>0.54456813047097241</v>
      </c>
      <c r="AO566">
        <f>L566/X566</f>
        <v>0.53927706820268806</v>
      </c>
      <c r="AP566">
        <f>IF(OR(Q566&lt;0, Q566="NA"), 0, 1)</f>
        <v>0</v>
      </c>
      <c r="AQ566">
        <f>IF(OR(S566&lt;0, S566="NA"), 0, 1)</f>
        <v>1</v>
      </c>
      <c r="AR566">
        <f>IFERROR(IF((AF566-AG566)&gt;0,1,0),0)</f>
        <v>1</v>
      </c>
      <c r="AS566">
        <f>IFERROR(IF((S566-Q566)&gt;0,1,0),0)</f>
        <v>1</v>
      </c>
      <c r="AT566">
        <f>IFERROR(IF((AH566-AI566)&lt;0,1,0),0)</f>
        <v>0</v>
      </c>
      <c r="AU566">
        <f>IFERROR(IF((AJ566-AK566)&gt;0,1,0),0)</f>
        <v>1</v>
      </c>
      <c r="AV566">
        <f>IFERROR(IF((AL566-AM566)&gt;0,1,0),0)</f>
        <v>1</v>
      </c>
      <c r="AW566">
        <f>IFERROR(IF((AN566-AO566)&gt;0,1,0),0)</f>
        <v>1</v>
      </c>
      <c r="AX566">
        <f>IFERROR(IF((AC566-AD566)&lt;0,1,0),0)</f>
        <v>1</v>
      </c>
      <c r="AY566">
        <f>SUM(AP566:AX566)</f>
        <v>7</v>
      </c>
    </row>
    <row r="567" spans="1:51" x14ac:dyDescent="0.45">
      <c r="A567" s="1" t="s">
        <v>3890</v>
      </c>
      <c r="B567" s="2">
        <v>4097432</v>
      </c>
      <c r="C567" s="3" t="s">
        <v>5337</v>
      </c>
      <c r="D567" s="5">
        <v>53</v>
      </c>
      <c r="E567" s="5">
        <v>8689.5856380000005</v>
      </c>
      <c r="F567" s="3" t="s">
        <v>4665</v>
      </c>
      <c r="G567" s="3" t="s">
        <v>4666</v>
      </c>
      <c r="H567" s="3" t="s">
        <v>4679</v>
      </c>
      <c r="I567" s="3" t="s">
        <v>4984</v>
      </c>
      <c r="J567" s="3" t="s">
        <v>4982</v>
      </c>
      <c r="K567" s="6">
        <v>2509105</v>
      </c>
      <c r="L567" s="6">
        <v>2467072</v>
      </c>
      <c r="M567" s="6">
        <v>423543</v>
      </c>
      <c r="N567" s="6">
        <v>411885</v>
      </c>
      <c r="O567" s="6">
        <v>347136</v>
      </c>
      <c r="P567" s="6">
        <v>335025</v>
      </c>
      <c r="Q567" s="6">
        <v>280342</v>
      </c>
      <c r="R567" s="6">
        <v>269814</v>
      </c>
      <c r="S567" s="6">
        <v>395334</v>
      </c>
      <c r="T567" s="6">
        <v>374146</v>
      </c>
      <c r="U567" s="6" t="s">
        <v>4474</v>
      </c>
      <c r="V567" s="6" t="s">
        <v>4474</v>
      </c>
      <c r="W567" s="6">
        <v>2762101</v>
      </c>
      <c r="X567" s="6">
        <v>2673368</v>
      </c>
      <c r="Y567" s="6">
        <v>794980</v>
      </c>
      <c r="Z567" s="6">
        <v>716153</v>
      </c>
      <c r="AA567" s="6">
        <v>589598</v>
      </c>
      <c r="AB567" s="6">
        <v>543129</v>
      </c>
      <c r="AC567" s="6">
        <v>164084678</v>
      </c>
      <c r="AD567" s="6">
        <v>164361435</v>
      </c>
      <c r="AF567">
        <f>Q567/W567</f>
        <v>0.10149592647046578</v>
      </c>
      <c r="AG567">
        <f>R567/X567</f>
        <v>0.10092662140042075</v>
      </c>
      <c r="AH567" t="e">
        <f>U567/W567</f>
        <v>#VALUE!</v>
      </c>
      <c r="AI567" t="e">
        <f>V567/X567</f>
        <v>#VALUE!</v>
      </c>
      <c r="AJ567">
        <f>Y567/AA567</f>
        <v>1.3483424299268314</v>
      </c>
      <c r="AK567">
        <f>Z567/AB567</f>
        <v>1.3185688851083259</v>
      </c>
      <c r="AL567">
        <f>O567/K567</f>
        <v>0.13835052737928463</v>
      </c>
      <c r="AM567">
        <f>P567/L567</f>
        <v>0.13579863092767458</v>
      </c>
      <c r="AN567">
        <f>K567/W567</f>
        <v>0.90840450801762862</v>
      </c>
      <c r="AO567">
        <f>L567/X567</f>
        <v>0.92283292086985402</v>
      </c>
      <c r="AP567">
        <f>IF(OR(Q567&lt;0, Q567="NA"), 0, 1)</f>
        <v>1</v>
      </c>
      <c r="AQ567">
        <f>IF(OR(S567&lt;0, S567="NA"), 0, 1)</f>
        <v>1</v>
      </c>
      <c r="AR567">
        <f>IFERROR(IF((AF567-AG567)&gt;0,1,0),0)</f>
        <v>1</v>
      </c>
      <c r="AS567">
        <f>IFERROR(IF((S567-Q567)&gt;0,1,0),0)</f>
        <v>1</v>
      </c>
      <c r="AT567">
        <f>IFERROR(IF((AH567-AI567)&lt;0,1,0),0)</f>
        <v>0</v>
      </c>
      <c r="AU567">
        <f>IFERROR(IF((AJ567-AK567)&gt;0,1,0),0)</f>
        <v>1</v>
      </c>
      <c r="AV567">
        <f>IFERROR(IF((AL567-AM567)&gt;0,1,0),0)</f>
        <v>1</v>
      </c>
      <c r="AW567">
        <f>IFERROR(IF((AN567-AO567)&gt;0,1,0),0)</f>
        <v>0</v>
      </c>
      <c r="AX567">
        <f>IFERROR(IF((AC567-AD567)&lt;0,1,0),0)</f>
        <v>1</v>
      </c>
      <c r="AY567">
        <f>SUM(AP567:AX567)</f>
        <v>7</v>
      </c>
    </row>
    <row r="568" spans="1:51" x14ac:dyDescent="0.45">
      <c r="A568" s="1" t="s">
        <v>3923</v>
      </c>
      <c r="B568" s="2">
        <v>4107956</v>
      </c>
      <c r="C568" s="3" t="s">
        <v>5337</v>
      </c>
      <c r="D568" s="5">
        <v>84.15</v>
      </c>
      <c r="E568" s="5">
        <v>8514.6519446999991</v>
      </c>
      <c r="F568" s="3" t="s">
        <v>4485</v>
      </c>
      <c r="G568" s="3" t="s">
        <v>4486</v>
      </c>
      <c r="H568" s="3" t="s">
        <v>4598</v>
      </c>
      <c r="I568" s="3" t="s">
        <v>4599</v>
      </c>
      <c r="J568" s="3" t="s">
        <v>4600</v>
      </c>
      <c r="K568" s="6">
        <v>4583800</v>
      </c>
      <c r="L568" s="6">
        <v>4491000</v>
      </c>
      <c r="M568" s="6">
        <v>661900</v>
      </c>
      <c r="N568" s="6">
        <v>665800</v>
      </c>
      <c r="O568" s="6">
        <v>533700</v>
      </c>
      <c r="P568" s="6">
        <v>538200</v>
      </c>
      <c r="Q568" s="6">
        <v>418900</v>
      </c>
      <c r="R568" s="6">
        <v>399300</v>
      </c>
      <c r="S568" s="6">
        <v>569900</v>
      </c>
      <c r="T568" s="6">
        <v>481900</v>
      </c>
      <c r="U568" s="6">
        <v>911800</v>
      </c>
      <c r="V568" s="6">
        <v>966600</v>
      </c>
      <c r="W568" s="6">
        <v>3582800</v>
      </c>
      <c r="X568" s="6">
        <v>3731400</v>
      </c>
      <c r="Y568" s="6">
        <v>1764900</v>
      </c>
      <c r="Z568" s="6">
        <v>1913900</v>
      </c>
      <c r="AA568" s="6">
        <v>976000</v>
      </c>
      <c r="AB568" s="6">
        <v>984400</v>
      </c>
      <c r="AC568" s="6">
        <v>101472125</v>
      </c>
      <c r="AD568" s="6">
        <v>103062017</v>
      </c>
      <c r="AF568">
        <f>Q568/W568</f>
        <v>0.11691972758736184</v>
      </c>
      <c r="AG568">
        <f>R568/X568</f>
        <v>0.10701077343624377</v>
      </c>
      <c r="AH568">
        <f>U568/W568</f>
        <v>0.25449369208440326</v>
      </c>
      <c r="AI568">
        <f>V568/X568</f>
        <v>0.25904486251808972</v>
      </c>
      <c r="AJ568">
        <f>Y568/AA568</f>
        <v>1.808299180327869</v>
      </c>
      <c r="AK568">
        <f>Z568/AB568</f>
        <v>1.9442299878098335</v>
      </c>
      <c r="AL568">
        <f>O568/K568</f>
        <v>0.11643178149133906</v>
      </c>
      <c r="AM568">
        <f>P568/L568</f>
        <v>0.11983967935871744</v>
      </c>
      <c r="AN568">
        <f>K568/W568</f>
        <v>1.2793904208998548</v>
      </c>
      <c r="AO568">
        <f>L568/X568</f>
        <v>1.2035697057404728</v>
      </c>
      <c r="AP568">
        <f>IF(OR(Q568&lt;0, Q568="NA"), 0, 1)</f>
        <v>1</v>
      </c>
      <c r="AQ568">
        <f>IF(OR(S568&lt;0, S568="NA"), 0, 1)</f>
        <v>1</v>
      </c>
      <c r="AR568">
        <f>IFERROR(IF((AF568-AG568)&gt;0,1,0),0)</f>
        <v>1</v>
      </c>
      <c r="AS568">
        <f>IFERROR(IF((S568-Q568)&gt;0,1,0),0)</f>
        <v>1</v>
      </c>
      <c r="AT568">
        <f>IFERROR(IF((AH568-AI568)&lt;0,1,0),0)</f>
        <v>1</v>
      </c>
      <c r="AU568">
        <f>IFERROR(IF((AJ568-AK568)&gt;0,1,0),0)</f>
        <v>0</v>
      </c>
      <c r="AV568">
        <f>IFERROR(IF((AL568-AM568)&gt;0,1,0),0)</f>
        <v>0</v>
      </c>
      <c r="AW568">
        <f>IFERROR(IF((AN568-AO568)&gt;0,1,0),0)</f>
        <v>1</v>
      </c>
      <c r="AX568">
        <f>IFERROR(IF((AC568-AD568)&lt;0,1,0),0)</f>
        <v>1</v>
      </c>
      <c r="AY568">
        <f>SUM(AP568:AX568)</f>
        <v>7</v>
      </c>
    </row>
    <row r="569" spans="1:51" x14ac:dyDescent="0.45">
      <c r="A569" s="1" t="s">
        <v>3968</v>
      </c>
      <c r="B569" s="2">
        <v>4426760</v>
      </c>
      <c r="C569" s="3" t="s">
        <v>5336</v>
      </c>
      <c r="D569" s="5">
        <v>20.010000000000002</v>
      </c>
      <c r="E569" s="5">
        <v>741.48731838000003</v>
      </c>
      <c r="F569" s="3" t="s">
        <v>4480</v>
      </c>
      <c r="G569" s="3" t="s">
        <v>4509</v>
      </c>
      <c r="H569" s="3" t="s">
        <v>4509</v>
      </c>
      <c r="I569" s="3" t="s">
        <v>4677</v>
      </c>
      <c r="J569" s="3" t="s">
        <v>4691</v>
      </c>
      <c r="K569" s="6">
        <v>1985630</v>
      </c>
      <c r="L569" s="6">
        <v>1907782</v>
      </c>
      <c r="M569" s="6">
        <v>190822</v>
      </c>
      <c r="N569" s="6">
        <v>175236</v>
      </c>
      <c r="O569" s="6">
        <v>168577</v>
      </c>
      <c r="P569" s="6">
        <v>152039</v>
      </c>
      <c r="Q569" s="6">
        <v>74455</v>
      </c>
      <c r="R569" s="6">
        <v>62850</v>
      </c>
      <c r="S569" s="6">
        <v>148685</v>
      </c>
      <c r="T569" s="6">
        <v>144666</v>
      </c>
      <c r="U569" s="6">
        <v>353523</v>
      </c>
      <c r="V569" s="6">
        <v>352338</v>
      </c>
      <c r="W569" s="6">
        <v>5505733</v>
      </c>
      <c r="X569" s="6">
        <v>5304710</v>
      </c>
      <c r="Y569" s="6" t="s">
        <v>4474</v>
      </c>
      <c r="Z569" s="6" t="s">
        <v>4474</v>
      </c>
      <c r="AA569" s="6" t="s">
        <v>4474</v>
      </c>
      <c r="AB569" s="6" t="s">
        <v>4474</v>
      </c>
      <c r="AC569" s="6">
        <v>36789571</v>
      </c>
      <c r="AD569" s="6">
        <v>36785305</v>
      </c>
      <c r="AF569">
        <f>Q569/W569</f>
        <v>1.3523176659674561E-2</v>
      </c>
      <c r="AG569">
        <f>R569/X569</f>
        <v>1.1847961528528421E-2</v>
      </c>
      <c r="AH569">
        <f>U569/W569</f>
        <v>6.4209978943766441E-2</v>
      </c>
      <c r="AI569">
        <f>V569/X569</f>
        <v>6.6419841989477271E-2</v>
      </c>
      <c r="AJ569" t="e">
        <f>Y569/AA569</f>
        <v>#VALUE!</v>
      </c>
      <c r="AK569" t="e">
        <f>Z569/AB569</f>
        <v>#VALUE!</v>
      </c>
      <c r="AL569">
        <f>O569/K569</f>
        <v>8.4898495691543743E-2</v>
      </c>
      <c r="AM569">
        <f>P569/L569</f>
        <v>7.9694115994385098E-2</v>
      </c>
      <c r="AN569">
        <f>K569/W569</f>
        <v>0.36064771030487675</v>
      </c>
      <c r="AO569">
        <f>L569/X569</f>
        <v>0.35963926397484497</v>
      </c>
      <c r="AP569">
        <f>IF(OR(Q569&lt;0, Q569="NA"), 0, 1)</f>
        <v>1</v>
      </c>
      <c r="AQ569">
        <f>IF(OR(S569&lt;0, S569="NA"), 0, 1)</f>
        <v>1</v>
      </c>
      <c r="AR569">
        <f>IFERROR(IF((AF569-AG569)&gt;0,1,0),0)</f>
        <v>1</v>
      </c>
      <c r="AS569">
        <f>IFERROR(IF((S569-Q569)&gt;0,1,0),0)</f>
        <v>1</v>
      </c>
      <c r="AT569">
        <f>IFERROR(IF((AH569-AI569)&lt;0,1,0),0)</f>
        <v>1</v>
      </c>
      <c r="AU569">
        <f>IFERROR(IF((AJ569-AK569)&gt;0,1,0),0)</f>
        <v>0</v>
      </c>
      <c r="AV569">
        <f>IFERROR(IF((AL569-AM569)&gt;0,1,0),0)</f>
        <v>1</v>
      </c>
      <c r="AW569">
        <f>IFERROR(IF((AN569-AO569)&gt;0,1,0),0)</f>
        <v>1</v>
      </c>
      <c r="AX569">
        <f>IFERROR(IF((AC569-AD569)&lt;0,1,0),0)</f>
        <v>0</v>
      </c>
      <c r="AY569">
        <f>SUM(AP569:AX569)</f>
        <v>7</v>
      </c>
    </row>
    <row r="570" spans="1:51" x14ac:dyDescent="0.45">
      <c r="A570" s="1" t="s">
        <v>3971</v>
      </c>
      <c r="B570" s="2">
        <v>4156939</v>
      </c>
      <c r="C570" s="3" t="s">
        <v>5337</v>
      </c>
      <c r="D570" s="5">
        <v>142.93</v>
      </c>
      <c r="E570" s="5">
        <v>11606.367801730001</v>
      </c>
      <c r="F570" s="3" t="s">
        <v>4665</v>
      </c>
      <c r="G570" s="3" t="s">
        <v>4666</v>
      </c>
      <c r="H570" s="3" t="s">
        <v>4776</v>
      </c>
      <c r="I570" s="3" t="s">
        <v>4777</v>
      </c>
      <c r="J570" s="3" t="s">
        <v>5290</v>
      </c>
      <c r="K570" s="6">
        <v>2776140</v>
      </c>
      <c r="L570" s="6">
        <v>2543925</v>
      </c>
      <c r="M570" s="6">
        <v>655696</v>
      </c>
      <c r="N570" s="6">
        <v>546710</v>
      </c>
      <c r="O570" s="6">
        <v>243852</v>
      </c>
      <c r="P570" s="6">
        <v>201316</v>
      </c>
      <c r="Q570" s="6">
        <v>-57225</v>
      </c>
      <c r="R570" s="6">
        <v>-92927</v>
      </c>
      <c r="S570" s="6">
        <v>747298</v>
      </c>
      <c r="T570" s="6">
        <v>577742</v>
      </c>
      <c r="U570" s="6">
        <v>2697327</v>
      </c>
      <c r="V570" s="6">
        <v>2702820</v>
      </c>
      <c r="W570" s="6">
        <v>12770403</v>
      </c>
      <c r="X570" s="6">
        <v>12719812</v>
      </c>
      <c r="Y570" s="6">
        <v>893817</v>
      </c>
      <c r="Z570" s="6">
        <v>749166</v>
      </c>
      <c r="AA570" s="6">
        <v>763433</v>
      </c>
      <c r="AB570" s="6">
        <v>753188</v>
      </c>
      <c r="AC570" s="6">
        <v>81146843</v>
      </c>
      <c r="AD570" s="6">
        <v>80712758</v>
      </c>
      <c r="AF570">
        <f>Q570/W570</f>
        <v>-4.4810645364911353E-3</v>
      </c>
      <c r="AG570">
        <f>R570/X570</f>
        <v>-7.3056897381816649E-3</v>
      </c>
      <c r="AH570">
        <f>U570/W570</f>
        <v>0.21121706182647484</v>
      </c>
      <c r="AI570">
        <f>V570/X570</f>
        <v>0.21248898961714213</v>
      </c>
      <c r="AJ570">
        <f>Y570/AA570</f>
        <v>1.1707864344349799</v>
      </c>
      <c r="AK570">
        <f>Z570/AB570</f>
        <v>0.99466003175833917</v>
      </c>
      <c r="AL570">
        <f>O570/K570</f>
        <v>8.7838509585251467E-2</v>
      </c>
      <c r="AM570">
        <f>P570/L570</f>
        <v>7.9135980817044524E-2</v>
      </c>
      <c r="AN570">
        <f>K570/W570</f>
        <v>0.21738859768168631</v>
      </c>
      <c r="AO570">
        <f>L570/X570</f>
        <v>0.19999705970497048</v>
      </c>
      <c r="AP570">
        <f>IF(OR(Q570&lt;0, Q570="NA"), 0, 1)</f>
        <v>0</v>
      </c>
      <c r="AQ570">
        <f>IF(OR(S570&lt;0, S570="NA"), 0, 1)</f>
        <v>1</v>
      </c>
      <c r="AR570">
        <f>IFERROR(IF((AF570-AG570)&gt;0,1,0),0)</f>
        <v>1</v>
      </c>
      <c r="AS570">
        <f>IFERROR(IF((S570-Q570)&gt;0,1,0),0)</f>
        <v>1</v>
      </c>
      <c r="AT570">
        <f>IFERROR(IF((AH570-AI570)&lt;0,1,0),0)</f>
        <v>1</v>
      </c>
      <c r="AU570">
        <f>IFERROR(IF((AJ570-AK570)&gt;0,1,0),0)</f>
        <v>1</v>
      </c>
      <c r="AV570">
        <f>IFERROR(IF((AL570-AM570)&gt;0,1,0),0)</f>
        <v>1</v>
      </c>
      <c r="AW570">
        <f>IFERROR(IF((AN570-AO570)&gt;0,1,0),0)</f>
        <v>1</v>
      </c>
      <c r="AX570">
        <f>IFERROR(IF((AC570-AD570)&lt;0,1,0),0)</f>
        <v>0</v>
      </c>
      <c r="AY570">
        <f>SUM(AP570:AX570)</f>
        <v>7</v>
      </c>
    </row>
    <row r="571" spans="1:51" x14ac:dyDescent="0.45">
      <c r="A571" s="1" t="s">
        <v>3990</v>
      </c>
      <c r="B571" s="2">
        <v>5388379</v>
      </c>
      <c r="C571" s="3" t="s">
        <v>5337</v>
      </c>
      <c r="D571" s="5">
        <v>8.34</v>
      </c>
      <c r="E571" s="5">
        <v>674.93729322000002</v>
      </c>
      <c r="F571" s="3" t="s">
        <v>4480</v>
      </c>
      <c r="G571" s="3" t="s">
        <v>4491</v>
      </c>
      <c r="H571" s="3" t="s">
        <v>4542</v>
      </c>
      <c r="I571" s="3" t="s">
        <v>4543</v>
      </c>
      <c r="J571" s="3" t="s">
        <v>4494</v>
      </c>
      <c r="K571" s="6">
        <v>-34251</v>
      </c>
      <c r="L571" s="6">
        <v>-164841</v>
      </c>
      <c r="M571" s="6">
        <v>301077</v>
      </c>
      <c r="N571" s="6">
        <v>237474</v>
      </c>
      <c r="O571" s="6">
        <v>288002</v>
      </c>
      <c r="P571" s="6">
        <v>226458</v>
      </c>
      <c r="Q571" s="6">
        <v>70034</v>
      </c>
      <c r="R571" s="6">
        <v>-13373</v>
      </c>
      <c r="S571" s="6">
        <v>109857</v>
      </c>
      <c r="T571" s="6">
        <v>112264</v>
      </c>
      <c r="U571" s="6">
        <v>2488447</v>
      </c>
      <c r="V571" s="6">
        <v>2523527</v>
      </c>
      <c r="W571" s="6">
        <v>3661638</v>
      </c>
      <c r="X571" s="6">
        <v>3696401</v>
      </c>
      <c r="Y571" s="6" t="s">
        <v>4474</v>
      </c>
      <c r="Z571" s="6" t="s">
        <v>4474</v>
      </c>
      <c r="AA571" s="6" t="s">
        <v>4474</v>
      </c>
      <c r="AB571" s="6" t="s">
        <v>4474</v>
      </c>
      <c r="AC571" s="6">
        <v>80927733</v>
      </c>
      <c r="AD571" s="6">
        <v>80928525</v>
      </c>
      <c r="AF571">
        <f>Q571/W571</f>
        <v>1.9126412823987516E-2</v>
      </c>
      <c r="AG571">
        <f>R571/X571</f>
        <v>-3.6178434103875633E-3</v>
      </c>
      <c r="AH571">
        <f>U571/W571</f>
        <v>0.67959940332714486</v>
      </c>
      <c r="AI571">
        <f>V571/X571</f>
        <v>0.68269838689038342</v>
      </c>
      <c r="AJ571" t="e">
        <f>Y571/AA571</f>
        <v>#VALUE!</v>
      </c>
      <c r="AK571" t="e">
        <f>Z571/AB571</f>
        <v>#VALUE!</v>
      </c>
      <c r="AL571">
        <f>O571/K571</f>
        <v>-8.408572012495986</v>
      </c>
      <c r="AM571">
        <f>P571/L571</f>
        <v>-1.3737965676015069</v>
      </c>
      <c r="AN571">
        <f>K571/W571</f>
        <v>-9.354010418288209E-3</v>
      </c>
      <c r="AO571">
        <f>L571/X571</f>
        <v>-4.459499929796578E-2</v>
      </c>
      <c r="AP571">
        <f>IF(OR(Q571&lt;0, Q571="NA"), 0, 1)</f>
        <v>1</v>
      </c>
      <c r="AQ571">
        <f>IF(OR(S571&lt;0, S571="NA"), 0, 1)</f>
        <v>1</v>
      </c>
      <c r="AR571">
        <f>IFERROR(IF((AF571-AG571)&gt;0,1,0),0)</f>
        <v>1</v>
      </c>
      <c r="AS571">
        <f>IFERROR(IF((S571-Q571)&gt;0,1,0),0)</f>
        <v>1</v>
      </c>
      <c r="AT571">
        <f>IFERROR(IF((AH571-AI571)&lt;0,1,0),0)</f>
        <v>1</v>
      </c>
      <c r="AU571">
        <f>IFERROR(IF((AJ571-AK571)&gt;0,1,0),0)</f>
        <v>0</v>
      </c>
      <c r="AV571">
        <f>IFERROR(IF((AL571-AM571)&gt;0,1,0),0)</f>
        <v>0</v>
      </c>
      <c r="AW571">
        <f>IFERROR(IF((AN571-AO571)&gt;0,1,0),0)</f>
        <v>1</v>
      </c>
      <c r="AX571">
        <f>IFERROR(IF((AC571-AD571)&lt;0,1,0),0)</f>
        <v>1</v>
      </c>
      <c r="AY571">
        <f>SUM(AP571:AX571)</f>
        <v>7</v>
      </c>
    </row>
    <row r="572" spans="1:51" x14ac:dyDescent="0.45">
      <c r="A572" s="1" t="s">
        <v>3995</v>
      </c>
      <c r="B572" s="2">
        <v>4993467</v>
      </c>
      <c r="C572" s="3" t="s">
        <v>5338</v>
      </c>
      <c r="D572" s="5">
        <v>103.65</v>
      </c>
      <c r="E572" s="5">
        <v>964.90448805000005</v>
      </c>
      <c r="F572" s="3" t="s">
        <v>4485</v>
      </c>
      <c r="G572" s="3" t="s">
        <v>4486</v>
      </c>
      <c r="H572" s="3" t="s">
        <v>4590</v>
      </c>
      <c r="I572" s="3" t="s">
        <v>4590</v>
      </c>
      <c r="J572" s="3" t="s">
        <v>5191</v>
      </c>
      <c r="K572" s="6">
        <v>270612</v>
      </c>
      <c r="L572" s="6">
        <v>265590</v>
      </c>
      <c r="M572" s="6">
        <v>37398</v>
      </c>
      <c r="N572" s="6">
        <v>36794</v>
      </c>
      <c r="O572" s="6">
        <v>21419</v>
      </c>
      <c r="P572" s="6">
        <v>21927</v>
      </c>
      <c r="Q572" s="6">
        <v>17932</v>
      </c>
      <c r="R572" s="6">
        <v>15106</v>
      </c>
      <c r="S572" s="6">
        <v>32403</v>
      </c>
      <c r="T572" s="6">
        <v>34004</v>
      </c>
      <c r="U572" s="6">
        <v>612</v>
      </c>
      <c r="V572" s="6">
        <v>1218</v>
      </c>
      <c r="W572" s="6">
        <v>323553</v>
      </c>
      <c r="X572" s="6">
        <v>323652</v>
      </c>
      <c r="Y572" s="6">
        <v>95166</v>
      </c>
      <c r="Z572" s="6">
        <v>94253</v>
      </c>
      <c r="AA572" s="6">
        <v>26521</v>
      </c>
      <c r="AB572" s="6">
        <v>31802</v>
      </c>
      <c r="AC572" s="6">
        <v>9199277</v>
      </c>
      <c r="AD572" s="6">
        <v>9144731</v>
      </c>
      <c r="AF572">
        <f>Q572/W572</f>
        <v>5.5422141040262336E-2</v>
      </c>
      <c r="AG572">
        <f>R572/X572</f>
        <v>4.6673587680595208E-2</v>
      </c>
      <c r="AH572">
        <f>U572/W572</f>
        <v>1.891498456203466E-3</v>
      </c>
      <c r="AI572">
        <f>V572/X572</f>
        <v>3.7633013236439139E-3</v>
      </c>
      <c r="AJ572">
        <f>Y572/AA572</f>
        <v>3.5883262320425322</v>
      </c>
      <c r="AK572">
        <f>Z572/AB572</f>
        <v>2.9637444185900259</v>
      </c>
      <c r="AL572">
        <f>O572/K572</f>
        <v>7.9150222458723191E-2</v>
      </c>
      <c r="AM572">
        <f>P572/L572</f>
        <v>8.2559584321698853E-2</v>
      </c>
      <c r="AN572">
        <f>K572/W572</f>
        <v>0.8363761114871443</v>
      </c>
      <c r="AO572">
        <f>L572/X572</f>
        <v>0.8206036112861963</v>
      </c>
      <c r="AP572">
        <f>IF(OR(Q572&lt;0, Q572="NA"), 0, 1)</f>
        <v>1</v>
      </c>
      <c r="AQ572">
        <f>IF(OR(S572&lt;0, S572="NA"), 0, 1)</f>
        <v>1</v>
      </c>
      <c r="AR572">
        <f>IFERROR(IF((AF572-AG572)&gt;0,1,0),0)</f>
        <v>1</v>
      </c>
      <c r="AS572">
        <f>IFERROR(IF((S572-Q572)&gt;0,1,0),0)</f>
        <v>1</v>
      </c>
      <c r="AT572">
        <f>IFERROR(IF((AH572-AI572)&lt;0,1,0),0)</f>
        <v>1</v>
      </c>
      <c r="AU572">
        <f>IFERROR(IF((AJ572-AK572)&gt;0,1,0),0)</f>
        <v>1</v>
      </c>
      <c r="AV572">
        <f>IFERROR(IF((AL572-AM572)&gt;0,1,0),0)</f>
        <v>0</v>
      </c>
      <c r="AW572">
        <f>IFERROR(IF((AN572-AO572)&gt;0,1,0),0)</f>
        <v>1</v>
      </c>
      <c r="AX572">
        <f>IFERROR(IF((AC572-AD572)&lt;0,1,0),0)</f>
        <v>0</v>
      </c>
      <c r="AY572">
        <f>SUM(AP572:AX572)</f>
        <v>7</v>
      </c>
    </row>
    <row r="573" spans="1:51" x14ac:dyDescent="0.45">
      <c r="A573" s="1" t="s">
        <v>3998</v>
      </c>
      <c r="B573" s="2">
        <v>5013726</v>
      </c>
      <c r="C573" s="3" t="s">
        <v>5338</v>
      </c>
      <c r="D573" s="5">
        <v>61.97</v>
      </c>
      <c r="E573" s="5">
        <v>2079.80720849</v>
      </c>
      <c r="F573" s="3" t="s">
        <v>4470</v>
      </c>
      <c r="G573" s="3" t="s">
        <v>4512</v>
      </c>
      <c r="H573" s="3" t="s">
        <v>4513</v>
      </c>
      <c r="I573" s="3" t="s">
        <v>4514</v>
      </c>
      <c r="J573" s="3" t="s">
        <v>4853</v>
      </c>
      <c r="K573" s="6">
        <v>401090</v>
      </c>
      <c r="L573" s="6">
        <v>358759</v>
      </c>
      <c r="M573" s="6">
        <v>51138</v>
      </c>
      <c r="N573" s="6">
        <v>42808</v>
      </c>
      <c r="O573" s="6">
        <v>33455</v>
      </c>
      <c r="P573" s="6">
        <v>28409</v>
      </c>
      <c r="Q573" s="6">
        <v>32638</v>
      </c>
      <c r="R573" s="6">
        <v>3000</v>
      </c>
      <c r="S573" s="6">
        <v>37444</v>
      </c>
      <c r="T573" s="6">
        <v>23719</v>
      </c>
      <c r="U573" s="6">
        <v>508531</v>
      </c>
      <c r="V573" s="6">
        <v>507751</v>
      </c>
      <c r="W573" s="6">
        <v>785571</v>
      </c>
      <c r="X573" s="6">
        <v>758577</v>
      </c>
      <c r="Y573" s="6">
        <v>492475</v>
      </c>
      <c r="Z573" s="6">
        <v>509265</v>
      </c>
      <c r="AA573" s="6">
        <v>60048</v>
      </c>
      <c r="AB573" s="6">
        <v>54329</v>
      </c>
      <c r="AC573" s="6">
        <v>33561517</v>
      </c>
      <c r="AD573" s="6">
        <v>33314281</v>
      </c>
      <c r="AF573">
        <f>Q573/W573</f>
        <v>4.1546849361801801E-2</v>
      </c>
      <c r="AG573">
        <f>R573/X573</f>
        <v>3.9547732135300703E-3</v>
      </c>
      <c r="AH573">
        <f>U573/W573</f>
        <v>0.64733932388033677</v>
      </c>
      <c r="AI573">
        <f>V573/X573</f>
        <v>0.66934668464770219</v>
      </c>
      <c r="AJ573">
        <f>Y573/AA573</f>
        <v>8.2013555822009057</v>
      </c>
      <c r="AK573">
        <f>Z573/AB573</f>
        <v>9.373723057667176</v>
      </c>
      <c r="AL573">
        <f>O573/K573</f>
        <v>8.3410207185419735E-2</v>
      </c>
      <c r="AM573">
        <f>P573/L573</f>
        <v>7.9186863604815486E-2</v>
      </c>
      <c r="AN573">
        <f>K573/W573</f>
        <v>0.5105712914555145</v>
      </c>
      <c r="AO573">
        <f>L573/X573</f>
        <v>0.47293682777094481</v>
      </c>
      <c r="AP573">
        <f>IF(OR(Q573&lt;0, Q573="NA"), 0, 1)</f>
        <v>1</v>
      </c>
      <c r="AQ573">
        <f>IF(OR(S573&lt;0, S573="NA"), 0, 1)</f>
        <v>1</v>
      </c>
      <c r="AR573">
        <f>IFERROR(IF((AF573-AG573)&gt;0,1,0),0)</f>
        <v>1</v>
      </c>
      <c r="AS573">
        <f>IFERROR(IF((S573-Q573)&gt;0,1,0),0)</f>
        <v>1</v>
      </c>
      <c r="AT573">
        <f>IFERROR(IF((AH573-AI573)&lt;0,1,0),0)</f>
        <v>1</v>
      </c>
      <c r="AU573">
        <f>IFERROR(IF((AJ573-AK573)&gt;0,1,0),0)</f>
        <v>0</v>
      </c>
      <c r="AV573">
        <f>IFERROR(IF((AL573-AM573)&gt;0,1,0),0)</f>
        <v>1</v>
      </c>
      <c r="AW573">
        <f>IFERROR(IF((AN573-AO573)&gt;0,1,0),0)</f>
        <v>1</v>
      </c>
      <c r="AX573">
        <f>IFERROR(IF((AC573-AD573)&lt;0,1,0),0)</f>
        <v>0</v>
      </c>
      <c r="AY573">
        <f>SUM(AP573:AX573)</f>
        <v>7</v>
      </c>
    </row>
    <row r="574" spans="1:51" x14ac:dyDescent="0.45">
      <c r="A574" s="1" t="s">
        <v>3999</v>
      </c>
      <c r="B574" s="2">
        <v>4313999</v>
      </c>
      <c r="C574" s="3" t="s">
        <v>5337</v>
      </c>
      <c r="D574" s="5">
        <v>96.03</v>
      </c>
      <c r="E574" s="5">
        <v>18716.246999999999</v>
      </c>
      <c r="F574" s="3" t="s">
        <v>4485</v>
      </c>
      <c r="G574" s="3" t="s">
        <v>4517</v>
      </c>
      <c r="H574" s="3" t="s">
        <v>4640</v>
      </c>
      <c r="I574" s="3" t="s">
        <v>4685</v>
      </c>
      <c r="J574" s="3" t="s">
        <v>4992</v>
      </c>
      <c r="K574" s="6">
        <v>4101300</v>
      </c>
      <c r="L574" s="6">
        <v>3985000</v>
      </c>
      <c r="M574" s="6">
        <v>1233100</v>
      </c>
      <c r="N574" s="6">
        <v>1211600</v>
      </c>
      <c r="O574" s="6">
        <v>699300</v>
      </c>
      <c r="P574" s="6">
        <v>680100</v>
      </c>
      <c r="Q574" s="6">
        <v>241100</v>
      </c>
      <c r="R574" s="6">
        <v>-145300</v>
      </c>
      <c r="S574" s="6">
        <v>780300</v>
      </c>
      <c r="T574" s="6">
        <v>701900</v>
      </c>
      <c r="U574" s="6">
        <v>5134900</v>
      </c>
      <c r="V574" s="6">
        <v>5174600</v>
      </c>
      <c r="W574" s="6">
        <v>11053800</v>
      </c>
      <c r="X574" s="6">
        <v>11025200</v>
      </c>
      <c r="Y574" s="6">
        <v>1669800</v>
      </c>
      <c r="Z574" s="6">
        <v>1543900</v>
      </c>
      <c r="AA574" s="6">
        <v>995700</v>
      </c>
      <c r="AB574" s="6">
        <v>930700</v>
      </c>
      <c r="AC574" s="6">
        <v>194800000</v>
      </c>
      <c r="AD574" s="6">
        <v>194300000</v>
      </c>
      <c r="AF574">
        <f>Q574/W574</f>
        <v>2.1811503736271689E-2</v>
      </c>
      <c r="AG574">
        <f>R574/X574</f>
        <v>-1.3178899248993216E-2</v>
      </c>
      <c r="AH574">
        <f>U574/W574</f>
        <v>0.46453708227035045</v>
      </c>
      <c r="AI574">
        <f>V574/X574</f>
        <v>0.4693429597649022</v>
      </c>
      <c r="AJ574">
        <f>Y574/AA574</f>
        <v>1.6770111479361254</v>
      </c>
      <c r="AK574">
        <f>Z574/AB574</f>
        <v>1.6588589233909961</v>
      </c>
      <c r="AL574">
        <f>O574/K574</f>
        <v>0.17050691244239632</v>
      </c>
      <c r="AM574">
        <f>P574/L574</f>
        <v>0.17066499372647428</v>
      </c>
      <c r="AN574">
        <f>K574/W574</f>
        <v>0.37103077674645824</v>
      </c>
      <c r="AO574">
        <f>L574/X574</f>
        <v>0.36144469034575338</v>
      </c>
      <c r="AP574">
        <f>IF(OR(Q574&lt;0, Q574="NA"), 0, 1)</f>
        <v>1</v>
      </c>
      <c r="AQ574">
        <f>IF(OR(S574&lt;0, S574="NA"), 0, 1)</f>
        <v>1</v>
      </c>
      <c r="AR574">
        <f>IFERROR(IF((AF574-AG574)&gt;0,1,0),0)</f>
        <v>1</v>
      </c>
      <c r="AS574">
        <f>IFERROR(IF((S574-Q574)&gt;0,1,0),0)</f>
        <v>1</v>
      </c>
      <c r="AT574">
        <f>IFERROR(IF((AH574-AI574)&lt;0,1,0),0)</f>
        <v>1</v>
      </c>
      <c r="AU574">
        <f>IFERROR(IF((AJ574-AK574)&gt;0,1,0),0)</f>
        <v>1</v>
      </c>
      <c r="AV574">
        <f>IFERROR(IF((AL574-AM574)&gt;0,1,0),0)</f>
        <v>0</v>
      </c>
      <c r="AW574">
        <f>IFERROR(IF((AN574-AO574)&gt;0,1,0),0)</f>
        <v>1</v>
      </c>
      <c r="AX574">
        <f>IFERROR(IF((AC574-AD574)&lt;0,1,0),0)</f>
        <v>0</v>
      </c>
      <c r="AY574">
        <f>SUM(AP574:AX574)</f>
        <v>7</v>
      </c>
    </row>
    <row r="575" spans="1:51" x14ac:dyDescent="0.45">
      <c r="A575" s="1" t="s">
        <v>4001</v>
      </c>
      <c r="B575" s="2">
        <v>4122592</v>
      </c>
      <c r="C575" s="3" t="s">
        <v>5335</v>
      </c>
      <c r="D575" s="5">
        <v>20.43</v>
      </c>
      <c r="E575" s="5">
        <v>241.16409630000001</v>
      </c>
      <c r="F575" s="3" t="s">
        <v>4665</v>
      </c>
      <c r="G575" s="3" t="s">
        <v>4666</v>
      </c>
      <c r="H575" s="3" t="s">
        <v>4667</v>
      </c>
      <c r="I575" s="3" t="s">
        <v>4667</v>
      </c>
      <c r="J575" s="3" t="s">
        <v>4788</v>
      </c>
      <c r="K575" s="6">
        <v>84373</v>
      </c>
      <c r="L575" s="6">
        <v>84874</v>
      </c>
      <c r="M575" s="6">
        <v>19300</v>
      </c>
      <c r="N575" s="6">
        <v>18657</v>
      </c>
      <c r="O575" s="6">
        <v>18126</v>
      </c>
      <c r="P575" s="6">
        <v>17190</v>
      </c>
      <c r="Q575" s="6">
        <v>14125</v>
      </c>
      <c r="R575" s="6">
        <v>13269</v>
      </c>
      <c r="S575" s="6">
        <v>14639</v>
      </c>
      <c r="T575" s="6">
        <v>12952</v>
      </c>
      <c r="U575" s="6" t="s">
        <v>4474</v>
      </c>
      <c r="V575" s="6" t="s">
        <v>4474</v>
      </c>
      <c r="W575" s="6">
        <v>50530</v>
      </c>
      <c r="X575" s="6">
        <v>51513</v>
      </c>
      <c r="Y575" s="6">
        <v>27347</v>
      </c>
      <c r="Z575" s="6">
        <v>28511</v>
      </c>
      <c r="AA575" s="6">
        <v>34381</v>
      </c>
      <c r="AB575" s="6">
        <v>32827</v>
      </c>
      <c r="AC575" s="6">
        <v>11880000</v>
      </c>
      <c r="AD575" s="6">
        <v>12402000</v>
      </c>
      <c r="AF575">
        <f>Q575/W575</f>
        <v>0.27953690876706905</v>
      </c>
      <c r="AG575">
        <f>R575/X575</f>
        <v>0.25758546386349079</v>
      </c>
      <c r="AH575" t="e">
        <f>U575/W575</f>
        <v>#VALUE!</v>
      </c>
      <c r="AI575" t="e">
        <f>V575/X575</f>
        <v>#VALUE!</v>
      </c>
      <c r="AJ575">
        <f>Y575/AA575</f>
        <v>0.79541025566446588</v>
      </c>
      <c r="AK575">
        <f>Z575/AB575</f>
        <v>0.86852286227800291</v>
      </c>
      <c r="AL575">
        <f>O575/K575</f>
        <v>0.21483175897502754</v>
      </c>
      <c r="AM575">
        <f>P575/L575</f>
        <v>0.20253552324622381</v>
      </c>
      <c r="AN575">
        <f>K575/W575</f>
        <v>1.6697605382940828</v>
      </c>
      <c r="AO575">
        <f>L575/X575</f>
        <v>1.647622930134141</v>
      </c>
      <c r="AP575">
        <f>IF(OR(Q575&lt;0, Q575="NA"), 0, 1)</f>
        <v>1</v>
      </c>
      <c r="AQ575">
        <f>IF(OR(S575&lt;0, S575="NA"), 0, 1)</f>
        <v>1</v>
      </c>
      <c r="AR575">
        <f>IFERROR(IF((AF575-AG575)&gt;0,1,0),0)</f>
        <v>1</v>
      </c>
      <c r="AS575">
        <f>IFERROR(IF((S575-Q575)&gt;0,1,0),0)</f>
        <v>1</v>
      </c>
      <c r="AT575">
        <f>IFERROR(IF((AH575-AI575)&lt;0,1,0),0)</f>
        <v>0</v>
      </c>
      <c r="AU575">
        <f>IFERROR(IF((AJ575-AK575)&gt;0,1,0),0)</f>
        <v>0</v>
      </c>
      <c r="AV575">
        <f>IFERROR(IF((AL575-AM575)&gt;0,1,0),0)</f>
        <v>1</v>
      </c>
      <c r="AW575">
        <f>IFERROR(IF((AN575-AO575)&gt;0,1,0),0)</f>
        <v>1</v>
      </c>
      <c r="AX575">
        <f>IFERROR(IF((AC575-AD575)&lt;0,1,0),0)</f>
        <v>1</v>
      </c>
      <c r="AY575">
        <f>SUM(AP575:AX575)</f>
        <v>7</v>
      </c>
    </row>
    <row r="576" spans="1:51" x14ac:dyDescent="0.45">
      <c r="A576" s="1" t="s">
        <v>4007</v>
      </c>
      <c r="B576" s="2">
        <v>4347328</v>
      </c>
      <c r="C576" s="3" t="s">
        <v>5337</v>
      </c>
      <c r="D576" s="5">
        <v>37.53</v>
      </c>
      <c r="E576" s="5">
        <v>3512.4349517999999</v>
      </c>
      <c r="F576" s="3" t="s">
        <v>4475</v>
      </c>
      <c r="G576" s="3" t="s">
        <v>4548</v>
      </c>
      <c r="H576" s="3" t="s">
        <v>4810</v>
      </c>
      <c r="I576" s="3" t="s">
        <v>4817</v>
      </c>
      <c r="J576" s="3" t="s">
        <v>4818</v>
      </c>
      <c r="K576" s="6">
        <v>4498697</v>
      </c>
      <c r="L576" s="6">
        <v>4192540</v>
      </c>
      <c r="M576" s="6">
        <v>615881</v>
      </c>
      <c r="N576" s="6">
        <v>556562</v>
      </c>
      <c r="O576" s="6">
        <v>585523</v>
      </c>
      <c r="P576" s="6">
        <v>527868</v>
      </c>
      <c r="Q576" s="6">
        <v>463515</v>
      </c>
      <c r="R576" s="6">
        <v>428365</v>
      </c>
      <c r="S576" s="6">
        <v>406227</v>
      </c>
      <c r="T576" s="6">
        <v>165421</v>
      </c>
      <c r="U576" s="6">
        <v>896280</v>
      </c>
      <c r="V576" s="6">
        <v>896030</v>
      </c>
      <c r="W576" s="6">
        <v>4779255</v>
      </c>
      <c r="X576" s="6">
        <v>4596198</v>
      </c>
      <c r="Y576" s="6">
        <v>4320065</v>
      </c>
      <c r="Z576" s="6">
        <v>4130253</v>
      </c>
      <c r="AA576" s="6">
        <v>372931</v>
      </c>
      <c r="AB576" s="6">
        <v>287401</v>
      </c>
      <c r="AC576" s="6">
        <v>93590060</v>
      </c>
      <c r="AD576" s="6">
        <v>93862218</v>
      </c>
      <c r="AF576">
        <f>Q576/W576</f>
        <v>9.6984781100820108E-2</v>
      </c>
      <c r="AG576">
        <f>R576/X576</f>
        <v>9.3199857795508378E-2</v>
      </c>
      <c r="AH576">
        <f>U576/W576</f>
        <v>0.1875355050107182</v>
      </c>
      <c r="AI576">
        <f>V576/X576</f>
        <v>0.19495026106360083</v>
      </c>
      <c r="AJ576">
        <f>Y576/AA576</f>
        <v>11.584086600470329</v>
      </c>
      <c r="AK576">
        <f>Z576/AB576</f>
        <v>14.371046029763292</v>
      </c>
      <c r="AL576">
        <f>O576/K576</f>
        <v>0.13015390900965323</v>
      </c>
      <c r="AM576">
        <f>P576/L576</f>
        <v>0.12590649105315632</v>
      </c>
      <c r="AN576">
        <f>K576/W576</f>
        <v>0.94129670837818868</v>
      </c>
      <c r="AO576">
        <f>L576/X576</f>
        <v>0.91217567215337547</v>
      </c>
      <c r="AP576">
        <f>IF(OR(Q576&lt;0, Q576="NA"), 0, 1)</f>
        <v>1</v>
      </c>
      <c r="AQ576">
        <f>IF(OR(S576&lt;0, S576="NA"), 0, 1)</f>
        <v>1</v>
      </c>
      <c r="AR576">
        <f>IFERROR(IF((AF576-AG576)&gt;0,1,0),0)</f>
        <v>1</v>
      </c>
      <c r="AS576">
        <f>IFERROR(IF((S576-Q576)&gt;0,1,0),0)</f>
        <v>0</v>
      </c>
      <c r="AT576">
        <f>IFERROR(IF((AH576-AI576)&lt;0,1,0),0)</f>
        <v>1</v>
      </c>
      <c r="AU576">
        <f>IFERROR(IF((AJ576-AK576)&gt;0,1,0),0)</f>
        <v>0</v>
      </c>
      <c r="AV576">
        <f>IFERROR(IF((AL576-AM576)&gt;0,1,0),0)</f>
        <v>1</v>
      </c>
      <c r="AW576">
        <f>IFERROR(IF((AN576-AO576)&gt;0,1,0),0)</f>
        <v>1</v>
      </c>
      <c r="AX576">
        <f>IFERROR(IF((AC576-AD576)&lt;0,1,0),0)</f>
        <v>1</v>
      </c>
      <c r="AY576">
        <f>SUM(AP576:AX576)</f>
        <v>7</v>
      </c>
    </row>
    <row r="577" spans="1:51" x14ac:dyDescent="0.45">
      <c r="A577" s="1" t="s">
        <v>4015</v>
      </c>
      <c r="B577" s="2">
        <v>4590029</v>
      </c>
      <c r="C577" s="3" t="s">
        <v>5335</v>
      </c>
      <c r="D577" s="5">
        <v>66.87</v>
      </c>
      <c r="E577" s="5">
        <v>43539.646392180002</v>
      </c>
      <c r="F577" s="3" t="s">
        <v>4475</v>
      </c>
      <c r="G577" s="3" t="s">
        <v>4529</v>
      </c>
      <c r="H577" s="3" t="s">
        <v>4530</v>
      </c>
      <c r="I577" s="3" t="s">
        <v>4611</v>
      </c>
      <c r="J577" s="3" t="s">
        <v>5156</v>
      </c>
      <c r="K577" s="6">
        <v>7065053.922505633</v>
      </c>
      <c r="L577" s="6">
        <v>6749798.4103366435</v>
      </c>
      <c r="M577" s="6">
        <v>2061329.2953063855</v>
      </c>
      <c r="N577" s="6">
        <v>1911856.6503858624</v>
      </c>
      <c r="O577" s="6">
        <v>1954329.3140328603</v>
      </c>
      <c r="P577" s="6">
        <v>1796918.1439524083</v>
      </c>
      <c r="Q577" s="6">
        <v>2274426.5974014201</v>
      </c>
      <c r="R577" s="6">
        <v>1965448.4600120632</v>
      </c>
      <c r="S577" s="6" t="s">
        <v>4474</v>
      </c>
      <c r="T577" s="6" t="s">
        <v>4474</v>
      </c>
      <c r="U577" s="6">
        <v>2726637.6790933069</v>
      </c>
      <c r="V577" s="6">
        <v>2756883.9532675557</v>
      </c>
      <c r="W577" s="6">
        <v>34827856.582792789</v>
      </c>
      <c r="X577" s="6">
        <v>34102987.518749401</v>
      </c>
      <c r="Y577" s="6">
        <v>16337301.304440802</v>
      </c>
      <c r="Z577" s="6">
        <v>16725013.417000374</v>
      </c>
      <c r="AA577" s="6">
        <v>11467246.418133866</v>
      </c>
      <c r="AB577" s="6">
        <v>12676106.730517829</v>
      </c>
      <c r="AC577" s="6">
        <v>652719801</v>
      </c>
      <c r="AD577" s="6">
        <v>655857569</v>
      </c>
      <c r="AF577">
        <f>Q577/W577</f>
        <v>6.5304811164438231E-2</v>
      </c>
      <c r="AG577">
        <f>R577/X577</f>
        <v>5.7632735517129809E-2</v>
      </c>
      <c r="AH577">
        <f>U577/W577</f>
        <v>7.828898894801474E-2</v>
      </c>
      <c r="AI577">
        <f>V577/X577</f>
        <v>8.0839954322238047E-2</v>
      </c>
      <c r="AJ577">
        <f>Y577/AA577</f>
        <v>1.4246926165819214</v>
      </c>
      <c r="AK577">
        <f>Z577/AB577</f>
        <v>1.3194124799166269</v>
      </c>
      <c r="AL577">
        <f>O577/K577</f>
        <v>0.27661916461916464</v>
      </c>
      <c r="AM577">
        <f>P577/L577</f>
        <v>0.26621804603832422</v>
      </c>
      <c r="AN577">
        <f>K577/W577</f>
        <v>0.20285640908479641</v>
      </c>
      <c r="AO577">
        <f>L577/X577</f>
        <v>0.19792396213456923</v>
      </c>
      <c r="AP577">
        <f>IF(OR(Q577&lt;0, Q577="NA"), 0, 1)</f>
        <v>1</v>
      </c>
      <c r="AQ577">
        <f>IF(OR(S577&lt;0, S577="NA"), 0, 1)</f>
        <v>0</v>
      </c>
      <c r="AR577">
        <f>IFERROR(IF((AF577-AG577)&gt;0,1,0),0)</f>
        <v>1</v>
      </c>
      <c r="AS577">
        <f>IFERROR(IF((S577-Q577)&gt;0,1,0),0)</f>
        <v>0</v>
      </c>
      <c r="AT577">
        <f>IFERROR(IF((AH577-AI577)&lt;0,1,0),0)</f>
        <v>1</v>
      </c>
      <c r="AU577">
        <f>IFERROR(IF((AJ577-AK577)&gt;0,1,0),0)</f>
        <v>1</v>
      </c>
      <c r="AV577">
        <f>IFERROR(IF((AL577-AM577)&gt;0,1,0),0)</f>
        <v>1</v>
      </c>
      <c r="AW577">
        <f>IFERROR(IF((AN577-AO577)&gt;0,1,0),0)</f>
        <v>1</v>
      </c>
      <c r="AX577">
        <f>IFERROR(IF((AC577-AD577)&lt;0,1,0),0)</f>
        <v>1</v>
      </c>
      <c r="AY577">
        <f>SUM(AP577:AX577)</f>
        <v>7</v>
      </c>
    </row>
    <row r="578" spans="1:51" x14ac:dyDescent="0.45">
      <c r="A578" s="1" t="s">
        <v>4016</v>
      </c>
      <c r="B578" s="2">
        <v>4295035</v>
      </c>
      <c r="C578" s="3" t="s">
        <v>5335</v>
      </c>
      <c r="D578" s="5">
        <v>15.74</v>
      </c>
      <c r="E578" s="5">
        <v>2193.1465308400002</v>
      </c>
      <c r="F578" s="3" t="s">
        <v>4665</v>
      </c>
      <c r="G578" s="3" t="s">
        <v>4666</v>
      </c>
      <c r="H578" s="3" t="s">
        <v>4667</v>
      </c>
      <c r="I578" s="3" t="s">
        <v>4667</v>
      </c>
      <c r="J578" s="3" t="s">
        <v>4788</v>
      </c>
      <c r="K578" s="6">
        <v>1814000</v>
      </c>
      <c r="L578" s="6">
        <v>1815000</v>
      </c>
      <c r="M578" s="6">
        <v>176000</v>
      </c>
      <c r="N578" s="6">
        <v>172000</v>
      </c>
      <c r="O578" s="6">
        <v>144000</v>
      </c>
      <c r="P578" s="6">
        <v>140000</v>
      </c>
      <c r="Q578" s="6">
        <v>36000</v>
      </c>
      <c r="R578" s="6">
        <v>24000</v>
      </c>
      <c r="S578" s="6">
        <v>128000</v>
      </c>
      <c r="T578" s="6">
        <v>185000</v>
      </c>
      <c r="U578" s="6">
        <v>832000</v>
      </c>
      <c r="V578" s="6">
        <v>841000</v>
      </c>
      <c r="W578" s="6">
        <v>2733000</v>
      </c>
      <c r="X578" s="6">
        <v>2779000</v>
      </c>
      <c r="Y578" s="6">
        <v>1463000</v>
      </c>
      <c r="Z578" s="6">
        <v>1539000</v>
      </c>
      <c r="AA578" s="6">
        <v>792000</v>
      </c>
      <c r="AB578" s="6">
        <v>916000</v>
      </c>
      <c r="AC578" s="6">
        <v>139215454</v>
      </c>
      <c r="AD578" s="6">
        <v>138567175</v>
      </c>
      <c r="AF578">
        <f>Q578/W578</f>
        <v>1.3172338090010977E-2</v>
      </c>
      <c r="AG578">
        <f>R578/X578</f>
        <v>8.6362000719683342E-3</v>
      </c>
      <c r="AH578">
        <f>U578/W578</f>
        <v>0.30442736919136482</v>
      </c>
      <c r="AI578">
        <f>V578/X578</f>
        <v>0.30262684418855701</v>
      </c>
      <c r="AJ578">
        <f>Y578/AA578</f>
        <v>1.8472222222222223</v>
      </c>
      <c r="AK578">
        <f>Z578/AB578</f>
        <v>1.6801310043668123</v>
      </c>
      <c r="AL578">
        <f>O578/K578</f>
        <v>7.9382579933847855E-2</v>
      </c>
      <c r="AM578">
        <f>P578/L578</f>
        <v>7.7134986225895319E-2</v>
      </c>
      <c r="AN578">
        <f>K578/W578</f>
        <v>0.66373948042444197</v>
      </c>
      <c r="AO578">
        <f>L578/X578</f>
        <v>0.65311263044260526</v>
      </c>
      <c r="AP578">
        <f>IF(OR(Q578&lt;0, Q578="NA"), 0, 1)</f>
        <v>1</v>
      </c>
      <c r="AQ578">
        <f>IF(OR(S578&lt;0, S578="NA"), 0, 1)</f>
        <v>1</v>
      </c>
      <c r="AR578">
        <f>IFERROR(IF((AF578-AG578)&gt;0,1,0),0)</f>
        <v>1</v>
      </c>
      <c r="AS578">
        <f>IFERROR(IF((S578-Q578)&gt;0,1,0),0)</f>
        <v>1</v>
      </c>
      <c r="AT578">
        <f>IFERROR(IF((AH578-AI578)&lt;0,1,0),0)</f>
        <v>0</v>
      </c>
      <c r="AU578">
        <f>IFERROR(IF((AJ578-AK578)&gt;0,1,0),0)</f>
        <v>1</v>
      </c>
      <c r="AV578">
        <f>IFERROR(IF((AL578-AM578)&gt;0,1,0),0)</f>
        <v>1</v>
      </c>
      <c r="AW578">
        <f>IFERROR(IF((AN578-AO578)&gt;0,1,0),0)</f>
        <v>1</v>
      </c>
      <c r="AX578">
        <f>IFERROR(IF((AC578-AD578)&lt;0,1,0),0)</f>
        <v>0</v>
      </c>
      <c r="AY578">
        <f>SUM(AP578:AX578)</f>
        <v>7</v>
      </c>
    </row>
    <row r="579" spans="1:51" x14ac:dyDescent="0.45">
      <c r="A579" s="1" t="s">
        <v>4033</v>
      </c>
      <c r="B579" s="2">
        <v>4911773</v>
      </c>
      <c r="C579" s="3" t="s">
        <v>5338</v>
      </c>
      <c r="D579" s="5">
        <v>18.55</v>
      </c>
      <c r="E579" s="5">
        <v>372.47144164999997</v>
      </c>
      <c r="F579" s="3" t="s">
        <v>4500</v>
      </c>
      <c r="G579" s="3" t="s">
        <v>4574</v>
      </c>
      <c r="H579" s="3" t="s">
        <v>4734</v>
      </c>
      <c r="I579" s="3" t="s">
        <v>4734</v>
      </c>
      <c r="J579" s="3" t="s">
        <v>5141</v>
      </c>
      <c r="K579" s="6">
        <v>326227</v>
      </c>
      <c r="L579" s="6">
        <v>291022</v>
      </c>
      <c r="M579" s="6">
        <v>24873</v>
      </c>
      <c r="N579" s="6">
        <v>9548</v>
      </c>
      <c r="O579" s="6">
        <v>15603</v>
      </c>
      <c r="P579" s="6">
        <v>2388</v>
      </c>
      <c r="Q579" s="6">
        <v>4596</v>
      </c>
      <c r="R579" s="6">
        <v>-2423</v>
      </c>
      <c r="S579" s="6">
        <v>10547</v>
      </c>
      <c r="T579" s="6">
        <v>17447</v>
      </c>
      <c r="U579" s="6">
        <v>45696</v>
      </c>
      <c r="V579" s="6">
        <v>45772</v>
      </c>
      <c r="W579" s="6">
        <v>313201</v>
      </c>
      <c r="X579" s="6">
        <v>264388</v>
      </c>
      <c r="Y579" s="6">
        <v>196455</v>
      </c>
      <c r="Z579" s="6">
        <v>143663</v>
      </c>
      <c r="AA579" s="6">
        <v>155709</v>
      </c>
      <c r="AB579" s="6">
        <v>103236</v>
      </c>
      <c r="AC579" s="6">
        <v>20079323</v>
      </c>
      <c r="AD579" s="6">
        <v>20753358</v>
      </c>
      <c r="AF579">
        <f>Q579/W579</f>
        <v>1.46742826491614E-2</v>
      </c>
      <c r="AG579">
        <f>R579/X579</f>
        <v>-9.1645611752424472E-3</v>
      </c>
      <c r="AH579">
        <f>U579/W579</f>
        <v>0.14589991730550031</v>
      </c>
      <c r="AI579">
        <f>V579/X579</f>
        <v>0.17312434754981315</v>
      </c>
      <c r="AJ579">
        <f>Y579/AA579</f>
        <v>1.2616804423636399</v>
      </c>
      <c r="AK579">
        <f>Z579/AB579</f>
        <v>1.3915978922081444</v>
      </c>
      <c r="AL579">
        <f>O579/K579</f>
        <v>4.7828659185168612E-2</v>
      </c>
      <c r="AM579">
        <f>P579/L579</f>
        <v>8.2055652150009283E-3</v>
      </c>
      <c r="AN579">
        <f>K579/W579</f>
        <v>1.0415899055239288</v>
      </c>
      <c r="AO579">
        <f>L579/X579</f>
        <v>1.1007383088491156</v>
      </c>
      <c r="AP579">
        <f>IF(OR(Q579&lt;0, Q579="NA"), 0, 1)</f>
        <v>1</v>
      </c>
      <c r="AQ579">
        <f>IF(OR(S579&lt;0, S579="NA"), 0, 1)</f>
        <v>1</v>
      </c>
      <c r="AR579">
        <f>IFERROR(IF((AF579-AG579)&gt;0,1,0),0)</f>
        <v>1</v>
      </c>
      <c r="AS579">
        <f>IFERROR(IF((S579-Q579)&gt;0,1,0),0)</f>
        <v>1</v>
      </c>
      <c r="AT579">
        <f>IFERROR(IF((AH579-AI579)&lt;0,1,0),0)</f>
        <v>1</v>
      </c>
      <c r="AU579">
        <f>IFERROR(IF((AJ579-AK579)&gt;0,1,0),0)</f>
        <v>0</v>
      </c>
      <c r="AV579">
        <f>IFERROR(IF((AL579-AM579)&gt;0,1,0),0)</f>
        <v>1</v>
      </c>
      <c r="AW579">
        <f>IFERROR(IF((AN579-AO579)&gt;0,1,0),0)</f>
        <v>0</v>
      </c>
      <c r="AX579">
        <f>IFERROR(IF((AC579-AD579)&lt;0,1,0),0)</f>
        <v>1</v>
      </c>
      <c r="AY579">
        <f>SUM(AP579:AX579)</f>
        <v>7</v>
      </c>
    </row>
    <row r="580" spans="1:51" x14ac:dyDescent="0.45">
      <c r="A580" s="1" t="s">
        <v>4040</v>
      </c>
      <c r="B580" s="2">
        <v>4006880</v>
      </c>
      <c r="C580" s="3" t="s">
        <v>5337</v>
      </c>
      <c r="D580" s="5">
        <v>47.14</v>
      </c>
      <c r="E580" s="5">
        <v>4252.0461017600001</v>
      </c>
      <c r="F580" s="3" t="s">
        <v>4651</v>
      </c>
      <c r="G580" s="3" t="s">
        <v>4651</v>
      </c>
      <c r="H580" s="3" t="s">
        <v>4652</v>
      </c>
      <c r="I580" s="3" t="s">
        <v>4652</v>
      </c>
      <c r="J580" s="3" t="s">
        <v>4653</v>
      </c>
      <c r="K580" s="6">
        <v>1906349</v>
      </c>
      <c r="L580" s="6">
        <v>1842944</v>
      </c>
      <c r="M580" s="6">
        <v>736365</v>
      </c>
      <c r="N580" s="6">
        <v>611933</v>
      </c>
      <c r="O580" s="6">
        <v>331311</v>
      </c>
      <c r="P580" s="6">
        <v>225727</v>
      </c>
      <c r="Q580" s="6">
        <v>192466</v>
      </c>
      <c r="R580" s="6">
        <v>98985</v>
      </c>
      <c r="S580" s="6">
        <v>488088</v>
      </c>
      <c r="T580" s="6">
        <v>478252</v>
      </c>
      <c r="U580" s="6">
        <v>4511206</v>
      </c>
      <c r="V580" s="6">
        <v>4596994</v>
      </c>
      <c r="W580" s="6">
        <v>10843481</v>
      </c>
      <c r="X580" s="6">
        <v>10583410</v>
      </c>
      <c r="Y580" s="6">
        <v>495694</v>
      </c>
      <c r="Z580" s="6">
        <v>537654</v>
      </c>
      <c r="AA580" s="6">
        <v>1369643</v>
      </c>
      <c r="AB580" s="6">
        <v>1138637</v>
      </c>
      <c r="AC580" s="6">
        <v>90200384</v>
      </c>
      <c r="AD580" s="6">
        <v>90200384</v>
      </c>
      <c r="AF580">
        <f>Q580/W580</f>
        <v>1.7749466246125205E-2</v>
      </c>
      <c r="AG580">
        <f>R580/X580</f>
        <v>9.3528456329292735E-3</v>
      </c>
      <c r="AH580">
        <f>U580/W580</f>
        <v>0.41602931752266636</v>
      </c>
      <c r="AI580">
        <f>V580/X580</f>
        <v>0.43435849126132314</v>
      </c>
      <c r="AJ580">
        <f>Y580/AA580</f>
        <v>0.36191474712753613</v>
      </c>
      <c r="AK580">
        <f>Z580/AB580</f>
        <v>0.47219087382545971</v>
      </c>
      <c r="AL580">
        <f>O580/K580</f>
        <v>0.1737934659393427</v>
      </c>
      <c r="AM580">
        <f>P580/L580</f>
        <v>0.12248174659674956</v>
      </c>
      <c r="AN580">
        <f>K580/W580</f>
        <v>0.17580599809231001</v>
      </c>
      <c r="AO580">
        <f>L580/X580</f>
        <v>0.17413517949318794</v>
      </c>
      <c r="AP580">
        <f>IF(OR(Q580&lt;0, Q580="NA"), 0, 1)</f>
        <v>1</v>
      </c>
      <c r="AQ580">
        <f>IF(OR(S580&lt;0, S580="NA"), 0, 1)</f>
        <v>1</v>
      </c>
      <c r="AR580">
        <f>IFERROR(IF((AF580-AG580)&gt;0,1,0),0)</f>
        <v>1</v>
      </c>
      <c r="AS580">
        <f>IFERROR(IF((S580-Q580)&gt;0,1,0),0)</f>
        <v>1</v>
      </c>
      <c r="AT580">
        <f>IFERROR(IF((AH580-AI580)&lt;0,1,0),0)</f>
        <v>1</v>
      </c>
      <c r="AU580">
        <f>IFERROR(IF((AJ580-AK580)&gt;0,1,0),0)</f>
        <v>0</v>
      </c>
      <c r="AV580">
        <f>IFERROR(IF((AL580-AM580)&gt;0,1,0),0)</f>
        <v>1</v>
      </c>
      <c r="AW580">
        <f>IFERROR(IF((AN580-AO580)&gt;0,1,0),0)</f>
        <v>1</v>
      </c>
      <c r="AX580">
        <f>IFERROR(IF((AC580-AD580)&lt;0,1,0),0)</f>
        <v>0</v>
      </c>
      <c r="AY580">
        <f>SUM(AP580:AX580)</f>
        <v>7</v>
      </c>
    </row>
    <row r="581" spans="1:51" x14ac:dyDescent="0.45">
      <c r="A581" s="1" t="s">
        <v>4042</v>
      </c>
      <c r="B581" s="2">
        <v>4964207</v>
      </c>
      <c r="C581" s="3" t="s">
        <v>5337</v>
      </c>
      <c r="D581" s="7">
        <v>586.03</v>
      </c>
      <c r="E581" s="5">
        <v>25081.254767549999</v>
      </c>
      <c r="F581" s="3" t="s">
        <v>4500</v>
      </c>
      <c r="G581" s="3" t="s">
        <v>4501</v>
      </c>
      <c r="H581" s="3" t="s">
        <v>4502</v>
      </c>
      <c r="I581" s="3" t="s">
        <v>4538</v>
      </c>
      <c r="J581" s="3" t="s">
        <v>4504</v>
      </c>
      <c r="K581" s="6">
        <v>2077606</v>
      </c>
      <c r="L581" s="6">
        <v>2028953</v>
      </c>
      <c r="M581" s="6">
        <v>368943</v>
      </c>
      <c r="N581" s="6">
        <v>356058</v>
      </c>
      <c r="O581" s="6">
        <v>275997</v>
      </c>
      <c r="P581" s="6">
        <v>257105</v>
      </c>
      <c r="Q581" s="6">
        <v>236708</v>
      </c>
      <c r="R581" s="6">
        <v>207822</v>
      </c>
      <c r="S581" s="6">
        <v>547278</v>
      </c>
      <c r="T581" s="6">
        <v>461058</v>
      </c>
      <c r="U581" s="6">
        <v>597502</v>
      </c>
      <c r="V581" s="6">
        <v>597069</v>
      </c>
      <c r="W581" s="6">
        <v>4996508</v>
      </c>
      <c r="X581" s="6">
        <v>4819479</v>
      </c>
      <c r="Y581" s="6">
        <v>1238564</v>
      </c>
      <c r="Z581" s="6">
        <v>1042332</v>
      </c>
      <c r="AA581" s="6">
        <v>1021635</v>
      </c>
      <c r="AB581" s="6">
        <v>987332</v>
      </c>
      <c r="AC581" s="6">
        <v>42786092</v>
      </c>
      <c r="AD581" s="6">
        <v>42624186</v>
      </c>
      <c r="AF581">
        <f>Q581/W581</f>
        <v>4.7374686481038354E-2</v>
      </c>
      <c r="AG581">
        <f>R581/X581</f>
        <v>4.3121258542676504E-2</v>
      </c>
      <c r="AH581">
        <f>U581/W581</f>
        <v>0.11958391740791768</v>
      </c>
      <c r="AI581">
        <f>V581/X581</f>
        <v>0.12388662757945412</v>
      </c>
      <c r="AJ581">
        <f>Y581/AA581</f>
        <v>1.2123351294738336</v>
      </c>
      <c r="AK581">
        <f>Z581/AB581</f>
        <v>1.0557056795485207</v>
      </c>
      <c r="AL581">
        <f>O581/K581</f>
        <v>0.13284376344696733</v>
      </c>
      <c r="AM581">
        <f>P581/L581</f>
        <v>0.12671806591872753</v>
      </c>
      <c r="AN581">
        <f>K581/W581</f>
        <v>0.4158116028234119</v>
      </c>
      <c r="AO581">
        <f>L581/X581</f>
        <v>0.42099011117176771</v>
      </c>
      <c r="AP581">
        <f>IF(OR(Q581&lt;0, Q581="NA"), 0, 1)</f>
        <v>1</v>
      </c>
      <c r="AQ581">
        <f>IF(OR(S581&lt;0, S581="NA"), 0, 1)</f>
        <v>1</v>
      </c>
      <c r="AR581">
        <f>IFERROR(IF((AF581-AG581)&gt;0,1,0),0)</f>
        <v>1</v>
      </c>
      <c r="AS581">
        <f>IFERROR(IF((S581-Q581)&gt;0,1,0),0)</f>
        <v>1</v>
      </c>
      <c r="AT581">
        <f>IFERROR(IF((AH581-AI581)&lt;0,1,0),0)</f>
        <v>1</v>
      </c>
      <c r="AU581">
        <f>IFERROR(IF((AJ581-AK581)&gt;0,1,0),0)</f>
        <v>1</v>
      </c>
      <c r="AV581">
        <f>IFERROR(IF((AL581-AM581)&gt;0,1,0),0)</f>
        <v>1</v>
      </c>
      <c r="AW581">
        <f>IFERROR(IF((AN581-AO581)&gt;0,1,0),0)</f>
        <v>0</v>
      </c>
      <c r="AX581">
        <f>IFERROR(IF((AC581-AD581)&lt;0,1,0),0)</f>
        <v>0</v>
      </c>
      <c r="AY581">
        <f>SUM(AP581:AX581)</f>
        <v>7</v>
      </c>
    </row>
    <row r="582" spans="1:51" x14ac:dyDescent="0.45">
      <c r="A582" s="1" t="s">
        <v>4044</v>
      </c>
      <c r="B582" s="2">
        <v>3009699</v>
      </c>
      <c r="C582" s="3" t="s">
        <v>5337</v>
      </c>
      <c r="D582" s="5">
        <v>55.6</v>
      </c>
      <c r="E582" s="5">
        <v>19803.1940024</v>
      </c>
      <c r="F582" s="3" t="s">
        <v>4559</v>
      </c>
      <c r="G582" s="3" t="s">
        <v>4560</v>
      </c>
      <c r="H582" s="3" t="s">
        <v>4561</v>
      </c>
      <c r="I582" s="3" t="s">
        <v>4562</v>
      </c>
      <c r="J582" s="3" t="s">
        <v>5296</v>
      </c>
      <c r="K582" s="6">
        <v>53309000</v>
      </c>
      <c r="L582" s="6">
        <v>53092000</v>
      </c>
      <c r="M582" s="6">
        <v>3150000</v>
      </c>
      <c r="N582" s="6">
        <v>2503000</v>
      </c>
      <c r="O582" s="6">
        <v>1762000</v>
      </c>
      <c r="P582" s="6">
        <v>1040000</v>
      </c>
      <c r="Q582" s="6">
        <v>822000</v>
      </c>
      <c r="R582" s="6">
        <v>15000</v>
      </c>
      <c r="S582" s="6">
        <v>2590000</v>
      </c>
      <c r="T582" s="6">
        <v>2296000</v>
      </c>
      <c r="U582" s="6">
        <v>9623000</v>
      </c>
      <c r="V582" s="6">
        <v>9701000</v>
      </c>
      <c r="W582" s="6">
        <v>37100000</v>
      </c>
      <c r="X582" s="6">
        <v>37732000</v>
      </c>
      <c r="Y582" s="6">
        <v>9751000</v>
      </c>
      <c r="Z582" s="6">
        <v>10572000</v>
      </c>
      <c r="AA582" s="6">
        <v>4787000</v>
      </c>
      <c r="AB582" s="6">
        <v>5810000</v>
      </c>
      <c r="AC582" s="6">
        <v>356000000</v>
      </c>
      <c r="AD582" s="6">
        <v>355829698</v>
      </c>
      <c r="AF582">
        <f>Q582/W582</f>
        <v>2.2156334231805928E-2</v>
      </c>
      <c r="AG582">
        <f>R582/X582</f>
        <v>3.9754054913601188E-4</v>
      </c>
      <c r="AH582">
        <f>U582/W582</f>
        <v>0.25938005390835578</v>
      </c>
      <c r="AI582">
        <f>V582/X582</f>
        <v>0.25710272447789673</v>
      </c>
      <c r="AJ582">
        <f>Y582/AA582</f>
        <v>2.0369751410068937</v>
      </c>
      <c r="AK582">
        <f>Z582/AB582</f>
        <v>1.8196213425129089</v>
      </c>
      <c r="AL582">
        <f>O582/K582</f>
        <v>3.3052580239734376E-2</v>
      </c>
      <c r="AM582">
        <f>P582/L582</f>
        <v>1.9588638589618023E-2</v>
      </c>
      <c r="AN582">
        <f>K582/W582</f>
        <v>1.436900269541779</v>
      </c>
      <c r="AO582">
        <f>L582/X582</f>
        <v>1.4070815223152762</v>
      </c>
      <c r="AP582">
        <f>IF(OR(Q582&lt;0, Q582="NA"), 0, 1)</f>
        <v>1</v>
      </c>
      <c r="AQ582">
        <f>IF(OR(S582&lt;0, S582="NA"), 0, 1)</f>
        <v>1</v>
      </c>
      <c r="AR582">
        <f>IFERROR(IF((AF582-AG582)&gt;0,1,0),0)</f>
        <v>1</v>
      </c>
      <c r="AS582">
        <f>IFERROR(IF((S582-Q582)&gt;0,1,0),0)</f>
        <v>1</v>
      </c>
      <c r="AT582">
        <f>IFERROR(IF((AH582-AI582)&lt;0,1,0),0)</f>
        <v>0</v>
      </c>
      <c r="AU582">
        <f>IFERROR(IF((AJ582-AK582)&gt;0,1,0),0)</f>
        <v>1</v>
      </c>
      <c r="AV582">
        <f>IFERROR(IF((AL582-AM582)&gt;0,1,0),0)</f>
        <v>1</v>
      </c>
      <c r="AW582">
        <f>IFERROR(IF((AN582-AO582)&gt;0,1,0),0)</f>
        <v>1</v>
      </c>
      <c r="AX582">
        <f>IFERROR(IF((AC582-AD582)&lt;0,1,0),0)</f>
        <v>0</v>
      </c>
      <c r="AY582">
        <f>SUM(AP582:AX582)</f>
        <v>7</v>
      </c>
    </row>
    <row r="583" spans="1:51" x14ac:dyDescent="0.45">
      <c r="A583" s="1" t="s">
        <v>4051</v>
      </c>
      <c r="B583" s="2">
        <v>4971407</v>
      </c>
      <c r="C583" s="3" t="s">
        <v>5337</v>
      </c>
      <c r="D583" s="5">
        <v>416.61</v>
      </c>
      <c r="E583" s="5">
        <v>25192.604589750001</v>
      </c>
      <c r="F583" s="3" t="s">
        <v>4500</v>
      </c>
      <c r="G583" s="3" t="s">
        <v>4574</v>
      </c>
      <c r="H583" s="3" t="s">
        <v>4575</v>
      </c>
      <c r="I583" s="3" t="s">
        <v>4575</v>
      </c>
      <c r="J583" s="3" t="s">
        <v>4614</v>
      </c>
      <c r="K583" s="6">
        <v>2015756</v>
      </c>
      <c r="L583" s="6">
        <v>1928490</v>
      </c>
      <c r="M583" s="6">
        <v>560147</v>
      </c>
      <c r="N583" s="6">
        <v>518248</v>
      </c>
      <c r="O583" s="6">
        <v>539901</v>
      </c>
      <c r="P583" s="6">
        <v>498997</v>
      </c>
      <c r="Q583" s="6">
        <v>390198</v>
      </c>
      <c r="R583" s="6">
        <v>349960</v>
      </c>
      <c r="S583" s="6">
        <v>707501</v>
      </c>
      <c r="T583" s="6">
        <v>541516</v>
      </c>
      <c r="U583" s="6">
        <v>527205</v>
      </c>
      <c r="V583" s="6">
        <v>669878</v>
      </c>
      <c r="W583" s="6">
        <v>1157918</v>
      </c>
      <c r="X583" s="6">
        <v>1154412</v>
      </c>
      <c r="Y583" s="6">
        <v>926497</v>
      </c>
      <c r="Z583" s="6">
        <v>916013</v>
      </c>
      <c r="AA583" s="6">
        <v>364094</v>
      </c>
      <c r="AB583" s="6">
        <v>284791</v>
      </c>
      <c r="AC583" s="6">
        <v>60470208</v>
      </c>
      <c r="AD583" s="6">
        <v>60462539</v>
      </c>
      <c r="AF583">
        <f>Q583/W583</f>
        <v>0.33698241153518643</v>
      </c>
      <c r="AG583">
        <f>R583/X583</f>
        <v>0.3031500019057321</v>
      </c>
      <c r="AH583">
        <f>U583/W583</f>
        <v>0.45530426161438031</v>
      </c>
      <c r="AI583">
        <f>V583/X583</f>
        <v>0.58027636580354325</v>
      </c>
      <c r="AJ583">
        <f>Y583/AA583</f>
        <v>2.5446642899910463</v>
      </c>
      <c r="AK583">
        <f>Z583/AB583</f>
        <v>3.2164394239986516</v>
      </c>
      <c r="AL583">
        <f>O583/K583</f>
        <v>0.26784045291195957</v>
      </c>
      <c r="AM583">
        <f>P583/L583</f>
        <v>0.25875011018983762</v>
      </c>
      <c r="AN583">
        <f>K583/W583</f>
        <v>1.7408452066553937</v>
      </c>
      <c r="AO583">
        <f>L583/X583</f>
        <v>1.6705387677882766</v>
      </c>
      <c r="AP583">
        <f>IF(OR(Q583&lt;0, Q583="NA"), 0, 1)</f>
        <v>1</v>
      </c>
      <c r="AQ583">
        <f>IF(OR(S583&lt;0, S583="NA"), 0, 1)</f>
        <v>1</v>
      </c>
      <c r="AR583">
        <f>IFERROR(IF((AF583-AG583)&gt;0,1,0),0)</f>
        <v>1</v>
      </c>
      <c r="AS583">
        <f>IFERROR(IF((S583-Q583)&gt;0,1,0),0)</f>
        <v>1</v>
      </c>
      <c r="AT583">
        <f>IFERROR(IF((AH583-AI583)&lt;0,1,0),0)</f>
        <v>1</v>
      </c>
      <c r="AU583">
        <f>IFERROR(IF((AJ583-AK583)&gt;0,1,0),0)</f>
        <v>0</v>
      </c>
      <c r="AV583">
        <f>IFERROR(IF((AL583-AM583)&gt;0,1,0),0)</f>
        <v>1</v>
      </c>
      <c r="AW583">
        <f>IFERROR(IF((AN583-AO583)&gt;0,1,0),0)</f>
        <v>1</v>
      </c>
      <c r="AX583">
        <f>IFERROR(IF((AC583-AD583)&lt;0,1,0),0)</f>
        <v>0</v>
      </c>
      <c r="AY583">
        <f>SUM(AP583:AX583)</f>
        <v>7</v>
      </c>
    </row>
    <row r="584" spans="1:51" x14ac:dyDescent="0.45">
      <c r="A584" s="1" t="s">
        <v>4079</v>
      </c>
      <c r="B584" s="2">
        <v>103396</v>
      </c>
      <c r="C584" s="3" t="s">
        <v>5335</v>
      </c>
      <c r="D584" s="5">
        <v>25.5</v>
      </c>
      <c r="E584" s="5">
        <v>646.22390700000005</v>
      </c>
      <c r="F584" s="3" t="s">
        <v>4480</v>
      </c>
      <c r="G584" s="3" t="s">
        <v>4509</v>
      </c>
      <c r="H584" s="3" t="s">
        <v>4509</v>
      </c>
      <c r="I584" s="3" t="s">
        <v>4677</v>
      </c>
      <c r="J584" s="3" t="s">
        <v>4691</v>
      </c>
      <c r="K584" s="6">
        <v>1210651</v>
      </c>
      <c r="L584" s="6">
        <v>1161642</v>
      </c>
      <c r="M584" s="6">
        <v>78272</v>
      </c>
      <c r="N584" s="6">
        <v>60152</v>
      </c>
      <c r="O584" s="6">
        <v>67289</v>
      </c>
      <c r="P584" s="6">
        <v>49006</v>
      </c>
      <c r="Q584" s="6">
        <v>50123</v>
      </c>
      <c r="R584" s="6">
        <v>36755</v>
      </c>
      <c r="S584" s="6">
        <v>206180</v>
      </c>
      <c r="T584" s="6">
        <v>261364</v>
      </c>
      <c r="U584" s="6">
        <v>117011</v>
      </c>
      <c r="V584" s="6">
        <v>116965</v>
      </c>
      <c r="W584" s="6">
        <v>3546132</v>
      </c>
      <c r="X584" s="6">
        <v>3408697</v>
      </c>
      <c r="Y584" s="6" t="s">
        <v>4474</v>
      </c>
      <c r="Z584" s="6" t="s">
        <v>4474</v>
      </c>
      <c r="AA584" s="6" t="s">
        <v>4474</v>
      </c>
      <c r="AB584" s="6" t="s">
        <v>4474</v>
      </c>
      <c r="AC584" s="6">
        <v>25341248</v>
      </c>
      <c r="AD584" s="6">
        <v>25336103</v>
      </c>
      <c r="AF584">
        <f>Q584/W584</f>
        <v>1.4134555622858935E-2</v>
      </c>
      <c r="AG584">
        <f>R584/X584</f>
        <v>1.078271257316212E-2</v>
      </c>
      <c r="AH584">
        <f>U584/W584</f>
        <v>3.2996797637538593E-2</v>
      </c>
      <c r="AI584">
        <f>V584/X584</f>
        <v>3.4313698166777512E-2</v>
      </c>
      <c r="AJ584" t="e">
        <f>Y584/AA584</f>
        <v>#VALUE!</v>
      </c>
      <c r="AK584" t="e">
        <f>Z584/AB584</f>
        <v>#VALUE!</v>
      </c>
      <c r="AL584">
        <f>O584/K584</f>
        <v>5.5580840390831047E-2</v>
      </c>
      <c r="AM584">
        <f>P584/L584</f>
        <v>4.2186835531084446E-2</v>
      </c>
      <c r="AN584">
        <f>K584/W584</f>
        <v>0.34140043292240674</v>
      </c>
      <c r="AO584">
        <f>L584/X584</f>
        <v>0.34078769688241578</v>
      </c>
      <c r="AP584">
        <f>IF(OR(Q584&lt;0, Q584="NA"), 0, 1)</f>
        <v>1</v>
      </c>
      <c r="AQ584">
        <f>IF(OR(S584&lt;0, S584="NA"), 0, 1)</f>
        <v>1</v>
      </c>
      <c r="AR584">
        <f>IFERROR(IF((AF584-AG584)&gt;0,1,0),0)</f>
        <v>1</v>
      </c>
      <c r="AS584">
        <f>IFERROR(IF((S584-Q584)&gt;0,1,0),0)</f>
        <v>1</v>
      </c>
      <c r="AT584">
        <f>IFERROR(IF((AH584-AI584)&lt;0,1,0),0)</f>
        <v>1</v>
      </c>
      <c r="AU584">
        <f>IFERROR(IF((AJ584-AK584)&gt;0,1,0),0)</f>
        <v>0</v>
      </c>
      <c r="AV584">
        <f>IFERROR(IF((AL584-AM584)&gt;0,1,0),0)</f>
        <v>1</v>
      </c>
      <c r="AW584">
        <f>IFERROR(IF((AN584-AO584)&gt;0,1,0),0)</f>
        <v>1</v>
      </c>
      <c r="AX584">
        <f>IFERROR(IF((AC584-AD584)&lt;0,1,0),0)</f>
        <v>0</v>
      </c>
      <c r="AY584">
        <f>SUM(AP584:AX584)</f>
        <v>7</v>
      </c>
    </row>
    <row r="585" spans="1:51" x14ac:dyDescent="0.45">
      <c r="A585" s="1" t="s">
        <v>4082</v>
      </c>
      <c r="B585" s="2">
        <v>4051574</v>
      </c>
      <c r="C585" s="3" t="s">
        <v>5337</v>
      </c>
      <c r="D585" s="7">
        <v>132.55000000000001</v>
      </c>
      <c r="E585" s="5">
        <v>113114.1349129</v>
      </c>
      <c r="F585" s="3" t="s">
        <v>4485</v>
      </c>
      <c r="G585" s="3" t="s">
        <v>4607</v>
      </c>
      <c r="H585" s="3" t="s">
        <v>4608</v>
      </c>
      <c r="I585" s="3" t="s">
        <v>4608</v>
      </c>
      <c r="J585" s="3" t="s">
        <v>5302</v>
      </c>
      <c r="K585" s="6">
        <v>90686000</v>
      </c>
      <c r="L585" s="6">
        <v>89502000</v>
      </c>
      <c r="M585" s="6">
        <v>12008000</v>
      </c>
      <c r="N585" s="6">
        <v>11612000</v>
      </c>
      <c r="O585" s="6">
        <v>8451000</v>
      </c>
      <c r="P585" s="6">
        <v>8123000</v>
      </c>
      <c r="Q585" s="6">
        <v>5666000</v>
      </c>
      <c r="R585" s="6">
        <v>5254000</v>
      </c>
      <c r="S585" s="6">
        <v>9218000</v>
      </c>
      <c r="T585" s="6">
        <v>9953000</v>
      </c>
      <c r="U585" s="6">
        <v>19988000</v>
      </c>
      <c r="V585" s="6">
        <v>19866000</v>
      </c>
      <c r="W585" s="6">
        <v>68263000</v>
      </c>
      <c r="X585" s="6">
        <v>69418000</v>
      </c>
      <c r="Y585" s="6">
        <v>17264000</v>
      </c>
      <c r="Z585" s="6">
        <v>18823000</v>
      </c>
      <c r="AA585" s="6">
        <v>15081000</v>
      </c>
      <c r="AB585" s="6">
        <v>15085000</v>
      </c>
      <c r="AC585" s="6">
        <v>853000000</v>
      </c>
      <c r="AD585" s="6">
        <v>857000000</v>
      </c>
      <c r="AF585">
        <f>Q585/W585</f>
        <v>8.3002505017359327E-2</v>
      </c>
      <c r="AG585">
        <f>R585/X585</f>
        <v>7.5686421389265027E-2</v>
      </c>
      <c r="AH585">
        <f>U585/W585</f>
        <v>0.29280869577955848</v>
      </c>
      <c r="AI585">
        <f>V585/X585</f>
        <v>0.28617937710680225</v>
      </c>
      <c r="AJ585">
        <f>Y585/AA585</f>
        <v>1.1447516742921557</v>
      </c>
      <c r="AK585">
        <f>Z585/AB585</f>
        <v>1.2477958236658933</v>
      </c>
      <c r="AL585">
        <f>O585/K585</f>
        <v>9.3189687493108089E-2</v>
      </c>
      <c r="AM585">
        <f>P585/L585</f>
        <v>9.0757748430202678E-2</v>
      </c>
      <c r="AN585">
        <f>K585/W585</f>
        <v>1.3284795570074563</v>
      </c>
      <c r="AO585">
        <f>L585/X585</f>
        <v>1.2893197729695467</v>
      </c>
      <c r="AP585">
        <f>IF(OR(Q585&lt;0, Q585="NA"), 0, 1)</f>
        <v>1</v>
      </c>
      <c r="AQ585">
        <f>IF(OR(S585&lt;0, S585="NA"), 0, 1)</f>
        <v>1</v>
      </c>
      <c r="AR585">
        <f>IFERROR(IF((AF585-AG585)&gt;0,1,0),0)</f>
        <v>1</v>
      </c>
      <c r="AS585">
        <f>IFERROR(IF((S585-Q585)&gt;0,1,0),0)</f>
        <v>1</v>
      </c>
      <c r="AT585">
        <f>IFERROR(IF((AH585-AI585)&lt;0,1,0),0)</f>
        <v>0</v>
      </c>
      <c r="AU585">
        <f>IFERROR(IF((AJ585-AK585)&gt;0,1,0),0)</f>
        <v>0</v>
      </c>
      <c r="AV585">
        <f>IFERROR(IF((AL585-AM585)&gt;0,1,0),0)</f>
        <v>1</v>
      </c>
      <c r="AW585">
        <f>IFERROR(IF((AN585-AO585)&gt;0,1,0),0)</f>
        <v>1</v>
      </c>
      <c r="AX585">
        <f>IFERROR(IF((AC585-AD585)&lt;0,1,0),0)</f>
        <v>1</v>
      </c>
      <c r="AY585">
        <f>SUM(AP585:AX585)</f>
        <v>7</v>
      </c>
    </row>
    <row r="586" spans="1:51" x14ac:dyDescent="0.45">
      <c r="A586" s="1" t="s">
        <v>4092</v>
      </c>
      <c r="B586" s="2">
        <v>4584941</v>
      </c>
      <c r="C586" s="3" t="s">
        <v>5335</v>
      </c>
      <c r="D586" s="5">
        <v>5.71</v>
      </c>
      <c r="E586" s="5">
        <v>1393.8940462400001</v>
      </c>
      <c r="F586" s="3" t="s">
        <v>4525</v>
      </c>
      <c r="G586" s="3" t="s">
        <v>4526</v>
      </c>
      <c r="H586" s="3" t="s">
        <v>4705</v>
      </c>
      <c r="I586" s="3" t="s">
        <v>5014</v>
      </c>
      <c r="J586" s="3" t="s">
        <v>4528</v>
      </c>
      <c r="K586" s="6">
        <v>1157464</v>
      </c>
      <c r="L586" s="6">
        <v>1156542</v>
      </c>
      <c r="M586" s="6">
        <v>901944</v>
      </c>
      <c r="N586" s="6">
        <v>759317</v>
      </c>
      <c r="O586" s="6">
        <v>587934</v>
      </c>
      <c r="P586" s="6">
        <v>447295</v>
      </c>
      <c r="Q586" s="6">
        <v>102579</v>
      </c>
      <c r="R586" s="6">
        <v>9416</v>
      </c>
      <c r="S586" s="6">
        <v>343634</v>
      </c>
      <c r="T586" s="6">
        <v>327636</v>
      </c>
      <c r="U586" s="6">
        <v>5512616</v>
      </c>
      <c r="V586" s="6">
        <v>5771809</v>
      </c>
      <c r="W586" s="6">
        <v>5098671</v>
      </c>
      <c r="X586" s="6">
        <v>5119230</v>
      </c>
      <c r="Y586" s="6" t="s">
        <v>4474</v>
      </c>
      <c r="Z586" s="6" t="s">
        <v>4474</v>
      </c>
      <c r="AA586" s="6" t="s">
        <v>4474</v>
      </c>
      <c r="AB586" s="6" t="s">
        <v>4474</v>
      </c>
      <c r="AC586" s="6">
        <v>237488131</v>
      </c>
      <c r="AD586" s="6">
        <v>237353110</v>
      </c>
      <c r="AF586">
        <f>Q586/W586</f>
        <v>2.0118772127089589E-2</v>
      </c>
      <c r="AG586">
        <f>R586/X586</f>
        <v>1.8393391193597475E-3</v>
      </c>
      <c r="AH586">
        <f>U586/W586</f>
        <v>1.0811868426105549</v>
      </c>
      <c r="AI586">
        <f>V586/X586</f>
        <v>1.1274760071338854</v>
      </c>
      <c r="AJ586" t="e">
        <f>Y586/AA586</f>
        <v>#VALUE!</v>
      </c>
      <c r="AK586" t="e">
        <f>Z586/AB586</f>
        <v>#VALUE!</v>
      </c>
      <c r="AL586">
        <f>O586/K586</f>
        <v>0.50795013926999022</v>
      </c>
      <c r="AM586">
        <f>P586/L586</f>
        <v>0.38675205915565541</v>
      </c>
      <c r="AN586">
        <f>K586/W586</f>
        <v>0.22701288237660364</v>
      </c>
      <c r="AO586">
        <f>L586/X586</f>
        <v>0.22592108578829237</v>
      </c>
      <c r="AP586">
        <f>IF(OR(Q586&lt;0, Q586="NA"), 0, 1)</f>
        <v>1</v>
      </c>
      <c r="AQ586">
        <f>IF(OR(S586&lt;0, S586="NA"), 0, 1)</f>
        <v>1</v>
      </c>
      <c r="AR586">
        <f>IFERROR(IF((AF586-AG586)&gt;0,1,0),0)</f>
        <v>1</v>
      </c>
      <c r="AS586">
        <f>IFERROR(IF((S586-Q586)&gt;0,1,0),0)</f>
        <v>1</v>
      </c>
      <c r="AT586">
        <f>IFERROR(IF((AH586-AI586)&lt;0,1,0),0)</f>
        <v>1</v>
      </c>
      <c r="AU586">
        <f>IFERROR(IF((AJ586-AK586)&gt;0,1,0),0)</f>
        <v>0</v>
      </c>
      <c r="AV586">
        <f>IFERROR(IF((AL586-AM586)&gt;0,1,0),0)</f>
        <v>1</v>
      </c>
      <c r="AW586">
        <f>IFERROR(IF((AN586-AO586)&gt;0,1,0),0)</f>
        <v>1</v>
      </c>
      <c r="AX586">
        <f>IFERROR(IF((AC586-AD586)&lt;0,1,0),0)</f>
        <v>0</v>
      </c>
      <c r="AY586">
        <f>SUM(AP586:AX586)</f>
        <v>7</v>
      </c>
    </row>
    <row r="587" spans="1:51" x14ac:dyDescent="0.45">
      <c r="A587" s="1" t="s">
        <v>4097</v>
      </c>
      <c r="B587" s="2">
        <v>4965935</v>
      </c>
      <c r="C587" s="3" t="s">
        <v>5335</v>
      </c>
      <c r="D587" s="7">
        <v>148.13999999999999</v>
      </c>
      <c r="E587" s="5">
        <v>7030.9329811199996</v>
      </c>
      <c r="F587" s="3" t="s">
        <v>4500</v>
      </c>
      <c r="G587" s="3" t="s">
        <v>4539</v>
      </c>
      <c r="H587" s="3" t="s">
        <v>4539</v>
      </c>
      <c r="I587" s="3" t="s">
        <v>4582</v>
      </c>
      <c r="J587" s="3" t="s">
        <v>4819</v>
      </c>
      <c r="K587" s="6">
        <v>643711</v>
      </c>
      <c r="L587" s="6">
        <v>623161</v>
      </c>
      <c r="M587" s="6">
        <v>296028</v>
      </c>
      <c r="N587" s="6">
        <v>277990</v>
      </c>
      <c r="O587" s="6">
        <v>251060</v>
      </c>
      <c r="P587" s="6">
        <v>232491</v>
      </c>
      <c r="Q587" s="6">
        <v>238038</v>
      </c>
      <c r="R587" s="6">
        <v>222684</v>
      </c>
      <c r="S587" s="6">
        <v>256097</v>
      </c>
      <c r="T587" s="6">
        <v>236548</v>
      </c>
      <c r="U587" s="6" t="s">
        <v>4474</v>
      </c>
      <c r="V587" s="6" t="s">
        <v>4474</v>
      </c>
      <c r="W587" s="6">
        <v>1810882</v>
      </c>
      <c r="X587" s="6">
        <v>1776561</v>
      </c>
      <c r="Y587" s="6">
        <v>941846</v>
      </c>
      <c r="Z587" s="6">
        <v>959481</v>
      </c>
      <c r="AA587" s="6">
        <v>131165</v>
      </c>
      <c r="AB587" s="6">
        <v>151999</v>
      </c>
      <c r="AC587" s="6">
        <v>47461274</v>
      </c>
      <c r="AD587" s="6">
        <v>47448625</v>
      </c>
      <c r="AF587">
        <f>Q587/W587</f>
        <v>0.13144865319772353</v>
      </c>
      <c r="AG587">
        <f>R587/X587</f>
        <v>0.12534554118884744</v>
      </c>
      <c r="AH587" t="e">
        <f>U587/W587</f>
        <v>#VALUE!</v>
      </c>
      <c r="AI587" t="e">
        <f>V587/X587</f>
        <v>#VALUE!</v>
      </c>
      <c r="AJ587">
        <f>Y587/AA587</f>
        <v>7.1806198299851332</v>
      </c>
      <c r="AK587">
        <f>Z587/AB587</f>
        <v>6.3124165290561125</v>
      </c>
      <c r="AL587">
        <f>O587/K587</f>
        <v>0.39001974488551538</v>
      </c>
      <c r="AM587">
        <f>P587/L587</f>
        <v>0.373083360479876</v>
      </c>
      <c r="AN587">
        <f>K587/W587</f>
        <v>0.3554682193538839</v>
      </c>
      <c r="AO587">
        <f>L587/X587</f>
        <v>0.35076814136975876</v>
      </c>
      <c r="AP587">
        <f>IF(OR(Q587&lt;0, Q587="NA"), 0, 1)</f>
        <v>1</v>
      </c>
      <c r="AQ587">
        <f>IF(OR(S587&lt;0, S587="NA"), 0, 1)</f>
        <v>1</v>
      </c>
      <c r="AR587">
        <f>IFERROR(IF((AF587-AG587)&gt;0,1,0),0)</f>
        <v>1</v>
      </c>
      <c r="AS587">
        <f>IFERROR(IF((S587-Q587)&gt;0,1,0),0)</f>
        <v>1</v>
      </c>
      <c r="AT587">
        <f>IFERROR(IF((AH587-AI587)&lt;0,1,0),0)</f>
        <v>0</v>
      </c>
      <c r="AU587">
        <f>IFERROR(IF((AJ587-AK587)&gt;0,1,0),0)</f>
        <v>1</v>
      </c>
      <c r="AV587">
        <f>IFERROR(IF((AL587-AM587)&gt;0,1,0),0)</f>
        <v>1</v>
      </c>
      <c r="AW587">
        <f>IFERROR(IF((AN587-AO587)&gt;0,1,0),0)</f>
        <v>1</v>
      </c>
      <c r="AX587">
        <f>IFERROR(IF((AC587-AD587)&lt;0,1,0),0)</f>
        <v>0</v>
      </c>
      <c r="AY587">
        <f>SUM(AP587:AX587)</f>
        <v>7</v>
      </c>
    </row>
    <row r="588" spans="1:51" x14ac:dyDescent="0.45">
      <c r="A588" s="1" t="s">
        <v>4104</v>
      </c>
      <c r="B588" s="2">
        <v>4911052</v>
      </c>
      <c r="C588" s="3" t="s">
        <v>5337</v>
      </c>
      <c r="D588" s="5">
        <v>26.53</v>
      </c>
      <c r="E588" s="5">
        <v>1442.3174843700001</v>
      </c>
      <c r="F588" s="3" t="s">
        <v>4475</v>
      </c>
      <c r="G588" s="3" t="s">
        <v>4529</v>
      </c>
      <c r="H588" s="3" t="s">
        <v>4569</v>
      </c>
      <c r="I588" s="3" t="s">
        <v>4572</v>
      </c>
      <c r="J588" s="3" t="s">
        <v>4573</v>
      </c>
      <c r="K588" s="6">
        <v>732687</v>
      </c>
      <c r="L588" s="6">
        <v>706627</v>
      </c>
      <c r="M588" s="6">
        <v>88415</v>
      </c>
      <c r="N588" s="6">
        <v>73780</v>
      </c>
      <c r="O588" s="6">
        <v>59091</v>
      </c>
      <c r="P588" s="6">
        <v>45652</v>
      </c>
      <c r="Q588" s="6">
        <v>42001</v>
      </c>
      <c r="R588" s="6">
        <v>29864</v>
      </c>
      <c r="S588" s="6">
        <v>85895</v>
      </c>
      <c r="T588" s="6">
        <v>72242</v>
      </c>
      <c r="U588" s="6">
        <v>119173</v>
      </c>
      <c r="V588" s="6">
        <v>130595</v>
      </c>
      <c r="W588" s="6">
        <v>744575</v>
      </c>
      <c r="X588" s="6">
        <v>706041</v>
      </c>
      <c r="Y588" s="6">
        <v>221951</v>
      </c>
      <c r="Z588" s="6">
        <v>176565</v>
      </c>
      <c r="AA588" s="6">
        <v>204963</v>
      </c>
      <c r="AB588" s="6">
        <v>173761</v>
      </c>
      <c r="AC588" s="6">
        <v>53817000</v>
      </c>
      <c r="AD588" s="6">
        <v>53812000</v>
      </c>
      <c r="AF588">
        <f>Q588/W588</f>
        <v>5.640936104489138E-2</v>
      </c>
      <c r="AG588">
        <f>R588/X588</f>
        <v>4.2297826896738291E-2</v>
      </c>
      <c r="AH588">
        <f>U588/W588</f>
        <v>0.16005506496994931</v>
      </c>
      <c r="AI588">
        <f>V588/X588</f>
        <v>0.18496801177268743</v>
      </c>
      <c r="AJ588">
        <f>Y588/AA588</f>
        <v>1.0828832520991594</v>
      </c>
      <c r="AK588">
        <f>Z588/AB588</f>
        <v>1.0161371078665524</v>
      </c>
      <c r="AL588">
        <f>O588/K588</f>
        <v>8.0649718092446018E-2</v>
      </c>
      <c r="AM588">
        <f>P588/L588</f>
        <v>6.4605513233997575E-2</v>
      </c>
      <c r="AN588">
        <f>K588/W588</f>
        <v>0.98403384481079814</v>
      </c>
      <c r="AO588">
        <f>L588/X588</f>
        <v>1.0008299801286327</v>
      </c>
      <c r="AP588">
        <f>IF(OR(Q588&lt;0, Q588="NA"), 0, 1)</f>
        <v>1</v>
      </c>
      <c r="AQ588">
        <f>IF(OR(S588&lt;0, S588="NA"), 0, 1)</f>
        <v>1</v>
      </c>
      <c r="AR588">
        <f>IFERROR(IF((AF588-AG588)&gt;0,1,0),0)</f>
        <v>1</v>
      </c>
      <c r="AS588">
        <f>IFERROR(IF((S588-Q588)&gt;0,1,0),0)</f>
        <v>1</v>
      </c>
      <c r="AT588">
        <f>IFERROR(IF((AH588-AI588)&lt;0,1,0),0)</f>
        <v>1</v>
      </c>
      <c r="AU588">
        <f>IFERROR(IF((AJ588-AK588)&gt;0,1,0),0)</f>
        <v>1</v>
      </c>
      <c r="AV588">
        <f>IFERROR(IF((AL588-AM588)&gt;0,1,0),0)</f>
        <v>1</v>
      </c>
      <c r="AW588">
        <f>IFERROR(IF((AN588-AO588)&gt;0,1,0),0)</f>
        <v>0</v>
      </c>
      <c r="AX588">
        <f>IFERROR(IF((AC588-AD588)&lt;0,1,0),0)</f>
        <v>0</v>
      </c>
      <c r="AY588">
        <f>SUM(AP588:AX588)</f>
        <v>7</v>
      </c>
    </row>
    <row r="589" spans="1:51" x14ac:dyDescent="0.45">
      <c r="A589" s="1" t="s">
        <v>4108</v>
      </c>
      <c r="B589" s="2">
        <v>4070588</v>
      </c>
      <c r="C589" s="3" t="s">
        <v>5335</v>
      </c>
      <c r="D589" s="5">
        <v>29.5</v>
      </c>
      <c r="E589" s="5">
        <v>1613.6382590000001</v>
      </c>
      <c r="F589" s="3" t="s">
        <v>4475</v>
      </c>
      <c r="G589" s="3" t="s">
        <v>4476</v>
      </c>
      <c r="H589" s="3" t="s">
        <v>4477</v>
      </c>
      <c r="I589" s="3" t="s">
        <v>4478</v>
      </c>
      <c r="J589" s="3" t="s">
        <v>5305</v>
      </c>
      <c r="K589" s="6">
        <v>4259427</v>
      </c>
      <c r="L589" s="6">
        <v>4169666</v>
      </c>
      <c r="M589" s="6">
        <v>413539</v>
      </c>
      <c r="N589" s="6">
        <v>284404</v>
      </c>
      <c r="O589" s="6">
        <v>296780</v>
      </c>
      <c r="P589" s="6">
        <v>164459</v>
      </c>
      <c r="Q589" s="6">
        <v>81242</v>
      </c>
      <c r="R589" s="6">
        <v>54745</v>
      </c>
      <c r="S589" s="6">
        <v>147014</v>
      </c>
      <c r="T589" s="6">
        <v>118791</v>
      </c>
      <c r="U589" s="6">
        <v>1235652</v>
      </c>
      <c r="V589" s="6">
        <v>1315687</v>
      </c>
      <c r="W589" s="6">
        <v>2578490</v>
      </c>
      <c r="X589" s="6">
        <v>2620279</v>
      </c>
      <c r="Y589" s="6">
        <v>1426484</v>
      </c>
      <c r="Z589" s="6">
        <v>1449014</v>
      </c>
      <c r="AA589" s="6">
        <v>406790</v>
      </c>
      <c r="AB589" s="6">
        <v>382112</v>
      </c>
      <c r="AC589" s="6">
        <v>54695602</v>
      </c>
      <c r="AD589" s="6">
        <v>54655510</v>
      </c>
      <c r="AF589">
        <f>Q589/W589</f>
        <v>3.150758777423996E-2</v>
      </c>
      <c r="AG589">
        <f>R589/X589</f>
        <v>2.0892813322550767E-2</v>
      </c>
      <c r="AH589">
        <f>U589/W589</f>
        <v>0.47921535472311316</v>
      </c>
      <c r="AI589">
        <f>V589/X589</f>
        <v>0.50211714096094351</v>
      </c>
      <c r="AJ589">
        <f>Y589/AA589</f>
        <v>3.5066840384473563</v>
      </c>
      <c r="AK589">
        <f>Z589/AB589</f>
        <v>3.7921185411607068</v>
      </c>
      <c r="AL589">
        <f>O589/K589</f>
        <v>6.9676038584532612E-2</v>
      </c>
      <c r="AM589">
        <f>P589/L589</f>
        <v>3.9441768237551883E-2</v>
      </c>
      <c r="AN589">
        <f>K589/W589</f>
        <v>1.6519075117607591</v>
      </c>
      <c r="AO589">
        <f>L589/X589</f>
        <v>1.5913061166387243</v>
      </c>
      <c r="AP589">
        <f>IF(OR(Q589&lt;0, Q589="NA"), 0, 1)</f>
        <v>1</v>
      </c>
      <c r="AQ589">
        <f>IF(OR(S589&lt;0, S589="NA"), 0, 1)</f>
        <v>1</v>
      </c>
      <c r="AR589">
        <f>IFERROR(IF((AF589-AG589)&gt;0,1,0),0)</f>
        <v>1</v>
      </c>
      <c r="AS589">
        <f>IFERROR(IF((S589-Q589)&gt;0,1,0),0)</f>
        <v>1</v>
      </c>
      <c r="AT589">
        <f>IFERROR(IF((AH589-AI589)&lt;0,1,0),0)</f>
        <v>1</v>
      </c>
      <c r="AU589">
        <f>IFERROR(IF((AJ589-AK589)&gt;0,1,0),0)</f>
        <v>0</v>
      </c>
      <c r="AV589">
        <f>IFERROR(IF((AL589-AM589)&gt;0,1,0),0)</f>
        <v>1</v>
      </c>
      <c r="AW589">
        <f>IFERROR(IF((AN589-AO589)&gt;0,1,0),0)</f>
        <v>1</v>
      </c>
      <c r="AX589">
        <f>IFERROR(IF((AC589-AD589)&lt;0,1,0),0)</f>
        <v>0</v>
      </c>
      <c r="AY589">
        <f>SUM(AP589:AX589)</f>
        <v>7</v>
      </c>
    </row>
    <row r="590" spans="1:51" x14ac:dyDescent="0.45">
      <c r="A590" s="1" t="s">
        <v>4111</v>
      </c>
      <c r="B590" s="2">
        <v>8394782</v>
      </c>
      <c r="C590" s="3" t="s">
        <v>5335</v>
      </c>
      <c r="D590" s="5">
        <v>16.03</v>
      </c>
      <c r="E590" s="5">
        <v>2142.6839816900001</v>
      </c>
      <c r="F590" s="3" t="s">
        <v>4485</v>
      </c>
      <c r="G590" s="3" t="s">
        <v>4517</v>
      </c>
      <c r="H590" s="3" t="s">
        <v>4640</v>
      </c>
      <c r="I590" s="3" t="s">
        <v>4641</v>
      </c>
      <c r="J590" s="3" t="s">
        <v>5259</v>
      </c>
      <c r="K590" s="6">
        <v>761776</v>
      </c>
      <c r="L590" s="6">
        <v>743733</v>
      </c>
      <c r="M590" s="6">
        <v>63902</v>
      </c>
      <c r="N590" s="6">
        <v>54170</v>
      </c>
      <c r="O590" s="6">
        <v>60051</v>
      </c>
      <c r="P590" s="6">
        <v>50724</v>
      </c>
      <c r="Q590" s="6">
        <v>85794</v>
      </c>
      <c r="R590" s="6">
        <v>74373</v>
      </c>
      <c r="S590" s="6">
        <v>139735</v>
      </c>
      <c r="T590" s="6">
        <v>74559</v>
      </c>
      <c r="U590" s="6">
        <v>357468</v>
      </c>
      <c r="V590" s="6">
        <v>357008</v>
      </c>
      <c r="W590" s="6">
        <v>1062659</v>
      </c>
      <c r="X590" s="6">
        <v>1008563</v>
      </c>
      <c r="Y590" s="6">
        <v>904291</v>
      </c>
      <c r="Z590" s="6">
        <v>855665</v>
      </c>
      <c r="AA590" s="6">
        <v>284439</v>
      </c>
      <c r="AB590" s="6">
        <v>285096</v>
      </c>
      <c r="AC590" s="6">
        <v>133497277</v>
      </c>
      <c r="AD590" s="6">
        <v>132006676</v>
      </c>
      <c r="AF590">
        <f>Q590/W590</f>
        <v>8.0735212330578301E-2</v>
      </c>
      <c r="AG590">
        <f>R590/X590</f>
        <v>7.3741551097948263E-2</v>
      </c>
      <c r="AH590">
        <f>U590/W590</f>
        <v>0.33639013079454461</v>
      </c>
      <c r="AI590">
        <f>V590/X590</f>
        <v>0.35397689584091424</v>
      </c>
      <c r="AJ590">
        <f>Y590/AA590</f>
        <v>3.1792088989203311</v>
      </c>
      <c r="AK590">
        <f>Z590/AB590</f>
        <v>3.0013223615904816</v>
      </c>
      <c r="AL590">
        <f>O590/K590</f>
        <v>7.8830259813908551E-2</v>
      </c>
      <c r="AM590">
        <f>P590/L590</f>
        <v>6.8201895034911725E-2</v>
      </c>
      <c r="AN590">
        <f>K590/W590</f>
        <v>0.71685837131196362</v>
      </c>
      <c r="AO590">
        <f>L590/X590</f>
        <v>0.7374184855085899</v>
      </c>
      <c r="AP590">
        <f>IF(OR(Q590&lt;0, Q590="NA"), 0, 1)</f>
        <v>1</v>
      </c>
      <c r="AQ590">
        <f>IF(OR(S590&lt;0, S590="NA"), 0, 1)</f>
        <v>1</v>
      </c>
      <c r="AR590">
        <f>IFERROR(IF((AF590-AG590)&gt;0,1,0),0)</f>
        <v>1</v>
      </c>
      <c r="AS590">
        <f>IFERROR(IF((S590-Q590)&gt;0,1,0),0)</f>
        <v>1</v>
      </c>
      <c r="AT590">
        <f>IFERROR(IF((AH590-AI590)&lt;0,1,0),0)</f>
        <v>1</v>
      </c>
      <c r="AU590">
        <f>IFERROR(IF((AJ590-AK590)&gt;0,1,0),0)</f>
        <v>1</v>
      </c>
      <c r="AV590">
        <f>IFERROR(IF((AL590-AM590)&gt;0,1,0),0)</f>
        <v>1</v>
      </c>
      <c r="AW590">
        <f>IFERROR(IF((AN590-AO590)&gt;0,1,0),0)</f>
        <v>0</v>
      </c>
      <c r="AX590">
        <f>IFERROR(IF((AC590-AD590)&lt;0,1,0),0)</f>
        <v>0</v>
      </c>
      <c r="AY590">
        <f>SUM(AP590:AX590)</f>
        <v>7</v>
      </c>
    </row>
    <row r="591" spans="1:51" x14ac:dyDescent="0.45">
      <c r="A591" s="1" t="s">
        <v>4115</v>
      </c>
      <c r="B591" s="2">
        <v>4912674</v>
      </c>
      <c r="C591" s="3" t="s">
        <v>5337</v>
      </c>
      <c r="D591" s="5">
        <v>69.31</v>
      </c>
      <c r="E591" s="5">
        <v>16144.98053459</v>
      </c>
      <c r="F591" s="3" t="s">
        <v>4559</v>
      </c>
      <c r="G591" s="3" t="s">
        <v>4626</v>
      </c>
      <c r="H591" s="3" t="s">
        <v>4626</v>
      </c>
      <c r="I591" s="3" t="s">
        <v>5059</v>
      </c>
      <c r="J591" s="3" t="s">
        <v>5218</v>
      </c>
      <c r="K591" s="6">
        <v>37322000</v>
      </c>
      <c r="L591" s="6">
        <v>36700000</v>
      </c>
      <c r="M591" s="6">
        <v>1546000</v>
      </c>
      <c r="N591" s="6">
        <v>1473000</v>
      </c>
      <c r="O591" s="6">
        <v>1114000</v>
      </c>
      <c r="P591" s="6">
        <v>1058000</v>
      </c>
      <c r="Q591" s="6">
        <v>575000</v>
      </c>
      <c r="R591" s="6">
        <v>522000</v>
      </c>
      <c r="S591" s="6">
        <v>1096000</v>
      </c>
      <c r="T591" s="6">
        <v>1108000</v>
      </c>
      <c r="U591" s="6">
        <v>4169000</v>
      </c>
      <c r="V591" s="6">
        <v>4091000</v>
      </c>
      <c r="W591" s="6">
        <v>13475000</v>
      </c>
      <c r="X591" s="6">
        <v>13703000</v>
      </c>
      <c r="Y591" s="6">
        <v>4116000</v>
      </c>
      <c r="Z591" s="6">
        <v>4334000</v>
      </c>
      <c r="AA591" s="6">
        <v>3469000</v>
      </c>
      <c r="AB591" s="6">
        <v>3366000</v>
      </c>
      <c r="AC591" s="6">
        <v>235400000</v>
      </c>
      <c r="AD591" s="6">
        <v>245500000</v>
      </c>
      <c r="AF591">
        <f>Q591/W591</f>
        <v>4.267161410018553E-2</v>
      </c>
      <c r="AG591">
        <f>R591/X591</f>
        <v>3.8093848062468072E-2</v>
      </c>
      <c r="AH591">
        <f>U591/W591</f>
        <v>0.30938775510204081</v>
      </c>
      <c r="AI591">
        <f>V591/X591</f>
        <v>0.29854776326351895</v>
      </c>
      <c r="AJ591">
        <f>Y591/AA591</f>
        <v>1.1865090804266358</v>
      </c>
      <c r="AK591">
        <f>Z591/AB591</f>
        <v>1.2875816993464053</v>
      </c>
      <c r="AL591">
        <f>O591/K591</f>
        <v>2.9848346819570225E-2</v>
      </c>
      <c r="AM591">
        <f>P591/L591</f>
        <v>2.8828337874659399E-2</v>
      </c>
      <c r="AN591">
        <f>K591/W591</f>
        <v>2.7697217068645639</v>
      </c>
      <c r="AO591">
        <f>L591/X591</f>
        <v>2.6782456396409544</v>
      </c>
      <c r="AP591">
        <f>IF(OR(Q591&lt;0, Q591="NA"), 0, 1)</f>
        <v>1</v>
      </c>
      <c r="AQ591">
        <f>IF(OR(S591&lt;0, S591="NA"), 0, 1)</f>
        <v>1</v>
      </c>
      <c r="AR591">
        <f>IFERROR(IF((AF591-AG591)&gt;0,1,0),0)</f>
        <v>1</v>
      </c>
      <c r="AS591">
        <f>IFERROR(IF((S591-Q591)&gt;0,1,0),0)</f>
        <v>1</v>
      </c>
      <c r="AT591">
        <f>IFERROR(IF((AH591-AI591)&lt;0,1,0),0)</f>
        <v>0</v>
      </c>
      <c r="AU591">
        <f>IFERROR(IF((AJ591-AK591)&gt;0,1,0),0)</f>
        <v>0</v>
      </c>
      <c r="AV591">
        <f>IFERROR(IF((AL591-AM591)&gt;0,1,0),0)</f>
        <v>1</v>
      </c>
      <c r="AW591">
        <f>IFERROR(IF((AN591-AO591)&gt;0,1,0),0)</f>
        <v>1</v>
      </c>
      <c r="AX591">
        <f>IFERROR(IF((AC591-AD591)&lt;0,1,0),0)</f>
        <v>1</v>
      </c>
      <c r="AY591">
        <f>SUM(AP591:AX591)</f>
        <v>7</v>
      </c>
    </row>
    <row r="592" spans="1:51" x14ac:dyDescent="0.45">
      <c r="A592" s="1" t="s">
        <v>4118</v>
      </c>
      <c r="B592" s="2">
        <v>4086887</v>
      </c>
      <c r="C592" s="3" t="s">
        <v>5338</v>
      </c>
      <c r="D592" s="5">
        <v>18.27</v>
      </c>
      <c r="E592" s="5">
        <v>362.48834663999997</v>
      </c>
      <c r="F592" s="3" t="s">
        <v>4480</v>
      </c>
      <c r="G592" s="3" t="s">
        <v>4481</v>
      </c>
      <c r="H592" s="3" t="s">
        <v>4481</v>
      </c>
      <c r="I592" s="3" t="s">
        <v>4482</v>
      </c>
      <c r="J592" s="3" t="s">
        <v>4484</v>
      </c>
      <c r="K592" s="6">
        <v>75393</v>
      </c>
      <c r="L592" s="6">
        <v>70029</v>
      </c>
      <c r="M592" s="6" t="s">
        <v>4474</v>
      </c>
      <c r="N592" s="6" t="s">
        <v>4474</v>
      </c>
      <c r="O592" s="6">
        <v>86972</v>
      </c>
      <c r="P592" s="6">
        <v>79786</v>
      </c>
      <c r="Q592" s="6">
        <v>20491</v>
      </c>
      <c r="R592" s="6">
        <v>17361</v>
      </c>
      <c r="S592" s="6">
        <v>31163</v>
      </c>
      <c r="T592" s="6">
        <v>28283</v>
      </c>
      <c r="U592" s="6" t="s">
        <v>4474</v>
      </c>
      <c r="V592" s="6">
        <v>80000</v>
      </c>
      <c r="W592" s="6">
        <v>2503954</v>
      </c>
      <c r="X592" s="6">
        <v>2458270</v>
      </c>
      <c r="Y592" s="6" t="s">
        <v>4474</v>
      </c>
      <c r="Z592" s="6" t="s">
        <v>4474</v>
      </c>
      <c r="AA592" s="6" t="s">
        <v>4474</v>
      </c>
      <c r="AB592" s="6" t="s">
        <v>4474</v>
      </c>
      <c r="AC592" s="6">
        <v>19620632</v>
      </c>
      <c r="AD592" s="6">
        <v>19630632</v>
      </c>
      <c r="AF592">
        <f>Q592/W592</f>
        <v>8.1834570443386732E-3</v>
      </c>
      <c r="AG592">
        <f>R592/X592</f>
        <v>7.0622836384937378E-3</v>
      </c>
      <c r="AH592" t="e">
        <f>U592/W592</f>
        <v>#VALUE!</v>
      </c>
      <c r="AI592">
        <f>V592/X592</f>
        <v>3.2543211282731355E-2</v>
      </c>
      <c r="AJ592" t="e">
        <f>Y592/AA592</f>
        <v>#VALUE!</v>
      </c>
      <c r="AK592" t="e">
        <f>Z592/AB592</f>
        <v>#VALUE!</v>
      </c>
      <c r="AL592">
        <f>O592/K592</f>
        <v>1.1535818975236427</v>
      </c>
      <c r="AM592">
        <f>P592/L592</f>
        <v>1.1393279926887432</v>
      </c>
      <c r="AN592">
        <f>K592/W592</f>
        <v>3.0109578690343353E-2</v>
      </c>
      <c r="AO592">
        <f>L592/X592</f>
        <v>2.8487106786479924E-2</v>
      </c>
      <c r="AP592">
        <f>IF(OR(Q592&lt;0, Q592="NA"), 0, 1)</f>
        <v>1</v>
      </c>
      <c r="AQ592">
        <f>IF(OR(S592&lt;0, S592="NA"), 0, 1)</f>
        <v>1</v>
      </c>
      <c r="AR592">
        <f>IFERROR(IF((AF592-AG592)&gt;0,1,0),0)</f>
        <v>1</v>
      </c>
      <c r="AS592">
        <f>IFERROR(IF((S592-Q592)&gt;0,1,0),0)</f>
        <v>1</v>
      </c>
      <c r="AT592">
        <f>IFERROR(IF((AH592-AI592)&lt;0,1,0),0)</f>
        <v>0</v>
      </c>
      <c r="AU592">
        <f>IFERROR(IF((AJ592-AK592)&gt;0,1,0),0)</f>
        <v>0</v>
      </c>
      <c r="AV592">
        <f>IFERROR(IF((AL592-AM592)&gt;0,1,0),0)</f>
        <v>1</v>
      </c>
      <c r="AW592">
        <f>IFERROR(IF((AN592-AO592)&gt;0,1,0),0)</f>
        <v>1</v>
      </c>
      <c r="AX592">
        <f>IFERROR(IF((AC592-AD592)&lt;0,1,0),0)</f>
        <v>1</v>
      </c>
      <c r="AY592">
        <f>SUM(AP592:AX592)</f>
        <v>7</v>
      </c>
    </row>
    <row r="593" spans="1:51" x14ac:dyDescent="0.45">
      <c r="A593" s="1" t="s">
        <v>4123</v>
      </c>
      <c r="B593" s="2">
        <v>4649403</v>
      </c>
      <c r="C593" s="3" t="s">
        <v>5337</v>
      </c>
      <c r="D593" s="5">
        <v>54.07</v>
      </c>
      <c r="E593" s="5">
        <v>1706.4756943</v>
      </c>
      <c r="F593" s="3" t="s">
        <v>4485</v>
      </c>
      <c r="G593" s="3" t="s">
        <v>4486</v>
      </c>
      <c r="H593" s="3" t="s">
        <v>4505</v>
      </c>
      <c r="I593" s="3" t="s">
        <v>4505</v>
      </c>
      <c r="J593" s="3" t="s">
        <v>4593</v>
      </c>
      <c r="K593" s="6">
        <v>4204710</v>
      </c>
      <c r="L593" s="6">
        <v>4124561</v>
      </c>
      <c r="M593" s="6">
        <v>259347</v>
      </c>
      <c r="N593" s="6">
        <v>231013</v>
      </c>
      <c r="O593" s="6">
        <v>146172</v>
      </c>
      <c r="P593" s="6">
        <v>117324</v>
      </c>
      <c r="Q593" s="6">
        <v>9159</v>
      </c>
      <c r="R593" s="6">
        <v>-12292</v>
      </c>
      <c r="S593" s="6">
        <v>83896</v>
      </c>
      <c r="T593" s="6">
        <v>78277</v>
      </c>
      <c r="U593" s="6">
        <v>1101741</v>
      </c>
      <c r="V593" s="6">
        <v>1141562</v>
      </c>
      <c r="W593" s="6">
        <v>3126105</v>
      </c>
      <c r="X593" s="6">
        <v>3151223</v>
      </c>
      <c r="Y593" s="6">
        <v>982298</v>
      </c>
      <c r="Z593" s="6">
        <v>976593</v>
      </c>
      <c r="AA593" s="6">
        <v>906051</v>
      </c>
      <c r="AB593" s="6">
        <v>888181</v>
      </c>
      <c r="AC593" s="6">
        <v>31556556</v>
      </c>
      <c r="AD593" s="6">
        <v>31480227</v>
      </c>
      <c r="AF593">
        <f>Q593/W593</f>
        <v>2.9298440071590685E-3</v>
      </c>
      <c r="AG593">
        <f>R593/X593</f>
        <v>-3.9007077569565849E-3</v>
      </c>
      <c r="AH593">
        <f>U593/W593</f>
        <v>0.35243249986804664</v>
      </c>
      <c r="AI593">
        <f>V593/X593</f>
        <v>0.36225998604351389</v>
      </c>
      <c r="AJ593">
        <f>Y593/AA593</f>
        <v>1.0841530995495838</v>
      </c>
      <c r="AK593">
        <f>Z593/AB593</f>
        <v>1.0995427733761474</v>
      </c>
      <c r="AL593">
        <f>O593/K593</f>
        <v>3.4763871943606098E-2</v>
      </c>
      <c r="AM593">
        <f>P593/L593</f>
        <v>2.8445209078008543E-2</v>
      </c>
      <c r="AN593">
        <f>K593/W593</f>
        <v>1.3450315968273618</v>
      </c>
      <c r="AO593">
        <f>L593/X593</f>
        <v>1.3088762680394246</v>
      </c>
      <c r="AP593">
        <f>IF(OR(Q593&lt;0, Q593="NA"), 0, 1)</f>
        <v>1</v>
      </c>
      <c r="AQ593">
        <f>IF(OR(S593&lt;0, S593="NA"), 0, 1)</f>
        <v>1</v>
      </c>
      <c r="AR593">
        <f>IFERROR(IF((AF593-AG593)&gt;0,1,0),0)</f>
        <v>1</v>
      </c>
      <c r="AS593">
        <f>IFERROR(IF((S593-Q593)&gt;0,1,0),0)</f>
        <v>1</v>
      </c>
      <c r="AT593">
        <f>IFERROR(IF((AH593-AI593)&lt;0,1,0),0)</f>
        <v>1</v>
      </c>
      <c r="AU593">
        <f>IFERROR(IF((AJ593-AK593)&gt;0,1,0),0)</f>
        <v>0</v>
      </c>
      <c r="AV593">
        <f>IFERROR(IF((AL593-AM593)&gt;0,1,0),0)</f>
        <v>1</v>
      </c>
      <c r="AW593">
        <f>IFERROR(IF((AN593-AO593)&gt;0,1,0),0)</f>
        <v>1</v>
      </c>
      <c r="AX593">
        <f>IFERROR(IF((AC593-AD593)&lt;0,1,0),0)</f>
        <v>0</v>
      </c>
      <c r="AY593">
        <f>SUM(AP593:AX593)</f>
        <v>7</v>
      </c>
    </row>
    <row r="594" spans="1:51" x14ac:dyDescent="0.45">
      <c r="A594" s="1" t="s">
        <v>4124</v>
      </c>
      <c r="B594" s="2">
        <v>4281752</v>
      </c>
      <c r="C594" s="3" t="s">
        <v>5337</v>
      </c>
      <c r="D594" s="7">
        <v>4.42</v>
      </c>
      <c r="E594" s="5">
        <v>458.54478046000003</v>
      </c>
      <c r="F594" s="3" t="s">
        <v>4654</v>
      </c>
      <c r="G594" s="3" t="s">
        <v>4654</v>
      </c>
      <c r="H594" s="3" t="s">
        <v>4655</v>
      </c>
      <c r="I594" s="3" t="s">
        <v>4717</v>
      </c>
      <c r="J594" s="3" t="s">
        <v>4843</v>
      </c>
      <c r="K594" s="6">
        <v>506421</v>
      </c>
      <c r="L594" s="6">
        <v>482356</v>
      </c>
      <c r="M594" s="6">
        <v>307379</v>
      </c>
      <c r="N594" s="6">
        <v>281821</v>
      </c>
      <c r="O594" s="6">
        <v>181048</v>
      </c>
      <c r="P594" s="6">
        <v>169983</v>
      </c>
      <c r="Q594" s="6">
        <v>90818</v>
      </c>
      <c r="R594" s="6">
        <v>85969</v>
      </c>
      <c r="S594" s="6">
        <v>120971</v>
      </c>
      <c r="T594" s="6">
        <v>167422</v>
      </c>
      <c r="U594" s="6" t="s">
        <v>4474</v>
      </c>
      <c r="V594" s="6" t="s">
        <v>4474</v>
      </c>
      <c r="W594" s="6">
        <v>937903</v>
      </c>
      <c r="X594" s="6">
        <v>917364</v>
      </c>
      <c r="Y594" s="6">
        <v>236799</v>
      </c>
      <c r="Z594" s="6">
        <v>194787</v>
      </c>
      <c r="AA594" s="6">
        <v>176247</v>
      </c>
      <c r="AB594" s="6">
        <v>163573</v>
      </c>
      <c r="AC594" s="6">
        <v>103743163</v>
      </c>
      <c r="AD594" s="6">
        <v>103743163</v>
      </c>
      <c r="AF594">
        <f>Q594/W594</f>
        <v>9.6830908953271289E-2</v>
      </c>
      <c r="AG594">
        <f>R594/X594</f>
        <v>9.3713073545506467E-2</v>
      </c>
      <c r="AH594" t="e">
        <f>U594/W594</f>
        <v>#VALUE!</v>
      </c>
      <c r="AI594" t="e">
        <f>V594/X594</f>
        <v>#VALUE!</v>
      </c>
      <c r="AJ594">
        <f>Y594/AA594</f>
        <v>1.3435632946943779</v>
      </c>
      <c r="AK594">
        <f>Z594/AB594</f>
        <v>1.1908261143342729</v>
      </c>
      <c r="AL594">
        <f>O594/K594</f>
        <v>0.35750492179431737</v>
      </c>
      <c r="AM594">
        <f>P594/L594</f>
        <v>0.35240154574629529</v>
      </c>
      <c r="AN594">
        <f>K594/W594</f>
        <v>0.53995029336722455</v>
      </c>
      <c r="AO594">
        <f>L594/X594</f>
        <v>0.52580655007172727</v>
      </c>
      <c r="AP594">
        <f>IF(OR(Q594&lt;0, Q594="NA"), 0, 1)</f>
        <v>1</v>
      </c>
      <c r="AQ594">
        <f>IF(OR(S594&lt;0, S594="NA"), 0, 1)</f>
        <v>1</v>
      </c>
      <c r="AR594">
        <f>IFERROR(IF((AF594-AG594)&gt;0,1,0),0)</f>
        <v>1</v>
      </c>
      <c r="AS594">
        <f>IFERROR(IF((S594-Q594)&gt;0,1,0),0)</f>
        <v>1</v>
      </c>
      <c r="AT594">
        <f>IFERROR(IF((AH594-AI594)&lt;0,1,0),0)</f>
        <v>0</v>
      </c>
      <c r="AU594">
        <f>IFERROR(IF((AJ594-AK594)&gt;0,1,0),0)</f>
        <v>1</v>
      </c>
      <c r="AV594">
        <f>IFERROR(IF((AL594-AM594)&gt;0,1,0),0)</f>
        <v>1</v>
      </c>
      <c r="AW594">
        <f>IFERROR(IF((AN594-AO594)&gt;0,1,0),0)</f>
        <v>1</v>
      </c>
      <c r="AX594">
        <f>IFERROR(IF((AC594-AD594)&lt;0,1,0),0)</f>
        <v>0</v>
      </c>
      <c r="AY594">
        <f>SUM(AP594:AX594)</f>
        <v>7</v>
      </c>
    </row>
    <row r="595" spans="1:51" x14ac:dyDescent="0.45">
      <c r="A595" s="1" t="s">
        <v>4125</v>
      </c>
      <c r="B595" s="2">
        <v>4056041</v>
      </c>
      <c r="C595" s="3" t="s">
        <v>5337</v>
      </c>
      <c r="D595" s="5">
        <v>170.02</v>
      </c>
      <c r="E595" s="5">
        <v>6365.2687770599996</v>
      </c>
      <c r="F595" s="3" t="s">
        <v>4475</v>
      </c>
      <c r="G595" s="3" t="s">
        <v>4529</v>
      </c>
      <c r="H595" s="3" t="s">
        <v>4530</v>
      </c>
      <c r="I595" s="3" t="s">
        <v>4854</v>
      </c>
      <c r="J595" s="3" t="s">
        <v>5307</v>
      </c>
      <c r="K595" s="6">
        <v>2886901</v>
      </c>
      <c r="L595" s="6">
        <v>2885191</v>
      </c>
      <c r="M595" s="6">
        <v>817455</v>
      </c>
      <c r="N595" s="6">
        <v>819227</v>
      </c>
      <c r="O595" s="6">
        <v>536057</v>
      </c>
      <c r="P595" s="6">
        <v>542734</v>
      </c>
      <c r="Q595" s="6">
        <v>247782</v>
      </c>
      <c r="R595" s="6">
        <v>246279</v>
      </c>
      <c r="S595" s="6">
        <v>540699</v>
      </c>
      <c r="T595" s="6">
        <v>586774</v>
      </c>
      <c r="U595" s="6">
        <v>2311805</v>
      </c>
      <c r="V595" s="6">
        <v>2340760</v>
      </c>
      <c r="W595" s="6">
        <v>5642215</v>
      </c>
      <c r="X595" s="6">
        <v>5698437</v>
      </c>
      <c r="Y595" s="6">
        <v>853619</v>
      </c>
      <c r="Z595" s="6">
        <v>911361</v>
      </c>
      <c r="AA595" s="6">
        <v>1363667</v>
      </c>
      <c r="AB595" s="6">
        <v>1113309</v>
      </c>
      <c r="AC595" s="6">
        <v>37437520</v>
      </c>
      <c r="AD595" s="6">
        <v>37485000</v>
      </c>
      <c r="AF595">
        <f>Q595/W595</f>
        <v>4.3915731676300883E-2</v>
      </c>
      <c r="AG595">
        <f>R595/X595</f>
        <v>4.321869312585188E-2</v>
      </c>
      <c r="AH595">
        <f>U595/W595</f>
        <v>0.40973358867040693</v>
      </c>
      <c r="AI595">
        <f>V595/X595</f>
        <v>0.41077228720787823</v>
      </c>
      <c r="AJ595">
        <f>Y595/AA595</f>
        <v>0.62597320313536953</v>
      </c>
      <c r="AK595">
        <f>Z595/AB595</f>
        <v>0.81860561623053441</v>
      </c>
      <c r="AL595">
        <f>O595/K595</f>
        <v>0.18568596567738208</v>
      </c>
      <c r="AM595">
        <f>P595/L595</f>
        <v>0.18811024989333461</v>
      </c>
      <c r="AN595">
        <f>K595/W595</f>
        <v>0.51166093457977058</v>
      </c>
      <c r="AO595">
        <f>L595/X595</f>
        <v>0.50631269591995143</v>
      </c>
      <c r="AP595">
        <f>IF(OR(Q595&lt;0, Q595="NA"), 0, 1)</f>
        <v>1</v>
      </c>
      <c r="AQ595">
        <f>IF(OR(S595&lt;0, S595="NA"), 0, 1)</f>
        <v>1</v>
      </c>
      <c r="AR595">
        <f>IFERROR(IF((AF595-AG595)&gt;0,1,0),0)</f>
        <v>1</v>
      </c>
      <c r="AS595">
        <f>IFERROR(IF((S595-Q595)&gt;0,1,0),0)</f>
        <v>1</v>
      </c>
      <c r="AT595">
        <f>IFERROR(IF((AH595-AI595)&lt;0,1,0),0)</f>
        <v>1</v>
      </c>
      <c r="AU595">
        <f>IFERROR(IF((AJ595-AK595)&gt;0,1,0),0)</f>
        <v>0</v>
      </c>
      <c r="AV595">
        <f>IFERROR(IF((AL595-AM595)&gt;0,1,0),0)</f>
        <v>0</v>
      </c>
      <c r="AW595">
        <f>IFERROR(IF((AN595-AO595)&gt;0,1,0),0)</f>
        <v>1</v>
      </c>
      <c r="AX595">
        <f>IFERROR(IF((AC595-AD595)&lt;0,1,0),0)</f>
        <v>1</v>
      </c>
      <c r="AY595">
        <f>SUM(AP595:AX595)</f>
        <v>7</v>
      </c>
    </row>
    <row r="596" spans="1:51" x14ac:dyDescent="0.45">
      <c r="A596" s="1" t="s">
        <v>4133</v>
      </c>
      <c r="B596" s="2">
        <v>4991474</v>
      </c>
      <c r="C596" s="3" t="s">
        <v>5337</v>
      </c>
      <c r="D596" s="7">
        <v>340.51</v>
      </c>
      <c r="E596" s="5">
        <v>6822.2680149099997</v>
      </c>
      <c r="F596" s="3" t="s">
        <v>4485</v>
      </c>
      <c r="G596" s="3" t="s">
        <v>4486</v>
      </c>
      <c r="H596" s="3" t="s">
        <v>4588</v>
      </c>
      <c r="I596" s="3" t="s">
        <v>4588</v>
      </c>
      <c r="J596" s="3" t="s">
        <v>5309</v>
      </c>
      <c r="K596" s="6">
        <v>4053266</v>
      </c>
      <c r="L596" s="6">
        <v>4083386</v>
      </c>
      <c r="M596" s="6">
        <v>599036</v>
      </c>
      <c r="N596" s="6">
        <v>594966</v>
      </c>
      <c r="O596" s="6">
        <v>503425</v>
      </c>
      <c r="P596" s="6">
        <v>498524</v>
      </c>
      <c r="Q596" s="6">
        <v>306273</v>
      </c>
      <c r="R596" s="6">
        <v>173348</v>
      </c>
      <c r="S596" s="6">
        <v>495171</v>
      </c>
      <c r="T596" s="6">
        <v>351372</v>
      </c>
      <c r="U596" s="6">
        <v>898201</v>
      </c>
      <c r="V596" s="6">
        <v>1017543</v>
      </c>
      <c r="W596" s="6">
        <v>3496828</v>
      </c>
      <c r="X596" s="6">
        <v>3457202</v>
      </c>
      <c r="Y596" s="6">
        <v>1807159</v>
      </c>
      <c r="Z596" s="6">
        <v>1784035</v>
      </c>
      <c r="AA596" s="6">
        <v>770049</v>
      </c>
      <c r="AB596" s="6">
        <v>705034</v>
      </c>
      <c r="AC596" s="6">
        <v>20035441</v>
      </c>
      <c r="AD596" s="6">
        <v>20165853</v>
      </c>
      <c r="AF596">
        <f>Q596/W596</f>
        <v>8.7585949323215215E-2</v>
      </c>
      <c r="AG596">
        <f>R596/X596</f>
        <v>5.0141125684874645E-2</v>
      </c>
      <c r="AH596">
        <f>U596/W596</f>
        <v>0.25686164718424814</v>
      </c>
      <c r="AI596">
        <f>V596/X596</f>
        <v>0.29432558467801417</v>
      </c>
      <c r="AJ596">
        <f>Y596/AA596</f>
        <v>2.3468103977798815</v>
      </c>
      <c r="AK596">
        <f>Z596/AB596</f>
        <v>2.5304240646550378</v>
      </c>
      <c r="AL596">
        <f>O596/K596</f>
        <v>0.12420230993968814</v>
      </c>
      <c r="AM596">
        <f>P596/L596</f>
        <v>0.12208593554466808</v>
      </c>
      <c r="AN596">
        <f>K596/W596</f>
        <v>1.1591264997878077</v>
      </c>
      <c r="AO596">
        <f>L596/X596</f>
        <v>1.1811245047295471</v>
      </c>
      <c r="AP596">
        <f>IF(OR(Q596&lt;0, Q596="NA"), 0, 1)</f>
        <v>1</v>
      </c>
      <c r="AQ596">
        <f>IF(OR(S596&lt;0, S596="NA"), 0, 1)</f>
        <v>1</v>
      </c>
      <c r="AR596">
        <f>IFERROR(IF((AF596-AG596)&gt;0,1,0),0)</f>
        <v>1</v>
      </c>
      <c r="AS596">
        <f>IFERROR(IF((S596-Q596)&gt;0,1,0),0)</f>
        <v>1</v>
      </c>
      <c r="AT596">
        <f>IFERROR(IF((AH596-AI596)&lt;0,1,0),0)</f>
        <v>1</v>
      </c>
      <c r="AU596">
        <f>IFERROR(IF((AJ596-AK596)&gt;0,1,0),0)</f>
        <v>0</v>
      </c>
      <c r="AV596">
        <f>IFERROR(IF((AL596-AM596)&gt;0,1,0),0)</f>
        <v>1</v>
      </c>
      <c r="AW596">
        <f>IFERROR(IF((AN596-AO596)&gt;0,1,0),0)</f>
        <v>0</v>
      </c>
      <c r="AX596">
        <f>IFERROR(IF((AC596-AD596)&lt;0,1,0),0)</f>
        <v>1</v>
      </c>
      <c r="AY596">
        <f>SUM(AP596:AX596)</f>
        <v>7</v>
      </c>
    </row>
    <row r="597" spans="1:51" x14ac:dyDescent="0.45">
      <c r="A597" s="1" t="s">
        <v>4136</v>
      </c>
      <c r="B597" s="2">
        <v>4986602</v>
      </c>
      <c r="C597" s="3" t="s">
        <v>5337</v>
      </c>
      <c r="D597" s="5">
        <v>35.96</v>
      </c>
      <c r="E597" s="5">
        <v>4613.2053386400003</v>
      </c>
      <c r="F597" s="3" t="s">
        <v>4475</v>
      </c>
      <c r="G597" s="3" t="s">
        <v>4476</v>
      </c>
      <c r="H597" s="3" t="s">
        <v>4477</v>
      </c>
      <c r="I597" s="3" t="s">
        <v>4577</v>
      </c>
      <c r="J597" s="3" t="s">
        <v>4578</v>
      </c>
      <c r="K597" s="6">
        <v>1619000</v>
      </c>
      <c r="L597" s="6">
        <v>1573500</v>
      </c>
      <c r="M597" s="6">
        <v>419600</v>
      </c>
      <c r="N597" s="6">
        <v>435200</v>
      </c>
      <c r="O597" s="6">
        <v>313700</v>
      </c>
      <c r="P597" s="6">
        <v>330000</v>
      </c>
      <c r="Q597" s="6">
        <v>211500</v>
      </c>
      <c r="R597" s="6">
        <v>168100</v>
      </c>
      <c r="S597" s="6">
        <v>265100</v>
      </c>
      <c r="T597" s="6">
        <v>171400</v>
      </c>
      <c r="U597" s="6">
        <v>1070000</v>
      </c>
      <c r="V597" s="6">
        <v>1125700</v>
      </c>
      <c r="W597" s="6">
        <v>2438700</v>
      </c>
      <c r="X597" s="6">
        <v>2375600</v>
      </c>
      <c r="Y597" s="6">
        <v>255400</v>
      </c>
      <c r="Z597" s="6">
        <v>256400</v>
      </c>
      <c r="AA597" s="6">
        <v>353900</v>
      </c>
      <c r="AB597" s="6">
        <v>351400</v>
      </c>
      <c r="AC597" s="6">
        <v>128500000</v>
      </c>
      <c r="AD597" s="6">
        <v>128900000</v>
      </c>
      <c r="AF597">
        <f>Q597/W597</f>
        <v>8.6726534629105664E-2</v>
      </c>
      <c r="AG597">
        <f>R597/X597</f>
        <v>7.0761070887354768E-2</v>
      </c>
      <c r="AH597">
        <f>U597/W597</f>
        <v>0.43875835486119652</v>
      </c>
      <c r="AI597">
        <f>V597/X597</f>
        <v>0.47385923556154236</v>
      </c>
      <c r="AJ597">
        <f>Y597/AA597</f>
        <v>0.72167278892342468</v>
      </c>
      <c r="AK597">
        <f>Z597/AB597</f>
        <v>0.72965281730221965</v>
      </c>
      <c r="AL597">
        <f>O597/K597</f>
        <v>0.19376158122297715</v>
      </c>
      <c r="AM597">
        <f>P597/L597</f>
        <v>0.20972354623450906</v>
      </c>
      <c r="AN597">
        <f>K597/W597</f>
        <v>0.66387829581334312</v>
      </c>
      <c r="AO597">
        <f>L597/X597</f>
        <v>0.66235898299376994</v>
      </c>
      <c r="AP597">
        <f>IF(OR(Q597&lt;0, Q597="NA"), 0, 1)</f>
        <v>1</v>
      </c>
      <c r="AQ597">
        <f>IF(OR(S597&lt;0, S597="NA"), 0, 1)</f>
        <v>1</v>
      </c>
      <c r="AR597">
        <f>IFERROR(IF((AF597-AG597)&gt;0,1,0),0)</f>
        <v>1</v>
      </c>
      <c r="AS597">
        <f>IFERROR(IF((S597-Q597)&gt;0,1,0),0)</f>
        <v>1</v>
      </c>
      <c r="AT597">
        <f>IFERROR(IF((AH597-AI597)&lt;0,1,0),0)</f>
        <v>1</v>
      </c>
      <c r="AU597">
        <f>IFERROR(IF((AJ597-AK597)&gt;0,1,0),0)</f>
        <v>0</v>
      </c>
      <c r="AV597">
        <f>IFERROR(IF((AL597-AM597)&gt;0,1,0),0)</f>
        <v>0</v>
      </c>
      <c r="AW597">
        <f>IFERROR(IF((AN597-AO597)&gt;0,1,0),0)</f>
        <v>1</v>
      </c>
      <c r="AX597">
        <f>IFERROR(IF((AC597-AD597)&lt;0,1,0),0)</f>
        <v>1</v>
      </c>
      <c r="AY597">
        <f>SUM(AP597:AX597)</f>
        <v>7</v>
      </c>
    </row>
    <row r="598" spans="1:51" x14ac:dyDescent="0.45">
      <c r="A598" s="1" t="s">
        <v>4177</v>
      </c>
      <c r="B598" s="2">
        <v>4627535</v>
      </c>
      <c r="C598" s="3" t="s">
        <v>5337</v>
      </c>
      <c r="D598" s="5">
        <v>229.07</v>
      </c>
      <c r="E598" s="5">
        <v>37189.595361710002</v>
      </c>
      <c r="F598" s="3" t="s">
        <v>4470</v>
      </c>
      <c r="G598" s="3" t="s">
        <v>4512</v>
      </c>
      <c r="H598" s="3" t="s">
        <v>4710</v>
      </c>
      <c r="I598" s="3" t="s">
        <v>4710</v>
      </c>
      <c r="J598" s="3" t="s">
        <v>4850</v>
      </c>
      <c r="K598" s="6">
        <v>2656351</v>
      </c>
      <c r="L598" s="6">
        <v>2573649</v>
      </c>
      <c r="M598" s="6">
        <v>681355</v>
      </c>
      <c r="N598" s="6">
        <v>626925</v>
      </c>
      <c r="O598" s="6">
        <v>643276</v>
      </c>
      <c r="P598" s="6">
        <v>590414</v>
      </c>
      <c r="Q598" s="6">
        <v>665911</v>
      </c>
      <c r="R598" s="6">
        <v>615261</v>
      </c>
      <c r="S598" s="6">
        <v>1078276</v>
      </c>
      <c r="T598" s="6">
        <v>996757</v>
      </c>
      <c r="U598" s="6" t="s">
        <v>4474</v>
      </c>
      <c r="V598" s="6" t="s">
        <v>4474</v>
      </c>
      <c r="W598" s="6">
        <v>6452853</v>
      </c>
      <c r="X598" s="6">
        <v>6330837</v>
      </c>
      <c r="Y598" s="6">
        <v>5447160</v>
      </c>
      <c r="Z598" s="6">
        <v>5367843</v>
      </c>
      <c r="AA598" s="6">
        <v>857001</v>
      </c>
      <c r="AB598" s="6">
        <v>1070438</v>
      </c>
      <c r="AC598" s="6">
        <v>162158468</v>
      </c>
      <c r="AD598" s="6">
        <v>161830287</v>
      </c>
      <c r="AF598">
        <f>Q598/W598</f>
        <v>0.10319636910991153</v>
      </c>
      <c r="AG598">
        <f>R598/X598</f>
        <v>9.7184779832429735E-2</v>
      </c>
      <c r="AH598" t="e">
        <f>U598/W598</f>
        <v>#VALUE!</v>
      </c>
      <c r="AI598" t="e">
        <f>V598/X598</f>
        <v>#VALUE!</v>
      </c>
      <c r="AJ598">
        <f>Y598/AA598</f>
        <v>6.3560719299043988</v>
      </c>
      <c r="AK598">
        <f>Z598/AB598</f>
        <v>5.0146229861047535</v>
      </c>
      <c r="AL598">
        <f>O598/K598</f>
        <v>0.24216528613876706</v>
      </c>
      <c r="AM598">
        <f>P598/L598</f>
        <v>0.22940735119668609</v>
      </c>
      <c r="AN598">
        <f>K598/W598</f>
        <v>0.41165527868060842</v>
      </c>
      <c r="AO598">
        <f>L598/X598</f>
        <v>0.40652586695882392</v>
      </c>
      <c r="AP598">
        <f>IF(OR(Q598&lt;0, Q598="NA"), 0, 1)</f>
        <v>1</v>
      </c>
      <c r="AQ598">
        <f>IF(OR(S598&lt;0, S598="NA"), 0, 1)</f>
        <v>1</v>
      </c>
      <c r="AR598">
        <f>IFERROR(IF((AF598-AG598)&gt;0,1,0),0)</f>
        <v>1</v>
      </c>
      <c r="AS598">
        <f>IFERROR(IF((S598-Q598)&gt;0,1,0),0)</f>
        <v>1</v>
      </c>
      <c r="AT598">
        <f>IFERROR(IF((AH598-AI598)&lt;0,1,0),0)</f>
        <v>0</v>
      </c>
      <c r="AU598">
        <f>IFERROR(IF((AJ598-AK598)&gt;0,1,0),0)</f>
        <v>1</v>
      </c>
      <c r="AV598">
        <f>IFERROR(IF((AL598-AM598)&gt;0,1,0),0)</f>
        <v>1</v>
      </c>
      <c r="AW598">
        <f>IFERROR(IF((AN598-AO598)&gt;0,1,0),0)</f>
        <v>1</v>
      </c>
      <c r="AX598">
        <f>IFERROR(IF((AC598-AD598)&lt;0,1,0),0)</f>
        <v>0</v>
      </c>
      <c r="AY598">
        <f>SUM(AP598:AX598)</f>
        <v>7</v>
      </c>
    </row>
    <row r="599" spans="1:51" x14ac:dyDescent="0.45">
      <c r="A599" s="1" t="s">
        <v>4186</v>
      </c>
      <c r="B599" s="2">
        <v>4811337</v>
      </c>
      <c r="C599" s="3" t="s">
        <v>5338</v>
      </c>
      <c r="D599" s="5">
        <v>58.53</v>
      </c>
      <c r="E599" s="5">
        <v>2888.9476202400001</v>
      </c>
      <c r="F599" s="3" t="s">
        <v>4470</v>
      </c>
      <c r="G599" s="3" t="s">
        <v>4471</v>
      </c>
      <c r="H599" s="3" t="s">
        <v>4489</v>
      </c>
      <c r="I599" s="3" t="s">
        <v>4489</v>
      </c>
      <c r="J599" s="3" t="s">
        <v>4495</v>
      </c>
      <c r="K599" s="6">
        <v>226844</v>
      </c>
      <c r="L599" s="6">
        <v>214520</v>
      </c>
      <c r="M599" s="6">
        <v>3947</v>
      </c>
      <c r="N599" s="6">
        <v>1183</v>
      </c>
      <c r="O599" s="6">
        <v>-1229</v>
      </c>
      <c r="P599" s="6">
        <v>-3821</v>
      </c>
      <c r="Q599" s="6">
        <v>3548</v>
      </c>
      <c r="R599" s="6">
        <v>789</v>
      </c>
      <c r="S599" s="6">
        <v>46007</v>
      </c>
      <c r="T599" s="6">
        <v>42992</v>
      </c>
      <c r="U599" s="6" t="s">
        <v>4474</v>
      </c>
      <c r="V599" s="6" t="s">
        <v>4474</v>
      </c>
      <c r="W599" s="6">
        <v>390405</v>
      </c>
      <c r="X599" s="6">
        <v>376839</v>
      </c>
      <c r="Y599" s="6">
        <v>190520</v>
      </c>
      <c r="Z599" s="6">
        <v>197386</v>
      </c>
      <c r="AA599" s="6">
        <v>41346</v>
      </c>
      <c r="AB599" s="6">
        <v>43863</v>
      </c>
      <c r="AC599" s="6">
        <v>49265000</v>
      </c>
      <c r="AD599" s="6">
        <v>48862000</v>
      </c>
      <c r="AF599">
        <f>Q599/W599</f>
        <v>9.0879983606767332E-3</v>
      </c>
      <c r="AG599">
        <f>R599/X599</f>
        <v>2.0937323366212097E-3</v>
      </c>
      <c r="AH599" t="e">
        <f>U599/W599</f>
        <v>#VALUE!</v>
      </c>
      <c r="AI599" t="e">
        <f>V599/X599</f>
        <v>#VALUE!</v>
      </c>
      <c r="AJ599">
        <f>Y599/AA599</f>
        <v>4.6079427272287523</v>
      </c>
      <c r="AK599">
        <f>Z599/AB599</f>
        <v>4.500056995645533</v>
      </c>
      <c r="AL599">
        <f>O599/K599</f>
        <v>-5.4178201759799687E-3</v>
      </c>
      <c r="AM599">
        <f>P599/L599</f>
        <v>-1.7811859034122694E-2</v>
      </c>
      <c r="AN599">
        <f>K599/W599</f>
        <v>0.58104788616949066</v>
      </c>
      <c r="AO599">
        <f>L599/X599</f>
        <v>0.56926167408362727</v>
      </c>
      <c r="AP599">
        <f>IF(OR(Q599&lt;0, Q599="NA"), 0, 1)</f>
        <v>1</v>
      </c>
      <c r="AQ599">
        <f>IF(OR(S599&lt;0, S599="NA"), 0, 1)</f>
        <v>1</v>
      </c>
      <c r="AR599">
        <f>IFERROR(IF((AF599-AG599)&gt;0,1,0),0)</f>
        <v>1</v>
      </c>
      <c r="AS599">
        <f>IFERROR(IF((S599-Q599)&gt;0,1,0),0)</f>
        <v>1</v>
      </c>
      <c r="AT599">
        <f>IFERROR(IF((AH599-AI599)&lt;0,1,0),0)</f>
        <v>0</v>
      </c>
      <c r="AU599">
        <f>IFERROR(IF((AJ599-AK599)&gt;0,1,0),0)</f>
        <v>1</v>
      </c>
      <c r="AV599">
        <f>IFERROR(IF((AL599-AM599)&gt;0,1,0),0)</f>
        <v>1</v>
      </c>
      <c r="AW599">
        <f>IFERROR(IF((AN599-AO599)&gt;0,1,0),0)</f>
        <v>1</v>
      </c>
      <c r="AX599">
        <f>IFERROR(IF((AC599-AD599)&lt;0,1,0),0)</f>
        <v>0</v>
      </c>
      <c r="AY599">
        <f>SUM(AP599:AX599)</f>
        <v>7</v>
      </c>
    </row>
    <row r="600" spans="1:51" x14ac:dyDescent="0.45">
      <c r="A600" s="1" t="s">
        <v>4190</v>
      </c>
      <c r="B600" s="2">
        <v>4241337</v>
      </c>
      <c r="C600" s="3" t="s">
        <v>5335</v>
      </c>
      <c r="D600" s="7">
        <v>279.35000000000002</v>
      </c>
      <c r="E600" s="5">
        <v>39447.190607899996</v>
      </c>
      <c r="F600" s="3" t="s">
        <v>4485</v>
      </c>
      <c r="G600" s="3" t="s">
        <v>4517</v>
      </c>
      <c r="H600" s="3" t="s">
        <v>4640</v>
      </c>
      <c r="I600" s="3" t="s">
        <v>4685</v>
      </c>
      <c r="J600" s="3" t="s">
        <v>4552</v>
      </c>
      <c r="K600" s="6">
        <v>2823300</v>
      </c>
      <c r="L600" s="6">
        <v>2775600</v>
      </c>
      <c r="M600" s="6">
        <v>1382200</v>
      </c>
      <c r="N600" s="6">
        <v>1323700</v>
      </c>
      <c r="O600" s="6">
        <v>1232100</v>
      </c>
      <c r="P600" s="6">
        <v>1182300</v>
      </c>
      <c r="Q600" s="6">
        <v>921000</v>
      </c>
      <c r="R600" s="6">
        <v>888400</v>
      </c>
      <c r="S600" s="6">
        <v>1141000</v>
      </c>
      <c r="T600" s="6">
        <v>1094900</v>
      </c>
      <c r="U600" s="6">
        <v>2519500</v>
      </c>
      <c r="V600" s="6">
        <v>2518800</v>
      </c>
      <c r="W600" s="6">
        <v>4563200</v>
      </c>
      <c r="X600" s="6">
        <v>4767900</v>
      </c>
      <c r="Y600" s="6">
        <v>1092600</v>
      </c>
      <c r="Z600" s="6">
        <v>1307200</v>
      </c>
      <c r="AA600" s="6">
        <v>1335100</v>
      </c>
      <c r="AB600" s="6">
        <v>1371300</v>
      </c>
      <c r="AC600" s="6">
        <v>141396745</v>
      </c>
      <c r="AD600" s="6">
        <v>142460614</v>
      </c>
      <c r="AF600">
        <f>Q600/W600</f>
        <v>0.20183204768583451</v>
      </c>
      <c r="AG600">
        <f>R600/X600</f>
        <v>0.18632941127120956</v>
      </c>
      <c r="AH600">
        <f>U600/W600</f>
        <v>0.55213446704067326</v>
      </c>
      <c r="AI600">
        <f>V600/X600</f>
        <v>0.52828289183917443</v>
      </c>
      <c r="AJ600">
        <f>Y600/AA600</f>
        <v>0.81836566549322143</v>
      </c>
      <c r="AK600">
        <f>Z600/AB600</f>
        <v>0.95325603441989348</v>
      </c>
      <c r="AL600">
        <f>O600/K600</f>
        <v>0.43640420784188716</v>
      </c>
      <c r="AM600">
        <f>P600/L600</f>
        <v>0.42596195417207089</v>
      </c>
      <c r="AN600">
        <f>K600/W600</f>
        <v>0.61871055399719499</v>
      </c>
      <c r="AO600">
        <f>L600/X600</f>
        <v>0.58214308185993835</v>
      </c>
      <c r="AP600">
        <f>IF(OR(Q600&lt;0, Q600="NA"), 0, 1)</f>
        <v>1</v>
      </c>
      <c r="AQ600">
        <f>IF(OR(S600&lt;0, S600="NA"), 0, 1)</f>
        <v>1</v>
      </c>
      <c r="AR600">
        <f>IFERROR(IF((AF600-AG600)&gt;0,1,0),0)</f>
        <v>1</v>
      </c>
      <c r="AS600">
        <f>IFERROR(IF((S600-Q600)&gt;0,1,0),0)</f>
        <v>1</v>
      </c>
      <c r="AT600">
        <f>IFERROR(IF((AH600-AI600)&lt;0,1,0),0)</f>
        <v>0</v>
      </c>
      <c r="AU600">
        <f>IFERROR(IF((AJ600-AK600)&gt;0,1,0),0)</f>
        <v>0</v>
      </c>
      <c r="AV600">
        <f>IFERROR(IF((AL600-AM600)&gt;0,1,0),0)</f>
        <v>1</v>
      </c>
      <c r="AW600">
        <f>IFERROR(IF((AN600-AO600)&gt;0,1,0),0)</f>
        <v>1</v>
      </c>
      <c r="AX600">
        <f>IFERROR(IF((AC600-AD600)&lt;0,1,0),0)</f>
        <v>1</v>
      </c>
      <c r="AY600">
        <f>SUM(AP600:AX600)</f>
        <v>7</v>
      </c>
    </row>
    <row r="601" spans="1:51" x14ac:dyDescent="0.45">
      <c r="A601" s="1" t="s">
        <v>4194</v>
      </c>
      <c r="B601" s="2">
        <v>7580829</v>
      </c>
      <c r="C601" s="3" t="s">
        <v>5336</v>
      </c>
      <c r="D601" s="5">
        <v>25.9</v>
      </c>
      <c r="E601" s="5">
        <v>4268.4276663000001</v>
      </c>
      <c r="F601" s="3" t="s">
        <v>4485</v>
      </c>
      <c r="G601" s="3" t="s">
        <v>4517</v>
      </c>
      <c r="H601" s="3" t="s">
        <v>4640</v>
      </c>
      <c r="I601" s="3" t="s">
        <v>4865</v>
      </c>
      <c r="J601" s="3" t="s">
        <v>5255</v>
      </c>
      <c r="K601" s="6">
        <v>868720</v>
      </c>
      <c r="L601" s="6">
        <v>853102</v>
      </c>
      <c r="M601" s="6">
        <v>345755</v>
      </c>
      <c r="N601" s="6">
        <v>341937</v>
      </c>
      <c r="O601" s="6">
        <v>238541</v>
      </c>
      <c r="P601" s="6">
        <v>233824</v>
      </c>
      <c r="Q601" s="6">
        <v>101126</v>
      </c>
      <c r="R601" s="6">
        <v>96702</v>
      </c>
      <c r="S601" s="6">
        <v>218885</v>
      </c>
      <c r="T601" s="6">
        <v>172542</v>
      </c>
      <c r="U601" s="6">
        <v>1037174</v>
      </c>
      <c r="V601" s="6">
        <v>1036338</v>
      </c>
      <c r="W601" s="6">
        <v>1850581</v>
      </c>
      <c r="X601" s="6">
        <v>1772997</v>
      </c>
      <c r="Y601" s="6">
        <v>529015</v>
      </c>
      <c r="Z601" s="6">
        <v>449642</v>
      </c>
      <c r="AA601" s="6">
        <v>202493</v>
      </c>
      <c r="AB601" s="6">
        <v>175299</v>
      </c>
      <c r="AC601" s="6">
        <v>164804000</v>
      </c>
      <c r="AD601" s="6">
        <v>164658000</v>
      </c>
      <c r="AF601">
        <f>Q601/W601</f>
        <v>5.4645541049000289E-2</v>
      </c>
      <c r="AG601">
        <f>R601/X601</f>
        <v>5.4541547447626813E-2</v>
      </c>
      <c r="AH601">
        <f>U601/W601</f>
        <v>0.56045858030532036</v>
      </c>
      <c r="AI601">
        <f>V601/X601</f>
        <v>0.58451198732992782</v>
      </c>
      <c r="AJ601">
        <f>Y601/AA601</f>
        <v>2.6125100620762201</v>
      </c>
      <c r="AK601">
        <f>Z601/AB601</f>
        <v>2.5650003707950417</v>
      </c>
      <c r="AL601">
        <f>O601/K601</f>
        <v>0.27458905055714156</v>
      </c>
      <c r="AM601">
        <f>P601/L601</f>
        <v>0.27408680321931023</v>
      </c>
      <c r="AN601">
        <f>K601/W601</f>
        <v>0.46943095168490329</v>
      </c>
      <c r="AO601">
        <f>L601/X601</f>
        <v>0.48116381471598657</v>
      </c>
      <c r="AP601">
        <f>IF(OR(Q601&lt;0, Q601="NA"), 0, 1)</f>
        <v>1</v>
      </c>
      <c r="AQ601">
        <f>IF(OR(S601&lt;0, S601="NA"), 0, 1)</f>
        <v>1</v>
      </c>
      <c r="AR601">
        <f>IFERROR(IF((AF601-AG601)&gt;0,1,0),0)</f>
        <v>1</v>
      </c>
      <c r="AS601">
        <f>IFERROR(IF((S601-Q601)&gt;0,1,0),0)</f>
        <v>1</v>
      </c>
      <c r="AT601">
        <f>IFERROR(IF((AH601-AI601)&lt;0,1,0),0)</f>
        <v>1</v>
      </c>
      <c r="AU601">
        <f>IFERROR(IF((AJ601-AK601)&gt;0,1,0),0)</f>
        <v>1</v>
      </c>
      <c r="AV601">
        <f>IFERROR(IF((AL601-AM601)&gt;0,1,0),0)</f>
        <v>1</v>
      </c>
      <c r="AW601">
        <f>IFERROR(IF((AN601-AO601)&gt;0,1,0),0)</f>
        <v>0</v>
      </c>
      <c r="AX601">
        <f>IFERROR(IF((AC601-AD601)&lt;0,1,0),0)</f>
        <v>0</v>
      </c>
      <c r="AY601">
        <f>SUM(AP601:AX601)</f>
        <v>7</v>
      </c>
    </row>
    <row r="602" spans="1:51" x14ac:dyDescent="0.45">
      <c r="A602" s="1" t="s">
        <v>4197</v>
      </c>
      <c r="B602" s="2">
        <v>11078438</v>
      </c>
      <c r="C602" s="3" t="s">
        <v>5337</v>
      </c>
      <c r="D602" s="5">
        <v>148.59</v>
      </c>
      <c r="E602" s="5">
        <v>55771.175051279999</v>
      </c>
      <c r="F602" s="3" t="s">
        <v>4485</v>
      </c>
      <c r="G602" s="3" t="s">
        <v>4486</v>
      </c>
      <c r="H602" s="3" t="s">
        <v>4545</v>
      </c>
      <c r="I602" s="3" t="s">
        <v>4546</v>
      </c>
      <c r="J602" s="3" t="s">
        <v>4820</v>
      </c>
      <c r="K602" s="6">
        <v>7530800</v>
      </c>
      <c r="L602" s="6">
        <v>7199900</v>
      </c>
      <c r="M602" s="6">
        <v>1490900</v>
      </c>
      <c r="N602" s="6">
        <v>1361900</v>
      </c>
      <c r="O602" s="6">
        <v>1216000</v>
      </c>
      <c r="P602" s="6">
        <v>1087700</v>
      </c>
      <c r="Q602" s="6">
        <v>581400</v>
      </c>
      <c r="R602" s="6">
        <v>498900</v>
      </c>
      <c r="S602" s="6">
        <v>1250300</v>
      </c>
      <c r="T602" s="6">
        <v>1120800</v>
      </c>
      <c r="U602" s="6">
        <v>2909600</v>
      </c>
      <c r="V602" s="6">
        <v>2913700</v>
      </c>
      <c r="W602" s="6">
        <v>8891400</v>
      </c>
      <c r="X602" s="6">
        <v>8108300</v>
      </c>
      <c r="Y602" s="6">
        <v>4804600</v>
      </c>
      <c r="Z602" s="6">
        <v>4191400</v>
      </c>
      <c r="AA602" s="6">
        <v>3489200</v>
      </c>
      <c r="AB602" s="6">
        <v>3079800</v>
      </c>
      <c r="AC602" s="6">
        <v>375249753</v>
      </c>
      <c r="AD602" s="6">
        <v>375113127</v>
      </c>
      <c r="AF602">
        <f>Q602/W602</f>
        <v>6.5389027599703081E-2</v>
      </c>
      <c r="AG602">
        <f>R602/X602</f>
        <v>6.1529543800796713E-2</v>
      </c>
      <c r="AH602">
        <f>U602/W602</f>
        <v>0.32723755539060218</v>
      </c>
      <c r="AI602">
        <f>V602/X602</f>
        <v>0.35934782876805249</v>
      </c>
      <c r="AJ602">
        <f>Y602/AA602</f>
        <v>1.3769918605984179</v>
      </c>
      <c r="AK602">
        <f>Z602/AB602</f>
        <v>1.3609325280862394</v>
      </c>
      <c r="AL602">
        <f>O602/K602</f>
        <v>0.16147022892654167</v>
      </c>
      <c r="AM602">
        <f>P602/L602</f>
        <v>0.15107154266031472</v>
      </c>
      <c r="AN602">
        <f>K602/W602</f>
        <v>0.84697572935645682</v>
      </c>
      <c r="AO602">
        <f>L602/X602</f>
        <v>0.88796665145591558</v>
      </c>
      <c r="AP602">
        <f>IF(OR(Q602&lt;0, Q602="NA"), 0, 1)</f>
        <v>1</v>
      </c>
      <c r="AQ602">
        <f>IF(OR(S602&lt;0, S602="NA"), 0, 1)</f>
        <v>1</v>
      </c>
      <c r="AR602">
        <f>IFERROR(IF((AF602-AG602)&gt;0,1,0),0)</f>
        <v>1</v>
      </c>
      <c r="AS602">
        <f>IFERROR(IF((S602-Q602)&gt;0,1,0),0)</f>
        <v>1</v>
      </c>
      <c r="AT602">
        <f>IFERROR(IF((AH602-AI602)&lt;0,1,0),0)</f>
        <v>1</v>
      </c>
      <c r="AU602">
        <f>IFERROR(IF((AJ602-AK602)&gt;0,1,0),0)</f>
        <v>1</v>
      </c>
      <c r="AV602">
        <f>IFERROR(IF((AL602-AM602)&gt;0,1,0),0)</f>
        <v>1</v>
      </c>
      <c r="AW602">
        <f>IFERROR(IF((AN602-AO602)&gt;0,1,0),0)</f>
        <v>0</v>
      </c>
      <c r="AX602">
        <f>IFERROR(IF((AC602-AD602)&lt;0,1,0),0)</f>
        <v>0</v>
      </c>
      <c r="AY602">
        <f>SUM(AP602:AX602)</f>
        <v>7</v>
      </c>
    </row>
    <row r="603" spans="1:51" x14ac:dyDescent="0.45">
      <c r="A603" s="1" t="s">
        <v>4199</v>
      </c>
      <c r="B603" s="2">
        <v>4090265</v>
      </c>
      <c r="C603" s="3" t="s">
        <v>5337</v>
      </c>
      <c r="D603" s="5">
        <v>39.47</v>
      </c>
      <c r="E603" s="5">
        <v>1105.1600000000001</v>
      </c>
      <c r="F603" s="3" t="s">
        <v>4485</v>
      </c>
      <c r="G603" s="3" t="s">
        <v>4517</v>
      </c>
      <c r="H603" s="3" t="s">
        <v>4518</v>
      </c>
      <c r="I603" s="3" t="s">
        <v>4551</v>
      </c>
      <c r="J603" s="3" t="s">
        <v>5312</v>
      </c>
      <c r="K603" s="6">
        <v>1399418</v>
      </c>
      <c r="L603" s="6">
        <v>1309613</v>
      </c>
      <c r="M603" s="6">
        <v>172664</v>
      </c>
      <c r="N603" s="6">
        <v>157850</v>
      </c>
      <c r="O603" s="6">
        <v>120659</v>
      </c>
      <c r="P603" s="6">
        <v>108331</v>
      </c>
      <c r="Q603" s="6">
        <v>44637</v>
      </c>
      <c r="R603" s="6">
        <v>37899</v>
      </c>
      <c r="S603" s="6">
        <v>121220</v>
      </c>
      <c r="T603" s="6">
        <v>88609</v>
      </c>
      <c r="U603" s="6">
        <v>321220</v>
      </c>
      <c r="V603" s="6">
        <v>408668</v>
      </c>
      <c r="W603" s="6">
        <v>1195828</v>
      </c>
      <c r="X603" s="6">
        <v>1223401</v>
      </c>
      <c r="Y603" s="6">
        <v>309589</v>
      </c>
      <c r="Z603" s="6">
        <v>330859</v>
      </c>
      <c r="AA603" s="6">
        <v>307659</v>
      </c>
      <c r="AB603" s="6">
        <v>308902</v>
      </c>
      <c r="AC603" s="6">
        <v>21189144</v>
      </c>
      <c r="AD603" s="6">
        <v>21142890</v>
      </c>
      <c r="AF603">
        <f>Q603/W603</f>
        <v>3.7327274490980306E-2</v>
      </c>
      <c r="AG603">
        <f>R603/X603</f>
        <v>3.0978395472947954E-2</v>
      </c>
      <c r="AH603">
        <f>U603/W603</f>
        <v>0.26861722588867293</v>
      </c>
      <c r="AI603">
        <f>V603/X603</f>
        <v>0.33404255840889457</v>
      </c>
      <c r="AJ603">
        <f>Y603/AA603</f>
        <v>1.0062731790716346</v>
      </c>
      <c r="AK603">
        <f>Z603/AB603</f>
        <v>1.0710807958511113</v>
      </c>
      <c r="AL603">
        <f>O603/K603</f>
        <v>8.6220843236259642E-2</v>
      </c>
      <c r="AM603">
        <f>P603/L603</f>
        <v>8.2719856934834954E-2</v>
      </c>
      <c r="AN603">
        <f>K603/W603</f>
        <v>1.1702502366561078</v>
      </c>
      <c r="AO603">
        <f>L603/X603</f>
        <v>1.0704691266395892</v>
      </c>
      <c r="AP603">
        <f>IF(OR(Q603&lt;0, Q603="NA"), 0, 1)</f>
        <v>1</v>
      </c>
      <c r="AQ603">
        <f>IF(OR(S603&lt;0, S603="NA"), 0, 1)</f>
        <v>1</v>
      </c>
      <c r="AR603">
        <f>IFERROR(IF((AF603-AG603)&gt;0,1,0),0)</f>
        <v>1</v>
      </c>
      <c r="AS603">
        <f>IFERROR(IF((S603-Q603)&gt;0,1,0),0)</f>
        <v>1</v>
      </c>
      <c r="AT603">
        <f>IFERROR(IF((AH603-AI603)&lt;0,1,0),0)</f>
        <v>1</v>
      </c>
      <c r="AU603">
        <f>IFERROR(IF((AJ603-AK603)&gt;0,1,0),0)</f>
        <v>0</v>
      </c>
      <c r="AV603">
        <f>IFERROR(IF((AL603-AM603)&gt;0,1,0),0)</f>
        <v>1</v>
      </c>
      <c r="AW603">
        <f>IFERROR(IF((AN603-AO603)&gt;0,1,0),0)</f>
        <v>1</v>
      </c>
      <c r="AX603">
        <f>IFERROR(IF((AC603-AD603)&lt;0,1,0),0)</f>
        <v>0</v>
      </c>
      <c r="AY603">
        <f>SUM(AP603:AX603)</f>
        <v>7</v>
      </c>
    </row>
    <row r="604" spans="1:51" x14ac:dyDescent="0.45">
      <c r="A604" s="1" t="s">
        <v>4200</v>
      </c>
      <c r="B604" s="2">
        <v>4662077</v>
      </c>
      <c r="C604" s="3" t="s">
        <v>5335</v>
      </c>
      <c r="D604" s="5">
        <v>20.149999999999999</v>
      </c>
      <c r="E604" s="5">
        <v>323.36683729999999</v>
      </c>
      <c r="F604" s="3" t="s">
        <v>4500</v>
      </c>
      <c r="G604" s="3" t="s">
        <v>4501</v>
      </c>
      <c r="H604" s="3" t="s">
        <v>4502</v>
      </c>
      <c r="I604" s="3" t="s">
        <v>4538</v>
      </c>
      <c r="J604" s="3" t="s">
        <v>4620</v>
      </c>
      <c r="K604" s="6">
        <v>263587</v>
      </c>
      <c r="L604" s="6">
        <v>243250</v>
      </c>
      <c r="M604" s="6">
        <v>14808</v>
      </c>
      <c r="N604" s="6">
        <v>7693</v>
      </c>
      <c r="O604" s="6">
        <v>-1543</v>
      </c>
      <c r="P604" s="6">
        <v>-8400</v>
      </c>
      <c r="Q604" s="6">
        <v>8040</v>
      </c>
      <c r="R604" s="6">
        <v>910</v>
      </c>
      <c r="S604" s="6">
        <v>58525</v>
      </c>
      <c r="T604" s="6">
        <v>45104</v>
      </c>
      <c r="U604" s="6" t="s">
        <v>4474</v>
      </c>
      <c r="V604" s="6" t="s">
        <v>4474</v>
      </c>
      <c r="W604" s="6">
        <v>429741</v>
      </c>
      <c r="X604" s="6">
        <v>408550</v>
      </c>
      <c r="Y604" s="6">
        <v>360410</v>
      </c>
      <c r="Z604" s="6">
        <v>341349</v>
      </c>
      <c r="AA604" s="6">
        <v>130200</v>
      </c>
      <c r="AB604" s="6">
        <v>114078</v>
      </c>
      <c r="AC604" s="6">
        <v>16224237</v>
      </c>
      <c r="AD604" s="6">
        <v>16375138</v>
      </c>
      <c r="AF604">
        <f>Q604/W604</f>
        <v>1.8708943293751352E-2</v>
      </c>
      <c r="AG604">
        <f>R604/X604</f>
        <v>2.2273895484028884E-3</v>
      </c>
      <c r="AH604" t="e">
        <f>U604/W604</f>
        <v>#VALUE!</v>
      </c>
      <c r="AI604" t="e">
        <f>V604/X604</f>
        <v>#VALUE!</v>
      </c>
      <c r="AJ604">
        <f>Y604/AA604</f>
        <v>2.7681259600614441</v>
      </c>
      <c r="AK604">
        <f>Z604/AB604</f>
        <v>2.9922421501078209</v>
      </c>
      <c r="AL604">
        <f>O604/K604</f>
        <v>-5.8538547045188117E-3</v>
      </c>
      <c r="AM604">
        <f>P604/L604</f>
        <v>-3.4532374100719423E-2</v>
      </c>
      <c r="AN604">
        <f>K604/W604</f>
        <v>0.61336246716045251</v>
      </c>
      <c r="AO604">
        <f>L604/X604</f>
        <v>0.59539836005384894</v>
      </c>
      <c r="AP604">
        <f>IF(OR(Q604&lt;0, Q604="NA"), 0, 1)</f>
        <v>1</v>
      </c>
      <c r="AQ604">
        <f>IF(OR(S604&lt;0, S604="NA"), 0, 1)</f>
        <v>1</v>
      </c>
      <c r="AR604">
        <f>IFERROR(IF((AF604-AG604)&gt;0,1,0),0)</f>
        <v>1</v>
      </c>
      <c r="AS604">
        <f>IFERROR(IF((S604-Q604)&gt;0,1,0),0)</f>
        <v>1</v>
      </c>
      <c r="AT604">
        <f>IFERROR(IF((AH604-AI604)&lt;0,1,0),0)</f>
        <v>0</v>
      </c>
      <c r="AU604">
        <f>IFERROR(IF((AJ604-AK604)&gt;0,1,0),0)</f>
        <v>0</v>
      </c>
      <c r="AV604">
        <f>IFERROR(IF((AL604-AM604)&gt;0,1,0),0)</f>
        <v>1</v>
      </c>
      <c r="AW604">
        <f>IFERROR(IF((AN604-AO604)&gt;0,1,0),0)</f>
        <v>1</v>
      </c>
      <c r="AX604">
        <f>IFERROR(IF((AC604-AD604)&lt;0,1,0),0)</f>
        <v>1</v>
      </c>
      <c r="AY604">
        <f>SUM(AP604:AX604)</f>
        <v>7</v>
      </c>
    </row>
    <row r="605" spans="1:51" x14ac:dyDescent="0.45">
      <c r="A605" s="1" t="s">
        <v>4208</v>
      </c>
      <c r="B605" s="2">
        <v>4415853</v>
      </c>
      <c r="C605" s="3" t="s">
        <v>5335</v>
      </c>
      <c r="D605" s="5">
        <v>67.83</v>
      </c>
      <c r="E605" s="5">
        <v>4411.2568304699998</v>
      </c>
      <c r="F605" s="3" t="s">
        <v>4480</v>
      </c>
      <c r="G605" s="3" t="s">
        <v>4491</v>
      </c>
      <c r="H605" s="3" t="s">
        <v>4492</v>
      </c>
      <c r="I605" s="3" t="s">
        <v>4493</v>
      </c>
      <c r="J605" s="3" t="s">
        <v>4658</v>
      </c>
      <c r="K605" s="6">
        <v>866900</v>
      </c>
      <c r="L605" s="6">
        <v>850960</v>
      </c>
      <c r="M605" s="6">
        <v>436991</v>
      </c>
      <c r="N605" s="6">
        <v>425075</v>
      </c>
      <c r="O605" s="6">
        <v>406345</v>
      </c>
      <c r="P605" s="6">
        <v>389606</v>
      </c>
      <c r="Q605" s="6">
        <v>267131</v>
      </c>
      <c r="R605" s="6">
        <v>237155</v>
      </c>
      <c r="S605" s="6">
        <v>345269</v>
      </c>
      <c r="T605" s="6">
        <v>337117</v>
      </c>
      <c r="U605" s="6">
        <v>982661</v>
      </c>
      <c r="V605" s="6">
        <v>981724</v>
      </c>
      <c r="W605" s="6">
        <v>2612125</v>
      </c>
      <c r="X605" s="6">
        <v>2541281</v>
      </c>
      <c r="Y605" s="6">
        <v>293102</v>
      </c>
      <c r="Z605" s="6">
        <v>226609</v>
      </c>
      <c r="AA605" s="6">
        <v>109987</v>
      </c>
      <c r="AB605" s="6">
        <v>108548</v>
      </c>
      <c r="AC605" s="6">
        <v>64924081</v>
      </c>
      <c r="AD605" s="6">
        <v>64808655</v>
      </c>
      <c r="AF605">
        <f>Q605/W605</f>
        <v>0.10226577977700148</v>
      </c>
      <c r="AG605">
        <f>R605/X605</f>
        <v>9.3321045567176547E-2</v>
      </c>
      <c r="AH605">
        <f>U605/W605</f>
        <v>0.37619218069579363</v>
      </c>
      <c r="AI605">
        <f>V605/X605</f>
        <v>0.38631068347026559</v>
      </c>
      <c r="AJ605">
        <f>Y605/AA605</f>
        <v>2.6648785765590479</v>
      </c>
      <c r="AK605">
        <f>Z605/AB605</f>
        <v>2.087638648339905</v>
      </c>
      <c r="AL605">
        <f>O605/K605</f>
        <v>0.46873341792594303</v>
      </c>
      <c r="AM605">
        <f>P605/L605</f>
        <v>0.4578429068346338</v>
      </c>
      <c r="AN605">
        <f>K605/W605</f>
        <v>0.33187538881179118</v>
      </c>
      <c r="AO605">
        <f>L605/X605</f>
        <v>0.33485474451664338</v>
      </c>
      <c r="AP605">
        <f>IF(OR(Q605&lt;0, Q605="NA"), 0, 1)</f>
        <v>1</v>
      </c>
      <c r="AQ605">
        <f>IF(OR(S605&lt;0, S605="NA"), 0, 1)</f>
        <v>1</v>
      </c>
      <c r="AR605">
        <f>IFERROR(IF((AF605-AG605)&gt;0,1,0),0)</f>
        <v>1</v>
      </c>
      <c r="AS605">
        <f>IFERROR(IF((S605-Q605)&gt;0,1,0),0)</f>
        <v>1</v>
      </c>
      <c r="AT605">
        <f>IFERROR(IF((AH605-AI605)&lt;0,1,0),0)</f>
        <v>1</v>
      </c>
      <c r="AU605">
        <f>IFERROR(IF((AJ605-AK605)&gt;0,1,0),0)</f>
        <v>1</v>
      </c>
      <c r="AV605">
        <f>IFERROR(IF((AL605-AM605)&gt;0,1,0),0)</f>
        <v>1</v>
      </c>
      <c r="AW605">
        <f>IFERROR(IF((AN605-AO605)&gt;0,1,0),0)</f>
        <v>0</v>
      </c>
      <c r="AX605">
        <f>IFERROR(IF((AC605-AD605)&lt;0,1,0),0)</f>
        <v>0</v>
      </c>
      <c r="AY605">
        <f>SUM(AP605:AX605)</f>
        <v>7</v>
      </c>
    </row>
    <row r="606" spans="1:51" x14ac:dyDescent="0.45">
      <c r="A606" s="1" t="s">
        <v>4237</v>
      </c>
      <c r="B606" s="2">
        <v>4092814</v>
      </c>
      <c r="C606" s="3" t="s">
        <v>5336</v>
      </c>
      <c r="D606" s="5">
        <v>77.5</v>
      </c>
      <c r="E606" s="5">
        <v>116.2765825</v>
      </c>
      <c r="F606" s="3" t="s">
        <v>4480</v>
      </c>
      <c r="G606" s="3" t="s">
        <v>4481</v>
      </c>
      <c r="H606" s="3" t="s">
        <v>4481</v>
      </c>
      <c r="I606" s="3" t="s">
        <v>4482</v>
      </c>
      <c r="J606" s="3" t="s">
        <v>4484</v>
      </c>
      <c r="K606" s="6">
        <v>32300</v>
      </c>
      <c r="L606" s="6">
        <v>26287</v>
      </c>
      <c r="M606" s="6" t="s">
        <v>4474</v>
      </c>
      <c r="N606" s="6" t="s">
        <v>4474</v>
      </c>
      <c r="O606" s="6">
        <v>20899</v>
      </c>
      <c r="P606" s="6">
        <v>14061</v>
      </c>
      <c r="Q606" s="6">
        <v>7223</v>
      </c>
      <c r="R606" s="6">
        <v>2564</v>
      </c>
      <c r="S606" s="6">
        <v>10777</v>
      </c>
      <c r="T606" s="6">
        <v>6958</v>
      </c>
      <c r="U606" s="6">
        <v>5700</v>
      </c>
      <c r="V606" s="6">
        <v>5700</v>
      </c>
      <c r="W606" s="6">
        <v>759465</v>
      </c>
      <c r="X606" s="6">
        <v>747726</v>
      </c>
      <c r="Y606" s="6" t="s">
        <v>4474</v>
      </c>
      <c r="Z606" s="6" t="s">
        <v>4474</v>
      </c>
      <c r="AA606" s="6" t="s">
        <v>4474</v>
      </c>
      <c r="AB606" s="6" t="s">
        <v>4474</v>
      </c>
      <c r="AC606" s="6">
        <v>1495160</v>
      </c>
      <c r="AD606" s="6">
        <v>1495160</v>
      </c>
      <c r="AF606">
        <f>Q606/W606</f>
        <v>9.5106423600824271E-3</v>
      </c>
      <c r="AG606">
        <f>R606/X606</f>
        <v>3.4290635874638571E-3</v>
      </c>
      <c r="AH606">
        <f>U606/W606</f>
        <v>7.505283324445498E-3</v>
      </c>
      <c r="AI606">
        <f>V606/X606</f>
        <v>7.6231132794633326E-3</v>
      </c>
      <c r="AJ606" t="e">
        <f>Y606/AA606</f>
        <v>#VALUE!</v>
      </c>
      <c r="AK606" t="e">
        <f>Z606/AB606</f>
        <v>#VALUE!</v>
      </c>
      <c r="AL606">
        <f>O606/K606</f>
        <v>0.64702786377708976</v>
      </c>
      <c r="AM606">
        <f>P606/L606</f>
        <v>0.53490318408338722</v>
      </c>
      <c r="AN606">
        <f>K606/W606</f>
        <v>4.2529938838524489E-2</v>
      </c>
      <c r="AO606">
        <f>L606/X606</f>
        <v>3.515592610127239E-2</v>
      </c>
      <c r="AP606">
        <f>IF(OR(Q606&lt;0, Q606="NA"), 0, 1)</f>
        <v>1</v>
      </c>
      <c r="AQ606">
        <f>IF(OR(S606&lt;0, S606="NA"), 0, 1)</f>
        <v>1</v>
      </c>
      <c r="AR606">
        <f>IFERROR(IF((AF606-AG606)&gt;0,1,0),0)</f>
        <v>1</v>
      </c>
      <c r="AS606">
        <f>IFERROR(IF((S606-Q606)&gt;0,1,0),0)</f>
        <v>1</v>
      </c>
      <c r="AT606">
        <f>IFERROR(IF((AH606-AI606)&lt;0,1,0),0)</f>
        <v>1</v>
      </c>
      <c r="AU606">
        <f>IFERROR(IF((AJ606-AK606)&gt;0,1,0),0)</f>
        <v>0</v>
      </c>
      <c r="AV606">
        <f>IFERROR(IF((AL606-AM606)&gt;0,1,0),0)</f>
        <v>1</v>
      </c>
      <c r="AW606">
        <f>IFERROR(IF((AN606-AO606)&gt;0,1,0),0)</f>
        <v>1</v>
      </c>
      <c r="AX606">
        <f>IFERROR(IF((AC606-AD606)&lt;0,1,0),0)</f>
        <v>0</v>
      </c>
      <c r="AY606">
        <f>SUM(AP606:AX606)</f>
        <v>7</v>
      </c>
    </row>
    <row r="607" spans="1:51" x14ac:dyDescent="0.45">
      <c r="A607" s="1" t="s">
        <v>4240</v>
      </c>
      <c r="B607" s="2">
        <v>27491243</v>
      </c>
      <c r="C607" s="3" t="s">
        <v>5335</v>
      </c>
      <c r="D607" s="5">
        <v>10</v>
      </c>
      <c r="E607" s="5">
        <v>648.65963999999997</v>
      </c>
      <c r="F607" s="3" t="s">
        <v>4480</v>
      </c>
      <c r="G607" s="3" t="s">
        <v>4491</v>
      </c>
      <c r="H607" s="3" t="s">
        <v>4492</v>
      </c>
      <c r="I607" s="3" t="s">
        <v>4493</v>
      </c>
      <c r="J607" s="3" t="s">
        <v>4658</v>
      </c>
      <c r="K607" s="6">
        <v>93199.844617335169</v>
      </c>
      <c r="L607" s="6">
        <v>95074.632784188929</v>
      </c>
      <c r="M607" s="6">
        <v>39651.400804715508</v>
      </c>
      <c r="N607" s="6">
        <v>41181.327822361556</v>
      </c>
      <c r="O607" s="6">
        <v>38030.754955454424</v>
      </c>
      <c r="P607" s="6">
        <v>39330.86407709949</v>
      </c>
      <c r="Q607" s="6">
        <v>34692.259429507409</v>
      </c>
      <c r="R607" s="6">
        <v>33888.9949868076</v>
      </c>
      <c r="S607" s="6">
        <v>53669.124013534354</v>
      </c>
      <c r="T607" s="6">
        <v>83283.082158136836</v>
      </c>
      <c r="U607" s="6">
        <v>116581.57643429075</v>
      </c>
      <c r="V607" s="6">
        <v>117532.42308523669</v>
      </c>
      <c r="W607" s="6">
        <v>451345.4051274517</v>
      </c>
      <c r="X607" s="6">
        <v>442276.28071186686</v>
      </c>
      <c r="Y607" s="6">
        <v>369010.50466465874</v>
      </c>
      <c r="Z607" s="6">
        <v>360811.29764392244</v>
      </c>
      <c r="AA607" s="6">
        <v>29109.674575773159</v>
      </c>
      <c r="AB607" s="6">
        <v>33780.711866849197</v>
      </c>
      <c r="AC607" s="6">
        <v>52870614</v>
      </c>
      <c r="AD607" s="6">
        <v>53245448</v>
      </c>
      <c r="AF607">
        <f>Q607/W607</f>
        <v>7.6864102382322802E-2</v>
      </c>
      <c r="AG607">
        <f>R607/X607</f>
        <v>7.6624039010777356E-2</v>
      </c>
      <c r="AH607">
        <f>U607/W607</f>
        <v>0.25829791354887116</v>
      </c>
      <c r="AI607">
        <f>V607/X607</f>
        <v>0.26574435078467717</v>
      </c>
      <c r="AJ607">
        <f>Y607/AA607</f>
        <v>12.676558911853029</v>
      </c>
      <c r="AK607">
        <f>Z607/AB607</f>
        <v>10.680985618837882</v>
      </c>
      <c r="AL607">
        <f>O607/K607</f>
        <v>0.40805599099014705</v>
      </c>
      <c r="AM607">
        <f>P607/L607</f>
        <v>0.41368410190315535</v>
      </c>
      <c r="AN607">
        <f>K607/W607</f>
        <v>0.20649339410249948</v>
      </c>
      <c r="AO607">
        <f>L607/X607</f>
        <v>0.21496661008173742</v>
      </c>
      <c r="AP607">
        <f>IF(OR(Q607&lt;0, Q607="NA"), 0, 1)</f>
        <v>1</v>
      </c>
      <c r="AQ607">
        <f>IF(OR(S607&lt;0, S607="NA"), 0, 1)</f>
        <v>1</v>
      </c>
      <c r="AR607">
        <f>IFERROR(IF((AF607-AG607)&gt;0,1,0),0)</f>
        <v>1</v>
      </c>
      <c r="AS607">
        <f>IFERROR(IF((S607-Q607)&gt;0,1,0),0)</f>
        <v>1</v>
      </c>
      <c r="AT607">
        <f>IFERROR(IF((AH607-AI607)&lt;0,1,0),0)</f>
        <v>1</v>
      </c>
      <c r="AU607">
        <f>IFERROR(IF((AJ607-AK607)&gt;0,1,0),0)</f>
        <v>1</v>
      </c>
      <c r="AV607">
        <f>IFERROR(IF((AL607-AM607)&gt;0,1,0),0)</f>
        <v>0</v>
      </c>
      <c r="AW607">
        <f>IFERROR(IF((AN607-AO607)&gt;0,1,0),0)</f>
        <v>0</v>
      </c>
      <c r="AX607">
        <f>IFERROR(IF((AC607-AD607)&lt;0,1,0),0)</f>
        <v>1</v>
      </c>
      <c r="AY607">
        <f>SUM(AP607:AX607)</f>
        <v>7</v>
      </c>
    </row>
    <row r="608" spans="1:51" x14ac:dyDescent="0.45">
      <c r="A608" s="1" t="s">
        <v>4258</v>
      </c>
      <c r="B608" s="2">
        <v>102723</v>
      </c>
      <c r="C608" s="3" t="s">
        <v>5337</v>
      </c>
      <c r="D608" s="5">
        <v>209.08</v>
      </c>
      <c r="E608" s="5">
        <v>1467.4237983999999</v>
      </c>
      <c r="F608" s="3" t="s">
        <v>4480</v>
      </c>
      <c r="G608" s="3" t="s">
        <v>4491</v>
      </c>
      <c r="H608" s="3" t="s">
        <v>4492</v>
      </c>
      <c r="I608" s="3" t="s">
        <v>4493</v>
      </c>
      <c r="J608" s="3" t="s">
        <v>4553</v>
      </c>
      <c r="K608" s="6">
        <v>888042</v>
      </c>
      <c r="L608" s="6">
        <v>880284</v>
      </c>
      <c r="M608" s="6">
        <v>235345</v>
      </c>
      <c r="N608" s="6">
        <v>231165</v>
      </c>
      <c r="O608" s="6">
        <v>166335</v>
      </c>
      <c r="P608" s="6">
        <v>160671</v>
      </c>
      <c r="Q608" s="6">
        <v>151492</v>
      </c>
      <c r="R608" s="6">
        <v>140542</v>
      </c>
      <c r="S608" s="6">
        <v>111879</v>
      </c>
      <c r="T608" s="6">
        <v>170496</v>
      </c>
      <c r="U608" s="6">
        <v>237467</v>
      </c>
      <c r="V608" s="6">
        <v>247605</v>
      </c>
      <c r="W608" s="6">
        <v>3601685</v>
      </c>
      <c r="X608" s="6">
        <v>3647696</v>
      </c>
      <c r="Y608" s="6">
        <v>424071</v>
      </c>
      <c r="Z608" s="6">
        <v>456335</v>
      </c>
      <c r="AA608" s="6">
        <v>230111</v>
      </c>
      <c r="AB608" s="6">
        <v>179992</v>
      </c>
      <c r="AC608" s="6">
        <v>7016433</v>
      </c>
      <c r="AD608" s="6">
        <v>7082071</v>
      </c>
      <c r="AF608">
        <f>Q608/W608</f>
        <v>4.2061424027920263E-2</v>
      </c>
      <c r="AG608">
        <f>R608/X608</f>
        <v>3.8528978292050653E-2</v>
      </c>
      <c r="AH608">
        <f>U608/W608</f>
        <v>6.5932195625103246E-2</v>
      </c>
      <c r="AI608">
        <f>V608/X608</f>
        <v>6.7879834284435989E-2</v>
      </c>
      <c r="AJ608">
        <f>Y608/AA608</f>
        <v>1.8428975581349871</v>
      </c>
      <c r="AK608">
        <f>Z608/AB608</f>
        <v>2.5353071247611005</v>
      </c>
      <c r="AL608">
        <f>O608/K608</f>
        <v>0.18730533015330356</v>
      </c>
      <c r="AM608">
        <f>P608/L608</f>
        <v>0.18252177706285699</v>
      </c>
      <c r="AN608">
        <f>K608/W608</f>
        <v>0.24656292818500231</v>
      </c>
      <c r="AO608">
        <f>L608/X608</f>
        <v>0.24132603155526119</v>
      </c>
      <c r="AP608">
        <f>IF(OR(Q608&lt;0, Q608="NA"), 0, 1)</f>
        <v>1</v>
      </c>
      <c r="AQ608">
        <f>IF(OR(S608&lt;0, S608="NA"), 0, 1)</f>
        <v>1</v>
      </c>
      <c r="AR608">
        <f>IFERROR(IF((AF608-AG608)&gt;0,1,0),0)</f>
        <v>1</v>
      </c>
      <c r="AS608">
        <f>IFERROR(IF((S608-Q608)&gt;0,1,0),0)</f>
        <v>0</v>
      </c>
      <c r="AT608">
        <f>IFERROR(IF((AH608-AI608)&lt;0,1,0),0)</f>
        <v>1</v>
      </c>
      <c r="AU608">
        <f>IFERROR(IF((AJ608-AK608)&gt;0,1,0),0)</f>
        <v>0</v>
      </c>
      <c r="AV608">
        <f>IFERROR(IF((AL608-AM608)&gt;0,1,0),0)</f>
        <v>1</v>
      </c>
      <c r="AW608">
        <f>IFERROR(IF((AN608-AO608)&gt;0,1,0),0)</f>
        <v>1</v>
      </c>
      <c r="AX608">
        <f>IFERROR(IF((AC608-AD608)&lt;0,1,0),0)</f>
        <v>1</v>
      </c>
      <c r="AY608">
        <f>SUM(AP608:AX608)</f>
        <v>7</v>
      </c>
    </row>
    <row r="609" spans="1:51" x14ac:dyDescent="0.45">
      <c r="A609" s="1" t="s">
        <v>4306</v>
      </c>
      <c r="B609" s="2">
        <v>114218673</v>
      </c>
      <c r="C609" s="3" t="s">
        <v>5335</v>
      </c>
      <c r="D609" s="5">
        <v>38.17</v>
      </c>
      <c r="E609" s="5">
        <v>6568.5275439300003</v>
      </c>
      <c r="F609" s="3" t="s">
        <v>4470</v>
      </c>
      <c r="G609" s="3" t="s">
        <v>4512</v>
      </c>
      <c r="H609" s="3" t="s">
        <v>4710</v>
      </c>
      <c r="I609" s="3" t="s">
        <v>4710</v>
      </c>
      <c r="J609" s="3" t="s">
        <v>4504</v>
      </c>
      <c r="K609" s="6">
        <v>906142</v>
      </c>
      <c r="L609" s="6">
        <v>863293</v>
      </c>
      <c r="M609" s="6">
        <v>291192</v>
      </c>
      <c r="N609" s="6">
        <v>282051</v>
      </c>
      <c r="O609" s="6">
        <v>124070</v>
      </c>
      <c r="P609" s="6">
        <v>114240</v>
      </c>
      <c r="Q609" s="6">
        <v>-52619</v>
      </c>
      <c r="R609" s="6">
        <v>-73518</v>
      </c>
      <c r="S609" s="6">
        <v>116454</v>
      </c>
      <c r="T609" s="6">
        <v>27189</v>
      </c>
      <c r="U609" s="6">
        <v>1223064</v>
      </c>
      <c r="V609" s="6">
        <v>1334090</v>
      </c>
      <c r="W609" s="6">
        <v>4540547</v>
      </c>
      <c r="X609" s="6">
        <v>4566881</v>
      </c>
      <c r="Y609" s="6">
        <v>305433</v>
      </c>
      <c r="Z609" s="6">
        <v>270752</v>
      </c>
      <c r="AA609" s="6">
        <v>133109</v>
      </c>
      <c r="AB609" s="6">
        <v>125866</v>
      </c>
      <c r="AC609" s="6">
        <v>172086129</v>
      </c>
      <c r="AD609" s="6">
        <v>166659634</v>
      </c>
      <c r="AF609">
        <f>Q609/W609</f>
        <v>-1.1588691847039576E-2</v>
      </c>
      <c r="AG609">
        <f>R609/X609</f>
        <v>-1.6098076564727656E-2</v>
      </c>
      <c r="AH609">
        <f>U609/W609</f>
        <v>0.26936490251064465</v>
      </c>
      <c r="AI609">
        <f>V609/X609</f>
        <v>0.29212278576998174</v>
      </c>
      <c r="AJ609">
        <f>Y609/AA609</f>
        <v>2.2946081782599221</v>
      </c>
      <c r="AK609">
        <f>Z609/AB609</f>
        <v>2.1511130885227145</v>
      </c>
      <c r="AL609">
        <f>O609/K609</f>
        <v>0.13692114480953316</v>
      </c>
      <c r="AM609">
        <f>P609/L609</f>
        <v>0.13233050656034509</v>
      </c>
      <c r="AN609">
        <f>K609/W609</f>
        <v>0.19956670418784345</v>
      </c>
      <c r="AO609">
        <f>L609/X609</f>
        <v>0.18903339062261532</v>
      </c>
      <c r="AP609">
        <f>IF(OR(Q609&lt;0, Q609="NA"), 0, 1)</f>
        <v>0</v>
      </c>
      <c r="AQ609">
        <f>IF(OR(S609&lt;0, S609="NA"), 0, 1)</f>
        <v>1</v>
      </c>
      <c r="AR609">
        <f>IFERROR(IF((AF609-AG609)&gt;0,1,0),0)</f>
        <v>1</v>
      </c>
      <c r="AS609">
        <f>IFERROR(IF((S609-Q609)&gt;0,1,0),0)</f>
        <v>1</v>
      </c>
      <c r="AT609">
        <f>IFERROR(IF((AH609-AI609)&lt;0,1,0),0)</f>
        <v>1</v>
      </c>
      <c r="AU609">
        <f>IFERROR(IF((AJ609-AK609)&gt;0,1,0),0)</f>
        <v>1</v>
      </c>
      <c r="AV609">
        <f>IFERROR(IF((AL609-AM609)&gt;0,1,0),0)</f>
        <v>1</v>
      </c>
      <c r="AW609">
        <f>IFERROR(IF((AN609-AO609)&gt;0,1,0),0)</f>
        <v>1</v>
      </c>
      <c r="AX609">
        <f>IFERROR(IF((AC609-AD609)&lt;0,1,0),0)</f>
        <v>0</v>
      </c>
      <c r="AY609">
        <f>SUM(AP609:AX609)</f>
        <v>7</v>
      </c>
    </row>
    <row r="610" spans="1:51" x14ac:dyDescent="0.45">
      <c r="A610" s="1" t="s">
        <v>4340</v>
      </c>
      <c r="B610" s="2">
        <v>4071659</v>
      </c>
      <c r="C610" s="3" t="s">
        <v>5335</v>
      </c>
      <c r="D610" s="5">
        <v>68.63</v>
      </c>
      <c r="E610" s="5">
        <v>23725.97112939</v>
      </c>
      <c r="F610" s="3" t="s">
        <v>4500</v>
      </c>
      <c r="G610" s="3" t="s">
        <v>4574</v>
      </c>
      <c r="H610" s="3" t="s">
        <v>4734</v>
      </c>
      <c r="I610" s="3" t="s">
        <v>4734</v>
      </c>
      <c r="J610" s="3" t="s">
        <v>4961</v>
      </c>
      <c r="K610" s="6">
        <v>14348000</v>
      </c>
      <c r="L610" s="6">
        <v>13003000</v>
      </c>
      <c r="M610" s="6">
        <v>2134000</v>
      </c>
      <c r="N610" s="6">
        <v>808000</v>
      </c>
      <c r="O610" s="6">
        <v>1578000</v>
      </c>
      <c r="P610" s="6">
        <v>240000</v>
      </c>
      <c r="Q610" s="6">
        <v>380000</v>
      </c>
      <c r="R610" s="6">
        <v>-798000</v>
      </c>
      <c r="S610" s="6">
        <v>366000</v>
      </c>
      <c r="T610" s="6">
        <v>-294000</v>
      </c>
      <c r="U610" s="6">
        <v>5650000</v>
      </c>
      <c r="V610" s="6">
        <v>5684000</v>
      </c>
      <c r="W610" s="6">
        <v>24771000</v>
      </c>
      <c r="X610" s="6">
        <v>24188000</v>
      </c>
      <c r="Y610" s="6">
        <v>8942000</v>
      </c>
      <c r="Z610" s="6">
        <v>8060000</v>
      </c>
      <c r="AA610" s="6">
        <v>6091000</v>
      </c>
      <c r="AB610" s="6">
        <v>6087000</v>
      </c>
      <c r="AC610" s="6">
        <v>346000000</v>
      </c>
      <c r="AD610" s="6">
        <v>343000000</v>
      </c>
      <c r="AF610">
        <f>Q610/W610</f>
        <v>1.534051915546405E-2</v>
      </c>
      <c r="AG610">
        <f>R610/X610</f>
        <v>-3.2991566065817761E-2</v>
      </c>
      <c r="AH610">
        <f>U610/W610</f>
        <v>0.2280892979693997</v>
      </c>
      <c r="AI610">
        <f>V610/X610</f>
        <v>0.23499255829336863</v>
      </c>
      <c r="AJ610">
        <f>Y610/AA610</f>
        <v>1.4680676407814808</v>
      </c>
      <c r="AK610">
        <f>Z610/AB610</f>
        <v>1.3241333990471498</v>
      </c>
      <c r="AL610">
        <f>O610/K610</f>
        <v>0.10998048508502928</v>
      </c>
      <c r="AM610">
        <f>P610/L610</f>
        <v>1.8457279089440899E-2</v>
      </c>
      <c r="AN610">
        <f>K610/W610</f>
        <v>0.5792257074805216</v>
      </c>
      <c r="AO610">
        <f>L610/X610</f>
        <v>0.53758061848850669</v>
      </c>
      <c r="AP610">
        <f>IF(OR(Q610&lt;0, Q610="NA"), 0, 1)</f>
        <v>1</v>
      </c>
      <c r="AQ610">
        <f>IF(OR(S610&lt;0, S610="NA"), 0, 1)</f>
        <v>1</v>
      </c>
      <c r="AR610">
        <f>IFERROR(IF((AF610-AG610)&gt;0,1,0),0)</f>
        <v>1</v>
      </c>
      <c r="AS610">
        <f>IFERROR(IF((S610-Q610)&gt;0,1,0),0)</f>
        <v>0</v>
      </c>
      <c r="AT610">
        <f>IFERROR(IF((AH610-AI610)&lt;0,1,0),0)</f>
        <v>1</v>
      </c>
      <c r="AU610">
        <f>IFERROR(IF((AJ610-AK610)&gt;0,1,0),0)</f>
        <v>1</v>
      </c>
      <c r="AV610">
        <f>IFERROR(IF((AL610-AM610)&gt;0,1,0),0)</f>
        <v>1</v>
      </c>
      <c r="AW610">
        <f>IFERROR(IF((AN610-AO610)&gt;0,1,0),0)</f>
        <v>1</v>
      </c>
      <c r="AX610">
        <f>IFERROR(IF((AC610-AD610)&lt;0,1,0),0)</f>
        <v>0</v>
      </c>
      <c r="AY610">
        <f>SUM(AP610:AX610)</f>
        <v>7</v>
      </c>
    </row>
    <row r="611" spans="1:51" x14ac:dyDescent="0.45">
      <c r="A611" s="1" t="s">
        <v>4343</v>
      </c>
      <c r="B611" s="2">
        <v>4994265</v>
      </c>
      <c r="C611" s="3" t="s">
        <v>5337</v>
      </c>
      <c r="D611" s="5">
        <v>206.98</v>
      </c>
      <c r="E611" s="5">
        <v>35577.714375520001</v>
      </c>
      <c r="F611" s="3" t="s">
        <v>4485</v>
      </c>
      <c r="G611" s="3" t="s">
        <v>4486</v>
      </c>
      <c r="H611" s="3" t="s">
        <v>4598</v>
      </c>
      <c r="I611" s="3" t="s">
        <v>4661</v>
      </c>
      <c r="J611" s="3" t="s">
        <v>5051</v>
      </c>
      <c r="K611" s="6">
        <v>10330000</v>
      </c>
      <c r="L611" s="6">
        <v>10217000</v>
      </c>
      <c r="M611" s="6">
        <v>2110000</v>
      </c>
      <c r="N611" s="6">
        <v>2047000</v>
      </c>
      <c r="O611" s="6">
        <v>1631000</v>
      </c>
      <c r="P611" s="6">
        <v>1574000</v>
      </c>
      <c r="Q611" s="6">
        <v>1071000</v>
      </c>
      <c r="R611" s="6">
        <v>1027000</v>
      </c>
      <c r="S611" s="6">
        <v>1797000</v>
      </c>
      <c r="T611" s="6">
        <v>1680000</v>
      </c>
      <c r="U611" s="6">
        <v>3517000</v>
      </c>
      <c r="V611" s="6">
        <v>3494000</v>
      </c>
      <c r="W611" s="6">
        <v>18644000</v>
      </c>
      <c r="X611" s="6">
        <v>18876000</v>
      </c>
      <c r="Y611" s="6">
        <v>4774000</v>
      </c>
      <c r="Z611" s="6">
        <v>5027000</v>
      </c>
      <c r="AA611" s="6">
        <v>3681000</v>
      </c>
      <c r="AB611" s="6">
        <v>3647000</v>
      </c>
      <c r="AC611" s="6">
        <v>173400000</v>
      </c>
      <c r="AD611" s="6">
        <v>175600000</v>
      </c>
      <c r="AF611">
        <f>Q611/W611</f>
        <v>5.7444754344561255E-2</v>
      </c>
      <c r="AG611">
        <f>R611/X611</f>
        <v>5.4407713498622591E-2</v>
      </c>
      <c r="AH611">
        <f>U611/W611</f>
        <v>0.18863977687191591</v>
      </c>
      <c r="AI611">
        <f>V611/X611</f>
        <v>0.18510277601186692</v>
      </c>
      <c r="AJ611">
        <f>Y611/AA611</f>
        <v>1.2969301820157566</v>
      </c>
      <c r="AK611">
        <f>Z611/AB611</f>
        <v>1.3783931998903207</v>
      </c>
      <c r="AL611">
        <f>O611/K611</f>
        <v>0.15788964181994192</v>
      </c>
      <c r="AM611">
        <f>P611/L611</f>
        <v>0.1540569638837232</v>
      </c>
      <c r="AN611">
        <f>K611/W611</f>
        <v>0.55406565114782236</v>
      </c>
      <c r="AO611">
        <f>L611/X611</f>
        <v>0.54126933672388222</v>
      </c>
      <c r="AP611">
        <f>IF(OR(Q611&lt;0, Q611="NA"), 0, 1)</f>
        <v>1</v>
      </c>
      <c r="AQ611">
        <f>IF(OR(S611&lt;0, S611="NA"), 0, 1)</f>
        <v>1</v>
      </c>
      <c r="AR611">
        <f>IFERROR(IF((AF611-AG611)&gt;0,1,0),0)</f>
        <v>1</v>
      </c>
      <c r="AS611">
        <f>IFERROR(IF((S611-Q611)&gt;0,1,0),0)</f>
        <v>1</v>
      </c>
      <c r="AT611">
        <f>IFERROR(IF((AH611-AI611)&lt;0,1,0),0)</f>
        <v>0</v>
      </c>
      <c r="AU611">
        <f>IFERROR(IF((AJ611-AK611)&gt;0,1,0),0)</f>
        <v>0</v>
      </c>
      <c r="AV611">
        <f>IFERROR(IF((AL611-AM611)&gt;0,1,0),0)</f>
        <v>1</v>
      </c>
      <c r="AW611">
        <f>IFERROR(IF((AN611-AO611)&gt;0,1,0),0)</f>
        <v>1</v>
      </c>
      <c r="AX611">
        <f>IFERROR(IF((AC611-AD611)&lt;0,1,0),0)</f>
        <v>1</v>
      </c>
      <c r="AY611">
        <f>SUM(AP611:AX611)</f>
        <v>7</v>
      </c>
    </row>
    <row r="612" spans="1:51" x14ac:dyDescent="0.45">
      <c r="A612" s="1" t="s">
        <v>4356</v>
      </c>
      <c r="B612" s="2">
        <v>4087483</v>
      </c>
      <c r="C612" s="3" t="s">
        <v>5337</v>
      </c>
      <c r="D612" s="5">
        <v>13.36</v>
      </c>
      <c r="E612" s="5">
        <v>676.63687928000002</v>
      </c>
      <c r="F612" s="3" t="s">
        <v>4525</v>
      </c>
      <c r="G612" s="3" t="s">
        <v>4526</v>
      </c>
      <c r="H612" s="3" t="s">
        <v>4527</v>
      </c>
      <c r="I612" s="3" t="s">
        <v>4527</v>
      </c>
      <c r="J612" s="3" t="s">
        <v>4528</v>
      </c>
      <c r="K612" s="6">
        <v>149429</v>
      </c>
      <c r="L612" s="6">
        <v>147563</v>
      </c>
      <c r="M612" s="6">
        <v>90600</v>
      </c>
      <c r="N612" s="6">
        <v>84680</v>
      </c>
      <c r="O612" s="6">
        <v>55930</v>
      </c>
      <c r="P612" s="6">
        <v>50599</v>
      </c>
      <c r="Q612" s="6">
        <v>21376</v>
      </c>
      <c r="R612" s="6">
        <v>16174</v>
      </c>
      <c r="S612" s="6">
        <v>51902</v>
      </c>
      <c r="T612" s="6">
        <v>49671</v>
      </c>
      <c r="U612" s="6">
        <v>598107</v>
      </c>
      <c r="V612" s="6">
        <v>620972</v>
      </c>
      <c r="W612" s="6">
        <v>1112561</v>
      </c>
      <c r="X612" s="6">
        <v>1140370</v>
      </c>
      <c r="Y612" s="6" t="s">
        <v>4474</v>
      </c>
      <c r="Z612" s="6" t="s">
        <v>4474</v>
      </c>
      <c r="AA612" s="6" t="s">
        <v>4474</v>
      </c>
      <c r="AB612" s="6" t="s">
        <v>4474</v>
      </c>
      <c r="AC612" s="6">
        <v>50645877</v>
      </c>
      <c r="AD612" s="6">
        <v>50064267</v>
      </c>
      <c r="AF612">
        <f>Q612/W612</f>
        <v>1.921332852760433E-2</v>
      </c>
      <c r="AG612">
        <f>R612/X612</f>
        <v>1.4183116006208512E-2</v>
      </c>
      <c r="AH612">
        <f>U612/W612</f>
        <v>0.53759479255519471</v>
      </c>
      <c r="AI612">
        <f>V612/X612</f>
        <v>0.5445355454808527</v>
      </c>
      <c r="AJ612" t="e">
        <f>Y612/AA612</f>
        <v>#VALUE!</v>
      </c>
      <c r="AK612" t="e">
        <f>Z612/AB612</f>
        <v>#VALUE!</v>
      </c>
      <c r="AL612">
        <f>O612/K612</f>
        <v>0.37429146952733405</v>
      </c>
      <c r="AM612">
        <f>P612/L612</f>
        <v>0.34289760983444362</v>
      </c>
      <c r="AN612">
        <f>K612/W612</f>
        <v>0.13431083778777073</v>
      </c>
      <c r="AO612">
        <f>L612/X612</f>
        <v>0.12939923007444953</v>
      </c>
      <c r="AP612">
        <f>IF(OR(Q612&lt;0, Q612="NA"), 0, 1)</f>
        <v>1</v>
      </c>
      <c r="AQ612">
        <f>IF(OR(S612&lt;0, S612="NA"), 0, 1)</f>
        <v>1</v>
      </c>
      <c r="AR612">
        <f>IFERROR(IF((AF612-AG612)&gt;0,1,0),0)</f>
        <v>1</v>
      </c>
      <c r="AS612">
        <f>IFERROR(IF((S612-Q612)&gt;0,1,0),0)</f>
        <v>1</v>
      </c>
      <c r="AT612">
        <f>IFERROR(IF((AH612-AI612)&lt;0,1,0),0)</f>
        <v>1</v>
      </c>
      <c r="AU612">
        <f>IFERROR(IF((AJ612-AK612)&gt;0,1,0),0)</f>
        <v>0</v>
      </c>
      <c r="AV612">
        <f>IFERROR(IF((AL612-AM612)&gt;0,1,0),0)</f>
        <v>1</v>
      </c>
      <c r="AW612">
        <f>IFERROR(IF((AN612-AO612)&gt;0,1,0),0)</f>
        <v>1</v>
      </c>
      <c r="AX612">
        <f>IFERROR(IF((AC612-AD612)&lt;0,1,0),0)</f>
        <v>0</v>
      </c>
      <c r="AY612">
        <f>SUM(AP612:AX612)</f>
        <v>7</v>
      </c>
    </row>
    <row r="613" spans="1:51" x14ac:dyDescent="0.45">
      <c r="A613" s="1" t="s">
        <v>4361</v>
      </c>
      <c r="B613" s="2">
        <v>107257</v>
      </c>
      <c r="C613" s="3" t="s">
        <v>5338</v>
      </c>
      <c r="D613" s="5">
        <v>195.36</v>
      </c>
      <c r="E613" s="5">
        <v>1290.08105424</v>
      </c>
      <c r="F613" s="3" t="s">
        <v>4485</v>
      </c>
      <c r="G613" s="3" t="s">
        <v>4486</v>
      </c>
      <c r="H613" s="3" t="s">
        <v>4590</v>
      </c>
      <c r="I613" s="3" t="s">
        <v>4590</v>
      </c>
      <c r="J613" s="3" t="s">
        <v>4591</v>
      </c>
      <c r="K613" s="6">
        <v>520429</v>
      </c>
      <c r="L613" s="6">
        <v>481257</v>
      </c>
      <c r="M613" s="6">
        <v>316125</v>
      </c>
      <c r="N613" s="6">
        <v>291517</v>
      </c>
      <c r="O613" s="6">
        <v>225028</v>
      </c>
      <c r="P613" s="6">
        <v>200982</v>
      </c>
      <c r="Q613" s="6">
        <v>98504</v>
      </c>
      <c r="R613" s="6">
        <v>89026</v>
      </c>
      <c r="S613" s="6">
        <v>277197</v>
      </c>
      <c r="T613" s="6">
        <v>260903</v>
      </c>
      <c r="U613" s="6">
        <v>1587437</v>
      </c>
      <c r="V613" s="6">
        <v>1534431</v>
      </c>
      <c r="W613" s="6">
        <v>3043593</v>
      </c>
      <c r="X613" s="6">
        <v>2921656</v>
      </c>
      <c r="Y613" s="6">
        <v>427630</v>
      </c>
      <c r="Z613" s="6">
        <v>426746</v>
      </c>
      <c r="AA613" s="6">
        <v>627328</v>
      </c>
      <c r="AB613" s="6">
        <v>602538</v>
      </c>
      <c r="AC613" s="6">
        <v>7170000</v>
      </c>
      <c r="AD613" s="6">
        <v>7139000</v>
      </c>
      <c r="AF613">
        <f>Q613/W613</f>
        <v>3.236437986287917E-2</v>
      </c>
      <c r="AG613">
        <f>R613/X613</f>
        <v>3.0471075307976023E-2</v>
      </c>
      <c r="AH613">
        <f>U613/W613</f>
        <v>0.5215667797895448</v>
      </c>
      <c r="AI613">
        <f>V613/X613</f>
        <v>0.525192219754824</v>
      </c>
      <c r="AJ613">
        <f>Y613/AA613</f>
        <v>0.68166891960824316</v>
      </c>
      <c r="AK613">
        <f>Z613/AB613</f>
        <v>0.70824744663407124</v>
      </c>
      <c r="AL613">
        <f>O613/K613</f>
        <v>0.4323894325642883</v>
      </c>
      <c r="AM613">
        <f>P613/L613</f>
        <v>0.41761886060878073</v>
      </c>
      <c r="AN613">
        <f>K613/W613</f>
        <v>0.17099165361465873</v>
      </c>
      <c r="AO613">
        <f>L613/X613</f>
        <v>0.16472062419395028</v>
      </c>
      <c r="AP613">
        <f>IF(OR(Q613&lt;0, Q613="NA"), 0, 1)</f>
        <v>1</v>
      </c>
      <c r="AQ613">
        <f>IF(OR(S613&lt;0, S613="NA"), 0, 1)</f>
        <v>1</v>
      </c>
      <c r="AR613">
        <f>IFERROR(IF((AF613-AG613)&gt;0,1,0),0)</f>
        <v>1</v>
      </c>
      <c r="AS613">
        <f>IFERROR(IF((S613-Q613)&gt;0,1,0),0)</f>
        <v>1</v>
      </c>
      <c r="AT613">
        <f>IFERROR(IF((AH613-AI613)&lt;0,1,0),0)</f>
        <v>1</v>
      </c>
      <c r="AU613">
        <f>IFERROR(IF((AJ613-AK613)&gt;0,1,0),0)</f>
        <v>0</v>
      </c>
      <c r="AV613">
        <f>IFERROR(IF((AL613-AM613)&gt;0,1,0),0)</f>
        <v>1</v>
      </c>
      <c r="AW613">
        <f>IFERROR(IF((AN613-AO613)&gt;0,1,0),0)</f>
        <v>1</v>
      </c>
      <c r="AX613">
        <f>IFERROR(IF((AC613-AD613)&lt;0,1,0),0)</f>
        <v>0</v>
      </c>
      <c r="AY613">
        <f>SUM(AP613:AX613)</f>
        <v>7</v>
      </c>
    </row>
    <row r="614" spans="1:51" x14ac:dyDescent="0.45">
      <c r="A614" s="1" t="s">
        <v>4398</v>
      </c>
      <c r="B614" s="2">
        <v>102886</v>
      </c>
      <c r="C614" s="3" t="s">
        <v>5335</v>
      </c>
      <c r="D614" s="5">
        <v>126.18</v>
      </c>
      <c r="E614" s="5">
        <v>679.1001291</v>
      </c>
      <c r="F614" s="3" t="s">
        <v>4480</v>
      </c>
      <c r="G614" s="3" t="s">
        <v>4491</v>
      </c>
      <c r="H614" s="3" t="s">
        <v>4663</v>
      </c>
      <c r="I614" s="3" t="s">
        <v>4663</v>
      </c>
      <c r="J614" s="3" t="s">
        <v>4595</v>
      </c>
      <c r="K614" s="6">
        <v>557739.36</v>
      </c>
      <c r="L614" s="6">
        <v>563205.17700000003</v>
      </c>
      <c r="M614" s="6">
        <v>161187.038</v>
      </c>
      <c r="N614" s="6">
        <v>156121.12299999999</v>
      </c>
      <c r="O614" s="6">
        <v>150448.508</v>
      </c>
      <c r="P614" s="6">
        <v>145227.68299999999</v>
      </c>
      <c r="Q614" s="6">
        <v>83799.645000000004</v>
      </c>
      <c r="R614" s="6">
        <v>77753.906000000003</v>
      </c>
      <c r="S614" s="6">
        <v>244803.61300000001</v>
      </c>
      <c r="T614" s="6">
        <v>254468.09400000001</v>
      </c>
      <c r="U614" s="6">
        <v>504940.44900000002</v>
      </c>
      <c r="V614" s="6">
        <v>492741.42599999998</v>
      </c>
      <c r="W614" s="6">
        <v>1049161.8219999999</v>
      </c>
      <c r="X614" s="6">
        <v>1048436.03</v>
      </c>
      <c r="Y614" s="6">
        <v>857220.87199999997</v>
      </c>
      <c r="Z614" s="6">
        <v>849911.47400000005</v>
      </c>
      <c r="AA614" s="6">
        <v>55928</v>
      </c>
      <c r="AB614" s="6">
        <v>67531</v>
      </c>
      <c r="AC614" s="6">
        <v>5401953</v>
      </c>
      <c r="AD614" s="6">
        <v>5479821</v>
      </c>
      <c r="AF614">
        <f>Q614/W614</f>
        <v>7.9872945472085635E-2</v>
      </c>
      <c r="AG614">
        <f>R614/X614</f>
        <v>7.416180269958865E-2</v>
      </c>
      <c r="AH614">
        <f>U614/W614</f>
        <v>0.48127985446271798</v>
      </c>
      <c r="AI614">
        <f>V614/X614</f>
        <v>0.46997757793577538</v>
      </c>
      <c r="AJ614">
        <f>Y614/AA614</f>
        <v>15.327221999713917</v>
      </c>
      <c r="AK614">
        <f>Z614/AB614</f>
        <v>12.585501088389037</v>
      </c>
      <c r="AL614">
        <f>O614/K614</f>
        <v>0.26974698002307029</v>
      </c>
      <c r="AM614">
        <f>P614/L614</f>
        <v>0.25785928278141518</v>
      </c>
      <c r="AN614">
        <f>K614/W614</f>
        <v>0.53160470415973637</v>
      </c>
      <c r="AO614">
        <f>L614/X614</f>
        <v>0.53718601887422734</v>
      </c>
      <c r="AP614">
        <f>IF(OR(Q614&lt;0, Q614="NA"), 0, 1)</f>
        <v>1</v>
      </c>
      <c r="AQ614">
        <f>IF(OR(S614&lt;0, S614="NA"), 0, 1)</f>
        <v>1</v>
      </c>
      <c r="AR614">
        <f>IFERROR(IF((AF614-AG614)&gt;0,1,0),0)</f>
        <v>1</v>
      </c>
      <c r="AS614">
        <f>IFERROR(IF((S614-Q614)&gt;0,1,0),0)</f>
        <v>1</v>
      </c>
      <c r="AT614">
        <f>IFERROR(IF((AH614-AI614)&lt;0,1,0),0)</f>
        <v>0</v>
      </c>
      <c r="AU614">
        <f>IFERROR(IF((AJ614-AK614)&gt;0,1,0),0)</f>
        <v>1</v>
      </c>
      <c r="AV614">
        <f>IFERROR(IF((AL614-AM614)&gt;0,1,0),0)</f>
        <v>1</v>
      </c>
      <c r="AW614">
        <f>IFERROR(IF((AN614-AO614)&gt;0,1,0),0)</f>
        <v>0</v>
      </c>
      <c r="AX614">
        <f>IFERROR(IF((AC614-AD614)&lt;0,1,0),0)</f>
        <v>1</v>
      </c>
      <c r="AY614">
        <f>SUM(AP614:AX614)</f>
        <v>7</v>
      </c>
    </row>
    <row r="615" spans="1:51" x14ac:dyDescent="0.45">
      <c r="A615" s="1" t="s">
        <v>4399</v>
      </c>
      <c r="B615" s="2">
        <v>4977010</v>
      </c>
      <c r="C615" s="3" t="s">
        <v>5337</v>
      </c>
      <c r="D615" s="5">
        <v>28.28</v>
      </c>
      <c r="E615" s="5">
        <v>1642.4326897999999</v>
      </c>
      <c r="F615" s="3" t="s">
        <v>4654</v>
      </c>
      <c r="G615" s="3" t="s">
        <v>4654</v>
      </c>
      <c r="H615" s="3" t="s">
        <v>4655</v>
      </c>
      <c r="I615" s="3" t="s">
        <v>4888</v>
      </c>
      <c r="J615" s="3" t="s">
        <v>4968</v>
      </c>
      <c r="K615" s="6">
        <v>44410500</v>
      </c>
      <c r="L615" s="6">
        <v>46164900</v>
      </c>
      <c r="M615" s="6">
        <v>291000</v>
      </c>
      <c r="N615" s="6">
        <v>291500</v>
      </c>
      <c r="O615" s="6">
        <v>214400</v>
      </c>
      <c r="P615" s="6">
        <v>214300</v>
      </c>
      <c r="Q615" s="6">
        <v>134200</v>
      </c>
      <c r="R615" s="6">
        <v>134800</v>
      </c>
      <c r="S615" s="6">
        <v>144100</v>
      </c>
      <c r="T615" s="6">
        <v>262900</v>
      </c>
      <c r="U615" s="6">
        <v>775200</v>
      </c>
      <c r="V615" s="6">
        <v>782000</v>
      </c>
      <c r="W615" s="6">
        <v>6984600</v>
      </c>
      <c r="X615" s="6">
        <v>7189200</v>
      </c>
      <c r="Y615" s="6">
        <v>4170700</v>
      </c>
      <c r="Z615" s="6">
        <v>4395600</v>
      </c>
      <c r="AA615" s="6">
        <v>3583100</v>
      </c>
      <c r="AB615" s="6">
        <v>3818900</v>
      </c>
      <c r="AC615" s="6">
        <v>58100000</v>
      </c>
      <c r="AD615" s="6">
        <v>59100000</v>
      </c>
      <c r="AF615">
        <f>Q615/W615</f>
        <v>1.9213698708587464E-2</v>
      </c>
      <c r="AG615">
        <f>R615/X615</f>
        <v>1.8750347743837978E-2</v>
      </c>
      <c r="AH615">
        <f>U615/W615</f>
        <v>0.11098702860578988</v>
      </c>
      <c r="AI615">
        <f>V615/X615</f>
        <v>0.10877427251989094</v>
      </c>
      <c r="AJ615">
        <f>Y615/AA615</f>
        <v>1.1639920739024867</v>
      </c>
      <c r="AK615">
        <f>Z615/AB615</f>
        <v>1.1510120715389249</v>
      </c>
      <c r="AL615">
        <f>O615/K615</f>
        <v>4.8276871460578019E-3</v>
      </c>
      <c r="AM615">
        <f>P615/L615</f>
        <v>4.6420548945194295E-3</v>
      </c>
      <c r="AN615">
        <f>K615/W615</f>
        <v>6.3583455029636626</v>
      </c>
      <c r="AO615">
        <f>L615/X615</f>
        <v>6.4214238023702217</v>
      </c>
      <c r="AP615">
        <f>IF(OR(Q615&lt;0, Q615="NA"), 0, 1)</f>
        <v>1</v>
      </c>
      <c r="AQ615">
        <f>IF(OR(S615&lt;0, S615="NA"), 0, 1)</f>
        <v>1</v>
      </c>
      <c r="AR615">
        <f>IFERROR(IF((AF615-AG615)&gt;0,1,0),0)</f>
        <v>1</v>
      </c>
      <c r="AS615">
        <f>IFERROR(IF((S615-Q615)&gt;0,1,0),0)</f>
        <v>1</v>
      </c>
      <c r="AT615">
        <f>IFERROR(IF((AH615-AI615)&lt;0,1,0),0)</f>
        <v>0</v>
      </c>
      <c r="AU615">
        <f>IFERROR(IF((AJ615-AK615)&gt;0,1,0),0)</f>
        <v>1</v>
      </c>
      <c r="AV615">
        <f>IFERROR(IF((AL615-AM615)&gt;0,1,0),0)</f>
        <v>1</v>
      </c>
      <c r="AW615">
        <f>IFERROR(IF((AN615-AO615)&gt;0,1,0),0)</f>
        <v>0</v>
      </c>
      <c r="AX615">
        <f>IFERROR(IF((AC615-AD615)&lt;0,1,0),0)</f>
        <v>1</v>
      </c>
      <c r="AY615">
        <f>SUM(AP615:AX615)</f>
        <v>7</v>
      </c>
    </row>
    <row r="616" spans="1:51" x14ac:dyDescent="0.45">
      <c r="A616" s="1" t="s">
        <v>4400</v>
      </c>
      <c r="B616" s="2">
        <v>4121147</v>
      </c>
      <c r="C616" s="3" t="s">
        <v>5337</v>
      </c>
      <c r="D616" s="5">
        <v>41.86</v>
      </c>
      <c r="E616" s="5">
        <v>2094.8431795199999</v>
      </c>
      <c r="F616" s="3" t="s">
        <v>4475</v>
      </c>
      <c r="G616" s="3" t="s">
        <v>4548</v>
      </c>
      <c r="H616" s="3" t="s">
        <v>4810</v>
      </c>
      <c r="I616" s="3" t="s">
        <v>4964</v>
      </c>
      <c r="J616" s="3" t="s">
        <v>4636</v>
      </c>
      <c r="K616" s="6">
        <v>1166910</v>
      </c>
      <c r="L616" s="6">
        <v>1191093</v>
      </c>
      <c r="M616" s="6">
        <v>64497</v>
      </c>
      <c r="N616" s="6">
        <v>67130</v>
      </c>
      <c r="O616" s="6">
        <v>16368</v>
      </c>
      <c r="P616" s="6">
        <v>2921</v>
      </c>
      <c r="Q616" s="6">
        <v>41968</v>
      </c>
      <c r="R616" s="6">
        <v>42126</v>
      </c>
      <c r="S616" s="6">
        <v>185489</v>
      </c>
      <c r="T616" s="6">
        <v>271426</v>
      </c>
      <c r="U616" s="6">
        <v>295721</v>
      </c>
      <c r="V616" s="6">
        <v>300009</v>
      </c>
      <c r="W616" s="6">
        <v>1657017</v>
      </c>
      <c r="X616" s="6">
        <v>1645271</v>
      </c>
      <c r="Y616" s="6">
        <v>602999</v>
      </c>
      <c r="Z616" s="6">
        <v>576437</v>
      </c>
      <c r="AA616" s="6">
        <v>169464</v>
      </c>
      <c r="AB616" s="6">
        <v>166238</v>
      </c>
      <c r="AC616" s="6">
        <v>50044032</v>
      </c>
      <c r="AD616" s="6">
        <v>50260265</v>
      </c>
      <c r="AF616">
        <f>Q616/W616</f>
        <v>2.5327440816841348E-2</v>
      </c>
      <c r="AG616">
        <f>R616/X616</f>
        <v>2.5604292545118708E-2</v>
      </c>
      <c r="AH616">
        <f>U616/W616</f>
        <v>0.17846588176222694</v>
      </c>
      <c r="AI616">
        <f>V616/X616</f>
        <v>0.18234625177250435</v>
      </c>
      <c r="AJ616">
        <f>Y616/AA616</f>
        <v>3.5582719633668507</v>
      </c>
      <c r="AK616">
        <f>Z616/AB616</f>
        <v>3.4675405142025291</v>
      </c>
      <c r="AL616">
        <f>O616/K616</f>
        <v>1.40267886983572E-2</v>
      </c>
      <c r="AM616">
        <f>P616/L616</f>
        <v>2.4523693783776749E-3</v>
      </c>
      <c r="AN616">
        <f>K616/W616</f>
        <v>0.70422331213258527</v>
      </c>
      <c r="AO616">
        <f>L616/X616</f>
        <v>0.72394942839204002</v>
      </c>
      <c r="AP616">
        <f>IF(OR(Q616&lt;0, Q616="NA"), 0, 1)</f>
        <v>1</v>
      </c>
      <c r="AQ616">
        <f>IF(OR(S616&lt;0, S616="NA"), 0, 1)</f>
        <v>1</v>
      </c>
      <c r="AR616">
        <f>IFERROR(IF((AF616-AG616)&gt;0,1,0),0)</f>
        <v>0</v>
      </c>
      <c r="AS616">
        <f>IFERROR(IF((S616-Q616)&gt;0,1,0),0)</f>
        <v>1</v>
      </c>
      <c r="AT616">
        <f>IFERROR(IF((AH616-AI616)&lt;0,1,0),0)</f>
        <v>1</v>
      </c>
      <c r="AU616">
        <f>IFERROR(IF((AJ616-AK616)&gt;0,1,0),0)</f>
        <v>1</v>
      </c>
      <c r="AV616">
        <f>IFERROR(IF((AL616-AM616)&gt;0,1,0),0)</f>
        <v>1</v>
      </c>
      <c r="AW616">
        <f>IFERROR(IF((AN616-AO616)&gt;0,1,0),0)</f>
        <v>0</v>
      </c>
      <c r="AX616">
        <f>IFERROR(IF((AC616-AD616)&lt;0,1,0),0)</f>
        <v>1</v>
      </c>
      <c r="AY616">
        <f>SUM(AP616:AX616)</f>
        <v>7</v>
      </c>
    </row>
    <row r="617" spans="1:51" x14ac:dyDescent="0.45">
      <c r="A617" s="1" t="s">
        <v>4401</v>
      </c>
      <c r="B617" s="2">
        <v>107569565</v>
      </c>
      <c r="C617" s="3" t="s">
        <v>5337</v>
      </c>
      <c r="D617" s="5">
        <v>30.59</v>
      </c>
      <c r="E617" s="5">
        <v>1552.55580536</v>
      </c>
      <c r="F617" s="3" t="s">
        <v>4583</v>
      </c>
      <c r="G617" s="3" t="s">
        <v>4583</v>
      </c>
      <c r="H617" s="3" t="s">
        <v>4602</v>
      </c>
      <c r="I617" s="3" t="s">
        <v>4635</v>
      </c>
      <c r="J617" s="3" t="s">
        <v>4636</v>
      </c>
      <c r="K617" s="6">
        <v>3289800</v>
      </c>
      <c r="L617" s="6">
        <v>3358800</v>
      </c>
      <c r="M617" s="6">
        <v>261400</v>
      </c>
      <c r="N617" s="6">
        <v>248700</v>
      </c>
      <c r="O617" s="6">
        <v>196900</v>
      </c>
      <c r="P617" s="6">
        <v>184100</v>
      </c>
      <c r="Q617" s="6">
        <v>158400</v>
      </c>
      <c r="R617" s="6">
        <v>140200</v>
      </c>
      <c r="S617" s="6">
        <v>202900</v>
      </c>
      <c r="T617" s="6">
        <v>274800</v>
      </c>
      <c r="U617" s="6" t="s">
        <v>4474</v>
      </c>
      <c r="V617" s="6" t="s">
        <v>4474</v>
      </c>
      <c r="W617" s="6">
        <v>1739300</v>
      </c>
      <c r="X617" s="6">
        <v>1829400</v>
      </c>
      <c r="Y617" s="6">
        <v>857400</v>
      </c>
      <c r="Z617" s="6">
        <v>955500</v>
      </c>
      <c r="AA617" s="6">
        <v>467700</v>
      </c>
      <c r="AB617" s="6">
        <v>557900</v>
      </c>
      <c r="AC617" s="6">
        <v>49482982</v>
      </c>
      <c r="AD617" s="6">
        <v>49424731</v>
      </c>
      <c r="AF617">
        <f>Q617/W617</f>
        <v>9.1071120565744845E-2</v>
      </c>
      <c r="AG617">
        <f>R617/X617</f>
        <v>7.6637148791953644E-2</v>
      </c>
      <c r="AH617" t="e">
        <f>U617/W617</f>
        <v>#VALUE!</v>
      </c>
      <c r="AI617" t="e">
        <f>V617/X617</f>
        <v>#VALUE!</v>
      </c>
      <c r="AJ617">
        <f>Y617/AA617</f>
        <v>1.8332264271969212</v>
      </c>
      <c r="AK617">
        <f>Z617/AB617</f>
        <v>1.71267252195734</v>
      </c>
      <c r="AL617">
        <f>O617/K617</f>
        <v>5.9851662715058665E-2</v>
      </c>
      <c r="AM617">
        <f>P617/L617</f>
        <v>5.4811242110277478E-2</v>
      </c>
      <c r="AN617">
        <f>K617/W617</f>
        <v>1.8914505835681021</v>
      </c>
      <c r="AO617">
        <f>L617/X617</f>
        <v>1.8360118071498852</v>
      </c>
      <c r="AP617">
        <f>IF(OR(Q617&lt;0, Q617="NA"), 0, 1)</f>
        <v>1</v>
      </c>
      <c r="AQ617">
        <f>IF(OR(S617&lt;0, S617="NA"), 0, 1)</f>
        <v>1</v>
      </c>
      <c r="AR617">
        <f>IFERROR(IF((AF617-AG617)&gt;0,1,0),0)</f>
        <v>1</v>
      </c>
      <c r="AS617">
        <f>IFERROR(IF((S617-Q617)&gt;0,1,0),0)</f>
        <v>1</v>
      </c>
      <c r="AT617">
        <f>IFERROR(IF((AH617-AI617)&lt;0,1,0),0)</f>
        <v>0</v>
      </c>
      <c r="AU617">
        <f>IFERROR(IF((AJ617-AK617)&gt;0,1,0),0)</f>
        <v>1</v>
      </c>
      <c r="AV617">
        <f>IFERROR(IF((AL617-AM617)&gt;0,1,0),0)</f>
        <v>1</v>
      </c>
      <c r="AW617">
        <f>IFERROR(IF((AN617-AO617)&gt;0,1,0),0)</f>
        <v>1</v>
      </c>
      <c r="AX617">
        <f>IFERROR(IF((AC617-AD617)&lt;0,1,0),0)</f>
        <v>0</v>
      </c>
      <c r="AY617">
        <f>SUM(AP617:AX617)</f>
        <v>7</v>
      </c>
    </row>
    <row r="618" spans="1:51" x14ac:dyDescent="0.45">
      <c r="A618" s="1" t="s">
        <v>4411</v>
      </c>
      <c r="B618" s="2">
        <v>4552942</v>
      </c>
      <c r="C618" s="3" t="s">
        <v>5337</v>
      </c>
      <c r="D618" s="5">
        <v>14.9</v>
      </c>
      <c r="E618" s="5">
        <v>1517.0705286</v>
      </c>
      <c r="F618" s="3" t="s">
        <v>4525</v>
      </c>
      <c r="G618" s="3" t="s">
        <v>4526</v>
      </c>
      <c r="H618" s="3" t="s">
        <v>4733</v>
      </c>
      <c r="I618" s="3" t="s">
        <v>4733</v>
      </c>
      <c r="J618" s="3" t="s">
        <v>4703</v>
      </c>
      <c r="K618" s="6">
        <v>1039210</v>
      </c>
      <c r="L618" s="6">
        <v>1034435</v>
      </c>
      <c r="M618" s="6">
        <v>226239</v>
      </c>
      <c r="N618" s="6">
        <v>225392</v>
      </c>
      <c r="O618" s="6">
        <v>98915</v>
      </c>
      <c r="P618" s="6">
        <v>96813</v>
      </c>
      <c r="Q618" s="6">
        <v>25441</v>
      </c>
      <c r="R618" s="6">
        <v>23989</v>
      </c>
      <c r="S618" s="6">
        <v>193258</v>
      </c>
      <c r="T618" s="6">
        <v>179331</v>
      </c>
      <c r="U618" s="6">
        <v>1394669</v>
      </c>
      <c r="V618" s="6">
        <v>1393628</v>
      </c>
      <c r="W618" s="6">
        <v>2904481</v>
      </c>
      <c r="X618" s="6">
        <v>2906737</v>
      </c>
      <c r="Y618" s="6" t="s">
        <v>4474</v>
      </c>
      <c r="Z618" s="6" t="s">
        <v>4474</v>
      </c>
      <c r="AA618" s="6" t="s">
        <v>4474</v>
      </c>
      <c r="AB618" s="6" t="s">
        <v>4474</v>
      </c>
      <c r="AC618" s="6">
        <v>101816814</v>
      </c>
      <c r="AD618" s="6">
        <v>101963677</v>
      </c>
      <c r="AF618">
        <f>Q618/W618</f>
        <v>8.7592241092298417E-3</v>
      </c>
      <c r="AG618">
        <f>R618/X618</f>
        <v>8.2528966328911085E-3</v>
      </c>
      <c r="AH618">
        <f>U618/W618</f>
        <v>0.48017838643117305</v>
      </c>
      <c r="AI618">
        <f>V618/X618</f>
        <v>0.47944757300024049</v>
      </c>
      <c r="AJ618" t="e">
        <f>Y618/AA618</f>
        <v>#VALUE!</v>
      </c>
      <c r="AK618" t="e">
        <f>Z618/AB618</f>
        <v>#VALUE!</v>
      </c>
      <c r="AL618">
        <f>O618/K618</f>
        <v>9.5182879302547124E-2</v>
      </c>
      <c r="AM618">
        <f>P618/L618</f>
        <v>9.3590220748524564E-2</v>
      </c>
      <c r="AN618">
        <f>K618/W618</f>
        <v>0.35779542024891881</v>
      </c>
      <c r="AO618">
        <f>L618/X618</f>
        <v>0.35587498972215237</v>
      </c>
      <c r="AP618">
        <f>IF(OR(Q618&lt;0, Q618="NA"), 0, 1)</f>
        <v>1</v>
      </c>
      <c r="AQ618">
        <f>IF(OR(S618&lt;0, S618="NA"), 0, 1)</f>
        <v>1</v>
      </c>
      <c r="AR618">
        <f>IFERROR(IF((AF618-AG618)&gt;0,1,0),0)</f>
        <v>1</v>
      </c>
      <c r="AS618">
        <f>IFERROR(IF((S618-Q618)&gt;0,1,0),0)</f>
        <v>1</v>
      </c>
      <c r="AT618">
        <f>IFERROR(IF((AH618-AI618)&lt;0,1,0),0)</f>
        <v>0</v>
      </c>
      <c r="AU618">
        <f>IFERROR(IF((AJ618-AK618)&gt;0,1,0),0)</f>
        <v>0</v>
      </c>
      <c r="AV618">
        <f>IFERROR(IF((AL618-AM618)&gt;0,1,0),0)</f>
        <v>1</v>
      </c>
      <c r="AW618">
        <f>IFERROR(IF((AN618-AO618)&gt;0,1,0),0)</f>
        <v>1</v>
      </c>
      <c r="AX618">
        <f>IFERROR(IF((AC618-AD618)&lt;0,1,0),0)</f>
        <v>1</v>
      </c>
      <c r="AY618">
        <f>SUM(AP618:AX618)</f>
        <v>7</v>
      </c>
    </row>
    <row r="619" spans="1:51" x14ac:dyDescent="0.45">
      <c r="A619" s="1" t="s">
        <v>4421</v>
      </c>
      <c r="B619" s="2">
        <v>4631409</v>
      </c>
      <c r="C619" s="3" t="s">
        <v>5337</v>
      </c>
      <c r="D619" s="5">
        <v>136.72</v>
      </c>
      <c r="E619" s="5">
        <v>15914.4664008</v>
      </c>
      <c r="F619" s="3" t="s">
        <v>4485</v>
      </c>
      <c r="G619" s="3" t="s">
        <v>4607</v>
      </c>
      <c r="H619" s="3" t="s">
        <v>4742</v>
      </c>
      <c r="I619" s="3" t="s">
        <v>4743</v>
      </c>
      <c r="J619" s="3" t="s">
        <v>5243</v>
      </c>
      <c r="K619" s="6">
        <v>8090000</v>
      </c>
      <c r="L619" s="6">
        <v>8017000</v>
      </c>
      <c r="M619" s="6">
        <v>1205000</v>
      </c>
      <c r="N619" s="6">
        <v>1162000</v>
      </c>
      <c r="O619" s="6">
        <v>726000</v>
      </c>
      <c r="P619" s="6">
        <v>699000</v>
      </c>
      <c r="Q619" s="6">
        <v>370000</v>
      </c>
      <c r="R619" s="6">
        <v>359000</v>
      </c>
      <c r="S619" s="6">
        <v>869000</v>
      </c>
      <c r="T619" s="6">
        <v>838000</v>
      </c>
      <c r="U619" s="6">
        <v>3111000</v>
      </c>
      <c r="V619" s="6">
        <v>3098000</v>
      </c>
      <c r="W619" s="6">
        <v>7923000</v>
      </c>
      <c r="X619" s="6">
        <v>7729000</v>
      </c>
      <c r="Y619" s="6">
        <v>1654000</v>
      </c>
      <c r="Z619" s="6">
        <v>1548000</v>
      </c>
      <c r="AA619" s="6">
        <v>1563000</v>
      </c>
      <c r="AB619" s="6">
        <v>1542000</v>
      </c>
      <c r="AC619" s="6">
        <v>116401000</v>
      </c>
      <c r="AD619" s="6">
        <v>116344000</v>
      </c>
      <c r="AF619">
        <f>Q619/W619</f>
        <v>4.6699482519247756E-2</v>
      </c>
      <c r="AG619">
        <f>R619/X619</f>
        <v>4.644844093673179E-2</v>
      </c>
      <c r="AH619">
        <f>U619/W619</f>
        <v>0.39265429761453996</v>
      </c>
      <c r="AI619">
        <f>V619/X619</f>
        <v>0.40082805020054341</v>
      </c>
      <c r="AJ619">
        <f>Y619/AA619</f>
        <v>1.0582213691618683</v>
      </c>
      <c r="AK619">
        <f>Z619/AB619</f>
        <v>1.0038910505836576</v>
      </c>
      <c r="AL619">
        <f>O619/K619</f>
        <v>8.9740420271940666E-2</v>
      </c>
      <c r="AM619">
        <f>P619/L619</f>
        <v>8.7189721841087683E-2</v>
      </c>
      <c r="AN619">
        <f>K619/W619</f>
        <v>1.0210778745424713</v>
      </c>
      <c r="AO619">
        <f>L619/X619</f>
        <v>1.0372622590244533</v>
      </c>
      <c r="AP619">
        <f>IF(OR(Q619&lt;0, Q619="NA"), 0, 1)</f>
        <v>1</v>
      </c>
      <c r="AQ619">
        <f>IF(OR(S619&lt;0, S619="NA"), 0, 1)</f>
        <v>1</v>
      </c>
      <c r="AR619">
        <f>IFERROR(IF((AF619-AG619)&gt;0,1,0),0)</f>
        <v>1</v>
      </c>
      <c r="AS619">
        <f>IFERROR(IF((S619-Q619)&gt;0,1,0),0)</f>
        <v>1</v>
      </c>
      <c r="AT619">
        <f>IFERROR(IF((AH619-AI619)&lt;0,1,0),0)</f>
        <v>1</v>
      </c>
      <c r="AU619">
        <f>IFERROR(IF((AJ619-AK619)&gt;0,1,0),0)</f>
        <v>1</v>
      </c>
      <c r="AV619">
        <f>IFERROR(IF((AL619-AM619)&gt;0,1,0),0)</f>
        <v>1</v>
      </c>
      <c r="AW619">
        <f>IFERROR(IF((AN619-AO619)&gt;0,1,0),0)</f>
        <v>0</v>
      </c>
      <c r="AX619">
        <f>IFERROR(IF((AC619-AD619)&lt;0,1,0),0)</f>
        <v>0</v>
      </c>
      <c r="AY619">
        <f>SUM(AP619:AX619)</f>
        <v>7</v>
      </c>
    </row>
    <row r="620" spans="1:51" x14ac:dyDescent="0.45">
      <c r="A620" s="1" t="s">
        <v>4423</v>
      </c>
      <c r="B620" s="2">
        <v>4317520</v>
      </c>
      <c r="C620" s="3" t="s">
        <v>5337</v>
      </c>
      <c r="D620" s="5">
        <v>121.64</v>
      </c>
      <c r="E620" s="5">
        <v>29551.793672920001</v>
      </c>
      <c r="F620" s="3" t="s">
        <v>4485</v>
      </c>
      <c r="G620" s="3" t="s">
        <v>4486</v>
      </c>
      <c r="H620" s="3" t="s">
        <v>4598</v>
      </c>
      <c r="I620" s="3" t="s">
        <v>4615</v>
      </c>
      <c r="J620" s="3" t="s">
        <v>5042</v>
      </c>
      <c r="K620" s="6">
        <v>8424000</v>
      </c>
      <c r="L620" s="6">
        <v>8396000</v>
      </c>
      <c r="M620" s="6">
        <v>1689000</v>
      </c>
      <c r="N620" s="6">
        <v>1622000</v>
      </c>
      <c r="O620" s="6">
        <v>1132000</v>
      </c>
      <c r="P620" s="6">
        <v>1059000</v>
      </c>
      <c r="Q620" s="6">
        <v>830000</v>
      </c>
      <c r="R620" s="6">
        <v>765000</v>
      </c>
      <c r="S620" s="6">
        <v>1143000</v>
      </c>
      <c r="T620" s="6">
        <v>1205000</v>
      </c>
      <c r="U620" s="6">
        <v>1977000</v>
      </c>
      <c r="V620" s="6">
        <v>1981000</v>
      </c>
      <c r="W620" s="6">
        <v>16046000</v>
      </c>
      <c r="X620" s="6">
        <v>15765000</v>
      </c>
      <c r="Y620" s="6">
        <v>4013000</v>
      </c>
      <c r="Z620" s="6">
        <v>3781000</v>
      </c>
      <c r="AA620" s="6">
        <v>2052000</v>
      </c>
      <c r="AB620" s="6">
        <v>2042000</v>
      </c>
      <c r="AC620" s="6">
        <v>243000000</v>
      </c>
      <c r="AD620" s="6">
        <v>242900000</v>
      </c>
      <c r="AF620">
        <f>Q620/W620</f>
        <v>5.1726286925090362E-2</v>
      </c>
      <c r="AG620">
        <f>R620/X620</f>
        <v>4.8525214081826834E-2</v>
      </c>
      <c r="AH620">
        <f>U620/W620</f>
        <v>0.12320827620590802</v>
      </c>
      <c r="AI620">
        <f>V620/X620</f>
        <v>0.1256581033935934</v>
      </c>
      <c r="AJ620">
        <f>Y620/AA620</f>
        <v>1.9556530214424952</v>
      </c>
      <c r="AK620">
        <f>Z620/AB620</f>
        <v>1.8516160626836435</v>
      </c>
      <c r="AL620">
        <f>O620/K620</f>
        <v>0.13437796771130103</v>
      </c>
      <c r="AM620">
        <f>P620/L620</f>
        <v>0.12613149118627917</v>
      </c>
      <c r="AN620">
        <f>K620/W620</f>
        <v>0.52499065187585692</v>
      </c>
      <c r="AO620">
        <f>L620/X620</f>
        <v>0.53257215350459874</v>
      </c>
      <c r="AP620">
        <f>IF(OR(Q620&lt;0, Q620="NA"), 0, 1)</f>
        <v>1</v>
      </c>
      <c r="AQ620">
        <f>IF(OR(S620&lt;0, S620="NA"), 0, 1)</f>
        <v>1</v>
      </c>
      <c r="AR620">
        <f>IFERROR(IF((AF620-AG620)&gt;0,1,0),0)</f>
        <v>1</v>
      </c>
      <c r="AS620">
        <f>IFERROR(IF((S620-Q620)&gt;0,1,0),0)</f>
        <v>1</v>
      </c>
      <c r="AT620">
        <f>IFERROR(IF((AH620-AI620)&lt;0,1,0),0)</f>
        <v>1</v>
      </c>
      <c r="AU620">
        <f>IFERROR(IF((AJ620-AK620)&gt;0,1,0),0)</f>
        <v>1</v>
      </c>
      <c r="AV620">
        <f>IFERROR(IF((AL620-AM620)&gt;0,1,0),0)</f>
        <v>1</v>
      </c>
      <c r="AW620">
        <f>IFERROR(IF((AN620-AO620)&gt;0,1,0),0)</f>
        <v>0</v>
      </c>
      <c r="AX620">
        <f>IFERROR(IF((AC620-AD620)&lt;0,1,0),0)</f>
        <v>0</v>
      </c>
      <c r="AY620">
        <f>SUM(AP620:AX620)</f>
        <v>7</v>
      </c>
    </row>
    <row r="621" spans="1:51" x14ac:dyDescent="0.45">
      <c r="A621" s="1" t="s">
        <v>4425</v>
      </c>
      <c r="B621" s="2">
        <v>7177179</v>
      </c>
      <c r="C621" s="3" t="s">
        <v>5337</v>
      </c>
      <c r="D621" s="5">
        <v>37.729999999999997</v>
      </c>
      <c r="E621" s="5">
        <v>3200.4642285</v>
      </c>
      <c r="F621" s="3" t="s">
        <v>4475</v>
      </c>
      <c r="G621" s="3" t="s">
        <v>4548</v>
      </c>
      <c r="H621" s="3" t="s">
        <v>4549</v>
      </c>
      <c r="I621" s="3" t="s">
        <v>4549</v>
      </c>
      <c r="J621" s="3" t="s">
        <v>4550</v>
      </c>
      <c r="K621" s="6">
        <v>1803126</v>
      </c>
      <c r="L621" s="6">
        <v>1758247</v>
      </c>
      <c r="M621" s="6">
        <v>308715</v>
      </c>
      <c r="N621" s="6">
        <v>300062</v>
      </c>
      <c r="O621" s="6">
        <v>261024</v>
      </c>
      <c r="P621" s="6">
        <v>253266</v>
      </c>
      <c r="Q621" s="6">
        <v>201128</v>
      </c>
      <c r="R621" s="6">
        <v>187501</v>
      </c>
      <c r="S621" s="6">
        <v>206979</v>
      </c>
      <c r="T621" s="6">
        <v>209447</v>
      </c>
      <c r="U621" s="6">
        <v>74415</v>
      </c>
      <c r="V621" s="6">
        <v>75829</v>
      </c>
      <c r="W621" s="6">
        <v>1273187</v>
      </c>
      <c r="X621" s="6">
        <v>1232305</v>
      </c>
      <c r="Y621" s="6">
        <v>846319</v>
      </c>
      <c r="Z621" s="6">
        <v>807249</v>
      </c>
      <c r="AA621" s="6">
        <v>328126</v>
      </c>
      <c r="AB621" s="6">
        <v>351860</v>
      </c>
      <c r="AC621" s="6">
        <v>84814141</v>
      </c>
      <c r="AD621" s="6">
        <v>84648990</v>
      </c>
      <c r="AF621">
        <f>Q621/W621</f>
        <v>0.15797208108471103</v>
      </c>
      <c r="AG621">
        <f>R621/X621</f>
        <v>0.15215470196095934</v>
      </c>
      <c r="AH621">
        <f>U621/W621</f>
        <v>5.8447816385181435E-2</v>
      </c>
      <c r="AI621">
        <f>V621/X621</f>
        <v>6.1534279257164419E-2</v>
      </c>
      <c r="AJ621">
        <f>Y621/AA621</f>
        <v>2.5792500441903417</v>
      </c>
      <c r="AK621">
        <f>Z621/AB621</f>
        <v>2.2942335019610072</v>
      </c>
      <c r="AL621">
        <f>O621/K621</f>
        <v>0.14476193011470082</v>
      </c>
      <c r="AM621">
        <f>P621/L621</f>
        <v>0.14404460806701219</v>
      </c>
      <c r="AN621">
        <f>K621/W621</f>
        <v>1.416230294528612</v>
      </c>
      <c r="AO621">
        <f>L621/X621</f>
        <v>1.4267953144716607</v>
      </c>
      <c r="AP621">
        <f>IF(OR(Q621&lt;0, Q621="NA"), 0, 1)</f>
        <v>1</v>
      </c>
      <c r="AQ621">
        <f>IF(OR(S621&lt;0, S621="NA"), 0, 1)</f>
        <v>1</v>
      </c>
      <c r="AR621">
        <f>IFERROR(IF((AF621-AG621)&gt;0,1,0),0)</f>
        <v>1</v>
      </c>
      <c r="AS621">
        <f>IFERROR(IF((S621-Q621)&gt;0,1,0),0)</f>
        <v>1</v>
      </c>
      <c r="AT621">
        <f>IFERROR(IF((AH621-AI621)&lt;0,1,0),0)</f>
        <v>1</v>
      </c>
      <c r="AU621">
        <f>IFERROR(IF((AJ621-AK621)&gt;0,1,0),0)</f>
        <v>1</v>
      </c>
      <c r="AV621">
        <f>IFERROR(IF((AL621-AM621)&gt;0,1,0),0)</f>
        <v>1</v>
      </c>
      <c r="AW621">
        <f>IFERROR(IF((AN621-AO621)&gt;0,1,0),0)</f>
        <v>0</v>
      </c>
      <c r="AX621">
        <f>IFERROR(IF((AC621-AD621)&lt;0,1,0),0)</f>
        <v>0</v>
      </c>
      <c r="AY621">
        <f>SUM(AP621:AX621)</f>
        <v>7</v>
      </c>
    </row>
    <row r="622" spans="1:51" x14ac:dyDescent="0.45">
      <c r="A622" s="1" t="s">
        <v>4430</v>
      </c>
      <c r="B622" s="2">
        <v>4912608</v>
      </c>
      <c r="C622" s="3" t="s">
        <v>5337</v>
      </c>
      <c r="D622" s="5">
        <v>44.9</v>
      </c>
      <c r="E622" s="5">
        <v>16946.896784600001</v>
      </c>
      <c r="F622" s="3" t="s">
        <v>4475</v>
      </c>
      <c r="G622" s="3" t="s">
        <v>4529</v>
      </c>
      <c r="H622" s="3" t="s">
        <v>4530</v>
      </c>
      <c r="I622" s="3" t="s">
        <v>4739</v>
      </c>
      <c r="J622" s="3" t="s">
        <v>4740</v>
      </c>
      <c r="K622" s="6">
        <v>11201000</v>
      </c>
      <c r="L622" s="6">
        <v>11044000</v>
      </c>
      <c r="M622" s="6">
        <v>1604000</v>
      </c>
      <c r="N622" s="6">
        <v>1549000</v>
      </c>
      <c r="O622" s="6">
        <v>1135000</v>
      </c>
      <c r="P622" s="6">
        <v>1089000</v>
      </c>
      <c r="Q622" s="6">
        <v>961000</v>
      </c>
      <c r="R622" s="6">
        <v>909000</v>
      </c>
      <c r="S622" s="6">
        <v>1391000</v>
      </c>
      <c r="T622" s="6">
        <v>1392000</v>
      </c>
      <c r="U622" s="6" t="s">
        <v>4474</v>
      </c>
      <c r="V622" s="6" t="s">
        <v>4474</v>
      </c>
      <c r="W622" s="6">
        <v>11801000</v>
      </c>
      <c r="X622" s="6">
        <v>11568000</v>
      </c>
      <c r="Y622" s="6">
        <v>3317000</v>
      </c>
      <c r="Z622" s="6">
        <v>3281000</v>
      </c>
      <c r="AA622" s="6">
        <v>2578000</v>
      </c>
      <c r="AB622" s="6">
        <v>2678000</v>
      </c>
      <c r="AC622" s="6">
        <v>381000000</v>
      </c>
      <c r="AD622" s="6">
        <v>386000000</v>
      </c>
      <c r="AF622">
        <f>Q622/W622</f>
        <v>8.1433776798576385E-2</v>
      </c>
      <c r="AG622">
        <f>R622/X622</f>
        <v>7.8578838174273857E-2</v>
      </c>
      <c r="AH622" t="e">
        <f>U622/W622</f>
        <v>#VALUE!</v>
      </c>
      <c r="AI622" t="e">
        <f>V622/X622</f>
        <v>#VALUE!</v>
      </c>
      <c r="AJ622">
        <f>Y622/AA622</f>
        <v>1.286656322730799</v>
      </c>
      <c r="AK622">
        <f>Z622/AB622</f>
        <v>1.2251680358476476</v>
      </c>
      <c r="AL622">
        <f>O622/K622</f>
        <v>0.10133023837157397</v>
      </c>
      <c r="AM622">
        <f>P622/L622</f>
        <v>9.8605577689243024E-2</v>
      </c>
      <c r="AN622">
        <f>K622/W622</f>
        <v>0.94915685111431236</v>
      </c>
      <c r="AO622">
        <f>L622/X622</f>
        <v>0.95470262793914251</v>
      </c>
      <c r="AP622">
        <f>IF(OR(Q622&lt;0, Q622="NA"), 0, 1)</f>
        <v>1</v>
      </c>
      <c r="AQ622">
        <f>IF(OR(S622&lt;0, S622="NA"), 0, 1)</f>
        <v>1</v>
      </c>
      <c r="AR622">
        <f>IFERROR(IF((AF622-AG622)&gt;0,1,0),0)</f>
        <v>1</v>
      </c>
      <c r="AS622">
        <f>IFERROR(IF((S622-Q622)&gt;0,1,0),0)</f>
        <v>1</v>
      </c>
      <c r="AT622">
        <f>IFERROR(IF((AH622-AI622)&lt;0,1,0),0)</f>
        <v>0</v>
      </c>
      <c r="AU622">
        <f>IFERROR(IF((AJ622-AK622)&gt;0,1,0),0)</f>
        <v>1</v>
      </c>
      <c r="AV622">
        <f>IFERROR(IF((AL622-AM622)&gt;0,1,0),0)</f>
        <v>1</v>
      </c>
      <c r="AW622">
        <f>IFERROR(IF((AN622-AO622)&gt;0,1,0),0)</f>
        <v>0</v>
      </c>
      <c r="AX622">
        <f>IFERROR(IF((AC622-AD622)&lt;0,1,0),0)</f>
        <v>1</v>
      </c>
      <c r="AY622">
        <f>SUM(AP622:AX622)</f>
        <v>7</v>
      </c>
    </row>
    <row r="623" spans="1:51" x14ac:dyDescent="0.45">
      <c r="A623" s="1" t="s">
        <v>4438</v>
      </c>
      <c r="B623" s="2">
        <v>4154619</v>
      </c>
      <c r="C623" s="3" t="s">
        <v>5335</v>
      </c>
      <c r="D623" s="5">
        <v>53.58</v>
      </c>
      <c r="E623" s="5">
        <v>2290.0796041200001</v>
      </c>
      <c r="F623" s="3" t="s">
        <v>4665</v>
      </c>
      <c r="G623" s="3" t="s">
        <v>4666</v>
      </c>
      <c r="H623" s="3" t="s">
        <v>4667</v>
      </c>
      <c r="I623" s="3" t="s">
        <v>4667</v>
      </c>
      <c r="J623" s="3" t="s">
        <v>4788</v>
      </c>
      <c r="K623" s="6">
        <v>1378750</v>
      </c>
      <c r="L623" s="6">
        <v>1366155</v>
      </c>
      <c r="M623" s="6">
        <v>422497</v>
      </c>
      <c r="N623" s="6">
        <v>415081</v>
      </c>
      <c r="O623" s="6">
        <v>200919</v>
      </c>
      <c r="P623" s="6">
        <v>189000</v>
      </c>
      <c r="Q623" s="6">
        <v>62382</v>
      </c>
      <c r="R623" s="6">
        <v>79988</v>
      </c>
      <c r="S623" s="6">
        <v>324201</v>
      </c>
      <c r="T623" s="6">
        <v>291049</v>
      </c>
      <c r="U623" s="6">
        <v>863741</v>
      </c>
      <c r="V623" s="6">
        <v>1002460</v>
      </c>
      <c r="W623" s="6">
        <v>3419445</v>
      </c>
      <c r="X623" s="6">
        <v>3663814</v>
      </c>
      <c r="Y623" s="6">
        <v>951017</v>
      </c>
      <c r="Z623" s="6">
        <v>1231148</v>
      </c>
      <c r="AA623" s="6">
        <v>667394</v>
      </c>
      <c r="AB623" s="6">
        <v>643805</v>
      </c>
      <c r="AC623" s="6">
        <v>42740848</v>
      </c>
      <c r="AD623" s="6">
        <v>44740322</v>
      </c>
      <c r="AF623">
        <f>Q623/W623</f>
        <v>1.8243311414571663E-2</v>
      </c>
      <c r="AG623">
        <f>R623/X623</f>
        <v>2.1831894304678131E-2</v>
      </c>
      <c r="AH623">
        <f>U623/W623</f>
        <v>0.25259683954559875</v>
      </c>
      <c r="AI623">
        <f>V623/X623</f>
        <v>0.27361105121602791</v>
      </c>
      <c r="AJ623">
        <f>Y623/AA623</f>
        <v>1.4249708567952364</v>
      </c>
      <c r="AK623">
        <f>Z623/AB623</f>
        <v>1.9122995316904963</v>
      </c>
      <c r="AL623">
        <f>O623/K623</f>
        <v>0.14572547597461469</v>
      </c>
      <c r="AM623">
        <f>P623/L623</f>
        <v>0.13834447774959649</v>
      </c>
      <c r="AN623">
        <f>K623/W623</f>
        <v>0.40320870784586388</v>
      </c>
      <c r="AO623">
        <f>L623/X623</f>
        <v>0.3728778262215276</v>
      </c>
      <c r="AP623">
        <f>IF(OR(Q623&lt;0, Q623="NA"), 0, 1)</f>
        <v>1</v>
      </c>
      <c r="AQ623">
        <f>IF(OR(S623&lt;0, S623="NA"), 0, 1)</f>
        <v>1</v>
      </c>
      <c r="AR623">
        <f>IFERROR(IF((AF623-AG623)&gt;0,1,0),0)</f>
        <v>0</v>
      </c>
      <c r="AS623">
        <f>IFERROR(IF((S623-Q623)&gt;0,1,0),0)</f>
        <v>1</v>
      </c>
      <c r="AT623">
        <f>IFERROR(IF((AH623-AI623)&lt;0,1,0),0)</f>
        <v>1</v>
      </c>
      <c r="AU623">
        <f>IFERROR(IF((AJ623-AK623)&gt;0,1,0),0)</f>
        <v>0</v>
      </c>
      <c r="AV623">
        <f>IFERROR(IF((AL623-AM623)&gt;0,1,0),0)</f>
        <v>1</v>
      </c>
      <c r="AW623">
        <f>IFERROR(IF((AN623-AO623)&gt;0,1,0),0)</f>
        <v>1</v>
      </c>
      <c r="AX623">
        <f>IFERROR(IF((AC623-AD623)&lt;0,1,0),0)</f>
        <v>1</v>
      </c>
      <c r="AY623">
        <f>SUM(AP623:AX623)</f>
        <v>7</v>
      </c>
    </row>
    <row r="624" spans="1:51" x14ac:dyDescent="0.45">
      <c r="A624" s="1" t="s">
        <v>4446</v>
      </c>
      <c r="B624" s="2">
        <v>5248785</v>
      </c>
      <c r="C624" s="3" t="s">
        <v>5335</v>
      </c>
      <c r="D624" s="5">
        <v>79.28</v>
      </c>
      <c r="E624" s="5">
        <v>24298.918129680002</v>
      </c>
      <c r="F624" s="3" t="s">
        <v>4500</v>
      </c>
      <c r="G624" s="3" t="s">
        <v>4501</v>
      </c>
      <c r="H624" s="3" t="s">
        <v>4502</v>
      </c>
      <c r="I624" s="3" t="s">
        <v>4538</v>
      </c>
      <c r="J624" s="3" t="s">
        <v>4620</v>
      </c>
      <c r="K624" s="6">
        <v>4627752</v>
      </c>
      <c r="L624" s="6">
        <v>4586938</v>
      </c>
      <c r="M624" s="6">
        <v>890075</v>
      </c>
      <c r="N624" s="6">
        <v>853311</v>
      </c>
      <c r="O624" s="6">
        <v>774762</v>
      </c>
      <c r="P624" s="6">
        <v>743311</v>
      </c>
      <c r="Q624" s="6">
        <v>941205</v>
      </c>
      <c r="R624" s="6">
        <v>875367</v>
      </c>
      <c r="S624" s="6">
        <v>1871967</v>
      </c>
      <c r="T624" s="6">
        <v>1881903</v>
      </c>
      <c r="U624" s="6" t="s">
        <v>4474</v>
      </c>
      <c r="V624" s="6" t="s">
        <v>4474</v>
      </c>
      <c r="W624" s="6">
        <v>10679869</v>
      </c>
      <c r="X624" s="6">
        <v>10507192</v>
      </c>
      <c r="Y624" s="6">
        <v>8532415</v>
      </c>
      <c r="Z624" s="6">
        <v>8395145</v>
      </c>
      <c r="AA624" s="6">
        <v>1853426</v>
      </c>
      <c r="AB624" s="6">
        <v>1841348</v>
      </c>
      <c r="AC624" s="6">
        <v>306624279</v>
      </c>
      <c r="AD624" s="6">
        <v>307995624</v>
      </c>
      <c r="AF624">
        <f>Q624/W624</f>
        <v>8.8128889970466862E-2</v>
      </c>
      <c r="AG624">
        <f>R624/X624</f>
        <v>8.3311221494762819E-2</v>
      </c>
      <c r="AH624" t="e">
        <f>U624/W624</f>
        <v>#VALUE!</v>
      </c>
      <c r="AI624" t="e">
        <f>V624/X624</f>
        <v>#VALUE!</v>
      </c>
      <c r="AJ624">
        <f>Y624/AA624</f>
        <v>4.6035908636222862</v>
      </c>
      <c r="AK624">
        <f>Z624/AB624</f>
        <v>4.5592386664552276</v>
      </c>
      <c r="AL624">
        <f>O624/K624</f>
        <v>0.16741649077132914</v>
      </c>
      <c r="AM624">
        <f>P624/L624</f>
        <v>0.1620494979439443</v>
      </c>
      <c r="AN624">
        <f>K624/W624</f>
        <v>0.4333154273708788</v>
      </c>
      <c r="AO624">
        <f>L624/X624</f>
        <v>0.43655222061231963</v>
      </c>
      <c r="AP624">
        <f>IF(OR(Q624&lt;0, Q624="NA"), 0, 1)</f>
        <v>1</v>
      </c>
      <c r="AQ624">
        <f>IF(OR(S624&lt;0, S624="NA"), 0, 1)</f>
        <v>1</v>
      </c>
      <c r="AR624">
        <f>IFERROR(IF((AF624-AG624)&gt;0,1,0),0)</f>
        <v>1</v>
      </c>
      <c r="AS624">
        <f>IFERROR(IF((S624-Q624)&gt;0,1,0),0)</f>
        <v>1</v>
      </c>
      <c r="AT624">
        <f>IFERROR(IF((AH624-AI624)&lt;0,1,0),0)</f>
        <v>0</v>
      </c>
      <c r="AU624">
        <f>IFERROR(IF((AJ624-AK624)&gt;0,1,0),0)</f>
        <v>1</v>
      </c>
      <c r="AV624">
        <f>IFERROR(IF((AL624-AM624)&gt;0,1,0),0)</f>
        <v>1</v>
      </c>
      <c r="AW624">
        <f>IFERROR(IF((AN624-AO624)&gt;0,1,0),0)</f>
        <v>0</v>
      </c>
      <c r="AX624">
        <f>IFERROR(IF((AC624-AD624)&lt;0,1,0),0)</f>
        <v>1</v>
      </c>
      <c r="AY624">
        <f>SUM(AP624:AX624)</f>
        <v>7</v>
      </c>
    </row>
    <row r="625" spans="1:51" x14ac:dyDescent="0.45">
      <c r="A625" s="1" t="s">
        <v>4451</v>
      </c>
      <c r="B625" s="2">
        <v>4278608</v>
      </c>
      <c r="C625" s="3" t="s">
        <v>5335</v>
      </c>
      <c r="D625" s="5">
        <v>15.93</v>
      </c>
      <c r="E625" s="5">
        <v>305.42251284000002</v>
      </c>
      <c r="F625" s="3" t="s">
        <v>4475</v>
      </c>
      <c r="G625" s="3" t="s">
        <v>4476</v>
      </c>
      <c r="H625" s="3" t="s">
        <v>4477</v>
      </c>
      <c r="I625" s="3" t="s">
        <v>4498</v>
      </c>
      <c r="J625" s="3" t="s">
        <v>4878</v>
      </c>
      <c r="K625" s="6">
        <v>891864</v>
      </c>
      <c r="L625" s="6">
        <v>885728</v>
      </c>
      <c r="M625" s="6">
        <v>16131</v>
      </c>
      <c r="N625" s="6">
        <v>13479</v>
      </c>
      <c r="O625" s="6">
        <v>-6930</v>
      </c>
      <c r="P625" s="6">
        <v>-9455</v>
      </c>
      <c r="Q625" s="6">
        <v>-49955</v>
      </c>
      <c r="R625" s="6">
        <v>-53346</v>
      </c>
      <c r="S625" s="6">
        <v>3687</v>
      </c>
      <c r="T625" s="6">
        <v>23599</v>
      </c>
      <c r="U625" s="6" t="s">
        <v>4474</v>
      </c>
      <c r="V625" s="6" t="s">
        <v>4474</v>
      </c>
      <c r="W625" s="6">
        <v>645974</v>
      </c>
      <c r="X625" s="6">
        <v>669527</v>
      </c>
      <c r="Y625" s="6">
        <v>318382</v>
      </c>
      <c r="Z625" s="6">
        <v>326781</v>
      </c>
      <c r="AA625" s="6">
        <v>170113</v>
      </c>
      <c r="AB625" s="6">
        <v>180764</v>
      </c>
      <c r="AC625" s="6">
        <v>19171000</v>
      </c>
      <c r="AD625" s="6">
        <v>19360000</v>
      </c>
      <c r="AF625">
        <f>Q625/W625</f>
        <v>-7.7332833829225331E-2</v>
      </c>
      <c r="AG625">
        <f>R625/X625</f>
        <v>-7.9677145208483E-2</v>
      </c>
      <c r="AH625" t="e">
        <f>U625/W625</f>
        <v>#VALUE!</v>
      </c>
      <c r="AI625" t="e">
        <f>V625/X625</f>
        <v>#VALUE!</v>
      </c>
      <c r="AJ625">
        <f>Y625/AA625</f>
        <v>1.8715912364134428</v>
      </c>
      <c r="AK625">
        <f>Z625/AB625</f>
        <v>1.807776990993782</v>
      </c>
      <c r="AL625">
        <f>O625/K625</f>
        <v>-7.7702429966900787E-3</v>
      </c>
      <c r="AM625">
        <f>P625/L625</f>
        <v>-1.0674834712236713E-2</v>
      </c>
      <c r="AN625">
        <f>K625/W625</f>
        <v>1.3806499952010451</v>
      </c>
      <c r="AO625">
        <f>L625/X625</f>
        <v>1.3229160287785258</v>
      </c>
      <c r="AP625">
        <f>IF(OR(Q625&lt;0, Q625="NA"), 0, 1)</f>
        <v>0</v>
      </c>
      <c r="AQ625">
        <f>IF(OR(S625&lt;0, S625="NA"), 0, 1)</f>
        <v>1</v>
      </c>
      <c r="AR625">
        <f>IFERROR(IF((AF625-AG625)&gt;0,1,0),0)</f>
        <v>1</v>
      </c>
      <c r="AS625">
        <f>IFERROR(IF((S625-Q625)&gt;0,1,0),0)</f>
        <v>1</v>
      </c>
      <c r="AT625">
        <f>IFERROR(IF((AH625-AI625)&lt;0,1,0),0)</f>
        <v>0</v>
      </c>
      <c r="AU625">
        <f>IFERROR(IF((AJ625-AK625)&gt;0,1,0),0)</f>
        <v>1</v>
      </c>
      <c r="AV625">
        <f>IFERROR(IF((AL625-AM625)&gt;0,1,0),0)</f>
        <v>1</v>
      </c>
      <c r="AW625">
        <f>IFERROR(IF((AN625-AO625)&gt;0,1,0),0)</f>
        <v>1</v>
      </c>
      <c r="AX625">
        <f>IFERROR(IF((AC625-AD625)&lt;0,1,0),0)</f>
        <v>1</v>
      </c>
      <c r="AY625">
        <f>SUM(AP625:AX625)</f>
        <v>7</v>
      </c>
    </row>
    <row r="626" spans="1:51" x14ac:dyDescent="0.45">
      <c r="A626" s="1" t="s">
        <v>4453</v>
      </c>
      <c r="B626" s="2">
        <v>4992124</v>
      </c>
      <c r="C626" s="3" t="s">
        <v>5337</v>
      </c>
      <c r="D626" s="5">
        <v>38.89</v>
      </c>
      <c r="E626" s="5">
        <v>6600.1732598799999</v>
      </c>
      <c r="F626" s="3" t="s">
        <v>4485</v>
      </c>
      <c r="G626" s="3" t="s">
        <v>4486</v>
      </c>
      <c r="H626" s="3" t="s">
        <v>4496</v>
      </c>
      <c r="I626" s="3" t="s">
        <v>4496</v>
      </c>
      <c r="J626" s="3" t="s">
        <v>5173</v>
      </c>
      <c r="K626" s="6">
        <v>1552600</v>
      </c>
      <c r="L626" s="6">
        <v>1541000</v>
      </c>
      <c r="M626" s="6">
        <v>337000</v>
      </c>
      <c r="N626" s="6">
        <v>325900</v>
      </c>
      <c r="O626" s="6">
        <v>250200</v>
      </c>
      <c r="P626" s="6">
        <v>239300</v>
      </c>
      <c r="Q626" s="6">
        <v>137700</v>
      </c>
      <c r="R626" s="6">
        <v>135600</v>
      </c>
      <c r="S626" s="6">
        <v>288100</v>
      </c>
      <c r="T626" s="6">
        <v>300700</v>
      </c>
      <c r="U626" s="6">
        <v>474600</v>
      </c>
      <c r="V626" s="6">
        <v>474300</v>
      </c>
      <c r="W626" s="6">
        <v>2704800</v>
      </c>
      <c r="X626" s="6">
        <v>2681500</v>
      </c>
      <c r="Y626" s="6">
        <v>755100</v>
      </c>
      <c r="Z626" s="6">
        <v>723200</v>
      </c>
      <c r="AA626" s="6">
        <v>279200</v>
      </c>
      <c r="AB626" s="6">
        <v>255100</v>
      </c>
      <c r="AC626" s="6">
        <v>169846056</v>
      </c>
      <c r="AD626" s="6">
        <v>171097696</v>
      </c>
      <c r="AF626">
        <f>Q626/W626</f>
        <v>5.0909494232475601E-2</v>
      </c>
      <c r="AG626">
        <f>R626/X626</f>
        <v>5.0568711542047361E-2</v>
      </c>
      <c r="AH626">
        <f>U626/W626</f>
        <v>0.17546583850931677</v>
      </c>
      <c r="AI626">
        <f>V626/X626</f>
        <v>0.176878612716763</v>
      </c>
      <c r="AJ626">
        <f>Y626/AA626</f>
        <v>2.704512893982808</v>
      </c>
      <c r="AK626">
        <f>Z626/AB626</f>
        <v>2.8349666797334381</v>
      </c>
      <c r="AL626">
        <f>O626/K626</f>
        <v>0.16114904031946412</v>
      </c>
      <c r="AM626">
        <f>P626/L626</f>
        <v>0.15528877352368592</v>
      </c>
      <c r="AN626">
        <f>K626/W626</f>
        <v>0.57401656314699789</v>
      </c>
      <c r="AO626">
        <f>L626/X626</f>
        <v>0.57467835166884207</v>
      </c>
      <c r="AP626">
        <f>IF(OR(Q626&lt;0, Q626="NA"), 0, 1)</f>
        <v>1</v>
      </c>
      <c r="AQ626">
        <f>IF(OR(S626&lt;0, S626="NA"), 0, 1)</f>
        <v>1</v>
      </c>
      <c r="AR626">
        <f>IFERROR(IF((AF626-AG626)&gt;0,1,0),0)</f>
        <v>1</v>
      </c>
      <c r="AS626">
        <f>IFERROR(IF((S626-Q626)&gt;0,1,0),0)</f>
        <v>1</v>
      </c>
      <c r="AT626">
        <f>IFERROR(IF((AH626-AI626)&lt;0,1,0),0)</f>
        <v>1</v>
      </c>
      <c r="AU626">
        <f>IFERROR(IF((AJ626-AK626)&gt;0,1,0),0)</f>
        <v>0</v>
      </c>
      <c r="AV626">
        <f>IFERROR(IF((AL626-AM626)&gt;0,1,0),0)</f>
        <v>1</v>
      </c>
      <c r="AW626">
        <f>IFERROR(IF((AN626-AO626)&gt;0,1,0),0)</f>
        <v>0</v>
      </c>
      <c r="AX626">
        <f>IFERROR(IF((AC626-AD626)&lt;0,1,0),0)</f>
        <v>1</v>
      </c>
      <c r="AY626">
        <f>SUM(AP626:AX626)</f>
        <v>7</v>
      </c>
    </row>
    <row r="627" spans="1:51" x14ac:dyDescent="0.45">
      <c r="A627" s="1" t="s">
        <v>3</v>
      </c>
      <c r="B627" s="2">
        <v>100444</v>
      </c>
      <c r="C627" s="3" t="s">
        <v>5335</v>
      </c>
      <c r="D627" s="5">
        <v>57.265000000000001</v>
      </c>
      <c r="E627" s="5">
        <v>1403.925518645</v>
      </c>
      <c r="F627" s="3" t="s">
        <v>4480</v>
      </c>
      <c r="G627" s="3" t="s">
        <v>4481</v>
      </c>
      <c r="H627" s="3" t="s">
        <v>4481</v>
      </c>
      <c r="I627" s="3" t="s">
        <v>4482</v>
      </c>
      <c r="J627" s="3" t="s">
        <v>4484</v>
      </c>
      <c r="K627" s="6">
        <v>380682</v>
      </c>
      <c r="L627" s="6">
        <v>376439</v>
      </c>
      <c r="M627" s="6" t="s">
        <v>4474</v>
      </c>
      <c r="N627" s="6" t="s">
        <v>4474</v>
      </c>
      <c r="O627" s="6">
        <v>350177</v>
      </c>
      <c r="P627" s="6">
        <v>337806</v>
      </c>
      <c r="Q627" s="6">
        <v>129598</v>
      </c>
      <c r="R627" s="6">
        <v>127623</v>
      </c>
      <c r="S627" s="6">
        <v>204458</v>
      </c>
      <c r="T627" s="6">
        <v>188255</v>
      </c>
      <c r="U627" s="6">
        <v>39220</v>
      </c>
      <c r="V627" s="6">
        <v>39136</v>
      </c>
      <c r="W627" s="6">
        <v>8763946</v>
      </c>
      <c r="X627" s="6">
        <v>8878003</v>
      </c>
      <c r="Y627" s="6" t="s">
        <v>4474</v>
      </c>
      <c r="Z627" s="6" t="s">
        <v>4474</v>
      </c>
      <c r="AA627" s="6" t="s">
        <v>4474</v>
      </c>
      <c r="AB627" s="6" t="s">
        <v>4474</v>
      </c>
      <c r="AC627" s="6">
        <v>24514383</v>
      </c>
      <c r="AD627" s="6">
        <v>24507023</v>
      </c>
      <c r="AF627">
        <f>Q627/W627</f>
        <v>1.478763105112697E-2</v>
      </c>
      <c r="AG627">
        <f>R627/X627</f>
        <v>1.4375192258889752E-2</v>
      </c>
      <c r="AH627">
        <f>U627/W627</f>
        <v>4.4751530874334458E-3</v>
      </c>
      <c r="AI627">
        <f>V627/X627</f>
        <v>4.4081985554634299E-3</v>
      </c>
      <c r="AJ627" t="e">
        <f>Y627/AA627</f>
        <v>#VALUE!</v>
      </c>
      <c r="AK627" t="e">
        <f>Z627/AB627</f>
        <v>#VALUE!</v>
      </c>
      <c r="AL627">
        <f>O627/K627</f>
        <v>0.91986750095880554</v>
      </c>
      <c r="AM627">
        <f>P627/L627</f>
        <v>0.89737248265987313</v>
      </c>
      <c r="AN627">
        <f>K627/W627</f>
        <v>4.3437282703476264E-2</v>
      </c>
      <c r="AO627">
        <f>L627/X627</f>
        <v>4.2401314800186482E-2</v>
      </c>
      <c r="AP627">
        <f>IF(OR(Q627&lt;0, Q627="NA"), 0, 1)</f>
        <v>1</v>
      </c>
      <c r="AQ627">
        <f>IF(OR(S627&lt;0, S627="NA"), 0, 1)</f>
        <v>1</v>
      </c>
      <c r="AR627">
        <f>IFERROR(IF((AF627-AG627)&gt;0,1,0),0)</f>
        <v>1</v>
      </c>
      <c r="AS627">
        <f>IFERROR(IF((S627-Q627)&gt;0,1,0),0)</f>
        <v>1</v>
      </c>
      <c r="AT627">
        <f>IFERROR(IF((AH627-AI627)&lt;0,1,0),0)</f>
        <v>0</v>
      </c>
      <c r="AU627">
        <f>IFERROR(IF((AJ627-AK627)&gt;0,1,0),0)</f>
        <v>0</v>
      </c>
      <c r="AV627">
        <f>IFERROR(IF((AL627-AM627)&gt;0,1,0),0)</f>
        <v>1</v>
      </c>
      <c r="AW627">
        <f>IFERROR(IF((AN627-AO627)&gt;0,1,0),0)</f>
        <v>1</v>
      </c>
      <c r="AX627">
        <f>IFERROR(IF((AC627-AD627)&lt;0,1,0),0)</f>
        <v>0</v>
      </c>
      <c r="AY627">
        <f>SUM(AP627:AX627)</f>
        <v>6</v>
      </c>
    </row>
    <row r="628" spans="1:51" x14ac:dyDescent="0.45">
      <c r="A628" s="1" t="s">
        <v>9</v>
      </c>
      <c r="B628" s="2">
        <v>4020605</v>
      </c>
      <c r="C628" s="3" t="s">
        <v>5337</v>
      </c>
      <c r="D628" s="5">
        <v>70.97</v>
      </c>
      <c r="E628" s="5">
        <v>10290.32800911</v>
      </c>
      <c r="F628" s="3" t="s">
        <v>4485</v>
      </c>
      <c r="G628" s="3" t="s">
        <v>4486</v>
      </c>
      <c r="H628" s="3" t="s">
        <v>4496</v>
      </c>
      <c r="I628" s="3" t="s">
        <v>4496</v>
      </c>
      <c r="J628" s="3" t="s">
        <v>4497</v>
      </c>
      <c r="K628" s="6">
        <v>3893800</v>
      </c>
      <c r="L628" s="6">
        <v>3928700</v>
      </c>
      <c r="M628" s="6">
        <v>809100</v>
      </c>
      <c r="N628" s="6">
        <v>828900</v>
      </c>
      <c r="O628" s="6">
        <v>728800</v>
      </c>
      <c r="P628" s="6">
        <v>749500</v>
      </c>
      <c r="Q628" s="6">
        <v>561200</v>
      </c>
      <c r="R628" s="6">
        <v>576500</v>
      </c>
      <c r="S628" s="6">
        <v>591200</v>
      </c>
      <c r="T628" s="6">
        <v>574100</v>
      </c>
      <c r="U628" s="6">
        <v>109700</v>
      </c>
      <c r="V628" s="6">
        <v>130400</v>
      </c>
      <c r="W628" s="6">
        <v>3154200</v>
      </c>
      <c r="X628" s="6">
        <v>3197600</v>
      </c>
      <c r="Y628" s="6">
        <v>1412500</v>
      </c>
      <c r="Z628" s="6">
        <v>1481300</v>
      </c>
      <c r="AA628" s="6">
        <v>844200</v>
      </c>
      <c r="AB628" s="6">
        <v>872400</v>
      </c>
      <c r="AC628" s="6">
        <v>144995463</v>
      </c>
      <c r="AD628" s="6">
        <v>145845344</v>
      </c>
      <c r="AF628">
        <f>Q628/W628</f>
        <v>0.17792150149007671</v>
      </c>
      <c r="AG628">
        <f>R628/X628</f>
        <v>0.18029146860145109</v>
      </c>
      <c r="AH628">
        <f>U628/W628</f>
        <v>3.4779024792340373E-2</v>
      </c>
      <c r="AI628">
        <f>V628/X628</f>
        <v>4.0780585439079309E-2</v>
      </c>
      <c r="AJ628">
        <f>Y628/AA628</f>
        <v>1.6731817104951434</v>
      </c>
      <c r="AK628">
        <f>Z628/AB628</f>
        <v>1.6979596515359927</v>
      </c>
      <c r="AL628">
        <f>O628/K628</f>
        <v>0.18716934614001746</v>
      </c>
      <c r="AM628">
        <f>P628/L628</f>
        <v>0.19077557461755798</v>
      </c>
      <c r="AN628">
        <f>K628/W628</f>
        <v>1.2344810094477205</v>
      </c>
      <c r="AO628">
        <f>L628/X628</f>
        <v>1.2286402301726296</v>
      </c>
      <c r="AP628">
        <f>IF(OR(Q628&lt;0, Q628="NA"), 0, 1)</f>
        <v>1</v>
      </c>
      <c r="AQ628">
        <f>IF(OR(S628&lt;0, S628="NA"), 0, 1)</f>
        <v>1</v>
      </c>
      <c r="AR628">
        <f>IFERROR(IF((AF628-AG628)&gt;0,1,0),0)</f>
        <v>0</v>
      </c>
      <c r="AS628">
        <f>IFERROR(IF((S628-Q628)&gt;0,1,0),0)</f>
        <v>1</v>
      </c>
      <c r="AT628">
        <f>IFERROR(IF((AH628-AI628)&lt;0,1,0),0)</f>
        <v>1</v>
      </c>
      <c r="AU628">
        <f>IFERROR(IF((AJ628-AK628)&gt;0,1,0),0)</f>
        <v>0</v>
      </c>
      <c r="AV628">
        <f>IFERROR(IF((AL628-AM628)&gt;0,1,0),0)</f>
        <v>0</v>
      </c>
      <c r="AW628">
        <f>IFERROR(IF((AN628-AO628)&gt;0,1,0),0)</f>
        <v>1</v>
      </c>
      <c r="AX628">
        <f>IFERROR(IF((AC628-AD628)&lt;0,1,0),0)</f>
        <v>1</v>
      </c>
      <c r="AY628">
        <f>SUM(AP628:AX628)</f>
        <v>6</v>
      </c>
    </row>
    <row r="629" spans="1:51" x14ac:dyDescent="0.45">
      <c r="A629" s="1" t="s">
        <v>14</v>
      </c>
      <c r="B629" s="2">
        <v>4987250</v>
      </c>
      <c r="C629" s="3" t="s">
        <v>5335</v>
      </c>
      <c r="D629" s="5">
        <v>136.94999999999999</v>
      </c>
      <c r="E629" s="5">
        <v>11131.24464375</v>
      </c>
      <c r="F629" s="3" t="s">
        <v>4485</v>
      </c>
      <c r="G629" s="3" t="s">
        <v>4486</v>
      </c>
      <c r="H629" s="3" t="s">
        <v>4496</v>
      </c>
      <c r="I629" s="3" t="s">
        <v>4496</v>
      </c>
      <c r="J629" s="3" t="s">
        <v>4507</v>
      </c>
      <c r="K629" s="6">
        <v>1209555</v>
      </c>
      <c r="L629" s="6">
        <v>1194273</v>
      </c>
      <c r="M629" s="6">
        <v>310718</v>
      </c>
      <c r="N629" s="6">
        <v>304944</v>
      </c>
      <c r="O629" s="6">
        <v>252504</v>
      </c>
      <c r="P629" s="6">
        <v>251789</v>
      </c>
      <c r="Q629" s="6">
        <v>190918</v>
      </c>
      <c r="R629" s="6">
        <v>186371</v>
      </c>
      <c r="S629" s="6">
        <v>243437</v>
      </c>
      <c r="T629" s="6">
        <v>226867</v>
      </c>
      <c r="U629" s="6">
        <v>55677</v>
      </c>
      <c r="V629" s="6">
        <v>85884</v>
      </c>
      <c r="W629" s="6">
        <v>1030625</v>
      </c>
      <c r="X629" s="6">
        <v>1010716</v>
      </c>
      <c r="Y629" s="6">
        <v>427836</v>
      </c>
      <c r="Z629" s="6">
        <v>423095</v>
      </c>
      <c r="AA629" s="6">
        <v>139833</v>
      </c>
      <c r="AB629" s="6">
        <v>141319</v>
      </c>
      <c r="AC629" s="6">
        <v>81246902</v>
      </c>
      <c r="AD629" s="6">
        <v>80950856</v>
      </c>
      <c r="AF629">
        <f>Q629/W629</f>
        <v>0.18524487568223166</v>
      </c>
      <c r="AG629">
        <f>R629/X629</f>
        <v>0.18439502293423671</v>
      </c>
      <c r="AH629">
        <f>U629/W629</f>
        <v>5.4022559126743482E-2</v>
      </c>
      <c r="AI629">
        <f>V629/X629</f>
        <v>8.4973424780056914E-2</v>
      </c>
      <c r="AJ629">
        <f>Y629/AA629</f>
        <v>3.0596211194782348</v>
      </c>
      <c r="AK629">
        <f>Z629/AB629</f>
        <v>2.9939003247970901</v>
      </c>
      <c r="AL629">
        <f>O629/K629</f>
        <v>0.20875776628594814</v>
      </c>
      <c r="AM629">
        <f>P629/L629</f>
        <v>0.21083035453367865</v>
      </c>
      <c r="AN629">
        <f>K629/W629</f>
        <v>1.1736130988477866</v>
      </c>
      <c r="AO629">
        <f>L629/X629</f>
        <v>1.1816108580451878</v>
      </c>
      <c r="AP629">
        <f>IF(OR(Q629&lt;0, Q629="NA"), 0, 1)</f>
        <v>1</v>
      </c>
      <c r="AQ629">
        <f>IF(OR(S629&lt;0, S629="NA"), 0, 1)</f>
        <v>1</v>
      </c>
      <c r="AR629">
        <f>IFERROR(IF((AF629-AG629)&gt;0,1,0),0)</f>
        <v>1</v>
      </c>
      <c r="AS629">
        <f>IFERROR(IF((S629-Q629)&gt;0,1,0),0)</f>
        <v>1</v>
      </c>
      <c r="AT629">
        <f>IFERROR(IF((AH629-AI629)&lt;0,1,0),0)</f>
        <v>1</v>
      </c>
      <c r="AU629">
        <f>IFERROR(IF((AJ629-AK629)&gt;0,1,0),0)</f>
        <v>1</v>
      </c>
      <c r="AV629">
        <f>IFERROR(IF((AL629-AM629)&gt;0,1,0),0)</f>
        <v>0</v>
      </c>
      <c r="AW629">
        <f>IFERROR(IF((AN629-AO629)&gt;0,1,0),0)</f>
        <v>0</v>
      </c>
      <c r="AX629">
        <f>IFERROR(IF((AC629-AD629)&lt;0,1,0),0)</f>
        <v>0</v>
      </c>
      <c r="AY629">
        <f>SUM(AP629:AX629)</f>
        <v>6</v>
      </c>
    </row>
    <row r="630" spans="1:51" x14ac:dyDescent="0.45">
      <c r="A630" s="1" t="s">
        <v>24</v>
      </c>
      <c r="B630" s="2">
        <v>4066692</v>
      </c>
      <c r="C630" s="3" t="s">
        <v>5337</v>
      </c>
      <c r="D630" s="5">
        <v>52.97</v>
      </c>
      <c r="E630" s="5">
        <v>3294.91256187</v>
      </c>
      <c r="F630" s="3" t="s">
        <v>4485</v>
      </c>
      <c r="G630" s="3" t="s">
        <v>4517</v>
      </c>
      <c r="H630" s="3" t="s">
        <v>4518</v>
      </c>
      <c r="I630" s="3" t="s">
        <v>4519</v>
      </c>
      <c r="J630" s="3" t="s">
        <v>4520</v>
      </c>
      <c r="K630" s="6">
        <v>8359400</v>
      </c>
      <c r="L630" s="6">
        <v>8274900</v>
      </c>
      <c r="M630" s="6">
        <v>414400</v>
      </c>
      <c r="N630" s="6">
        <v>370400</v>
      </c>
      <c r="O630" s="6">
        <v>307800</v>
      </c>
      <c r="P630" s="6">
        <v>261500</v>
      </c>
      <c r="Q630" s="6">
        <v>81400</v>
      </c>
      <c r="R630" s="6">
        <v>155900</v>
      </c>
      <c r="S630" s="6">
        <v>226700</v>
      </c>
      <c r="T630" s="6">
        <v>335500</v>
      </c>
      <c r="U630" s="6">
        <v>1302200</v>
      </c>
      <c r="V630" s="6">
        <v>1305100</v>
      </c>
      <c r="W630" s="6">
        <v>5097200</v>
      </c>
      <c r="X630" s="6">
        <v>5040400</v>
      </c>
      <c r="Y630" s="6">
        <v>1788700</v>
      </c>
      <c r="Z630" s="6">
        <v>1723400</v>
      </c>
      <c r="AA630" s="6">
        <v>1348400</v>
      </c>
      <c r="AB630" s="6">
        <v>1246100</v>
      </c>
      <c r="AC630" s="6">
        <v>62196665</v>
      </c>
      <c r="AD630" s="6">
        <v>62785283</v>
      </c>
      <c r="AF630">
        <f>Q630/W630</f>
        <v>1.5969551910853017E-2</v>
      </c>
      <c r="AG630">
        <f>R630/X630</f>
        <v>3.0930084913895723E-2</v>
      </c>
      <c r="AH630">
        <f>U630/W630</f>
        <v>0.25547359334536607</v>
      </c>
      <c r="AI630">
        <f>V630/X630</f>
        <v>0.25892786286802633</v>
      </c>
      <c r="AJ630">
        <f>Y630/AA630</f>
        <v>1.3265351527736577</v>
      </c>
      <c r="AK630">
        <f>Z630/AB630</f>
        <v>1.3830350694165798</v>
      </c>
      <c r="AL630">
        <f>O630/K630</f>
        <v>3.6820824461085727E-2</v>
      </c>
      <c r="AM630">
        <f>P630/L630</f>
        <v>3.1601590351545035E-2</v>
      </c>
      <c r="AN630">
        <f>K630/W630</f>
        <v>1.6399984305108688</v>
      </c>
      <c r="AO630">
        <f>L630/X630</f>
        <v>1.6417149432584714</v>
      </c>
      <c r="AP630">
        <f>IF(OR(Q630&lt;0, Q630="NA"), 0, 1)</f>
        <v>1</v>
      </c>
      <c r="AQ630">
        <f>IF(OR(S630&lt;0, S630="NA"), 0, 1)</f>
        <v>1</v>
      </c>
      <c r="AR630">
        <f>IFERROR(IF((AF630-AG630)&gt;0,1,0),0)</f>
        <v>0</v>
      </c>
      <c r="AS630">
        <f>IFERROR(IF((S630-Q630)&gt;0,1,0),0)</f>
        <v>1</v>
      </c>
      <c r="AT630">
        <f>IFERROR(IF((AH630-AI630)&lt;0,1,0),0)</f>
        <v>1</v>
      </c>
      <c r="AU630">
        <f>IFERROR(IF((AJ630-AK630)&gt;0,1,0),0)</f>
        <v>0</v>
      </c>
      <c r="AV630">
        <f>IFERROR(IF((AL630-AM630)&gt;0,1,0),0)</f>
        <v>1</v>
      </c>
      <c r="AW630">
        <f>IFERROR(IF((AN630-AO630)&gt;0,1,0),0)</f>
        <v>0</v>
      </c>
      <c r="AX630">
        <f>IFERROR(IF((AC630-AD630)&lt;0,1,0),0)</f>
        <v>1</v>
      </c>
      <c r="AY630">
        <f>SUM(AP630:AX630)</f>
        <v>6</v>
      </c>
    </row>
    <row r="631" spans="1:51" x14ac:dyDescent="0.45">
      <c r="A631" s="1" t="s">
        <v>36</v>
      </c>
      <c r="B631" s="2">
        <v>4811060</v>
      </c>
      <c r="C631" s="3" t="s">
        <v>5335</v>
      </c>
      <c r="D631" s="5">
        <v>17.809999999999999</v>
      </c>
      <c r="E631" s="5">
        <v>2963.4395787100002</v>
      </c>
      <c r="F631" s="3" t="s">
        <v>4470</v>
      </c>
      <c r="G631" s="3" t="s">
        <v>4471</v>
      </c>
      <c r="H631" s="3" t="s">
        <v>4489</v>
      </c>
      <c r="I631" s="3" t="s">
        <v>4489</v>
      </c>
      <c r="J631" s="3" t="s">
        <v>4495</v>
      </c>
      <c r="K631" s="6">
        <v>929236</v>
      </c>
      <c r="L631" s="6">
        <v>890534</v>
      </c>
      <c r="M631" s="6">
        <v>124541</v>
      </c>
      <c r="N631" s="6">
        <v>34274</v>
      </c>
      <c r="O631" s="6">
        <v>112235</v>
      </c>
      <c r="P631" s="6">
        <v>22815</v>
      </c>
      <c r="Q631" s="6">
        <v>128506</v>
      </c>
      <c r="R631" s="6">
        <v>30565</v>
      </c>
      <c r="S631" s="6">
        <v>202727</v>
      </c>
      <c r="T631" s="6">
        <v>80526</v>
      </c>
      <c r="U631" s="6" t="s">
        <v>4474</v>
      </c>
      <c r="V631" s="6" t="s">
        <v>4474</v>
      </c>
      <c r="W631" s="6">
        <v>976868</v>
      </c>
      <c r="X631" s="6">
        <v>914099</v>
      </c>
      <c r="Y631" s="6">
        <v>788284</v>
      </c>
      <c r="Z631" s="6">
        <v>728916</v>
      </c>
      <c r="AA631" s="6">
        <v>343945</v>
      </c>
      <c r="AB631" s="6">
        <v>337851</v>
      </c>
      <c r="AC631" s="6">
        <v>166351715</v>
      </c>
      <c r="AD631" s="6">
        <v>165853301</v>
      </c>
      <c r="AF631">
        <f>Q631/W631</f>
        <v>0.13154899126596428</v>
      </c>
      <c r="AG631">
        <f>R631/X631</f>
        <v>3.3437297273052481E-2</v>
      </c>
      <c r="AH631" t="e">
        <f>U631/W631</f>
        <v>#VALUE!</v>
      </c>
      <c r="AI631" t="e">
        <f>V631/X631</f>
        <v>#VALUE!</v>
      </c>
      <c r="AJ631">
        <f>Y631/AA631</f>
        <v>2.2918896916658187</v>
      </c>
      <c r="AK631">
        <f>Z631/AB631</f>
        <v>2.1575073035154548</v>
      </c>
      <c r="AL631">
        <f>O631/K631</f>
        <v>0.12078201877671549</v>
      </c>
      <c r="AM631">
        <f>P631/L631</f>
        <v>2.5619459784803275E-2</v>
      </c>
      <c r="AN631">
        <f>K631/W631</f>
        <v>0.95124008566152229</v>
      </c>
      <c r="AO631">
        <f>L631/X631</f>
        <v>0.97422051659612363</v>
      </c>
      <c r="AP631">
        <f>IF(OR(Q631&lt;0, Q631="NA"), 0, 1)</f>
        <v>1</v>
      </c>
      <c r="AQ631">
        <f>IF(OR(S631&lt;0, S631="NA"), 0, 1)</f>
        <v>1</v>
      </c>
      <c r="AR631">
        <f>IFERROR(IF((AF631-AG631)&gt;0,1,0),0)</f>
        <v>1</v>
      </c>
      <c r="AS631">
        <f>IFERROR(IF((S631-Q631)&gt;0,1,0),0)</f>
        <v>1</v>
      </c>
      <c r="AT631">
        <f>IFERROR(IF((AH631-AI631)&lt;0,1,0),0)</f>
        <v>0</v>
      </c>
      <c r="AU631">
        <f>IFERROR(IF((AJ631-AK631)&gt;0,1,0),0)</f>
        <v>1</v>
      </c>
      <c r="AV631">
        <f>IFERROR(IF((AL631-AM631)&gt;0,1,0),0)</f>
        <v>1</v>
      </c>
      <c r="AW631">
        <f>IFERROR(IF((AN631-AO631)&gt;0,1,0),0)</f>
        <v>0</v>
      </c>
      <c r="AX631">
        <f>IFERROR(IF((AC631-AD631)&lt;0,1,0),0)</f>
        <v>0</v>
      </c>
      <c r="AY631">
        <f>SUM(AP631:AX631)</f>
        <v>6</v>
      </c>
    </row>
    <row r="632" spans="1:51" x14ac:dyDescent="0.45">
      <c r="A632" s="1" t="s">
        <v>37</v>
      </c>
      <c r="B632" s="2">
        <v>103085</v>
      </c>
      <c r="C632" s="3" t="s">
        <v>5337</v>
      </c>
      <c r="D632" s="5">
        <v>22.26</v>
      </c>
      <c r="E632" s="5">
        <v>2663.5182075600001</v>
      </c>
      <c r="F632" s="3" t="s">
        <v>4525</v>
      </c>
      <c r="G632" s="3" t="s">
        <v>4526</v>
      </c>
      <c r="H632" s="3" t="s">
        <v>4527</v>
      </c>
      <c r="I632" s="3" t="s">
        <v>4527</v>
      </c>
      <c r="J632" s="3" t="s">
        <v>4528</v>
      </c>
      <c r="K632" s="6">
        <v>373594</v>
      </c>
      <c r="L632" s="6">
        <v>358417</v>
      </c>
      <c r="M632" s="6">
        <v>231093</v>
      </c>
      <c r="N632" s="6">
        <v>203264</v>
      </c>
      <c r="O632" s="6">
        <v>92343</v>
      </c>
      <c r="P632" s="6">
        <v>65288</v>
      </c>
      <c r="Q632" s="6">
        <v>-3256</v>
      </c>
      <c r="R632" s="6">
        <v>-31778</v>
      </c>
      <c r="S632" s="6">
        <v>143167</v>
      </c>
      <c r="T632" s="6">
        <v>124282</v>
      </c>
      <c r="U632" s="6">
        <v>1452974</v>
      </c>
      <c r="V632" s="6">
        <v>1699588</v>
      </c>
      <c r="W632" s="6">
        <v>4276323</v>
      </c>
      <c r="X632" s="6">
        <v>4251038</v>
      </c>
      <c r="Y632" s="6" t="s">
        <v>4474</v>
      </c>
      <c r="Z632" s="6" t="s">
        <v>4474</v>
      </c>
      <c r="AA632" s="6" t="s">
        <v>4474</v>
      </c>
      <c r="AB632" s="6" t="s">
        <v>4474</v>
      </c>
      <c r="AC632" s="6">
        <v>113902348</v>
      </c>
      <c r="AD632" s="6">
        <v>105266580</v>
      </c>
      <c r="AF632">
        <f>Q632/W632</f>
        <v>-7.6140179308251501E-4</v>
      </c>
      <c r="AG632">
        <f>R632/X632</f>
        <v>-7.4753507261050125E-3</v>
      </c>
      <c r="AH632">
        <f>U632/W632</f>
        <v>0.3397718086309196</v>
      </c>
      <c r="AI632">
        <f>V632/X632</f>
        <v>0.39980541223108335</v>
      </c>
      <c r="AJ632" t="e">
        <f>Y632/AA632</f>
        <v>#VALUE!</v>
      </c>
      <c r="AK632" t="e">
        <f>Z632/AB632</f>
        <v>#VALUE!</v>
      </c>
      <c r="AL632">
        <f>O632/K632</f>
        <v>0.24717474049369101</v>
      </c>
      <c r="AM632">
        <f>P632/L632</f>
        <v>0.18215653833384018</v>
      </c>
      <c r="AN632">
        <f>K632/W632</f>
        <v>8.7363372691913119E-2</v>
      </c>
      <c r="AO632">
        <f>L632/X632</f>
        <v>8.4312819598413372E-2</v>
      </c>
      <c r="AP632">
        <f>IF(OR(Q632&lt;0, Q632="NA"), 0, 1)</f>
        <v>0</v>
      </c>
      <c r="AQ632">
        <f>IF(OR(S632&lt;0, S632="NA"), 0, 1)</f>
        <v>1</v>
      </c>
      <c r="AR632">
        <f>IFERROR(IF((AF632-AG632)&gt;0,1,0),0)</f>
        <v>1</v>
      </c>
      <c r="AS632">
        <f>IFERROR(IF((S632-Q632)&gt;0,1,0),0)</f>
        <v>1</v>
      </c>
      <c r="AT632">
        <f>IFERROR(IF((AH632-AI632)&lt;0,1,0),0)</f>
        <v>1</v>
      </c>
      <c r="AU632">
        <f>IFERROR(IF((AJ632-AK632)&gt;0,1,0),0)</f>
        <v>0</v>
      </c>
      <c r="AV632">
        <f>IFERROR(IF((AL632-AM632)&gt;0,1,0),0)</f>
        <v>1</v>
      </c>
      <c r="AW632">
        <f>IFERROR(IF((AN632-AO632)&gt;0,1,0),0)</f>
        <v>1</v>
      </c>
      <c r="AX632">
        <f>IFERROR(IF((AC632-AD632)&lt;0,1,0),0)</f>
        <v>0</v>
      </c>
      <c r="AY632">
        <f>SUM(AP632:AX632)</f>
        <v>6</v>
      </c>
    </row>
    <row r="633" spans="1:51" x14ac:dyDescent="0.45">
      <c r="A633" s="1" t="s">
        <v>38</v>
      </c>
      <c r="B633" s="2">
        <v>7689847</v>
      </c>
      <c r="C633" s="3" t="s">
        <v>5337</v>
      </c>
      <c r="D633" s="5">
        <v>11.31</v>
      </c>
      <c r="E633" s="5">
        <v>931.30449867000004</v>
      </c>
      <c r="F633" s="3" t="s">
        <v>4475</v>
      </c>
      <c r="G633" s="3" t="s">
        <v>4529</v>
      </c>
      <c r="H633" s="3" t="s">
        <v>4530</v>
      </c>
      <c r="I633" s="3" t="s">
        <v>4531</v>
      </c>
      <c r="J633" s="3" t="s">
        <v>4532</v>
      </c>
      <c r="K633" s="6">
        <v>1210525</v>
      </c>
      <c r="L633" s="6">
        <v>1195795</v>
      </c>
      <c r="M633" s="6">
        <v>162997</v>
      </c>
      <c r="N633" s="6">
        <v>167664</v>
      </c>
      <c r="O633" s="6">
        <v>100682</v>
      </c>
      <c r="P633" s="6">
        <v>107227</v>
      </c>
      <c r="Q633" s="6">
        <v>42885</v>
      </c>
      <c r="R633" s="6">
        <v>48440</v>
      </c>
      <c r="S633" s="6">
        <v>148188</v>
      </c>
      <c r="T633" s="6">
        <v>126299</v>
      </c>
      <c r="U633" s="6">
        <v>525572</v>
      </c>
      <c r="V633" s="6">
        <v>537252</v>
      </c>
      <c r="W633" s="6">
        <v>950206</v>
      </c>
      <c r="X633" s="6">
        <v>950348</v>
      </c>
      <c r="Y633" s="6">
        <v>323323</v>
      </c>
      <c r="Z633" s="6">
        <v>322201</v>
      </c>
      <c r="AA633" s="6">
        <v>119372</v>
      </c>
      <c r="AB633" s="6">
        <v>105755</v>
      </c>
      <c r="AC633" s="6">
        <v>82430205</v>
      </c>
      <c r="AD633" s="6">
        <v>82958153</v>
      </c>
      <c r="AF633">
        <f>Q633/W633</f>
        <v>4.513231867616075E-2</v>
      </c>
      <c r="AG633">
        <f>R633/X633</f>
        <v>5.0970802274535223E-2</v>
      </c>
      <c r="AH633">
        <f>U633/W633</f>
        <v>0.5531137458614237</v>
      </c>
      <c r="AI633">
        <f>V633/X633</f>
        <v>0.56532133492152348</v>
      </c>
      <c r="AJ633">
        <f>Y633/AA633</f>
        <v>2.7085329893107262</v>
      </c>
      <c r="AK633">
        <f>Z633/AB633</f>
        <v>3.0466739161268972</v>
      </c>
      <c r="AL633">
        <f>O633/K633</f>
        <v>8.3172177361062347E-2</v>
      </c>
      <c r="AM633">
        <f>P633/L633</f>
        <v>8.9670052141044246E-2</v>
      </c>
      <c r="AN633">
        <f>K633/W633</f>
        <v>1.2739605938080796</v>
      </c>
      <c r="AO633">
        <f>L633/X633</f>
        <v>1.2582706545391793</v>
      </c>
      <c r="AP633">
        <f>IF(OR(Q633&lt;0, Q633="NA"), 0, 1)</f>
        <v>1</v>
      </c>
      <c r="AQ633">
        <f>IF(OR(S633&lt;0, S633="NA"), 0, 1)</f>
        <v>1</v>
      </c>
      <c r="AR633">
        <f>IFERROR(IF((AF633-AG633)&gt;0,1,0),0)</f>
        <v>0</v>
      </c>
      <c r="AS633">
        <f>IFERROR(IF((S633-Q633)&gt;0,1,0),0)</f>
        <v>1</v>
      </c>
      <c r="AT633">
        <f>IFERROR(IF((AH633-AI633)&lt;0,1,0),0)</f>
        <v>1</v>
      </c>
      <c r="AU633">
        <f>IFERROR(IF((AJ633-AK633)&gt;0,1,0),0)</f>
        <v>0</v>
      </c>
      <c r="AV633">
        <f>IFERROR(IF((AL633-AM633)&gt;0,1,0),0)</f>
        <v>0</v>
      </c>
      <c r="AW633">
        <f>IFERROR(IF((AN633-AO633)&gt;0,1,0),0)</f>
        <v>1</v>
      </c>
      <c r="AX633">
        <f>IFERROR(IF((AC633-AD633)&lt;0,1,0),0)</f>
        <v>1</v>
      </c>
      <c r="AY633">
        <f>SUM(AP633:AX633)</f>
        <v>6</v>
      </c>
    </row>
    <row r="634" spans="1:51" x14ac:dyDescent="0.45">
      <c r="A634" s="1" t="s">
        <v>39</v>
      </c>
      <c r="B634" s="2">
        <v>4142760</v>
      </c>
      <c r="C634" s="3" t="s">
        <v>5337</v>
      </c>
      <c r="D634" s="5">
        <v>359.11</v>
      </c>
      <c r="E634" s="5">
        <v>224616.10017607</v>
      </c>
      <c r="F634" s="3" t="s">
        <v>4500</v>
      </c>
      <c r="G634" s="3" t="s">
        <v>4501</v>
      </c>
      <c r="H634" s="3" t="s">
        <v>4533</v>
      </c>
      <c r="I634" s="3" t="s">
        <v>4534</v>
      </c>
      <c r="J634" s="3" t="s">
        <v>4535</v>
      </c>
      <c r="K634" s="6">
        <v>66361706</v>
      </c>
      <c r="L634" s="6">
        <v>64896464</v>
      </c>
      <c r="M634" s="6">
        <v>11358275</v>
      </c>
      <c r="N634" s="6">
        <v>11065912</v>
      </c>
      <c r="O634" s="6">
        <v>10213279</v>
      </c>
      <c r="P634" s="6">
        <v>9969353</v>
      </c>
      <c r="Q634" s="6">
        <v>7725406</v>
      </c>
      <c r="R634" s="6">
        <v>7419197</v>
      </c>
      <c r="S634" s="6">
        <v>9654962</v>
      </c>
      <c r="T634" s="6">
        <v>9131027</v>
      </c>
      <c r="U634" s="6">
        <v>5039460</v>
      </c>
      <c r="V634" s="6">
        <v>78628</v>
      </c>
      <c r="W634" s="6">
        <v>59868070</v>
      </c>
      <c r="X634" s="6">
        <v>55932363</v>
      </c>
      <c r="Y634" s="6">
        <v>25198337</v>
      </c>
      <c r="Z634" s="6">
        <v>20857781</v>
      </c>
      <c r="AA634" s="6">
        <v>17186968</v>
      </c>
      <c r="AB634" s="6">
        <v>18976127</v>
      </c>
      <c r="AC634" s="6">
        <v>625030128</v>
      </c>
      <c r="AD634" s="6">
        <v>625280287</v>
      </c>
      <c r="AF634">
        <f>Q634/W634</f>
        <v>0.12904050523091859</v>
      </c>
      <c r="AG634">
        <f>R634/X634</f>
        <v>0.1326458708708588</v>
      </c>
      <c r="AH634">
        <f>U634/W634</f>
        <v>8.417608919078233E-2</v>
      </c>
      <c r="AI634">
        <f>V634/X634</f>
        <v>1.4057693217788779E-3</v>
      </c>
      <c r="AJ634">
        <f>Y634/AA634</f>
        <v>1.4661304425539163</v>
      </c>
      <c r="AK634">
        <f>Z634/AB634</f>
        <v>1.0991590117414369</v>
      </c>
      <c r="AL634">
        <f>O634/K634</f>
        <v>0.15390320134325661</v>
      </c>
      <c r="AM634">
        <f>P634/L634</f>
        <v>0.15361935590204112</v>
      </c>
      <c r="AN634">
        <f>K634/W634</f>
        <v>1.1084657648058474</v>
      </c>
      <c r="AO634">
        <f>L634/X634</f>
        <v>1.1602668029598535</v>
      </c>
      <c r="AP634">
        <f>IF(OR(Q634&lt;0, Q634="NA"), 0, 1)</f>
        <v>1</v>
      </c>
      <c r="AQ634">
        <f>IF(OR(S634&lt;0, S634="NA"), 0, 1)</f>
        <v>1</v>
      </c>
      <c r="AR634">
        <f>IFERROR(IF((AF634-AG634)&gt;0,1,0),0)</f>
        <v>0</v>
      </c>
      <c r="AS634">
        <f>IFERROR(IF((S634-Q634)&gt;0,1,0),0)</f>
        <v>1</v>
      </c>
      <c r="AT634">
        <f>IFERROR(IF((AH634-AI634)&lt;0,1,0),0)</f>
        <v>0</v>
      </c>
      <c r="AU634">
        <f>IFERROR(IF((AJ634-AK634)&gt;0,1,0),0)</f>
        <v>1</v>
      </c>
      <c r="AV634">
        <f>IFERROR(IF((AL634-AM634)&gt;0,1,0),0)</f>
        <v>1</v>
      </c>
      <c r="AW634">
        <f>IFERROR(IF((AN634-AO634)&gt;0,1,0),0)</f>
        <v>0</v>
      </c>
      <c r="AX634">
        <f>IFERROR(IF((AC634-AD634)&lt;0,1,0),0)</f>
        <v>1</v>
      </c>
      <c r="AY634">
        <f>SUM(AP634:AX634)</f>
        <v>6</v>
      </c>
    </row>
    <row r="635" spans="1:51" x14ac:dyDescent="0.45">
      <c r="A635" s="1" t="s">
        <v>49</v>
      </c>
      <c r="B635" s="2">
        <v>5294845</v>
      </c>
      <c r="C635" s="3" t="s">
        <v>5335</v>
      </c>
      <c r="D635" s="5">
        <v>21.44</v>
      </c>
      <c r="E635" s="5">
        <v>3594.2008067199999</v>
      </c>
      <c r="F635" s="3" t="s">
        <v>4485</v>
      </c>
      <c r="G635" s="3" t="s">
        <v>4517</v>
      </c>
      <c r="H635" s="3" t="s">
        <v>4518</v>
      </c>
      <c r="I635" s="3" t="s">
        <v>4551</v>
      </c>
      <c r="J635" s="3" t="s">
        <v>4552</v>
      </c>
      <c r="K635" s="6">
        <v>596019</v>
      </c>
      <c r="L635" s="6">
        <v>543704</v>
      </c>
      <c r="M635" s="6">
        <v>-56145</v>
      </c>
      <c r="N635" s="6">
        <v>-66101</v>
      </c>
      <c r="O635" s="6">
        <v>-79374</v>
      </c>
      <c r="P635" s="6">
        <v>-84648</v>
      </c>
      <c r="Q635" s="6">
        <v>-76804</v>
      </c>
      <c r="R635" s="6">
        <v>-79013</v>
      </c>
      <c r="S635" s="6">
        <v>42120</v>
      </c>
      <c r="T635" s="6">
        <v>6250</v>
      </c>
      <c r="U635" s="6">
        <v>115000</v>
      </c>
      <c r="V635" s="6">
        <v>110000</v>
      </c>
      <c r="W635" s="6">
        <v>1034353</v>
      </c>
      <c r="X635" s="6">
        <v>1010847</v>
      </c>
      <c r="Y635" s="6">
        <v>639232</v>
      </c>
      <c r="Z635" s="6">
        <v>614084</v>
      </c>
      <c r="AA635" s="6">
        <v>422242</v>
      </c>
      <c r="AB635" s="6">
        <v>412143</v>
      </c>
      <c r="AC635" s="6">
        <v>167046067</v>
      </c>
      <c r="AD635" s="6">
        <v>166029699</v>
      </c>
      <c r="AF635">
        <f>Q635/W635</f>
        <v>-7.425318049060621E-2</v>
      </c>
      <c r="AG635">
        <f>R635/X635</f>
        <v>-7.8165142697163861E-2</v>
      </c>
      <c r="AH635">
        <f>U635/W635</f>
        <v>0.11118061242148473</v>
      </c>
      <c r="AI635">
        <f>V635/X635</f>
        <v>0.10881963343611842</v>
      </c>
      <c r="AJ635">
        <f>Y635/AA635</f>
        <v>1.513899612070803</v>
      </c>
      <c r="AK635">
        <f>Z635/AB635</f>
        <v>1.4899779930752191</v>
      </c>
      <c r="AL635">
        <f>O635/K635</f>
        <v>-0.1331736068816598</v>
      </c>
      <c r="AM635">
        <f>P635/L635</f>
        <v>-0.15568765357621059</v>
      </c>
      <c r="AN635">
        <f>K635/W635</f>
        <v>0.57622397769426881</v>
      </c>
      <c r="AO635">
        <f>L635/X635</f>
        <v>0.53786972707046665</v>
      </c>
      <c r="AP635">
        <f>IF(OR(Q635&lt;0, Q635="NA"), 0, 1)</f>
        <v>0</v>
      </c>
      <c r="AQ635">
        <f>IF(OR(S635&lt;0, S635="NA"), 0, 1)</f>
        <v>1</v>
      </c>
      <c r="AR635">
        <f>IFERROR(IF((AF635-AG635)&gt;0,1,0),0)</f>
        <v>1</v>
      </c>
      <c r="AS635">
        <f>IFERROR(IF((S635-Q635)&gt;0,1,0),0)</f>
        <v>1</v>
      </c>
      <c r="AT635">
        <f>IFERROR(IF((AH635-AI635)&lt;0,1,0),0)</f>
        <v>0</v>
      </c>
      <c r="AU635">
        <f>IFERROR(IF((AJ635-AK635)&gt;0,1,0),0)</f>
        <v>1</v>
      </c>
      <c r="AV635">
        <f>IFERROR(IF((AL635-AM635)&gt;0,1,0),0)</f>
        <v>1</v>
      </c>
      <c r="AW635">
        <f>IFERROR(IF((AN635-AO635)&gt;0,1,0),0)</f>
        <v>1</v>
      </c>
      <c r="AX635">
        <f>IFERROR(IF((AC635-AD635)&lt;0,1,0),0)</f>
        <v>0</v>
      </c>
      <c r="AY635">
        <f>SUM(AP635:AX635)</f>
        <v>6</v>
      </c>
    </row>
    <row r="636" spans="1:51" x14ac:dyDescent="0.45">
      <c r="A636" s="1" t="s">
        <v>54</v>
      </c>
      <c r="B636" s="2">
        <v>4810366</v>
      </c>
      <c r="C636" s="3" t="s">
        <v>5335</v>
      </c>
      <c r="D636" s="5">
        <v>132.66</v>
      </c>
      <c r="E636" s="5">
        <v>2378.8743758999999</v>
      </c>
      <c r="F636" s="3" t="s">
        <v>4470</v>
      </c>
      <c r="G636" s="3" t="s">
        <v>4512</v>
      </c>
      <c r="H636" s="3" t="s">
        <v>4522</v>
      </c>
      <c r="I636" s="3" t="s">
        <v>4557</v>
      </c>
      <c r="J636" s="3" t="s">
        <v>4558</v>
      </c>
      <c r="K636" s="6">
        <v>1133806</v>
      </c>
      <c r="L636" s="6">
        <v>1114740</v>
      </c>
      <c r="M636" s="6">
        <v>123755</v>
      </c>
      <c r="N636" s="6">
        <v>120815</v>
      </c>
      <c r="O636" s="6">
        <v>109762</v>
      </c>
      <c r="P636" s="6">
        <v>106648</v>
      </c>
      <c r="Q636" s="6">
        <v>73650</v>
      </c>
      <c r="R636" s="6">
        <v>68898</v>
      </c>
      <c r="S636" s="6">
        <v>136065</v>
      </c>
      <c r="T636" s="6">
        <v>109325</v>
      </c>
      <c r="U636" s="6" t="s">
        <v>4474</v>
      </c>
      <c r="V636" s="6" t="s">
        <v>4474</v>
      </c>
      <c r="W636" s="6">
        <v>1152901</v>
      </c>
      <c r="X636" s="6">
        <v>1116554</v>
      </c>
      <c r="Y636" s="6">
        <v>332814</v>
      </c>
      <c r="Z636" s="6">
        <v>294988</v>
      </c>
      <c r="AA636" s="6">
        <v>157818</v>
      </c>
      <c r="AB636" s="6">
        <v>147532</v>
      </c>
      <c r="AC636" s="6">
        <v>17932000</v>
      </c>
      <c r="AD636" s="6">
        <v>17899000</v>
      </c>
      <c r="AF636">
        <f>Q636/W636</f>
        <v>6.3882328144394013E-2</v>
      </c>
      <c r="AG636">
        <f>R636/X636</f>
        <v>6.1705927344311157E-2</v>
      </c>
      <c r="AH636" t="e">
        <f>U636/W636</f>
        <v>#VALUE!</v>
      </c>
      <c r="AI636" t="e">
        <f>V636/X636</f>
        <v>#VALUE!</v>
      </c>
      <c r="AJ636">
        <f>Y636/AA636</f>
        <v>2.1088468995932024</v>
      </c>
      <c r="AK636">
        <f>Z636/AB636</f>
        <v>1.9994848575224358</v>
      </c>
      <c r="AL636">
        <f>O636/K636</f>
        <v>9.6808448711684356E-2</v>
      </c>
      <c r="AM636">
        <f>P636/L636</f>
        <v>9.5670739365233154E-2</v>
      </c>
      <c r="AN636">
        <f>K636/W636</f>
        <v>0.98343743304932518</v>
      </c>
      <c r="AO636">
        <f>L636/X636</f>
        <v>0.99837535846900372</v>
      </c>
      <c r="AP636">
        <f>IF(OR(Q636&lt;0, Q636="NA"), 0, 1)</f>
        <v>1</v>
      </c>
      <c r="AQ636">
        <f>IF(OR(S636&lt;0, S636="NA"), 0, 1)</f>
        <v>1</v>
      </c>
      <c r="AR636">
        <f>IFERROR(IF((AF636-AG636)&gt;0,1,0),0)</f>
        <v>1</v>
      </c>
      <c r="AS636">
        <f>IFERROR(IF((S636-Q636)&gt;0,1,0),0)</f>
        <v>1</v>
      </c>
      <c r="AT636">
        <f>IFERROR(IF((AH636-AI636)&lt;0,1,0),0)</f>
        <v>0</v>
      </c>
      <c r="AU636">
        <f>IFERROR(IF((AJ636-AK636)&gt;0,1,0),0)</f>
        <v>1</v>
      </c>
      <c r="AV636">
        <f>IFERROR(IF((AL636-AM636)&gt;0,1,0),0)</f>
        <v>1</v>
      </c>
      <c r="AW636">
        <f>IFERROR(IF((AN636-AO636)&gt;0,1,0),0)</f>
        <v>0</v>
      </c>
      <c r="AX636">
        <f>IFERROR(IF((AC636-AD636)&lt;0,1,0),0)</f>
        <v>0</v>
      </c>
      <c r="AY636">
        <f>SUM(AP636:AX636)</f>
        <v>6</v>
      </c>
    </row>
    <row r="637" spans="1:51" x14ac:dyDescent="0.45">
      <c r="A637" s="1" t="s">
        <v>55</v>
      </c>
      <c r="B637" s="2">
        <v>4910946</v>
      </c>
      <c r="C637" s="3" t="s">
        <v>5337</v>
      </c>
      <c r="D637" s="5">
        <v>9.42</v>
      </c>
      <c r="E637" s="5">
        <v>949.88266541999997</v>
      </c>
      <c r="F637" s="3" t="s">
        <v>4559</v>
      </c>
      <c r="G637" s="3" t="s">
        <v>4560</v>
      </c>
      <c r="H637" s="3" t="s">
        <v>4561</v>
      </c>
      <c r="I637" s="3" t="s">
        <v>4562</v>
      </c>
      <c r="J637" s="3" t="s">
        <v>4563</v>
      </c>
      <c r="K637" s="6">
        <v>1408633</v>
      </c>
      <c r="L637" s="6">
        <v>1322932</v>
      </c>
      <c r="M637" s="6">
        <v>392061</v>
      </c>
      <c r="N637" s="6">
        <v>409959</v>
      </c>
      <c r="O637" s="6">
        <v>178102</v>
      </c>
      <c r="P637" s="6">
        <v>193405</v>
      </c>
      <c r="Q637" s="6">
        <v>158132</v>
      </c>
      <c r="R637" s="6">
        <v>214808</v>
      </c>
      <c r="S637" s="6">
        <v>342575</v>
      </c>
      <c r="T637" s="6">
        <v>511024</v>
      </c>
      <c r="U637" s="6">
        <v>688628</v>
      </c>
      <c r="V637" s="6">
        <v>678805</v>
      </c>
      <c r="W637" s="6">
        <v>3227710</v>
      </c>
      <c r="X637" s="6">
        <v>3148372</v>
      </c>
      <c r="Y637" s="6">
        <v>1066665</v>
      </c>
      <c r="Z637" s="6">
        <v>1023975</v>
      </c>
      <c r="AA637" s="6">
        <v>444786</v>
      </c>
      <c r="AB637" s="6">
        <v>422522</v>
      </c>
      <c r="AC637" s="6">
        <v>100836801</v>
      </c>
      <c r="AD637" s="6">
        <v>102461382</v>
      </c>
      <c r="AF637">
        <f>Q637/W637</f>
        <v>4.8992009815008161E-2</v>
      </c>
      <c r="AG637">
        <f>R637/X637</f>
        <v>6.8228277979857532E-2</v>
      </c>
      <c r="AH637">
        <f>U637/W637</f>
        <v>0.21334878288322062</v>
      </c>
      <c r="AI637">
        <f>V637/X637</f>
        <v>0.21560508097518336</v>
      </c>
      <c r="AJ637">
        <f>Y637/AA637</f>
        <v>2.3981532692126102</v>
      </c>
      <c r="AK637">
        <f>Z637/AB637</f>
        <v>2.4234832742437082</v>
      </c>
      <c r="AL637">
        <f>O637/K637</f>
        <v>0.126436055381352</v>
      </c>
      <c r="AM637">
        <f>P637/L637</f>
        <v>0.14619421104032557</v>
      </c>
      <c r="AN637">
        <f>K637/W637</f>
        <v>0.43641869932552801</v>
      </c>
      <c r="AO637">
        <f>L637/X637</f>
        <v>0.42019558044602101</v>
      </c>
      <c r="AP637">
        <f>IF(OR(Q637&lt;0, Q637="NA"), 0, 1)</f>
        <v>1</v>
      </c>
      <c r="AQ637">
        <f>IF(OR(S637&lt;0, S637="NA"), 0, 1)</f>
        <v>1</v>
      </c>
      <c r="AR637">
        <f>IFERROR(IF((AF637-AG637)&gt;0,1,0),0)</f>
        <v>0</v>
      </c>
      <c r="AS637">
        <f>IFERROR(IF((S637-Q637)&gt;0,1,0),0)</f>
        <v>1</v>
      </c>
      <c r="AT637">
        <f>IFERROR(IF((AH637-AI637)&lt;0,1,0),0)</f>
        <v>1</v>
      </c>
      <c r="AU637">
        <f>IFERROR(IF((AJ637-AK637)&gt;0,1,0),0)</f>
        <v>0</v>
      </c>
      <c r="AV637">
        <f>IFERROR(IF((AL637-AM637)&gt;0,1,0),0)</f>
        <v>0</v>
      </c>
      <c r="AW637">
        <f>IFERROR(IF((AN637-AO637)&gt;0,1,0),0)</f>
        <v>1</v>
      </c>
      <c r="AX637">
        <f>IFERROR(IF((AC637-AD637)&lt;0,1,0),0)</f>
        <v>1</v>
      </c>
      <c r="AY637">
        <f>SUM(AP637:AX637)</f>
        <v>6</v>
      </c>
    </row>
    <row r="638" spans="1:51" x14ac:dyDescent="0.45">
      <c r="A638" s="1" t="s">
        <v>85</v>
      </c>
      <c r="B638" s="2">
        <v>26472629</v>
      </c>
      <c r="C638" s="3" t="s">
        <v>5335</v>
      </c>
      <c r="D638" s="5">
        <v>56.44</v>
      </c>
      <c r="E638" s="5">
        <v>17725.32611468</v>
      </c>
      <c r="F638" s="3" t="s">
        <v>4480</v>
      </c>
      <c r="G638" s="3" t="s">
        <v>4491</v>
      </c>
      <c r="H638" s="3" t="s">
        <v>4491</v>
      </c>
      <c r="I638" s="3" t="s">
        <v>4594</v>
      </c>
      <c r="J638" s="3" t="s">
        <v>4595</v>
      </c>
      <c r="K638" s="6">
        <v>2524931</v>
      </c>
      <c r="L638" s="6">
        <v>2322999</v>
      </c>
      <c r="M638" s="6">
        <v>-291773</v>
      </c>
      <c r="N638" s="6">
        <v>-365213</v>
      </c>
      <c r="O638" s="6">
        <v>-533175</v>
      </c>
      <c r="P638" s="6">
        <v>-607327</v>
      </c>
      <c r="Q638" s="6">
        <v>-446196</v>
      </c>
      <c r="R638" s="6">
        <v>-517757</v>
      </c>
      <c r="S638" s="6">
        <v>548103</v>
      </c>
      <c r="T638" s="6">
        <v>450138</v>
      </c>
      <c r="U638" s="6">
        <v>7084078</v>
      </c>
      <c r="V638" s="6">
        <v>6574855</v>
      </c>
      <c r="W638" s="6">
        <v>10139159</v>
      </c>
      <c r="X638" s="6">
        <v>9519619</v>
      </c>
      <c r="Y638" s="6">
        <v>2613394</v>
      </c>
      <c r="Z638" s="6">
        <v>1786596</v>
      </c>
      <c r="AA638" s="6">
        <v>171898</v>
      </c>
      <c r="AB638" s="6">
        <v>159344</v>
      </c>
      <c r="AC638" s="6">
        <v>313977403</v>
      </c>
      <c r="AD638" s="6">
        <v>311053031</v>
      </c>
      <c r="AF638">
        <f>Q638/W638</f>
        <v>-4.4007200202699256E-2</v>
      </c>
      <c r="AG638">
        <f>R638/X638</f>
        <v>-5.4388416175059108E-2</v>
      </c>
      <c r="AH638">
        <f>U638/W638</f>
        <v>0.69868496982836548</v>
      </c>
      <c r="AI638">
        <f>V638/X638</f>
        <v>0.69066367046832444</v>
      </c>
      <c r="AJ638">
        <f>Y638/AA638</f>
        <v>15.203166994380389</v>
      </c>
      <c r="AK638">
        <f>Z638/AB638</f>
        <v>11.212194999497942</v>
      </c>
      <c r="AL638">
        <f>O638/K638</f>
        <v>-0.2111641862688525</v>
      </c>
      <c r="AM638">
        <f>P638/L638</f>
        <v>-0.26144092184284196</v>
      </c>
      <c r="AN638">
        <f>K638/W638</f>
        <v>0.24902765604129495</v>
      </c>
      <c r="AO638">
        <f>L638/X638</f>
        <v>0.24402226601715887</v>
      </c>
      <c r="AP638">
        <f>IF(OR(Q638&lt;0, Q638="NA"), 0, 1)</f>
        <v>0</v>
      </c>
      <c r="AQ638">
        <f>IF(OR(S638&lt;0, S638="NA"), 0, 1)</f>
        <v>1</v>
      </c>
      <c r="AR638">
        <f>IFERROR(IF((AF638-AG638)&gt;0,1,0),0)</f>
        <v>1</v>
      </c>
      <c r="AS638">
        <f>IFERROR(IF((S638-Q638)&gt;0,1,0),0)</f>
        <v>1</v>
      </c>
      <c r="AT638">
        <f>IFERROR(IF((AH638-AI638)&lt;0,1,0),0)</f>
        <v>0</v>
      </c>
      <c r="AU638">
        <f>IFERROR(IF((AJ638-AK638)&gt;0,1,0),0)</f>
        <v>1</v>
      </c>
      <c r="AV638">
        <f>IFERROR(IF((AL638-AM638)&gt;0,1,0),0)</f>
        <v>1</v>
      </c>
      <c r="AW638">
        <f>IFERROR(IF((AN638-AO638)&gt;0,1,0),0)</f>
        <v>1</v>
      </c>
      <c r="AX638">
        <f>IFERROR(IF((AC638-AD638)&lt;0,1,0),0)</f>
        <v>0</v>
      </c>
      <c r="AY638">
        <f>SUM(AP638:AX638)</f>
        <v>6</v>
      </c>
    </row>
    <row r="639" spans="1:51" x14ac:dyDescent="0.45">
      <c r="A639" s="1" t="s">
        <v>90</v>
      </c>
      <c r="B639" s="2">
        <v>4075849</v>
      </c>
      <c r="C639" s="3" t="s">
        <v>5337</v>
      </c>
      <c r="D639" s="7">
        <v>152.6</v>
      </c>
      <c r="E639" s="5">
        <v>43581.843085200002</v>
      </c>
      <c r="F639" s="3" t="s">
        <v>4470</v>
      </c>
      <c r="G639" s="3" t="s">
        <v>4471</v>
      </c>
      <c r="H639" s="3" t="s">
        <v>4472</v>
      </c>
      <c r="I639" s="3" t="s">
        <v>4472</v>
      </c>
      <c r="J639" s="3" t="s">
        <v>4601</v>
      </c>
      <c r="K639" s="6">
        <v>6510000</v>
      </c>
      <c r="L639" s="6">
        <v>6497000</v>
      </c>
      <c r="M639" s="6">
        <v>1801000</v>
      </c>
      <c r="N639" s="6">
        <v>1564000</v>
      </c>
      <c r="O639" s="6">
        <v>1544000</v>
      </c>
      <c r="P639" s="6">
        <v>1314000</v>
      </c>
      <c r="Q639" s="6">
        <v>1289000</v>
      </c>
      <c r="R639" s="6">
        <v>1413000</v>
      </c>
      <c r="S639" s="6">
        <v>1751000</v>
      </c>
      <c r="T639" s="6">
        <v>1786000</v>
      </c>
      <c r="U639" s="6">
        <v>3345000</v>
      </c>
      <c r="V639" s="6">
        <v>2137000</v>
      </c>
      <c r="W639" s="6">
        <v>11846000</v>
      </c>
      <c r="X639" s="6">
        <v>10996000</v>
      </c>
      <c r="Y639" s="6">
        <v>3959000</v>
      </c>
      <c r="Z639" s="6">
        <v>4256000</v>
      </c>
      <c r="AA639" s="6">
        <v>1895000</v>
      </c>
      <c r="AB639" s="6">
        <v>2389000</v>
      </c>
      <c r="AC639" s="6">
        <v>285193011</v>
      </c>
      <c r="AD639" s="6">
        <v>287529636</v>
      </c>
      <c r="AF639">
        <f>Q639/W639</f>
        <v>0.10881310146885025</v>
      </c>
      <c r="AG639">
        <f>R639/X639</f>
        <v>0.12850127319025101</v>
      </c>
      <c r="AH639">
        <f>U639/W639</f>
        <v>0.28237379706229954</v>
      </c>
      <c r="AI639">
        <f>V639/X639</f>
        <v>0.19434339759912694</v>
      </c>
      <c r="AJ639">
        <f>Y639/AA639</f>
        <v>2.0891820580474936</v>
      </c>
      <c r="AK639">
        <f>Z639/AB639</f>
        <v>1.7814985349518626</v>
      </c>
      <c r="AL639">
        <f>O639/K639</f>
        <v>0.23717357910906298</v>
      </c>
      <c r="AM639">
        <f>P639/L639</f>
        <v>0.20224719101123595</v>
      </c>
      <c r="AN639">
        <f>K639/W639</f>
        <v>0.54955259159209857</v>
      </c>
      <c r="AO639">
        <f>L639/X639</f>
        <v>0.59085121862495449</v>
      </c>
      <c r="AP639">
        <f>IF(OR(Q639&lt;0, Q639="NA"), 0, 1)</f>
        <v>1</v>
      </c>
      <c r="AQ639">
        <f>IF(OR(S639&lt;0, S639="NA"), 0, 1)</f>
        <v>1</v>
      </c>
      <c r="AR639">
        <f>IFERROR(IF((AF639-AG639)&gt;0,1,0),0)</f>
        <v>0</v>
      </c>
      <c r="AS639">
        <f>IFERROR(IF((S639-Q639)&gt;0,1,0),0)</f>
        <v>1</v>
      </c>
      <c r="AT639">
        <f>IFERROR(IF((AH639-AI639)&lt;0,1,0),0)</f>
        <v>0</v>
      </c>
      <c r="AU639">
        <f>IFERROR(IF((AJ639-AK639)&gt;0,1,0),0)</f>
        <v>1</v>
      </c>
      <c r="AV639">
        <f>IFERROR(IF((AL639-AM639)&gt;0,1,0),0)</f>
        <v>1</v>
      </c>
      <c r="AW639">
        <f>IFERROR(IF((AN639-AO639)&gt;0,1,0),0)</f>
        <v>0</v>
      </c>
      <c r="AX639">
        <f>IFERROR(IF((AC639-AD639)&lt;0,1,0),0)</f>
        <v>1</v>
      </c>
      <c r="AY639">
        <f>SUM(AP639:AX639)</f>
        <v>6</v>
      </c>
    </row>
    <row r="640" spans="1:51" x14ac:dyDescent="0.45">
      <c r="A640" s="1" t="s">
        <v>91</v>
      </c>
      <c r="B640" s="2">
        <v>4146470</v>
      </c>
      <c r="C640" s="3" t="s">
        <v>5335</v>
      </c>
      <c r="D640" s="5">
        <v>100.67</v>
      </c>
      <c r="E640" s="5">
        <v>2790.0976402800002</v>
      </c>
      <c r="F640" s="3" t="s">
        <v>4500</v>
      </c>
      <c r="G640" s="3" t="s">
        <v>4501</v>
      </c>
      <c r="H640" s="3" t="s">
        <v>4502</v>
      </c>
      <c r="I640" s="3" t="s">
        <v>4538</v>
      </c>
      <c r="J640" s="3" t="s">
        <v>4504</v>
      </c>
      <c r="K640" s="6">
        <v>263574</v>
      </c>
      <c r="L640" s="6">
        <v>254579</v>
      </c>
      <c r="M640" s="6">
        <v>29848</v>
      </c>
      <c r="N640" s="6">
        <v>29050</v>
      </c>
      <c r="O640" s="6">
        <v>22413</v>
      </c>
      <c r="P640" s="6">
        <v>24090</v>
      </c>
      <c r="Q640" s="6">
        <v>22261</v>
      </c>
      <c r="R640" s="6">
        <v>95572</v>
      </c>
      <c r="S640" s="6">
        <v>57783</v>
      </c>
      <c r="T640" s="6">
        <v>50404</v>
      </c>
      <c r="U640" s="6">
        <v>38000</v>
      </c>
      <c r="V640" s="6">
        <v>50000</v>
      </c>
      <c r="W640" s="6">
        <v>443861</v>
      </c>
      <c r="X640" s="6">
        <v>442010</v>
      </c>
      <c r="Y640" s="6">
        <v>131210</v>
      </c>
      <c r="Z640" s="6">
        <v>108701</v>
      </c>
      <c r="AA640" s="6">
        <v>114950</v>
      </c>
      <c r="AB640" s="6">
        <v>95889</v>
      </c>
      <c r="AC640" s="6">
        <v>27961890</v>
      </c>
      <c r="AD640" s="6">
        <v>27594379</v>
      </c>
      <c r="AF640">
        <f>Q640/W640</f>
        <v>5.0153088466884904E-2</v>
      </c>
      <c r="AG640">
        <f>R640/X640</f>
        <v>0.21622135245808918</v>
      </c>
      <c r="AH640">
        <f>U640/W640</f>
        <v>8.5612387661903169E-2</v>
      </c>
      <c r="AI640">
        <f>V640/X640</f>
        <v>0.11311961267844618</v>
      </c>
      <c r="AJ640">
        <f>Y640/AA640</f>
        <v>1.1414528055676381</v>
      </c>
      <c r="AK640">
        <f>Z640/AB640</f>
        <v>1.1336128231601121</v>
      </c>
      <c r="AL640">
        <f>O640/K640</f>
        <v>8.5034942748526035E-2</v>
      </c>
      <c r="AM640">
        <f>P640/L640</f>
        <v>9.4626815251847171E-2</v>
      </c>
      <c r="AN640">
        <f>K640/W640</f>
        <v>0.59382103856838064</v>
      </c>
      <c r="AO640">
        <f>L640/X640</f>
        <v>0.57595755752132305</v>
      </c>
      <c r="AP640">
        <f>IF(OR(Q640&lt;0, Q640="NA"), 0, 1)</f>
        <v>1</v>
      </c>
      <c r="AQ640">
        <f>IF(OR(S640&lt;0, S640="NA"), 0, 1)</f>
        <v>1</v>
      </c>
      <c r="AR640">
        <f>IFERROR(IF((AF640-AG640)&gt;0,1,0),0)</f>
        <v>0</v>
      </c>
      <c r="AS640">
        <f>IFERROR(IF((S640-Q640)&gt;0,1,0),0)</f>
        <v>1</v>
      </c>
      <c r="AT640">
        <f>IFERROR(IF((AH640-AI640)&lt;0,1,0),0)</f>
        <v>1</v>
      </c>
      <c r="AU640">
        <f>IFERROR(IF((AJ640-AK640)&gt;0,1,0),0)</f>
        <v>1</v>
      </c>
      <c r="AV640">
        <f>IFERROR(IF((AL640-AM640)&gt;0,1,0),0)</f>
        <v>0</v>
      </c>
      <c r="AW640">
        <f>IFERROR(IF((AN640-AO640)&gt;0,1,0),0)</f>
        <v>1</v>
      </c>
      <c r="AX640">
        <f>IFERROR(IF((AC640-AD640)&lt;0,1,0),0)</f>
        <v>0</v>
      </c>
      <c r="AY640">
        <f>SUM(AP640:AX640)</f>
        <v>6</v>
      </c>
    </row>
    <row r="641" spans="1:51" x14ac:dyDescent="0.45">
      <c r="A641" s="1" t="s">
        <v>95</v>
      </c>
      <c r="B641" s="2">
        <v>103154</v>
      </c>
      <c r="C641" s="3" t="s">
        <v>5337</v>
      </c>
      <c r="D641" s="5">
        <v>71.5</v>
      </c>
      <c r="E641" s="5">
        <v>7385.9269055000004</v>
      </c>
      <c r="F641" s="3" t="s">
        <v>4525</v>
      </c>
      <c r="G641" s="3" t="s">
        <v>4526</v>
      </c>
      <c r="H641" s="3" t="s">
        <v>4527</v>
      </c>
      <c r="I641" s="3" t="s">
        <v>4527</v>
      </c>
      <c r="J641" s="3" t="s">
        <v>4528</v>
      </c>
      <c r="K641" s="6">
        <v>600525</v>
      </c>
      <c r="L641" s="6">
        <v>583005</v>
      </c>
      <c r="M641" s="6">
        <v>494353</v>
      </c>
      <c r="N641" s="6">
        <v>477096</v>
      </c>
      <c r="O641" s="6">
        <v>296675</v>
      </c>
      <c r="P641" s="6">
        <v>285297</v>
      </c>
      <c r="Q641" s="6">
        <v>190556</v>
      </c>
      <c r="R641" s="6">
        <v>187685</v>
      </c>
      <c r="S641" s="6">
        <v>438585</v>
      </c>
      <c r="T641" s="6">
        <v>407989</v>
      </c>
      <c r="U641" s="6">
        <v>2680976</v>
      </c>
      <c r="V641" s="6">
        <v>2668856</v>
      </c>
      <c r="W641" s="6">
        <v>8184203</v>
      </c>
      <c r="X641" s="6">
        <v>8000838</v>
      </c>
      <c r="Y641" s="6" t="s">
        <v>4474</v>
      </c>
      <c r="Z641" s="6" t="s">
        <v>4474</v>
      </c>
      <c r="AA641" s="6" t="s">
        <v>4474</v>
      </c>
      <c r="AB641" s="6" t="s">
        <v>4474</v>
      </c>
      <c r="AC641" s="6">
        <v>103522677</v>
      </c>
      <c r="AD641" s="6">
        <v>100624624</v>
      </c>
      <c r="AF641">
        <f>Q641/W641</f>
        <v>2.328339118665556E-2</v>
      </c>
      <c r="AG641">
        <f>R641/X641</f>
        <v>2.345816775692746E-2</v>
      </c>
      <c r="AH641">
        <f>U641/W641</f>
        <v>0.32757936233986373</v>
      </c>
      <c r="AI641">
        <f>V641/X641</f>
        <v>0.33357205832689024</v>
      </c>
      <c r="AJ641" t="e">
        <f>Y641/AA641</f>
        <v>#VALUE!</v>
      </c>
      <c r="AK641" t="e">
        <f>Z641/AB641</f>
        <v>#VALUE!</v>
      </c>
      <c r="AL641">
        <f>O641/K641</f>
        <v>0.49402606053036924</v>
      </c>
      <c r="AM641">
        <f>P641/L641</f>
        <v>0.48935600895361103</v>
      </c>
      <c r="AN641">
        <f>K641/W641</f>
        <v>7.3376112493788337E-2</v>
      </c>
      <c r="AO641">
        <f>L641/X641</f>
        <v>7.2867992077829846E-2</v>
      </c>
      <c r="AP641">
        <f>IF(OR(Q641&lt;0, Q641="NA"), 0, 1)</f>
        <v>1</v>
      </c>
      <c r="AQ641">
        <f>IF(OR(S641&lt;0, S641="NA"), 0, 1)</f>
        <v>1</v>
      </c>
      <c r="AR641">
        <f>IFERROR(IF((AF641-AG641)&gt;0,1,0),0)</f>
        <v>0</v>
      </c>
      <c r="AS641">
        <f>IFERROR(IF((S641-Q641)&gt;0,1,0),0)</f>
        <v>1</v>
      </c>
      <c r="AT641">
        <f>IFERROR(IF((AH641-AI641)&lt;0,1,0),0)</f>
        <v>1</v>
      </c>
      <c r="AU641">
        <f>IFERROR(IF((AJ641-AK641)&gt;0,1,0),0)</f>
        <v>0</v>
      </c>
      <c r="AV641">
        <f>IFERROR(IF((AL641-AM641)&gt;0,1,0),0)</f>
        <v>1</v>
      </c>
      <c r="AW641">
        <f>IFERROR(IF((AN641-AO641)&gt;0,1,0),0)</f>
        <v>1</v>
      </c>
      <c r="AX641">
        <f>IFERROR(IF((AC641-AD641)&lt;0,1,0),0)</f>
        <v>0</v>
      </c>
      <c r="AY641">
        <f>SUM(AP641:AX641)</f>
        <v>6</v>
      </c>
    </row>
    <row r="642" spans="1:51" x14ac:dyDescent="0.45">
      <c r="A642" s="1" t="s">
        <v>102</v>
      </c>
      <c r="B642" s="2">
        <v>4014726</v>
      </c>
      <c r="C642" s="3" t="s">
        <v>5337</v>
      </c>
      <c r="D642" s="7">
        <v>316.99</v>
      </c>
      <c r="E642" s="5">
        <v>70493.345665000001</v>
      </c>
      <c r="F642" s="3" t="s">
        <v>4583</v>
      </c>
      <c r="G642" s="3" t="s">
        <v>4583</v>
      </c>
      <c r="H642" s="3" t="s">
        <v>4584</v>
      </c>
      <c r="I642" s="3" t="s">
        <v>4605</v>
      </c>
      <c r="J642" s="3" t="s">
        <v>4606</v>
      </c>
      <c r="K642" s="6">
        <v>12100600</v>
      </c>
      <c r="L642" s="6">
        <v>12104400</v>
      </c>
      <c r="M642" s="6">
        <v>4298700</v>
      </c>
      <c r="N642" s="6">
        <v>4200200</v>
      </c>
      <c r="O642" s="6">
        <v>2847600</v>
      </c>
      <c r="P642" s="6">
        <v>2772600</v>
      </c>
      <c r="Q642" s="6">
        <v>3862400</v>
      </c>
      <c r="R642" s="6">
        <v>2605800</v>
      </c>
      <c r="S642" s="6">
        <v>3646700</v>
      </c>
      <c r="T642" s="6">
        <v>3692600</v>
      </c>
      <c r="U642" s="6">
        <v>13565200</v>
      </c>
      <c r="V642" s="6">
        <v>12945200</v>
      </c>
      <c r="W642" s="6">
        <v>39574600</v>
      </c>
      <c r="X642" s="6">
        <v>36974300</v>
      </c>
      <c r="Y642" s="6">
        <v>6363000</v>
      </c>
      <c r="Z642" s="6">
        <v>5677400</v>
      </c>
      <c r="AA642" s="6">
        <v>4179600</v>
      </c>
      <c r="AB642" s="6">
        <v>4474500</v>
      </c>
      <c r="AC642" s="6">
        <v>222372418</v>
      </c>
      <c r="AD642" s="6">
        <v>222314502</v>
      </c>
      <c r="AF642">
        <f>Q642/W642</f>
        <v>9.7597954243378332E-2</v>
      </c>
      <c r="AG642">
        <f>R642/X642</f>
        <v>7.0475979261270666E-2</v>
      </c>
      <c r="AH642">
        <f>U642/W642</f>
        <v>0.34277541655506311</v>
      </c>
      <c r="AI642">
        <f>V642/X642</f>
        <v>0.35011345718512588</v>
      </c>
      <c r="AJ642">
        <f>Y642/AA642</f>
        <v>1.5223944875107667</v>
      </c>
      <c r="AK642">
        <f>Z642/AB642</f>
        <v>1.2688345066487876</v>
      </c>
      <c r="AL642">
        <f>O642/K642</f>
        <v>0.23532717385914748</v>
      </c>
      <c r="AM642">
        <f>P642/L642</f>
        <v>0.22905720233964508</v>
      </c>
      <c r="AN642">
        <f>K642/W642</f>
        <v>0.30576683023959811</v>
      </c>
      <c r="AO642">
        <f>L642/X642</f>
        <v>0.3273733376967245</v>
      </c>
      <c r="AP642">
        <f>IF(OR(Q642&lt;0, Q642="NA"), 0, 1)</f>
        <v>1</v>
      </c>
      <c r="AQ642">
        <f>IF(OR(S642&lt;0, S642="NA"), 0, 1)</f>
        <v>1</v>
      </c>
      <c r="AR642">
        <f>IFERROR(IF((AF642-AG642)&gt;0,1,0),0)</f>
        <v>1</v>
      </c>
      <c r="AS642">
        <f>IFERROR(IF((S642-Q642)&gt;0,1,0),0)</f>
        <v>0</v>
      </c>
      <c r="AT642">
        <f>IFERROR(IF((AH642-AI642)&lt;0,1,0),0)</f>
        <v>1</v>
      </c>
      <c r="AU642">
        <f>IFERROR(IF((AJ642-AK642)&gt;0,1,0),0)</f>
        <v>1</v>
      </c>
      <c r="AV642">
        <f>IFERROR(IF((AL642-AM642)&gt;0,1,0),0)</f>
        <v>1</v>
      </c>
      <c r="AW642">
        <f>IFERROR(IF((AN642-AO642)&gt;0,1,0),0)</f>
        <v>0</v>
      </c>
      <c r="AX642">
        <f>IFERROR(IF((AC642-AD642)&lt;0,1,0),0)</f>
        <v>0</v>
      </c>
      <c r="AY642">
        <f>SUM(AP642:AX642)</f>
        <v>6</v>
      </c>
    </row>
    <row r="643" spans="1:51" x14ac:dyDescent="0.45">
      <c r="A643" s="1" t="s">
        <v>109</v>
      </c>
      <c r="B643" s="2">
        <v>4186103</v>
      </c>
      <c r="C643" s="3" t="s">
        <v>5335</v>
      </c>
      <c r="D643" s="5">
        <v>95.11</v>
      </c>
      <c r="E643" s="5">
        <v>14288.08863846</v>
      </c>
      <c r="F643" s="3" t="s">
        <v>4500</v>
      </c>
      <c r="G643" s="3" t="s">
        <v>4501</v>
      </c>
      <c r="H643" s="3" t="s">
        <v>4533</v>
      </c>
      <c r="I643" s="3" t="s">
        <v>4618</v>
      </c>
      <c r="J643" s="3" t="s">
        <v>4504</v>
      </c>
      <c r="K643" s="6">
        <v>3966246</v>
      </c>
      <c r="L643" s="6">
        <v>3927051</v>
      </c>
      <c r="M643" s="6">
        <v>1118398</v>
      </c>
      <c r="N643" s="6">
        <v>1122247</v>
      </c>
      <c r="O643" s="6">
        <v>662626</v>
      </c>
      <c r="P643" s="6">
        <v>686712</v>
      </c>
      <c r="Q643" s="6">
        <v>526178</v>
      </c>
      <c r="R643" s="6">
        <v>628813</v>
      </c>
      <c r="S643" s="6">
        <v>1564576</v>
      </c>
      <c r="T643" s="6">
        <v>1531470</v>
      </c>
      <c r="U643" s="6">
        <v>2395439</v>
      </c>
      <c r="V643" s="6">
        <v>2394187</v>
      </c>
      <c r="W643" s="6">
        <v>10190457</v>
      </c>
      <c r="X643" s="6">
        <v>10087532</v>
      </c>
      <c r="Y643" s="6">
        <v>2634430</v>
      </c>
      <c r="Z643" s="6">
        <v>2570460</v>
      </c>
      <c r="AA643" s="6">
        <v>1983023</v>
      </c>
      <c r="AB643" s="6">
        <v>1945876</v>
      </c>
      <c r="AC643" s="6">
        <v>150624544</v>
      </c>
      <c r="AD643" s="6">
        <v>151913207</v>
      </c>
      <c r="AF643">
        <f>Q643/W643</f>
        <v>5.1634386956345528E-2</v>
      </c>
      <c r="AG643">
        <f>R643/X643</f>
        <v>6.2335663470509929E-2</v>
      </c>
      <c r="AH643">
        <f>U643/W643</f>
        <v>0.23506688659792196</v>
      </c>
      <c r="AI643">
        <f>V643/X643</f>
        <v>0.23734120496470296</v>
      </c>
      <c r="AJ643">
        <f>Y643/AA643</f>
        <v>1.3284919035230554</v>
      </c>
      <c r="AK643">
        <f>Z643/AB643</f>
        <v>1.3209783151649952</v>
      </c>
      <c r="AL643">
        <f>O643/K643</f>
        <v>0.16706628887870292</v>
      </c>
      <c r="AM643">
        <f>P643/L643</f>
        <v>0.17486709492695665</v>
      </c>
      <c r="AN643">
        <f>K643/W643</f>
        <v>0.38921178902967746</v>
      </c>
      <c r="AO643">
        <f>L643/X643</f>
        <v>0.38929750111325545</v>
      </c>
      <c r="AP643">
        <f>IF(OR(Q643&lt;0, Q643="NA"), 0, 1)</f>
        <v>1</v>
      </c>
      <c r="AQ643">
        <f>IF(OR(S643&lt;0, S643="NA"), 0, 1)</f>
        <v>1</v>
      </c>
      <c r="AR643">
        <f>IFERROR(IF((AF643-AG643)&gt;0,1,0),0)</f>
        <v>0</v>
      </c>
      <c r="AS643">
        <f>IFERROR(IF((S643-Q643)&gt;0,1,0),0)</f>
        <v>1</v>
      </c>
      <c r="AT643">
        <f>IFERROR(IF((AH643-AI643)&lt;0,1,0),0)</f>
        <v>1</v>
      </c>
      <c r="AU643">
        <f>IFERROR(IF((AJ643-AK643)&gt;0,1,0),0)</f>
        <v>1</v>
      </c>
      <c r="AV643">
        <f>IFERROR(IF((AL643-AM643)&gt;0,1,0),0)</f>
        <v>0</v>
      </c>
      <c r="AW643">
        <f>IFERROR(IF((AN643-AO643)&gt;0,1,0),0)</f>
        <v>0</v>
      </c>
      <c r="AX643">
        <f>IFERROR(IF((AC643-AD643)&lt;0,1,0),0)</f>
        <v>1</v>
      </c>
      <c r="AY643">
        <f>SUM(AP643:AX643)</f>
        <v>6</v>
      </c>
    </row>
    <row r="644" spans="1:51" x14ac:dyDescent="0.45">
      <c r="A644" s="1" t="s">
        <v>112</v>
      </c>
      <c r="B644" s="2">
        <v>4973184</v>
      </c>
      <c r="C644" s="3" t="s">
        <v>5335</v>
      </c>
      <c r="D644" s="5">
        <v>61.72</v>
      </c>
      <c r="E644" s="5">
        <v>3050.7636199600001</v>
      </c>
      <c r="F644" s="3" t="s">
        <v>4500</v>
      </c>
      <c r="G644" s="3" t="s">
        <v>4501</v>
      </c>
      <c r="H644" s="3" t="s">
        <v>4502</v>
      </c>
      <c r="I644" s="3" t="s">
        <v>4538</v>
      </c>
      <c r="J644" s="3" t="s">
        <v>4620</v>
      </c>
      <c r="K644" s="6">
        <v>923824</v>
      </c>
      <c r="L644" s="6">
        <v>905181</v>
      </c>
      <c r="M644" s="6">
        <v>121430</v>
      </c>
      <c r="N644" s="6">
        <v>112637</v>
      </c>
      <c r="O644" s="6">
        <v>104614</v>
      </c>
      <c r="P644" s="6">
        <v>93471</v>
      </c>
      <c r="Q644" s="6">
        <v>123551</v>
      </c>
      <c r="R644" s="6">
        <v>106446</v>
      </c>
      <c r="S644" s="6">
        <v>190025</v>
      </c>
      <c r="T644" s="6">
        <v>175514</v>
      </c>
      <c r="U644" s="6">
        <v>981977</v>
      </c>
      <c r="V644" s="6">
        <v>980492</v>
      </c>
      <c r="W644" s="6">
        <v>1970998</v>
      </c>
      <c r="X644" s="6">
        <v>1855247</v>
      </c>
      <c r="Y644" s="6">
        <v>1412928</v>
      </c>
      <c r="Z644" s="6">
        <v>1342746</v>
      </c>
      <c r="AA644" s="6">
        <v>163082</v>
      </c>
      <c r="AB644" s="6">
        <v>145215</v>
      </c>
      <c r="AC644" s="6">
        <v>49331867</v>
      </c>
      <c r="AD644" s="6">
        <v>49183838</v>
      </c>
      <c r="AF644">
        <f>Q644/W644</f>
        <v>6.2684487756963725E-2</v>
      </c>
      <c r="AG644">
        <f>R644/X644</f>
        <v>5.7375648633308664E-2</v>
      </c>
      <c r="AH644">
        <f>U644/W644</f>
        <v>0.49821308798892744</v>
      </c>
      <c r="AI644">
        <f>V644/X644</f>
        <v>0.52849674463831497</v>
      </c>
      <c r="AJ644">
        <f>Y644/AA644</f>
        <v>8.6639114065316836</v>
      </c>
      <c r="AK644">
        <f>Z644/AB644</f>
        <v>9.2466067555004656</v>
      </c>
      <c r="AL644">
        <f>O644/K644</f>
        <v>0.11324018427752472</v>
      </c>
      <c r="AM644">
        <f>P644/L644</f>
        <v>0.10326222048407999</v>
      </c>
      <c r="AN644">
        <f>K644/W644</f>
        <v>0.46870874551876762</v>
      </c>
      <c r="AO644">
        <f>L644/X644</f>
        <v>0.48790322797988622</v>
      </c>
      <c r="AP644">
        <f>IF(OR(Q644&lt;0, Q644="NA"), 0, 1)</f>
        <v>1</v>
      </c>
      <c r="AQ644">
        <f>IF(OR(S644&lt;0, S644="NA"), 0, 1)</f>
        <v>1</v>
      </c>
      <c r="AR644">
        <f>IFERROR(IF((AF644-AG644)&gt;0,1,0),0)</f>
        <v>1</v>
      </c>
      <c r="AS644">
        <f>IFERROR(IF((S644-Q644)&gt;0,1,0),0)</f>
        <v>1</v>
      </c>
      <c r="AT644">
        <f>IFERROR(IF((AH644-AI644)&lt;0,1,0),0)</f>
        <v>1</v>
      </c>
      <c r="AU644">
        <f>IFERROR(IF((AJ644-AK644)&gt;0,1,0),0)</f>
        <v>0</v>
      </c>
      <c r="AV644">
        <f>IFERROR(IF((AL644-AM644)&gt;0,1,0),0)</f>
        <v>1</v>
      </c>
      <c r="AW644">
        <f>IFERROR(IF((AN644-AO644)&gt;0,1,0),0)</f>
        <v>0</v>
      </c>
      <c r="AX644">
        <f>IFERROR(IF((AC644-AD644)&lt;0,1,0),0)</f>
        <v>0</v>
      </c>
      <c r="AY644">
        <f>SUM(AP644:AX644)</f>
        <v>6</v>
      </c>
    </row>
    <row r="645" spans="1:51" x14ac:dyDescent="0.45">
      <c r="A645" s="1" t="s">
        <v>114</v>
      </c>
      <c r="B645" s="2">
        <v>4991769</v>
      </c>
      <c r="C645" s="3" t="s">
        <v>5337</v>
      </c>
      <c r="D645" s="5">
        <v>81.27</v>
      </c>
      <c r="E645" s="5">
        <v>2543.7510000000002</v>
      </c>
      <c r="F645" s="3" t="s">
        <v>4485</v>
      </c>
      <c r="G645" s="3" t="s">
        <v>4486</v>
      </c>
      <c r="H645" s="3" t="s">
        <v>4598</v>
      </c>
      <c r="I645" s="3" t="s">
        <v>4615</v>
      </c>
      <c r="J645" s="3" t="s">
        <v>4623</v>
      </c>
      <c r="K645" s="6">
        <v>1267294</v>
      </c>
      <c r="L645" s="6">
        <v>1250014</v>
      </c>
      <c r="M645" s="6">
        <v>256387</v>
      </c>
      <c r="N645" s="6">
        <v>265625</v>
      </c>
      <c r="O645" s="6">
        <v>169639</v>
      </c>
      <c r="P645" s="6">
        <v>181726</v>
      </c>
      <c r="Q645" s="6">
        <v>100854</v>
      </c>
      <c r="R645" s="6">
        <v>109787</v>
      </c>
      <c r="S645" s="6">
        <v>214229</v>
      </c>
      <c r="T645" s="6">
        <v>226370</v>
      </c>
      <c r="U645" s="6">
        <v>361639</v>
      </c>
      <c r="V645" s="6">
        <v>374325</v>
      </c>
      <c r="W645" s="6">
        <v>1753201</v>
      </c>
      <c r="X645" s="6">
        <v>1751821</v>
      </c>
      <c r="Y645" s="6">
        <v>804311</v>
      </c>
      <c r="Z645" s="6">
        <v>806451</v>
      </c>
      <c r="AA645" s="6">
        <v>218721</v>
      </c>
      <c r="AB645" s="6">
        <v>224636</v>
      </c>
      <c r="AC645" s="6">
        <v>31254723</v>
      </c>
      <c r="AD645" s="6">
        <v>31246535</v>
      </c>
      <c r="AF645">
        <f>Q645/W645</f>
        <v>5.7525634539336908E-2</v>
      </c>
      <c r="AG645">
        <f>R645/X645</f>
        <v>6.2670215735511792E-2</v>
      </c>
      <c r="AH645">
        <f>U645/W645</f>
        <v>0.20627355334613659</v>
      </c>
      <c r="AI645">
        <f>V645/X645</f>
        <v>0.21367765313921913</v>
      </c>
      <c r="AJ645">
        <f>Y645/AA645</f>
        <v>3.6773377956391933</v>
      </c>
      <c r="AK645">
        <f>Z645/AB645</f>
        <v>3.5900345447746576</v>
      </c>
      <c r="AL645">
        <f>O645/K645</f>
        <v>0.13385923077044473</v>
      </c>
      <c r="AM645">
        <f>P645/L645</f>
        <v>0.14537917175327636</v>
      </c>
      <c r="AN645">
        <f>K645/W645</f>
        <v>0.72284581174662799</v>
      </c>
      <c r="AO645">
        <f>L645/X645</f>
        <v>0.71355121328035231</v>
      </c>
      <c r="AP645">
        <f>IF(OR(Q645&lt;0, Q645="NA"), 0, 1)</f>
        <v>1</v>
      </c>
      <c r="AQ645">
        <f>IF(OR(S645&lt;0, S645="NA"), 0, 1)</f>
        <v>1</v>
      </c>
      <c r="AR645">
        <f>IFERROR(IF((AF645-AG645)&gt;0,1,0),0)</f>
        <v>0</v>
      </c>
      <c r="AS645">
        <f>IFERROR(IF((S645-Q645)&gt;0,1,0),0)</f>
        <v>1</v>
      </c>
      <c r="AT645">
        <f>IFERROR(IF((AH645-AI645)&lt;0,1,0),0)</f>
        <v>1</v>
      </c>
      <c r="AU645">
        <f>IFERROR(IF((AJ645-AK645)&gt;0,1,0),0)</f>
        <v>1</v>
      </c>
      <c r="AV645">
        <f>IFERROR(IF((AL645-AM645)&gt;0,1,0),0)</f>
        <v>0</v>
      </c>
      <c r="AW645">
        <f>IFERROR(IF((AN645-AO645)&gt;0,1,0),0)</f>
        <v>1</v>
      </c>
      <c r="AX645">
        <f>IFERROR(IF((AC645-AD645)&lt;0,1,0),0)</f>
        <v>0</v>
      </c>
      <c r="AY645">
        <f>SUM(AP645:AX645)</f>
        <v>6</v>
      </c>
    </row>
    <row r="646" spans="1:51" x14ac:dyDescent="0.45">
      <c r="A646" s="1" t="s">
        <v>116</v>
      </c>
      <c r="B646" s="2">
        <v>5309457</v>
      </c>
      <c r="C646" s="3" t="s">
        <v>5337</v>
      </c>
      <c r="D646" s="5">
        <v>19.62</v>
      </c>
      <c r="E646" s="5">
        <v>11367.422395740001</v>
      </c>
      <c r="F646" s="3" t="s">
        <v>4559</v>
      </c>
      <c r="G646" s="3" t="s">
        <v>4626</v>
      </c>
      <c r="H646" s="3" t="s">
        <v>4626</v>
      </c>
      <c r="I646" s="3" t="s">
        <v>4627</v>
      </c>
      <c r="J646" s="3" t="s">
        <v>4628</v>
      </c>
      <c r="K646" s="6">
        <v>79930900</v>
      </c>
      <c r="L646" s="6">
        <v>79713700</v>
      </c>
      <c r="M646" s="6">
        <v>3846100</v>
      </c>
      <c r="N646" s="6">
        <v>3863700</v>
      </c>
      <c r="O646" s="6">
        <v>2110600</v>
      </c>
      <c r="P646" s="6">
        <v>2136500</v>
      </c>
      <c r="Q646" s="6">
        <v>1037300</v>
      </c>
      <c r="R646" s="6">
        <v>998100</v>
      </c>
      <c r="S646" s="6">
        <v>2850800</v>
      </c>
      <c r="T646" s="6">
        <v>2685700</v>
      </c>
      <c r="U646" s="6">
        <v>7342100</v>
      </c>
      <c r="V646" s="6">
        <v>7337100</v>
      </c>
      <c r="W646" s="6">
        <v>26665300</v>
      </c>
      <c r="X646" s="6">
        <v>26528400</v>
      </c>
      <c r="Y646" s="6">
        <v>6665500</v>
      </c>
      <c r="Z646" s="6">
        <v>6646600</v>
      </c>
      <c r="AA646" s="6">
        <v>7155100</v>
      </c>
      <c r="AB646" s="6">
        <v>7422400</v>
      </c>
      <c r="AC646" s="6">
        <v>579356228</v>
      </c>
      <c r="AD646" s="6">
        <v>579307485</v>
      </c>
      <c r="AF646">
        <f>Q646/W646</f>
        <v>3.8900743663112733E-2</v>
      </c>
      <c r="AG646">
        <f>R646/X646</f>
        <v>3.7623829556249148E-2</v>
      </c>
      <c r="AH646">
        <f>U646/W646</f>
        <v>0.27534286132164271</v>
      </c>
      <c r="AI646">
        <f>V646/X646</f>
        <v>0.27657529289365357</v>
      </c>
      <c r="AJ646">
        <f>Y646/AA646</f>
        <v>0.93157328339226564</v>
      </c>
      <c r="AK646">
        <f>Z646/AB646</f>
        <v>0.89547855141194221</v>
      </c>
      <c r="AL646">
        <f>O646/K646</f>
        <v>2.6405307584426049E-2</v>
      </c>
      <c r="AM646">
        <f>P646/L646</f>
        <v>2.6802168259659257E-2</v>
      </c>
      <c r="AN646">
        <f>K646/W646</f>
        <v>2.9975623750717224</v>
      </c>
      <c r="AO646">
        <f>L646/X646</f>
        <v>3.0048438654423184</v>
      </c>
      <c r="AP646">
        <f>IF(OR(Q646&lt;0, Q646="NA"), 0, 1)</f>
        <v>1</v>
      </c>
      <c r="AQ646">
        <f>IF(OR(S646&lt;0, S646="NA"), 0, 1)</f>
        <v>1</v>
      </c>
      <c r="AR646">
        <f>IFERROR(IF((AF646-AG646)&gt;0,1,0),0)</f>
        <v>1</v>
      </c>
      <c r="AS646">
        <f>IFERROR(IF((S646-Q646)&gt;0,1,0),0)</f>
        <v>1</v>
      </c>
      <c r="AT646">
        <f>IFERROR(IF((AH646-AI646)&lt;0,1,0),0)</f>
        <v>1</v>
      </c>
      <c r="AU646">
        <f>IFERROR(IF((AJ646-AK646)&gt;0,1,0),0)</f>
        <v>1</v>
      </c>
      <c r="AV646">
        <f>IFERROR(IF((AL646-AM646)&gt;0,1,0),0)</f>
        <v>0</v>
      </c>
      <c r="AW646">
        <f>IFERROR(IF((AN646-AO646)&gt;0,1,0),0)</f>
        <v>0</v>
      </c>
      <c r="AX646">
        <f>IFERROR(IF((AC646-AD646)&lt;0,1,0),0)</f>
        <v>0</v>
      </c>
      <c r="AY646">
        <f>SUM(AP646:AX646)</f>
        <v>6</v>
      </c>
    </row>
    <row r="647" spans="1:51" x14ac:dyDescent="0.45">
      <c r="A647" s="1" t="s">
        <v>121</v>
      </c>
      <c r="B647" s="2">
        <v>4008292</v>
      </c>
      <c r="C647" s="3" t="s">
        <v>5337</v>
      </c>
      <c r="D647" s="5">
        <v>17.399999999999999</v>
      </c>
      <c r="E647" s="5">
        <v>1263.8132777999999</v>
      </c>
      <c r="F647" s="3" t="s">
        <v>4525</v>
      </c>
      <c r="G647" s="3" t="s">
        <v>4526</v>
      </c>
      <c r="H647" s="3" t="s">
        <v>4632</v>
      </c>
      <c r="I647" s="3" t="s">
        <v>4632</v>
      </c>
      <c r="J647" s="3" t="s">
        <v>4633</v>
      </c>
      <c r="K647" s="6">
        <v>233231</v>
      </c>
      <c r="L647" s="6">
        <v>221881</v>
      </c>
      <c r="M647" s="6">
        <v>119065</v>
      </c>
      <c r="N647" s="6">
        <v>112322</v>
      </c>
      <c r="O647" s="6">
        <v>83068</v>
      </c>
      <c r="P647" s="6">
        <v>76091</v>
      </c>
      <c r="Q647" s="6">
        <v>44894</v>
      </c>
      <c r="R647" s="6">
        <v>41789</v>
      </c>
      <c r="S647" s="6">
        <v>97161</v>
      </c>
      <c r="T647" s="6">
        <v>96246</v>
      </c>
      <c r="U647" s="6">
        <v>398197</v>
      </c>
      <c r="V647" s="6">
        <v>384746</v>
      </c>
      <c r="W647" s="6">
        <v>1650002</v>
      </c>
      <c r="X647" s="6">
        <v>1641909</v>
      </c>
      <c r="Y647" s="6" t="s">
        <v>4474</v>
      </c>
      <c r="Z647" s="6" t="s">
        <v>4474</v>
      </c>
      <c r="AA647" s="6" t="s">
        <v>4474</v>
      </c>
      <c r="AB647" s="6" t="s">
        <v>4474</v>
      </c>
      <c r="AC647" s="6">
        <v>72632947</v>
      </c>
      <c r="AD647" s="6">
        <v>72621777</v>
      </c>
      <c r="AF647">
        <f>Q647/W647</f>
        <v>2.720845186854319E-2</v>
      </c>
      <c r="AG647">
        <f>R647/X647</f>
        <v>2.5451471427466444E-2</v>
      </c>
      <c r="AH647">
        <f>U647/W647</f>
        <v>0.24133122262882106</v>
      </c>
      <c r="AI647">
        <f>V647/X647</f>
        <v>0.23432845547469439</v>
      </c>
      <c r="AJ647" t="e">
        <f>Y647/AA647</f>
        <v>#VALUE!</v>
      </c>
      <c r="AK647" t="e">
        <f>Z647/AB647</f>
        <v>#VALUE!</v>
      </c>
      <c r="AL647">
        <f>O647/K647</f>
        <v>0.35616191672633568</v>
      </c>
      <c r="AM647">
        <f>P647/L647</f>
        <v>0.34293607834830381</v>
      </c>
      <c r="AN647">
        <f>K647/W647</f>
        <v>0.14135194987642438</v>
      </c>
      <c r="AO647">
        <f>L647/X647</f>
        <v>0.13513599109329444</v>
      </c>
      <c r="AP647">
        <f>IF(OR(Q647&lt;0, Q647="NA"), 0, 1)</f>
        <v>1</v>
      </c>
      <c r="AQ647">
        <f>IF(OR(S647&lt;0, S647="NA"), 0, 1)</f>
        <v>1</v>
      </c>
      <c r="AR647">
        <f>IFERROR(IF((AF647-AG647)&gt;0,1,0),0)</f>
        <v>1</v>
      </c>
      <c r="AS647">
        <f>IFERROR(IF((S647-Q647)&gt;0,1,0),0)</f>
        <v>1</v>
      </c>
      <c r="AT647">
        <f>IFERROR(IF((AH647-AI647)&lt;0,1,0),0)</f>
        <v>0</v>
      </c>
      <c r="AU647">
        <f>IFERROR(IF((AJ647-AK647)&gt;0,1,0),0)</f>
        <v>0</v>
      </c>
      <c r="AV647">
        <f>IFERROR(IF((AL647-AM647)&gt;0,1,0),0)</f>
        <v>1</v>
      </c>
      <c r="AW647">
        <f>IFERROR(IF((AN647-AO647)&gt;0,1,0),0)</f>
        <v>1</v>
      </c>
      <c r="AX647">
        <f>IFERROR(IF((AC647-AD647)&lt;0,1,0),0)</f>
        <v>0</v>
      </c>
      <c r="AY647">
        <f>SUM(AP647:AX647)</f>
        <v>6</v>
      </c>
    </row>
    <row r="648" spans="1:51" x14ac:dyDescent="0.45">
      <c r="A648" s="1" t="s">
        <v>123</v>
      </c>
      <c r="B648" s="2">
        <v>111908</v>
      </c>
      <c r="C648" s="3" t="s">
        <v>5337</v>
      </c>
      <c r="D648" s="5">
        <v>100.63</v>
      </c>
      <c r="E648" s="5">
        <v>17586.326123170002</v>
      </c>
      <c r="F648" s="3" t="s">
        <v>4525</v>
      </c>
      <c r="G648" s="3" t="s">
        <v>4526</v>
      </c>
      <c r="H648" s="3" t="s">
        <v>4634</v>
      </c>
      <c r="I648" s="3" t="s">
        <v>4634</v>
      </c>
      <c r="J648" s="3" t="s">
        <v>4528</v>
      </c>
      <c r="K648" s="6">
        <v>3085452</v>
      </c>
      <c r="L648" s="6">
        <v>3007736</v>
      </c>
      <c r="M648" s="6">
        <v>1803834</v>
      </c>
      <c r="N648" s="6">
        <v>1601718</v>
      </c>
      <c r="O648" s="6">
        <v>646316</v>
      </c>
      <c r="P648" s="6">
        <v>468828</v>
      </c>
      <c r="Q648" s="6">
        <v>484170</v>
      </c>
      <c r="R648" s="6">
        <v>338821</v>
      </c>
      <c r="S648" s="6">
        <v>1658963</v>
      </c>
      <c r="T648" s="6">
        <v>1599461</v>
      </c>
      <c r="U648" s="6">
        <v>12691601</v>
      </c>
      <c r="V648" s="6">
        <v>12424023</v>
      </c>
      <c r="W648" s="6">
        <v>38488128</v>
      </c>
      <c r="X648" s="6">
        <v>37847865</v>
      </c>
      <c r="Y648" s="6" t="s">
        <v>4474</v>
      </c>
      <c r="Z648" s="6" t="s">
        <v>4474</v>
      </c>
      <c r="AA648" s="6" t="s">
        <v>4474</v>
      </c>
      <c r="AB648" s="6" t="s">
        <v>4474</v>
      </c>
      <c r="AC648" s="6">
        <v>172244401</v>
      </c>
      <c r="AD648" s="6">
        <v>172017674</v>
      </c>
      <c r="AF648">
        <f>Q648/W648</f>
        <v>1.2579723285060785E-2</v>
      </c>
      <c r="AG648">
        <f>R648/X648</f>
        <v>8.9521826396284174E-3</v>
      </c>
      <c r="AH648">
        <f>U648/W648</f>
        <v>0.32975365806307855</v>
      </c>
      <c r="AI648">
        <f>V648/X648</f>
        <v>0.32826218863336148</v>
      </c>
      <c r="AJ648" t="e">
        <f>Y648/AA648</f>
        <v>#VALUE!</v>
      </c>
      <c r="AK648" t="e">
        <f>Z648/AB648</f>
        <v>#VALUE!</v>
      </c>
      <c r="AL648">
        <f>O648/K648</f>
        <v>0.20947206438473195</v>
      </c>
      <c r="AM648">
        <f>P648/L648</f>
        <v>0.15587405277590852</v>
      </c>
      <c r="AN648">
        <f>K648/W648</f>
        <v>8.0166330770880825E-2</v>
      </c>
      <c r="AO648">
        <f>L648/X648</f>
        <v>7.946910611734638E-2</v>
      </c>
      <c r="AP648">
        <f>IF(OR(Q648&lt;0, Q648="NA"), 0, 1)</f>
        <v>1</v>
      </c>
      <c r="AQ648">
        <f>IF(OR(S648&lt;0, S648="NA"), 0, 1)</f>
        <v>1</v>
      </c>
      <c r="AR648">
        <f>IFERROR(IF((AF648-AG648)&gt;0,1,0),0)</f>
        <v>1</v>
      </c>
      <c r="AS648">
        <f>IFERROR(IF((S648-Q648)&gt;0,1,0),0)</f>
        <v>1</v>
      </c>
      <c r="AT648">
        <f>IFERROR(IF((AH648-AI648)&lt;0,1,0),0)</f>
        <v>0</v>
      </c>
      <c r="AU648">
        <f>IFERROR(IF((AJ648-AK648)&gt;0,1,0),0)</f>
        <v>0</v>
      </c>
      <c r="AV648">
        <f>IFERROR(IF((AL648-AM648)&gt;0,1,0),0)</f>
        <v>1</v>
      </c>
      <c r="AW648">
        <f>IFERROR(IF((AN648-AO648)&gt;0,1,0),0)</f>
        <v>1</v>
      </c>
      <c r="AX648">
        <f>IFERROR(IF((AC648-AD648)&lt;0,1,0),0)</f>
        <v>0</v>
      </c>
      <c r="AY648">
        <f>SUM(AP648:AX648)</f>
        <v>6</v>
      </c>
    </row>
    <row r="649" spans="1:51" x14ac:dyDescent="0.45">
      <c r="A649" s="1" t="s">
        <v>125</v>
      </c>
      <c r="B649" s="2">
        <v>4279124</v>
      </c>
      <c r="C649" s="3" t="s">
        <v>5337</v>
      </c>
      <c r="D649" s="5">
        <v>86.4</v>
      </c>
      <c r="E649" s="5">
        <v>195331.81924800001</v>
      </c>
      <c r="F649" s="3" t="s">
        <v>4475</v>
      </c>
      <c r="G649" s="3" t="s">
        <v>4476</v>
      </c>
      <c r="H649" s="3" t="s">
        <v>4637</v>
      </c>
      <c r="I649" s="3" t="s">
        <v>4637</v>
      </c>
      <c r="J649" s="3" t="s">
        <v>4479</v>
      </c>
      <c r="K649" s="6">
        <v>133588330.93557625</v>
      </c>
      <c r="L649" s="6">
        <v>131590464.89322504</v>
      </c>
      <c r="M649" s="6">
        <v>24261013.275077723</v>
      </c>
      <c r="N649" s="6">
        <v>24454621.285063785</v>
      </c>
      <c r="O649" s="6">
        <v>18309842.350359168</v>
      </c>
      <c r="P649" s="6">
        <v>18463693.977444403</v>
      </c>
      <c r="Q649" s="6">
        <v>10999264.784905329</v>
      </c>
      <c r="R649" s="6">
        <v>8634789.9158452898</v>
      </c>
      <c r="S649" s="6">
        <v>21265291.541096561</v>
      </c>
      <c r="T649" s="6">
        <v>23669438.957982235</v>
      </c>
      <c r="U649" s="6">
        <v>24169363.461401384</v>
      </c>
      <c r="V649" s="6">
        <v>24498341.796364337</v>
      </c>
      <c r="W649" s="6">
        <v>251295459.40551716</v>
      </c>
      <c r="X649" s="6">
        <v>245641745.44854066</v>
      </c>
      <c r="Y649" s="6">
        <v>86834699.550930217</v>
      </c>
      <c r="Z649" s="6">
        <v>89954451.003866851</v>
      </c>
      <c r="AA649" s="6">
        <v>63421198.945042416</v>
      </c>
      <c r="AB649" s="6">
        <v>63698413.353699654</v>
      </c>
      <c r="AC649" s="6">
        <v>2327500000</v>
      </c>
      <c r="AD649" s="6">
        <v>2378000000</v>
      </c>
      <c r="AF649">
        <f>Q649/W649</f>
        <v>4.377024881757112E-2</v>
      </c>
      <c r="AG649">
        <f>R649/X649</f>
        <v>3.5151964500489137E-2</v>
      </c>
      <c r="AH649">
        <f>U649/W649</f>
        <v>9.6179069524686953E-2</v>
      </c>
      <c r="AI649">
        <f>V649/X649</f>
        <v>9.9731996903174913E-2</v>
      </c>
      <c r="AJ649">
        <f>Y649/AA649</f>
        <v>1.3691746765332637</v>
      </c>
      <c r="AK649">
        <f>Z649/AB649</f>
        <v>1.4121929616107498</v>
      </c>
      <c r="AL649">
        <f>O649/K649</f>
        <v>0.13706168961111728</v>
      </c>
      <c r="AM649">
        <f>P649/L649</f>
        <v>0.14031179229001273</v>
      </c>
      <c r="AN649">
        <f>K649/W649</f>
        <v>0.53159866577614467</v>
      </c>
      <c r="AO649">
        <f>L649/X649</f>
        <v>0.53570074033198833</v>
      </c>
      <c r="AP649">
        <f>IF(OR(Q649&lt;0, Q649="NA"), 0, 1)</f>
        <v>1</v>
      </c>
      <c r="AQ649">
        <f>IF(OR(S649&lt;0, S649="NA"), 0, 1)</f>
        <v>1</v>
      </c>
      <c r="AR649">
        <f>IFERROR(IF((AF649-AG649)&gt;0,1,0),0)</f>
        <v>1</v>
      </c>
      <c r="AS649">
        <f>IFERROR(IF((S649-Q649)&gt;0,1,0),0)</f>
        <v>1</v>
      </c>
      <c r="AT649">
        <f>IFERROR(IF((AH649-AI649)&lt;0,1,0),0)</f>
        <v>1</v>
      </c>
      <c r="AU649">
        <f>IFERROR(IF((AJ649-AK649)&gt;0,1,0),0)</f>
        <v>0</v>
      </c>
      <c r="AV649">
        <f>IFERROR(IF((AL649-AM649)&gt;0,1,0),0)</f>
        <v>0</v>
      </c>
      <c r="AW649">
        <f>IFERROR(IF((AN649-AO649)&gt;0,1,0),0)</f>
        <v>0</v>
      </c>
      <c r="AX649">
        <f>IFERROR(IF((AC649-AD649)&lt;0,1,0),0)</f>
        <v>1</v>
      </c>
      <c r="AY649">
        <f>SUM(AP649:AX649)</f>
        <v>6</v>
      </c>
    </row>
    <row r="650" spans="1:51" x14ac:dyDescent="0.45">
      <c r="A650" s="1" t="s">
        <v>137</v>
      </c>
      <c r="B650" s="2">
        <v>4022309</v>
      </c>
      <c r="C650" s="3" t="s">
        <v>5337</v>
      </c>
      <c r="D650" s="5">
        <v>65.47</v>
      </c>
      <c r="E650" s="5">
        <v>3785.4080313700001</v>
      </c>
      <c r="F650" s="3" t="s">
        <v>4651</v>
      </c>
      <c r="G650" s="3" t="s">
        <v>4651</v>
      </c>
      <c r="H650" s="3" t="s">
        <v>4652</v>
      </c>
      <c r="I650" s="3" t="s">
        <v>4652</v>
      </c>
      <c r="J650" s="3" t="s">
        <v>4653</v>
      </c>
      <c r="K650" s="6">
        <v>1567700</v>
      </c>
      <c r="L650" s="6">
        <v>1539300</v>
      </c>
      <c r="M650" s="6">
        <v>448300</v>
      </c>
      <c r="N650" s="6">
        <v>428400</v>
      </c>
      <c r="O650" s="6">
        <v>181200</v>
      </c>
      <c r="P650" s="6">
        <v>169000</v>
      </c>
      <c r="Q650" s="6">
        <v>120400</v>
      </c>
      <c r="R650" s="6">
        <v>157300</v>
      </c>
      <c r="S650" s="6">
        <v>432600</v>
      </c>
      <c r="T650" s="6">
        <v>430200</v>
      </c>
      <c r="U650" s="6">
        <v>1743700</v>
      </c>
      <c r="V650" s="6">
        <v>1746000</v>
      </c>
      <c r="W650" s="6">
        <v>6737200</v>
      </c>
      <c r="X650" s="6">
        <v>6661300</v>
      </c>
      <c r="Y650" s="6">
        <v>483400</v>
      </c>
      <c r="Z650" s="6">
        <v>432200</v>
      </c>
      <c r="AA650" s="6">
        <v>334400</v>
      </c>
      <c r="AB650" s="6">
        <v>297600</v>
      </c>
      <c r="AC650" s="6">
        <v>57818971</v>
      </c>
      <c r="AD650" s="6">
        <v>57753513</v>
      </c>
      <c r="AF650">
        <f>Q650/W650</f>
        <v>1.7870925607077124E-2</v>
      </c>
      <c r="AG650">
        <f>R650/X650</f>
        <v>2.3614009277468363E-2</v>
      </c>
      <c r="AH650">
        <f>U650/W650</f>
        <v>0.25881671911179721</v>
      </c>
      <c r="AI650">
        <f>V650/X650</f>
        <v>0.26211099935448035</v>
      </c>
      <c r="AJ650">
        <f>Y650/AA650</f>
        <v>1.4455741626794258</v>
      </c>
      <c r="AK650">
        <f>Z650/AB650</f>
        <v>1.4522849462365592</v>
      </c>
      <c r="AL650">
        <f>O650/K650</f>
        <v>0.11558333864897621</v>
      </c>
      <c r="AM650">
        <f>P650/L650</f>
        <v>0.10979016436042358</v>
      </c>
      <c r="AN650">
        <f>K650/W650</f>
        <v>0.23269310692869441</v>
      </c>
      <c r="AO650">
        <f>L650/X650</f>
        <v>0.23108102022127813</v>
      </c>
      <c r="AP650">
        <f>IF(OR(Q650&lt;0, Q650="NA"), 0, 1)</f>
        <v>1</v>
      </c>
      <c r="AQ650">
        <f>IF(OR(S650&lt;0, S650="NA"), 0, 1)</f>
        <v>1</v>
      </c>
      <c r="AR650">
        <f>IFERROR(IF((AF650-AG650)&gt;0,1,0),0)</f>
        <v>0</v>
      </c>
      <c r="AS650">
        <f>IFERROR(IF((S650-Q650)&gt;0,1,0),0)</f>
        <v>1</v>
      </c>
      <c r="AT650">
        <f>IFERROR(IF((AH650-AI650)&lt;0,1,0),0)</f>
        <v>1</v>
      </c>
      <c r="AU650">
        <f>IFERROR(IF((AJ650-AK650)&gt;0,1,0),0)</f>
        <v>0</v>
      </c>
      <c r="AV650">
        <f>IFERROR(IF((AL650-AM650)&gt;0,1,0),0)</f>
        <v>1</v>
      </c>
      <c r="AW650">
        <f>IFERROR(IF((AN650-AO650)&gt;0,1,0),0)</f>
        <v>1</v>
      </c>
      <c r="AX650">
        <f>IFERROR(IF((AC650-AD650)&lt;0,1,0),0)</f>
        <v>0</v>
      </c>
      <c r="AY650">
        <f>SUM(AP650:AX650)</f>
        <v>6</v>
      </c>
    </row>
    <row r="651" spans="1:51" x14ac:dyDescent="0.45">
      <c r="A651" s="1" t="s">
        <v>143</v>
      </c>
      <c r="B651" s="2">
        <v>4991212</v>
      </c>
      <c r="C651" s="3" t="s">
        <v>5338</v>
      </c>
      <c r="D651" s="5">
        <v>25.88</v>
      </c>
      <c r="E651" s="5">
        <v>435.95838264000002</v>
      </c>
      <c r="F651" s="3" t="s">
        <v>4485</v>
      </c>
      <c r="G651" s="3" t="s">
        <v>4486</v>
      </c>
      <c r="H651" s="3" t="s">
        <v>4545</v>
      </c>
      <c r="I651" s="3" t="s">
        <v>4546</v>
      </c>
      <c r="J651" s="3" t="s">
        <v>4660</v>
      </c>
      <c r="K651" s="6">
        <v>548955</v>
      </c>
      <c r="L651" s="6">
        <v>569061</v>
      </c>
      <c r="M651" s="6">
        <v>58309</v>
      </c>
      <c r="N651" s="6">
        <v>64447</v>
      </c>
      <c r="O651" s="6">
        <v>32949</v>
      </c>
      <c r="P651" s="6">
        <v>39113</v>
      </c>
      <c r="Q651" s="6">
        <v>14500</v>
      </c>
      <c r="R651" s="6">
        <v>19065</v>
      </c>
      <c r="S651" s="6">
        <v>47364</v>
      </c>
      <c r="T651" s="6">
        <v>45142</v>
      </c>
      <c r="U651" s="6">
        <v>223142</v>
      </c>
      <c r="V651" s="6">
        <v>228522</v>
      </c>
      <c r="W651" s="6">
        <v>596435</v>
      </c>
      <c r="X651" s="6">
        <v>595766</v>
      </c>
      <c r="Y651" s="6">
        <v>250854</v>
      </c>
      <c r="Z651" s="6">
        <v>249432</v>
      </c>
      <c r="AA651" s="6">
        <v>61186</v>
      </c>
      <c r="AB651" s="6">
        <v>64008</v>
      </c>
      <c r="AC651" s="6">
        <v>16840000</v>
      </c>
      <c r="AD651" s="6">
        <v>16841000</v>
      </c>
      <c r="AF651">
        <f>Q651/W651</f>
        <v>2.4311115209536664E-2</v>
      </c>
      <c r="AG651">
        <f>R651/X651</f>
        <v>3.2000819113544576E-2</v>
      </c>
      <c r="AH651">
        <f>U651/W651</f>
        <v>0.37412626690251244</v>
      </c>
      <c r="AI651">
        <f>V651/X651</f>
        <v>0.38357677343117935</v>
      </c>
      <c r="AJ651">
        <f>Y651/AA651</f>
        <v>4.0998594449710719</v>
      </c>
      <c r="AK651">
        <f>Z651/AB651</f>
        <v>3.8968878890138732</v>
      </c>
      <c r="AL651">
        <f>O651/K651</f>
        <v>6.0021313222395276E-2</v>
      </c>
      <c r="AM651">
        <f>P651/L651</f>
        <v>6.8732526038509059E-2</v>
      </c>
      <c r="AN651">
        <f>K651/W651</f>
        <v>0.92039367240353098</v>
      </c>
      <c r="AO651">
        <f>L651/X651</f>
        <v>0.95517535408197174</v>
      </c>
      <c r="AP651">
        <f>IF(OR(Q651&lt;0, Q651="NA"), 0, 1)</f>
        <v>1</v>
      </c>
      <c r="AQ651">
        <f>IF(OR(S651&lt;0, S651="NA"), 0, 1)</f>
        <v>1</v>
      </c>
      <c r="AR651">
        <f>IFERROR(IF((AF651-AG651)&gt;0,1,0),0)</f>
        <v>0</v>
      </c>
      <c r="AS651">
        <f>IFERROR(IF((S651-Q651)&gt;0,1,0),0)</f>
        <v>1</v>
      </c>
      <c r="AT651">
        <f>IFERROR(IF((AH651-AI651)&lt;0,1,0),0)</f>
        <v>1</v>
      </c>
      <c r="AU651">
        <f>IFERROR(IF((AJ651-AK651)&gt;0,1,0),0)</f>
        <v>1</v>
      </c>
      <c r="AV651">
        <f>IFERROR(IF((AL651-AM651)&gt;0,1,0),0)</f>
        <v>0</v>
      </c>
      <c r="AW651">
        <f>IFERROR(IF((AN651-AO651)&gt;0,1,0),0)</f>
        <v>0</v>
      </c>
      <c r="AX651">
        <f>IFERROR(IF((AC651-AD651)&lt;0,1,0),0)</f>
        <v>1</v>
      </c>
      <c r="AY651">
        <f>SUM(AP651:AX651)</f>
        <v>6</v>
      </c>
    </row>
    <row r="652" spans="1:51" x14ac:dyDescent="0.45">
      <c r="A652" s="1" t="s">
        <v>156</v>
      </c>
      <c r="B652" s="2">
        <v>19353248</v>
      </c>
      <c r="C652" s="3" t="s">
        <v>5337</v>
      </c>
      <c r="D652" s="5">
        <v>16.399999999999999</v>
      </c>
      <c r="E652" s="5">
        <v>234.07683919999999</v>
      </c>
      <c r="F652" s="3" t="s">
        <v>4525</v>
      </c>
      <c r="G652" s="3" t="s">
        <v>4526</v>
      </c>
      <c r="H652" s="3" t="s">
        <v>4632</v>
      </c>
      <c r="I652" s="3" t="s">
        <v>4632</v>
      </c>
      <c r="J652" s="3" t="s">
        <v>4528</v>
      </c>
      <c r="K652" s="6">
        <v>50266</v>
      </c>
      <c r="L652" s="6">
        <v>48409</v>
      </c>
      <c r="M652" s="6">
        <v>40813</v>
      </c>
      <c r="N652" s="6">
        <v>35984</v>
      </c>
      <c r="O652" s="6">
        <v>15267</v>
      </c>
      <c r="P652" s="6">
        <v>10250</v>
      </c>
      <c r="Q652" s="6">
        <v>3663</v>
      </c>
      <c r="R652" s="6">
        <v>-630</v>
      </c>
      <c r="S652" s="6">
        <v>27905</v>
      </c>
      <c r="T652" s="6">
        <v>26759</v>
      </c>
      <c r="U652" s="6">
        <v>278898</v>
      </c>
      <c r="V652" s="6">
        <v>268320</v>
      </c>
      <c r="W652" s="6">
        <v>578986</v>
      </c>
      <c r="X652" s="6">
        <v>565777</v>
      </c>
      <c r="Y652" s="6" t="s">
        <v>4474</v>
      </c>
      <c r="Z652" s="6" t="s">
        <v>4474</v>
      </c>
      <c r="AA652" s="6" t="s">
        <v>4474</v>
      </c>
      <c r="AB652" s="6" t="s">
        <v>4474</v>
      </c>
      <c r="AC652" s="6">
        <v>14251933</v>
      </c>
      <c r="AD652" s="6">
        <v>13626589</v>
      </c>
      <c r="AF652">
        <f>Q652/W652</f>
        <v>6.3265778447147251E-3</v>
      </c>
      <c r="AG652">
        <f>R652/X652</f>
        <v>-1.1135129211685877E-3</v>
      </c>
      <c r="AH652">
        <f>U652/W652</f>
        <v>0.48170076651248905</v>
      </c>
      <c r="AI652">
        <f>V652/X652</f>
        <v>0.47425045556818324</v>
      </c>
      <c r="AJ652" t="e">
        <f>Y652/AA652</f>
        <v>#VALUE!</v>
      </c>
      <c r="AK652" t="e">
        <f>Z652/AB652</f>
        <v>#VALUE!</v>
      </c>
      <c r="AL652">
        <f>O652/K652</f>
        <v>0.30372418732343931</v>
      </c>
      <c r="AM652">
        <f>P652/L652</f>
        <v>0.21173748683096119</v>
      </c>
      <c r="AN652">
        <f>K652/W652</f>
        <v>8.6817297827581325E-2</v>
      </c>
      <c r="AO652">
        <f>L652/X652</f>
        <v>8.5561979366428828E-2</v>
      </c>
      <c r="AP652">
        <f>IF(OR(Q652&lt;0, Q652="NA"), 0, 1)</f>
        <v>1</v>
      </c>
      <c r="AQ652">
        <f>IF(OR(S652&lt;0, S652="NA"), 0, 1)</f>
        <v>1</v>
      </c>
      <c r="AR652">
        <f>IFERROR(IF((AF652-AG652)&gt;0,1,0),0)</f>
        <v>1</v>
      </c>
      <c r="AS652">
        <f>IFERROR(IF((S652-Q652)&gt;0,1,0),0)</f>
        <v>1</v>
      </c>
      <c r="AT652">
        <f>IFERROR(IF((AH652-AI652)&lt;0,1,0),0)</f>
        <v>0</v>
      </c>
      <c r="AU652">
        <f>IFERROR(IF((AJ652-AK652)&gt;0,1,0),0)</f>
        <v>0</v>
      </c>
      <c r="AV652">
        <f>IFERROR(IF((AL652-AM652)&gt;0,1,0),0)</f>
        <v>1</v>
      </c>
      <c r="AW652">
        <f>IFERROR(IF((AN652-AO652)&gt;0,1,0),0)</f>
        <v>1</v>
      </c>
      <c r="AX652">
        <f>IFERROR(IF((AC652-AD652)&lt;0,1,0),0)</f>
        <v>0</v>
      </c>
      <c r="AY652">
        <f>SUM(AP652:AX652)</f>
        <v>6</v>
      </c>
    </row>
    <row r="653" spans="1:51" x14ac:dyDescent="0.45">
      <c r="A653" s="1" t="s">
        <v>167</v>
      </c>
      <c r="B653" s="2">
        <v>3001792</v>
      </c>
      <c r="C653" s="3" t="s">
        <v>5335</v>
      </c>
      <c r="D653" s="5">
        <v>235.01</v>
      </c>
      <c r="E653" s="5">
        <v>2471132.7369900802</v>
      </c>
      <c r="F653" s="3" t="s">
        <v>4475</v>
      </c>
      <c r="G653" s="3" t="s">
        <v>4476</v>
      </c>
      <c r="H653" s="3" t="s">
        <v>4637</v>
      </c>
      <c r="I653" s="3" t="s">
        <v>4637</v>
      </c>
      <c r="J653" s="3" t="s">
        <v>4676</v>
      </c>
      <c r="K653" s="6">
        <v>620128000</v>
      </c>
      <c r="L653" s="6">
        <v>604334000</v>
      </c>
      <c r="M653" s="6">
        <v>111583000</v>
      </c>
      <c r="N653" s="6">
        <v>104049000</v>
      </c>
      <c r="O653" s="6">
        <v>60599000</v>
      </c>
      <c r="P653" s="6">
        <v>54376000</v>
      </c>
      <c r="Q653" s="6">
        <v>49868000</v>
      </c>
      <c r="R653" s="6">
        <v>44419000</v>
      </c>
      <c r="S653" s="6">
        <v>112706000</v>
      </c>
      <c r="T653" s="6">
        <v>107952000</v>
      </c>
      <c r="U653" s="6">
        <v>62390000</v>
      </c>
      <c r="V653" s="6">
        <v>61789000</v>
      </c>
      <c r="W653" s="6">
        <v>584626000</v>
      </c>
      <c r="X653" s="6">
        <v>554818000</v>
      </c>
      <c r="Y653" s="6">
        <v>175792000</v>
      </c>
      <c r="Z653" s="6">
        <v>173307000</v>
      </c>
      <c r="AA653" s="6">
        <v>161477000</v>
      </c>
      <c r="AB653" s="6">
        <v>158172000</v>
      </c>
      <c r="AC653" s="6">
        <v>10511000000</v>
      </c>
      <c r="AD653" s="6">
        <v>10490000000</v>
      </c>
      <c r="AF653">
        <f>Q653/W653</f>
        <v>8.5298977465935483E-2</v>
      </c>
      <c r="AG653">
        <f>R653/X653</f>
        <v>8.0060488304272759E-2</v>
      </c>
      <c r="AH653">
        <f>U653/W653</f>
        <v>0.10671779907154318</v>
      </c>
      <c r="AI653">
        <f>V653/X653</f>
        <v>0.11136805222613541</v>
      </c>
      <c r="AJ653">
        <f>Y653/AA653</f>
        <v>1.0886503960316329</v>
      </c>
      <c r="AK653">
        <f>Z653/AB653</f>
        <v>1.0956869736742281</v>
      </c>
      <c r="AL653">
        <f>O653/K653</f>
        <v>9.7720148098457096E-2</v>
      </c>
      <c r="AM653">
        <f>P653/L653</f>
        <v>8.9976734719542512E-2</v>
      </c>
      <c r="AN653">
        <f>K653/W653</f>
        <v>1.0607260026067948</v>
      </c>
      <c r="AO653">
        <f>L653/X653</f>
        <v>1.0892472846951613</v>
      </c>
      <c r="AP653">
        <f>IF(OR(Q653&lt;0, Q653="NA"), 0, 1)</f>
        <v>1</v>
      </c>
      <c r="AQ653">
        <f>IF(OR(S653&lt;0, S653="NA"), 0, 1)</f>
        <v>1</v>
      </c>
      <c r="AR653">
        <f>IFERROR(IF((AF653-AG653)&gt;0,1,0),0)</f>
        <v>1</v>
      </c>
      <c r="AS653">
        <f>IFERROR(IF((S653-Q653)&gt;0,1,0),0)</f>
        <v>1</v>
      </c>
      <c r="AT653">
        <f>IFERROR(IF((AH653-AI653)&lt;0,1,0),0)</f>
        <v>1</v>
      </c>
      <c r="AU653">
        <f>IFERROR(IF((AJ653-AK653)&gt;0,1,0),0)</f>
        <v>0</v>
      </c>
      <c r="AV653">
        <f>IFERROR(IF((AL653-AM653)&gt;0,1,0),0)</f>
        <v>1</v>
      </c>
      <c r="AW653">
        <f>IFERROR(IF((AN653-AO653)&gt;0,1,0),0)</f>
        <v>0</v>
      </c>
      <c r="AX653">
        <f>IFERROR(IF((AC653-AD653)&lt;0,1,0),0)</f>
        <v>0</v>
      </c>
      <c r="AY653">
        <f>SUM(AP653:AX653)</f>
        <v>6</v>
      </c>
    </row>
    <row r="654" spans="1:51" x14ac:dyDescent="0.45">
      <c r="A654" s="1" t="s">
        <v>171</v>
      </c>
      <c r="B654" s="2">
        <v>4160328</v>
      </c>
      <c r="C654" s="3" t="s">
        <v>5337</v>
      </c>
      <c r="D654" s="7">
        <v>9.7200000000000006</v>
      </c>
      <c r="E654" s="5">
        <v>14000.13602064</v>
      </c>
      <c r="F654" s="3" t="s">
        <v>4583</v>
      </c>
      <c r="G654" s="3" t="s">
        <v>4583</v>
      </c>
      <c r="H654" s="3" t="s">
        <v>4682</v>
      </c>
      <c r="I654" s="3" t="s">
        <v>4683</v>
      </c>
      <c r="J654" s="3" t="s">
        <v>4684</v>
      </c>
      <c r="K654" s="6">
        <v>13550000</v>
      </c>
      <c r="L654" s="6">
        <v>13640000</v>
      </c>
      <c r="M654" s="6">
        <v>1904000</v>
      </c>
      <c r="N654" s="6">
        <v>1857000</v>
      </c>
      <c r="O654" s="6">
        <v>1329000</v>
      </c>
      <c r="P654" s="6">
        <v>1274000</v>
      </c>
      <c r="Q654" s="6">
        <v>779000</v>
      </c>
      <c r="R654" s="6">
        <v>740000</v>
      </c>
      <c r="S654" s="6">
        <v>1187000</v>
      </c>
      <c r="T654" s="6">
        <v>1321000</v>
      </c>
      <c r="U654" s="6">
        <v>7243000</v>
      </c>
      <c r="V654" s="6">
        <v>6663000</v>
      </c>
      <c r="W654" s="6">
        <v>16910000</v>
      </c>
      <c r="X654" s="6">
        <v>16524000</v>
      </c>
      <c r="Y654" s="6">
        <v>5238000</v>
      </c>
      <c r="Z654" s="6">
        <v>4965000</v>
      </c>
      <c r="AA654" s="6">
        <v>4068000</v>
      </c>
      <c r="AB654" s="6">
        <v>4261000</v>
      </c>
      <c r="AC654" s="6">
        <v>1444343212</v>
      </c>
      <c r="AD654" s="6">
        <v>1444343212</v>
      </c>
      <c r="AF654">
        <f>Q654/W654</f>
        <v>4.6067415730337076E-2</v>
      </c>
      <c r="AG654">
        <f>R654/X654</f>
        <v>4.4783345436940208E-2</v>
      </c>
      <c r="AH654">
        <f>U654/W654</f>
        <v>0.42832643406268478</v>
      </c>
      <c r="AI654">
        <f>V654/X654</f>
        <v>0.40323166303558461</v>
      </c>
      <c r="AJ654">
        <f>Y654/AA654</f>
        <v>1.2876106194690264</v>
      </c>
      <c r="AK654">
        <f>Z654/AB654</f>
        <v>1.1652194320582023</v>
      </c>
      <c r="AL654">
        <f>O654/K654</f>
        <v>9.8081180811808125E-2</v>
      </c>
      <c r="AM654">
        <f>P654/L654</f>
        <v>9.3401759530791786E-2</v>
      </c>
      <c r="AN654">
        <f>K654/W654</f>
        <v>0.80130100532229454</v>
      </c>
      <c r="AO654">
        <f>L654/X654</f>
        <v>0.8254659888646817</v>
      </c>
      <c r="AP654">
        <f>IF(OR(Q654&lt;0, Q654="NA"), 0, 1)</f>
        <v>1</v>
      </c>
      <c r="AQ654">
        <f>IF(OR(S654&lt;0, S654="NA"), 0, 1)</f>
        <v>1</v>
      </c>
      <c r="AR654">
        <f>IFERROR(IF((AF654-AG654)&gt;0,1,0),0)</f>
        <v>1</v>
      </c>
      <c r="AS654">
        <f>IFERROR(IF((S654-Q654)&gt;0,1,0),0)</f>
        <v>1</v>
      </c>
      <c r="AT654">
        <f>IFERROR(IF((AH654-AI654)&lt;0,1,0),0)</f>
        <v>0</v>
      </c>
      <c r="AU654">
        <f>IFERROR(IF((AJ654-AK654)&gt;0,1,0),0)</f>
        <v>1</v>
      </c>
      <c r="AV654">
        <f>IFERROR(IF((AL654-AM654)&gt;0,1,0),0)</f>
        <v>1</v>
      </c>
      <c r="AW654">
        <f>IFERROR(IF((AN654-AO654)&gt;0,1,0),0)</f>
        <v>0</v>
      </c>
      <c r="AX654">
        <f>IFERROR(IF((AC654-AD654)&lt;0,1,0),0)</f>
        <v>0</v>
      </c>
      <c r="AY654">
        <f>SUM(AP654:AX654)</f>
        <v>6</v>
      </c>
    </row>
    <row r="655" spans="1:51" x14ac:dyDescent="0.45">
      <c r="A655" s="1" t="s">
        <v>172</v>
      </c>
      <c r="B655" s="2">
        <v>4103358</v>
      </c>
      <c r="C655" s="3" t="s">
        <v>5335</v>
      </c>
      <c r="D655" s="5">
        <v>85.18</v>
      </c>
      <c r="E655" s="5">
        <v>9609.9533403400001</v>
      </c>
      <c r="F655" s="3" t="s">
        <v>4500</v>
      </c>
      <c r="G655" s="3" t="s">
        <v>4501</v>
      </c>
      <c r="H655" s="3" t="s">
        <v>4533</v>
      </c>
      <c r="I655" s="3" t="s">
        <v>4534</v>
      </c>
      <c r="J655" s="3" t="s">
        <v>4620</v>
      </c>
      <c r="K655" s="6">
        <v>5004989</v>
      </c>
      <c r="L655" s="6">
        <v>4983671</v>
      </c>
      <c r="M655" s="6">
        <v>952762</v>
      </c>
      <c r="N655" s="6">
        <v>940126</v>
      </c>
      <c r="O655" s="6">
        <v>759696</v>
      </c>
      <c r="P655" s="6">
        <v>749099</v>
      </c>
      <c r="Q655" s="6">
        <v>496321</v>
      </c>
      <c r="R655" s="6">
        <v>511811</v>
      </c>
      <c r="S655" s="6">
        <v>724428</v>
      </c>
      <c r="T655" s="6">
        <v>778877</v>
      </c>
      <c r="U655" s="6">
        <v>646291</v>
      </c>
      <c r="V655" s="6">
        <v>646140</v>
      </c>
      <c r="W655" s="6">
        <v>6386142</v>
      </c>
      <c r="X655" s="6">
        <v>6396242</v>
      </c>
      <c r="Y655" s="6">
        <v>1771182</v>
      </c>
      <c r="Z655" s="6">
        <v>1763769</v>
      </c>
      <c r="AA655" s="6">
        <v>1470909</v>
      </c>
      <c r="AB655" s="6">
        <v>1422274</v>
      </c>
      <c r="AC655" s="6">
        <v>112890564</v>
      </c>
      <c r="AD655" s="6">
        <v>114191000</v>
      </c>
      <c r="AF655">
        <f>Q655/W655</f>
        <v>7.7718440961694876E-2</v>
      </c>
      <c r="AG655">
        <f>R655/X655</f>
        <v>8.0017453998769902E-2</v>
      </c>
      <c r="AH655">
        <f>U655/W655</f>
        <v>0.10120210292849736</v>
      </c>
      <c r="AI655">
        <f>V655/X655</f>
        <v>0.10101869191315775</v>
      </c>
      <c r="AJ655">
        <f>Y655/AA655</f>
        <v>1.2041411127404891</v>
      </c>
      <c r="AK655">
        <f>Z655/AB655</f>
        <v>1.2401049305548719</v>
      </c>
      <c r="AL655">
        <f>O655/K655</f>
        <v>0.15178774618685476</v>
      </c>
      <c r="AM655">
        <f>P655/L655</f>
        <v>0.15031068463387731</v>
      </c>
      <c r="AN655">
        <f>K655/W655</f>
        <v>0.78372654413259213</v>
      </c>
      <c r="AO655">
        <f>L655/X655</f>
        <v>0.77915610447509642</v>
      </c>
      <c r="AP655">
        <f>IF(OR(Q655&lt;0, Q655="NA"), 0, 1)</f>
        <v>1</v>
      </c>
      <c r="AQ655">
        <f>IF(OR(S655&lt;0, S655="NA"), 0, 1)</f>
        <v>1</v>
      </c>
      <c r="AR655">
        <f>IFERROR(IF((AF655-AG655)&gt;0,1,0),0)</f>
        <v>0</v>
      </c>
      <c r="AS655">
        <f>IFERROR(IF((S655-Q655)&gt;0,1,0),0)</f>
        <v>1</v>
      </c>
      <c r="AT655">
        <f>IFERROR(IF((AH655-AI655)&lt;0,1,0),0)</f>
        <v>0</v>
      </c>
      <c r="AU655">
        <f>IFERROR(IF((AJ655-AK655)&gt;0,1,0),0)</f>
        <v>0</v>
      </c>
      <c r="AV655">
        <f>IFERROR(IF((AL655-AM655)&gt;0,1,0),0)</f>
        <v>1</v>
      </c>
      <c r="AW655">
        <f>IFERROR(IF((AN655-AO655)&gt;0,1,0),0)</f>
        <v>1</v>
      </c>
      <c r="AX655">
        <f>IFERROR(IF((AC655-AD655)&lt;0,1,0),0)</f>
        <v>1</v>
      </c>
      <c r="AY655">
        <f>SUM(AP655:AX655)</f>
        <v>6</v>
      </c>
    </row>
    <row r="656" spans="1:51" x14ac:dyDescent="0.45">
      <c r="A656" s="1" t="s">
        <v>173</v>
      </c>
      <c r="B656" s="2">
        <v>4103394</v>
      </c>
      <c r="C656" s="3" t="s">
        <v>5335</v>
      </c>
      <c r="D656" s="5">
        <v>92.08</v>
      </c>
      <c r="E656" s="5">
        <v>3016.03095304</v>
      </c>
      <c r="F656" s="3" t="s">
        <v>4470</v>
      </c>
      <c r="G656" s="3" t="s">
        <v>4512</v>
      </c>
      <c r="H656" s="3" t="s">
        <v>4522</v>
      </c>
      <c r="I656" s="3" t="s">
        <v>4557</v>
      </c>
      <c r="J656" s="3" t="s">
        <v>4558</v>
      </c>
      <c r="K656" s="6">
        <v>2321060</v>
      </c>
      <c r="L656" s="6">
        <v>2289626</v>
      </c>
      <c r="M656" s="6">
        <v>234151</v>
      </c>
      <c r="N656" s="6">
        <v>233572</v>
      </c>
      <c r="O656" s="6">
        <v>208929</v>
      </c>
      <c r="P656" s="6">
        <v>209122</v>
      </c>
      <c r="Q656" s="6">
        <v>82701</v>
      </c>
      <c r="R656" s="6">
        <v>91803</v>
      </c>
      <c r="S656" s="6">
        <v>211699</v>
      </c>
      <c r="T656" s="6">
        <v>96232</v>
      </c>
      <c r="U656" s="6">
        <v>315728</v>
      </c>
      <c r="V656" s="6">
        <v>320842</v>
      </c>
      <c r="W656" s="6">
        <v>2139114</v>
      </c>
      <c r="X656" s="6">
        <v>2117368</v>
      </c>
      <c r="Y656" s="6">
        <v>579947</v>
      </c>
      <c r="Z656" s="6">
        <v>555902</v>
      </c>
      <c r="AA656" s="6">
        <v>486021</v>
      </c>
      <c r="AB656" s="6">
        <v>479976</v>
      </c>
      <c r="AC656" s="6">
        <v>32751131</v>
      </c>
      <c r="AD656" s="6">
        <v>32739526</v>
      </c>
      <c r="AF656">
        <f>Q656/W656</f>
        <v>3.8661333617563159E-2</v>
      </c>
      <c r="AG656">
        <f>R656/X656</f>
        <v>4.3357130172931677E-2</v>
      </c>
      <c r="AH656">
        <f>U656/W656</f>
        <v>0.1475975567454563</v>
      </c>
      <c r="AI656">
        <f>V656/X656</f>
        <v>0.15152869033630431</v>
      </c>
      <c r="AJ656">
        <f>Y656/AA656</f>
        <v>1.19325502395987</v>
      </c>
      <c r="AK656">
        <f>Z656/AB656</f>
        <v>1.1581870760204678</v>
      </c>
      <c r="AL656">
        <f>O656/K656</f>
        <v>9.001447614452017E-2</v>
      </c>
      <c r="AM656">
        <f>P656/L656</f>
        <v>9.1334567304878614E-2</v>
      </c>
      <c r="AN656">
        <f>K656/W656</f>
        <v>1.0850567103950515</v>
      </c>
      <c r="AO656">
        <f>L656/X656</f>
        <v>1.0813547763071889</v>
      </c>
      <c r="AP656">
        <f>IF(OR(Q656&lt;0, Q656="NA"), 0, 1)</f>
        <v>1</v>
      </c>
      <c r="AQ656">
        <f>IF(OR(S656&lt;0, S656="NA"), 0, 1)</f>
        <v>1</v>
      </c>
      <c r="AR656">
        <f>IFERROR(IF((AF656-AG656)&gt;0,1,0),0)</f>
        <v>0</v>
      </c>
      <c r="AS656">
        <f>IFERROR(IF((S656-Q656)&gt;0,1,0),0)</f>
        <v>1</v>
      </c>
      <c r="AT656">
        <f>IFERROR(IF((AH656-AI656)&lt;0,1,0),0)</f>
        <v>1</v>
      </c>
      <c r="AU656">
        <f>IFERROR(IF((AJ656-AK656)&gt;0,1,0),0)</f>
        <v>1</v>
      </c>
      <c r="AV656">
        <f>IFERROR(IF((AL656-AM656)&gt;0,1,0),0)</f>
        <v>0</v>
      </c>
      <c r="AW656">
        <f>IFERROR(IF((AN656-AO656)&gt;0,1,0),0)</f>
        <v>1</v>
      </c>
      <c r="AX656">
        <f>IFERROR(IF((AC656-AD656)&lt;0,1,0),0)</f>
        <v>0</v>
      </c>
      <c r="AY656">
        <f>SUM(AP656:AX656)</f>
        <v>6</v>
      </c>
    </row>
    <row r="657" spans="1:51" x14ac:dyDescent="0.45">
      <c r="A657" s="1" t="s">
        <v>178</v>
      </c>
      <c r="B657" s="2">
        <v>4089956</v>
      </c>
      <c r="C657" s="3" t="s">
        <v>5337</v>
      </c>
      <c r="D657" s="5">
        <v>23.05</v>
      </c>
      <c r="E657" s="5">
        <v>1208.80541055</v>
      </c>
      <c r="F657" s="3" t="s">
        <v>4485</v>
      </c>
      <c r="G657" s="3" t="s">
        <v>4486</v>
      </c>
      <c r="H657" s="3" t="s">
        <v>4588</v>
      </c>
      <c r="I657" s="3" t="s">
        <v>4588</v>
      </c>
      <c r="J657" s="3" t="s">
        <v>4689</v>
      </c>
      <c r="K657" s="6">
        <v>1678629</v>
      </c>
      <c r="L657" s="6">
        <v>1512905</v>
      </c>
      <c r="M657" s="6">
        <v>182739</v>
      </c>
      <c r="N657" s="6">
        <v>162219</v>
      </c>
      <c r="O657" s="6">
        <v>101232</v>
      </c>
      <c r="P657" s="6">
        <v>87136</v>
      </c>
      <c r="Q657" s="6">
        <v>49122</v>
      </c>
      <c r="R657" s="6">
        <v>52950</v>
      </c>
      <c r="S657" s="6">
        <v>69652</v>
      </c>
      <c r="T657" s="6">
        <v>37989</v>
      </c>
      <c r="U657" s="6">
        <v>1840686</v>
      </c>
      <c r="V657" s="6">
        <v>1590222</v>
      </c>
      <c r="W657" s="6">
        <v>3982238</v>
      </c>
      <c r="X657" s="6">
        <v>3965102</v>
      </c>
      <c r="Y657" s="6">
        <v>1224551</v>
      </c>
      <c r="Z657" s="6">
        <v>1239956</v>
      </c>
      <c r="AA657" s="6">
        <v>964667</v>
      </c>
      <c r="AB657" s="6">
        <v>1232387</v>
      </c>
      <c r="AC657" s="6">
        <v>52442751</v>
      </c>
      <c r="AD657" s="6">
        <v>52402515</v>
      </c>
      <c r="AF657">
        <f>Q657/W657</f>
        <v>1.2335274787694759E-2</v>
      </c>
      <c r="AG657">
        <f>R657/X657</f>
        <v>1.3354007034371373E-2</v>
      </c>
      <c r="AH657">
        <f>U657/W657</f>
        <v>0.46222400569729888</v>
      </c>
      <c r="AI657">
        <f>V657/X657</f>
        <v>0.40105449998512016</v>
      </c>
      <c r="AJ657">
        <f>Y657/AA657</f>
        <v>1.2694028094668937</v>
      </c>
      <c r="AK657">
        <f>Z657/AB657</f>
        <v>1.0061417395671977</v>
      </c>
      <c r="AL657">
        <f>O657/K657</f>
        <v>6.0306357152175971E-2</v>
      </c>
      <c r="AM657">
        <f>P657/L657</f>
        <v>5.7595156338302804E-2</v>
      </c>
      <c r="AN657">
        <f>K657/W657</f>
        <v>0.4215290497453944</v>
      </c>
      <c r="AO657">
        <f>L657/X657</f>
        <v>0.3815551277117209</v>
      </c>
      <c r="AP657">
        <f>IF(OR(Q657&lt;0, Q657="NA"), 0, 1)</f>
        <v>1</v>
      </c>
      <c r="AQ657">
        <f>IF(OR(S657&lt;0, S657="NA"), 0, 1)</f>
        <v>1</v>
      </c>
      <c r="AR657">
        <f>IFERROR(IF((AF657-AG657)&gt;0,1,0),0)</f>
        <v>0</v>
      </c>
      <c r="AS657">
        <f>IFERROR(IF((S657-Q657)&gt;0,1,0),0)</f>
        <v>1</v>
      </c>
      <c r="AT657">
        <f>IFERROR(IF((AH657-AI657)&lt;0,1,0),0)</f>
        <v>0</v>
      </c>
      <c r="AU657">
        <f>IFERROR(IF((AJ657-AK657)&gt;0,1,0),0)</f>
        <v>1</v>
      </c>
      <c r="AV657">
        <f>IFERROR(IF((AL657-AM657)&gt;0,1,0),0)</f>
        <v>1</v>
      </c>
      <c r="AW657">
        <f>IFERROR(IF((AN657-AO657)&gt;0,1,0),0)</f>
        <v>1</v>
      </c>
      <c r="AX657">
        <f>IFERROR(IF((AC657-AD657)&lt;0,1,0),0)</f>
        <v>0</v>
      </c>
      <c r="AY657">
        <f>SUM(AP657:AX657)</f>
        <v>6</v>
      </c>
    </row>
    <row r="658" spans="1:51" x14ac:dyDescent="0.45">
      <c r="A658" s="1" t="s">
        <v>179</v>
      </c>
      <c r="B658" s="2">
        <v>4065191</v>
      </c>
      <c r="C658" s="3" t="s">
        <v>5335</v>
      </c>
      <c r="D658" s="5">
        <v>18.66</v>
      </c>
      <c r="E658" s="5">
        <v>12262.06438536</v>
      </c>
      <c r="F658" s="3" t="s">
        <v>4485</v>
      </c>
      <c r="G658" s="3" t="s">
        <v>4607</v>
      </c>
      <c r="H658" s="3" t="s">
        <v>4621</v>
      </c>
      <c r="I658" s="3" t="s">
        <v>4621</v>
      </c>
      <c r="J658" s="3" t="s">
        <v>4690</v>
      </c>
      <c r="K658" s="6">
        <v>54211000</v>
      </c>
      <c r="L658" s="6">
        <v>53613000</v>
      </c>
      <c r="M658" s="6">
        <v>5469000</v>
      </c>
      <c r="N658" s="6">
        <v>5067000</v>
      </c>
      <c r="O658" s="6">
        <v>3224000</v>
      </c>
      <c r="P658" s="6">
        <v>2846000</v>
      </c>
      <c r="Q658" s="6">
        <v>846000</v>
      </c>
      <c r="R658" s="6">
        <v>275000</v>
      </c>
      <c r="S658" s="6">
        <v>3983000</v>
      </c>
      <c r="T658" s="6">
        <v>2234000</v>
      </c>
      <c r="U658" s="6">
        <v>25462000</v>
      </c>
      <c r="V658" s="6">
        <v>25848000</v>
      </c>
      <c r="W658" s="6">
        <v>61783000</v>
      </c>
      <c r="X658" s="6">
        <v>63528000</v>
      </c>
      <c r="Y658" s="6">
        <v>13154000</v>
      </c>
      <c r="Z658" s="6">
        <v>14456000</v>
      </c>
      <c r="AA658" s="6">
        <v>23987000</v>
      </c>
      <c r="AB658" s="6">
        <v>25532000</v>
      </c>
      <c r="AC658" s="6">
        <v>657566166</v>
      </c>
      <c r="AD658" s="6">
        <v>657102842</v>
      </c>
      <c r="AF658">
        <f>Q658/W658</f>
        <v>1.3693087095155626E-2</v>
      </c>
      <c r="AG658">
        <f>R658/X658</f>
        <v>4.3287998992570208E-3</v>
      </c>
      <c r="AH658">
        <f>U658/W658</f>
        <v>0.41211983879060582</v>
      </c>
      <c r="AI658">
        <f>V658/X658</f>
        <v>0.40687570834907444</v>
      </c>
      <c r="AJ658">
        <f>Y658/AA658</f>
        <v>0.54838037270188023</v>
      </c>
      <c r="AK658">
        <f>Z658/AB658</f>
        <v>0.56619144602851323</v>
      </c>
      <c r="AL658">
        <f>O658/K658</f>
        <v>5.9471325007839734E-2</v>
      </c>
      <c r="AM658">
        <f>P658/L658</f>
        <v>5.3084140040661781E-2</v>
      </c>
      <c r="AN658">
        <f>K658/W658</f>
        <v>0.87744201479371353</v>
      </c>
      <c r="AO658">
        <f>L658/X658</f>
        <v>0.84392708726860599</v>
      </c>
      <c r="AP658">
        <f>IF(OR(Q658&lt;0, Q658="NA"), 0, 1)</f>
        <v>1</v>
      </c>
      <c r="AQ658">
        <f>IF(OR(S658&lt;0, S658="NA"), 0, 1)</f>
        <v>1</v>
      </c>
      <c r="AR658">
        <f>IFERROR(IF((AF658-AG658)&gt;0,1,0),0)</f>
        <v>1</v>
      </c>
      <c r="AS658">
        <f>IFERROR(IF((S658-Q658)&gt;0,1,0),0)</f>
        <v>1</v>
      </c>
      <c r="AT658">
        <f>IFERROR(IF((AH658-AI658)&lt;0,1,0),0)</f>
        <v>0</v>
      </c>
      <c r="AU658">
        <f>IFERROR(IF((AJ658-AK658)&gt;0,1,0),0)</f>
        <v>0</v>
      </c>
      <c r="AV658">
        <f>IFERROR(IF((AL658-AM658)&gt;0,1,0),0)</f>
        <v>1</v>
      </c>
      <c r="AW658">
        <f>IFERROR(IF((AN658-AO658)&gt;0,1,0),0)</f>
        <v>1</v>
      </c>
      <c r="AX658">
        <f>IFERROR(IF((AC658-AD658)&lt;0,1,0),0)</f>
        <v>0</v>
      </c>
      <c r="AY658">
        <f>SUM(AP658:AX658)</f>
        <v>6</v>
      </c>
    </row>
    <row r="659" spans="1:51" x14ac:dyDescent="0.45">
      <c r="A659" s="1" t="s">
        <v>181</v>
      </c>
      <c r="B659" s="2">
        <v>4114240</v>
      </c>
      <c r="C659" s="3" t="s">
        <v>5337</v>
      </c>
      <c r="D659" s="5">
        <v>5.67</v>
      </c>
      <c r="E659" s="5">
        <v>666.68442875999995</v>
      </c>
      <c r="F659" s="3" t="s">
        <v>4475</v>
      </c>
      <c r="G659" s="3" t="s">
        <v>4564</v>
      </c>
      <c r="H659" s="3" t="s">
        <v>4565</v>
      </c>
      <c r="I659" s="3" t="s">
        <v>4566</v>
      </c>
      <c r="J659" s="3" t="s">
        <v>4662</v>
      </c>
      <c r="K659" s="6">
        <v>6207100</v>
      </c>
      <c r="L659" s="6">
        <v>6254100</v>
      </c>
      <c r="M659" s="6">
        <v>740900</v>
      </c>
      <c r="N659" s="6">
        <v>715600</v>
      </c>
      <c r="O659" s="6">
        <v>265200</v>
      </c>
      <c r="P659" s="6">
        <v>236400</v>
      </c>
      <c r="Q659" s="6">
        <v>29600</v>
      </c>
      <c r="R659" s="6">
        <v>2200</v>
      </c>
      <c r="S659" s="6">
        <v>357100</v>
      </c>
      <c r="T659" s="6">
        <v>391800</v>
      </c>
      <c r="U659" s="6">
        <v>2655800</v>
      </c>
      <c r="V659" s="6">
        <v>2698500</v>
      </c>
      <c r="W659" s="6">
        <v>5328300</v>
      </c>
      <c r="X659" s="6">
        <v>5336700</v>
      </c>
      <c r="Y659" s="6">
        <v>2135500</v>
      </c>
      <c r="Z659" s="6">
        <v>2105400</v>
      </c>
      <c r="AA659" s="6">
        <v>1294200</v>
      </c>
      <c r="AB659" s="6">
        <v>1255100</v>
      </c>
      <c r="AC659" s="6">
        <v>117600000</v>
      </c>
      <c r="AD659" s="6">
        <v>117600000</v>
      </c>
      <c r="AF659">
        <f>Q659/W659</f>
        <v>5.5552427603550855E-3</v>
      </c>
      <c r="AG659">
        <f>R659/X659</f>
        <v>4.1223977364288793E-4</v>
      </c>
      <c r="AH659">
        <f>U659/W659</f>
        <v>0.49843289604564306</v>
      </c>
      <c r="AI659">
        <f>V659/X659</f>
        <v>0.50564955871606043</v>
      </c>
      <c r="AJ659">
        <f>Y659/AA659</f>
        <v>1.6500540874671612</v>
      </c>
      <c r="AK659">
        <f>Z659/AB659</f>
        <v>1.6774758983347939</v>
      </c>
      <c r="AL659">
        <f>O659/K659</f>
        <v>4.2725266227384769E-2</v>
      </c>
      <c r="AM659">
        <f>P659/L659</f>
        <v>3.7799203722358135E-2</v>
      </c>
      <c r="AN659">
        <f>K659/W659</f>
        <v>1.1649306533040558</v>
      </c>
      <c r="AO659">
        <f>L659/X659</f>
        <v>1.1719039856090843</v>
      </c>
      <c r="AP659">
        <f>IF(OR(Q659&lt;0, Q659="NA"), 0, 1)</f>
        <v>1</v>
      </c>
      <c r="AQ659">
        <f>IF(OR(S659&lt;0, S659="NA"), 0, 1)</f>
        <v>1</v>
      </c>
      <c r="AR659">
        <f>IFERROR(IF((AF659-AG659)&gt;0,1,0),0)</f>
        <v>1</v>
      </c>
      <c r="AS659">
        <f>IFERROR(IF((S659-Q659)&gt;0,1,0),0)</f>
        <v>1</v>
      </c>
      <c r="AT659">
        <f>IFERROR(IF((AH659-AI659)&lt;0,1,0),0)</f>
        <v>1</v>
      </c>
      <c r="AU659">
        <f>IFERROR(IF((AJ659-AK659)&gt;0,1,0),0)</f>
        <v>0</v>
      </c>
      <c r="AV659">
        <f>IFERROR(IF((AL659-AM659)&gt;0,1,0),0)</f>
        <v>1</v>
      </c>
      <c r="AW659">
        <f>IFERROR(IF((AN659-AO659)&gt;0,1,0),0)</f>
        <v>0</v>
      </c>
      <c r="AX659">
        <f>IFERROR(IF((AC659-AD659)&lt;0,1,0),0)</f>
        <v>0</v>
      </c>
      <c r="AY659">
        <f>SUM(AP659:AX659)</f>
        <v>6</v>
      </c>
    </row>
    <row r="660" spans="1:51" x14ac:dyDescent="0.45">
      <c r="A660" s="1" t="s">
        <v>184</v>
      </c>
      <c r="B660" s="2">
        <v>4169946</v>
      </c>
      <c r="C660" s="3" t="s">
        <v>5336</v>
      </c>
      <c r="D660" s="7">
        <v>12.1</v>
      </c>
      <c r="E660" s="5">
        <v>583.28004020000003</v>
      </c>
      <c r="F660" s="3" t="s">
        <v>4480</v>
      </c>
      <c r="G660" s="3" t="s">
        <v>4509</v>
      </c>
      <c r="H660" s="3" t="s">
        <v>4509</v>
      </c>
      <c r="I660" s="3" t="s">
        <v>4677</v>
      </c>
      <c r="J660" s="3" t="s">
        <v>4691</v>
      </c>
      <c r="K660" s="6">
        <v>285355</v>
      </c>
      <c r="L660" s="6">
        <v>261254</v>
      </c>
      <c r="M660" s="6">
        <v>134984</v>
      </c>
      <c r="N660" s="6">
        <v>115205</v>
      </c>
      <c r="O660" s="6">
        <v>124135</v>
      </c>
      <c r="P660" s="6">
        <v>104745</v>
      </c>
      <c r="Q660" s="6">
        <v>85056</v>
      </c>
      <c r="R660" s="6">
        <v>67505</v>
      </c>
      <c r="S660" s="6">
        <v>290793</v>
      </c>
      <c r="T660" s="6">
        <v>347706</v>
      </c>
      <c r="U660" s="6">
        <v>148937</v>
      </c>
      <c r="V660" s="6">
        <v>148854</v>
      </c>
      <c r="W660" s="6">
        <v>1143874</v>
      </c>
      <c r="X660" s="6">
        <v>1311285</v>
      </c>
      <c r="Y660" s="6">
        <v>0</v>
      </c>
      <c r="Z660" s="6">
        <v>0</v>
      </c>
      <c r="AA660" s="6">
        <v>0</v>
      </c>
      <c r="AB660" s="6">
        <v>0</v>
      </c>
      <c r="AC660" s="6">
        <v>48204962</v>
      </c>
      <c r="AD660" s="6">
        <v>48132370</v>
      </c>
      <c r="AF660">
        <f>Q660/W660</f>
        <v>7.4357840111760568E-2</v>
      </c>
      <c r="AG660">
        <f>R660/X660</f>
        <v>5.1480036757836779E-2</v>
      </c>
      <c r="AH660">
        <f>U660/W660</f>
        <v>0.13020402596789507</v>
      </c>
      <c r="AI660">
        <f>V660/X660</f>
        <v>0.11351765634473054</v>
      </c>
      <c r="AJ660" t="e">
        <f>Y660/AA660</f>
        <v>#DIV/0!</v>
      </c>
      <c r="AK660" t="e">
        <f>Z660/AB660</f>
        <v>#DIV/0!</v>
      </c>
      <c r="AL660">
        <f>O660/K660</f>
        <v>0.43501953706786284</v>
      </c>
      <c r="AM660">
        <f>P660/L660</f>
        <v>0.40093166037649186</v>
      </c>
      <c r="AN660">
        <f>K660/W660</f>
        <v>0.24946366470432932</v>
      </c>
      <c r="AO660">
        <f>L660/X660</f>
        <v>0.19923510144629122</v>
      </c>
      <c r="AP660">
        <f>IF(OR(Q660&lt;0, Q660="NA"), 0, 1)</f>
        <v>1</v>
      </c>
      <c r="AQ660">
        <f>IF(OR(S660&lt;0, S660="NA"), 0, 1)</f>
        <v>1</v>
      </c>
      <c r="AR660">
        <f>IFERROR(IF((AF660-AG660)&gt;0,1,0),0)</f>
        <v>1</v>
      </c>
      <c r="AS660">
        <f>IFERROR(IF((S660-Q660)&gt;0,1,0),0)</f>
        <v>1</v>
      </c>
      <c r="AT660">
        <f>IFERROR(IF((AH660-AI660)&lt;0,1,0),0)</f>
        <v>0</v>
      </c>
      <c r="AU660">
        <f>IFERROR(IF((AJ660-AK660)&gt;0,1,0),0)</f>
        <v>0</v>
      </c>
      <c r="AV660">
        <f>IFERROR(IF((AL660-AM660)&gt;0,1,0),0)</f>
        <v>1</v>
      </c>
      <c r="AW660">
        <f>IFERROR(IF((AN660-AO660)&gt;0,1,0),0)</f>
        <v>1</v>
      </c>
      <c r="AX660">
        <f>IFERROR(IF((AC660-AD660)&lt;0,1,0),0)</f>
        <v>0</v>
      </c>
      <c r="AY660">
        <f>SUM(AP660:AX660)</f>
        <v>6</v>
      </c>
    </row>
    <row r="661" spans="1:51" x14ac:dyDescent="0.45">
      <c r="A661" s="1" t="s">
        <v>187</v>
      </c>
      <c r="B661" s="2">
        <v>102700</v>
      </c>
      <c r="C661" s="3" t="s">
        <v>5337</v>
      </c>
      <c r="D661" s="5">
        <v>322.25</v>
      </c>
      <c r="E661" s="5">
        <v>227007.36580249999</v>
      </c>
      <c r="F661" s="3" t="s">
        <v>4480</v>
      </c>
      <c r="G661" s="3" t="s">
        <v>4491</v>
      </c>
      <c r="H661" s="3" t="s">
        <v>4663</v>
      </c>
      <c r="I661" s="3" t="s">
        <v>4663</v>
      </c>
      <c r="J661" s="3" t="s">
        <v>4595</v>
      </c>
      <c r="K661" s="6">
        <v>59239000</v>
      </c>
      <c r="L661" s="6">
        <v>58107000</v>
      </c>
      <c r="M661" s="6" t="s">
        <v>4474</v>
      </c>
      <c r="N661" s="6" t="s">
        <v>4474</v>
      </c>
      <c r="O661" s="6" t="s">
        <v>4474</v>
      </c>
      <c r="P661" s="6" t="s">
        <v>4474</v>
      </c>
      <c r="Q661" s="6">
        <v>9892000</v>
      </c>
      <c r="R661" s="6">
        <v>9836000</v>
      </c>
      <c r="S661" s="6">
        <v>15041000</v>
      </c>
      <c r="T661" s="6">
        <v>25097000</v>
      </c>
      <c r="U661" s="6">
        <v>53546000</v>
      </c>
      <c r="V661" s="6">
        <v>51521000</v>
      </c>
      <c r="W661" s="6">
        <v>270979000</v>
      </c>
      <c r="X661" s="6">
        <v>272219000</v>
      </c>
      <c r="Y661" s="6">
        <v>244210000</v>
      </c>
      <c r="Z661" s="6">
        <v>246111000</v>
      </c>
      <c r="AA661" s="6">
        <v>150551000</v>
      </c>
      <c r="AB661" s="6">
        <v>148555000</v>
      </c>
      <c r="AC661" s="6">
        <v>704000000</v>
      </c>
      <c r="AD661" s="6">
        <v>712000000</v>
      </c>
      <c r="AF661">
        <f>Q661/W661</f>
        <v>3.6504673793910231E-2</v>
      </c>
      <c r="AG661">
        <f>R661/X661</f>
        <v>3.613267259081842E-2</v>
      </c>
      <c r="AH661">
        <f>U661/W661</f>
        <v>0.19760202820144734</v>
      </c>
      <c r="AI661">
        <f>V661/X661</f>
        <v>0.18926305658311873</v>
      </c>
      <c r="AJ661">
        <f>Y661/AA661</f>
        <v>1.6221081228288088</v>
      </c>
      <c r="AK661">
        <f>Z661/AB661</f>
        <v>1.6566995388913197</v>
      </c>
      <c r="AL661" t="e">
        <f>O661/K661</f>
        <v>#VALUE!</v>
      </c>
      <c r="AM661" t="e">
        <f>P661/L661</f>
        <v>#VALUE!</v>
      </c>
      <c r="AN661">
        <f>K661/W661</f>
        <v>0.2186110362795641</v>
      </c>
      <c r="AO661">
        <f>L661/X661</f>
        <v>0.21345681234594205</v>
      </c>
      <c r="AP661">
        <f>IF(OR(Q661&lt;0, Q661="NA"), 0, 1)</f>
        <v>1</v>
      </c>
      <c r="AQ661">
        <f>IF(OR(S661&lt;0, S661="NA"), 0, 1)</f>
        <v>1</v>
      </c>
      <c r="AR661">
        <f>IFERROR(IF((AF661-AG661)&gt;0,1,0),0)</f>
        <v>1</v>
      </c>
      <c r="AS661">
        <f>IFERROR(IF((S661-Q661)&gt;0,1,0),0)</f>
        <v>1</v>
      </c>
      <c r="AT661">
        <f>IFERROR(IF((AH661-AI661)&lt;0,1,0),0)</f>
        <v>0</v>
      </c>
      <c r="AU661">
        <f>IFERROR(IF((AJ661-AK661)&gt;0,1,0),0)</f>
        <v>0</v>
      </c>
      <c r="AV661">
        <f>IFERROR(IF((AL661-AM661)&gt;0,1,0),0)</f>
        <v>0</v>
      </c>
      <c r="AW661">
        <f>IFERROR(IF((AN661-AO661)&gt;0,1,0),0)</f>
        <v>1</v>
      </c>
      <c r="AX661">
        <f>IFERROR(IF((AC661-AD661)&lt;0,1,0),0)</f>
        <v>1</v>
      </c>
      <c r="AY661">
        <f>SUM(AP661:AX661)</f>
        <v>6</v>
      </c>
    </row>
    <row r="662" spans="1:51" x14ac:dyDescent="0.45">
      <c r="A662" s="1" t="s">
        <v>193</v>
      </c>
      <c r="B662" s="2">
        <v>4910604</v>
      </c>
      <c r="C662" s="3" t="s">
        <v>5335</v>
      </c>
      <c r="D662" s="5">
        <v>21.74</v>
      </c>
      <c r="E662" s="5">
        <v>385.06001048000002</v>
      </c>
      <c r="F662" s="3" t="s">
        <v>4475</v>
      </c>
      <c r="G662" s="3" t="s">
        <v>4529</v>
      </c>
      <c r="H662" s="3" t="s">
        <v>4569</v>
      </c>
      <c r="I662" s="3" t="s">
        <v>4572</v>
      </c>
      <c r="J662" s="3" t="s">
        <v>4697</v>
      </c>
      <c r="K662" s="6">
        <v>613253</v>
      </c>
      <c r="L662" s="6">
        <v>610969</v>
      </c>
      <c r="M662" s="6">
        <v>57296</v>
      </c>
      <c r="N662" s="6">
        <v>57759</v>
      </c>
      <c r="O662" s="6">
        <v>36775</v>
      </c>
      <c r="P662" s="6">
        <v>35292</v>
      </c>
      <c r="Q662" s="6">
        <v>16163</v>
      </c>
      <c r="R662" s="6">
        <v>10573</v>
      </c>
      <c r="S662" s="6">
        <v>44130</v>
      </c>
      <c r="T662" s="6">
        <v>50213</v>
      </c>
      <c r="U662" s="6">
        <v>93092</v>
      </c>
      <c r="V662" s="6">
        <v>92752</v>
      </c>
      <c r="W662" s="6">
        <v>569588</v>
      </c>
      <c r="X662" s="6">
        <v>560703</v>
      </c>
      <c r="Y662" s="6">
        <v>236501</v>
      </c>
      <c r="Z662" s="6">
        <v>223495</v>
      </c>
      <c r="AA662" s="6">
        <v>89408</v>
      </c>
      <c r="AB662" s="6">
        <v>78875</v>
      </c>
      <c r="AC662" s="6">
        <v>17710887</v>
      </c>
      <c r="AD662" s="6">
        <v>17670026</v>
      </c>
      <c r="AF662">
        <f>Q662/W662</f>
        <v>2.8376651193494244E-2</v>
      </c>
      <c r="AG662">
        <f>R662/X662</f>
        <v>1.8856685268314955E-2</v>
      </c>
      <c r="AH662">
        <f>U662/W662</f>
        <v>0.16343743196837013</v>
      </c>
      <c r="AI662">
        <f>V662/X662</f>
        <v>0.16542090910874385</v>
      </c>
      <c r="AJ662">
        <f>Y662/AA662</f>
        <v>2.6451883500357911</v>
      </c>
      <c r="AK662">
        <f>Z662/AB662</f>
        <v>2.8335340729001586</v>
      </c>
      <c r="AL662">
        <f>O662/K662</f>
        <v>5.9967093516052915E-2</v>
      </c>
      <c r="AM662">
        <f>P662/L662</f>
        <v>5.7763978205113517E-2</v>
      </c>
      <c r="AN662">
        <f>K662/W662</f>
        <v>1.076660674031054</v>
      </c>
      <c r="AO662">
        <f>L662/X662</f>
        <v>1.0896481738103774</v>
      </c>
      <c r="AP662">
        <f>IF(OR(Q662&lt;0, Q662="NA"), 0, 1)</f>
        <v>1</v>
      </c>
      <c r="AQ662">
        <f>IF(OR(S662&lt;0, S662="NA"), 0, 1)</f>
        <v>1</v>
      </c>
      <c r="AR662">
        <f>IFERROR(IF((AF662-AG662)&gt;0,1,0),0)</f>
        <v>1</v>
      </c>
      <c r="AS662">
        <f>IFERROR(IF((S662-Q662)&gt;0,1,0),0)</f>
        <v>1</v>
      </c>
      <c r="AT662">
        <f>IFERROR(IF((AH662-AI662)&lt;0,1,0),0)</f>
        <v>1</v>
      </c>
      <c r="AU662">
        <f>IFERROR(IF((AJ662-AK662)&gt;0,1,0),0)</f>
        <v>0</v>
      </c>
      <c r="AV662">
        <f>IFERROR(IF((AL662-AM662)&gt;0,1,0),0)</f>
        <v>1</v>
      </c>
      <c r="AW662">
        <f>IFERROR(IF((AN662-AO662)&gt;0,1,0),0)</f>
        <v>0</v>
      </c>
      <c r="AX662">
        <f>IFERROR(IF((AC662-AD662)&lt;0,1,0),0)</f>
        <v>0</v>
      </c>
      <c r="AY662">
        <f>SUM(AP662:AX662)</f>
        <v>6</v>
      </c>
    </row>
    <row r="663" spans="1:51" x14ac:dyDescent="0.45">
      <c r="A663" s="1" t="s">
        <v>195</v>
      </c>
      <c r="B663" s="2">
        <v>4093614</v>
      </c>
      <c r="C663" s="3" t="s">
        <v>5337</v>
      </c>
      <c r="D663" s="5">
        <v>72.09</v>
      </c>
      <c r="E663" s="5">
        <v>2724.7765745699999</v>
      </c>
      <c r="F663" s="3" t="s">
        <v>4651</v>
      </c>
      <c r="G663" s="3" t="s">
        <v>4651</v>
      </c>
      <c r="H663" s="3" t="s">
        <v>4701</v>
      </c>
      <c r="I663" s="3" t="s">
        <v>4701</v>
      </c>
      <c r="J663" s="3" t="s">
        <v>4702</v>
      </c>
      <c r="K663" s="6">
        <v>577541</v>
      </c>
      <c r="L663" s="6">
        <v>567455</v>
      </c>
      <c r="M663" s="6">
        <v>227124</v>
      </c>
      <c r="N663" s="6">
        <v>222467</v>
      </c>
      <c r="O663" s="6">
        <v>183356</v>
      </c>
      <c r="P663" s="6">
        <v>179375</v>
      </c>
      <c r="Q663" s="6">
        <v>111261</v>
      </c>
      <c r="R663" s="6">
        <v>106992</v>
      </c>
      <c r="S663" s="6">
        <v>145381</v>
      </c>
      <c r="T663" s="6">
        <v>120434</v>
      </c>
      <c r="U663" s="6">
        <v>760247</v>
      </c>
      <c r="V663" s="6">
        <v>768028</v>
      </c>
      <c r="W663" s="6">
        <v>2420624</v>
      </c>
      <c r="X663" s="6">
        <v>2348320</v>
      </c>
      <c r="Y663" s="6">
        <v>222360</v>
      </c>
      <c r="Z663" s="6">
        <v>209523</v>
      </c>
      <c r="AA663" s="6">
        <v>321432</v>
      </c>
      <c r="AB663" s="6">
        <v>299118</v>
      </c>
      <c r="AC663" s="6">
        <v>37796873</v>
      </c>
      <c r="AD663" s="6">
        <v>37457199</v>
      </c>
      <c r="AF663">
        <f>Q663/W663</f>
        <v>4.5963768020146872E-2</v>
      </c>
      <c r="AG663">
        <f>R663/X663</f>
        <v>4.5561081964979218E-2</v>
      </c>
      <c r="AH663">
        <f>U663/W663</f>
        <v>0.31407066938111827</v>
      </c>
      <c r="AI663">
        <f>V663/X663</f>
        <v>0.3270542345165906</v>
      </c>
      <c r="AJ663">
        <f>Y663/AA663</f>
        <v>0.691779287687598</v>
      </c>
      <c r="AK663">
        <f>Z663/AB663</f>
        <v>0.70046937997713277</v>
      </c>
      <c r="AL663">
        <f>O663/K663</f>
        <v>0.3174770276049666</v>
      </c>
      <c r="AM663">
        <f>P663/L663</f>
        <v>0.31610436069820513</v>
      </c>
      <c r="AN663">
        <f>K663/W663</f>
        <v>0.23859178459769051</v>
      </c>
      <c r="AO663">
        <f>L663/X663</f>
        <v>0.2416429617769299</v>
      </c>
      <c r="AP663">
        <f>IF(OR(Q663&lt;0, Q663="NA"), 0, 1)</f>
        <v>1</v>
      </c>
      <c r="AQ663">
        <f>IF(OR(S663&lt;0, S663="NA"), 0, 1)</f>
        <v>1</v>
      </c>
      <c r="AR663">
        <f>IFERROR(IF((AF663-AG663)&gt;0,1,0),0)</f>
        <v>1</v>
      </c>
      <c r="AS663">
        <f>IFERROR(IF((S663-Q663)&gt;0,1,0),0)</f>
        <v>1</v>
      </c>
      <c r="AT663">
        <f>IFERROR(IF((AH663-AI663)&lt;0,1,0),0)</f>
        <v>1</v>
      </c>
      <c r="AU663">
        <f>IFERROR(IF((AJ663-AK663)&gt;0,1,0),0)</f>
        <v>0</v>
      </c>
      <c r="AV663">
        <f>IFERROR(IF((AL663-AM663)&gt;0,1,0),0)</f>
        <v>1</v>
      </c>
      <c r="AW663">
        <f>IFERROR(IF((AN663-AO663)&gt;0,1,0),0)</f>
        <v>0</v>
      </c>
      <c r="AX663">
        <f>IFERROR(IF((AC663-AD663)&lt;0,1,0),0)</f>
        <v>0</v>
      </c>
      <c r="AY663">
        <f>SUM(AP663:AX663)</f>
        <v>6</v>
      </c>
    </row>
    <row r="664" spans="1:51" x14ac:dyDescent="0.45">
      <c r="A664" s="1" t="s">
        <v>202</v>
      </c>
      <c r="B664" s="2">
        <v>4580151</v>
      </c>
      <c r="C664" s="3" t="s">
        <v>5335</v>
      </c>
      <c r="D664" s="5">
        <v>81.53</v>
      </c>
      <c r="E664" s="5">
        <v>1227.35857169</v>
      </c>
      <c r="F664" s="3" t="s">
        <v>4485</v>
      </c>
      <c r="G664" s="3" t="s">
        <v>4486</v>
      </c>
      <c r="H664" s="3" t="s">
        <v>4496</v>
      </c>
      <c r="I664" s="3" t="s">
        <v>4496</v>
      </c>
      <c r="J664" s="3" t="s">
        <v>4711</v>
      </c>
      <c r="K664" s="6">
        <v>1786990</v>
      </c>
      <c r="L664" s="6">
        <v>1808375</v>
      </c>
      <c r="M664" s="6">
        <v>210789</v>
      </c>
      <c r="N664" s="6">
        <v>217189</v>
      </c>
      <c r="O664" s="6">
        <v>156866</v>
      </c>
      <c r="P664" s="6">
        <v>153668</v>
      </c>
      <c r="Q664" s="6">
        <v>105344</v>
      </c>
      <c r="R664" s="6">
        <v>107999</v>
      </c>
      <c r="S664" s="6">
        <v>139761</v>
      </c>
      <c r="T664" s="6">
        <v>184840</v>
      </c>
      <c r="U664" s="6">
        <v>363293</v>
      </c>
      <c r="V664" s="6">
        <v>372175</v>
      </c>
      <c r="W664" s="6">
        <v>1609875</v>
      </c>
      <c r="X664" s="6">
        <v>1623423</v>
      </c>
      <c r="Y664" s="6">
        <v>402643</v>
      </c>
      <c r="Z664" s="6">
        <v>415222</v>
      </c>
      <c r="AA664" s="6">
        <v>208568</v>
      </c>
      <c r="AB664" s="6">
        <v>209356</v>
      </c>
      <c r="AC664" s="6">
        <v>15161275</v>
      </c>
      <c r="AD664" s="6">
        <v>15428962</v>
      </c>
      <c r="AF664">
        <f>Q664/W664</f>
        <v>6.543613634598959E-2</v>
      </c>
      <c r="AG664">
        <f>R664/X664</f>
        <v>6.6525483499987367E-2</v>
      </c>
      <c r="AH664">
        <f>U664/W664</f>
        <v>0.22566534668840749</v>
      </c>
      <c r="AI664">
        <f>V664/X664</f>
        <v>0.22925325069313421</v>
      </c>
      <c r="AJ664">
        <f>Y664/AA664</f>
        <v>1.9305118714280234</v>
      </c>
      <c r="AK664">
        <f>Z664/AB664</f>
        <v>1.9833298305279046</v>
      </c>
      <c r="AL664">
        <f>O664/K664</f>
        <v>8.7782248361770357E-2</v>
      </c>
      <c r="AM664">
        <f>P664/L664</f>
        <v>8.4975737886223826E-2</v>
      </c>
      <c r="AN664">
        <f>K664/W664</f>
        <v>1.1100178585293889</v>
      </c>
      <c r="AO664">
        <f>L664/X664</f>
        <v>1.1139271773283981</v>
      </c>
      <c r="AP664">
        <f>IF(OR(Q664&lt;0, Q664="NA"), 0, 1)</f>
        <v>1</v>
      </c>
      <c r="AQ664">
        <f>IF(OR(S664&lt;0, S664="NA"), 0, 1)</f>
        <v>1</v>
      </c>
      <c r="AR664">
        <f>IFERROR(IF((AF664-AG664)&gt;0,1,0),0)</f>
        <v>0</v>
      </c>
      <c r="AS664">
        <f>IFERROR(IF((S664-Q664)&gt;0,1,0),0)</f>
        <v>1</v>
      </c>
      <c r="AT664">
        <f>IFERROR(IF((AH664-AI664)&lt;0,1,0),0)</f>
        <v>1</v>
      </c>
      <c r="AU664">
        <f>IFERROR(IF((AJ664-AK664)&gt;0,1,0),0)</f>
        <v>0</v>
      </c>
      <c r="AV664">
        <f>IFERROR(IF((AL664-AM664)&gt;0,1,0),0)</f>
        <v>1</v>
      </c>
      <c r="AW664">
        <f>IFERROR(IF((AN664-AO664)&gt;0,1,0),0)</f>
        <v>0</v>
      </c>
      <c r="AX664">
        <f>IFERROR(IF((AC664-AD664)&lt;0,1,0),0)</f>
        <v>1</v>
      </c>
      <c r="AY664">
        <f>SUM(AP664:AX664)</f>
        <v>6</v>
      </c>
    </row>
    <row r="665" spans="1:51" x14ac:dyDescent="0.45">
      <c r="A665" s="1" t="s">
        <v>207</v>
      </c>
      <c r="B665" s="2">
        <v>4041394</v>
      </c>
      <c r="C665" s="3" t="s">
        <v>5335</v>
      </c>
      <c r="D665" s="5">
        <v>50.3</v>
      </c>
      <c r="E665" s="5">
        <v>957.7177342</v>
      </c>
      <c r="F665" s="3" t="s">
        <v>4480</v>
      </c>
      <c r="G665" s="3" t="s">
        <v>4509</v>
      </c>
      <c r="H665" s="3" t="s">
        <v>4509</v>
      </c>
      <c r="I665" s="3" t="s">
        <v>4677</v>
      </c>
      <c r="J665" s="3" t="s">
        <v>4691</v>
      </c>
      <c r="K665" s="6">
        <v>315130</v>
      </c>
      <c r="L665" s="6">
        <v>309075</v>
      </c>
      <c r="M665" s="6">
        <v>77419</v>
      </c>
      <c r="N665" s="6">
        <v>72049</v>
      </c>
      <c r="O665" s="6">
        <v>76229</v>
      </c>
      <c r="P665" s="6">
        <v>70763</v>
      </c>
      <c r="Q665" s="6">
        <v>61423</v>
      </c>
      <c r="R665" s="6">
        <v>57060</v>
      </c>
      <c r="S665" s="6">
        <v>17330</v>
      </c>
      <c r="T665" s="6">
        <v>14013</v>
      </c>
      <c r="U665" s="6" t="s">
        <v>4474</v>
      </c>
      <c r="V665" s="6" t="s">
        <v>4474</v>
      </c>
      <c r="W665" s="6">
        <v>1254727</v>
      </c>
      <c r="X665" s="6">
        <v>1233529</v>
      </c>
      <c r="Y665" s="6" t="s">
        <v>4474</v>
      </c>
      <c r="Z665" s="6" t="s">
        <v>4474</v>
      </c>
      <c r="AA665" s="6" t="s">
        <v>4474</v>
      </c>
      <c r="AB665" s="6" t="s">
        <v>4474</v>
      </c>
      <c r="AC665" s="6">
        <v>19049970</v>
      </c>
      <c r="AD665" s="6">
        <v>19068286</v>
      </c>
      <c r="AF665">
        <f>Q665/W665</f>
        <v>4.895327828284559E-2</v>
      </c>
      <c r="AG665">
        <f>R665/X665</f>
        <v>4.625752617084803E-2</v>
      </c>
      <c r="AH665" t="e">
        <f>U665/W665</f>
        <v>#VALUE!</v>
      </c>
      <c r="AI665" t="e">
        <f>V665/X665</f>
        <v>#VALUE!</v>
      </c>
      <c r="AJ665" t="e">
        <f>Y665/AA665</f>
        <v>#VALUE!</v>
      </c>
      <c r="AK665" t="e">
        <f>Z665/AB665</f>
        <v>#VALUE!</v>
      </c>
      <c r="AL665">
        <f>O665/K665</f>
        <v>0.24189699489099736</v>
      </c>
      <c r="AM665">
        <f>P665/L665</f>
        <v>0.22895090188465583</v>
      </c>
      <c r="AN665">
        <f>K665/W665</f>
        <v>0.25115423514437801</v>
      </c>
      <c r="AO665">
        <f>L665/X665</f>
        <v>0.25056160009209349</v>
      </c>
      <c r="AP665">
        <f>IF(OR(Q665&lt;0, Q665="NA"), 0, 1)</f>
        <v>1</v>
      </c>
      <c r="AQ665">
        <f>IF(OR(S665&lt;0, S665="NA"), 0, 1)</f>
        <v>1</v>
      </c>
      <c r="AR665">
        <f>IFERROR(IF((AF665-AG665)&gt;0,1,0),0)</f>
        <v>1</v>
      </c>
      <c r="AS665">
        <f>IFERROR(IF((S665-Q665)&gt;0,1,0),0)</f>
        <v>0</v>
      </c>
      <c r="AT665">
        <f>IFERROR(IF((AH665-AI665)&lt;0,1,0),0)</f>
        <v>0</v>
      </c>
      <c r="AU665">
        <f>IFERROR(IF((AJ665-AK665)&gt;0,1,0),0)</f>
        <v>0</v>
      </c>
      <c r="AV665">
        <f>IFERROR(IF((AL665-AM665)&gt;0,1,0),0)</f>
        <v>1</v>
      </c>
      <c r="AW665">
        <f>IFERROR(IF((AN665-AO665)&gt;0,1,0),0)</f>
        <v>1</v>
      </c>
      <c r="AX665">
        <f>IFERROR(IF((AC665-AD665)&lt;0,1,0),0)</f>
        <v>1</v>
      </c>
      <c r="AY665">
        <f>SUM(AP665:AX665)</f>
        <v>6</v>
      </c>
    </row>
    <row r="666" spans="1:51" x14ac:dyDescent="0.45">
      <c r="A666" s="1" t="s">
        <v>208</v>
      </c>
      <c r="B666" s="2">
        <v>1021094</v>
      </c>
      <c r="C666" s="3" t="s">
        <v>5336</v>
      </c>
      <c r="D666" s="5">
        <v>17.5</v>
      </c>
      <c r="E666" s="5">
        <v>157.3629225</v>
      </c>
      <c r="F666" s="3" t="s">
        <v>4480</v>
      </c>
      <c r="G666" s="3" t="s">
        <v>4481</v>
      </c>
      <c r="H666" s="3" t="s">
        <v>4481</v>
      </c>
      <c r="I666" s="3" t="s">
        <v>4482</v>
      </c>
      <c r="J666" s="3" t="s">
        <v>4484</v>
      </c>
      <c r="K666" s="6">
        <v>53315</v>
      </c>
      <c r="L666" s="6">
        <v>52874</v>
      </c>
      <c r="M666" s="6" t="s">
        <v>4474</v>
      </c>
      <c r="N666" s="6" t="s">
        <v>4474</v>
      </c>
      <c r="O666" s="6">
        <v>47776</v>
      </c>
      <c r="P666" s="6">
        <v>47121</v>
      </c>
      <c r="Q666" s="6">
        <v>8844</v>
      </c>
      <c r="R666" s="6">
        <v>9551</v>
      </c>
      <c r="S666" s="6">
        <v>14752</v>
      </c>
      <c r="T666" s="6">
        <v>13994</v>
      </c>
      <c r="U666" s="6">
        <v>3001</v>
      </c>
      <c r="V666" s="6">
        <v>3180</v>
      </c>
      <c r="W666" s="6">
        <v>2123173</v>
      </c>
      <c r="X666" s="6">
        <v>2126315</v>
      </c>
      <c r="Y666" s="6" t="s">
        <v>4474</v>
      </c>
      <c r="Z666" s="6" t="s">
        <v>4474</v>
      </c>
      <c r="AA666" s="6" t="s">
        <v>4474</v>
      </c>
      <c r="AB666" s="6" t="s">
        <v>4474</v>
      </c>
      <c r="AC666" s="6">
        <v>8992167</v>
      </c>
      <c r="AD666" s="6">
        <v>8992167</v>
      </c>
      <c r="AF666">
        <f>Q666/W666</f>
        <v>4.1654636715896445E-3</v>
      </c>
      <c r="AG666">
        <f>R666/X666</f>
        <v>4.4918085984437866E-3</v>
      </c>
      <c r="AH666">
        <f>U666/W666</f>
        <v>1.4134505289959886E-3</v>
      </c>
      <c r="AI666">
        <f>V666/X666</f>
        <v>1.4955451097320952E-3</v>
      </c>
      <c r="AJ666" t="e">
        <f>Y666/AA666</f>
        <v>#VALUE!</v>
      </c>
      <c r="AK666" t="e">
        <f>Z666/AB666</f>
        <v>#VALUE!</v>
      </c>
      <c r="AL666">
        <f>O666/K666</f>
        <v>0.8961080371377661</v>
      </c>
      <c r="AM666">
        <f>P666/L666</f>
        <v>0.89119415970041982</v>
      </c>
      <c r="AN666">
        <f>K666/W666</f>
        <v>2.5111001317367921E-2</v>
      </c>
      <c r="AO666">
        <f>L666/X666</f>
        <v>2.4866494381124152E-2</v>
      </c>
      <c r="AP666">
        <f>IF(OR(Q666&lt;0, Q666="NA"), 0, 1)</f>
        <v>1</v>
      </c>
      <c r="AQ666">
        <f>IF(OR(S666&lt;0, S666="NA"), 0, 1)</f>
        <v>1</v>
      </c>
      <c r="AR666">
        <f>IFERROR(IF((AF666-AG666)&gt;0,1,0),0)</f>
        <v>0</v>
      </c>
      <c r="AS666">
        <f>IFERROR(IF((S666-Q666)&gt;0,1,0),0)</f>
        <v>1</v>
      </c>
      <c r="AT666">
        <f>IFERROR(IF((AH666-AI666)&lt;0,1,0),0)</f>
        <v>1</v>
      </c>
      <c r="AU666">
        <f>IFERROR(IF((AJ666-AK666)&gt;0,1,0),0)</f>
        <v>0</v>
      </c>
      <c r="AV666">
        <f>IFERROR(IF((AL666-AM666)&gt;0,1,0),0)</f>
        <v>1</v>
      </c>
      <c r="AW666">
        <f>IFERROR(IF((AN666-AO666)&gt;0,1,0),0)</f>
        <v>1</v>
      </c>
      <c r="AX666">
        <f>IFERROR(IF((AC666-AD666)&lt;0,1,0),0)</f>
        <v>0</v>
      </c>
      <c r="AY666">
        <f>SUM(AP666:AX666)</f>
        <v>6</v>
      </c>
    </row>
    <row r="667" spans="1:51" x14ac:dyDescent="0.45">
      <c r="A667" s="1" t="s">
        <v>211</v>
      </c>
      <c r="B667" s="2">
        <v>4811744</v>
      </c>
      <c r="C667" s="3" t="s">
        <v>5338</v>
      </c>
      <c r="D667" s="5">
        <v>9.5399999999999991</v>
      </c>
      <c r="E667" s="5">
        <v>2850.6070744200001</v>
      </c>
      <c r="F667" s="3" t="s">
        <v>4470</v>
      </c>
      <c r="G667" s="3" t="s">
        <v>4471</v>
      </c>
      <c r="H667" s="3" t="s">
        <v>4489</v>
      </c>
      <c r="I667" s="3" t="s">
        <v>4489</v>
      </c>
      <c r="J667" s="3" t="s">
        <v>4495</v>
      </c>
      <c r="K667" s="6">
        <v>493671</v>
      </c>
      <c r="L667" s="6">
        <v>455655</v>
      </c>
      <c r="M667" s="6">
        <v>23089</v>
      </c>
      <c r="N667" s="6">
        <v>-16683</v>
      </c>
      <c r="O667" s="6">
        <v>14401</v>
      </c>
      <c r="P667" s="6">
        <v>-25429</v>
      </c>
      <c r="Q667" s="6">
        <v>-104688</v>
      </c>
      <c r="R667" s="6">
        <v>-119536</v>
      </c>
      <c r="S667" s="6">
        <v>-26517</v>
      </c>
      <c r="T667" s="6">
        <v>-41893</v>
      </c>
      <c r="U667" s="6">
        <v>389494</v>
      </c>
      <c r="V667" s="6">
        <v>388939</v>
      </c>
      <c r="W667" s="6">
        <v>786557</v>
      </c>
      <c r="X667" s="6">
        <v>749484</v>
      </c>
      <c r="Y667" s="6">
        <v>498474</v>
      </c>
      <c r="Z667" s="6">
        <v>461701</v>
      </c>
      <c r="AA667" s="6">
        <v>158138</v>
      </c>
      <c r="AB667" s="6">
        <v>168066</v>
      </c>
      <c r="AC667" s="6">
        <v>298691094</v>
      </c>
      <c r="AD667" s="6">
        <v>296428877</v>
      </c>
      <c r="AF667">
        <f>Q667/W667</f>
        <v>-0.13309652065902408</v>
      </c>
      <c r="AG667">
        <f>R667/X667</f>
        <v>-0.15949106318480447</v>
      </c>
      <c r="AH667">
        <f>U667/W667</f>
        <v>0.49518852416290238</v>
      </c>
      <c r="AI667">
        <f>V667/X667</f>
        <v>0.51894236568092178</v>
      </c>
      <c r="AJ667">
        <f>Y667/AA667</f>
        <v>3.1521455943542982</v>
      </c>
      <c r="AK667">
        <f>Z667/AB667</f>
        <v>2.7471410041293303</v>
      </c>
      <c r="AL667">
        <f>O667/K667</f>
        <v>2.9171249678429562E-2</v>
      </c>
      <c r="AM667">
        <f>P667/L667</f>
        <v>-5.5807573712567622E-2</v>
      </c>
      <c r="AN667">
        <f>K667/W667</f>
        <v>0.62763537798277813</v>
      </c>
      <c r="AO667">
        <f>L667/X667</f>
        <v>0.60795827529340185</v>
      </c>
      <c r="AP667">
        <f>IF(OR(Q667&lt;0, Q667="NA"), 0, 1)</f>
        <v>0</v>
      </c>
      <c r="AQ667">
        <f>IF(OR(S667&lt;0, S667="NA"), 0, 1)</f>
        <v>0</v>
      </c>
      <c r="AR667">
        <f>IFERROR(IF((AF667-AG667)&gt;0,1,0),0)</f>
        <v>1</v>
      </c>
      <c r="AS667">
        <f>IFERROR(IF((S667-Q667)&gt;0,1,0),0)</f>
        <v>1</v>
      </c>
      <c r="AT667">
        <f>IFERROR(IF((AH667-AI667)&lt;0,1,0),0)</f>
        <v>1</v>
      </c>
      <c r="AU667">
        <f>IFERROR(IF((AJ667-AK667)&gt;0,1,0),0)</f>
        <v>1</v>
      </c>
      <c r="AV667">
        <f>IFERROR(IF((AL667-AM667)&gt;0,1,0),0)</f>
        <v>1</v>
      </c>
      <c r="AW667">
        <f>IFERROR(IF((AN667-AO667)&gt;0,1,0),0)</f>
        <v>1</v>
      </c>
      <c r="AX667">
        <f>IFERROR(IF((AC667-AD667)&lt;0,1,0),0)</f>
        <v>0</v>
      </c>
      <c r="AY667">
        <f>SUM(AP667:AX667)</f>
        <v>6</v>
      </c>
    </row>
    <row r="668" spans="1:51" x14ac:dyDescent="0.45">
      <c r="A668" s="1" t="s">
        <v>216</v>
      </c>
      <c r="B668" s="2">
        <v>4122605</v>
      </c>
      <c r="C668" s="3" t="s">
        <v>5337</v>
      </c>
      <c r="D668" s="5">
        <v>77.84</v>
      </c>
      <c r="E668" s="5">
        <v>93844.908836560004</v>
      </c>
      <c r="F668" s="3" t="s">
        <v>4500</v>
      </c>
      <c r="G668" s="3" t="s">
        <v>4574</v>
      </c>
      <c r="H668" s="3" t="s">
        <v>4580</v>
      </c>
      <c r="I668" s="3" t="s">
        <v>4613</v>
      </c>
      <c r="J668" s="3" t="s">
        <v>4716</v>
      </c>
      <c r="K668" s="6">
        <v>15222700</v>
      </c>
      <c r="L668" s="6">
        <v>14232400</v>
      </c>
      <c r="M668" s="6">
        <v>3875000</v>
      </c>
      <c r="N668" s="6">
        <v>3586300</v>
      </c>
      <c r="O668" s="6">
        <v>3302500</v>
      </c>
      <c r="P668" s="6">
        <v>3042600</v>
      </c>
      <c r="Q668" s="6">
        <v>2441600</v>
      </c>
      <c r="R668" s="6">
        <v>2208700</v>
      </c>
      <c r="S668" s="6">
        <v>2814700</v>
      </c>
      <c r="T668" s="6">
        <v>2809400</v>
      </c>
      <c r="U668" s="6">
        <v>6484400</v>
      </c>
      <c r="V668" s="6">
        <v>5081000</v>
      </c>
      <c r="W668" s="6">
        <v>21440200</v>
      </c>
      <c r="X668" s="6">
        <v>19585600</v>
      </c>
      <c r="Y668" s="6">
        <v>9686000</v>
      </c>
      <c r="Z668" s="6">
        <v>7772800</v>
      </c>
      <c r="AA668" s="6">
        <v>4083800</v>
      </c>
      <c r="AB668" s="6">
        <v>3901700</v>
      </c>
      <c r="AC668" s="6">
        <v>1207800000</v>
      </c>
      <c r="AD668" s="6">
        <v>1205300000</v>
      </c>
      <c r="AF668">
        <f>Q668/W668</f>
        <v>0.11387953470583297</v>
      </c>
      <c r="AG668">
        <f>R668/X668</f>
        <v>0.11277162813495629</v>
      </c>
      <c r="AH668">
        <f>U668/W668</f>
        <v>0.30244120857081558</v>
      </c>
      <c r="AI668">
        <f>V668/X668</f>
        <v>0.25942529205130299</v>
      </c>
      <c r="AJ668">
        <f>Y668/AA668</f>
        <v>2.3718105685880797</v>
      </c>
      <c r="AK668">
        <f>Z668/AB668</f>
        <v>1.992157264782018</v>
      </c>
      <c r="AL668">
        <f>O668/K668</f>
        <v>0.21694574549849896</v>
      </c>
      <c r="AM668">
        <f>P668/L668</f>
        <v>0.21377982631179562</v>
      </c>
      <c r="AN668">
        <f>K668/W668</f>
        <v>0.71000736933424125</v>
      </c>
      <c r="AO668">
        <f>L668/X668</f>
        <v>0.72667674209623401</v>
      </c>
      <c r="AP668">
        <f>IF(OR(Q668&lt;0, Q668="NA"), 0, 1)</f>
        <v>1</v>
      </c>
      <c r="AQ668">
        <f>IF(OR(S668&lt;0, S668="NA"), 0, 1)</f>
        <v>1</v>
      </c>
      <c r="AR668">
        <f>IFERROR(IF((AF668-AG668)&gt;0,1,0),0)</f>
        <v>1</v>
      </c>
      <c r="AS668">
        <f>IFERROR(IF((S668-Q668)&gt;0,1,0),0)</f>
        <v>1</v>
      </c>
      <c r="AT668">
        <f>IFERROR(IF((AH668-AI668)&lt;0,1,0),0)</f>
        <v>0</v>
      </c>
      <c r="AU668">
        <f>IFERROR(IF((AJ668-AK668)&gt;0,1,0),0)</f>
        <v>1</v>
      </c>
      <c r="AV668">
        <f>IFERROR(IF((AL668-AM668)&gt;0,1,0),0)</f>
        <v>1</v>
      </c>
      <c r="AW668">
        <f>IFERROR(IF((AN668-AO668)&gt;0,1,0),0)</f>
        <v>0</v>
      </c>
      <c r="AX668">
        <f>IFERROR(IF((AC668-AD668)&lt;0,1,0),0)</f>
        <v>0</v>
      </c>
      <c r="AY668">
        <f>SUM(AP668:AX668)</f>
        <v>6</v>
      </c>
    </row>
    <row r="669" spans="1:51" x14ac:dyDescent="0.45">
      <c r="A669" s="1" t="s">
        <v>220</v>
      </c>
      <c r="B669" s="2">
        <v>5267058</v>
      </c>
      <c r="C669" s="3" t="s">
        <v>5336</v>
      </c>
      <c r="D669" s="5">
        <v>11.04</v>
      </c>
      <c r="E669" s="5">
        <v>1409.6266680000001</v>
      </c>
      <c r="F669" s="3" t="s">
        <v>4500</v>
      </c>
      <c r="G669" s="3" t="s">
        <v>4501</v>
      </c>
      <c r="H669" s="3" t="s">
        <v>4502</v>
      </c>
      <c r="I669" s="3" t="s">
        <v>4538</v>
      </c>
      <c r="J669" s="3" t="s">
        <v>4504</v>
      </c>
      <c r="K669" s="6">
        <v>292544</v>
      </c>
      <c r="L669" s="6">
        <v>287964</v>
      </c>
      <c r="M669" s="6">
        <v>-90260</v>
      </c>
      <c r="N669" s="6">
        <v>-91097</v>
      </c>
      <c r="O669" s="6">
        <v>-93467</v>
      </c>
      <c r="P669" s="6">
        <v>-94377</v>
      </c>
      <c r="Q669" s="6">
        <v>-80272</v>
      </c>
      <c r="R669" s="6">
        <v>-81165</v>
      </c>
      <c r="S669" s="6">
        <v>17671</v>
      </c>
      <c r="T669" s="6">
        <v>19465</v>
      </c>
      <c r="U669" s="6" t="s">
        <v>4474</v>
      </c>
      <c r="V669" s="6" t="s">
        <v>4474</v>
      </c>
      <c r="W669" s="6">
        <v>445642</v>
      </c>
      <c r="X669" s="6">
        <v>445400</v>
      </c>
      <c r="Y669" s="6">
        <v>388130</v>
      </c>
      <c r="Z669" s="6">
        <v>388140</v>
      </c>
      <c r="AA669" s="6">
        <v>152374</v>
      </c>
      <c r="AB669" s="6">
        <v>153890</v>
      </c>
      <c r="AC669" s="6">
        <v>125432000</v>
      </c>
      <c r="AD669" s="6">
        <v>123535488</v>
      </c>
      <c r="AF669">
        <f>Q669/W669</f>
        <v>-0.18012664874495671</v>
      </c>
      <c r="AG669">
        <f>R669/X669</f>
        <v>-0.18222945666816345</v>
      </c>
      <c r="AH669" t="e">
        <f>U669/W669</f>
        <v>#VALUE!</v>
      </c>
      <c r="AI669" t="e">
        <f>V669/X669</f>
        <v>#VALUE!</v>
      </c>
      <c r="AJ669">
        <f>Y669/AA669</f>
        <v>2.5472193418824736</v>
      </c>
      <c r="AK669">
        <f>Z669/AB669</f>
        <v>2.5221911755149784</v>
      </c>
      <c r="AL669">
        <f>O669/K669</f>
        <v>-0.31949723802231461</v>
      </c>
      <c r="AM669">
        <f>P669/L669</f>
        <v>-0.32773888402717005</v>
      </c>
      <c r="AN669">
        <f>K669/W669</f>
        <v>0.65645518151341209</v>
      </c>
      <c r="AO669">
        <f>L669/X669</f>
        <v>0.64652896273013027</v>
      </c>
      <c r="AP669">
        <f>IF(OR(Q669&lt;0, Q669="NA"), 0, 1)</f>
        <v>0</v>
      </c>
      <c r="AQ669">
        <f>IF(OR(S669&lt;0, S669="NA"), 0, 1)</f>
        <v>1</v>
      </c>
      <c r="AR669">
        <f>IFERROR(IF((AF669-AG669)&gt;0,1,0),0)</f>
        <v>1</v>
      </c>
      <c r="AS669">
        <f>IFERROR(IF((S669-Q669)&gt;0,1,0),0)</f>
        <v>1</v>
      </c>
      <c r="AT669">
        <f>IFERROR(IF((AH669-AI669)&lt;0,1,0),0)</f>
        <v>0</v>
      </c>
      <c r="AU669">
        <f>IFERROR(IF((AJ669-AK669)&gt;0,1,0),0)</f>
        <v>1</v>
      </c>
      <c r="AV669">
        <f>IFERROR(IF((AL669-AM669)&gt;0,1,0),0)</f>
        <v>1</v>
      </c>
      <c r="AW669">
        <f>IFERROR(IF((AN669-AO669)&gt;0,1,0),0)</f>
        <v>1</v>
      </c>
      <c r="AX669">
        <f>IFERROR(IF((AC669-AD669)&lt;0,1,0),0)</f>
        <v>0</v>
      </c>
      <c r="AY669">
        <f>SUM(AP669:AX669)</f>
        <v>6</v>
      </c>
    </row>
    <row r="670" spans="1:51" x14ac:dyDescent="0.45">
      <c r="A670" s="1" t="s">
        <v>222</v>
      </c>
      <c r="B670" s="2">
        <v>4963960</v>
      </c>
      <c r="C670" s="3" t="s">
        <v>5335</v>
      </c>
      <c r="D670" s="5">
        <v>5.34</v>
      </c>
      <c r="E670" s="5">
        <v>76.239532440000005</v>
      </c>
      <c r="F670" s="3" t="s">
        <v>4500</v>
      </c>
      <c r="G670" s="3" t="s">
        <v>4539</v>
      </c>
      <c r="H670" s="3" t="s">
        <v>4539</v>
      </c>
      <c r="I670" s="3" t="s">
        <v>4540</v>
      </c>
      <c r="J670" s="3" t="s">
        <v>4541</v>
      </c>
      <c r="K670" s="6">
        <v>101214</v>
      </c>
      <c r="L670" s="6">
        <v>104809</v>
      </c>
      <c r="M670" s="6">
        <v>2102</v>
      </c>
      <c r="N670" s="6">
        <v>-102</v>
      </c>
      <c r="O670" s="6">
        <v>-927</v>
      </c>
      <c r="P670" s="6">
        <v>-3989</v>
      </c>
      <c r="Q670" s="6">
        <v>-8486</v>
      </c>
      <c r="R670" s="6">
        <v>-19965</v>
      </c>
      <c r="S670" s="6">
        <v>9842</v>
      </c>
      <c r="T670" s="6">
        <v>8412</v>
      </c>
      <c r="U670" s="6" t="s">
        <v>4474</v>
      </c>
      <c r="V670" s="6" t="s">
        <v>4474</v>
      </c>
      <c r="W670" s="6">
        <v>118953</v>
      </c>
      <c r="X670" s="6">
        <v>127059</v>
      </c>
      <c r="Y670" s="6">
        <v>64376</v>
      </c>
      <c r="Z670" s="6">
        <v>70393</v>
      </c>
      <c r="AA670" s="6">
        <v>19599</v>
      </c>
      <c r="AB670" s="6">
        <v>27400</v>
      </c>
      <c r="AC670" s="6">
        <v>14258879</v>
      </c>
      <c r="AD670" s="6">
        <v>14208795</v>
      </c>
      <c r="AF670">
        <f>Q670/W670</f>
        <v>-7.13391003169319E-2</v>
      </c>
      <c r="AG670">
        <f>R670/X670</f>
        <v>-0.15713172620593582</v>
      </c>
      <c r="AH670" t="e">
        <f>U670/W670</f>
        <v>#VALUE!</v>
      </c>
      <c r="AI670" t="e">
        <f>V670/X670</f>
        <v>#VALUE!</v>
      </c>
      <c r="AJ670">
        <f>Y670/AA670</f>
        <v>3.2846573804785959</v>
      </c>
      <c r="AK670">
        <f>Z670/AB670</f>
        <v>2.5690875912408759</v>
      </c>
      <c r="AL670">
        <f>O670/K670</f>
        <v>-9.1588120220522859E-3</v>
      </c>
      <c r="AM670">
        <f>P670/L670</f>
        <v>-3.8059708612809967E-2</v>
      </c>
      <c r="AN670">
        <f>K670/W670</f>
        <v>0.85087387455549668</v>
      </c>
      <c r="AO670">
        <f>L670/X670</f>
        <v>0.82488450247522804</v>
      </c>
      <c r="AP670">
        <f>IF(OR(Q670&lt;0, Q670="NA"), 0, 1)</f>
        <v>0</v>
      </c>
      <c r="AQ670">
        <f>IF(OR(S670&lt;0, S670="NA"), 0, 1)</f>
        <v>1</v>
      </c>
      <c r="AR670">
        <f>IFERROR(IF((AF670-AG670)&gt;0,1,0),0)</f>
        <v>1</v>
      </c>
      <c r="AS670">
        <f>IFERROR(IF((S670-Q670)&gt;0,1,0),0)</f>
        <v>1</v>
      </c>
      <c r="AT670">
        <f>IFERROR(IF((AH670-AI670)&lt;0,1,0),0)</f>
        <v>0</v>
      </c>
      <c r="AU670">
        <f>IFERROR(IF((AJ670-AK670)&gt;0,1,0),0)</f>
        <v>1</v>
      </c>
      <c r="AV670">
        <f>IFERROR(IF((AL670-AM670)&gt;0,1,0),0)</f>
        <v>1</v>
      </c>
      <c r="AW670">
        <f>IFERROR(IF((AN670-AO670)&gt;0,1,0),0)</f>
        <v>1</v>
      </c>
      <c r="AX670">
        <f>IFERROR(IF((AC670-AD670)&lt;0,1,0),0)</f>
        <v>0</v>
      </c>
      <c r="AY670">
        <f>SUM(AP670:AX670)</f>
        <v>6</v>
      </c>
    </row>
    <row r="671" spans="1:51" x14ac:dyDescent="0.45">
      <c r="A671" s="1" t="s">
        <v>224</v>
      </c>
      <c r="B671" s="2">
        <v>4898489</v>
      </c>
      <c r="C671" s="3" t="s">
        <v>5335</v>
      </c>
      <c r="D671" s="5">
        <v>16.18</v>
      </c>
      <c r="E671" s="5">
        <v>492.33607475999997</v>
      </c>
      <c r="F671" s="3" t="s">
        <v>4470</v>
      </c>
      <c r="G671" s="3" t="s">
        <v>4471</v>
      </c>
      <c r="H671" s="3" t="s">
        <v>4489</v>
      </c>
      <c r="I671" s="3" t="s">
        <v>4489</v>
      </c>
      <c r="J671" s="3" t="s">
        <v>4544</v>
      </c>
      <c r="K671" s="6">
        <v>57172</v>
      </c>
      <c r="L671" s="6">
        <v>30473</v>
      </c>
      <c r="M671" s="6">
        <v>-139449</v>
      </c>
      <c r="N671" s="6">
        <v>-154410</v>
      </c>
      <c r="O671" s="6">
        <v>-140075</v>
      </c>
      <c r="P671" s="6">
        <v>-155050</v>
      </c>
      <c r="Q671" s="6">
        <v>-165658</v>
      </c>
      <c r="R671" s="6">
        <v>-170115</v>
      </c>
      <c r="S671" s="6">
        <v>-103014</v>
      </c>
      <c r="T671" s="6">
        <v>-129398</v>
      </c>
      <c r="U671" s="6">
        <v>350564</v>
      </c>
      <c r="V671" s="6">
        <v>361981</v>
      </c>
      <c r="W671" s="6">
        <v>493418</v>
      </c>
      <c r="X671" s="6">
        <v>427376</v>
      </c>
      <c r="Y671" s="6">
        <v>448681</v>
      </c>
      <c r="Z671" s="6">
        <v>367350</v>
      </c>
      <c r="AA671" s="6">
        <v>43880</v>
      </c>
      <c r="AB671" s="6">
        <v>40420</v>
      </c>
      <c r="AC671" s="6">
        <v>30428682</v>
      </c>
      <c r="AD671" s="6">
        <v>27434033</v>
      </c>
      <c r="AF671">
        <f>Q671/W671</f>
        <v>-0.33573562375105892</v>
      </c>
      <c r="AG671">
        <f>R671/X671</f>
        <v>-0.39804528097038672</v>
      </c>
      <c r="AH671">
        <f>U671/W671</f>
        <v>0.71048076884102318</v>
      </c>
      <c r="AI671">
        <f>V671/X671</f>
        <v>0.84698485642619148</v>
      </c>
      <c r="AJ671">
        <f>Y671/AA671</f>
        <v>10.225182315405652</v>
      </c>
      <c r="AK671">
        <f>Z671/AB671</f>
        <v>9.0883226125680352</v>
      </c>
      <c r="AL671">
        <f>O671/K671</f>
        <v>-2.4500629678863781</v>
      </c>
      <c r="AM671">
        <f>P671/L671</f>
        <v>-5.088110786597972</v>
      </c>
      <c r="AN671">
        <f>K671/W671</f>
        <v>0.1158693035114244</v>
      </c>
      <c r="AO671">
        <f>L671/X671</f>
        <v>7.1302553255213202E-2</v>
      </c>
      <c r="AP671">
        <f>IF(OR(Q671&lt;0, Q671="NA"), 0, 1)</f>
        <v>0</v>
      </c>
      <c r="AQ671">
        <f>IF(OR(S671&lt;0, S671="NA"), 0, 1)</f>
        <v>0</v>
      </c>
      <c r="AR671">
        <f>IFERROR(IF((AF671-AG671)&gt;0,1,0),0)</f>
        <v>1</v>
      </c>
      <c r="AS671">
        <f>IFERROR(IF((S671-Q671)&gt;0,1,0),0)</f>
        <v>1</v>
      </c>
      <c r="AT671">
        <f>IFERROR(IF((AH671-AI671)&lt;0,1,0),0)</f>
        <v>1</v>
      </c>
      <c r="AU671">
        <f>IFERROR(IF((AJ671-AK671)&gt;0,1,0),0)</f>
        <v>1</v>
      </c>
      <c r="AV671">
        <f>IFERROR(IF((AL671-AM671)&gt;0,1,0),0)</f>
        <v>1</v>
      </c>
      <c r="AW671">
        <f>IFERROR(IF((AN671-AO671)&gt;0,1,0),0)</f>
        <v>1</v>
      </c>
      <c r="AX671">
        <f>IFERROR(IF((AC671-AD671)&lt;0,1,0),0)</f>
        <v>0</v>
      </c>
      <c r="AY671">
        <f>SUM(AP671:AX671)</f>
        <v>6</v>
      </c>
    </row>
    <row r="672" spans="1:51" x14ac:dyDescent="0.45">
      <c r="A672" s="1" t="s">
        <v>233</v>
      </c>
      <c r="B672" s="2">
        <v>113558</v>
      </c>
      <c r="C672" s="3" t="s">
        <v>5337</v>
      </c>
      <c r="D672" s="5">
        <v>19.350000000000001</v>
      </c>
      <c r="E672" s="5">
        <v>10846.606663799999</v>
      </c>
      <c r="F672" s="3" t="s">
        <v>4480</v>
      </c>
      <c r="G672" s="3" t="s">
        <v>4491</v>
      </c>
      <c r="H672" s="3" t="s">
        <v>4542</v>
      </c>
      <c r="I672" s="3" t="s">
        <v>4543</v>
      </c>
      <c r="J672" s="3" t="s">
        <v>4494</v>
      </c>
      <c r="K672" s="6">
        <v>320328</v>
      </c>
      <c r="L672" s="6">
        <v>-316592</v>
      </c>
      <c r="M672" s="6" t="s">
        <v>4474</v>
      </c>
      <c r="N672" s="6" t="s">
        <v>4474</v>
      </c>
      <c r="O672" s="6">
        <v>6483318</v>
      </c>
      <c r="P672" s="6">
        <v>5604095</v>
      </c>
      <c r="Q672" s="6">
        <v>147460</v>
      </c>
      <c r="R672" s="6">
        <v>-503975</v>
      </c>
      <c r="S672" s="6">
        <v>880706</v>
      </c>
      <c r="T672" s="6">
        <v>4424498</v>
      </c>
      <c r="U672" s="6">
        <v>19885141</v>
      </c>
      <c r="V672" s="6">
        <v>17678449</v>
      </c>
      <c r="W672" s="6">
        <v>101515995</v>
      </c>
      <c r="X672" s="6">
        <v>93668577</v>
      </c>
      <c r="Y672" s="6" t="s">
        <v>4474</v>
      </c>
      <c r="Z672" s="6" t="s">
        <v>4474</v>
      </c>
      <c r="AA672" s="6" t="s">
        <v>4474</v>
      </c>
      <c r="AB672" s="6" t="s">
        <v>4474</v>
      </c>
      <c r="AC672" s="6">
        <v>558047743</v>
      </c>
      <c r="AD672" s="6">
        <v>501018415</v>
      </c>
      <c r="AF672">
        <f>Q672/W672</f>
        <v>1.4525789753624539E-3</v>
      </c>
      <c r="AG672">
        <f>R672/X672</f>
        <v>-5.3804062807530431E-3</v>
      </c>
      <c r="AH672">
        <f>U672/W672</f>
        <v>0.19588185093393409</v>
      </c>
      <c r="AI672">
        <f>V672/X672</f>
        <v>0.18873404044560216</v>
      </c>
      <c r="AJ672" t="e">
        <f>Y672/AA672</f>
        <v>#VALUE!</v>
      </c>
      <c r="AK672" t="e">
        <f>Z672/AB672</f>
        <v>#VALUE!</v>
      </c>
      <c r="AL672">
        <f>O672/K672</f>
        <v>20.239623136285307</v>
      </c>
      <c r="AM672">
        <f>P672/L672</f>
        <v>-17.701315889220194</v>
      </c>
      <c r="AN672">
        <f>K672/W672</f>
        <v>3.1554436323064164E-3</v>
      </c>
      <c r="AO672">
        <f>L672/X672</f>
        <v>-3.3799168316606325E-3</v>
      </c>
      <c r="AP672">
        <f>IF(OR(Q672&lt;0, Q672="NA"), 0, 1)</f>
        <v>1</v>
      </c>
      <c r="AQ672">
        <f>IF(OR(S672&lt;0, S672="NA"), 0, 1)</f>
        <v>1</v>
      </c>
      <c r="AR672">
        <f>IFERROR(IF((AF672-AG672)&gt;0,1,0),0)</f>
        <v>1</v>
      </c>
      <c r="AS672">
        <f>IFERROR(IF((S672-Q672)&gt;0,1,0),0)</f>
        <v>1</v>
      </c>
      <c r="AT672">
        <f>IFERROR(IF((AH672-AI672)&lt;0,1,0),0)</f>
        <v>0</v>
      </c>
      <c r="AU672">
        <f>IFERROR(IF((AJ672-AK672)&gt;0,1,0),0)</f>
        <v>0</v>
      </c>
      <c r="AV672">
        <f>IFERROR(IF((AL672-AM672)&gt;0,1,0),0)</f>
        <v>1</v>
      </c>
      <c r="AW672">
        <f>IFERROR(IF((AN672-AO672)&gt;0,1,0),0)</f>
        <v>1</v>
      </c>
      <c r="AX672">
        <f>IFERROR(IF((AC672-AD672)&lt;0,1,0),0)</f>
        <v>0</v>
      </c>
      <c r="AY672">
        <f>SUM(AP672:AX672)</f>
        <v>6</v>
      </c>
    </row>
    <row r="673" spans="1:51" x14ac:dyDescent="0.45">
      <c r="A673" s="1" t="s">
        <v>241</v>
      </c>
      <c r="B673" s="2">
        <v>4010203</v>
      </c>
      <c r="C673" s="3" t="s">
        <v>5335</v>
      </c>
      <c r="D673" s="5">
        <v>23.36</v>
      </c>
      <c r="E673" s="5">
        <v>8641.9725020799997</v>
      </c>
      <c r="F673" s="3" t="s">
        <v>4654</v>
      </c>
      <c r="G673" s="3" t="s">
        <v>4654</v>
      </c>
      <c r="H673" s="3" t="s">
        <v>4655</v>
      </c>
      <c r="I673" s="3" t="s">
        <v>4717</v>
      </c>
      <c r="J673" s="3" t="s">
        <v>4718</v>
      </c>
      <c r="K673" s="6">
        <v>8955000</v>
      </c>
      <c r="L673" s="6">
        <v>8714000</v>
      </c>
      <c r="M673" s="6">
        <v>5047000</v>
      </c>
      <c r="N673" s="6">
        <v>5223000</v>
      </c>
      <c r="O673" s="6">
        <v>2063000</v>
      </c>
      <c r="P673" s="6">
        <v>3208000</v>
      </c>
      <c r="Q673" s="6">
        <v>2557000</v>
      </c>
      <c r="R673" s="6">
        <v>3251000</v>
      </c>
      <c r="S673" s="6">
        <v>3614000</v>
      </c>
      <c r="T673" s="6">
        <v>3039000</v>
      </c>
      <c r="U673" s="6">
        <v>6342000</v>
      </c>
      <c r="V673" s="6">
        <v>6712000</v>
      </c>
      <c r="W673" s="6">
        <v>19376000</v>
      </c>
      <c r="X673" s="6">
        <v>20195000</v>
      </c>
      <c r="Y673" s="6">
        <v>3620000</v>
      </c>
      <c r="Z673" s="6">
        <v>2918000</v>
      </c>
      <c r="AA673" s="6">
        <v>2925000</v>
      </c>
      <c r="AB673" s="6">
        <v>2889000</v>
      </c>
      <c r="AC673" s="6">
        <v>369917990</v>
      </c>
      <c r="AD673" s="6">
        <v>369825804</v>
      </c>
      <c r="AF673">
        <f>Q673/W673</f>
        <v>0.13196738232865401</v>
      </c>
      <c r="AG673">
        <f>R673/X673</f>
        <v>0.16098044070314435</v>
      </c>
      <c r="AH673">
        <f>U673/W673</f>
        <v>0.32731213872832371</v>
      </c>
      <c r="AI673">
        <f>V673/X673</f>
        <v>0.33235949492448624</v>
      </c>
      <c r="AJ673">
        <f>Y673/AA673</f>
        <v>1.2376068376068377</v>
      </c>
      <c r="AK673">
        <f>Z673/AB673</f>
        <v>1.0100380754586362</v>
      </c>
      <c r="AL673">
        <f>O673/K673</f>
        <v>0.23037409268565048</v>
      </c>
      <c r="AM673">
        <f>P673/L673</f>
        <v>0.36814321781042003</v>
      </c>
      <c r="AN673">
        <f>K673/W673</f>
        <v>0.46216969446738232</v>
      </c>
      <c r="AO673">
        <f>L673/X673</f>
        <v>0.43149294379796982</v>
      </c>
      <c r="AP673">
        <f>IF(OR(Q673&lt;0, Q673="NA"), 0, 1)</f>
        <v>1</v>
      </c>
      <c r="AQ673">
        <f>IF(OR(S673&lt;0, S673="NA"), 0, 1)</f>
        <v>1</v>
      </c>
      <c r="AR673">
        <f>IFERROR(IF((AF673-AG673)&gt;0,1,0),0)</f>
        <v>0</v>
      </c>
      <c r="AS673">
        <f>IFERROR(IF((S673-Q673)&gt;0,1,0),0)</f>
        <v>1</v>
      </c>
      <c r="AT673">
        <f>IFERROR(IF((AH673-AI673)&lt;0,1,0),0)</f>
        <v>1</v>
      </c>
      <c r="AU673">
        <f>IFERROR(IF((AJ673-AK673)&gt;0,1,0),0)</f>
        <v>1</v>
      </c>
      <c r="AV673">
        <f>IFERROR(IF((AL673-AM673)&gt;0,1,0),0)</f>
        <v>0</v>
      </c>
      <c r="AW673">
        <f>IFERROR(IF((AN673-AO673)&gt;0,1,0),0)</f>
        <v>1</v>
      </c>
      <c r="AX673">
        <f>IFERROR(IF((AC673-AD673)&lt;0,1,0),0)</f>
        <v>0</v>
      </c>
      <c r="AY673">
        <f>SUM(AP673:AX673)</f>
        <v>6</v>
      </c>
    </row>
    <row r="674" spans="1:51" x14ac:dyDescent="0.45">
      <c r="A674" s="1" t="s">
        <v>252</v>
      </c>
      <c r="B674" s="2">
        <v>4004205</v>
      </c>
      <c r="C674" s="3" t="s">
        <v>5335</v>
      </c>
      <c r="D674" s="5">
        <v>223.83</v>
      </c>
      <c r="E674" s="5">
        <v>3365927.3374200002</v>
      </c>
      <c r="F674" s="3" t="s">
        <v>4500</v>
      </c>
      <c r="G674" s="3" t="s">
        <v>4574</v>
      </c>
      <c r="H674" s="3" t="s">
        <v>4734</v>
      </c>
      <c r="I674" s="3" t="s">
        <v>4734</v>
      </c>
      <c r="J674" s="3" t="s">
        <v>4614</v>
      </c>
      <c r="K674" s="6">
        <v>391035000</v>
      </c>
      <c r="L674" s="6">
        <v>385603000</v>
      </c>
      <c r="M674" s="6">
        <v>134661000</v>
      </c>
      <c r="N674" s="6">
        <v>131781000</v>
      </c>
      <c r="O674" s="6">
        <v>123216000</v>
      </c>
      <c r="P674" s="6">
        <v>120594000</v>
      </c>
      <c r="Q674" s="6">
        <v>93736000</v>
      </c>
      <c r="R674" s="6">
        <v>101956000</v>
      </c>
      <c r="S674" s="6">
        <v>118254000</v>
      </c>
      <c r="T674" s="6">
        <v>113041000</v>
      </c>
      <c r="U674" s="6">
        <v>85750000</v>
      </c>
      <c r="V674" s="6">
        <v>86196000</v>
      </c>
      <c r="W674" s="6">
        <v>364980000</v>
      </c>
      <c r="X674" s="6">
        <v>331612000</v>
      </c>
      <c r="Y674" s="6">
        <v>152987000</v>
      </c>
      <c r="Z674" s="6">
        <v>125435000</v>
      </c>
      <c r="AA674" s="6">
        <v>176392000</v>
      </c>
      <c r="AB674" s="6">
        <v>131624000</v>
      </c>
      <c r="AC674" s="6">
        <v>15116786000</v>
      </c>
      <c r="AD674" s="6">
        <v>15222259000</v>
      </c>
      <c r="AF674">
        <f>Q674/W674</f>
        <v>0.25682503150857583</v>
      </c>
      <c r="AG674">
        <f>R674/X674</f>
        <v>0.30745570124120963</v>
      </c>
      <c r="AH674">
        <f>U674/W674</f>
        <v>0.23494438051400077</v>
      </c>
      <c r="AI674">
        <f>V674/X674</f>
        <v>0.25993027996574308</v>
      </c>
      <c r="AJ674">
        <f>Y674/AA674</f>
        <v>0.86731257653408322</v>
      </c>
      <c r="AK674">
        <f>Z674/AB674</f>
        <v>0.95297969975080532</v>
      </c>
      <c r="AL674">
        <f>O674/K674</f>
        <v>0.31510222870075566</v>
      </c>
      <c r="AM674">
        <f>P674/L674</f>
        <v>0.31274134278000948</v>
      </c>
      <c r="AN674">
        <f>K674/W674</f>
        <v>1.0713874732862074</v>
      </c>
      <c r="AO674">
        <f>L674/X674</f>
        <v>1.1628137703098802</v>
      </c>
      <c r="AP674">
        <f>IF(OR(Q674&lt;0, Q674="NA"), 0, 1)</f>
        <v>1</v>
      </c>
      <c r="AQ674">
        <f>IF(OR(S674&lt;0, S674="NA"), 0, 1)</f>
        <v>1</v>
      </c>
      <c r="AR674">
        <f>IFERROR(IF((AF674-AG674)&gt;0,1,0),0)</f>
        <v>0</v>
      </c>
      <c r="AS674">
        <f>IFERROR(IF((S674-Q674)&gt;0,1,0),0)</f>
        <v>1</v>
      </c>
      <c r="AT674">
        <f>IFERROR(IF((AH674-AI674)&lt;0,1,0),0)</f>
        <v>1</v>
      </c>
      <c r="AU674">
        <f>IFERROR(IF((AJ674-AK674)&gt;0,1,0),0)</f>
        <v>0</v>
      </c>
      <c r="AV674">
        <f>IFERROR(IF((AL674-AM674)&gt;0,1,0),0)</f>
        <v>1</v>
      </c>
      <c r="AW674">
        <f>IFERROR(IF((AN674-AO674)&gt;0,1,0),0)</f>
        <v>0</v>
      </c>
      <c r="AX674">
        <f>IFERROR(IF((AC674-AD674)&lt;0,1,0),0)</f>
        <v>1</v>
      </c>
      <c r="AY674">
        <f>SUM(AP674:AX674)</f>
        <v>6</v>
      </c>
    </row>
    <row r="675" spans="1:51" x14ac:dyDescent="0.45">
      <c r="A675" s="1" t="s">
        <v>259</v>
      </c>
      <c r="B675" s="2">
        <v>4982603</v>
      </c>
      <c r="C675" s="3" t="s">
        <v>5337</v>
      </c>
      <c r="D675" s="5">
        <v>159.07</v>
      </c>
      <c r="E675" s="5">
        <v>10585.03509564</v>
      </c>
      <c r="F675" s="3" t="s">
        <v>4583</v>
      </c>
      <c r="G675" s="3" t="s">
        <v>4583</v>
      </c>
      <c r="H675" s="3" t="s">
        <v>4682</v>
      </c>
      <c r="I675" s="3" t="s">
        <v>4737</v>
      </c>
      <c r="J675" s="3" t="s">
        <v>4738</v>
      </c>
      <c r="K675" s="6">
        <v>3573282</v>
      </c>
      <c r="L675" s="6">
        <v>3556988</v>
      </c>
      <c r="M675" s="6">
        <v>761094</v>
      </c>
      <c r="N675" s="6">
        <v>740446</v>
      </c>
      <c r="O675" s="6">
        <v>500381</v>
      </c>
      <c r="P675" s="6">
        <v>484062</v>
      </c>
      <c r="Q675" s="6">
        <v>335558</v>
      </c>
      <c r="R675" s="6">
        <v>319934</v>
      </c>
      <c r="S675" s="6">
        <v>684811</v>
      </c>
      <c r="T675" s="6">
        <v>628950</v>
      </c>
      <c r="U675" s="6">
        <v>801197</v>
      </c>
      <c r="V675" s="6">
        <v>660432</v>
      </c>
      <c r="W675" s="6">
        <v>4625215</v>
      </c>
      <c r="X675" s="6">
        <v>4453257</v>
      </c>
      <c r="Y675" s="6">
        <v>1665604</v>
      </c>
      <c r="Z675" s="6">
        <v>1593650</v>
      </c>
      <c r="AA675" s="6">
        <v>1026652</v>
      </c>
      <c r="AB675" s="6">
        <v>1168109</v>
      </c>
      <c r="AC675" s="6">
        <v>66500000</v>
      </c>
      <c r="AD675" s="6">
        <v>66300000</v>
      </c>
      <c r="AF675">
        <f>Q675/W675</f>
        <v>7.2549708500037294E-2</v>
      </c>
      <c r="AG675">
        <f>R675/X675</f>
        <v>7.1842698501344074E-2</v>
      </c>
      <c r="AH675">
        <f>U675/W675</f>
        <v>0.17322373122114323</v>
      </c>
      <c r="AI675">
        <f>V675/X675</f>
        <v>0.14830314082479407</v>
      </c>
      <c r="AJ675">
        <f>Y675/AA675</f>
        <v>1.6223647350806309</v>
      </c>
      <c r="AK675">
        <f>Z675/AB675</f>
        <v>1.3642990508591235</v>
      </c>
      <c r="AL675">
        <f>O675/K675</f>
        <v>0.14003400795123364</v>
      </c>
      <c r="AM675">
        <f>P675/L675</f>
        <v>0.13608761120363633</v>
      </c>
      <c r="AN675">
        <f>K675/W675</f>
        <v>0.77256559965320526</v>
      </c>
      <c r="AO675">
        <f>L675/X675</f>
        <v>0.7987385412519421</v>
      </c>
      <c r="AP675">
        <f>IF(OR(Q675&lt;0, Q675="NA"), 0, 1)</f>
        <v>1</v>
      </c>
      <c r="AQ675">
        <f>IF(OR(S675&lt;0, S675="NA"), 0, 1)</f>
        <v>1</v>
      </c>
      <c r="AR675">
        <f>IFERROR(IF((AF675-AG675)&gt;0,1,0),0)</f>
        <v>1</v>
      </c>
      <c r="AS675">
        <f>IFERROR(IF((S675-Q675)&gt;0,1,0),0)</f>
        <v>1</v>
      </c>
      <c r="AT675">
        <f>IFERROR(IF((AH675-AI675)&lt;0,1,0),0)</f>
        <v>0</v>
      </c>
      <c r="AU675">
        <f>IFERROR(IF((AJ675-AK675)&gt;0,1,0),0)</f>
        <v>1</v>
      </c>
      <c r="AV675">
        <f>IFERROR(IF((AL675-AM675)&gt;0,1,0),0)</f>
        <v>1</v>
      </c>
      <c r="AW675">
        <f>IFERROR(IF((AN675-AO675)&gt;0,1,0),0)</f>
        <v>0</v>
      </c>
      <c r="AX675">
        <f>IFERROR(IF((AC675-AD675)&lt;0,1,0),0)</f>
        <v>0</v>
      </c>
      <c r="AY675">
        <f>SUM(AP675:AX675)</f>
        <v>6</v>
      </c>
    </row>
    <row r="676" spans="1:51" x14ac:dyDescent="0.45">
      <c r="A676" s="1" t="s">
        <v>266</v>
      </c>
      <c r="B676" s="2">
        <v>4994138</v>
      </c>
      <c r="C676" s="3" t="s">
        <v>5335</v>
      </c>
      <c r="D676" s="5">
        <v>98.47</v>
      </c>
      <c r="E676" s="5">
        <v>2304.1548701400002</v>
      </c>
      <c r="F676" s="3" t="s">
        <v>4485</v>
      </c>
      <c r="G676" s="3" t="s">
        <v>4607</v>
      </c>
      <c r="H676" s="3" t="s">
        <v>4742</v>
      </c>
      <c r="I676" s="3" t="s">
        <v>4743</v>
      </c>
      <c r="J676" s="3" t="s">
        <v>4744</v>
      </c>
      <c r="K676" s="6">
        <v>4266909</v>
      </c>
      <c r="L676" s="6">
        <v>4332135</v>
      </c>
      <c r="M676" s="6">
        <v>338510</v>
      </c>
      <c r="N676" s="6">
        <v>355642</v>
      </c>
      <c r="O676" s="6">
        <v>191403</v>
      </c>
      <c r="P676" s="6">
        <v>208006</v>
      </c>
      <c r="Q676" s="6">
        <v>193716</v>
      </c>
      <c r="R676" s="6">
        <v>128319</v>
      </c>
      <c r="S676" s="6">
        <v>356460</v>
      </c>
      <c r="T676" s="6">
        <v>358612</v>
      </c>
      <c r="U676" s="6">
        <v>118312</v>
      </c>
      <c r="V676" s="6">
        <v>144972</v>
      </c>
      <c r="W676" s="6">
        <v>2414180</v>
      </c>
      <c r="X676" s="6">
        <v>2408529</v>
      </c>
      <c r="Y676" s="6">
        <v>691909</v>
      </c>
      <c r="Z676" s="6">
        <v>767213</v>
      </c>
      <c r="AA676" s="6">
        <v>665568</v>
      </c>
      <c r="AB676" s="6">
        <v>645850</v>
      </c>
      <c r="AC676" s="6">
        <v>23462106</v>
      </c>
      <c r="AD676" s="6">
        <v>23688048</v>
      </c>
      <c r="AF676">
        <f>Q676/W676</f>
        <v>8.0240909957004031E-2</v>
      </c>
      <c r="AG676">
        <f>R676/X676</f>
        <v>5.3276917155658077E-2</v>
      </c>
      <c r="AH676">
        <f>U676/W676</f>
        <v>4.9007116287932133E-2</v>
      </c>
      <c r="AI676">
        <f>V676/X676</f>
        <v>6.0191095892970357E-2</v>
      </c>
      <c r="AJ676">
        <f>Y676/AA676</f>
        <v>1.0395767224385788</v>
      </c>
      <c r="AK676">
        <f>Z676/AB676</f>
        <v>1.1879120538824806</v>
      </c>
      <c r="AL676">
        <f>O676/K676</f>
        <v>4.4857530357455482E-2</v>
      </c>
      <c r="AM676">
        <f>P676/L676</f>
        <v>4.8014662516288158E-2</v>
      </c>
      <c r="AN676">
        <f>K676/W676</f>
        <v>1.7674361480916916</v>
      </c>
      <c r="AO676">
        <f>L676/X676</f>
        <v>1.7986642469324639</v>
      </c>
      <c r="AP676">
        <f>IF(OR(Q676&lt;0, Q676="NA"), 0, 1)</f>
        <v>1</v>
      </c>
      <c r="AQ676">
        <f>IF(OR(S676&lt;0, S676="NA"), 0, 1)</f>
        <v>1</v>
      </c>
      <c r="AR676">
        <f>IFERROR(IF((AF676-AG676)&gt;0,1,0),0)</f>
        <v>1</v>
      </c>
      <c r="AS676">
        <f>IFERROR(IF((S676-Q676)&gt;0,1,0),0)</f>
        <v>1</v>
      </c>
      <c r="AT676">
        <f>IFERROR(IF((AH676-AI676)&lt;0,1,0),0)</f>
        <v>1</v>
      </c>
      <c r="AU676">
        <f>IFERROR(IF((AJ676-AK676)&gt;0,1,0),0)</f>
        <v>0</v>
      </c>
      <c r="AV676">
        <f>IFERROR(IF((AL676-AM676)&gt;0,1,0),0)</f>
        <v>0</v>
      </c>
      <c r="AW676">
        <f>IFERROR(IF((AN676-AO676)&gt;0,1,0),0)</f>
        <v>0</v>
      </c>
      <c r="AX676">
        <f>IFERROR(IF((AC676-AD676)&lt;0,1,0),0)</f>
        <v>1</v>
      </c>
      <c r="AY676">
        <f>SUM(AP676:AX676)</f>
        <v>6</v>
      </c>
    </row>
    <row r="677" spans="1:51" x14ac:dyDescent="0.45">
      <c r="A677" s="1" t="s">
        <v>283</v>
      </c>
      <c r="B677" s="2">
        <v>4438507</v>
      </c>
      <c r="C677" s="3" t="s">
        <v>5337</v>
      </c>
      <c r="D677" s="5">
        <v>193.81</v>
      </c>
      <c r="E677" s="5">
        <v>39126.37035859</v>
      </c>
      <c r="F677" s="3" t="s">
        <v>4480</v>
      </c>
      <c r="G677" s="3" t="s">
        <v>4491</v>
      </c>
      <c r="H677" s="3" t="s">
        <v>4492</v>
      </c>
      <c r="I677" s="3" t="s">
        <v>4493</v>
      </c>
      <c r="J677" s="3" t="s">
        <v>4553</v>
      </c>
      <c r="K677" s="6">
        <v>3679765</v>
      </c>
      <c r="L677" s="6">
        <v>3221281</v>
      </c>
      <c r="M677" s="6">
        <v>1138632</v>
      </c>
      <c r="N677" s="6">
        <v>1098435.1000000001</v>
      </c>
      <c r="O677" s="6">
        <v>982194</v>
      </c>
      <c r="P677" s="6">
        <v>882478.1</v>
      </c>
      <c r="Q677" s="6">
        <v>1184266</v>
      </c>
      <c r="R677" s="6">
        <v>1100587</v>
      </c>
      <c r="S677" s="6">
        <v>1423484</v>
      </c>
      <c r="T677" s="6">
        <v>900436</v>
      </c>
      <c r="U677" s="6">
        <v>13514629</v>
      </c>
      <c r="V677" s="6">
        <v>13930848</v>
      </c>
      <c r="W677" s="6">
        <v>24522650</v>
      </c>
      <c r="X677" s="6">
        <v>24192557</v>
      </c>
      <c r="Y677" s="6">
        <v>2714058</v>
      </c>
      <c r="Z677" s="6">
        <v>2525956</v>
      </c>
      <c r="AA677" s="6">
        <v>4587666</v>
      </c>
      <c r="AB677" s="6">
        <v>4215360</v>
      </c>
      <c r="AC677" s="6">
        <v>201824585</v>
      </c>
      <c r="AD677" s="6">
        <v>199187895</v>
      </c>
      <c r="AF677">
        <f>Q677/W677</f>
        <v>4.8292741608268276E-2</v>
      </c>
      <c r="AG677">
        <f>R677/X677</f>
        <v>4.5492793506697118E-2</v>
      </c>
      <c r="AH677">
        <f>U677/W677</f>
        <v>0.55110801646640961</v>
      </c>
      <c r="AI677">
        <f>V677/X677</f>
        <v>0.57583198005899083</v>
      </c>
      <c r="AJ677">
        <f>Y677/AA677</f>
        <v>0.59159886530536443</v>
      </c>
      <c r="AK677">
        <f>Z677/AB677</f>
        <v>0.59922663781978291</v>
      </c>
      <c r="AL677">
        <f>O677/K677</f>
        <v>0.26691758848730829</v>
      </c>
      <c r="AM677">
        <f>P677/L677</f>
        <v>0.27395253627361288</v>
      </c>
      <c r="AN677">
        <f>K677/W677</f>
        <v>0.15005576477256741</v>
      </c>
      <c r="AO677">
        <f>L677/X677</f>
        <v>0.13315173753646628</v>
      </c>
      <c r="AP677">
        <f>IF(OR(Q677&lt;0, Q677="NA"), 0, 1)</f>
        <v>1</v>
      </c>
      <c r="AQ677">
        <f>IF(OR(S677&lt;0, S677="NA"), 0, 1)</f>
        <v>1</v>
      </c>
      <c r="AR677">
        <f>IFERROR(IF((AF677-AG677)&gt;0,1,0),0)</f>
        <v>1</v>
      </c>
      <c r="AS677">
        <f>IFERROR(IF((S677-Q677)&gt;0,1,0),0)</f>
        <v>1</v>
      </c>
      <c r="AT677">
        <f>IFERROR(IF((AH677-AI677)&lt;0,1,0),0)</f>
        <v>1</v>
      </c>
      <c r="AU677">
        <f>IFERROR(IF((AJ677-AK677)&gt;0,1,0),0)</f>
        <v>0</v>
      </c>
      <c r="AV677">
        <f>IFERROR(IF((AL677-AM677)&gt;0,1,0),0)</f>
        <v>0</v>
      </c>
      <c r="AW677">
        <f>IFERROR(IF((AN677-AO677)&gt;0,1,0),0)</f>
        <v>1</v>
      </c>
      <c r="AX677">
        <f>IFERROR(IF((AC677-AD677)&lt;0,1,0),0)</f>
        <v>0</v>
      </c>
      <c r="AY677">
        <f>SUM(AP677:AX677)</f>
        <v>6</v>
      </c>
    </row>
    <row r="678" spans="1:51" x14ac:dyDescent="0.45">
      <c r="A678" s="1" t="s">
        <v>291</v>
      </c>
      <c r="B678" s="2">
        <v>18316882</v>
      </c>
      <c r="C678" s="3" t="s">
        <v>5335</v>
      </c>
      <c r="D678" s="5">
        <v>179.93</v>
      </c>
      <c r="E678" s="5">
        <v>189106.43</v>
      </c>
      <c r="F678" s="3" t="s">
        <v>4500</v>
      </c>
      <c r="G678" s="3" t="s">
        <v>4539</v>
      </c>
      <c r="H678" s="3" t="s">
        <v>4539</v>
      </c>
      <c r="I678" s="3" t="s">
        <v>4582</v>
      </c>
      <c r="J678" s="3" t="s">
        <v>5376</v>
      </c>
      <c r="K678" s="6">
        <v>3535000</v>
      </c>
      <c r="L678" s="6">
        <v>3497000</v>
      </c>
      <c r="M678" s="6">
        <v>560000</v>
      </c>
      <c r="N678" s="6">
        <v>297000</v>
      </c>
      <c r="O678" s="6">
        <v>407500</v>
      </c>
      <c r="P678" s="6">
        <v>147500</v>
      </c>
      <c r="Q678" s="6">
        <v>641000</v>
      </c>
      <c r="R678" s="6">
        <v>424000</v>
      </c>
      <c r="S678" s="6">
        <v>693000</v>
      </c>
      <c r="T678" s="6">
        <v>914000</v>
      </c>
      <c r="U678" s="6" t="s">
        <v>4474</v>
      </c>
      <c r="V678" s="6" t="s">
        <v>4474</v>
      </c>
      <c r="W678" s="6">
        <v>8086000</v>
      </c>
      <c r="X678" s="6">
        <v>7880000</v>
      </c>
      <c r="Y678" s="6">
        <v>4064000</v>
      </c>
      <c r="Z678" s="6">
        <v>3840000</v>
      </c>
      <c r="AA678" s="6">
        <v>899000</v>
      </c>
      <c r="AB678" s="6">
        <v>1065000</v>
      </c>
      <c r="AC678" s="6">
        <v>1051000000</v>
      </c>
      <c r="AD678" s="6">
        <v>1048000000</v>
      </c>
      <c r="AF678">
        <f>Q678/W678</f>
        <v>7.9272817214939395E-2</v>
      </c>
      <c r="AG678">
        <f>R678/X678</f>
        <v>5.3807106598984772E-2</v>
      </c>
      <c r="AH678" t="e">
        <f>U678/W678</f>
        <v>#VALUE!</v>
      </c>
      <c r="AI678" t="e">
        <f>V678/X678</f>
        <v>#VALUE!</v>
      </c>
      <c r="AJ678">
        <f>Y678/AA678</f>
        <v>4.5205784204671859</v>
      </c>
      <c r="AK678">
        <f>Z678/AB678</f>
        <v>3.6056338028169015</v>
      </c>
      <c r="AL678">
        <f>O678/K678</f>
        <v>0.11527581329561527</v>
      </c>
      <c r="AM678">
        <f>P678/L678</f>
        <v>4.217901058049757E-2</v>
      </c>
      <c r="AN678">
        <f>K678/W678</f>
        <v>0.43717536482809793</v>
      </c>
      <c r="AO678">
        <f>L678/X678</f>
        <v>0.44378172588832487</v>
      </c>
      <c r="AP678">
        <f>IF(OR(Q678&lt;0, Q678="NA"), 0, 1)</f>
        <v>1</v>
      </c>
      <c r="AQ678">
        <f>IF(OR(S678&lt;0, S678="NA"), 0, 1)</f>
        <v>1</v>
      </c>
      <c r="AR678">
        <f>IFERROR(IF((AF678-AG678)&gt;0,1,0),0)</f>
        <v>1</v>
      </c>
      <c r="AS678">
        <f>IFERROR(IF((S678-Q678)&gt;0,1,0),0)</f>
        <v>1</v>
      </c>
      <c r="AT678">
        <f>IFERROR(IF((AH678-AI678)&lt;0,1,0),0)</f>
        <v>0</v>
      </c>
      <c r="AU678">
        <f>IFERROR(IF((AJ678-AK678)&gt;0,1,0),0)</f>
        <v>1</v>
      </c>
      <c r="AV678">
        <f>IFERROR(IF((AL678-AM678)&gt;0,1,0),0)</f>
        <v>1</v>
      </c>
      <c r="AW678">
        <f>IFERROR(IF((AN678-AO678)&gt;0,1,0),0)</f>
        <v>0</v>
      </c>
      <c r="AX678">
        <f>IFERROR(IF((AC678-AD678)&lt;0,1,0),0)</f>
        <v>0</v>
      </c>
      <c r="AY678">
        <f>SUM(AP678:AX678)</f>
        <v>6</v>
      </c>
    </row>
    <row r="679" spans="1:51" x14ac:dyDescent="0.45">
      <c r="A679" s="1" t="s">
        <v>294</v>
      </c>
      <c r="B679" s="2">
        <v>4238544</v>
      </c>
      <c r="C679" s="3" t="s">
        <v>5337</v>
      </c>
      <c r="D679" s="5">
        <v>18.649999999999999</v>
      </c>
      <c r="E679" s="5">
        <v>1039.9289609</v>
      </c>
      <c r="F679" s="3" t="s">
        <v>4480</v>
      </c>
      <c r="G679" s="3" t="s">
        <v>4491</v>
      </c>
      <c r="H679" s="3" t="s">
        <v>4542</v>
      </c>
      <c r="I679" s="3" t="s">
        <v>4543</v>
      </c>
      <c r="J679" s="3" t="s">
        <v>4494</v>
      </c>
      <c r="K679" s="6">
        <v>185086</v>
      </c>
      <c r="L679" s="6">
        <v>-59345</v>
      </c>
      <c r="M679" s="6">
        <v>836282</v>
      </c>
      <c r="N679" s="6">
        <v>619632</v>
      </c>
      <c r="O679" s="6">
        <v>836282</v>
      </c>
      <c r="P679" s="6">
        <v>619632</v>
      </c>
      <c r="Q679" s="6">
        <v>131688</v>
      </c>
      <c r="R679" s="6">
        <v>-113360</v>
      </c>
      <c r="S679" s="6">
        <v>231361</v>
      </c>
      <c r="T679" s="6">
        <v>211412</v>
      </c>
      <c r="U679" s="6" t="s">
        <v>4474</v>
      </c>
      <c r="V679" s="6" t="s">
        <v>4474</v>
      </c>
      <c r="W679" s="6">
        <v>13404485</v>
      </c>
      <c r="X679" s="6">
        <v>10052384</v>
      </c>
      <c r="Y679" s="6" t="s">
        <v>4474</v>
      </c>
      <c r="Z679" s="6" t="s">
        <v>4474</v>
      </c>
      <c r="AA679" s="6" t="s">
        <v>4474</v>
      </c>
      <c r="AB679" s="6" t="s">
        <v>4474</v>
      </c>
      <c r="AC679" s="6">
        <v>55192546</v>
      </c>
      <c r="AD679" s="6">
        <v>48765569</v>
      </c>
      <c r="AF679">
        <f>Q679/W679</f>
        <v>9.8241745206921419E-3</v>
      </c>
      <c r="AG679">
        <f>R679/X679</f>
        <v>-1.1276926945886667E-2</v>
      </c>
      <c r="AH679" t="e">
        <f>U679/W679</f>
        <v>#VALUE!</v>
      </c>
      <c r="AI679" t="e">
        <f>V679/X679</f>
        <v>#VALUE!</v>
      </c>
      <c r="AJ679" t="e">
        <f>Y679/AA679</f>
        <v>#VALUE!</v>
      </c>
      <c r="AK679" t="e">
        <f>Z679/AB679</f>
        <v>#VALUE!</v>
      </c>
      <c r="AL679">
        <f>O679/K679</f>
        <v>4.5183428244167576</v>
      </c>
      <c r="AM679">
        <f>P679/L679</f>
        <v>-10.441182913472071</v>
      </c>
      <c r="AN679">
        <f>K679/W679</f>
        <v>1.3807766579618687E-2</v>
      </c>
      <c r="AO679">
        <f>L679/X679</f>
        <v>-5.9035747142170457E-3</v>
      </c>
      <c r="AP679">
        <f>IF(OR(Q679&lt;0, Q679="NA"), 0, 1)</f>
        <v>1</v>
      </c>
      <c r="AQ679">
        <f>IF(OR(S679&lt;0, S679="NA"), 0, 1)</f>
        <v>1</v>
      </c>
      <c r="AR679">
        <f>IFERROR(IF((AF679-AG679)&gt;0,1,0),0)</f>
        <v>1</v>
      </c>
      <c r="AS679">
        <f>IFERROR(IF((S679-Q679)&gt;0,1,0),0)</f>
        <v>1</v>
      </c>
      <c r="AT679">
        <f>IFERROR(IF((AH679-AI679)&lt;0,1,0),0)</f>
        <v>0</v>
      </c>
      <c r="AU679">
        <f>IFERROR(IF((AJ679-AK679)&gt;0,1,0),0)</f>
        <v>0</v>
      </c>
      <c r="AV679">
        <f>IFERROR(IF((AL679-AM679)&gt;0,1,0),0)</f>
        <v>1</v>
      </c>
      <c r="AW679">
        <f>IFERROR(IF((AN679-AO679)&gt;0,1,0),0)</f>
        <v>1</v>
      </c>
      <c r="AX679">
        <f>IFERROR(IF((AC679-AD679)&lt;0,1,0),0)</f>
        <v>0</v>
      </c>
      <c r="AY679">
        <f>SUM(AP679:AX679)</f>
        <v>6</v>
      </c>
    </row>
    <row r="680" spans="1:51" x14ac:dyDescent="0.45">
      <c r="A680" s="1" t="s">
        <v>296</v>
      </c>
      <c r="B680" s="2">
        <v>107035587</v>
      </c>
      <c r="C680" s="3" t="s">
        <v>5338</v>
      </c>
      <c r="D680" s="5">
        <v>6.67</v>
      </c>
      <c r="E680" s="5">
        <v>280.35401361999999</v>
      </c>
      <c r="F680" s="3" t="s">
        <v>4583</v>
      </c>
      <c r="G680" s="3" t="s">
        <v>4583</v>
      </c>
      <c r="H680" s="3" t="s">
        <v>4584</v>
      </c>
      <c r="I680" s="3" t="s">
        <v>4624</v>
      </c>
      <c r="J680" s="3" t="s">
        <v>4761</v>
      </c>
      <c r="K680" s="6">
        <v>110023</v>
      </c>
      <c r="L680" s="6">
        <v>105078</v>
      </c>
      <c r="M680" s="6">
        <v>10635</v>
      </c>
      <c r="N680" s="6">
        <v>3431</v>
      </c>
      <c r="O680" s="6">
        <v>1278</v>
      </c>
      <c r="P680" s="6">
        <v>-5921</v>
      </c>
      <c r="Q680" s="6">
        <v>-480</v>
      </c>
      <c r="R680" s="6">
        <v>-4272</v>
      </c>
      <c r="S680" s="6">
        <v>9760</v>
      </c>
      <c r="T680" s="6">
        <v>2082</v>
      </c>
      <c r="U680" s="6">
        <v>17141</v>
      </c>
      <c r="V680" s="6">
        <v>16956</v>
      </c>
      <c r="W680" s="6">
        <v>279965</v>
      </c>
      <c r="X680" s="6">
        <v>248582</v>
      </c>
      <c r="Y680" s="6">
        <v>87269</v>
      </c>
      <c r="Z680" s="6">
        <v>71218</v>
      </c>
      <c r="AA680" s="6">
        <v>30186</v>
      </c>
      <c r="AB680" s="6">
        <v>26607</v>
      </c>
      <c r="AC680" s="6">
        <v>42033915</v>
      </c>
      <c r="AD680" s="6">
        <v>35996496</v>
      </c>
      <c r="AF680">
        <f>Q680/W680</f>
        <v>-1.7145000267890628E-3</v>
      </c>
      <c r="AG680">
        <f>R680/X680</f>
        <v>-1.7185476019985355E-2</v>
      </c>
      <c r="AH680">
        <f>U680/W680</f>
        <v>6.1225510331648601E-2</v>
      </c>
      <c r="AI680">
        <f>V680/X680</f>
        <v>6.8210892180447499E-2</v>
      </c>
      <c r="AJ680">
        <f>Y680/AA680</f>
        <v>2.8910422049956934</v>
      </c>
      <c r="AK680">
        <f>Z680/AB680</f>
        <v>2.6766640357800577</v>
      </c>
      <c r="AL680">
        <f>O680/K680</f>
        <v>1.1615753069812676E-2</v>
      </c>
      <c r="AM680">
        <f>P680/L680</f>
        <v>-5.6348617217685908E-2</v>
      </c>
      <c r="AN680">
        <f>K680/W680</f>
        <v>0.39298840926544387</v>
      </c>
      <c r="AO680">
        <f>L680/X680</f>
        <v>0.4227096089016904</v>
      </c>
      <c r="AP680">
        <f>IF(OR(Q680&lt;0, Q680="NA"), 0, 1)</f>
        <v>0</v>
      </c>
      <c r="AQ680">
        <f>IF(OR(S680&lt;0, S680="NA"), 0, 1)</f>
        <v>1</v>
      </c>
      <c r="AR680">
        <f>IFERROR(IF((AF680-AG680)&gt;0,1,0),0)</f>
        <v>1</v>
      </c>
      <c r="AS680">
        <f>IFERROR(IF((S680-Q680)&gt;0,1,0),0)</f>
        <v>1</v>
      </c>
      <c r="AT680">
        <f>IFERROR(IF((AH680-AI680)&lt;0,1,0),0)</f>
        <v>1</v>
      </c>
      <c r="AU680">
        <f>IFERROR(IF((AJ680-AK680)&gt;0,1,0),0)</f>
        <v>1</v>
      </c>
      <c r="AV680">
        <f>IFERROR(IF((AL680-AM680)&gt;0,1,0),0)</f>
        <v>1</v>
      </c>
      <c r="AW680">
        <f>IFERROR(IF((AN680-AO680)&gt;0,1,0),0)</f>
        <v>0</v>
      </c>
      <c r="AX680">
        <f>IFERROR(IF((AC680-AD680)&lt;0,1,0),0)</f>
        <v>0</v>
      </c>
      <c r="AY680">
        <f>SUM(AP680:AX680)</f>
        <v>6</v>
      </c>
    </row>
    <row r="681" spans="1:51" x14ac:dyDescent="0.45">
      <c r="A681" s="1" t="s">
        <v>306</v>
      </c>
      <c r="B681" s="2">
        <v>5048760</v>
      </c>
      <c r="C681" s="3" t="s">
        <v>5338</v>
      </c>
      <c r="D681" s="7">
        <v>12.14</v>
      </c>
      <c r="E681" s="5">
        <v>487.75355101999997</v>
      </c>
      <c r="F681" s="3" t="s">
        <v>4500</v>
      </c>
      <c r="G681" s="3" t="s">
        <v>4501</v>
      </c>
      <c r="H681" s="3" t="s">
        <v>4502</v>
      </c>
      <c r="I681" s="3" t="s">
        <v>4503</v>
      </c>
      <c r="J681" s="3" t="s">
        <v>4504</v>
      </c>
      <c r="K681" s="6">
        <v>54739</v>
      </c>
      <c r="L681" s="6">
        <v>53300</v>
      </c>
      <c r="M681" s="6">
        <v>-30440</v>
      </c>
      <c r="N681" s="6">
        <v>-30853</v>
      </c>
      <c r="O681" s="6">
        <v>-33743</v>
      </c>
      <c r="P681" s="6">
        <v>-34277</v>
      </c>
      <c r="Q681" s="6">
        <v>-35975</v>
      </c>
      <c r="R681" s="6">
        <v>-36441</v>
      </c>
      <c r="S681" s="6">
        <v>-1068</v>
      </c>
      <c r="T681" s="6">
        <v>-4997</v>
      </c>
      <c r="U681" s="6">
        <v>669</v>
      </c>
      <c r="V681" s="6">
        <v>889</v>
      </c>
      <c r="W681" s="6">
        <v>97715</v>
      </c>
      <c r="X681" s="6">
        <v>96371</v>
      </c>
      <c r="Y681" s="6">
        <v>62780</v>
      </c>
      <c r="Z681" s="6">
        <v>58906</v>
      </c>
      <c r="AA681" s="6">
        <v>54218</v>
      </c>
      <c r="AB681" s="6">
        <v>51727</v>
      </c>
      <c r="AC681" s="6">
        <v>40127476</v>
      </c>
      <c r="AD681" s="6">
        <v>39193088</v>
      </c>
      <c r="AF681">
        <f>Q681/W681</f>
        <v>-0.36816251343191936</v>
      </c>
      <c r="AG681">
        <f>R681/X681</f>
        <v>-0.37813242572973199</v>
      </c>
      <c r="AH681">
        <f>U681/W681</f>
        <v>6.8464411809855191E-3</v>
      </c>
      <c r="AI681">
        <f>V681/X681</f>
        <v>9.224766786688942E-3</v>
      </c>
      <c r="AJ681">
        <f>Y681/AA681</f>
        <v>1.1579180346010549</v>
      </c>
      <c r="AK681">
        <f>Z681/AB681</f>
        <v>1.1387863204902662</v>
      </c>
      <c r="AL681">
        <f>O681/K681</f>
        <v>-0.61643435210727271</v>
      </c>
      <c r="AM681">
        <f>P681/L681</f>
        <v>-0.64309568480300183</v>
      </c>
      <c r="AN681">
        <f>K681/W681</f>
        <v>0.56019034948574942</v>
      </c>
      <c r="AO681">
        <f>L681/X681</f>
        <v>0.55307094457876327</v>
      </c>
      <c r="AP681">
        <f>IF(OR(Q681&lt;0, Q681="NA"), 0, 1)</f>
        <v>0</v>
      </c>
      <c r="AQ681">
        <f>IF(OR(S681&lt;0, S681="NA"), 0, 1)</f>
        <v>0</v>
      </c>
      <c r="AR681">
        <f>IFERROR(IF((AF681-AG681)&gt;0,1,0),0)</f>
        <v>1</v>
      </c>
      <c r="AS681">
        <f>IFERROR(IF((S681-Q681)&gt;0,1,0),0)</f>
        <v>1</v>
      </c>
      <c r="AT681">
        <f>IFERROR(IF((AH681-AI681)&lt;0,1,0),0)</f>
        <v>1</v>
      </c>
      <c r="AU681">
        <f>IFERROR(IF((AJ681-AK681)&gt;0,1,0),0)</f>
        <v>1</v>
      </c>
      <c r="AV681">
        <f>IFERROR(IF((AL681-AM681)&gt;0,1,0),0)</f>
        <v>1</v>
      </c>
      <c r="AW681">
        <f>IFERROR(IF((AN681-AO681)&gt;0,1,0),0)</f>
        <v>1</v>
      </c>
      <c r="AX681">
        <f>IFERROR(IF((AC681-AD681)&lt;0,1,0),0)</f>
        <v>0</v>
      </c>
      <c r="AY681">
        <f>SUM(AP681:AX681)</f>
        <v>6</v>
      </c>
    </row>
    <row r="682" spans="1:51" x14ac:dyDescent="0.45">
      <c r="A682" s="1" t="s">
        <v>311</v>
      </c>
      <c r="B682" s="2">
        <v>4811690</v>
      </c>
      <c r="C682" s="3" t="s">
        <v>5337</v>
      </c>
      <c r="D682" s="5">
        <v>30.78</v>
      </c>
      <c r="E682" s="5">
        <v>1290.29439888</v>
      </c>
      <c r="F682" s="3" t="s">
        <v>4470</v>
      </c>
      <c r="G682" s="3" t="s">
        <v>4512</v>
      </c>
      <c r="H682" s="3" t="s">
        <v>4513</v>
      </c>
      <c r="I682" s="3" t="s">
        <v>4514</v>
      </c>
      <c r="J682" s="3" t="s">
        <v>4473</v>
      </c>
      <c r="K682" s="6">
        <v>384899</v>
      </c>
      <c r="L682" s="6">
        <v>376974</v>
      </c>
      <c r="M682" s="6">
        <v>52612</v>
      </c>
      <c r="N682" s="6">
        <v>49315</v>
      </c>
      <c r="O682" s="6">
        <v>28886</v>
      </c>
      <c r="P682" s="6">
        <v>25940</v>
      </c>
      <c r="Q682" s="6">
        <v>-851</v>
      </c>
      <c r="R682" s="6">
        <v>-8364</v>
      </c>
      <c r="S682" s="6">
        <v>22935</v>
      </c>
      <c r="T682" s="6">
        <v>18712</v>
      </c>
      <c r="U682" s="6">
        <v>214270</v>
      </c>
      <c r="V682" s="6">
        <v>313295</v>
      </c>
      <c r="W682" s="6">
        <v>803144</v>
      </c>
      <c r="X682" s="6">
        <v>789539</v>
      </c>
      <c r="Y682" s="6">
        <v>287958</v>
      </c>
      <c r="Z682" s="6">
        <v>284962</v>
      </c>
      <c r="AA682" s="6">
        <v>152838</v>
      </c>
      <c r="AB682" s="6">
        <v>50582</v>
      </c>
      <c r="AC682" s="6">
        <v>41905000</v>
      </c>
      <c r="AD682" s="6">
        <v>41792000</v>
      </c>
      <c r="AF682">
        <f>Q682/W682</f>
        <v>-1.0595858276971502E-3</v>
      </c>
      <c r="AG682">
        <f>R682/X682</f>
        <v>-1.059352356248393E-2</v>
      </c>
      <c r="AH682">
        <f>U682/W682</f>
        <v>0.26678901915472192</v>
      </c>
      <c r="AI682">
        <f>V682/X682</f>
        <v>0.39680750412582533</v>
      </c>
      <c r="AJ682">
        <f>Y682/AA682</f>
        <v>1.8840733325481882</v>
      </c>
      <c r="AK682">
        <f>Z682/AB682</f>
        <v>5.6336641493021231</v>
      </c>
      <c r="AL682">
        <f>O682/K682</f>
        <v>7.5048259413508484E-2</v>
      </c>
      <c r="AM682">
        <f>P682/L682</f>
        <v>6.8811111641651684E-2</v>
      </c>
      <c r="AN682">
        <f>K682/W682</f>
        <v>0.47924033548155748</v>
      </c>
      <c r="AO682">
        <f>L682/X682</f>
        <v>0.4774608980683665</v>
      </c>
      <c r="AP682">
        <f>IF(OR(Q682&lt;0, Q682="NA"), 0, 1)</f>
        <v>0</v>
      </c>
      <c r="AQ682">
        <f>IF(OR(S682&lt;0, S682="NA"), 0, 1)</f>
        <v>1</v>
      </c>
      <c r="AR682">
        <f>IFERROR(IF((AF682-AG682)&gt;0,1,0),0)</f>
        <v>1</v>
      </c>
      <c r="AS682">
        <f>IFERROR(IF((S682-Q682)&gt;0,1,0),0)</f>
        <v>1</v>
      </c>
      <c r="AT682">
        <f>IFERROR(IF((AH682-AI682)&lt;0,1,0),0)</f>
        <v>1</v>
      </c>
      <c r="AU682">
        <f>IFERROR(IF((AJ682-AK682)&gt;0,1,0),0)</f>
        <v>0</v>
      </c>
      <c r="AV682">
        <f>IFERROR(IF((AL682-AM682)&gt;0,1,0),0)</f>
        <v>1</v>
      </c>
      <c r="AW682">
        <f>IFERROR(IF((AN682-AO682)&gt;0,1,0),0)</f>
        <v>1</v>
      </c>
      <c r="AX682">
        <f>IFERROR(IF((AC682-AD682)&lt;0,1,0),0)</f>
        <v>0</v>
      </c>
      <c r="AY682">
        <f>SUM(AP682:AX682)</f>
        <v>6</v>
      </c>
    </row>
    <row r="683" spans="1:51" x14ac:dyDescent="0.45">
      <c r="A683" s="1" t="s">
        <v>315</v>
      </c>
      <c r="B683" s="2">
        <v>4067004</v>
      </c>
      <c r="C683" s="3" t="s">
        <v>5337</v>
      </c>
      <c r="D683" s="5">
        <v>256.61</v>
      </c>
      <c r="E683" s="5">
        <v>5026.3378539900004</v>
      </c>
      <c r="F683" s="3" t="s">
        <v>4475</v>
      </c>
      <c r="G683" s="3" t="s">
        <v>4476</v>
      </c>
      <c r="H683" s="3" t="s">
        <v>4477</v>
      </c>
      <c r="I683" s="3" t="s">
        <v>4577</v>
      </c>
      <c r="J683" s="3" t="s">
        <v>4765</v>
      </c>
      <c r="K683" s="6">
        <v>16495800</v>
      </c>
      <c r="L683" s="6">
        <v>15925300</v>
      </c>
      <c r="M683" s="6">
        <v>1050000</v>
      </c>
      <c r="N683" s="6">
        <v>1080500</v>
      </c>
      <c r="O683" s="6">
        <v>977100</v>
      </c>
      <c r="P683" s="6">
        <v>1009400</v>
      </c>
      <c r="Q683" s="6">
        <v>357000</v>
      </c>
      <c r="R683" s="6">
        <v>400000</v>
      </c>
      <c r="S683" s="6">
        <v>500200</v>
      </c>
      <c r="T683" s="6">
        <v>114000</v>
      </c>
      <c r="U683" s="6">
        <v>3291200</v>
      </c>
      <c r="V683" s="6">
        <v>3479800</v>
      </c>
      <c r="W683" s="6">
        <v>10173600</v>
      </c>
      <c r="X683" s="6">
        <v>10306000</v>
      </c>
      <c r="Y683" s="6">
        <v>3104500</v>
      </c>
      <c r="Z683" s="6">
        <v>3218300</v>
      </c>
      <c r="AA683" s="6">
        <v>2594200</v>
      </c>
      <c r="AB683" s="6">
        <v>2565500</v>
      </c>
      <c r="AC683" s="6">
        <v>19587459</v>
      </c>
      <c r="AD683" s="6">
        <v>19980100</v>
      </c>
      <c r="AF683">
        <f>Q683/W683</f>
        <v>3.509082330738382E-2</v>
      </c>
      <c r="AG683">
        <f>R683/X683</f>
        <v>3.8812342324859306E-2</v>
      </c>
      <c r="AH683">
        <f>U683/W683</f>
        <v>0.32350397106235745</v>
      </c>
      <c r="AI683">
        <f>V683/X683</f>
        <v>0.33764797205511354</v>
      </c>
      <c r="AJ683">
        <f>Y683/AA683</f>
        <v>1.196708041014571</v>
      </c>
      <c r="AK683">
        <f>Z683/AB683</f>
        <v>1.2544533229389982</v>
      </c>
      <c r="AL683">
        <f>O683/K683</f>
        <v>5.9233259375113666E-2</v>
      </c>
      <c r="AM683">
        <f>P683/L683</f>
        <v>6.3383421348420441E-2</v>
      </c>
      <c r="AN683">
        <f>K683/W683</f>
        <v>1.6214319414956357</v>
      </c>
      <c r="AO683">
        <f>L683/X683</f>
        <v>1.5452454880652047</v>
      </c>
      <c r="AP683">
        <f>IF(OR(Q683&lt;0, Q683="NA"), 0, 1)</f>
        <v>1</v>
      </c>
      <c r="AQ683">
        <f>IF(OR(S683&lt;0, S683="NA"), 0, 1)</f>
        <v>1</v>
      </c>
      <c r="AR683">
        <f>IFERROR(IF((AF683-AG683)&gt;0,1,0),0)</f>
        <v>0</v>
      </c>
      <c r="AS683">
        <f>IFERROR(IF((S683-Q683)&gt;0,1,0),0)</f>
        <v>1</v>
      </c>
      <c r="AT683">
        <f>IFERROR(IF((AH683-AI683)&lt;0,1,0),0)</f>
        <v>1</v>
      </c>
      <c r="AU683">
        <f>IFERROR(IF((AJ683-AK683)&gt;0,1,0),0)</f>
        <v>0</v>
      </c>
      <c r="AV683">
        <f>IFERROR(IF((AL683-AM683)&gt;0,1,0),0)</f>
        <v>0</v>
      </c>
      <c r="AW683">
        <f>IFERROR(IF((AN683-AO683)&gt;0,1,0),0)</f>
        <v>1</v>
      </c>
      <c r="AX683">
        <f>IFERROR(IF((AC683-AD683)&lt;0,1,0),0)</f>
        <v>1</v>
      </c>
      <c r="AY683">
        <f>SUM(AP683:AX683)</f>
        <v>6</v>
      </c>
    </row>
    <row r="684" spans="1:51" x14ac:dyDescent="0.45">
      <c r="A684" s="1" t="s">
        <v>322</v>
      </c>
      <c r="B684" s="2">
        <v>4977885</v>
      </c>
      <c r="C684" s="3" t="s">
        <v>5337</v>
      </c>
      <c r="D684" s="5">
        <v>11.33</v>
      </c>
      <c r="E684" s="5">
        <v>929.59577304000004</v>
      </c>
      <c r="F684" s="3" t="s">
        <v>4583</v>
      </c>
      <c r="G684" s="3" t="s">
        <v>4583</v>
      </c>
      <c r="H684" s="3" t="s">
        <v>4584</v>
      </c>
      <c r="I684" s="3" t="s">
        <v>4624</v>
      </c>
      <c r="J684" s="3" t="s">
        <v>4767</v>
      </c>
      <c r="K684" s="6">
        <v>413830</v>
      </c>
      <c r="L684" s="6">
        <v>357245</v>
      </c>
      <c r="M684" s="6">
        <v>69669</v>
      </c>
      <c r="N684" s="6">
        <v>36856</v>
      </c>
      <c r="O684" s="6">
        <v>48015</v>
      </c>
      <c r="P684" s="6">
        <v>15973</v>
      </c>
      <c r="Q684" s="6">
        <v>1494</v>
      </c>
      <c r="R684" s="6">
        <v>1391</v>
      </c>
      <c r="S684" s="6">
        <v>7086</v>
      </c>
      <c r="T684" s="6">
        <v>-21187</v>
      </c>
      <c r="U684" s="6">
        <v>136409</v>
      </c>
      <c r="V684" s="6">
        <v>121074</v>
      </c>
      <c r="W684" s="6">
        <v>782587</v>
      </c>
      <c r="X684" s="6">
        <v>748629</v>
      </c>
      <c r="Y684" s="6">
        <v>305856</v>
      </c>
      <c r="Z684" s="6">
        <v>288537</v>
      </c>
      <c r="AA684" s="6">
        <v>104300</v>
      </c>
      <c r="AB684" s="6">
        <v>83430</v>
      </c>
      <c r="AC684" s="6">
        <v>77155896</v>
      </c>
      <c r="AD684" s="6">
        <v>77081039</v>
      </c>
      <c r="AF684">
        <f>Q684/W684</f>
        <v>1.9090529231893707E-3</v>
      </c>
      <c r="AG684">
        <f>R684/X684</f>
        <v>1.8580632062076142E-3</v>
      </c>
      <c r="AH684">
        <f>U684/W684</f>
        <v>0.17430522101696042</v>
      </c>
      <c r="AI684">
        <f>V684/X684</f>
        <v>0.16172763812248792</v>
      </c>
      <c r="AJ684">
        <f>Y684/AA684</f>
        <v>2.9324640460210931</v>
      </c>
      <c r="AK684">
        <f>Z684/AB684</f>
        <v>3.4584322186263932</v>
      </c>
      <c r="AL684">
        <f>O684/K684</f>
        <v>0.11602590435686151</v>
      </c>
      <c r="AM684">
        <f>P684/L684</f>
        <v>4.4711612478831056E-2</v>
      </c>
      <c r="AN684">
        <f>K684/W684</f>
        <v>0.52879743721784289</v>
      </c>
      <c r="AO684">
        <f>L684/X684</f>
        <v>0.47719898641383113</v>
      </c>
      <c r="AP684">
        <f>IF(OR(Q684&lt;0, Q684="NA"), 0, 1)</f>
        <v>1</v>
      </c>
      <c r="AQ684">
        <f>IF(OR(S684&lt;0, S684="NA"), 0, 1)</f>
        <v>1</v>
      </c>
      <c r="AR684">
        <f>IFERROR(IF((AF684-AG684)&gt;0,1,0),0)</f>
        <v>1</v>
      </c>
      <c r="AS684">
        <f>IFERROR(IF((S684-Q684)&gt;0,1,0),0)</f>
        <v>1</v>
      </c>
      <c r="AT684">
        <f>IFERROR(IF((AH684-AI684)&lt;0,1,0),0)</f>
        <v>0</v>
      </c>
      <c r="AU684">
        <f>IFERROR(IF((AJ684-AK684)&gt;0,1,0),0)</f>
        <v>0</v>
      </c>
      <c r="AV684">
        <f>IFERROR(IF((AL684-AM684)&gt;0,1,0),0)</f>
        <v>1</v>
      </c>
      <c r="AW684">
        <f>IFERROR(IF((AN684-AO684)&gt;0,1,0),0)</f>
        <v>1</v>
      </c>
      <c r="AX684">
        <f>IFERROR(IF((AC684-AD684)&lt;0,1,0),0)</f>
        <v>0</v>
      </c>
      <c r="AY684">
        <f>SUM(AP684:AX684)</f>
        <v>6</v>
      </c>
    </row>
    <row r="685" spans="1:51" x14ac:dyDescent="0.45">
      <c r="A685" s="1" t="s">
        <v>328</v>
      </c>
      <c r="B685" s="2">
        <v>4090916</v>
      </c>
      <c r="C685" s="3" t="s">
        <v>5337</v>
      </c>
      <c r="D685" s="5">
        <v>92.24</v>
      </c>
      <c r="E685" s="5">
        <v>4693.1192688800002</v>
      </c>
      <c r="F685" s="3" t="s">
        <v>4480</v>
      </c>
      <c r="G685" s="3" t="s">
        <v>4509</v>
      </c>
      <c r="H685" s="3" t="s">
        <v>4509</v>
      </c>
      <c r="I685" s="3" t="s">
        <v>4677</v>
      </c>
      <c r="J685" s="3" t="s">
        <v>4691</v>
      </c>
      <c r="K685" s="6">
        <v>1086000</v>
      </c>
      <c r="L685" s="6">
        <v>965000</v>
      </c>
      <c r="M685" s="6" t="s">
        <v>4474</v>
      </c>
      <c r="N685" s="6" t="s">
        <v>4474</v>
      </c>
      <c r="O685" s="6">
        <v>751000</v>
      </c>
      <c r="P685" s="6">
        <v>735000</v>
      </c>
      <c r="Q685" s="6">
        <v>749000</v>
      </c>
      <c r="R685" s="6">
        <v>732000</v>
      </c>
      <c r="S685" s="6">
        <v>204000</v>
      </c>
      <c r="T685" s="6">
        <v>9000</v>
      </c>
      <c r="U685" s="6">
        <v>1548000</v>
      </c>
      <c r="V685" s="6">
        <v>1546000</v>
      </c>
      <c r="W685" s="6">
        <v>12291000</v>
      </c>
      <c r="X685" s="6">
        <v>12088000</v>
      </c>
      <c r="Y685" s="6" t="s">
        <v>4474</v>
      </c>
      <c r="Z685" s="6" t="s">
        <v>4474</v>
      </c>
      <c r="AA685" s="6" t="s">
        <v>4474</v>
      </c>
      <c r="AB685" s="6" t="s">
        <v>4474</v>
      </c>
      <c r="AC685" s="6">
        <v>51556750</v>
      </c>
      <c r="AD685" s="6">
        <v>53185707</v>
      </c>
      <c r="AF685">
        <f>Q685/W685</f>
        <v>6.0938898380929134E-2</v>
      </c>
      <c r="AG685">
        <f>R685/X685</f>
        <v>6.0555923229649242E-2</v>
      </c>
      <c r="AH685">
        <f>U685/W685</f>
        <v>0.1259458140102514</v>
      </c>
      <c r="AI685">
        <f>V685/X685</f>
        <v>0.12789543348775645</v>
      </c>
      <c r="AJ685" t="e">
        <f>Y685/AA685</f>
        <v>#VALUE!</v>
      </c>
      <c r="AK685" t="e">
        <f>Z685/AB685</f>
        <v>#VALUE!</v>
      </c>
      <c r="AL685">
        <f>O685/K685</f>
        <v>0.6915285451197053</v>
      </c>
      <c r="AM685">
        <f>P685/L685</f>
        <v>0.76165803108808294</v>
      </c>
      <c r="AN685">
        <f>K685/W685</f>
        <v>8.8357334635098858E-2</v>
      </c>
      <c r="AO685">
        <f>L685/X685</f>
        <v>7.9831237590999332E-2</v>
      </c>
      <c r="AP685">
        <f>IF(OR(Q685&lt;0, Q685="NA"), 0, 1)</f>
        <v>1</v>
      </c>
      <c r="AQ685">
        <f>IF(OR(S685&lt;0, S685="NA"), 0, 1)</f>
        <v>1</v>
      </c>
      <c r="AR685">
        <f>IFERROR(IF((AF685-AG685)&gt;0,1,0),0)</f>
        <v>1</v>
      </c>
      <c r="AS685">
        <f>IFERROR(IF((S685-Q685)&gt;0,1,0),0)</f>
        <v>0</v>
      </c>
      <c r="AT685">
        <f>IFERROR(IF((AH685-AI685)&lt;0,1,0),0)</f>
        <v>1</v>
      </c>
      <c r="AU685">
        <f>IFERROR(IF((AJ685-AK685)&gt;0,1,0),0)</f>
        <v>0</v>
      </c>
      <c r="AV685">
        <f>IFERROR(IF((AL685-AM685)&gt;0,1,0),0)</f>
        <v>0</v>
      </c>
      <c r="AW685">
        <f>IFERROR(IF((AN685-AO685)&gt;0,1,0),0)</f>
        <v>1</v>
      </c>
      <c r="AX685">
        <f>IFERROR(IF((AC685-AD685)&lt;0,1,0),0)</f>
        <v>1</v>
      </c>
      <c r="AY685">
        <f>SUM(AP685:AX685)</f>
        <v>6</v>
      </c>
    </row>
    <row r="686" spans="1:51" x14ac:dyDescent="0.45">
      <c r="A686" s="1" t="s">
        <v>330</v>
      </c>
      <c r="B686" s="2">
        <v>4994267</v>
      </c>
      <c r="C686" s="3" t="s">
        <v>5335</v>
      </c>
      <c r="D686" s="5">
        <v>34.92</v>
      </c>
      <c r="E686" s="5">
        <v>796.23833219999995</v>
      </c>
      <c r="F686" s="3" t="s">
        <v>4485</v>
      </c>
      <c r="G686" s="3" t="s">
        <v>4486</v>
      </c>
      <c r="H686" s="3" t="s">
        <v>4598</v>
      </c>
      <c r="I686" s="3" t="s">
        <v>4661</v>
      </c>
      <c r="J686" s="3" t="s">
        <v>4619</v>
      </c>
      <c r="K686" s="6">
        <v>1283300</v>
      </c>
      <c r="L686" s="6">
        <v>1295000</v>
      </c>
      <c r="M686" s="6">
        <v>101000</v>
      </c>
      <c r="N686" s="6">
        <v>94300</v>
      </c>
      <c r="O686" s="6">
        <v>74900</v>
      </c>
      <c r="P686" s="6">
        <v>68100</v>
      </c>
      <c r="Q686" s="6">
        <v>-2000</v>
      </c>
      <c r="R686" s="6">
        <v>-2300</v>
      </c>
      <c r="S686" s="6">
        <v>33000</v>
      </c>
      <c r="T686" s="6">
        <v>-5800</v>
      </c>
      <c r="U686" s="6">
        <v>99000</v>
      </c>
      <c r="V686" s="6">
        <v>125000</v>
      </c>
      <c r="W686" s="6">
        <v>1067100</v>
      </c>
      <c r="X686" s="6">
        <v>1107000</v>
      </c>
      <c r="Y686" s="6">
        <v>740100</v>
      </c>
      <c r="Z686" s="6">
        <v>778800</v>
      </c>
      <c r="AA686" s="6">
        <v>299200</v>
      </c>
      <c r="AB686" s="6">
        <v>311200</v>
      </c>
      <c r="AC686" s="6">
        <v>22801785</v>
      </c>
      <c r="AD686" s="6">
        <v>22800581</v>
      </c>
      <c r="AF686">
        <f>Q686/W686</f>
        <v>-1.8742385905725798E-3</v>
      </c>
      <c r="AG686">
        <f>R686/X686</f>
        <v>-2.0776874435411022E-3</v>
      </c>
      <c r="AH686">
        <f>U686/W686</f>
        <v>9.2774810233342705E-2</v>
      </c>
      <c r="AI686">
        <f>V686/X686</f>
        <v>0.11291779584462511</v>
      </c>
      <c r="AJ686">
        <f>Y686/AA686</f>
        <v>2.473596256684492</v>
      </c>
      <c r="AK686">
        <f>Z686/AB686</f>
        <v>2.5025706940874035</v>
      </c>
      <c r="AL686">
        <f>O686/K686</f>
        <v>5.8365152341619264E-2</v>
      </c>
      <c r="AM686">
        <f>P686/L686</f>
        <v>5.2586872586872585E-2</v>
      </c>
      <c r="AN686">
        <f>K686/W686</f>
        <v>1.202605191640896</v>
      </c>
      <c r="AO686">
        <f>L686/X686</f>
        <v>1.1698283649503163</v>
      </c>
      <c r="AP686">
        <f>IF(OR(Q686&lt;0, Q686="NA"), 0, 1)</f>
        <v>0</v>
      </c>
      <c r="AQ686">
        <f>IF(OR(S686&lt;0, S686="NA"), 0, 1)</f>
        <v>1</v>
      </c>
      <c r="AR686">
        <f>IFERROR(IF((AF686-AG686)&gt;0,1,0),0)</f>
        <v>1</v>
      </c>
      <c r="AS686">
        <f>IFERROR(IF((S686-Q686)&gt;0,1,0),0)</f>
        <v>1</v>
      </c>
      <c r="AT686">
        <f>IFERROR(IF((AH686-AI686)&lt;0,1,0),0)</f>
        <v>1</v>
      </c>
      <c r="AU686">
        <f>IFERROR(IF((AJ686-AK686)&gt;0,1,0),0)</f>
        <v>0</v>
      </c>
      <c r="AV686">
        <f>IFERROR(IF((AL686-AM686)&gt;0,1,0),0)</f>
        <v>1</v>
      </c>
      <c r="AW686">
        <f>IFERROR(IF((AN686-AO686)&gt;0,1,0),0)</f>
        <v>1</v>
      </c>
      <c r="AX686">
        <f>IFERROR(IF((AC686-AD686)&lt;0,1,0),0)</f>
        <v>0</v>
      </c>
      <c r="AY686">
        <f>SUM(AP686:AX686)</f>
        <v>6</v>
      </c>
    </row>
    <row r="687" spans="1:51" x14ac:dyDescent="0.45">
      <c r="A687" s="1" t="s">
        <v>332</v>
      </c>
      <c r="B687" s="2">
        <v>5048673</v>
      </c>
      <c r="C687" s="3" t="s">
        <v>5336</v>
      </c>
      <c r="D687" s="5">
        <v>38.020000000000003</v>
      </c>
      <c r="E687" s="5">
        <v>1867.54361664</v>
      </c>
      <c r="F687" s="3" t="s">
        <v>4470</v>
      </c>
      <c r="G687" s="3" t="s">
        <v>4512</v>
      </c>
      <c r="H687" s="3" t="s">
        <v>4522</v>
      </c>
      <c r="I687" s="3" t="s">
        <v>4557</v>
      </c>
      <c r="J687" s="3" t="s">
        <v>4770</v>
      </c>
      <c r="K687" s="6">
        <v>1722367</v>
      </c>
      <c r="L687" s="6">
        <v>1591829</v>
      </c>
      <c r="M687" s="6">
        <v>109463</v>
      </c>
      <c r="N687" s="6">
        <v>117159</v>
      </c>
      <c r="O687" s="6">
        <v>84760</v>
      </c>
      <c r="P687" s="6">
        <v>95415</v>
      </c>
      <c r="Q687" s="6">
        <v>57615</v>
      </c>
      <c r="R687" s="6">
        <v>66607</v>
      </c>
      <c r="S687" s="6">
        <v>82446</v>
      </c>
      <c r="T687" s="6">
        <v>63870</v>
      </c>
      <c r="U687" s="6">
        <v>423273</v>
      </c>
      <c r="V687" s="6">
        <v>425006</v>
      </c>
      <c r="W687" s="6">
        <v>1285376</v>
      </c>
      <c r="X687" s="6">
        <v>1252471</v>
      </c>
      <c r="Y687" s="6">
        <v>596990</v>
      </c>
      <c r="Z687" s="6">
        <v>570349</v>
      </c>
      <c r="AA687" s="6">
        <v>312928</v>
      </c>
      <c r="AB687" s="6">
        <v>309825</v>
      </c>
      <c r="AC687" s="6">
        <v>47780523</v>
      </c>
      <c r="AD687" s="6">
        <v>47541549</v>
      </c>
      <c r="AF687">
        <f>Q687/W687</f>
        <v>4.4823460217088232E-2</v>
      </c>
      <c r="AG687">
        <f>R687/X687</f>
        <v>5.3180472841287345E-2</v>
      </c>
      <c r="AH687">
        <f>U687/W687</f>
        <v>0.32929897555267873</v>
      </c>
      <c r="AI687">
        <f>V687/X687</f>
        <v>0.33933400453982565</v>
      </c>
      <c r="AJ687">
        <f>Y687/AA687</f>
        <v>1.9077551385622251</v>
      </c>
      <c r="AK687">
        <f>Z687/AB687</f>
        <v>1.8408746873234891</v>
      </c>
      <c r="AL687">
        <f>O687/K687</f>
        <v>4.9211346942898929E-2</v>
      </c>
      <c r="AM687">
        <f>P687/L687</f>
        <v>5.9940483556964977E-2</v>
      </c>
      <c r="AN687">
        <f>K687/W687</f>
        <v>1.3399713391256722</v>
      </c>
      <c r="AO687">
        <f>L687/X687</f>
        <v>1.2709507844892216</v>
      </c>
      <c r="AP687">
        <f>IF(OR(Q687&lt;0, Q687="NA"), 0, 1)</f>
        <v>1</v>
      </c>
      <c r="AQ687">
        <f>IF(OR(S687&lt;0, S687="NA"), 0, 1)</f>
        <v>1</v>
      </c>
      <c r="AR687">
        <f>IFERROR(IF((AF687-AG687)&gt;0,1,0),0)</f>
        <v>0</v>
      </c>
      <c r="AS687">
        <f>IFERROR(IF((S687-Q687)&gt;0,1,0),0)</f>
        <v>1</v>
      </c>
      <c r="AT687">
        <f>IFERROR(IF((AH687-AI687)&lt;0,1,0),0)</f>
        <v>1</v>
      </c>
      <c r="AU687">
        <f>IFERROR(IF((AJ687-AK687)&gt;0,1,0),0)</f>
        <v>1</v>
      </c>
      <c r="AV687">
        <f>IFERROR(IF((AL687-AM687)&gt;0,1,0),0)</f>
        <v>0</v>
      </c>
      <c r="AW687">
        <f>IFERROR(IF((AN687-AO687)&gt;0,1,0),0)</f>
        <v>1</v>
      </c>
      <c r="AX687">
        <f>IFERROR(IF((AC687-AD687)&lt;0,1,0),0)</f>
        <v>0</v>
      </c>
      <c r="AY687">
        <f>SUM(AP687:AX687)</f>
        <v>6</v>
      </c>
    </row>
    <row r="688" spans="1:51" x14ac:dyDescent="0.45">
      <c r="A688" s="1" t="s">
        <v>335</v>
      </c>
      <c r="B688" s="2">
        <v>4963965</v>
      </c>
      <c r="C688" s="3" t="s">
        <v>5338</v>
      </c>
      <c r="D688" s="5">
        <v>12.32</v>
      </c>
      <c r="E688" s="5">
        <v>92.755284160000002</v>
      </c>
      <c r="F688" s="3" t="s">
        <v>4500</v>
      </c>
      <c r="G688" s="3" t="s">
        <v>4574</v>
      </c>
      <c r="H688" s="3" t="s">
        <v>4734</v>
      </c>
      <c r="I688" s="3" t="s">
        <v>4734</v>
      </c>
      <c r="J688" s="3" t="s">
        <v>4771</v>
      </c>
      <c r="K688" s="6">
        <v>153515</v>
      </c>
      <c r="L688" s="6">
        <v>150643</v>
      </c>
      <c r="M688" s="6">
        <v>17434</v>
      </c>
      <c r="N688" s="6">
        <v>15202</v>
      </c>
      <c r="O688" s="6">
        <v>12812</v>
      </c>
      <c r="P688" s="6">
        <v>10864</v>
      </c>
      <c r="Q688" s="6">
        <v>3821</v>
      </c>
      <c r="R688" s="6">
        <v>6332</v>
      </c>
      <c r="S688" s="6">
        <v>8776</v>
      </c>
      <c r="T688" s="6">
        <v>14702</v>
      </c>
      <c r="U688" s="6">
        <v>21072</v>
      </c>
      <c r="V688" s="6">
        <v>22675</v>
      </c>
      <c r="W688" s="6">
        <v>166462</v>
      </c>
      <c r="X688" s="6">
        <v>169017</v>
      </c>
      <c r="Y688" s="6">
        <v>83387</v>
      </c>
      <c r="Z688" s="6">
        <v>83061</v>
      </c>
      <c r="AA688" s="6">
        <v>45482</v>
      </c>
      <c r="AB688" s="6">
        <v>44519</v>
      </c>
      <c r="AC688" s="6">
        <v>7528338</v>
      </c>
      <c r="AD688" s="6">
        <v>7520572</v>
      </c>
      <c r="AF688">
        <f>Q688/W688</f>
        <v>2.295418774254785E-2</v>
      </c>
      <c r="AG688">
        <f>R688/X688</f>
        <v>3.746368708473112E-2</v>
      </c>
      <c r="AH688">
        <f>U688/W688</f>
        <v>0.12658744938784827</v>
      </c>
      <c r="AI688">
        <f>V688/X688</f>
        <v>0.13415810243939957</v>
      </c>
      <c r="AJ688">
        <f>Y688/AA688</f>
        <v>1.8334066224000705</v>
      </c>
      <c r="AK688">
        <f>Z688/AB688</f>
        <v>1.8657427165929155</v>
      </c>
      <c r="AL688">
        <f>O688/K688</f>
        <v>8.3457642575644073E-2</v>
      </c>
      <c r="AM688">
        <f>P688/L688</f>
        <v>7.2117522885231974E-2</v>
      </c>
      <c r="AN688">
        <f>K688/W688</f>
        <v>0.9222224892167582</v>
      </c>
      <c r="AO688">
        <f>L688/X688</f>
        <v>0.89128904193069336</v>
      </c>
      <c r="AP688">
        <f>IF(OR(Q688&lt;0, Q688="NA"), 0, 1)</f>
        <v>1</v>
      </c>
      <c r="AQ688">
        <f>IF(OR(S688&lt;0, S688="NA"), 0, 1)</f>
        <v>1</v>
      </c>
      <c r="AR688">
        <f>IFERROR(IF((AF688-AG688)&gt;0,1,0),0)</f>
        <v>0</v>
      </c>
      <c r="AS688">
        <f>IFERROR(IF((S688-Q688)&gt;0,1,0),0)</f>
        <v>1</v>
      </c>
      <c r="AT688">
        <f>IFERROR(IF((AH688-AI688)&lt;0,1,0),0)</f>
        <v>1</v>
      </c>
      <c r="AU688">
        <f>IFERROR(IF((AJ688-AK688)&gt;0,1,0),0)</f>
        <v>0</v>
      </c>
      <c r="AV688">
        <f>IFERROR(IF((AL688-AM688)&gt;0,1,0),0)</f>
        <v>1</v>
      </c>
      <c r="AW688">
        <f>IFERROR(IF((AN688-AO688)&gt;0,1,0),0)</f>
        <v>1</v>
      </c>
      <c r="AX688">
        <f>IFERROR(IF((AC688-AD688)&lt;0,1,0),0)</f>
        <v>0</v>
      </c>
      <c r="AY688">
        <f>SUM(AP688:AX688)</f>
        <v>6</v>
      </c>
    </row>
    <row r="689" spans="1:51" x14ac:dyDescent="0.45">
      <c r="A689" s="1" t="s">
        <v>338</v>
      </c>
      <c r="B689" s="2">
        <v>4024242</v>
      </c>
      <c r="C689" s="3" t="s">
        <v>5337</v>
      </c>
      <c r="D689" s="5">
        <v>22.32</v>
      </c>
      <c r="E689" s="5">
        <v>160152.45398424001</v>
      </c>
      <c r="F689" s="3" t="s">
        <v>4665</v>
      </c>
      <c r="G689" s="3" t="s">
        <v>4722</v>
      </c>
      <c r="H689" s="3" t="s">
        <v>4723</v>
      </c>
      <c r="I689" s="3" t="s">
        <v>4772</v>
      </c>
      <c r="J689" s="3" t="s">
        <v>4773</v>
      </c>
      <c r="K689" s="6">
        <v>122060000</v>
      </c>
      <c r="L689" s="6">
        <v>122197000</v>
      </c>
      <c r="M689" s="6">
        <v>42773000</v>
      </c>
      <c r="N689" s="6">
        <v>42101000</v>
      </c>
      <c r="O689" s="6">
        <v>25824000</v>
      </c>
      <c r="P689" s="6">
        <v>25534000</v>
      </c>
      <c r="Q689" s="6">
        <v>10427000</v>
      </c>
      <c r="R689" s="6">
        <v>14108000</v>
      </c>
      <c r="S689" s="6">
        <v>38253000</v>
      </c>
      <c r="T689" s="6">
        <v>38354000</v>
      </c>
      <c r="U689" s="6">
        <v>127192000</v>
      </c>
      <c r="V689" s="6">
        <v>126299000</v>
      </c>
      <c r="W689" s="6">
        <v>393719000</v>
      </c>
      <c r="X689" s="6">
        <v>398026000</v>
      </c>
      <c r="Y689" s="6">
        <v>29799000</v>
      </c>
      <c r="Z689" s="6">
        <v>29868000</v>
      </c>
      <c r="AA689" s="6">
        <v>40658000</v>
      </c>
      <c r="AB689" s="6">
        <v>42429000</v>
      </c>
      <c r="AC689" s="6">
        <v>7174399697</v>
      </c>
      <c r="AD689" s="6">
        <v>7170235524</v>
      </c>
      <c r="AF689">
        <f>Q689/W689</f>
        <v>2.6483354880003251E-2</v>
      </c>
      <c r="AG689">
        <f>R689/X689</f>
        <v>3.5444920683573432E-2</v>
      </c>
      <c r="AH689">
        <f>U689/W689</f>
        <v>0.32305273558045206</v>
      </c>
      <c r="AI689">
        <f>V689/X689</f>
        <v>0.31731344183545801</v>
      </c>
      <c r="AJ689">
        <f>Y689/AA689</f>
        <v>0.73291849082591376</v>
      </c>
      <c r="AK689">
        <f>Z689/AB689</f>
        <v>0.70395248532843102</v>
      </c>
      <c r="AL689">
        <f>O689/K689</f>
        <v>0.21156808127150581</v>
      </c>
      <c r="AM689">
        <f>P689/L689</f>
        <v>0.20895766671849555</v>
      </c>
      <c r="AN689">
        <f>K689/W689</f>
        <v>0.31001805856461079</v>
      </c>
      <c r="AO689">
        <f>L689/X689</f>
        <v>0.30700758241923892</v>
      </c>
      <c r="AP689">
        <f>IF(OR(Q689&lt;0, Q689="NA"), 0, 1)</f>
        <v>1</v>
      </c>
      <c r="AQ689">
        <f>IF(OR(S689&lt;0, S689="NA"), 0, 1)</f>
        <v>1</v>
      </c>
      <c r="AR689">
        <f>IFERROR(IF((AF689-AG689)&gt;0,1,0),0)</f>
        <v>0</v>
      </c>
      <c r="AS689">
        <f>IFERROR(IF((S689-Q689)&gt;0,1,0),0)</f>
        <v>1</v>
      </c>
      <c r="AT689">
        <f>IFERROR(IF((AH689-AI689)&lt;0,1,0),0)</f>
        <v>0</v>
      </c>
      <c r="AU689">
        <f>IFERROR(IF((AJ689-AK689)&gt;0,1,0),0)</f>
        <v>1</v>
      </c>
      <c r="AV689">
        <f>IFERROR(IF((AL689-AM689)&gt;0,1,0),0)</f>
        <v>1</v>
      </c>
      <c r="AW689">
        <f>IFERROR(IF((AN689-AO689)&gt;0,1,0),0)</f>
        <v>1</v>
      </c>
      <c r="AX689">
        <f>IFERROR(IF((AC689-AD689)&lt;0,1,0),0)</f>
        <v>0</v>
      </c>
      <c r="AY689">
        <f>SUM(AP689:AX689)</f>
        <v>6</v>
      </c>
    </row>
    <row r="690" spans="1:51" x14ac:dyDescent="0.45">
      <c r="A690" s="1" t="s">
        <v>340</v>
      </c>
      <c r="B690" s="2">
        <v>4121020</v>
      </c>
      <c r="C690" s="3" t="s">
        <v>5337</v>
      </c>
      <c r="D690" s="5">
        <v>57.46</v>
      </c>
      <c r="E690" s="5">
        <v>8196.2431639400002</v>
      </c>
      <c r="F690" s="3" t="s">
        <v>4583</v>
      </c>
      <c r="G690" s="3" t="s">
        <v>4583</v>
      </c>
      <c r="H690" s="3" t="s">
        <v>4602</v>
      </c>
      <c r="I690" s="3" t="s">
        <v>4635</v>
      </c>
      <c r="J690" s="3" t="s">
        <v>4774</v>
      </c>
      <c r="K690" s="6">
        <v>4253400</v>
      </c>
      <c r="L690" s="6">
        <v>4227800</v>
      </c>
      <c r="M690" s="6">
        <v>562900</v>
      </c>
      <c r="N690" s="6">
        <v>544500</v>
      </c>
      <c r="O690" s="6">
        <v>436500</v>
      </c>
      <c r="P690" s="6">
        <v>420200</v>
      </c>
      <c r="Q690" s="6">
        <v>389800</v>
      </c>
      <c r="R690" s="6">
        <v>397300</v>
      </c>
      <c r="S690" s="6">
        <v>443500</v>
      </c>
      <c r="T690" s="6">
        <v>305300</v>
      </c>
      <c r="U690" s="6">
        <v>1785200</v>
      </c>
      <c r="V690" s="6">
        <v>1757200</v>
      </c>
      <c r="W690" s="6">
        <v>5065800</v>
      </c>
      <c r="X690" s="6">
        <v>4921400</v>
      </c>
      <c r="Y690" s="6">
        <v>2778400</v>
      </c>
      <c r="Z690" s="6">
        <v>2652900</v>
      </c>
      <c r="AA690" s="6">
        <v>945300</v>
      </c>
      <c r="AB690" s="6">
        <v>1245600</v>
      </c>
      <c r="AC690" s="6">
        <v>142631508</v>
      </c>
      <c r="AD690" s="6">
        <v>124463814</v>
      </c>
      <c r="AF690">
        <f>Q690/W690</f>
        <v>7.6947372576888148E-2</v>
      </c>
      <c r="AG690">
        <f>R690/X690</f>
        <v>8.0729060836347385E-2</v>
      </c>
      <c r="AH690">
        <f>U690/W690</f>
        <v>0.35240238461842155</v>
      </c>
      <c r="AI690">
        <f>V690/X690</f>
        <v>0.35705287113423012</v>
      </c>
      <c r="AJ690">
        <f>Y690/AA690</f>
        <v>2.9391727493917275</v>
      </c>
      <c r="AK690">
        <f>Z690/AB690</f>
        <v>2.1298169556840079</v>
      </c>
      <c r="AL690">
        <f>O690/K690</f>
        <v>0.10262378332628015</v>
      </c>
      <c r="AM690">
        <f>P690/L690</f>
        <v>9.9389753536118078E-2</v>
      </c>
      <c r="AN690">
        <f>K690/W690</f>
        <v>0.83963046310553124</v>
      </c>
      <c r="AO690">
        <f>L690/X690</f>
        <v>0.85906449384321537</v>
      </c>
      <c r="AP690">
        <f>IF(OR(Q690&lt;0, Q690="NA"), 0, 1)</f>
        <v>1</v>
      </c>
      <c r="AQ690">
        <f>IF(OR(S690&lt;0, S690="NA"), 0, 1)</f>
        <v>1</v>
      </c>
      <c r="AR690">
        <f>IFERROR(IF((AF690-AG690)&gt;0,1,0),0)</f>
        <v>0</v>
      </c>
      <c r="AS690">
        <f>IFERROR(IF((S690-Q690)&gt;0,1,0),0)</f>
        <v>1</v>
      </c>
      <c r="AT690">
        <f>IFERROR(IF((AH690-AI690)&lt;0,1,0),0)</f>
        <v>1</v>
      </c>
      <c r="AU690">
        <f>IFERROR(IF((AJ690-AK690)&gt;0,1,0),0)</f>
        <v>1</v>
      </c>
      <c r="AV690">
        <f>IFERROR(IF((AL690-AM690)&gt;0,1,0),0)</f>
        <v>1</v>
      </c>
      <c r="AW690">
        <f>IFERROR(IF((AN690-AO690)&gt;0,1,0),0)</f>
        <v>0</v>
      </c>
      <c r="AX690">
        <f>IFERROR(IF((AC690-AD690)&lt;0,1,0),0)</f>
        <v>0</v>
      </c>
      <c r="AY690">
        <f>SUM(AP690:AX690)</f>
        <v>6</v>
      </c>
    </row>
    <row r="691" spans="1:51" x14ac:dyDescent="0.45">
      <c r="A691" s="1" t="s">
        <v>344</v>
      </c>
      <c r="B691" s="2">
        <v>4545218</v>
      </c>
      <c r="C691" s="3" t="s">
        <v>5338</v>
      </c>
      <c r="D691" s="5">
        <v>21.99</v>
      </c>
      <c r="E691" s="5">
        <v>2554.5845451599998</v>
      </c>
      <c r="F691" s="3" t="s">
        <v>4651</v>
      </c>
      <c r="G691" s="3" t="s">
        <v>4651</v>
      </c>
      <c r="H691" s="3" t="s">
        <v>4779</v>
      </c>
      <c r="I691" s="3" t="s">
        <v>4780</v>
      </c>
      <c r="J691" s="3" t="s">
        <v>4659</v>
      </c>
      <c r="K691" s="6">
        <v>1190319</v>
      </c>
      <c r="L691" s="6">
        <v>1134387</v>
      </c>
      <c r="M691" s="6">
        <v>709809</v>
      </c>
      <c r="N691" s="6">
        <v>682704</v>
      </c>
      <c r="O691" s="6">
        <v>283063</v>
      </c>
      <c r="P691" s="6">
        <v>265135</v>
      </c>
      <c r="Q691" s="6">
        <v>26710</v>
      </c>
      <c r="R691" s="6">
        <v>27930</v>
      </c>
      <c r="S691" s="6">
        <v>366034</v>
      </c>
      <c r="T691" s="6">
        <v>391240</v>
      </c>
      <c r="U691" s="6">
        <v>4888316</v>
      </c>
      <c r="V691" s="6">
        <v>4905242</v>
      </c>
      <c r="W691" s="6">
        <v>8590434</v>
      </c>
      <c r="X691" s="6">
        <v>8536255</v>
      </c>
      <c r="Y691" s="6">
        <v>1036658</v>
      </c>
      <c r="Z691" s="6">
        <v>920082</v>
      </c>
      <c r="AA691" s="6">
        <v>829011</v>
      </c>
      <c r="AB691" s="6">
        <v>683230</v>
      </c>
      <c r="AC691" s="6">
        <v>116170284</v>
      </c>
      <c r="AD691" s="6">
        <v>116159054</v>
      </c>
      <c r="AF691">
        <f>Q691/W691</f>
        <v>3.1092724768038496E-3</v>
      </c>
      <c r="AG691">
        <f>R691/X691</f>
        <v>3.2719266235603319E-3</v>
      </c>
      <c r="AH691">
        <f>U691/W691</f>
        <v>0.56904179695694068</v>
      </c>
      <c r="AI691">
        <f>V691/X691</f>
        <v>0.57463630128200249</v>
      </c>
      <c r="AJ691">
        <f>Y691/AA691</f>
        <v>1.2504755666691998</v>
      </c>
      <c r="AK691">
        <f>Z691/AB691</f>
        <v>1.3466651054549712</v>
      </c>
      <c r="AL691">
        <f>O691/K691</f>
        <v>0.23780431968237087</v>
      </c>
      <c r="AM691">
        <f>P691/L691</f>
        <v>0.23372535122493471</v>
      </c>
      <c r="AN691">
        <f>K691/W691</f>
        <v>0.1385633135648327</v>
      </c>
      <c r="AO691">
        <f>L691/X691</f>
        <v>0.13289047714717989</v>
      </c>
      <c r="AP691">
        <f>IF(OR(Q691&lt;0, Q691="NA"), 0, 1)</f>
        <v>1</v>
      </c>
      <c r="AQ691">
        <f>IF(OR(S691&lt;0, S691="NA"), 0, 1)</f>
        <v>1</v>
      </c>
      <c r="AR691">
        <f>IFERROR(IF((AF691-AG691)&gt;0,1,0),0)</f>
        <v>0</v>
      </c>
      <c r="AS691">
        <f>IFERROR(IF((S691-Q691)&gt;0,1,0),0)</f>
        <v>1</v>
      </c>
      <c r="AT691">
        <f>IFERROR(IF((AH691-AI691)&lt;0,1,0),0)</f>
        <v>1</v>
      </c>
      <c r="AU691">
        <f>IFERROR(IF((AJ691-AK691)&gt;0,1,0),0)</f>
        <v>0</v>
      </c>
      <c r="AV691">
        <f>IFERROR(IF((AL691-AM691)&gt;0,1,0),0)</f>
        <v>1</v>
      </c>
      <c r="AW691">
        <f>IFERROR(IF((AN691-AO691)&gt;0,1,0),0)</f>
        <v>1</v>
      </c>
      <c r="AX691">
        <f>IFERROR(IF((AC691-AD691)&lt;0,1,0),0)</f>
        <v>0</v>
      </c>
      <c r="AY691">
        <f>SUM(AP691:AX691)</f>
        <v>6</v>
      </c>
    </row>
    <row r="692" spans="1:51" x14ac:dyDescent="0.45">
      <c r="A692" s="1" t="s">
        <v>349</v>
      </c>
      <c r="B692" s="2">
        <v>4057157</v>
      </c>
      <c r="C692" s="3" t="s">
        <v>5337</v>
      </c>
      <c r="D692" s="5">
        <v>141.69</v>
      </c>
      <c r="E692" s="5">
        <v>22021.72716903</v>
      </c>
      <c r="F692" s="3" t="s">
        <v>4651</v>
      </c>
      <c r="G692" s="3" t="s">
        <v>4651</v>
      </c>
      <c r="H692" s="3" t="s">
        <v>4783</v>
      </c>
      <c r="I692" s="3" t="s">
        <v>4783</v>
      </c>
      <c r="J692" s="3" t="s">
        <v>4784</v>
      </c>
      <c r="K692" s="6">
        <v>4165187</v>
      </c>
      <c r="L692" s="6">
        <v>4094885</v>
      </c>
      <c r="M692" s="6">
        <v>2014514</v>
      </c>
      <c r="N692" s="6">
        <v>1991973</v>
      </c>
      <c r="O692" s="6">
        <v>1344542</v>
      </c>
      <c r="P692" s="6">
        <v>1336187</v>
      </c>
      <c r="Q692" s="6">
        <v>1042895</v>
      </c>
      <c r="R692" s="6">
        <v>1027403</v>
      </c>
      <c r="S692" s="6">
        <v>1733746</v>
      </c>
      <c r="T692" s="6">
        <v>1641299</v>
      </c>
      <c r="U692" s="6">
        <v>7813278</v>
      </c>
      <c r="V692" s="6">
        <v>7818794</v>
      </c>
      <c r="W692" s="6">
        <v>25194465</v>
      </c>
      <c r="X692" s="6">
        <v>24891251</v>
      </c>
      <c r="Y692" s="6">
        <v>1132314</v>
      </c>
      <c r="Z692" s="6">
        <v>1708565</v>
      </c>
      <c r="AA692" s="6">
        <v>1205875</v>
      </c>
      <c r="AB692" s="6">
        <v>984926</v>
      </c>
      <c r="AC692" s="6">
        <v>155258845</v>
      </c>
      <c r="AD692" s="6">
        <v>155229024</v>
      </c>
      <c r="AF692">
        <f>Q692/W692</f>
        <v>4.1393814077814312E-2</v>
      </c>
      <c r="AG692">
        <f>R692/X692</f>
        <v>4.127566750260965E-2</v>
      </c>
      <c r="AH692">
        <f>U692/W692</f>
        <v>0.31011882967151716</v>
      </c>
      <c r="AI692">
        <f>V692/X692</f>
        <v>0.3141181614375268</v>
      </c>
      <c r="AJ692">
        <f>Y692/AA692</f>
        <v>0.93899782315745828</v>
      </c>
      <c r="AK692">
        <f>Z692/AB692</f>
        <v>1.7347140800425616</v>
      </c>
      <c r="AL692">
        <f>O692/K692</f>
        <v>0.32280471441018133</v>
      </c>
      <c r="AM692">
        <f>P692/L692</f>
        <v>0.32630635536773317</v>
      </c>
      <c r="AN692">
        <f>K692/W692</f>
        <v>0.16532151010152429</v>
      </c>
      <c r="AO692">
        <f>L692/X692</f>
        <v>0.16451101634064114</v>
      </c>
      <c r="AP692">
        <f>IF(OR(Q692&lt;0, Q692="NA"), 0, 1)</f>
        <v>1</v>
      </c>
      <c r="AQ692">
        <f>IF(OR(S692&lt;0, S692="NA"), 0, 1)</f>
        <v>1</v>
      </c>
      <c r="AR692">
        <f>IFERROR(IF((AF692-AG692)&gt;0,1,0),0)</f>
        <v>1</v>
      </c>
      <c r="AS692">
        <f>IFERROR(IF((S692-Q692)&gt;0,1,0),0)</f>
        <v>1</v>
      </c>
      <c r="AT692">
        <f>IFERROR(IF((AH692-AI692)&lt;0,1,0),0)</f>
        <v>1</v>
      </c>
      <c r="AU692">
        <f>IFERROR(IF((AJ692-AK692)&gt;0,1,0),0)</f>
        <v>0</v>
      </c>
      <c r="AV692">
        <f>IFERROR(IF((AL692-AM692)&gt;0,1,0),0)</f>
        <v>0</v>
      </c>
      <c r="AW692">
        <f>IFERROR(IF((AN692-AO692)&gt;0,1,0),0)</f>
        <v>1</v>
      </c>
      <c r="AX692">
        <f>IFERROR(IF((AC692-AD692)&lt;0,1,0),0)</f>
        <v>0</v>
      </c>
      <c r="AY692">
        <f>SUM(AP692:AX692)</f>
        <v>6</v>
      </c>
    </row>
    <row r="693" spans="1:51" x14ac:dyDescent="0.45">
      <c r="A693" s="1" t="s">
        <v>353</v>
      </c>
      <c r="B693" s="2">
        <v>29188222</v>
      </c>
      <c r="C693" s="3" t="s">
        <v>5335</v>
      </c>
      <c r="D693" s="5">
        <v>26.22</v>
      </c>
      <c r="E693" s="5">
        <v>3607.74708792</v>
      </c>
      <c r="F693" s="3" t="s">
        <v>4475</v>
      </c>
      <c r="G693" s="3" t="s">
        <v>4529</v>
      </c>
      <c r="H693" s="3" t="s">
        <v>4530</v>
      </c>
      <c r="I693" s="3" t="s">
        <v>4611</v>
      </c>
      <c r="J693" s="3" t="s">
        <v>4785</v>
      </c>
      <c r="K693" s="6">
        <v>926149.06568529177</v>
      </c>
      <c r="L693" s="6">
        <v>839835.17145026976</v>
      </c>
      <c r="M693" s="6">
        <v>207153.07471225481</v>
      </c>
      <c r="N693" s="6">
        <v>186247.32518566647</v>
      </c>
      <c r="O693" s="6">
        <v>197554.18346552236</v>
      </c>
      <c r="P693" s="6">
        <v>176085.09945541035</v>
      </c>
      <c r="Q693" s="6">
        <v>161379.99641558336</v>
      </c>
      <c r="R693" s="6">
        <v>144496.25892403489</v>
      </c>
      <c r="S693" s="6">
        <v>238418.59422413373</v>
      </c>
      <c r="T693" s="6">
        <v>253001.25556003657</v>
      </c>
      <c r="U693" s="6">
        <v>285.1236723929004</v>
      </c>
      <c r="V693" s="6">
        <v>275.22052044200416</v>
      </c>
      <c r="W693" s="6">
        <v>1027774.7522988096</v>
      </c>
      <c r="X693" s="6">
        <v>1002501.7545308179</v>
      </c>
      <c r="Y693" s="6">
        <v>722841.25739539531</v>
      </c>
      <c r="Z693" s="6">
        <v>694316.14581183181</v>
      </c>
      <c r="AA693" s="6">
        <v>366217.97704754438</v>
      </c>
      <c r="AB693" s="6">
        <v>349262.27139495523</v>
      </c>
      <c r="AC693" s="6">
        <v>137976275</v>
      </c>
      <c r="AD693" s="6">
        <v>137748003</v>
      </c>
      <c r="AF693">
        <f>Q693/W693</f>
        <v>0.15701883710864364</v>
      </c>
      <c r="AG693">
        <f>R693/X693</f>
        <v>0.14413566686639942</v>
      </c>
      <c r="AH693">
        <f>U693/W693</f>
        <v>2.7741844383233604E-4</v>
      </c>
      <c r="AI693">
        <f>V693/X693</f>
        <v>2.745337045029018E-4</v>
      </c>
      <c r="AJ693">
        <f>Y693/AA693</f>
        <v>1.9738005851677571</v>
      </c>
      <c r="AK693">
        <f>Z693/AB693</f>
        <v>1.9879506109799083</v>
      </c>
      <c r="AL693">
        <f>O693/K693</f>
        <v>0.21330711306105432</v>
      </c>
      <c r="AM693">
        <f>P693/L693</f>
        <v>0.20966626004878758</v>
      </c>
      <c r="AN693">
        <f>K693/W693</f>
        <v>0.90112066249320388</v>
      </c>
      <c r="AO693">
        <f>L693/X693</f>
        <v>0.837739353227688</v>
      </c>
      <c r="AP693">
        <f>IF(OR(Q693&lt;0, Q693="NA"), 0, 1)</f>
        <v>1</v>
      </c>
      <c r="AQ693">
        <f>IF(OR(S693&lt;0, S693="NA"), 0, 1)</f>
        <v>1</v>
      </c>
      <c r="AR693">
        <f>IFERROR(IF((AF693-AG693)&gt;0,1,0),0)</f>
        <v>1</v>
      </c>
      <c r="AS693">
        <f>IFERROR(IF((S693-Q693)&gt;0,1,0),0)</f>
        <v>1</v>
      </c>
      <c r="AT693">
        <f>IFERROR(IF((AH693-AI693)&lt;0,1,0),0)</f>
        <v>0</v>
      </c>
      <c r="AU693">
        <f>IFERROR(IF((AJ693-AK693)&gt;0,1,0),0)</f>
        <v>0</v>
      </c>
      <c r="AV693">
        <f>IFERROR(IF((AL693-AM693)&gt;0,1,0),0)</f>
        <v>1</v>
      </c>
      <c r="AW693">
        <f>IFERROR(IF((AN693-AO693)&gt;0,1,0),0)</f>
        <v>1</v>
      </c>
      <c r="AX693">
        <f>IFERROR(IF((AC693-AD693)&lt;0,1,0),0)</f>
        <v>0</v>
      </c>
      <c r="AY693">
        <f>SUM(AP693:AX693)</f>
        <v>6</v>
      </c>
    </row>
    <row r="694" spans="1:51" x14ac:dyDescent="0.45">
      <c r="A694" s="1" t="s">
        <v>354</v>
      </c>
      <c r="B694" s="2">
        <v>4813161</v>
      </c>
      <c r="C694" s="3" t="s">
        <v>5338</v>
      </c>
      <c r="D694" s="5">
        <v>39.5</v>
      </c>
      <c r="E694" s="5">
        <v>1925.7534145</v>
      </c>
      <c r="F694" s="3" t="s">
        <v>4470</v>
      </c>
      <c r="G694" s="3" t="s">
        <v>4512</v>
      </c>
      <c r="H694" s="3" t="s">
        <v>4513</v>
      </c>
      <c r="I694" s="3" t="s">
        <v>4514</v>
      </c>
      <c r="J694" s="3" t="s">
        <v>4515</v>
      </c>
      <c r="K694" s="6">
        <v>447573</v>
      </c>
      <c r="L694" s="6">
        <v>429953</v>
      </c>
      <c r="M694" s="6">
        <v>-16072</v>
      </c>
      <c r="N694" s="6">
        <v>-17519</v>
      </c>
      <c r="O694" s="6">
        <v>-34158</v>
      </c>
      <c r="P694" s="6">
        <v>-34788</v>
      </c>
      <c r="Q694" s="6">
        <v>-38919</v>
      </c>
      <c r="R694" s="6">
        <v>-40121</v>
      </c>
      <c r="S694" s="6">
        <v>10398</v>
      </c>
      <c r="T694" s="6">
        <v>-8084</v>
      </c>
      <c r="U694" s="6">
        <v>61865</v>
      </c>
      <c r="V694" s="6">
        <v>61865</v>
      </c>
      <c r="W694" s="6">
        <v>615068</v>
      </c>
      <c r="X694" s="6">
        <v>597273</v>
      </c>
      <c r="Y694" s="6">
        <v>269286</v>
      </c>
      <c r="Z694" s="6">
        <v>252852</v>
      </c>
      <c r="AA694" s="6">
        <v>74431</v>
      </c>
      <c r="AB694" s="6">
        <v>61225</v>
      </c>
      <c r="AC694" s="6">
        <v>48748000</v>
      </c>
      <c r="AD694" s="6">
        <v>48686000</v>
      </c>
      <c r="AF694">
        <f>Q694/W694</f>
        <v>-6.3275930466224872E-2</v>
      </c>
      <c r="AG694">
        <f>R694/X694</f>
        <v>-6.7173637515842835E-2</v>
      </c>
      <c r="AH694">
        <f>U694/W694</f>
        <v>0.10058237463174803</v>
      </c>
      <c r="AI694">
        <f>V694/X694</f>
        <v>0.10357910034439863</v>
      </c>
      <c r="AJ694">
        <f>Y694/AA694</f>
        <v>3.6179280138651904</v>
      </c>
      <c r="AK694">
        <f>Z694/AB694</f>
        <v>4.1298815843201311</v>
      </c>
      <c r="AL694">
        <f>O694/K694</f>
        <v>-7.6318276571643057E-2</v>
      </c>
      <c r="AM694">
        <f>P694/L694</f>
        <v>-8.0911169360371946E-2</v>
      </c>
      <c r="AN694">
        <f>K694/W694</f>
        <v>0.72768051662580402</v>
      </c>
      <c r="AO694">
        <f>L694/X694</f>
        <v>0.71986009747636337</v>
      </c>
      <c r="AP694">
        <f>IF(OR(Q694&lt;0, Q694="NA"), 0, 1)</f>
        <v>0</v>
      </c>
      <c r="AQ694">
        <f>IF(OR(S694&lt;0, S694="NA"), 0, 1)</f>
        <v>1</v>
      </c>
      <c r="AR694">
        <f>IFERROR(IF((AF694-AG694)&gt;0,1,0),0)</f>
        <v>1</v>
      </c>
      <c r="AS694">
        <f>IFERROR(IF((S694-Q694)&gt;0,1,0),0)</f>
        <v>1</v>
      </c>
      <c r="AT694">
        <f>IFERROR(IF((AH694-AI694)&lt;0,1,0),0)</f>
        <v>1</v>
      </c>
      <c r="AU694">
        <f>IFERROR(IF((AJ694-AK694)&gt;0,1,0),0)</f>
        <v>0</v>
      </c>
      <c r="AV694">
        <f>IFERROR(IF((AL694-AM694)&gt;0,1,0),0)</f>
        <v>1</v>
      </c>
      <c r="AW694">
        <f>IFERROR(IF((AN694-AO694)&gt;0,1,0),0)</f>
        <v>1</v>
      </c>
      <c r="AX694">
        <f>IFERROR(IF((AC694-AD694)&lt;0,1,0),0)</f>
        <v>0</v>
      </c>
      <c r="AY694">
        <f>SUM(AP694:AX694)</f>
        <v>6</v>
      </c>
    </row>
    <row r="695" spans="1:51" x14ac:dyDescent="0.45">
      <c r="A695" s="1" t="s">
        <v>355</v>
      </c>
      <c r="B695" s="2">
        <v>100877</v>
      </c>
      <c r="C695" s="3" t="s">
        <v>5338</v>
      </c>
      <c r="D695" s="5">
        <v>22.82</v>
      </c>
      <c r="E695" s="5">
        <v>79.726211180000007</v>
      </c>
      <c r="F695" s="3" t="s">
        <v>4480</v>
      </c>
      <c r="G695" s="3" t="s">
        <v>4481</v>
      </c>
      <c r="H695" s="3" t="s">
        <v>4481</v>
      </c>
      <c r="I695" s="3" t="s">
        <v>4482</v>
      </c>
      <c r="J695" s="3" t="s">
        <v>4786</v>
      </c>
      <c r="K695" s="6">
        <v>23415</v>
      </c>
      <c r="L695" s="6">
        <v>22916</v>
      </c>
      <c r="M695" s="6" t="s">
        <v>4474</v>
      </c>
      <c r="N695" s="6" t="s">
        <v>4474</v>
      </c>
      <c r="O695" s="6">
        <v>12168</v>
      </c>
      <c r="P695" s="6">
        <v>10777</v>
      </c>
      <c r="Q695" s="6">
        <v>852</v>
      </c>
      <c r="R695" s="6">
        <v>608</v>
      </c>
      <c r="S695" s="6">
        <v>9218</v>
      </c>
      <c r="T695" s="6">
        <v>10653</v>
      </c>
      <c r="U695" s="6" t="s">
        <v>4474</v>
      </c>
      <c r="V695" s="6" t="s">
        <v>4474</v>
      </c>
      <c r="W695" s="6">
        <v>990143</v>
      </c>
      <c r="X695" s="6">
        <v>1025054</v>
      </c>
      <c r="Y695" s="6" t="s">
        <v>4474</v>
      </c>
      <c r="Z695" s="6" t="s">
        <v>4474</v>
      </c>
      <c r="AA695" s="6" t="s">
        <v>4474</v>
      </c>
      <c r="AB695" s="6" t="s">
        <v>4474</v>
      </c>
      <c r="AC695" s="6">
        <v>3493699</v>
      </c>
      <c r="AD695" s="6">
        <v>3493699</v>
      </c>
      <c r="AF695">
        <f>Q695/W695</f>
        <v>8.6048176879501242E-4</v>
      </c>
      <c r="AG695">
        <f>R695/X695</f>
        <v>5.931394833833144E-4</v>
      </c>
      <c r="AH695" t="e">
        <f>U695/W695</f>
        <v>#VALUE!</v>
      </c>
      <c r="AI695" t="e">
        <f>V695/X695</f>
        <v>#VALUE!</v>
      </c>
      <c r="AJ695" t="e">
        <f>Y695/AA695</f>
        <v>#VALUE!</v>
      </c>
      <c r="AK695" t="e">
        <f>Z695/AB695</f>
        <v>#VALUE!</v>
      </c>
      <c r="AL695">
        <f>O695/K695</f>
        <v>0.51966688020499685</v>
      </c>
      <c r="AM695">
        <f>P695/L695</f>
        <v>0.47028277186245421</v>
      </c>
      <c r="AN695">
        <f>K695/W695</f>
        <v>2.3648099314947438E-2</v>
      </c>
      <c r="AO695">
        <f>L695/X695</f>
        <v>2.2355895396730319E-2</v>
      </c>
      <c r="AP695">
        <f>IF(OR(Q695&lt;0, Q695="NA"), 0, 1)</f>
        <v>1</v>
      </c>
      <c r="AQ695">
        <f>IF(OR(S695&lt;0, S695="NA"), 0, 1)</f>
        <v>1</v>
      </c>
      <c r="AR695">
        <f>IFERROR(IF((AF695-AG695)&gt;0,1,0),0)</f>
        <v>1</v>
      </c>
      <c r="AS695">
        <f>IFERROR(IF((S695-Q695)&gt;0,1,0),0)</f>
        <v>1</v>
      </c>
      <c r="AT695">
        <f>IFERROR(IF((AH695-AI695)&lt;0,1,0),0)</f>
        <v>0</v>
      </c>
      <c r="AU695">
        <f>IFERROR(IF((AJ695-AK695)&gt;0,1,0),0)</f>
        <v>0</v>
      </c>
      <c r="AV695">
        <f>IFERROR(IF((AL695-AM695)&gt;0,1,0),0)</f>
        <v>1</v>
      </c>
      <c r="AW695">
        <f>IFERROR(IF((AN695-AO695)&gt;0,1,0),0)</f>
        <v>1</v>
      </c>
      <c r="AX695">
        <f>IFERROR(IF((AC695-AD695)&lt;0,1,0),0)</f>
        <v>0</v>
      </c>
      <c r="AY695">
        <f>SUM(AP695:AX695)</f>
        <v>6</v>
      </c>
    </row>
    <row r="696" spans="1:51" x14ac:dyDescent="0.45">
      <c r="A696" s="1" t="s">
        <v>356</v>
      </c>
      <c r="B696" s="2">
        <v>4150499</v>
      </c>
      <c r="C696" s="3" t="s">
        <v>5335</v>
      </c>
      <c r="D696" s="7">
        <v>10.9</v>
      </c>
      <c r="E696" s="5">
        <v>326.4509888</v>
      </c>
      <c r="F696" s="3" t="s">
        <v>4500</v>
      </c>
      <c r="G696" s="3" t="s">
        <v>4574</v>
      </c>
      <c r="H696" s="3" t="s">
        <v>4575</v>
      </c>
      <c r="I696" s="3" t="s">
        <v>4575</v>
      </c>
      <c r="J696" s="3" t="s">
        <v>4736</v>
      </c>
      <c r="K696" s="6">
        <v>244181</v>
      </c>
      <c r="L696" s="6">
        <v>245529</v>
      </c>
      <c r="M696" s="6">
        <v>23735</v>
      </c>
      <c r="N696" s="6">
        <v>24290</v>
      </c>
      <c r="O696" s="6">
        <v>20323</v>
      </c>
      <c r="P696" s="6">
        <v>21230</v>
      </c>
      <c r="Q696" s="6">
        <v>12191</v>
      </c>
      <c r="R696" s="6">
        <v>13764</v>
      </c>
      <c r="S696" s="6">
        <v>29221</v>
      </c>
      <c r="T696" s="6">
        <v>21547</v>
      </c>
      <c r="U696" s="6" t="s">
        <v>4474</v>
      </c>
      <c r="V696" s="6" t="s">
        <v>4474</v>
      </c>
      <c r="W696" s="6">
        <v>326433</v>
      </c>
      <c r="X696" s="6">
        <v>329763</v>
      </c>
      <c r="Y696" s="6">
        <v>151812</v>
      </c>
      <c r="Z696" s="6">
        <v>144217</v>
      </c>
      <c r="AA696" s="6">
        <v>74794</v>
      </c>
      <c r="AB696" s="6">
        <v>77390</v>
      </c>
      <c r="AC696" s="6">
        <v>30218000</v>
      </c>
      <c r="AD696" s="6">
        <v>30341000</v>
      </c>
      <c r="AF696">
        <f>Q696/W696</f>
        <v>3.7346101650262073E-2</v>
      </c>
      <c r="AG696">
        <f>R696/X696</f>
        <v>4.1739067148224632E-2</v>
      </c>
      <c r="AH696" t="e">
        <f>U696/W696</f>
        <v>#VALUE!</v>
      </c>
      <c r="AI696" t="e">
        <f>V696/X696</f>
        <v>#VALUE!</v>
      </c>
      <c r="AJ696">
        <f>Y696/AA696</f>
        <v>2.0297350054817231</v>
      </c>
      <c r="AK696">
        <f>Z696/AB696</f>
        <v>1.8635094973510788</v>
      </c>
      <c r="AL696">
        <f>O696/K696</f>
        <v>8.3229243880564005E-2</v>
      </c>
      <c r="AM696">
        <f>P696/L696</f>
        <v>8.6466364462039105E-2</v>
      </c>
      <c r="AN696">
        <f>K696/W696</f>
        <v>0.74802792609815794</v>
      </c>
      <c r="AO696">
        <f>L696/X696</f>
        <v>0.74456200362078218</v>
      </c>
      <c r="AP696">
        <f>IF(OR(Q696&lt;0, Q696="NA"), 0, 1)</f>
        <v>1</v>
      </c>
      <c r="AQ696">
        <f>IF(OR(S696&lt;0, S696="NA"), 0, 1)</f>
        <v>1</v>
      </c>
      <c r="AR696">
        <f>IFERROR(IF((AF696-AG696)&gt;0,1,0),0)</f>
        <v>0</v>
      </c>
      <c r="AS696">
        <f>IFERROR(IF((S696-Q696)&gt;0,1,0),0)</f>
        <v>1</v>
      </c>
      <c r="AT696">
        <f>IFERROR(IF((AH696-AI696)&lt;0,1,0),0)</f>
        <v>0</v>
      </c>
      <c r="AU696">
        <f>IFERROR(IF((AJ696-AK696)&gt;0,1,0),0)</f>
        <v>1</v>
      </c>
      <c r="AV696">
        <f>IFERROR(IF((AL696-AM696)&gt;0,1,0),0)</f>
        <v>0</v>
      </c>
      <c r="AW696">
        <f>IFERROR(IF((AN696-AO696)&gt;0,1,0),0)</f>
        <v>1</v>
      </c>
      <c r="AX696">
        <f>IFERROR(IF((AC696-AD696)&lt;0,1,0),0)</f>
        <v>1</v>
      </c>
      <c r="AY696">
        <f>SUM(AP696:AX696)</f>
        <v>6</v>
      </c>
    </row>
    <row r="697" spans="1:51" x14ac:dyDescent="0.45">
      <c r="A697" s="1" t="s">
        <v>360</v>
      </c>
      <c r="B697" s="2">
        <v>4811521</v>
      </c>
      <c r="C697" s="3" t="s">
        <v>5338</v>
      </c>
      <c r="D697" s="7">
        <v>7.73</v>
      </c>
      <c r="E697" s="5">
        <v>1106.7757493700001</v>
      </c>
      <c r="F697" s="3" t="s">
        <v>4470</v>
      </c>
      <c r="G697" s="3" t="s">
        <v>4471</v>
      </c>
      <c r="H697" s="3" t="s">
        <v>4489</v>
      </c>
      <c r="I697" s="3" t="s">
        <v>4489</v>
      </c>
      <c r="J697" s="3" t="s">
        <v>4495</v>
      </c>
      <c r="K697" s="6">
        <v>220361</v>
      </c>
      <c r="L697" s="6">
        <v>207105</v>
      </c>
      <c r="M697" s="6">
        <v>495</v>
      </c>
      <c r="N697" s="6">
        <v>-27147</v>
      </c>
      <c r="O697" s="6">
        <v>-19037</v>
      </c>
      <c r="P697" s="6">
        <v>-47048</v>
      </c>
      <c r="Q697" s="6">
        <v>-22552</v>
      </c>
      <c r="R697" s="6">
        <v>-50349</v>
      </c>
      <c r="S697" s="6">
        <v>28586</v>
      </c>
      <c r="T697" s="6">
        <v>-1720</v>
      </c>
      <c r="U697" s="6" t="s">
        <v>4474</v>
      </c>
      <c r="V697" s="6" t="s">
        <v>4474</v>
      </c>
      <c r="W697" s="6">
        <v>549361</v>
      </c>
      <c r="X697" s="6">
        <v>523529</v>
      </c>
      <c r="Y697" s="6">
        <v>440459</v>
      </c>
      <c r="Z697" s="6">
        <v>409666</v>
      </c>
      <c r="AA697" s="6">
        <v>78609</v>
      </c>
      <c r="AB697" s="6">
        <v>76903</v>
      </c>
      <c r="AC697" s="6">
        <v>143109000</v>
      </c>
      <c r="AD697" s="6">
        <v>142984000</v>
      </c>
      <c r="AF697">
        <f>Q697/W697</f>
        <v>-4.105133054585236E-2</v>
      </c>
      <c r="AG697">
        <f>R697/X697</f>
        <v>-9.6172322832164023E-2</v>
      </c>
      <c r="AH697" t="e">
        <f>U697/W697</f>
        <v>#VALUE!</v>
      </c>
      <c r="AI697" t="e">
        <f>V697/X697</f>
        <v>#VALUE!</v>
      </c>
      <c r="AJ697">
        <f>Y697/AA697</f>
        <v>5.6031624877558546</v>
      </c>
      <c r="AK697">
        <f>Z697/AB697</f>
        <v>5.3270483596218616</v>
      </c>
      <c r="AL697">
        <f>O697/K697</f>
        <v>-8.6390059947086831E-2</v>
      </c>
      <c r="AM697">
        <f>P697/L697</f>
        <v>-0.22716979310011831</v>
      </c>
      <c r="AN697">
        <f>K697/W697</f>
        <v>0.40112239492792534</v>
      </c>
      <c r="AO697">
        <f>L697/X697</f>
        <v>0.39559413136617072</v>
      </c>
      <c r="AP697">
        <f>IF(OR(Q697&lt;0, Q697="NA"), 0, 1)</f>
        <v>0</v>
      </c>
      <c r="AQ697">
        <f>IF(OR(S697&lt;0, S697="NA"), 0, 1)</f>
        <v>1</v>
      </c>
      <c r="AR697">
        <f>IFERROR(IF((AF697-AG697)&gt;0,1,0),0)</f>
        <v>1</v>
      </c>
      <c r="AS697">
        <f>IFERROR(IF((S697-Q697)&gt;0,1,0),0)</f>
        <v>1</v>
      </c>
      <c r="AT697">
        <f>IFERROR(IF((AH697-AI697)&lt;0,1,0),0)</f>
        <v>0</v>
      </c>
      <c r="AU697">
        <f>IFERROR(IF((AJ697-AK697)&gt;0,1,0),0)</f>
        <v>1</v>
      </c>
      <c r="AV697">
        <f>IFERROR(IF((AL697-AM697)&gt;0,1,0),0)</f>
        <v>1</v>
      </c>
      <c r="AW697">
        <f>IFERROR(IF((AN697-AO697)&gt;0,1,0),0)</f>
        <v>1</v>
      </c>
      <c r="AX697">
        <f>IFERROR(IF((AC697-AD697)&lt;0,1,0),0)</f>
        <v>0</v>
      </c>
      <c r="AY697">
        <f>SUM(AP697:AX697)</f>
        <v>6</v>
      </c>
    </row>
    <row r="698" spans="1:51" x14ac:dyDescent="0.45">
      <c r="A698" s="1" t="s">
        <v>376</v>
      </c>
      <c r="B698" s="2">
        <v>10946607</v>
      </c>
      <c r="C698" s="3" t="s">
        <v>5335</v>
      </c>
      <c r="D698" s="5">
        <v>4.8899999999999997</v>
      </c>
      <c r="E698" s="5">
        <v>944.87111553</v>
      </c>
      <c r="F698" s="3" t="s">
        <v>4470</v>
      </c>
      <c r="G698" s="3" t="s">
        <v>4512</v>
      </c>
      <c r="H698" s="3" t="s">
        <v>4522</v>
      </c>
      <c r="I698" s="3" t="s">
        <v>4557</v>
      </c>
      <c r="J698" s="3" t="s">
        <v>4558</v>
      </c>
      <c r="K698" s="6">
        <v>1983475</v>
      </c>
      <c r="L698" s="6">
        <v>1952462</v>
      </c>
      <c r="M698" s="6">
        <v>138385</v>
      </c>
      <c r="N698" s="6">
        <v>128698</v>
      </c>
      <c r="O698" s="6">
        <v>128669</v>
      </c>
      <c r="P698" s="6">
        <v>118607</v>
      </c>
      <c r="Q698" s="6">
        <v>-65845</v>
      </c>
      <c r="R698" s="6">
        <v>-125391</v>
      </c>
      <c r="S698" s="6">
        <v>16226</v>
      </c>
      <c r="T698" s="6">
        <v>15532</v>
      </c>
      <c r="U698" s="6">
        <v>1275084</v>
      </c>
      <c r="V698" s="6">
        <v>1273942</v>
      </c>
      <c r="W698" s="6">
        <v>1644166</v>
      </c>
      <c r="X698" s="6">
        <v>1664465</v>
      </c>
      <c r="Y698" s="6">
        <v>381366</v>
      </c>
      <c r="Z698" s="6">
        <v>364004</v>
      </c>
      <c r="AA698" s="6">
        <v>406036</v>
      </c>
      <c r="AB698" s="6">
        <v>389146</v>
      </c>
      <c r="AC698" s="6">
        <v>193225177</v>
      </c>
      <c r="AD698" s="6">
        <v>192483903</v>
      </c>
      <c r="AF698">
        <f>Q698/W698</f>
        <v>-4.0047659421250652E-2</v>
      </c>
      <c r="AG698">
        <f>R698/X698</f>
        <v>-7.5334116367721762E-2</v>
      </c>
      <c r="AH698">
        <f>U698/W698</f>
        <v>0.77552023335843223</v>
      </c>
      <c r="AI698">
        <f>V698/X698</f>
        <v>0.7653762620421577</v>
      </c>
      <c r="AJ698">
        <f>Y698/AA698</f>
        <v>0.93924184062496918</v>
      </c>
      <c r="AK698">
        <f>Z698/AB698</f>
        <v>0.93539185806869396</v>
      </c>
      <c r="AL698">
        <f>O698/K698</f>
        <v>6.487049244381704E-2</v>
      </c>
      <c r="AM698">
        <f>P698/L698</f>
        <v>6.0747405071135831E-2</v>
      </c>
      <c r="AN698">
        <f>K698/W698</f>
        <v>1.2063714977684734</v>
      </c>
      <c r="AO698">
        <f>L698/X698</f>
        <v>1.1730267683610049</v>
      </c>
      <c r="AP698">
        <f>IF(OR(Q698&lt;0, Q698="NA"), 0, 1)</f>
        <v>0</v>
      </c>
      <c r="AQ698">
        <f>IF(OR(S698&lt;0, S698="NA"), 0, 1)</f>
        <v>1</v>
      </c>
      <c r="AR698">
        <f>IFERROR(IF((AF698-AG698)&gt;0,1,0),0)</f>
        <v>1</v>
      </c>
      <c r="AS698">
        <f>IFERROR(IF((S698-Q698)&gt;0,1,0),0)</f>
        <v>1</v>
      </c>
      <c r="AT698">
        <f>IFERROR(IF((AH698-AI698)&lt;0,1,0),0)</f>
        <v>0</v>
      </c>
      <c r="AU698">
        <f>IFERROR(IF((AJ698-AK698)&gt;0,1,0),0)</f>
        <v>1</v>
      </c>
      <c r="AV698">
        <f>IFERROR(IF((AL698-AM698)&gt;0,1,0),0)</f>
        <v>1</v>
      </c>
      <c r="AW698">
        <f>IFERROR(IF((AN698-AO698)&gt;0,1,0),0)</f>
        <v>1</v>
      </c>
      <c r="AX698">
        <f>IFERROR(IF((AC698-AD698)&lt;0,1,0),0)</f>
        <v>0</v>
      </c>
      <c r="AY698">
        <f>SUM(AP698:AX698)</f>
        <v>6</v>
      </c>
    </row>
    <row r="699" spans="1:51" x14ac:dyDescent="0.45">
      <c r="A699" s="1" t="s">
        <v>383</v>
      </c>
      <c r="B699" s="2">
        <v>4394651</v>
      </c>
      <c r="C699" s="3" t="s">
        <v>5337</v>
      </c>
      <c r="D699" s="5">
        <v>42.32</v>
      </c>
      <c r="E699" s="5">
        <v>3866.5432700800002</v>
      </c>
      <c r="F699" s="3" t="s">
        <v>4583</v>
      </c>
      <c r="G699" s="3" t="s">
        <v>4583</v>
      </c>
      <c r="H699" s="3" t="s">
        <v>4584</v>
      </c>
      <c r="I699" s="3" t="s">
        <v>4624</v>
      </c>
      <c r="J699" s="3" t="s">
        <v>4625</v>
      </c>
      <c r="K699" s="6">
        <v>3212900</v>
      </c>
      <c r="L699" s="6">
        <v>3151400</v>
      </c>
      <c r="M699" s="6">
        <v>550000</v>
      </c>
      <c r="N699" s="6">
        <v>544500</v>
      </c>
      <c r="O699" s="6">
        <v>372600</v>
      </c>
      <c r="P699" s="6">
        <v>365400</v>
      </c>
      <c r="Q699" s="6">
        <v>150600</v>
      </c>
      <c r="R699" s="6">
        <v>117000</v>
      </c>
      <c r="S699" s="6">
        <v>288700</v>
      </c>
      <c r="T699" s="6">
        <v>289400</v>
      </c>
      <c r="U699" s="6">
        <v>2059900</v>
      </c>
      <c r="V699" s="6">
        <v>1420800</v>
      </c>
      <c r="W699" s="6">
        <v>6047300</v>
      </c>
      <c r="X699" s="6">
        <v>5907800</v>
      </c>
      <c r="Y699" s="6">
        <v>1457400</v>
      </c>
      <c r="Z699" s="6">
        <v>1459100</v>
      </c>
      <c r="AA699" s="6">
        <v>894500</v>
      </c>
      <c r="AB699" s="6">
        <v>1498200</v>
      </c>
      <c r="AC699" s="6">
        <v>91364444</v>
      </c>
      <c r="AD699" s="6">
        <v>91312725</v>
      </c>
      <c r="AF699">
        <f>Q699/W699</f>
        <v>2.4903676020703456E-2</v>
      </c>
      <c r="AG699">
        <f>R699/X699</f>
        <v>1.9804326483631809E-2</v>
      </c>
      <c r="AH699">
        <f>U699/W699</f>
        <v>0.34063135614241064</v>
      </c>
      <c r="AI699">
        <f>V699/X699</f>
        <v>0.24049561596533398</v>
      </c>
      <c r="AJ699">
        <f>Y699/AA699</f>
        <v>1.6292901062045835</v>
      </c>
      <c r="AK699">
        <f>Z699/AB699</f>
        <v>0.97390201575223601</v>
      </c>
      <c r="AL699">
        <f>O699/K699</f>
        <v>0.1159699959538112</v>
      </c>
      <c r="AM699">
        <f>P699/L699</f>
        <v>0.1159484673478454</v>
      </c>
      <c r="AN699">
        <f>K699/W699</f>
        <v>0.53129495808046567</v>
      </c>
      <c r="AO699">
        <f>L699/X699</f>
        <v>0.53343038017536137</v>
      </c>
      <c r="AP699">
        <f>IF(OR(Q699&lt;0, Q699="NA"), 0, 1)</f>
        <v>1</v>
      </c>
      <c r="AQ699">
        <f>IF(OR(S699&lt;0, S699="NA"), 0, 1)</f>
        <v>1</v>
      </c>
      <c r="AR699">
        <f>IFERROR(IF((AF699-AG699)&gt;0,1,0),0)</f>
        <v>1</v>
      </c>
      <c r="AS699">
        <f>IFERROR(IF((S699-Q699)&gt;0,1,0),0)</f>
        <v>1</v>
      </c>
      <c r="AT699">
        <f>IFERROR(IF((AH699-AI699)&lt;0,1,0),0)</f>
        <v>0</v>
      </c>
      <c r="AU699">
        <f>IFERROR(IF((AJ699-AK699)&gt;0,1,0),0)</f>
        <v>1</v>
      </c>
      <c r="AV699">
        <f>IFERROR(IF((AL699-AM699)&gt;0,1,0),0)</f>
        <v>1</v>
      </c>
      <c r="AW699">
        <f>IFERROR(IF((AN699-AO699)&gt;0,1,0),0)</f>
        <v>0</v>
      </c>
      <c r="AX699">
        <f>IFERROR(IF((AC699-AD699)&lt;0,1,0),0)</f>
        <v>0</v>
      </c>
      <c r="AY699">
        <f>SUM(AP699:AX699)</f>
        <v>6</v>
      </c>
    </row>
    <row r="700" spans="1:51" x14ac:dyDescent="0.45">
      <c r="A700" s="1" t="s">
        <v>385</v>
      </c>
      <c r="B700" s="2">
        <v>4057075</v>
      </c>
      <c r="C700" s="3" t="s">
        <v>5337</v>
      </c>
      <c r="D700" s="5">
        <v>36.21</v>
      </c>
      <c r="E700" s="5">
        <v>2867.2098035700001</v>
      </c>
      <c r="F700" s="3" t="s">
        <v>4651</v>
      </c>
      <c r="G700" s="3" t="s">
        <v>4651</v>
      </c>
      <c r="H700" s="3" t="s">
        <v>4688</v>
      </c>
      <c r="I700" s="3" t="s">
        <v>4688</v>
      </c>
      <c r="J700" s="3" t="s">
        <v>4653</v>
      </c>
      <c r="K700" s="6">
        <v>1922590</v>
      </c>
      <c r="L700" s="6">
        <v>1908474</v>
      </c>
      <c r="M700" s="6">
        <v>576272</v>
      </c>
      <c r="N700" s="6">
        <v>563652</v>
      </c>
      <c r="O700" s="6">
        <v>305485</v>
      </c>
      <c r="P700" s="6">
        <v>293849</v>
      </c>
      <c r="Q700" s="6">
        <v>196975</v>
      </c>
      <c r="R700" s="6">
        <v>193204</v>
      </c>
      <c r="S700" s="6">
        <v>497980</v>
      </c>
      <c r="T700" s="6">
        <v>494513</v>
      </c>
      <c r="U700" s="6">
        <v>2622301</v>
      </c>
      <c r="V700" s="6">
        <v>2622803</v>
      </c>
      <c r="W700" s="6">
        <v>7780883</v>
      </c>
      <c r="X700" s="6">
        <v>7683770</v>
      </c>
      <c r="Y700" s="6">
        <v>525074</v>
      </c>
      <c r="Z700" s="6">
        <v>550860</v>
      </c>
      <c r="AA700" s="6">
        <v>700155</v>
      </c>
      <c r="AB700" s="6">
        <v>624766</v>
      </c>
      <c r="AC700" s="6">
        <v>79180956</v>
      </c>
      <c r="AD700" s="6">
        <v>78702117</v>
      </c>
      <c r="AF700">
        <f>Q700/W700</f>
        <v>2.5315250210034002E-2</v>
      </c>
      <c r="AG700">
        <f>R700/X700</f>
        <v>2.5144427800415682E-2</v>
      </c>
      <c r="AH700">
        <f>U700/W700</f>
        <v>0.33701843351198058</v>
      </c>
      <c r="AI700">
        <f>V700/X700</f>
        <v>0.34134324686970069</v>
      </c>
      <c r="AJ700">
        <f>Y700/AA700</f>
        <v>0.74993965621898007</v>
      </c>
      <c r="AK700">
        <f>Z700/AB700</f>
        <v>0.88170611076787153</v>
      </c>
      <c r="AL700">
        <f>O700/K700</f>
        <v>0.15889243156367192</v>
      </c>
      <c r="AM700">
        <f>P700/L700</f>
        <v>0.15397065928066089</v>
      </c>
      <c r="AN700">
        <f>K700/W700</f>
        <v>0.24709149334336475</v>
      </c>
      <c r="AO700">
        <f>L700/X700</f>
        <v>0.24837729395856462</v>
      </c>
      <c r="AP700">
        <f>IF(OR(Q700&lt;0, Q700="NA"), 0, 1)</f>
        <v>1</v>
      </c>
      <c r="AQ700">
        <f>IF(OR(S700&lt;0, S700="NA"), 0, 1)</f>
        <v>1</v>
      </c>
      <c r="AR700">
        <f>IFERROR(IF((AF700-AG700)&gt;0,1,0),0)</f>
        <v>1</v>
      </c>
      <c r="AS700">
        <f>IFERROR(IF((S700-Q700)&gt;0,1,0),0)</f>
        <v>1</v>
      </c>
      <c r="AT700">
        <f>IFERROR(IF((AH700-AI700)&lt;0,1,0),0)</f>
        <v>1</v>
      </c>
      <c r="AU700">
        <f>IFERROR(IF((AJ700-AK700)&gt;0,1,0),0)</f>
        <v>0</v>
      </c>
      <c r="AV700">
        <f>IFERROR(IF((AL700-AM700)&gt;0,1,0),0)</f>
        <v>1</v>
      </c>
      <c r="AW700">
        <f>IFERROR(IF((AN700-AO700)&gt;0,1,0),0)</f>
        <v>0</v>
      </c>
      <c r="AX700">
        <f>IFERROR(IF((AC700-AD700)&lt;0,1,0),0)</f>
        <v>0</v>
      </c>
      <c r="AY700">
        <f>SUM(AP700:AX700)</f>
        <v>6</v>
      </c>
    </row>
    <row r="701" spans="1:51" x14ac:dyDescent="0.45">
      <c r="A701" s="1" t="s">
        <v>390</v>
      </c>
      <c r="B701" s="2">
        <v>4080716</v>
      </c>
      <c r="C701" s="3" t="s">
        <v>5337</v>
      </c>
      <c r="D701" s="5">
        <v>88.91</v>
      </c>
      <c r="E701" s="5">
        <v>7437.8019696399997</v>
      </c>
      <c r="F701" s="3" t="s">
        <v>4480</v>
      </c>
      <c r="G701" s="3" t="s">
        <v>4509</v>
      </c>
      <c r="H701" s="3" t="s">
        <v>4509</v>
      </c>
      <c r="I701" s="3" t="s">
        <v>4677</v>
      </c>
      <c r="J701" s="3" t="s">
        <v>4691</v>
      </c>
      <c r="K701" s="6">
        <v>5967179</v>
      </c>
      <c r="L701" s="6">
        <v>5790353</v>
      </c>
      <c r="M701" s="6">
        <v>680299</v>
      </c>
      <c r="N701" s="6">
        <v>679566</v>
      </c>
      <c r="O701" s="6">
        <v>624954</v>
      </c>
      <c r="P701" s="6">
        <v>607303</v>
      </c>
      <c r="Q701" s="6">
        <v>645569</v>
      </c>
      <c r="R701" s="6">
        <v>652939</v>
      </c>
      <c r="S701" s="6">
        <v>1738712</v>
      </c>
      <c r="T701" s="6">
        <v>1520484</v>
      </c>
      <c r="U701" s="6">
        <v>1390386</v>
      </c>
      <c r="V701" s="6">
        <v>1400228</v>
      </c>
      <c r="W701" s="6">
        <v>32722648</v>
      </c>
      <c r="X701" s="6">
        <v>32078882</v>
      </c>
      <c r="Y701" s="6" t="s">
        <v>4474</v>
      </c>
      <c r="Z701" s="6" t="s">
        <v>4474</v>
      </c>
      <c r="AA701" s="6" t="s">
        <v>4474</v>
      </c>
      <c r="AB701" s="6" t="s">
        <v>4474</v>
      </c>
      <c r="AC701" s="6">
        <v>83649000</v>
      </c>
      <c r="AD701" s="6">
        <v>84179000</v>
      </c>
      <c r="AF701">
        <f>Q701/W701</f>
        <v>1.9728507301731816E-2</v>
      </c>
      <c r="AG701">
        <f>R701/X701</f>
        <v>2.035416945016974E-2</v>
      </c>
      <c r="AH701">
        <f>U701/W701</f>
        <v>4.2490020978742306E-2</v>
      </c>
      <c r="AI701">
        <f>V701/X701</f>
        <v>4.3649526189846639E-2</v>
      </c>
      <c r="AJ701" t="e">
        <f>Y701/AA701</f>
        <v>#VALUE!</v>
      </c>
      <c r="AK701" t="e">
        <f>Z701/AB701</f>
        <v>#VALUE!</v>
      </c>
      <c r="AL701">
        <f>O701/K701</f>
        <v>0.10473190095353264</v>
      </c>
      <c r="AM701">
        <f>P701/L701</f>
        <v>0.10488186126130825</v>
      </c>
      <c r="AN701">
        <f>K701/W701</f>
        <v>0.18235623840711179</v>
      </c>
      <c r="AO701">
        <f>L701/X701</f>
        <v>0.18050357864716107</v>
      </c>
      <c r="AP701">
        <f>IF(OR(Q701&lt;0, Q701="NA"), 0, 1)</f>
        <v>1</v>
      </c>
      <c r="AQ701">
        <f>IF(OR(S701&lt;0, S701="NA"), 0, 1)</f>
        <v>1</v>
      </c>
      <c r="AR701">
        <f>IFERROR(IF((AF701-AG701)&gt;0,1,0),0)</f>
        <v>0</v>
      </c>
      <c r="AS701">
        <f>IFERROR(IF((S701-Q701)&gt;0,1,0),0)</f>
        <v>1</v>
      </c>
      <c r="AT701">
        <f>IFERROR(IF((AH701-AI701)&lt;0,1,0),0)</f>
        <v>1</v>
      </c>
      <c r="AU701">
        <f>IFERROR(IF((AJ701-AK701)&gt;0,1,0),0)</f>
        <v>0</v>
      </c>
      <c r="AV701">
        <f>IFERROR(IF((AL701-AM701)&gt;0,1,0),0)</f>
        <v>0</v>
      </c>
      <c r="AW701">
        <f>IFERROR(IF((AN701-AO701)&gt;0,1,0),0)</f>
        <v>1</v>
      </c>
      <c r="AX701">
        <f>IFERROR(IF((AC701-AD701)&lt;0,1,0),0)</f>
        <v>1</v>
      </c>
      <c r="AY701">
        <f>SUM(AP701:AX701)</f>
        <v>6</v>
      </c>
    </row>
    <row r="702" spans="1:51" x14ac:dyDescent="0.45">
      <c r="A702" s="1" t="s">
        <v>391</v>
      </c>
      <c r="B702" s="2">
        <v>4812049</v>
      </c>
      <c r="C702" s="3" t="s">
        <v>5336</v>
      </c>
      <c r="D702" s="5">
        <v>18.89</v>
      </c>
      <c r="E702" s="5">
        <v>831.31601250999995</v>
      </c>
      <c r="F702" s="3" t="s">
        <v>4470</v>
      </c>
      <c r="G702" s="3" t="s">
        <v>4512</v>
      </c>
      <c r="H702" s="3" t="s">
        <v>4513</v>
      </c>
      <c r="I702" s="3" t="s">
        <v>4514</v>
      </c>
      <c r="J702" s="3" t="s">
        <v>4669</v>
      </c>
      <c r="K702" s="6">
        <v>180855</v>
      </c>
      <c r="L702" s="6">
        <v>173482</v>
      </c>
      <c r="M702" s="6">
        <v>-1848</v>
      </c>
      <c r="N702" s="6">
        <v>-6050</v>
      </c>
      <c r="O702" s="6">
        <v>-8498</v>
      </c>
      <c r="P702" s="6">
        <v>-12206</v>
      </c>
      <c r="Q702" s="6">
        <v>-14307</v>
      </c>
      <c r="R702" s="6">
        <v>-16538</v>
      </c>
      <c r="S702" s="6">
        <v>-4411</v>
      </c>
      <c r="T702" s="6">
        <v>-6686</v>
      </c>
      <c r="U702" s="6">
        <v>49717</v>
      </c>
      <c r="V702" s="6">
        <v>49505</v>
      </c>
      <c r="W702" s="6">
        <v>191985</v>
      </c>
      <c r="X702" s="6">
        <v>188932</v>
      </c>
      <c r="Y702" s="6">
        <v>86252</v>
      </c>
      <c r="Z702" s="6">
        <v>82262</v>
      </c>
      <c r="AA702" s="6">
        <v>23033</v>
      </c>
      <c r="AB702" s="6">
        <v>23415</v>
      </c>
      <c r="AC702" s="6">
        <v>44002323</v>
      </c>
      <c r="AD702" s="6">
        <v>43824738</v>
      </c>
      <c r="AF702">
        <f>Q702/W702</f>
        <v>-7.4521446988045942E-2</v>
      </c>
      <c r="AG702">
        <f>R702/X702</f>
        <v>-8.7534139267037875E-2</v>
      </c>
      <c r="AH702">
        <f>U702/W702</f>
        <v>0.25896293981300622</v>
      </c>
      <c r="AI702">
        <f>V702/X702</f>
        <v>0.26202549065272163</v>
      </c>
      <c r="AJ702">
        <f>Y702/AA702</f>
        <v>3.7447141058481308</v>
      </c>
      <c r="AK702">
        <f>Z702/AB702</f>
        <v>3.5132180226350629</v>
      </c>
      <c r="AL702">
        <f>O702/K702</f>
        <v>-4.6987918498244449E-2</v>
      </c>
      <c r="AM702">
        <f>P702/L702</f>
        <v>-7.0358884495221402E-2</v>
      </c>
      <c r="AN702">
        <f>K702/W702</f>
        <v>0.94202672083756545</v>
      </c>
      <c r="AO702">
        <f>L702/X702</f>
        <v>0.91822454639764572</v>
      </c>
      <c r="AP702">
        <f>IF(OR(Q702&lt;0, Q702="NA"), 0, 1)</f>
        <v>0</v>
      </c>
      <c r="AQ702">
        <f>IF(OR(S702&lt;0, S702="NA"), 0, 1)</f>
        <v>0</v>
      </c>
      <c r="AR702">
        <f>IFERROR(IF((AF702-AG702)&gt;0,1,0),0)</f>
        <v>1</v>
      </c>
      <c r="AS702">
        <f>IFERROR(IF((S702-Q702)&gt;0,1,0),0)</f>
        <v>1</v>
      </c>
      <c r="AT702">
        <f>IFERROR(IF((AH702-AI702)&lt;0,1,0),0)</f>
        <v>1</v>
      </c>
      <c r="AU702">
        <f>IFERROR(IF((AJ702-AK702)&gt;0,1,0),0)</f>
        <v>1</v>
      </c>
      <c r="AV702">
        <f>IFERROR(IF((AL702-AM702)&gt;0,1,0),0)</f>
        <v>1</v>
      </c>
      <c r="AW702">
        <f>IFERROR(IF((AN702-AO702)&gt;0,1,0),0)</f>
        <v>1</v>
      </c>
      <c r="AX702">
        <f>IFERROR(IF((AC702-AD702)&lt;0,1,0),0)</f>
        <v>0</v>
      </c>
      <c r="AY702">
        <f>SUM(AP702:AX702)</f>
        <v>6</v>
      </c>
    </row>
    <row r="703" spans="1:51" x14ac:dyDescent="0.45">
      <c r="A703" s="1" t="s">
        <v>392</v>
      </c>
      <c r="B703" s="2">
        <v>4142027</v>
      </c>
      <c r="C703" s="3" t="s">
        <v>5335</v>
      </c>
      <c r="D703" s="5">
        <v>607.6</v>
      </c>
      <c r="E703" s="5">
        <v>46332.401897600001</v>
      </c>
      <c r="F703" s="3" t="s">
        <v>4485</v>
      </c>
      <c r="G703" s="3" t="s">
        <v>4486</v>
      </c>
      <c r="H703" s="3" t="s">
        <v>4505</v>
      </c>
      <c r="I703" s="3" t="s">
        <v>4505</v>
      </c>
      <c r="J703" s="3" t="s">
        <v>4797</v>
      </c>
      <c r="K703" s="6">
        <v>1940449</v>
      </c>
      <c r="L703" s="6">
        <v>1808850</v>
      </c>
      <c r="M703" s="6">
        <v>183220</v>
      </c>
      <c r="N703" s="6">
        <v>205269</v>
      </c>
      <c r="O703" s="6">
        <v>132681</v>
      </c>
      <c r="P703" s="6">
        <v>162236</v>
      </c>
      <c r="Q703" s="6">
        <v>297355</v>
      </c>
      <c r="R703" s="6">
        <v>291493</v>
      </c>
      <c r="S703" s="6">
        <v>298184</v>
      </c>
      <c r="T703" s="6">
        <v>269755</v>
      </c>
      <c r="U703" s="6">
        <v>679483</v>
      </c>
      <c r="V703" s="6">
        <v>678678</v>
      </c>
      <c r="W703" s="6">
        <v>4005658</v>
      </c>
      <c r="X703" s="6">
        <v>3742370</v>
      </c>
      <c r="Y703" s="6">
        <v>2433746</v>
      </c>
      <c r="Z703" s="6">
        <v>2205738</v>
      </c>
      <c r="AA703" s="6">
        <v>823227</v>
      </c>
      <c r="AB703" s="6">
        <v>766113</v>
      </c>
      <c r="AC703" s="6">
        <v>76084179</v>
      </c>
      <c r="AD703" s="6">
        <v>75573214</v>
      </c>
      <c r="AF703">
        <f>Q703/W703</f>
        <v>7.4233746365765629E-2</v>
      </c>
      <c r="AG703">
        <f>R703/X703</f>
        <v>7.7889946744977109E-2</v>
      </c>
      <c r="AH703">
        <f>U703/W703</f>
        <v>0.1696308072231828</v>
      </c>
      <c r="AI703">
        <f>V703/X703</f>
        <v>0.18134978636532464</v>
      </c>
      <c r="AJ703">
        <f>Y703/AA703</f>
        <v>2.9563486134444084</v>
      </c>
      <c r="AK703">
        <f>Z703/AB703</f>
        <v>2.8791287969268242</v>
      </c>
      <c r="AL703">
        <f>O703/K703</f>
        <v>6.8376442771750243E-2</v>
      </c>
      <c r="AM703">
        <f>P703/L703</f>
        <v>8.9690134615916184E-2</v>
      </c>
      <c r="AN703">
        <f>K703/W703</f>
        <v>0.48442702796893794</v>
      </c>
      <c r="AO703">
        <f>L703/X703</f>
        <v>0.48334344279159996</v>
      </c>
      <c r="AP703">
        <f>IF(OR(Q703&lt;0, Q703="NA"), 0, 1)</f>
        <v>1</v>
      </c>
      <c r="AQ703">
        <f>IF(OR(S703&lt;0, S703="NA"), 0, 1)</f>
        <v>1</v>
      </c>
      <c r="AR703">
        <f>IFERROR(IF((AF703-AG703)&gt;0,1,0),0)</f>
        <v>0</v>
      </c>
      <c r="AS703">
        <f>IFERROR(IF((S703-Q703)&gt;0,1,0),0)</f>
        <v>1</v>
      </c>
      <c r="AT703">
        <f>IFERROR(IF((AH703-AI703)&lt;0,1,0),0)</f>
        <v>1</v>
      </c>
      <c r="AU703">
        <f>IFERROR(IF((AJ703-AK703)&gt;0,1,0),0)</f>
        <v>1</v>
      </c>
      <c r="AV703">
        <f>IFERROR(IF((AL703-AM703)&gt;0,1,0),0)</f>
        <v>0</v>
      </c>
      <c r="AW703">
        <f>IFERROR(IF((AN703-AO703)&gt;0,1,0),0)</f>
        <v>1</v>
      </c>
      <c r="AX703">
        <f>IFERROR(IF((AC703-AD703)&lt;0,1,0),0)</f>
        <v>0</v>
      </c>
      <c r="AY703">
        <f>SUM(AP703:AX703)</f>
        <v>6</v>
      </c>
    </row>
    <row r="704" spans="1:51" x14ac:dyDescent="0.45">
      <c r="A704" s="1" t="s">
        <v>401</v>
      </c>
      <c r="B704" s="2">
        <v>4294084</v>
      </c>
      <c r="C704" s="3" t="s">
        <v>5335</v>
      </c>
      <c r="D704" s="5">
        <v>83</v>
      </c>
      <c r="E704" s="5">
        <v>29104.154927</v>
      </c>
      <c r="F704" s="3" t="s">
        <v>4665</v>
      </c>
      <c r="G704" s="3" t="s">
        <v>4666</v>
      </c>
      <c r="H704" s="3" t="s">
        <v>4667</v>
      </c>
      <c r="I704" s="3" t="s">
        <v>4667</v>
      </c>
      <c r="J704" s="3" t="s">
        <v>4801</v>
      </c>
      <c r="K704" s="6">
        <v>18602026.595134635</v>
      </c>
      <c r="L704" s="6">
        <v>18672937.451204583</v>
      </c>
      <c r="M704" s="6">
        <v>5219495.1929406356</v>
      </c>
      <c r="N704" s="6">
        <v>5245696.4975330764</v>
      </c>
      <c r="O704" s="6">
        <v>3158617.227860258</v>
      </c>
      <c r="P704" s="6">
        <v>3198060.0814146823</v>
      </c>
      <c r="Q704" s="6">
        <v>3079877.4622767554</v>
      </c>
      <c r="R704" s="6">
        <v>2948103.4499539784</v>
      </c>
      <c r="S704" s="6">
        <v>4096134.2604073938</v>
      </c>
      <c r="T704" s="6">
        <v>4811076.6150735645</v>
      </c>
      <c r="U704" s="6">
        <v>7068928.6478009839</v>
      </c>
      <c r="V704" s="6">
        <v>7035599.7743191738</v>
      </c>
      <c r="W704" s="6">
        <v>59493335.234157816</v>
      </c>
      <c r="X704" s="6">
        <v>57180778.598852336</v>
      </c>
      <c r="Y704" s="6">
        <v>24537458.122460619</v>
      </c>
      <c r="Z704" s="6">
        <v>25769722.990546178</v>
      </c>
      <c r="AA704" s="6">
        <v>11180982.251051394</v>
      </c>
      <c r="AB704" s="6">
        <v>11114092.666749233</v>
      </c>
      <c r="AC704" s="6">
        <v>348124652</v>
      </c>
      <c r="AD704" s="6">
        <v>349499651</v>
      </c>
      <c r="AF704">
        <f>Q704/W704</f>
        <v>5.1768445157004045E-2</v>
      </c>
      <c r="AG704">
        <f>R704/X704</f>
        <v>5.1557595440177323E-2</v>
      </c>
      <c r="AH704">
        <f>U704/W704</f>
        <v>0.1188188327310719</v>
      </c>
      <c r="AI704">
        <f>V704/X704</f>
        <v>0.1230413426804997</v>
      </c>
      <c r="AJ704">
        <f>Y704/AA704</f>
        <v>2.1945708857692945</v>
      </c>
      <c r="AK704">
        <f>Z704/AB704</f>
        <v>2.3186528818176191</v>
      </c>
      <c r="AL704">
        <f>O704/K704</f>
        <v>0.169799629718108</v>
      </c>
      <c r="AM704">
        <f>P704/L704</f>
        <v>0.1712671126206968</v>
      </c>
      <c r="AN704">
        <f>K704/W704</f>
        <v>0.31267412596586736</v>
      </c>
      <c r="AO704">
        <f>L704/X704</f>
        <v>0.32655969206371321</v>
      </c>
      <c r="AP704">
        <f>IF(OR(Q704&lt;0, Q704="NA"), 0, 1)</f>
        <v>1</v>
      </c>
      <c r="AQ704">
        <f>IF(OR(S704&lt;0, S704="NA"), 0, 1)</f>
        <v>1</v>
      </c>
      <c r="AR704">
        <f>IFERROR(IF((AF704-AG704)&gt;0,1,0),0)</f>
        <v>1</v>
      </c>
      <c r="AS704">
        <f>IFERROR(IF((S704-Q704)&gt;0,1,0),0)</f>
        <v>1</v>
      </c>
      <c r="AT704">
        <f>IFERROR(IF((AH704-AI704)&lt;0,1,0),0)</f>
        <v>1</v>
      </c>
      <c r="AU704">
        <f>IFERROR(IF((AJ704-AK704)&gt;0,1,0),0)</f>
        <v>0</v>
      </c>
      <c r="AV704">
        <f>IFERROR(IF((AL704-AM704)&gt;0,1,0),0)</f>
        <v>0</v>
      </c>
      <c r="AW704">
        <f>IFERROR(IF((AN704-AO704)&gt;0,1,0),0)</f>
        <v>0</v>
      </c>
      <c r="AX704">
        <f>IFERROR(IF((AC704-AD704)&lt;0,1,0),0)</f>
        <v>1</v>
      </c>
      <c r="AY704">
        <f>SUM(AP704:AX704)</f>
        <v>6</v>
      </c>
    </row>
    <row r="705" spans="1:51" x14ac:dyDescent="0.45">
      <c r="A705" s="1" t="s">
        <v>414</v>
      </c>
      <c r="B705" s="2">
        <v>100369</v>
      </c>
      <c r="C705" s="3" t="s">
        <v>5337</v>
      </c>
      <c r="D705" s="5">
        <v>45.79</v>
      </c>
      <c r="E705" s="5">
        <v>348501.38522068999</v>
      </c>
      <c r="F705" s="3" t="s">
        <v>4480</v>
      </c>
      <c r="G705" s="3" t="s">
        <v>4481</v>
      </c>
      <c r="H705" s="3" t="s">
        <v>4481</v>
      </c>
      <c r="I705" s="3" t="s">
        <v>4807</v>
      </c>
      <c r="J705" s="3" t="s">
        <v>4484</v>
      </c>
      <c r="K705" s="6">
        <v>101887000</v>
      </c>
      <c r="L705" s="6">
        <v>100099000</v>
      </c>
      <c r="M705" s="6" t="s">
        <v>4474</v>
      </c>
      <c r="N705" s="6" t="s">
        <v>4474</v>
      </c>
      <c r="O705" s="6">
        <v>119801000</v>
      </c>
      <c r="P705" s="6">
        <v>115882000</v>
      </c>
      <c r="Q705" s="6">
        <v>27132000</v>
      </c>
      <c r="R705" s="6">
        <v>23611000</v>
      </c>
      <c r="S705" s="6" t="s">
        <v>4474</v>
      </c>
      <c r="T705" s="6">
        <v>-1995000</v>
      </c>
      <c r="U705" s="6">
        <v>283279000</v>
      </c>
      <c r="V705" s="6">
        <v>291211000</v>
      </c>
      <c r="W705" s="6">
        <v>3261789000</v>
      </c>
      <c r="X705" s="6">
        <v>3324293000</v>
      </c>
      <c r="Y705" s="6" t="s">
        <v>4474</v>
      </c>
      <c r="Z705" s="6" t="s">
        <v>4474</v>
      </c>
      <c r="AA705" s="6" t="s">
        <v>4474</v>
      </c>
      <c r="AB705" s="6" t="s">
        <v>4474</v>
      </c>
      <c r="AC705" s="6">
        <v>7610862311</v>
      </c>
      <c r="AD705" s="6">
        <v>7688767832</v>
      </c>
      <c r="AF705">
        <f>Q705/W705</f>
        <v>8.318134618762893E-3</v>
      </c>
      <c r="AG705">
        <f>R705/X705</f>
        <v>7.1025628607345979E-3</v>
      </c>
      <c r="AH705">
        <f>U705/W705</f>
        <v>8.6847739078156183E-2</v>
      </c>
      <c r="AI705">
        <f>V705/X705</f>
        <v>8.7600882353029652E-2</v>
      </c>
      <c r="AJ705" t="e">
        <f>Y705/AA705</f>
        <v>#VALUE!</v>
      </c>
      <c r="AK705" t="e">
        <f>Z705/AB705</f>
        <v>#VALUE!</v>
      </c>
      <c r="AL705">
        <f>O705/K705</f>
        <v>1.1758222344361891</v>
      </c>
      <c r="AM705">
        <f>P705/L705</f>
        <v>1.1576739028361922</v>
      </c>
      <c r="AN705">
        <f>K705/W705</f>
        <v>3.1236539212070431E-2</v>
      </c>
      <c r="AO705">
        <f>L705/X705</f>
        <v>3.0111365033106286E-2</v>
      </c>
      <c r="AP705">
        <f>IF(OR(Q705&lt;0, Q705="NA"), 0, 1)</f>
        <v>1</v>
      </c>
      <c r="AQ705">
        <f>IF(OR(S705&lt;0, S705="NA"), 0, 1)</f>
        <v>0</v>
      </c>
      <c r="AR705">
        <f>IFERROR(IF((AF705-AG705)&gt;0,1,0),0)</f>
        <v>1</v>
      </c>
      <c r="AS705">
        <f>IFERROR(IF((S705-Q705)&gt;0,1,0),0)</f>
        <v>0</v>
      </c>
      <c r="AT705">
        <f>IFERROR(IF((AH705-AI705)&lt;0,1,0),0)</f>
        <v>1</v>
      </c>
      <c r="AU705">
        <f>IFERROR(IF((AJ705-AK705)&gt;0,1,0),0)</f>
        <v>0</v>
      </c>
      <c r="AV705">
        <f>IFERROR(IF((AL705-AM705)&gt;0,1,0),0)</f>
        <v>1</v>
      </c>
      <c r="AW705">
        <f>IFERROR(IF((AN705-AO705)&gt;0,1,0),0)</f>
        <v>1</v>
      </c>
      <c r="AX705">
        <f>IFERROR(IF((AC705-AD705)&lt;0,1,0),0)</f>
        <v>1</v>
      </c>
      <c r="AY705">
        <f>SUM(AP705:AX705)</f>
        <v>6</v>
      </c>
    </row>
    <row r="706" spans="1:51" x14ac:dyDescent="0.45">
      <c r="A706" s="1" t="s">
        <v>438</v>
      </c>
      <c r="B706" s="2">
        <v>4866284</v>
      </c>
      <c r="C706" s="3" t="s">
        <v>5335</v>
      </c>
      <c r="D706" s="5">
        <v>26.71</v>
      </c>
      <c r="E706" s="5">
        <v>294.82799822999999</v>
      </c>
      <c r="F706" s="3" t="s">
        <v>4480</v>
      </c>
      <c r="G706" s="3" t="s">
        <v>4481</v>
      </c>
      <c r="H706" s="3" t="s">
        <v>4481</v>
      </c>
      <c r="I706" s="3" t="s">
        <v>4482</v>
      </c>
      <c r="J706" s="3" t="s">
        <v>4484</v>
      </c>
      <c r="K706" s="6">
        <v>100061</v>
      </c>
      <c r="L706" s="6">
        <v>100914</v>
      </c>
      <c r="M706" s="6" t="s">
        <v>4474</v>
      </c>
      <c r="N706" s="6" t="s">
        <v>4474</v>
      </c>
      <c r="O706" s="6">
        <v>71511</v>
      </c>
      <c r="P706" s="6">
        <v>69950</v>
      </c>
      <c r="Q706" s="6">
        <v>23892</v>
      </c>
      <c r="R706" s="6">
        <v>24505</v>
      </c>
      <c r="S706" s="6">
        <v>30778</v>
      </c>
      <c r="T706" s="6">
        <v>23764</v>
      </c>
      <c r="U706" s="6">
        <v>63694</v>
      </c>
      <c r="V706" s="6">
        <v>63651</v>
      </c>
      <c r="W706" s="6">
        <v>2562340</v>
      </c>
      <c r="X706" s="6">
        <v>2593933</v>
      </c>
      <c r="Y706" s="6" t="s">
        <v>4474</v>
      </c>
      <c r="Z706" s="6" t="s">
        <v>4474</v>
      </c>
      <c r="AA706" s="6" t="s">
        <v>4474</v>
      </c>
      <c r="AB706" s="6" t="s">
        <v>4474</v>
      </c>
      <c r="AC706" s="6">
        <v>11130372</v>
      </c>
      <c r="AD706" s="6">
        <v>11172323</v>
      </c>
      <c r="AF706">
        <f>Q706/W706</f>
        <v>9.32428951661372E-3</v>
      </c>
      <c r="AG706">
        <f>R706/X706</f>
        <v>9.4470443145601678E-3</v>
      </c>
      <c r="AH706">
        <f>U706/W706</f>
        <v>2.4857747215435891E-2</v>
      </c>
      <c r="AI706">
        <f>V706/X706</f>
        <v>2.4538413289780424E-2</v>
      </c>
      <c r="AJ706" t="e">
        <f>Y706/AA706</f>
        <v>#VALUE!</v>
      </c>
      <c r="AK706" t="e">
        <f>Z706/AB706</f>
        <v>#VALUE!</v>
      </c>
      <c r="AL706">
        <f>O706/K706</f>
        <v>0.71467404883021357</v>
      </c>
      <c r="AM706">
        <f>P706/L706</f>
        <v>0.69316447668311632</v>
      </c>
      <c r="AN706">
        <f>K706/W706</f>
        <v>3.9050633405402872E-2</v>
      </c>
      <c r="AO706">
        <f>L706/X706</f>
        <v>3.8903857578433981E-2</v>
      </c>
      <c r="AP706">
        <f>IF(OR(Q706&lt;0, Q706="NA"), 0, 1)</f>
        <v>1</v>
      </c>
      <c r="AQ706">
        <f>IF(OR(S706&lt;0, S706="NA"), 0, 1)</f>
        <v>1</v>
      </c>
      <c r="AR706">
        <f>IFERROR(IF((AF706-AG706)&gt;0,1,0),0)</f>
        <v>0</v>
      </c>
      <c r="AS706">
        <f>IFERROR(IF((S706-Q706)&gt;0,1,0),0)</f>
        <v>1</v>
      </c>
      <c r="AT706">
        <f>IFERROR(IF((AH706-AI706)&lt;0,1,0),0)</f>
        <v>0</v>
      </c>
      <c r="AU706">
        <f>IFERROR(IF((AJ706-AK706)&gt;0,1,0),0)</f>
        <v>0</v>
      </c>
      <c r="AV706">
        <f>IFERROR(IF((AL706-AM706)&gt;0,1,0),0)</f>
        <v>1</v>
      </c>
      <c r="AW706">
        <f>IFERROR(IF((AN706-AO706)&gt;0,1,0),0)</f>
        <v>1</v>
      </c>
      <c r="AX706">
        <f>IFERROR(IF((AC706-AD706)&lt;0,1,0),0)</f>
        <v>1</v>
      </c>
      <c r="AY706">
        <f>SUM(AP706:AX706)</f>
        <v>6</v>
      </c>
    </row>
    <row r="707" spans="1:51" x14ac:dyDescent="0.45">
      <c r="A707" s="1" t="s">
        <v>439</v>
      </c>
      <c r="B707" s="2">
        <v>4057736</v>
      </c>
      <c r="C707" s="3" t="s">
        <v>5336</v>
      </c>
      <c r="D707" s="5">
        <v>15.03</v>
      </c>
      <c r="E707" s="5">
        <v>62.118779580000002</v>
      </c>
      <c r="F707" s="3" t="s">
        <v>4480</v>
      </c>
      <c r="G707" s="3" t="s">
        <v>4481</v>
      </c>
      <c r="H707" s="3" t="s">
        <v>4481</v>
      </c>
      <c r="I707" s="3" t="s">
        <v>4482</v>
      </c>
      <c r="J707" s="3" t="s">
        <v>4484</v>
      </c>
      <c r="K707" s="6">
        <v>89134</v>
      </c>
      <c r="L707" s="6">
        <v>90485</v>
      </c>
      <c r="M707" s="6" t="s">
        <v>4474</v>
      </c>
      <c r="N707" s="6" t="s">
        <v>4474</v>
      </c>
      <c r="O707" s="6">
        <v>49964</v>
      </c>
      <c r="P707" s="6">
        <v>48307</v>
      </c>
      <c r="Q707" s="6">
        <v>4482</v>
      </c>
      <c r="R707" s="6">
        <v>5268</v>
      </c>
      <c r="S707" s="6">
        <v>420324</v>
      </c>
      <c r="T707" s="6">
        <v>464604</v>
      </c>
      <c r="U707" s="6">
        <v>7546</v>
      </c>
      <c r="V707" s="6">
        <v>7658</v>
      </c>
      <c r="W707" s="6">
        <v>1245099</v>
      </c>
      <c r="X707" s="6">
        <v>1217869</v>
      </c>
      <c r="Y707" s="6" t="s">
        <v>4474</v>
      </c>
      <c r="Z707" s="6" t="s">
        <v>4474</v>
      </c>
      <c r="AA707" s="6" t="s">
        <v>4474</v>
      </c>
      <c r="AB707" s="6" t="s">
        <v>4474</v>
      </c>
      <c r="AC707" s="6">
        <v>4134059</v>
      </c>
      <c r="AD707" s="6">
        <v>4134219</v>
      </c>
      <c r="AF707">
        <f>Q707/W707</f>
        <v>3.5997137577011948E-3</v>
      </c>
      <c r="AG707">
        <f>R707/X707</f>
        <v>4.3255883843007744E-3</v>
      </c>
      <c r="AH707">
        <f>U707/W707</f>
        <v>6.0605622524795219E-3</v>
      </c>
      <c r="AI707">
        <f>V707/X707</f>
        <v>6.2880326209140717E-3</v>
      </c>
      <c r="AJ707" t="e">
        <f>Y707/AA707</f>
        <v>#VALUE!</v>
      </c>
      <c r="AK707" t="e">
        <f>Z707/AB707</f>
        <v>#VALUE!</v>
      </c>
      <c r="AL707">
        <f>O707/K707</f>
        <v>0.5605492853456594</v>
      </c>
      <c r="AM707">
        <f>P707/L707</f>
        <v>0.53386749184947779</v>
      </c>
      <c r="AN707">
        <f>K707/W707</f>
        <v>7.1587881766831396E-2</v>
      </c>
      <c r="AO707">
        <f>L707/X707</f>
        <v>7.4297810355629379E-2</v>
      </c>
      <c r="AP707">
        <f>IF(OR(Q707&lt;0, Q707="NA"), 0, 1)</f>
        <v>1</v>
      </c>
      <c r="AQ707">
        <f>IF(OR(S707&lt;0, S707="NA"), 0, 1)</f>
        <v>1</v>
      </c>
      <c r="AR707">
        <f>IFERROR(IF((AF707-AG707)&gt;0,1,0),0)</f>
        <v>0</v>
      </c>
      <c r="AS707">
        <f>IFERROR(IF((S707-Q707)&gt;0,1,0),0)</f>
        <v>1</v>
      </c>
      <c r="AT707">
        <f>IFERROR(IF((AH707-AI707)&lt;0,1,0),0)</f>
        <v>1</v>
      </c>
      <c r="AU707">
        <f>IFERROR(IF((AJ707-AK707)&gt;0,1,0),0)</f>
        <v>0</v>
      </c>
      <c r="AV707">
        <f>IFERROR(IF((AL707-AM707)&gt;0,1,0),0)</f>
        <v>1</v>
      </c>
      <c r="AW707">
        <f>IFERROR(IF((AN707-AO707)&gt;0,1,0),0)</f>
        <v>0</v>
      </c>
      <c r="AX707">
        <f>IFERROR(IF((AC707-AD707)&lt;0,1,0),0)</f>
        <v>1</v>
      </c>
      <c r="AY707">
        <f>SUM(AP707:AX707)</f>
        <v>6</v>
      </c>
    </row>
    <row r="708" spans="1:51" x14ac:dyDescent="0.45">
      <c r="A708" s="1" t="s">
        <v>442</v>
      </c>
      <c r="B708" s="2">
        <v>4087496</v>
      </c>
      <c r="C708" s="3" t="s">
        <v>5338</v>
      </c>
      <c r="D708" s="5">
        <v>11.58</v>
      </c>
      <c r="E708" s="5">
        <v>197.41553891999999</v>
      </c>
      <c r="F708" s="3" t="s">
        <v>4480</v>
      </c>
      <c r="G708" s="3" t="s">
        <v>4481</v>
      </c>
      <c r="H708" s="3" t="s">
        <v>4481</v>
      </c>
      <c r="I708" s="3" t="s">
        <v>4482</v>
      </c>
      <c r="J708" s="3" t="s">
        <v>4484</v>
      </c>
      <c r="K708" s="6">
        <v>98902</v>
      </c>
      <c r="L708" s="6">
        <v>99816</v>
      </c>
      <c r="M708" s="6" t="s">
        <v>4474</v>
      </c>
      <c r="N708" s="6" t="s">
        <v>4474</v>
      </c>
      <c r="O708" s="6">
        <v>133625</v>
      </c>
      <c r="P708" s="6">
        <v>131496</v>
      </c>
      <c r="Q708" s="6">
        <v>21413</v>
      </c>
      <c r="R708" s="6">
        <v>21456</v>
      </c>
      <c r="S708" s="6">
        <v>60608</v>
      </c>
      <c r="T708" s="6">
        <v>27050</v>
      </c>
      <c r="U708" s="6">
        <v>62942</v>
      </c>
      <c r="V708" s="6">
        <v>33524</v>
      </c>
      <c r="W708" s="6">
        <v>3613770</v>
      </c>
      <c r="X708" s="6">
        <v>3793941</v>
      </c>
      <c r="Y708" s="6" t="s">
        <v>4474</v>
      </c>
      <c r="Z708" s="6" t="s">
        <v>4474</v>
      </c>
      <c r="AA708" s="6" t="s">
        <v>4474</v>
      </c>
      <c r="AB708" s="6" t="s">
        <v>4474</v>
      </c>
      <c r="AC708" s="6">
        <v>17047974</v>
      </c>
      <c r="AD708" s="6">
        <v>17029354</v>
      </c>
      <c r="AF708">
        <f>Q708/W708</f>
        <v>5.9253909352283071E-3</v>
      </c>
      <c r="AG708">
        <f>R708/X708</f>
        <v>5.6553330692280142E-3</v>
      </c>
      <c r="AH708">
        <f>U708/W708</f>
        <v>1.7417267839403172E-2</v>
      </c>
      <c r="AI708">
        <f>V708/X708</f>
        <v>8.8361943425055902E-3</v>
      </c>
      <c r="AJ708" t="e">
        <f>Y708/AA708</f>
        <v>#VALUE!</v>
      </c>
      <c r="AK708" t="e">
        <f>Z708/AB708</f>
        <v>#VALUE!</v>
      </c>
      <c r="AL708">
        <f>O708/K708</f>
        <v>1.3510849123374653</v>
      </c>
      <c r="AM708">
        <f>P708/L708</f>
        <v>1.3173839865352248</v>
      </c>
      <c r="AN708">
        <f>K708/W708</f>
        <v>2.7368094815109982E-2</v>
      </c>
      <c r="AO708">
        <f>L708/X708</f>
        <v>2.6309317936151353E-2</v>
      </c>
      <c r="AP708">
        <f>IF(OR(Q708&lt;0, Q708="NA"), 0, 1)</f>
        <v>1</v>
      </c>
      <c r="AQ708">
        <f>IF(OR(S708&lt;0, S708="NA"), 0, 1)</f>
        <v>1</v>
      </c>
      <c r="AR708">
        <f>IFERROR(IF((AF708-AG708)&gt;0,1,0),0)</f>
        <v>1</v>
      </c>
      <c r="AS708">
        <f>IFERROR(IF((S708-Q708)&gt;0,1,0),0)</f>
        <v>1</v>
      </c>
      <c r="AT708">
        <f>IFERROR(IF((AH708-AI708)&lt;0,1,0),0)</f>
        <v>0</v>
      </c>
      <c r="AU708">
        <f>IFERROR(IF((AJ708-AK708)&gt;0,1,0),0)</f>
        <v>0</v>
      </c>
      <c r="AV708">
        <f>IFERROR(IF((AL708-AM708)&gt;0,1,0),0)</f>
        <v>1</v>
      </c>
      <c r="AW708">
        <f>IFERROR(IF((AN708-AO708)&gt;0,1,0),0)</f>
        <v>1</v>
      </c>
      <c r="AX708">
        <f>IFERROR(IF((AC708-AD708)&lt;0,1,0),0)</f>
        <v>0</v>
      </c>
      <c r="AY708">
        <f>SUM(AP708:AX708)</f>
        <v>6</v>
      </c>
    </row>
    <row r="709" spans="1:51" x14ac:dyDescent="0.45">
      <c r="A709" s="1" t="s">
        <v>447</v>
      </c>
      <c r="B709" s="2">
        <v>4133271</v>
      </c>
      <c r="C709" s="3" t="s">
        <v>5337</v>
      </c>
      <c r="D709" s="5">
        <v>237.92</v>
      </c>
      <c r="E709" s="5">
        <v>68998.649590079993</v>
      </c>
      <c r="F709" s="3" t="s">
        <v>4470</v>
      </c>
      <c r="G709" s="3" t="s">
        <v>4512</v>
      </c>
      <c r="H709" s="3" t="s">
        <v>4513</v>
      </c>
      <c r="I709" s="3" t="s">
        <v>4514</v>
      </c>
      <c r="J709" s="3" t="s">
        <v>4515</v>
      </c>
      <c r="K709" s="6">
        <v>20178000</v>
      </c>
      <c r="L709" s="6">
        <v>19828000</v>
      </c>
      <c r="M709" s="6">
        <v>5164000</v>
      </c>
      <c r="N709" s="6">
        <v>5109000</v>
      </c>
      <c r="O709" s="6">
        <v>2878000</v>
      </c>
      <c r="P709" s="6">
        <v>2822000</v>
      </c>
      <c r="Q709" s="6">
        <v>1705000</v>
      </c>
      <c r="R709" s="6">
        <v>1413000</v>
      </c>
      <c r="S709" s="6">
        <v>3798000</v>
      </c>
      <c r="T709" s="6">
        <v>3944000</v>
      </c>
      <c r="U709" s="6">
        <v>17940000</v>
      </c>
      <c r="V709" s="6">
        <v>18131000</v>
      </c>
      <c r="W709" s="6">
        <v>57286000</v>
      </c>
      <c r="X709" s="6">
        <v>55582000</v>
      </c>
      <c r="Y709" s="6">
        <v>10468000</v>
      </c>
      <c r="Z709" s="6">
        <v>12207000</v>
      </c>
      <c r="AA709" s="6">
        <v>8956000</v>
      </c>
      <c r="AB709" s="6">
        <v>6605000</v>
      </c>
      <c r="AC709" s="6">
        <v>289101319</v>
      </c>
      <c r="AD709" s="6">
        <v>289042418</v>
      </c>
      <c r="AF709">
        <f>Q709/W709</f>
        <v>2.9762943825716578E-2</v>
      </c>
      <c r="AG709">
        <f>R709/X709</f>
        <v>2.5421899175992229E-2</v>
      </c>
      <c r="AH709">
        <f>U709/W709</f>
        <v>0.31316552037146944</v>
      </c>
      <c r="AI709">
        <f>V709/X709</f>
        <v>0.3262027275017092</v>
      </c>
      <c r="AJ709">
        <f>Y709/AA709</f>
        <v>1.1688253684680661</v>
      </c>
      <c r="AK709">
        <f>Z709/AB709</f>
        <v>1.8481453444360334</v>
      </c>
      <c r="AL709">
        <f>O709/K709</f>
        <v>0.14263058776885718</v>
      </c>
      <c r="AM709">
        <f>P709/L709</f>
        <v>0.14232398628202542</v>
      </c>
      <c r="AN709">
        <f>K709/W709</f>
        <v>0.3522326571937297</v>
      </c>
      <c r="AO709">
        <f>L709/X709</f>
        <v>0.35673419452340688</v>
      </c>
      <c r="AP709">
        <f>IF(OR(Q709&lt;0, Q709="NA"), 0, 1)</f>
        <v>1</v>
      </c>
      <c r="AQ709">
        <f>IF(OR(S709&lt;0, S709="NA"), 0, 1)</f>
        <v>1</v>
      </c>
      <c r="AR709">
        <f>IFERROR(IF((AF709-AG709)&gt;0,1,0),0)</f>
        <v>1</v>
      </c>
      <c r="AS709">
        <f>IFERROR(IF((S709-Q709)&gt;0,1,0),0)</f>
        <v>1</v>
      </c>
      <c r="AT709">
        <f>IFERROR(IF((AH709-AI709)&lt;0,1,0),0)</f>
        <v>1</v>
      </c>
      <c r="AU709">
        <f>IFERROR(IF((AJ709-AK709)&gt;0,1,0),0)</f>
        <v>0</v>
      </c>
      <c r="AV709">
        <f>IFERROR(IF((AL709-AM709)&gt;0,1,0),0)</f>
        <v>1</v>
      </c>
      <c r="AW709">
        <f>IFERROR(IF((AN709-AO709)&gt;0,1,0),0)</f>
        <v>0</v>
      </c>
      <c r="AX709">
        <f>IFERROR(IF((AC709-AD709)&lt;0,1,0),0)</f>
        <v>0</v>
      </c>
      <c r="AY709">
        <f>SUM(AP709:AX709)</f>
        <v>6</v>
      </c>
    </row>
    <row r="710" spans="1:51" x14ac:dyDescent="0.45">
      <c r="A710" s="1" t="s">
        <v>450</v>
      </c>
      <c r="B710" s="2">
        <v>4198848</v>
      </c>
      <c r="C710" s="3" t="s">
        <v>5337</v>
      </c>
      <c r="D710" s="5">
        <v>122.07</v>
      </c>
      <c r="E710" s="5">
        <v>4923.8940110100002</v>
      </c>
      <c r="F710" s="3" t="s">
        <v>4500</v>
      </c>
      <c r="G710" s="3" t="s">
        <v>4574</v>
      </c>
      <c r="H710" s="3" t="s">
        <v>4580</v>
      </c>
      <c r="I710" s="3" t="s">
        <v>4613</v>
      </c>
      <c r="J710" s="3" t="s">
        <v>4820</v>
      </c>
      <c r="K710" s="6">
        <v>2346180</v>
      </c>
      <c r="L710" s="6">
        <v>2318061</v>
      </c>
      <c r="M710" s="6">
        <v>360237</v>
      </c>
      <c r="N710" s="6">
        <v>362877</v>
      </c>
      <c r="O710" s="6">
        <v>261038</v>
      </c>
      <c r="P710" s="6">
        <v>269104</v>
      </c>
      <c r="Q710" s="6">
        <v>178541</v>
      </c>
      <c r="R710" s="6">
        <v>197179</v>
      </c>
      <c r="S710" s="6">
        <v>337002</v>
      </c>
      <c r="T710" s="6">
        <v>350603</v>
      </c>
      <c r="U710" s="6">
        <v>1218965</v>
      </c>
      <c r="V710" s="6">
        <v>1164840</v>
      </c>
      <c r="W710" s="6">
        <v>3340451</v>
      </c>
      <c r="X710" s="6">
        <v>3522596</v>
      </c>
      <c r="Y710" s="6">
        <v>1198299</v>
      </c>
      <c r="Z710" s="6">
        <v>1412543</v>
      </c>
      <c r="AA710" s="6">
        <v>579310</v>
      </c>
      <c r="AB710" s="6">
        <v>829655</v>
      </c>
      <c r="AC710" s="6">
        <v>40649000</v>
      </c>
      <c r="AD710" s="6">
        <v>40714000</v>
      </c>
      <c r="AF710">
        <f>Q710/W710</f>
        <v>5.3448172118076273E-2</v>
      </c>
      <c r="AG710">
        <f>R710/X710</f>
        <v>5.5975479447543802E-2</v>
      </c>
      <c r="AH710">
        <f>U710/W710</f>
        <v>0.36491030702141719</v>
      </c>
      <c r="AI710">
        <f>V710/X710</f>
        <v>0.33067658056728616</v>
      </c>
      <c r="AJ710">
        <f>Y710/AA710</f>
        <v>2.0684935526747337</v>
      </c>
      <c r="AK710">
        <f>Z710/AB710</f>
        <v>1.7025667295442082</v>
      </c>
      <c r="AL710">
        <f>O710/K710</f>
        <v>0.11126085807568047</v>
      </c>
      <c r="AM710">
        <f>P710/L710</f>
        <v>0.11609012877573109</v>
      </c>
      <c r="AN710">
        <f>K710/W710</f>
        <v>0.70235426294233927</v>
      </c>
      <c r="AO710">
        <f>L710/X710</f>
        <v>0.65805474144636511</v>
      </c>
      <c r="AP710">
        <f>IF(OR(Q710&lt;0, Q710="NA"), 0, 1)</f>
        <v>1</v>
      </c>
      <c r="AQ710">
        <f>IF(OR(S710&lt;0, S710="NA"), 0, 1)</f>
        <v>1</v>
      </c>
      <c r="AR710">
        <f>IFERROR(IF((AF710-AG710)&gt;0,1,0),0)</f>
        <v>0</v>
      </c>
      <c r="AS710">
        <f>IFERROR(IF((S710-Q710)&gt;0,1,0),0)</f>
        <v>1</v>
      </c>
      <c r="AT710">
        <f>IFERROR(IF((AH710-AI710)&lt;0,1,0),0)</f>
        <v>0</v>
      </c>
      <c r="AU710">
        <f>IFERROR(IF((AJ710-AK710)&gt;0,1,0),0)</f>
        <v>1</v>
      </c>
      <c r="AV710">
        <f>IFERROR(IF((AL710-AM710)&gt;0,1,0),0)</f>
        <v>0</v>
      </c>
      <c r="AW710">
        <f>IFERROR(IF((AN710-AO710)&gt;0,1,0),0)</f>
        <v>1</v>
      </c>
      <c r="AX710">
        <f>IFERROR(IF((AC710-AD710)&lt;0,1,0),0)</f>
        <v>1</v>
      </c>
      <c r="AY710">
        <f>SUM(AP710:AX710)</f>
        <v>6</v>
      </c>
    </row>
    <row r="711" spans="1:51" x14ac:dyDescent="0.45">
      <c r="A711" s="1" t="s">
        <v>454</v>
      </c>
      <c r="B711" s="2">
        <v>4275867</v>
      </c>
      <c r="C711" s="3" t="s">
        <v>5337</v>
      </c>
      <c r="D711" s="5">
        <v>48.86</v>
      </c>
      <c r="E711" s="5">
        <v>1758.80946234</v>
      </c>
      <c r="F711" s="3" t="s">
        <v>4500</v>
      </c>
      <c r="G711" s="3" t="s">
        <v>4574</v>
      </c>
      <c r="H711" s="3" t="s">
        <v>4580</v>
      </c>
      <c r="I711" s="3" t="s">
        <v>4824</v>
      </c>
      <c r="J711" s="3" t="s">
        <v>4819</v>
      </c>
      <c r="K711" s="6">
        <v>2690572</v>
      </c>
      <c r="L711" s="6">
        <v>2752520</v>
      </c>
      <c r="M711" s="6">
        <v>161289</v>
      </c>
      <c r="N711" s="6">
        <v>164429</v>
      </c>
      <c r="O711" s="6">
        <v>120650</v>
      </c>
      <c r="P711" s="6">
        <v>123726</v>
      </c>
      <c r="Q711" s="6">
        <v>62456</v>
      </c>
      <c r="R711" s="6">
        <v>67494</v>
      </c>
      <c r="S711" s="6">
        <v>280389</v>
      </c>
      <c r="T711" s="6">
        <v>278936</v>
      </c>
      <c r="U711" s="6">
        <v>275180</v>
      </c>
      <c r="V711" s="6">
        <v>283479</v>
      </c>
      <c r="W711" s="6">
        <v>2148997</v>
      </c>
      <c r="X711" s="6">
        <v>2154739</v>
      </c>
      <c r="Y711" s="6">
        <v>1508707</v>
      </c>
      <c r="Z711" s="6">
        <v>1510651</v>
      </c>
      <c r="AA711" s="6">
        <v>639131</v>
      </c>
      <c r="AB711" s="6">
        <v>643060</v>
      </c>
      <c r="AC711" s="6">
        <v>35969000</v>
      </c>
      <c r="AD711" s="6">
        <v>36077000</v>
      </c>
      <c r="AF711">
        <f>Q711/W711</f>
        <v>2.9062860487939258E-2</v>
      </c>
      <c r="AG711">
        <f>R711/X711</f>
        <v>3.1323515284217715E-2</v>
      </c>
      <c r="AH711">
        <f>U711/W711</f>
        <v>0.12805043469116056</v>
      </c>
      <c r="AI711">
        <f>V711/X711</f>
        <v>0.13156071338570471</v>
      </c>
      <c r="AJ711">
        <f>Y711/AA711</f>
        <v>2.3605598852191489</v>
      </c>
      <c r="AK711">
        <f>Z711/AB711</f>
        <v>2.3491602649830496</v>
      </c>
      <c r="AL711">
        <f>O711/K711</f>
        <v>4.4841765988793462E-2</v>
      </c>
      <c r="AM711">
        <f>P711/L711</f>
        <v>4.49500821065787E-2</v>
      </c>
      <c r="AN711">
        <f>K711/W711</f>
        <v>1.2520129157928095</v>
      </c>
      <c r="AO711">
        <f>L711/X711</f>
        <v>1.2774261755136005</v>
      </c>
      <c r="AP711">
        <f>IF(OR(Q711&lt;0, Q711="NA"), 0, 1)</f>
        <v>1</v>
      </c>
      <c r="AQ711">
        <f>IF(OR(S711&lt;0, S711="NA"), 0, 1)</f>
        <v>1</v>
      </c>
      <c r="AR711">
        <f>IFERROR(IF((AF711-AG711)&gt;0,1,0),0)</f>
        <v>0</v>
      </c>
      <c r="AS711">
        <f>IFERROR(IF((S711-Q711)&gt;0,1,0),0)</f>
        <v>1</v>
      </c>
      <c r="AT711">
        <f>IFERROR(IF((AH711-AI711)&lt;0,1,0),0)</f>
        <v>1</v>
      </c>
      <c r="AU711">
        <f>IFERROR(IF((AJ711-AK711)&gt;0,1,0),0)</f>
        <v>1</v>
      </c>
      <c r="AV711">
        <f>IFERROR(IF((AL711-AM711)&gt;0,1,0),0)</f>
        <v>0</v>
      </c>
      <c r="AW711">
        <f>IFERROR(IF((AN711-AO711)&gt;0,1,0),0)</f>
        <v>0</v>
      </c>
      <c r="AX711">
        <f>IFERROR(IF((AC711-AD711)&lt;0,1,0),0)</f>
        <v>1</v>
      </c>
      <c r="AY711">
        <f>SUM(AP711:AX711)</f>
        <v>6</v>
      </c>
    </row>
    <row r="712" spans="1:51" x14ac:dyDescent="0.45">
      <c r="A712" s="1" t="s">
        <v>458</v>
      </c>
      <c r="B712" s="2">
        <v>103462</v>
      </c>
      <c r="C712" s="3" t="s">
        <v>5337</v>
      </c>
      <c r="D712" s="5">
        <v>691500</v>
      </c>
      <c r="E712" s="5">
        <v>993453.82458315999</v>
      </c>
      <c r="F712" s="3" t="s">
        <v>4480</v>
      </c>
      <c r="G712" s="3" t="s">
        <v>4491</v>
      </c>
      <c r="H712" s="3" t="s">
        <v>4491</v>
      </c>
      <c r="I712" s="3" t="s">
        <v>4827</v>
      </c>
      <c r="J712" s="3" t="s">
        <v>4686</v>
      </c>
      <c r="K712" s="6">
        <v>369893000</v>
      </c>
      <c r="L712" s="6">
        <v>370108000</v>
      </c>
      <c r="M712" s="6">
        <v>149547000</v>
      </c>
      <c r="N712" s="6">
        <v>100090000</v>
      </c>
      <c r="O712" s="6">
        <v>136846000</v>
      </c>
      <c r="P712" s="6">
        <v>87385000</v>
      </c>
      <c r="Q712" s="6">
        <v>107568000</v>
      </c>
      <c r="R712" s="6">
        <v>68521000</v>
      </c>
      <c r="S712" s="6">
        <v>40371000</v>
      </c>
      <c r="T712" s="6">
        <v>52237000</v>
      </c>
      <c r="U712" s="6">
        <v>122483000</v>
      </c>
      <c r="V712" s="6">
        <v>121374000</v>
      </c>
      <c r="W712" s="6">
        <v>1147251000</v>
      </c>
      <c r="X712" s="6">
        <v>1108860000</v>
      </c>
      <c r="Y712" s="6">
        <v>405978000</v>
      </c>
      <c r="Z712" s="6">
        <v>358197000</v>
      </c>
      <c r="AA712" s="6">
        <v>165492000</v>
      </c>
      <c r="AB712" s="6">
        <v>157265000</v>
      </c>
      <c r="AC712" s="6">
        <v>1438051</v>
      </c>
      <c r="AD712" s="6">
        <v>1437137</v>
      </c>
      <c r="AF712">
        <f>Q712/W712</f>
        <v>9.3761522108065279E-2</v>
      </c>
      <c r="AG712">
        <f>R712/X712</f>
        <v>6.1794094836138014E-2</v>
      </c>
      <c r="AH712">
        <f>U712/W712</f>
        <v>0.10676216451325822</v>
      </c>
      <c r="AI712">
        <f>V712/X712</f>
        <v>0.10945836264271414</v>
      </c>
      <c r="AJ712">
        <f>Y712/AA712</f>
        <v>2.4531578565731276</v>
      </c>
      <c r="AK712">
        <f>Z712/AB712</f>
        <v>2.2776650875910089</v>
      </c>
      <c r="AL712">
        <f>O712/K712</f>
        <v>0.36996104278804953</v>
      </c>
      <c r="AM712">
        <f>P712/L712</f>
        <v>0.23610675802738659</v>
      </c>
      <c r="AN712">
        <f>K712/W712</f>
        <v>0.3224168032976219</v>
      </c>
      <c r="AO712">
        <f>L712/X712</f>
        <v>0.33377342495896689</v>
      </c>
      <c r="AP712">
        <f>IF(OR(Q712&lt;0, Q712="NA"), 0, 1)</f>
        <v>1</v>
      </c>
      <c r="AQ712">
        <f>IF(OR(S712&lt;0, S712="NA"), 0, 1)</f>
        <v>1</v>
      </c>
      <c r="AR712">
        <f>IFERROR(IF((AF712-AG712)&gt;0,1,0),0)</f>
        <v>1</v>
      </c>
      <c r="AS712">
        <f>IFERROR(IF((S712-Q712)&gt;0,1,0),0)</f>
        <v>0</v>
      </c>
      <c r="AT712">
        <f>IFERROR(IF((AH712-AI712)&lt;0,1,0),0)</f>
        <v>1</v>
      </c>
      <c r="AU712">
        <f>IFERROR(IF((AJ712-AK712)&gt;0,1,0),0)</f>
        <v>1</v>
      </c>
      <c r="AV712">
        <f>IFERROR(IF((AL712-AM712)&gt;0,1,0),0)</f>
        <v>1</v>
      </c>
      <c r="AW712">
        <f>IFERROR(IF((AN712-AO712)&gt;0,1,0),0)</f>
        <v>0</v>
      </c>
      <c r="AX712">
        <f>IFERROR(IF((AC712-AD712)&lt;0,1,0),0)</f>
        <v>0</v>
      </c>
      <c r="AY712">
        <f>SUM(AP712:AX712)</f>
        <v>6</v>
      </c>
    </row>
    <row r="713" spans="1:51" x14ac:dyDescent="0.45">
      <c r="A713" s="1" t="s">
        <v>459</v>
      </c>
      <c r="B713" s="2">
        <v>4054645</v>
      </c>
      <c r="C713" s="3" t="s">
        <v>5337</v>
      </c>
      <c r="D713" s="5">
        <v>28.2</v>
      </c>
      <c r="E713" s="5">
        <v>1309.1572512</v>
      </c>
      <c r="F713" s="3" t="s">
        <v>4480</v>
      </c>
      <c r="G713" s="3" t="s">
        <v>4481</v>
      </c>
      <c r="H713" s="3" t="s">
        <v>4481</v>
      </c>
      <c r="I713" s="3" t="s">
        <v>4482</v>
      </c>
      <c r="J713" s="3" t="s">
        <v>4484</v>
      </c>
      <c r="K713" s="6">
        <v>353810</v>
      </c>
      <c r="L713" s="6">
        <v>352043</v>
      </c>
      <c r="M713" s="6" t="s">
        <v>4474</v>
      </c>
      <c r="N713" s="6" t="s">
        <v>4474</v>
      </c>
      <c r="O713" s="6">
        <v>307724</v>
      </c>
      <c r="P713" s="6">
        <v>271334</v>
      </c>
      <c r="Q713" s="6">
        <v>39901</v>
      </c>
      <c r="R713" s="6">
        <v>21937</v>
      </c>
      <c r="S713" s="6">
        <v>140953</v>
      </c>
      <c r="T713" s="6">
        <v>129520</v>
      </c>
      <c r="U713" s="6" t="s">
        <v>4474</v>
      </c>
      <c r="V713" s="6" t="s">
        <v>4474</v>
      </c>
      <c r="W713" s="6">
        <v>11604562</v>
      </c>
      <c r="X713" s="6">
        <v>12219454</v>
      </c>
      <c r="Y713" s="6" t="s">
        <v>4474</v>
      </c>
      <c r="Z713" s="6" t="s">
        <v>4474</v>
      </c>
      <c r="AA713" s="6" t="s">
        <v>4474</v>
      </c>
      <c r="AB713" s="6" t="s">
        <v>4474</v>
      </c>
      <c r="AC713" s="6">
        <v>42981618</v>
      </c>
      <c r="AD713" s="6">
        <v>42959249</v>
      </c>
      <c r="AF713">
        <f>Q713/W713</f>
        <v>3.4383891438556666E-3</v>
      </c>
      <c r="AG713">
        <f>R713/X713</f>
        <v>1.7952520628172093E-3</v>
      </c>
      <c r="AH713" t="e">
        <f>U713/W713</f>
        <v>#VALUE!</v>
      </c>
      <c r="AI713" t="e">
        <f>V713/X713</f>
        <v>#VALUE!</v>
      </c>
      <c r="AJ713" t="e">
        <f>Y713/AA713</f>
        <v>#VALUE!</v>
      </c>
      <c r="AK713" t="e">
        <f>Z713/AB713</f>
        <v>#VALUE!</v>
      </c>
      <c r="AL713">
        <f>O713/K713</f>
        <v>0.86974364772052792</v>
      </c>
      <c r="AM713">
        <f>P713/L713</f>
        <v>0.77074107424377136</v>
      </c>
      <c r="AN713">
        <f>K713/W713</f>
        <v>3.0488871531730365E-2</v>
      </c>
      <c r="AO713">
        <f>L713/X713</f>
        <v>2.8810043394737604E-2</v>
      </c>
      <c r="AP713">
        <f>IF(OR(Q713&lt;0, Q713="NA"), 0, 1)</f>
        <v>1</v>
      </c>
      <c r="AQ713">
        <f>IF(OR(S713&lt;0, S713="NA"), 0, 1)</f>
        <v>1</v>
      </c>
      <c r="AR713">
        <f>IFERROR(IF((AF713-AG713)&gt;0,1,0),0)</f>
        <v>1</v>
      </c>
      <c r="AS713">
        <f>IFERROR(IF((S713-Q713)&gt;0,1,0),0)</f>
        <v>1</v>
      </c>
      <c r="AT713">
        <f>IFERROR(IF((AH713-AI713)&lt;0,1,0),0)</f>
        <v>0</v>
      </c>
      <c r="AU713">
        <f>IFERROR(IF((AJ713-AK713)&gt;0,1,0),0)</f>
        <v>0</v>
      </c>
      <c r="AV713">
        <f>IFERROR(IF((AL713-AM713)&gt;0,1,0),0)</f>
        <v>1</v>
      </c>
      <c r="AW713">
        <f>IFERROR(IF((AN713-AO713)&gt;0,1,0),0)</f>
        <v>1</v>
      </c>
      <c r="AX713">
        <f>IFERROR(IF((AC713-AD713)&lt;0,1,0),0)</f>
        <v>0</v>
      </c>
      <c r="AY713">
        <f>SUM(AP713:AX713)</f>
        <v>6</v>
      </c>
    </row>
    <row r="714" spans="1:51" x14ac:dyDescent="0.45">
      <c r="A714" s="1" t="s">
        <v>461</v>
      </c>
      <c r="B714" s="2">
        <v>4095864</v>
      </c>
      <c r="C714" s="3" t="s">
        <v>5337</v>
      </c>
      <c r="D714" s="5">
        <v>83.92</v>
      </c>
      <c r="E714" s="5">
        <v>17941.727003759999</v>
      </c>
      <c r="F714" s="3" t="s">
        <v>4475</v>
      </c>
      <c r="G714" s="3" t="s">
        <v>4476</v>
      </c>
      <c r="H714" s="3" t="s">
        <v>4477</v>
      </c>
      <c r="I714" s="3" t="s">
        <v>4829</v>
      </c>
      <c r="J714" s="3" t="s">
        <v>4830</v>
      </c>
      <c r="K714" s="6">
        <v>42226000</v>
      </c>
      <c r="L714" s="6">
        <v>42537000</v>
      </c>
      <c r="M714" s="6">
        <v>2650000</v>
      </c>
      <c r="N714" s="6">
        <v>2674000</v>
      </c>
      <c r="O714" s="6">
        <v>1779000</v>
      </c>
      <c r="P714" s="6">
        <v>1787000</v>
      </c>
      <c r="Q714" s="6">
        <v>1270000</v>
      </c>
      <c r="R714" s="6">
        <v>1260000</v>
      </c>
      <c r="S714" s="6">
        <v>1741000</v>
      </c>
      <c r="T714" s="6">
        <v>2106000</v>
      </c>
      <c r="U714" s="6">
        <v>1143000</v>
      </c>
      <c r="V714" s="6">
        <v>1143000</v>
      </c>
      <c r="W714" s="6">
        <v>17018000</v>
      </c>
      <c r="X714" s="6">
        <v>15624000</v>
      </c>
      <c r="Y714" s="6">
        <v>9955000</v>
      </c>
      <c r="Z714" s="6">
        <v>8562000</v>
      </c>
      <c r="AA714" s="6">
        <v>9948000</v>
      </c>
      <c r="AB714" s="6">
        <v>8451000</v>
      </c>
      <c r="AC714" s="6">
        <v>213800000</v>
      </c>
      <c r="AD714" s="6">
        <v>215000000</v>
      </c>
      <c r="AF714">
        <f>Q714/W714</f>
        <v>7.4626865671641784E-2</v>
      </c>
      <c r="AG714">
        <f>R714/X714</f>
        <v>8.0645161290322578E-2</v>
      </c>
      <c r="AH714">
        <f>U714/W714</f>
        <v>6.7164179104477612E-2</v>
      </c>
      <c r="AI714">
        <f>V714/X714</f>
        <v>7.3156682027649772E-2</v>
      </c>
      <c r="AJ714">
        <f>Y714/AA714</f>
        <v>1.00070365902694</v>
      </c>
      <c r="AK714">
        <f>Z714/AB714</f>
        <v>1.0131345402910898</v>
      </c>
      <c r="AL714">
        <f>O714/K714</f>
        <v>4.2130440960545634E-2</v>
      </c>
      <c r="AM714">
        <f>P714/L714</f>
        <v>4.2010484989538521E-2</v>
      </c>
      <c r="AN714">
        <f>K714/W714</f>
        <v>2.4812551416147608</v>
      </c>
      <c r="AO714">
        <f>L714/X714</f>
        <v>2.7225422427035331</v>
      </c>
      <c r="AP714">
        <f>IF(OR(Q714&lt;0, Q714="NA"), 0, 1)</f>
        <v>1</v>
      </c>
      <c r="AQ714">
        <f>IF(OR(S714&lt;0, S714="NA"), 0, 1)</f>
        <v>1</v>
      </c>
      <c r="AR714">
        <f>IFERROR(IF((AF714-AG714)&gt;0,1,0),0)</f>
        <v>0</v>
      </c>
      <c r="AS714">
        <f>IFERROR(IF((S714-Q714)&gt;0,1,0),0)</f>
        <v>1</v>
      </c>
      <c r="AT714">
        <f>IFERROR(IF((AH714-AI714)&lt;0,1,0),0)</f>
        <v>1</v>
      </c>
      <c r="AU714">
        <f>IFERROR(IF((AJ714-AK714)&gt;0,1,0),0)</f>
        <v>0</v>
      </c>
      <c r="AV714">
        <f>IFERROR(IF((AL714-AM714)&gt;0,1,0),0)</f>
        <v>1</v>
      </c>
      <c r="AW714">
        <f>IFERROR(IF((AN714-AO714)&gt;0,1,0),0)</f>
        <v>0</v>
      </c>
      <c r="AX714">
        <f>IFERROR(IF((AC714-AD714)&lt;0,1,0),0)</f>
        <v>1</v>
      </c>
      <c r="AY714">
        <f>SUM(AP714:AX714)</f>
        <v>6</v>
      </c>
    </row>
    <row r="715" spans="1:51" x14ac:dyDescent="0.45">
      <c r="A715" s="1" t="s">
        <v>463</v>
      </c>
      <c r="B715" s="2">
        <v>5092477</v>
      </c>
      <c r="C715" s="3" t="s">
        <v>5337</v>
      </c>
      <c r="D715" s="7">
        <v>11.46</v>
      </c>
      <c r="E715" s="5">
        <v>426.81532320000002</v>
      </c>
      <c r="F715" s="3" t="s">
        <v>4475</v>
      </c>
      <c r="G715" s="3" t="s">
        <v>4476</v>
      </c>
      <c r="H715" s="3" t="s">
        <v>4477</v>
      </c>
      <c r="I715" s="3" t="s">
        <v>4833</v>
      </c>
      <c r="J715" s="3" t="s">
        <v>4814</v>
      </c>
      <c r="K715" s="6">
        <v>778260.74696534907</v>
      </c>
      <c r="L715" s="6">
        <v>786088.33388895064</v>
      </c>
      <c r="M715" s="6">
        <v>126643.16219433432</v>
      </c>
      <c r="N715" s="6">
        <v>151559.58031253575</v>
      </c>
      <c r="O715" s="6">
        <v>113355.15343629592</v>
      </c>
      <c r="P715" s="6">
        <v>138292.18666643373</v>
      </c>
      <c r="Q715" s="6">
        <v>50229.697253412356</v>
      </c>
      <c r="R715" s="6">
        <v>69682.748816153631</v>
      </c>
      <c r="S715" s="6">
        <v>114307.39561083696</v>
      </c>
      <c r="T715" s="6">
        <v>114309.01358850513</v>
      </c>
      <c r="U715" s="6">
        <v>222082.45032605311</v>
      </c>
      <c r="V715" s="6">
        <v>244772.19603785875</v>
      </c>
      <c r="W715" s="6">
        <v>555436.38007016398</v>
      </c>
      <c r="X715" s="6">
        <v>604017.37473929673</v>
      </c>
      <c r="Y715" s="6">
        <v>241686.84604268055</v>
      </c>
      <c r="Z715" s="6">
        <v>219156.44381674958</v>
      </c>
      <c r="AA715" s="6">
        <v>225666.12367038254</v>
      </c>
      <c r="AB715" s="6">
        <v>211307.04678698699</v>
      </c>
      <c r="AC715" s="6">
        <v>37243920</v>
      </c>
      <c r="AD715" s="6">
        <v>37243920</v>
      </c>
      <c r="AF715">
        <f>Q715/W715</f>
        <v>9.0432854338902371E-2</v>
      </c>
      <c r="AG715">
        <f>R715/X715</f>
        <v>0.11536547081320266</v>
      </c>
      <c r="AH715">
        <f>U715/W715</f>
        <v>0.3998341813656483</v>
      </c>
      <c r="AI715">
        <f>V715/X715</f>
        <v>0.40524032300148027</v>
      </c>
      <c r="AJ715">
        <f>Y715/AA715</f>
        <v>1.0709930321473442</v>
      </c>
      <c r="AK715">
        <f>Z715/AB715</f>
        <v>1.037146877726588</v>
      </c>
      <c r="AL715">
        <f>O715/K715</f>
        <v>0.14565189607506043</v>
      </c>
      <c r="AM715">
        <f>P715/L715</f>
        <v>0.17592448673328109</v>
      </c>
      <c r="AN715">
        <f>K715/W715</f>
        <v>1.4011699177267385</v>
      </c>
      <c r="AO715">
        <f>L715/X715</f>
        <v>1.3014333142788128</v>
      </c>
      <c r="AP715">
        <f>IF(OR(Q715&lt;0, Q715="NA"), 0, 1)</f>
        <v>1</v>
      </c>
      <c r="AQ715">
        <f>IF(OR(S715&lt;0, S715="NA"), 0, 1)</f>
        <v>1</v>
      </c>
      <c r="AR715">
        <f>IFERROR(IF((AF715-AG715)&gt;0,1,0),0)</f>
        <v>0</v>
      </c>
      <c r="AS715">
        <f>IFERROR(IF((S715-Q715)&gt;0,1,0),0)</f>
        <v>1</v>
      </c>
      <c r="AT715">
        <f>IFERROR(IF((AH715-AI715)&lt;0,1,0),0)</f>
        <v>1</v>
      </c>
      <c r="AU715">
        <f>IFERROR(IF((AJ715-AK715)&gt;0,1,0),0)</f>
        <v>1</v>
      </c>
      <c r="AV715">
        <f>IFERROR(IF((AL715-AM715)&gt;0,1,0),0)</f>
        <v>0</v>
      </c>
      <c r="AW715">
        <f>IFERROR(IF((AN715-AO715)&gt;0,1,0),0)</f>
        <v>1</v>
      </c>
      <c r="AX715">
        <f>IFERROR(IF((AC715-AD715)&lt;0,1,0),0)</f>
        <v>0</v>
      </c>
      <c r="AY715">
        <f>SUM(AP715:AX715)</f>
        <v>6</v>
      </c>
    </row>
    <row r="716" spans="1:51" x14ac:dyDescent="0.45">
      <c r="A716" s="1" t="s">
        <v>466</v>
      </c>
      <c r="B716" s="2">
        <v>4051608</v>
      </c>
      <c r="C716" s="3" t="s">
        <v>5335</v>
      </c>
      <c r="D716" s="7">
        <v>9.4</v>
      </c>
      <c r="E716" s="5">
        <v>4510.8772075999996</v>
      </c>
      <c r="F716" s="3" t="s">
        <v>4480</v>
      </c>
      <c r="G716" s="3" t="s">
        <v>4491</v>
      </c>
      <c r="H716" s="3" t="s">
        <v>4492</v>
      </c>
      <c r="I716" s="3" t="s">
        <v>4836</v>
      </c>
      <c r="J716" s="3" t="s">
        <v>4732</v>
      </c>
      <c r="K716" s="6">
        <v>2188434</v>
      </c>
      <c r="L716" s="6">
        <v>2114087</v>
      </c>
      <c r="M716" s="6">
        <v>346512</v>
      </c>
      <c r="N716" s="6">
        <v>348293</v>
      </c>
      <c r="O716" s="6">
        <v>265467</v>
      </c>
      <c r="P716" s="6">
        <v>265279</v>
      </c>
      <c r="Q716" s="6">
        <v>121192</v>
      </c>
      <c r="R716" s="6">
        <v>126031</v>
      </c>
      <c r="S716" s="6">
        <v>236964</v>
      </c>
      <c r="T716" s="6">
        <v>461541</v>
      </c>
      <c r="U716" s="6">
        <v>1140706</v>
      </c>
      <c r="V716" s="6">
        <v>1140939</v>
      </c>
      <c r="W716" s="6">
        <v>4381727</v>
      </c>
      <c r="X716" s="6">
        <v>4259195</v>
      </c>
      <c r="Y716" s="6" t="s">
        <v>4474</v>
      </c>
      <c r="Z716" s="6" t="s">
        <v>4474</v>
      </c>
      <c r="AA716" s="6" t="s">
        <v>4474</v>
      </c>
      <c r="AB716" s="6" t="s">
        <v>4474</v>
      </c>
      <c r="AC716" s="6">
        <v>484884929</v>
      </c>
      <c r="AD716" s="6">
        <v>489041207</v>
      </c>
      <c r="AF716">
        <f>Q716/W716</f>
        <v>2.7658500860505458E-2</v>
      </c>
      <c r="AG716">
        <f>R716/X716</f>
        <v>2.9590333384594977E-2</v>
      </c>
      <c r="AH716">
        <f>U716/W716</f>
        <v>0.26033251272842878</v>
      </c>
      <c r="AI716">
        <f>V716/X716</f>
        <v>0.26787667622637612</v>
      </c>
      <c r="AJ716" t="e">
        <f>Y716/AA716</f>
        <v>#VALUE!</v>
      </c>
      <c r="AK716" t="e">
        <f>Z716/AB716</f>
        <v>#VALUE!</v>
      </c>
      <c r="AL716">
        <f>O716/K716</f>
        <v>0.12130454928044437</v>
      </c>
      <c r="AM716">
        <f>P716/L716</f>
        <v>0.12548159087114202</v>
      </c>
      <c r="AN716">
        <f>K716/W716</f>
        <v>0.49944553825466537</v>
      </c>
      <c r="AO716">
        <f>L716/X716</f>
        <v>0.49635834940640189</v>
      </c>
      <c r="AP716">
        <f>IF(OR(Q716&lt;0, Q716="NA"), 0, 1)</f>
        <v>1</v>
      </c>
      <c r="AQ716">
        <f>IF(OR(S716&lt;0, S716="NA"), 0, 1)</f>
        <v>1</v>
      </c>
      <c r="AR716">
        <f>IFERROR(IF((AF716-AG716)&gt;0,1,0),0)</f>
        <v>0</v>
      </c>
      <c r="AS716">
        <f>IFERROR(IF((S716-Q716)&gt;0,1,0),0)</f>
        <v>1</v>
      </c>
      <c r="AT716">
        <f>IFERROR(IF((AH716-AI716)&lt;0,1,0),0)</f>
        <v>1</v>
      </c>
      <c r="AU716">
        <f>IFERROR(IF((AJ716-AK716)&gt;0,1,0),0)</f>
        <v>0</v>
      </c>
      <c r="AV716">
        <f>IFERROR(IF((AL716-AM716)&gt;0,1,0),0)</f>
        <v>0</v>
      </c>
      <c r="AW716">
        <f>IFERROR(IF((AN716-AO716)&gt;0,1,0),0)</f>
        <v>1</v>
      </c>
      <c r="AX716">
        <f>IFERROR(IF((AC716-AD716)&lt;0,1,0),0)</f>
        <v>1</v>
      </c>
      <c r="AY716">
        <f>SUM(AP716:AX716)</f>
        <v>6</v>
      </c>
    </row>
    <row r="717" spans="1:51" x14ac:dyDescent="0.45">
      <c r="A717" s="1" t="s">
        <v>471</v>
      </c>
      <c r="B717" s="2">
        <v>21923391</v>
      </c>
      <c r="C717" s="3" t="s">
        <v>5338</v>
      </c>
      <c r="D717" s="7">
        <v>6.2</v>
      </c>
      <c r="E717" s="5">
        <v>485.95587599999999</v>
      </c>
      <c r="F717" s="3" t="s">
        <v>4500</v>
      </c>
      <c r="G717" s="3" t="s">
        <v>4501</v>
      </c>
      <c r="H717" s="3" t="s">
        <v>4533</v>
      </c>
      <c r="I717" s="3" t="s">
        <v>4618</v>
      </c>
      <c r="J717" s="3" t="s">
        <v>4620</v>
      </c>
      <c r="K717" s="6">
        <v>330048</v>
      </c>
      <c r="L717" s="6">
        <v>324383</v>
      </c>
      <c r="M717" s="6">
        <v>-18034</v>
      </c>
      <c r="N717" s="6">
        <v>-24718</v>
      </c>
      <c r="O717" s="6">
        <v>-32015</v>
      </c>
      <c r="P717" s="6">
        <v>-38352</v>
      </c>
      <c r="Q717" s="6">
        <v>-27816</v>
      </c>
      <c r="R717" s="6">
        <v>-41133</v>
      </c>
      <c r="S717" s="6">
        <v>27173</v>
      </c>
      <c r="T717" s="6">
        <v>-9829</v>
      </c>
      <c r="U717" s="6">
        <v>216756</v>
      </c>
      <c r="V717" s="6">
        <v>340468</v>
      </c>
      <c r="W717" s="6">
        <v>335148</v>
      </c>
      <c r="X717" s="6">
        <v>452504</v>
      </c>
      <c r="Y717" s="6">
        <v>243460</v>
      </c>
      <c r="Z717" s="6">
        <v>355781</v>
      </c>
      <c r="AA717" s="6">
        <v>86587</v>
      </c>
      <c r="AB717" s="6">
        <v>78829</v>
      </c>
      <c r="AC717" s="6">
        <v>78349000</v>
      </c>
      <c r="AD717" s="6">
        <v>77740000</v>
      </c>
      <c r="AF717">
        <f>Q717/W717</f>
        <v>-8.2996168856743893E-2</v>
      </c>
      <c r="AG717">
        <f>R717/X717</f>
        <v>-9.0900853915103511E-2</v>
      </c>
      <c r="AH717">
        <f>U717/W717</f>
        <v>0.64674710874001928</v>
      </c>
      <c r="AI717">
        <f>V717/X717</f>
        <v>0.7524088184855825</v>
      </c>
      <c r="AJ717">
        <f>Y717/AA717</f>
        <v>2.8117384826821579</v>
      </c>
      <c r="AK717">
        <f>Z717/AB717</f>
        <v>4.5133263139200039</v>
      </c>
      <c r="AL717">
        <f>O717/K717</f>
        <v>-9.7001042272639129E-2</v>
      </c>
      <c r="AM717">
        <f>P717/L717</f>
        <v>-0.11823061011212055</v>
      </c>
      <c r="AN717">
        <f>K717/W717</f>
        <v>0.98478284220702494</v>
      </c>
      <c r="AO717">
        <f>L717/X717</f>
        <v>0.71686217138412034</v>
      </c>
      <c r="AP717">
        <f>IF(OR(Q717&lt;0, Q717="NA"), 0, 1)</f>
        <v>0</v>
      </c>
      <c r="AQ717">
        <f>IF(OR(S717&lt;0, S717="NA"), 0, 1)</f>
        <v>1</v>
      </c>
      <c r="AR717">
        <f>IFERROR(IF((AF717-AG717)&gt;0,1,0),0)</f>
        <v>1</v>
      </c>
      <c r="AS717">
        <f>IFERROR(IF((S717-Q717)&gt;0,1,0),0)</f>
        <v>1</v>
      </c>
      <c r="AT717">
        <f>IFERROR(IF((AH717-AI717)&lt;0,1,0),0)</f>
        <v>1</v>
      </c>
      <c r="AU717">
        <f>IFERROR(IF((AJ717-AK717)&gt;0,1,0),0)</f>
        <v>0</v>
      </c>
      <c r="AV717">
        <f>IFERROR(IF((AL717-AM717)&gt;0,1,0),0)</f>
        <v>1</v>
      </c>
      <c r="AW717">
        <f>IFERROR(IF((AN717-AO717)&gt;0,1,0),0)</f>
        <v>1</v>
      </c>
      <c r="AX717">
        <f>IFERROR(IF((AC717-AD717)&lt;0,1,0),0)</f>
        <v>0</v>
      </c>
      <c r="AY717">
        <f>SUM(AP717:AX717)</f>
        <v>6</v>
      </c>
    </row>
    <row r="718" spans="1:51" x14ac:dyDescent="0.45">
      <c r="A718" s="1" t="s">
        <v>479</v>
      </c>
      <c r="B718" s="2">
        <v>4152157</v>
      </c>
      <c r="C718" s="3" t="s">
        <v>5335</v>
      </c>
      <c r="D718" s="5">
        <v>142.75</v>
      </c>
      <c r="E718" s="5">
        <v>20801.435785000001</v>
      </c>
      <c r="F718" s="3" t="s">
        <v>4470</v>
      </c>
      <c r="G718" s="3" t="s">
        <v>4471</v>
      </c>
      <c r="H718" s="3" t="s">
        <v>4489</v>
      </c>
      <c r="I718" s="3" t="s">
        <v>4489</v>
      </c>
      <c r="J718" s="3" t="s">
        <v>4495</v>
      </c>
      <c r="K718" s="6">
        <v>9607500</v>
      </c>
      <c r="L718" s="6">
        <v>9672000</v>
      </c>
      <c r="M718" s="6">
        <v>2885000</v>
      </c>
      <c r="N718" s="6">
        <v>2729000</v>
      </c>
      <c r="O718" s="6">
        <v>2255700</v>
      </c>
      <c r="P718" s="6">
        <v>2157500</v>
      </c>
      <c r="Q718" s="6">
        <v>1614400</v>
      </c>
      <c r="R718" s="6">
        <v>1157600</v>
      </c>
      <c r="S718" s="6">
        <v>2127100</v>
      </c>
      <c r="T718" s="6">
        <v>1783900</v>
      </c>
      <c r="U718" s="6">
        <v>4545800</v>
      </c>
      <c r="V718" s="6">
        <v>6292000</v>
      </c>
      <c r="W718" s="6">
        <v>28313200</v>
      </c>
      <c r="X718" s="6">
        <v>26804100</v>
      </c>
      <c r="Y718" s="6">
        <v>6830500</v>
      </c>
      <c r="Z718" s="6">
        <v>7108500</v>
      </c>
      <c r="AA718" s="6">
        <v>5425000</v>
      </c>
      <c r="AB718" s="6">
        <v>3108200</v>
      </c>
      <c r="AC718" s="6">
        <v>145700000</v>
      </c>
      <c r="AD718" s="6">
        <v>145700000</v>
      </c>
      <c r="AF718">
        <f>Q718/W718</f>
        <v>5.7019340802170013E-2</v>
      </c>
      <c r="AG718">
        <f>R718/X718</f>
        <v>4.3187422819643266E-2</v>
      </c>
      <c r="AH718">
        <f>U718/W718</f>
        <v>0.16055408784595171</v>
      </c>
      <c r="AI718">
        <f>V718/X718</f>
        <v>0.23474020765479908</v>
      </c>
      <c r="AJ718">
        <f>Y718/AA718</f>
        <v>1.2590783410138249</v>
      </c>
      <c r="AK718">
        <f>Z718/AB718</f>
        <v>2.2870149926002186</v>
      </c>
      <c r="AL718">
        <f>O718/K718</f>
        <v>0.23478532396565183</v>
      </c>
      <c r="AM718">
        <f>P718/L718</f>
        <v>0.22306658395368073</v>
      </c>
      <c r="AN718">
        <f>K718/W718</f>
        <v>0.33932935874433129</v>
      </c>
      <c r="AO718">
        <f>L718/X718</f>
        <v>0.36084031920489779</v>
      </c>
      <c r="AP718">
        <f>IF(OR(Q718&lt;0, Q718="NA"), 0, 1)</f>
        <v>1</v>
      </c>
      <c r="AQ718">
        <f>IF(OR(S718&lt;0, S718="NA"), 0, 1)</f>
        <v>1</v>
      </c>
      <c r="AR718">
        <f>IFERROR(IF((AF718-AG718)&gt;0,1,0),0)</f>
        <v>1</v>
      </c>
      <c r="AS718">
        <f>IFERROR(IF((S718-Q718)&gt;0,1,0),0)</f>
        <v>1</v>
      </c>
      <c r="AT718">
        <f>IFERROR(IF((AH718-AI718)&lt;0,1,0),0)</f>
        <v>1</v>
      </c>
      <c r="AU718">
        <f>IFERROR(IF((AJ718-AK718)&gt;0,1,0),0)</f>
        <v>0</v>
      </c>
      <c r="AV718">
        <f>IFERROR(IF((AL718-AM718)&gt;0,1,0),0)</f>
        <v>1</v>
      </c>
      <c r="AW718">
        <f>IFERROR(IF((AN718-AO718)&gt;0,1,0),0)</f>
        <v>0</v>
      </c>
      <c r="AX718">
        <f>IFERROR(IF((AC718-AD718)&lt;0,1,0),0)</f>
        <v>0</v>
      </c>
      <c r="AY718">
        <f>SUM(AP718:AX718)</f>
        <v>6</v>
      </c>
    </row>
    <row r="719" spans="1:51" x14ac:dyDescent="0.45">
      <c r="A719" s="1" t="s">
        <v>481</v>
      </c>
      <c r="B719" s="2">
        <v>4812047</v>
      </c>
      <c r="C719" s="3" t="s">
        <v>5336</v>
      </c>
      <c r="D719" s="5">
        <v>27.47</v>
      </c>
      <c r="E719" s="5">
        <v>1274.25676858</v>
      </c>
      <c r="F719" s="3" t="s">
        <v>4470</v>
      </c>
      <c r="G719" s="3" t="s">
        <v>4471</v>
      </c>
      <c r="H719" s="3" t="s">
        <v>4472</v>
      </c>
      <c r="I719" s="3" t="s">
        <v>4472</v>
      </c>
      <c r="J719" s="3" t="s">
        <v>4669</v>
      </c>
      <c r="K719" s="6">
        <v>146957</v>
      </c>
      <c r="L719" s="6">
        <v>139959</v>
      </c>
      <c r="M719" s="6">
        <v>-28005</v>
      </c>
      <c r="N719" s="6">
        <v>-34331</v>
      </c>
      <c r="O719" s="6">
        <v>-37845</v>
      </c>
      <c r="P719" s="6">
        <v>-45031</v>
      </c>
      <c r="Q719" s="6">
        <v>-46025</v>
      </c>
      <c r="R719" s="6">
        <v>-73454</v>
      </c>
      <c r="S719" s="6">
        <v>9097</v>
      </c>
      <c r="T719" s="6">
        <v>-84</v>
      </c>
      <c r="U719" s="6">
        <v>7823</v>
      </c>
      <c r="V719" s="6">
        <v>10451</v>
      </c>
      <c r="W719" s="6">
        <v>381652</v>
      </c>
      <c r="X719" s="6">
        <v>374976</v>
      </c>
      <c r="Y719" s="6">
        <v>89383</v>
      </c>
      <c r="Z719" s="6">
        <v>88200</v>
      </c>
      <c r="AA719" s="6">
        <v>32166</v>
      </c>
      <c r="AB719" s="6">
        <v>30819</v>
      </c>
      <c r="AC719" s="6">
        <v>46227940</v>
      </c>
      <c r="AD719" s="6">
        <v>46104888</v>
      </c>
      <c r="AF719">
        <f>Q719/W719</f>
        <v>-0.12059415383647931</v>
      </c>
      <c r="AG719">
        <f>R719/X719</f>
        <v>-0.19588987028503158</v>
      </c>
      <c r="AH719">
        <f>U719/W719</f>
        <v>2.0497730917170616E-2</v>
      </c>
      <c r="AI719">
        <f>V719/X719</f>
        <v>2.7871117084826761E-2</v>
      </c>
      <c r="AJ719">
        <f>Y719/AA719</f>
        <v>2.7788037057762853</v>
      </c>
      <c r="AK719">
        <f>Z719/AB719</f>
        <v>2.8618709237807844</v>
      </c>
      <c r="AL719">
        <f>O719/K719</f>
        <v>-0.25752430983212776</v>
      </c>
      <c r="AM719">
        <f>P719/L719</f>
        <v>-0.32174422509449196</v>
      </c>
      <c r="AN719">
        <f>K719/W719</f>
        <v>0.38505497154475804</v>
      </c>
      <c r="AO719">
        <f>L719/X719</f>
        <v>0.37324788786482332</v>
      </c>
      <c r="AP719">
        <f>IF(OR(Q719&lt;0, Q719="NA"), 0, 1)</f>
        <v>0</v>
      </c>
      <c r="AQ719">
        <f>IF(OR(S719&lt;0, S719="NA"), 0, 1)</f>
        <v>1</v>
      </c>
      <c r="AR719">
        <f>IFERROR(IF((AF719-AG719)&gt;0,1,0),0)</f>
        <v>1</v>
      </c>
      <c r="AS719">
        <f>IFERROR(IF((S719-Q719)&gt;0,1,0),0)</f>
        <v>1</v>
      </c>
      <c r="AT719">
        <f>IFERROR(IF((AH719-AI719)&lt;0,1,0),0)</f>
        <v>1</v>
      </c>
      <c r="AU719">
        <f>IFERROR(IF((AJ719-AK719)&gt;0,1,0),0)</f>
        <v>0</v>
      </c>
      <c r="AV719">
        <f>IFERROR(IF((AL719-AM719)&gt;0,1,0),0)</f>
        <v>1</v>
      </c>
      <c r="AW719">
        <f>IFERROR(IF((AN719-AO719)&gt;0,1,0),0)</f>
        <v>1</v>
      </c>
      <c r="AX719">
        <f>IFERROR(IF((AC719-AD719)&lt;0,1,0),0)</f>
        <v>0</v>
      </c>
      <c r="AY719">
        <f>SUM(AP719:AX719)</f>
        <v>6</v>
      </c>
    </row>
    <row r="720" spans="1:51" x14ac:dyDescent="0.45">
      <c r="A720" s="1" t="s">
        <v>486</v>
      </c>
      <c r="B720" s="2">
        <v>101350249</v>
      </c>
      <c r="C720" s="3" t="s">
        <v>5338</v>
      </c>
      <c r="D720" s="5">
        <v>5.65</v>
      </c>
      <c r="E720" s="5">
        <v>175.78654595</v>
      </c>
      <c r="F720" s="3" t="s">
        <v>4470</v>
      </c>
      <c r="G720" s="3" t="s">
        <v>4471</v>
      </c>
      <c r="H720" s="3" t="s">
        <v>4673</v>
      </c>
      <c r="I720" s="3" t="s">
        <v>4673</v>
      </c>
      <c r="J720" s="3" t="s">
        <v>4544</v>
      </c>
      <c r="K720" s="6">
        <v>193060</v>
      </c>
      <c r="L720" s="6">
        <v>187233</v>
      </c>
      <c r="M720" s="6">
        <v>40784</v>
      </c>
      <c r="N720" s="6">
        <v>38490</v>
      </c>
      <c r="O720" s="6">
        <v>39939</v>
      </c>
      <c r="P720" s="6">
        <v>37338</v>
      </c>
      <c r="Q720" s="6">
        <v>8641</v>
      </c>
      <c r="R720" s="6">
        <v>15626</v>
      </c>
      <c r="S720" s="6">
        <v>39831</v>
      </c>
      <c r="T720" s="6">
        <v>24435</v>
      </c>
      <c r="U720" s="6">
        <v>112548</v>
      </c>
      <c r="V720" s="6">
        <v>113909</v>
      </c>
      <c r="W720" s="6">
        <v>101252</v>
      </c>
      <c r="X720" s="6">
        <v>92900</v>
      </c>
      <c r="Y720" s="6">
        <v>69983</v>
      </c>
      <c r="Z720" s="6">
        <v>61767</v>
      </c>
      <c r="AA720" s="6">
        <v>46510</v>
      </c>
      <c r="AB720" s="6">
        <v>46266</v>
      </c>
      <c r="AC720" s="6">
        <v>31112663</v>
      </c>
      <c r="AD720" s="6">
        <v>30993898</v>
      </c>
      <c r="AF720">
        <f>Q720/W720</f>
        <v>8.5341524118042106E-2</v>
      </c>
      <c r="AG720">
        <f>R720/X720</f>
        <v>0.16820236813778255</v>
      </c>
      <c r="AH720">
        <f>U720/W720</f>
        <v>1.111563228380674</v>
      </c>
      <c r="AI720">
        <f>V720/X720</f>
        <v>1.226146393972013</v>
      </c>
      <c r="AJ720">
        <f>Y720/AA720</f>
        <v>1.5046871640507418</v>
      </c>
      <c r="AK720">
        <f>Z720/AB720</f>
        <v>1.3350408507327194</v>
      </c>
      <c r="AL720">
        <f>O720/K720</f>
        <v>0.20687351082565006</v>
      </c>
      <c r="AM720">
        <f>P720/L720</f>
        <v>0.1994199740430373</v>
      </c>
      <c r="AN720">
        <f>K720/W720</f>
        <v>1.9067277683403785</v>
      </c>
      <c r="AO720">
        <f>L720/X720</f>
        <v>2.0154251883745964</v>
      </c>
      <c r="AP720">
        <f>IF(OR(Q720&lt;0, Q720="NA"), 0, 1)</f>
        <v>1</v>
      </c>
      <c r="AQ720">
        <f>IF(OR(S720&lt;0, S720="NA"), 0, 1)</f>
        <v>1</v>
      </c>
      <c r="AR720">
        <f>IFERROR(IF((AF720-AG720)&gt;0,1,0),0)</f>
        <v>0</v>
      </c>
      <c r="AS720">
        <f>IFERROR(IF((S720-Q720)&gt;0,1,0),0)</f>
        <v>1</v>
      </c>
      <c r="AT720">
        <f>IFERROR(IF((AH720-AI720)&lt;0,1,0),0)</f>
        <v>1</v>
      </c>
      <c r="AU720">
        <f>IFERROR(IF((AJ720-AK720)&gt;0,1,0),0)</f>
        <v>1</v>
      </c>
      <c r="AV720">
        <f>IFERROR(IF((AL720-AM720)&gt;0,1,0),0)</f>
        <v>1</v>
      </c>
      <c r="AW720">
        <f>IFERROR(IF((AN720-AO720)&gt;0,1,0),0)</f>
        <v>0</v>
      </c>
      <c r="AX720">
        <f>IFERROR(IF((AC720-AD720)&lt;0,1,0),0)</f>
        <v>0</v>
      </c>
      <c r="AY720">
        <f>SUM(AP720:AX720)</f>
        <v>6</v>
      </c>
    </row>
    <row r="721" spans="1:51" x14ac:dyDescent="0.45">
      <c r="A721" s="1" t="s">
        <v>488</v>
      </c>
      <c r="B721" s="2">
        <v>5233242</v>
      </c>
      <c r="C721" s="3" t="s">
        <v>5335</v>
      </c>
      <c r="D721" s="7">
        <v>10.09</v>
      </c>
      <c r="E721" s="5">
        <v>659.56140470000003</v>
      </c>
      <c r="F721" s="3" t="s">
        <v>4470</v>
      </c>
      <c r="G721" s="3" t="s">
        <v>4512</v>
      </c>
      <c r="H721" s="3" t="s">
        <v>4513</v>
      </c>
      <c r="I721" s="3" t="s">
        <v>4643</v>
      </c>
      <c r="J721" s="3" t="s">
        <v>4473</v>
      </c>
      <c r="K721" s="6">
        <v>555061</v>
      </c>
      <c r="L721" s="6">
        <v>536891</v>
      </c>
      <c r="M721" s="6">
        <v>50385</v>
      </c>
      <c r="N721" s="6">
        <v>48997</v>
      </c>
      <c r="O721" s="6">
        <v>31312</v>
      </c>
      <c r="P721" s="6">
        <v>28372</v>
      </c>
      <c r="Q721" s="6">
        <v>-51171</v>
      </c>
      <c r="R721" s="6">
        <v>-54541</v>
      </c>
      <c r="S721" s="6">
        <v>29847</v>
      </c>
      <c r="T721" s="6">
        <v>11216</v>
      </c>
      <c r="U721" s="6">
        <v>345021</v>
      </c>
      <c r="V721" s="6">
        <v>344716</v>
      </c>
      <c r="W721" s="6">
        <v>769492</v>
      </c>
      <c r="X721" s="6">
        <v>792173</v>
      </c>
      <c r="Y721" s="6">
        <v>298688</v>
      </c>
      <c r="Z721" s="6">
        <v>308883</v>
      </c>
      <c r="AA721" s="6">
        <v>211492</v>
      </c>
      <c r="AB721" s="6">
        <v>231463</v>
      </c>
      <c r="AC721" s="6">
        <v>65337432</v>
      </c>
      <c r="AD721" s="6">
        <v>65172159</v>
      </c>
      <c r="AF721">
        <f>Q721/W721</f>
        <v>-6.6499716696209965E-2</v>
      </c>
      <c r="AG721">
        <f>R721/X721</f>
        <v>-6.8849859815974537E-2</v>
      </c>
      <c r="AH721">
        <f>U721/W721</f>
        <v>0.44837503183918742</v>
      </c>
      <c r="AI721">
        <f>V721/X721</f>
        <v>0.43515242251376907</v>
      </c>
      <c r="AJ721">
        <f>Y721/AA721</f>
        <v>1.4122898265655439</v>
      </c>
      <c r="AK721">
        <f>Z721/AB721</f>
        <v>1.3344811049714209</v>
      </c>
      <c r="AL721">
        <f>O721/K721</f>
        <v>5.6411817800205745E-2</v>
      </c>
      <c r="AM721">
        <f>P721/L721</f>
        <v>5.2844990882693135E-2</v>
      </c>
      <c r="AN721">
        <f>K721/W721</f>
        <v>0.72133433485988163</v>
      </c>
      <c r="AO721">
        <f>L721/X721</f>
        <v>0.67774463406351892</v>
      </c>
      <c r="AP721">
        <f>IF(OR(Q721&lt;0, Q721="NA"), 0, 1)</f>
        <v>0</v>
      </c>
      <c r="AQ721">
        <f>IF(OR(S721&lt;0, S721="NA"), 0, 1)</f>
        <v>1</v>
      </c>
      <c r="AR721">
        <f>IFERROR(IF((AF721-AG721)&gt;0,1,0),0)</f>
        <v>1</v>
      </c>
      <c r="AS721">
        <f>IFERROR(IF((S721-Q721)&gt;0,1,0),0)</f>
        <v>1</v>
      </c>
      <c r="AT721">
        <f>IFERROR(IF((AH721-AI721)&lt;0,1,0),0)</f>
        <v>0</v>
      </c>
      <c r="AU721">
        <f>IFERROR(IF((AJ721-AK721)&gt;0,1,0),0)</f>
        <v>1</v>
      </c>
      <c r="AV721">
        <f>IFERROR(IF((AL721-AM721)&gt;0,1,0),0)</f>
        <v>1</v>
      </c>
      <c r="AW721">
        <f>IFERROR(IF((AN721-AO721)&gt;0,1,0),0)</f>
        <v>1</v>
      </c>
      <c r="AX721">
        <f>IFERROR(IF((AC721-AD721)&lt;0,1,0),0)</f>
        <v>0</v>
      </c>
      <c r="AY721">
        <f>SUM(AP721:AX721)</f>
        <v>6</v>
      </c>
    </row>
    <row r="722" spans="1:51" x14ac:dyDescent="0.45">
      <c r="A722" s="1" t="s">
        <v>498</v>
      </c>
      <c r="B722" s="2">
        <v>4161153</v>
      </c>
      <c r="C722" s="3" t="s">
        <v>5337</v>
      </c>
      <c r="D722" s="5">
        <v>15.28</v>
      </c>
      <c r="E722" s="5">
        <v>3219.4185762400002</v>
      </c>
      <c r="F722" s="3" t="s">
        <v>4654</v>
      </c>
      <c r="G722" s="3" t="s">
        <v>4654</v>
      </c>
      <c r="H722" s="3" t="s">
        <v>4655</v>
      </c>
      <c r="I722" s="3" t="s">
        <v>4717</v>
      </c>
      <c r="J722" s="3" t="s">
        <v>4843</v>
      </c>
      <c r="K722" s="6">
        <v>457207</v>
      </c>
      <c r="L722" s="6">
        <v>490708</v>
      </c>
      <c r="M722" s="6">
        <v>420442</v>
      </c>
      <c r="N722" s="6">
        <v>390322</v>
      </c>
      <c r="O722" s="6">
        <v>373186</v>
      </c>
      <c r="P722" s="6">
        <v>342027</v>
      </c>
      <c r="Q722" s="6">
        <v>372627</v>
      </c>
      <c r="R722" s="6">
        <v>341963</v>
      </c>
      <c r="S722" s="6">
        <v>432203</v>
      </c>
      <c r="T722" s="6">
        <v>455671</v>
      </c>
      <c r="U722" s="6" t="s">
        <v>4474</v>
      </c>
      <c r="V722" s="6" t="s">
        <v>4474</v>
      </c>
      <c r="W722" s="6">
        <v>1212817</v>
      </c>
      <c r="X722" s="6">
        <v>1216896</v>
      </c>
      <c r="Y722" s="6">
        <v>109255</v>
      </c>
      <c r="Z722" s="6">
        <v>114518</v>
      </c>
      <c r="AA722" s="6">
        <v>19458</v>
      </c>
      <c r="AB722" s="6">
        <v>27062</v>
      </c>
      <c r="AC722" s="6">
        <v>210688000</v>
      </c>
      <c r="AD722" s="6">
        <v>210682000</v>
      </c>
      <c r="AF722">
        <f>Q722/W722</f>
        <v>0.30724091103604256</v>
      </c>
      <c r="AG722">
        <f>R722/X722</f>
        <v>0.28101251051856529</v>
      </c>
      <c r="AH722" t="e">
        <f>U722/W722</f>
        <v>#VALUE!</v>
      </c>
      <c r="AI722" t="e">
        <f>V722/X722</f>
        <v>#VALUE!</v>
      </c>
      <c r="AJ722">
        <f>Y722/AA722</f>
        <v>5.6149141741186144</v>
      </c>
      <c r="AK722">
        <f>Z722/AB722</f>
        <v>4.2316901928904</v>
      </c>
      <c r="AL722">
        <f>O722/K722</f>
        <v>0.8162298477494877</v>
      </c>
      <c r="AM722">
        <f>P722/L722</f>
        <v>0.69700718146025742</v>
      </c>
      <c r="AN722">
        <f>K722/W722</f>
        <v>0.37697937941173321</v>
      </c>
      <c r="AO722">
        <f>L722/X722</f>
        <v>0.40324563479541392</v>
      </c>
      <c r="AP722">
        <f>IF(OR(Q722&lt;0, Q722="NA"), 0, 1)</f>
        <v>1</v>
      </c>
      <c r="AQ722">
        <f>IF(OR(S722&lt;0, S722="NA"), 0, 1)</f>
        <v>1</v>
      </c>
      <c r="AR722">
        <f>IFERROR(IF((AF722-AG722)&gt;0,1,0),0)</f>
        <v>1</v>
      </c>
      <c r="AS722">
        <f>IFERROR(IF((S722-Q722)&gt;0,1,0),0)</f>
        <v>1</v>
      </c>
      <c r="AT722">
        <f>IFERROR(IF((AH722-AI722)&lt;0,1,0),0)</f>
        <v>0</v>
      </c>
      <c r="AU722">
        <f>IFERROR(IF((AJ722-AK722)&gt;0,1,0),0)</f>
        <v>1</v>
      </c>
      <c r="AV722">
        <f>IFERROR(IF((AL722-AM722)&gt;0,1,0),0)</f>
        <v>1</v>
      </c>
      <c r="AW722">
        <f>IFERROR(IF((AN722-AO722)&gt;0,1,0),0)</f>
        <v>0</v>
      </c>
      <c r="AX722">
        <f>IFERROR(IF((AC722-AD722)&lt;0,1,0),0)</f>
        <v>0</v>
      </c>
      <c r="AY722">
        <f>SUM(AP722:AX722)</f>
        <v>6</v>
      </c>
    </row>
    <row r="723" spans="1:51" x14ac:dyDescent="0.45">
      <c r="A723" s="1" t="s">
        <v>533</v>
      </c>
      <c r="B723" s="2">
        <v>5721394</v>
      </c>
      <c r="C723" s="3" t="s">
        <v>5337</v>
      </c>
      <c r="D723" s="7">
        <v>12.15</v>
      </c>
      <c r="E723" s="5">
        <v>874.70456175000004</v>
      </c>
      <c r="F723" s="3" t="s">
        <v>4480</v>
      </c>
      <c r="G723" s="3" t="s">
        <v>4491</v>
      </c>
      <c r="H723" s="3" t="s">
        <v>4492</v>
      </c>
      <c r="I723" s="3" t="s">
        <v>4493</v>
      </c>
      <c r="J723" s="3"/>
      <c r="K723" s="6">
        <v>68096.62</v>
      </c>
      <c r="L723" s="6">
        <v>67469.486999999994</v>
      </c>
      <c r="M723" s="6" t="s">
        <v>4474</v>
      </c>
      <c r="N723" s="6" t="s">
        <v>4474</v>
      </c>
      <c r="O723" s="6">
        <v>58504.993000000002</v>
      </c>
      <c r="P723" s="6">
        <v>57756.267</v>
      </c>
      <c r="Q723" s="6">
        <v>24264.690999999999</v>
      </c>
      <c r="R723" s="6">
        <v>13442.71</v>
      </c>
      <c r="S723" s="6">
        <v>80604.271999999997</v>
      </c>
      <c r="T723" s="6">
        <v>106317.655</v>
      </c>
      <c r="U723" s="6">
        <v>561403.58600000001</v>
      </c>
      <c r="V723" s="6">
        <v>561403.58600000001</v>
      </c>
      <c r="W723" s="6">
        <v>1587370.8319999999</v>
      </c>
      <c r="X723" s="6">
        <v>1587370.8319999999</v>
      </c>
      <c r="Y723" s="6">
        <v>24199.421999999999</v>
      </c>
      <c r="Z723" s="6">
        <v>24199.421999999999</v>
      </c>
      <c r="AA723" s="6">
        <v>63787</v>
      </c>
      <c r="AB723" s="6">
        <v>63787</v>
      </c>
      <c r="AC723" s="6">
        <v>71992145</v>
      </c>
      <c r="AD723" s="6">
        <v>71992145</v>
      </c>
      <c r="AF723">
        <f>Q723/W723</f>
        <v>1.5286088487230058E-2</v>
      </c>
      <c r="AG723">
        <f>R723/X723</f>
        <v>8.4685378671491181E-3</v>
      </c>
      <c r="AH723">
        <f>U723/W723</f>
        <v>0.35366883067434368</v>
      </c>
      <c r="AI723">
        <f>V723/X723</f>
        <v>0.35366883067434368</v>
      </c>
      <c r="AJ723">
        <f>Y723/AA723</f>
        <v>0.37937858811356545</v>
      </c>
      <c r="AK723">
        <f>Z723/AB723</f>
        <v>0.37937858811356545</v>
      </c>
      <c r="AL723">
        <f>O723/K723</f>
        <v>0.85914679759435941</v>
      </c>
      <c r="AM723">
        <f>P723/L723</f>
        <v>0.85603536603146257</v>
      </c>
      <c r="AN723">
        <f>K723/W723</f>
        <v>4.2898999167196486E-2</v>
      </c>
      <c r="AO723">
        <f>L723/X723</f>
        <v>4.2503922612079338E-2</v>
      </c>
      <c r="AP723">
        <f>IF(OR(Q723&lt;0, Q723="NA"), 0, 1)</f>
        <v>1</v>
      </c>
      <c r="AQ723">
        <f>IF(OR(S723&lt;0, S723="NA"), 0, 1)</f>
        <v>1</v>
      </c>
      <c r="AR723">
        <f>IFERROR(IF((AF723-AG723)&gt;0,1,0),0)</f>
        <v>1</v>
      </c>
      <c r="AS723">
        <f>IFERROR(IF((S723-Q723)&gt;0,1,0),0)</f>
        <v>1</v>
      </c>
      <c r="AT723">
        <f>IFERROR(IF((AH723-AI723)&lt;0,1,0),0)</f>
        <v>0</v>
      </c>
      <c r="AU723">
        <f>IFERROR(IF((AJ723-AK723)&gt;0,1,0),0)</f>
        <v>0</v>
      </c>
      <c r="AV723">
        <f>IFERROR(IF((AL723-AM723)&gt;0,1,0),0)</f>
        <v>1</v>
      </c>
      <c r="AW723">
        <f>IFERROR(IF((AN723-AO723)&gt;0,1,0),0)</f>
        <v>1</v>
      </c>
      <c r="AX723">
        <f>IFERROR(IF((AC723-AD723)&lt;0,1,0),0)</f>
        <v>0</v>
      </c>
      <c r="AY723">
        <f>SUM(AP723:AX723)</f>
        <v>6</v>
      </c>
    </row>
    <row r="724" spans="1:51" x14ac:dyDescent="0.45">
      <c r="A724" s="1" t="s">
        <v>535</v>
      </c>
      <c r="B724" s="2">
        <v>5721222</v>
      </c>
      <c r="C724" s="3" t="s">
        <v>5337</v>
      </c>
      <c r="D724" s="7">
        <v>10.08</v>
      </c>
      <c r="E724" s="5">
        <v>442.05674687999999</v>
      </c>
      <c r="F724" s="3" t="s">
        <v>4480</v>
      </c>
      <c r="G724" s="3" t="s">
        <v>4491</v>
      </c>
      <c r="H724" s="3" t="s">
        <v>4492</v>
      </c>
      <c r="I724" s="3" t="s">
        <v>4493</v>
      </c>
      <c r="J724" s="3" t="s">
        <v>4494</v>
      </c>
      <c r="K724" s="6">
        <v>35638.002999999997</v>
      </c>
      <c r="L724" s="6">
        <v>35571.720999999998</v>
      </c>
      <c r="M724" s="6" t="s">
        <v>4474</v>
      </c>
      <c r="N724" s="6" t="s">
        <v>4474</v>
      </c>
      <c r="O724" s="6">
        <v>30628.762999999999</v>
      </c>
      <c r="P724" s="6">
        <v>30426.901000000002</v>
      </c>
      <c r="Q724" s="6">
        <v>4610.4409999999998</v>
      </c>
      <c r="R724" s="6">
        <v>-323.61200000000002</v>
      </c>
      <c r="S724" s="6">
        <v>93179.277000000002</v>
      </c>
      <c r="T724" s="6">
        <v>105099.40399999999</v>
      </c>
      <c r="U724" s="6">
        <v>154100</v>
      </c>
      <c r="V724" s="6">
        <v>154100</v>
      </c>
      <c r="W724" s="6">
        <v>782063.54399999999</v>
      </c>
      <c r="X724" s="6">
        <v>782063.54399999999</v>
      </c>
      <c r="Y724" s="6">
        <v>26832.133999999998</v>
      </c>
      <c r="Z724" s="6">
        <v>26832.133999999998</v>
      </c>
      <c r="AA724" s="6">
        <v>120866</v>
      </c>
      <c r="AB724" s="6">
        <v>120866</v>
      </c>
      <c r="AC724" s="6">
        <v>43854836</v>
      </c>
      <c r="AD724" s="6">
        <v>43854836</v>
      </c>
      <c r="AF724">
        <f>Q724/W724</f>
        <v>5.8952255675019678E-3</v>
      </c>
      <c r="AG724">
        <f>R724/X724</f>
        <v>-4.1379246287946139E-4</v>
      </c>
      <c r="AH724">
        <f>U724/W724</f>
        <v>0.19704281216309963</v>
      </c>
      <c r="AI724">
        <f>V724/X724</f>
        <v>0.19704281216309963</v>
      </c>
      <c r="AJ724">
        <f>Y724/AA724</f>
        <v>0.2219990237122102</v>
      </c>
      <c r="AK724">
        <f>Z724/AB724</f>
        <v>0.2219990237122102</v>
      </c>
      <c r="AL724">
        <f>O724/K724</f>
        <v>0.85944105790663972</v>
      </c>
      <c r="AM724">
        <f>P724/L724</f>
        <v>0.85536769502943089</v>
      </c>
      <c r="AN724">
        <f>K724/W724</f>
        <v>4.5569190986352891E-2</v>
      </c>
      <c r="AO724">
        <f>L724/X724</f>
        <v>4.5484438282421713E-2</v>
      </c>
      <c r="AP724">
        <f>IF(OR(Q724&lt;0, Q724="NA"), 0, 1)</f>
        <v>1</v>
      </c>
      <c r="AQ724">
        <f>IF(OR(S724&lt;0, S724="NA"), 0, 1)</f>
        <v>1</v>
      </c>
      <c r="AR724">
        <f>IFERROR(IF((AF724-AG724)&gt;0,1,0),0)</f>
        <v>1</v>
      </c>
      <c r="AS724">
        <f>IFERROR(IF((S724-Q724)&gt;0,1,0),0)</f>
        <v>1</v>
      </c>
      <c r="AT724">
        <f>IFERROR(IF((AH724-AI724)&lt;0,1,0),0)</f>
        <v>0</v>
      </c>
      <c r="AU724">
        <f>IFERROR(IF((AJ724-AK724)&gt;0,1,0),0)</f>
        <v>0</v>
      </c>
      <c r="AV724">
        <f>IFERROR(IF((AL724-AM724)&gt;0,1,0),0)</f>
        <v>1</v>
      </c>
      <c r="AW724">
        <f>IFERROR(IF((AN724-AO724)&gt;0,1,0),0)</f>
        <v>1</v>
      </c>
      <c r="AX724">
        <f>IFERROR(IF((AC724-AD724)&lt;0,1,0),0)</f>
        <v>0</v>
      </c>
      <c r="AY724">
        <f>SUM(AP724:AX724)</f>
        <v>6</v>
      </c>
    </row>
    <row r="725" spans="1:51" x14ac:dyDescent="0.45">
      <c r="A725" s="1" t="s">
        <v>539</v>
      </c>
      <c r="B725" s="2">
        <v>5721160</v>
      </c>
      <c r="C725" s="3" t="s">
        <v>5337</v>
      </c>
      <c r="D725" s="5">
        <v>11.33</v>
      </c>
      <c r="E725" s="5">
        <v>602.58716033999997</v>
      </c>
      <c r="F725" s="3" t="s">
        <v>4480</v>
      </c>
      <c r="G725" s="3" t="s">
        <v>4491</v>
      </c>
      <c r="H725" s="3" t="s">
        <v>4492</v>
      </c>
      <c r="I725" s="3" t="s">
        <v>4493</v>
      </c>
      <c r="J725" s="3" t="s">
        <v>4494</v>
      </c>
      <c r="K725" s="6">
        <v>48285.760999999999</v>
      </c>
      <c r="L725" s="6">
        <v>48143.675999999999</v>
      </c>
      <c r="M725" s="6" t="s">
        <v>4474</v>
      </c>
      <c r="N725" s="6" t="s">
        <v>4474</v>
      </c>
      <c r="O725" s="6">
        <v>42225.974000000002</v>
      </c>
      <c r="P725" s="6">
        <v>41989.733999999997</v>
      </c>
      <c r="Q725" s="6">
        <v>21023.510999999999</v>
      </c>
      <c r="R725" s="6">
        <v>9489.4429999999993</v>
      </c>
      <c r="S725" s="6">
        <v>38175.919000000002</v>
      </c>
      <c r="T725" s="6">
        <v>73374.952999999994</v>
      </c>
      <c r="U725" s="6">
        <v>416378.41600000003</v>
      </c>
      <c r="V725" s="6">
        <v>416378.41600000003</v>
      </c>
      <c r="W725" s="6">
        <v>1142093.98</v>
      </c>
      <c r="X725" s="6">
        <v>1142093.98</v>
      </c>
      <c r="Y725" s="6">
        <v>21081.833999999999</v>
      </c>
      <c r="Z725" s="6">
        <v>21081.833999999999</v>
      </c>
      <c r="AA725" s="6">
        <v>22714</v>
      </c>
      <c r="AB725" s="6">
        <v>22714</v>
      </c>
      <c r="AC725" s="6">
        <v>53185098</v>
      </c>
      <c r="AD725" s="6">
        <v>53185098</v>
      </c>
      <c r="AF725">
        <f>Q725/W725</f>
        <v>1.8407864298522963E-2</v>
      </c>
      <c r="AG725">
        <f>R725/X725</f>
        <v>8.3088109789353753E-3</v>
      </c>
      <c r="AH725">
        <f>U725/W725</f>
        <v>0.36457456504586427</v>
      </c>
      <c r="AI725">
        <f>V725/X725</f>
        <v>0.36457456504586427</v>
      </c>
      <c r="AJ725">
        <f>Y725/AA725</f>
        <v>0.92814273135511138</v>
      </c>
      <c r="AK725">
        <f>Z725/AB725</f>
        <v>0.92814273135511138</v>
      </c>
      <c r="AL725">
        <f>O725/K725</f>
        <v>0.87450157407687956</v>
      </c>
      <c r="AM725">
        <f>P725/L725</f>
        <v>0.8721754857273466</v>
      </c>
      <c r="AN725">
        <f>K725/W725</f>
        <v>4.2278272931619863E-2</v>
      </c>
      <c r="AO725">
        <f>L725/X725</f>
        <v>4.2153865481367826E-2</v>
      </c>
      <c r="AP725">
        <f>IF(OR(Q725&lt;0, Q725="NA"), 0, 1)</f>
        <v>1</v>
      </c>
      <c r="AQ725">
        <f>IF(OR(S725&lt;0, S725="NA"), 0, 1)</f>
        <v>1</v>
      </c>
      <c r="AR725">
        <f>IFERROR(IF((AF725-AG725)&gt;0,1,0),0)</f>
        <v>1</v>
      </c>
      <c r="AS725">
        <f>IFERROR(IF((S725-Q725)&gt;0,1,0),0)</f>
        <v>1</v>
      </c>
      <c r="AT725">
        <f>IFERROR(IF((AH725-AI725)&lt;0,1,0),0)</f>
        <v>0</v>
      </c>
      <c r="AU725">
        <f>IFERROR(IF((AJ725-AK725)&gt;0,1,0),0)</f>
        <v>0</v>
      </c>
      <c r="AV725">
        <f>IFERROR(IF((AL725-AM725)&gt;0,1,0),0)</f>
        <v>1</v>
      </c>
      <c r="AW725">
        <f>IFERROR(IF((AN725-AO725)&gt;0,1,0),0)</f>
        <v>1</v>
      </c>
      <c r="AX725">
        <f>IFERROR(IF((AC725-AD725)&lt;0,1,0),0)</f>
        <v>0</v>
      </c>
      <c r="AY725">
        <f>SUM(AP725:AX725)</f>
        <v>6</v>
      </c>
    </row>
    <row r="726" spans="1:51" x14ac:dyDescent="0.45">
      <c r="A726" s="1" t="s">
        <v>543</v>
      </c>
      <c r="B726" s="2">
        <v>5721504</v>
      </c>
      <c r="C726" s="3" t="s">
        <v>5337</v>
      </c>
      <c r="D726" s="7">
        <v>7.24</v>
      </c>
      <c r="E726" s="5">
        <v>447.86778284000002</v>
      </c>
      <c r="F726" s="3" t="s">
        <v>4480</v>
      </c>
      <c r="G726" s="3" t="s">
        <v>4491</v>
      </c>
      <c r="H726" s="3" t="s">
        <v>4492</v>
      </c>
      <c r="I726" s="3" t="s">
        <v>4493</v>
      </c>
      <c r="J726" s="3"/>
      <c r="K726" s="6">
        <v>33025.546000000002</v>
      </c>
      <c r="L726" s="6">
        <v>32992.826999999997</v>
      </c>
      <c r="M726" s="6" t="s">
        <v>4474</v>
      </c>
      <c r="N726" s="6" t="s">
        <v>4474</v>
      </c>
      <c r="O726" s="6">
        <v>29244.187000000002</v>
      </c>
      <c r="P726" s="6">
        <v>29051.857</v>
      </c>
      <c r="Q726" s="6">
        <v>29245.147000000001</v>
      </c>
      <c r="R726" s="6">
        <v>21689.41</v>
      </c>
      <c r="S726" s="6">
        <v>62976.995000000003</v>
      </c>
      <c r="T726" s="6">
        <v>68040.661999999997</v>
      </c>
      <c r="U726" s="6">
        <v>229043.08799999999</v>
      </c>
      <c r="V726" s="6">
        <v>229043.08799999999</v>
      </c>
      <c r="W726" s="6">
        <v>743197.00100000005</v>
      </c>
      <c r="X726" s="6">
        <v>743197.00100000005</v>
      </c>
      <c r="Y726" s="6">
        <v>7207.7860000000001</v>
      </c>
      <c r="Z726" s="6">
        <v>7207.7860000000001</v>
      </c>
      <c r="AA726" s="6">
        <v>3607</v>
      </c>
      <c r="AB726" s="6">
        <v>3607</v>
      </c>
      <c r="AC726" s="6">
        <v>63446349</v>
      </c>
      <c r="AD726" s="6">
        <v>63446349</v>
      </c>
      <c r="AF726">
        <f>Q726/W726</f>
        <v>3.9350464225029885E-2</v>
      </c>
      <c r="AG726">
        <f>R726/X726</f>
        <v>2.9183931004587032E-2</v>
      </c>
      <c r="AH726">
        <f>U726/W726</f>
        <v>0.30818623822729874</v>
      </c>
      <c r="AI726">
        <f>V726/X726</f>
        <v>0.30818623822729874</v>
      </c>
      <c r="AJ726">
        <f>Y726/AA726</f>
        <v>1.9982772387025229</v>
      </c>
      <c r="AK726">
        <f>Z726/AB726</f>
        <v>1.9982772387025229</v>
      </c>
      <c r="AL726">
        <f>O726/K726</f>
        <v>0.8855019989677082</v>
      </c>
      <c r="AM726">
        <f>P726/L726</f>
        <v>0.88055070273305169</v>
      </c>
      <c r="AN726">
        <f>K726/W726</f>
        <v>4.4437135719819727E-2</v>
      </c>
      <c r="AO726">
        <f>L726/X726</f>
        <v>4.4393111053471532E-2</v>
      </c>
      <c r="AP726">
        <f>IF(OR(Q726&lt;0, Q726="NA"), 0, 1)</f>
        <v>1</v>
      </c>
      <c r="AQ726">
        <f>IF(OR(S726&lt;0, S726="NA"), 0, 1)</f>
        <v>1</v>
      </c>
      <c r="AR726">
        <f>IFERROR(IF((AF726-AG726)&gt;0,1,0),0)</f>
        <v>1</v>
      </c>
      <c r="AS726">
        <f>IFERROR(IF((S726-Q726)&gt;0,1,0),0)</f>
        <v>1</v>
      </c>
      <c r="AT726">
        <f>IFERROR(IF((AH726-AI726)&lt;0,1,0),0)</f>
        <v>0</v>
      </c>
      <c r="AU726">
        <f>IFERROR(IF((AJ726-AK726)&gt;0,1,0),0)</f>
        <v>0</v>
      </c>
      <c r="AV726">
        <f>IFERROR(IF((AL726-AM726)&gt;0,1,0),0)</f>
        <v>1</v>
      </c>
      <c r="AW726">
        <f>IFERROR(IF((AN726-AO726)&gt;0,1,0),0)</f>
        <v>1</v>
      </c>
      <c r="AX726">
        <f>IFERROR(IF((AC726-AD726)&lt;0,1,0),0)</f>
        <v>0</v>
      </c>
      <c r="AY726">
        <f>SUM(AP726:AX726)</f>
        <v>6</v>
      </c>
    </row>
    <row r="727" spans="1:51" x14ac:dyDescent="0.45">
      <c r="A727" s="1" t="s">
        <v>544</v>
      </c>
      <c r="B727" s="2">
        <v>5721530</v>
      </c>
      <c r="C727" s="3" t="s">
        <v>5337</v>
      </c>
      <c r="D727" s="7">
        <v>10.65</v>
      </c>
      <c r="E727" s="5">
        <v>487.06189215000001</v>
      </c>
      <c r="F727" s="3" t="s">
        <v>4480</v>
      </c>
      <c r="G727" s="3" t="s">
        <v>4491</v>
      </c>
      <c r="H727" s="3" t="s">
        <v>4492</v>
      </c>
      <c r="I727" s="3" t="s">
        <v>4493</v>
      </c>
      <c r="J727" s="3"/>
      <c r="K727" s="6">
        <v>37439.758999999998</v>
      </c>
      <c r="L727" s="6">
        <v>37168.557999999997</v>
      </c>
      <c r="M727" s="6" t="s">
        <v>4474</v>
      </c>
      <c r="N727" s="6" t="s">
        <v>4474</v>
      </c>
      <c r="O727" s="6">
        <v>32878.222000000002</v>
      </c>
      <c r="P727" s="6">
        <v>32513.971000000001</v>
      </c>
      <c r="Q727" s="6">
        <v>15499.457</v>
      </c>
      <c r="R727" s="6">
        <v>4969.9160000000002</v>
      </c>
      <c r="S727" s="6">
        <v>50603.669000000002</v>
      </c>
      <c r="T727" s="6">
        <v>83655.394</v>
      </c>
      <c r="U727" s="6">
        <v>251128.29399999999</v>
      </c>
      <c r="V727" s="6">
        <v>251128.29399999999</v>
      </c>
      <c r="W727" s="6">
        <v>877905.34</v>
      </c>
      <c r="X727" s="6">
        <v>877905.34</v>
      </c>
      <c r="Y727" s="6">
        <v>21372.518</v>
      </c>
      <c r="Z727" s="6">
        <v>21372.518</v>
      </c>
      <c r="AA727" s="6">
        <v>65735</v>
      </c>
      <c r="AB727" s="6">
        <v>65735</v>
      </c>
      <c r="AC727" s="6">
        <v>45733511</v>
      </c>
      <c r="AD727" s="6">
        <v>45733511</v>
      </c>
      <c r="AF727">
        <f>Q727/W727</f>
        <v>1.7655043538065279E-2</v>
      </c>
      <c r="AG727">
        <f>R727/X727</f>
        <v>5.6611069252637198E-3</v>
      </c>
      <c r="AH727">
        <f>U727/W727</f>
        <v>0.2860539542907895</v>
      </c>
      <c r="AI727">
        <f>V727/X727</f>
        <v>0.2860539542907895</v>
      </c>
      <c r="AJ727">
        <f>Y727/AA727</f>
        <v>0.32513148246748308</v>
      </c>
      <c r="AK727">
        <f>Z727/AB727</f>
        <v>0.32513148246748308</v>
      </c>
      <c r="AL727">
        <f>O727/K727</f>
        <v>0.87816329159597428</v>
      </c>
      <c r="AM727">
        <f>P727/L727</f>
        <v>0.87477084798393323</v>
      </c>
      <c r="AN727">
        <f>K727/W727</f>
        <v>4.2646692409912895E-2</v>
      </c>
      <c r="AO727">
        <f>L727/X727</f>
        <v>4.233777413861043E-2</v>
      </c>
      <c r="AP727">
        <f>IF(OR(Q727&lt;0, Q727="NA"), 0, 1)</f>
        <v>1</v>
      </c>
      <c r="AQ727">
        <f>IF(OR(S727&lt;0, S727="NA"), 0, 1)</f>
        <v>1</v>
      </c>
      <c r="AR727">
        <f>IFERROR(IF((AF727-AG727)&gt;0,1,0),0)</f>
        <v>1</v>
      </c>
      <c r="AS727">
        <f>IFERROR(IF((S727-Q727)&gt;0,1,0),0)</f>
        <v>1</v>
      </c>
      <c r="AT727">
        <f>IFERROR(IF((AH727-AI727)&lt;0,1,0),0)</f>
        <v>0</v>
      </c>
      <c r="AU727">
        <f>IFERROR(IF((AJ727-AK727)&gt;0,1,0),0)</f>
        <v>0</v>
      </c>
      <c r="AV727">
        <f>IFERROR(IF((AL727-AM727)&gt;0,1,0),0)</f>
        <v>1</v>
      </c>
      <c r="AW727">
        <f>IFERROR(IF((AN727-AO727)&gt;0,1,0),0)</f>
        <v>1</v>
      </c>
      <c r="AX727">
        <f>IFERROR(IF((AC727-AD727)&lt;0,1,0),0)</f>
        <v>0</v>
      </c>
      <c r="AY727">
        <f>SUM(AP727:AX727)</f>
        <v>6</v>
      </c>
    </row>
    <row r="728" spans="1:51" x14ac:dyDescent="0.45">
      <c r="A728" s="1" t="s">
        <v>545</v>
      </c>
      <c r="B728" s="2">
        <v>5721418</v>
      </c>
      <c r="C728" s="3" t="s">
        <v>5337</v>
      </c>
      <c r="D728" s="5">
        <v>11.41</v>
      </c>
      <c r="E728" s="5">
        <v>330.4877975</v>
      </c>
      <c r="F728" s="3" t="s">
        <v>4480</v>
      </c>
      <c r="G728" s="3" t="s">
        <v>4491</v>
      </c>
      <c r="H728" s="3" t="s">
        <v>4492</v>
      </c>
      <c r="I728" s="3" t="s">
        <v>4493</v>
      </c>
      <c r="J728" s="3"/>
      <c r="K728" s="6">
        <v>25598.688999999998</v>
      </c>
      <c r="L728" s="6">
        <v>25485.332999999999</v>
      </c>
      <c r="M728" s="6" t="s">
        <v>4474</v>
      </c>
      <c r="N728" s="6" t="s">
        <v>4474</v>
      </c>
      <c r="O728" s="6">
        <v>22388.888999999999</v>
      </c>
      <c r="P728" s="6">
        <v>22192.857</v>
      </c>
      <c r="Q728" s="6">
        <v>18323.816999999999</v>
      </c>
      <c r="R728" s="6">
        <v>15192.767</v>
      </c>
      <c r="S728" s="6">
        <v>22711.304</v>
      </c>
      <c r="T728" s="6">
        <v>30226.114000000001</v>
      </c>
      <c r="U728" s="6">
        <v>231564.739</v>
      </c>
      <c r="V728" s="6">
        <v>231564.739</v>
      </c>
      <c r="W728" s="6">
        <v>612766.375</v>
      </c>
      <c r="X728" s="6">
        <v>612766.375</v>
      </c>
      <c r="Y728" s="6">
        <v>7113.0379999999996</v>
      </c>
      <c r="Z728" s="6">
        <v>7113.0379999999996</v>
      </c>
      <c r="AA728" s="6">
        <v>2252</v>
      </c>
      <c r="AB728" s="6">
        <v>2252</v>
      </c>
      <c r="AC728" s="6">
        <v>28964750</v>
      </c>
      <c r="AD728" s="6">
        <v>28964750</v>
      </c>
      <c r="AF728">
        <f>Q728/W728</f>
        <v>2.9903430977262745E-2</v>
      </c>
      <c r="AG728">
        <f>R728/X728</f>
        <v>2.4793734806352583E-2</v>
      </c>
      <c r="AH728">
        <f>U728/W728</f>
        <v>0.37790053182993272</v>
      </c>
      <c r="AI728">
        <f>V728/X728</f>
        <v>0.37790053182993272</v>
      </c>
      <c r="AJ728">
        <f>Y728/AA728</f>
        <v>3.1585426287744225</v>
      </c>
      <c r="AK728">
        <f>Z728/AB728</f>
        <v>3.1585426287744225</v>
      </c>
      <c r="AL728">
        <f>O728/K728</f>
        <v>0.87461076619978473</v>
      </c>
      <c r="AM728">
        <f>P728/L728</f>
        <v>0.87080898648646266</v>
      </c>
      <c r="AN728">
        <f>K728/W728</f>
        <v>4.1775609831724202E-2</v>
      </c>
      <c r="AO728">
        <f>L728/X728</f>
        <v>4.1590619263336695E-2</v>
      </c>
      <c r="AP728">
        <f>IF(OR(Q728&lt;0, Q728="NA"), 0, 1)</f>
        <v>1</v>
      </c>
      <c r="AQ728">
        <f>IF(OR(S728&lt;0, S728="NA"), 0, 1)</f>
        <v>1</v>
      </c>
      <c r="AR728">
        <f>IFERROR(IF((AF728-AG728)&gt;0,1,0),0)</f>
        <v>1</v>
      </c>
      <c r="AS728">
        <f>IFERROR(IF((S728-Q728)&gt;0,1,0),0)</f>
        <v>1</v>
      </c>
      <c r="AT728">
        <f>IFERROR(IF((AH728-AI728)&lt;0,1,0),0)</f>
        <v>0</v>
      </c>
      <c r="AU728">
        <f>IFERROR(IF((AJ728-AK728)&gt;0,1,0),0)</f>
        <v>0</v>
      </c>
      <c r="AV728">
        <f>IFERROR(IF((AL728-AM728)&gt;0,1,0),0)</f>
        <v>1</v>
      </c>
      <c r="AW728">
        <f>IFERROR(IF((AN728-AO728)&gt;0,1,0),0)</f>
        <v>1</v>
      </c>
      <c r="AX728">
        <f>IFERROR(IF((AC728-AD728)&lt;0,1,0),0)</f>
        <v>0</v>
      </c>
      <c r="AY728">
        <f>SUM(AP728:AX728)</f>
        <v>6</v>
      </c>
    </row>
    <row r="729" spans="1:51" x14ac:dyDescent="0.45">
      <c r="A729" s="1" t="s">
        <v>546</v>
      </c>
      <c r="B729" s="2">
        <v>5721527</v>
      </c>
      <c r="C729" s="3" t="s">
        <v>5337</v>
      </c>
      <c r="D729" s="7">
        <v>10.199999999999999</v>
      </c>
      <c r="E729" s="5">
        <v>390.7947216</v>
      </c>
      <c r="F729" s="3" t="s">
        <v>4480</v>
      </c>
      <c r="G729" s="3" t="s">
        <v>4491</v>
      </c>
      <c r="H729" s="3" t="s">
        <v>4492</v>
      </c>
      <c r="I729" s="3" t="s">
        <v>4493</v>
      </c>
      <c r="J729" s="3" t="s">
        <v>4553</v>
      </c>
      <c r="K729" s="6">
        <v>29506.508000000002</v>
      </c>
      <c r="L729" s="6">
        <v>29382.44</v>
      </c>
      <c r="M729" s="6" t="s">
        <v>4474</v>
      </c>
      <c r="N729" s="6" t="s">
        <v>4474</v>
      </c>
      <c r="O729" s="6">
        <v>25592.483</v>
      </c>
      <c r="P729" s="6">
        <v>25417.605</v>
      </c>
      <c r="Q729" s="6">
        <v>12116.985000000001</v>
      </c>
      <c r="R729" s="6">
        <v>5070.0990000000002</v>
      </c>
      <c r="S729" s="6">
        <v>34553.432000000001</v>
      </c>
      <c r="T729" s="6">
        <v>48911.506000000001</v>
      </c>
      <c r="U729" s="6">
        <v>247490.46299999999</v>
      </c>
      <c r="V729" s="6">
        <v>247490.46299999999</v>
      </c>
      <c r="W729" s="6">
        <v>718250.51699999999</v>
      </c>
      <c r="X729" s="6">
        <v>718250.51699999999</v>
      </c>
      <c r="Y729" s="6">
        <v>8947.8700000000008</v>
      </c>
      <c r="Z729" s="6">
        <v>8947.8700000000008</v>
      </c>
      <c r="AA729" s="6">
        <v>16968</v>
      </c>
      <c r="AB729" s="6">
        <v>16968</v>
      </c>
      <c r="AC729" s="6">
        <v>38313208</v>
      </c>
      <c r="AD729" s="6">
        <v>38313208</v>
      </c>
      <c r="AF729">
        <f>Q729/W729</f>
        <v>1.6870137526124467E-2</v>
      </c>
      <c r="AG729">
        <f>R729/X729</f>
        <v>7.058956283354823E-3</v>
      </c>
      <c r="AH729">
        <f>U729/W729</f>
        <v>0.34457401302504037</v>
      </c>
      <c r="AI729">
        <f>V729/X729</f>
        <v>0.34457401302504037</v>
      </c>
      <c r="AJ729">
        <f>Y729/AA729</f>
        <v>0.52733793022159359</v>
      </c>
      <c r="AK729">
        <f>Z729/AB729</f>
        <v>0.52733793022159359</v>
      </c>
      <c r="AL729">
        <f>O729/K729</f>
        <v>0.86735045028032454</v>
      </c>
      <c r="AM729">
        <f>P729/L729</f>
        <v>0.86506107048972114</v>
      </c>
      <c r="AN729">
        <f>K729/W729</f>
        <v>4.1081081463391414E-2</v>
      </c>
      <c r="AO729">
        <f>L729/X729</f>
        <v>4.090834507537152E-2</v>
      </c>
      <c r="AP729">
        <f>IF(OR(Q729&lt;0, Q729="NA"), 0, 1)</f>
        <v>1</v>
      </c>
      <c r="AQ729">
        <f>IF(OR(S729&lt;0, S729="NA"), 0, 1)</f>
        <v>1</v>
      </c>
      <c r="AR729">
        <f>IFERROR(IF((AF729-AG729)&gt;0,1,0),0)</f>
        <v>1</v>
      </c>
      <c r="AS729">
        <f>IFERROR(IF((S729-Q729)&gt;0,1,0),0)</f>
        <v>1</v>
      </c>
      <c r="AT729">
        <f>IFERROR(IF((AH729-AI729)&lt;0,1,0),0)</f>
        <v>0</v>
      </c>
      <c r="AU729">
        <f>IFERROR(IF((AJ729-AK729)&gt;0,1,0),0)</f>
        <v>0</v>
      </c>
      <c r="AV729">
        <f>IFERROR(IF((AL729-AM729)&gt;0,1,0),0)</f>
        <v>1</v>
      </c>
      <c r="AW729">
        <f>IFERROR(IF((AN729-AO729)&gt;0,1,0),0)</f>
        <v>1</v>
      </c>
      <c r="AX729">
        <f>IFERROR(IF((AC729-AD729)&lt;0,1,0),0)</f>
        <v>0</v>
      </c>
      <c r="AY729">
        <f>SUM(AP729:AX729)</f>
        <v>6</v>
      </c>
    </row>
    <row r="730" spans="1:51" x14ac:dyDescent="0.45">
      <c r="A730" s="1" t="s">
        <v>556</v>
      </c>
      <c r="B730" s="2">
        <v>4281629</v>
      </c>
      <c r="C730" s="3" t="s">
        <v>5335</v>
      </c>
      <c r="D730" s="5">
        <v>9.0299999999999994</v>
      </c>
      <c r="E730" s="5">
        <v>772.88794001999997</v>
      </c>
      <c r="F730" s="3" t="s">
        <v>4480</v>
      </c>
      <c r="G730" s="3" t="s">
        <v>4491</v>
      </c>
      <c r="H730" s="3" t="s">
        <v>4492</v>
      </c>
      <c r="I730" s="3" t="s">
        <v>4493</v>
      </c>
      <c r="J730" s="3" t="s">
        <v>4494</v>
      </c>
      <c r="K730" s="6">
        <v>249036.77499999999</v>
      </c>
      <c r="L730" s="6">
        <v>232315.22899999999</v>
      </c>
      <c r="M730" s="6" t="s">
        <v>4474</v>
      </c>
      <c r="N730" s="6" t="s">
        <v>4474</v>
      </c>
      <c r="O730" s="6">
        <v>189379.40299999999</v>
      </c>
      <c r="P730" s="6">
        <v>174808.15</v>
      </c>
      <c r="Q730" s="6">
        <v>-37899.481</v>
      </c>
      <c r="R730" s="6">
        <v>-46709.508999999998</v>
      </c>
      <c r="S730" s="6">
        <v>261789.23499999999</v>
      </c>
      <c r="T730" s="6">
        <v>206720.69699999999</v>
      </c>
      <c r="U730" s="6">
        <v>1160042.987</v>
      </c>
      <c r="V730" s="6">
        <v>1320313.446</v>
      </c>
      <c r="W730" s="6">
        <v>2047700.892</v>
      </c>
      <c r="X730" s="6">
        <v>2218681.4870000002</v>
      </c>
      <c r="Y730" s="6">
        <v>131960.674</v>
      </c>
      <c r="Z730" s="6">
        <v>232291.55300000001</v>
      </c>
      <c r="AA730" s="6">
        <v>22021</v>
      </c>
      <c r="AB730" s="6">
        <v>25263</v>
      </c>
      <c r="AC730" s="6">
        <v>85591134</v>
      </c>
      <c r="AD730" s="6">
        <v>85591134</v>
      </c>
      <c r="AF730">
        <f>Q730/W730</f>
        <v>-1.8508309073882064E-2</v>
      </c>
      <c r="AG730">
        <f>R730/X730</f>
        <v>-2.1052823162624603E-2</v>
      </c>
      <c r="AH730">
        <f>U730/W730</f>
        <v>0.56650997786448198</v>
      </c>
      <c r="AI730">
        <f>V730/X730</f>
        <v>0.59508922472024928</v>
      </c>
      <c r="AJ730">
        <f>Y730/AA730</f>
        <v>5.9924923482130694</v>
      </c>
      <c r="AK730">
        <f>Z730/AB730</f>
        <v>9.1949314412381753</v>
      </c>
      <c r="AL730">
        <f>O730/K730</f>
        <v>0.76044754032813022</v>
      </c>
      <c r="AM730">
        <f>P730/L730</f>
        <v>0.75246100202927291</v>
      </c>
      <c r="AN730">
        <f>K730/W730</f>
        <v>0.12161774992282418</v>
      </c>
      <c r="AO730">
        <f>L730/X730</f>
        <v>0.10470868863386337</v>
      </c>
      <c r="AP730">
        <f>IF(OR(Q730&lt;0, Q730="NA"), 0, 1)</f>
        <v>0</v>
      </c>
      <c r="AQ730">
        <f>IF(OR(S730&lt;0, S730="NA"), 0, 1)</f>
        <v>1</v>
      </c>
      <c r="AR730">
        <f>IFERROR(IF((AF730-AG730)&gt;0,1,0),0)</f>
        <v>1</v>
      </c>
      <c r="AS730">
        <f>IFERROR(IF((S730-Q730)&gt;0,1,0),0)</f>
        <v>1</v>
      </c>
      <c r="AT730">
        <f>IFERROR(IF((AH730-AI730)&lt;0,1,0),0)</f>
        <v>1</v>
      </c>
      <c r="AU730">
        <f>IFERROR(IF((AJ730-AK730)&gt;0,1,0),0)</f>
        <v>0</v>
      </c>
      <c r="AV730">
        <f>IFERROR(IF((AL730-AM730)&gt;0,1,0),0)</f>
        <v>1</v>
      </c>
      <c r="AW730">
        <f>IFERROR(IF((AN730-AO730)&gt;0,1,0),0)</f>
        <v>1</v>
      </c>
      <c r="AX730">
        <f>IFERROR(IF((AC730-AD730)&lt;0,1,0),0)</f>
        <v>0</v>
      </c>
      <c r="AY730">
        <f>SUM(AP730:AX730)</f>
        <v>6</v>
      </c>
    </row>
    <row r="731" spans="1:51" x14ac:dyDescent="0.45">
      <c r="A731" s="1" t="s">
        <v>562</v>
      </c>
      <c r="B731" s="2">
        <v>4157397</v>
      </c>
      <c r="C731" s="3" t="s">
        <v>5337</v>
      </c>
      <c r="D731" s="5">
        <v>182.77</v>
      </c>
      <c r="E731" s="5">
        <v>140348.21374588</v>
      </c>
      <c r="F731" s="3" t="s">
        <v>4480</v>
      </c>
      <c r="G731" s="3" t="s">
        <v>4491</v>
      </c>
      <c r="H731" s="3" t="s">
        <v>4492</v>
      </c>
      <c r="I731" s="3" t="s">
        <v>4493</v>
      </c>
      <c r="J731" s="3" t="s">
        <v>4658</v>
      </c>
      <c r="K731" s="6">
        <v>11138276</v>
      </c>
      <c r="L731" s="6">
        <v>9857024</v>
      </c>
      <c r="M731" s="6" t="s">
        <v>4474</v>
      </c>
      <c r="N731" s="6" t="s">
        <v>4474</v>
      </c>
      <c r="O731" s="6" t="s">
        <v>4474</v>
      </c>
      <c r="P731" s="6" t="s">
        <v>4474</v>
      </c>
      <c r="Q731" s="6">
        <v>4218106</v>
      </c>
      <c r="R731" s="6">
        <v>3574211</v>
      </c>
      <c r="S731" s="6">
        <v>4215945</v>
      </c>
      <c r="T731" s="6">
        <v>4077009</v>
      </c>
      <c r="U731" s="6">
        <v>10412862</v>
      </c>
      <c r="V731" s="6">
        <v>10361755</v>
      </c>
      <c r="W731" s="6">
        <v>42575442</v>
      </c>
      <c r="X731" s="6">
        <v>40585029</v>
      </c>
      <c r="Y731" s="6">
        <v>8387610</v>
      </c>
      <c r="Z731" s="6">
        <v>8249016</v>
      </c>
      <c r="AA731" s="6">
        <v>8983356</v>
      </c>
      <c r="AB731" s="6">
        <v>8125312</v>
      </c>
      <c r="AC731" s="6">
        <v>767895244</v>
      </c>
      <c r="AD731" s="6">
        <v>768224405</v>
      </c>
      <c r="AF731">
        <f>Q731/W731</f>
        <v>9.9073686657204868E-2</v>
      </c>
      <c r="AG731">
        <f>R731/X731</f>
        <v>8.8067227942599233E-2</v>
      </c>
      <c r="AH731">
        <f>U731/W731</f>
        <v>0.24457437224022244</v>
      </c>
      <c r="AI731">
        <f>V731/X731</f>
        <v>0.25530978430494655</v>
      </c>
      <c r="AJ731">
        <f>Y731/AA731</f>
        <v>0.93368335842417916</v>
      </c>
      <c r="AK731">
        <f>Z731/AB731</f>
        <v>1.0152245230706218</v>
      </c>
      <c r="AL731" t="e">
        <f>O731/K731</f>
        <v>#VALUE!</v>
      </c>
      <c r="AM731" t="e">
        <f>P731/L731</f>
        <v>#VALUE!</v>
      </c>
      <c r="AN731">
        <f>K731/W731</f>
        <v>0.2616126921242532</v>
      </c>
      <c r="AO731">
        <f>L731/X731</f>
        <v>0.24287340043541672</v>
      </c>
      <c r="AP731">
        <f>IF(OR(Q731&lt;0, Q731="NA"), 0, 1)</f>
        <v>1</v>
      </c>
      <c r="AQ731">
        <f>IF(OR(S731&lt;0, S731="NA"), 0, 1)</f>
        <v>1</v>
      </c>
      <c r="AR731">
        <f>IFERROR(IF((AF731-AG731)&gt;0,1,0),0)</f>
        <v>1</v>
      </c>
      <c r="AS731">
        <f>IFERROR(IF((S731-Q731)&gt;0,1,0),0)</f>
        <v>0</v>
      </c>
      <c r="AT731">
        <f>IFERROR(IF((AH731-AI731)&lt;0,1,0),0)</f>
        <v>1</v>
      </c>
      <c r="AU731">
        <f>IFERROR(IF((AJ731-AK731)&gt;0,1,0),0)</f>
        <v>0</v>
      </c>
      <c r="AV731">
        <f>IFERROR(IF((AL731-AM731)&gt;0,1,0),0)</f>
        <v>0</v>
      </c>
      <c r="AW731">
        <f>IFERROR(IF((AN731-AO731)&gt;0,1,0),0)</f>
        <v>1</v>
      </c>
      <c r="AX731">
        <f>IFERROR(IF((AC731-AD731)&lt;0,1,0),0)</f>
        <v>1</v>
      </c>
      <c r="AY731">
        <f>SUM(AP731:AX731)</f>
        <v>6</v>
      </c>
    </row>
    <row r="732" spans="1:51" x14ac:dyDescent="0.45">
      <c r="A732" s="1" t="s">
        <v>594</v>
      </c>
      <c r="B732" s="2">
        <v>4910640</v>
      </c>
      <c r="C732" s="3" t="s">
        <v>5337</v>
      </c>
      <c r="D732" s="5">
        <v>31.79</v>
      </c>
      <c r="E732" s="5">
        <v>6952.4691216199999</v>
      </c>
      <c r="F732" s="3" t="s">
        <v>4475</v>
      </c>
      <c r="G732" s="3" t="s">
        <v>4564</v>
      </c>
      <c r="H732" s="3" t="s">
        <v>4565</v>
      </c>
      <c r="I732" s="3" t="s">
        <v>4566</v>
      </c>
      <c r="J732" s="3" t="s">
        <v>4567</v>
      </c>
      <c r="K732" s="6">
        <v>14169000</v>
      </c>
      <c r="L732" s="6">
        <v>14342000</v>
      </c>
      <c r="M732" s="6">
        <v>1882000</v>
      </c>
      <c r="N732" s="6">
        <v>1871000</v>
      </c>
      <c r="O732" s="6">
        <v>1232000</v>
      </c>
      <c r="P732" s="6">
        <v>1263000</v>
      </c>
      <c r="Q732" s="6">
        <v>962000</v>
      </c>
      <c r="R732" s="6">
        <v>781000</v>
      </c>
      <c r="S732" s="6">
        <v>1541000</v>
      </c>
      <c r="T732" s="6">
        <v>1370000</v>
      </c>
      <c r="U732" s="6">
        <v>4195000</v>
      </c>
      <c r="V732" s="6">
        <v>3283000</v>
      </c>
      <c r="W732" s="6">
        <v>15137000</v>
      </c>
      <c r="X732" s="6">
        <v>14108000</v>
      </c>
      <c r="Y732" s="6">
        <v>6856000</v>
      </c>
      <c r="Z732" s="6">
        <v>6004000</v>
      </c>
      <c r="AA732" s="6">
        <v>3718000</v>
      </c>
      <c r="AB732" s="6">
        <v>3712000</v>
      </c>
      <c r="AC732" s="6">
        <v>218699878</v>
      </c>
      <c r="AD732" s="6">
        <v>227768975</v>
      </c>
      <c r="AF732">
        <f>Q732/W732</f>
        <v>6.3552883662548715E-2</v>
      </c>
      <c r="AG732">
        <f>R732/X732</f>
        <v>5.5358661752197336E-2</v>
      </c>
      <c r="AH732">
        <f>U732/W732</f>
        <v>0.27713549580498115</v>
      </c>
      <c r="AI732">
        <f>V732/X732</f>
        <v>0.23270484831301388</v>
      </c>
      <c r="AJ732">
        <f>Y732/AA732</f>
        <v>1.8440021516944594</v>
      </c>
      <c r="AK732">
        <f>Z732/AB732</f>
        <v>1.6174568965517242</v>
      </c>
      <c r="AL732">
        <f>O732/K732</f>
        <v>8.6950384642529466E-2</v>
      </c>
      <c r="AM732">
        <f>P732/L732</f>
        <v>8.8063031655278207E-2</v>
      </c>
      <c r="AN732">
        <f>K732/W732</f>
        <v>0.93605073660566818</v>
      </c>
      <c r="AO732">
        <f>L732/X732</f>
        <v>1.0165863339948966</v>
      </c>
      <c r="AP732">
        <f>IF(OR(Q732&lt;0, Q732="NA"), 0, 1)</f>
        <v>1</v>
      </c>
      <c r="AQ732">
        <f>IF(OR(S732&lt;0, S732="NA"), 0, 1)</f>
        <v>1</v>
      </c>
      <c r="AR732">
        <f>IFERROR(IF((AF732-AG732)&gt;0,1,0),0)</f>
        <v>1</v>
      </c>
      <c r="AS732">
        <f>IFERROR(IF((S732-Q732)&gt;0,1,0),0)</f>
        <v>1</v>
      </c>
      <c r="AT732">
        <f>IFERROR(IF((AH732-AI732)&lt;0,1,0),0)</f>
        <v>0</v>
      </c>
      <c r="AU732">
        <f>IFERROR(IF((AJ732-AK732)&gt;0,1,0),0)</f>
        <v>1</v>
      </c>
      <c r="AV732">
        <f>IFERROR(IF((AL732-AM732)&gt;0,1,0),0)</f>
        <v>0</v>
      </c>
      <c r="AW732">
        <f>IFERROR(IF((AN732-AO732)&gt;0,1,0),0)</f>
        <v>0</v>
      </c>
      <c r="AX732">
        <f>IFERROR(IF((AC732-AD732)&lt;0,1,0),0)</f>
        <v>1</v>
      </c>
      <c r="AY732">
        <f>SUM(AP732:AX732)</f>
        <v>6</v>
      </c>
    </row>
    <row r="733" spans="1:51" x14ac:dyDescent="0.45">
      <c r="A733" s="1" t="s">
        <v>599</v>
      </c>
      <c r="B733" s="2">
        <v>4092339</v>
      </c>
      <c r="C733" s="3" t="s">
        <v>5337</v>
      </c>
      <c r="D733" s="5">
        <v>9.8800000000000008</v>
      </c>
      <c r="E733" s="5">
        <v>1451.50707936</v>
      </c>
      <c r="F733" s="3" t="s">
        <v>4475</v>
      </c>
      <c r="G733" s="3" t="s">
        <v>4529</v>
      </c>
      <c r="H733" s="3" t="s">
        <v>4530</v>
      </c>
      <c r="I733" s="3" t="s">
        <v>4854</v>
      </c>
      <c r="J733" s="3" t="s">
        <v>4855</v>
      </c>
      <c r="K733" s="6">
        <v>1187404</v>
      </c>
      <c r="L733" s="6">
        <v>1154614</v>
      </c>
      <c r="M733" s="6">
        <v>295921</v>
      </c>
      <c r="N733" s="6">
        <v>280728</v>
      </c>
      <c r="O733" s="6">
        <v>162086</v>
      </c>
      <c r="P733" s="6">
        <v>152524</v>
      </c>
      <c r="Q733" s="6">
        <v>-78705</v>
      </c>
      <c r="R733" s="6">
        <v>-83581</v>
      </c>
      <c r="S733" s="6">
        <v>168160</v>
      </c>
      <c r="T733" s="6">
        <v>154830</v>
      </c>
      <c r="U733" s="6">
        <v>1573121</v>
      </c>
      <c r="V733" s="6">
        <v>1570398</v>
      </c>
      <c r="W733" s="6">
        <v>3092426</v>
      </c>
      <c r="X733" s="6">
        <v>3114035</v>
      </c>
      <c r="Y733" s="6">
        <v>88149</v>
      </c>
      <c r="Z733" s="6">
        <v>113962</v>
      </c>
      <c r="AA733" s="6">
        <v>192320</v>
      </c>
      <c r="AB733" s="6">
        <v>182806</v>
      </c>
      <c r="AC733" s="6">
        <v>146968272</v>
      </c>
      <c r="AD733" s="6">
        <v>147373924</v>
      </c>
      <c r="AF733">
        <f>Q733/W733</f>
        <v>-2.5450891953437204E-2</v>
      </c>
      <c r="AG733">
        <f>R733/X733</f>
        <v>-2.6840096530706944E-2</v>
      </c>
      <c r="AH733">
        <f>U733/W733</f>
        <v>0.5087012591408816</v>
      </c>
      <c r="AI733">
        <f>V733/X733</f>
        <v>0.50429683674075598</v>
      </c>
      <c r="AJ733">
        <f>Y733/AA733</f>
        <v>0.45834546589018305</v>
      </c>
      <c r="AK733">
        <f>Z733/AB733</f>
        <v>0.62340404581906506</v>
      </c>
      <c r="AL733">
        <f>O733/K733</f>
        <v>0.13650450899609567</v>
      </c>
      <c r="AM733">
        <f>P733/L733</f>
        <v>0.13209955881359484</v>
      </c>
      <c r="AN733">
        <f>K733/W733</f>
        <v>0.38397167789948733</v>
      </c>
      <c r="AO733">
        <f>L733/X733</f>
        <v>0.37077746396556238</v>
      </c>
      <c r="AP733">
        <f>IF(OR(Q733&lt;0, Q733="NA"), 0, 1)</f>
        <v>0</v>
      </c>
      <c r="AQ733">
        <f>IF(OR(S733&lt;0, S733="NA"), 0, 1)</f>
        <v>1</v>
      </c>
      <c r="AR733">
        <f>IFERROR(IF((AF733-AG733)&gt;0,1,0),0)</f>
        <v>1</v>
      </c>
      <c r="AS733">
        <f>IFERROR(IF((S733-Q733)&gt;0,1,0),0)</f>
        <v>1</v>
      </c>
      <c r="AT733">
        <f>IFERROR(IF((AH733-AI733)&lt;0,1,0),0)</f>
        <v>0</v>
      </c>
      <c r="AU733">
        <f>IFERROR(IF((AJ733-AK733)&gt;0,1,0),0)</f>
        <v>0</v>
      </c>
      <c r="AV733">
        <f>IFERROR(IF((AL733-AM733)&gt;0,1,0),0)</f>
        <v>1</v>
      </c>
      <c r="AW733">
        <f>IFERROR(IF((AN733-AO733)&gt;0,1,0),0)</f>
        <v>1</v>
      </c>
      <c r="AX733">
        <f>IFERROR(IF((AC733-AD733)&lt;0,1,0),0)</f>
        <v>1</v>
      </c>
      <c r="AY733">
        <f>SUM(AP733:AX733)</f>
        <v>6</v>
      </c>
    </row>
    <row r="734" spans="1:51" x14ac:dyDescent="0.45">
      <c r="A734" s="1" t="s">
        <v>616</v>
      </c>
      <c r="B734" s="2">
        <v>10719138</v>
      </c>
      <c r="C734" s="3" t="s">
        <v>5337</v>
      </c>
      <c r="D734" s="5">
        <v>15.86</v>
      </c>
      <c r="E734" s="7">
        <v>1514.4715268800001</v>
      </c>
      <c r="F734" s="3" t="s">
        <v>4485</v>
      </c>
      <c r="G734" s="3" t="s">
        <v>4517</v>
      </c>
      <c r="H734" s="3" t="s">
        <v>4518</v>
      </c>
      <c r="I734" s="3" t="s">
        <v>4519</v>
      </c>
      <c r="J734" s="3" t="s">
        <v>4863</v>
      </c>
      <c r="K734" s="6">
        <v>2767100</v>
      </c>
      <c r="L734" s="6">
        <v>2782100</v>
      </c>
      <c r="M734" s="6">
        <v>301600</v>
      </c>
      <c r="N734" s="6">
        <v>264300</v>
      </c>
      <c r="O734" s="6">
        <v>157400</v>
      </c>
      <c r="P734" s="6">
        <v>122000</v>
      </c>
      <c r="Q734" s="6">
        <v>66400</v>
      </c>
      <c r="R734" s="6">
        <v>57200</v>
      </c>
      <c r="S734" s="6">
        <v>205600</v>
      </c>
      <c r="T734" s="6">
        <v>192700</v>
      </c>
      <c r="U734" s="6">
        <v>802500</v>
      </c>
      <c r="V734" s="6">
        <v>807000</v>
      </c>
      <c r="W734" s="6">
        <v>3391800</v>
      </c>
      <c r="X734" s="6">
        <v>3363200</v>
      </c>
      <c r="Y734" s="6">
        <v>780100</v>
      </c>
      <c r="Z734" s="6">
        <v>760100</v>
      </c>
      <c r="AA734" s="6">
        <v>543300</v>
      </c>
      <c r="AB734" s="6">
        <v>524600</v>
      </c>
      <c r="AC734" s="6">
        <v>94800000</v>
      </c>
      <c r="AD734" s="6">
        <v>94600000</v>
      </c>
      <c r="AF734">
        <f>Q734/W734</f>
        <v>1.9576625980305441E-2</v>
      </c>
      <c r="AG734">
        <f>R734/X734</f>
        <v>1.7007611798287345E-2</v>
      </c>
      <c r="AH734">
        <f>U734/W734</f>
        <v>0.23660003537944455</v>
      </c>
      <c r="AI734">
        <f>V734/X734</f>
        <v>0.23995004757373931</v>
      </c>
      <c r="AJ734">
        <f>Y734/AA734</f>
        <v>1.4358549604270201</v>
      </c>
      <c r="AK734">
        <f>Z734/AB734</f>
        <v>1.4489134578726648</v>
      </c>
      <c r="AL734">
        <f>O734/K734</f>
        <v>5.6882656933251417E-2</v>
      </c>
      <c r="AM734">
        <f>P734/L734</f>
        <v>4.3851766651090904E-2</v>
      </c>
      <c r="AN734">
        <f>K734/W734</f>
        <v>0.81582050828468655</v>
      </c>
      <c r="AO734">
        <f>L734/X734</f>
        <v>0.82721812559467178</v>
      </c>
      <c r="AP734">
        <f>IF(OR(Q734&lt;0, Q734="NA"), 0, 1)</f>
        <v>1</v>
      </c>
      <c r="AQ734">
        <f>IF(OR(S734&lt;0, S734="NA"), 0, 1)</f>
        <v>1</v>
      </c>
      <c r="AR734">
        <f>IFERROR(IF((AF734-AG734)&gt;0,1,0),0)</f>
        <v>1</v>
      </c>
      <c r="AS734">
        <f>IFERROR(IF((S734-Q734)&gt;0,1,0),0)</f>
        <v>1</v>
      </c>
      <c r="AT734">
        <f>IFERROR(IF((AH734-AI734)&lt;0,1,0),0)</f>
        <v>1</v>
      </c>
      <c r="AU734">
        <f>IFERROR(IF((AJ734-AK734)&gt;0,1,0),0)</f>
        <v>0</v>
      </c>
      <c r="AV734">
        <f>IFERROR(IF((AL734-AM734)&gt;0,1,0),0)</f>
        <v>1</v>
      </c>
      <c r="AW734">
        <f>IFERROR(IF((AN734-AO734)&gt;0,1,0),0)</f>
        <v>0</v>
      </c>
      <c r="AX734">
        <f>IFERROR(IF((AC734-AD734)&lt;0,1,0),0)</f>
        <v>0</v>
      </c>
      <c r="AY734">
        <f>SUM(AP734:AX734)</f>
        <v>6</v>
      </c>
    </row>
    <row r="735" spans="1:51" x14ac:dyDescent="0.45">
      <c r="A735" s="1" t="s">
        <v>622</v>
      </c>
      <c r="B735" s="2">
        <v>4970473</v>
      </c>
      <c r="C735" s="3" t="s">
        <v>5335</v>
      </c>
      <c r="D735" s="5">
        <v>240.91</v>
      </c>
      <c r="E735" s="5">
        <v>1129230.97154196</v>
      </c>
      <c r="F735" s="3" t="s">
        <v>4500</v>
      </c>
      <c r="G735" s="3" t="s">
        <v>4539</v>
      </c>
      <c r="H735" s="3" t="s">
        <v>4539</v>
      </c>
      <c r="I735" s="3" t="s">
        <v>4582</v>
      </c>
      <c r="J735" s="3" t="s">
        <v>5376</v>
      </c>
      <c r="K735" s="6">
        <v>51574000</v>
      </c>
      <c r="L735" s="6">
        <v>46815000</v>
      </c>
      <c r="M735" s="6">
        <v>25364000</v>
      </c>
      <c r="N735" s="6">
        <v>22958000</v>
      </c>
      <c r="O735" s="6">
        <v>15504000</v>
      </c>
      <c r="P735" s="6">
        <v>14759000</v>
      </c>
      <c r="Q735" s="6">
        <v>5895000</v>
      </c>
      <c r="R735" s="6">
        <v>5095000</v>
      </c>
      <c r="S735" s="6">
        <v>19962000</v>
      </c>
      <c r="T735" s="6">
        <v>19186000</v>
      </c>
      <c r="U735" s="6">
        <v>66282000</v>
      </c>
      <c r="V735" s="6">
        <v>66781000</v>
      </c>
      <c r="W735" s="6">
        <v>165645000</v>
      </c>
      <c r="X735" s="6">
        <v>167966000</v>
      </c>
      <c r="Y735" s="6">
        <v>19595000</v>
      </c>
      <c r="Z735" s="6">
        <v>19947000</v>
      </c>
      <c r="AA735" s="6">
        <v>16697000</v>
      </c>
      <c r="AB735" s="6">
        <v>19221000</v>
      </c>
      <c r="AC735" s="6">
        <v>4686000000</v>
      </c>
      <c r="AD735" s="6">
        <v>4671000000</v>
      </c>
      <c r="AF735">
        <f>Q735/W735</f>
        <v>3.5588155392556373E-2</v>
      </c>
      <c r="AG735">
        <f>R735/X735</f>
        <v>3.0333519879023135E-2</v>
      </c>
      <c r="AH735">
        <f>U735/W735</f>
        <v>0.40014488816444804</v>
      </c>
      <c r="AI735">
        <f>V735/X735</f>
        <v>0.39758641629853658</v>
      </c>
      <c r="AJ735">
        <f>Y735/AA735</f>
        <v>1.1735641133137689</v>
      </c>
      <c r="AK735">
        <f>Z735/AB735</f>
        <v>1.0377711877633837</v>
      </c>
      <c r="AL735">
        <f>O735/K735</f>
        <v>0.30061658975452749</v>
      </c>
      <c r="AM735">
        <f>P735/L735</f>
        <v>0.31526220228559221</v>
      </c>
      <c r="AN735">
        <f>K735/W735</f>
        <v>0.31135259138519122</v>
      </c>
      <c r="AO735">
        <f>L735/X735</f>
        <v>0.27871712132217236</v>
      </c>
      <c r="AP735">
        <f>IF(OR(Q735&lt;0, Q735="NA"), 0, 1)</f>
        <v>1</v>
      </c>
      <c r="AQ735">
        <f>IF(OR(S735&lt;0, S735="NA"), 0, 1)</f>
        <v>1</v>
      </c>
      <c r="AR735">
        <f>IFERROR(IF((AF735-AG735)&gt;0,1,0),0)</f>
        <v>1</v>
      </c>
      <c r="AS735">
        <f>IFERROR(IF((S735-Q735)&gt;0,1,0),0)</f>
        <v>1</v>
      </c>
      <c r="AT735">
        <f>IFERROR(IF((AH735-AI735)&lt;0,1,0),0)</f>
        <v>0</v>
      </c>
      <c r="AU735">
        <f>IFERROR(IF((AJ735-AK735)&gt;0,1,0),0)</f>
        <v>1</v>
      </c>
      <c r="AV735">
        <f>IFERROR(IF((AL735-AM735)&gt;0,1,0),0)</f>
        <v>0</v>
      </c>
      <c r="AW735">
        <f>IFERROR(IF((AN735-AO735)&gt;0,1,0),0)</f>
        <v>1</v>
      </c>
      <c r="AX735">
        <f>IFERROR(IF((AC735-AD735)&lt;0,1,0),0)</f>
        <v>0</v>
      </c>
      <c r="AY735">
        <f>SUM(AP735:AX735)</f>
        <v>6</v>
      </c>
    </row>
    <row r="736" spans="1:51" x14ac:dyDescent="0.45">
      <c r="A736" s="1" t="s">
        <v>623</v>
      </c>
      <c r="B736" s="2">
        <v>4157226</v>
      </c>
      <c r="C736" s="3" t="s">
        <v>5337</v>
      </c>
      <c r="D736" s="5">
        <v>234.95</v>
      </c>
      <c r="E736" s="5">
        <v>27463.1560718</v>
      </c>
      <c r="F736" s="3" t="s">
        <v>4485</v>
      </c>
      <c r="G736" s="3" t="s">
        <v>4517</v>
      </c>
      <c r="H736" s="3" t="s">
        <v>4640</v>
      </c>
      <c r="I736" s="3" t="s">
        <v>4865</v>
      </c>
      <c r="J736" s="3" t="s">
        <v>4620</v>
      </c>
      <c r="K736" s="6">
        <v>6498600</v>
      </c>
      <c r="L736" s="6">
        <v>6506800</v>
      </c>
      <c r="M736" s="6">
        <v>1545800</v>
      </c>
      <c r="N736" s="6">
        <v>1556000</v>
      </c>
      <c r="O736" s="6">
        <v>1064100</v>
      </c>
      <c r="P736" s="6">
        <v>1078100</v>
      </c>
      <c r="Q736" s="6">
        <v>687000</v>
      </c>
      <c r="R736" s="6">
        <v>698100</v>
      </c>
      <c r="S736" s="6">
        <v>992700</v>
      </c>
      <c r="T736" s="6">
        <v>1056200</v>
      </c>
      <c r="U736" s="6">
        <v>3585900</v>
      </c>
      <c r="V736" s="6">
        <v>3355100</v>
      </c>
      <c r="W736" s="6">
        <v>8017100</v>
      </c>
      <c r="X736" s="6">
        <v>8242400</v>
      </c>
      <c r="Y736" s="6">
        <v>1350200</v>
      </c>
      <c r="Z736" s="6">
        <v>1540900</v>
      </c>
      <c r="AA736" s="6">
        <v>972400</v>
      </c>
      <c r="AB736" s="6">
        <v>1421800</v>
      </c>
      <c r="AC736" s="6">
        <v>116900000</v>
      </c>
      <c r="AD736" s="6">
        <v>116700000</v>
      </c>
      <c r="AF736">
        <f>Q736/W736</f>
        <v>8.5691833705454593E-2</v>
      </c>
      <c r="AG736">
        <f>R736/X736</f>
        <v>8.4696204988838203E-2</v>
      </c>
      <c r="AH736">
        <f>U736/W736</f>
        <v>0.44728143593069813</v>
      </c>
      <c r="AI736">
        <f>V736/X736</f>
        <v>0.40705377074638455</v>
      </c>
      <c r="AJ736">
        <f>Y736/AA736</f>
        <v>1.388523241464418</v>
      </c>
      <c r="AK736">
        <f>Z736/AB736</f>
        <v>1.0837670558447039</v>
      </c>
      <c r="AL736">
        <f>O736/K736</f>
        <v>0.16374296002215863</v>
      </c>
      <c r="AM736">
        <f>P736/L736</f>
        <v>0.16568820311059199</v>
      </c>
      <c r="AN736">
        <f>K736/W736</f>
        <v>0.81059235883299452</v>
      </c>
      <c r="AO736">
        <f>L736/X736</f>
        <v>0.78943026303018538</v>
      </c>
      <c r="AP736">
        <f>IF(OR(Q736&lt;0, Q736="NA"), 0, 1)</f>
        <v>1</v>
      </c>
      <c r="AQ736">
        <f>IF(OR(S736&lt;0, S736="NA"), 0, 1)</f>
        <v>1</v>
      </c>
      <c r="AR736">
        <f>IFERROR(IF((AF736-AG736)&gt;0,1,0),0)</f>
        <v>1</v>
      </c>
      <c r="AS736">
        <f>IFERROR(IF((S736-Q736)&gt;0,1,0),0)</f>
        <v>1</v>
      </c>
      <c r="AT736">
        <f>IFERROR(IF((AH736-AI736)&lt;0,1,0),0)</f>
        <v>0</v>
      </c>
      <c r="AU736">
        <f>IFERROR(IF((AJ736-AK736)&gt;0,1,0),0)</f>
        <v>1</v>
      </c>
      <c r="AV736">
        <f>IFERROR(IF((AL736-AM736)&gt;0,1,0),0)</f>
        <v>0</v>
      </c>
      <c r="AW736">
        <f>IFERROR(IF((AN736-AO736)&gt;0,1,0),0)</f>
        <v>1</v>
      </c>
      <c r="AX736">
        <f>IFERROR(IF((AC736-AD736)&lt;0,1,0),0)</f>
        <v>0</v>
      </c>
      <c r="AY736">
        <f>SUM(AP736:AX736)</f>
        <v>6</v>
      </c>
    </row>
    <row r="737" spans="1:51" x14ac:dyDescent="0.45">
      <c r="A737" s="1" t="s">
        <v>626</v>
      </c>
      <c r="B737" s="2">
        <v>4121888</v>
      </c>
      <c r="C737" s="3" t="s">
        <v>5337</v>
      </c>
      <c r="D737" s="7">
        <v>4.88</v>
      </c>
      <c r="E737" s="5">
        <v>972.15714151999998</v>
      </c>
      <c r="F737" s="3" t="s">
        <v>4470</v>
      </c>
      <c r="G737" s="3" t="s">
        <v>4512</v>
      </c>
      <c r="H737" s="3" t="s">
        <v>4522</v>
      </c>
      <c r="I737" s="3" t="s">
        <v>4523</v>
      </c>
      <c r="J737" s="3" t="s">
        <v>4866</v>
      </c>
      <c r="K737" s="6">
        <v>2954652</v>
      </c>
      <c r="L737" s="6">
        <v>2921486</v>
      </c>
      <c r="M737" s="6">
        <v>419375</v>
      </c>
      <c r="N737" s="6">
        <v>397764</v>
      </c>
      <c r="O737" s="6">
        <v>67758</v>
      </c>
      <c r="P737" s="6">
        <v>50279</v>
      </c>
      <c r="Q737" s="6">
        <v>-209227</v>
      </c>
      <c r="R737" s="6">
        <v>-207304</v>
      </c>
      <c r="S737" s="6">
        <v>150273</v>
      </c>
      <c r="T737" s="6">
        <v>129581</v>
      </c>
      <c r="U737" s="6">
        <v>3654497</v>
      </c>
      <c r="V737" s="6">
        <v>3679102</v>
      </c>
      <c r="W737" s="6">
        <v>5939123</v>
      </c>
      <c r="X737" s="6">
        <v>5450886</v>
      </c>
      <c r="Y737" s="6">
        <v>473717</v>
      </c>
      <c r="Z737" s="6">
        <v>492829</v>
      </c>
      <c r="AA737" s="6">
        <v>583984</v>
      </c>
      <c r="AB737" s="6">
        <v>622085</v>
      </c>
      <c r="AC737" s="6">
        <v>199212529</v>
      </c>
      <c r="AD737" s="6">
        <v>197201015</v>
      </c>
      <c r="AF737">
        <f>Q737/W737</f>
        <v>-3.5228601933315742E-2</v>
      </c>
      <c r="AG737">
        <f>R737/X737</f>
        <v>-3.8031248497950608E-2</v>
      </c>
      <c r="AH737">
        <f>U737/W737</f>
        <v>0.61532603382687978</v>
      </c>
      <c r="AI737">
        <f>V737/X737</f>
        <v>0.67495486054927589</v>
      </c>
      <c r="AJ737">
        <f>Y737/AA737</f>
        <v>0.8111814707252254</v>
      </c>
      <c r="AK737">
        <f>Z737/AB737</f>
        <v>0.79222132023758807</v>
      </c>
      <c r="AL737">
        <f>O737/K737</f>
        <v>2.2932649936439214E-2</v>
      </c>
      <c r="AM737">
        <f>P737/L737</f>
        <v>1.721007733735503E-2</v>
      </c>
      <c r="AN737">
        <f>K737/W737</f>
        <v>0.49748961252359986</v>
      </c>
      <c r="AO737">
        <f>L737/X737</f>
        <v>0.53596534581717536</v>
      </c>
      <c r="AP737">
        <f>IF(OR(Q737&lt;0, Q737="NA"), 0, 1)</f>
        <v>0</v>
      </c>
      <c r="AQ737">
        <f>IF(OR(S737&lt;0, S737="NA"), 0, 1)</f>
        <v>1</v>
      </c>
      <c r="AR737">
        <f>IFERROR(IF((AF737-AG737)&gt;0,1,0),0)</f>
        <v>1</v>
      </c>
      <c r="AS737">
        <f>IFERROR(IF((S737-Q737)&gt;0,1,0),0)</f>
        <v>1</v>
      </c>
      <c r="AT737">
        <f>IFERROR(IF((AH737-AI737)&lt;0,1,0),0)</f>
        <v>1</v>
      </c>
      <c r="AU737">
        <f>IFERROR(IF((AJ737-AK737)&gt;0,1,0),0)</f>
        <v>1</v>
      </c>
      <c r="AV737">
        <f>IFERROR(IF((AL737-AM737)&gt;0,1,0),0)</f>
        <v>1</v>
      </c>
      <c r="AW737">
        <f>IFERROR(IF((AN737-AO737)&gt;0,1,0),0)</f>
        <v>0</v>
      </c>
      <c r="AX737">
        <f>IFERROR(IF((AC737-AD737)&lt;0,1,0),0)</f>
        <v>0</v>
      </c>
      <c r="AY737">
        <f>SUM(AP737:AX737)</f>
        <v>6</v>
      </c>
    </row>
    <row r="738" spans="1:51" x14ac:dyDescent="0.45">
      <c r="A738" s="1" t="s">
        <v>634</v>
      </c>
      <c r="B738" s="2">
        <v>103448</v>
      </c>
      <c r="C738" s="3" t="s">
        <v>5337</v>
      </c>
      <c r="D738" s="7">
        <v>105.19</v>
      </c>
      <c r="E738" s="5">
        <v>30079.963044100001</v>
      </c>
      <c r="F738" s="3" t="s">
        <v>4480</v>
      </c>
      <c r="G738" s="3" t="s">
        <v>4509</v>
      </c>
      <c r="H738" s="3" t="s">
        <v>4509</v>
      </c>
      <c r="I738" s="3" t="s">
        <v>4510</v>
      </c>
      <c r="J738" s="3" t="s">
        <v>4727</v>
      </c>
      <c r="K738" s="6">
        <v>4648200</v>
      </c>
      <c r="L738" s="6">
        <v>4529900</v>
      </c>
      <c r="M738" s="6">
        <v>1792800</v>
      </c>
      <c r="N738" s="6">
        <v>1710100</v>
      </c>
      <c r="O738" s="6">
        <v>1577000</v>
      </c>
      <c r="P738" s="6">
        <v>1499800</v>
      </c>
      <c r="Q738" s="6">
        <v>1059600</v>
      </c>
      <c r="R738" s="6">
        <v>996500</v>
      </c>
      <c r="S738" s="6">
        <v>1118500</v>
      </c>
      <c r="T738" s="6">
        <v>994500</v>
      </c>
      <c r="U738" s="6">
        <v>3367000</v>
      </c>
      <c r="V738" s="6">
        <v>3391000</v>
      </c>
      <c r="W738" s="6">
        <v>17525000</v>
      </c>
      <c r="X738" s="6">
        <v>15944000</v>
      </c>
      <c r="Y738" s="6">
        <v>7479000</v>
      </c>
      <c r="Z738" s="6">
        <v>6089000</v>
      </c>
      <c r="AA738" s="6">
        <v>6525000</v>
      </c>
      <c r="AB738" s="6">
        <v>5391000</v>
      </c>
      <c r="AC738" s="6">
        <v>286000000</v>
      </c>
      <c r="AD738" s="6">
        <v>285000000</v>
      </c>
      <c r="AF738">
        <f>Q738/W738</f>
        <v>6.0462196861626245E-2</v>
      </c>
      <c r="AG738">
        <f>R738/X738</f>
        <v>6.25E-2</v>
      </c>
      <c r="AH738">
        <f>U738/W738</f>
        <v>0.19212553495007131</v>
      </c>
      <c r="AI738">
        <f>V738/X738</f>
        <v>0.21268188660311088</v>
      </c>
      <c r="AJ738">
        <f>Y738/AA738</f>
        <v>1.146206896551724</v>
      </c>
      <c r="AK738">
        <f>Z738/AB738</f>
        <v>1.1294750510109441</v>
      </c>
      <c r="AL738">
        <f>O738/K738</f>
        <v>0.33927111570070134</v>
      </c>
      <c r="AM738">
        <f>P738/L738</f>
        <v>0.33108898651184354</v>
      </c>
      <c r="AN738">
        <f>K738/W738</f>
        <v>0.26523252496433664</v>
      </c>
      <c r="AO738">
        <f>L738/X738</f>
        <v>0.28411314601103865</v>
      </c>
      <c r="AP738">
        <f>IF(OR(Q738&lt;0, Q738="NA"), 0, 1)</f>
        <v>1</v>
      </c>
      <c r="AQ738">
        <f>IF(OR(S738&lt;0, S738="NA"), 0, 1)</f>
        <v>1</v>
      </c>
      <c r="AR738">
        <f>IFERROR(IF((AF738-AG738)&gt;0,1,0),0)</f>
        <v>0</v>
      </c>
      <c r="AS738">
        <f>IFERROR(IF((S738-Q738)&gt;0,1,0),0)</f>
        <v>1</v>
      </c>
      <c r="AT738">
        <f>IFERROR(IF((AH738-AI738)&lt;0,1,0),0)</f>
        <v>1</v>
      </c>
      <c r="AU738">
        <f>IFERROR(IF((AJ738-AK738)&gt;0,1,0),0)</f>
        <v>1</v>
      </c>
      <c r="AV738">
        <f>IFERROR(IF((AL738-AM738)&gt;0,1,0),0)</f>
        <v>1</v>
      </c>
      <c r="AW738">
        <f>IFERROR(IF((AN738-AO738)&gt;0,1,0),0)</f>
        <v>0</v>
      </c>
      <c r="AX738">
        <f>IFERROR(IF((AC738-AD738)&lt;0,1,0),0)</f>
        <v>0</v>
      </c>
      <c r="AY738">
        <f>SUM(AP738:AX738)</f>
        <v>6</v>
      </c>
    </row>
    <row r="739" spans="1:51" x14ac:dyDescent="0.45">
      <c r="A739" s="1" t="s">
        <v>638</v>
      </c>
      <c r="B739" s="2">
        <v>4558091</v>
      </c>
      <c r="C739" s="3" t="s">
        <v>5337</v>
      </c>
      <c r="D739" s="5">
        <v>67.53</v>
      </c>
      <c r="E739" s="5">
        <v>4455.84698166</v>
      </c>
      <c r="F739" s="3" t="s">
        <v>4475</v>
      </c>
      <c r="G739" s="3" t="s">
        <v>4548</v>
      </c>
      <c r="H739" s="3" t="s">
        <v>4549</v>
      </c>
      <c r="I739" s="3" t="s">
        <v>4549</v>
      </c>
      <c r="J739" s="3" t="s">
        <v>4875</v>
      </c>
      <c r="K739" s="6">
        <v>5444100</v>
      </c>
      <c r="L739" s="6">
        <v>5764400</v>
      </c>
      <c r="M739" s="6">
        <v>811700</v>
      </c>
      <c r="N739" s="6">
        <v>910600</v>
      </c>
      <c r="O739" s="6">
        <v>528200</v>
      </c>
      <c r="P739" s="6">
        <v>630000</v>
      </c>
      <c r="Q739" s="6">
        <v>273500</v>
      </c>
      <c r="R739" s="6">
        <v>341400</v>
      </c>
      <c r="S739" s="6">
        <v>408300</v>
      </c>
      <c r="T739" s="6">
        <v>539100</v>
      </c>
      <c r="U739" s="6">
        <v>2372700</v>
      </c>
      <c r="V739" s="6">
        <v>2372400</v>
      </c>
      <c r="W739" s="6">
        <v>6023500</v>
      </c>
      <c r="X739" s="6">
        <v>6395700</v>
      </c>
      <c r="Y739" s="6">
        <v>2348000</v>
      </c>
      <c r="Z739" s="6">
        <v>2728100</v>
      </c>
      <c r="AA739" s="6">
        <v>1194100</v>
      </c>
      <c r="AB739" s="6">
        <v>1608100</v>
      </c>
      <c r="AC739" s="6">
        <v>66101000</v>
      </c>
      <c r="AD739" s="6">
        <v>66352000</v>
      </c>
      <c r="AF739">
        <f>Q739/W739</f>
        <v>4.5405495144019259E-2</v>
      </c>
      <c r="AG739">
        <f>R739/X739</f>
        <v>5.3379614428444112E-2</v>
      </c>
      <c r="AH739">
        <f>U739/W739</f>
        <v>0.39390719681248443</v>
      </c>
      <c r="AI739">
        <f>V739/X739</f>
        <v>0.37093672311084008</v>
      </c>
      <c r="AJ739">
        <f>Y739/AA739</f>
        <v>1.9663344778494263</v>
      </c>
      <c r="AK739">
        <f>Z739/AB739</f>
        <v>1.696474099869411</v>
      </c>
      <c r="AL739">
        <f>O739/K739</f>
        <v>9.7022464686541396E-2</v>
      </c>
      <c r="AM739">
        <f>P739/L739</f>
        <v>0.10929151342724308</v>
      </c>
      <c r="AN739">
        <f>K739/W739</f>
        <v>0.90381007719764261</v>
      </c>
      <c r="AO739">
        <f>L739/X739</f>
        <v>0.90129305627218292</v>
      </c>
      <c r="AP739">
        <f>IF(OR(Q739&lt;0, Q739="NA"), 0, 1)</f>
        <v>1</v>
      </c>
      <c r="AQ739">
        <f>IF(OR(S739&lt;0, S739="NA"), 0, 1)</f>
        <v>1</v>
      </c>
      <c r="AR739">
        <f>IFERROR(IF((AF739-AG739)&gt;0,1,0),0)</f>
        <v>0</v>
      </c>
      <c r="AS739">
        <f>IFERROR(IF((S739-Q739)&gt;0,1,0),0)</f>
        <v>1</v>
      </c>
      <c r="AT739">
        <f>IFERROR(IF((AH739-AI739)&lt;0,1,0),0)</f>
        <v>0</v>
      </c>
      <c r="AU739">
        <f>IFERROR(IF((AJ739-AK739)&gt;0,1,0),0)</f>
        <v>1</v>
      </c>
      <c r="AV739">
        <f>IFERROR(IF((AL739-AM739)&gt;0,1,0),0)</f>
        <v>0</v>
      </c>
      <c r="AW739">
        <f>IFERROR(IF((AN739-AO739)&gt;0,1,0),0)</f>
        <v>1</v>
      </c>
      <c r="AX739">
        <f>IFERROR(IF((AC739-AD739)&lt;0,1,0),0)</f>
        <v>1</v>
      </c>
      <c r="AY739">
        <f>SUM(AP739:AX739)</f>
        <v>6</v>
      </c>
    </row>
    <row r="740" spans="1:51" x14ac:dyDescent="0.45">
      <c r="A740" s="1" t="s">
        <v>639</v>
      </c>
      <c r="B740" s="2">
        <v>15051608</v>
      </c>
      <c r="C740" s="3" t="s">
        <v>5336</v>
      </c>
      <c r="D740" s="5">
        <v>6.16</v>
      </c>
      <c r="E740" s="5">
        <v>32.365268319999998</v>
      </c>
      <c r="F740" s="3" t="s">
        <v>4500</v>
      </c>
      <c r="G740" s="3" t="s">
        <v>4501</v>
      </c>
      <c r="H740" s="3" t="s">
        <v>4502</v>
      </c>
      <c r="I740" s="3" t="s">
        <v>4538</v>
      </c>
      <c r="J740" s="3" t="s">
        <v>4504</v>
      </c>
      <c r="K740" s="6">
        <v>8482</v>
      </c>
      <c r="L740" s="6">
        <v>6768</v>
      </c>
      <c r="M740" s="6">
        <v>619</v>
      </c>
      <c r="N740" s="6">
        <v>179</v>
      </c>
      <c r="O740" s="6">
        <v>-2927</v>
      </c>
      <c r="P740" s="6">
        <v>-3079</v>
      </c>
      <c r="Q740" s="6">
        <v>-2708</v>
      </c>
      <c r="R740" s="6">
        <v>-3144</v>
      </c>
      <c r="S740" s="6">
        <v>5145</v>
      </c>
      <c r="T740" s="6">
        <v>5066</v>
      </c>
      <c r="U740" s="6" t="s">
        <v>4474</v>
      </c>
      <c r="V740" s="6" t="s">
        <v>4474</v>
      </c>
      <c r="W740" s="6">
        <v>25063</v>
      </c>
      <c r="X740" s="6">
        <v>24661</v>
      </c>
      <c r="Y740" s="6">
        <v>9895</v>
      </c>
      <c r="Z740" s="6">
        <v>9675</v>
      </c>
      <c r="AA740" s="6">
        <v>4632</v>
      </c>
      <c r="AB740" s="6">
        <v>5069</v>
      </c>
      <c r="AC740" s="6">
        <v>3297452</v>
      </c>
      <c r="AD740" s="6">
        <v>2610785</v>
      </c>
      <c r="AF740">
        <f>Q740/W740</f>
        <v>-0.10804771974623947</v>
      </c>
      <c r="AG740">
        <f>R740/X740</f>
        <v>-0.12748874741494667</v>
      </c>
      <c r="AH740" t="e">
        <f>U740/W740</f>
        <v>#VALUE!</v>
      </c>
      <c r="AI740" t="e">
        <f>V740/X740</f>
        <v>#VALUE!</v>
      </c>
      <c r="AJ740">
        <f>Y740/AA740</f>
        <v>2.1362262521588948</v>
      </c>
      <c r="AK740">
        <f>Z740/AB740</f>
        <v>1.9086604853028211</v>
      </c>
      <c r="AL740">
        <f>O740/K740</f>
        <v>-0.34508370667295452</v>
      </c>
      <c r="AM740">
        <f>P740/L740</f>
        <v>-0.45493498817966904</v>
      </c>
      <c r="AN740">
        <f>K740/W740</f>
        <v>0.3384271635478594</v>
      </c>
      <c r="AO740">
        <f>L740/X740</f>
        <v>0.27444142573293867</v>
      </c>
      <c r="AP740">
        <f>IF(OR(Q740&lt;0, Q740="NA"), 0, 1)</f>
        <v>0</v>
      </c>
      <c r="AQ740">
        <f>IF(OR(S740&lt;0, S740="NA"), 0, 1)</f>
        <v>1</v>
      </c>
      <c r="AR740">
        <f>IFERROR(IF((AF740-AG740)&gt;0,1,0),0)</f>
        <v>1</v>
      </c>
      <c r="AS740">
        <f>IFERROR(IF((S740-Q740)&gt;0,1,0),0)</f>
        <v>1</v>
      </c>
      <c r="AT740">
        <f>IFERROR(IF((AH740-AI740)&lt;0,1,0),0)</f>
        <v>0</v>
      </c>
      <c r="AU740">
        <f>IFERROR(IF((AJ740-AK740)&gt;0,1,0),0)</f>
        <v>1</v>
      </c>
      <c r="AV740">
        <f>IFERROR(IF((AL740-AM740)&gt;0,1,0),0)</f>
        <v>1</v>
      </c>
      <c r="AW740">
        <f>IFERROR(IF((AN740-AO740)&gt;0,1,0),0)</f>
        <v>1</v>
      </c>
      <c r="AX740">
        <f>IFERROR(IF((AC740-AD740)&lt;0,1,0),0)</f>
        <v>0</v>
      </c>
      <c r="AY740">
        <f>SUM(AP740:AX740)</f>
        <v>6</v>
      </c>
    </row>
    <row r="741" spans="1:51" x14ac:dyDescent="0.45">
      <c r="A741" s="1" t="s">
        <v>655</v>
      </c>
      <c r="B741" s="2">
        <v>100776</v>
      </c>
      <c r="C741" s="3" t="s">
        <v>5335</v>
      </c>
      <c r="D741" s="5">
        <v>73.430000000000007</v>
      </c>
      <c r="E741" s="5">
        <v>236.84178287</v>
      </c>
      <c r="F741" s="3" t="s">
        <v>4480</v>
      </c>
      <c r="G741" s="3" t="s">
        <v>4481</v>
      </c>
      <c r="H741" s="3" t="s">
        <v>4481</v>
      </c>
      <c r="I741" s="3" t="s">
        <v>4482</v>
      </c>
      <c r="J741" s="3" t="s">
        <v>4484</v>
      </c>
      <c r="K741" s="6">
        <v>127594</v>
      </c>
      <c r="L741" s="6">
        <v>124809</v>
      </c>
      <c r="M741" s="6" t="s">
        <v>4474</v>
      </c>
      <c r="N741" s="6" t="s">
        <v>4474</v>
      </c>
      <c r="O741" s="6">
        <v>63038</v>
      </c>
      <c r="P741" s="6">
        <v>59250</v>
      </c>
      <c r="Q741" s="6">
        <v>18977</v>
      </c>
      <c r="R741" s="6">
        <v>19334</v>
      </c>
      <c r="S741" s="6">
        <v>19968</v>
      </c>
      <c r="T741" s="6">
        <v>42208</v>
      </c>
      <c r="U741" s="6">
        <v>68235</v>
      </c>
      <c r="V741" s="6">
        <v>68311</v>
      </c>
      <c r="W741" s="6">
        <v>2550904</v>
      </c>
      <c r="X741" s="6">
        <v>2492100</v>
      </c>
      <c r="Y741" s="6" t="s">
        <v>4474</v>
      </c>
      <c r="Z741" s="6" t="s">
        <v>4474</v>
      </c>
      <c r="AA741" s="6" t="s">
        <v>4474</v>
      </c>
      <c r="AB741" s="6" t="s">
        <v>4474</v>
      </c>
      <c r="AC741" s="6">
        <v>3234363</v>
      </c>
      <c r="AD741" s="6">
        <v>3293909</v>
      </c>
      <c r="AF741">
        <f>Q741/W741</f>
        <v>7.4393234712086384E-3</v>
      </c>
      <c r="AG741">
        <f>R741/X741</f>
        <v>7.7581156454395893E-3</v>
      </c>
      <c r="AH741">
        <f>U741/W741</f>
        <v>2.6749340625911441E-2</v>
      </c>
      <c r="AI741">
        <f>V741/X741</f>
        <v>2.7411018819469522E-2</v>
      </c>
      <c r="AJ741" t="e">
        <f>Y741/AA741</f>
        <v>#VALUE!</v>
      </c>
      <c r="AK741" t="e">
        <f>Z741/AB741</f>
        <v>#VALUE!</v>
      </c>
      <c r="AL741">
        <f>O741/K741</f>
        <v>0.49405144442528648</v>
      </c>
      <c r="AM741">
        <f>P741/L741</f>
        <v>0.47472538038122253</v>
      </c>
      <c r="AN741">
        <f>K741/W741</f>
        <v>5.0019130472961741E-2</v>
      </c>
      <c r="AO741">
        <f>L741/X741</f>
        <v>5.0081858673407968E-2</v>
      </c>
      <c r="AP741">
        <f>IF(OR(Q741&lt;0, Q741="NA"), 0, 1)</f>
        <v>1</v>
      </c>
      <c r="AQ741">
        <f>IF(OR(S741&lt;0, S741="NA"), 0, 1)</f>
        <v>1</v>
      </c>
      <c r="AR741">
        <f>IFERROR(IF((AF741-AG741)&gt;0,1,0),0)</f>
        <v>0</v>
      </c>
      <c r="AS741">
        <f>IFERROR(IF((S741-Q741)&gt;0,1,0),0)</f>
        <v>1</v>
      </c>
      <c r="AT741">
        <f>IFERROR(IF((AH741-AI741)&lt;0,1,0),0)</f>
        <v>1</v>
      </c>
      <c r="AU741">
        <f>IFERROR(IF((AJ741-AK741)&gt;0,1,0),0)</f>
        <v>0</v>
      </c>
      <c r="AV741">
        <f>IFERROR(IF((AL741-AM741)&gt;0,1,0),0)</f>
        <v>1</v>
      </c>
      <c r="AW741">
        <f>IFERROR(IF((AN741-AO741)&gt;0,1,0),0)</f>
        <v>0</v>
      </c>
      <c r="AX741">
        <f>IFERROR(IF((AC741-AD741)&lt;0,1,0),0)</f>
        <v>1</v>
      </c>
      <c r="AY741">
        <f>SUM(AP741:AX741)</f>
        <v>6</v>
      </c>
    </row>
    <row r="742" spans="1:51" x14ac:dyDescent="0.45">
      <c r="A742" s="1" t="s">
        <v>656</v>
      </c>
      <c r="B742" s="2">
        <v>4095936</v>
      </c>
      <c r="C742" s="3" t="s">
        <v>5335</v>
      </c>
      <c r="D742" s="5">
        <v>105.25</v>
      </c>
      <c r="E742" s="5">
        <v>12441.09719475</v>
      </c>
      <c r="F742" s="3" t="s">
        <v>4485</v>
      </c>
      <c r="G742" s="3" t="s">
        <v>4607</v>
      </c>
      <c r="H742" s="3" t="s">
        <v>4608</v>
      </c>
      <c r="I742" s="3" t="s">
        <v>4608</v>
      </c>
      <c r="J742" s="3" t="s">
        <v>4881</v>
      </c>
      <c r="K742" s="6">
        <v>17762187</v>
      </c>
      <c r="L742" s="6">
        <v>17458576</v>
      </c>
      <c r="M742" s="6">
        <v>673997</v>
      </c>
      <c r="N742" s="6">
        <v>607636</v>
      </c>
      <c r="O742" s="6">
        <v>625081</v>
      </c>
      <c r="P742" s="6">
        <v>553916</v>
      </c>
      <c r="Q742" s="6">
        <v>347357</v>
      </c>
      <c r="R742" s="6">
        <v>332077</v>
      </c>
      <c r="S742" s="6">
        <v>288485</v>
      </c>
      <c r="T742" s="6">
        <v>385669</v>
      </c>
      <c r="U742" s="6">
        <v>1411356</v>
      </c>
      <c r="V742" s="6">
        <v>1421066</v>
      </c>
      <c r="W742" s="6">
        <v>5613355</v>
      </c>
      <c r="X742" s="6">
        <v>5512346</v>
      </c>
      <c r="Y742" s="6">
        <v>3338986</v>
      </c>
      <c r="Z742" s="6">
        <v>3179174</v>
      </c>
      <c r="AA742" s="6">
        <v>2240837</v>
      </c>
      <c r="AB742" s="6">
        <v>2244213</v>
      </c>
      <c r="AC742" s="6">
        <v>118083000</v>
      </c>
      <c r="AD742" s="6">
        <v>117262000</v>
      </c>
      <c r="AF742">
        <f>Q742/W742</f>
        <v>6.1880461862825351E-2</v>
      </c>
      <c r="AG742">
        <f>R742/X742</f>
        <v>6.0242408586108347E-2</v>
      </c>
      <c r="AH742">
        <f>U742/W742</f>
        <v>0.25142824567482369</v>
      </c>
      <c r="AI742">
        <f>V742/X742</f>
        <v>0.25779695251350332</v>
      </c>
      <c r="AJ742">
        <f>Y742/AA742</f>
        <v>1.4900619723790709</v>
      </c>
      <c r="AK742">
        <f>Z742/AB742</f>
        <v>1.4166097424798805</v>
      </c>
      <c r="AL742">
        <f>O742/K742</f>
        <v>3.519166868359172E-2</v>
      </c>
      <c r="AM742">
        <f>P742/L742</f>
        <v>3.1727444437621946E-2</v>
      </c>
      <c r="AN742">
        <f>K742/W742</f>
        <v>3.1642728813695196</v>
      </c>
      <c r="AO742">
        <f>L742/X742</f>
        <v>3.1671770966481421</v>
      </c>
      <c r="AP742">
        <f>IF(OR(Q742&lt;0, Q742="NA"), 0, 1)</f>
        <v>1</v>
      </c>
      <c r="AQ742">
        <f>IF(OR(S742&lt;0, S742="NA"), 0, 1)</f>
        <v>1</v>
      </c>
      <c r="AR742">
        <f>IFERROR(IF((AF742-AG742)&gt;0,1,0),0)</f>
        <v>1</v>
      </c>
      <c r="AS742">
        <f>IFERROR(IF((S742-Q742)&gt;0,1,0),0)</f>
        <v>0</v>
      </c>
      <c r="AT742">
        <f>IFERROR(IF((AH742-AI742)&lt;0,1,0),0)</f>
        <v>1</v>
      </c>
      <c r="AU742">
        <f>IFERROR(IF((AJ742-AK742)&gt;0,1,0),0)</f>
        <v>1</v>
      </c>
      <c r="AV742">
        <f>IFERROR(IF((AL742-AM742)&gt;0,1,0),0)</f>
        <v>1</v>
      </c>
      <c r="AW742">
        <f>IFERROR(IF((AN742-AO742)&gt;0,1,0),0)</f>
        <v>0</v>
      </c>
      <c r="AX742">
        <f>IFERROR(IF((AC742-AD742)&lt;0,1,0),0)</f>
        <v>0</v>
      </c>
      <c r="AY742">
        <f>SUM(AP742:AX742)</f>
        <v>6</v>
      </c>
    </row>
    <row r="743" spans="1:51" x14ac:dyDescent="0.45">
      <c r="A743" s="1" t="s">
        <v>658</v>
      </c>
      <c r="B743" s="2">
        <v>4137149</v>
      </c>
      <c r="C743" s="3" t="s">
        <v>5337</v>
      </c>
      <c r="D743" s="5">
        <v>325.01</v>
      </c>
      <c r="E743" s="5">
        <v>1826.4141706299999</v>
      </c>
      <c r="F743" s="3" t="s">
        <v>4665</v>
      </c>
      <c r="G743" s="3" t="s">
        <v>4666</v>
      </c>
      <c r="H743" s="3" t="s">
        <v>4679</v>
      </c>
      <c r="I743" s="3" t="s">
        <v>4882</v>
      </c>
      <c r="J743" s="3" t="s">
        <v>4668</v>
      </c>
      <c r="K743" s="6">
        <v>1604144</v>
      </c>
      <c r="L743" s="6">
        <v>1630937</v>
      </c>
      <c r="M743" s="6">
        <v>830224</v>
      </c>
      <c r="N743" s="6">
        <v>847702</v>
      </c>
      <c r="O743" s="6">
        <v>486800</v>
      </c>
      <c r="P743" s="6">
        <v>506524</v>
      </c>
      <c r="Q743" s="6">
        <v>223214</v>
      </c>
      <c r="R743" s="6">
        <v>209293</v>
      </c>
      <c r="S743" s="6">
        <v>648176</v>
      </c>
      <c r="T743" s="6">
        <v>652117</v>
      </c>
      <c r="U743" s="6">
        <v>3464226</v>
      </c>
      <c r="V743" s="6">
        <v>3516806</v>
      </c>
      <c r="W743" s="6">
        <v>6660680</v>
      </c>
      <c r="X743" s="6">
        <v>6713493</v>
      </c>
      <c r="Y743" s="6">
        <v>335070</v>
      </c>
      <c r="Z743" s="6">
        <v>338746</v>
      </c>
      <c r="AA743" s="6">
        <v>359786</v>
      </c>
      <c r="AB743" s="6">
        <v>187465</v>
      </c>
      <c r="AC743" s="6">
        <v>5619077</v>
      </c>
      <c r="AD743" s="6">
        <v>5619200</v>
      </c>
      <c r="AF743">
        <f>Q743/W743</f>
        <v>3.3512193950167253E-2</v>
      </c>
      <c r="AG743">
        <f>R743/X743</f>
        <v>3.1174978509696815E-2</v>
      </c>
      <c r="AH743">
        <f>U743/W743</f>
        <v>0.520100950653687</v>
      </c>
      <c r="AI743">
        <f>V743/X743</f>
        <v>0.52384146375068841</v>
      </c>
      <c r="AJ743">
        <f>Y743/AA743</f>
        <v>0.93130360825601888</v>
      </c>
      <c r="AK743">
        <f>Z743/AB743</f>
        <v>1.8069826367588617</v>
      </c>
      <c r="AL743">
        <f>O743/K743</f>
        <v>0.30346402816704737</v>
      </c>
      <c r="AM743">
        <f>P743/L743</f>
        <v>0.31057238875566623</v>
      </c>
      <c r="AN743">
        <f>K743/W743</f>
        <v>0.24083787240942367</v>
      </c>
      <c r="AO743">
        <f>L743/X743</f>
        <v>0.24293419237943645</v>
      </c>
      <c r="AP743">
        <f>IF(OR(Q743&lt;0, Q743="NA"), 0, 1)</f>
        <v>1</v>
      </c>
      <c r="AQ743">
        <f>IF(OR(S743&lt;0, S743="NA"), 0, 1)</f>
        <v>1</v>
      </c>
      <c r="AR743">
        <f>IFERROR(IF((AF743-AG743)&gt;0,1,0),0)</f>
        <v>1</v>
      </c>
      <c r="AS743">
        <f>IFERROR(IF((S743-Q743)&gt;0,1,0),0)</f>
        <v>1</v>
      </c>
      <c r="AT743">
        <f>IFERROR(IF((AH743-AI743)&lt;0,1,0),0)</f>
        <v>1</v>
      </c>
      <c r="AU743">
        <f>IFERROR(IF((AJ743-AK743)&gt;0,1,0),0)</f>
        <v>0</v>
      </c>
      <c r="AV743">
        <f>IFERROR(IF((AL743-AM743)&gt;0,1,0),0)</f>
        <v>0</v>
      </c>
      <c r="AW743">
        <f>IFERROR(IF((AN743-AO743)&gt;0,1,0),0)</f>
        <v>0</v>
      </c>
      <c r="AX743">
        <f>IFERROR(IF((AC743-AD743)&lt;0,1,0),0)</f>
        <v>1</v>
      </c>
      <c r="AY743">
        <f>SUM(AP743:AX743)</f>
        <v>6</v>
      </c>
    </row>
    <row r="744" spans="1:51" x14ac:dyDescent="0.45">
      <c r="A744" s="1" t="s">
        <v>659</v>
      </c>
      <c r="B744" s="2">
        <v>4001703</v>
      </c>
      <c r="C744" s="3" t="s">
        <v>5337</v>
      </c>
      <c r="D744" s="5">
        <v>91.58</v>
      </c>
      <c r="E744" s="5">
        <v>4981.4234002399999</v>
      </c>
      <c r="F744" s="3" t="s">
        <v>4583</v>
      </c>
      <c r="G744" s="3" t="s">
        <v>4583</v>
      </c>
      <c r="H744" s="3" t="s">
        <v>4584</v>
      </c>
      <c r="I744" s="3" t="s">
        <v>4585</v>
      </c>
      <c r="J744" s="3" t="s">
        <v>4488</v>
      </c>
      <c r="K744" s="6">
        <v>3994000</v>
      </c>
      <c r="L744" s="6">
        <v>3958000</v>
      </c>
      <c r="M744" s="6">
        <v>779000</v>
      </c>
      <c r="N744" s="6">
        <v>769000</v>
      </c>
      <c r="O744" s="6">
        <v>628000</v>
      </c>
      <c r="P744" s="6">
        <v>618000</v>
      </c>
      <c r="Q744" s="6">
        <v>424000</v>
      </c>
      <c r="R744" s="6">
        <v>524000</v>
      </c>
      <c r="S744" s="6">
        <v>692000</v>
      </c>
      <c r="T744" s="6">
        <v>626000</v>
      </c>
      <c r="U744" s="6">
        <v>1064000</v>
      </c>
      <c r="V744" s="6">
        <v>1083000</v>
      </c>
      <c r="W744" s="6">
        <v>3736000</v>
      </c>
      <c r="X744" s="6">
        <v>3580000</v>
      </c>
      <c r="Y744" s="6">
        <v>1605000</v>
      </c>
      <c r="Z744" s="6">
        <v>1591000</v>
      </c>
      <c r="AA744" s="6">
        <v>772000</v>
      </c>
      <c r="AB744" s="6">
        <v>717000</v>
      </c>
      <c r="AC744" s="6">
        <v>54297251</v>
      </c>
      <c r="AD744" s="6">
        <v>54816803</v>
      </c>
      <c r="AF744">
        <f>Q744/W744</f>
        <v>0.11349036402569593</v>
      </c>
      <c r="AG744">
        <f>R744/X744</f>
        <v>0.14636871508379889</v>
      </c>
      <c r="AH744">
        <f>U744/W744</f>
        <v>0.28479657387580298</v>
      </c>
      <c r="AI744">
        <f>V744/X744</f>
        <v>0.30251396648044693</v>
      </c>
      <c r="AJ744">
        <f>Y744/AA744</f>
        <v>2.0790155440414506</v>
      </c>
      <c r="AK744">
        <f>Z744/AB744</f>
        <v>2.2189679218967924</v>
      </c>
      <c r="AL744">
        <f>O744/K744</f>
        <v>0.15723585378067101</v>
      </c>
      <c r="AM744">
        <f>P744/L744</f>
        <v>0.15613946437594745</v>
      </c>
      <c r="AN744">
        <f>K744/W744</f>
        <v>1.0690578158458244</v>
      </c>
      <c r="AO744">
        <f>L744/X744</f>
        <v>1.1055865921787709</v>
      </c>
      <c r="AP744">
        <f>IF(OR(Q744&lt;0, Q744="NA"), 0, 1)</f>
        <v>1</v>
      </c>
      <c r="AQ744">
        <f>IF(OR(S744&lt;0, S744="NA"), 0, 1)</f>
        <v>1</v>
      </c>
      <c r="AR744">
        <f>IFERROR(IF((AF744-AG744)&gt;0,1,0),0)</f>
        <v>0</v>
      </c>
      <c r="AS744">
        <f>IFERROR(IF((S744-Q744)&gt;0,1,0),0)</f>
        <v>1</v>
      </c>
      <c r="AT744">
        <f>IFERROR(IF((AH744-AI744)&lt;0,1,0),0)</f>
        <v>1</v>
      </c>
      <c r="AU744">
        <f>IFERROR(IF((AJ744-AK744)&gt;0,1,0),0)</f>
        <v>0</v>
      </c>
      <c r="AV744">
        <f>IFERROR(IF((AL744-AM744)&gt;0,1,0),0)</f>
        <v>1</v>
      </c>
      <c r="AW744">
        <f>IFERROR(IF((AN744-AO744)&gt;0,1,0),0)</f>
        <v>0</v>
      </c>
      <c r="AX744">
        <f>IFERROR(IF((AC744-AD744)&lt;0,1,0),0)</f>
        <v>1</v>
      </c>
      <c r="AY744">
        <f>SUM(AP744:AX744)</f>
        <v>6</v>
      </c>
    </row>
    <row r="745" spans="1:51" x14ac:dyDescent="0.45">
      <c r="A745" s="1" t="s">
        <v>678</v>
      </c>
      <c r="B745" s="2">
        <v>4587597</v>
      </c>
      <c r="C745" s="3" t="s">
        <v>5337</v>
      </c>
      <c r="D745" s="5">
        <v>54.26</v>
      </c>
      <c r="E745" s="5">
        <v>4957.8964297800003</v>
      </c>
      <c r="F745" s="3" t="s">
        <v>4654</v>
      </c>
      <c r="G745" s="3" t="s">
        <v>4654</v>
      </c>
      <c r="H745" s="3" t="s">
        <v>4655</v>
      </c>
      <c r="I745" s="3" t="s">
        <v>4717</v>
      </c>
      <c r="J745" s="3" t="s">
        <v>4718</v>
      </c>
      <c r="K745" s="6">
        <v>2592000</v>
      </c>
      <c r="L745" s="6">
        <v>2259000</v>
      </c>
      <c r="M745" s="6">
        <v>668000</v>
      </c>
      <c r="N745" s="6">
        <v>226000</v>
      </c>
      <c r="O745" s="6">
        <v>367000</v>
      </c>
      <c r="P745" s="6">
        <v>9000</v>
      </c>
      <c r="Q745" s="6">
        <v>531000</v>
      </c>
      <c r="R745" s="6">
        <v>164000</v>
      </c>
      <c r="S745" s="6">
        <v>535000</v>
      </c>
      <c r="T745" s="6">
        <v>419000</v>
      </c>
      <c r="U745" s="6">
        <v>1131000</v>
      </c>
      <c r="V745" s="6">
        <v>1161000</v>
      </c>
      <c r="W745" s="6">
        <v>7128000</v>
      </c>
      <c r="X745" s="6">
        <v>4490000</v>
      </c>
      <c r="Y745" s="6">
        <v>872000</v>
      </c>
      <c r="Z745" s="6">
        <v>1439000</v>
      </c>
      <c r="AA745" s="6">
        <v>897000</v>
      </c>
      <c r="AB745" s="6">
        <v>593000</v>
      </c>
      <c r="AC745" s="6">
        <v>89461673</v>
      </c>
      <c r="AD745" s="6">
        <v>67876933</v>
      </c>
      <c r="AF745">
        <f>Q745/W745</f>
        <v>7.4494949494949489E-2</v>
      </c>
      <c r="AG745">
        <f>R745/X745</f>
        <v>3.6525612472160358E-2</v>
      </c>
      <c r="AH745">
        <f>U745/W745</f>
        <v>0.15867003367003368</v>
      </c>
      <c r="AI745">
        <f>V745/X745</f>
        <v>0.25857461024498885</v>
      </c>
      <c r="AJ745">
        <f>Y745/AA745</f>
        <v>0.97212931995540686</v>
      </c>
      <c r="AK745">
        <f>Z745/AB745</f>
        <v>2.4266441821247891</v>
      </c>
      <c r="AL745">
        <f>O745/K745</f>
        <v>0.1415895061728395</v>
      </c>
      <c r="AM745">
        <f>P745/L745</f>
        <v>3.9840637450199202E-3</v>
      </c>
      <c r="AN745">
        <f>K745/W745</f>
        <v>0.36363636363636365</v>
      </c>
      <c r="AO745">
        <f>L745/X745</f>
        <v>0.50311804008908689</v>
      </c>
      <c r="AP745">
        <f>IF(OR(Q745&lt;0, Q745="NA"), 0, 1)</f>
        <v>1</v>
      </c>
      <c r="AQ745">
        <f>IF(OR(S745&lt;0, S745="NA"), 0, 1)</f>
        <v>1</v>
      </c>
      <c r="AR745">
        <f>IFERROR(IF((AF745-AG745)&gt;0,1,0),0)</f>
        <v>1</v>
      </c>
      <c r="AS745">
        <f>IFERROR(IF((S745-Q745)&gt;0,1,0),0)</f>
        <v>1</v>
      </c>
      <c r="AT745">
        <f>IFERROR(IF((AH745-AI745)&lt;0,1,0),0)</f>
        <v>1</v>
      </c>
      <c r="AU745">
        <f>IFERROR(IF((AJ745-AK745)&gt;0,1,0),0)</f>
        <v>0</v>
      </c>
      <c r="AV745">
        <f>IFERROR(IF((AL745-AM745)&gt;0,1,0),0)</f>
        <v>1</v>
      </c>
      <c r="AW745">
        <f>IFERROR(IF((AN745-AO745)&gt;0,1,0),0)</f>
        <v>0</v>
      </c>
      <c r="AX745">
        <f>IFERROR(IF((AC745-AD745)&lt;0,1,0),0)</f>
        <v>0</v>
      </c>
      <c r="AY745">
        <f>SUM(AP745:AX745)</f>
        <v>6</v>
      </c>
    </row>
    <row r="746" spans="1:51" x14ac:dyDescent="0.45">
      <c r="A746" s="1" t="s">
        <v>688</v>
      </c>
      <c r="B746" s="2">
        <v>4966153</v>
      </c>
      <c r="C746" s="3" t="s">
        <v>5338</v>
      </c>
      <c r="D746" s="5">
        <v>106.08</v>
      </c>
      <c r="E746" s="5">
        <v>4814.71989648</v>
      </c>
      <c r="F746" s="3" t="s">
        <v>4500</v>
      </c>
      <c r="G746" s="3" t="s">
        <v>4539</v>
      </c>
      <c r="H746" s="3" t="s">
        <v>4539</v>
      </c>
      <c r="I746" s="3" t="s">
        <v>4540</v>
      </c>
      <c r="J746" s="3" t="s">
        <v>4541</v>
      </c>
      <c r="K746" s="6">
        <v>400631</v>
      </c>
      <c r="L746" s="6">
        <v>368761</v>
      </c>
      <c r="M746" s="6">
        <v>104839.5</v>
      </c>
      <c r="N746" s="6">
        <v>91825</v>
      </c>
      <c r="O746" s="6">
        <v>97788</v>
      </c>
      <c r="P746" s="6">
        <v>83407</v>
      </c>
      <c r="Q746" s="6">
        <v>106296</v>
      </c>
      <c r="R746" s="6">
        <v>95611</v>
      </c>
      <c r="S746" s="6" t="s">
        <v>4474</v>
      </c>
      <c r="T746" s="6">
        <v>116754</v>
      </c>
      <c r="U746" s="6">
        <v>197651</v>
      </c>
      <c r="V746" s="6">
        <v>197378</v>
      </c>
      <c r="W746" s="6">
        <v>841414</v>
      </c>
      <c r="X746" s="6">
        <v>796175</v>
      </c>
      <c r="Y746" s="6">
        <v>600220</v>
      </c>
      <c r="Z746" s="6">
        <v>560480</v>
      </c>
      <c r="AA746" s="6">
        <v>113611</v>
      </c>
      <c r="AB746" s="6">
        <v>107534</v>
      </c>
      <c r="AC746" s="6">
        <v>45387631</v>
      </c>
      <c r="AD746" s="6">
        <v>45317938</v>
      </c>
      <c r="AF746">
        <f>Q746/W746</f>
        <v>0.12633020130399542</v>
      </c>
      <c r="AG746">
        <f>R746/X746</f>
        <v>0.12008792036926555</v>
      </c>
      <c r="AH746">
        <f>U746/W746</f>
        <v>0.23490338881929704</v>
      </c>
      <c r="AI746">
        <f>V746/X746</f>
        <v>0.2479078092127987</v>
      </c>
      <c r="AJ746">
        <f>Y746/AA746</f>
        <v>5.2831151913107002</v>
      </c>
      <c r="AK746">
        <f>Z746/AB746</f>
        <v>5.2121189577249982</v>
      </c>
      <c r="AL746">
        <f>O746/K746</f>
        <v>0.2440849559819385</v>
      </c>
      <c r="AM746">
        <f>P746/L746</f>
        <v>0.22618172746033338</v>
      </c>
      <c r="AN746">
        <f>K746/W746</f>
        <v>0.47614016405717041</v>
      </c>
      <c r="AO746">
        <f>L746/X746</f>
        <v>0.46316576129619746</v>
      </c>
      <c r="AP746">
        <f>IF(OR(Q746&lt;0, Q746="NA"), 0, 1)</f>
        <v>1</v>
      </c>
      <c r="AQ746">
        <f>IF(OR(S746&lt;0, S746="NA"), 0, 1)</f>
        <v>0</v>
      </c>
      <c r="AR746">
        <f>IFERROR(IF((AF746-AG746)&gt;0,1,0),0)</f>
        <v>1</v>
      </c>
      <c r="AS746">
        <f>IFERROR(IF((S746-Q746)&gt;0,1,0),0)</f>
        <v>0</v>
      </c>
      <c r="AT746">
        <f>IFERROR(IF((AH746-AI746)&lt;0,1,0),0)</f>
        <v>1</v>
      </c>
      <c r="AU746">
        <f>IFERROR(IF((AJ746-AK746)&gt;0,1,0),0)</f>
        <v>1</v>
      </c>
      <c r="AV746">
        <f>IFERROR(IF((AL746-AM746)&gt;0,1,0),0)</f>
        <v>1</v>
      </c>
      <c r="AW746">
        <f>IFERROR(IF((AN746-AO746)&gt;0,1,0),0)</f>
        <v>1</v>
      </c>
      <c r="AX746">
        <f>IFERROR(IF((AC746-AD746)&lt;0,1,0),0)</f>
        <v>0</v>
      </c>
      <c r="AY746">
        <f>SUM(AP746:AX746)</f>
        <v>6</v>
      </c>
    </row>
    <row r="747" spans="1:51" x14ac:dyDescent="0.45">
      <c r="A747" s="1" t="s">
        <v>691</v>
      </c>
      <c r="B747" s="2">
        <v>4094418</v>
      </c>
      <c r="C747" s="3" t="s">
        <v>5335</v>
      </c>
      <c r="D747" s="5">
        <v>8.26</v>
      </c>
      <c r="E747" s="5">
        <v>602.86578071999998</v>
      </c>
      <c r="F747" s="3" t="s">
        <v>4480</v>
      </c>
      <c r="G747" s="3" t="s">
        <v>4491</v>
      </c>
      <c r="H747" s="3" t="s">
        <v>4491</v>
      </c>
      <c r="I747" s="3" t="s">
        <v>4594</v>
      </c>
      <c r="J747" s="3" t="s">
        <v>4792</v>
      </c>
      <c r="K747" s="6">
        <v>276749</v>
      </c>
      <c r="L747" s="6">
        <v>268596</v>
      </c>
      <c r="M747" s="6">
        <v>29144</v>
      </c>
      <c r="N747" s="6">
        <v>27570</v>
      </c>
      <c r="O747" s="6">
        <v>16837</v>
      </c>
      <c r="P747" s="6">
        <v>15366</v>
      </c>
      <c r="Q747" s="6">
        <v>13558</v>
      </c>
      <c r="R747" s="6">
        <v>11993</v>
      </c>
      <c r="S747" s="6">
        <v>9024</v>
      </c>
      <c r="T747" s="6">
        <v>27745</v>
      </c>
      <c r="U747" s="6">
        <v>35919</v>
      </c>
      <c r="V747" s="6">
        <v>36284</v>
      </c>
      <c r="W747" s="6">
        <v>312135</v>
      </c>
      <c r="X747" s="6">
        <v>335568</v>
      </c>
      <c r="Y747" s="6">
        <v>123745</v>
      </c>
      <c r="Z747" s="6">
        <v>157794</v>
      </c>
      <c r="AA747" s="6">
        <v>77188</v>
      </c>
      <c r="AB747" s="6">
        <v>105895</v>
      </c>
      <c r="AC747" s="6">
        <v>72986172</v>
      </c>
      <c r="AD747" s="6">
        <v>72935497</v>
      </c>
      <c r="AF747">
        <f>Q747/W747</f>
        <v>4.3436333637688819E-2</v>
      </c>
      <c r="AG747">
        <f>R747/X747</f>
        <v>3.5739403042006387E-2</v>
      </c>
      <c r="AH747">
        <f>U747/W747</f>
        <v>0.11507520784276035</v>
      </c>
      <c r="AI747">
        <f>V747/X747</f>
        <v>0.1081271158155724</v>
      </c>
      <c r="AJ747">
        <f>Y747/AA747</f>
        <v>1.6031637042027258</v>
      </c>
      <c r="AK747">
        <f>Z747/AB747</f>
        <v>1.4900986826573492</v>
      </c>
      <c r="AL747">
        <f>O747/K747</f>
        <v>6.0838521548406681E-2</v>
      </c>
      <c r="AM747">
        <f>P747/L747</f>
        <v>5.7208595809319571E-2</v>
      </c>
      <c r="AN747">
        <f>K747/W747</f>
        <v>0.88663238662758104</v>
      </c>
      <c r="AO747">
        <f>L747/X747</f>
        <v>0.80042197110570734</v>
      </c>
      <c r="AP747">
        <f>IF(OR(Q747&lt;0, Q747="NA"), 0, 1)</f>
        <v>1</v>
      </c>
      <c r="AQ747">
        <f>IF(OR(S747&lt;0, S747="NA"), 0, 1)</f>
        <v>1</v>
      </c>
      <c r="AR747">
        <f>IFERROR(IF((AF747-AG747)&gt;0,1,0),0)</f>
        <v>1</v>
      </c>
      <c r="AS747">
        <f>IFERROR(IF((S747-Q747)&gt;0,1,0),0)</f>
        <v>0</v>
      </c>
      <c r="AT747">
        <f>IFERROR(IF((AH747-AI747)&lt;0,1,0),0)</f>
        <v>0</v>
      </c>
      <c r="AU747">
        <f>IFERROR(IF((AJ747-AK747)&gt;0,1,0),0)</f>
        <v>1</v>
      </c>
      <c r="AV747">
        <f>IFERROR(IF((AL747-AM747)&gt;0,1,0),0)</f>
        <v>1</v>
      </c>
      <c r="AW747">
        <f>IFERROR(IF((AN747-AO747)&gt;0,1,0),0)</f>
        <v>1</v>
      </c>
      <c r="AX747">
        <f>IFERROR(IF((AC747-AD747)&lt;0,1,0),0)</f>
        <v>0</v>
      </c>
      <c r="AY747">
        <f>SUM(AP747:AX747)</f>
        <v>6</v>
      </c>
    </row>
    <row r="748" spans="1:51" x14ac:dyDescent="0.45">
      <c r="A748" s="1" t="s">
        <v>695</v>
      </c>
      <c r="B748" s="2">
        <v>100774</v>
      </c>
      <c r="C748" s="3" t="s">
        <v>5335</v>
      </c>
      <c r="D748" s="5">
        <v>35.85</v>
      </c>
      <c r="E748" s="5">
        <v>607.45914195</v>
      </c>
      <c r="F748" s="3" t="s">
        <v>4480</v>
      </c>
      <c r="G748" s="3" t="s">
        <v>4481</v>
      </c>
      <c r="H748" s="3" t="s">
        <v>4481</v>
      </c>
      <c r="I748" s="3" t="s">
        <v>4482</v>
      </c>
      <c r="J748" s="3" t="s">
        <v>4484</v>
      </c>
      <c r="K748" s="6">
        <v>231379</v>
      </c>
      <c r="L748" s="6">
        <v>227663</v>
      </c>
      <c r="M748" s="6" t="s">
        <v>4474</v>
      </c>
      <c r="N748" s="6" t="s">
        <v>4474</v>
      </c>
      <c r="O748" s="6">
        <v>96625</v>
      </c>
      <c r="P748" s="6">
        <v>92894</v>
      </c>
      <c r="Q748" s="6">
        <v>49919</v>
      </c>
      <c r="R748" s="6">
        <v>48808</v>
      </c>
      <c r="S748" s="6">
        <v>56924</v>
      </c>
      <c r="T748" s="6">
        <v>69507</v>
      </c>
      <c r="U748" s="6" t="s">
        <v>4474</v>
      </c>
      <c r="V748" s="6" t="s">
        <v>4474</v>
      </c>
      <c r="W748" s="6">
        <v>4225316</v>
      </c>
      <c r="X748" s="6">
        <v>4225695</v>
      </c>
      <c r="Y748" s="6" t="s">
        <v>4474</v>
      </c>
      <c r="Z748" s="6" t="s">
        <v>4474</v>
      </c>
      <c r="AA748" s="6" t="s">
        <v>4474</v>
      </c>
      <c r="AB748" s="6" t="s">
        <v>4474</v>
      </c>
      <c r="AC748" s="6">
        <v>16944370</v>
      </c>
      <c r="AD748" s="6">
        <v>16941553</v>
      </c>
      <c r="AF748">
        <f>Q748/W748</f>
        <v>1.1814264305912267E-2</v>
      </c>
      <c r="AG748">
        <f>R748/X748</f>
        <v>1.1550289360685048E-2</v>
      </c>
      <c r="AH748" t="e">
        <f>U748/W748</f>
        <v>#VALUE!</v>
      </c>
      <c r="AI748" t="e">
        <f>V748/X748</f>
        <v>#VALUE!</v>
      </c>
      <c r="AJ748" t="e">
        <f>Y748/AA748</f>
        <v>#VALUE!</v>
      </c>
      <c r="AK748" t="e">
        <f>Z748/AB748</f>
        <v>#VALUE!</v>
      </c>
      <c r="AL748">
        <f>O748/K748</f>
        <v>0.41760488203337381</v>
      </c>
      <c r="AM748">
        <f>P748/L748</f>
        <v>0.40803292585971368</v>
      </c>
      <c r="AN748">
        <f>K748/W748</f>
        <v>5.4760164683540828E-2</v>
      </c>
      <c r="AO748">
        <f>L748/X748</f>
        <v>5.3875871306376819E-2</v>
      </c>
      <c r="AP748">
        <f>IF(OR(Q748&lt;0, Q748="NA"), 0, 1)</f>
        <v>1</v>
      </c>
      <c r="AQ748">
        <f>IF(OR(S748&lt;0, S748="NA"), 0, 1)</f>
        <v>1</v>
      </c>
      <c r="AR748">
        <f>IFERROR(IF((AF748-AG748)&gt;0,1,0),0)</f>
        <v>1</v>
      </c>
      <c r="AS748">
        <f>IFERROR(IF((S748-Q748)&gt;0,1,0),0)</f>
        <v>1</v>
      </c>
      <c r="AT748">
        <f>IFERROR(IF((AH748-AI748)&lt;0,1,0),0)</f>
        <v>0</v>
      </c>
      <c r="AU748">
        <f>IFERROR(IF((AJ748-AK748)&gt;0,1,0),0)</f>
        <v>0</v>
      </c>
      <c r="AV748">
        <f>IFERROR(IF((AL748-AM748)&gt;0,1,0),0)</f>
        <v>1</v>
      </c>
      <c r="AW748">
        <f>IFERROR(IF((AN748-AO748)&gt;0,1,0),0)</f>
        <v>1</v>
      </c>
      <c r="AX748">
        <f>IFERROR(IF((AC748-AD748)&lt;0,1,0),0)</f>
        <v>0</v>
      </c>
      <c r="AY748">
        <f>SUM(AP748:AX748)</f>
        <v>6</v>
      </c>
    </row>
    <row r="749" spans="1:51" x14ac:dyDescent="0.45">
      <c r="A749" s="1" t="s">
        <v>696</v>
      </c>
      <c r="B749" s="2">
        <v>4980655</v>
      </c>
      <c r="C749" s="3" t="s">
        <v>5335</v>
      </c>
      <c r="D749" s="5">
        <v>18.059999999999999</v>
      </c>
      <c r="E749" s="5">
        <v>1054.4748727799999</v>
      </c>
      <c r="F749" s="3" t="s">
        <v>4485</v>
      </c>
      <c r="G749" s="3" t="s">
        <v>4607</v>
      </c>
      <c r="H749" s="3" t="s">
        <v>4891</v>
      </c>
      <c r="I749" s="3" t="s">
        <v>4891</v>
      </c>
      <c r="J749" s="3" t="s">
        <v>4752</v>
      </c>
      <c r="K749" s="6">
        <v>447305</v>
      </c>
      <c r="L749" s="6">
        <v>393200</v>
      </c>
      <c r="M749" s="6">
        <v>335070</v>
      </c>
      <c r="N749" s="6">
        <v>288387</v>
      </c>
      <c r="O749" s="6">
        <v>214163</v>
      </c>
      <c r="P749" s="6">
        <v>187520</v>
      </c>
      <c r="Q749" s="6">
        <v>88196</v>
      </c>
      <c r="R749" s="6">
        <v>97848</v>
      </c>
      <c r="S749" s="6">
        <v>230215</v>
      </c>
      <c r="T749" s="6">
        <v>201203</v>
      </c>
      <c r="U749" s="6">
        <v>2543218</v>
      </c>
      <c r="V749" s="6">
        <v>1134126</v>
      </c>
      <c r="W749" s="6">
        <v>4095756</v>
      </c>
      <c r="X749" s="6">
        <v>3988526</v>
      </c>
      <c r="Y749" s="6">
        <v>360424</v>
      </c>
      <c r="Z749" s="6">
        <v>109977</v>
      </c>
      <c r="AA749" s="6">
        <v>214046</v>
      </c>
      <c r="AB749" s="6">
        <v>208710</v>
      </c>
      <c r="AC749" s="6">
        <v>56256878</v>
      </c>
      <c r="AD749" s="6">
        <v>54887313</v>
      </c>
      <c r="AF749">
        <f>Q749/W749</f>
        <v>2.1533509320379438E-2</v>
      </c>
      <c r="AG749">
        <f>R749/X749</f>
        <v>2.4532371106519051E-2</v>
      </c>
      <c r="AH749">
        <f>U749/W749</f>
        <v>0.62093982161046701</v>
      </c>
      <c r="AI749">
        <f>V749/X749</f>
        <v>0.28434714979919901</v>
      </c>
      <c r="AJ749">
        <f>Y749/AA749</f>
        <v>1.6838623473458976</v>
      </c>
      <c r="AK749">
        <f>Z749/AB749</f>
        <v>0.52693689808825639</v>
      </c>
      <c r="AL749">
        <f>O749/K749</f>
        <v>0.47878516895630496</v>
      </c>
      <c r="AM749">
        <f>P749/L749</f>
        <v>0.47690742624618515</v>
      </c>
      <c r="AN749">
        <f>K749/W749</f>
        <v>0.10921182804835054</v>
      </c>
      <c r="AO749">
        <f>L749/X749</f>
        <v>9.8582784717963473E-2</v>
      </c>
      <c r="AP749">
        <f>IF(OR(Q749&lt;0, Q749="NA"), 0, 1)</f>
        <v>1</v>
      </c>
      <c r="AQ749">
        <f>IF(OR(S749&lt;0, S749="NA"), 0, 1)</f>
        <v>1</v>
      </c>
      <c r="AR749">
        <f>IFERROR(IF((AF749-AG749)&gt;0,1,0),0)</f>
        <v>0</v>
      </c>
      <c r="AS749">
        <f>IFERROR(IF((S749-Q749)&gt;0,1,0),0)</f>
        <v>1</v>
      </c>
      <c r="AT749">
        <f>IFERROR(IF((AH749-AI749)&lt;0,1,0),0)</f>
        <v>0</v>
      </c>
      <c r="AU749">
        <f>IFERROR(IF((AJ749-AK749)&gt;0,1,0),0)</f>
        <v>1</v>
      </c>
      <c r="AV749">
        <f>IFERROR(IF((AL749-AM749)&gt;0,1,0),0)</f>
        <v>1</v>
      </c>
      <c r="AW749">
        <f>IFERROR(IF((AN749-AO749)&gt;0,1,0),0)</f>
        <v>1</v>
      </c>
      <c r="AX749">
        <f>IFERROR(IF((AC749-AD749)&lt;0,1,0),0)</f>
        <v>0</v>
      </c>
      <c r="AY749">
        <f>SUM(AP749:AX749)</f>
        <v>6</v>
      </c>
    </row>
    <row r="750" spans="1:51" x14ac:dyDescent="0.45">
      <c r="A750" s="1" t="s">
        <v>703</v>
      </c>
      <c r="B750" s="2">
        <v>4811704</v>
      </c>
      <c r="C750" s="3" t="s">
        <v>5338</v>
      </c>
      <c r="D750" s="5">
        <v>23.19</v>
      </c>
      <c r="E750" s="5">
        <v>1243.76946849</v>
      </c>
      <c r="F750" s="3" t="s">
        <v>4470</v>
      </c>
      <c r="G750" s="3" t="s">
        <v>4471</v>
      </c>
      <c r="H750" s="3" t="s">
        <v>4489</v>
      </c>
      <c r="I750" s="3" t="s">
        <v>4489</v>
      </c>
      <c r="J750" s="3" t="s">
        <v>4795</v>
      </c>
      <c r="K750" s="6">
        <v>312775</v>
      </c>
      <c r="L750" s="6">
        <v>297084</v>
      </c>
      <c r="M750" s="6">
        <v>-44255</v>
      </c>
      <c r="N750" s="6">
        <v>-62353</v>
      </c>
      <c r="O750" s="6">
        <v>-58719</v>
      </c>
      <c r="P750" s="6">
        <v>-77010</v>
      </c>
      <c r="Q750" s="6">
        <v>-143558</v>
      </c>
      <c r="R750" s="6">
        <v>-159635</v>
      </c>
      <c r="S750" s="6">
        <v>7778</v>
      </c>
      <c r="T750" s="6">
        <v>-14923</v>
      </c>
      <c r="U750" s="6" t="s">
        <v>4474</v>
      </c>
      <c r="V750" s="6" t="s">
        <v>4474</v>
      </c>
      <c r="W750" s="6">
        <v>476985</v>
      </c>
      <c r="X750" s="6">
        <v>466777</v>
      </c>
      <c r="Y750" s="6">
        <v>334087</v>
      </c>
      <c r="Z750" s="6">
        <v>320609</v>
      </c>
      <c r="AA750" s="6">
        <v>81440</v>
      </c>
      <c r="AB750" s="6">
        <v>78331</v>
      </c>
      <c r="AC750" s="6">
        <v>53106871</v>
      </c>
      <c r="AD750" s="6">
        <v>52617443</v>
      </c>
      <c r="AF750">
        <f>Q750/W750</f>
        <v>-0.30096963216872646</v>
      </c>
      <c r="AG750">
        <f>R750/X750</f>
        <v>-0.3419941428133777</v>
      </c>
      <c r="AH750" t="e">
        <f>U750/W750</f>
        <v>#VALUE!</v>
      </c>
      <c r="AI750" t="e">
        <f>V750/X750</f>
        <v>#VALUE!</v>
      </c>
      <c r="AJ750">
        <f>Y750/AA750</f>
        <v>4.1022470530451862</v>
      </c>
      <c r="AK750">
        <f>Z750/AB750</f>
        <v>4.0930027702952856</v>
      </c>
      <c r="AL750">
        <f>O750/K750</f>
        <v>-0.18773559267844298</v>
      </c>
      <c r="AM750">
        <f>P750/L750</f>
        <v>-0.25921961465444116</v>
      </c>
      <c r="AN750">
        <f>K750/W750</f>
        <v>0.65573340880740483</v>
      </c>
      <c r="AO750">
        <f>L750/X750</f>
        <v>0.63645809455050273</v>
      </c>
      <c r="AP750">
        <f>IF(OR(Q750&lt;0, Q750="NA"), 0, 1)</f>
        <v>0</v>
      </c>
      <c r="AQ750">
        <f>IF(OR(S750&lt;0, S750="NA"), 0, 1)</f>
        <v>1</v>
      </c>
      <c r="AR750">
        <f>IFERROR(IF((AF750-AG750)&gt;0,1,0),0)</f>
        <v>1</v>
      </c>
      <c r="AS750">
        <f>IFERROR(IF((S750-Q750)&gt;0,1,0),0)</f>
        <v>1</v>
      </c>
      <c r="AT750">
        <f>IFERROR(IF((AH750-AI750)&lt;0,1,0),0)</f>
        <v>0</v>
      </c>
      <c r="AU750">
        <f>IFERROR(IF((AJ750-AK750)&gt;0,1,0),0)</f>
        <v>1</v>
      </c>
      <c r="AV750">
        <f>IFERROR(IF((AL750-AM750)&gt;0,1,0),0)</f>
        <v>1</v>
      </c>
      <c r="AW750">
        <f>IFERROR(IF((AN750-AO750)&gt;0,1,0),0)</f>
        <v>1</v>
      </c>
      <c r="AX750">
        <f>IFERROR(IF((AC750-AD750)&lt;0,1,0),0)</f>
        <v>0</v>
      </c>
      <c r="AY750">
        <f>SUM(AP750:AX750)</f>
        <v>6</v>
      </c>
    </row>
    <row r="751" spans="1:51" x14ac:dyDescent="0.45">
      <c r="A751" s="1" t="s">
        <v>707</v>
      </c>
      <c r="B751" s="2">
        <v>4987870</v>
      </c>
      <c r="C751" s="3" t="s">
        <v>5337</v>
      </c>
      <c r="D751" s="5">
        <v>402.47</v>
      </c>
      <c r="E751" s="5">
        <v>18192.23522843</v>
      </c>
      <c r="F751" s="3" t="s">
        <v>4485</v>
      </c>
      <c r="G751" s="3" t="s">
        <v>4486</v>
      </c>
      <c r="H751" s="3" t="s">
        <v>4496</v>
      </c>
      <c r="I751" s="3" t="s">
        <v>4496</v>
      </c>
      <c r="J751" s="3" t="s">
        <v>4894</v>
      </c>
      <c r="K751" s="6">
        <v>5008200</v>
      </c>
      <c r="L751" s="6">
        <v>4934400</v>
      </c>
      <c r="M751" s="6">
        <v>1328100</v>
      </c>
      <c r="N751" s="6">
        <v>1313700</v>
      </c>
      <c r="O751" s="6">
        <v>1166100</v>
      </c>
      <c r="P751" s="6">
        <v>1146000</v>
      </c>
      <c r="Q751" s="6">
        <v>1354500</v>
      </c>
      <c r="R751" s="6">
        <v>1375800</v>
      </c>
      <c r="S751" s="6">
        <v>1038200</v>
      </c>
      <c r="T751" s="6">
        <v>1216800</v>
      </c>
      <c r="U751" s="6">
        <v>1887200</v>
      </c>
      <c r="V751" s="6">
        <v>1887200</v>
      </c>
      <c r="W751" s="6">
        <v>6478400</v>
      </c>
      <c r="X751" s="6">
        <v>6728300</v>
      </c>
      <c r="Y751" s="6">
        <v>2911400</v>
      </c>
      <c r="Z751" s="6">
        <v>3152100</v>
      </c>
      <c r="AA751" s="6">
        <v>1068400</v>
      </c>
      <c r="AB751" s="6">
        <v>1089700</v>
      </c>
      <c r="AC751" s="6">
        <v>45274000</v>
      </c>
      <c r="AD751" s="6">
        <v>46274000</v>
      </c>
      <c r="AF751">
        <f>Q751/W751</f>
        <v>0.20907940232156089</v>
      </c>
      <c r="AG751">
        <f>R751/X751</f>
        <v>0.20447958622534668</v>
      </c>
      <c r="AH751">
        <f>U751/W751</f>
        <v>0.29130649543097059</v>
      </c>
      <c r="AI751">
        <f>V751/X751</f>
        <v>0.28048689862223741</v>
      </c>
      <c r="AJ751">
        <f>Y751/AA751</f>
        <v>2.7250093597903406</v>
      </c>
      <c r="AK751">
        <f>Z751/AB751</f>
        <v>2.8926309993576216</v>
      </c>
      <c r="AL751">
        <f>O751/K751</f>
        <v>0.23283814544147599</v>
      </c>
      <c r="AM751">
        <f>P751/L751</f>
        <v>0.23224708171206226</v>
      </c>
      <c r="AN751">
        <f>K751/W751</f>
        <v>0.77306124969128176</v>
      </c>
      <c r="AO751">
        <f>L751/X751</f>
        <v>0.73337990279862675</v>
      </c>
      <c r="AP751">
        <f>IF(OR(Q751&lt;0, Q751="NA"), 0, 1)</f>
        <v>1</v>
      </c>
      <c r="AQ751">
        <f>IF(OR(S751&lt;0, S751="NA"), 0, 1)</f>
        <v>1</v>
      </c>
      <c r="AR751">
        <f>IFERROR(IF((AF751-AG751)&gt;0,1,0),0)</f>
        <v>1</v>
      </c>
      <c r="AS751">
        <f>IFERROR(IF((S751-Q751)&gt;0,1,0),0)</f>
        <v>0</v>
      </c>
      <c r="AT751">
        <f>IFERROR(IF((AH751-AI751)&lt;0,1,0),0)</f>
        <v>0</v>
      </c>
      <c r="AU751">
        <f>IFERROR(IF((AJ751-AK751)&gt;0,1,0),0)</f>
        <v>0</v>
      </c>
      <c r="AV751">
        <f>IFERROR(IF((AL751-AM751)&gt;0,1,0),0)</f>
        <v>1</v>
      </c>
      <c r="AW751">
        <f>IFERROR(IF((AN751-AO751)&gt;0,1,0),0)</f>
        <v>1</v>
      </c>
      <c r="AX751">
        <f>IFERROR(IF((AC751-AD751)&lt;0,1,0),0)</f>
        <v>1</v>
      </c>
      <c r="AY751">
        <f>SUM(AP751:AX751)</f>
        <v>6</v>
      </c>
    </row>
    <row r="752" spans="1:51" x14ac:dyDescent="0.45">
      <c r="A752" s="1" t="s">
        <v>714</v>
      </c>
      <c r="B752" s="2">
        <v>4158618</v>
      </c>
      <c r="C752" s="3" t="s">
        <v>5337</v>
      </c>
      <c r="D752" s="5">
        <v>70.03</v>
      </c>
      <c r="E752" s="5">
        <v>62832.832090830001</v>
      </c>
      <c r="F752" s="3" t="s">
        <v>4485</v>
      </c>
      <c r="G752" s="3" t="s">
        <v>4486</v>
      </c>
      <c r="H752" s="3" t="s">
        <v>4496</v>
      </c>
      <c r="I752" s="3" t="s">
        <v>4496</v>
      </c>
      <c r="J752" s="3" t="s">
        <v>4507</v>
      </c>
      <c r="K752" s="6">
        <v>24801000</v>
      </c>
      <c r="L752" s="6">
        <v>23752000</v>
      </c>
      <c r="M752" s="6">
        <v>3318000</v>
      </c>
      <c r="N752" s="6">
        <v>3105000</v>
      </c>
      <c r="O752" s="6">
        <v>2230000</v>
      </c>
      <c r="P752" s="6">
        <v>2211000</v>
      </c>
      <c r="Q752" s="6">
        <v>3578000</v>
      </c>
      <c r="R752" s="6">
        <v>3478000</v>
      </c>
      <c r="S752" s="6">
        <v>1493000</v>
      </c>
      <c r="T752" s="6">
        <v>2803000</v>
      </c>
      <c r="U752" s="6">
        <v>10337000</v>
      </c>
      <c r="V752" s="6">
        <v>11270000</v>
      </c>
      <c r="W752" s="6">
        <v>40201000</v>
      </c>
      <c r="X752" s="6">
        <v>40424000</v>
      </c>
      <c r="Y752" s="6">
        <v>11194000</v>
      </c>
      <c r="Z752" s="6">
        <v>11573000</v>
      </c>
      <c r="AA752" s="6">
        <v>10378000</v>
      </c>
      <c r="AB752" s="6">
        <v>10675000</v>
      </c>
      <c r="AC752" s="6">
        <v>897791812</v>
      </c>
      <c r="AD752" s="6">
        <v>902664139</v>
      </c>
      <c r="AF752">
        <f>Q752/W752</f>
        <v>8.9002761125345137E-2</v>
      </c>
      <c r="AG752">
        <f>R752/X752</f>
        <v>8.6037997229368696E-2</v>
      </c>
      <c r="AH752">
        <f>U752/W752</f>
        <v>0.25713290714161341</v>
      </c>
      <c r="AI752">
        <f>V752/X752</f>
        <v>0.27879477538096181</v>
      </c>
      <c r="AJ752">
        <f>Y752/AA752</f>
        <v>1.0786278666409712</v>
      </c>
      <c r="AK752">
        <f>Z752/AB752</f>
        <v>1.0841217798594849</v>
      </c>
      <c r="AL752">
        <f>O752/K752</f>
        <v>8.9915729204467568E-2</v>
      </c>
      <c r="AM752">
        <f>P752/L752</f>
        <v>9.3086897945436176E-2</v>
      </c>
      <c r="AN752">
        <f>K752/W752</f>
        <v>0.61692495211561904</v>
      </c>
      <c r="AO752">
        <f>L752/X752</f>
        <v>0.587571739560657</v>
      </c>
      <c r="AP752">
        <f>IF(OR(Q752&lt;0, Q752="NA"), 0, 1)</f>
        <v>1</v>
      </c>
      <c r="AQ752">
        <f>IF(OR(S752&lt;0, S752="NA"), 0, 1)</f>
        <v>1</v>
      </c>
      <c r="AR752">
        <f>IFERROR(IF((AF752-AG752)&gt;0,1,0),0)</f>
        <v>1</v>
      </c>
      <c r="AS752">
        <f>IFERROR(IF((S752-Q752)&gt;0,1,0),0)</f>
        <v>0</v>
      </c>
      <c r="AT752">
        <f>IFERROR(IF((AH752-AI752)&lt;0,1,0),0)</f>
        <v>1</v>
      </c>
      <c r="AU752">
        <f>IFERROR(IF((AJ752-AK752)&gt;0,1,0),0)</f>
        <v>0</v>
      </c>
      <c r="AV752">
        <f>IFERROR(IF((AL752-AM752)&gt;0,1,0),0)</f>
        <v>0</v>
      </c>
      <c r="AW752">
        <f>IFERROR(IF((AN752-AO752)&gt;0,1,0),0)</f>
        <v>1</v>
      </c>
      <c r="AX752">
        <f>IFERROR(IF((AC752-AD752)&lt;0,1,0),0)</f>
        <v>1</v>
      </c>
      <c r="AY752">
        <f>SUM(AP752:AX752)</f>
        <v>6</v>
      </c>
    </row>
    <row r="753" spans="1:51" x14ac:dyDescent="0.45">
      <c r="A753" s="1" t="s">
        <v>717</v>
      </c>
      <c r="B753" s="2">
        <v>4436011</v>
      </c>
      <c r="C753" s="3" t="s">
        <v>5337</v>
      </c>
      <c r="D753" s="5">
        <v>54.77</v>
      </c>
      <c r="E753" s="5">
        <v>1973.8458427800001</v>
      </c>
      <c r="F753" s="3" t="s">
        <v>4475</v>
      </c>
      <c r="G753" s="3" t="s">
        <v>4548</v>
      </c>
      <c r="H753" s="3" t="s">
        <v>4647</v>
      </c>
      <c r="I753" s="3" t="s">
        <v>4687</v>
      </c>
      <c r="J753" s="3" t="s">
        <v>4893</v>
      </c>
      <c r="K753" s="6">
        <v>2842254</v>
      </c>
      <c r="L753" s="6">
        <v>2875441</v>
      </c>
      <c r="M753" s="6">
        <v>366745</v>
      </c>
      <c r="N753" s="6">
        <v>389145</v>
      </c>
      <c r="O753" s="6">
        <v>307504</v>
      </c>
      <c r="P753" s="6">
        <v>328294</v>
      </c>
      <c r="Q753" s="6">
        <v>230502</v>
      </c>
      <c r="R753" s="6">
        <v>238309</v>
      </c>
      <c r="S753" s="6">
        <v>334661</v>
      </c>
      <c r="T753" s="6">
        <v>411581</v>
      </c>
      <c r="U753" s="6">
        <v>497930</v>
      </c>
      <c r="V753" s="6">
        <v>497735</v>
      </c>
      <c r="W753" s="6">
        <v>2378385</v>
      </c>
      <c r="X753" s="6">
        <v>2355517</v>
      </c>
      <c r="Y753" s="6">
        <v>1071510</v>
      </c>
      <c r="Z753" s="6">
        <v>1102386</v>
      </c>
      <c r="AA753" s="6">
        <v>484108</v>
      </c>
      <c r="AB753" s="6">
        <v>527643</v>
      </c>
      <c r="AC753" s="6">
        <v>36038814</v>
      </c>
      <c r="AD753" s="6">
        <v>36280056</v>
      </c>
      <c r="AF753">
        <f>Q753/W753</f>
        <v>9.6915343815235963E-2</v>
      </c>
      <c r="AG753">
        <f>R753/X753</f>
        <v>0.10117057104661099</v>
      </c>
      <c r="AH753">
        <f>U753/W753</f>
        <v>0.20935634895107394</v>
      </c>
      <c r="AI753">
        <f>V753/X753</f>
        <v>0.21130605298115021</v>
      </c>
      <c r="AJ753">
        <f>Y753/AA753</f>
        <v>2.2133697439414344</v>
      </c>
      <c r="AK753">
        <f>Z753/AB753</f>
        <v>2.0892649006999049</v>
      </c>
      <c r="AL753">
        <f>O753/K753</f>
        <v>0.10819018989858049</v>
      </c>
      <c r="AM753">
        <f>P753/L753</f>
        <v>0.11417170444463998</v>
      </c>
      <c r="AN753">
        <f>K753/W753</f>
        <v>1.1950352865494862</v>
      </c>
      <c r="AO753">
        <f>L753/X753</f>
        <v>1.2207260656577728</v>
      </c>
      <c r="AP753">
        <f>IF(OR(Q753&lt;0, Q753="NA"), 0, 1)</f>
        <v>1</v>
      </c>
      <c r="AQ753">
        <f>IF(OR(S753&lt;0, S753="NA"), 0, 1)</f>
        <v>1</v>
      </c>
      <c r="AR753">
        <f>IFERROR(IF((AF753-AG753)&gt;0,1,0),0)</f>
        <v>0</v>
      </c>
      <c r="AS753">
        <f>IFERROR(IF((S753-Q753)&gt;0,1,0),0)</f>
        <v>1</v>
      </c>
      <c r="AT753">
        <f>IFERROR(IF((AH753-AI753)&lt;0,1,0),0)</f>
        <v>1</v>
      </c>
      <c r="AU753">
        <f>IFERROR(IF((AJ753-AK753)&gt;0,1,0),0)</f>
        <v>1</v>
      </c>
      <c r="AV753">
        <f>IFERROR(IF((AL753-AM753)&gt;0,1,0),0)</f>
        <v>0</v>
      </c>
      <c r="AW753">
        <f>IFERROR(IF((AN753-AO753)&gt;0,1,0),0)</f>
        <v>0</v>
      </c>
      <c r="AX753">
        <f>IFERROR(IF((AC753-AD753)&lt;0,1,0),0)</f>
        <v>1</v>
      </c>
      <c r="AY753">
        <f>SUM(AP753:AX753)</f>
        <v>6</v>
      </c>
    </row>
    <row r="754" spans="1:51" x14ac:dyDescent="0.45">
      <c r="A754" s="1" t="s">
        <v>729</v>
      </c>
      <c r="B754" s="2">
        <v>28081274</v>
      </c>
      <c r="C754" s="3" t="s">
        <v>5336</v>
      </c>
      <c r="D754" s="5">
        <v>11.61</v>
      </c>
      <c r="E754" s="5">
        <v>51.073864469999997</v>
      </c>
      <c r="F754" s="3" t="s">
        <v>4480</v>
      </c>
      <c r="G754" s="3" t="s">
        <v>4481</v>
      </c>
      <c r="H754" s="3" t="s">
        <v>4481</v>
      </c>
      <c r="I754" s="3" t="s">
        <v>4482</v>
      </c>
      <c r="J754" s="3" t="s">
        <v>4483</v>
      </c>
      <c r="K754" s="6">
        <v>4811</v>
      </c>
      <c r="L754" s="6">
        <v>4193</v>
      </c>
      <c r="M754" s="6" t="s">
        <v>4474</v>
      </c>
      <c r="N754" s="6" t="s">
        <v>4474</v>
      </c>
      <c r="O754" s="6">
        <v>-451</v>
      </c>
      <c r="P754" s="6">
        <v>-1451</v>
      </c>
      <c r="Q754" s="6">
        <v>-3395</v>
      </c>
      <c r="R754" s="6">
        <v>-3691</v>
      </c>
      <c r="S754" s="6">
        <v>3466</v>
      </c>
      <c r="T754" s="6">
        <v>3110</v>
      </c>
      <c r="U754" s="6" t="s">
        <v>4474</v>
      </c>
      <c r="V754" s="6">
        <v>20000</v>
      </c>
      <c r="W754" s="6">
        <v>280617</v>
      </c>
      <c r="X754" s="6">
        <v>295333</v>
      </c>
      <c r="Y754" s="6" t="s">
        <v>4474</v>
      </c>
      <c r="Z754" s="6" t="s">
        <v>4474</v>
      </c>
      <c r="AA754" s="6" t="s">
        <v>4474</v>
      </c>
      <c r="AB754" s="6" t="s">
        <v>4474</v>
      </c>
      <c r="AC754" s="6">
        <v>4399127</v>
      </c>
      <c r="AD754" s="6">
        <v>4478527</v>
      </c>
      <c r="AF754">
        <f>Q754/W754</f>
        <v>-1.2098340442667407E-2</v>
      </c>
      <c r="AG754">
        <f>R754/X754</f>
        <v>-1.2497756769477167E-2</v>
      </c>
      <c r="AH754" t="e">
        <f>U754/W754</f>
        <v>#VALUE!</v>
      </c>
      <c r="AI754">
        <f>V754/X754</f>
        <v>6.7720166727050488E-2</v>
      </c>
      <c r="AJ754" t="e">
        <f>Y754/AA754</f>
        <v>#VALUE!</v>
      </c>
      <c r="AK754" t="e">
        <f>Z754/AB754</f>
        <v>#VALUE!</v>
      </c>
      <c r="AL754">
        <f>O754/K754</f>
        <v>-9.3743504468925376E-2</v>
      </c>
      <c r="AM754">
        <f>P754/L754</f>
        <v>-0.34605294538516573</v>
      </c>
      <c r="AN754">
        <f>K754/W754</f>
        <v>1.7144364026413225E-2</v>
      </c>
      <c r="AO754">
        <f>L754/X754</f>
        <v>1.4197532954326134E-2</v>
      </c>
      <c r="AP754">
        <f>IF(OR(Q754&lt;0, Q754="NA"), 0, 1)</f>
        <v>0</v>
      </c>
      <c r="AQ754">
        <f>IF(OR(S754&lt;0, S754="NA"), 0, 1)</f>
        <v>1</v>
      </c>
      <c r="AR754">
        <f>IFERROR(IF((AF754-AG754)&gt;0,1,0),0)</f>
        <v>1</v>
      </c>
      <c r="AS754">
        <f>IFERROR(IF((S754-Q754)&gt;0,1,0),0)</f>
        <v>1</v>
      </c>
      <c r="AT754">
        <f>IFERROR(IF((AH754-AI754)&lt;0,1,0),0)</f>
        <v>0</v>
      </c>
      <c r="AU754">
        <f>IFERROR(IF((AJ754-AK754)&gt;0,1,0),0)</f>
        <v>0</v>
      </c>
      <c r="AV754">
        <f>IFERROR(IF((AL754-AM754)&gt;0,1,0),0)</f>
        <v>1</v>
      </c>
      <c r="AW754">
        <f>IFERROR(IF((AN754-AO754)&gt;0,1,0),0)</f>
        <v>1</v>
      </c>
      <c r="AX754">
        <f>IFERROR(IF((AC754-AD754)&lt;0,1,0),0)</f>
        <v>1</v>
      </c>
      <c r="AY754">
        <f>SUM(AP754:AX754)</f>
        <v>6</v>
      </c>
    </row>
    <row r="755" spans="1:51" x14ac:dyDescent="0.45">
      <c r="A755" s="1" t="s">
        <v>731</v>
      </c>
      <c r="B755" s="2">
        <v>114523</v>
      </c>
      <c r="C755" s="3" t="s">
        <v>5337</v>
      </c>
      <c r="D755" s="7">
        <v>397.61</v>
      </c>
      <c r="E755" s="5">
        <v>191967.09725368</v>
      </c>
      <c r="F755" s="3" t="s">
        <v>4485</v>
      </c>
      <c r="G755" s="3" t="s">
        <v>4486</v>
      </c>
      <c r="H755" s="3" t="s">
        <v>4598</v>
      </c>
      <c r="I755" s="3" t="s">
        <v>4661</v>
      </c>
      <c r="J755" s="3" t="s">
        <v>4900</v>
      </c>
      <c r="K755" s="6">
        <v>65664000</v>
      </c>
      <c r="L755" s="6">
        <v>66368000</v>
      </c>
      <c r="M755" s="6">
        <v>15819000</v>
      </c>
      <c r="N755" s="6">
        <v>16182000</v>
      </c>
      <c r="O755" s="6">
        <v>13751000</v>
      </c>
      <c r="P755" s="6">
        <v>14132000</v>
      </c>
      <c r="Q755" s="6">
        <v>10671000</v>
      </c>
      <c r="R755" s="6">
        <v>11001000</v>
      </c>
      <c r="S755" s="6">
        <v>12645000</v>
      </c>
      <c r="T755" s="6">
        <v>13136000</v>
      </c>
      <c r="U755" s="6">
        <v>8634000</v>
      </c>
      <c r="V755" s="6">
        <v>8537000</v>
      </c>
      <c r="W755" s="6">
        <v>86273000</v>
      </c>
      <c r="X755" s="6">
        <v>83336000</v>
      </c>
      <c r="Y755" s="6">
        <v>44946000</v>
      </c>
      <c r="Z755" s="6">
        <v>43096000</v>
      </c>
      <c r="AA755" s="6">
        <v>32218000</v>
      </c>
      <c r="AB755" s="6">
        <v>33564000</v>
      </c>
      <c r="AC755" s="6">
        <v>482802488</v>
      </c>
      <c r="AD755" s="6">
        <v>484898116</v>
      </c>
      <c r="AF755">
        <f>Q755/W755</f>
        <v>0.12368875546231151</v>
      </c>
      <c r="AG755">
        <f>R755/X755</f>
        <v>0.13200777575117595</v>
      </c>
      <c r="AH755">
        <f>U755/W755</f>
        <v>0.10007766044996697</v>
      </c>
      <c r="AI755">
        <f>V755/X755</f>
        <v>0.1024407218968993</v>
      </c>
      <c r="AJ755">
        <f>Y755/AA755</f>
        <v>1.3950586628592712</v>
      </c>
      <c r="AK755">
        <f>Z755/AB755</f>
        <v>1.2839947562864975</v>
      </c>
      <c r="AL755">
        <f>O755/K755</f>
        <v>0.20941459551656921</v>
      </c>
      <c r="AM755">
        <f>P755/L755</f>
        <v>0.21293394406943106</v>
      </c>
      <c r="AN755">
        <f>K755/W755</f>
        <v>0.76111877412400175</v>
      </c>
      <c r="AO755">
        <f>L755/X755</f>
        <v>0.79639051550350393</v>
      </c>
      <c r="AP755">
        <f>IF(OR(Q755&lt;0, Q755="NA"), 0, 1)</f>
        <v>1</v>
      </c>
      <c r="AQ755">
        <f>IF(OR(S755&lt;0, S755="NA"), 0, 1)</f>
        <v>1</v>
      </c>
      <c r="AR755">
        <f>IFERROR(IF((AF755-AG755)&gt;0,1,0),0)</f>
        <v>0</v>
      </c>
      <c r="AS755">
        <f>IFERROR(IF((S755-Q755)&gt;0,1,0),0)</f>
        <v>1</v>
      </c>
      <c r="AT755">
        <f>IFERROR(IF((AH755-AI755)&lt;0,1,0),0)</f>
        <v>1</v>
      </c>
      <c r="AU755">
        <f>IFERROR(IF((AJ755-AK755)&gt;0,1,0),0)</f>
        <v>1</v>
      </c>
      <c r="AV755">
        <f>IFERROR(IF((AL755-AM755)&gt;0,1,0),0)</f>
        <v>0</v>
      </c>
      <c r="AW755">
        <f>IFERROR(IF((AN755-AO755)&gt;0,1,0),0)</f>
        <v>0</v>
      </c>
      <c r="AX755">
        <f>IFERROR(IF((AC755-AD755)&lt;0,1,0),0)</f>
        <v>1</v>
      </c>
      <c r="AY755">
        <f>SUM(AP755:AX755)</f>
        <v>6</v>
      </c>
    </row>
    <row r="756" spans="1:51" x14ac:dyDescent="0.45">
      <c r="A756" s="1" t="s">
        <v>733</v>
      </c>
      <c r="B756" s="2">
        <v>7660826</v>
      </c>
      <c r="C756" s="3" t="s">
        <v>5337</v>
      </c>
      <c r="D756" s="5">
        <v>123.39</v>
      </c>
      <c r="E756" s="5">
        <v>14137.990910459999</v>
      </c>
      <c r="F756" s="3" t="s">
        <v>4475</v>
      </c>
      <c r="G756" s="3" t="s">
        <v>4529</v>
      </c>
      <c r="H756" s="3" t="s">
        <v>4530</v>
      </c>
      <c r="I756" s="3" t="s">
        <v>4739</v>
      </c>
      <c r="J756" s="3" t="s">
        <v>4839</v>
      </c>
      <c r="K756" s="6">
        <v>913488</v>
      </c>
      <c r="L756" s="6">
        <v>845224</v>
      </c>
      <c r="M756" s="6">
        <v>101203</v>
      </c>
      <c r="N756" s="6">
        <v>87810</v>
      </c>
      <c r="O756" s="6">
        <v>43486</v>
      </c>
      <c r="P756" s="6">
        <v>32890</v>
      </c>
      <c r="Q756" s="6">
        <v>53749</v>
      </c>
      <c r="R756" s="6">
        <v>42616</v>
      </c>
      <c r="S756" s="6">
        <v>155187</v>
      </c>
      <c r="T756" s="6">
        <v>137286</v>
      </c>
      <c r="U756" s="6" t="s">
        <v>4474</v>
      </c>
      <c r="V756" s="6" t="s">
        <v>4474</v>
      </c>
      <c r="W756" s="6">
        <v>1079539</v>
      </c>
      <c r="X756" s="6">
        <v>1038542</v>
      </c>
      <c r="Y756" s="6">
        <v>393260</v>
      </c>
      <c r="Z756" s="6">
        <v>369766</v>
      </c>
      <c r="AA756" s="6">
        <v>134441</v>
      </c>
      <c r="AB756" s="6">
        <v>123601</v>
      </c>
      <c r="AC756" s="6">
        <v>114563000</v>
      </c>
      <c r="AD756" s="6">
        <v>114306000</v>
      </c>
      <c r="AF756">
        <f>Q756/W756</f>
        <v>4.9788845053305164E-2</v>
      </c>
      <c r="AG756">
        <f>R756/X756</f>
        <v>4.1034450219634831E-2</v>
      </c>
      <c r="AH756" t="e">
        <f>U756/W756</f>
        <v>#VALUE!</v>
      </c>
      <c r="AI756" t="e">
        <f>V756/X756</f>
        <v>#VALUE!</v>
      </c>
      <c r="AJ756">
        <f>Y756/AA756</f>
        <v>2.9251493220074232</v>
      </c>
      <c r="AK756">
        <f>Z756/AB756</f>
        <v>2.9916101002419073</v>
      </c>
      <c r="AL756">
        <f>O756/K756</f>
        <v>4.7604347293013154E-2</v>
      </c>
      <c r="AM756">
        <f>P756/L756</f>
        <v>3.8912761587460841E-2</v>
      </c>
      <c r="AN756">
        <f>K756/W756</f>
        <v>0.84618341718085222</v>
      </c>
      <c r="AO756">
        <f>L756/X756</f>
        <v>0.81385634861180389</v>
      </c>
      <c r="AP756">
        <f>IF(OR(Q756&lt;0, Q756="NA"), 0, 1)</f>
        <v>1</v>
      </c>
      <c r="AQ756">
        <f>IF(OR(S756&lt;0, S756="NA"), 0, 1)</f>
        <v>1</v>
      </c>
      <c r="AR756">
        <f>IFERROR(IF((AF756-AG756)&gt;0,1,0),0)</f>
        <v>1</v>
      </c>
      <c r="AS756">
        <f>IFERROR(IF((S756-Q756)&gt;0,1,0),0)</f>
        <v>1</v>
      </c>
      <c r="AT756">
        <f>IFERROR(IF((AH756-AI756)&lt;0,1,0),0)</f>
        <v>0</v>
      </c>
      <c r="AU756">
        <f>IFERROR(IF((AJ756-AK756)&gt;0,1,0),0)</f>
        <v>0</v>
      </c>
      <c r="AV756">
        <f>IFERROR(IF((AL756-AM756)&gt;0,1,0),0)</f>
        <v>1</v>
      </c>
      <c r="AW756">
        <f>IFERROR(IF((AN756-AO756)&gt;0,1,0),0)</f>
        <v>1</v>
      </c>
      <c r="AX756">
        <f>IFERROR(IF((AC756-AD756)&lt;0,1,0),0)</f>
        <v>0</v>
      </c>
      <c r="AY756">
        <f>SUM(AP756:AX756)</f>
        <v>6</v>
      </c>
    </row>
    <row r="757" spans="1:51" x14ac:dyDescent="0.45">
      <c r="A757" s="1" t="s">
        <v>736</v>
      </c>
      <c r="B757" s="2">
        <v>4106596</v>
      </c>
      <c r="C757" s="3" t="s">
        <v>5338</v>
      </c>
      <c r="D757" s="5">
        <v>28.49</v>
      </c>
      <c r="E757" s="5">
        <v>145.97196228999999</v>
      </c>
      <c r="F757" s="3" t="s">
        <v>4480</v>
      </c>
      <c r="G757" s="3" t="s">
        <v>4481</v>
      </c>
      <c r="H757" s="3" t="s">
        <v>4481</v>
      </c>
      <c r="I757" s="3" t="s">
        <v>4482</v>
      </c>
      <c r="J757" s="3" t="s">
        <v>4484</v>
      </c>
      <c r="K757" s="6">
        <v>50208</v>
      </c>
      <c r="L757" s="6">
        <v>50768</v>
      </c>
      <c r="M757" s="6" t="s">
        <v>4474</v>
      </c>
      <c r="N757" s="6" t="s">
        <v>4474</v>
      </c>
      <c r="O757" s="6">
        <v>58532</v>
      </c>
      <c r="P757" s="6">
        <v>54660</v>
      </c>
      <c r="Q757" s="6">
        <v>23029</v>
      </c>
      <c r="R757" s="6">
        <v>22482</v>
      </c>
      <c r="S757" s="6">
        <v>1731</v>
      </c>
      <c r="T757" s="6">
        <v>7794</v>
      </c>
      <c r="U757" s="6">
        <v>14708</v>
      </c>
      <c r="V757" s="6">
        <v>14698</v>
      </c>
      <c r="W757" s="6">
        <v>1561741</v>
      </c>
      <c r="X757" s="6">
        <v>1560259</v>
      </c>
      <c r="Y757" s="6" t="s">
        <v>4474</v>
      </c>
      <c r="Z757" s="6" t="s">
        <v>4474</v>
      </c>
      <c r="AA757" s="6" t="s">
        <v>4474</v>
      </c>
      <c r="AB757" s="6" t="s">
        <v>4474</v>
      </c>
      <c r="AC757" s="6">
        <v>5129921</v>
      </c>
      <c r="AD757" s="6">
        <v>5141911</v>
      </c>
      <c r="AF757">
        <f>Q757/W757</f>
        <v>1.4745722882347328E-2</v>
      </c>
      <c r="AG757">
        <f>R757/X757</f>
        <v>1.4409146173808323E-2</v>
      </c>
      <c r="AH757">
        <f>U757/W757</f>
        <v>9.4176947393966089E-3</v>
      </c>
      <c r="AI757">
        <f>V757/X757</f>
        <v>9.4202308719257503E-3</v>
      </c>
      <c r="AJ757" t="e">
        <f>Y757/AA757</f>
        <v>#VALUE!</v>
      </c>
      <c r="AK757" t="e">
        <f>Z757/AB757</f>
        <v>#VALUE!</v>
      </c>
      <c r="AL757">
        <f>O757/K757</f>
        <v>1.1657903123008286</v>
      </c>
      <c r="AM757">
        <f>P757/L757</f>
        <v>1.076662464544595</v>
      </c>
      <c r="AN757">
        <f>K757/W757</f>
        <v>3.2148736570276379E-2</v>
      </c>
      <c r="AO757">
        <f>L757/X757</f>
        <v>3.2538187570140598E-2</v>
      </c>
      <c r="AP757">
        <f>IF(OR(Q757&lt;0, Q757="NA"), 0, 1)</f>
        <v>1</v>
      </c>
      <c r="AQ757">
        <f>IF(OR(S757&lt;0, S757="NA"), 0, 1)</f>
        <v>1</v>
      </c>
      <c r="AR757">
        <f>IFERROR(IF((AF757-AG757)&gt;0,1,0),0)</f>
        <v>1</v>
      </c>
      <c r="AS757">
        <f>IFERROR(IF((S757-Q757)&gt;0,1,0),0)</f>
        <v>0</v>
      </c>
      <c r="AT757">
        <f>IFERROR(IF((AH757-AI757)&lt;0,1,0),0)</f>
        <v>1</v>
      </c>
      <c r="AU757">
        <f>IFERROR(IF((AJ757-AK757)&gt;0,1,0),0)</f>
        <v>0</v>
      </c>
      <c r="AV757">
        <f>IFERROR(IF((AL757-AM757)&gt;0,1,0),0)</f>
        <v>1</v>
      </c>
      <c r="AW757">
        <f>IFERROR(IF((AN757-AO757)&gt;0,1,0),0)</f>
        <v>0</v>
      </c>
      <c r="AX757">
        <f>IFERROR(IF((AC757-AD757)&lt;0,1,0),0)</f>
        <v>1</v>
      </c>
      <c r="AY757">
        <f>SUM(AP757:AX757)</f>
        <v>6</v>
      </c>
    </row>
    <row r="758" spans="1:51" x14ac:dyDescent="0.45">
      <c r="A758" s="1" t="s">
        <v>740</v>
      </c>
      <c r="B758" s="2">
        <v>4025774</v>
      </c>
      <c r="C758" s="3" t="s">
        <v>5337</v>
      </c>
      <c r="D758" s="5">
        <v>139.44</v>
      </c>
      <c r="E758" s="5">
        <v>41943.190153199997</v>
      </c>
      <c r="F758" s="3" t="s">
        <v>4525</v>
      </c>
      <c r="G758" s="3" t="s">
        <v>4698</v>
      </c>
      <c r="H758" s="3" t="s">
        <v>4698</v>
      </c>
      <c r="I758" s="3" t="s">
        <v>4902</v>
      </c>
      <c r="J758" s="3" t="s">
        <v>4903</v>
      </c>
      <c r="K758" s="6">
        <v>34416757</v>
      </c>
      <c r="L758" s="6">
        <v>33248248</v>
      </c>
      <c r="M758" s="6">
        <v>2093000</v>
      </c>
      <c r="N758" s="6">
        <v>1957863</v>
      </c>
      <c r="O758" s="6">
        <v>1439000</v>
      </c>
      <c r="P758" s="6">
        <v>1332702</v>
      </c>
      <c r="Q758" s="6">
        <v>1030000</v>
      </c>
      <c r="R758" s="6">
        <v>985945</v>
      </c>
      <c r="S758" s="6">
        <v>1221000</v>
      </c>
      <c r="T758" s="6">
        <v>1031000</v>
      </c>
      <c r="U758" s="6">
        <v>3277000</v>
      </c>
      <c r="V758" s="6">
        <v>3272000</v>
      </c>
      <c r="W758" s="6">
        <v>24845000</v>
      </c>
      <c r="X758" s="6">
        <v>23462000</v>
      </c>
      <c r="Y758" s="6" t="s">
        <v>4474</v>
      </c>
      <c r="Z758" s="6" t="s">
        <v>4474</v>
      </c>
      <c r="AA758" s="6" t="s">
        <v>4474</v>
      </c>
      <c r="AB758" s="6" t="s">
        <v>4474</v>
      </c>
      <c r="AC758" s="6">
        <v>306010388</v>
      </c>
      <c r="AD758" s="6">
        <v>306473349</v>
      </c>
      <c r="AF758">
        <f>Q758/W758</f>
        <v>4.1457033608371906E-2</v>
      </c>
      <c r="AG758">
        <f>R758/X758</f>
        <v>4.2023058562782371E-2</v>
      </c>
      <c r="AH758">
        <f>U758/W758</f>
        <v>0.13189776615013082</v>
      </c>
      <c r="AI758">
        <f>V758/X758</f>
        <v>0.13945955161537807</v>
      </c>
      <c r="AJ758" t="e">
        <f>Y758/AA758</f>
        <v>#VALUE!</v>
      </c>
      <c r="AK758" t="e">
        <f>Z758/AB758</f>
        <v>#VALUE!</v>
      </c>
      <c r="AL758">
        <f>O758/K758</f>
        <v>4.1811028273233297E-2</v>
      </c>
      <c r="AM758">
        <f>P758/L758</f>
        <v>4.008337522025221E-2</v>
      </c>
      <c r="AN758">
        <f>K758/W758</f>
        <v>1.3852588850875427</v>
      </c>
      <c r="AO758">
        <f>L758/X758</f>
        <v>1.4171105617594408</v>
      </c>
      <c r="AP758">
        <f>IF(OR(Q758&lt;0, Q758="NA"), 0, 1)</f>
        <v>1</v>
      </c>
      <c r="AQ758">
        <f>IF(OR(S758&lt;0, S758="NA"), 0, 1)</f>
        <v>1</v>
      </c>
      <c r="AR758">
        <f>IFERROR(IF((AF758-AG758)&gt;0,1,0),0)</f>
        <v>0</v>
      </c>
      <c r="AS758">
        <f>IFERROR(IF((S758-Q758)&gt;0,1,0),0)</f>
        <v>1</v>
      </c>
      <c r="AT758">
        <f>IFERROR(IF((AH758-AI758)&lt;0,1,0),0)</f>
        <v>1</v>
      </c>
      <c r="AU758">
        <f>IFERROR(IF((AJ758-AK758)&gt;0,1,0),0)</f>
        <v>0</v>
      </c>
      <c r="AV758">
        <f>IFERROR(IF((AL758-AM758)&gt;0,1,0),0)</f>
        <v>1</v>
      </c>
      <c r="AW758">
        <f>IFERROR(IF((AN758-AO758)&gt;0,1,0),0)</f>
        <v>0</v>
      </c>
      <c r="AX758">
        <f>IFERROR(IF((AC758-AD758)&lt;0,1,0),0)</f>
        <v>1</v>
      </c>
      <c r="AY758">
        <f>SUM(AP758:AX758)</f>
        <v>6</v>
      </c>
    </row>
    <row r="759" spans="1:51" x14ac:dyDescent="0.45">
      <c r="A759" s="1" t="s">
        <v>742</v>
      </c>
      <c r="B759" s="2">
        <v>4114659</v>
      </c>
      <c r="C759" s="3" t="s">
        <v>5335</v>
      </c>
      <c r="D759" s="5">
        <v>194.3</v>
      </c>
      <c r="E759" s="5">
        <v>25893.207246599999</v>
      </c>
      <c r="F759" s="3" t="s">
        <v>4500</v>
      </c>
      <c r="G759" s="3" t="s">
        <v>4574</v>
      </c>
      <c r="H759" s="3" t="s">
        <v>4580</v>
      </c>
      <c r="I759" s="3" t="s">
        <v>4763</v>
      </c>
      <c r="J759" s="3" t="s">
        <v>4904</v>
      </c>
      <c r="K759" s="6">
        <v>20831200</v>
      </c>
      <c r="L759" s="6">
        <v>20942900</v>
      </c>
      <c r="M759" s="6">
        <v>1996300</v>
      </c>
      <c r="N759" s="6">
        <v>1987400</v>
      </c>
      <c r="O759" s="6">
        <v>1722400</v>
      </c>
      <c r="P759" s="6">
        <v>1716600</v>
      </c>
      <c r="Q759" s="6">
        <v>1109700</v>
      </c>
      <c r="R759" s="6">
        <v>1108800</v>
      </c>
      <c r="S759" s="6">
        <v>1468500</v>
      </c>
      <c r="T759" s="6">
        <v>1595000</v>
      </c>
      <c r="U759" s="6">
        <v>5607500</v>
      </c>
      <c r="V759" s="6">
        <v>4424800</v>
      </c>
      <c r="W759" s="6">
        <v>14376700</v>
      </c>
      <c r="X759" s="6">
        <v>13638700</v>
      </c>
      <c r="Y759" s="6">
        <v>7661600</v>
      </c>
      <c r="Z759" s="6">
        <v>7043600</v>
      </c>
      <c r="AA759" s="6">
        <v>5458600</v>
      </c>
      <c r="AB759" s="6">
        <v>6208100</v>
      </c>
      <c r="AC759" s="6">
        <v>133200000</v>
      </c>
      <c r="AD759" s="6">
        <v>133600000</v>
      </c>
      <c r="AF759">
        <f>Q759/W759</f>
        <v>7.7187393490856737E-2</v>
      </c>
      <c r="AG759">
        <f>R759/X759</f>
        <v>8.1298070930513902E-2</v>
      </c>
      <c r="AH759">
        <f>U759/W759</f>
        <v>0.39004082995402284</v>
      </c>
      <c r="AI759">
        <f>V759/X759</f>
        <v>0.32442974770322686</v>
      </c>
      <c r="AJ759">
        <f>Y759/AA759</f>
        <v>1.4035833363866193</v>
      </c>
      <c r="AK759">
        <f>Z759/AB759</f>
        <v>1.1345822393324849</v>
      </c>
      <c r="AL759">
        <f>O759/K759</f>
        <v>8.2683666807481085E-2</v>
      </c>
      <c r="AM759">
        <f>P759/L759</f>
        <v>8.1965725854585558E-2</v>
      </c>
      <c r="AN759">
        <f>K759/W759</f>
        <v>1.4489556017723122</v>
      </c>
      <c r="AO759">
        <f>L759/X759</f>
        <v>1.5355495758393396</v>
      </c>
      <c r="AP759">
        <f>IF(OR(Q759&lt;0, Q759="NA"), 0, 1)</f>
        <v>1</v>
      </c>
      <c r="AQ759">
        <f>IF(OR(S759&lt;0, S759="NA"), 0, 1)</f>
        <v>1</v>
      </c>
      <c r="AR759">
        <f>IFERROR(IF((AF759-AG759)&gt;0,1,0),0)</f>
        <v>0</v>
      </c>
      <c r="AS759">
        <f>IFERROR(IF((S759-Q759)&gt;0,1,0),0)</f>
        <v>1</v>
      </c>
      <c r="AT759">
        <f>IFERROR(IF((AH759-AI759)&lt;0,1,0),0)</f>
        <v>0</v>
      </c>
      <c r="AU759">
        <f>IFERROR(IF((AJ759-AK759)&gt;0,1,0),0)</f>
        <v>1</v>
      </c>
      <c r="AV759">
        <f>IFERROR(IF((AL759-AM759)&gt;0,1,0),0)</f>
        <v>1</v>
      </c>
      <c r="AW759">
        <f>IFERROR(IF((AN759-AO759)&gt;0,1,0),0)</f>
        <v>0</v>
      </c>
      <c r="AX759">
        <f>IFERROR(IF((AC759-AD759)&lt;0,1,0),0)</f>
        <v>1</v>
      </c>
      <c r="AY759">
        <f>SUM(AP759:AX759)</f>
        <v>6</v>
      </c>
    </row>
    <row r="760" spans="1:51" x14ac:dyDescent="0.45">
      <c r="A760" s="1" t="s">
        <v>751</v>
      </c>
      <c r="B760" s="2">
        <v>4022661</v>
      </c>
      <c r="C760" s="3" t="s">
        <v>5337</v>
      </c>
      <c r="D760" s="5">
        <v>63.53</v>
      </c>
      <c r="E760" s="5">
        <v>32074.07345</v>
      </c>
      <c r="F760" s="3" t="s">
        <v>4470</v>
      </c>
      <c r="G760" s="3" t="s">
        <v>4512</v>
      </c>
      <c r="H760" s="3" t="s">
        <v>4522</v>
      </c>
      <c r="I760" s="3" t="s">
        <v>4645</v>
      </c>
      <c r="J760" s="3" t="s">
        <v>4909</v>
      </c>
      <c r="K760" s="6">
        <v>163567000</v>
      </c>
      <c r="L760" s="6">
        <v>159368000</v>
      </c>
      <c r="M760" s="6">
        <v>5889000</v>
      </c>
      <c r="N760" s="6">
        <v>5756000</v>
      </c>
      <c r="O760" s="6">
        <v>4647000</v>
      </c>
      <c r="P760" s="6">
        <v>4499000</v>
      </c>
      <c r="Q760" s="6">
        <v>3053000</v>
      </c>
      <c r="R760" s="6">
        <v>2818000</v>
      </c>
      <c r="S760" s="6">
        <v>958000</v>
      </c>
      <c r="T760" s="6">
        <v>2957000</v>
      </c>
      <c r="U760" s="6">
        <v>17493000</v>
      </c>
      <c r="V760" s="6">
        <v>17514000</v>
      </c>
      <c r="W760" s="6">
        <v>82351000</v>
      </c>
      <c r="X760" s="6">
        <v>83137000</v>
      </c>
      <c r="Y760" s="6">
        <v>37409000</v>
      </c>
      <c r="Z760" s="6">
        <v>38406000</v>
      </c>
      <c r="AA760" s="6">
        <v>34061000</v>
      </c>
      <c r="AB760" s="6">
        <v>32729000</v>
      </c>
      <c r="AC760" s="6">
        <v>510078000</v>
      </c>
      <c r="AD760" s="6">
        <v>526001000</v>
      </c>
      <c r="AF760">
        <f>Q760/W760</f>
        <v>3.7073016721108423E-2</v>
      </c>
      <c r="AG760">
        <f>R760/X760</f>
        <v>3.3895858642962823E-2</v>
      </c>
      <c r="AH760">
        <f>U760/W760</f>
        <v>0.21242000704302316</v>
      </c>
      <c r="AI760">
        <f>V760/X760</f>
        <v>0.21066432515005354</v>
      </c>
      <c r="AJ760">
        <f>Y760/AA760</f>
        <v>1.0982942368104283</v>
      </c>
      <c r="AK760">
        <f>Z760/AB760</f>
        <v>1.1734547343334658</v>
      </c>
      <c r="AL760">
        <f>O760/K760</f>
        <v>2.8410376176123547E-2</v>
      </c>
      <c r="AM760">
        <f>P760/L760</f>
        <v>2.823025952512424E-2</v>
      </c>
      <c r="AN760">
        <f>K760/W760</f>
        <v>1.9862175322704034</v>
      </c>
      <c r="AO760">
        <f>L760/X760</f>
        <v>1.9169322924810854</v>
      </c>
      <c r="AP760">
        <f>IF(OR(Q760&lt;0, Q760="NA"), 0, 1)</f>
        <v>1</v>
      </c>
      <c r="AQ760">
        <f>IF(OR(S760&lt;0, S760="NA"), 0, 1)</f>
        <v>1</v>
      </c>
      <c r="AR760">
        <f>IFERROR(IF((AF760-AG760)&gt;0,1,0),0)</f>
        <v>1</v>
      </c>
      <c r="AS760">
        <f>IFERROR(IF((S760-Q760)&gt;0,1,0),0)</f>
        <v>0</v>
      </c>
      <c r="AT760">
        <f>IFERROR(IF((AH760-AI760)&lt;0,1,0),0)</f>
        <v>0</v>
      </c>
      <c r="AU760">
        <f>IFERROR(IF((AJ760-AK760)&gt;0,1,0),0)</f>
        <v>0</v>
      </c>
      <c r="AV760">
        <f>IFERROR(IF((AL760-AM760)&gt;0,1,0),0)</f>
        <v>1</v>
      </c>
      <c r="AW760">
        <f>IFERROR(IF((AN760-AO760)&gt;0,1,0),0)</f>
        <v>1</v>
      </c>
      <c r="AX760">
        <f>IFERROR(IF((AC760-AD760)&lt;0,1,0),0)</f>
        <v>1</v>
      </c>
      <c r="AY760">
        <f>SUM(AP760:AX760)</f>
        <v>6</v>
      </c>
    </row>
    <row r="761" spans="1:51" x14ac:dyDescent="0.45">
      <c r="A761" s="1" t="s">
        <v>756</v>
      </c>
      <c r="B761" s="2">
        <v>100213</v>
      </c>
      <c r="C761" s="3" t="s">
        <v>5337</v>
      </c>
      <c r="D761" s="5">
        <v>28.31</v>
      </c>
      <c r="E761" s="5">
        <v>766.19602330999999</v>
      </c>
      <c r="F761" s="3" t="s">
        <v>4480</v>
      </c>
      <c r="G761" s="3" t="s">
        <v>4481</v>
      </c>
      <c r="H761" s="3" t="s">
        <v>4481</v>
      </c>
      <c r="I761" s="3" t="s">
        <v>4482</v>
      </c>
      <c r="J761" s="3" t="s">
        <v>4484</v>
      </c>
      <c r="K761" s="6">
        <v>253244</v>
      </c>
      <c r="L761" s="6">
        <v>248634</v>
      </c>
      <c r="M761" s="6" t="s">
        <v>4474</v>
      </c>
      <c r="N761" s="6" t="s">
        <v>4474</v>
      </c>
      <c r="O761" s="6">
        <v>168926</v>
      </c>
      <c r="P761" s="6">
        <v>165789</v>
      </c>
      <c r="Q761" s="6">
        <v>56933</v>
      </c>
      <c r="R761" s="6">
        <v>56769</v>
      </c>
      <c r="S761" s="6">
        <v>85824</v>
      </c>
      <c r="T761" s="6">
        <v>99791</v>
      </c>
      <c r="U761" s="6">
        <v>54737</v>
      </c>
      <c r="V761" s="6">
        <v>54676</v>
      </c>
      <c r="W761" s="6">
        <v>7415430</v>
      </c>
      <c r="X761" s="6">
        <v>7386952</v>
      </c>
      <c r="Y761" s="6" t="s">
        <v>4474</v>
      </c>
      <c r="Z761" s="6" t="s">
        <v>4474</v>
      </c>
      <c r="AA761" s="6" t="s">
        <v>4474</v>
      </c>
      <c r="AB761" s="6" t="s">
        <v>4474</v>
      </c>
      <c r="AC761" s="6">
        <v>27064501</v>
      </c>
      <c r="AD761" s="6">
        <v>27063644</v>
      </c>
      <c r="AF761">
        <f>Q761/W761</f>
        <v>7.6776397322879456E-3</v>
      </c>
      <c r="AG761">
        <f>R761/X761</f>
        <v>7.6850370761851437E-3</v>
      </c>
      <c r="AH761">
        <f>U761/W761</f>
        <v>7.3815004659203848E-3</v>
      </c>
      <c r="AI761">
        <f>V761/X761</f>
        <v>7.4016996455371579E-3</v>
      </c>
      <c r="AJ761" t="e">
        <f>Y761/AA761</f>
        <v>#VALUE!</v>
      </c>
      <c r="AK761" t="e">
        <f>Z761/AB761</f>
        <v>#VALUE!</v>
      </c>
      <c r="AL761">
        <f>O761/K761</f>
        <v>0.6670483802182875</v>
      </c>
      <c r="AM761">
        <f>P761/L761</f>
        <v>0.66679939187721715</v>
      </c>
      <c r="AN761">
        <f>K761/W761</f>
        <v>3.4150952810558521E-2</v>
      </c>
      <c r="AO761">
        <f>L761/X761</f>
        <v>3.3658537377798045E-2</v>
      </c>
      <c r="AP761">
        <f>IF(OR(Q761&lt;0, Q761="NA"), 0, 1)</f>
        <v>1</v>
      </c>
      <c r="AQ761">
        <f>IF(OR(S761&lt;0, S761="NA"), 0, 1)</f>
        <v>1</v>
      </c>
      <c r="AR761">
        <f>IFERROR(IF((AF761-AG761)&gt;0,1,0),0)</f>
        <v>0</v>
      </c>
      <c r="AS761">
        <f>IFERROR(IF((S761-Q761)&gt;0,1,0),0)</f>
        <v>1</v>
      </c>
      <c r="AT761">
        <f>IFERROR(IF((AH761-AI761)&lt;0,1,0),0)</f>
        <v>1</v>
      </c>
      <c r="AU761">
        <f>IFERROR(IF((AJ761-AK761)&gt;0,1,0),0)</f>
        <v>0</v>
      </c>
      <c r="AV761">
        <f>IFERROR(IF((AL761-AM761)&gt;0,1,0),0)</f>
        <v>1</v>
      </c>
      <c r="AW761">
        <f>IFERROR(IF((AN761-AO761)&gt;0,1,0),0)</f>
        <v>1</v>
      </c>
      <c r="AX761">
        <f>IFERROR(IF((AC761-AD761)&lt;0,1,0),0)</f>
        <v>0</v>
      </c>
      <c r="AY761">
        <f>SUM(AP761:AX761)</f>
        <v>6</v>
      </c>
    </row>
    <row r="762" spans="1:51" x14ac:dyDescent="0.45">
      <c r="A762" s="1" t="s">
        <v>765</v>
      </c>
      <c r="B762" s="2">
        <v>4967640</v>
      </c>
      <c r="C762" s="3" t="s">
        <v>5335</v>
      </c>
      <c r="D762" s="5">
        <v>34</v>
      </c>
      <c r="E762" s="5">
        <v>803.30939799999999</v>
      </c>
      <c r="F762" s="3" t="s">
        <v>4500</v>
      </c>
      <c r="G762" s="3" t="s">
        <v>4539</v>
      </c>
      <c r="H762" s="3" t="s">
        <v>4539</v>
      </c>
      <c r="I762" s="3" t="s">
        <v>4582</v>
      </c>
      <c r="J762" s="3" t="s">
        <v>5376</v>
      </c>
      <c r="K762" s="6">
        <v>101878</v>
      </c>
      <c r="L762" s="6">
        <v>98744</v>
      </c>
      <c r="M762" s="6">
        <v>-5476</v>
      </c>
      <c r="N762" s="6">
        <v>-5487</v>
      </c>
      <c r="O762" s="6">
        <v>-9436</v>
      </c>
      <c r="P762" s="6">
        <v>-9529</v>
      </c>
      <c r="Q762" s="6">
        <v>-3281</v>
      </c>
      <c r="R762" s="6">
        <v>-6927</v>
      </c>
      <c r="S762" s="6">
        <v>242</v>
      </c>
      <c r="T762" s="6">
        <v>-1438</v>
      </c>
      <c r="U762" s="6" t="s">
        <v>4474</v>
      </c>
      <c r="V762" s="6" t="s">
        <v>4474</v>
      </c>
      <c r="W762" s="6">
        <v>304891</v>
      </c>
      <c r="X762" s="6">
        <v>300402</v>
      </c>
      <c r="Y762" s="6">
        <v>210712</v>
      </c>
      <c r="Z762" s="6">
        <v>207267</v>
      </c>
      <c r="AA762" s="6">
        <v>27719</v>
      </c>
      <c r="AB762" s="6">
        <v>24982</v>
      </c>
      <c r="AC762" s="6">
        <v>23626747</v>
      </c>
      <c r="AD762" s="6">
        <v>23659925</v>
      </c>
      <c r="AF762">
        <f>Q762/W762</f>
        <v>-1.0761222863252769E-2</v>
      </c>
      <c r="AG762">
        <f>R762/X762</f>
        <v>-2.3059100804921406E-2</v>
      </c>
      <c r="AH762" t="e">
        <f>U762/W762</f>
        <v>#VALUE!</v>
      </c>
      <c r="AI762" t="e">
        <f>V762/X762</f>
        <v>#VALUE!</v>
      </c>
      <c r="AJ762">
        <f>Y762/AA762</f>
        <v>7.601717233666438</v>
      </c>
      <c r="AK762">
        <f>Z762/AB762</f>
        <v>8.2966535905852208</v>
      </c>
      <c r="AL762">
        <f>O762/K762</f>
        <v>-9.262058540607393E-2</v>
      </c>
      <c r="AM762">
        <f>P762/L762</f>
        <v>-9.6502065948310789E-2</v>
      </c>
      <c r="AN762">
        <f>K762/W762</f>
        <v>0.33414564549297948</v>
      </c>
      <c r="AO762">
        <f>L762/X762</f>
        <v>0.32870620035818671</v>
      </c>
      <c r="AP762">
        <f>IF(OR(Q762&lt;0, Q762="NA"), 0, 1)</f>
        <v>0</v>
      </c>
      <c r="AQ762">
        <f>IF(OR(S762&lt;0, S762="NA"), 0, 1)</f>
        <v>1</v>
      </c>
      <c r="AR762">
        <f>IFERROR(IF((AF762-AG762)&gt;0,1,0),0)</f>
        <v>1</v>
      </c>
      <c r="AS762">
        <f>IFERROR(IF((S762-Q762)&gt;0,1,0),0)</f>
        <v>1</v>
      </c>
      <c r="AT762">
        <f>IFERROR(IF((AH762-AI762)&lt;0,1,0),0)</f>
        <v>0</v>
      </c>
      <c r="AU762">
        <f>IFERROR(IF((AJ762-AK762)&gt;0,1,0),0)</f>
        <v>0</v>
      </c>
      <c r="AV762">
        <f>IFERROR(IF((AL762-AM762)&gt;0,1,0),0)</f>
        <v>1</v>
      </c>
      <c r="AW762">
        <f>IFERROR(IF((AN762-AO762)&gt;0,1,0),0)</f>
        <v>1</v>
      </c>
      <c r="AX762">
        <f>IFERROR(IF((AC762-AD762)&lt;0,1,0),0)</f>
        <v>1</v>
      </c>
      <c r="AY762">
        <f>SUM(AP762:AX762)</f>
        <v>6</v>
      </c>
    </row>
    <row r="763" spans="1:51" x14ac:dyDescent="0.45">
      <c r="A763" s="1" t="s">
        <v>771</v>
      </c>
      <c r="B763" s="2">
        <v>4163777</v>
      </c>
      <c r="C763" s="3" t="s">
        <v>5337</v>
      </c>
      <c r="D763" s="5">
        <v>24.71</v>
      </c>
      <c r="E763" s="5">
        <v>162.14249806999999</v>
      </c>
      <c r="F763" s="3" t="s">
        <v>4480</v>
      </c>
      <c r="G763" s="3" t="s">
        <v>4481</v>
      </c>
      <c r="H763" s="3" t="s">
        <v>4481</v>
      </c>
      <c r="I763" s="3" t="s">
        <v>4482</v>
      </c>
      <c r="J763" s="3" t="s">
        <v>4484</v>
      </c>
      <c r="K763" s="6">
        <v>49477</v>
      </c>
      <c r="L763" s="6">
        <v>41158</v>
      </c>
      <c r="M763" s="6" t="s">
        <v>4474</v>
      </c>
      <c r="N763" s="6" t="s">
        <v>4474</v>
      </c>
      <c r="O763" s="6">
        <v>29540</v>
      </c>
      <c r="P763" s="6">
        <v>23582</v>
      </c>
      <c r="Q763" s="6">
        <v>20523</v>
      </c>
      <c r="R763" s="6">
        <v>15879</v>
      </c>
      <c r="S763" s="6">
        <v>23025</v>
      </c>
      <c r="T763" s="6">
        <v>18099</v>
      </c>
      <c r="U763" s="6" t="s">
        <v>4474</v>
      </c>
      <c r="V763" s="6" t="s">
        <v>4474</v>
      </c>
      <c r="W763" s="6">
        <v>1555282</v>
      </c>
      <c r="X763" s="6">
        <v>1412017</v>
      </c>
      <c r="Y763" s="6" t="s">
        <v>4474</v>
      </c>
      <c r="Z763" s="6" t="s">
        <v>4474</v>
      </c>
      <c r="AA763" s="6" t="s">
        <v>4474</v>
      </c>
      <c r="AB763" s="6" t="s">
        <v>4474</v>
      </c>
      <c r="AC763" s="6">
        <v>26876</v>
      </c>
      <c r="AD763" s="6">
        <v>26876</v>
      </c>
      <c r="AF763">
        <f>Q763/W763</f>
        <v>1.3195677697035007E-2</v>
      </c>
      <c r="AG763">
        <f>R763/X763</f>
        <v>1.1245615314829779E-2</v>
      </c>
      <c r="AH763" t="e">
        <f>U763/W763</f>
        <v>#VALUE!</v>
      </c>
      <c r="AI763" t="e">
        <f>V763/X763</f>
        <v>#VALUE!</v>
      </c>
      <c r="AJ763" t="e">
        <f>Y763/AA763</f>
        <v>#VALUE!</v>
      </c>
      <c r="AK763" t="e">
        <f>Z763/AB763</f>
        <v>#VALUE!</v>
      </c>
      <c r="AL763">
        <f>O763/K763</f>
        <v>0.59704509165875053</v>
      </c>
      <c r="AM763">
        <f>P763/L763</f>
        <v>0.57296272899557799</v>
      </c>
      <c r="AN763">
        <f>K763/W763</f>
        <v>3.1812237266296402E-2</v>
      </c>
      <c r="AO763">
        <f>L763/X763</f>
        <v>2.9148374275947103E-2</v>
      </c>
      <c r="AP763">
        <f>IF(OR(Q763&lt;0, Q763="NA"), 0, 1)</f>
        <v>1</v>
      </c>
      <c r="AQ763">
        <f>IF(OR(S763&lt;0, S763="NA"), 0, 1)</f>
        <v>1</v>
      </c>
      <c r="AR763">
        <f>IFERROR(IF((AF763-AG763)&gt;0,1,0),0)</f>
        <v>1</v>
      </c>
      <c r="AS763">
        <f>IFERROR(IF((S763-Q763)&gt;0,1,0),0)</f>
        <v>1</v>
      </c>
      <c r="AT763">
        <f>IFERROR(IF((AH763-AI763)&lt;0,1,0),0)</f>
        <v>0</v>
      </c>
      <c r="AU763">
        <f>IFERROR(IF((AJ763-AK763)&gt;0,1,0),0)</f>
        <v>0</v>
      </c>
      <c r="AV763">
        <f>IFERROR(IF((AL763-AM763)&gt;0,1,0),0)</f>
        <v>1</v>
      </c>
      <c r="AW763">
        <f>IFERROR(IF((AN763-AO763)&gt;0,1,0),0)</f>
        <v>1</v>
      </c>
      <c r="AX763">
        <f>IFERROR(IF((AC763-AD763)&lt;0,1,0),0)</f>
        <v>0</v>
      </c>
      <c r="AY763">
        <f>SUM(AP763:AX763)</f>
        <v>6</v>
      </c>
    </row>
    <row r="764" spans="1:51" x14ac:dyDescent="0.45">
      <c r="A764" s="1" t="s">
        <v>781</v>
      </c>
      <c r="B764" s="2">
        <v>4101218</v>
      </c>
      <c r="C764" s="3" t="s">
        <v>5335</v>
      </c>
      <c r="D764" s="5">
        <v>194.28</v>
      </c>
      <c r="E764" s="5">
        <v>21367.401848519999</v>
      </c>
      <c r="F764" s="3" t="s">
        <v>4500</v>
      </c>
      <c r="G764" s="3" t="s">
        <v>4501</v>
      </c>
      <c r="H764" s="3" t="s">
        <v>4502</v>
      </c>
      <c r="I764" s="3" t="s">
        <v>4503</v>
      </c>
      <c r="J764" s="3" t="s">
        <v>4504</v>
      </c>
      <c r="K764" s="6">
        <v>2524800</v>
      </c>
      <c r="L764" s="6">
        <v>2486000</v>
      </c>
      <c r="M764" s="6">
        <v>927600</v>
      </c>
      <c r="N764" s="6">
        <v>929200</v>
      </c>
      <c r="O764" s="6">
        <v>873500</v>
      </c>
      <c r="P764" s="6">
        <v>881100</v>
      </c>
      <c r="Q764" s="6">
        <v>837400</v>
      </c>
      <c r="R764" s="6">
        <v>835500</v>
      </c>
      <c r="S764" s="6">
        <v>1048800</v>
      </c>
      <c r="T764" s="6">
        <v>1022200</v>
      </c>
      <c r="U764" s="6" t="s">
        <v>4474</v>
      </c>
      <c r="V764" s="6" t="s">
        <v>4474</v>
      </c>
      <c r="W764" s="6">
        <v>5512600</v>
      </c>
      <c r="X764" s="6">
        <v>5581400</v>
      </c>
      <c r="Y764" s="6">
        <v>1952200</v>
      </c>
      <c r="Z764" s="6">
        <v>2192300</v>
      </c>
      <c r="AA764" s="6">
        <v>1716200</v>
      </c>
      <c r="AB764" s="6">
        <v>1786900</v>
      </c>
      <c r="AC764" s="6">
        <v>110500000</v>
      </c>
      <c r="AD764" s="6">
        <v>111100000</v>
      </c>
      <c r="AF764">
        <f>Q764/W764</f>
        <v>0.15190654137793419</v>
      </c>
      <c r="AG764">
        <f>R764/X764</f>
        <v>0.1496936252553123</v>
      </c>
      <c r="AH764" t="e">
        <f>U764/W764</f>
        <v>#VALUE!</v>
      </c>
      <c r="AI764" t="e">
        <f>V764/X764</f>
        <v>#VALUE!</v>
      </c>
      <c r="AJ764">
        <f>Y764/AA764</f>
        <v>1.1375131103600979</v>
      </c>
      <c r="AK764">
        <f>Z764/AB764</f>
        <v>1.2268733560915552</v>
      </c>
      <c r="AL764">
        <f>O764/K764</f>
        <v>0.34596799746514573</v>
      </c>
      <c r="AM764">
        <f>P764/L764</f>
        <v>0.35442477876106193</v>
      </c>
      <c r="AN764">
        <f>K764/W764</f>
        <v>0.45800529695606429</v>
      </c>
      <c r="AO764">
        <f>L764/X764</f>
        <v>0.44540796216003153</v>
      </c>
      <c r="AP764">
        <f>IF(OR(Q764&lt;0, Q764="NA"), 0, 1)</f>
        <v>1</v>
      </c>
      <c r="AQ764">
        <f>IF(OR(S764&lt;0, S764="NA"), 0, 1)</f>
        <v>1</v>
      </c>
      <c r="AR764">
        <f>IFERROR(IF((AF764-AG764)&gt;0,1,0),0)</f>
        <v>1</v>
      </c>
      <c r="AS764">
        <f>IFERROR(IF((S764-Q764)&gt;0,1,0),0)</f>
        <v>1</v>
      </c>
      <c r="AT764">
        <f>IFERROR(IF((AH764-AI764)&lt;0,1,0),0)</f>
        <v>0</v>
      </c>
      <c r="AU764">
        <f>IFERROR(IF((AJ764-AK764)&gt;0,1,0),0)</f>
        <v>0</v>
      </c>
      <c r="AV764">
        <f>IFERROR(IF((AL764-AM764)&gt;0,1,0),0)</f>
        <v>0</v>
      </c>
      <c r="AW764">
        <f>IFERROR(IF((AN764-AO764)&gt;0,1,0),0)</f>
        <v>1</v>
      </c>
      <c r="AX764">
        <f>IFERROR(IF((AC764-AD764)&lt;0,1,0),0)</f>
        <v>1</v>
      </c>
      <c r="AY764">
        <f>SUM(AP764:AX764)</f>
        <v>6</v>
      </c>
    </row>
    <row r="765" spans="1:51" x14ac:dyDescent="0.45">
      <c r="A765" s="1" t="s">
        <v>786</v>
      </c>
      <c r="B765" s="2">
        <v>4100855</v>
      </c>
      <c r="C765" s="3" t="s">
        <v>5337</v>
      </c>
      <c r="D765" s="7">
        <v>233.36</v>
      </c>
      <c r="E765" s="5">
        <v>52357.831801760003</v>
      </c>
      <c r="F765" s="3" t="s">
        <v>4654</v>
      </c>
      <c r="G765" s="3" t="s">
        <v>4654</v>
      </c>
      <c r="H765" s="3" t="s">
        <v>4655</v>
      </c>
      <c r="I765" s="3" t="s">
        <v>4725</v>
      </c>
      <c r="J765" s="3" t="s">
        <v>4918</v>
      </c>
      <c r="K765" s="6">
        <v>15579000</v>
      </c>
      <c r="L765" s="6">
        <v>15934000</v>
      </c>
      <c r="M765" s="6">
        <v>8064000</v>
      </c>
      <c r="N765" s="6">
        <v>9141000</v>
      </c>
      <c r="O765" s="6">
        <v>6848000</v>
      </c>
      <c r="P765" s="6">
        <v>7933000</v>
      </c>
      <c r="Q765" s="6">
        <v>5034000</v>
      </c>
      <c r="R765" s="6">
        <v>5918000</v>
      </c>
      <c r="S765" s="6">
        <v>5473000</v>
      </c>
      <c r="T765" s="6">
        <v>5780000</v>
      </c>
      <c r="U765" s="6">
        <v>22546000</v>
      </c>
      <c r="V765" s="6">
        <v>22590000</v>
      </c>
      <c r="W765" s="6">
        <v>43075000</v>
      </c>
      <c r="X765" s="6">
        <v>42278000</v>
      </c>
      <c r="Y765" s="6">
        <v>4455000</v>
      </c>
      <c r="Z765" s="6">
        <v>4336000</v>
      </c>
      <c r="AA765" s="6">
        <v>4156000</v>
      </c>
      <c r="AB765" s="6">
        <v>4236000</v>
      </c>
      <c r="AC765" s="6">
        <v>225400000</v>
      </c>
      <c r="AD765" s="6">
        <v>227000000</v>
      </c>
      <c r="AF765">
        <f>Q765/W765</f>
        <v>0.11686593151479976</v>
      </c>
      <c r="AG765">
        <f>R765/X765</f>
        <v>0.13997823927338096</v>
      </c>
      <c r="AH765">
        <f>U765/W765</f>
        <v>0.52341265235055134</v>
      </c>
      <c r="AI765">
        <f>V765/X765</f>
        <v>0.53432045035242914</v>
      </c>
      <c r="AJ765">
        <f>Y765/AA765</f>
        <v>1.0719441770933591</v>
      </c>
      <c r="AK765">
        <f>Z765/AB765</f>
        <v>1.0236071765816808</v>
      </c>
      <c r="AL765">
        <f>O765/K765</f>
        <v>0.4395660825470184</v>
      </c>
      <c r="AM765">
        <f>P765/L765</f>
        <v>0.49786619806702648</v>
      </c>
      <c r="AN765">
        <f>K765/W765</f>
        <v>0.36167150319210678</v>
      </c>
      <c r="AO765">
        <f>L765/X765</f>
        <v>0.37688632385637921</v>
      </c>
      <c r="AP765">
        <f>IF(OR(Q765&lt;0, Q765="NA"), 0, 1)</f>
        <v>1</v>
      </c>
      <c r="AQ765">
        <f>IF(OR(S765&lt;0, S765="NA"), 0, 1)</f>
        <v>1</v>
      </c>
      <c r="AR765">
        <f>IFERROR(IF((AF765-AG765)&gt;0,1,0),0)</f>
        <v>0</v>
      </c>
      <c r="AS765">
        <f>IFERROR(IF((S765-Q765)&gt;0,1,0),0)</f>
        <v>1</v>
      </c>
      <c r="AT765">
        <f>IFERROR(IF((AH765-AI765)&lt;0,1,0),0)</f>
        <v>1</v>
      </c>
      <c r="AU765">
        <f>IFERROR(IF((AJ765-AK765)&gt;0,1,0),0)</f>
        <v>1</v>
      </c>
      <c r="AV765">
        <f>IFERROR(IF((AL765-AM765)&gt;0,1,0),0)</f>
        <v>0</v>
      </c>
      <c r="AW765">
        <f>IFERROR(IF((AN765-AO765)&gt;0,1,0),0)</f>
        <v>0</v>
      </c>
      <c r="AX765">
        <f>IFERROR(IF((AC765-AD765)&lt;0,1,0),0)</f>
        <v>1</v>
      </c>
      <c r="AY765">
        <f>SUM(AP765:AX765)</f>
        <v>6</v>
      </c>
    </row>
    <row r="766" spans="1:51" x14ac:dyDescent="0.45">
      <c r="A766" s="1" t="s">
        <v>791</v>
      </c>
      <c r="B766" s="2">
        <v>99857367</v>
      </c>
      <c r="C766" s="3" t="s">
        <v>5338</v>
      </c>
      <c r="D766" s="5">
        <v>15.33</v>
      </c>
      <c r="E766" s="5">
        <v>300.99660906000003</v>
      </c>
      <c r="F766" s="3" t="s">
        <v>4480</v>
      </c>
      <c r="G766" s="3" t="s">
        <v>4491</v>
      </c>
      <c r="H766" s="3" t="s">
        <v>4542</v>
      </c>
      <c r="I766" s="3" t="s">
        <v>4543</v>
      </c>
      <c r="J766" s="3" t="s">
        <v>4494</v>
      </c>
      <c r="K766" s="6">
        <v>55845</v>
      </c>
      <c r="L766" s="6">
        <v>55214</v>
      </c>
      <c r="M766" s="6">
        <v>45898</v>
      </c>
      <c r="N766" s="6">
        <v>44305</v>
      </c>
      <c r="O766" s="6">
        <v>45898</v>
      </c>
      <c r="P766" s="6">
        <v>44305</v>
      </c>
      <c r="Q766" s="6">
        <v>38524</v>
      </c>
      <c r="R766" s="6">
        <v>37289</v>
      </c>
      <c r="S766" s="6">
        <v>36835.536999999997</v>
      </c>
      <c r="T766" s="6">
        <v>29632.505000000001</v>
      </c>
      <c r="U766" s="6">
        <v>54000</v>
      </c>
      <c r="V766" s="6">
        <v>76750</v>
      </c>
      <c r="W766" s="6">
        <v>365913</v>
      </c>
      <c r="X766" s="6">
        <v>386490</v>
      </c>
      <c r="Y766" s="6" t="s">
        <v>4474</v>
      </c>
      <c r="Z766" s="6" t="s">
        <v>4474</v>
      </c>
      <c r="AA766" s="6" t="s">
        <v>4474</v>
      </c>
      <c r="AB766" s="6" t="s">
        <v>4474</v>
      </c>
      <c r="AC766" s="6">
        <v>19634482</v>
      </c>
      <c r="AD766" s="6">
        <v>18101778</v>
      </c>
      <c r="AF766">
        <f>Q766/W766</f>
        <v>0.10528185661619019</v>
      </c>
      <c r="AG766">
        <f>R766/X766</f>
        <v>9.6481150870656424E-2</v>
      </c>
      <c r="AH766">
        <f>U766/W766</f>
        <v>0.14757606316255503</v>
      </c>
      <c r="AI766">
        <f>V766/X766</f>
        <v>0.19858211079199981</v>
      </c>
      <c r="AJ766" t="e">
        <f>Y766/AA766</f>
        <v>#VALUE!</v>
      </c>
      <c r="AK766" t="e">
        <f>Z766/AB766</f>
        <v>#VALUE!</v>
      </c>
      <c r="AL766">
        <f>O766/K766</f>
        <v>0.82188199480705526</v>
      </c>
      <c r="AM766">
        <f>P766/L766</f>
        <v>0.80242329843880178</v>
      </c>
      <c r="AN766">
        <f>K766/W766</f>
        <v>0.152618245320609</v>
      </c>
      <c r="AO766">
        <f>L766/X766</f>
        <v>0.14286009987321793</v>
      </c>
      <c r="AP766">
        <f>IF(OR(Q766&lt;0, Q766="NA"), 0, 1)</f>
        <v>1</v>
      </c>
      <c r="AQ766">
        <f>IF(OR(S766&lt;0, S766="NA"), 0, 1)</f>
        <v>1</v>
      </c>
      <c r="AR766">
        <f>IFERROR(IF((AF766-AG766)&gt;0,1,0),0)</f>
        <v>1</v>
      </c>
      <c r="AS766">
        <f>IFERROR(IF((S766-Q766)&gt;0,1,0),0)</f>
        <v>0</v>
      </c>
      <c r="AT766">
        <f>IFERROR(IF((AH766-AI766)&lt;0,1,0),0)</f>
        <v>1</v>
      </c>
      <c r="AU766">
        <f>IFERROR(IF((AJ766-AK766)&gt;0,1,0),0)</f>
        <v>0</v>
      </c>
      <c r="AV766">
        <f>IFERROR(IF((AL766-AM766)&gt;0,1,0),0)</f>
        <v>1</v>
      </c>
      <c r="AW766">
        <f>IFERROR(IF((AN766-AO766)&gt;0,1,0),0)</f>
        <v>1</v>
      </c>
      <c r="AX766">
        <f>IFERROR(IF((AC766-AD766)&lt;0,1,0),0)</f>
        <v>0</v>
      </c>
      <c r="AY766">
        <f>SUM(AP766:AX766)</f>
        <v>6</v>
      </c>
    </row>
    <row r="767" spans="1:51" x14ac:dyDescent="0.45">
      <c r="A767" s="1" t="s">
        <v>802</v>
      </c>
      <c r="B767" s="2">
        <v>4150067</v>
      </c>
      <c r="C767" s="3" t="s">
        <v>5335</v>
      </c>
      <c r="D767" s="5">
        <v>125.39</v>
      </c>
      <c r="E767" s="5">
        <v>9215.7563539900002</v>
      </c>
      <c r="F767" s="3" t="s">
        <v>4475</v>
      </c>
      <c r="G767" s="3" t="s">
        <v>4529</v>
      </c>
      <c r="H767" s="3" t="s">
        <v>4530</v>
      </c>
      <c r="I767" s="3" t="s">
        <v>4531</v>
      </c>
      <c r="J767" s="3" t="s">
        <v>4532</v>
      </c>
      <c r="K767" s="6">
        <v>2671300</v>
      </c>
      <c r="L767" s="6">
        <v>2615300</v>
      </c>
      <c r="M767" s="6">
        <v>875800</v>
      </c>
      <c r="N767" s="6">
        <v>856300</v>
      </c>
      <c r="O767" s="6">
        <v>696100</v>
      </c>
      <c r="P767" s="6">
        <v>684100</v>
      </c>
      <c r="Q767" s="6">
        <v>414400</v>
      </c>
      <c r="R767" s="6">
        <v>409200</v>
      </c>
      <c r="S767" s="6">
        <v>748600</v>
      </c>
      <c r="T767" s="6">
        <v>675400</v>
      </c>
      <c r="U767" s="6">
        <v>4770600</v>
      </c>
      <c r="V767" s="6">
        <v>4791300</v>
      </c>
      <c r="W767" s="6">
        <v>7172500</v>
      </c>
      <c r="X767" s="6">
        <v>7170100</v>
      </c>
      <c r="Y767" s="6">
        <v>387400</v>
      </c>
      <c r="Z767" s="6">
        <v>436000</v>
      </c>
      <c r="AA767" s="6">
        <v>710100</v>
      </c>
      <c r="AB767" s="6">
        <v>763200</v>
      </c>
      <c r="AC767" s="6">
        <v>73500000</v>
      </c>
      <c r="AD767" s="6">
        <v>73400000</v>
      </c>
      <c r="AF767">
        <f>Q767/W767</f>
        <v>5.7776228651097945E-2</v>
      </c>
      <c r="AG767">
        <f>R767/X767</f>
        <v>5.7070333747088607E-2</v>
      </c>
      <c r="AH767">
        <f>U767/W767</f>
        <v>0.66512373649355172</v>
      </c>
      <c r="AI767">
        <f>V767/X767</f>
        <v>0.66823335797269212</v>
      </c>
      <c r="AJ767">
        <f>Y767/AA767</f>
        <v>0.54555696380791441</v>
      </c>
      <c r="AK767">
        <f>Z767/AB767</f>
        <v>0.57127882599580715</v>
      </c>
      <c r="AL767">
        <f>O767/K767</f>
        <v>0.26058473402463223</v>
      </c>
      <c r="AM767">
        <f>P767/L767</f>
        <v>0.26157610981531754</v>
      </c>
      <c r="AN767">
        <f>K767/W767</f>
        <v>0.3724363889857093</v>
      </c>
      <c r="AO767">
        <f>L767/X767</f>
        <v>0.36475084029511445</v>
      </c>
      <c r="AP767">
        <f>IF(OR(Q767&lt;0, Q767="NA"), 0, 1)</f>
        <v>1</v>
      </c>
      <c r="AQ767">
        <f>IF(OR(S767&lt;0, S767="NA"), 0, 1)</f>
        <v>1</v>
      </c>
      <c r="AR767">
        <f>IFERROR(IF((AF767-AG767)&gt;0,1,0),0)</f>
        <v>1</v>
      </c>
      <c r="AS767">
        <f>IFERROR(IF((S767-Q767)&gt;0,1,0),0)</f>
        <v>1</v>
      </c>
      <c r="AT767">
        <f>IFERROR(IF((AH767-AI767)&lt;0,1,0),0)</f>
        <v>1</v>
      </c>
      <c r="AU767">
        <f>IFERROR(IF((AJ767-AK767)&gt;0,1,0),0)</f>
        <v>0</v>
      </c>
      <c r="AV767">
        <f>IFERROR(IF((AL767-AM767)&gt;0,1,0),0)</f>
        <v>0</v>
      </c>
      <c r="AW767">
        <f>IFERROR(IF((AN767-AO767)&gt;0,1,0),0)</f>
        <v>1</v>
      </c>
      <c r="AX767">
        <f>IFERROR(IF((AC767-AD767)&lt;0,1,0),0)</f>
        <v>0</v>
      </c>
      <c r="AY767">
        <f>SUM(AP767:AX767)</f>
        <v>6</v>
      </c>
    </row>
    <row r="768" spans="1:51" x14ac:dyDescent="0.45">
      <c r="A768" s="1" t="s">
        <v>807</v>
      </c>
      <c r="B768" s="2">
        <v>103262</v>
      </c>
      <c r="C768" s="3" t="s">
        <v>5335</v>
      </c>
      <c r="D768" s="5">
        <v>138.01</v>
      </c>
      <c r="E768" s="5">
        <v>21573.047227020001</v>
      </c>
      <c r="F768" s="3" t="s">
        <v>4480</v>
      </c>
      <c r="G768" s="3" t="s">
        <v>4509</v>
      </c>
      <c r="H768" s="3" t="s">
        <v>4509</v>
      </c>
      <c r="I768" s="3" t="s">
        <v>4677</v>
      </c>
      <c r="J768" s="3" t="s">
        <v>4691</v>
      </c>
      <c r="K768" s="6">
        <v>12155000</v>
      </c>
      <c r="L768" s="6">
        <v>10644000</v>
      </c>
      <c r="M768" s="6">
        <v>4062000</v>
      </c>
      <c r="N768" s="6">
        <v>2849000</v>
      </c>
      <c r="O768" s="6">
        <v>3923000</v>
      </c>
      <c r="P768" s="6">
        <v>2735000</v>
      </c>
      <c r="Q768" s="6">
        <v>3070000</v>
      </c>
      <c r="R768" s="6">
        <v>2151000</v>
      </c>
      <c r="S768" s="6">
        <v>2584000</v>
      </c>
      <c r="T768" s="6">
        <v>2322000</v>
      </c>
      <c r="U768" s="6">
        <v>790000</v>
      </c>
      <c r="V768" s="6">
        <v>790000</v>
      </c>
      <c r="W768" s="6">
        <v>37009000</v>
      </c>
      <c r="X768" s="6">
        <v>34802000</v>
      </c>
      <c r="Y768" s="6" t="s">
        <v>4474</v>
      </c>
      <c r="Z768" s="6" t="s">
        <v>4474</v>
      </c>
      <c r="AA768" s="6" t="s">
        <v>4474</v>
      </c>
      <c r="AB768" s="6" t="s">
        <v>4474</v>
      </c>
      <c r="AC768" s="6">
        <v>156300000</v>
      </c>
      <c r="AD768" s="6">
        <v>156200000</v>
      </c>
      <c r="AF768">
        <f>Q768/W768</f>
        <v>8.2952795266016371E-2</v>
      </c>
      <c r="AG768">
        <f>R768/X768</f>
        <v>6.1806792713062469E-2</v>
      </c>
      <c r="AH768">
        <f>U768/W768</f>
        <v>2.1346159042395094E-2</v>
      </c>
      <c r="AI768">
        <f>V768/X768</f>
        <v>2.2699844836503648E-2</v>
      </c>
      <c r="AJ768" t="e">
        <f>Y768/AA768</f>
        <v>#VALUE!</v>
      </c>
      <c r="AK768" t="e">
        <f>Z768/AB768</f>
        <v>#VALUE!</v>
      </c>
      <c r="AL768">
        <f>O768/K768</f>
        <v>0.32274784039489923</v>
      </c>
      <c r="AM768">
        <f>P768/L768</f>
        <v>0.25695227358136041</v>
      </c>
      <c r="AN768">
        <f>K768/W768</f>
        <v>0.32843362425355993</v>
      </c>
      <c r="AO768">
        <f>L768/X768</f>
        <v>0.30584449169587957</v>
      </c>
      <c r="AP768">
        <f>IF(OR(Q768&lt;0, Q768="NA"), 0, 1)</f>
        <v>1</v>
      </c>
      <c r="AQ768">
        <f>IF(OR(S768&lt;0, S768="NA"), 0, 1)</f>
        <v>1</v>
      </c>
      <c r="AR768">
        <f>IFERROR(IF((AF768-AG768)&gt;0,1,0),0)</f>
        <v>1</v>
      </c>
      <c r="AS768">
        <f>IFERROR(IF((S768-Q768)&gt;0,1,0),0)</f>
        <v>0</v>
      </c>
      <c r="AT768">
        <f>IFERROR(IF((AH768-AI768)&lt;0,1,0),0)</f>
        <v>1</v>
      </c>
      <c r="AU768">
        <f>IFERROR(IF((AJ768-AK768)&gt;0,1,0),0)</f>
        <v>0</v>
      </c>
      <c r="AV768">
        <f>IFERROR(IF((AL768-AM768)&gt;0,1,0),0)</f>
        <v>1</v>
      </c>
      <c r="AW768">
        <f>IFERROR(IF((AN768-AO768)&gt;0,1,0),0)</f>
        <v>1</v>
      </c>
      <c r="AX768">
        <f>IFERROR(IF((AC768-AD768)&lt;0,1,0),0)</f>
        <v>0</v>
      </c>
      <c r="AY768">
        <f>SUM(AP768:AX768)</f>
        <v>6</v>
      </c>
    </row>
    <row r="769" spans="1:51" x14ac:dyDescent="0.45">
      <c r="A769" s="1" t="s">
        <v>808</v>
      </c>
      <c r="B769" s="2">
        <v>4152750</v>
      </c>
      <c r="C769" s="3" t="s">
        <v>5337</v>
      </c>
      <c r="D769" s="5">
        <v>29.31</v>
      </c>
      <c r="E769" s="5">
        <v>3516.7463984400001</v>
      </c>
      <c r="F769" s="3" t="s">
        <v>4665</v>
      </c>
      <c r="G769" s="3" t="s">
        <v>4666</v>
      </c>
      <c r="H769" s="3" t="s">
        <v>4776</v>
      </c>
      <c r="I769" s="3" t="s">
        <v>4777</v>
      </c>
      <c r="J769" s="3" t="s">
        <v>4925</v>
      </c>
      <c r="K769" s="6">
        <v>2874100</v>
      </c>
      <c r="L769" s="6">
        <v>2827100</v>
      </c>
      <c r="M769" s="6">
        <v>490000</v>
      </c>
      <c r="N769" s="6">
        <v>471100</v>
      </c>
      <c r="O769" s="6">
        <v>291800</v>
      </c>
      <c r="P769" s="6">
        <v>270100</v>
      </c>
      <c r="Q769" s="6">
        <v>243200</v>
      </c>
      <c r="R769" s="6">
        <v>145500</v>
      </c>
      <c r="S769" s="6">
        <v>378100</v>
      </c>
      <c r="T769" s="6">
        <v>355400</v>
      </c>
      <c r="U769" s="6">
        <v>1871200</v>
      </c>
      <c r="V769" s="6">
        <v>2242800</v>
      </c>
      <c r="W769" s="6">
        <v>4934900</v>
      </c>
      <c r="X769" s="6">
        <v>4786200</v>
      </c>
      <c r="Y769" s="6">
        <v>1136300</v>
      </c>
      <c r="Z769" s="6">
        <v>1008400</v>
      </c>
      <c r="AA769" s="6">
        <v>1156500</v>
      </c>
      <c r="AB769" s="6">
        <v>780500</v>
      </c>
      <c r="AC769" s="6">
        <v>119991884</v>
      </c>
      <c r="AD769" s="6">
        <v>119987242</v>
      </c>
      <c r="AF769">
        <f>Q769/W769</f>
        <v>4.9281647044519643E-2</v>
      </c>
      <c r="AG769">
        <f>R769/X769</f>
        <v>3.0399899711671053E-2</v>
      </c>
      <c r="AH769">
        <f>U769/W769</f>
        <v>0.3791768830168798</v>
      </c>
      <c r="AI769">
        <f>V769/X769</f>
        <v>0.46859721699887175</v>
      </c>
      <c r="AJ769">
        <f>Y769/AA769</f>
        <v>0.98253350626891478</v>
      </c>
      <c r="AK769">
        <f>Z769/AB769</f>
        <v>1.2919923126201154</v>
      </c>
      <c r="AL769">
        <f>O769/K769</f>
        <v>0.10152743467520267</v>
      </c>
      <c r="AM769">
        <f>P769/L769</f>
        <v>9.5539598882246821E-2</v>
      </c>
      <c r="AN769">
        <f>K769/W769</f>
        <v>0.58240288557012299</v>
      </c>
      <c r="AO769">
        <f>L769/X769</f>
        <v>0.59067736408842086</v>
      </c>
      <c r="AP769">
        <f>IF(OR(Q769&lt;0, Q769="NA"), 0, 1)</f>
        <v>1</v>
      </c>
      <c r="AQ769">
        <f>IF(OR(S769&lt;0, S769="NA"), 0, 1)</f>
        <v>1</v>
      </c>
      <c r="AR769">
        <f>IFERROR(IF((AF769-AG769)&gt;0,1,0),0)</f>
        <v>1</v>
      </c>
      <c r="AS769">
        <f>IFERROR(IF((S769-Q769)&gt;0,1,0),0)</f>
        <v>1</v>
      </c>
      <c r="AT769">
        <f>IFERROR(IF((AH769-AI769)&lt;0,1,0),0)</f>
        <v>1</v>
      </c>
      <c r="AU769">
        <f>IFERROR(IF((AJ769-AK769)&gt;0,1,0),0)</f>
        <v>0</v>
      </c>
      <c r="AV769">
        <f>IFERROR(IF((AL769-AM769)&gt;0,1,0),0)</f>
        <v>1</v>
      </c>
      <c r="AW769">
        <f>IFERROR(IF((AN769-AO769)&gt;0,1,0),0)</f>
        <v>0</v>
      </c>
      <c r="AX769">
        <f>IFERROR(IF((AC769-AD769)&lt;0,1,0),0)</f>
        <v>0</v>
      </c>
      <c r="AY769">
        <f>SUM(AP769:AX769)</f>
        <v>6</v>
      </c>
    </row>
    <row r="770" spans="1:51" x14ac:dyDescent="0.45">
      <c r="A770" s="1" t="s">
        <v>812</v>
      </c>
      <c r="B770" s="2">
        <v>4067801</v>
      </c>
      <c r="C770" s="3" t="s">
        <v>5335</v>
      </c>
      <c r="D770" s="5">
        <v>100.3</v>
      </c>
      <c r="E770" s="5">
        <v>5329.9332739000001</v>
      </c>
      <c r="F770" s="3" t="s">
        <v>4500</v>
      </c>
      <c r="G770" s="3" t="s">
        <v>4539</v>
      </c>
      <c r="H770" s="3" t="s">
        <v>4539</v>
      </c>
      <c r="I770" s="3" t="s">
        <v>4582</v>
      </c>
      <c r="J770" s="3" t="s">
        <v>5376</v>
      </c>
      <c r="K770" s="6">
        <v>1906694</v>
      </c>
      <c r="L770" s="6">
        <v>1845900</v>
      </c>
      <c r="M770" s="6">
        <v>447926</v>
      </c>
      <c r="N770" s="6">
        <v>423134</v>
      </c>
      <c r="O770" s="6">
        <v>398208</v>
      </c>
      <c r="P770" s="6">
        <v>374424</v>
      </c>
      <c r="Q770" s="6">
        <v>327800</v>
      </c>
      <c r="R770" s="6">
        <v>301067</v>
      </c>
      <c r="S770" s="6">
        <v>579610</v>
      </c>
      <c r="T770" s="6">
        <v>548648</v>
      </c>
      <c r="U770" s="6" t="s">
        <v>4474</v>
      </c>
      <c r="V770" s="6" t="s">
        <v>4474</v>
      </c>
      <c r="W770" s="6">
        <v>2356139</v>
      </c>
      <c r="X770" s="6">
        <v>2265625</v>
      </c>
      <c r="Y770" s="6">
        <v>1224905</v>
      </c>
      <c r="Z770" s="6">
        <v>1101741</v>
      </c>
      <c r="AA770" s="6">
        <v>229276</v>
      </c>
      <c r="AB770" s="6">
        <v>201742</v>
      </c>
      <c r="AC770" s="6">
        <v>53132000</v>
      </c>
      <c r="AD770" s="6">
        <v>53335000</v>
      </c>
      <c r="AF770">
        <f>Q770/W770</f>
        <v>0.13912591744375014</v>
      </c>
      <c r="AG770">
        <f>R770/X770</f>
        <v>0.13288474482758619</v>
      </c>
      <c r="AH770" t="e">
        <f>U770/W770</f>
        <v>#VALUE!</v>
      </c>
      <c r="AI770" t="e">
        <f>V770/X770</f>
        <v>#VALUE!</v>
      </c>
      <c r="AJ770">
        <f>Y770/AA770</f>
        <v>5.3424911460423248</v>
      </c>
      <c r="AK770">
        <f>Z770/AB770</f>
        <v>5.4611384838060495</v>
      </c>
      <c r="AL770">
        <f>O770/K770</f>
        <v>0.20884735568476115</v>
      </c>
      <c r="AM770">
        <f>P770/L770</f>
        <v>0.20284089062246058</v>
      </c>
      <c r="AN770">
        <f>K770/W770</f>
        <v>0.80924512518149394</v>
      </c>
      <c r="AO770">
        <f>L770/X770</f>
        <v>0.81474206896551726</v>
      </c>
      <c r="AP770">
        <f>IF(OR(Q770&lt;0, Q770="NA"), 0, 1)</f>
        <v>1</v>
      </c>
      <c r="AQ770">
        <f>IF(OR(S770&lt;0, S770="NA"), 0, 1)</f>
        <v>1</v>
      </c>
      <c r="AR770">
        <f>IFERROR(IF((AF770-AG770)&gt;0,1,0),0)</f>
        <v>1</v>
      </c>
      <c r="AS770">
        <f>IFERROR(IF((S770-Q770)&gt;0,1,0),0)</f>
        <v>1</v>
      </c>
      <c r="AT770">
        <f>IFERROR(IF((AH770-AI770)&lt;0,1,0),0)</f>
        <v>0</v>
      </c>
      <c r="AU770">
        <f>IFERROR(IF((AJ770-AK770)&gt;0,1,0),0)</f>
        <v>0</v>
      </c>
      <c r="AV770">
        <f>IFERROR(IF((AL770-AM770)&gt;0,1,0),0)</f>
        <v>1</v>
      </c>
      <c r="AW770">
        <f>IFERROR(IF((AN770-AO770)&gt;0,1,0),0)</f>
        <v>0</v>
      </c>
      <c r="AX770">
        <f>IFERROR(IF((AC770-AD770)&lt;0,1,0),0)</f>
        <v>1</v>
      </c>
      <c r="AY770">
        <f>SUM(AP770:AX770)</f>
        <v>6</v>
      </c>
    </row>
    <row r="771" spans="1:51" x14ac:dyDescent="0.45">
      <c r="A771" s="1" t="s">
        <v>817</v>
      </c>
      <c r="B771" s="2">
        <v>4091023</v>
      </c>
      <c r="C771" s="3" t="s">
        <v>5338</v>
      </c>
      <c r="D771" s="5">
        <v>15.95</v>
      </c>
      <c r="E771" s="5">
        <v>160.04054550000001</v>
      </c>
      <c r="F771" s="3" t="s">
        <v>4480</v>
      </c>
      <c r="G771" s="3" t="s">
        <v>4481</v>
      </c>
      <c r="H771" s="3" t="s">
        <v>4481</v>
      </c>
      <c r="I771" s="3" t="s">
        <v>4482</v>
      </c>
      <c r="J771" s="3" t="s">
        <v>4484</v>
      </c>
      <c r="K771" s="6">
        <v>56907</v>
      </c>
      <c r="L771" s="6">
        <v>57387</v>
      </c>
      <c r="M771" s="6" t="s">
        <v>4474</v>
      </c>
      <c r="N771" s="6" t="s">
        <v>4474</v>
      </c>
      <c r="O771" s="6">
        <v>61930</v>
      </c>
      <c r="P771" s="6">
        <v>61211</v>
      </c>
      <c r="Q771" s="6">
        <v>14742</v>
      </c>
      <c r="R771" s="6">
        <v>13954</v>
      </c>
      <c r="S771" s="6">
        <v>21534</v>
      </c>
      <c r="T771" s="6">
        <v>22899</v>
      </c>
      <c r="U771" s="6">
        <v>61548</v>
      </c>
      <c r="V771" s="6">
        <v>61498</v>
      </c>
      <c r="W771" s="6">
        <v>1799137</v>
      </c>
      <c r="X771" s="6">
        <v>1802307</v>
      </c>
      <c r="Y771" s="6" t="s">
        <v>4474</v>
      </c>
      <c r="Z771" s="6" t="s">
        <v>4474</v>
      </c>
      <c r="AA771" s="6" t="s">
        <v>4474</v>
      </c>
      <c r="AB771" s="6" t="s">
        <v>4474</v>
      </c>
      <c r="AC771" s="6">
        <v>10074136</v>
      </c>
      <c r="AD771" s="6">
        <v>10297341</v>
      </c>
      <c r="AF771">
        <f>Q771/W771</f>
        <v>8.193928533513568E-3</v>
      </c>
      <c r="AG771">
        <f>R771/X771</f>
        <v>7.7422991754456929E-3</v>
      </c>
      <c r="AH771">
        <f>U771/W771</f>
        <v>3.4209735000725348E-2</v>
      </c>
      <c r="AI771">
        <f>V771/X771</f>
        <v>3.4121822752727474E-2</v>
      </c>
      <c r="AJ771" t="e">
        <f>Y771/AA771</f>
        <v>#VALUE!</v>
      </c>
      <c r="AK771" t="e">
        <f>Z771/AB771</f>
        <v>#VALUE!</v>
      </c>
      <c r="AL771">
        <f>O771/K771</f>
        <v>1.088266821304936</v>
      </c>
      <c r="AM771">
        <f>P771/L771</f>
        <v>1.0666353006778539</v>
      </c>
      <c r="AN771">
        <f>K771/W771</f>
        <v>3.1630164906841444E-2</v>
      </c>
      <c r="AO771">
        <f>L771/X771</f>
        <v>3.1840857301225593E-2</v>
      </c>
      <c r="AP771">
        <f>IF(OR(Q771&lt;0, Q771="NA"), 0, 1)</f>
        <v>1</v>
      </c>
      <c r="AQ771">
        <f>IF(OR(S771&lt;0, S771="NA"), 0, 1)</f>
        <v>1</v>
      </c>
      <c r="AR771">
        <f>IFERROR(IF((AF771-AG771)&gt;0,1,0),0)</f>
        <v>1</v>
      </c>
      <c r="AS771">
        <f>IFERROR(IF((S771-Q771)&gt;0,1,0),0)</f>
        <v>1</v>
      </c>
      <c r="AT771">
        <f>IFERROR(IF((AH771-AI771)&lt;0,1,0),0)</f>
        <v>0</v>
      </c>
      <c r="AU771">
        <f>IFERROR(IF((AJ771-AK771)&gt;0,1,0),0)</f>
        <v>0</v>
      </c>
      <c r="AV771">
        <f>IFERROR(IF((AL771-AM771)&gt;0,1,0),0)</f>
        <v>1</v>
      </c>
      <c r="AW771">
        <f>IFERROR(IF((AN771-AO771)&gt;0,1,0),0)</f>
        <v>0</v>
      </c>
      <c r="AX771">
        <f>IFERROR(IF((AC771-AD771)&lt;0,1,0),0)</f>
        <v>1</v>
      </c>
      <c r="AY771">
        <f>SUM(AP771:AX771)</f>
        <v>6</v>
      </c>
    </row>
    <row r="772" spans="1:51" x14ac:dyDescent="0.45">
      <c r="A772" s="1" t="s">
        <v>818</v>
      </c>
      <c r="B772" s="2">
        <v>1019881</v>
      </c>
      <c r="C772" s="3" t="s">
        <v>5337</v>
      </c>
      <c r="D772" s="5">
        <v>47.03</v>
      </c>
      <c r="E772" s="5">
        <v>20718.75520843</v>
      </c>
      <c r="F772" s="3" t="s">
        <v>4480</v>
      </c>
      <c r="G772" s="3" t="s">
        <v>4481</v>
      </c>
      <c r="H772" s="3" t="s">
        <v>4481</v>
      </c>
      <c r="I772" s="3" t="s">
        <v>4482</v>
      </c>
      <c r="J772" s="3" t="s">
        <v>4484</v>
      </c>
      <c r="K772" s="6">
        <v>7794000</v>
      </c>
      <c r="L772" s="6">
        <v>7806000</v>
      </c>
      <c r="M772" s="6" t="s">
        <v>4474</v>
      </c>
      <c r="N772" s="6" t="s">
        <v>4474</v>
      </c>
      <c r="O772" s="6">
        <v>6441000</v>
      </c>
      <c r="P772" s="6">
        <v>6276000</v>
      </c>
      <c r="Q772" s="6">
        <v>1509000</v>
      </c>
      <c r="R772" s="6">
        <v>1297000</v>
      </c>
      <c r="S772" s="6" t="s">
        <v>4474</v>
      </c>
      <c r="T772" s="6">
        <v>2188000</v>
      </c>
      <c r="U772" s="6">
        <v>12348000</v>
      </c>
      <c r="V772" s="6">
        <v>13374000</v>
      </c>
      <c r="W772" s="6">
        <v>217521000</v>
      </c>
      <c r="X772" s="6">
        <v>219706000</v>
      </c>
      <c r="Y772" s="6" t="s">
        <v>4474</v>
      </c>
      <c r="Z772" s="6" t="s">
        <v>4474</v>
      </c>
      <c r="AA772" s="6" t="s">
        <v>4474</v>
      </c>
      <c r="AB772" s="6" t="s">
        <v>4474</v>
      </c>
      <c r="AC772" s="6">
        <v>440543381</v>
      </c>
      <c r="AD772" s="6">
        <v>445216549</v>
      </c>
      <c r="AF772">
        <f>Q772/W772</f>
        <v>6.9372612299502118E-3</v>
      </c>
      <c r="AG772">
        <f>R772/X772</f>
        <v>5.9033435591199146E-3</v>
      </c>
      <c r="AH772">
        <f>U772/W772</f>
        <v>5.6766932847862966E-2</v>
      </c>
      <c r="AI772">
        <f>V772/X772</f>
        <v>6.0872256561040665E-2</v>
      </c>
      <c r="AJ772" t="e">
        <f>Y772/AA772</f>
        <v>#VALUE!</v>
      </c>
      <c r="AK772" t="e">
        <f>Z772/AB772</f>
        <v>#VALUE!</v>
      </c>
      <c r="AL772">
        <f>O772/K772</f>
        <v>0.82640492686682065</v>
      </c>
      <c r="AM772">
        <f>P772/L772</f>
        <v>0.80399692544196777</v>
      </c>
      <c r="AN772">
        <f>K772/W772</f>
        <v>3.5831023211551988E-2</v>
      </c>
      <c r="AO772">
        <f>L772/X772</f>
        <v>3.5529298244017002E-2</v>
      </c>
      <c r="AP772">
        <f>IF(OR(Q772&lt;0, Q772="NA"), 0, 1)</f>
        <v>1</v>
      </c>
      <c r="AQ772">
        <f>IF(OR(S772&lt;0, S772="NA"), 0, 1)</f>
        <v>0</v>
      </c>
      <c r="AR772">
        <f>IFERROR(IF((AF772-AG772)&gt;0,1,0),0)</f>
        <v>1</v>
      </c>
      <c r="AS772">
        <f>IFERROR(IF((S772-Q772)&gt;0,1,0),0)</f>
        <v>0</v>
      </c>
      <c r="AT772">
        <f>IFERROR(IF((AH772-AI772)&lt;0,1,0),0)</f>
        <v>1</v>
      </c>
      <c r="AU772">
        <f>IFERROR(IF((AJ772-AK772)&gt;0,1,0),0)</f>
        <v>0</v>
      </c>
      <c r="AV772">
        <f>IFERROR(IF((AL772-AM772)&gt;0,1,0),0)</f>
        <v>1</v>
      </c>
      <c r="AW772">
        <f>IFERROR(IF((AN772-AO772)&gt;0,1,0),0)</f>
        <v>1</v>
      </c>
      <c r="AX772">
        <f>IFERROR(IF((AC772-AD772)&lt;0,1,0),0)</f>
        <v>1</v>
      </c>
      <c r="AY772">
        <f>SUM(AP772:AX772)</f>
        <v>6</v>
      </c>
    </row>
    <row r="773" spans="1:51" x14ac:dyDescent="0.45">
      <c r="A773" s="1" t="s">
        <v>827</v>
      </c>
      <c r="B773" s="2">
        <v>29182856</v>
      </c>
      <c r="C773" s="3" t="s">
        <v>5337</v>
      </c>
      <c r="D773" s="5">
        <v>24.61</v>
      </c>
      <c r="E773" s="5">
        <v>2335.3004381800001</v>
      </c>
      <c r="F773" s="3" t="s">
        <v>4500</v>
      </c>
      <c r="G773" s="3" t="s">
        <v>4501</v>
      </c>
      <c r="H773" s="3" t="s">
        <v>4502</v>
      </c>
      <c r="I773" s="3" t="s">
        <v>4538</v>
      </c>
      <c r="J773" s="3" t="s">
        <v>4504</v>
      </c>
      <c r="K773" s="6">
        <v>735183</v>
      </c>
      <c r="L773" s="6">
        <v>697146</v>
      </c>
      <c r="M773" s="6">
        <v>116593</v>
      </c>
      <c r="N773" s="6">
        <v>99716</v>
      </c>
      <c r="O773" s="6">
        <v>102312</v>
      </c>
      <c r="P773" s="6">
        <v>86261</v>
      </c>
      <c r="Q773" s="6">
        <v>131967</v>
      </c>
      <c r="R773" s="6">
        <v>120806</v>
      </c>
      <c r="S773" s="6">
        <v>253196</v>
      </c>
      <c r="T773" s="6">
        <v>284204</v>
      </c>
      <c r="U773" s="6" t="s">
        <v>4474</v>
      </c>
      <c r="V773" s="6" t="s">
        <v>4474</v>
      </c>
      <c r="W773" s="6">
        <v>858577</v>
      </c>
      <c r="X773" s="6">
        <v>982382</v>
      </c>
      <c r="Y773" s="6">
        <v>595737</v>
      </c>
      <c r="Z773" s="6">
        <v>713766</v>
      </c>
      <c r="AA773" s="6">
        <v>557685</v>
      </c>
      <c r="AB773" s="6">
        <v>633300</v>
      </c>
      <c r="AC773" s="6">
        <v>94556907</v>
      </c>
      <c r="AD773" s="6">
        <v>93123932</v>
      </c>
      <c r="AF773">
        <f>Q773/W773</f>
        <v>0.15370432704346843</v>
      </c>
      <c r="AG773">
        <f>R773/X773</f>
        <v>0.12297253003414151</v>
      </c>
      <c r="AH773" t="e">
        <f>U773/W773</f>
        <v>#VALUE!</v>
      </c>
      <c r="AI773" t="e">
        <f>V773/X773</f>
        <v>#VALUE!</v>
      </c>
      <c r="AJ773">
        <f>Y773/AA773</f>
        <v>1.0682320664891471</v>
      </c>
      <c r="AK773">
        <f>Z773/AB773</f>
        <v>1.1270582662245381</v>
      </c>
      <c r="AL773">
        <f>O773/K773</f>
        <v>0.13916535066779293</v>
      </c>
      <c r="AM773">
        <f>P773/L773</f>
        <v>0.12373448316421524</v>
      </c>
      <c r="AN773">
        <f>K773/W773</f>
        <v>0.85628079950895497</v>
      </c>
      <c r="AO773">
        <f>L773/X773</f>
        <v>0.70964858883815052</v>
      </c>
      <c r="AP773">
        <f>IF(OR(Q773&lt;0, Q773="NA"), 0, 1)</f>
        <v>1</v>
      </c>
      <c r="AQ773">
        <f>IF(OR(S773&lt;0, S773="NA"), 0, 1)</f>
        <v>1</v>
      </c>
      <c r="AR773">
        <f>IFERROR(IF((AF773-AG773)&gt;0,1,0),0)</f>
        <v>1</v>
      </c>
      <c r="AS773">
        <f>IFERROR(IF((S773-Q773)&gt;0,1,0),0)</f>
        <v>1</v>
      </c>
      <c r="AT773">
        <f>IFERROR(IF((AH773-AI773)&lt;0,1,0),0)</f>
        <v>0</v>
      </c>
      <c r="AU773">
        <f>IFERROR(IF((AJ773-AK773)&gt;0,1,0),0)</f>
        <v>0</v>
      </c>
      <c r="AV773">
        <f>IFERROR(IF((AL773-AM773)&gt;0,1,0),0)</f>
        <v>1</v>
      </c>
      <c r="AW773">
        <f>IFERROR(IF((AN773-AO773)&gt;0,1,0),0)</f>
        <v>1</v>
      </c>
      <c r="AX773">
        <f>IFERROR(IF((AC773-AD773)&lt;0,1,0),0)</f>
        <v>0</v>
      </c>
      <c r="AY773">
        <f>SUM(AP773:AX773)</f>
        <v>6</v>
      </c>
    </row>
    <row r="774" spans="1:51" x14ac:dyDescent="0.45">
      <c r="A774" s="1" t="s">
        <v>831</v>
      </c>
      <c r="B774" s="2">
        <v>29721221</v>
      </c>
      <c r="C774" s="3" t="s">
        <v>5337</v>
      </c>
      <c r="D774" s="5">
        <v>28.48</v>
      </c>
      <c r="E774" s="5">
        <v>6719.8629775999998</v>
      </c>
      <c r="F774" s="3" t="s">
        <v>4500</v>
      </c>
      <c r="G774" s="3" t="s">
        <v>4501</v>
      </c>
      <c r="H774" s="3" t="s">
        <v>4502</v>
      </c>
      <c r="I774" s="3" t="s">
        <v>4538</v>
      </c>
      <c r="J774" s="3" t="s">
        <v>4620</v>
      </c>
      <c r="K774" s="6">
        <v>424357</v>
      </c>
      <c r="L774" s="6">
        <v>403193</v>
      </c>
      <c r="M774" s="6">
        <v>41481</v>
      </c>
      <c r="N774" s="6">
        <v>26192</v>
      </c>
      <c r="O774" s="6">
        <v>30158</v>
      </c>
      <c r="P774" s="6">
        <v>15632</v>
      </c>
      <c r="Q774" s="6">
        <v>3833</v>
      </c>
      <c r="R774" s="6">
        <v>-3279</v>
      </c>
      <c r="S774" s="6">
        <v>127617</v>
      </c>
      <c r="T774" s="6">
        <v>109493</v>
      </c>
      <c r="U774" s="6">
        <v>43830</v>
      </c>
      <c r="V774" s="6">
        <v>45183</v>
      </c>
      <c r="W774" s="6">
        <v>623453</v>
      </c>
      <c r="X774" s="6">
        <v>585147</v>
      </c>
      <c r="Y774" s="6">
        <v>430840</v>
      </c>
      <c r="Z774" s="6">
        <v>382711</v>
      </c>
      <c r="AA774" s="6">
        <v>92402</v>
      </c>
      <c r="AB774" s="6">
        <v>80001</v>
      </c>
      <c r="AC774" s="6">
        <v>219563188</v>
      </c>
      <c r="AD774" s="6">
        <v>218726525</v>
      </c>
      <c r="AF774">
        <f>Q774/W774</f>
        <v>6.1480175730969297E-3</v>
      </c>
      <c r="AG774">
        <f>R774/X774</f>
        <v>-5.6037200908489659E-3</v>
      </c>
      <c r="AH774">
        <f>U774/W774</f>
        <v>7.0302011538961234E-2</v>
      </c>
      <c r="AI774">
        <f>V774/X774</f>
        <v>7.7216494316812698E-2</v>
      </c>
      <c r="AJ774">
        <f>Y774/AA774</f>
        <v>4.6626696391852986</v>
      </c>
      <c r="AK774">
        <f>Z774/AB774</f>
        <v>4.7838277021537232</v>
      </c>
      <c r="AL774">
        <f>O774/K774</f>
        <v>7.106752097879851E-2</v>
      </c>
      <c r="AM774">
        <f>P774/L774</f>
        <v>3.8770514369049068E-2</v>
      </c>
      <c r="AN774">
        <f>K774/W774</f>
        <v>0.68065595963127934</v>
      </c>
      <c r="AO774">
        <f>L774/X774</f>
        <v>0.68904565861228029</v>
      </c>
      <c r="AP774">
        <f>IF(OR(Q774&lt;0, Q774="NA"), 0, 1)</f>
        <v>1</v>
      </c>
      <c r="AQ774">
        <f>IF(OR(S774&lt;0, S774="NA"), 0, 1)</f>
        <v>1</v>
      </c>
      <c r="AR774">
        <f>IFERROR(IF((AF774-AG774)&gt;0,1,0),0)</f>
        <v>1</v>
      </c>
      <c r="AS774">
        <f>IFERROR(IF((S774-Q774)&gt;0,1,0),0)</f>
        <v>1</v>
      </c>
      <c r="AT774">
        <f>IFERROR(IF((AH774-AI774)&lt;0,1,0),0)</f>
        <v>1</v>
      </c>
      <c r="AU774">
        <f>IFERROR(IF((AJ774-AK774)&gt;0,1,0),0)</f>
        <v>0</v>
      </c>
      <c r="AV774">
        <f>IFERROR(IF((AL774-AM774)&gt;0,1,0),0)</f>
        <v>1</v>
      </c>
      <c r="AW774">
        <f>IFERROR(IF((AN774-AO774)&gt;0,1,0),0)</f>
        <v>0</v>
      </c>
      <c r="AX774">
        <f>IFERROR(IF((AC774-AD774)&lt;0,1,0),0)</f>
        <v>0</v>
      </c>
      <c r="AY774">
        <f>SUM(AP774:AX774)</f>
        <v>6</v>
      </c>
    </row>
    <row r="775" spans="1:51" x14ac:dyDescent="0.45">
      <c r="A775" s="1" t="s">
        <v>832</v>
      </c>
      <c r="B775" s="2">
        <v>4249410</v>
      </c>
      <c r="C775" s="3" t="s">
        <v>5337</v>
      </c>
      <c r="D775" s="5">
        <v>30.75</v>
      </c>
      <c r="E775" s="5">
        <v>509.45745149999999</v>
      </c>
      <c r="F775" s="3" t="s">
        <v>4583</v>
      </c>
      <c r="G775" s="3" t="s">
        <v>4583</v>
      </c>
      <c r="H775" s="3" t="s">
        <v>4930</v>
      </c>
      <c r="I775" s="3" t="s">
        <v>4931</v>
      </c>
      <c r="J775" s="3" t="s">
        <v>4684</v>
      </c>
      <c r="K775" s="6">
        <v>2211900</v>
      </c>
      <c r="L775" s="6">
        <v>2097500</v>
      </c>
      <c r="M775" s="6">
        <v>181000</v>
      </c>
      <c r="N775" s="6">
        <v>199600</v>
      </c>
      <c r="O775" s="6">
        <v>77900</v>
      </c>
      <c r="P775" s="6">
        <v>96300</v>
      </c>
      <c r="Q775" s="6">
        <v>14800</v>
      </c>
      <c r="R775" s="6">
        <v>45600</v>
      </c>
      <c r="S775" s="6">
        <v>162200</v>
      </c>
      <c r="T775" s="6">
        <v>234100</v>
      </c>
      <c r="U775" s="6">
        <v>1134100</v>
      </c>
      <c r="V775" s="6">
        <v>1110900</v>
      </c>
      <c r="W775" s="6">
        <v>2488700</v>
      </c>
      <c r="X775" s="6">
        <v>2478400</v>
      </c>
      <c r="Y775" s="6">
        <v>731900</v>
      </c>
      <c r="Z775" s="6">
        <v>733900</v>
      </c>
      <c r="AA775" s="6">
        <v>412100</v>
      </c>
      <c r="AB775" s="6">
        <v>423300</v>
      </c>
      <c r="AC775" s="6">
        <v>16590722</v>
      </c>
      <c r="AD775" s="6">
        <v>16641910</v>
      </c>
      <c r="AF775">
        <f>Q775/W775</f>
        <v>5.9468798971350507E-3</v>
      </c>
      <c r="AG775">
        <f>R775/X775</f>
        <v>1.8398967075532603E-2</v>
      </c>
      <c r="AH775">
        <f>U775/W775</f>
        <v>0.45569976292843656</v>
      </c>
      <c r="AI775">
        <f>V775/X775</f>
        <v>0.44823273079406067</v>
      </c>
      <c r="AJ775">
        <f>Y775/AA775</f>
        <v>1.77602523659306</v>
      </c>
      <c r="AK775">
        <f>Z775/AB775</f>
        <v>1.7337585636664303</v>
      </c>
      <c r="AL775">
        <f>O775/K775</f>
        <v>3.5218590352185906E-2</v>
      </c>
      <c r="AM775">
        <f>P775/L775</f>
        <v>4.5911799761620978E-2</v>
      </c>
      <c r="AN775">
        <f>K775/W775</f>
        <v>0.88877727327520395</v>
      </c>
      <c r="AO775">
        <f>L775/X775</f>
        <v>0.84631213686249196</v>
      </c>
      <c r="AP775">
        <f>IF(OR(Q775&lt;0, Q775="NA"), 0, 1)</f>
        <v>1</v>
      </c>
      <c r="AQ775">
        <f>IF(OR(S775&lt;0, S775="NA"), 0, 1)</f>
        <v>1</v>
      </c>
      <c r="AR775">
        <f>IFERROR(IF((AF775-AG775)&gt;0,1,0),0)</f>
        <v>0</v>
      </c>
      <c r="AS775">
        <f>IFERROR(IF((S775-Q775)&gt;0,1,0),0)</f>
        <v>1</v>
      </c>
      <c r="AT775">
        <f>IFERROR(IF((AH775-AI775)&lt;0,1,0),0)</f>
        <v>0</v>
      </c>
      <c r="AU775">
        <f>IFERROR(IF((AJ775-AK775)&gt;0,1,0),0)</f>
        <v>1</v>
      </c>
      <c r="AV775">
        <f>IFERROR(IF((AL775-AM775)&gt;0,1,0),0)</f>
        <v>0</v>
      </c>
      <c r="AW775">
        <f>IFERROR(IF((AN775-AO775)&gt;0,1,0),0)</f>
        <v>1</v>
      </c>
      <c r="AX775">
        <f>IFERROR(IF((AC775-AD775)&lt;0,1,0),0)</f>
        <v>1</v>
      </c>
      <c r="AY775">
        <f>SUM(AP775:AX775)</f>
        <v>6</v>
      </c>
    </row>
    <row r="776" spans="1:51" x14ac:dyDescent="0.45">
      <c r="A776" s="1" t="s">
        <v>833</v>
      </c>
      <c r="B776" s="2">
        <v>4393379</v>
      </c>
      <c r="C776" s="3" t="s">
        <v>5337</v>
      </c>
      <c r="D776" s="5">
        <v>23.26</v>
      </c>
      <c r="E776" s="5">
        <v>2845.2618095399998</v>
      </c>
      <c r="F776" s="3" t="s">
        <v>4651</v>
      </c>
      <c r="G776" s="3" t="s">
        <v>4651</v>
      </c>
      <c r="H776" s="3" t="s">
        <v>4779</v>
      </c>
      <c r="I776" s="3" t="s">
        <v>4780</v>
      </c>
      <c r="J776" s="3" t="s">
        <v>4659</v>
      </c>
      <c r="K776" s="6">
        <v>1364000</v>
      </c>
      <c r="L776" s="6">
        <v>1249000</v>
      </c>
      <c r="M776" s="6">
        <v>1019000</v>
      </c>
      <c r="N776" s="6">
        <v>904000</v>
      </c>
      <c r="O776" s="6">
        <v>228000</v>
      </c>
      <c r="P776" s="6">
        <v>145000</v>
      </c>
      <c r="Q776" s="6">
        <v>-88000</v>
      </c>
      <c r="R776" s="6">
        <v>-100000</v>
      </c>
      <c r="S776" s="6">
        <v>784000</v>
      </c>
      <c r="T776" s="6">
        <v>770000</v>
      </c>
      <c r="U776" s="6">
        <v>6106000</v>
      </c>
      <c r="V776" s="6">
        <v>6169000</v>
      </c>
      <c r="W776" s="6">
        <v>14249000</v>
      </c>
      <c r="X776" s="6">
        <v>14517000</v>
      </c>
      <c r="Y776" s="6">
        <v>1051000</v>
      </c>
      <c r="Z776" s="6">
        <v>1021000</v>
      </c>
      <c r="AA776" s="6">
        <v>661000</v>
      </c>
      <c r="AB776" s="6">
        <v>701000</v>
      </c>
      <c r="AC776" s="6">
        <v>117443197</v>
      </c>
      <c r="AD776" s="6">
        <v>117443197</v>
      </c>
      <c r="AF776">
        <f>Q776/W776</f>
        <v>-6.1758719910169138E-3</v>
      </c>
      <c r="AG776">
        <f>R776/X776</f>
        <v>-6.8884755803540676E-3</v>
      </c>
      <c r="AH776">
        <f>U776/W776</f>
        <v>0.42852129974033265</v>
      </c>
      <c r="AI776">
        <f>V776/X776</f>
        <v>0.42495005855204243</v>
      </c>
      <c r="AJ776">
        <f>Y776/AA776</f>
        <v>1.5900151285930408</v>
      </c>
      <c r="AK776">
        <f>Z776/AB776</f>
        <v>1.4564907275320971</v>
      </c>
      <c r="AL776">
        <f>O776/K776</f>
        <v>0.16715542521994134</v>
      </c>
      <c r="AM776">
        <f>P776/L776</f>
        <v>0.11609287429943956</v>
      </c>
      <c r="AN776">
        <f>K776/W776</f>
        <v>9.5726015860762154E-2</v>
      </c>
      <c r="AO776">
        <f>L776/X776</f>
        <v>8.6037059998622309E-2</v>
      </c>
      <c r="AP776">
        <f>IF(OR(Q776&lt;0, Q776="NA"), 0, 1)</f>
        <v>0</v>
      </c>
      <c r="AQ776">
        <f>IF(OR(S776&lt;0, S776="NA"), 0, 1)</f>
        <v>1</v>
      </c>
      <c r="AR776">
        <f>IFERROR(IF((AF776-AG776)&gt;0,1,0),0)</f>
        <v>1</v>
      </c>
      <c r="AS776">
        <f>IFERROR(IF((S776-Q776)&gt;0,1,0),0)</f>
        <v>1</v>
      </c>
      <c r="AT776">
        <f>IFERROR(IF((AH776-AI776)&lt;0,1,0),0)</f>
        <v>0</v>
      </c>
      <c r="AU776">
        <f>IFERROR(IF((AJ776-AK776)&gt;0,1,0),0)</f>
        <v>1</v>
      </c>
      <c r="AV776">
        <f>IFERROR(IF((AL776-AM776)&gt;0,1,0),0)</f>
        <v>1</v>
      </c>
      <c r="AW776">
        <f>IFERROR(IF((AN776-AO776)&gt;0,1,0),0)</f>
        <v>1</v>
      </c>
      <c r="AX776">
        <f>IFERROR(IF((AC776-AD776)&lt;0,1,0),0)</f>
        <v>0</v>
      </c>
      <c r="AY776">
        <f>SUM(AP776:AX776)</f>
        <v>6</v>
      </c>
    </row>
    <row r="777" spans="1:51" x14ac:dyDescent="0.45">
      <c r="A777" s="1" t="s">
        <v>838</v>
      </c>
      <c r="B777" s="2">
        <v>4586618</v>
      </c>
      <c r="C777" s="3" t="s">
        <v>5337</v>
      </c>
      <c r="D777" s="5">
        <v>123.09</v>
      </c>
      <c r="E777" s="5">
        <v>42243.739120439997</v>
      </c>
      <c r="F777" s="3" t="s">
        <v>4500</v>
      </c>
      <c r="G777" s="3" t="s">
        <v>4501</v>
      </c>
      <c r="H777" s="3" t="s">
        <v>4533</v>
      </c>
      <c r="I777" s="3" t="s">
        <v>4618</v>
      </c>
      <c r="J777" s="3" t="s">
        <v>4620</v>
      </c>
      <c r="K777" s="6">
        <v>1572153</v>
      </c>
      <c r="L777" s="6">
        <v>1477674</v>
      </c>
      <c r="M777" s="6">
        <v>-43315</v>
      </c>
      <c r="N777" s="6">
        <v>-48084</v>
      </c>
      <c r="O777" s="6">
        <v>-147871</v>
      </c>
      <c r="P777" s="6">
        <v>-156289</v>
      </c>
      <c r="Q777" s="6">
        <v>-93817</v>
      </c>
      <c r="R777" s="6">
        <v>-102021</v>
      </c>
      <c r="S777" s="6">
        <v>338562</v>
      </c>
      <c r="T777" s="6">
        <v>301935</v>
      </c>
      <c r="U777" s="6">
        <v>1286332</v>
      </c>
      <c r="V777" s="6">
        <v>1285342</v>
      </c>
      <c r="W777" s="6">
        <v>3062746</v>
      </c>
      <c r="X777" s="6">
        <v>2916673</v>
      </c>
      <c r="Y777" s="6">
        <v>2163878</v>
      </c>
      <c r="Z777" s="6">
        <v>2093018</v>
      </c>
      <c r="AA777" s="6">
        <v>641615</v>
      </c>
      <c r="AB777" s="6">
        <v>595965</v>
      </c>
      <c r="AC777" s="6">
        <v>343047000</v>
      </c>
      <c r="AD777" s="6">
        <v>341537000</v>
      </c>
      <c r="AF777">
        <f>Q777/W777</f>
        <v>-3.0631661913851166E-2</v>
      </c>
      <c r="AG777">
        <f>R777/X777</f>
        <v>-3.4978552618000029E-2</v>
      </c>
      <c r="AH777">
        <f>U777/W777</f>
        <v>0.4199930389265058</v>
      </c>
      <c r="AI777">
        <f>V777/X777</f>
        <v>0.44068772879236034</v>
      </c>
      <c r="AJ777">
        <f>Y777/AA777</f>
        <v>3.3725489584875668</v>
      </c>
      <c r="AK777">
        <f>Z777/AB777</f>
        <v>3.5119814083041789</v>
      </c>
      <c r="AL777">
        <f>O777/K777</f>
        <v>-9.405636728740778E-2</v>
      </c>
      <c r="AM777">
        <f>P777/L777</f>
        <v>-0.105766901224492</v>
      </c>
      <c r="AN777">
        <f>K777/W777</f>
        <v>0.51331484883173462</v>
      </c>
      <c r="AO777">
        <f>L777/X777</f>
        <v>0.50662998560345984</v>
      </c>
      <c r="AP777">
        <f>IF(OR(Q777&lt;0, Q777="NA"), 0, 1)</f>
        <v>0</v>
      </c>
      <c r="AQ777">
        <f>IF(OR(S777&lt;0, S777="NA"), 0, 1)</f>
        <v>1</v>
      </c>
      <c r="AR777">
        <f>IFERROR(IF((AF777-AG777)&gt;0,1,0),0)</f>
        <v>1</v>
      </c>
      <c r="AS777">
        <f>IFERROR(IF((S777-Q777)&gt;0,1,0),0)</f>
        <v>1</v>
      </c>
      <c r="AT777">
        <f>IFERROR(IF((AH777-AI777)&lt;0,1,0),0)</f>
        <v>1</v>
      </c>
      <c r="AU777">
        <f>IFERROR(IF((AJ777-AK777)&gt;0,1,0),0)</f>
        <v>0</v>
      </c>
      <c r="AV777">
        <f>IFERROR(IF((AL777-AM777)&gt;0,1,0),0)</f>
        <v>1</v>
      </c>
      <c r="AW777">
        <f>IFERROR(IF((AN777-AO777)&gt;0,1,0),0)</f>
        <v>1</v>
      </c>
      <c r="AX777">
        <f>IFERROR(IF((AC777-AD777)&lt;0,1,0),0)</f>
        <v>0</v>
      </c>
      <c r="AY777">
        <f>SUM(AP777:AX777)</f>
        <v>6</v>
      </c>
    </row>
    <row r="778" spans="1:51" x14ac:dyDescent="0.45">
      <c r="A778" s="1" t="s">
        <v>839</v>
      </c>
      <c r="B778" s="2">
        <v>4054016</v>
      </c>
      <c r="C778" s="3" t="s">
        <v>5335</v>
      </c>
      <c r="D778" s="5">
        <v>232.53</v>
      </c>
      <c r="E778" s="5" t="s">
        <v>4474</v>
      </c>
      <c r="F778" s="3" t="s">
        <v>4480</v>
      </c>
      <c r="G778" s="3" t="s">
        <v>4491</v>
      </c>
      <c r="H778" s="3" t="s">
        <v>4492</v>
      </c>
      <c r="I778" s="3" t="s">
        <v>4802</v>
      </c>
      <c r="J778" s="3" t="s">
        <v>4932</v>
      </c>
      <c r="K778" s="6">
        <v>6034400</v>
      </c>
      <c r="L778" s="6">
        <v>5787800</v>
      </c>
      <c r="M778" s="6">
        <v>4209900</v>
      </c>
      <c r="N778" s="6">
        <v>4010300</v>
      </c>
      <c r="O778" s="6">
        <v>3870200</v>
      </c>
      <c r="P778" s="6">
        <v>3666200</v>
      </c>
      <c r="Q778" s="6">
        <v>3465800</v>
      </c>
      <c r="R778" s="6">
        <v>3303200</v>
      </c>
      <c r="S778" s="6">
        <v>3716900</v>
      </c>
      <c r="T778" s="6">
        <v>3570600</v>
      </c>
      <c r="U778" s="6">
        <v>2677700</v>
      </c>
      <c r="V778" s="6">
        <v>2677200</v>
      </c>
      <c r="W778" s="6">
        <v>137795100</v>
      </c>
      <c r="X778" s="6">
        <v>123379300</v>
      </c>
      <c r="Y778" s="6">
        <v>103142800</v>
      </c>
      <c r="Z778" s="6">
        <v>88748600</v>
      </c>
      <c r="AA778" s="6">
        <v>100821800</v>
      </c>
      <c r="AB778" s="6">
        <v>86974000</v>
      </c>
      <c r="AC778" s="6">
        <v>359562138</v>
      </c>
      <c r="AD778" s="6">
        <v>359364138</v>
      </c>
      <c r="AF778">
        <f>Q778/W778</f>
        <v>2.5151837764913264E-2</v>
      </c>
      <c r="AG778">
        <f>R778/X778</f>
        <v>2.6772724435946711E-2</v>
      </c>
      <c r="AH778">
        <f>U778/W778</f>
        <v>1.9432476191098232E-2</v>
      </c>
      <c r="AI778">
        <f>V778/X778</f>
        <v>2.1698939773527649E-2</v>
      </c>
      <c r="AJ778">
        <f>Y778/AA778</f>
        <v>1.0230208149428002</v>
      </c>
      <c r="AK778">
        <f>Z778/AB778</f>
        <v>1.0204037988364338</v>
      </c>
      <c r="AL778">
        <f>O778/K778</f>
        <v>0.64135622431393347</v>
      </c>
      <c r="AM778">
        <f>P778/L778</f>
        <v>0.63343584781782369</v>
      </c>
      <c r="AN778">
        <f>K778/W778</f>
        <v>4.3792558661374749E-2</v>
      </c>
      <c r="AO778">
        <f>L778/X778</f>
        <v>4.691062439161188E-2</v>
      </c>
      <c r="AP778">
        <f>IF(OR(Q778&lt;0, Q778="NA"), 0, 1)</f>
        <v>1</v>
      </c>
      <c r="AQ778">
        <f>IF(OR(S778&lt;0, S778="NA"), 0, 1)</f>
        <v>1</v>
      </c>
      <c r="AR778">
        <f>IFERROR(IF((AF778-AG778)&gt;0,1,0),0)</f>
        <v>0</v>
      </c>
      <c r="AS778">
        <f>IFERROR(IF((S778-Q778)&gt;0,1,0),0)</f>
        <v>1</v>
      </c>
      <c r="AT778">
        <f>IFERROR(IF((AH778-AI778)&lt;0,1,0),0)</f>
        <v>1</v>
      </c>
      <c r="AU778">
        <f>IFERROR(IF((AJ778-AK778)&gt;0,1,0),0)</f>
        <v>1</v>
      </c>
      <c r="AV778">
        <f>IFERROR(IF((AL778-AM778)&gt;0,1,0),0)</f>
        <v>1</v>
      </c>
      <c r="AW778">
        <f>IFERROR(IF((AN778-AO778)&gt;0,1,0),0)</f>
        <v>0</v>
      </c>
      <c r="AX778">
        <f>IFERROR(IF((AC778-AD778)&lt;0,1,0),0)</f>
        <v>0</v>
      </c>
      <c r="AY778">
        <f>SUM(AP778:AX778)</f>
        <v>6</v>
      </c>
    </row>
    <row r="779" spans="1:51" x14ac:dyDescent="0.45">
      <c r="A779" s="1" t="s">
        <v>840</v>
      </c>
      <c r="B779" s="2">
        <v>4004172</v>
      </c>
      <c r="C779" s="3" t="s">
        <v>5337</v>
      </c>
      <c r="D779" s="5">
        <v>66.599999999999994</v>
      </c>
      <c r="E779" s="5">
        <v>19899.072009</v>
      </c>
      <c r="F779" s="3" t="s">
        <v>4651</v>
      </c>
      <c r="G779" s="3" t="s">
        <v>4651</v>
      </c>
      <c r="H779" s="3" t="s">
        <v>4688</v>
      </c>
      <c r="I779" s="3" t="s">
        <v>4688</v>
      </c>
      <c r="J779" s="3" t="s">
        <v>4653</v>
      </c>
      <c r="K779" s="6">
        <v>7476000</v>
      </c>
      <c r="L779" s="6">
        <v>7406000</v>
      </c>
      <c r="M779" s="6">
        <v>2739000</v>
      </c>
      <c r="N779" s="6">
        <v>2635000</v>
      </c>
      <c r="O779" s="6">
        <v>1640000</v>
      </c>
      <c r="P779" s="6">
        <v>1547000</v>
      </c>
      <c r="Q779" s="6">
        <v>943000</v>
      </c>
      <c r="R779" s="6">
        <v>869000</v>
      </c>
      <c r="S779" s="6">
        <v>2372000</v>
      </c>
      <c r="T779" s="6">
        <v>2267000</v>
      </c>
      <c r="U779" s="6">
        <v>15548000</v>
      </c>
      <c r="V779" s="6">
        <v>14917000</v>
      </c>
      <c r="W779" s="6">
        <v>34817000</v>
      </c>
      <c r="X779" s="6">
        <v>34355000</v>
      </c>
      <c r="Y779" s="6">
        <v>2703000</v>
      </c>
      <c r="Z779" s="6">
        <v>2985000</v>
      </c>
      <c r="AA779" s="6">
        <v>2191000</v>
      </c>
      <c r="AB779" s="6">
        <v>2528000</v>
      </c>
      <c r="AC779" s="6">
        <v>298800000</v>
      </c>
      <c r="AD779" s="6">
        <v>298700000</v>
      </c>
      <c r="AF779">
        <f>Q779/W779</f>
        <v>2.7084470230060029E-2</v>
      </c>
      <c r="AG779">
        <f>R779/X779</f>
        <v>2.5294716926211613E-2</v>
      </c>
      <c r="AH779">
        <f>U779/W779</f>
        <v>0.44656346037855071</v>
      </c>
      <c r="AI779">
        <f>V779/X779</f>
        <v>0.43420171736282931</v>
      </c>
      <c r="AJ779">
        <f>Y779/AA779</f>
        <v>1.2336832496576906</v>
      </c>
      <c r="AK779">
        <f>Z779/AB779</f>
        <v>1.1807753164556962</v>
      </c>
      <c r="AL779">
        <f>O779/K779</f>
        <v>0.21936864633493847</v>
      </c>
      <c r="AM779">
        <f>P779/L779</f>
        <v>0.20888468809073724</v>
      </c>
      <c r="AN779">
        <f>K779/W779</f>
        <v>0.21472269293735818</v>
      </c>
      <c r="AO779">
        <f>L779/X779</f>
        <v>0.21557269684179886</v>
      </c>
      <c r="AP779">
        <f>IF(OR(Q779&lt;0, Q779="NA"), 0, 1)</f>
        <v>1</v>
      </c>
      <c r="AQ779">
        <f>IF(OR(S779&lt;0, S779="NA"), 0, 1)</f>
        <v>1</v>
      </c>
      <c r="AR779">
        <f>IFERROR(IF((AF779-AG779)&gt;0,1,0),0)</f>
        <v>1</v>
      </c>
      <c r="AS779">
        <f>IFERROR(IF((S779-Q779)&gt;0,1,0),0)</f>
        <v>1</v>
      </c>
      <c r="AT779">
        <f>IFERROR(IF((AH779-AI779)&lt;0,1,0),0)</f>
        <v>0</v>
      </c>
      <c r="AU779">
        <f>IFERROR(IF((AJ779-AK779)&gt;0,1,0),0)</f>
        <v>1</v>
      </c>
      <c r="AV779">
        <f>IFERROR(IF((AL779-AM779)&gt;0,1,0),0)</f>
        <v>1</v>
      </c>
      <c r="AW779">
        <f>IFERROR(IF((AN779-AO779)&gt;0,1,0),0)</f>
        <v>0</v>
      </c>
      <c r="AX779">
        <f>IFERROR(IF((AC779-AD779)&lt;0,1,0),0)</f>
        <v>0</v>
      </c>
      <c r="AY779">
        <f>SUM(AP779:AX779)</f>
        <v>6</v>
      </c>
    </row>
    <row r="780" spans="1:51" x14ac:dyDescent="0.45">
      <c r="A780" s="1" t="s">
        <v>842</v>
      </c>
      <c r="B780" s="2">
        <v>100790</v>
      </c>
      <c r="C780" s="3" t="s">
        <v>5335</v>
      </c>
      <c r="D780" s="5">
        <v>24.85</v>
      </c>
      <c r="E780" s="5">
        <v>517.08841695000001</v>
      </c>
      <c r="F780" s="3" t="s">
        <v>4480</v>
      </c>
      <c r="G780" s="3" t="s">
        <v>4481</v>
      </c>
      <c r="H780" s="3" t="s">
        <v>4481</v>
      </c>
      <c r="I780" s="3" t="s">
        <v>4482</v>
      </c>
      <c r="J780" s="3" t="s">
        <v>4484</v>
      </c>
      <c r="K780" s="6">
        <v>224049</v>
      </c>
      <c r="L780" s="6">
        <v>220689</v>
      </c>
      <c r="M780" s="6" t="s">
        <v>4474</v>
      </c>
      <c r="N780" s="6" t="s">
        <v>4474</v>
      </c>
      <c r="O780" s="6">
        <v>200749</v>
      </c>
      <c r="P780" s="6">
        <v>193115</v>
      </c>
      <c r="Q780" s="6">
        <v>53488</v>
      </c>
      <c r="R780" s="6">
        <v>53261</v>
      </c>
      <c r="S780" s="6">
        <v>66989</v>
      </c>
      <c r="T780" s="6">
        <v>53527</v>
      </c>
      <c r="U780" s="6">
        <v>84495</v>
      </c>
      <c r="V780" s="6">
        <v>84419</v>
      </c>
      <c r="W780" s="6">
        <v>6014844</v>
      </c>
      <c r="X780" s="6">
        <v>5886571</v>
      </c>
      <c r="Y780" s="6" t="s">
        <v>4474</v>
      </c>
      <c r="Z780" s="6" t="s">
        <v>4474</v>
      </c>
      <c r="AA780" s="6" t="s">
        <v>4474</v>
      </c>
      <c r="AB780" s="6" t="s">
        <v>4474</v>
      </c>
      <c r="AC780" s="6">
        <v>20994730</v>
      </c>
      <c r="AD780" s="6">
        <v>20998117</v>
      </c>
      <c r="AF780">
        <f>Q780/W780</f>
        <v>8.8926662104619834E-3</v>
      </c>
      <c r="AG780">
        <f>R780/X780</f>
        <v>9.0478820352289987E-3</v>
      </c>
      <c r="AH780">
        <f>U780/W780</f>
        <v>1.4047745876701042E-2</v>
      </c>
      <c r="AI780">
        <f>V780/X780</f>
        <v>1.4340946537466379E-2</v>
      </c>
      <c r="AJ780" t="e">
        <f>Y780/AA780</f>
        <v>#VALUE!</v>
      </c>
      <c r="AK780" t="e">
        <f>Z780/AB780</f>
        <v>#VALUE!</v>
      </c>
      <c r="AL780">
        <f>O780/K780</f>
        <v>0.89600489178706444</v>
      </c>
      <c r="AM780">
        <f>P780/L780</f>
        <v>0.87505494156935781</v>
      </c>
      <c r="AN780">
        <f>K780/W780</f>
        <v>3.7249345120172694E-2</v>
      </c>
      <c r="AO780">
        <f>L780/X780</f>
        <v>3.7490246868677878E-2</v>
      </c>
      <c r="AP780">
        <f>IF(OR(Q780&lt;0, Q780="NA"), 0, 1)</f>
        <v>1</v>
      </c>
      <c r="AQ780">
        <f>IF(OR(S780&lt;0, S780="NA"), 0, 1)</f>
        <v>1</v>
      </c>
      <c r="AR780">
        <f>IFERROR(IF((AF780-AG780)&gt;0,1,0),0)</f>
        <v>0</v>
      </c>
      <c r="AS780">
        <f>IFERROR(IF((S780-Q780)&gt;0,1,0),0)</f>
        <v>1</v>
      </c>
      <c r="AT780">
        <f>IFERROR(IF((AH780-AI780)&lt;0,1,0),0)</f>
        <v>1</v>
      </c>
      <c r="AU780">
        <f>IFERROR(IF((AJ780-AK780)&gt;0,1,0),0)</f>
        <v>0</v>
      </c>
      <c r="AV780">
        <f>IFERROR(IF((AL780-AM780)&gt;0,1,0),0)</f>
        <v>1</v>
      </c>
      <c r="AW780">
        <f>IFERROR(IF((AN780-AO780)&gt;0,1,0),0)</f>
        <v>0</v>
      </c>
      <c r="AX780">
        <f>IFERROR(IF((AC780-AD780)&lt;0,1,0),0)</f>
        <v>1</v>
      </c>
      <c r="AY780">
        <f>SUM(AP780:AX780)</f>
        <v>6</v>
      </c>
    </row>
    <row r="781" spans="1:51" x14ac:dyDescent="0.45">
      <c r="A781" s="1" t="s">
        <v>844</v>
      </c>
      <c r="B781" s="2">
        <v>4089422</v>
      </c>
      <c r="C781" s="3" t="s">
        <v>5337</v>
      </c>
      <c r="D781" s="5">
        <v>39.07</v>
      </c>
      <c r="E781" s="5">
        <v>4032.3763723299999</v>
      </c>
      <c r="F781" s="3" t="s">
        <v>4480</v>
      </c>
      <c r="G781" s="3" t="s">
        <v>4509</v>
      </c>
      <c r="H781" s="3" t="s">
        <v>4509</v>
      </c>
      <c r="I781" s="3" t="s">
        <v>4596</v>
      </c>
      <c r="J781" s="3" t="s">
        <v>4933</v>
      </c>
      <c r="K781" s="6">
        <v>4522800</v>
      </c>
      <c r="L781" s="6">
        <v>4340700</v>
      </c>
      <c r="M781" s="6">
        <v>895200</v>
      </c>
      <c r="N781" s="6">
        <v>1086600</v>
      </c>
      <c r="O781" s="6">
        <v>610000</v>
      </c>
      <c r="P781" s="6">
        <v>809200</v>
      </c>
      <c r="Q781" s="6">
        <v>274200</v>
      </c>
      <c r="R781" s="6">
        <v>432200</v>
      </c>
      <c r="S781" s="6">
        <v>613400</v>
      </c>
      <c r="T781" s="6">
        <v>565000</v>
      </c>
      <c r="U781" s="6">
        <v>4140400</v>
      </c>
      <c r="V781" s="6">
        <v>4428200</v>
      </c>
      <c r="W781" s="6">
        <v>37645400</v>
      </c>
      <c r="X781" s="6">
        <v>36290200</v>
      </c>
      <c r="Y781" s="6" t="s">
        <v>4474</v>
      </c>
      <c r="Z781" s="6" t="s">
        <v>4474</v>
      </c>
      <c r="AA781" s="6" t="s">
        <v>4474</v>
      </c>
      <c r="AB781" s="6" t="s">
        <v>4474</v>
      </c>
      <c r="AC781" s="6">
        <v>103922954</v>
      </c>
      <c r="AD781" s="6">
        <v>106513566</v>
      </c>
      <c r="AF781">
        <f>Q781/W781</f>
        <v>7.2837584406062889E-3</v>
      </c>
      <c r="AG781">
        <f>R781/X781</f>
        <v>1.1909551338928967E-2</v>
      </c>
      <c r="AH781">
        <f>U781/W781</f>
        <v>0.10998422117974574</v>
      </c>
      <c r="AI781">
        <f>V781/X781</f>
        <v>0.12202192327405195</v>
      </c>
      <c r="AJ781" t="e">
        <f>Y781/AA781</f>
        <v>#VALUE!</v>
      </c>
      <c r="AK781" t="e">
        <f>Z781/AB781</f>
        <v>#VALUE!</v>
      </c>
      <c r="AL781">
        <f>O781/K781</f>
        <v>0.13487220306005129</v>
      </c>
      <c r="AM781">
        <f>P781/L781</f>
        <v>0.18642154491211094</v>
      </c>
      <c r="AN781">
        <f>K781/W781</f>
        <v>0.12014216876431118</v>
      </c>
      <c r="AO781">
        <f>L781/X781</f>
        <v>0.11961080401871579</v>
      </c>
      <c r="AP781">
        <f>IF(OR(Q781&lt;0, Q781="NA"), 0, 1)</f>
        <v>1</v>
      </c>
      <c r="AQ781">
        <f>IF(OR(S781&lt;0, S781="NA"), 0, 1)</f>
        <v>1</v>
      </c>
      <c r="AR781">
        <f>IFERROR(IF((AF781-AG781)&gt;0,1,0),0)</f>
        <v>0</v>
      </c>
      <c r="AS781">
        <f>IFERROR(IF((S781-Q781)&gt;0,1,0),0)</f>
        <v>1</v>
      </c>
      <c r="AT781">
        <f>IFERROR(IF((AH781-AI781)&lt;0,1,0),0)</f>
        <v>1</v>
      </c>
      <c r="AU781">
        <f>IFERROR(IF((AJ781-AK781)&gt;0,1,0),0)</f>
        <v>0</v>
      </c>
      <c r="AV781">
        <f>IFERROR(IF((AL781-AM781)&gt;0,1,0),0)</f>
        <v>0</v>
      </c>
      <c r="AW781">
        <f>IFERROR(IF((AN781-AO781)&gt;0,1,0),0)</f>
        <v>1</v>
      </c>
      <c r="AX781">
        <f>IFERROR(IF((AC781-AD781)&lt;0,1,0),0)</f>
        <v>1</v>
      </c>
      <c r="AY781">
        <f>SUM(AP781:AX781)</f>
        <v>6</v>
      </c>
    </row>
    <row r="782" spans="1:51" x14ac:dyDescent="0.45">
      <c r="A782" s="1" t="s">
        <v>846</v>
      </c>
      <c r="B782" s="2">
        <v>4092227</v>
      </c>
      <c r="C782" s="3" t="s">
        <v>5335</v>
      </c>
      <c r="D782" s="5">
        <v>83.48</v>
      </c>
      <c r="E782" s="5">
        <v>1246.1633942399999</v>
      </c>
      <c r="F782" s="3" t="s">
        <v>4480</v>
      </c>
      <c r="G782" s="3" t="s">
        <v>4481</v>
      </c>
      <c r="H782" s="3" t="s">
        <v>4481</v>
      </c>
      <c r="I782" s="3" t="s">
        <v>4482</v>
      </c>
      <c r="J782" s="3" t="s">
        <v>4484</v>
      </c>
      <c r="K782" s="6">
        <v>560864</v>
      </c>
      <c r="L782" s="6">
        <v>505417</v>
      </c>
      <c r="M782" s="6" t="s">
        <v>4474</v>
      </c>
      <c r="N782" s="6" t="s">
        <v>4474</v>
      </c>
      <c r="O782" s="6">
        <v>174241</v>
      </c>
      <c r="P782" s="6">
        <v>164123</v>
      </c>
      <c r="Q782" s="6">
        <v>40864</v>
      </c>
      <c r="R782" s="6">
        <v>37678</v>
      </c>
      <c r="S782" s="6">
        <v>248090</v>
      </c>
      <c r="T782" s="6">
        <v>249849</v>
      </c>
      <c r="U782" s="6">
        <v>44256</v>
      </c>
      <c r="V782" s="6">
        <v>44219</v>
      </c>
      <c r="W782" s="6">
        <v>4065821</v>
      </c>
      <c r="X782" s="6">
        <v>3961546</v>
      </c>
      <c r="Y782" s="6" t="s">
        <v>4474</v>
      </c>
      <c r="Z782" s="6" t="s">
        <v>4474</v>
      </c>
      <c r="AA782" s="6" t="s">
        <v>4474</v>
      </c>
      <c r="AB782" s="6" t="s">
        <v>4474</v>
      </c>
      <c r="AC782" s="6">
        <v>13543282</v>
      </c>
      <c r="AD782" s="6">
        <v>13453805</v>
      </c>
      <c r="AF782">
        <f>Q782/W782</f>
        <v>1.0050614623713145E-2</v>
      </c>
      <c r="AG782">
        <f>R782/X782</f>
        <v>9.510933357835552E-3</v>
      </c>
      <c r="AH782">
        <f>U782/W782</f>
        <v>1.0884886471883539E-2</v>
      </c>
      <c r="AI782">
        <f>V782/X782</f>
        <v>1.1162056429484852E-2</v>
      </c>
      <c r="AJ782" t="e">
        <f>Y782/AA782</f>
        <v>#VALUE!</v>
      </c>
      <c r="AK782" t="e">
        <f>Z782/AB782</f>
        <v>#VALUE!</v>
      </c>
      <c r="AL782">
        <f>O782/K782</f>
        <v>0.31066533063273805</v>
      </c>
      <c r="AM782">
        <f>P782/L782</f>
        <v>0.32472789795357099</v>
      </c>
      <c r="AN782">
        <f>K782/W782</f>
        <v>0.1379460630460613</v>
      </c>
      <c r="AO782">
        <f>L782/X782</f>
        <v>0.12758074751624746</v>
      </c>
      <c r="AP782">
        <f>IF(OR(Q782&lt;0, Q782="NA"), 0, 1)</f>
        <v>1</v>
      </c>
      <c r="AQ782">
        <f>IF(OR(S782&lt;0, S782="NA"), 0, 1)</f>
        <v>1</v>
      </c>
      <c r="AR782">
        <f>IFERROR(IF((AF782-AG782)&gt;0,1,0),0)</f>
        <v>1</v>
      </c>
      <c r="AS782">
        <f>IFERROR(IF((S782-Q782)&gt;0,1,0),0)</f>
        <v>1</v>
      </c>
      <c r="AT782">
        <f>IFERROR(IF((AH782-AI782)&lt;0,1,0),0)</f>
        <v>1</v>
      </c>
      <c r="AU782">
        <f>IFERROR(IF((AJ782-AK782)&gt;0,1,0),0)</f>
        <v>0</v>
      </c>
      <c r="AV782">
        <f>IFERROR(IF((AL782-AM782)&gt;0,1,0),0)</f>
        <v>0</v>
      </c>
      <c r="AW782">
        <f>IFERROR(IF((AN782-AO782)&gt;0,1,0),0)</f>
        <v>1</v>
      </c>
      <c r="AX782">
        <f>IFERROR(IF((AC782-AD782)&lt;0,1,0),0)</f>
        <v>0</v>
      </c>
      <c r="AY782">
        <f>SUM(AP782:AX782)</f>
        <v>6</v>
      </c>
    </row>
    <row r="783" spans="1:51" x14ac:dyDescent="0.45">
      <c r="A783" s="1" t="s">
        <v>851</v>
      </c>
      <c r="B783" s="2">
        <v>4349317</v>
      </c>
      <c r="C783" s="3" t="s">
        <v>5337</v>
      </c>
      <c r="D783" s="7">
        <v>6.36</v>
      </c>
      <c r="E783" s="5">
        <v>2539.1701396799999</v>
      </c>
      <c r="F783" s="3" t="s">
        <v>4583</v>
      </c>
      <c r="G783" s="3" t="s">
        <v>4583</v>
      </c>
      <c r="H783" s="3" t="s">
        <v>4602</v>
      </c>
      <c r="I783" s="3" t="s">
        <v>4603</v>
      </c>
      <c r="J783" s="3" t="s">
        <v>4604</v>
      </c>
      <c r="K783" s="6">
        <v>1010652</v>
      </c>
      <c r="L783" s="6">
        <v>891759</v>
      </c>
      <c r="M783" s="6">
        <v>226849</v>
      </c>
      <c r="N783" s="6">
        <v>125183</v>
      </c>
      <c r="O783" s="6">
        <v>87124</v>
      </c>
      <c r="P783" s="6">
        <v>-4130</v>
      </c>
      <c r="Q783" s="6">
        <v>-4457</v>
      </c>
      <c r="R783" s="6">
        <v>-74305</v>
      </c>
      <c r="S783" s="6">
        <v>175718</v>
      </c>
      <c r="T783" s="6">
        <v>62272</v>
      </c>
      <c r="U783" s="6">
        <v>514874</v>
      </c>
      <c r="V783" s="6">
        <v>564691</v>
      </c>
      <c r="W783" s="6">
        <v>2227800</v>
      </c>
      <c r="X783" s="6">
        <v>2143049</v>
      </c>
      <c r="Y783" s="6">
        <v>345972</v>
      </c>
      <c r="Z783" s="6">
        <v>312096</v>
      </c>
      <c r="AA783" s="6">
        <v>318084</v>
      </c>
      <c r="AB783" s="6">
        <v>260298</v>
      </c>
      <c r="AC783" s="6">
        <v>399287506</v>
      </c>
      <c r="AD783" s="6">
        <v>399240520</v>
      </c>
      <c r="AF783">
        <f>Q783/W783</f>
        <v>-2.0006284226591255E-3</v>
      </c>
      <c r="AG783">
        <f>R783/X783</f>
        <v>-3.4672562316587253E-2</v>
      </c>
      <c r="AH783">
        <f>U783/W783</f>
        <v>0.23111320585330819</v>
      </c>
      <c r="AI783">
        <f>V783/X783</f>
        <v>0.26349887473408212</v>
      </c>
      <c r="AJ783">
        <f>Y783/AA783</f>
        <v>1.0876749537857924</v>
      </c>
      <c r="AK783">
        <f>Z783/AB783</f>
        <v>1.1989949980407071</v>
      </c>
      <c r="AL783">
        <f>O783/K783</f>
        <v>8.6205736494856786E-2</v>
      </c>
      <c r="AM783">
        <f>P783/L783</f>
        <v>-4.6312961237284962E-3</v>
      </c>
      <c r="AN783">
        <f>K783/W783</f>
        <v>0.45365472663614326</v>
      </c>
      <c r="AO783">
        <f>L783/X783</f>
        <v>0.41611694366297736</v>
      </c>
      <c r="AP783">
        <f>IF(OR(Q783&lt;0, Q783="NA"), 0, 1)</f>
        <v>0</v>
      </c>
      <c r="AQ783">
        <f>IF(OR(S783&lt;0, S783="NA"), 0, 1)</f>
        <v>1</v>
      </c>
      <c r="AR783">
        <f>IFERROR(IF((AF783-AG783)&gt;0,1,0),0)</f>
        <v>1</v>
      </c>
      <c r="AS783">
        <f>IFERROR(IF((S783-Q783)&gt;0,1,0),0)</f>
        <v>1</v>
      </c>
      <c r="AT783">
        <f>IFERROR(IF((AH783-AI783)&lt;0,1,0),0)</f>
        <v>1</v>
      </c>
      <c r="AU783">
        <f>IFERROR(IF((AJ783-AK783)&gt;0,1,0),0)</f>
        <v>0</v>
      </c>
      <c r="AV783">
        <f>IFERROR(IF((AL783-AM783)&gt;0,1,0),0)</f>
        <v>1</v>
      </c>
      <c r="AW783">
        <f>IFERROR(IF((AN783-AO783)&gt;0,1,0),0)</f>
        <v>1</v>
      </c>
      <c r="AX783">
        <f>IFERROR(IF((AC783-AD783)&lt;0,1,0),0)</f>
        <v>0</v>
      </c>
      <c r="AY783">
        <f>SUM(AP783:AX783)</f>
        <v>6</v>
      </c>
    </row>
    <row r="784" spans="1:51" x14ac:dyDescent="0.45">
      <c r="A784" s="1" t="s">
        <v>858</v>
      </c>
      <c r="B784" s="2">
        <v>5721789</v>
      </c>
      <c r="C784" s="3" t="s">
        <v>5337</v>
      </c>
      <c r="D784" s="5">
        <v>24.38</v>
      </c>
      <c r="E784" s="5">
        <v>2349.4485487000002</v>
      </c>
      <c r="F784" s="3" t="s">
        <v>4480</v>
      </c>
      <c r="G784" s="3" t="s">
        <v>4491</v>
      </c>
      <c r="H784" s="3" t="s">
        <v>4492</v>
      </c>
      <c r="I784" s="3" t="s">
        <v>4493</v>
      </c>
      <c r="J784" s="3" t="s">
        <v>4553</v>
      </c>
      <c r="K784" s="6">
        <v>131790.978</v>
      </c>
      <c r="L784" s="6">
        <v>127353.406</v>
      </c>
      <c r="M784" s="6" t="s">
        <v>4474</v>
      </c>
      <c r="N784" s="6" t="s">
        <v>4474</v>
      </c>
      <c r="O784" s="6">
        <v>101225.20699999999</v>
      </c>
      <c r="P784" s="6">
        <v>96151.53</v>
      </c>
      <c r="Q784" s="6">
        <v>36160.362000000001</v>
      </c>
      <c r="R784" s="6">
        <v>757.67399999999998</v>
      </c>
      <c r="S784" s="6">
        <v>161206.47</v>
      </c>
      <c r="T784" s="6">
        <v>157895.35999999999</v>
      </c>
      <c r="U784" s="6" t="s">
        <v>4474</v>
      </c>
      <c r="V784" s="6" t="s">
        <v>4474</v>
      </c>
      <c r="W784" s="6">
        <v>3167850.07</v>
      </c>
      <c r="X784" s="6">
        <v>3167850.07</v>
      </c>
      <c r="Y784" s="6">
        <v>32758.112000000001</v>
      </c>
      <c r="Z784" s="6">
        <v>32758.112000000001</v>
      </c>
      <c r="AA784" s="6">
        <v>963213</v>
      </c>
      <c r="AB784" s="6">
        <v>963213</v>
      </c>
      <c r="AC784" s="6">
        <v>96335977</v>
      </c>
      <c r="AD784" s="6">
        <v>96335977</v>
      </c>
      <c r="AF784">
        <f>Q784/W784</f>
        <v>1.1414795902888171E-2</v>
      </c>
      <c r="AG784">
        <f>R784/X784</f>
        <v>2.3917609206801886E-4</v>
      </c>
      <c r="AH784" t="e">
        <f>U784/W784</f>
        <v>#VALUE!</v>
      </c>
      <c r="AI784" t="e">
        <f>V784/X784</f>
        <v>#VALUE!</v>
      </c>
      <c r="AJ784">
        <f>Y784/AA784</f>
        <v>3.400920876275549E-2</v>
      </c>
      <c r="AK784">
        <f>Z784/AB784</f>
        <v>3.400920876275549E-2</v>
      </c>
      <c r="AL784">
        <f>O784/K784</f>
        <v>0.76807387376698877</v>
      </c>
      <c r="AM784">
        <f>P784/L784</f>
        <v>0.75499771085823963</v>
      </c>
      <c r="AN784">
        <f>K784/W784</f>
        <v>4.1602656403495766E-2</v>
      </c>
      <c r="AO784">
        <f>L784/X784</f>
        <v>4.0201841370605021E-2</v>
      </c>
      <c r="AP784">
        <f>IF(OR(Q784&lt;0, Q784="NA"), 0, 1)</f>
        <v>1</v>
      </c>
      <c r="AQ784">
        <f>IF(OR(S784&lt;0, S784="NA"), 0, 1)</f>
        <v>1</v>
      </c>
      <c r="AR784">
        <f>IFERROR(IF((AF784-AG784)&gt;0,1,0),0)</f>
        <v>1</v>
      </c>
      <c r="AS784">
        <f>IFERROR(IF((S784-Q784)&gt;0,1,0),0)</f>
        <v>1</v>
      </c>
      <c r="AT784">
        <f>IFERROR(IF((AH784-AI784)&lt;0,1,0),0)</f>
        <v>0</v>
      </c>
      <c r="AU784">
        <f>IFERROR(IF((AJ784-AK784)&gt;0,1,0),0)</f>
        <v>0</v>
      </c>
      <c r="AV784">
        <f>IFERROR(IF((AL784-AM784)&gt;0,1,0),0)</f>
        <v>1</v>
      </c>
      <c r="AW784">
        <f>IFERROR(IF((AN784-AO784)&gt;0,1,0),0)</f>
        <v>1</v>
      </c>
      <c r="AX784">
        <f>IFERROR(IF((AC784-AD784)&lt;0,1,0),0)</f>
        <v>0</v>
      </c>
      <c r="AY784">
        <f>SUM(AP784:AX784)</f>
        <v>6</v>
      </c>
    </row>
    <row r="785" spans="1:51" x14ac:dyDescent="0.45">
      <c r="A785" s="1" t="s">
        <v>868</v>
      </c>
      <c r="B785" s="2">
        <v>4964205</v>
      </c>
      <c r="C785" s="3" t="s">
        <v>5337</v>
      </c>
      <c r="D785" s="5">
        <v>107.96</v>
      </c>
      <c r="E785" s="5">
        <v>16697.523496720001</v>
      </c>
      <c r="F785" s="3" t="s">
        <v>4500</v>
      </c>
      <c r="G785" s="3" t="s">
        <v>4574</v>
      </c>
      <c r="H785" s="3" t="s">
        <v>4580</v>
      </c>
      <c r="I785" s="3" t="s">
        <v>4613</v>
      </c>
      <c r="J785" s="3" t="s">
        <v>4819</v>
      </c>
      <c r="K785" s="6">
        <v>5002740</v>
      </c>
      <c r="L785" s="6">
        <v>4707688</v>
      </c>
      <c r="M785" s="6">
        <v>800173</v>
      </c>
      <c r="N785" s="6">
        <v>682936</v>
      </c>
      <c r="O785" s="6">
        <v>241027</v>
      </c>
      <c r="P785" s="6">
        <v>123175</v>
      </c>
      <c r="Q785" s="6">
        <v>-66369</v>
      </c>
      <c r="R785" s="6">
        <v>-158764</v>
      </c>
      <c r="S785" s="6">
        <v>499908</v>
      </c>
      <c r="T785" s="6">
        <v>545731</v>
      </c>
      <c r="U785" s="6">
        <v>3918841</v>
      </c>
      <c r="V785" s="6">
        <v>4026448</v>
      </c>
      <c r="W785" s="6">
        <v>14699300</v>
      </c>
      <c r="X785" s="6">
        <v>14488634</v>
      </c>
      <c r="Y785" s="6">
        <v>3630287</v>
      </c>
      <c r="Z785" s="6">
        <v>3660099</v>
      </c>
      <c r="AA785" s="6">
        <v>1357990</v>
      </c>
      <c r="AB785" s="6">
        <v>1343767</v>
      </c>
      <c r="AC785" s="6">
        <v>154515655</v>
      </c>
      <c r="AD785" s="6">
        <v>152779583</v>
      </c>
      <c r="AF785">
        <f>Q785/W785</f>
        <v>-4.5151129645629381E-3</v>
      </c>
      <c r="AG785">
        <f>R785/X785</f>
        <v>-1.0957830807238281E-2</v>
      </c>
      <c r="AH785">
        <f>U785/W785</f>
        <v>0.26660051839203225</v>
      </c>
      <c r="AI785">
        <f>V785/X785</f>
        <v>0.27790390729726488</v>
      </c>
      <c r="AJ785">
        <f>Y785/AA785</f>
        <v>2.6732796265068224</v>
      </c>
      <c r="AK785">
        <f>Z785/AB785</f>
        <v>2.723760145918154</v>
      </c>
      <c r="AL785">
        <f>O785/K785</f>
        <v>4.8178997909145788E-2</v>
      </c>
      <c r="AM785">
        <f>P785/L785</f>
        <v>2.6164648124514623E-2</v>
      </c>
      <c r="AN785">
        <f>K785/W785</f>
        <v>0.34033865558223864</v>
      </c>
      <c r="AO785">
        <f>L785/X785</f>
        <v>0.3249228326148621</v>
      </c>
      <c r="AP785">
        <f>IF(OR(Q785&lt;0, Q785="NA"), 0, 1)</f>
        <v>0</v>
      </c>
      <c r="AQ785">
        <f>IF(OR(S785&lt;0, S785="NA"), 0, 1)</f>
        <v>1</v>
      </c>
      <c r="AR785">
        <f>IFERROR(IF((AF785-AG785)&gt;0,1,0),0)</f>
        <v>1</v>
      </c>
      <c r="AS785">
        <f>IFERROR(IF((S785-Q785)&gt;0,1,0),0)</f>
        <v>1</v>
      </c>
      <c r="AT785">
        <f>IFERROR(IF((AH785-AI785)&lt;0,1,0),0)</f>
        <v>1</v>
      </c>
      <c r="AU785">
        <f>IFERROR(IF((AJ785-AK785)&gt;0,1,0),0)</f>
        <v>0</v>
      </c>
      <c r="AV785">
        <f>IFERROR(IF((AL785-AM785)&gt;0,1,0),0)</f>
        <v>1</v>
      </c>
      <c r="AW785">
        <f>IFERROR(IF((AN785-AO785)&gt;0,1,0),0)</f>
        <v>1</v>
      </c>
      <c r="AX785">
        <f>IFERROR(IF((AC785-AD785)&lt;0,1,0),0)</f>
        <v>0</v>
      </c>
      <c r="AY785">
        <f>SUM(AP785:AX785)</f>
        <v>6</v>
      </c>
    </row>
    <row r="786" spans="1:51" x14ac:dyDescent="0.45">
      <c r="A786" s="1" t="s">
        <v>872</v>
      </c>
      <c r="B786" s="2">
        <v>4004173</v>
      </c>
      <c r="C786" s="3" t="s">
        <v>5337</v>
      </c>
      <c r="D786" s="5">
        <v>87.55</v>
      </c>
      <c r="E786" s="5">
        <v>71529.309285349998</v>
      </c>
      <c r="F786" s="3" t="s">
        <v>4559</v>
      </c>
      <c r="G786" s="3" t="s">
        <v>4821</v>
      </c>
      <c r="H786" s="3" t="s">
        <v>4911</v>
      </c>
      <c r="I786" s="3" t="s">
        <v>4911</v>
      </c>
      <c r="J786" s="3" t="s">
        <v>4922</v>
      </c>
      <c r="K786" s="6">
        <v>20106000</v>
      </c>
      <c r="L786" s="6">
        <v>19989000</v>
      </c>
      <c r="M786" s="6">
        <v>4894000</v>
      </c>
      <c r="N786" s="6">
        <v>4831000</v>
      </c>
      <c r="O786" s="6">
        <v>4287000</v>
      </c>
      <c r="P786" s="6">
        <v>4237000</v>
      </c>
      <c r="Q786" s="6">
        <v>3030000</v>
      </c>
      <c r="R786" s="6">
        <v>3002000</v>
      </c>
      <c r="S786" s="6">
        <v>3974000</v>
      </c>
      <c r="T786" s="6">
        <v>3959000</v>
      </c>
      <c r="U786" s="6">
        <v>7909000</v>
      </c>
      <c r="V786" s="6">
        <v>8146000</v>
      </c>
      <c r="W786" s="6">
        <v>16774000</v>
      </c>
      <c r="X786" s="6">
        <v>16480000</v>
      </c>
      <c r="Y786" s="6">
        <v>5806000</v>
      </c>
      <c r="Z786" s="6">
        <v>5646000</v>
      </c>
      <c r="AA786" s="6">
        <v>5565000</v>
      </c>
      <c r="AB786" s="6">
        <v>5350000</v>
      </c>
      <c r="AC786" s="6">
        <v>817010957</v>
      </c>
      <c r="AD786" s="6">
        <v>817087145</v>
      </c>
      <c r="AF786">
        <f>Q786/W786</f>
        <v>0.18063669965422677</v>
      </c>
      <c r="AG786">
        <f>R786/X786</f>
        <v>0.18216019417475729</v>
      </c>
      <c r="AH786">
        <f>U786/W786</f>
        <v>0.47150351734827711</v>
      </c>
      <c r="AI786">
        <f>V786/X786</f>
        <v>0.49429611650485439</v>
      </c>
      <c r="AJ786">
        <f>Y786/AA786</f>
        <v>1.0433063791554358</v>
      </c>
      <c r="AK786">
        <f>Z786/AB786</f>
        <v>1.0553271028037383</v>
      </c>
      <c r="AL786">
        <f>O786/K786</f>
        <v>0.21321993434795583</v>
      </c>
      <c r="AM786">
        <f>P786/L786</f>
        <v>0.21196658161989093</v>
      </c>
      <c r="AN786">
        <f>K786/W786</f>
        <v>1.1986407535471564</v>
      </c>
      <c r="AO786">
        <f>L786/X786</f>
        <v>1.2129247572815534</v>
      </c>
      <c r="AP786">
        <f>IF(OR(Q786&lt;0, Q786="NA"), 0, 1)</f>
        <v>1</v>
      </c>
      <c r="AQ786">
        <f>IF(OR(S786&lt;0, S786="NA"), 0, 1)</f>
        <v>1</v>
      </c>
      <c r="AR786">
        <f>IFERROR(IF((AF786-AG786)&gt;0,1,0),0)</f>
        <v>0</v>
      </c>
      <c r="AS786">
        <f>IFERROR(IF((S786-Q786)&gt;0,1,0),0)</f>
        <v>1</v>
      </c>
      <c r="AT786">
        <f>IFERROR(IF((AH786-AI786)&lt;0,1,0),0)</f>
        <v>1</v>
      </c>
      <c r="AU786">
        <f>IFERROR(IF((AJ786-AK786)&gt;0,1,0),0)</f>
        <v>0</v>
      </c>
      <c r="AV786">
        <f>IFERROR(IF((AL786-AM786)&gt;0,1,0),0)</f>
        <v>1</v>
      </c>
      <c r="AW786">
        <f>IFERROR(IF((AN786-AO786)&gt;0,1,0),0)</f>
        <v>0</v>
      </c>
      <c r="AX786">
        <f>IFERROR(IF((AC786-AD786)&lt;0,1,0),0)</f>
        <v>1</v>
      </c>
      <c r="AY786">
        <f>SUM(AP786:AX786)</f>
        <v>6</v>
      </c>
    </row>
    <row r="787" spans="1:51" x14ac:dyDescent="0.45">
      <c r="A787" s="1" t="s">
        <v>884</v>
      </c>
      <c r="B787" s="2">
        <v>4057180</v>
      </c>
      <c r="C787" s="3" t="s">
        <v>5335</v>
      </c>
      <c r="D787" s="5">
        <v>37.11</v>
      </c>
      <c r="E787" s="5">
        <v>142002.89951133</v>
      </c>
      <c r="F787" s="3" t="s">
        <v>4665</v>
      </c>
      <c r="G787" s="3" t="s">
        <v>4666</v>
      </c>
      <c r="H787" s="3" t="s">
        <v>4679</v>
      </c>
      <c r="I787" s="3" t="s">
        <v>4882</v>
      </c>
      <c r="J787" s="3" t="s">
        <v>4668</v>
      </c>
      <c r="K787" s="6">
        <v>123070000</v>
      </c>
      <c r="L787" s="6">
        <v>121113000</v>
      </c>
      <c r="M787" s="6">
        <v>37286000</v>
      </c>
      <c r="N787" s="6">
        <v>37514000</v>
      </c>
      <c r="O787" s="6">
        <v>22788000</v>
      </c>
      <c r="P787" s="6">
        <v>23402000</v>
      </c>
      <c r="Q787" s="6">
        <v>14346000</v>
      </c>
      <c r="R787" s="6">
        <v>14766000</v>
      </c>
      <c r="S787" s="6">
        <v>25515000</v>
      </c>
      <c r="T787" s="6">
        <v>26647000</v>
      </c>
      <c r="U787" s="6">
        <v>98754000</v>
      </c>
      <c r="V787" s="6">
        <v>97107000</v>
      </c>
      <c r="W787" s="6">
        <v>269871000</v>
      </c>
      <c r="X787" s="6">
        <v>262555000</v>
      </c>
      <c r="Y787" s="6">
        <v>27186000</v>
      </c>
      <c r="Z787" s="6">
        <v>23452000</v>
      </c>
      <c r="AA787" s="6">
        <v>37786000</v>
      </c>
      <c r="AB787" s="6">
        <v>35342000</v>
      </c>
      <c r="AC787" s="6">
        <v>3834395175</v>
      </c>
      <c r="AD787" s="6">
        <v>3881564265</v>
      </c>
      <c r="AF787">
        <f>Q787/W787</f>
        <v>5.3158731393888194E-2</v>
      </c>
      <c r="AG787">
        <f>R787/X787</f>
        <v>5.6239645026756296E-2</v>
      </c>
      <c r="AH787">
        <f>U787/W787</f>
        <v>0.36593038896361596</v>
      </c>
      <c r="AI787">
        <f>V787/X787</f>
        <v>0.36985393536592331</v>
      </c>
      <c r="AJ787">
        <f>Y787/AA787</f>
        <v>0.71947282062139417</v>
      </c>
      <c r="AK787">
        <f>Z787/AB787</f>
        <v>0.66357308584686769</v>
      </c>
      <c r="AL787">
        <f>O787/K787</f>
        <v>0.18516291541399205</v>
      </c>
      <c r="AM787">
        <f>P787/L787</f>
        <v>0.19322450934251484</v>
      </c>
      <c r="AN787">
        <f>K787/W787</f>
        <v>0.45603269710343092</v>
      </c>
      <c r="AO787">
        <f>L787/X787</f>
        <v>0.46128620669954867</v>
      </c>
      <c r="AP787">
        <f>IF(OR(Q787&lt;0, Q787="NA"), 0, 1)</f>
        <v>1</v>
      </c>
      <c r="AQ787">
        <f>IF(OR(S787&lt;0, S787="NA"), 0, 1)</f>
        <v>1</v>
      </c>
      <c r="AR787">
        <f>IFERROR(IF((AF787-AG787)&gt;0,1,0),0)</f>
        <v>0</v>
      </c>
      <c r="AS787">
        <f>IFERROR(IF((S787-Q787)&gt;0,1,0),0)</f>
        <v>1</v>
      </c>
      <c r="AT787">
        <f>IFERROR(IF((AH787-AI787)&lt;0,1,0),0)</f>
        <v>1</v>
      </c>
      <c r="AU787">
        <f>IFERROR(IF((AJ787-AK787)&gt;0,1,0),0)</f>
        <v>1</v>
      </c>
      <c r="AV787">
        <f>IFERROR(IF((AL787-AM787)&gt;0,1,0),0)</f>
        <v>0</v>
      </c>
      <c r="AW787">
        <f>IFERROR(IF((AN787-AO787)&gt;0,1,0),0)</f>
        <v>0</v>
      </c>
      <c r="AX787">
        <f>IFERROR(IF((AC787-AD787)&lt;0,1,0),0)</f>
        <v>1</v>
      </c>
      <c r="AY787">
        <f>SUM(AP787:AX787)</f>
        <v>6</v>
      </c>
    </row>
    <row r="788" spans="1:51" x14ac:dyDescent="0.45">
      <c r="A788" s="1" t="s">
        <v>898</v>
      </c>
      <c r="B788" s="2">
        <v>6529059</v>
      </c>
      <c r="C788" s="3" t="s">
        <v>5337</v>
      </c>
      <c r="D788" s="5">
        <v>6.89</v>
      </c>
      <c r="E788" s="5">
        <v>3820.11490198</v>
      </c>
      <c r="F788" s="3" t="s">
        <v>4525</v>
      </c>
      <c r="G788" s="3" t="s">
        <v>4698</v>
      </c>
      <c r="H788" s="3" t="s">
        <v>4698</v>
      </c>
      <c r="I788" s="3" t="s">
        <v>4902</v>
      </c>
      <c r="J788" s="3" t="s">
        <v>4861</v>
      </c>
      <c r="K788" s="6">
        <v>5345100</v>
      </c>
      <c r="L788" s="6">
        <v>5188500</v>
      </c>
      <c r="M788" s="6">
        <v>-58000</v>
      </c>
      <c r="N788" s="6">
        <v>-91700</v>
      </c>
      <c r="O788" s="6">
        <v>-133300</v>
      </c>
      <c r="P788" s="6">
        <v>-167900</v>
      </c>
      <c r="Q788" s="6">
        <v>-197900</v>
      </c>
      <c r="R788" s="6">
        <v>-235200</v>
      </c>
      <c r="S788" s="6">
        <v>52300</v>
      </c>
      <c r="T788" s="6">
        <v>29900</v>
      </c>
      <c r="U788" s="6" t="s">
        <v>4474</v>
      </c>
      <c r="V788" s="6" t="s">
        <v>4474</v>
      </c>
      <c r="W788" s="6">
        <v>1199800</v>
      </c>
      <c r="X788" s="6">
        <v>1215200</v>
      </c>
      <c r="Y788" s="6">
        <v>330500</v>
      </c>
      <c r="Z788" s="6">
        <v>320500</v>
      </c>
      <c r="AA788" s="6">
        <v>358300</v>
      </c>
      <c r="AB788" s="6">
        <v>385800</v>
      </c>
      <c r="AC788" s="6">
        <v>507581054</v>
      </c>
      <c r="AD788" s="6">
        <v>501172106</v>
      </c>
      <c r="AF788">
        <f>Q788/W788</f>
        <v>-0.16494415735955992</v>
      </c>
      <c r="AG788">
        <f>R788/X788</f>
        <v>-0.19354838709677419</v>
      </c>
      <c r="AH788" t="e">
        <f>U788/W788</f>
        <v>#VALUE!</v>
      </c>
      <c r="AI788" t="e">
        <f>V788/X788</f>
        <v>#VALUE!</v>
      </c>
      <c r="AJ788">
        <f>Y788/AA788</f>
        <v>0.9224113871057773</v>
      </c>
      <c r="AK788">
        <f>Z788/AB788</f>
        <v>0.83074131674442719</v>
      </c>
      <c r="AL788">
        <f>O788/K788</f>
        <v>-2.4938728929299731E-2</v>
      </c>
      <c r="AM788">
        <f>P788/L788</f>
        <v>-3.2360026982750312E-2</v>
      </c>
      <c r="AN788">
        <f>K788/W788</f>
        <v>4.4549924987497915</v>
      </c>
      <c r="AO788">
        <f>L788/X788</f>
        <v>4.2696675444371293</v>
      </c>
      <c r="AP788">
        <f>IF(OR(Q788&lt;0, Q788="NA"), 0, 1)</f>
        <v>0</v>
      </c>
      <c r="AQ788">
        <f>IF(OR(S788&lt;0, S788="NA"), 0, 1)</f>
        <v>1</v>
      </c>
      <c r="AR788">
        <f>IFERROR(IF((AF788-AG788)&gt;0,1,0),0)</f>
        <v>1</v>
      </c>
      <c r="AS788">
        <f>IFERROR(IF((S788-Q788)&gt;0,1,0),0)</f>
        <v>1</v>
      </c>
      <c r="AT788">
        <f>IFERROR(IF((AH788-AI788)&lt;0,1,0),0)</f>
        <v>0</v>
      </c>
      <c r="AU788">
        <f>IFERROR(IF((AJ788-AK788)&gt;0,1,0),0)</f>
        <v>1</v>
      </c>
      <c r="AV788">
        <f>IFERROR(IF((AL788-AM788)&gt;0,1,0),0)</f>
        <v>1</v>
      </c>
      <c r="AW788">
        <f>IFERROR(IF((AN788-AO788)&gt;0,1,0),0)</f>
        <v>1</v>
      </c>
      <c r="AX788">
        <f>IFERROR(IF((AC788-AD788)&lt;0,1,0),0)</f>
        <v>0</v>
      </c>
      <c r="AY788">
        <f>SUM(AP788:AX788)</f>
        <v>6</v>
      </c>
    </row>
    <row r="789" spans="1:51" x14ac:dyDescent="0.45">
      <c r="A789" s="1" t="s">
        <v>908</v>
      </c>
      <c r="B789" s="2">
        <v>5287007</v>
      </c>
      <c r="C789" s="3" t="s">
        <v>5335</v>
      </c>
      <c r="D789" s="5">
        <v>27.94</v>
      </c>
      <c r="E789" s="5">
        <v>9164.1775339399992</v>
      </c>
      <c r="F789" s="3" t="s">
        <v>4500</v>
      </c>
      <c r="G789" s="3" t="s">
        <v>4501</v>
      </c>
      <c r="H789" s="3" t="s">
        <v>4502</v>
      </c>
      <c r="I789" s="3" t="s">
        <v>4538</v>
      </c>
      <c r="J789" s="3" t="s">
        <v>4928</v>
      </c>
      <c r="K789" s="6">
        <v>915606</v>
      </c>
      <c r="L789" s="6">
        <v>865588</v>
      </c>
      <c r="M789" s="6">
        <v>-354765</v>
      </c>
      <c r="N789" s="6">
        <v>-371298</v>
      </c>
      <c r="O789" s="6">
        <v>-374543</v>
      </c>
      <c r="P789" s="6">
        <v>-388983</v>
      </c>
      <c r="Q789" s="6">
        <v>-351107</v>
      </c>
      <c r="R789" s="6">
        <v>-369633</v>
      </c>
      <c r="S789" s="6">
        <v>10484</v>
      </c>
      <c r="T789" s="6">
        <v>-14189</v>
      </c>
      <c r="U789" s="6">
        <v>1091183</v>
      </c>
      <c r="V789" s="6">
        <v>1090219</v>
      </c>
      <c r="W789" s="6">
        <v>2608009</v>
      </c>
      <c r="X789" s="6">
        <v>2528466</v>
      </c>
      <c r="Y789" s="6">
        <v>2266193</v>
      </c>
      <c r="Z789" s="6">
        <v>2307234</v>
      </c>
      <c r="AA789" s="6">
        <v>534955</v>
      </c>
      <c r="AB789" s="6">
        <v>520186</v>
      </c>
      <c r="AC789" s="6">
        <v>327323323</v>
      </c>
      <c r="AD789" s="6">
        <v>322232901</v>
      </c>
      <c r="AF789">
        <f>Q789/W789</f>
        <v>-0.13462645259276329</v>
      </c>
      <c r="AG789">
        <f>R789/X789</f>
        <v>-0.14618863769574122</v>
      </c>
      <c r="AH789">
        <f>U789/W789</f>
        <v>0.41839694571606156</v>
      </c>
      <c r="AI789">
        <f>V789/X789</f>
        <v>0.43117803442878011</v>
      </c>
      <c r="AJ789">
        <f>Y789/AA789</f>
        <v>4.2362310848576046</v>
      </c>
      <c r="AK789">
        <f>Z789/AB789</f>
        <v>4.4354019523785722</v>
      </c>
      <c r="AL789">
        <f>O789/K789</f>
        <v>-0.40906568982728381</v>
      </c>
      <c r="AM789">
        <f>P789/L789</f>
        <v>-0.44938585100532819</v>
      </c>
      <c r="AN789">
        <f>K789/W789</f>
        <v>0.3510747087145788</v>
      </c>
      <c r="AO789">
        <f>L789/X789</f>
        <v>0.34233721157413233</v>
      </c>
      <c r="AP789">
        <f>IF(OR(Q789&lt;0, Q789="NA"), 0, 1)</f>
        <v>0</v>
      </c>
      <c r="AQ789">
        <f>IF(OR(S789&lt;0, S789="NA"), 0, 1)</f>
        <v>1</v>
      </c>
      <c r="AR789">
        <f>IFERROR(IF((AF789-AG789)&gt;0,1,0),0)</f>
        <v>1</v>
      </c>
      <c r="AS789">
        <f>IFERROR(IF((S789-Q789)&gt;0,1,0),0)</f>
        <v>1</v>
      </c>
      <c r="AT789">
        <f>IFERROR(IF((AH789-AI789)&lt;0,1,0),0)</f>
        <v>1</v>
      </c>
      <c r="AU789">
        <f>IFERROR(IF((AJ789-AK789)&gt;0,1,0),0)</f>
        <v>0</v>
      </c>
      <c r="AV789">
        <f>IFERROR(IF((AL789-AM789)&gt;0,1,0),0)</f>
        <v>1</v>
      </c>
      <c r="AW789">
        <f>IFERROR(IF((AN789-AO789)&gt;0,1,0),0)</f>
        <v>1</v>
      </c>
      <c r="AX789">
        <f>IFERROR(IF((AC789-AD789)&lt;0,1,0),0)</f>
        <v>0</v>
      </c>
      <c r="AY789">
        <f>SUM(AP789:AX789)</f>
        <v>6</v>
      </c>
    </row>
    <row r="790" spans="1:51" x14ac:dyDescent="0.45">
      <c r="A790" s="1" t="s">
        <v>909</v>
      </c>
      <c r="B790" s="2">
        <v>4813182</v>
      </c>
      <c r="C790" s="3" t="s">
        <v>5337</v>
      </c>
      <c r="D790" s="5">
        <v>71</v>
      </c>
      <c r="E790" s="5">
        <v>2193.2505630000001</v>
      </c>
      <c r="F790" s="3" t="s">
        <v>4470</v>
      </c>
      <c r="G790" s="3" t="s">
        <v>4512</v>
      </c>
      <c r="H790" s="3" t="s">
        <v>4513</v>
      </c>
      <c r="I790" s="3" t="s">
        <v>4514</v>
      </c>
      <c r="J790" s="3" t="s">
        <v>4853</v>
      </c>
      <c r="K790" s="6">
        <v>1288116</v>
      </c>
      <c r="L790" s="6">
        <v>1275994</v>
      </c>
      <c r="M790" s="6">
        <v>217801</v>
      </c>
      <c r="N790" s="6">
        <v>214693</v>
      </c>
      <c r="O790" s="6">
        <v>147648</v>
      </c>
      <c r="P790" s="6">
        <v>144641</v>
      </c>
      <c r="Q790" s="6">
        <v>131739</v>
      </c>
      <c r="R790" s="6">
        <v>98593</v>
      </c>
      <c r="S790" s="6">
        <v>180025</v>
      </c>
      <c r="T790" s="6">
        <v>174949</v>
      </c>
      <c r="U790" s="6">
        <v>938787</v>
      </c>
      <c r="V790" s="6">
        <v>962997</v>
      </c>
      <c r="W790" s="6">
        <v>2315744</v>
      </c>
      <c r="X790" s="6">
        <v>2285616</v>
      </c>
      <c r="Y790" s="6">
        <v>640999</v>
      </c>
      <c r="Z790" s="6">
        <v>623833</v>
      </c>
      <c r="AA790" s="6">
        <v>282311</v>
      </c>
      <c r="AB790" s="6">
        <v>266412</v>
      </c>
      <c r="AC790" s="6">
        <v>30884686</v>
      </c>
      <c r="AD790" s="6">
        <v>30822164</v>
      </c>
      <c r="AF790">
        <f>Q790/W790</f>
        <v>5.6888412536100712E-2</v>
      </c>
      <c r="AG790">
        <f>R790/X790</f>
        <v>4.3136292360571503E-2</v>
      </c>
      <c r="AH790">
        <f>U790/W790</f>
        <v>0.4053932559039341</v>
      </c>
      <c r="AI790">
        <f>V790/X790</f>
        <v>0.42132930466010038</v>
      </c>
      <c r="AJ790">
        <f>Y790/AA790</f>
        <v>2.2705420617687584</v>
      </c>
      <c r="AK790">
        <f>Z790/AB790</f>
        <v>2.3416099875380989</v>
      </c>
      <c r="AL790">
        <f>O790/K790</f>
        <v>0.11462321716367159</v>
      </c>
      <c r="AM790">
        <f>P790/L790</f>
        <v>0.11335554869380264</v>
      </c>
      <c r="AN790">
        <f>K790/W790</f>
        <v>0.55624283167742206</v>
      </c>
      <c r="AO790">
        <f>L790/X790</f>
        <v>0.55827138066936877</v>
      </c>
      <c r="AP790">
        <f>IF(OR(Q790&lt;0, Q790="NA"), 0, 1)</f>
        <v>1</v>
      </c>
      <c r="AQ790">
        <f>IF(OR(S790&lt;0, S790="NA"), 0, 1)</f>
        <v>1</v>
      </c>
      <c r="AR790">
        <f>IFERROR(IF((AF790-AG790)&gt;0,1,0),0)</f>
        <v>1</v>
      </c>
      <c r="AS790">
        <f>IFERROR(IF((S790-Q790)&gt;0,1,0),0)</f>
        <v>1</v>
      </c>
      <c r="AT790">
        <f>IFERROR(IF((AH790-AI790)&lt;0,1,0),0)</f>
        <v>1</v>
      </c>
      <c r="AU790">
        <f>IFERROR(IF((AJ790-AK790)&gt;0,1,0),0)</f>
        <v>0</v>
      </c>
      <c r="AV790">
        <f>IFERROR(IF((AL790-AM790)&gt;0,1,0),0)</f>
        <v>1</v>
      </c>
      <c r="AW790">
        <f>IFERROR(IF((AN790-AO790)&gt;0,1,0),0)</f>
        <v>0</v>
      </c>
      <c r="AX790">
        <f>IFERROR(IF((AC790-AD790)&lt;0,1,0),0)</f>
        <v>0</v>
      </c>
      <c r="AY790">
        <f>SUM(AP790:AX790)</f>
        <v>6</v>
      </c>
    </row>
    <row r="791" spans="1:51" x14ac:dyDescent="0.45">
      <c r="A791" s="1" t="s">
        <v>913</v>
      </c>
      <c r="B791" s="2">
        <v>29626858</v>
      </c>
      <c r="C791" s="3" t="s">
        <v>5335</v>
      </c>
      <c r="D791" s="5">
        <v>25.4</v>
      </c>
      <c r="E791" s="5">
        <v>490.31138920000001</v>
      </c>
      <c r="F791" s="3" t="s">
        <v>4500</v>
      </c>
      <c r="G791" s="3" t="s">
        <v>4501</v>
      </c>
      <c r="H791" s="3" t="s">
        <v>4502</v>
      </c>
      <c r="I791" s="3" t="s">
        <v>4538</v>
      </c>
      <c r="J791" s="3" t="s">
        <v>4504</v>
      </c>
      <c r="K791" s="6">
        <v>351153</v>
      </c>
      <c r="L791" s="6">
        <v>353962</v>
      </c>
      <c r="M791" s="6">
        <v>170784</v>
      </c>
      <c r="N791" s="6">
        <v>170600</v>
      </c>
      <c r="O791" s="6">
        <v>151448</v>
      </c>
      <c r="P791" s="6">
        <v>151938</v>
      </c>
      <c r="Q791" s="6">
        <v>88136</v>
      </c>
      <c r="R791" s="6">
        <v>91023</v>
      </c>
      <c r="S791" s="6">
        <v>112655</v>
      </c>
      <c r="T791" s="6">
        <v>131075</v>
      </c>
      <c r="U791" s="6">
        <v>603124</v>
      </c>
      <c r="V791" s="6">
        <v>626204</v>
      </c>
      <c r="W791" s="6">
        <v>622494</v>
      </c>
      <c r="X791" s="6">
        <v>608457</v>
      </c>
      <c r="Y791" s="6">
        <v>89835</v>
      </c>
      <c r="Z791" s="6">
        <v>83958</v>
      </c>
      <c r="AA791" s="6">
        <v>85291</v>
      </c>
      <c r="AB791" s="6">
        <v>80413</v>
      </c>
      <c r="AC791" s="6">
        <v>19303998</v>
      </c>
      <c r="AD791" s="6">
        <v>19296570</v>
      </c>
      <c r="AF791">
        <f>Q791/W791</f>
        <v>0.1415853004205663</v>
      </c>
      <c r="AG791">
        <f>R791/X791</f>
        <v>0.14959643820352136</v>
      </c>
      <c r="AH791">
        <f>U791/W791</f>
        <v>0.96888323421591216</v>
      </c>
      <c r="AI791">
        <f>V791/X791</f>
        <v>1.0291672213484273</v>
      </c>
      <c r="AJ791">
        <f>Y791/AA791</f>
        <v>1.053276430103997</v>
      </c>
      <c r="AK791">
        <f>Z791/AB791</f>
        <v>1.0440849116436397</v>
      </c>
      <c r="AL791">
        <f>O791/K791</f>
        <v>0.43128778623562947</v>
      </c>
      <c r="AM791">
        <f>P791/L791</f>
        <v>0.42924946745695863</v>
      </c>
      <c r="AN791">
        <f>K791/W791</f>
        <v>0.56410664199173</v>
      </c>
      <c r="AO791">
        <f>L791/X791</f>
        <v>0.58173708248898448</v>
      </c>
      <c r="AP791">
        <f>IF(OR(Q791&lt;0, Q791="NA"), 0, 1)</f>
        <v>1</v>
      </c>
      <c r="AQ791">
        <f>IF(OR(S791&lt;0, S791="NA"), 0, 1)</f>
        <v>1</v>
      </c>
      <c r="AR791">
        <f>IFERROR(IF((AF791-AG791)&gt;0,1,0),0)</f>
        <v>0</v>
      </c>
      <c r="AS791">
        <f>IFERROR(IF((S791-Q791)&gt;0,1,0),0)</f>
        <v>1</v>
      </c>
      <c r="AT791">
        <f>IFERROR(IF((AH791-AI791)&lt;0,1,0),0)</f>
        <v>1</v>
      </c>
      <c r="AU791">
        <f>IFERROR(IF((AJ791-AK791)&gt;0,1,0),0)</f>
        <v>1</v>
      </c>
      <c r="AV791">
        <f>IFERROR(IF((AL791-AM791)&gt;0,1,0),0)</f>
        <v>1</v>
      </c>
      <c r="AW791">
        <f>IFERROR(IF((AN791-AO791)&gt;0,1,0),0)</f>
        <v>0</v>
      </c>
      <c r="AX791">
        <f>IFERROR(IF((AC791-AD791)&lt;0,1,0),0)</f>
        <v>0</v>
      </c>
      <c r="AY791">
        <f>SUM(AP791:AX791)</f>
        <v>6</v>
      </c>
    </row>
    <row r="792" spans="1:51" x14ac:dyDescent="0.45">
      <c r="A792" s="1" t="s">
        <v>929</v>
      </c>
      <c r="B792" s="2">
        <v>4810788</v>
      </c>
      <c r="C792" s="3" t="s">
        <v>5336</v>
      </c>
      <c r="D792" s="5">
        <v>59.03</v>
      </c>
      <c r="E792" s="5">
        <v>6184.8763371100003</v>
      </c>
      <c r="F792" s="3" t="s">
        <v>4470</v>
      </c>
      <c r="G792" s="3" t="s">
        <v>4471</v>
      </c>
      <c r="H792" s="3" t="s">
        <v>4673</v>
      </c>
      <c r="I792" s="3" t="s">
        <v>4673</v>
      </c>
      <c r="J792" s="3" t="s">
        <v>4544</v>
      </c>
      <c r="K792" s="6">
        <v>628555</v>
      </c>
      <c r="L792" s="6">
        <v>569610</v>
      </c>
      <c r="M792" s="6">
        <v>144086</v>
      </c>
      <c r="N792" s="6">
        <v>128579</v>
      </c>
      <c r="O792" s="6">
        <v>143358</v>
      </c>
      <c r="P792" s="6">
        <v>127937</v>
      </c>
      <c r="Q792" s="6">
        <v>141818</v>
      </c>
      <c r="R792" s="6">
        <v>125983</v>
      </c>
      <c r="S792" s="6">
        <v>144654</v>
      </c>
      <c r="T792" s="6">
        <v>123734</v>
      </c>
      <c r="U792" s="6" t="s">
        <v>4474</v>
      </c>
      <c r="V792" s="6" t="s">
        <v>4474</v>
      </c>
      <c r="W792" s="6">
        <v>784257</v>
      </c>
      <c r="X792" s="6">
        <v>714555</v>
      </c>
      <c r="Y792" s="6">
        <v>466978</v>
      </c>
      <c r="Z792" s="6">
        <v>560846</v>
      </c>
      <c r="AA792" s="6">
        <v>126216</v>
      </c>
      <c r="AB792" s="6">
        <v>100750</v>
      </c>
      <c r="AC792" s="6">
        <v>104703000</v>
      </c>
      <c r="AD792" s="6">
        <v>104398000</v>
      </c>
      <c r="AF792">
        <f>Q792/W792</f>
        <v>0.1808310286041438</v>
      </c>
      <c r="AG792">
        <f>R792/X792</f>
        <v>0.17630973123132579</v>
      </c>
      <c r="AH792" t="e">
        <f>U792/W792</f>
        <v>#VALUE!</v>
      </c>
      <c r="AI792" t="e">
        <f>V792/X792</f>
        <v>#VALUE!</v>
      </c>
      <c r="AJ792">
        <f>Y792/AA792</f>
        <v>3.6998320339735056</v>
      </c>
      <c r="AK792">
        <f>Z792/AB792</f>
        <v>5.5667096774193547</v>
      </c>
      <c r="AL792">
        <f>O792/K792</f>
        <v>0.22807550651892039</v>
      </c>
      <c r="AM792">
        <f>P792/L792</f>
        <v>0.22460455399308299</v>
      </c>
      <c r="AN792">
        <f>K792/W792</f>
        <v>0.80146559099886905</v>
      </c>
      <c r="AO792">
        <f>L792/X792</f>
        <v>0.79715347314062601</v>
      </c>
      <c r="AP792">
        <f>IF(OR(Q792&lt;0, Q792="NA"), 0, 1)</f>
        <v>1</v>
      </c>
      <c r="AQ792">
        <f>IF(OR(S792&lt;0, S792="NA"), 0, 1)</f>
        <v>1</v>
      </c>
      <c r="AR792">
        <f>IFERROR(IF((AF792-AG792)&gt;0,1,0),0)</f>
        <v>1</v>
      </c>
      <c r="AS792">
        <f>IFERROR(IF((S792-Q792)&gt;0,1,0),0)</f>
        <v>1</v>
      </c>
      <c r="AT792">
        <f>IFERROR(IF((AH792-AI792)&lt;0,1,0),0)</f>
        <v>0</v>
      </c>
      <c r="AU792">
        <f>IFERROR(IF((AJ792-AK792)&gt;0,1,0),0)</f>
        <v>0</v>
      </c>
      <c r="AV792">
        <f>IFERROR(IF((AL792-AM792)&gt;0,1,0),0)</f>
        <v>1</v>
      </c>
      <c r="AW792">
        <f>IFERROR(IF((AN792-AO792)&gt;0,1,0),0)</f>
        <v>1</v>
      </c>
      <c r="AX792">
        <f>IFERROR(IF((AC792-AD792)&lt;0,1,0),0)</f>
        <v>0</v>
      </c>
      <c r="AY792">
        <f>SUM(AP792:AX792)</f>
        <v>6</v>
      </c>
    </row>
    <row r="793" spans="1:51" x14ac:dyDescent="0.45">
      <c r="A793" s="1" t="s">
        <v>930</v>
      </c>
      <c r="B793" s="2">
        <v>6336286</v>
      </c>
      <c r="C793" s="3" t="s">
        <v>5337</v>
      </c>
      <c r="D793" s="5">
        <v>57.26</v>
      </c>
      <c r="E793" s="5">
        <v>10890.24699084</v>
      </c>
      <c r="F793" s="3" t="s">
        <v>4485</v>
      </c>
      <c r="G793" s="3" t="s">
        <v>4486</v>
      </c>
      <c r="H793" s="3" t="s">
        <v>4590</v>
      </c>
      <c r="I793" s="3" t="s">
        <v>4590</v>
      </c>
      <c r="J793" s="3" t="s">
        <v>4952</v>
      </c>
      <c r="K793" s="6">
        <v>7183000</v>
      </c>
      <c r="L793" s="6">
        <v>6972000</v>
      </c>
      <c r="M793" s="6">
        <v>900000</v>
      </c>
      <c r="N793" s="6">
        <v>884000</v>
      </c>
      <c r="O793" s="6">
        <v>716000</v>
      </c>
      <c r="P793" s="6">
        <v>710000</v>
      </c>
      <c r="Q793" s="6">
        <v>443000</v>
      </c>
      <c r="R793" s="6">
        <v>461000</v>
      </c>
      <c r="S793" s="6">
        <v>680000</v>
      </c>
      <c r="T793" s="6">
        <v>793000</v>
      </c>
      <c r="U793" s="6">
        <v>2384000</v>
      </c>
      <c r="V793" s="6">
        <v>2404000</v>
      </c>
      <c r="W793" s="6">
        <v>6215000</v>
      </c>
      <c r="X793" s="6">
        <v>6098000</v>
      </c>
      <c r="Y793" s="6">
        <v>2381000</v>
      </c>
      <c r="Z793" s="6">
        <v>2318000</v>
      </c>
      <c r="AA793" s="6">
        <v>1114000</v>
      </c>
      <c r="AB793" s="6">
        <v>1012000</v>
      </c>
      <c r="AC793" s="6">
        <v>190189434</v>
      </c>
      <c r="AD793" s="6">
        <v>192642689</v>
      </c>
      <c r="AF793">
        <f>Q793/W793</f>
        <v>7.127916331456155E-2</v>
      </c>
      <c r="AG793">
        <f>R793/X793</f>
        <v>7.5598556903902922E-2</v>
      </c>
      <c r="AH793">
        <f>U793/W793</f>
        <v>0.38358809332260657</v>
      </c>
      <c r="AI793">
        <f>V793/X793</f>
        <v>0.39422761561167596</v>
      </c>
      <c r="AJ793">
        <f>Y793/AA793</f>
        <v>2.1373429084380611</v>
      </c>
      <c r="AK793">
        <f>Z793/AB793</f>
        <v>2.2905138339920947</v>
      </c>
      <c r="AL793">
        <f>O793/K793</f>
        <v>9.9679799526660173E-2</v>
      </c>
      <c r="AM793">
        <f>P793/L793</f>
        <v>0.10183591508892714</v>
      </c>
      <c r="AN793">
        <f>K793/W793</f>
        <v>1.1557522123893806</v>
      </c>
      <c r="AO793">
        <f>L793/X793</f>
        <v>1.1433256805510004</v>
      </c>
      <c r="AP793">
        <f>IF(OR(Q793&lt;0, Q793="NA"), 0, 1)</f>
        <v>1</v>
      </c>
      <c r="AQ793">
        <f>IF(OR(S793&lt;0, S793="NA"), 0, 1)</f>
        <v>1</v>
      </c>
      <c r="AR793">
        <f>IFERROR(IF((AF793-AG793)&gt;0,1,0),0)</f>
        <v>0</v>
      </c>
      <c r="AS793">
        <f>IFERROR(IF((S793-Q793)&gt;0,1,0),0)</f>
        <v>1</v>
      </c>
      <c r="AT793">
        <f>IFERROR(IF((AH793-AI793)&lt;0,1,0),0)</f>
        <v>1</v>
      </c>
      <c r="AU793">
        <f>IFERROR(IF((AJ793-AK793)&gt;0,1,0),0)</f>
        <v>0</v>
      </c>
      <c r="AV793">
        <f>IFERROR(IF((AL793-AM793)&gt;0,1,0),0)</f>
        <v>0</v>
      </c>
      <c r="AW793">
        <f>IFERROR(IF((AN793-AO793)&gt;0,1,0),0)</f>
        <v>1</v>
      </c>
      <c r="AX793">
        <f>IFERROR(IF((AC793-AD793)&lt;0,1,0),0)</f>
        <v>1</v>
      </c>
      <c r="AY793">
        <f>SUM(AP793:AX793)</f>
        <v>6</v>
      </c>
    </row>
    <row r="794" spans="1:51" x14ac:dyDescent="0.45">
      <c r="A794" s="1" t="s">
        <v>934</v>
      </c>
      <c r="B794" s="2">
        <v>4069017</v>
      </c>
      <c r="C794" s="3" t="s">
        <v>5337</v>
      </c>
      <c r="D794" s="5">
        <v>22.39</v>
      </c>
      <c r="E794" s="5">
        <v>176.90670372</v>
      </c>
      <c r="F794" s="3" t="s">
        <v>4500</v>
      </c>
      <c r="G794" s="3" t="s">
        <v>4501</v>
      </c>
      <c r="H794" s="3" t="s">
        <v>4502</v>
      </c>
      <c r="I794" s="3" t="s">
        <v>4538</v>
      </c>
      <c r="J794" s="3" t="s">
        <v>4504</v>
      </c>
      <c r="K794" s="6">
        <v>54733</v>
      </c>
      <c r="L794" s="6">
        <v>52429</v>
      </c>
      <c r="M794" s="6">
        <v>9011</v>
      </c>
      <c r="N794" s="6">
        <v>7145</v>
      </c>
      <c r="O794" s="6">
        <v>4857</v>
      </c>
      <c r="P794" s="6">
        <v>2484</v>
      </c>
      <c r="Q794" s="6">
        <v>4008</v>
      </c>
      <c r="R794" s="6">
        <v>1590</v>
      </c>
      <c r="S794" s="6">
        <v>3597</v>
      </c>
      <c r="T794" s="6">
        <v>4030</v>
      </c>
      <c r="U794" s="6" t="s">
        <v>4474</v>
      </c>
      <c r="V794" s="6" t="s">
        <v>4474</v>
      </c>
      <c r="W794" s="6">
        <v>62808</v>
      </c>
      <c r="X794" s="6">
        <v>61557</v>
      </c>
      <c r="Y794" s="6">
        <v>41851</v>
      </c>
      <c r="Z794" s="6">
        <v>40681</v>
      </c>
      <c r="AA794" s="6">
        <v>8544</v>
      </c>
      <c r="AB794" s="6">
        <v>8007</v>
      </c>
      <c r="AC794" s="6">
        <v>7901148</v>
      </c>
      <c r="AD794" s="6">
        <v>8024518</v>
      </c>
      <c r="AF794">
        <f>Q794/W794</f>
        <v>6.3813526939243415E-2</v>
      </c>
      <c r="AG794">
        <f>R794/X794</f>
        <v>2.5829718797212339E-2</v>
      </c>
      <c r="AH794" t="e">
        <f>U794/W794</f>
        <v>#VALUE!</v>
      </c>
      <c r="AI794" t="e">
        <f>V794/X794</f>
        <v>#VALUE!</v>
      </c>
      <c r="AJ794">
        <f>Y794/AA794</f>
        <v>4.8982911985018722</v>
      </c>
      <c r="AK794">
        <f>Z794/AB794</f>
        <v>5.0806794055201703</v>
      </c>
      <c r="AL794">
        <f>O794/K794</f>
        <v>8.8739882703305142E-2</v>
      </c>
      <c r="AM794">
        <f>P794/L794</f>
        <v>4.7378359304964812E-2</v>
      </c>
      <c r="AN794">
        <f>K794/W794</f>
        <v>0.87143357534072097</v>
      </c>
      <c r="AO794">
        <f>L794/X794</f>
        <v>0.85171467095537468</v>
      </c>
      <c r="AP794">
        <f>IF(OR(Q794&lt;0, Q794="NA"), 0, 1)</f>
        <v>1</v>
      </c>
      <c r="AQ794">
        <f>IF(OR(S794&lt;0, S794="NA"), 0, 1)</f>
        <v>1</v>
      </c>
      <c r="AR794">
        <f>IFERROR(IF((AF794-AG794)&gt;0,1,0),0)</f>
        <v>1</v>
      </c>
      <c r="AS794">
        <f>IFERROR(IF((S794-Q794)&gt;0,1,0),0)</f>
        <v>0</v>
      </c>
      <c r="AT794">
        <f>IFERROR(IF((AH794-AI794)&lt;0,1,0),0)</f>
        <v>0</v>
      </c>
      <c r="AU794">
        <f>IFERROR(IF((AJ794-AK794)&gt;0,1,0),0)</f>
        <v>0</v>
      </c>
      <c r="AV794">
        <f>IFERROR(IF((AL794-AM794)&gt;0,1,0),0)</f>
        <v>1</v>
      </c>
      <c r="AW794">
        <f>IFERROR(IF((AN794-AO794)&gt;0,1,0),0)</f>
        <v>1</v>
      </c>
      <c r="AX794">
        <f>IFERROR(IF((AC794-AD794)&lt;0,1,0),0)</f>
        <v>1</v>
      </c>
      <c r="AY794">
        <f>SUM(AP794:AX794)</f>
        <v>6</v>
      </c>
    </row>
    <row r="795" spans="1:51" x14ac:dyDescent="0.45">
      <c r="A795" s="1" t="s">
        <v>937</v>
      </c>
      <c r="B795" s="2">
        <v>4004201</v>
      </c>
      <c r="C795" s="3" t="s">
        <v>5337</v>
      </c>
      <c r="D795" s="5">
        <v>54.01</v>
      </c>
      <c r="E795" s="5">
        <v>46243.835019580001</v>
      </c>
      <c r="F795" s="3" t="s">
        <v>4500</v>
      </c>
      <c r="G795" s="3" t="s">
        <v>4574</v>
      </c>
      <c r="H795" s="3" t="s">
        <v>4580</v>
      </c>
      <c r="I795" s="3" t="s">
        <v>4613</v>
      </c>
      <c r="J795" s="3" t="s">
        <v>4820</v>
      </c>
      <c r="K795" s="6">
        <v>12611000</v>
      </c>
      <c r="L795" s="6">
        <v>12393000</v>
      </c>
      <c r="M795" s="6">
        <v>2607000</v>
      </c>
      <c r="N795" s="6">
        <v>2674000</v>
      </c>
      <c r="O795" s="6">
        <v>1247000</v>
      </c>
      <c r="P795" s="6">
        <v>1315000</v>
      </c>
      <c r="Q795" s="6">
        <v>224000</v>
      </c>
      <c r="R795" s="6">
        <v>501000</v>
      </c>
      <c r="S795" s="6">
        <v>2029000</v>
      </c>
      <c r="T795" s="6">
        <v>2052000</v>
      </c>
      <c r="U795" s="6">
        <v>7073000</v>
      </c>
      <c r="V795" s="6">
        <v>6908000</v>
      </c>
      <c r="W795" s="6">
        <v>28322000</v>
      </c>
      <c r="X795" s="6">
        <v>27179000</v>
      </c>
      <c r="Y795" s="6">
        <v>7676000</v>
      </c>
      <c r="Z795" s="6">
        <v>7121000</v>
      </c>
      <c r="AA795" s="6">
        <v>4637000</v>
      </c>
      <c r="AB795" s="6">
        <v>4526000</v>
      </c>
      <c r="AC795" s="6">
        <v>814000000</v>
      </c>
      <c r="AD795" s="6">
        <v>815000000</v>
      </c>
      <c r="AF795">
        <f>Q795/W795</f>
        <v>7.9090459713297076E-3</v>
      </c>
      <c r="AG795">
        <f>R795/X795</f>
        <v>1.8433349277015343E-2</v>
      </c>
      <c r="AH795">
        <f>U795/W795</f>
        <v>0.24973518819292423</v>
      </c>
      <c r="AI795">
        <f>V795/X795</f>
        <v>0.25416681997130136</v>
      </c>
      <c r="AJ795">
        <f>Y795/AA795</f>
        <v>1.6553806340306232</v>
      </c>
      <c r="AK795">
        <f>Z795/AB795</f>
        <v>1.5733539549270878</v>
      </c>
      <c r="AL795">
        <f>O795/K795</f>
        <v>9.8881928475140754E-2</v>
      </c>
      <c r="AM795">
        <f>P795/L795</f>
        <v>0.10610828693617365</v>
      </c>
      <c r="AN795">
        <f>K795/W795</f>
        <v>0.4452722265376739</v>
      </c>
      <c r="AO795">
        <f>L795/X795</f>
        <v>0.45597704109790649</v>
      </c>
      <c r="AP795">
        <f>IF(OR(Q795&lt;0, Q795="NA"), 0, 1)</f>
        <v>1</v>
      </c>
      <c r="AQ795">
        <f>IF(OR(S795&lt;0, S795="NA"), 0, 1)</f>
        <v>1</v>
      </c>
      <c r="AR795">
        <f>IFERROR(IF((AF795-AG795)&gt;0,1,0),0)</f>
        <v>0</v>
      </c>
      <c r="AS795">
        <f>IFERROR(IF((S795-Q795)&gt;0,1,0),0)</f>
        <v>1</v>
      </c>
      <c r="AT795">
        <f>IFERROR(IF((AH795-AI795)&lt;0,1,0),0)</f>
        <v>1</v>
      </c>
      <c r="AU795">
        <f>IFERROR(IF((AJ795-AK795)&gt;0,1,0),0)</f>
        <v>1</v>
      </c>
      <c r="AV795">
        <f>IFERROR(IF((AL795-AM795)&gt;0,1,0),0)</f>
        <v>0</v>
      </c>
      <c r="AW795">
        <f>IFERROR(IF((AN795-AO795)&gt;0,1,0),0)</f>
        <v>0</v>
      </c>
      <c r="AX795">
        <f>IFERROR(IF((AC795-AD795)&lt;0,1,0),0)</f>
        <v>1</v>
      </c>
      <c r="AY795">
        <f>SUM(AP795:AX795)</f>
        <v>6</v>
      </c>
    </row>
    <row r="796" spans="1:51" x14ac:dyDescent="0.45">
      <c r="A796" s="1" t="s">
        <v>945</v>
      </c>
      <c r="B796" s="2">
        <v>4094053</v>
      </c>
      <c r="C796" s="3" t="s">
        <v>5335</v>
      </c>
      <c r="D796" s="5">
        <v>74.010000000000005</v>
      </c>
      <c r="E796" s="5">
        <v>30341.10385317</v>
      </c>
      <c r="F796" s="3" t="s">
        <v>4525</v>
      </c>
      <c r="G796" s="3" t="s">
        <v>4698</v>
      </c>
      <c r="H796" s="3" t="s">
        <v>4698</v>
      </c>
      <c r="I796" s="3" t="s">
        <v>4902</v>
      </c>
      <c r="J796" s="3" t="s">
        <v>4895</v>
      </c>
      <c r="K796" s="6">
        <v>2666900</v>
      </c>
      <c r="L796" s="6">
        <v>2598900</v>
      </c>
      <c r="M796" s="6">
        <v>170300</v>
      </c>
      <c r="N796" s="6">
        <v>199900</v>
      </c>
      <c r="O796" s="6">
        <v>34000</v>
      </c>
      <c r="P796" s="6">
        <v>72000</v>
      </c>
      <c r="Q796" s="6">
        <v>175400</v>
      </c>
      <c r="R796" s="6">
        <v>212900</v>
      </c>
      <c r="S796" s="6">
        <v>446500</v>
      </c>
      <c r="T796" s="6">
        <v>388800</v>
      </c>
      <c r="U796" s="6">
        <v>991500</v>
      </c>
      <c r="V796" s="6">
        <v>991200</v>
      </c>
      <c r="W796" s="6">
        <v>9138700</v>
      </c>
      <c r="X796" s="6">
        <v>9067300</v>
      </c>
      <c r="Y796" s="6">
        <v>5195100</v>
      </c>
      <c r="Z796" s="6">
        <v>5207200</v>
      </c>
      <c r="AA796" s="6">
        <v>539400</v>
      </c>
      <c r="AB796" s="6">
        <v>561700</v>
      </c>
      <c r="AC796" s="6">
        <v>409500000</v>
      </c>
      <c r="AD796" s="6">
        <v>409300000</v>
      </c>
      <c r="AF796">
        <f>Q796/W796</f>
        <v>1.9193101863503561E-2</v>
      </c>
      <c r="AG796">
        <f>R796/X796</f>
        <v>2.3479977501571582E-2</v>
      </c>
      <c r="AH796">
        <f>U796/W796</f>
        <v>0.10849464365828838</v>
      </c>
      <c r="AI796">
        <f>V796/X796</f>
        <v>0.10931589337509512</v>
      </c>
      <c r="AJ796">
        <f>Y796/AA796</f>
        <v>9.6312569521690765</v>
      </c>
      <c r="AK796">
        <f>Z796/AB796</f>
        <v>9.2704290546555104</v>
      </c>
      <c r="AL796">
        <f>O796/K796</f>
        <v>1.2748884472608647E-2</v>
      </c>
      <c r="AM796">
        <f>P796/L796</f>
        <v>2.7704028627496248E-2</v>
      </c>
      <c r="AN796">
        <f>K796/W796</f>
        <v>0.2918248766235898</v>
      </c>
      <c r="AO796">
        <f>L796/X796</f>
        <v>0.28662336086817464</v>
      </c>
      <c r="AP796">
        <f>IF(OR(Q796&lt;0, Q796="NA"), 0, 1)</f>
        <v>1</v>
      </c>
      <c r="AQ796">
        <f>IF(OR(S796&lt;0, S796="NA"), 0, 1)</f>
        <v>1</v>
      </c>
      <c r="AR796">
        <f>IFERROR(IF((AF796-AG796)&gt;0,1,0),0)</f>
        <v>0</v>
      </c>
      <c r="AS796">
        <f>IFERROR(IF((S796-Q796)&gt;0,1,0),0)</f>
        <v>1</v>
      </c>
      <c r="AT796">
        <f>IFERROR(IF((AH796-AI796)&lt;0,1,0),0)</f>
        <v>1</v>
      </c>
      <c r="AU796">
        <f>IFERROR(IF((AJ796-AK796)&gt;0,1,0),0)</f>
        <v>1</v>
      </c>
      <c r="AV796">
        <f>IFERROR(IF((AL796-AM796)&gt;0,1,0),0)</f>
        <v>0</v>
      </c>
      <c r="AW796">
        <f>IFERROR(IF((AN796-AO796)&gt;0,1,0),0)</f>
        <v>1</v>
      </c>
      <c r="AX796">
        <f>IFERROR(IF((AC796-AD796)&lt;0,1,0),0)</f>
        <v>0</v>
      </c>
      <c r="AY796">
        <f>SUM(AP796:AX796)</f>
        <v>6</v>
      </c>
    </row>
    <row r="797" spans="1:51" x14ac:dyDescent="0.45">
      <c r="A797" s="1" t="s">
        <v>946</v>
      </c>
      <c r="B797" s="2">
        <v>4126080</v>
      </c>
      <c r="C797" s="3" t="s">
        <v>5335</v>
      </c>
      <c r="D797" s="7">
        <v>944.7</v>
      </c>
      <c r="E797" s="5">
        <v>419351.26248899999</v>
      </c>
      <c r="F797" s="3" t="s">
        <v>4559</v>
      </c>
      <c r="G797" s="3" t="s">
        <v>4626</v>
      </c>
      <c r="H797" s="3" t="s">
        <v>4626</v>
      </c>
      <c r="I797" s="3" t="s">
        <v>4840</v>
      </c>
      <c r="J797" s="3" t="s">
        <v>4841</v>
      </c>
      <c r="K797" s="6">
        <v>258805000</v>
      </c>
      <c r="L797" s="6">
        <v>254453000</v>
      </c>
      <c r="M797" s="6">
        <v>11781000</v>
      </c>
      <c r="N797" s="6">
        <v>11522000</v>
      </c>
      <c r="O797" s="6">
        <v>9497000</v>
      </c>
      <c r="P797" s="6">
        <v>9285000</v>
      </c>
      <c r="Q797" s="6">
        <v>7576000</v>
      </c>
      <c r="R797" s="6">
        <v>7367000</v>
      </c>
      <c r="S797" s="6">
        <v>9948000</v>
      </c>
      <c r="T797" s="6">
        <v>11339000</v>
      </c>
      <c r="U797" s="6">
        <v>5745000</v>
      </c>
      <c r="V797" s="6">
        <v>5794000</v>
      </c>
      <c r="W797" s="6">
        <v>73386000</v>
      </c>
      <c r="X797" s="6">
        <v>69831000</v>
      </c>
      <c r="Y797" s="6">
        <v>37523000</v>
      </c>
      <c r="Z797" s="6">
        <v>34246000</v>
      </c>
      <c r="AA797" s="6">
        <v>38289000</v>
      </c>
      <c r="AB797" s="6">
        <v>35464000</v>
      </c>
      <c r="AC797" s="6">
        <v>443942000</v>
      </c>
      <c r="AD797" s="6">
        <v>443126000</v>
      </c>
      <c r="AF797">
        <f>Q797/W797</f>
        <v>0.10323494944539831</v>
      </c>
      <c r="AG797">
        <f>R797/X797</f>
        <v>0.1054975583909725</v>
      </c>
      <c r="AH797">
        <f>U797/W797</f>
        <v>7.828468645245687E-2</v>
      </c>
      <c r="AI797">
        <f>V797/X797</f>
        <v>8.297174607266114E-2</v>
      </c>
      <c r="AJ797">
        <f>Y797/AA797</f>
        <v>0.97999425422445086</v>
      </c>
      <c r="AK797">
        <f>Z797/AB797</f>
        <v>0.96565531242950597</v>
      </c>
      <c r="AL797">
        <f>O797/K797</f>
        <v>3.6695581615502022E-2</v>
      </c>
      <c r="AM797">
        <f>P797/L797</f>
        <v>3.6490039417888566E-2</v>
      </c>
      <c r="AN797">
        <f>K797/W797</f>
        <v>3.526626331997929</v>
      </c>
      <c r="AO797">
        <f>L797/X797</f>
        <v>3.6438401283097765</v>
      </c>
      <c r="AP797">
        <f>IF(OR(Q797&lt;0, Q797="NA"), 0, 1)</f>
        <v>1</v>
      </c>
      <c r="AQ797">
        <f>IF(OR(S797&lt;0, S797="NA"), 0, 1)</f>
        <v>1</v>
      </c>
      <c r="AR797">
        <f>IFERROR(IF((AF797-AG797)&gt;0,1,0),0)</f>
        <v>0</v>
      </c>
      <c r="AS797">
        <f>IFERROR(IF((S797-Q797)&gt;0,1,0),0)</f>
        <v>1</v>
      </c>
      <c r="AT797">
        <f>IFERROR(IF((AH797-AI797)&lt;0,1,0),0)</f>
        <v>1</v>
      </c>
      <c r="AU797">
        <f>IFERROR(IF((AJ797-AK797)&gt;0,1,0),0)</f>
        <v>1</v>
      </c>
      <c r="AV797">
        <f>IFERROR(IF((AL797-AM797)&gt;0,1,0),0)</f>
        <v>1</v>
      </c>
      <c r="AW797">
        <f>IFERROR(IF((AN797-AO797)&gt;0,1,0),0)</f>
        <v>0</v>
      </c>
      <c r="AX797">
        <f>IFERROR(IF((AC797-AD797)&lt;0,1,0),0)</f>
        <v>0</v>
      </c>
      <c r="AY797">
        <f>SUM(AP797:AX797)</f>
        <v>6</v>
      </c>
    </row>
    <row r="798" spans="1:51" x14ac:dyDescent="0.45">
      <c r="A798" s="1" t="s">
        <v>947</v>
      </c>
      <c r="B798" s="2">
        <v>4010469</v>
      </c>
      <c r="C798" s="3" t="s">
        <v>5337</v>
      </c>
      <c r="D798" s="5">
        <v>29.18</v>
      </c>
      <c r="E798" s="5">
        <v>21494.367923599999</v>
      </c>
      <c r="F798" s="3" t="s">
        <v>4654</v>
      </c>
      <c r="G798" s="3" t="s">
        <v>4654</v>
      </c>
      <c r="H798" s="3" t="s">
        <v>4655</v>
      </c>
      <c r="I798" s="3" t="s">
        <v>4717</v>
      </c>
      <c r="J798" s="3" t="s">
        <v>4718</v>
      </c>
      <c r="K798" s="6">
        <v>5499000</v>
      </c>
      <c r="L798" s="6">
        <v>5565000</v>
      </c>
      <c r="M798" s="6">
        <v>3449000</v>
      </c>
      <c r="N798" s="6">
        <v>3487000</v>
      </c>
      <c r="O798" s="6">
        <v>1639000</v>
      </c>
      <c r="P798" s="6">
        <v>1731000</v>
      </c>
      <c r="Q798" s="6">
        <v>1240000</v>
      </c>
      <c r="R798" s="6">
        <v>1311000</v>
      </c>
      <c r="S798" s="6">
        <v>2929000</v>
      </c>
      <c r="T798" s="6">
        <v>2932000</v>
      </c>
      <c r="U798" s="6">
        <v>2066000</v>
      </c>
      <c r="V798" s="6">
        <v>2071000</v>
      </c>
      <c r="W798" s="6">
        <v>20126000</v>
      </c>
      <c r="X798" s="6">
        <v>20764000</v>
      </c>
      <c r="Y798" s="6">
        <v>1735000</v>
      </c>
      <c r="Z798" s="6">
        <v>2337000</v>
      </c>
      <c r="AA798" s="6">
        <v>1080000</v>
      </c>
      <c r="AB798" s="6">
        <v>1665000</v>
      </c>
      <c r="AC798" s="6">
        <v>736000000</v>
      </c>
      <c r="AD798" s="6">
        <v>740000000</v>
      </c>
      <c r="AF798">
        <f>Q798/W798</f>
        <v>6.1611845374142903E-2</v>
      </c>
      <c r="AG798">
        <f>R798/X798</f>
        <v>6.3138123675592378E-2</v>
      </c>
      <c r="AH798">
        <f>U798/W798</f>
        <v>0.10265328430885422</v>
      </c>
      <c r="AI798">
        <f>V798/X798</f>
        <v>9.9739934502022731E-2</v>
      </c>
      <c r="AJ798">
        <f>Y798/AA798</f>
        <v>1.6064814814814814</v>
      </c>
      <c r="AK798">
        <f>Z798/AB798</f>
        <v>1.4036036036036037</v>
      </c>
      <c r="AL798">
        <f>O798/K798</f>
        <v>0.29805419167121294</v>
      </c>
      <c r="AM798">
        <f>P798/L798</f>
        <v>0.31105121293800542</v>
      </c>
      <c r="AN798">
        <f>K798/W798</f>
        <v>0.2732286594454934</v>
      </c>
      <c r="AO798">
        <f>L798/X798</f>
        <v>0.268011943748796</v>
      </c>
      <c r="AP798">
        <f>IF(OR(Q798&lt;0, Q798="NA"), 0, 1)</f>
        <v>1</v>
      </c>
      <c r="AQ798">
        <f>IF(OR(S798&lt;0, S798="NA"), 0, 1)</f>
        <v>1</v>
      </c>
      <c r="AR798">
        <f>IFERROR(IF((AF798-AG798)&gt;0,1,0),0)</f>
        <v>0</v>
      </c>
      <c r="AS798">
        <f>IFERROR(IF((S798-Q798)&gt;0,1,0),0)</f>
        <v>1</v>
      </c>
      <c r="AT798">
        <f>IFERROR(IF((AH798-AI798)&lt;0,1,0),0)</f>
        <v>0</v>
      </c>
      <c r="AU798">
        <f>IFERROR(IF((AJ798-AK798)&gt;0,1,0),0)</f>
        <v>1</v>
      </c>
      <c r="AV798">
        <f>IFERROR(IF((AL798-AM798)&gt;0,1,0),0)</f>
        <v>0</v>
      </c>
      <c r="AW798">
        <f>IFERROR(IF((AN798-AO798)&gt;0,1,0),0)</f>
        <v>1</v>
      </c>
      <c r="AX798">
        <f>IFERROR(IF((AC798-AD798)&lt;0,1,0),0)</f>
        <v>1</v>
      </c>
      <c r="AY798">
        <f>SUM(AP798:AX798)</f>
        <v>6</v>
      </c>
    </row>
    <row r="799" spans="1:51" x14ac:dyDescent="0.45">
      <c r="A799" s="1" t="s">
        <v>951</v>
      </c>
      <c r="B799" s="2">
        <v>6517750</v>
      </c>
      <c r="C799" s="3" t="s">
        <v>5337</v>
      </c>
      <c r="D799" s="5">
        <v>8.2799999999999994</v>
      </c>
      <c r="E799" s="5">
        <v>1311.5504599200001</v>
      </c>
      <c r="F799" s="3" t="s">
        <v>4475</v>
      </c>
      <c r="G799" s="3" t="s">
        <v>4529</v>
      </c>
      <c r="H799" s="3" t="s">
        <v>4569</v>
      </c>
      <c r="I799" s="3" t="s">
        <v>4572</v>
      </c>
      <c r="J799" s="3" t="s">
        <v>4573</v>
      </c>
      <c r="K799" s="6">
        <v>684374</v>
      </c>
      <c r="L799" s="6">
        <v>673825</v>
      </c>
      <c r="M799" s="6">
        <v>-97730</v>
      </c>
      <c r="N799" s="6">
        <v>-116105</v>
      </c>
      <c r="O799" s="6">
        <v>-104335</v>
      </c>
      <c r="P799" s="6">
        <v>-122149</v>
      </c>
      <c r="Q799" s="6">
        <v>-78276</v>
      </c>
      <c r="R799" s="6">
        <v>-96677</v>
      </c>
      <c r="S799" s="6">
        <v>87714</v>
      </c>
      <c r="T799" s="6">
        <v>79619</v>
      </c>
      <c r="U799" s="6" t="s">
        <v>4474</v>
      </c>
      <c r="V799" s="6" t="s">
        <v>4474</v>
      </c>
      <c r="W799" s="6">
        <v>914139</v>
      </c>
      <c r="X799" s="6">
        <v>904364</v>
      </c>
      <c r="Y799" s="6">
        <v>821197</v>
      </c>
      <c r="Z799" s="6">
        <v>820689</v>
      </c>
      <c r="AA799" s="6">
        <v>314808</v>
      </c>
      <c r="AB799" s="6">
        <v>315904</v>
      </c>
      <c r="AC799" s="6">
        <v>158371436</v>
      </c>
      <c r="AD799" s="6">
        <v>156792969</v>
      </c>
      <c r="AF799">
        <f>Q799/W799</f>
        <v>-8.5628115636681074E-2</v>
      </c>
      <c r="AG799">
        <f>R799/X799</f>
        <v>-0.10690054004803376</v>
      </c>
      <c r="AH799" t="e">
        <f>U799/W799</f>
        <v>#VALUE!</v>
      </c>
      <c r="AI799" t="e">
        <f>V799/X799</f>
        <v>#VALUE!</v>
      </c>
      <c r="AJ799">
        <f>Y799/AA799</f>
        <v>2.6085645853980841</v>
      </c>
      <c r="AK799">
        <f>Z799/AB799</f>
        <v>2.5979063259724473</v>
      </c>
      <c r="AL799">
        <f>O799/K799</f>
        <v>-0.1524531907991829</v>
      </c>
      <c r="AM799">
        <f>P799/L799</f>
        <v>-0.18127703780655213</v>
      </c>
      <c r="AN799">
        <f>K799/W799</f>
        <v>0.74865419810335188</v>
      </c>
      <c r="AO799">
        <f>L799/X799</f>
        <v>0.74508162642475817</v>
      </c>
      <c r="AP799">
        <f>IF(OR(Q799&lt;0, Q799="NA"), 0, 1)</f>
        <v>0</v>
      </c>
      <c r="AQ799">
        <f>IF(OR(S799&lt;0, S799="NA"), 0, 1)</f>
        <v>1</v>
      </c>
      <c r="AR799">
        <f>IFERROR(IF((AF799-AG799)&gt;0,1,0),0)</f>
        <v>1</v>
      </c>
      <c r="AS799">
        <f>IFERROR(IF((S799-Q799)&gt;0,1,0),0)</f>
        <v>1</v>
      </c>
      <c r="AT799">
        <f>IFERROR(IF((AH799-AI799)&lt;0,1,0),0)</f>
        <v>0</v>
      </c>
      <c r="AU799">
        <f>IFERROR(IF((AJ799-AK799)&gt;0,1,0),0)</f>
        <v>1</v>
      </c>
      <c r="AV799">
        <f>IFERROR(IF((AL799-AM799)&gt;0,1,0),0)</f>
        <v>1</v>
      </c>
      <c r="AW799">
        <f>IFERROR(IF((AN799-AO799)&gt;0,1,0),0)</f>
        <v>1</v>
      </c>
      <c r="AX799">
        <f>IFERROR(IF((AC799-AD799)&lt;0,1,0),0)</f>
        <v>0</v>
      </c>
      <c r="AY799">
        <f>SUM(AP799:AX799)</f>
        <v>6</v>
      </c>
    </row>
    <row r="800" spans="1:51" x14ac:dyDescent="0.45">
      <c r="A800" s="1" t="s">
        <v>953</v>
      </c>
      <c r="B800" s="2">
        <v>4407542</v>
      </c>
      <c r="C800" s="3" t="s">
        <v>5337</v>
      </c>
      <c r="D800" s="5">
        <v>28.23</v>
      </c>
      <c r="E800" s="5">
        <v>744.12399882</v>
      </c>
      <c r="F800" s="3" t="s">
        <v>4485</v>
      </c>
      <c r="G800" s="3" t="s">
        <v>4607</v>
      </c>
      <c r="H800" s="3" t="s">
        <v>4742</v>
      </c>
      <c r="I800" s="3" t="s">
        <v>4743</v>
      </c>
      <c r="J800" s="3" t="s">
        <v>4960</v>
      </c>
      <c r="K800" s="6">
        <v>1128130</v>
      </c>
      <c r="L800" s="6">
        <v>1128966</v>
      </c>
      <c r="M800" s="6">
        <v>144685</v>
      </c>
      <c r="N800" s="6">
        <v>141505</v>
      </c>
      <c r="O800" s="6">
        <v>61983</v>
      </c>
      <c r="P800" s="6">
        <v>61843</v>
      </c>
      <c r="Q800" s="6">
        <v>41997</v>
      </c>
      <c r="R800" s="6">
        <v>42469</v>
      </c>
      <c r="S800" s="6">
        <v>132829</v>
      </c>
      <c r="T800" s="6">
        <v>116574</v>
      </c>
      <c r="U800" s="6">
        <v>192461</v>
      </c>
      <c r="V800" s="6">
        <v>197346</v>
      </c>
      <c r="W800" s="6">
        <v>1009645</v>
      </c>
      <c r="X800" s="6">
        <v>994987</v>
      </c>
      <c r="Y800" s="6">
        <v>214747</v>
      </c>
      <c r="Z800" s="6">
        <v>201791</v>
      </c>
      <c r="AA800" s="6">
        <v>194646</v>
      </c>
      <c r="AB800" s="6">
        <v>187684</v>
      </c>
      <c r="AC800" s="6">
        <v>26359334</v>
      </c>
      <c r="AD800" s="6">
        <v>26341736</v>
      </c>
      <c r="AF800">
        <f>Q800/W800</f>
        <v>4.1595808427714695E-2</v>
      </c>
      <c r="AG800">
        <f>R800/X800</f>
        <v>4.268296972724267E-2</v>
      </c>
      <c r="AH800">
        <f>U800/W800</f>
        <v>0.19062244650347399</v>
      </c>
      <c r="AI800">
        <f>V800/X800</f>
        <v>0.19834027982275146</v>
      </c>
      <c r="AJ800">
        <f>Y800/AA800</f>
        <v>1.1032695251893181</v>
      </c>
      <c r="AK800">
        <f>Z800/AB800</f>
        <v>1.0751635728138786</v>
      </c>
      <c r="AL800">
        <f>O800/K800</f>
        <v>5.4943135986100892E-2</v>
      </c>
      <c r="AM800">
        <f>P800/L800</f>
        <v>5.4778443283500122E-2</v>
      </c>
      <c r="AN800">
        <f>K800/W800</f>
        <v>1.1173531290701186</v>
      </c>
      <c r="AO800">
        <f>L800/X800</f>
        <v>1.1346540206052944</v>
      </c>
      <c r="AP800">
        <f>IF(OR(Q800&lt;0, Q800="NA"), 0, 1)</f>
        <v>1</v>
      </c>
      <c r="AQ800">
        <f>IF(OR(S800&lt;0, S800="NA"), 0, 1)</f>
        <v>1</v>
      </c>
      <c r="AR800">
        <f>IFERROR(IF((AF800-AG800)&gt;0,1,0),0)</f>
        <v>0</v>
      </c>
      <c r="AS800">
        <f>IFERROR(IF((S800-Q800)&gt;0,1,0),0)</f>
        <v>1</v>
      </c>
      <c r="AT800">
        <f>IFERROR(IF((AH800-AI800)&lt;0,1,0),0)</f>
        <v>1</v>
      </c>
      <c r="AU800">
        <f>IFERROR(IF((AJ800-AK800)&gt;0,1,0),0)</f>
        <v>1</v>
      </c>
      <c r="AV800">
        <f>IFERROR(IF((AL800-AM800)&gt;0,1,0),0)</f>
        <v>1</v>
      </c>
      <c r="AW800">
        <f>IFERROR(IF((AN800-AO800)&gt;0,1,0),0)</f>
        <v>0</v>
      </c>
      <c r="AX800">
        <f>IFERROR(IF((AC800-AD800)&lt;0,1,0),0)</f>
        <v>0</v>
      </c>
      <c r="AY800">
        <f>SUM(AP800:AX800)</f>
        <v>6</v>
      </c>
    </row>
    <row r="801" spans="1:51" x14ac:dyDescent="0.45">
      <c r="A801" s="1" t="s">
        <v>958</v>
      </c>
      <c r="B801" s="2">
        <v>4211657</v>
      </c>
      <c r="C801" s="3" t="s">
        <v>5337</v>
      </c>
      <c r="D801" s="7">
        <v>161.87</v>
      </c>
      <c r="E801" s="5">
        <v>9264.1553327700003</v>
      </c>
      <c r="F801" s="3" t="s">
        <v>4485</v>
      </c>
      <c r="G801" s="3" t="s">
        <v>4486</v>
      </c>
      <c r="H801" s="3" t="s">
        <v>4598</v>
      </c>
      <c r="I801" s="3" t="s">
        <v>4615</v>
      </c>
      <c r="J801" s="3" t="s">
        <v>4800</v>
      </c>
      <c r="K801" s="6">
        <v>2276600</v>
      </c>
      <c r="L801" s="6">
        <v>2209500</v>
      </c>
      <c r="M801" s="6">
        <v>435200</v>
      </c>
      <c r="N801" s="6">
        <v>399700</v>
      </c>
      <c r="O801" s="6">
        <v>383600</v>
      </c>
      <c r="P801" s="6">
        <v>352700</v>
      </c>
      <c r="Q801" s="6">
        <v>263100</v>
      </c>
      <c r="R801" s="6">
        <v>241000</v>
      </c>
      <c r="S801" s="6">
        <v>223500</v>
      </c>
      <c r="T801" s="6">
        <v>228700</v>
      </c>
      <c r="U801" s="6">
        <v>246900</v>
      </c>
      <c r="V801" s="6">
        <v>246900</v>
      </c>
      <c r="W801" s="6">
        <v>2651900</v>
      </c>
      <c r="X801" s="6">
        <v>2506700</v>
      </c>
      <c r="Y801" s="6">
        <v>1244800</v>
      </c>
      <c r="Z801" s="6">
        <v>1109200</v>
      </c>
      <c r="AA801" s="6">
        <v>572100</v>
      </c>
      <c r="AB801" s="6">
        <v>520600</v>
      </c>
      <c r="AC801" s="6">
        <v>57226069</v>
      </c>
      <c r="AD801" s="6">
        <v>57186163</v>
      </c>
      <c r="AF801">
        <f>Q801/W801</f>
        <v>9.9211885817715603E-2</v>
      </c>
      <c r="AG801">
        <f>R801/X801</f>
        <v>9.6142338532732283E-2</v>
      </c>
      <c r="AH801">
        <f>U801/W801</f>
        <v>9.310305818469776E-2</v>
      </c>
      <c r="AI801">
        <f>V801/X801</f>
        <v>9.8496030637890447E-2</v>
      </c>
      <c r="AJ801">
        <f>Y801/AA801</f>
        <v>2.1758433840237719</v>
      </c>
      <c r="AK801">
        <f>Z801/AB801</f>
        <v>2.1306185170956589</v>
      </c>
      <c r="AL801">
        <f>O801/K801</f>
        <v>0.16849688131424054</v>
      </c>
      <c r="AM801">
        <f>P801/L801</f>
        <v>0.15962887531115638</v>
      </c>
      <c r="AN801">
        <f>K801/W801</f>
        <v>0.85847882650175344</v>
      </c>
      <c r="AO801">
        <f>L801/X801</f>
        <v>0.88143774683847287</v>
      </c>
      <c r="AP801">
        <f>IF(OR(Q801&lt;0, Q801="NA"), 0, 1)</f>
        <v>1</v>
      </c>
      <c r="AQ801">
        <f>IF(OR(S801&lt;0, S801="NA"), 0, 1)</f>
        <v>1</v>
      </c>
      <c r="AR801">
        <f>IFERROR(IF((AF801-AG801)&gt;0,1,0),0)</f>
        <v>1</v>
      </c>
      <c r="AS801">
        <f>IFERROR(IF((S801-Q801)&gt;0,1,0),0)</f>
        <v>0</v>
      </c>
      <c r="AT801">
        <f>IFERROR(IF((AH801-AI801)&lt;0,1,0),0)</f>
        <v>1</v>
      </c>
      <c r="AU801">
        <f>IFERROR(IF((AJ801-AK801)&gt;0,1,0),0)</f>
        <v>1</v>
      </c>
      <c r="AV801">
        <f>IFERROR(IF((AL801-AM801)&gt;0,1,0),0)</f>
        <v>1</v>
      </c>
      <c r="AW801">
        <f>IFERROR(IF((AN801-AO801)&gt;0,1,0),0)</f>
        <v>0</v>
      </c>
      <c r="AX801">
        <f>IFERROR(IF((AC801-AD801)&lt;0,1,0),0)</f>
        <v>0</v>
      </c>
      <c r="AY801">
        <f>SUM(AP801:AX801)</f>
        <v>6</v>
      </c>
    </row>
    <row r="802" spans="1:51" x14ac:dyDescent="0.45">
      <c r="A802" s="1" t="s">
        <v>959</v>
      </c>
      <c r="B802" s="2">
        <v>110366008</v>
      </c>
      <c r="C802" s="3" t="s">
        <v>5337</v>
      </c>
      <c r="D802" s="5">
        <v>65.150000000000006</v>
      </c>
      <c r="E802" s="5">
        <v>3725.1605118000002</v>
      </c>
      <c r="F802" s="3" t="s">
        <v>4500</v>
      </c>
      <c r="G802" s="3" t="s">
        <v>4574</v>
      </c>
      <c r="H802" s="3" t="s">
        <v>4580</v>
      </c>
      <c r="I802" s="3" t="s">
        <v>4581</v>
      </c>
      <c r="J802" s="3" t="s">
        <v>4762</v>
      </c>
      <c r="K802" s="6">
        <v>1444600</v>
      </c>
      <c r="L802" s="6">
        <v>1394000</v>
      </c>
      <c r="M802" s="6">
        <v>349600</v>
      </c>
      <c r="N802" s="6">
        <v>340700</v>
      </c>
      <c r="O802" s="6">
        <v>267600</v>
      </c>
      <c r="P802" s="6">
        <v>262900</v>
      </c>
      <c r="Q802" s="6">
        <v>176000</v>
      </c>
      <c r="R802" s="6">
        <v>180800</v>
      </c>
      <c r="S802" s="6">
        <v>211500</v>
      </c>
      <c r="T802" s="6">
        <v>247600</v>
      </c>
      <c r="U802" s="6">
        <v>638200</v>
      </c>
      <c r="V802" s="6">
        <v>638900</v>
      </c>
      <c r="W802" s="6">
        <v>2410600</v>
      </c>
      <c r="X802" s="6">
        <v>2387500</v>
      </c>
      <c r="Y802" s="6">
        <v>630600</v>
      </c>
      <c r="Z802" s="6">
        <v>631900</v>
      </c>
      <c r="AA802" s="6">
        <v>456400</v>
      </c>
      <c r="AB802" s="6">
        <v>526900</v>
      </c>
      <c r="AC802" s="6">
        <v>57178212</v>
      </c>
      <c r="AD802" s="6">
        <v>57135553</v>
      </c>
      <c r="AF802">
        <f>Q802/W802</f>
        <v>7.3010868663403297E-2</v>
      </c>
      <c r="AG802">
        <f>R802/X802</f>
        <v>7.5727748691099481E-2</v>
      </c>
      <c r="AH802">
        <f>U802/W802</f>
        <v>0.26474736580104541</v>
      </c>
      <c r="AI802">
        <f>V802/X802</f>
        <v>0.2676020942408377</v>
      </c>
      <c r="AJ802">
        <f>Y802/AA802</f>
        <v>1.3816827344434706</v>
      </c>
      <c r="AK802">
        <f>Z802/AB802</f>
        <v>1.1992788005314101</v>
      </c>
      <c r="AL802">
        <f>O802/K802</f>
        <v>0.1852415893672989</v>
      </c>
      <c r="AM802">
        <f>P802/L802</f>
        <v>0.18859397417503587</v>
      </c>
      <c r="AN802">
        <f>K802/W802</f>
        <v>0.59926989131336594</v>
      </c>
      <c r="AO802">
        <f>L802/X802</f>
        <v>0.58387434554973827</v>
      </c>
      <c r="AP802">
        <f>IF(OR(Q802&lt;0, Q802="NA"), 0, 1)</f>
        <v>1</v>
      </c>
      <c r="AQ802">
        <f>IF(OR(S802&lt;0, S802="NA"), 0, 1)</f>
        <v>1</v>
      </c>
      <c r="AR802">
        <f>IFERROR(IF((AF802-AG802)&gt;0,1,0),0)</f>
        <v>0</v>
      </c>
      <c r="AS802">
        <f>IFERROR(IF((S802-Q802)&gt;0,1,0),0)</f>
        <v>1</v>
      </c>
      <c r="AT802">
        <f>IFERROR(IF((AH802-AI802)&lt;0,1,0),0)</f>
        <v>1</v>
      </c>
      <c r="AU802">
        <f>IFERROR(IF((AJ802-AK802)&gt;0,1,0),0)</f>
        <v>1</v>
      </c>
      <c r="AV802">
        <f>IFERROR(IF((AL802-AM802)&gt;0,1,0),0)</f>
        <v>0</v>
      </c>
      <c r="AW802">
        <f>IFERROR(IF((AN802-AO802)&gt;0,1,0),0)</f>
        <v>1</v>
      </c>
      <c r="AX802">
        <f>IFERROR(IF((AC802-AD802)&lt;0,1,0),0)</f>
        <v>0</v>
      </c>
      <c r="AY802">
        <f>SUM(AP802:AX802)</f>
        <v>6</v>
      </c>
    </row>
    <row r="803" spans="1:51" x14ac:dyDescent="0.45">
      <c r="A803" s="1" t="s">
        <v>963</v>
      </c>
      <c r="B803" s="2">
        <v>20028074</v>
      </c>
      <c r="C803" s="3" t="s">
        <v>5335</v>
      </c>
      <c r="D803" s="5">
        <v>85.5</v>
      </c>
      <c r="E803" s="5">
        <v>14298.940484999999</v>
      </c>
      <c r="F803" s="3" t="s">
        <v>4500</v>
      </c>
      <c r="G803" s="3" t="s">
        <v>4539</v>
      </c>
      <c r="H803" s="3" t="s">
        <v>4539</v>
      </c>
      <c r="I803" s="3" t="s">
        <v>4582</v>
      </c>
      <c r="J803" s="3" t="s">
        <v>5376</v>
      </c>
      <c r="K803" s="6">
        <v>245588</v>
      </c>
      <c r="L803" s="6">
        <v>217589</v>
      </c>
      <c r="M803" s="6">
        <v>-19544</v>
      </c>
      <c r="N803" s="6">
        <v>-21299</v>
      </c>
      <c r="O803" s="6">
        <v>-35885</v>
      </c>
      <c r="P803" s="6">
        <v>-36353</v>
      </c>
      <c r="Q803" s="6">
        <v>-23814</v>
      </c>
      <c r="R803" s="6">
        <v>-26212</v>
      </c>
      <c r="S803" s="6">
        <v>6170</v>
      </c>
      <c r="T803" s="6">
        <v>893</v>
      </c>
      <c r="U803" s="6" t="s">
        <v>4474</v>
      </c>
      <c r="V803" s="6" t="s">
        <v>4474</v>
      </c>
      <c r="W803" s="6">
        <v>638551</v>
      </c>
      <c r="X803" s="6">
        <v>644865</v>
      </c>
      <c r="Y803" s="6">
        <v>538252</v>
      </c>
      <c r="Z803" s="6">
        <v>542353</v>
      </c>
      <c r="AA803" s="6">
        <v>49645</v>
      </c>
      <c r="AB803" s="6">
        <v>69416</v>
      </c>
      <c r="AC803" s="6">
        <v>167157000</v>
      </c>
      <c r="AD803" s="6">
        <v>165965000</v>
      </c>
      <c r="AF803">
        <f>Q803/W803</f>
        <v>-3.7293810517875628E-2</v>
      </c>
      <c r="AG803">
        <f>R803/X803</f>
        <v>-4.0647267257488004E-2</v>
      </c>
      <c r="AH803" t="e">
        <f>U803/W803</f>
        <v>#VALUE!</v>
      </c>
      <c r="AI803" t="e">
        <f>V803/X803</f>
        <v>#VALUE!</v>
      </c>
      <c r="AJ803">
        <f>Y803/AA803</f>
        <v>10.842018330144022</v>
      </c>
      <c r="AK803">
        <f>Z803/AB803</f>
        <v>7.8130834389766051</v>
      </c>
      <c r="AL803">
        <f>O803/K803</f>
        <v>-0.14611870286821832</v>
      </c>
      <c r="AM803">
        <f>P803/L803</f>
        <v>-0.16707186484610895</v>
      </c>
      <c r="AN803">
        <f>K803/W803</f>
        <v>0.38460201299504659</v>
      </c>
      <c r="AO803">
        <f>L803/X803</f>
        <v>0.33741790917478853</v>
      </c>
      <c r="AP803">
        <f>IF(OR(Q803&lt;0, Q803="NA"), 0, 1)</f>
        <v>0</v>
      </c>
      <c r="AQ803">
        <f>IF(OR(S803&lt;0, S803="NA"), 0, 1)</f>
        <v>1</v>
      </c>
      <c r="AR803">
        <f>IFERROR(IF((AF803-AG803)&gt;0,1,0),0)</f>
        <v>1</v>
      </c>
      <c r="AS803">
        <f>IFERROR(IF((S803-Q803)&gt;0,1,0),0)</f>
        <v>1</v>
      </c>
      <c r="AT803">
        <f>IFERROR(IF((AH803-AI803)&lt;0,1,0),0)</f>
        <v>0</v>
      </c>
      <c r="AU803">
        <f>IFERROR(IF((AJ803-AK803)&gt;0,1,0),0)</f>
        <v>1</v>
      </c>
      <c r="AV803">
        <f>IFERROR(IF((AL803-AM803)&gt;0,1,0),0)</f>
        <v>1</v>
      </c>
      <c r="AW803">
        <f>IFERROR(IF((AN803-AO803)&gt;0,1,0),0)</f>
        <v>1</v>
      </c>
      <c r="AX803">
        <f>IFERROR(IF((AC803-AD803)&lt;0,1,0),0)</f>
        <v>0</v>
      </c>
      <c r="AY803">
        <f>SUM(AP803:AX803)</f>
        <v>6</v>
      </c>
    </row>
    <row r="804" spans="1:51" x14ac:dyDescent="0.45">
      <c r="A804" s="1" t="s">
        <v>964</v>
      </c>
      <c r="B804" s="2">
        <v>4579702</v>
      </c>
      <c r="C804" s="3" t="s">
        <v>5338</v>
      </c>
      <c r="D804" s="5">
        <v>19.46</v>
      </c>
      <c r="E804" s="5">
        <v>721.21770461999995</v>
      </c>
      <c r="F804" s="3" t="s">
        <v>4480</v>
      </c>
      <c r="G804" s="3" t="s">
        <v>4491</v>
      </c>
      <c r="H804" s="3" t="s">
        <v>4492</v>
      </c>
      <c r="I804" s="3" t="s">
        <v>4493</v>
      </c>
      <c r="J804" s="3" t="s">
        <v>4927</v>
      </c>
      <c r="K804" s="6">
        <v>200903</v>
      </c>
      <c r="L804" s="6">
        <v>197423</v>
      </c>
      <c r="M804" s="6" t="s">
        <v>4474</v>
      </c>
      <c r="N804" s="6" t="s">
        <v>4474</v>
      </c>
      <c r="O804" s="6">
        <v>156545</v>
      </c>
      <c r="P804" s="6">
        <v>153696</v>
      </c>
      <c r="Q804" s="6">
        <v>94516</v>
      </c>
      <c r="R804" s="6">
        <v>101870</v>
      </c>
      <c r="S804" s="6">
        <v>96398</v>
      </c>
      <c r="T804" s="6">
        <v>70814</v>
      </c>
      <c r="U804" s="6">
        <v>857236</v>
      </c>
      <c r="V804" s="6">
        <v>879934</v>
      </c>
      <c r="W804" s="6">
        <v>1645049</v>
      </c>
      <c r="X804" s="6">
        <v>1672432</v>
      </c>
      <c r="Y804" s="6">
        <v>50004</v>
      </c>
      <c r="Z804" s="6">
        <v>57545</v>
      </c>
      <c r="AA804" s="6">
        <v>38426</v>
      </c>
      <c r="AB804" s="6">
        <v>39133</v>
      </c>
      <c r="AC804" s="6">
        <v>37061547</v>
      </c>
      <c r="AD804" s="6">
        <v>37061547</v>
      </c>
      <c r="AF804">
        <f>Q804/W804</f>
        <v>5.745482353413181E-2</v>
      </c>
      <c r="AG804">
        <f>R804/X804</f>
        <v>6.091129564610101E-2</v>
      </c>
      <c r="AH804">
        <f>U804/W804</f>
        <v>0.52110058727733943</v>
      </c>
      <c r="AI804">
        <f>V804/X804</f>
        <v>0.52614037521405954</v>
      </c>
      <c r="AJ804">
        <f>Y804/AA804</f>
        <v>1.301306407120179</v>
      </c>
      <c r="AK804">
        <f>Z804/AB804</f>
        <v>1.4704980451281526</v>
      </c>
      <c r="AL804">
        <f>O804/K804</f>
        <v>0.77920688093258939</v>
      </c>
      <c r="AM804">
        <f>P804/L804</f>
        <v>0.77851111572613119</v>
      </c>
      <c r="AN804">
        <f>K804/W804</f>
        <v>0.12212584549153246</v>
      </c>
      <c r="AO804">
        <f>L804/X804</f>
        <v>0.11804545715461078</v>
      </c>
      <c r="AP804">
        <f>IF(OR(Q804&lt;0, Q804="NA"), 0, 1)</f>
        <v>1</v>
      </c>
      <c r="AQ804">
        <f>IF(OR(S804&lt;0, S804="NA"), 0, 1)</f>
        <v>1</v>
      </c>
      <c r="AR804">
        <f>IFERROR(IF((AF804-AG804)&gt;0,1,0),0)</f>
        <v>0</v>
      </c>
      <c r="AS804">
        <f>IFERROR(IF((S804-Q804)&gt;0,1,0),0)</f>
        <v>1</v>
      </c>
      <c r="AT804">
        <f>IFERROR(IF((AH804-AI804)&lt;0,1,0),0)</f>
        <v>1</v>
      </c>
      <c r="AU804">
        <f>IFERROR(IF((AJ804-AK804)&gt;0,1,0),0)</f>
        <v>0</v>
      </c>
      <c r="AV804">
        <f>IFERROR(IF((AL804-AM804)&gt;0,1,0),0)</f>
        <v>1</v>
      </c>
      <c r="AW804">
        <f>IFERROR(IF((AN804-AO804)&gt;0,1,0),0)</f>
        <v>1</v>
      </c>
      <c r="AX804">
        <f>IFERROR(IF((AC804-AD804)&lt;0,1,0),0)</f>
        <v>0</v>
      </c>
      <c r="AY804">
        <f>SUM(AP804:AX804)</f>
        <v>6</v>
      </c>
    </row>
    <row r="805" spans="1:51" x14ac:dyDescent="0.45">
      <c r="A805" s="1" t="s">
        <v>978</v>
      </c>
      <c r="B805" s="2">
        <v>4417219</v>
      </c>
      <c r="C805" s="3" t="s">
        <v>5337</v>
      </c>
      <c r="D805" s="7">
        <v>88.43</v>
      </c>
      <c r="E805" s="5">
        <v>38431.519533439998</v>
      </c>
      <c r="F805" s="3" t="s">
        <v>4525</v>
      </c>
      <c r="G805" s="3" t="s">
        <v>4526</v>
      </c>
      <c r="H805" s="3" t="s">
        <v>4705</v>
      </c>
      <c r="I805" s="3" t="s">
        <v>4706</v>
      </c>
      <c r="J805" s="3" t="s">
        <v>4614</v>
      </c>
      <c r="K805" s="6">
        <v>6612000</v>
      </c>
      <c r="L805" s="6">
        <v>6624000</v>
      </c>
      <c r="M805" s="6">
        <v>3905000</v>
      </c>
      <c r="N805" s="6">
        <v>3857000</v>
      </c>
      <c r="O805" s="6">
        <v>2165000</v>
      </c>
      <c r="P805" s="6">
        <v>2110000</v>
      </c>
      <c r="Q805" s="6">
        <v>1226000</v>
      </c>
      <c r="R805" s="6">
        <v>1188000</v>
      </c>
      <c r="S805" s="6">
        <v>2934000</v>
      </c>
      <c r="T805" s="6">
        <v>2768000</v>
      </c>
      <c r="U805" s="6">
        <v>23422000</v>
      </c>
      <c r="V805" s="6">
        <v>22559000</v>
      </c>
      <c r="W805" s="6">
        <v>38043000</v>
      </c>
      <c r="X805" s="6">
        <v>38246000</v>
      </c>
      <c r="Y805" s="6" t="s">
        <v>4474</v>
      </c>
      <c r="Z805" s="6" t="s">
        <v>4474</v>
      </c>
      <c r="AA805" s="6" t="s">
        <v>4474</v>
      </c>
      <c r="AB805" s="6" t="s">
        <v>4474</v>
      </c>
      <c r="AC805" s="6">
        <v>435000000</v>
      </c>
      <c r="AD805" s="6">
        <v>435000000</v>
      </c>
      <c r="AF805">
        <f>Q805/W805</f>
        <v>3.2226690849827828E-2</v>
      </c>
      <c r="AG805">
        <f>R805/X805</f>
        <v>3.106207185065105E-2</v>
      </c>
      <c r="AH805">
        <f>U805/W805</f>
        <v>0.61567173987330126</v>
      </c>
      <c r="AI805">
        <f>V805/X805</f>
        <v>0.58983946033572143</v>
      </c>
      <c r="AJ805" t="e">
        <f>Y805/AA805</f>
        <v>#VALUE!</v>
      </c>
      <c r="AK805" t="e">
        <f>Z805/AB805</f>
        <v>#VALUE!</v>
      </c>
      <c r="AL805">
        <f>O805/K805</f>
        <v>0.32743496672716271</v>
      </c>
      <c r="AM805">
        <f>P805/L805</f>
        <v>0.3185386473429952</v>
      </c>
      <c r="AN805">
        <f>K805/W805</f>
        <v>0.17380332781326394</v>
      </c>
      <c r="AO805">
        <f>L805/X805</f>
        <v>0.17319458243999372</v>
      </c>
      <c r="AP805">
        <f>IF(OR(Q805&lt;0, Q805="NA"), 0, 1)</f>
        <v>1</v>
      </c>
      <c r="AQ805">
        <f>IF(OR(S805&lt;0, S805="NA"), 0, 1)</f>
        <v>1</v>
      </c>
      <c r="AR805">
        <f>IFERROR(IF((AF805-AG805)&gt;0,1,0),0)</f>
        <v>1</v>
      </c>
      <c r="AS805">
        <f>IFERROR(IF((S805-Q805)&gt;0,1,0),0)</f>
        <v>1</v>
      </c>
      <c r="AT805">
        <f>IFERROR(IF((AH805-AI805)&lt;0,1,0),0)</f>
        <v>0</v>
      </c>
      <c r="AU805">
        <f>IFERROR(IF((AJ805-AK805)&gt;0,1,0),0)</f>
        <v>0</v>
      </c>
      <c r="AV805">
        <f>IFERROR(IF((AL805-AM805)&gt;0,1,0),0)</f>
        <v>1</v>
      </c>
      <c r="AW805">
        <f>IFERROR(IF((AN805-AO805)&gt;0,1,0),0)</f>
        <v>1</v>
      </c>
      <c r="AX805">
        <f>IFERROR(IF((AC805-AD805)&lt;0,1,0),0)</f>
        <v>0</v>
      </c>
      <c r="AY805">
        <f>SUM(AP805:AX805)</f>
        <v>6</v>
      </c>
    </row>
    <row r="806" spans="1:51" x14ac:dyDescent="0.45">
      <c r="A806" s="1" t="s">
        <v>979</v>
      </c>
      <c r="B806" s="2">
        <v>4419522</v>
      </c>
      <c r="C806" s="3" t="s">
        <v>5337</v>
      </c>
      <c r="D806" s="5">
        <v>86.98</v>
      </c>
      <c r="E806" s="5">
        <v>10279.95553444</v>
      </c>
      <c r="F806" s="3" t="s">
        <v>4583</v>
      </c>
      <c r="G806" s="3" t="s">
        <v>4583</v>
      </c>
      <c r="H806" s="3" t="s">
        <v>4682</v>
      </c>
      <c r="I806" s="3" t="s">
        <v>4737</v>
      </c>
      <c r="J806" s="3" t="s">
        <v>4969</v>
      </c>
      <c r="K806" s="6">
        <v>11756000</v>
      </c>
      <c r="L806" s="6">
        <v>11751000</v>
      </c>
      <c r="M806" s="6">
        <v>1853000</v>
      </c>
      <c r="N806" s="6">
        <v>1814000</v>
      </c>
      <c r="O806" s="6">
        <v>1382000</v>
      </c>
      <c r="P806" s="6">
        <v>1333000</v>
      </c>
      <c r="Q806" s="6">
        <v>246000</v>
      </c>
      <c r="R806" s="6">
        <v>578000</v>
      </c>
      <c r="S806" s="6">
        <v>1518000</v>
      </c>
      <c r="T806" s="6">
        <v>1503000</v>
      </c>
      <c r="U806" s="6">
        <v>6672000</v>
      </c>
      <c r="V806" s="6">
        <v>5949000</v>
      </c>
      <c r="W806" s="6">
        <v>15095000</v>
      </c>
      <c r="X806" s="6">
        <v>14858000</v>
      </c>
      <c r="Y806" s="6">
        <v>5110000</v>
      </c>
      <c r="Z806" s="6">
        <v>4932000</v>
      </c>
      <c r="AA806" s="6">
        <v>4236000</v>
      </c>
      <c r="AB806" s="6">
        <v>4688000</v>
      </c>
      <c r="AC806" s="6">
        <v>118187578</v>
      </c>
      <c r="AD806" s="6">
        <v>119195863</v>
      </c>
      <c r="AF806">
        <f>Q806/W806</f>
        <v>1.6296787015568068E-2</v>
      </c>
      <c r="AG806">
        <f>R806/X806</f>
        <v>3.8901601830663615E-2</v>
      </c>
      <c r="AH806">
        <f>U806/W806</f>
        <v>0.44200066247101688</v>
      </c>
      <c r="AI806">
        <f>V806/X806</f>
        <v>0.40039036209449452</v>
      </c>
      <c r="AJ806">
        <f>Y806/AA806</f>
        <v>1.2063267233238906</v>
      </c>
      <c r="AK806">
        <f>Z806/AB806</f>
        <v>1.0520477815699658</v>
      </c>
      <c r="AL806">
        <f>O806/K806</f>
        <v>0.11755699217420891</v>
      </c>
      <c r="AM806">
        <f>P806/L806</f>
        <v>0.11343715428474173</v>
      </c>
      <c r="AN806">
        <f>K806/W806</f>
        <v>0.77880092745942364</v>
      </c>
      <c r="AO806">
        <f>L806/X806</f>
        <v>0.79088706420783417</v>
      </c>
      <c r="AP806">
        <f>IF(OR(Q806&lt;0, Q806="NA"), 0, 1)</f>
        <v>1</v>
      </c>
      <c r="AQ806">
        <f>IF(OR(S806&lt;0, S806="NA"), 0, 1)</f>
        <v>1</v>
      </c>
      <c r="AR806">
        <f>IFERROR(IF((AF806-AG806)&gt;0,1,0),0)</f>
        <v>0</v>
      </c>
      <c r="AS806">
        <f>IFERROR(IF((S806-Q806)&gt;0,1,0),0)</f>
        <v>1</v>
      </c>
      <c r="AT806">
        <f>IFERROR(IF((AH806-AI806)&lt;0,1,0),0)</f>
        <v>0</v>
      </c>
      <c r="AU806">
        <f>IFERROR(IF((AJ806-AK806)&gt;0,1,0),0)</f>
        <v>1</v>
      </c>
      <c r="AV806">
        <f>IFERROR(IF((AL806-AM806)&gt;0,1,0),0)</f>
        <v>1</v>
      </c>
      <c r="AW806">
        <f>IFERROR(IF((AN806-AO806)&gt;0,1,0),0)</f>
        <v>0</v>
      </c>
      <c r="AX806">
        <f>IFERROR(IF((AC806-AD806)&lt;0,1,0),0)</f>
        <v>1</v>
      </c>
      <c r="AY806">
        <f>SUM(AP806:AX806)</f>
        <v>6</v>
      </c>
    </row>
    <row r="807" spans="1:51" x14ac:dyDescent="0.45">
      <c r="A807" s="1" t="s">
        <v>987</v>
      </c>
      <c r="B807" s="2">
        <v>4330724</v>
      </c>
      <c r="C807" s="3" t="s">
        <v>5337</v>
      </c>
      <c r="D807" s="5">
        <v>19.239999999999998</v>
      </c>
      <c r="E807" s="5">
        <v>576.74118371999998</v>
      </c>
      <c r="F807" s="3" t="s">
        <v>4525</v>
      </c>
      <c r="G807" s="3" t="s">
        <v>4526</v>
      </c>
      <c r="H807" s="3" t="s">
        <v>4632</v>
      </c>
      <c r="I807" s="3" t="s">
        <v>4632</v>
      </c>
      <c r="J807" s="3" t="s">
        <v>4974</v>
      </c>
      <c r="K807" s="6">
        <v>122304</v>
      </c>
      <c r="L807" s="6">
        <v>118937</v>
      </c>
      <c r="M807" s="6">
        <v>90639</v>
      </c>
      <c r="N807" s="6">
        <v>85965</v>
      </c>
      <c r="O807" s="6">
        <v>43579</v>
      </c>
      <c r="P807" s="6">
        <v>40457</v>
      </c>
      <c r="Q807" s="6">
        <v>20289</v>
      </c>
      <c r="R807" s="6">
        <v>16748</v>
      </c>
      <c r="S807" s="6">
        <v>52309</v>
      </c>
      <c r="T807" s="6">
        <v>46040</v>
      </c>
      <c r="U807" s="6">
        <v>526838</v>
      </c>
      <c r="V807" s="6">
        <v>482661</v>
      </c>
      <c r="W807" s="6">
        <v>1176124</v>
      </c>
      <c r="X807" s="6">
        <v>1009768</v>
      </c>
      <c r="Y807" s="6" t="s">
        <v>4474</v>
      </c>
      <c r="Z807" s="6" t="s">
        <v>4474</v>
      </c>
      <c r="AA807" s="6" t="s">
        <v>4474</v>
      </c>
      <c r="AB807" s="6" t="s">
        <v>4474</v>
      </c>
      <c r="AC807" s="6">
        <v>29971538</v>
      </c>
      <c r="AD807" s="6">
        <v>23115110</v>
      </c>
      <c r="AF807">
        <f>Q807/W807</f>
        <v>1.7250732065666546E-2</v>
      </c>
      <c r="AG807">
        <f>R807/X807</f>
        <v>1.6585988068546439E-2</v>
      </c>
      <c r="AH807">
        <f>U807/W807</f>
        <v>0.44794426438028645</v>
      </c>
      <c r="AI807">
        <f>V807/X807</f>
        <v>0.47799197439411828</v>
      </c>
      <c r="AJ807" t="e">
        <f>Y807/AA807</f>
        <v>#VALUE!</v>
      </c>
      <c r="AK807" t="e">
        <f>Z807/AB807</f>
        <v>#VALUE!</v>
      </c>
      <c r="AL807">
        <f>O807/K807</f>
        <v>0.3563170460491889</v>
      </c>
      <c r="AM807">
        <f>P807/L807</f>
        <v>0.34015487190697596</v>
      </c>
      <c r="AN807">
        <f>K807/W807</f>
        <v>0.10398903516976102</v>
      </c>
      <c r="AO807">
        <f>L807/X807</f>
        <v>0.11778646184073965</v>
      </c>
      <c r="AP807">
        <f>IF(OR(Q807&lt;0, Q807="NA"), 0, 1)</f>
        <v>1</v>
      </c>
      <c r="AQ807">
        <f>IF(OR(S807&lt;0, S807="NA"), 0, 1)</f>
        <v>1</v>
      </c>
      <c r="AR807">
        <f>IFERROR(IF((AF807-AG807)&gt;0,1,0),0)</f>
        <v>1</v>
      </c>
      <c r="AS807">
        <f>IFERROR(IF((S807-Q807)&gt;0,1,0),0)</f>
        <v>1</v>
      </c>
      <c r="AT807">
        <f>IFERROR(IF((AH807-AI807)&lt;0,1,0),0)</f>
        <v>1</v>
      </c>
      <c r="AU807">
        <f>IFERROR(IF((AJ807-AK807)&gt;0,1,0),0)</f>
        <v>0</v>
      </c>
      <c r="AV807">
        <f>IFERROR(IF((AL807-AM807)&gt;0,1,0),0)</f>
        <v>1</v>
      </c>
      <c r="AW807">
        <f>IFERROR(IF((AN807-AO807)&gt;0,1,0),0)</f>
        <v>0</v>
      </c>
      <c r="AX807">
        <f>IFERROR(IF((AC807-AD807)&lt;0,1,0),0)</f>
        <v>0</v>
      </c>
      <c r="AY807">
        <f>SUM(AP807:AX807)</f>
        <v>6</v>
      </c>
    </row>
    <row r="808" spans="1:51" x14ac:dyDescent="0.45">
      <c r="A808" s="1" t="s">
        <v>996</v>
      </c>
      <c r="B808" s="2">
        <v>7268054</v>
      </c>
      <c r="C808" s="3" t="s">
        <v>5337</v>
      </c>
      <c r="D808" s="5">
        <v>13.33</v>
      </c>
      <c r="E808" s="5">
        <v>3059.0606969199998</v>
      </c>
      <c r="F808" s="3" t="s">
        <v>4525</v>
      </c>
      <c r="G808" s="3" t="s">
        <v>4698</v>
      </c>
      <c r="H808" s="3" t="s">
        <v>4698</v>
      </c>
      <c r="I808" s="3" t="s">
        <v>4902</v>
      </c>
      <c r="J808" s="3" t="s">
        <v>4978</v>
      </c>
      <c r="K808" s="6">
        <v>9429300</v>
      </c>
      <c r="L808" s="6">
        <v>9374400</v>
      </c>
      <c r="M808" s="6">
        <v>474500</v>
      </c>
      <c r="N808" s="6">
        <v>443700</v>
      </c>
      <c r="O808" s="6">
        <v>345100</v>
      </c>
      <c r="P808" s="6">
        <v>307000</v>
      </c>
      <c r="Q808" s="6">
        <v>88200</v>
      </c>
      <c r="R808" s="6">
        <v>20600</v>
      </c>
      <c r="S808" s="6">
        <v>295200</v>
      </c>
      <c r="T808" s="6">
        <v>287200</v>
      </c>
      <c r="U808" s="6">
        <v>2968700</v>
      </c>
      <c r="V808" s="6">
        <v>2961300</v>
      </c>
      <c r="W808" s="6">
        <v>7534000</v>
      </c>
      <c r="X808" s="6">
        <v>7343000</v>
      </c>
      <c r="Y808" s="6" t="s">
        <v>4474</v>
      </c>
      <c r="Z808" s="6" t="s">
        <v>4474</v>
      </c>
      <c r="AA808" s="6" t="s">
        <v>4474</v>
      </c>
      <c r="AB808" s="6" t="s">
        <v>4474</v>
      </c>
      <c r="AC808" s="6">
        <v>229420978</v>
      </c>
      <c r="AD808" s="6">
        <v>229191378</v>
      </c>
      <c r="AF808">
        <f>Q808/W808</f>
        <v>1.1706928590390232E-2</v>
      </c>
      <c r="AG808">
        <f>R808/X808</f>
        <v>2.8053928911888873E-3</v>
      </c>
      <c r="AH808">
        <f>U808/W808</f>
        <v>0.39404035041146801</v>
      </c>
      <c r="AI808">
        <f>V808/X808</f>
        <v>0.40328203731444912</v>
      </c>
      <c r="AJ808" t="e">
        <f>Y808/AA808</f>
        <v>#VALUE!</v>
      </c>
      <c r="AK808" t="e">
        <f>Z808/AB808</f>
        <v>#VALUE!</v>
      </c>
      <c r="AL808">
        <f>O808/K808</f>
        <v>3.6598687071150562E-2</v>
      </c>
      <c r="AM808">
        <f>P808/L808</f>
        <v>3.2748762587472266E-2</v>
      </c>
      <c r="AN808">
        <f>K808/W808</f>
        <v>1.2515662330767188</v>
      </c>
      <c r="AO808">
        <f>L808/X808</f>
        <v>1.2766444232602479</v>
      </c>
      <c r="AP808">
        <f>IF(OR(Q808&lt;0, Q808="NA"), 0, 1)</f>
        <v>1</v>
      </c>
      <c r="AQ808">
        <f>IF(OR(S808&lt;0, S808="NA"), 0, 1)</f>
        <v>1</v>
      </c>
      <c r="AR808">
        <f>IFERROR(IF((AF808-AG808)&gt;0,1,0),0)</f>
        <v>1</v>
      </c>
      <c r="AS808">
        <f>IFERROR(IF((S808-Q808)&gt;0,1,0),0)</f>
        <v>1</v>
      </c>
      <c r="AT808">
        <f>IFERROR(IF((AH808-AI808)&lt;0,1,0),0)</f>
        <v>1</v>
      </c>
      <c r="AU808">
        <f>IFERROR(IF((AJ808-AK808)&gt;0,1,0),0)</f>
        <v>0</v>
      </c>
      <c r="AV808">
        <f>IFERROR(IF((AL808-AM808)&gt;0,1,0),0)</f>
        <v>1</v>
      </c>
      <c r="AW808">
        <f>IFERROR(IF((AN808-AO808)&gt;0,1,0),0)</f>
        <v>0</v>
      </c>
      <c r="AX808">
        <f>IFERROR(IF((AC808-AD808)&lt;0,1,0),0)</f>
        <v>0</v>
      </c>
      <c r="AY808">
        <f>SUM(AP808:AX808)</f>
        <v>6</v>
      </c>
    </row>
    <row r="809" spans="1:51" x14ac:dyDescent="0.45">
      <c r="A809" s="1" t="s">
        <v>1004</v>
      </c>
      <c r="B809" s="2">
        <v>4971799</v>
      </c>
      <c r="C809" s="3" t="s">
        <v>5335</v>
      </c>
      <c r="D809" s="5">
        <v>358.63</v>
      </c>
      <c r="E809" s="5">
        <v>17677.452604710001</v>
      </c>
      <c r="F809" s="3" t="s">
        <v>4500</v>
      </c>
      <c r="G809" s="3" t="s">
        <v>4501</v>
      </c>
      <c r="H809" s="3" t="s">
        <v>4502</v>
      </c>
      <c r="I809" s="3" t="s">
        <v>4503</v>
      </c>
      <c r="J809" s="3" t="s">
        <v>4504</v>
      </c>
      <c r="K809" s="6">
        <v>909462</v>
      </c>
      <c r="L809" s="6">
        <v>860596</v>
      </c>
      <c r="M809" s="6">
        <v>-32595</v>
      </c>
      <c r="N809" s="6">
        <v>-44869</v>
      </c>
      <c r="O809" s="6">
        <v>-44088</v>
      </c>
      <c r="P809" s="6">
        <v>-58735</v>
      </c>
      <c r="Q809" s="6">
        <v>12568</v>
      </c>
      <c r="R809" s="6">
        <v>-13151</v>
      </c>
      <c r="S809" s="6">
        <v>214049</v>
      </c>
      <c r="T809" s="6">
        <v>174229</v>
      </c>
      <c r="U809" s="6" t="s">
        <v>4474</v>
      </c>
      <c r="V809" s="6" t="s">
        <v>4474</v>
      </c>
      <c r="W809" s="6">
        <v>2461815</v>
      </c>
      <c r="X809" s="6">
        <v>2120584</v>
      </c>
      <c r="Y809" s="6">
        <v>1942230</v>
      </c>
      <c r="Z809" s="6">
        <v>1591169</v>
      </c>
      <c r="AA809" s="6">
        <v>1122784</v>
      </c>
      <c r="AB809" s="6">
        <v>1136124</v>
      </c>
      <c r="AC809" s="6">
        <v>43573526</v>
      </c>
      <c r="AD809" s="6">
        <v>42255336</v>
      </c>
      <c r="AF809">
        <f>Q809/W809</f>
        <v>5.1051764653314733E-3</v>
      </c>
      <c r="AG809">
        <f>R809/X809</f>
        <v>-6.201593523293583E-3</v>
      </c>
      <c r="AH809" t="e">
        <f>U809/W809</f>
        <v>#VALUE!</v>
      </c>
      <c r="AI809" t="e">
        <f>V809/X809</f>
        <v>#VALUE!</v>
      </c>
      <c r="AJ809">
        <f>Y809/AA809</f>
        <v>1.7298340553481346</v>
      </c>
      <c r="AK809">
        <f>Z809/AB809</f>
        <v>1.4005240625143029</v>
      </c>
      <c r="AL809">
        <f>O809/K809</f>
        <v>-4.8477011683830659E-2</v>
      </c>
      <c r="AM809">
        <f>P809/L809</f>
        <v>-6.8249213335874206E-2</v>
      </c>
      <c r="AN809">
        <f>K809/W809</f>
        <v>0.36942743463664002</v>
      </c>
      <c r="AO809">
        <f>L809/X809</f>
        <v>0.40582971483327235</v>
      </c>
      <c r="AP809">
        <f>IF(OR(Q809&lt;0, Q809="NA"), 0, 1)</f>
        <v>1</v>
      </c>
      <c r="AQ809">
        <f>IF(OR(S809&lt;0, S809="NA"), 0, 1)</f>
        <v>1</v>
      </c>
      <c r="AR809">
        <f>IFERROR(IF((AF809-AG809)&gt;0,1,0),0)</f>
        <v>1</v>
      </c>
      <c r="AS809">
        <f>IFERROR(IF((S809-Q809)&gt;0,1,0),0)</f>
        <v>1</v>
      </c>
      <c r="AT809">
        <f>IFERROR(IF((AH809-AI809)&lt;0,1,0),0)</f>
        <v>0</v>
      </c>
      <c r="AU809">
        <f>IFERROR(IF((AJ809-AK809)&gt;0,1,0),0)</f>
        <v>1</v>
      </c>
      <c r="AV809">
        <f>IFERROR(IF((AL809-AM809)&gt;0,1,0),0)</f>
        <v>1</v>
      </c>
      <c r="AW809">
        <f>IFERROR(IF((AN809-AO809)&gt;0,1,0),0)</f>
        <v>0</v>
      </c>
      <c r="AX809">
        <f>IFERROR(IF((AC809-AD809)&lt;0,1,0),0)</f>
        <v>0</v>
      </c>
      <c r="AY809">
        <f>SUM(AP809:AX809)</f>
        <v>6</v>
      </c>
    </row>
    <row r="810" spans="1:51" x14ac:dyDescent="0.45">
      <c r="A810" s="1" t="s">
        <v>1008</v>
      </c>
      <c r="B810" s="2">
        <v>4049266</v>
      </c>
      <c r="C810" s="3" t="s">
        <v>5337</v>
      </c>
      <c r="D810" s="5">
        <v>146.93</v>
      </c>
      <c r="E810" s="5">
        <v>46672.637746</v>
      </c>
      <c r="F810" s="3" t="s">
        <v>4475</v>
      </c>
      <c r="G810" s="3" t="s">
        <v>4548</v>
      </c>
      <c r="H810" s="3" t="s">
        <v>4810</v>
      </c>
      <c r="I810" s="3" t="s">
        <v>4817</v>
      </c>
      <c r="J810" s="3" t="s">
        <v>4981</v>
      </c>
      <c r="K810" s="6">
        <v>36688400</v>
      </c>
      <c r="L810" s="6">
        <v>36801400</v>
      </c>
      <c r="M810" s="6">
        <v>6067900</v>
      </c>
      <c r="N810" s="6">
        <v>6202900</v>
      </c>
      <c r="O810" s="6">
        <v>5976700</v>
      </c>
      <c r="P810" s="6">
        <v>6115800</v>
      </c>
      <c r="Q810" s="6">
        <v>4702200</v>
      </c>
      <c r="R810" s="6">
        <v>4806000</v>
      </c>
      <c r="S810" s="6">
        <v>2989900</v>
      </c>
      <c r="T810" s="6">
        <v>2189800</v>
      </c>
      <c r="U810" s="6">
        <v>4310800</v>
      </c>
      <c r="V810" s="6">
        <v>3883900</v>
      </c>
      <c r="W810" s="6">
        <v>35029700</v>
      </c>
      <c r="X810" s="6">
        <v>36104300</v>
      </c>
      <c r="Y810" s="6">
        <v>30943900</v>
      </c>
      <c r="Z810" s="6">
        <v>35067800</v>
      </c>
      <c r="AA810" s="6">
        <v>4469100</v>
      </c>
      <c r="AB810" s="6">
        <v>5197900</v>
      </c>
      <c r="AC810" s="6">
        <v>317652200</v>
      </c>
      <c r="AD810" s="6">
        <v>324027360</v>
      </c>
      <c r="AF810">
        <f>Q810/W810</f>
        <v>0.13423466372820778</v>
      </c>
      <c r="AG810">
        <f>R810/X810</f>
        <v>0.13311433818132465</v>
      </c>
      <c r="AH810">
        <f>U810/W810</f>
        <v>0.12306128799276043</v>
      </c>
      <c r="AI810">
        <f>V810/X810</f>
        <v>0.10757444404129148</v>
      </c>
      <c r="AJ810">
        <f>Y810/AA810</f>
        <v>6.9239667942091252</v>
      </c>
      <c r="AK810">
        <f>Z810/AB810</f>
        <v>6.7465322534100309</v>
      </c>
      <c r="AL810">
        <f>O810/K810</f>
        <v>0.16290435123908376</v>
      </c>
      <c r="AM810">
        <f>P810/L810</f>
        <v>0.16618389517790083</v>
      </c>
      <c r="AN810">
        <f>K810/W810</f>
        <v>1.0473512476555609</v>
      </c>
      <c r="AO810">
        <f>L810/X810</f>
        <v>1.0193079494686228</v>
      </c>
      <c r="AP810">
        <f>IF(OR(Q810&lt;0, Q810="NA"), 0, 1)</f>
        <v>1</v>
      </c>
      <c r="AQ810">
        <f>IF(OR(S810&lt;0, S810="NA"), 0, 1)</f>
        <v>1</v>
      </c>
      <c r="AR810">
        <f>IFERROR(IF((AF810-AG810)&gt;0,1,0),0)</f>
        <v>1</v>
      </c>
      <c r="AS810">
        <f>IFERROR(IF((S810-Q810)&gt;0,1,0),0)</f>
        <v>0</v>
      </c>
      <c r="AT810">
        <f>IFERROR(IF((AH810-AI810)&lt;0,1,0),0)</f>
        <v>0</v>
      </c>
      <c r="AU810">
        <f>IFERROR(IF((AJ810-AK810)&gt;0,1,0),0)</f>
        <v>1</v>
      </c>
      <c r="AV810">
        <f>IFERROR(IF((AL810-AM810)&gt;0,1,0),0)</f>
        <v>0</v>
      </c>
      <c r="AW810">
        <f>IFERROR(IF((AN810-AO810)&gt;0,1,0),0)</f>
        <v>1</v>
      </c>
      <c r="AX810">
        <f>IFERROR(IF((AC810-AD810)&lt;0,1,0),0)</f>
        <v>1</v>
      </c>
      <c r="AY810">
        <f>SUM(AP810:AX810)</f>
        <v>6</v>
      </c>
    </row>
    <row r="811" spans="1:51" x14ac:dyDescent="0.45">
      <c r="A811" s="1" t="s">
        <v>1021</v>
      </c>
      <c r="B811" s="2">
        <v>5996709</v>
      </c>
      <c r="C811" s="3" t="s">
        <v>5338</v>
      </c>
      <c r="D811" s="5">
        <v>95.15</v>
      </c>
      <c r="E811" s="5">
        <v>1213.8256954999999</v>
      </c>
      <c r="F811" s="3" t="s">
        <v>4480</v>
      </c>
      <c r="G811" s="3" t="s">
        <v>4491</v>
      </c>
      <c r="H811" s="3" t="s">
        <v>4663</v>
      </c>
      <c r="I811" s="3" t="s">
        <v>4663</v>
      </c>
      <c r="J811" s="3" t="s">
        <v>4504</v>
      </c>
      <c r="K811" s="6">
        <v>319355</v>
      </c>
      <c r="L811" s="6">
        <v>292677</v>
      </c>
      <c r="M811" s="6">
        <v>17811</v>
      </c>
      <c r="N811" s="6">
        <v>4289</v>
      </c>
      <c r="O811" s="6">
        <v>15391</v>
      </c>
      <c r="P811" s="6">
        <v>2267</v>
      </c>
      <c r="Q811" s="6">
        <v>41246</v>
      </c>
      <c r="R811" s="6">
        <v>28727</v>
      </c>
      <c r="S811" s="6">
        <v>99056</v>
      </c>
      <c r="T811" s="6">
        <v>77393</v>
      </c>
      <c r="U811" s="6">
        <v>75000</v>
      </c>
      <c r="V811" s="6">
        <v>75000</v>
      </c>
      <c r="W811" s="6">
        <v>272242</v>
      </c>
      <c r="X811" s="6">
        <v>247164</v>
      </c>
      <c r="Y811" s="6">
        <v>254670</v>
      </c>
      <c r="Z811" s="6">
        <v>229512</v>
      </c>
      <c r="AA811" s="6">
        <v>37416</v>
      </c>
      <c r="AB811" s="6">
        <v>26462</v>
      </c>
      <c r="AC811" s="6">
        <v>12706857</v>
      </c>
      <c r="AD811" s="6">
        <v>12613809</v>
      </c>
      <c r="AF811">
        <f>Q811/W811</f>
        <v>0.15150491107176703</v>
      </c>
      <c r="AG811">
        <f>R811/X811</f>
        <v>0.11622647311097085</v>
      </c>
      <c r="AH811">
        <f>U811/W811</f>
        <v>0.27549018887607352</v>
      </c>
      <c r="AI811">
        <f>V811/X811</f>
        <v>0.30344224887119481</v>
      </c>
      <c r="AJ811">
        <f>Y811/AA811</f>
        <v>6.8064464400256579</v>
      </c>
      <c r="AK811">
        <f>Z811/AB811</f>
        <v>8.6732673267326739</v>
      </c>
      <c r="AL811">
        <f>O811/K811</f>
        <v>4.8194016063628248E-2</v>
      </c>
      <c r="AM811">
        <f>P811/L811</f>
        <v>7.7457401845720713E-3</v>
      </c>
      <c r="AN811">
        <f>K811/W811</f>
        <v>1.1730555902469126</v>
      </c>
      <c r="AO811">
        <f>L811/X811</f>
        <v>1.1841408943049958</v>
      </c>
      <c r="AP811">
        <f>IF(OR(Q811&lt;0, Q811="NA"), 0, 1)</f>
        <v>1</v>
      </c>
      <c r="AQ811">
        <f>IF(OR(S811&lt;0, S811="NA"), 0, 1)</f>
        <v>1</v>
      </c>
      <c r="AR811">
        <f>IFERROR(IF((AF811-AG811)&gt;0,1,0),0)</f>
        <v>1</v>
      </c>
      <c r="AS811">
        <f>IFERROR(IF((S811-Q811)&gt;0,1,0),0)</f>
        <v>1</v>
      </c>
      <c r="AT811">
        <f>IFERROR(IF((AH811-AI811)&lt;0,1,0),0)</f>
        <v>1</v>
      </c>
      <c r="AU811">
        <f>IFERROR(IF((AJ811-AK811)&gt;0,1,0),0)</f>
        <v>0</v>
      </c>
      <c r="AV811">
        <f>IFERROR(IF((AL811-AM811)&gt;0,1,0),0)</f>
        <v>1</v>
      </c>
      <c r="AW811">
        <f>IFERROR(IF((AN811-AO811)&gt;0,1,0),0)</f>
        <v>0</v>
      </c>
      <c r="AX811">
        <f>IFERROR(IF((AC811-AD811)&lt;0,1,0),0)</f>
        <v>0</v>
      </c>
      <c r="AY811">
        <f>SUM(AP811:AX811)</f>
        <v>6</v>
      </c>
    </row>
    <row r="812" spans="1:51" x14ac:dyDescent="0.45">
      <c r="A812" s="1" t="s">
        <v>1022</v>
      </c>
      <c r="B812" s="2">
        <v>4189919</v>
      </c>
      <c r="C812" s="3" t="s">
        <v>5337</v>
      </c>
      <c r="D812" s="5">
        <v>168.45</v>
      </c>
      <c r="E812" s="5">
        <v>13812.9</v>
      </c>
      <c r="F812" s="3" t="s">
        <v>4470</v>
      </c>
      <c r="G812" s="3" t="s">
        <v>4512</v>
      </c>
      <c r="H812" s="3" t="s">
        <v>4522</v>
      </c>
      <c r="I812" s="3" t="s">
        <v>4557</v>
      </c>
      <c r="J812" s="3" t="s">
        <v>4985</v>
      </c>
      <c r="K812" s="6">
        <v>12666614</v>
      </c>
      <c r="L812" s="6">
        <v>12524356</v>
      </c>
      <c r="M812" s="6">
        <v>2657765</v>
      </c>
      <c r="N812" s="6">
        <v>2595618</v>
      </c>
      <c r="O812" s="6">
        <v>1912730</v>
      </c>
      <c r="P812" s="6">
        <v>1849174</v>
      </c>
      <c r="Q812" s="6">
        <v>1132064</v>
      </c>
      <c r="R812" s="6">
        <v>1145665</v>
      </c>
      <c r="S812" s="6">
        <v>1959616</v>
      </c>
      <c r="T812" s="6">
        <v>1810377</v>
      </c>
      <c r="U812" s="6">
        <v>9023609</v>
      </c>
      <c r="V812" s="6">
        <v>8207300</v>
      </c>
      <c r="W812" s="6">
        <v>17503737</v>
      </c>
      <c r="X812" s="6">
        <v>17025572</v>
      </c>
      <c r="Y812" s="6">
        <v>4037000</v>
      </c>
      <c r="Z812" s="6">
        <v>3466925</v>
      </c>
      <c r="AA812" s="6">
        <v>2943986</v>
      </c>
      <c r="AB812" s="6">
        <v>2994790</v>
      </c>
      <c r="AC812" s="6">
        <v>82624000</v>
      </c>
      <c r="AD812" s="6">
        <v>85081000</v>
      </c>
      <c r="AF812">
        <f>Q812/W812</f>
        <v>6.4675560424611048E-2</v>
      </c>
      <c r="AG812">
        <f>R812/X812</f>
        <v>6.7290837570684853E-2</v>
      </c>
      <c r="AH812">
        <f>U812/W812</f>
        <v>0.51552471337977712</v>
      </c>
      <c r="AI812">
        <f>V812/X812</f>
        <v>0.48205722544887186</v>
      </c>
      <c r="AJ812">
        <f>Y812/AA812</f>
        <v>1.3712701079420895</v>
      </c>
      <c r="AK812">
        <f>Z812/AB812</f>
        <v>1.1576521225194421</v>
      </c>
      <c r="AL812">
        <f>O812/K812</f>
        <v>0.15100562786550534</v>
      </c>
      <c r="AM812">
        <f>P812/L812</f>
        <v>0.14764623426545845</v>
      </c>
      <c r="AN812">
        <f>K812/W812</f>
        <v>0.72365198357356486</v>
      </c>
      <c r="AO812">
        <f>L812/X812</f>
        <v>0.73562027754486015</v>
      </c>
      <c r="AP812">
        <f>IF(OR(Q812&lt;0, Q812="NA"), 0, 1)</f>
        <v>1</v>
      </c>
      <c r="AQ812">
        <f>IF(OR(S812&lt;0, S812="NA"), 0, 1)</f>
        <v>1</v>
      </c>
      <c r="AR812">
        <f>IFERROR(IF((AF812-AG812)&gt;0,1,0),0)</f>
        <v>0</v>
      </c>
      <c r="AS812">
        <f>IFERROR(IF((S812-Q812)&gt;0,1,0),0)</f>
        <v>1</v>
      </c>
      <c r="AT812">
        <f>IFERROR(IF((AH812-AI812)&lt;0,1,0),0)</f>
        <v>0</v>
      </c>
      <c r="AU812">
        <f>IFERROR(IF((AJ812-AK812)&gt;0,1,0),0)</f>
        <v>1</v>
      </c>
      <c r="AV812">
        <f>IFERROR(IF((AL812-AM812)&gt;0,1,0),0)</f>
        <v>1</v>
      </c>
      <c r="AW812">
        <f>IFERROR(IF((AN812-AO812)&gt;0,1,0),0)</f>
        <v>0</v>
      </c>
      <c r="AX812">
        <f>IFERROR(IF((AC812-AD812)&lt;0,1,0),0)</f>
        <v>1</v>
      </c>
      <c r="AY812">
        <f>SUM(AP812:AX812)</f>
        <v>6</v>
      </c>
    </row>
    <row r="813" spans="1:51" x14ac:dyDescent="0.45">
      <c r="A813" s="1" t="s">
        <v>1049</v>
      </c>
      <c r="B813" s="2">
        <v>4270258</v>
      </c>
      <c r="C813" s="3" t="s">
        <v>5335</v>
      </c>
      <c r="D813" s="5">
        <v>87.09</v>
      </c>
      <c r="E813" s="5">
        <v>34016.952515099998</v>
      </c>
      <c r="F813" s="3" t="s">
        <v>4470</v>
      </c>
      <c r="G813" s="3" t="s">
        <v>4512</v>
      </c>
      <c r="H813" s="3" t="s">
        <v>4513</v>
      </c>
      <c r="I813" s="3" t="s">
        <v>4514</v>
      </c>
      <c r="J813" s="3" t="s">
        <v>4853</v>
      </c>
      <c r="K813" s="6">
        <v>3954000</v>
      </c>
      <c r="L813" s="6">
        <v>3934800</v>
      </c>
      <c r="M813" s="6">
        <v>840400</v>
      </c>
      <c r="N813" s="6">
        <v>886800</v>
      </c>
      <c r="O813" s="6">
        <v>628000</v>
      </c>
      <c r="P813" s="6">
        <v>681500</v>
      </c>
      <c r="Q813" s="6">
        <v>680800</v>
      </c>
      <c r="R813" s="6">
        <v>666900</v>
      </c>
      <c r="S813" s="6">
        <v>821700</v>
      </c>
      <c r="T813" s="6">
        <v>891400</v>
      </c>
      <c r="U813" s="6">
        <v>2439600</v>
      </c>
      <c r="V813" s="6">
        <v>2437800</v>
      </c>
      <c r="W813" s="6">
        <v>6353800</v>
      </c>
      <c r="X813" s="6">
        <v>6799200</v>
      </c>
      <c r="Y813" s="6">
        <v>4262800</v>
      </c>
      <c r="Z813" s="6">
        <v>4848400</v>
      </c>
      <c r="AA813" s="6">
        <v>1734500</v>
      </c>
      <c r="AB813" s="6">
        <v>1722200</v>
      </c>
      <c r="AC813" s="6">
        <v>390600000</v>
      </c>
      <c r="AD813" s="6">
        <v>400700000</v>
      </c>
      <c r="AF813">
        <f>Q813/W813</f>
        <v>0.10714847807611193</v>
      </c>
      <c r="AG813">
        <f>R813/X813</f>
        <v>9.8085068831627251E-2</v>
      </c>
      <c r="AH813">
        <f>U813/W813</f>
        <v>0.38395920551481005</v>
      </c>
      <c r="AI813">
        <f>V813/X813</f>
        <v>0.35854218143310979</v>
      </c>
      <c r="AJ813">
        <f>Y813/AA813</f>
        <v>2.4576535024502739</v>
      </c>
      <c r="AK813">
        <f>Z813/AB813</f>
        <v>2.8152363256300079</v>
      </c>
      <c r="AL813">
        <f>O813/K813</f>
        <v>0.1588265048052605</v>
      </c>
      <c r="AM813">
        <f>P813/L813</f>
        <v>0.17319812951102978</v>
      </c>
      <c r="AN813">
        <f>K813/W813</f>
        <v>0.62230476250432809</v>
      </c>
      <c r="AO813">
        <f>L813/X813</f>
        <v>0.57871514295799509</v>
      </c>
      <c r="AP813">
        <f>IF(OR(Q813&lt;0, Q813="NA"), 0, 1)</f>
        <v>1</v>
      </c>
      <c r="AQ813">
        <f>IF(OR(S813&lt;0, S813="NA"), 0, 1)</f>
        <v>1</v>
      </c>
      <c r="AR813">
        <f>IFERROR(IF((AF813-AG813)&gt;0,1,0),0)</f>
        <v>1</v>
      </c>
      <c r="AS813">
        <f>IFERROR(IF((S813-Q813)&gt;0,1,0),0)</f>
        <v>1</v>
      </c>
      <c r="AT813">
        <f>IFERROR(IF((AH813-AI813)&lt;0,1,0),0)</f>
        <v>0</v>
      </c>
      <c r="AU813">
        <f>IFERROR(IF((AJ813-AK813)&gt;0,1,0),0)</f>
        <v>0</v>
      </c>
      <c r="AV813">
        <f>IFERROR(IF((AL813-AM813)&gt;0,1,0),0)</f>
        <v>0</v>
      </c>
      <c r="AW813">
        <f>IFERROR(IF((AN813-AO813)&gt;0,1,0),0)</f>
        <v>1</v>
      </c>
      <c r="AX813">
        <f>IFERROR(IF((AC813-AD813)&lt;0,1,0),0)</f>
        <v>1</v>
      </c>
      <c r="AY813">
        <f>SUM(AP813:AX813)</f>
        <v>6</v>
      </c>
    </row>
    <row r="814" spans="1:51" x14ac:dyDescent="0.45">
      <c r="A814" s="1" t="s">
        <v>1050</v>
      </c>
      <c r="B814" s="2">
        <v>4980475</v>
      </c>
      <c r="C814" s="3" t="s">
        <v>5337</v>
      </c>
      <c r="D814" s="5">
        <v>10.7</v>
      </c>
      <c r="E814" s="5">
        <v>1727.6700109000001</v>
      </c>
      <c r="F814" s="3" t="s">
        <v>4654</v>
      </c>
      <c r="G814" s="3" t="s">
        <v>4654</v>
      </c>
      <c r="H814" s="3" t="s">
        <v>4655</v>
      </c>
      <c r="I814" s="3" t="s">
        <v>4725</v>
      </c>
      <c r="J814" s="3" t="s">
        <v>4752</v>
      </c>
      <c r="K814" s="6">
        <v>583758</v>
      </c>
      <c r="L814" s="6">
        <v>573216</v>
      </c>
      <c r="M814" s="6">
        <v>296134</v>
      </c>
      <c r="N814" s="6">
        <v>293149</v>
      </c>
      <c r="O814" s="6">
        <v>194179</v>
      </c>
      <c r="P814" s="6">
        <v>191004</v>
      </c>
      <c r="Q814" s="6">
        <v>162056</v>
      </c>
      <c r="R814" s="6">
        <v>157834</v>
      </c>
      <c r="S814" s="6">
        <v>275135</v>
      </c>
      <c r="T814" s="6">
        <v>250715</v>
      </c>
      <c r="U814" s="6">
        <v>359289</v>
      </c>
      <c r="V814" s="6">
        <v>372579</v>
      </c>
      <c r="W814" s="6">
        <v>1474550</v>
      </c>
      <c r="X814" s="6">
        <v>1488042</v>
      </c>
      <c r="Y814" s="6">
        <v>181528</v>
      </c>
      <c r="Z814" s="6">
        <v>195748</v>
      </c>
      <c r="AA814" s="6">
        <v>75271</v>
      </c>
      <c r="AB814" s="6">
        <v>68203</v>
      </c>
      <c r="AC814" s="6">
        <v>161464487</v>
      </c>
      <c r="AD814" s="6">
        <v>161464487</v>
      </c>
      <c r="AF814">
        <f>Q814/W814</f>
        <v>0.10990200400122072</v>
      </c>
      <c r="AG814">
        <f>R814/X814</f>
        <v>0.10606824269745074</v>
      </c>
      <c r="AH814">
        <f>U814/W814</f>
        <v>0.24366009969143129</v>
      </c>
      <c r="AI814">
        <f>V814/X814</f>
        <v>0.25038204566806582</v>
      </c>
      <c r="AJ814">
        <f>Y814/AA814</f>
        <v>2.4116592047402055</v>
      </c>
      <c r="AK814">
        <f>Z814/AB814</f>
        <v>2.8700790287817251</v>
      </c>
      <c r="AL814">
        <f>O814/K814</f>
        <v>0.33263612661411063</v>
      </c>
      <c r="AM814">
        <f>P814/L814</f>
        <v>0.33321470440462236</v>
      </c>
      <c r="AN814">
        <f>K814/W814</f>
        <v>0.39588891526228343</v>
      </c>
      <c r="AO814">
        <f>L814/X814</f>
        <v>0.38521493344945906</v>
      </c>
      <c r="AP814">
        <f>IF(OR(Q814&lt;0, Q814="NA"), 0, 1)</f>
        <v>1</v>
      </c>
      <c r="AQ814">
        <f>IF(OR(S814&lt;0, S814="NA"), 0, 1)</f>
        <v>1</v>
      </c>
      <c r="AR814">
        <f>IFERROR(IF((AF814-AG814)&gt;0,1,0),0)</f>
        <v>1</v>
      </c>
      <c r="AS814">
        <f>IFERROR(IF((S814-Q814)&gt;0,1,0),0)</f>
        <v>1</v>
      </c>
      <c r="AT814">
        <f>IFERROR(IF((AH814-AI814)&lt;0,1,0),0)</f>
        <v>1</v>
      </c>
      <c r="AU814">
        <f>IFERROR(IF((AJ814-AK814)&gt;0,1,0),0)</f>
        <v>0</v>
      </c>
      <c r="AV814">
        <f>IFERROR(IF((AL814-AM814)&gt;0,1,0),0)</f>
        <v>0</v>
      </c>
      <c r="AW814">
        <f>IFERROR(IF((AN814-AO814)&gt;0,1,0),0)</f>
        <v>1</v>
      </c>
      <c r="AX814">
        <f>IFERROR(IF((AC814-AD814)&lt;0,1,0),0)</f>
        <v>0</v>
      </c>
      <c r="AY814">
        <f>SUM(AP814:AX814)</f>
        <v>6</v>
      </c>
    </row>
    <row r="815" spans="1:51" x14ac:dyDescent="0.45">
      <c r="A815" s="1" t="s">
        <v>1053</v>
      </c>
      <c r="B815" s="2">
        <v>4098626</v>
      </c>
      <c r="C815" s="3" t="s">
        <v>5337</v>
      </c>
      <c r="D815" s="5">
        <v>8.8800000000000008</v>
      </c>
      <c r="E815" s="5">
        <v>1843.4188248</v>
      </c>
      <c r="F815" s="3" t="s">
        <v>4525</v>
      </c>
      <c r="G815" s="3" t="s">
        <v>4526</v>
      </c>
      <c r="H815" s="3" t="s">
        <v>4733</v>
      </c>
      <c r="I815" s="3" t="s">
        <v>4733</v>
      </c>
      <c r="J815" s="3" t="s">
        <v>4528</v>
      </c>
      <c r="K815" s="6">
        <v>1118488</v>
      </c>
      <c r="L815" s="6">
        <v>1109650</v>
      </c>
      <c r="M815" s="6">
        <v>249914</v>
      </c>
      <c r="N815" s="6">
        <v>248818</v>
      </c>
      <c r="O815" s="6">
        <v>136916</v>
      </c>
      <c r="P815" s="6">
        <v>136482</v>
      </c>
      <c r="Q815" s="6">
        <v>70529</v>
      </c>
      <c r="R815" s="6">
        <v>71302</v>
      </c>
      <c r="S815" s="6">
        <v>201493</v>
      </c>
      <c r="T815" s="6">
        <v>210093</v>
      </c>
      <c r="U815" s="6">
        <v>969923</v>
      </c>
      <c r="V815" s="6">
        <v>726307</v>
      </c>
      <c r="W815" s="6">
        <v>3181323</v>
      </c>
      <c r="X815" s="6">
        <v>3248652</v>
      </c>
      <c r="Y815" s="6" t="s">
        <v>4474</v>
      </c>
      <c r="Z815" s="6" t="s">
        <v>4474</v>
      </c>
      <c r="AA815" s="6" t="s">
        <v>4474</v>
      </c>
      <c r="AB815" s="6" t="s">
        <v>4474</v>
      </c>
      <c r="AC815" s="6">
        <v>207276487</v>
      </c>
      <c r="AD815" s="6">
        <v>207918179</v>
      </c>
      <c r="AF815">
        <f>Q815/W815</f>
        <v>2.2169707382746109E-2</v>
      </c>
      <c r="AG815">
        <f>R815/X815</f>
        <v>2.1948180352958705E-2</v>
      </c>
      <c r="AH815">
        <f>U815/W815</f>
        <v>0.30488039095684405</v>
      </c>
      <c r="AI815">
        <f>V815/X815</f>
        <v>0.22357180762974921</v>
      </c>
      <c r="AJ815" t="e">
        <f>Y815/AA815</f>
        <v>#VALUE!</v>
      </c>
      <c r="AK815" t="e">
        <f>Z815/AB815</f>
        <v>#VALUE!</v>
      </c>
      <c r="AL815">
        <f>O815/K815</f>
        <v>0.12241168434529472</v>
      </c>
      <c r="AM815">
        <f>P815/L815</f>
        <v>0.12299553913396116</v>
      </c>
      <c r="AN815">
        <f>K815/W815</f>
        <v>0.35157951581779029</v>
      </c>
      <c r="AO815">
        <f>L815/X815</f>
        <v>0.34157244297019196</v>
      </c>
      <c r="AP815">
        <f>IF(OR(Q815&lt;0, Q815="NA"), 0, 1)</f>
        <v>1</v>
      </c>
      <c r="AQ815">
        <f>IF(OR(S815&lt;0, S815="NA"), 0, 1)</f>
        <v>1</v>
      </c>
      <c r="AR815">
        <f>IFERROR(IF((AF815-AG815)&gt;0,1,0),0)</f>
        <v>1</v>
      </c>
      <c r="AS815">
        <f>IFERROR(IF((S815-Q815)&gt;0,1,0),0)</f>
        <v>1</v>
      </c>
      <c r="AT815">
        <f>IFERROR(IF((AH815-AI815)&lt;0,1,0),0)</f>
        <v>0</v>
      </c>
      <c r="AU815">
        <f>IFERROR(IF((AJ815-AK815)&gt;0,1,0),0)</f>
        <v>0</v>
      </c>
      <c r="AV815">
        <f>IFERROR(IF((AL815-AM815)&gt;0,1,0),0)</f>
        <v>0</v>
      </c>
      <c r="AW815">
        <f>IFERROR(IF((AN815-AO815)&gt;0,1,0),0)</f>
        <v>1</v>
      </c>
      <c r="AX815">
        <f>IFERROR(IF((AC815-AD815)&lt;0,1,0),0)</f>
        <v>1</v>
      </c>
      <c r="AY815">
        <f>SUM(AP815:AX815)</f>
        <v>6</v>
      </c>
    </row>
    <row r="816" spans="1:51" x14ac:dyDescent="0.45">
      <c r="A816" s="1" t="s">
        <v>1056</v>
      </c>
      <c r="B816" s="2">
        <v>4094000</v>
      </c>
      <c r="C816" s="3" t="s">
        <v>5337</v>
      </c>
      <c r="D816" s="5">
        <v>44.79</v>
      </c>
      <c r="E816" s="5">
        <v>1682.6115076200001</v>
      </c>
      <c r="F816" s="3" t="s">
        <v>4500</v>
      </c>
      <c r="G816" s="3" t="s">
        <v>4574</v>
      </c>
      <c r="H816" s="3" t="s">
        <v>4734</v>
      </c>
      <c r="I816" s="3" t="s">
        <v>4734</v>
      </c>
      <c r="J816" s="3" t="s">
        <v>4958</v>
      </c>
      <c r="K816" s="6">
        <v>3799000</v>
      </c>
      <c r="L816" s="6">
        <v>3815300</v>
      </c>
      <c r="M816" s="6">
        <v>405100</v>
      </c>
      <c r="N816" s="6">
        <v>393900</v>
      </c>
      <c r="O816" s="6">
        <v>271500</v>
      </c>
      <c r="P816" s="6">
        <v>255200</v>
      </c>
      <c r="Q816" s="6">
        <v>2000</v>
      </c>
      <c r="R816" s="6">
        <v>2166200</v>
      </c>
      <c r="S816" s="6">
        <v>115600</v>
      </c>
      <c r="T816" s="6">
        <v>49100</v>
      </c>
      <c r="U816" s="6">
        <v>1099600</v>
      </c>
      <c r="V816" s="6">
        <v>1099800</v>
      </c>
      <c r="W816" s="6">
        <v>3901300</v>
      </c>
      <c r="X816" s="6">
        <v>3849600</v>
      </c>
      <c r="Y816" s="6">
        <v>1898700</v>
      </c>
      <c r="Z816" s="6">
        <v>1905500</v>
      </c>
      <c r="AA816" s="6">
        <v>1311700</v>
      </c>
      <c r="AB816" s="6">
        <v>1341800</v>
      </c>
      <c r="AC816" s="6">
        <v>37566678</v>
      </c>
      <c r="AD816" s="6">
        <v>37566668</v>
      </c>
      <c r="AF816">
        <f>Q816/W816</f>
        <v>5.126496296106426E-4</v>
      </c>
      <c r="AG816">
        <f>R816/X816</f>
        <v>0.56270781379883628</v>
      </c>
      <c r="AH816">
        <f>U816/W816</f>
        <v>0.28185476635993129</v>
      </c>
      <c r="AI816">
        <f>V816/X816</f>
        <v>0.28569201995012466</v>
      </c>
      <c r="AJ816">
        <f>Y816/AA816</f>
        <v>1.4475108637645804</v>
      </c>
      <c r="AK816">
        <f>Z816/AB816</f>
        <v>1.4201073185273514</v>
      </c>
      <c r="AL816">
        <f>O816/K816</f>
        <v>7.1466175309291918E-2</v>
      </c>
      <c r="AM816">
        <f>P816/L816</f>
        <v>6.6888580190286484E-2</v>
      </c>
      <c r="AN816">
        <f>K816/W816</f>
        <v>0.97377797144541567</v>
      </c>
      <c r="AO816">
        <f>L816/X816</f>
        <v>0.99108998337489607</v>
      </c>
      <c r="AP816">
        <f>IF(OR(Q816&lt;0, Q816="NA"), 0, 1)</f>
        <v>1</v>
      </c>
      <c r="AQ816">
        <f>IF(OR(S816&lt;0, S816="NA"), 0, 1)</f>
        <v>1</v>
      </c>
      <c r="AR816">
        <f>IFERROR(IF((AF816-AG816)&gt;0,1,0),0)</f>
        <v>0</v>
      </c>
      <c r="AS816">
        <f>IFERROR(IF((S816-Q816)&gt;0,1,0),0)</f>
        <v>1</v>
      </c>
      <c r="AT816">
        <f>IFERROR(IF((AH816-AI816)&lt;0,1,0),0)</f>
        <v>1</v>
      </c>
      <c r="AU816">
        <f>IFERROR(IF((AJ816-AK816)&gt;0,1,0),0)</f>
        <v>1</v>
      </c>
      <c r="AV816">
        <f>IFERROR(IF((AL816-AM816)&gt;0,1,0),0)</f>
        <v>1</v>
      </c>
      <c r="AW816">
        <f>IFERROR(IF((AN816-AO816)&gt;0,1,0),0)</f>
        <v>0</v>
      </c>
      <c r="AX816">
        <f>IFERROR(IF((AC816-AD816)&lt;0,1,0),0)</f>
        <v>0</v>
      </c>
      <c r="AY816">
        <f>SUM(AP816:AX816)</f>
        <v>6</v>
      </c>
    </row>
    <row r="817" spans="1:51" x14ac:dyDescent="0.45">
      <c r="A817" s="1" t="s">
        <v>1057</v>
      </c>
      <c r="B817" s="2">
        <v>4964032</v>
      </c>
      <c r="C817" s="3" t="s">
        <v>5335</v>
      </c>
      <c r="D817" s="5">
        <v>32.44</v>
      </c>
      <c r="E817" s="5">
        <v>1195.9732656000001</v>
      </c>
      <c r="F817" s="3" t="s">
        <v>4500</v>
      </c>
      <c r="G817" s="3" t="s">
        <v>4574</v>
      </c>
      <c r="H817" s="3" t="s">
        <v>4575</v>
      </c>
      <c r="I817" s="3" t="s">
        <v>4575</v>
      </c>
      <c r="J817" s="3" t="s">
        <v>4736</v>
      </c>
      <c r="K817" s="6">
        <v>424046</v>
      </c>
      <c r="L817" s="6">
        <v>431157</v>
      </c>
      <c r="M817" s="6">
        <v>81706</v>
      </c>
      <c r="N817" s="6">
        <v>80085</v>
      </c>
      <c r="O817" s="6">
        <v>48089</v>
      </c>
      <c r="P817" s="6">
        <v>46673</v>
      </c>
      <c r="Q817" s="6">
        <v>22505</v>
      </c>
      <c r="R817" s="6">
        <v>17007</v>
      </c>
      <c r="S817" s="6">
        <v>83092</v>
      </c>
      <c r="T817" s="6">
        <v>65604</v>
      </c>
      <c r="U817" s="6">
        <v>123185</v>
      </c>
      <c r="V817" s="6">
        <v>151618</v>
      </c>
      <c r="W817" s="6">
        <v>815075</v>
      </c>
      <c r="X817" s="6">
        <v>820426</v>
      </c>
      <c r="Y817" s="6">
        <v>154447</v>
      </c>
      <c r="Z817" s="6">
        <v>164519</v>
      </c>
      <c r="AA817" s="6">
        <v>89337</v>
      </c>
      <c r="AB817" s="6">
        <v>82353</v>
      </c>
      <c r="AC817" s="6">
        <v>36547361</v>
      </c>
      <c r="AD817" s="6">
        <v>36407314</v>
      </c>
      <c r="AF817">
        <f>Q817/W817</f>
        <v>2.761095604698954E-2</v>
      </c>
      <c r="AG817">
        <f>R817/X817</f>
        <v>2.0729474687540377E-2</v>
      </c>
      <c r="AH817">
        <f>U817/W817</f>
        <v>0.15113333128853174</v>
      </c>
      <c r="AI817">
        <f>V817/X817</f>
        <v>0.18480399207241116</v>
      </c>
      <c r="AJ817">
        <f>Y817/AA817</f>
        <v>1.7288133696005015</v>
      </c>
      <c r="AK817">
        <f>Z817/AB817</f>
        <v>1.9977292873362233</v>
      </c>
      <c r="AL817">
        <f>O817/K817</f>
        <v>0.11340514944133419</v>
      </c>
      <c r="AM817">
        <f>P817/L817</f>
        <v>0.10825059085205621</v>
      </c>
      <c r="AN817">
        <f>K817/W817</f>
        <v>0.52025396435910809</v>
      </c>
      <c r="AO817">
        <f>L817/X817</f>
        <v>0.52552820120278976</v>
      </c>
      <c r="AP817">
        <f>IF(OR(Q817&lt;0, Q817="NA"), 0, 1)</f>
        <v>1</v>
      </c>
      <c r="AQ817">
        <f>IF(OR(S817&lt;0, S817="NA"), 0, 1)</f>
        <v>1</v>
      </c>
      <c r="AR817">
        <f>IFERROR(IF((AF817-AG817)&gt;0,1,0),0)</f>
        <v>1</v>
      </c>
      <c r="AS817">
        <f>IFERROR(IF((S817-Q817)&gt;0,1,0),0)</f>
        <v>1</v>
      </c>
      <c r="AT817">
        <f>IFERROR(IF((AH817-AI817)&lt;0,1,0),0)</f>
        <v>1</v>
      </c>
      <c r="AU817">
        <f>IFERROR(IF((AJ817-AK817)&gt;0,1,0),0)</f>
        <v>0</v>
      </c>
      <c r="AV817">
        <f>IFERROR(IF((AL817-AM817)&gt;0,1,0),0)</f>
        <v>1</v>
      </c>
      <c r="AW817">
        <f>IFERROR(IF((AN817-AO817)&gt;0,1,0),0)</f>
        <v>0</v>
      </c>
      <c r="AX817">
        <f>IFERROR(IF((AC817-AD817)&lt;0,1,0),0)</f>
        <v>0</v>
      </c>
      <c r="AY817">
        <f>SUM(AP817:AX817)</f>
        <v>6</v>
      </c>
    </row>
    <row r="818" spans="1:51" x14ac:dyDescent="0.45">
      <c r="A818" s="1" t="s">
        <v>1061</v>
      </c>
      <c r="B818" s="2">
        <v>12907735</v>
      </c>
      <c r="C818" s="3" t="s">
        <v>5337</v>
      </c>
      <c r="D818" s="5">
        <v>38.270000000000003</v>
      </c>
      <c r="E818" s="5">
        <v>3531.6430852200001</v>
      </c>
      <c r="F818" s="3" t="s">
        <v>4500</v>
      </c>
      <c r="G818" s="3" t="s">
        <v>4501</v>
      </c>
      <c r="H818" s="3" t="s">
        <v>4533</v>
      </c>
      <c r="I818" s="3" t="s">
        <v>4618</v>
      </c>
      <c r="J818" s="3" t="s">
        <v>4620</v>
      </c>
      <c r="K818" s="6">
        <v>756564</v>
      </c>
      <c r="L818" s="6">
        <v>735142</v>
      </c>
      <c r="M818" s="6">
        <v>217050</v>
      </c>
      <c r="N818" s="6">
        <v>227176</v>
      </c>
      <c r="O818" s="6">
        <v>91469</v>
      </c>
      <c r="P818" s="6">
        <v>107279</v>
      </c>
      <c r="Q818" s="6">
        <v>82165</v>
      </c>
      <c r="R818" s="6">
        <v>68391</v>
      </c>
      <c r="S818" s="6">
        <v>291902</v>
      </c>
      <c r="T818" s="6">
        <v>272599</v>
      </c>
      <c r="U818" s="6">
        <v>1483470</v>
      </c>
      <c r="V818" s="6">
        <v>1481577</v>
      </c>
      <c r="W818" s="6">
        <v>1526478</v>
      </c>
      <c r="X818" s="6">
        <v>1536793</v>
      </c>
      <c r="Y818" s="6">
        <v>552006</v>
      </c>
      <c r="Z818" s="6">
        <v>543723</v>
      </c>
      <c r="AA818" s="6">
        <v>176010</v>
      </c>
      <c r="AB818" s="6">
        <v>220156</v>
      </c>
      <c r="AC818" s="6">
        <v>92397303</v>
      </c>
      <c r="AD818" s="6">
        <v>91698027</v>
      </c>
      <c r="AF818">
        <f>Q818/W818</f>
        <v>5.3826520919397464E-2</v>
      </c>
      <c r="AG818">
        <f>R818/X818</f>
        <v>4.4502415094290509E-2</v>
      </c>
      <c r="AH818">
        <f>U818/W818</f>
        <v>0.97182533911396041</v>
      </c>
      <c r="AI818">
        <f>V818/X818</f>
        <v>0.96407063280480843</v>
      </c>
      <c r="AJ818">
        <f>Y818/AA818</f>
        <v>3.1362195329810807</v>
      </c>
      <c r="AK818">
        <f>Z818/AB818</f>
        <v>2.4697169279965117</v>
      </c>
      <c r="AL818">
        <f>O818/K818</f>
        <v>0.12090054509598659</v>
      </c>
      <c r="AM818">
        <f>P818/L818</f>
        <v>0.14592962992183822</v>
      </c>
      <c r="AN818">
        <f>K818/W818</f>
        <v>0.49562718886220436</v>
      </c>
      <c r="AO818">
        <f>L818/X818</f>
        <v>0.47836110653809588</v>
      </c>
      <c r="AP818">
        <f>IF(OR(Q818&lt;0, Q818="NA"), 0, 1)</f>
        <v>1</v>
      </c>
      <c r="AQ818">
        <f>IF(OR(S818&lt;0, S818="NA"), 0, 1)</f>
        <v>1</v>
      </c>
      <c r="AR818">
        <f>IFERROR(IF((AF818-AG818)&gt;0,1,0),0)</f>
        <v>1</v>
      </c>
      <c r="AS818">
        <f>IFERROR(IF((S818-Q818)&gt;0,1,0),0)</f>
        <v>1</v>
      </c>
      <c r="AT818">
        <f>IFERROR(IF((AH818-AI818)&lt;0,1,0),0)</f>
        <v>0</v>
      </c>
      <c r="AU818">
        <f>IFERROR(IF((AJ818-AK818)&gt;0,1,0),0)</f>
        <v>1</v>
      </c>
      <c r="AV818">
        <f>IFERROR(IF((AL818-AM818)&gt;0,1,0),0)</f>
        <v>0</v>
      </c>
      <c r="AW818">
        <f>IFERROR(IF((AN818-AO818)&gt;0,1,0),0)</f>
        <v>1</v>
      </c>
      <c r="AX818">
        <f>IFERROR(IF((AC818-AD818)&lt;0,1,0),0)</f>
        <v>0</v>
      </c>
      <c r="AY818">
        <f>SUM(AP818:AX818)</f>
        <v>6</v>
      </c>
    </row>
    <row r="819" spans="1:51" x14ac:dyDescent="0.45">
      <c r="A819" s="1" t="s">
        <v>1093</v>
      </c>
      <c r="B819" s="2">
        <v>4996689</v>
      </c>
      <c r="C819" s="3" t="s">
        <v>5336</v>
      </c>
      <c r="D819" s="7">
        <v>8.01</v>
      </c>
      <c r="E819" s="5">
        <v>115.23560868</v>
      </c>
      <c r="F819" s="3" t="s">
        <v>4485</v>
      </c>
      <c r="G819" s="3" t="s">
        <v>4517</v>
      </c>
      <c r="H819" s="3" t="s">
        <v>4640</v>
      </c>
      <c r="I819" s="3" t="s">
        <v>4641</v>
      </c>
      <c r="J819" s="3" t="s">
        <v>4642</v>
      </c>
      <c r="K819" s="6">
        <v>395937</v>
      </c>
      <c r="L819" s="6">
        <v>401038</v>
      </c>
      <c r="M819" s="6">
        <v>41952</v>
      </c>
      <c r="N819" s="6">
        <v>43417</v>
      </c>
      <c r="O819" s="6">
        <v>24900</v>
      </c>
      <c r="P819" s="6">
        <v>26367</v>
      </c>
      <c r="Q819" s="6">
        <v>7397</v>
      </c>
      <c r="R819" s="6">
        <v>2473</v>
      </c>
      <c r="S819" s="6">
        <v>27366</v>
      </c>
      <c r="T819" s="6">
        <v>30967</v>
      </c>
      <c r="U819" s="6">
        <v>137316</v>
      </c>
      <c r="V819" s="6">
        <v>143258</v>
      </c>
      <c r="W819" s="6">
        <v>314381</v>
      </c>
      <c r="X819" s="6">
        <v>324957</v>
      </c>
      <c r="Y819" s="6">
        <v>52957</v>
      </c>
      <c r="Z819" s="6">
        <v>61506</v>
      </c>
      <c r="AA819" s="6">
        <v>53242</v>
      </c>
      <c r="AB819" s="6">
        <v>58438</v>
      </c>
      <c r="AC819" s="6">
        <v>14391000</v>
      </c>
      <c r="AD819" s="6">
        <v>14183000</v>
      </c>
      <c r="AF819">
        <f>Q819/W819</f>
        <v>2.3528775593944926E-2</v>
      </c>
      <c r="AG819">
        <f>R819/X819</f>
        <v>7.6102376622137697E-3</v>
      </c>
      <c r="AH819">
        <f>U819/W819</f>
        <v>0.43678212105693409</v>
      </c>
      <c r="AI819">
        <f>V819/X819</f>
        <v>0.44085217428767498</v>
      </c>
      <c r="AJ819">
        <f>Y819/AA819</f>
        <v>0.99464708312985983</v>
      </c>
      <c r="AK819">
        <f>Z819/AB819</f>
        <v>1.0525000855607654</v>
      </c>
      <c r="AL819">
        <f>O819/K819</f>
        <v>6.2888792914024202E-2</v>
      </c>
      <c r="AM819">
        <f>P819/L819</f>
        <v>6.5746886828679574E-2</v>
      </c>
      <c r="AN819">
        <f>K819/W819</f>
        <v>1.2594177129024973</v>
      </c>
      <c r="AO819">
        <f>L819/X819</f>
        <v>1.234126361333961</v>
      </c>
      <c r="AP819">
        <f>IF(OR(Q819&lt;0, Q819="NA"), 0, 1)</f>
        <v>1</v>
      </c>
      <c r="AQ819">
        <f>IF(OR(S819&lt;0, S819="NA"), 0, 1)</f>
        <v>1</v>
      </c>
      <c r="AR819">
        <f>IFERROR(IF((AF819-AG819)&gt;0,1,0),0)</f>
        <v>1</v>
      </c>
      <c r="AS819">
        <f>IFERROR(IF((S819-Q819)&gt;0,1,0),0)</f>
        <v>1</v>
      </c>
      <c r="AT819">
        <f>IFERROR(IF((AH819-AI819)&lt;0,1,0),0)</f>
        <v>1</v>
      </c>
      <c r="AU819">
        <f>IFERROR(IF((AJ819-AK819)&gt;0,1,0),0)</f>
        <v>0</v>
      </c>
      <c r="AV819">
        <f>IFERROR(IF((AL819-AM819)&gt;0,1,0),0)</f>
        <v>0</v>
      </c>
      <c r="AW819">
        <f>IFERROR(IF((AN819-AO819)&gt;0,1,0),0)</f>
        <v>1</v>
      </c>
      <c r="AX819">
        <f>IFERROR(IF((AC819-AD819)&lt;0,1,0),0)</f>
        <v>0</v>
      </c>
      <c r="AY819">
        <f>SUM(AP819:AX819)</f>
        <v>6</v>
      </c>
    </row>
    <row r="820" spans="1:51" x14ac:dyDescent="0.45">
      <c r="A820" s="1" t="s">
        <v>1094</v>
      </c>
      <c r="B820" s="2">
        <v>28827980</v>
      </c>
      <c r="C820" s="3" t="s">
        <v>5335</v>
      </c>
      <c r="D820" s="5">
        <v>12.02</v>
      </c>
      <c r="E820" s="5">
        <v>3427.8138852799998</v>
      </c>
      <c r="F820" s="3" t="s">
        <v>4480</v>
      </c>
      <c r="G820" s="3" t="s">
        <v>4491</v>
      </c>
      <c r="H820" s="3" t="s">
        <v>4491</v>
      </c>
      <c r="I820" s="3" t="s">
        <v>4594</v>
      </c>
      <c r="J820" s="3" t="s">
        <v>4620</v>
      </c>
      <c r="K820" s="6">
        <v>729488</v>
      </c>
      <c r="L820" s="6">
        <v>707635</v>
      </c>
      <c r="M820" s="6">
        <v>144293</v>
      </c>
      <c r="N820" s="6">
        <v>154199</v>
      </c>
      <c r="O820" s="6">
        <v>140896</v>
      </c>
      <c r="P820" s="6">
        <v>151290</v>
      </c>
      <c r="Q820" s="6">
        <v>119249</v>
      </c>
      <c r="R820" s="6">
        <v>132802</v>
      </c>
      <c r="S820" s="6">
        <v>169788</v>
      </c>
      <c r="T820" s="6">
        <v>138191</v>
      </c>
      <c r="U820" s="6" t="s">
        <v>4474</v>
      </c>
      <c r="V820" s="6" t="s">
        <v>4474</v>
      </c>
      <c r="W820" s="6">
        <v>1171159</v>
      </c>
      <c r="X820" s="6">
        <v>1195684</v>
      </c>
      <c r="Y820" s="6">
        <v>1091522</v>
      </c>
      <c r="Z820" s="6">
        <v>1118920</v>
      </c>
      <c r="AA820" s="6">
        <v>709892</v>
      </c>
      <c r="AB820" s="6">
        <v>747877</v>
      </c>
      <c r="AC820" s="6">
        <v>285175864</v>
      </c>
      <c r="AD820" s="6">
        <v>287111978</v>
      </c>
      <c r="AF820">
        <f>Q820/W820</f>
        <v>0.10182135815888363</v>
      </c>
      <c r="AG820">
        <f>R820/X820</f>
        <v>0.11106780721327708</v>
      </c>
      <c r="AH820" t="e">
        <f>U820/W820</f>
        <v>#VALUE!</v>
      </c>
      <c r="AI820" t="e">
        <f>V820/X820</f>
        <v>#VALUE!</v>
      </c>
      <c r="AJ820">
        <f>Y820/AA820</f>
        <v>1.5375888163269906</v>
      </c>
      <c r="AK820">
        <f>Z820/AB820</f>
        <v>1.4961283740508131</v>
      </c>
      <c r="AL820">
        <f>O820/K820</f>
        <v>0.19314368433750795</v>
      </c>
      <c r="AM820">
        <f>P820/L820</f>
        <v>0.21379666070785081</v>
      </c>
      <c r="AN820">
        <f>K820/W820</f>
        <v>0.62287699620632209</v>
      </c>
      <c r="AO820">
        <f>L820/X820</f>
        <v>0.59182442852793882</v>
      </c>
      <c r="AP820">
        <f>IF(OR(Q820&lt;0, Q820="NA"), 0, 1)</f>
        <v>1</v>
      </c>
      <c r="AQ820">
        <f>IF(OR(S820&lt;0, S820="NA"), 0, 1)</f>
        <v>1</v>
      </c>
      <c r="AR820">
        <f>IFERROR(IF((AF820-AG820)&gt;0,1,0),0)</f>
        <v>0</v>
      </c>
      <c r="AS820">
        <f>IFERROR(IF((S820-Q820)&gt;0,1,0),0)</f>
        <v>1</v>
      </c>
      <c r="AT820">
        <f>IFERROR(IF((AH820-AI820)&lt;0,1,0),0)</f>
        <v>0</v>
      </c>
      <c r="AU820">
        <f>IFERROR(IF((AJ820-AK820)&gt;0,1,0),0)</f>
        <v>1</v>
      </c>
      <c r="AV820">
        <f>IFERROR(IF((AL820-AM820)&gt;0,1,0),0)</f>
        <v>0</v>
      </c>
      <c r="AW820">
        <f>IFERROR(IF((AN820-AO820)&gt;0,1,0),0)</f>
        <v>1</v>
      </c>
      <c r="AX820">
        <f>IFERROR(IF((AC820-AD820)&lt;0,1,0),0)</f>
        <v>1</v>
      </c>
      <c r="AY820">
        <f>SUM(AP820:AX820)</f>
        <v>6</v>
      </c>
    </row>
    <row r="821" spans="1:51" x14ac:dyDescent="0.45">
      <c r="A821" s="1" t="s">
        <v>1096</v>
      </c>
      <c r="B821" s="2">
        <v>4993797</v>
      </c>
      <c r="C821" s="3" t="s">
        <v>5337</v>
      </c>
      <c r="D821" s="5">
        <v>13.58</v>
      </c>
      <c r="E821" s="5">
        <v>1437.3907849</v>
      </c>
      <c r="F821" s="3" t="s">
        <v>4485</v>
      </c>
      <c r="G821" s="3" t="s">
        <v>4486</v>
      </c>
      <c r="H821" s="3" t="s">
        <v>4590</v>
      </c>
      <c r="I821" s="3" t="s">
        <v>4590</v>
      </c>
      <c r="J821" s="3" t="s">
        <v>4735</v>
      </c>
      <c r="K821" s="6">
        <v>2357000</v>
      </c>
      <c r="L821" s="6">
        <v>2339000</v>
      </c>
      <c r="M821" s="6">
        <v>172000</v>
      </c>
      <c r="N821" s="6">
        <v>167000</v>
      </c>
      <c r="O821" s="6">
        <v>141000</v>
      </c>
      <c r="P821" s="6">
        <v>137000</v>
      </c>
      <c r="Q821" s="6">
        <v>206000</v>
      </c>
      <c r="R821" s="6">
        <v>228000</v>
      </c>
      <c r="S821" s="6">
        <v>281000</v>
      </c>
      <c r="T821" s="6">
        <v>211000</v>
      </c>
      <c r="U821" s="6" t="s">
        <v>4474</v>
      </c>
      <c r="V821" s="6" t="s">
        <v>4474</v>
      </c>
      <c r="W821" s="6">
        <v>1587000</v>
      </c>
      <c r="X821" s="6">
        <v>1563000</v>
      </c>
      <c r="Y821" s="6">
        <v>1058000</v>
      </c>
      <c r="Z821" s="6">
        <v>1023000</v>
      </c>
      <c r="AA821" s="6">
        <v>417000</v>
      </c>
      <c r="AB821" s="6">
        <v>412000</v>
      </c>
      <c r="AC821" s="6">
        <v>106022368</v>
      </c>
      <c r="AD821" s="6">
        <v>106549496</v>
      </c>
      <c r="AF821">
        <f>Q821/W821</f>
        <v>0.12980466288594833</v>
      </c>
      <c r="AG821">
        <f>R821/X821</f>
        <v>0.14587332053742802</v>
      </c>
      <c r="AH821" t="e">
        <f>U821/W821</f>
        <v>#VALUE!</v>
      </c>
      <c r="AI821" t="e">
        <f>V821/X821</f>
        <v>#VALUE!</v>
      </c>
      <c r="AJ821">
        <f>Y821/AA821</f>
        <v>2.537170263788969</v>
      </c>
      <c r="AK821">
        <f>Z821/AB821</f>
        <v>2.483009708737864</v>
      </c>
      <c r="AL821">
        <f>O821/K821</f>
        <v>5.9821807382265592E-2</v>
      </c>
      <c r="AM821">
        <f>P821/L821</f>
        <v>5.8572039333048311E-2</v>
      </c>
      <c r="AN821">
        <f>K821/W821</f>
        <v>1.4851921865154378</v>
      </c>
      <c r="AO821">
        <f>L821/X821</f>
        <v>1.4964811260396673</v>
      </c>
      <c r="AP821">
        <f>IF(OR(Q821&lt;0, Q821="NA"), 0, 1)</f>
        <v>1</v>
      </c>
      <c r="AQ821">
        <f>IF(OR(S821&lt;0, S821="NA"), 0, 1)</f>
        <v>1</v>
      </c>
      <c r="AR821">
        <f>IFERROR(IF((AF821-AG821)&gt;0,1,0),0)</f>
        <v>0</v>
      </c>
      <c r="AS821">
        <f>IFERROR(IF((S821-Q821)&gt;0,1,0),0)</f>
        <v>1</v>
      </c>
      <c r="AT821">
        <f>IFERROR(IF((AH821-AI821)&lt;0,1,0),0)</f>
        <v>0</v>
      </c>
      <c r="AU821">
        <f>IFERROR(IF((AJ821-AK821)&gt;0,1,0),0)</f>
        <v>1</v>
      </c>
      <c r="AV821">
        <f>IFERROR(IF((AL821-AM821)&gt;0,1,0),0)</f>
        <v>1</v>
      </c>
      <c r="AW821">
        <f>IFERROR(IF((AN821-AO821)&gt;0,1,0),0)</f>
        <v>0</v>
      </c>
      <c r="AX821">
        <f>IFERROR(IF((AC821-AD821)&lt;0,1,0),0)</f>
        <v>1</v>
      </c>
      <c r="AY821">
        <f>SUM(AP821:AX821)</f>
        <v>6</v>
      </c>
    </row>
    <row r="822" spans="1:51" x14ac:dyDescent="0.45">
      <c r="A822" s="1" t="s">
        <v>1098</v>
      </c>
      <c r="B822" s="2">
        <v>4556424</v>
      </c>
      <c r="C822" s="3" t="s">
        <v>5335</v>
      </c>
      <c r="D822" s="5">
        <v>91.76</v>
      </c>
      <c r="E822" s="5">
        <v>18534.89061816</v>
      </c>
      <c r="F822" s="3" t="s">
        <v>4500</v>
      </c>
      <c r="G822" s="3" t="s">
        <v>4501</v>
      </c>
      <c r="H822" s="3" t="s">
        <v>4502</v>
      </c>
      <c r="I822" s="3" t="s">
        <v>4538</v>
      </c>
      <c r="J822" s="3" t="s">
        <v>4504</v>
      </c>
      <c r="K822" s="6">
        <v>2912873</v>
      </c>
      <c r="L822" s="6">
        <v>2858474</v>
      </c>
      <c r="M822" s="6">
        <v>233134</v>
      </c>
      <c r="N822" s="6">
        <v>190767</v>
      </c>
      <c r="O822" s="6">
        <v>179804</v>
      </c>
      <c r="P822" s="6">
        <v>136882</v>
      </c>
      <c r="Q822" s="6">
        <v>1011635</v>
      </c>
      <c r="R822" s="6">
        <v>988017</v>
      </c>
      <c r="S822" s="6">
        <v>980058</v>
      </c>
      <c r="T822" s="6">
        <v>1009909</v>
      </c>
      <c r="U822" s="6" t="s">
        <v>4474</v>
      </c>
      <c r="V822" s="6" t="s">
        <v>4474</v>
      </c>
      <c r="W822" s="6">
        <v>3770208</v>
      </c>
      <c r="X822" s="6">
        <v>3753941</v>
      </c>
      <c r="Y822" s="6">
        <v>1331877</v>
      </c>
      <c r="Z822" s="6">
        <v>1343380</v>
      </c>
      <c r="AA822" s="6">
        <v>1598770</v>
      </c>
      <c r="AB822" s="6">
        <v>1607304</v>
      </c>
      <c r="AC822" s="6">
        <v>201970000</v>
      </c>
      <c r="AD822" s="6">
        <v>202270000</v>
      </c>
      <c r="AF822">
        <f>Q822/W822</f>
        <v>0.26832339223724527</v>
      </c>
      <c r="AG822">
        <f>R822/X822</f>
        <v>0.26319460002168388</v>
      </c>
      <c r="AH822" t="e">
        <f>U822/W822</f>
        <v>#VALUE!</v>
      </c>
      <c r="AI822" t="e">
        <f>V822/X822</f>
        <v>#VALUE!</v>
      </c>
      <c r="AJ822">
        <f>Y822/AA822</f>
        <v>0.83306354259837245</v>
      </c>
      <c r="AK822">
        <f>Z822/AB822</f>
        <v>0.83579708630103577</v>
      </c>
      <c r="AL822">
        <f>O822/K822</f>
        <v>6.1727373627343179E-2</v>
      </c>
      <c r="AM822">
        <f>P822/L822</f>
        <v>4.7886389731024319E-2</v>
      </c>
      <c r="AN822">
        <f>K822/W822</f>
        <v>0.77260273173257288</v>
      </c>
      <c r="AO822">
        <f>L822/X822</f>
        <v>0.76145949017312742</v>
      </c>
      <c r="AP822">
        <f>IF(OR(Q822&lt;0, Q822="NA"), 0, 1)</f>
        <v>1</v>
      </c>
      <c r="AQ822">
        <f>IF(OR(S822&lt;0, S822="NA"), 0, 1)</f>
        <v>1</v>
      </c>
      <c r="AR822">
        <f>IFERROR(IF((AF822-AG822)&gt;0,1,0),0)</f>
        <v>1</v>
      </c>
      <c r="AS822">
        <f>IFERROR(IF((S822-Q822)&gt;0,1,0),0)</f>
        <v>0</v>
      </c>
      <c r="AT822">
        <f>IFERROR(IF((AH822-AI822)&lt;0,1,0),0)</f>
        <v>0</v>
      </c>
      <c r="AU822">
        <f>IFERROR(IF((AJ822-AK822)&gt;0,1,0),0)</f>
        <v>0</v>
      </c>
      <c r="AV822">
        <f>IFERROR(IF((AL822-AM822)&gt;0,1,0),0)</f>
        <v>1</v>
      </c>
      <c r="AW822">
        <f>IFERROR(IF((AN822-AO822)&gt;0,1,0),0)</f>
        <v>1</v>
      </c>
      <c r="AX822">
        <f>IFERROR(IF((AC822-AD822)&lt;0,1,0),0)</f>
        <v>1</v>
      </c>
      <c r="AY822">
        <f>SUM(AP822:AX822)</f>
        <v>6</v>
      </c>
    </row>
    <row r="823" spans="1:51" x14ac:dyDescent="0.45">
      <c r="A823" s="1" t="s">
        <v>1100</v>
      </c>
      <c r="B823" s="2">
        <v>4160234</v>
      </c>
      <c r="C823" s="3" t="s">
        <v>5337</v>
      </c>
      <c r="D823" s="5">
        <v>80.959999999999994</v>
      </c>
      <c r="E823" s="5">
        <v>7740.7059875200002</v>
      </c>
      <c r="F823" s="3" t="s">
        <v>4500</v>
      </c>
      <c r="G823" s="3" t="s">
        <v>4501</v>
      </c>
      <c r="H823" s="3" t="s">
        <v>4502</v>
      </c>
      <c r="I823" s="3" t="s">
        <v>4503</v>
      </c>
      <c r="J823" s="3" t="s">
        <v>4504</v>
      </c>
      <c r="K823" s="6">
        <v>1273721</v>
      </c>
      <c r="L823" s="6">
        <v>1259477</v>
      </c>
      <c r="M823" s="6">
        <v>340269</v>
      </c>
      <c r="N823" s="6">
        <v>322077</v>
      </c>
      <c r="O823" s="6">
        <v>264710</v>
      </c>
      <c r="P823" s="6">
        <v>246748</v>
      </c>
      <c r="Q823" s="6">
        <v>264316</v>
      </c>
      <c r="R823" s="6">
        <v>215358</v>
      </c>
      <c r="S823" s="6">
        <v>327252</v>
      </c>
      <c r="T823" s="6">
        <v>296097</v>
      </c>
      <c r="U823" s="6" t="s">
        <v>4474</v>
      </c>
      <c r="V823" s="6" t="s">
        <v>4474</v>
      </c>
      <c r="W823" s="6">
        <v>3109928</v>
      </c>
      <c r="X823" s="6">
        <v>2973635</v>
      </c>
      <c r="Y823" s="6">
        <v>1194417</v>
      </c>
      <c r="Z823" s="6">
        <v>1468655</v>
      </c>
      <c r="AA823" s="6">
        <v>417836</v>
      </c>
      <c r="AB823" s="6">
        <v>354536</v>
      </c>
      <c r="AC823" s="6">
        <v>95393221</v>
      </c>
      <c r="AD823" s="6">
        <v>95584814</v>
      </c>
      <c r="AF823">
        <f>Q823/W823</f>
        <v>8.4991035162228834E-2</v>
      </c>
      <c r="AG823">
        <f>R823/X823</f>
        <v>7.2422472832072537E-2</v>
      </c>
      <c r="AH823" t="e">
        <f>U823/W823</f>
        <v>#VALUE!</v>
      </c>
      <c r="AI823" t="e">
        <f>V823/X823</f>
        <v>#VALUE!</v>
      </c>
      <c r="AJ823">
        <f>Y823/AA823</f>
        <v>2.8585784853387453</v>
      </c>
      <c r="AK823">
        <f>Z823/AB823</f>
        <v>4.1424707222961841</v>
      </c>
      <c r="AL823">
        <f>O823/K823</f>
        <v>0.20782416243431645</v>
      </c>
      <c r="AM823">
        <f>P823/L823</f>
        <v>0.19591306550258561</v>
      </c>
      <c r="AN823">
        <f>K823/W823</f>
        <v>0.40956607355540064</v>
      </c>
      <c r="AO823">
        <f>L823/X823</f>
        <v>0.42354794720939187</v>
      </c>
      <c r="AP823">
        <f>IF(OR(Q823&lt;0, Q823="NA"), 0, 1)</f>
        <v>1</v>
      </c>
      <c r="AQ823">
        <f>IF(OR(S823&lt;0, S823="NA"), 0, 1)</f>
        <v>1</v>
      </c>
      <c r="AR823">
        <f>IFERROR(IF((AF823-AG823)&gt;0,1,0),0)</f>
        <v>1</v>
      </c>
      <c r="AS823">
        <f>IFERROR(IF((S823-Q823)&gt;0,1,0),0)</f>
        <v>1</v>
      </c>
      <c r="AT823">
        <f>IFERROR(IF((AH823-AI823)&lt;0,1,0),0)</f>
        <v>0</v>
      </c>
      <c r="AU823">
        <f>IFERROR(IF((AJ823-AK823)&gt;0,1,0),0)</f>
        <v>0</v>
      </c>
      <c r="AV823">
        <f>IFERROR(IF((AL823-AM823)&gt;0,1,0),0)</f>
        <v>1</v>
      </c>
      <c r="AW823">
        <f>IFERROR(IF((AN823-AO823)&gt;0,1,0),0)</f>
        <v>0</v>
      </c>
      <c r="AX823">
        <f>IFERROR(IF((AC823-AD823)&lt;0,1,0),0)</f>
        <v>1</v>
      </c>
      <c r="AY823">
        <f>SUM(AP823:AX823)</f>
        <v>6</v>
      </c>
    </row>
    <row r="824" spans="1:51" x14ac:dyDescent="0.45">
      <c r="A824" s="1" t="s">
        <v>1103</v>
      </c>
      <c r="B824" s="2">
        <v>4911259</v>
      </c>
      <c r="C824" s="3" t="s">
        <v>5335</v>
      </c>
      <c r="D824" s="5">
        <v>71.97</v>
      </c>
      <c r="E824" s="5">
        <v>15476.330776860001</v>
      </c>
      <c r="F824" s="3" t="s">
        <v>4559</v>
      </c>
      <c r="G824" s="3" t="s">
        <v>4626</v>
      </c>
      <c r="H824" s="3" t="s">
        <v>4626</v>
      </c>
      <c r="I824" s="3" t="s">
        <v>4840</v>
      </c>
      <c r="J824" s="3" t="s">
        <v>4951</v>
      </c>
      <c r="K824" s="6">
        <v>31219700</v>
      </c>
      <c r="L824" s="6">
        <v>30966300</v>
      </c>
      <c r="M824" s="6">
        <v>2676700</v>
      </c>
      <c r="N824" s="6">
        <v>2604700</v>
      </c>
      <c r="O824" s="6">
        <v>1713800</v>
      </c>
      <c r="P824" s="6">
        <v>1682100</v>
      </c>
      <c r="Q824" s="6">
        <v>-1044000</v>
      </c>
      <c r="R824" s="6">
        <v>-1065300</v>
      </c>
      <c r="S824" s="6">
        <v>3043100</v>
      </c>
      <c r="T824" s="6">
        <v>2763300</v>
      </c>
      <c r="U824" s="6">
        <v>2430000</v>
      </c>
      <c r="V824" s="6">
        <v>2428700</v>
      </c>
      <c r="W824" s="6">
        <v>23332800</v>
      </c>
      <c r="X824" s="6">
        <v>22616600</v>
      </c>
      <c r="Y824" s="6">
        <v>6631500</v>
      </c>
      <c r="Z824" s="6">
        <v>6092300</v>
      </c>
      <c r="AA824" s="6">
        <v>6413300</v>
      </c>
      <c r="AB824" s="6">
        <v>5999900</v>
      </c>
      <c r="AC824" s="6">
        <v>215031619</v>
      </c>
      <c r="AD824" s="6">
        <v>214985820</v>
      </c>
      <c r="AF824">
        <f>Q824/W824</f>
        <v>-4.4743879860111087E-2</v>
      </c>
      <c r="AG824">
        <f>R824/X824</f>
        <v>-4.7102570678174437E-2</v>
      </c>
      <c r="AH824">
        <f>U824/W824</f>
        <v>0.10414523760543098</v>
      </c>
      <c r="AI824">
        <f>V824/X824</f>
        <v>0.10738572552903619</v>
      </c>
      <c r="AJ824">
        <f>Y824/AA824</f>
        <v>1.0340230458578268</v>
      </c>
      <c r="AK824">
        <f>Z824/AB824</f>
        <v>1.0154002566709446</v>
      </c>
      <c r="AL824">
        <f>O824/K824</f>
        <v>5.48948260233122E-2</v>
      </c>
      <c r="AM824">
        <f>P824/L824</f>
        <v>5.432034179091464E-2</v>
      </c>
      <c r="AN824">
        <f>K824/W824</f>
        <v>1.3380177261194541</v>
      </c>
      <c r="AO824">
        <f>L824/X824</f>
        <v>1.3691845812367907</v>
      </c>
      <c r="AP824">
        <f>IF(OR(Q824&lt;0, Q824="NA"), 0, 1)</f>
        <v>0</v>
      </c>
      <c r="AQ824">
        <f>IF(OR(S824&lt;0, S824="NA"), 0, 1)</f>
        <v>1</v>
      </c>
      <c r="AR824">
        <f>IFERROR(IF((AF824-AG824)&gt;0,1,0),0)</f>
        <v>1</v>
      </c>
      <c r="AS824">
        <f>IFERROR(IF((S824-Q824)&gt;0,1,0),0)</f>
        <v>1</v>
      </c>
      <c r="AT824">
        <f>IFERROR(IF((AH824-AI824)&lt;0,1,0),0)</f>
        <v>1</v>
      </c>
      <c r="AU824">
        <f>IFERROR(IF((AJ824-AK824)&gt;0,1,0),0)</f>
        <v>1</v>
      </c>
      <c r="AV824">
        <f>IFERROR(IF((AL824-AM824)&gt;0,1,0),0)</f>
        <v>1</v>
      </c>
      <c r="AW824">
        <f>IFERROR(IF((AN824-AO824)&gt;0,1,0),0)</f>
        <v>0</v>
      </c>
      <c r="AX824">
        <f>IFERROR(IF((AC824-AD824)&lt;0,1,0),0)</f>
        <v>0</v>
      </c>
      <c r="AY824">
        <f>SUM(AP824:AX824)</f>
        <v>6</v>
      </c>
    </row>
    <row r="825" spans="1:51" x14ac:dyDescent="0.45">
      <c r="A825" s="1" t="s">
        <v>1104</v>
      </c>
      <c r="B825" s="2">
        <v>4001616</v>
      </c>
      <c r="C825" s="3" t="s">
        <v>5337</v>
      </c>
      <c r="D825" s="5">
        <v>52.93</v>
      </c>
      <c r="E825" s="5">
        <v>44461.709504179998</v>
      </c>
      <c r="F825" s="3" t="s">
        <v>4651</v>
      </c>
      <c r="G825" s="3" t="s">
        <v>4651</v>
      </c>
      <c r="H825" s="3" t="s">
        <v>4688</v>
      </c>
      <c r="I825" s="3" t="s">
        <v>4688</v>
      </c>
      <c r="J825" s="3" t="s">
        <v>4653</v>
      </c>
      <c r="K825" s="6">
        <v>14593000</v>
      </c>
      <c r="L825" s="6">
        <v>14462000</v>
      </c>
      <c r="M825" s="6">
        <v>7032000</v>
      </c>
      <c r="N825" s="6">
        <v>7009000</v>
      </c>
      <c r="O825" s="6">
        <v>4262000</v>
      </c>
      <c r="P825" s="6">
        <v>4055000</v>
      </c>
      <c r="Q825" s="6">
        <v>2473000</v>
      </c>
      <c r="R825" s="6">
        <v>1676000</v>
      </c>
      <c r="S825" s="6">
        <v>5763000</v>
      </c>
      <c r="T825" s="6">
        <v>6216000</v>
      </c>
      <c r="U825" s="6">
        <v>34935000</v>
      </c>
      <c r="V825" s="6">
        <v>34498000</v>
      </c>
      <c r="W825" s="6">
        <v>99820000</v>
      </c>
      <c r="X825" s="6">
        <v>100417000</v>
      </c>
      <c r="Y825" s="6">
        <v>7991000</v>
      </c>
      <c r="Z825" s="6">
        <v>10752000</v>
      </c>
      <c r="AA825" s="6">
        <v>10832000</v>
      </c>
      <c r="AB825" s="6">
        <v>11506000</v>
      </c>
      <c r="AC825" s="6">
        <v>840000000</v>
      </c>
      <c r="AD825" s="6">
        <v>839000000</v>
      </c>
      <c r="AF825">
        <f>Q825/W825</f>
        <v>2.4774594269685434E-2</v>
      </c>
      <c r="AG825">
        <f>R825/X825</f>
        <v>1.6690401027714432E-2</v>
      </c>
      <c r="AH825">
        <f>U825/W825</f>
        <v>0.34997996393508313</v>
      </c>
      <c r="AI825">
        <f>V825/X825</f>
        <v>0.34354740731151101</v>
      </c>
      <c r="AJ825">
        <f>Y825/AA825</f>
        <v>0.73772156573116687</v>
      </c>
      <c r="AK825">
        <f>Z825/AB825</f>
        <v>0.93446897270989049</v>
      </c>
      <c r="AL825">
        <f>O825/K825</f>
        <v>0.29205783594874257</v>
      </c>
      <c r="AM825">
        <f>P825/L825</f>
        <v>0.28038998755358874</v>
      </c>
      <c r="AN825">
        <f>K825/W825</f>
        <v>0.14619314766579844</v>
      </c>
      <c r="AO825">
        <f>L825/X825</f>
        <v>0.14401943893962177</v>
      </c>
      <c r="AP825">
        <f>IF(OR(Q825&lt;0, Q825="NA"), 0, 1)</f>
        <v>1</v>
      </c>
      <c r="AQ825">
        <f>IF(OR(S825&lt;0, S825="NA"), 0, 1)</f>
        <v>1</v>
      </c>
      <c r="AR825">
        <f>IFERROR(IF((AF825-AG825)&gt;0,1,0),0)</f>
        <v>1</v>
      </c>
      <c r="AS825">
        <f>IFERROR(IF((S825-Q825)&gt;0,1,0),0)</f>
        <v>1</v>
      </c>
      <c r="AT825">
        <f>IFERROR(IF((AH825-AI825)&lt;0,1,0),0)</f>
        <v>0</v>
      </c>
      <c r="AU825">
        <f>IFERROR(IF((AJ825-AK825)&gt;0,1,0),0)</f>
        <v>0</v>
      </c>
      <c r="AV825">
        <f>IFERROR(IF((AL825-AM825)&gt;0,1,0),0)</f>
        <v>1</v>
      </c>
      <c r="AW825">
        <f>IFERROR(IF((AN825-AO825)&gt;0,1,0),0)</f>
        <v>1</v>
      </c>
      <c r="AX825">
        <f>IFERROR(IF((AC825-AD825)&lt;0,1,0),0)</f>
        <v>0</v>
      </c>
      <c r="AY825">
        <f>SUM(AP825:AX825)</f>
        <v>6</v>
      </c>
    </row>
    <row r="826" spans="1:51" x14ac:dyDescent="0.45">
      <c r="A826" s="1" t="s">
        <v>1105</v>
      </c>
      <c r="B826" s="2">
        <v>4206221</v>
      </c>
      <c r="C826" s="3" t="s">
        <v>5335</v>
      </c>
      <c r="D826" s="5">
        <v>442.12</v>
      </c>
      <c r="E826" s="5">
        <v>15267.27811336</v>
      </c>
      <c r="F826" s="3" t="s">
        <v>4475</v>
      </c>
      <c r="G826" s="3" t="s">
        <v>4529</v>
      </c>
      <c r="H826" s="3" t="s">
        <v>4530</v>
      </c>
      <c r="I826" s="3" t="s">
        <v>4739</v>
      </c>
      <c r="J826" s="3" t="s">
        <v>4750</v>
      </c>
      <c r="K826" s="6">
        <v>4665474</v>
      </c>
      <c r="L826" s="6">
        <v>4612716</v>
      </c>
      <c r="M826" s="6">
        <v>921121</v>
      </c>
      <c r="N826" s="6">
        <v>909234</v>
      </c>
      <c r="O826" s="6">
        <v>862706</v>
      </c>
      <c r="P826" s="6">
        <v>853307</v>
      </c>
      <c r="Q826" s="6">
        <v>572018</v>
      </c>
      <c r="R826" s="6">
        <v>572770</v>
      </c>
      <c r="S826" s="6">
        <v>615613</v>
      </c>
      <c r="T826" s="6">
        <v>622723</v>
      </c>
      <c r="U826" s="6">
        <v>4970687</v>
      </c>
      <c r="V826" s="6">
        <v>4973676</v>
      </c>
      <c r="W826" s="6">
        <v>1775066</v>
      </c>
      <c r="X826" s="6">
        <v>1856006</v>
      </c>
      <c r="Y826" s="6">
        <v>872257</v>
      </c>
      <c r="Z826" s="6">
        <v>986098</v>
      </c>
      <c r="AA826" s="6">
        <v>510508</v>
      </c>
      <c r="AB826" s="6">
        <v>507828</v>
      </c>
      <c r="AC826" s="6">
        <v>34530370</v>
      </c>
      <c r="AD826" s="6">
        <v>34956623</v>
      </c>
      <c r="AF826">
        <f>Q826/W826</f>
        <v>0.32225167965585505</v>
      </c>
      <c r="AG826">
        <f>R826/X826</f>
        <v>0.30860352822135273</v>
      </c>
      <c r="AH826">
        <f>U826/W826</f>
        <v>2.8002829190576577</v>
      </c>
      <c r="AI826">
        <f>V826/X826</f>
        <v>2.6797736645247916</v>
      </c>
      <c r="AJ826">
        <f>Y826/AA826</f>
        <v>1.7086059376150815</v>
      </c>
      <c r="AK826">
        <f>Z826/AB826</f>
        <v>1.9417952535110312</v>
      </c>
      <c r="AL826">
        <f>O826/K826</f>
        <v>0.18491282986466112</v>
      </c>
      <c r="AM826">
        <f>P826/L826</f>
        <v>0.18499014463496127</v>
      </c>
      <c r="AN826">
        <f>K826/W826</f>
        <v>2.6283383265748994</v>
      </c>
      <c r="AO826">
        <f>L826/X826</f>
        <v>2.4852915346178839</v>
      </c>
      <c r="AP826">
        <f>IF(OR(Q826&lt;0, Q826="NA"), 0, 1)</f>
        <v>1</v>
      </c>
      <c r="AQ826">
        <f>IF(OR(S826&lt;0, S826="NA"), 0, 1)</f>
        <v>1</v>
      </c>
      <c r="AR826">
        <f>IFERROR(IF((AF826-AG826)&gt;0,1,0),0)</f>
        <v>1</v>
      </c>
      <c r="AS826">
        <f>IFERROR(IF((S826-Q826)&gt;0,1,0),0)</f>
        <v>1</v>
      </c>
      <c r="AT826">
        <f>IFERROR(IF((AH826-AI826)&lt;0,1,0),0)</f>
        <v>0</v>
      </c>
      <c r="AU826">
        <f>IFERROR(IF((AJ826-AK826)&gt;0,1,0),0)</f>
        <v>0</v>
      </c>
      <c r="AV826">
        <f>IFERROR(IF((AL826-AM826)&gt;0,1,0),0)</f>
        <v>0</v>
      </c>
      <c r="AW826">
        <f>IFERROR(IF((AN826-AO826)&gt;0,1,0),0)</f>
        <v>1</v>
      </c>
      <c r="AX826">
        <f>IFERROR(IF((AC826-AD826)&lt;0,1,0),0)</f>
        <v>1</v>
      </c>
      <c r="AY826">
        <f>SUM(AP826:AX826)</f>
        <v>6</v>
      </c>
    </row>
    <row r="827" spans="1:51" x14ac:dyDescent="0.45">
      <c r="A827" s="1" t="s">
        <v>1107</v>
      </c>
      <c r="B827" s="2">
        <v>4991702</v>
      </c>
      <c r="C827" s="3" t="s">
        <v>5337</v>
      </c>
      <c r="D827" s="5">
        <v>71.38</v>
      </c>
      <c r="E827" s="5">
        <v>8524.5238793400003</v>
      </c>
      <c r="F827" s="3" t="s">
        <v>4485</v>
      </c>
      <c r="G827" s="3" t="s">
        <v>4486</v>
      </c>
      <c r="H827" s="3" t="s">
        <v>4598</v>
      </c>
      <c r="I827" s="3" t="s">
        <v>4615</v>
      </c>
      <c r="J827" s="3" t="s">
        <v>4991</v>
      </c>
      <c r="K827" s="6">
        <v>3640100</v>
      </c>
      <c r="L827" s="6">
        <v>3586300</v>
      </c>
      <c r="M827" s="6">
        <v>658100</v>
      </c>
      <c r="N827" s="6">
        <v>647500</v>
      </c>
      <c r="O827" s="6">
        <v>558500</v>
      </c>
      <c r="P827" s="6">
        <v>549100</v>
      </c>
      <c r="Q827" s="6">
        <v>420900</v>
      </c>
      <c r="R827" s="6">
        <v>414000</v>
      </c>
      <c r="S827" s="6">
        <v>427400</v>
      </c>
      <c r="T827" s="6">
        <v>492500</v>
      </c>
      <c r="U827" s="6">
        <v>538600</v>
      </c>
      <c r="V827" s="6">
        <v>483400</v>
      </c>
      <c r="W827" s="6">
        <v>3043600</v>
      </c>
      <c r="X827" s="6">
        <v>2914300</v>
      </c>
      <c r="Y827" s="6">
        <v>1479400</v>
      </c>
      <c r="Z827" s="6">
        <v>1438100</v>
      </c>
      <c r="AA827" s="6">
        <v>800600</v>
      </c>
      <c r="AB827" s="6">
        <v>782500</v>
      </c>
      <c r="AC827" s="6">
        <v>119478037</v>
      </c>
      <c r="AD827" s="6">
        <v>120110002</v>
      </c>
      <c r="AF827">
        <f>Q827/W827</f>
        <v>0.13829018267840715</v>
      </c>
      <c r="AG827">
        <f>R827/X827</f>
        <v>0.1420581271660433</v>
      </c>
      <c r="AH827">
        <f>U827/W827</f>
        <v>0.17696149296885266</v>
      </c>
      <c r="AI827">
        <f>V827/X827</f>
        <v>0.16587173592286311</v>
      </c>
      <c r="AJ827">
        <f>Y827/AA827</f>
        <v>1.8478641019235573</v>
      </c>
      <c r="AK827">
        <f>Z827/AB827</f>
        <v>1.8378274760383386</v>
      </c>
      <c r="AL827">
        <f>O827/K827</f>
        <v>0.15342985082827396</v>
      </c>
      <c r="AM827">
        <f>P827/L827</f>
        <v>0.15311044809413601</v>
      </c>
      <c r="AN827">
        <f>K827/W827</f>
        <v>1.1959850177421474</v>
      </c>
      <c r="AO827">
        <f>L827/X827</f>
        <v>1.2305871049651718</v>
      </c>
      <c r="AP827">
        <f>IF(OR(Q827&lt;0, Q827="NA"), 0, 1)</f>
        <v>1</v>
      </c>
      <c r="AQ827">
        <f>IF(OR(S827&lt;0, S827="NA"), 0, 1)</f>
        <v>1</v>
      </c>
      <c r="AR827">
        <f>IFERROR(IF((AF827-AG827)&gt;0,1,0),0)</f>
        <v>0</v>
      </c>
      <c r="AS827">
        <f>IFERROR(IF((S827-Q827)&gt;0,1,0),0)</f>
        <v>1</v>
      </c>
      <c r="AT827">
        <f>IFERROR(IF((AH827-AI827)&lt;0,1,0),0)</f>
        <v>0</v>
      </c>
      <c r="AU827">
        <f>IFERROR(IF((AJ827-AK827)&gt;0,1,0),0)</f>
        <v>1</v>
      </c>
      <c r="AV827">
        <f>IFERROR(IF((AL827-AM827)&gt;0,1,0),0)</f>
        <v>1</v>
      </c>
      <c r="AW827">
        <f>IFERROR(IF((AN827-AO827)&gt;0,1,0),0)</f>
        <v>0</v>
      </c>
      <c r="AX827">
        <f>IFERROR(IF((AC827-AD827)&lt;0,1,0),0)</f>
        <v>1</v>
      </c>
      <c r="AY827">
        <f>SUM(AP827:AX827)</f>
        <v>6</v>
      </c>
    </row>
    <row r="828" spans="1:51" x14ac:dyDescent="0.45">
      <c r="A828" s="1" t="s">
        <v>1109</v>
      </c>
      <c r="B828" s="2">
        <v>4998292</v>
      </c>
      <c r="C828" s="3" t="s">
        <v>5337</v>
      </c>
      <c r="D828" s="5">
        <v>65.36</v>
      </c>
      <c r="E828" s="5">
        <v>1886.17437032</v>
      </c>
      <c r="F828" s="3" t="s">
        <v>4480</v>
      </c>
      <c r="G828" s="3" t="s">
        <v>4491</v>
      </c>
      <c r="H828" s="3" t="s">
        <v>4492</v>
      </c>
      <c r="I828" s="3" t="s">
        <v>4802</v>
      </c>
      <c r="J828" s="3" t="s">
        <v>4992</v>
      </c>
      <c r="K828" s="6">
        <v>802100</v>
      </c>
      <c r="L828" s="6">
        <v>802600</v>
      </c>
      <c r="M828" s="6">
        <v>147800</v>
      </c>
      <c r="N828" s="6">
        <v>168900</v>
      </c>
      <c r="O828" s="6">
        <v>139700</v>
      </c>
      <c r="P828" s="6">
        <v>159400</v>
      </c>
      <c r="Q828" s="6">
        <v>96700</v>
      </c>
      <c r="R828" s="6">
        <v>106100</v>
      </c>
      <c r="S828" s="6">
        <v>189500</v>
      </c>
      <c r="T828" s="6">
        <v>183600</v>
      </c>
      <c r="U828" s="6">
        <v>124600</v>
      </c>
      <c r="V828" s="6">
        <v>179600</v>
      </c>
      <c r="W828" s="6">
        <v>843600</v>
      </c>
      <c r="X828" s="6">
        <v>882900</v>
      </c>
      <c r="Y828" s="6">
        <v>237300</v>
      </c>
      <c r="Z828" s="6">
        <v>278600</v>
      </c>
      <c r="AA828" s="6">
        <v>207100</v>
      </c>
      <c r="AB828" s="6">
        <v>192500</v>
      </c>
      <c r="AC828" s="6">
        <v>28900000</v>
      </c>
      <c r="AD828" s="6">
        <v>29100000</v>
      </c>
      <c r="AF828">
        <f>Q828/W828</f>
        <v>0.11462778568041726</v>
      </c>
      <c r="AG828">
        <f>R828/X828</f>
        <v>0.12017215992751161</v>
      </c>
      <c r="AH828">
        <f>U828/W828</f>
        <v>0.14770033191085824</v>
      </c>
      <c r="AI828">
        <f>V828/X828</f>
        <v>0.2034205459281912</v>
      </c>
      <c r="AJ828">
        <f>Y828/AA828</f>
        <v>1.1458232737807823</v>
      </c>
      <c r="AK828">
        <f>Z828/AB828</f>
        <v>1.4472727272727273</v>
      </c>
      <c r="AL828">
        <f>O828/K828</f>
        <v>0.17416780950006233</v>
      </c>
      <c r="AM828">
        <f>P828/L828</f>
        <v>0.1986045352604037</v>
      </c>
      <c r="AN828">
        <f>K828/W828</f>
        <v>0.95080606922712185</v>
      </c>
      <c r="AO828">
        <f>L828/X828</f>
        <v>0.90904972250537996</v>
      </c>
      <c r="AP828">
        <f>IF(OR(Q828&lt;0, Q828="NA"), 0, 1)</f>
        <v>1</v>
      </c>
      <c r="AQ828">
        <f>IF(OR(S828&lt;0, S828="NA"), 0, 1)</f>
        <v>1</v>
      </c>
      <c r="AR828">
        <f>IFERROR(IF((AF828-AG828)&gt;0,1,0),0)</f>
        <v>0</v>
      </c>
      <c r="AS828">
        <f>IFERROR(IF((S828-Q828)&gt;0,1,0),0)</f>
        <v>1</v>
      </c>
      <c r="AT828">
        <f>IFERROR(IF((AH828-AI828)&lt;0,1,0),0)</f>
        <v>1</v>
      </c>
      <c r="AU828">
        <f>IFERROR(IF((AJ828-AK828)&gt;0,1,0),0)</f>
        <v>0</v>
      </c>
      <c r="AV828">
        <f>IFERROR(IF((AL828-AM828)&gt;0,1,0),0)</f>
        <v>0</v>
      </c>
      <c r="AW828">
        <f>IFERROR(IF((AN828-AO828)&gt;0,1,0),0)</f>
        <v>1</v>
      </c>
      <c r="AX828">
        <f>IFERROR(IF((AC828-AD828)&lt;0,1,0),0)</f>
        <v>1</v>
      </c>
      <c r="AY828">
        <f>SUM(AP828:AX828)</f>
        <v>6</v>
      </c>
    </row>
    <row r="829" spans="1:51" x14ac:dyDescent="0.45">
      <c r="A829" s="1" t="s">
        <v>1110</v>
      </c>
      <c r="B829" s="2">
        <v>6543878</v>
      </c>
      <c r="C829" s="3" t="s">
        <v>5335</v>
      </c>
      <c r="D829" s="5">
        <v>177.68</v>
      </c>
      <c r="E829" s="5">
        <v>73807.603745519998</v>
      </c>
      <c r="F829" s="3" t="s">
        <v>4475</v>
      </c>
      <c r="G829" s="3" t="s">
        <v>4529</v>
      </c>
      <c r="H829" s="3" t="s">
        <v>4530</v>
      </c>
      <c r="I829" s="3" t="s">
        <v>4739</v>
      </c>
      <c r="J829" s="3" t="s">
        <v>4504</v>
      </c>
      <c r="K829" s="6">
        <v>10152000</v>
      </c>
      <c r="L829" s="6">
        <v>9610000</v>
      </c>
      <c r="M829" s="6">
        <v>84000</v>
      </c>
      <c r="N829" s="6">
        <v>-129000</v>
      </c>
      <c r="O829" s="6">
        <v>-159000</v>
      </c>
      <c r="P829" s="6">
        <v>-374000</v>
      </c>
      <c r="Q829" s="6">
        <v>-178000</v>
      </c>
      <c r="R829" s="6">
        <v>-414000</v>
      </c>
      <c r="S829" s="6">
        <v>2099000</v>
      </c>
      <c r="T829" s="6">
        <v>1966000</v>
      </c>
      <c r="U829" s="6" t="s">
        <v>4474</v>
      </c>
      <c r="V829" s="6" t="s">
        <v>4474</v>
      </c>
      <c r="W829" s="6">
        <v>12277000</v>
      </c>
      <c r="X829" s="6">
        <v>11837000</v>
      </c>
      <c r="Y829" s="6">
        <v>6760000</v>
      </c>
      <c r="Z829" s="6">
        <v>6617000</v>
      </c>
      <c r="AA829" s="6">
        <v>4094000</v>
      </c>
      <c r="AB829" s="6">
        <v>4028000</v>
      </c>
      <c r="AC829" s="6">
        <v>415162000</v>
      </c>
      <c r="AD829" s="6">
        <v>413140000</v>
      </c>
      <c r="AF829">
        <f>Q829/W829</f>
        <v>-1.4498656023458499E-2</v>
      </c>
      <c r="AG829">
        <f>R829/X829</f>
        <v>-3.4975078144800199E-2</v>
      </c>
      <c r="AH829" t="e">
        <f>U829/W829</f>
        <v>#VALUE!</v>
      </c>
      <c r="AI829" t="e">
        <f>V829/X829</f>
        <v>#VALUE!</v>
      </c>
      <c r="AJ829">
        <f>Y829/AA829</f>
        <v>1.6511968734733757</v>
      </c>
      <c r="AK829">
        <f>Z829/AB829</f>
        <v>1.6427507447864946</v>
      </c>
      <c r="AL829">
        <f>O829/K829</f>
        <v>-1.5661938534278958E-2</v>
      </c>
      <c r="AM829">
        <f>P829/L829</f>
        <v>-3.8917793964620188E-2</v>
      </c>
      <c r="AN829">
        <f>K829/W829</f>
        <v>0.82691211207949822</v>
      </c>
      <c r="AO829">
        <f>L829/X829</f>
        <v>0.81186111345780176</v>
      </c>
      <c r="AP829">
        <f>IF(OR(Q829&lt;0, Q829="NA"), 0, 1)</f>
        <v>0</v>
      </c>
      <c r="AQ829">
        <f>IF(OR(S829&lt;0, S829="NA"), 0, 1)</f>
        <v>1</v>
      </c>
      <c r="AR829">
        <f>IFERROR(IF((AF829-AG829)&gt;0,1,0),0)</f>
        <v>1</v>
      </c>
      <c r="AS829">
        <f>IFERROR(IF((S829-Q829)&gt;0,1,0),0)</f>
        <v>1</v>
      </c>
      <c r="AT829">
        <f>IFERROR(IF((AH829-AI829)&lt;0,1,0),0)</f>
        <v>0</v>
      </c>
      <c r="AU829">
        <f>IFERROR(IF((AJ829-AK829)&gt;0,1,0),0)</f>
        <v>1</v>
      </c>
      <c r="AV829">
        <f>IFERROR(IF((AL829-AM829)&gt;0,1,0),0)</f>
        <v>1</v>
      </c>
      <c r="AW829">
        <f>IFERROR(IF((AN829-AO829)&gt;0,1,0),0)</f>
        <v>1</v>
      </c>
      <c r="AX829">
        <f>IFERROR(IF((AC829-AD829)&lt;0,1,0),0)</f>
        <v>0</v>
      </c>
      <c r="AY829">
        <f>SUM(AP829:AX829)</f>
        <v>6</v>
      </c>
    </row>
    <row r="830" spans="1:51" x14ac:dyDescent="0.45">
      <c r="A830" s="1" t="s">
        <v>1122</v>
      </c>
      <c r="B830" s="2">
        <v>4068060</v>
      </c>
      <c r="C830" s="3" t="s">
        <v>5337</v>
      </c>
      <c r="D830" s="5">
        <v>198.81</v>
      </c>
      <c r="E830" s="5">
        <v>27275.134760460001</v>
      </c>
      <c r="F830" s="3" t="s">
        <v>4485</v>
      </c>
      <c r="G830" s="3" t="s">
        <v>4486</v>
      </c>
      <c r="H830" s="3" t="s">
        <v>4598</v>
      </c>
      <c r="I830" s="3" t="s">
        <v>4615</v>
      </c>
      <c r="J830" s="3" t="s">
        <v>4619</v>
      </c>
      <c r="K830" s="6">
        <v>8474513</v>
      </c>
      <c r="L830" s="6">
        <v>8449399</v>
      </c>
      <c r="M830" s="6">
        <v>1765938</v>
      </c>
      <c r="N830" s="6">
        <v>1749135</v>
      </c>
      <c r="O830" s="6">
        <v>1424815</v>
      </c>
      <c r="P830" s="6">
        <v>1417981</v>
      </c>
      <c r="Q830" s="6">
        <v>1557405</v>
      </c>
      <c r="R830" s="6">
        <v>1500058</v>
      </c>
      <c r="S830" s="6">
        <v>1273247</v>
      </c>
      <c r="T830" s="6">
        <v>1270062</v>
      </c>
      <c r="U830" s="6">
        <v>3007820</v>
      </c>
      <c r="V830" s="6">
        <v>2960914</v>
      </c>
      <c r="W830" s="6">
        <v>11912972</v>
      </c>
      <c r="X830" s="6">
        <v>11291760</v>
      </c>
      <c r="Y830" s="6">
        <v>3745901</v>
      </c>
      <c r="Z830" s="6">
        <v>3265969</v>
      </c>
      <c r="AA830" s="6">
        <v>2387203</v>
      </c>
      <c r="AB830" s="6">
        <v>2134159</v>
      </c>
      <c r="AC830" s="6">
        <v>137191966</v>
      </c>
      <c r="AD830" s="6">
        <v>137457619</v>
      </c>
      <c r="AF830">
        <f>Q830/W830</f>
        <v>0.13073186103350196</v>
      </c>
      <c r="AG830">
        <f>R830/X830</f>
        <v>0.13284536688700432</v>
      </c>
      <c r="AH830">
        <f>U830/W830</f>
        <v>0.25248275577244705</v>
      </c>
      <c r="AI830">
        <f>V830/X830</f>
        <v>0.26221899863263121</v>
      </c>
      <c r="AJ830">
        <f>Y830/AA830</f>
        <v>1.5691589697231447</v>
      </c>
      <c r="AK830">
        <f>Z830/AB830</f>
        <v>1.5303306829528633</v>
      </c>
      <c r="AL830">
        <f>O830/K830</f>
        <v>0.16812942525428895</v>
      </c>
      <c r="AM830">
        <f>P830/L830</f>
        <v>0.16782033846430972</v>
      </c>
      <c r="AN830">
        <f>K830/W830</f>
        <v>0.71136849813799607</v>
      </c>
      <c r="AO830">
        <f>L830/X830</f>
        <v>0.74828007325695911</v>
      </c>
      <c r="AP830">
        <f>IF(OR(Q830&lt;0, Q830="NA"), 0, 1)</f>
        <v>1</v>
      </c>
      <c r="AQ830">
        <f>IF(OR(S830&lt;0, S830="NA"), 0, 1)</f>
        <v>1</v>
      </c>
      <c r="AR830">
        <f>IFERROR(IF((AF830-AG830)&gt;0,1,0),0)</f>
        <v>0</v>
      </c>
      <c r="AS830">
        <f>IFERROR(IF((S830-Q830)&gt;0,1,0),0)</f>
        <v>0</v>
      </c>
      <c r="AT830">
        <f>IFERROR(IF((AH830-AI830)&lt;0,1,0),0)</f>
        <v>1</v>
      </c>
      <c r="AU830">
        <f>IFERROR(IF((AJ830-AK830)&gt;0,1,0),0)</f>
        <v>1</v>
      </c>
      <c r="AV830">
        <f>IFERROR(IF((AL830-AM830)&gt;0,1,0),0)</f>
        <v>1</v>
      </c>
      <c r="AW830">
        <f>IFERROR(IF((AN830-AO830)&gt;0,1,0),0)</f>
        <v>0</v>
      </c>
      <c r="AX830">
        <f>IFERROR(IF((AC830-AD830)&lt;0,1,0),0)</f>
        <v>1</v>
      </c>
      <c r="AY830">
        <f>SUM(AP830:AX830)</f>
        <v>6</v>
      </c>
    </row>
    <row r="831" spans="1:51" x14ac:dyDescent="0.45">
      <c r="A831" s="1" t="s">
        <v>1130</v>
      </c>
      <c r="B831" s="2">
        <v>4331134</v>
      </c>
      <c r="C831" s="3" t="s">
        <v>5335</v>
      </c>
      <c r="D831" s="5">
        <v>31.19</v>
      </c>
      <c r="E831" s="5">
        <v>9660.4841582499994</v>
      </c>
      <c r="F831" s="3" t="s">
        <v>4500</v>
      </c>
      <c r="G831" s="3" t="s">
        <v>4501</v>
      </c>
      <c r="H831" s="3" t="s">
        <v>4502</v>
      </c>
      <c r="I831" s="3" t="s">
        <v>4538</v>
      </c>
      <c r="J831" s="3" t="s">
        <v>4928</v>
      </c>
      <c r="K831" s="6">
        <v>2539600</v>
      </c>
      <c r="L831" s="6">
        <v>2533800</v>
      </c>
      <c r="M831" s="6">
        <v>611500</v>
      </c>
      <c r="N831" s="6">
        <v>622300</v>
      </c>
      <c r="O831" s="6">
        <v>469400</v>
      </c>
      <c r="P831" s="6">
        <v>473700</v>
      </c>
      <c r="Q831" s="6">
        <v>576800</v>
      </c>
      <c r="R831" s="6">
        <v>584200</v>
      </c>
      <c r="S831" s="6">
        <v>880600</v>
      </c>
      <c r="T831" s="6">
        <v>862300</v>
      </c>
      <c r="U831" s="6">
        <v>1380600</v>
      </c>
      <c r="V831" s="6">
        <v>1379700</v>
      </c>
      <c r="W831" s="6">
        <v>2576700</v>
      </c>
      <c r="X831" s="6">
        <v>2718500</v>
      </c>
      <c r="Y831" s="6">
        <v>1045500</v>
      </c>
      <c r="Z831" s="6">
        <v>1231400</v>
      </c>
      <c r="AA831" s="6">
        <v>1202100</v>
      </c>
      <c r="AB831" s="6">
        <v>1184000</v>
      </c>
      <c r="AC831" s="6">
        <v>306300000</v>
      </c>
      <c r="AD831" s="6">
        <v>318700000</v>
      </c>
      <c r="AF831">
        <f>Q831/W831</f>
        <v>0.22385221407226297</v>
      </c>
      <c r="AG831">
        <f>R831/X831</f>
        <v>0.21489792164796762</v>
      </c>
      <c r="AH831">
        <f>U831/W831</f>
        <v>0.53580160670625221</v>
      </c>
      <c r="AI831">
        <f>V831/X831</f>
        <v>0.50752253080743059</v>
      </c>
      <c r="AJ831">
        <f>Y831/AA831</f>
        <v>0.86972797604192664</v>
      </c>
      <c r="AK831">
        <f>Z831/AB831</f>
        <v>1.0400337837837839</v>
      </c>
      <c r="AL831">
        <f>O831/K831</f>
        <v>0.18483225704835407</v>
      </c>
      <c r="AM831">
        <f>P831/L831</f>
        <v>0.18695240350461756</v>
      </c>
      <c r="AN831">
        <f>K831/W831</f>
        <v>0.9856017386579734</v>
      </c>
      <c r="AO831">
        <f>L831/X831</f>
        <v>0.93205812028692292</v>
      </c>
      <c r="AP831">
        <f>IF(OR(Q831&lt;0, Q831="NA"), 0, 1)</f>
        <v>1</v>
      </c>
      <c r="AQ831">
        <f>IF(OR(S831&lt;0, S831="NA"), 0, 1)</f>
        <v>1</v>
      </c>
      <c r="AR831">
        <f>IFERROR(IF((AF831-AG831)&gt;0,1,0),0)</f>
        <v>1</v>
      </c>
      <c r="AS831">
        <f>IFERROR(IF((S831-Q831)&gt;0,1,0),0)</f>
        <v>1</v>
      </c>
      <c r="AT831">
        <f>IFERROR(IF((AH831-AI831)&lt;0,1,0),0)</f>
        <v>0</v>
      </c>
      <c r="AU831">
        <f>IFERROR(IF((AJ831-AK831)&gt;0,1,0),0)</f>
        <v>0</v>
      </c>
      <c r="AV831">
        <f>IFERROR(IF((AL831-AM831)&gt;0,1,0),0)</f>
        <v>0</v>
      </c>
      <c r="AW831">
        <f>IFERROR(IF((AN831-AO831)&gt;0,1,0),0)</f>
        <v>1</v>
      </c>
      <c r="AX831">
        <f>IFERROR(IF((AC831-AD831)&lt;0,1,0),0)</f>
        <v>1</v>
      </c>
      <c r="AY831">
        <f>SUM(AP831:AX831)</f>
        <v>6</v>
      </c>
    </row>
    <row r="832" spans="1:51" x14ac:dyDescent="0.45">
      <c r="A832" s="1" t="s">
        <v>1140</v>
      </c>
      <c r="B832" s="2">
        <v>4021861</v>
      </c>
      <c r="C832" s="3" t="s">
        <v>5337</v>
      </c>
      <c r="D832" s="7">
        <v>11.6</v>
      </c>
      <c r="E832" s="5">
        <v>5121.6951040000004</v>
      </c>
      <c r="F832" s="3" t="s">
        <v>4485</v>
      </c>
      <c r="G832" s="3" t="s">
        <v>4517</v>
      </c>
      <c r="H832" s="3" t="s">
        <v>4640</v>
      </c>
      <c r="I832" s="3" t="s">
        <v>4685</v>
      </c>
      <c r="J832" s="3" t="s">
        <v>4992</v>
      </c>
      <c r="K832" s="6">
        <v>2380200</v>
      </c>
      <c r="L832" s="6">
        <v>2359600</v>
      </c>
      <c r="M832" s="6">
        <v>627300</v>
      </c>
      <c r="N832" s="6">
        <v>618000</v>
      </c>
      <c r="O832" s="6">
        <v>216300</v>
      </c>
      <c r="P832" s="6">
        <v>199800</v>
      </c>
      <c r="Q832" s="6">
        <v>-30800</v>
      </c>
      <c r="R832" s="6">
        <v>-29700</v>
      </c>
      <c r="S832" s="6">
        <v>455400</v>
      </c>
      <c r="T832" s="6">
        <v>433200</v>
      </c>
      <c r="U832" s="6">
        <v>3626900</v>
      </c>
      <c r="V832" s="6">
        <v>3620400</v>
      </c>
      <c r="W832" s="6">
        <v>9004900</v>
      </c>
      <c r="X832" s="6">
        <v>8956800</v>
      </c>
      <c r="Y832" s="6">
        <v>710200</v>
      </c>
      <c r="Z832" s="6">
        <v>663900</v>
      </c>
      <c r="AA832" s="6">
        <v>1011000</v>
      </c>
      <c r="AB832" s="6">
        <v>935100</v>
      </c>
      <c r="AC832" s="6">
        <v>441571436</v>
      </c>
      <c r="AD832" s="6">
        <v>441830818</v>
      </c>
      <c r="AF832">
        <f>Q832/W832</f>
        <v>-3.4203600262079532E-3</v>
      </c>
      <c r="AG832">
        <f>R832/X832</f>
        <v>-3.3159163987138262E-3</v>
      </c>
      <c r="AH832">
        <f>U832/W832</f>
        <v>0.40276960321602684</v>
      </c>
      <c r="AI832">
        <f>V832/X832</f>
        <v>0.40420685959271169</v>
      </c>
      <c r="AJ832">
        <f>Y832/AA832</f>
        <v>0.7024727992087042</v>
      </c>
      <c r="AK832">
        <f>Z832/AB832</f>
        <v>0.70997754250882261</v>
      </c>
      <c r="AL832">
        <f>O832/K832</f>
        <v>9.0874716410385678E-2</v>
      </c>
      <c r="AM832">
        <f>P832/L832</f>
        <v>8.4675368706560436E-2</v>
      </c>
      <c r="AN832">
        <f>K832/W832</f>
        <v>0.26432275760974583</v>
      </c>
      <c r="AO832">
        <f>L832/X832</f>
        <v>0.26344230082172204</v>
      </c>
      <c r="AP832">
        <f>IF(OR(Q832&lt;0, Q832="NA"), 0, 1)</f>
        <v>0</v>
      </c>
      <c r="AQ832">
        <f>IF(OR(S832&lt;0, S832="NA"), 0, 1)</f>
        <v>1</v>
      </c>
      <c r="AR832">
        <f>IFERROR(IF((AF832-AG832)&gt;0,1,0),0)</f>
        <v>0</v>
      </c>
      <c r="AS832">
        <f>IFERROR(IF((S832-Q832)&gt;0,1,0),0)</f>
        <v>1</v>
      </c>
      <c r="AT832">
        <f>IFERROR(IF((AH832-AI832)&lt;0,1,0),0)</f>
        <v>1</v>
      </c>
      <c r="AU832">
        <f>IFERROR(IF((AJ832-AK832)&gt;0,1,0),0)</f>
        <v>0</v>
      </c>
      <c r="AV832">
        <f>IFERROR(IF((AL832-AM832)&gt;0,1,0),0)</f>
        <v>1</v>
      </c>
      <c r="AW832">
        <f>IFERROR(IF((AN832-AO832)&gt;0,1,0),0)</f>
        <v>1</v>
      </c>
      <c r="AX832">
        <f>IFERROR(IF((AC832-AD832)&lt;0,1,0),0)</f>
        <v>1</v>
      </c>
      <c r="AY832">
        <f>SUM(AP832:AX832)</f>
        <v>6</v>
      </c>
    </row>
    <row r="833" spans="1:51" x14ac:dyDescent="0.45">
      <c r="A833" s="1" t="s">
        <v>1141</v>
      </c>
      <c r="B833" s="2">
        <v>5242080</v>
      </c>
      <c r="C833" s="3" t="s">
        <v>5335</v>
      </c>
      <c r="D833" s="5">
        <v>336.04</v>
      </c>
      <c r="E833" s="5">
        <v>14780.57087032</v>
      </c>
      <c r="F833" s="3" t="s">
        <v>4475</v>
      </c>
      <c r="G833" s="3" t="s">
        <v>4529</v>
      </c>
      <c r="H833" s="3" t="s">
        <v>4569</v>
      </c>
      <c r="I833" s="3" t="s">
        <v>4572</v>
      </c>
      <c r="J833" s="3" t="s">
        <v>4573</v>
      </c>
      <c r="K833" s="6">
        <v>689459</v>
      </c>
      <c r="L833" s="6">
        <v>634489</v>
      </c>
      <c r="M833" s="6">
        <v>63579</v>
      </c>
      <c r="N833" s="6">
        <v>43730</v>
      </c>
      <c r="O833" s="6">
        <v>54344</v>
      </c>
      <c r="P833" s="6">
        <v>35714</v>
      </c>
      <c r="Q833" s="6">
        <v>86784</v>
      </c>
      <c r="R833" s="6">
        <v>66231</v>
      </c>
      <c r="S833" s="6">
        <v>251362</v>
      </c>
      <c r="T833" s="6">
        <v>232745</v>
      </c>
      <c r="U833" s="6" t="s">
        <v>4474</v>
      </c>
      <c r="V833" s="6" t="s">
        <v>4474</v>
      </c>
      <c r="W833" s="6">
        <v>1219549</v>
      </c>
      <c r="X833" s="6">
        <v>1139443</v>
      </c>
      <c r="Y833" s="6">
        <v>1058437</v>
      </c>
      <c r="Z833" s="6">
        <v>1041564</v>
      </c>
      <c r="AA833" s="6">
        <v>342133</v>
      </c>
      <c r="AB833" s="6">
        <v>317724</v>
      </c>
      <c r="AC833" s="6">
        <v>43944000</v>
      </c>
      <c r="AD833" s="6">
        <v>43500000</v>
      </c>
      <c r="AF833">
        <f>Q833/W833</f>
        <v>7.1160732369097104E-2</v>
      </c>
      <c r="AG833">
        <f>R833/X833</f>
        <v>5.8125768467575827E-2</v>
      </c>
      <c r="AH833" t="e">
        <f>U833/W833</f>
        <v>#VALUE!</v>
      </c>
      <c r="AI833" t="e">
        <f>V833/X833</f>
        <v>#VALUE!</v>
      </c>
      <c r="AJ833">
        <f>Y833/AA833</f>
        <v>3.0936419462606648</v>
      </c>
      <c r="AK833">
        <f>Z833/AB833</f>
        <v>3.2782037239868567</v>
      </c>
      <c r="AL833">
        <f>O833/K833</f>
        <v>7.8821220696227046E-2</v>
      </c>
      <c r="AM833">
        <f>P833/L833</f>
        <v>5.6287815864420027E-2</v>
      </c>
      <c r="AN833">
        <f>K833/W833</f>
        <v>0.56533931805938098</v>
      </c>
      <c r="AO833">
        <f>L833/X833</f>
        <v>0.55684136898467063</v>
      </c>
      <c r="AP833">
        <f>IF(OR(Q833&lt;0, Q833="NA"), 0, 1)</f>
        <v>1</v>
      </c>
      <c r="AQ833">
        <f>IF(OR(S833&lt;0, S833="NA"), 0, 1)</f>
        <v>1</v>
      </c>
      <c r="AR833">
        <f>IFERROR(IF((AF833-AG833)&gt;0,1,0),0)</f>
        <v>1</v>
      </c>
      <c r="AS833">
        <f>IFERROR(IF((S833-Q833)&gt;0,1,0),0)</f>
        <v>1</v>
      </c>
      <c r="AT833">
        <f>IFERROR(IF((AH833-AI833)&lt;0,1,0),0)</f>
        <v>0</v>
      </c>
      <c r="AU833">
        <f>IFERROR(IF((AJ833-AK833)&gt;0,1,0),0)</f>
        <v>0</v>
      </c>
      <c r="AV833">
        <f>IFERROR(IF((AL833-AM833)&gt;0,1,0),0)</f>
        <v>1</v>
      </c>
      <c r="AW833">
        <f>IFERROR(IF((AN833-AO833)&gt;0,1,0),0)</f>
        <v>1</v>
      </c>
      <c r="AX833">
        <f>IFERROR(IF((AC833-AD833)&lt;0,1,0),0)</f>
        <v>0</v>
      </c>
      <c r="AY833">
        <f>SUM(AP833:AX833)</f>
        <v>6</v>
      </c>
    </row>
    <row r="834" spans="1:51" x14ac:dyDescent="0.45">
      <c r="A834" s="1" t="s">
        <v>1146</v>
      </c>
      <c r="B834" s="2">
        <v>4376766</v>
      </c>
      <c r="C834" s="3" t="s">
        <v>5335</v>
      </c>
      <c r="D834" s="5">
        <v>104.21</v>
      </c>
      <c r="E834" s="5">
        <v>1635.5637574299999</v>
      </c>
      <c r="F834" s="3" t="s">
        <v>4485</v>
      </c>
      <c r="G834" s="3" t="s">
        <v>4486</v>
      </c>
      <c r="H834" s="3" t="s">
        <v>4590</v>
      </c>
      <c r="I834" s="3" t="s">
        <v>4590</v>
      </c>
      <c r="J834" s="3" t="s">
        <v>4998</v>
      </c>
      <c r="K834" s="6">
        <v>1738170</v>
      </c>
      <c r="L834" s="6">
        <v>1684484</v>
      </c>
      <c r="M834" s="6">
        <v>169700</v>
      </c>
      <c r="N834" s="6">
        <v>165211</v>
      </c>
      <c r="O834" s="6">
        <v>136678</v>
      </c>
      <c r="P834" s="6">
        <v>132926</v>
      </c>
      <c r="Q834" s="6">
        <v>65132</v>
      </c>
      <c r="R834" s="6">
        <v>60203</v>
      </c>
      <c r="S834" s="6">
        <v>112515</v>
      </c>
      <c r="T834" s="6">
        <v>123929</v>
      </c>
      <c r="U834" s="6">
        <v>519250</v>
      </c>
      <c r="V834" s="6">
        <v>519735</v>
      </c>
      <c r="W834" s="6">
        <v>1231445</v>
      </c>
      <c r="X834" s="6">
        <v>1189146</v>
      </c>
      <c r="Y834" s="6">
        <v>554581</v>
      </c>
      <c r="Z834" s="6">
        <v>544095</v>
      </c>
      <c r="AA834" s="6">
        <v>249363</v>
      </c>
      <c r="AB834" s="6">
        <v>227703</v>
      </c>
      <c r="AC834" s="6">
        <v>15694883</v>
      </c>
      <c r="AD834" s="6">
        <v>15788714</v>
      </c>
      <c r="AF834">
        <f>Q834/W834</f>
        <v>5.289070969470825E-2</v>
      </c>
      <c r="AG834">
        <f>R834/X834</f>
        <v>5.0627088683811744E-2</v>
      </c>
      <c r="AH834">
        <f>U834/W834</f>
        <v>0.4216591077961257</v>
      </c>
      <c r="AI834">
        <f>V834/X834</f>
        <v>0.43706575979736717</v>
      </c>
      <c r="AJ834">
        <f>Y834/AA834</f>
        <v>2.2239907283759019</v>
      </c>
      <c r="AK834">
        <f>Z834/AB834</f>
        <v>2.3894942095624563</v>
      </c>
      <c r="AL834">
        <f>O834/K834</f>
        <v>7.8633275226243693E-2</v>
      </c>
      <c r="AM834">
        <f>P834/L834</f>
        <v>7.8911999164135729E-2</v>
      </c>
      <c r="AN834">
        <f>K834/W834</f>
        <v>1.4114881297987323</v>
      </c>
      <c r="AO834">
        <f>L834/X834</f>
        <v>1.4165493555879598</v>
      </c>
      <c r="AP834">
        <f>IF(OR(Q834&lt;0, Q834="NA"), 0, 1)</f>
        <v>1</v>
      </c>
      <c r="AQ834">
        <f>IF(OR(S834&lt;0, S834="NA"), 0, 1)</f>
        <v>1</v>
      </c>
      <c r="AR834">
        <f>IFERROR(IF((AF834-AG834)&gt;0,1,0),0)</f>
        <v>1</v>
      </c>
      <c r="AS834">
        <f>IFERROR(IF((S834-Q834)&gt;0,1,0),0)</f>
        <v>1</v>
      </c>
      <c r="AT834">
        <f>IFERROR(IF((AH834-AI834)&lt;0,1,0),0)</f>
        <v>1</v>
      </c>
      <c r="AU834">
        <f>IFERROR(IF((AJ834-AK834)&gt;0,1,0),0)</f>
        <v>0</v>
      </c>
      <c r="AV834">
        <f>IFERROR(IF((AL834-AM834)&gt;0,1,0),0)</f>
        <v>0</v>
      </c>
      <c r="AW834">
        <f>IFERROR(IF((AN834-AO834)&gt;0,1,0),0)</f>
        <v>0</v>
      </c>
      <c r="AX834">
        <f>IFERROR(IF((AC834-AD834)&lt;0,1,0),0)</f>
        <v>1</v>
      </c>
      <c r="AY834">
        <f>SUM(AP834:AX834)</f>
        <v>6</v>
      </c>
    </row>
    <row r="835" spans="1:51" x14ac:dyDescent="0.45">
      <c r="A835" s="1" t="s">
        <v>1149</v>
      </c>
      <c r="B835" s="2">
        <v>4811587</v>
      </c>
      <c r="C835" s="3" t="s">
        <v>5335</v>
      </c>
      <c r="D835" s="7">
        <v>12.42</v>
      </c>
      <c r="E835" s="5">
        <v>1632.6656476200001</v>
      </c>
      <c r="F835" s="3" t="s">
        <v>4470</v>
      </c>
      <c r="G835" s="3" t="s">
        <v>4471</v>
      </c>
      <c r="H835" s="3" t="s">
        <v>4489</v>
      </c>
      <c r="I835" s="3" t="s">
        <v>4489</v>
      </c>
      <c r="J835" s="3" t="s">
        <v>4544</v>
      </c>
      <c r="K835" s="6">
        <v>260810</v>
      </c>
      <c r="L835" s="6">
        <v>249694</v>
      </c>
      <c r="M835" s="6">
        <v>-1623</v>
      </c>
      <c r="N835" s="6">
        <v>-7871</v>
      </c>
      <c r="O835" s="6">
        <v>-6180</v>
      </c>
      <c r="P835" s="6">
        <v>-12359</v>
      </c>
      <c r="Q835" s="6">
        <v>20478</v>
      </c>
      <c r="R835" s="6">
        <v>17177</v>
      </c>
      <c r="S835" s="6">
        <v>27267</v>
      </c>
      <c r="T835" s="6">
        <v>38929</v>
      </c>
      <c r="U835" s="6">
        <v>223561</v>
      </c>
      <c r="V835" s="6">
        <v>223272</v>
      </c>
      <c r="W835" s="6">
        <v>1061990</v>
      </c>
      <c r="X835" s="6">
        <v>1016321</v>
      </c>
      <c r="Y835" s="6">
        <v>926241</v>
      </c>
      <c r="Z835" s="6">
        <v>882012</v>
      </c>
      <c r="AA835" s="6">
        <v>70030</v>
      </c>
      <c r="AB835" s="6">
        <v>62192</v>
      </c>
      <c r="AC835" s="6">
        <v>131344804</v>
      </c>
      <c r="AD835" s="6">
        <v>130984369</v>
      </c>
      <c r="AF835">
        <f>Q835/W835</f>
        <v>1.9282667445079522E-2</v>
      </c>
      <c r="AG835">
        <f>R835/X835</f>
        <v>1.6901156229183496E-2</v>
      </c>
      <c r="AH835">
        <f>U835/W835</f>
        <v>0.21051139841241442</v>
      </c>
      <c r="AI835">
        <f>V835/X835</f>
        <v>0.21968649668756229</v>
      </c>
      <c r="AJ835">
        <f>Y835/AA835</f>
        <v>13.226345851777809</v>
      </c>
      <c r="AK835">
        <f>Z835/AB835</f>
        <v>14.182081296629791</v>
      </c>
      <c r="AL835">
        <f>O835/K835</f>
        <v>-2.3695410452053218E-2</v>
      </c>
      <c r="AM835">
        <f>P835/L835</f>
        <v>-4.949658381859396E-2</v>
      </c>
      <c r="AN835">
        <f>K835/W835</f>
        <v>0.2455861166301001</v>
      </c>
      <c r="AO835">
        <f>L835/X835</f>
        <v>0.24568418836174791</v>
      </c>
      <c r="AP835">
        <f>IF(OR(Q835&lt;0, Q835="NA"), 0, 1)</f>
        <v>1</v>
      </c>
      <c r="AQ835">
        <f>IF(OR(S835&lt;0, S835="NA"), 0, 1)</f>
        <v>1</v>
      </c>
      <c r="AR835">
        <f>IFERROR(IF((AF835-AG835)&gt;0,1,0),0)</f>
        <v>1</v>
      </c>
      <c r="AS835">
        <f>IFERROR(IF((S835-Q835)&gt;0,1,0),0)</f>
        <v>1</v>
      </c>
      <c r="AT835">
        <f>IFERROR(IF((AH835-AI835)&lt;0,1,0),0)</f>
        <v>1</v>
      </c>
      <c r="AU835">
        <f>IFERROR(IF((AJ835-AK835)&gt;0,1,0),0)</f>
        <v>0</v>
      </c>
      <c r="AV835">
        <f>IFERROR(IF((AL835-AM835)&gt;0,1,0),0)</f>
        <v>1</v>
      </c>
      <c r="AW835">
        <f>IFERROR(IF((AN835-AO835)&gt;0,1,0),0)</f>
        <v>0</v>
      </c>
      <c r="AX835">
        <f>IFERROR(IF((AC835-AD835)&lt;0,1,0),0)</f>
        <v>0</v>
      </c>
      <c r="AY835">
        <f>SUM(AP835:AX835)</f>
        <v>6</v>
      </c>
    </row>
    <row r="836" spans="1:51" x14ac:dyDescent="0.45">
      <c r="A836" s="1" t="s">
        <v>1152</v>
      </c>
      <c r="B836" s="2">
        <v>4914448</v>
      </c>
      <c r="C836" s="3" t="s">
        <v>5337</v>
      </c>
      <c r="D836" s="5">
        <v>116.69</v>
      </c>
      <c r="E836" s="5">
        <v>6573.2688242200002</v>
      </c>
      <c r="F836" s="3" t="s">
        <v>4559</v>
      </c>
      <c r="G836" s="3" t="s">
        <v>4821</v>
      </c>
      <c r="H836" s="3" t="s">
        <v>4822</v>
      </c>
      <c r="I836" s="3" t="s">
        <v>4822</v>
      </c>
      <c r="J836" s="3" t="s">
        <v>4959</v>
      </c>
      <c r="K836" s="6">
        <v>1217638</v>
      </c>
      <c r="L836" s="6">
        <v>1132070</v>
      </c>
      <c r="M836" s="6">
        <v>164897</v>
      </c>
      <c r="N836" s="6">
        <v>173163</v>
      </c>
      <c r="O836" s="6">
        <v>128892</v>
      </c>
      <c r="P836" s="6">
        <v>143153</v>
      </c>
      <c r="Q836" s="6">
        <v>107990</v>
      </c>
      <c r="R836" s="6">
        <v>122241</v>
      </c>
      <c r="S836" s="6">
        <v>32333</v>
      </c>
      <c r="T836" s="6">
        <v>49081</v>
      </c>
      <c r="U836" s="6">
        <v>156648</v>
      </c>
      <c r="V836" s="6">
        <v>159234</v>
      </c>
      <c r="W836" s="6">
        <v>1237015</v>
      </c>
      <c r="X836" s="6">
        <v>1204832</v>
      </c>
      <c r="Y836" s="6">
        <v>554039</v>
      </c>
      <c r="Z836" s="6">
        <v>530460</v>
      </c>
      <c r="AA836" s="6">
        <v>310897</v>
      </c>
      <c r="AB836" s="6">
        <v>299805</v>
      </c>
      <c r="AC836" s="6">
        <v>56331038</v>
      </c>
      <c r="AD836" s="6">
        <v>56387461</v>
      </c>
      <c r="AF836">
        <f>Q836/W836</f>
        <v>8.7298860563533989E-2</v>
      </c>
      <c r="AG836">
        <f>R836/X836</f>
        <v>0.10145895859339725</v>
      </c>
      <c r="AH836">
        <f>U836/W836</f>
        <v>0.12663387266928858</v>
      </c>
      <c r="AI836">
        <f>V836/X836</f>
        <v>0.13216282436057475</v>
      </c>
      <c r="AJ836">
        <f>Y836/AA836</f>
        <v>1.7820660861957498</v>
      </c>
      <c r="AK836">
        <f>Z836/AB836</f>
        <v>1.7693500775504079</v>
      </c>
      <c r="AL836">
        <f>O836/K836</f>
        <v>0.10585412084708264</v>
      </c>
      <c r="AM836">
        <f>P836/L836</f>
        <v>0.1264524278534013</v>
      </c>
      <c r="AN836">
        <f>K836/W836</f>
        <v>0.98433567903380315</v>
      </c>
      <c r="AO836">
        <f>L836/X836</f>
        <v>0.93960817773764305</v>
      </c>
      <c r="AP836">
        <f>IF(OR(Q836&lt;0, Q836="NA"), 0, 1)</f>
        <v>1</v>
      </c>
      <c r="AQ836">
        <f>IF(OR(S836&lt;0, S836="NA"), 0, 1)</f>
        <v>1</v>
      </c>
      <c r="AR836">
        <f>IFERROR(IF((AF836-AG836)&gt;0,1,0),0)</f>
        <v>0</v>
      </c>
      <c r="AS836">
        <f>IFERROR(IF((S836-Q836)&gt;0,1,0),0)</f>
        <v>0</v>
      </c>
      <c r="AT836">
        <f>IFERROR(IF((AH836-AI836)&lt;0,1,0),0)</f>
        <v>1</v>
      </c>
      <c r="AU836">
        <f>IFERROR(IF((AJ836-AK836)&gt;0,1,0),0)</f>
        <v>1</v>
      </c>
      <c r="AV836">
        <f>IFERROR(IF((AL836-AM836)&gt;0,1,0),0)</f>
        <v>0</v>
      </c>
      <c r="AW836">
        <f>IFERROR(IF((AN836-AO836)&gt;0,1,0),0)</f>
        <v>1</v>
      </c>
      <c r="AX836">
        <f>IFERROR(IF((AC836-AD836)&lt;0,1,0),0)</f>
        <v>1</v>
      </c>
      <c r="AY836">
        <f>SUM(AP836:AX836)</f>
        <v>6</v>
      </c>
    </row>
    <row r="837" spans="1:51" x14ac:dyDescent="0.45">
      <c r="A837" s="1" t="s">
        <v>1196</v>
      </c>
      <c r="B837" s="2">
        <v>102947</v>
      </c>
      <c r="C837" s="3" t="s">
        <v>5337</v>
      </c>
      <c r="D837" s="5">
        <v>167.76</v>
      </c>
      <c r="E837" s="5">
        <v>8291.5915154400009</v>
      </c>
      <c r="F837" s="3" t="s">
        <v>4525</v>
      </c>
      <c r="G837" s="3" t="s">
        <v>4526</v>
      </c>
      <c r="H837" s="3" t="s">
        <v>4713</v>
      </c>
      <c r="I837" s="3" t="s">
        <v>4713</v>
      </c>
      <c r="J837" s="3" t="s">
        <v>4528</v>
      </c>
      <c r="K837" s="6">
        <v>626057</v>
      </c>
      <c r="L837" s="6">
        <v>607485</v>
      </c>
      <c r="M837" s="6">
        <v>458491</v>
      </c>
      <c r="N837" s="6">
        <v>447228</v>
      </c>
      <c r="O837" s="6">
        <v>273494</v>
      </c>
      <c r="P837" s="6">
        <v>268627</v>
      </c>
      <c r="Q837" s="6">
        <v>232622</v>
      </c>
      <c r="R837" s="6">
        <v>226338</v>
      </c>
      <c r="S837" s="6">
        <v>400796</v>
      </c>
      <c r="T837" s="6">
        <v>399184</v>
      </c>
      <c r="U837" s="6">
        <v>1503170</v>
      </c>
      <c r="V837" s="6">
        <v>1502699</v>
      </c>
      <c r="W837" s="6">
        <v>4754065</v>
      </c>
      <c r="X837" s="6">
        <v>4714693</v>
      </c>
      <c r="Y837" s="6" t="s">
        <v>4474</v>
      </c>
      <c r="Z837" s="6" t="s">
        <v>4474</v>
      </c>
      <c r="AA837" s="6" t="s">
        <v>4474</v>
      </c>
      <c r="AB837" s="6" t="s">
        <v>4474</v>
      </c>
      <c r="AC837" s="6">
        <v>49206050</v>
      </c>
      <c r="AD837" s="6">
        <v>48652525</v>
      </c>
      <c r="AF837">
        <f>Q837/W837</f>
        <v>4.8931177844644527E-2</v>
      </c>
      <c r="AG837">
        <f>R837/X837</f>
        <v>4.8006943400132313E-2</v>
      </c>
      <c r="AH837">
        <f>U837/W837</f>
        <v>0.31618625323801841</v>
      </c>
      <c r="AI837">
        <f>V837/X837</f>
        <v>0.3187267972697268</v>
      </c>
      <c r="AJ837" t="e">
        <f>Y837/AA837</f>
        <v>#VALUE!</v>
      </c>
      <c r="AK837" t="e">
        <f>Z837/AB837</f>
        <v>#VALUE!</v>
      </c>
      <c r="AL837">
        <f>O837/K837</f>
        <v>0.43685159657986411</v>
      </c>
      <c r="AM837">
        <f>P837/L837</f>
        <v>0.44219528054190638</v>
      </c>
      <c r="AN837">
        <f>K837/W837</f>
        <v>0.13168877581606478</v>
      </c>
      <c r="AO837">
        <f>L837/X837</f>
        <v>0.12884932274487437</v>
      </c>
      <c r="AP837">
        <f>IF(OR(Q837&lt;0, Q837="NA"), 0, 1)</f>
        <v>1</v>
      </c>
      <c r="AQ837">
        <f>IF(OR(S837&lt;0, S837="NA"), 0, 1)</f>
        <v>1</v>
      </c>
      <c r="AR837">
        <f>IFERROR(IF((AF837-AG837)&gt;0,1,0),0)</f>
        <v>1</v>
      </c>
      <c r="AS837">
        <f>IFERROR(IF((S837-Q837)&gt;0,1,0),0)</f>
        <v>1</v>
      </c>
      <c r="AT837">
        <f>IFERROR(IF((AH837-AI837)&lt;0,1,0),0)</f>
        <v>1</v>
      </c>
      <c r="AU837">
        <f>IFERROR(IF((AJ837-AK837)&gt;0,1,0),0)</f>
        <v>0</v>
      </c>
      <c r="AV837">
        <f>IFERROR(IF((AL837-AM837)&gt;0,1,0),0)</f>
        <v>0</v>
      </c>
      <c r="AW837">
        <f>IFERROR(IF((AN837-AO837)&gt;0,1,0),0)</f>
        <v>1</v>
      </c>
      <c r="AX837">
        <f>IFERROR(IF((AC837-AD837)&lt;0,1,0),0)</f>
        <v>0</v>
      </c>
      <c r="AY837">
        <f>SUM(AP837:AX837)</f>
        <v>6</v>
      </c>
    </row>
    <row r="838" spans="1:51" x14ac:dyDescent="0.45">
      <c r="A838" s="1" t="s">
        <v>1227</v>
      </c>
      <c r="B838" s="2">
        <v>4056943</v>
      </c>
      <c r="C838" s="3" t="s">
        <v>5337</v>
      </c>
      <c r="D838" s="5">
        <v>58.29</v>
      </c>
      <c r="E838" s="5">
        <v>22566.989180010001</v>
      </c>
      <c r="F838" s="3" t="s">
        <v>4651</v>
      </c>
      <c r="G838" s="3" t="s">
        <v>4651</v>
      </c>
      <c r="H838" s="3" t="s">
        <v>4652</v>
      </c>
      <c r="I838" s="3" t="s">
        <v>4652</v>
      </c>
      <c r="J838" s="3" t="s">
        <v>4659</v>
      </c>
      <c r="K838" s="6">
        <v>17321000</v>
      </c>
      <c r="L838" s="6">
        <v>16822000</v>
      </c>
      <c r="M838" s="6">
        <v>6444000</v>
      </c>
      <c r="N838" s="6">
        <v>6331000</v>
      </c>
      <c r="O838" s="6">
        <v>3932000</v>
      </c>
      <c r="P838" s="6">
        <v>3885000</v>
      </c>
      <c r="Q838" s="6">
        <v>1322000</v>
      </c>
      <c r="R838" s="6">
        <v>961000</v>
      </c>
      <c r="S838" s="6">
        <v>4699000</v>
      </c>
      <c r="T838" s="6">
        <v>4061000</v>
      </c>
      <c r="U838" s="6">
        <v>32303000</v>
      </c>
      <c r="V838" s="6">
        <v>33099000</v>
      </c>
      <c r="W838" s="6">
        <v>84749000</v>
      </c>
      <c r="X838" s="6">
        <v>84818000</v>
      </c>
      <c r="Y838" s="6">
        <v>7444000</v>
      </c>
      <c r="Z838" s="6">
        <v>8512000</v>
      </c>
      <c r="AA838" s="6">
        <v>8507000</v>
      </c>
      <c r="AB838" s="6">
        <v>8274000</v>
      </c>
      <c r="AC838" s="6">
        <v>387148995</v>
      </c>
      <c r="AD838" s="6">
        <v>386099652</v>
      </c>
      <c r="AF838">
        <f>Q838/W838</f>
        <v>1.5599004118042692E-2</v>
      </c>
      <c r="AG838">
        <f>R838/X838</f>
        <v>1.1330142186799971E-2</v>
      </c>
      <c r="AH838">
        <f>U838/W838</f>
        <v>0.38116083965592512</v>
      </c>
      <c r="AI838">
        <f>V838/X838</f>
        <v>0.39023556320592329</v>
      </c>
      <c r="AJ838">
        <f>Y838/AA838</f>
        <v>0.87504408134477485</v>
      </c>
      <c r="AK838">
        <f>Z838/AB838</f>
        <v>1.0287648054145515</v>
      </c>
      <c r="AL838">
        <f>O838/K838</f>
        <v>0.22700767854049997</v>
      </c>
      <c r="AM838">
        <f>P838/L838</f>
        <v>0.23094756866008798</v>
      </c>
      <c r="AN838">
        <f>K838/W838</f>
        <v>0.20437999268427945</v>
      </c>
      <c r="AO838">
        <f>L838/X838</f>
        <v>0.19833054304510836</v>
      </c>
      <c r="AP838">
        <f>IF(OR(Q838&lt;0, Q838="NA"), 0, 1)</f>
        <v>1</v>
      </c>
      <c r="AQ838">
        <f>IF(OR(S838&lt;0, S838="NA"), 0, 1)</f>
        <v>1</v>
      </c>
      <c r="AR838">
        <f>IFERROR(IF((AF838-AG838)&gt;0,1,0),0)</f>
        <v>1</v>
      </c>
      <c r="AS838">
        <f>IFERROR(IF((S838-Q838)&gt;0,1,0),0)</f>
        <v>1</v>
      </c>
      <c r="AT838">
        <f>IFERROR(IF((AH838-AI838)&lt;0,1,0),0)</f>
        <v>1</v>
      </c>
      <c r="AU838">
        <f>IFERROR(IF((AJ838-AK838)&gt;0,1,0),0)</f>
        <v>0</v>
      </c>
      <c r="AV838">
        <f>IFERROR(IF((AL838-AM838)&gt;0,1,0),0)</f>
        <v>0</v>
      </c>
      <c r="AW838">
        <f>IFERROR(IF((AN838-AO838)&gt;0,1,0),0)</f>
        <v>1</v>
      </c>
      <c r="AX838">
        <f>IFERROR(IF((AC838-AD838)&lt;0,1,0),0)</f>
        <v>0</v>
      </c>
      <c r="AY838">
        <f>SUM(AP838:AX838)</f>
        <v>6</v>
      </c>
    </row>
    <row r="839" spans="1:51" x14ac:dyDescent="0.45">
      <c r="A839" s="1" t="s">
        <v>1232</v>
      </c>
      <c r="B839" s="2">
        <v>10971298</v>
      </c>
      <c r="C839" s="3" t="s">
        <v>5337</v>
      </c>
      <c r="D839" s="5">
        <v>12.1</v>
      </c>
      <c r="E839" s="5">
        <v>5981.6689767999997</v>
      </c>
      <c r="F839" s="3" t="s">
        <v>4470</v>
      </c>
      <c r="G839" s="3" t="s">
        <v>4471</v>
      </c>
      <c r="H839" s="3" t="s">
        <v>4673</v>
      </c>
      <c r="I839" s="3" t="s">
        <v>4673</v>
      </c>
      <c r="J839" s="3" t="s">
        <v>4544</v>
      </c>
      <c r="K839" s="6">
        <v>4454000</v>
      </c>
      <c r="L839" s="6">
        <v>4492000</v>
      </c>
      <c r="M839" s="6">
        <v>875000</v>
      </c>
      <c r="N839" s="6">
        <v>925000</v>
      </c>
      <c r="O839" s="6">
        <v>260000</v>
      </c>
      <c r="P839" s="6">
        <v>307000</v>
      </c>
      <c r="Q839" s="6">
        <v>205000</v>
      </c>
      <c r="R839" s="6">
        <v>-1255000</v>
      </c>
      <c r="S839" s="6">
        <v>521000</v>
      </c>
      <c r="T839" s="6">
        <v>557000</v>
      </c>
      <c r="U839" s="6">
        <v>4313000</v>
      </c>
      <c r="V839" s="6">
        <v>5463000</v>
      </c>
      <c r="W839" s="6">
        <v>13283000</v>
      </c>
      <c r="X839" s="6">
        <v>13764000</v>
      </c>
      <c r="Y839" s="6">
        <v>3366000</v>
      </c>
      <c r="Z839" s="6">
        <v>4011000</v>
      </c>
      <c r="AA839" s="6">
        <v>1321000</v>
      </c>
      <c r="AB839" s="6">
        <v>1370000</v>
      </c>
      <c r="AC839" s="6">
        <v>494333072</v>
      </c>
      <c r="AD839" s="6">
        <v>494182138</v>
      </c>
      <c r="AF839">
        <f>Q839/W839</f>
        <v>1.5433260558608749E-2</v>
      </c>
      <c r="AG839">
        <f>R839/X839</f>
        <v>-9.1179889566986347E-2</v>
      </c>
      <c r="AH839">
        <f>U839/W839</f>
        <v>0.32470074531355869</v>
      </c>
      <c r="AI839">
        <f>V839/X839</f>
        <v>0.39690496948561466</v>
      </c>
      <c r="AJ839">
        <f>Y839/AA839</f>
        <v>2.5480696442089328</v>
      </c>
      <c r="AK839">
        <f>Z839/AB839</f>
        <v>2.9277372262773724</v>
      </c>
      <c r="AL839">
        <f>O839/K839</f>
        <v>5.8374494836102381E-2</v>
      </c>
      <c r="AM839">
        <f>P839/L839</f>
        <v>6.8343722172751559E-2</v>
      </c>
      <c r="AN839">
        <f>K839/W839</f>
        <v>0.33531581720996761</v>
      </c>
      <c r="AO839">
        <f>L839/X839</f>
        <v>0.32635861668119731</v>
      </c>
      <c r="AP839">
        <f>IF(OR(Q839&lt;0, Q839="NA"), 0, 1)</f>
        <v>1</v>
      </c>
      <c r="AQ839">
        <f>IF(OR(S839&lt;0, S839="NA"), 0, 1)</f>
        <v>1</v>
      </c>
      <c r="AR839">
        <f>IFERROR(IF((AF839-AG839)&gt;0,1,0),0)</f>
        <v>1</v>
      </c>
      <c r="AS839">
        <f>IFERROR(IF((S839-Q839)&gt;0,1,0),0)</f>
        <v>1</v>
      </c>
      <c r="AT839">
        <f>IFERROR(IF((AH839-AI839)&lt;0,1,0),0)</f>
        <v>1</v>
      </c>
      <c r="AU839">
        <f>IFERROR(IF((AJ839-AK839)&gt;0,1,0),0)</f>
        <v>0</v>
      </c>
      <c r="AV839">
        <f>IFERROR(IF((AL839-AM839)&gt;0,1,0),0)</f>
        <v>0</v>
      </c>
      <c r="AW839">
        <f>IFERROR(IF((AN839-AO839)&gt;0,1,0),0)</f>
        <v>1</v>
      </c>
      <c r="AX839">
        <f>IFERROR(IF((AC839-AD839)&lt;0,1,0),0)</f>
        <v>0</v>
      </c>
      <c r="AY839">
        <f>SUM(AP839:AX839)</f>
        <v>6</v>
      </c>
    </row>
    <row r="840" spans="1:51" x14ac:dyDescent="0.45">
      <c r="A840" s="1" t="s">
        <v>1235</v>
      </c>
      <c r="B840" s="2">
        <v>4100183</v>
      </c>
      <c r="C840" s="3" t="s">
        <v>5335</v>
      </c>
      <c r="D840" s="5">
        <v>142.35</v>
      </c>
      <c r="E840" s="5">
        <v>37334.536069349997</v>
      </c>
      <c r="F840" s="3" t="s">
        <v>4665</v>
      </c>
      <c r="G840" s="3" t="s">
        <v>4666</v>
      </c>
      <c r="H840" s="3" t="s">
        <v>4776</v>
      </c>
      <c r="I840" s="3" t="s">
        <v>4993</v>
      </c>
      <c r="J840" s="3" t="s">
        <v>4504</v>
      </c>
      <c r="K840" s="6">
        <v>7409000</v>
      </c>
      <c r="L840" s="6">
        <v>7298000</v>
      </c>
      <c r="M840" s="6">
        <v>1890000</v>
      </c>
      <c r="N840" s="6">
        <v>1797000</v>
      </c>
      <c r="O840" s="6">
        <v>1529000</v>
      </c>
      <c r="P840" s="6">
        <v>1473000</v>
      </c>
      <c r="Q840" s="6">
        <v>1046000</v>
      </c>
      <c r="R840" s="6">
        <v>1151000</v>
      </c>
      <c r="S840" s="6">
        <v>2198000</v>
      </c>
      <c r="T840" s="6">
        <v>2076000</v>
      </c>
      <c r="U840" s="6">
        <v>1883000</v>
      </c>
      <c r="V840" s="6">
        <v>1882000</v>
      </c>
      <c r="W840" s="6">
        <v>13136000</v>
      </c>
      <c r="X840" s="6">
        <v>12708000</v>
      </c>
      <c r="Y840" s="6">
        <v>3972000</v>
      </c>
      <c r="Z840" s="6">
        <v>3587000</v>
      </c>
      <c r="AA840" s="6">
        <v>2787000</v>
      </c>
      <c r="AB840" s="6">
        <v>2468000</v>
      </c>
      <c r="AC840" s="6">
        <v>263148000</v>
      </c>
      <c r="AD840" s="6">
        <v>265133000</v>
      </c>
      <c r="AF840">
        <f>Q840/W840</f>
        <v>7.9628501827040191E-2</v>
      </c>
      <c r="AG840">
        <f>R840/X840</f>
        <v>9.0572867485048794E-2</v>
      </c>
      <c r="AH840">
        <f>U840/W840</f>
        <v>0.14334652862362973</v>
      </c>
      <c r="AI840">
        <f>V840/X840</f>
        <v>0.14809568775574442</v>
      </c>
      <c r="AJ840">
        <f>Y840/AA840</f>
        <v>1.4251883745963401</v>
      </c>
      <c r="AK840">
        <f>Z840/AB840</f>
        <v>1.4534035656401945</v>
      </c>
      <c r="AL840">
        <f>O840/K840</f>
        <v>0.20637063031448238</v>
      </c>
      <c r="AM840">
        <f>P840/L840</f>
        <v>0.20183611948479036</v>
      </c>
      <c r="AN840">
        <f>K840/W840</f>
        <v>0.56402253349573694</v>
      </c>
      <c r="AO840">
        <f>L840/X840</f>
        <v>0.57428391564368897</v>
      </c>
      <c r="AP840">
        <f>IF(OR(Q840&lt;0, Q840="NA"), 0, 1)</f>
        <v>1</v>
      </c>
      <c r="AQ840">
        <f>IF(OR(S840&lt;0, S840="NA"), 0, 1)</f>
        <v>1</v>
      </c>
      <c r="AR840">
        <f>IFERROR(IF((AF840-AG840)&gt;0,1,0),0)</f>
        <v>0</v>
      </c>
      <c r="AS840">
        <f>IFERROR(IF((S840-Q840)&gt;0,1,0),0)</f>
        <v>1</v>
      </c>
      <c r="AT840">
        <f>IFERROR(IF((AH840-AI840)&lt;0,1,0),0)</f>
        <v>1</v>
      </c>
      <c r="AU840">
        <f>IFERROR(IF((AJ840-AK840)&gt;0,1,0),0)</f>
        <v>0</v>
      </c>
      <c r="AV840">
        <f>IFERROR(IF((AL840-AM840)&gt;0,1,0),0)</f>
        <v>1</v>
      </c>
      <c r="AW840">
        <f>IFERROR(IF((AN840-AO840)&gt;0,1,0),0)</f>
        <v>0</v>
      </c>
      <c r="AX840">
        <f>IFERROR(IF((AC840-AD840)&lt;0,1,0),0)</f>
        <v>1</v>
      </c>
      <c r="AY840">
        <f>SUM(AP840:AX840)</f>
        <v>6</v>
      </c>
    </row>
    <row r="841" spans="1:51" x14ac:dyDescent="0.45">
      <c r="A841" s="1" t="s">
        <v>1238</v>
      </c>
      <c r="B841" s="2">
        <v>4059821</v>
      </c>
      <c r="C841" s="3" t="s">
        <v>5337</v>
      </c>
      <c r="D841" s="7">
        <v>753.98</v>
      </c>
      <c r="E841" s="5">
        <v>678907.75253512</v>
      </c>
      <c r="F841" s="3" t="s">
        <v>4470</v>
      </c>
      <c r="G841" s="3" t="s">
        <v>4471</v>
      </c>
      <c r="H841" s="3" t="s">
        <v>4673</v>
      </c>
      <c r="I841" s="3" t="s">
        <v>4673</v>
      </c>
      <c r="J841" s="3" t="s">
        <v>4544</v>
      </c>
      <c r="K841" s="6">
        <v>40863300</v>
      </c>
      <c r="L841" s="6">
        <v>38922800</v>
      </c>
      <c r="M841" s="6">
        <v>16566500</v>
      </c>
      <c r="N841" s="6">
        <v>15501900</v>
      </c>
      <c r="O841" s="6">
        <v>14897000</v>
      </c>
      <c r="P841" s="6">
        <v>13888200</v>
      </c>
      <c r="Q841" s="6">
        <v>8369900</v>
      </c>
      <c r="R841" s="6">
        <v>7342200</v>
      </c>
      <c r="S841" s="6">
        <v>6032200</v>
      </c>
      <c r="T841" s="6">
        <v>4509800</v>
      </c>
      <c r="U841" s="6">
        <v>29117200</v>
      </c>
      <c r="V841" s="6">
        <v>23848400</v>
      </c>
      <c r="W841" s="6">
        <v>75606900</v>
      </c>
      <c r="X841" s="6">
        <v>71874800</v>
      </c>
      <c r="Y841" s="6">
        <v>31415100</v>
      </c>
      <c r="Z841" s="6">
        <v>30204300</v>
      </c>
      <c r="AA841" s="6">
        <v>24674100</v>
      </c>
      <c r="AB841" s="6">
        <v>27121200</v>
      </c>
      <c r="AC841" s="6">
        <v>899850000</v>
      </c>
      <c r="AD841" s="6">
        <v>900416000</v>
      </c>
      <c r="AF841">
        <f>Q841/W841</f>
        <v>0.11070285913058199</v>
      </c>
      <c r="AG841">
        <f>R841/X841</f>
        <v>0.10215263207688925</v>
      </c>
      <c r="AH841">
        <f>U841/W841</f>
        <v>0.38511299894586343</v>
      </c>
      <c r="AI841">
        <f>V841/X841</f>
        <v>0.33180474936973736</v>
      </c>
      <c r="AJ841">
        <f>Y841/AA841</f>
        <v>1.2732014541563825</v>
      </c>
      <c r="AK841">
        <f>Z841/AB841</f>
        <v>1.1136785982921109</v>
      </c>
      <c r="AL841">
        <f>O841/K841</f>
        <v>0.36455694963451313</v>
      </c>
      <c r="AM841">
        <f>P841/L841</f>
        <v>0.3568140010482288</v>
      </c>
      <c r="AN841">
        <f>K841/W841</f>
        <v>0.54047051261194412</v>
      </c>
      <c r="AO841">
        <f>L841/X841</f>
        <v>0.54153611557875636</v>
      </c>
      <c r="AP841">
        <f>IF(OR(Q841&lt;0, Q841="NA"), 0, 1)</f>
        <v>1</v>
      </c>
      <c r="AQ841">
        <f>IF(OR(S841&lt;0, S841="NA"), 0, 1)</f>
        <v>1</v>
      </c>
      <c r="AR841">
        <f>IFERROR(IF((AF841-AG841)&gt;0,1,0),0)</f>
        <v>1</v>
      </c>
      <c r="AS841">
        <f>IFERROR(IF((S841-Q841)&gt;0,1,0),0)</f>
        <v>0</v>
      </c>
      <c r="AT841">
        <f>IFERROR(IF((AH841-AI841)&lt;0,1,0),0)</f>
        <v>0</v>
      </c>
      <c r="AU841">
        <f>IFERROR(IF((AJ841-AK841)&gt;0,1,0),0)</f>
        <v>1</v>
      </c>
      <c r="AV841">
        <f>IFERROR(IF((AL841-AM841)&gt;0,1,0),0)</f>
        <v>1</v>
      </c>
      <c r="AW841">
        <f>IFERROR(IF((AN841-AO841)&gt;0,1,0),0)</f>
        <v>0</v>
      </c>
      <c r="AX841">
        <f>IFERROR(IF((AC841-AD841)&lt;0,1,0),0)</f>
        <v>1</v>
      </c>
      <c r="AY841">
        <f>SUM(AP841:AX841)</f>
        <v>6</v>
      </c>
    </row>
    <row r="842" spans="1:51" x14ac:dyDescent="0.45">
      <c r="A842" s="1" t="s">
        <v>1242</v>
      </c>
      <c r="B842" s="2">
        <v>103036</v>
      </c>
      <c r="C842" s="3" t="s">
        <v>5337</v>
      </c>
      <c r="D842" s="5">
        <v>14.74</v>
      </c>
      <c r="E842" s="5">
        <v>1297.2714977200001</v>
      </c>
      <c r="F842" s="3" t="s">
        <v>4525</v>
      </c>
      <c r="G842" s="3" t="s">
        <v>4526</v>
      </c>
      <c r="H842" s="3" t="s">
        <v>4693</v>
      </c>
      <c r="I842" s="3" t="s">
        <v>4728</v>
      </c>
      <c r="J842" s="3" t="s">
        <v>4528</v>
      </c>
      <c r="K842" s="6">
        <v>240933</v>
      </c>
      <c r="L842" s="6">
        <v>236529</v>
      </c>
      <c r="M842" s="6">
        <v>121661</v>
      </c>
      <c r="N842" s="6">
        <v>77435</v>
      </c>
      <c r="O842" s="6">
        <v>24628</v>
      </c>
      <c r="P842" s="6">
        <v>-18159</v>
      </c>
      <c r="Q842" s="6">
        <v>-13193</v>
      </c>
      <c r="R842" s="6">
        <v>-53841</v>
      </c>
      <c r="S842" s="6">
        <v>93592</v>
      </c>
      <c r="T842" s="6">
        <v>88492</v>
      </c>
      <c r="U842" s="6">
        <v>565914</v>
      </c>
      <c r="V842" s="6">
        <v>553734</v>
      </c>
      <c r="W842" s="6">
        <v>1853159</v>
      </c>
      <c r="X842" s="6">
        <v>1861475</v>
      </c>
      <c r="Y842" s="6" t="s">
        <v>4474</v>
      </c>
      <c r="Z842" s="6" t="s">
        <v>4474</v>
      </c>
      <c r="AA842" s="6" t="s">
        <v>4474</v>
      </c>
      <c r="AB842" s="6" t="s">
        <v>4474</v>
      </c>
      <c r="AC842" s="6">
        <v>88010000</v>
      </c>
      <c r="AD842" s="6">
        <v>88011000</v>
      </c>
      <c r="AF842">
        <f>Q842/W842</f>
        <v>-7.1191948451266186E-3</v>
      </c>
      <c r="AG842">
        <f>R842/X842</f>
        <v>-2.8923837279576679E-2</v>
      </c>
      <c r="AH842">
        <f>U842/W842</f>
        <v>0.30537800588076902</v>
      </c>
      <c r="AI842">
        <f>V842/X842</f>
        <v>0.29747055426476315</v>
      </c>
      <c r="AJ842" t="e">
        <f>Y842/AA842</f>
        <v>#VALUE!</v>
      </c>
      <c r="AK842" t="e">
        <f>Z842/AB842</f>
        <v>#VALUE!</v>
      </c>
      <c r="AL842">
        <f>O842/K842</f>
        <v>0.10221928917997949</v>
      </c>
      <c r="AM842">
        <f>P842/L842</f>
        <v>-7.6772827010641406E-2</v>
      </c>
      <c r="AN842">
        <f>K842/W842</f>
        <v>0.13001204969460256</v>
      </c>
      <c r="AO842">
        <f>L842/X842</f>
        <v>0.12706536483165232</v>
      </c>
      <c r="AP842">
        <f>IF(OR(Q842&lt;0, Q842="NA"), 0, 1)</f>
        <v>0</v>
      </c>
      <c r="AQ842">
        <f>IF(OR(S842&lt;0, S842="NA"), 0, 1)</f>
        <v>1</v>
      </c>
      <c r="AR842">
        <f>IFERROR(IF((AF842-AG842)&gt;0,1,0),0)</f>
        <v>1</v>
      </c>
      <c r="AS842">
        <f>IFERROR(IF((S842-Q842)&gt;0,1,0),0)</f>
        <v>1</v>
      </c>
      <c r="AT842">
        <f>IFERROR(IF((AH842-AI842)&lt;0,1,0),0)</f>
        <v>0</v>
      </c>
      <c r="AU842">
        <f>IFERROR(IF((AJ842-AK842)&gt;0,1,0),0)</f>
        <v>0</v>
      </c>
      <c r="AV842">
        <f>IFERROR(IF((AL842-AM842)&gt;0,1,0),0)</f>
        <v>1</v>
      </c>
      <c r="AW842">
        <f>IFERROR(IF((AN842-AO842)&gt;0,1,0),0)</f>
        <v>1</v>
      </c>
      <c r="AX842">
        <f>IFERROR(IF((AC842-AD842)&lt;0,1,0),0)</f>
        <v>1</v>
      </c>
      <c r="AY842">
        <f>SUM(AP842:AX842)</f>
        <v>6</v>
      </c>
    </row>
    <row r="843" spans="1:51" x14ac:dyDescent="0.45">
      <c r="A843" s="1" t="s">
        <v>1247</v>
      </c>
      <c r="B843" s="2">
        <v>4142766</v>
      </c>
      <c r="C843" s="3" t="s">
        <v>5337</v>
      </c>
      <c r="D843" s="5">
        <v>10.87</v>
      </c>
      <c r="E843" s="5">
        <v>588.98210182000003</v>
      </c>
      <c r="F843" s="3" t="s">
        <v>4470</v>
      </c>
      <c r="G843" s="3" t="s">
        <v>4471</v>
      </c>
      <c r="H843" s="3" t="s">
        <v>4489</v>
      </c>
      <c r="I843" s="3" t="s">
        <v>4489</v>
      </c>
      <c r="J843" s="3" t="s">
        <v>4495</v>
      </c>
      <c r="K843" s="6">
        <v>1125500</v>
      </c>
      <c r="L843" s="6">
        <v>1102200</v>
      </c>
      <c r="M843" s="6">
        <v>-4800</v>
      </c>
      <c r="N843" s="6">
        <v>-79300</v>
      </c>
      <c r="O843" s="6">
        <v>-113800</v>
      </c>
      <c r="P843" s="6">
        <v>-189500</v>
      </c>
      <c r="Q843" s="6">
        <v>-208800</v>
      </c>
      <c r="R843" s="6">
        <v>-587000</v>
      </c>
      <c r="S843" s="6">
        <v>170700</v>
      </c>
      <c r="T843" s="6">
        <v>77000</v>
      </c>
      <c r="U843" s="6">
        <v>661800</v>
      </c>
      <c r="V843" s="6">
        <v>447000</v>
      </c>
      <c r="W843" s="6">
        <v>1477800</v>
      </c>
      <c r="X843" s="6">
        <v>1513500</v>
      </c>
      <c r="Y843" s="6">
        <v>661400</v>
      </c>
      <c r="Z843" s="6">
        <v>654500</v>
      </c>
      <c r="AA843" s="6">
        <v>229900</v>
      </c>
      <c r="AB843" s="6">
        <v>619700</v>
      </c>
      <c r="AC843" s="6">
        <v>54100000</v>
      </c>
      <c r="AD843" s="6">
        <v>52900000</v>
      </c>
      <c r="AF843">
        <f>Q843/W843</f>
        <v>-0.14129110840438489</v>
      </c>
      <c r="AG843">
        <f>R843/X843</f>
        <v>-0.38784274859596962</v>
      </c>
      <c r="AH843">
        <f>U843/W843</f>
        <v>0.44782785221274868</v>
      </c>
      <c r="AI843">
        <f>V843/X843</f>
        <v>0.29534192269573833</v>
      </c>
      <c r="AJ843">
        <f>Y843/AA843</f>
        <v>2.8769030013049153</v>
      </c>
      <c r="AK843">
        <f>Z843/AB843</f>
        <v>1.0561562046151363</v>
      </c>
      <c r="AL843">
        <f>O843/K843</f>
        <v>-0.10111061750333185</v>
      </c>
      <c r="AM843">
        <f>P843/L843</f>
        <v>-0.17192886953365996</v>
      </c>
      <c r="AN843">
        <f>K843/W843</f>
        <v>0.76160508864528353</v>
      </c>
      <c r="AO843">
        <f>L843/X843</f>
        <v>0.72824578790882066</v>
      </c>
      <c r="AP843">
        <f>IF(OR(Q843&lt;0, Q843="NA"), 0, 1)</f>
        <v>0</v>
      </c>
      <c r="AQ843">
        <f>IF(OR(S843&lt;0, S843="NA"), 0, 1)</f>
        <v>1</v>
      </c>
      <c r="AR843">
        <f>IFERROR(IF((AF843-AG843)&gt;0,1,0),0)</f>
        <v>1</v>
      </c>
      <c r="AS843">
        <f>IFERROR(IF((S843-Q843)&gt;0,1,0),0)</f>
        <v>1</v>
      </c>
      <c r="AT843">
        <f>IFERROR(IF((AH843-AI843)&lt;0,1,0),0)</f>
        <v>0</v>
      </c>
      <c r="AU843">
        <f>IFERROR(IF((AJ843-AK843)&gt;0,1,0),0)</f>
        <v>1</v>
      </c>
      <c r="AV843">
        <f>IFERROR(IF((AL843-AM843)&gt;0,1,0),0)</f>
        <v>1</v>
      </c>
      <c r="AW843">
        <f>IFERROR(IF((AN843-AO843)&gt;0,1,0),0)</f>
        <v>1</v>
      </c>
      <c r="AX843">
        <f>IFERROR(IF((AC843-AD843)&lt;0,1,0),0)</f>
        <v>0</v>
      </c>
      <c r="AY843">
        <f>SUM(AP843:AX843)</f>
        <v>6</v>
      </c>
    </row>
    <row r="844" spans="1:51" x14ac:dyDescent="0.45">
      <c r="A844" s="1" t="s">
        <v>1250</v>
      </c>
      <c r="B844" s="2">
        <v>4142896</v>
      </c>
      <c r="C844" s="3" t="s">
        <v>5337</v>
      </c>
      <c r="D844" s="5">
        <v>49.11</v>
      </c>
      <c r="E844" s="5">
        <v>1213.8078674400001</v>
      </c>
      <c r="F844" s="3" t="s">
        <v>4480</v>
      </c>
      <c r="G844" s="3" t="s">
        <v>4509</v>
      </c>
      <c r="H844" s="3" t="s">
        <v>4509</v>
      </c>
      <c r="I844" s="3" t="s">
        <v>4677</v>
      </c>
      <c r="J844" s="3" t="s">
        <v>4691</v>
      </c>
      <c r="K844" s="6">
        <v>889900</v>
      </c>
      <c r="L844" s="6">
        <v>869400</v>
      </c>
      <c r="M844" s="6">
        <v>174600</v>
      </c>
      <c r="N844" s="6">
        <v>156500</v>
      </c>
      <c r="O844" s="6">
        <v>170800</v>
      </c>
      <c r="P844" s="6">
        <v>152500</v>
      </c>
      <c r="Q844" s="6">
        <v>135900</v>
      </c>
      <c r="R844" s="6">
        <v>119600</v>
      </c>
      <c r="S844" s="6">
        <v>90900</v>
      </c>
      <c r="T844" s="6">
        <v>65200</v>
      </c>
      <c r="U844" s="6" t="s">
        <v>4474</v>
      </c>
      <c r="V844" s="6" t="s">
        <v>4474</v>
      </c>
      <c r="W844" s="6">
        <v>3617300</v>
      </c>
      <c r="X844" s="6">
        <v>3550000</v>
      </c>
      <c r="Y844" s="6" t="s">
        <v>4474</v>
      </c>
      <c r="Z844" s="6" t="s">
        <v>4474</v>
      </c>
      <c r="AA844" s="6" t="s">
        <v>4474</v>
      </c>
      <c r="AB844" s="6" t="s">
        <v>4474</v>
      </c>
      <c r="AC844" s="6">
        <v>24736533</v>
      </c>
      <c r="AD844" s="6">
        <v>24896116</v>
      </c>
      <c r="AF844">
        <f>Q844/W844</f>
        <v>3.7569457882951372E-2</v>
      </c>
      <c r="AG844">
        <f>R844/X844</f>
        <v>3.3690140845070424E-2</v>
      </c>
      <c r="AH844" t="e">
        <f>U844/W844</f>
        <v>#VALUE!</v>
      </c>
      <c r="AI844" t="e">
        <f>V844/X844</f>
        <v>#VALUE!</v>
      </c>
      <c r="AJ844" t="e">
        <f>Y844/AA844</f>
        <v>#VALUE!</v>
      </c>
      <c r="AK844" t="e">
        <f>Z844/AB844</f>
        <v>#VALUE!</v>
      </c>
      <c r="AL844">
        <f>O844/K844</f>
        <v>0.19193167771659736</v>
      </c>
      <c r="AM844">
        <f>P844/L844</f>
        <v>0.17540832758224062</v>
      </c>
      <c r="AN844">
        <f>K844/W844</f>
        <v>0.24601221905841372</v>
      </c>
      <c r="AO844">
        <f>L844/X844</f>
        <v>0.24490140845070424</v>
      </c>
      <c r="AP844">
        <f>IF(OR(Q844&lt;0, Q844="NA"), 0, 1)</f>
        <v>1</v>
      </c>
      <c r="AQ844">
        <f>IF(OR(S844&lt;0, S844="NA"), 0, 1)</f>
        <v>1</v>
      </c>
      <c r="AR844">
        <f>IFERROR(IF((AF844-AG844)&gt;0,1,0),0)</f>
        <v>1</v>
      </c>
      <c r="AS844">
        <f>IFERROR(IF((S844-Q844)&gt;0,1,0),0)</f>
        <v>0</v>
      </c>
      <c r="AT844">
        <f>IFERROR(IF((AH844-AI844)&lt;0,1,0),0)</f>
        <v>0</v>
      </c>
      <c r="AU844">
        <f>IFERROR(IF((AJ844-AK844)&gt;0,1,0),0)</f>
        <v>0</v>
      </c>
      <c r="AV844">
        <f>IFERROR(IF((AL844-AM844)&gt;0,1,0),0)</f>
        <v>1</v>
      </c>
      <c r="AW844">
        <f>IFERROR(IF((AN844-AO844)&gt;0,1,0),0)</f>
        <v>1</v>
      </c>
      <c r="AX844">
        <f>IFERROR(IF((AC844-AD844)&lt;0,1,0),0)</f>
        <v>1</v>
      </c>
      <c r="AY844">
        <f>SUM(AP844:AX844)</f>
        <v>6</v>
      </c>
    </row>
    <row r="845" spans="1:51" x14ac:dyDescent="0.45">
      <c r="A845" s="1" t="s">
        <v>1251</v>
      </c>
      <c r="B845" s="2">
        <v>4405774</v>
      </c>
      <c r="C845" s="3" t="s">
        <v>5335</v>
      </c>
      <c r="D845" s="5">
        <v>33.1</v>
      </c>
      <c r="E845" s="5">
        <v>5083.8046383999999</v>
      </c>
      <c r="F845" s="3" t="s">
        <v>4480</v>
      </c>
      <c r="G845" s="3" t="s">
        <v>4491</v>
      </c>
      <c r="H845" s="3" t="s">
        <v>4491</v>
      </c>
      <c r="I845" s="3" t="s">
        <v>4831</v>
      </c>
      <c r="J845" s="3" t="s">
        <v>4691</v>
      </c>
      <c r="K845" s="6">
        <v>1196188</v>
      </c>
      <c r="L845" s="6">
        <v>1185635</v>
      </c>
      <c r="M845" s="6" t="s">
        <v>4474</v>
      </c>
      <c r="N845" s="6" t="s">
        <v>4474</v>
      </c>
      <c r="O845" s="6">
        <v>921794</v>
      </c>
      <c r="P845" s="6">
        <v>906093</v>
      </c>
      <c r="Q845" s="6">
        <v>682638</v>
      </c>
      <c r="R845" s="6">
        <v>666164</v>
      </c>
      <c r="S845" s="6">
        <v>710188</v>
      </c>
      <c r="T845" s="6">
        <v>676849</v>
      </c>
      <c r="U845" s="6">
        <v>742706</v>
      </c>
      <c r="V845" s="6">
        <v>742368</v>
      </c>
      <c r="W845" s="6">
        <v>6597046</v>
      </c>
      <c r="X845" s="6">
        <v>6349372</v>
      </c>
      <c r="Y845" s="6" t="s">
        <v>4474</v>
      </c>
      <c r="Z845" s="6" t="s">
        <v>4474</v>
      </c>
      <c r="AA845" s="6" t="s">
        <v>4474</v>
      </c>
      <c r="AB845" s="6" t="s">
        <v>4474</v>
      </c>
      <c r="AC845" s="6">
        <v>154450000</v>
      </c>
      <c r="AD845" s="6">
        <v>156111000</v>
      </c>
      <c r="AF845">
        <f>Q845/W845</f>
        <v>0.10347631348940116</v>
      </c>
      <c r="AG845">
        <f>R845/X845</f>
        <v>0.1049180926869618</v>
      </c>
      <c r="AH845">
        <f>U845/W845</f>
        <v>0.11258160091653142</v>
      </c>
      <c r="AI845">
        <f>V845/X845</f>
        <v>0.1169199095595596</v>
      </c>
      <c r="AJ845" t="e">
        <f>Y845/AA845</f>
        <v>#VALUE!</v>
      </c>
      <c r="AK845" t="e">
        <f>Z845/AB845</f>
        <v>#VALUE!</v>
      </c>
      <c r="AL845">
        <f>O845/K845</f>
        <v>0.77060963661230508</v>
      </c>
      <c r="AM845">
        <f>P845/L845</f>
        <v>0.76422592113087084</v>
      </c>
      <c r="AN845">
        <f>K845/W845</f>
        <v>0.1813217612852783</v>
      </c>
      <c r="AO845">
        <f>L845/X845</f>
        <v>0.18673264064540557</v>
      </c>
      <c r="AP845">
        <f>IF(OR(Q845&lt;0, Q845="NA"), 0, 1)</f>
        <v>1</v>
      </c>
      <c r="AQ845">
        <f>IF(OR(S845&lt;0, S845="NA"), 0, 1)</f>
        <v>1</v>
      </c>
      <c r="AR845">
        <f>IFERROR(IF((AF845-AG845)&gt;0,1,0),0)</f>
        <v>0</v>
      </c>
      <c r="AS845">
        <f>IFERROR(IF((S845-Q845)&gt;0,1,0),0)</f>
        <v>1</v>
      </c>
      <c r="AT845">
        <f>IFERROR(IF((AH845-AI845)&lt;0,1,0),0)</f>
        <v>1</v>
      </c>
      <c r="AU845">
        <f>IFERROR(IF((AJ845-AK845)&gt;0,1,0),0)</f>
        <v>0</v>
      </c>
      <c r="AV845">
        <f>IFERROR(IF((AL845-AM845)&gt;0,1,0),0)</f>
        <v>1</v>
      </c>
      <c r="AW845">
        <f>IFERROR(IF((AN845-AO845)&gt;0,1,0),0)</f>
        <v>0</v>
      </c>
      <c r="AX845">
        <f>IFERROR(IF((AC845-AD845)&lt;0,1,0),0)</f>
        <v>1</v>
      </c>
      <c r="AY845">
        <f>SUM(AP845:AX845)</f>
        <v>6</v>
      </c>
    </row>
    <row r="846" spans="1:51" x14ac:dyDescent="0.45">
      <c r="A846" s="1" t="s">
        <v>1254</v>
      </c>
      <c r="B846" s="2">
        <v>4049160</v>
      </c>
      <c r="C846" s="3" t="s">
        <v>5335</v>
      </c>
      <c r="D846" s="5">
        <v>48.58</v>
      </c>
      <c r="E846" s="5">
        <v>1150.9229167799999</v>
      </c>
      <c r="F846" s="3" t="s">
        <v>4480</v>
      </c>
      <c r="G846" s="3" t="s">
        <v>4491</v>
      </c>
      <c r="H846" s="3" t="s">
        <v>4663</v>
      </c>
      <c r="I846" s="3" t="s">
        <v>4663</v>
      </c>
      <c r="J846" s="3" t="s">
        <v>4675</v>
      </c>
      <c r="K846" s="6">
        <v>1328129</v>
      </c>
      <c r="L846" s="6">
        <v>1270677</v>
      </c>
      <c r="M846" s="6">
        <v>363689</v>
      </c>
      <c r="N846" s="6">
        <v>336155</v>
      </c>
      <c r="O846" s="6">
        <v>331253</v>
      </c>
      <c r="P846" s="6">
        <v>300681</v>
      </c>
      <c r="Q846" s="6">
        <v>-184699</v>
      </c>
      <c r="R846" s="6">
        <v>-196003</v>
      </c>
      <c r="S846" s="6">
        <v>169404</v>
      </c>
      <c r="T846" s="6">
        <v>177065</v>
      </c>
      <c r="U846" s="6">
        <v>3549063</v>
      </c>
      <c r="V846" s="6">
        <v>3453352</v>
      </c>
      <c r="W846" s="6">
        <v>4993716</v>
      </c>
      <c r="X846" s="6">
        <v>4816844</v>
      </c>
      <c r="Y846" s="6">
        <v>4074872</v>
      </c>
      <c r="Z846" s="6">
        <v>3917133</v>
      </c>
      <c r="AA846" s="6">
        <v>278951</v>
      </c>
      <c r="AB846" s="6">
        <v>245756</v>
      </c>
      <c r="AC846" s="6">
        <v>23691000</v>
      </c>
      <c r="AD846" s="6">
        <v>23691000</v>
      </c>
      <c r="AF846">
        <f>Q846/W846</f>
        <v>-3.6986284362186393E-2</v>
      </c>
      <c r="AG846">
        <f>R846/X846</f>
        <v>-4.0691166249104183E-2</v>
      </c>
      <c r="AH846">
        <f>U846/W846</f>
        <v>0.71070581506837793</v>
      </c>
      <c r="AI846">
        <f>V846/X846</f>
        <v>0.71693249771011891</v>
      </c>
      <c r="AJ846">
        <f>Y846/AA846</f>
        <v>14.607841520553789</v>
      </c>
      <c r="AK846">
        <f>Z846/AB846</f>
        <v>15.939114406158954</v>
      </c>
      <c r="AL846">
        <f>O846/K846</f>
        <v>0.2494132723553209</v>
      </c>
      <c r="AM846">
        <f>P846/L846</f>
        <v>0.23663055206004358</v>
      </c>
      <c r="AN846">
        <f>K846/W846</f>
        <v>0.26596005860165056</v>
      </c>
      <c r="AO846">
        <f>L846/X846</f>
        <v>0.26379866153024678</v>
      </c>
      <c r="AP846">
        <f>IF(OR(Q846&lt;0, Q846="NA"), 0, 1)</f>
        <v>0</v>
      </c>
      <c r="AQ846">
        <f>IF(OR(S846&lt;0, S846="NA"), 0, 1)</f>
        <v>1</v>
      </c>
      <c r="AR846">
        <f>IFERROR(IF((AF846-AG846)&gt;0,1,0),0)</f>
        <v>1</v>
      </c>
      <c r="AS846">
        <f>IFERROR(IF((S846-Q846)&gt;0,1,0),0)</f>
        <v>1</v>
      </c>
      <c r="AT846">
        <f>IFERROR(IF((AH846-AI846)&lt;0,1,0),0)</f>
        <v>1</v>
      </c>
      <c r="AU846">
        <f>IFERROR(IF((AJ846-AK846)&gt;0,1,0),0)</f>
        <v>0</v>
      </c>
      <c r="AV846">
        <f>IFERROR(IF((AL846-AM846)&gt;0,1,0),0)</f>
        <v>1</v>
      </c>
      <c r="AW846">
        <f>IFERROR(IF((AN846-AO846)&gt;0,1,0),0)</f>
        <v>1</v>
      </c>
      <c r="AX846">
        <f>IFERROR(IF((AC846-AD846)&lt;0,1,0),0)</f>
        <v>0</v>
      </c>
      <c r="AY846">
        <f>SUM(AP846:AX846)</f>
        <v>6</v>
      </c>
    </row>
    <row r="847" spans="1:51" x14ac:dyDescent="0.45">
      <c r="A847" s="1" t="s">
        <v>1255</v>
      </c>
      <c r="B847" s="2">
        <v>5257345</v>
      </c>
      <c r="C847" s="3" t="s">
        <v>5337</v>
      </c>
      <c r="D847" s="5">
        <v>31.56</v>
      </c>
      <c r="E847" s="5">
        <v>1875.9716886000001</v>
      </c>
      <c r="F847" s="3" t="s">
        <v>4500</v>
      </c>
      <c r="G847" s="3" t="s">
        <v>4501</v>
      </c>
      <c r="H847" s="3" t="s">
        <v>4533</v>
      </c>
      <c r="I847" s="3" t="s">
        <v>4534</v>
      </c>
      <c r="J847" s="3" t="s">
        <v>4850</v>
      </c>
      <c r="K847" s="6">
        <v>947708.34645705204</v>
      </c>
      <c r="L847" s="6">
        <v>932888.13671769283</v>
      </c>
      <c r="M847" s="6">
        <v>64432.354601461077</v>
      </c>
      <c r="N847" s="6">
        <v>75023.370827298597</v>
      </c>
      <c r="O847" s="6">
        <v>28992.213717115817</v>
      </c>
      <c r="P847" s="6">
        <v>43172.567235120914</v>
      </c>
      <c r="Q847" s="6">
        <v>8880.0066769140158</v>
      </c>
      <c r="R847" s="6">
        <v>21562.985216293</v>
      </c>
      <c r="S847" s="6">
        <v>53484.192721056163</v>
      </c>
      <c r="T847" s="6">
        <v>68499.818472410276</v>
      </c>
      <c r="U847" s="6">
        <v>177775.09717196089</v>
      </c>
      <c r="V847" s="6">
        <v>182938.81987185156</v>
      </c>
      <c r="W847" s="6">
        <v>1297040.6111781264</v>
      </c>
      <c r="X847" s="6">
        <v>1281346.443059891</v>
      </c>
      <c r="Y847" s="6">
        <v>349786.89183755533</v>
      </c>
      <c r="Z847" s="6">
        <v>338210.72453144944</v>
      </c>
      <c r="AA847" s="6">
        <v>184093.28508242866</v>
      </c>
      <c r="AB847" s="6">
        <v>194445.63802494723</v>
      </c>
      <c r="AC847" s="6">
        <v>59051057</v>
      </c>
      <c r="AD847" s="6">
        <v>59018464</v>
      </c>
      <c r="AF847">
        <f>Q847/W847</f>
        <v>6.846359782711922E-3</v>
      </c>
      <c r="AG847">
        <f>R847/X847</f>
        <v>1.6828380281604396E-2</v>
      </c>
      <c r="AH847">
        <f>U847/W847</f>
        <v>0.13706209014572368</v>
      </c>
      <c r="AI847">
        <f>V847/X847</f>
        <v>0.14277077121702431</v>
      </c>
      <c r="AJ847">
        <f>Y847/AA847</f>
        <v>1.9000524200594093</v>
      </c>
      <c r="AK847">
        <f>Z847/AB847</f>
        <v>1.7393587635432441</v>
      </c>
      <c r="AL847">
        <f>O847/K847</f>
        <v>3.0591915567169354E-2</v>
      </c>
      <c r="AM847">
        <f>P847/L847</f>
        <v>4.6278396665028698E-2</v>
      </c>
      <c r="AN847">
        <f>K847/W847</f>
        <v>0.73066975566496006</v>
      </c>
      <c r="AO847">
        <f>L847/X847</f>
        <v>0.72805301155706958</v>
      </c>
      <c r="AP847">
        <f>IF(OR(Q847&lt;0, Q847="NA"), 0, 1)</f>
        <v>1</v>
      </c>
      <c r="AQ847">
        <f>IF(OR(S847&lt;0, S847="NA"), 0, 1)</f>
        <v>1</v>
      </c>
      <c r="AR847">
        <f>IFERROR(IF((AF847-AG847)&gt;0,1,0),0)</f>
        <v>0</v>
      </c>
      <c r="AS847">
        <f>IFERROR(IF((S847-Q847)&gt;0,1,0),0)</f>
        <v>1</v>
      </c>
      <c r="AT847">
        <f>IFERROR(IF((AH847-AI847)&lt;0,1,0),0)</f>
        <v>1</v>
      </c>
      <c r="AU847">
        <f>IFERROR(IF((AJ847-AK847)&gt;0,1,0),0)</f>
        <v>1</v>
      </c>
      <c r="AV847">
        <f>IFERROR(IF((AL847-AM847)&gt;0,1,0),0)</f>
        <v>0</v>
      </c>
      <c r="AW847">
        <f>IFERROR(IF((AN847-AO847)&gt;0,1,0),0)</f>
        <v>1</v>
      </c>
      <c r="AX847">
        <f>IFERROR(IF((AC847-AD847)&lt;0,1,0),0)</f>
        <v>0</v>
      </c>
      <c r="AY847">
        <f>SUM(AP847:AX847)</f>
        <v>6</v>
      </c>
    </row>
    <row r="848" spans="1:51" x14ac:dyDescent="0.45">
      <c r="A848" s="1" t="s">
        <v>1257</v>
      </c>
      <c r="B848" s="2">
        <v>4068243</v>
      </c>
      <c r="C848" s="3" t="s">
        <v>5337</v>
      </c>
      <c r="D848" s="5">
        <v>34.380000000000003</v>
      </c>
      <c r="E848" s="5">
        <v>2478.9703813199999</v>
      </c>
      <c r="F848" s="3" t="s">
        <v>4559</v>
      </c>
      <c r="G848" s="3" t="s">
        <v>4821</v>
      </c>
      <c r="H848" s="3" t="s">
        <v>4911</v>
      </c>
      <c r="I848" s="3" t="s">
        <v>4911</v>
      </c>
      <c r="J848" s="3" t="s">
        <v>4568</v>
      </c>
      <c r="K848" s="6">
        <v>2887000</v>
      </c>
      <c r="L848" s="6">
        <v>2892400</v>
      </c>
      <c r="M848" s="6">
        <v>576400</v>
      </c>
      <c r="N848" s="6">
        <v>569600</v>
      </c>
      <c r="O848" s="6">
        <v>471400</v>
      </c>
      <c r="P848" s="6">
        <v>468900</v>
      </c>
      <c r="Q848" s="6">
        <v>38100</v>
      </c>
      <c r="R848" s="6">
        <v>10200</v>
      </c>
      <c r="S848" s="6">
        <v>429600</v>
      </c>
      <c r="T848" s="6">
        <v>359600</v>
      </c>
      <c r="U848" s="6">
        <v>3144400</v>
      </c>
      <c r="V848" s="6">
        <v>3165400</v>
      </c>
      <c r="W848" s="6">
        <v>4342400</v>
      </c>
      <c r="X848" s="6">
        <v>4241400</v>
      </c>
      <c r="Y848" s="6">
        <v>1478900</v>
      </c>
      <c r="Z848" s="6">
        <v>1393300</v>
      </c>
      <c r="AA848" s="6">
        <v>819800</v>
      </c>
      <c r="AB848" s="6">
        <v>700600</v>
      </c>
      <c r="AC848" s="6">
        <v>71810412</v>
      </c>
      <c r="AD848" s="6">
        <v>71796000</v>
      </c>
      <c r="AF848">
        <f>Q848/W848</f>
        <v>8.7739498894620488E-3</v>
      </c>
      <c r="AG848">
        <f>R848/X848</f>
        <v>2.4048663177252795E-3</v>
      </c>
      <c r="AH848">
        <f>U848/W848</f>
        <v>0.72411569638909357</v>
      </c>
      <c r="AI848">
        <f>V848/X848</f>
        <v>0.74631018060074505</v>
      </c>
      <c r="AJ848">
        <f>Y848/AA848</f>
        <v>1.8039765796535741</v>
      </c>
      <c r="AK848">
        <f>Z848/AB848</f>
        <v>1.9887239508992292</v>
      </c>
      <c r="AL848">
        <f>O848/K848</f>
        <v>0.16328368548666436</v>
      </c>
      <c r="AM848">
        <f>P848/L848</f>
        <v>0.16211450698381966</v>
      </c>
      <c r="AN848">
        <f>K848/W848</f>
        <v>0.66483971997052316</v>
      </c>
      <c r="AO848">
        <f>L848/X848</f>
        <v>0.68194464092045082</v>
      </c>
      <c r="AP848">
        <f>IF(OR(Q848&lt;0, Q848="NA"), 0, 1)</f>
        <v>1</v>
      </c>
      <c r="AQ848">
        <f>IF(OR(S848&lt;0, S848="NA"), 0, 1)</f>
        <v>1</v>
      </c>
      <c r="AR848">
        <f>IFERROR(IF((AF848-AG848)&gt;0,1,0),0)</f>
        <v>1</v>
      </c>
      <c r="AS848">
        <f>IFERROR(IF((S848-Q848)&gt;0,1,0),0)</f>
        <v>1</v>
      </c>
      <c r="AT848">
        <f>IFERROR(IF((AH848-AI848)&lt;0,1,0),0)</f>
        <v>1</v>
      </c>
      <c r="AU848">
        <f>IFERROR(IF((AJ848-AK848)&gt;0,1,0),0)</f>
        <v>0</v>
      </c>
      <c r="AV848">
        <f>IFERROR(IF((AL848-AM848)&gt;0,1,0),0)</f>
        <v>1</v>
      </c>
      <c r="AW848">
        <f>IFERROR(IF((AN848-AO848)&gt;0,1,0),0)</f>
        <v>0</v>
      </c>
      <c r="AX848">
        <f>IFERROR(IF((AC848-AD848)&lt;0,1,0),0)</f>
        <v>0</v>
      </c>
      <c r="AY848">
        <f>SUM(AP848:AX848)</f>
        <v>6</v>
      </c>
    </row>
    <row r="849" spans="1:51" x14ac:dyDescent="0.45">
      <c r="A849" s="1" t="s">
        <v>1262</v>
      </c>
      <c r="B849" s="2">
        <v>4295769</v>
      </c>
      <c r="C849" s="3" t="s">
        <v>5337</v>
      </c>
      <c r="D849" s="5">
        <v>99.86</v>
      </c>
      <c r="E849" s="5">
        <v>3976.4410777399999</v>
      </c>
      <c r="F849" s="3" t="s">
        <v>4485</v>
      </c>
      <c r="G849" s="3" t="s">
        <v>4486</v>
      </c>
      <c r="H849" s="3" t="s">
        <v>4545</v>
      </c>
      <c r="I849" s="3" t="s">
        <v>4546</v>
      </c>
      <c r="J849" s="3" t="s">
        <v>5009</v>
      </c>
      <c r="K849" s="6">
        <v>3508854</v>
      </c>
      <c r="L849" s="6">
        <v>3526218</v>
      </c>
      <c r="M849" s="6">
        <v>513562</v>
      </c>
      <c r="N849" s="6">
        <v>503014</v>
      </c>
      <c r="O849" s="6">
        <v>417998</v>
      </c>
      <c r="P849" s="6">
        <v>410254</v>
      </c>
      <c r="Q849" s="6">
        <v>289447</v>
      </c>
      <c r="R849" s="6">
        <v>272410</v>
      </c>
      <c r="S849" s="6">
        <v>315352</v>
      </c>
      <c r="T849" s="6">
        <v>392481</v>
      </c>
      <c r="U849" s="6">
        <v>1204184</v>
      </c>
      <c r="V849" s="6">
        <v>867104</v>
      </c>
      <c r="W849" s="6">
        <v>3951032</v>
      </c>
      <c r="X849" s="6">
        <v>3557247</v>
      </c>
      <c r="Y849" s="6">
        <v>2056369</v>
      </c>
      <c r="Z849" s="6">
        <v>1849099</v>
      </c>
      <c r="AA849" s="6">
        <v>692438</v>
      </c>
      <c r="AB849" s="6">
        <v>685793</v>
      </c>
      <c r="AC849" s="6">
        <v>39813904</v>
      </c>
      <c r="AD849" s="6">
        <v>40237053</v>
      </c>
      <c r="AF849">
        <f>Q849/W849</f>
        <v>7.3258581555401228E-2</v>
      </c>
      <c r="AG849">
        <f>R849/X849</f>
        <v>7.6578882489745578E-2</v>
      </c>
      <c r="AH849">
        <f>U849/W849</f>
        <v>0.30477708102591933</v>
      </c>
      <c r="AI849">
        <f>V849/X849</f>
        <v>0.24375704020552971</v>
      </c>
      <c r="AJ849">
        <f>Y849/AA849</f>
        <v>2.9697518044936877</v>
      </c>
      <c r="AK849">
        <f>Z849/AB849</f>
        <v>2.6962931963435031</v>
      </c>
      <c r="AL849">
        <f>O849/K849</f>
        <v>0.11912664362780555</v>
      </c>
      <c r="AM849">
        <f>P849/L849</f>
        <v>0.11634391294015288</v>
      </c>
      <c r="AN849">
        <f>K849/W849</f>
        <v>0.88808544198072803</v>
      </c>
      <c r="AO849">
        <f>L849/X849</f>
        <v>0.9912772433289001</v>
      </c>
      <c r="AP849">
        <f>IF(OR(Q849&lt;0, Q849="NA"), 0, 1)</f>
        <v>1</v>
      </c>
      <c r="AQ849">
        <f>IF(OR(S849&lt;0, S849="NA"), 0, 1)</f>
        <v>1</v>
      </c>
      <c r="AR849">
        <f>IFERROR(IF((AF849-AG849)&gt;0,1,0),0)</f>
        <v>0</v>
      </c>
      <c r="AS849">
        <f>IFERROR(IF((S849-Q849)&gt;0,1,0),0)</f>
        <v>1</v>
      </c>
      <c r="AT849">
        <f>IFERROR(IF((AH849-AI849)&lt;0,1,0),0)</f>
        <v>0</v>
      </c>
      <c r="AU849">
        <f>IFERROR(IF((AJ849-AK849)&gt;0,1,0),0)</f>
        <v>1</v>
      </c>
      <c r="AV849">
        <f>IFERROR(IF((AL849-AM849)&gt;0,1,0),0)</f>
        <v>1</v>
      </c>
      <c r="AW849">
        <f>IFERROR(IF((AN849-AO849)&gt;0,1,0),0)</f>
        <v>0</v>
      </c>
      <c r="AX849">
        <f>IFERROR(IF((AC849-AD849)&lt;0,1,0),0)</f>
        <v>1</v>
      </c>
      <c r="AY849">
        <f>SUM(AP849:AX849)</f>
        <v>6</v>
      </c>
    </row>
    <row r="850" spans="1:51" x14ac:dyDescent="0.45">
      <c r="A850" s="1" t="s">
        <v>1268</v>
      </c>
      <c r="B850" s="2">
        <v>4151435</v>
      </c>
      <c r="C850" s="3" t="s">
        <v>5337</v>
      </c>
      <c r="D850" s="5">
        <v>20.56</v>
      </c>
      <c r="E850" s="5">
        <v>534.81911767999998</v>
      </c>
      <c r="F850" s="3" t="s">
        <v>4485</v>
      </c>
      <c r="G850" s="3" t="s">
        <v>4517</v>
      </c>
      <c r="H850" s="3" t="s">
        <v>4518</v>
      </c>
      <c r="I850" s="3" t="s">
        <v>4858</v>
      </c>
      <c r="J850" s="3" t="s">
        <v>4859</v>
      </c>
      <c r="K850" s="6">
        <v>399351</v>
      </c>
      <c r="L850" s="6">
        <v>404201</v>
      </c>
      <c r="M850" s="6">
        <v>68278</v>
      </c>
      <c r="N850" s="6">
        <v>68865</v>
      </c>
      <c r="O850" s="6">
        <v>51551</v>
      </c>
      <c r="P850" s="6">
        <v>51764</v>
      </c>
      <c r="Q850" s="6">
        <v>41345</v>
      </c>
      <c r="R850" s="6">
        <v>41047</v>
      </c>
      <c r="S850" s="6">
        <v>69666</v>
      </c>
      <c r="T850" s="6">
        <v>69076</v>
      </c>
      <c r="U850" s="6" t="s">
        <v>4474</v>
      </c>
      <c r="V850" s="6" t="s">
        <v>4474</v>
      </c>
      <c r="W850" s="6">
        <v>346055</v>
      </c>
      <c r="X850" s="6">
        <v>406814</v>
      </c>
      <c r="Y850" s="6">
        <v>152415</v>
      </c>
      <c r="Z850" s="6">
        <v>212359</v>
      </c>
      <c r="AA850" s="6">
        <v>32319</v>
      </c>
      <c r="AB850" s="6">
        <v>33895</v>
      </c>
      <c r="AC850" s="6">
        <v>25970936</v>
      </c>
      <c r="AD850" s="6">
        <v>25962187</v>
      </c>
      <c r="AF850">
        <f>Q850/W850</f>
        <v>0.11947522792619671</v>
      </c>
      <c r="AG850">
        <f>R850/X850</f>
        <v>0.10089869080218478</v>
      </c>
      <c r="AH850" t="e">
        <f>U850/W850</f>
        <v>#VALUE!</v>
      </c>
      <c r="AI850" t="e">
        <f>V850/X850</f>
        <v>#VALUE!</v>
      </c>
      <c r="AJ850">
        <f>Y850/AA850</f>
        <v>4.715956558061821</v>
      </c>
      <c r="AK850">
        <f>Z850/AB850</f>
        <v>6.2652013571323204</v>
      </c>
      <c r="AL850">
        <f>O850/K850</f>
        <v>0.12908694356593572</v>
      </c>
      <c r="AM850">
        <f>P850/L850</f>
        <v>0.12806499736517227</v>
      </c>
      <c r="AN850">
        <f>K850/W850</f>
        <v>1.1540102006906416</v>
      </c>
      <c r="AO850">
        <f>L850/X850</f>
        <v>0.99357691721523844</v>
      </c>
      <c r="AP850">
        <f>IF(OR(Q850&lt;0, Q850="NA"), 0, 1)</f>
        <v>1</v>
      </c>
      <c r="AQ850">
        <f>IF(OR(S850&lt;0, S850="NA"), 0, 1)</f>
        <v>1</v>
      </c>
      <c r="AR850">
        <f>IFERROR(IF((AF850-AG850)&gt;0,1,0),0)</f>
        <v>1</v>
      </c>
      <c r="AS850">
        <f>IFERROR(IF((S850-Q850)&gt;0,1,0),0)</f>
        <v>1</v>
      </c>
      <c r="AT850">
        <f>IFERROR(IF((AH850-AI850)&lt;0,1,0),0)</f>
        <v>0</v>
      </c>
      <c r="AU850">
        <f>IFERROR(IF((AJ850-AK850)&gt;0,1,0),0)</f>
        <v>0</v>
      </c>
      <c r="AV850">
        <f>IFERROR(IF((AL850-AM850)&gt;0,1,0),0)</f>
        <v>1</v>
      </c>
      <c r="AW850">
        <f>IFERROR(IF((AN850-AO850)&gt;0,1,0),0)</f>
        <v>1</v>
      </c>
      <c r="AX850">
        <f>IFERROR(IF((AC850-AD850)&lt;0,1,0),0)</f>
        <v>0</v>
      </c>
      <c r="AY850">
        <f>SUM(AP850:AX850)</f>
        <v>6</v>
      </c>
    </row>
    <row r="851" spans="1:51" x14ac:dyDescent="0.45">
      <c r="A851" s="1" t="s">
        <v>1270</v>
      </c>
      <c r="B851" s="2">
        <v>4991835</v>
      </c>
      <c r="C851" s="3" t="s">
        <v>5337</v>
      </c>
      <c r="D851" s="5">
        <v>47.02</v>
      </c>
      <c r="E851" s="5">
        <v>2627.2639411199998</v>
      </c>
      <c r="F851" s="3" t="s">
        <v>4470</v>
      </c>
      <c r="G851" s="3" t="s">
        <v>4512</v>
      </c>
      <c r="H851" s="3" t="s">
        <v>4513</v>
      </c>
      <c r="I851" s="3" t="s">
        <v>4514</v>
      </c>
      <c r="J851" s="3" t="s">
        <v>5012</v>
      </c>
      <c r="K851" s="6">
        <v>2001668</v>
      </c>
      <c r="L851" s="6">
        <v>1913970</v>
      </c>
      <c r="M851" s="6">
        <v>296423</v>
      </c>
      <c r="N851" s="6">
        <v>243691</v>
      </c>
      <c r="O851" s="6">
        <v>29413</v>
      </c>
      <c r="P851" s="6">
        <v>-7552</v>
      </c>
      <c r="Q851" s="6">
        <v>-118535</v>
      </c>
      <c r="R851" s="6">
        <v>-90113</v>
      </c>
      <c r="S851" s="6">
        <v>93589</v>
      </c>
      <c r="T851" s="6">
        <v>71045</v>
      </c>
      <c r="U851" s="6">
        <v>1325440</v>
      </c>
      <c r="V851" s="6">
        <v>1329427</v>
      </c>
      <c r="W851" s="6">
        <v>5550141</v>
      </c>
      <c r="X851" s="6">
        <v>5442028</v>
      </c>
      <c r="Y851" s="6">
        <v>1203065</v>
      </c>
      <c r="Z851" s="6">
        <v>1172753</v>
      </c>
      <c r="AA851" s="6">
        <v>530222</v>
      </c>
      <c r="AB851" s="6">
        <v>518005</v>
      </c>
      <c r="AC851" s="6">
        <v>55866099</v>
      </c>
      <c r="AD851" s="6">
        <v>54866360</v>
      </c>
      <c r="AF851">
        <f>Q851/W851</f>
        <v>-2.1357115071490976E-2</v>
      </c>
      <c r="AG851">
        <f>R851/X851</f>
        <v>-1.6558716713695704E-2</v>
      </c>
      <c r="AH851">
        <f>U851/W851</f>
        <v>0.23881195090358967</v>
      </c>
      <c r="AI851">
        <f>V851/X851</f>
        <v>0.24428889377268914</v>
      </c>
      <c r="AJ851">
        <f>Y851/AA851</f>
        <v>2.2689835578304938</v>
      </c>
      <c r="AK851">
        <f>Z851/AB851</f>
        <v>2.2639800774123802</v>
      </c>
      <c r="AL851">
        <f>O851/K851</f>
        <v>1.4694244999670276E-2</v>
      </c>
      <c r="AM851">
        <f>P851/L851</f>
        <v>-3.9457253770957745E-3</v>
      </c>
      <c r="AN851">
        <f>K851/W851</f>
        <v>0.36065173839727677</v>
      </c>
      <c r="AO851">
        <f>L851/X851</f>
        <v>0.35170160829749497</v>
      </c>
      <c r="AP851">
        <f>IF(OR(Q851&lt;0, Q851="NA"), 0, 1)</f>
        <v>0</v>
      </c>
      <c r="AQ851">
        <f>IF(OR(S851&lt;0, S851="NA"), 0, 1)</f>
        <v>1</v>
      </c>
      <c r="AR851">
        <f>IFERROR(IF((AF851-AG851)&gt;0,1,0),0)</f>
        <v>0</v>
      </c>
      <c r="AS851">
        <f>IFERROR(IF((S851-Q851)&gt;0,1,0),0)</f>
        <v>1</v>
      </c>
      <c r="AT851">
        <f>IFERROR(IF((AH851-AI851)&lt;0,1,0),0)</f>
        <v>1</v>
      </c>
      <c r="AU851">
        <f>IFERROR(IF((AJ851-AK851)&gt;0,1,0),0)</f>
        <v>1</v>
      </c>
      <c r="AV851">
        <f>IFERROR(IF((AL851-AM851)&gt;0,1,0),0)</f>
        <v>1</v>
      </c>
      <c r="AW851">
        <f>IFERROR(IF((AN851-AO851)&gt;0,1,0),0)</f>
        <v>1</v>
      </c>
      <c r="AX851">
        <f>IFERROR(IF((AC851-AD851)&lt;0,1,0),0)</f>
        <v>0</v>
      </c>
      <c r="AY851">
        <f>SUM(AP851:AX851)</f>
        <v>6</v>
      </c>
    </row>
    <row r="852" spans="1:51" x14ac:dyDescent="0.45">
      <c r="A852" s="1" t="s">
        <v>1275</v>
      </c>
      <c r="B852" s="2">
        <v>4192968</v>
      </c>
      <c r="C852" s="3" t="s">
        <v>5335</v>
      </c>
      <c r="D852" s="5">
        <v>107.19</v>
      </c>
      <c r="E852" s="5">
        <v>16185.471439589999</v>
      </c>
      <c r="F852" s="3" t="s">
        <v>4500</v>
      </c>
      <c r="G852" s="3" t="s">
        <v>4539</v>
      </c>
      <c r="H852" s="3" t="s">
        <v>4539</v>
      </c>
      <c r="I852" s="3" t="s">
        <v>4540</v>
      </c>
      <c r="J852" s="3" t="s">
        <v>4541</v>
      </c>
      <c r="K852" s="6">
        <v>3203662</v>
      </c>
      <c r="L852" s="6">
        <v>3284207</v>
      </c>
      <c r="M852" s="6">
        <v>897285</v>
      </c>
      <c r="N852" s="6">
        <v>901438</v>
      </c>
      <c r="O852" s="6">
        <v>519997</v>
      </c>
      <c r="P852" s="6">
        <v>526604</v>
      </c>
      <c r="Q852" s="6">
        <v>228521</v>
      </c>
      <c r="R852" s="6">
        <v>184151</v>
      </c>
      <c r="S852" s="6">
        <v>598816</v>
      </c>
      <c r="T852" s="6">
        <v>609071</v>
      </c>
      <c r="U852" s="6">
        <v>4060690</v>
      </c>
      <c r="V852" s="6">
        <v>4122233</v>
      </c>
      <c r="W852" s="6">
        <v>8472757</v>
      </c>
      <c r="X852" s="6">
        <v>8336586</v>
      </c>
      <c r="Y852" s="6">
        <v>1715089</v>
      </c>
      <c r="Z852" s="6">
        <v>1576786</v>
      </c>
      <c r="AA852" s="6">
        <v>586691</v>
      </c>
      <c r="AB852" s="6">
        <v>439858</v>
      </c>
      <c r="AC852" s="6">
        <v>150991000</v>
      </c>
      <c r="AD852" s="6">
        <v>150827000</v>
      </c>
      <c r="AF852">
        <f>Q852/W852</f>
        <v>2.697126802999307E-2</v>
      </c>
      <c r="AG852">
        <f>R852/X852</f>
        <v>2.2089498027130051E-2</v>
      </c>
      <c r="AH852">
        <f>U852/W852</f>
        <v>0.47926430558553729</v>
      </c>
      <c r="AI852">
        <f>V852/X852</f>
        <v>0.49447495653496526</v>
      </c>
      <c r="AJ852">
        <f>Y852/AA852</f>
        <v>2.9233259075049727</v>
      </c>
      <c r="AK852">
        <f>Z852/AB852</f>
        <v>3.5847614457393067</v>
      </c>
      <c r="AL852">
        <f>O852/K852</f>
        <v>0.1623133151999181</v>
      </c>
      <c r="AM852">
        <f>P852/L852</f>
        <v>0.16034433883126126</v>
      </c>
      <c r="AN852">
        <f>K852/W852</f>
        <v>0.37811328709179315</v>
      </c>
      <c r="AO852">
        <f>L852/X852</f>
        <v>0.39395107301717991</v>
      </c>
      <c r="AP852">
        <f>IF(OR(Q852&lt;0, Q852="NA"), 0, 1)</f>
        <v>1</v>
      </c>
      <c r="AQ852">
        <f>IF(OR(S852&lt;0, S852="NA"), 0, 1)</f>
        <v>1</v>
      </c>
      <c r="AR852">
        <f>IFERROR(IF((AF852-AG852)&gt;0,1,0),0)</f>
        <v>1</v>
      </c>
      <c r="AS852">
        <f>IFERROR(IF((S852-Q852)&gt;0,1,0),0)</f>
        <v>1</v>
      </c>
      <c r="AT852">
        <f>IFERROR(IF((AH852-AI852)&lt;0,1,0),0)</f>
        <v>1</v>
      </c>
      <c r="AU852">
        <f>IFERROR(IF((AJ852-AK852)&gt;0,1,0),0)</f>
        <v>0</v>
      </c>
      <c r="AV852">
        <f>IFERROR(IF((AL852-AM852)&gt;0,1,0),0)</f>
        <v>1</v>
      </c>
      <c r="AW852">
        <f>IFERROR(IF((AN852-AO852)&gt;0,1,0),0)</f>
        <v>0</v>
      </c>
      <c r="AX852">
        <f>IFERROR(IF((AC852-AD852)&lt;0,1,0),0)</f>
        <v>0</v>
      </c>
      <c r="AY852">
        <f>SUM(AP852:AX852)</f>
        <v>6</v>
      </c>
    </row>
    <row r="853" spans="1:51" x14ac:dyDescent="0.45">
      <c r="A853" s="1" t="s">
        <v>1277</v>
      </c>
      <c r="B853" s="2">
        <v>1025202</v>
      </c>
      <c r="C853" s="3" t="s">
        <v>5335</v>
      </c>
      <c r="D853" s="5">
        <v>41.89</v>
      </c>
      <c r="E853" s="5">
        <v>513.16020776000005</v>
      </c>
      <c r="F853" s="3" t="s">
        <v>4480</v>
      </c>
      <c r="G853" s="3" t="s">
        <v>4481</v>
      </c>
      <c r="H853" s="3" t="s">
        <v>4481</v>
      </c>
      <c r="I853" s="3" t="s">
        <v>4482</v>
      </c>
      <c r="J853" s="3" t="s">
        <v>4484</v>
      </c>
      <c r="K853" s="6">
        <v>168699</v>
      </c>
      <c r="L853" s="6">
        <v>167527</v>
      </c>
      <c r="M853" s="6" t="s">
        <v>4474</v>
      </c>
      <c r="N853" s="6" t="s">
        <v>4474</v>
      </c>
      <c r="O853" s="6">
        <v>126989</v>
      </c>
      <c r="P853" s="6">
        <v>118100</v>
      </c>
      <c r="Q853" s="6">
        <v>35913</v>
      </c>
      <c r="R853" s="6">
        <v>35625</v>
      </c>
      <c r="S853" s="6">
        <v>48285</v>
      </c>
      <c r="T853" s="6">
        <v>64976</v>
      </c>
      <c r="U853" s="6">
        <v>59736</v>
      </c>
      <c r="V853" s="6">
        <v>59657</v>
      </c>
      <c r="W853" s="6">
        <v>4742809</v>
      </c>
      <c r="X853" s="6">
        <v>4773681</v>
      </c>
      <c r="Y853" s="6" t="s">
        <v>4474</v>
      </c>
      <c r="Z853" s="6" t="s">
        <v>4474</v>
      </c>
      <c r="AA853" s="6" t="s">
        <v>4474</v>
      </c>
      <c r="AB853" s="6" t="s">
        <v>4474</v>
      </c>
      <c r="AC853" s="6">
        <v>12428426</v>
      </c>
      <c r="AD853" s="6">
        <v>12424407</v>
      </c>
      <c r="AF853">
        <f>Q853/W853</f>
        <v>7.572094933614236E-3</v>
      </c>
      <c r="AG853">
        <f>R853/X853</f>
        <v>7.4627944347349564E-3</v>
      </c>
      <c r="AH853">
        <f>U853/W853</f>
        <v>1.2595067606559741E-2</v>
      </c>
      <c r="AI853">
        <f>V853/X853</f>
        <v>1.2497064634189004E-2</v>
      </c>
      <c r="AJ853" t="e">
        <f>Y853/AA853</f>
        <v>#VALUE!</v>
      </c>
      <c r="AK853" t="e">
        <f>Z853/AB853</f>
        <v>#VALUE!</v>
      </c>
      <c r="AL853">
        <f>O853/K853</f>
        <v>0.75275490666808931</v>
      </c>
      <c r="AM853">
        <f>P853/L853</f>
        <v>0.70496099136258628</v>
      </c>
      <c r="AN853">
        <f>K853/W853</f>
        <v>3.5569427316174865E-2</v>
      </c>
      <c r="AO853">
        <f>L853/X853</f>
        <v>3.5093882477693836E-2</v>
      </c>
      <c r="AP853">
        <f>IF(OR(Q853&lt;0, Q853="NA"), 0, 1)</f>
        <v>1</v>
      </c>
      <c r="AQ853">
        <f>IF(OR(S853&lt;0, S853="NA"), 0, 1)</f>
        <v>1</v>
      </c>
      <c r="AR853">
        <f>IFERROR(IF((AF853-AG853)&gt;0,1,0),0)</f>
        <v>1</v>
      </c>
      <c r="AS853">
        <f>IFERROR(IF((S853-Q853)&gt;0,1,0),0)</f>
        <v>1</v>
      </c>
      <c r="AT853">
        <f>IFERROR(IF((AH853-AI853)&lt;0,1,0),0)</f>
        <v>0</v>
      </c>
      <c r="AU853">
        <f>IFERROR(IF((AJ853-AK853)&gt;0,1,0),0)</f>
        <v>0</v>
      </c>
      <c r="AV853">
        <f>IFERROR(IF((AL853-AM853)&gt;0,1,0),0)</f>
        <v>1</v>
      </c>
      <c r="AW853">
        <f>IFERROR(IF((AN853-AO853)&gt;0,1,0),0)</f>
        <v>1</v>
      </c>
      <c r="AX853">
        <f>IFERROR(IF((AC853-AD853)&lt;0,1,0),0)</f>
        <v>0</v>
      </c>
      <c r="AY853">
        <f>SUM(AP853:AX853)</f>
        <v>6</v>
      </c>
    </row>
    <row r="854" spans="1:51" x14ac:dyDescent="0.45">
      <c r="A854" s="1" t="s">
        <v>1279</v>
      </c>
      <c r="B854" s="2">
        <v>4059899</v>
      </c>
      <c r="C854" s="3" t="s">
        <v>5337</v>
      </c>
      <c r="D854" s="5">
        <v>33.799999999999997</v>
      </c>
      <c r="E854" s="5">
        <v>73264.033850799999</v>
      </c>
      <c r="F854" s="3" t="s">
        <v>4654</v>
      </c>
      <c r="G854" s="3" t="s">
        <v>4654</v>
      </c>
      <c r="H854" s="3" t="s">
        <v>4655</v>
      </c>
      <c r="I854" s="3" t="s">
        <v>4725</v>
      </c>
      <c r="J854" s="3" t="s">
        <v>4917</v>
      </c>
      <c r="K854" s="6">
        <v>56640000</v>
      </c>
      <c r="L854" s="6">
        <v>54863000</v>
      </c>
      <c r="M854" s="6">
        <v>9359000</v>
      </c>
      <c r="N854" s="6">
        <v>9216000</v>
      </c>
      <c r="O854" s="6">
        <v>6913000</v>
      </c>
      <c r="P854" s="6">
        <v>6789000</v>
      </c>
      <c r="Q854" s="6">
        <v>5939000</v>
      </c>
      <c r="R854" s="6">
        <v>5857000</v>
      </c>
      <c r="S854" s="6">
        <v>8123000</v>
      </c>
      <c r="T854" s="6">
        <v>7769000</v>
      </c>
      <c r="U854" s="6">
        <v>30756000</v>
      </c>
      <c r="V854" s="6">
        <v>28289000</v>
      </c>
      <c r="W854" s="6">
        <v>75062000</v>
      </c>
      <c r="X854" s="6">
        <v>73561000</v>
      </c>
      <c r="Y854" s="6">
        <v>14385000</v>
      </c>
      <c r="Z854" s="6">
        <v>13453000</v>
      </c>
      <c r="AA854" s="6">
        <v>13404000</v>
      </c>
      <c r="AB854" s="6">
        <v>14809000</v>
      </c>
      <c r="AC854" s="6">
        <v>2167752040</v>
      </c>
      <c r="AD854" s="6">
        <v>2170301640</v>
      </c>
      <c r="AF854">
        <f>Q854/W854</f>
        <v>7.9121259758599558E-2</v>
      </c>
      <c r="AG854">
        <f>R854/X854</f>
        <v>7.9620994820625055E-2</v>
      </c>
      <c r="AH854">
        <f>U854/W854</f>
        <v>0.40974128054141912</v>
      </c>
      <c r="AI854">
        <f>V854/X854</f>
        <v>0.38456519079403489</v>
      </c>
      <c r="AJ854">
        <f>Y854/AA854</f>
        <v>1.0731871083258728</v>
      </c>
      <c r="AK854">
        <f>Z854/AB854</f>
        <v>0.90843406036869467</v>
      </c>
      <c r="AL854">
        <f>O854/K854</f>
        <v>0.12205155367231639</v>
      </c>
      <c r="AM854">
        <f>P854/L854</f>
        <v>0.12374460018591765</v>
      </c>
      <c r="AN854">
        <f>K854/W854</f>
        <v>0.75457621699395172</v>
      </c>
      <c r="AO854">
        <f>L854/X854</f>
        <v>0.74581639727573035</v>
      </c>
      <c r="AP854">
        <f>IF(OR(Q854&lt;0, Q854="NA"), 0, 1)</f>
        <v>1</v>
      </c>
      <c r="AQ854">
        <f>IF(OR(S854&lt;0, S854="NA"), 0, 1)</f>
        <v>1</v>
      </c>
      <c r="AR854">
        <f>IFERROR(IF((AF854-AG854)&gt;0,1,0),0)</f>
        <v>0</v>
      </c>
      <c r="AS854">
        <f>IFERROR(IF((S854-Q854)&gt;0,1,0),0)</f>
        <v>1</v>
      </c>
      <c r="AT854">
        <f>IFERROR(IF((AH854-AI854)&lt;0,1,0),0)</f>
        <v>0</v>
      </c>
      <c r="AU854">
        <f>IFERROR(IF((AJ854-AK854)&gt;0,1,0),0)</f>
        <v>1</v>
      </c>
      <c r="AV854">
        <f>IFERROR(IF((AL854-AM854)&gt;0,1,0),0)</f>
        <v>0</v>
      </c>
      <c r="AW854">
        <f>IFERROR(IF((AN854-AO854)&gt;0,1,0),0)</f>
        <v>1</v>
      </c>
      <c r="AX854">
        <f>IFERROR(IF((AC854-AD854)&lt;0,1,0),0)</f>
        <v>1</v>
      </c>
      <c r="AY854">
        <f>SUM(AP854:AX854)</f>
        <v>6</v>
      </c>
    </row>
    <row r="855" spans="1:51" x14ac:dyDescent="0.45">
      <c r="A855" s="1" t="s">
        <v>1287</v>
      </c>
      <c r="B855" s="2">
        <v>107320</v>
      </c>
      <c r="C855" s="3" t="s">
        <v>5335</v>
      </c>
      <c r="D855" s="5">
        <v>80.5</v>
      </c>
      <c r="E855" s="5">
        <v>2135.7824495</v>
      </c>
      <c r="F855" s="3" t="s">
        <v>4500</v>
      </c>
      <c r="G855" s="3" t="s">
        <v>4574</v>
      </c>
      <c r="H855" s="3" t="s">
        <v>4580</v>
      </c>
      <c r="I855" s="3" t="s">
        <v>4763</v>
      </c>
      <c r="J855" s="3" t="s">
        <v>4904</v>
      </c>
      <c r="K855" s="6">
        <v>2123226</v>
      </c>
      <c r="L855" s="6">
        <v>2195665</v>
      </c>
      <c r="M855" s="6">
        <v>172987</v>
      </c>
      <c r="N855" s="6">
        <v>174622</v>
      </c>
      <c r="O855" s="6">
        <v>146764</v>
      </c>
      <c r="P855" s="6">
        <v>148527</v>
      </c>
      <c r="Q855" s="6">
        <v>107914</v>
      </c>
      <c r="R855" s="6">
        <v>109268</v>
      </c>
      <c r="S855" s="6">
        <v>313612</v>
      </c>
      <c r="T855" s="6">
        <v>366476</v>
      </c>
      <c r="U855" s="6">
        <v>9723</v>
      </c>
      <c r="V855" s="6">
        <v>10854</v>
      </c>
      <c r="W855" s="6">
        <v>1700054</v>
      </c>
      <c r="X855" s="6">
        <v>1650973</v>
      </c>
      <c r="Y855" s="6">
        <v>1202379</v>
      </c>
      <c r="Z855" s="6">
        <v>1264104</v>
      </c>
      <c r="AA855" s="6">
        <v>649922</v>
      </c>
      <c r="AB855" s="6">
        <v>628236</v>
      </c>
      <c r="AC855" s="6">
        <v>26526487</v>
      </c>
      <c r="AD855" s="6">
        <v>26655886</v>
      </c>
      <c r="AF855">
        <f>Q855/W855</f>
        <v>6.3476807207300479E-2</v>
      </c>
      <c r="AG855">
        <f>R855/X855</f>
        <v>6.6184001797727765E-2</v>
      </c>
      <c r="AH855">
        <f>U855/W855</f>
        <v>5.71923009504404E-3</v>
      </c>
      <c r="AI855">
        <f>V855/X855</f>
        <v>6.5743049704628728E-3</v>
      </c>
      <c r="AJ855">
        <f>Y855/AA855</f>
        <v>1.8500358504559009</v>
      </c>
      <c r="AK855">
        <f>Z855/AB855</f>
        <v>2.0121483009569654</v>
      </c>
      <c r="AL855">
        <f>O855/K855</f>
        <v>6.9123117369512238E-2</v>
      </c>
      <c r="AM855">
        <f>P855/L855</f>
        <v>6.7645565238777322E-2</v>
      </c>
      <c r="AN855">
        <f>K855/W855</f>
        <v>1.24891679911344</v>
      </c>
      <c r="AO855">
        <f>L855/X855</f>
        <v>1.3299218097449201</v>
      </c>
      <c r="AP855">
        <f>IF(OR(Q855&lt;0, Q855="NA"), 0, 1)</f>
        <v>1</v>
      </c>
      <c r="AQ855">
        <f>IF(OR(S855&lt;0, S855="NA"), 0, 1)</f>
        <v>1</v>
      </c>
      <c r="AR855">
        <f>IFERROR(IF((AF855-AG855)&gt;0,1,0),0)</f>
        <v>0</v>
      </c>
      <c r="AS855">
        <f>IFERROR(IF((S855-Q855)&gt;0,1,0),0)</f>
        <v>1</v>
      </c>
      <c r="AT855">
        <f>IFERROR(IF((AH855-AI855)&lt;0,1,0),0)</f>
        <v>1</v>
      </c>
      <c r="AU855">
        <f>IFERROR(IF((AJ855-AK855)&gt;0,1,0),0)</f>
        <v>0</v>
      </c>
      <c r="AV855">
        <f>IFERROR(IF((AL855-AM855)&gt;0,1,0),0)</f>
        <v>1</v>
      </c>
      <c r="AW855">
        <f>IFERROR(IF((AN855-AO855)&gt;0,1,0),0)</f>
        <v>0</v>
      </c>
      <c r="AX855">
        <f>IFERROR(IF((AC855-AD855)&lt;0,1,0),0)</f>
        <v>1</v>
      </c>
      <c r="AY855">
        <f>SUM(AP855:AX855)</f>
        <v>6</v>
      </c>
    </row>
    <row r="856" spans="1:51" x14ac:dyDescent="0.45">
      <c r="A856" s="1" t="s">
        <v>1291</v>
      </c>
      <c r="B856" s="2">
        <v>4040823</v>
      </c>
      <c r="C856" s="3" t="s">
        <v>5337</v>
      </c>
      <c r="D856" s="5">
        <v>271.88</v>
      </c>
      <c r="E856" s="5">
        <v>33700.073838199998</v>
      </c>
      <c r="F856" s="3" t="s">
        <v>4485</v>
      </c>
      <c r="G856" s="3" t="s">
        <v>4517</v>
      </c>
      <c r="H856" s="3" t="s">
        <v>4640</v>
      </c>
      <c r="I856" s="3" t="s">
        <v>4685</v>
      </c>
      <c r="J856" s="3" t="s">
        <v>4992</v>
      </c>
      <c r="K856" s="6">
        <v>5588200</v>
      </c>
      <c r="L856" s="6">
        <v>5465500</v>
      </c>
      <c r="M856" s="6">
        <v>1697700</v>
      </c>
      <c r="N856" s="6">
        <v>1680200</v>
      </c>
      <c r="O856" s="6">
        <v>1032000</v>
      </c>
      <c r="P856" s="6">
        <v>1031200</v>
      </c>
      <c r="Q856" s="6">
        <v>568400</v>
      </c>
      <c r="R856" s="6">
        <v>590000</v>
      </c>
      <c r="S856" s="6">
        <v>1321800</v>
      </c>
      <c r="T856" s="6">
        <v>1224000</v>
      </c>
      <c r="U856" s="6">
        <v>4721100</v>
      </c>
      <c r="V856" s="6">
        <v>4742700</v>
      </c>
      <c r="W856" s="6">
        <v>12344300</v>
      </c>
      <c r="X856" s="6">
        <v>12152300</v>
      </c>
      <c r="Y856" s="6">
        <v>1653100</v>
      </c>
      <c r="Z856" s="6">
        <v>1417600</v>
      </c>
      <c r="AA856" s="6">
        <v>1874400</v>
      </c>
      <c r="AB856" s="6">
        <v>1786900</v>
      </c>
      <c r="AC856" s="6">
        <v>123900000</v>
      </c>
      <c r="AD856" s="6">
        <v>123700000</v>
      </c>
      <c r="AF856">
        <f>Q856/W856</f>
        <v>4.604554328718518E-2</v>
      </c>
      <c r="AG856">
        <f>R856/X856</f>
        <v>4.855048015601985E-2</v>
      </c>
      <c r="AH856">
        <f>U856/W856</f>
        <v>0.38245181986827931</v>
      </c>
      <c r="AI856">
        <f>V856/X856</f>
        <v>0.39027180039992432</v>
      </c>
      <c r="AJ856">
        <f>Y856/AA856</f>
        <v>0.88193555271020063</v>
      </c>
      <c r="AK856">
        <f>Z856/AB856</f>
        <v>0.79332922939168393</v>
      </c>
      <c r="AL856">
        <f>O856/K856</f>
        <v>0.18467485057800365</v>
      </c>
      <c r="AM856">
        <f>P856/L856</f>
        <v>0.18867441222212059</v>
      </c>
      <c r="AN856">
        <f>K856/W856</f>
        <v>0.45269476600536279</v>
      </c>
      <c r="AO856">
        <f>L856/X856</f>
        <v>0.44975025303851945</v>
      </c>
      <c r="AP856">
        <f>IF(OR(Q856&lt;0, Q856="NA"), 0, 1)</f>
        <v>1</v>
      </c>
      <c r="AQ856">
        <f>IF(OR(S856&lt;0, S856="NA"), 0, 1)</f>
        <v>1</v>
      </c>
      <c r="AR856">
        <f>IFERROR(IF((AF856-AG856)&gt;0,1,0),0)</f>
        <v>0</v>
      </c>
      <c r="AS856">
        <f>IFERROR(IF((S856-Q856)&gt;0,1,0),0)</f>
        <v>1</v>
      </c>
      <c r="AT856">
        <f>IFERROR(IF((AH856-AI856)&lt;0,1,0),0)</f>
        <v>1</v>
      </c>
      <c r="AU856">
        <f>IFERROR(IF((AJ856-AK856)&gt;0,1,0),0)</f>
        <v>1</v>
      </c>
      <c r="AV856">
        <f>IFERROR(IF((AL856-AM856)&gt;0,1,0),0)</f>
        <v>0</v>
      </c>
      <c r="AW856">
        <f>IFERROR(IF((AN856-AO856)&gt;0,1,0),0)</f>
        <v>1</v>
      </c>
      <c r="AX856">
        <f>IFERROR(IF((AC856-AD856)&lt;0,1,0),0)</f>
        <v>0</v>
      </c>
      <c r="AY856">
        <f>SUM(AP856:AX856)</f>
        <v>6</v>
      </c>
    </row>
    <row r="857" spans="1:51" x14ac:dyDescent="0.45">
      <c r="A857" s="1" t="s">
        <v>1311</v>
      </c>
      <c r="B857" s="2">
        <v>103163</v>
      </c>
      <c r="C857" s="3" t="s">
        <v>5337</v>
      </c>
      <c r="D857" s="5">
        <v>279.89999999999998</v>
      </c>
      <c r="E857" s="5">
        <v>17988.4690515</v>
      </c>
      <c r="F857" s="3" t="s">
        <v>4525</v>
      </c>
      <c r="G857" s="3" t="s">
        <v>4526</v>
      </c>
      <c r="H857" s="3" t="s">
        <v>4693</v>
      </c>
      <c r="I857" s="3" t="s">
        <v>4728</v>
      </c>
      <c r="J857" s="3" t="s">
        <v>4528</v>
      </c>
      <c r="K857" s="6">
        <v>1826981</v>
      </c>
      <c r="L857" s="6">
        <v>1798180</v>
      </c>
      <c r="M857" s="6">
        <v>1377408</v>
      </c>
      <c r="N857" s="6">
        <v>1331622</v>
      </c>
      <c r="O857" s="6">
        <v>807607</v>
      </c>
      <c r="P857" s="6">
        <v>770903</v>
      </c>
      <c r="Q857" s="6">
        <v>579962</v>
      </c>
      <c r="R857" s="6">
        <v>547484</v>
      </c>
      <c r="S857" s="6">
        <v>1053655</v>
      </c>
      <c r="T857" s="6">
        <v>1025519</v>
      </c>
      <c r="U857" s="6">
        <v>6365137</v>
      </c>
      <c r="V857" s="6">
        <v>6281280</v>
      </c>
      <c r="W857" s="6">
        <v>12647447</v>
      </c>
      <c r="X857" s="6">
        <v>12509460</v>
      </c>
      <c r="Y857" s="6" t="s">
        <v>4474</v>
      </c>
      <c r="Z857" s="6" t="s">
        <v>4474</v>
      </c>
      <c r="AA857" s="6" t="s">
        <v>4474</v>
      </c>
      <c r="AB857" s="6" t="s">
        <v>4474</v>
      </c>
      <c r="AC857" s="6">
        <v>64267485</v>
      </c>
      <c r="AD857" s="6">
        <v>64210493</v>
      </c>
      <c r="AF857">
        <f>Q857/W857</f>
        <v>4.5856053004215004E-2</v>
      </c>
      <c r="AG857">
        <f>R857/X857</f>
        <v>4.3765598195285811E-2</v>
      </c>
      <c r="AH857">
        <f>U857/W857</f>
        <v>0.50327445531102044</v>
      </c>
      <c r="AI857">
        <f>V857/X857</f>
        <v>0.50212239377239309</v>
      </c>
      <c r="AJ857" t="e">
        <f>Y857/AA857</f>
        <v>#VALUE!</v>
      </c>
      <c r="AK857" t="e">
        <f>Z857/AB857</f>
        <v>#VALUE!</v>
      </c>
      <c r="AL857">
        <f>O857/K857</f>
        <v>0.4420445532821633</v>
      </c>
      <c r="AM857">
        <f>P857/L857</f>
        <v>0.42871292084218487</v>
      </c>
      <c r="AN857">
        <f>K857/W857</f>
        <v>0.14445452904447831</v>
      </c>
      <c r="AO857">
        <f>L857/X857</f>
        <v>0.14374561331983954</v>
      </c>
      <c r="AP857">
        <f>IF(OR(Q857&lt;0, Q857="NA"), 0, 1)</f>
        <v>1</v>
      </c>
      <c r="AQ857">
        <f>IF(OR(S857&lt;0, S857="NA"), 0, 1)</f>
        <v>1</v>
      </c>
      <c r="AR857">
        <f>IFERROR(IF((AF857-AG857)&gt;0,1,0),0)</f>
        <v>1</v>
      </c>
      <c r="AS857">
        <f>IFERROR(IF((S857-Q857)&gt;0,1,0),0)</f>
        <v>1</v>
      </c>
      <c r="AT857">
        <f>IFERROR(IF((AH857-AI857)&lt;0,1,0),0)</f>
        <v>0</v>
      </c>
      <c r="AU857">
        <f>IFERROR(IF((AJ857-AK857)&gt;0,1,0),0)</f>
        <v>0</v>
      </c>
      <c r="AV857">
        <f>IFERROR(IF((AL857-AM857)&gt;0,1,0),0)</f>
        <v>1</v>
      </c>
      <c r="AW857">
        <f>IFERROR(IF((AN857-AO857)&gt;0,1,0),0)</f>
        <v>1</v>
      </c>
      <c r="AX857">
        <f>IFERROR(IF((AC857-AD857)&lt;0,1,0),0)</f>
        <v>0</v>
      </c>
      <c r="AY857">
        <f>SUM(AP857:AX857)</f>
        <v>6</v>
      </c>
    </row>
    <row r="858" spans="1:51" x14ac:dyDescent="0.45">
      <c r="A858" s="1" t="s">
        <v>1335</v>
      </c>
      <c r="B858" s="2">
        <v>20309326</v>
      </c>
      <c r="C858" s="3" t="s">
        <v>5335</v>
      </c>
      <c r="D858" s="7">
        <v>10.27</v>
      </c>
      <c r="E858" s="5">
        <v>1884.38055676</v>
      </c>
      <c r="F858" s="3" t="s">
        <v>4500</v>
      </c>
      <c r="G858" s="3" t="s">
        <v>4501</v>
      </c>
      <c r="H858" s="3" t="s">
        <v>4502</v>
      </c>
      <c r="I858" s="3" t="s">
        <v>4538</v>
      </c>
      <c r="J858" s="3" t="s">
        <v>5021</v>
      </c>
      <c r="K858" s="6">
        <v>693206</v>
      </c>
      <c r="L858" s="6">
        <v>691687</v>
      </c>
      <c r="M858" s="6">
        <v>115585</v>
      </c>
      <c r="N858" s="6">
        <v>112793</v>
      </c>
      <c r="O858" s="6">
        <v>28776</v>
      </c>
      <c r="P858" s="6">
        <v>25143</v>
      </c>
      <c r="Q858" s="6">
        <v>-52191</v>
      </c>
      <c r="R858" s="6">
        <v>-43649</v>
      </c>
      <c r="S858" s="6">
        <v>100768</v>
      </c>
      <c r="T858" s="6">
        <v>100675</v>
      </c>
      <c r="U858" s="6">
        <v>530679</v>
      </c>
      <c r="V858" s="6">
        <v>525524</v>
      </c>
      <c r="W858" s="6">
        <v>1451134</v>
      </c>
      <c r="X858" s="6">
        <v>1467076</v>
      </c>
      <c r="Y858" s="6">
        <v>197184</v>
      </c>
      <c r="Z858" s="6">
        <v>195737</v>
      </c>
      <c r="AA858" s="6">
        <v>108823</v>
      </c>
      <c r="AB858" s="6">
        <v>116742</v>
      </c>
      <c r="AC858" s="6">
        <v>183821161</v>
      </c>
      <c r="AD858" s="6">
        <v>184581163</v>
      </c>
      <c r="AF858">
        <f>Q858/W858</f>
        <v>-3.5965665472657934E-2</v>
      </c>
      <c r="AG858">
        <f>R858/X858</f>
        <v>-2.9752378199902389E-2</v>
      </c>
      <c r="AH858">
        <f>U858/W858</f>
        <v>0.36569951499999309</v>
      </c>
      <c r="AI858">
        <f>V858/X858</f>
        <v>0.35821184451248606</v>
      </c>
      <c r="AJ858">
        <f>Y858/AA858</f>
        <v>1.8119698960697648</v>
      </c>
      <c r="AK858">
        <f>Z858/AB858</f>
        <v>1.6766630689897382</v>
      </c>
      <c r="AL858">
        <f>O858/K858</f>
        <v>4.1511469894951858E-2</v>
      </c>
      <c r="AM858">
        <f>P858/L858</f>
        <v>3.6350256691249076E-2</v>
      </c>
      <c r="AN858">
        <f>K858/W858</f>
        <v>0.47769950948706325</v>
      </c>
      <c r="AO858">
        <f>L858/X858</f>
        <v>0.47147318884638562</v>
      </c>
      <c r="AP858">
        <f>IF(OR(Q858&lt;0, Q858="NA"), 0, 1)</f>
        <v>0</v>
      </c>
      <c r="AQ858">
        <f>IF(OR(S858&lt;0, S858="NA"), 0, 1)</f>
        <v>1</v>
      </c>
      <c r="AR858">
        <f>IFERROR(IF((AF858-AG858)&gt;0,1,0),0)</f>
        <v>0</v>
      </c>
      <c r="AS858">
        <f>IFERROR(IF((S858-Q858)&gt;0,1,0),0)</f>
        <v>1</v>
      </c>
      <c r="AT858">
        <f>IFERROR(IF((AH858-AI858)&lt;0,1,0),0)</f>
        <v>0</v>
      </c>
      <c r="AU858">
        <f>IFERROR(IF((AJ858-AK858)&gt;0,1,0),0)</f>
        <v>1</v>
      </c>
      <c r="AV858">
        <f>IFERROR(IF((AL858-AM858)&gt;0,1,0),0)</f>
        <v>1</v>
      </c>
      <c r="AW858">
        <f>IFERROR(IF((AN858-AO858)&gt;0,1,0),0)</f>
        <v>1</v>
      </c>
      <c r="AX858">
        <f>IFERROR(IF((AC858-AD858)&lt;0,1,0),0)</f>
        <v>1</v>
      </c>
      <c r="AY858">
        <f>SUM(AP858:AX858)</f>
        <v>6</v>
      </c>
    </row>
    <row r="859" spans="1:51" x14ac:dyDescent="0.45">
      <c r="A859" s="1" t="s">
        <v>1357</v>
      </c>
      <c r="B859" s="2">
        <v>4065525</v>
      </c>
      <c r="C859" s="3" t="s">
        <v>5335</v>
      </c>
      <c r="D859" s="5">
        <v>49.77</v>
      </c>
      <c r="E859" s="5">
        <v>8007.1188894899997</v>
      </c>
      <c r="F859" s="3" t="s">
        <v>4485</v>
      </c>
      <c r="G859" s="3" t="s">
        <v>4517</v>
      </c>
      <c r="H859" s="3" t="s">
        <v>4640</v>
      </c>
      <c r="I859" s="3" t="s">
        <v>4865</v>
      </c>
      <c r="J859" s="3" t="s">
        <v>4620</v>
      </c>
      <c r="K859" s="6">
        <v>1771004</v>
      </c>
      <c r="L859" s="6">
        <v>1709902</v>
      </c>
      <c r="M859" s="6">
        <v>287334</v>
      </c>
      <c r="N859" s="6">
        <v>276223</v>
      </c>
      <c r="O859" s="6">
        <v>246765</v>
      </c>
      <c r="P859" s="6">
        <v>237296</v>
      </c>
      <c r="Q859" s="6">
        <v>187908</v>
      </c>
      <c r="R859" s="6">
        <v>178747</v>
      </c>
      <c r="S859" s="6">
        <v>242217</v>
      </c>
      <c r="T859" s="6">
        <v>200676</v>
      </c>
      <c r="U859" s="6">
        <v>339828</v>
      </c>
      <c r="V859" s="6">
        <v>260000</v>
      </c>
      <c r="W859" s="6">
        <v>1609832</v>
      </c>
      <c r="X859" s="6">
        <v>1503767</v>
      </c>
      <c r="Y859" s="6">
        <v>767689</v>
      </c>
      <c r="Z859" s="6">
        <v>703712</v>
      </c>
      <c r="AA859" s="6">
        <v>254185</v>
      </c>
      <c r="AB859" s="6">
        <v>286862</v>
      </c>
      <c r="AC859" s="6">
        <v>160880592</v>
      </c>
      <c r="AD859" s="6">
        <v>162176382</v>
      </c>
      <c r="AF859">
        <f>Q859/W859</f>
        <v>0.11672522350158278</v>
      </c>
      <c r="AG859">
        <f>R859/X859</f>
        <v>0.11886615413159086</v>
      </c>
      <c r="AH859">
        <f>U859/W859</f>
        <v>0.21109531926312808</v>
      </c>
      <c r="AI859">
        <f>V859/X859</f>
        <v>0.17289912599491811</v>
      </c>
      <c r="AJ859">
        <f>Y859/AA859</f>
        <v>3.0201978873655015</v>
      </c>
      <c r="AK859">
        <f>Z859/AB859</f>
        <v>2.4531377456756212</v>
      </c>
      <c r="AL859">
        <f>O859/K859</f>
        <v>0.13933621832587617</v>
      </c>
      <c r="AM859">
        <f>P859/L859</f>
        <v>0.13877754397620448</v>
      </c>
      <c r="AN859">
        <f>K859/W859</f>
        <v>1.1001172793185874</v>
      </c>
      <c r="AO859">
        <f>L859/X859</f>
        <v>1.1370790820652401</v>
      </c>
      <c r="AP859">
        <f>IF(OR(Q859&lt;0, Q859="NA"), 0, 1)</f>
        <v>1</v>
      </c>
      <c r="AQ859">
        <f>IF(OR(S859&lt;0, S859="NA"), 0, 1)</f>
        <v>1</v>
      </c>
      <c r="AR859">
        <f>IFERROR(IF((AF859-AG859)&gt;0,1,0),0)</f>
        <v>0</v>
      </c>
      <c r="AS859">
        <f>IFERROR(IF((S859-Q859)&gt;0,1,0),0)</f>
        <v>1</v>
      </c>
      <c r="AT859">
        <f>IFERROR(IF((AH859-AI859)&lt;0,1,0),0)</f>
        <v>0</v>
      </c>
      <c r="AU859">
        <f>IFERROR(IF((AJ859-AK859)&gt;0,1,0),0)</f>
        <v>1</v>
      </c>
      <c r="AV859">
        <f>IFERROR(IF((AL859-AM859)&gt;0,1,0),0)</f>
        <v>1</v>
      </c>
      <c r="AW859">
        <f>IFERROR(IF((AN859-AO859)&gt;0,1,0),0)</f>
        <v>0</v>
      </c>
      <c r="AX859">
        <f>IFERROR(IF((AC859-AD859)&lt;0,1,0),0)</f>
        <v>1</v>
      </c>
      <c r="AY859">
        <f>SUM(AP859:AX859)</f>
        <v>6</v>
      </c>
    </row>
    <row r="860" spans="1:51" x14ac:dyDescent="0.45">
      <c r="A860" s="1" t="s">
        <v>1360</v>
      </c>
      <c r="B860" s="2">
        <v>4122573</v>
      </c>
      <c r="C860" s="3" t="s">
        <v>5335</v>
      </c>
      <c r="D860" s="5">
        <v>173.65</v>
      </c>
      <c r="E860" s="5">
        <v>22287.364515500001</v>
      </c>
      <c r="F860" s="3" t="s">
        <v>4475</v>
      </c>
      <c r="G860" s="3" t="s">
        <v>4529</v>
      </c>
      <c r="H860" s="3" t="s">
        <v>4530</v>
      </c>
      <c r="I860" s="3" t="s">
        <v>4611</v>
      </c>
      <c r="J860" s="3" t="s">
        <v>4612</v>
      </c>
      <c r="K860" s="6">
        <v>13394000</v>
      </c>
      <c r="L860" s="6">
        <v>13263000</v>
      </c>
      <c r="M860" s="6">
        <v>1720000</v>
      </c>
      <c r="N860" s="6">
        <v>1776000</v>
      </c>
      <c r="O860" s="6">
        <v>1528000</v>
      </c>
      <c r="P860" s="6">
        <v>1587000</v>
      </c>
      <c r="Q860" s="6">
        <v>1059000</v>
      </c>
      <c r="R860" s="6">
        <v>680000</v>
      </c>
      <c r="S860" s="6">
        <v>2649000</v>
      </c>
      <c r="T860" s="6">
        <v>2767000</v>
      </c>
      <c r="U860" s="6">
        <v>5221000</v>
      </c>
      <c r="V860" s="6">
        <v>5218000</v>
      </c>
      <c r="W860" s="6">
        <v>23405000</v>
      </c>
      <c r="X860" s="6">
        <v>25893000</v>
      </c>
      <c r="Y860" s="6">
        <v>10832000</v>
      </c>
      <c r="Z860" s="6">
        <v>13515000</v>
      </c>
      <c r="AA860" s="6">
        <v>14787000</v>
      </c>
      <c r="AB860" s="6">
        <v>17756000</v>
      </c>
      <c r="AC860" s="6">
        <v>128839778</v>
      </c>
      <c r="AD860" s="6">
        <v>130804533</v>
      </c>
      <c r="AF860">
        <f>Q860/W860</f>
        <v>4.5246742149113436E-2</v>
      </c>
      <c r="AG860">
        <f>R860/X860</f>
        <v>2.6261924072143051E-2</v>
      </c>
      <c r="AH860">
        <f>U860/W860</f>
        <v>0.22307199316385387</v>
      </c>
      <c r="AI860">
        <f>V860/X860</f>
        <v>0.20152164677712123</v>
      </c>
      <c r="AJ860">
        <f>Y860/AA860</f>
        <v>0.7325353350916346</v>
      </c>
      <c r="AK860">
        <f>Z860/AB860</f>
        <v>0.76115116017120976</v>
      </c>
      <c r="AL860">
        <f>O860/K860</f>
        <v>0.11408093176048976</v>
      </c>
      <c r="AM860">
        <f>P860/L860</f>
        <v>0.11965618638317123</v>
      </c>
      <c r="AN860">
        <f>K860/W860</f>
        <v>0.57227088229010892</v>
      </c>
      <c r="AO860">
        <f>L860/X860</f>
        <v>0.51222338083651953</v>
      </c>
      <c r="AP860">
        <f>IF(OR(Q860&lt;0, Q860="NA"), 0, 1)</f>
        <v>1</v>
      </c>
      <c r="AQ860">
        <f>IF(OR(S860&lt;0, S860="NA"), 0, 1)</f>
        <v>1</v>
      </c>
      <c r="AR860">
        <f>IFERROR(IF((AF860-AG860)&gt;0,1,0),0)</f>
        <v>1</v>
      </c>
      <c r="AS860">
        <f>IFERROR(IF((S860-Q860)&gt;0,1,0),0)</f>
        <v>1</v>
      </c>
      <c r="AT860">
        <f>IFERROR(IF((AH860-AI860)&lt;0,1,0),0)</f>
        <v>0</v>
      </c>
      <c r="AU860">
        <f>IFERROR(IF((AJ860-AK860)&gt;0,1,0),0)</f>
        <v>0</v>
      </c>
      <c r="AV860">
        <f>IFERROR(IF((AL860-AM860)&gt;0,1,0),0)</f>
        <v>0</v>
      </c>
      <c r="AW860">
        <f>IFERROR(IF((AN860-AO860)&gt;0,1,0),0)</f>
        <v>1</v>
      </c>
      <c r="AX860">
        <f>IFERROR(IF((AC860-AD860)&lt;0,1,0),0)</f>
        <v>1</v>
      </c>
      <c r="AY860">
        <f>SUM(AP860:AX860)</f>
        <v>6</v>
      </c>
    </row>
    <row r="861" spans="1:51" x14ac:dyDescent="0.45">
      <c r="A861" s="1" t="s">
        <v>1369</v>
      </c>
      <c r="B861" s="2">
        <v>4998779</v>
      </c>
      <c r="C861" s="3" t="s">
        <v>5337</v>
      </c>
      <c r="D861" s="5">
        <v>43.44</v>
      </c>
      <c r="E861" s="5">
        <v>5477.5042898399997</v>
      </c>
      <c r="F861" s="3" t="s">
        <v>4480</v>
      </c>
      <c r="G861" s="3" t="s">
        <v>4509</v>
      </c>
      <c r="H861" s="3" t="s">
        <v>4509</v>
      </c>
      <c r="I861" s="3" t="s">
        <v>4596</v>
      </c>
      <c r="J861" s="3" t="s">
        <v>4597</v>
      </c>
      <c r="K861" s="6">
        <v>5797000</v>
      </c>
      <c r="L861" s="6">
        <v>5204000</v>
      </c>
      <c r="M861" s="6">
        <v>638000</v>
      </c>
      <c r="N861" s="6">
        <v>997000</v>
      </c>
      <c r="O861" s="6">
        <v>111000</v>
      </c>
      <c r="P861" s="6">
        <v>509000</v>
      </c>
      <c r="Q861" s="6">
        <v>16000</v>
      </c>
      <c r="R861" s="6">
        <v>327000</v>
      </c>
      <c r="S861" s="6">
        <v>6901000</v>
      </c>
      <c r="T861" s="6">
        <v>5606000</v>
      </c>
      <c r="U861" s="6">
        <v>1680000</v>
      </c>
      <c r="V861" s="6">
        <v>1681000</v>
      </c>
      <c r="W861" s="6">
        <v>84123000</v>
      </c>
      <c r="X861" s="6">
        <v>78512000</v>
      </c>
      <c r="Y861" s="6" t="s">
        <v>4474</v>
      </c>
      <c r="Z861" s="6" t="s">
        <v>4474</v>
      </c>
      <c r="AA861" s="6" t="s">
        <v>4474</v>
      </c>
      <c r="AB861" s="6" t="s">
        <v>4474</v>
      </c>
      <c r="AC861" s="6">
        <v>126094481</v>
      </c>
      <c r="AD861" s="6">
        <v>126104247</v>
      </c>
      <c r="AF861">
        <f>Q861/W861</f>
        <v>1.9019768672063527E-4</v>
      </c>
      <c r="AG861">
        <f>R861/X861</f>
        <v>4.1649684124719791E-3</v>
      </c>
      <c r="AH861">
        <f>U861/W861</f>
        <v>1.9970757105666703E-2</v>
      </c>
      <c r="AI861">
        <f>V861/X861</f>
        <v>2.1410739759527207E-2</v>
      </c>
      <c r="AJ861" t="e">
        <f>Y861/AA861</f>
        <v>#VALUE!</v>
      </c>
      <c r="AK861" t="e">
        <f>Z861/AB861</f>
        <v>#VALUE!</v>
      </c>
      <c r="AL861">
        <f>O861/K861</f>
        <v>1.9147835087114023E-2</v>
      </c>
      <c r="AM861">
        <f>P861/L861</f>
        <v>9.7809377401998465E-2</v>
      </c>
      <c r="AN861">
        <f>K861/W861</f>
        <v>6.8910999369970166E-2</v>
      </c>
      <c r="AO861">
        <f>L861/X861</f>
        <v>6.6282861218667208E-2</v>
      </c>
      <c r="AP861">
        <f>IF(OR(Q861&lt;0, Q861="NA"), 0, 1)</f>
        <v>1</v>
      </c>
      <c r="AQ861">
        <f>IF(OR(S861&lt;0, S861="NA"), 0, 1)</f>
        <v>1</v>
      </c>
      <c r="AR861">
        <f>IFERROR(IF((AF861-AG861)&gt;0,1,0),0)</f>
        <v>0</v>
      </c>
      <c r="AS861">
        <f>IFERROR(IF((S861-Q861)&gt;0,1,0),0)</f>
        <v>1</v>
      </c>
      <c r="AT861">
        <f>IFERROR(IF((AH861-AI861)&lt;0,1,0),0)</f>
        <v>1</v>
      </c>
      <c r="AU861">
        <f>IFERROR(IF((AJ861-AK861)&gt;0,1,0),0)</f>
        <v>0</v>
      </c>
      <c r="AV861">
        <f>IFERROR(IF((AL861-AM861)&gt;0,1,0),0)</f>
        <v>0</v>
      </c>
      <c r="AW861">
        <f>IFERROR(IF((AN861-AO861)&gt;0,1,0),0)</f>
        <v>1</v>
      </c>
      <c r="AX861">
        <f>IFERROR(IF((AC861-AD861)&lt;0,1,0),0)</f>
        <v>1</v>
      </c>
      <c r="AY861">
        <f>SUM(AP861:AX861)</f>
        <v>6</v>
      </c>
    </row>
    <row r="862" spans="1:51" x14ac:dyDescent="0.45">
      <c r="A862" s="1" t="s">
        <v>1371</v>
      </c>
      <c r="B862" s="2">
        <v>4135450</v>
      </c>
      <c r="C862" s="3" t="s">
        <v>5335</v>
      </c>
      <c r="D862" s="5">
        <v>272.08</v>
      </c>
      <c r="E862" s="5">
        <v>15947.932469199999</v>
      </c>
      <c r="F862" s="3" t="s">
        <v>4500</v>
      </c>
      <c r="G862" s="3" t="s">
        <v>4574</v>
      </c>
      <c r="H862" s="3" t="s">
        <v>4575</v>
      </c>
      <c r="I862" s="3" t="s">
        <v>4575</v>
      </c>
      <c r="J862" s="3" t="s">
        <v>5010</v>
      </c>
      <c r="K862" s="6">
        <v>2816120</v>
      </c>
      <c r="L862" s="6">
        <v>2776420</v>
      </c>
      <c r="M862" s="6">
        <v>774237</v>
      </c>
      <c r="N862" s="6">
        <v>761553</v>
      </c>
      <c r="O862" s="6">
        <v>667246</v>
      </c>
      <c r="P862" s="6">
        <v>647962</v>
      </c>
      <c r="Q862" s="6">
        <v>566778</v>
      </c>
      <c r="R862" s="6">
        <v>553616</v>
      </c>
      <c r="S862" s="6">
        <v>792419</v>
      </c>
      <c r="T862" s="6">
        <v>735715</v>
      </c>
      <c r="U862" s="6" t="s">
        <v>4474</v>
      </c>
      <c r="V862" s="6" t="s">
        <v>4474</v>
      </c>
      <c r="W862" s="6">
        <v>5613004</v>
      </c>
      <c r="X862" s="6">
        <v>5414450</v>
      </c>
      <c r="Y862" s="6">
        <v>2109471</v>
      </c>
      <c r="Z862" s="6">
        <v>1986167</v>
      </c>
      <c r="AA862" s="6">
        <v>1489653</v>
      </c>
      <c r="AB862" s="6">
        <v>1455582</v>
      </c>
      <c r="AC862" s="6">
        <v>58094000</v>
      </c>
      <c r="AD862" s="6">
        <v>58284000</v>
      </c>
      <c r="AF862">
        <f>Q862/W862</f>
        <v>0.10097587673196029</v>
      </c>
      <c r="AG862">
        <f>R862/X862</f>
        <v>0.10224787374525575</v>
      </c>
      <c r="AH862" t="e">
        <f>U862/W862</f>
        <v>#VALUE!</v>
      </c>
      <c r="AI862" t="e">
        <f>V862/X862</f>
        <v>#VALUE!</v>
      </c>
      <c r="AJ862">
        <f>Y862/AA862</f>
        <v>1.416082134564224</v>
      </c>
      <c r="AK862">
        <f>Z862/AB862</f>
        <v>1.3645174232712414</v>
      </c>
      <c r="AL862">
        <f>O862/K862</f>
        <v>0.23693805661690553</v>
      </c>
      <c r="AM862">
        <f>P862/L862</f>
        <v>0.23338039633772989</v>
      </c>
      <c r="AN862">
        <f>K862/W862</f>
        <v>0.50171352095954325</v>
      </c>
      <c r="AO862">
        <f>L862/X862</f>
        <v>0.51277969138139612</v>
      </c>
      <c r="AP862">
        <f>IF(OR(Q862&lt;0, Q862="NA"), 0, 1)</f>
        <v>1</v>
      </c>
      <c r="AQ862">
        <f>IF(OR(S862&lt;0, S862="NA"), 0, 1)</f>
        <v>1</v>
      </c>
      <c r="AR862">
        <f>IFERROR(IF((AF862-AG862)&gt;0,1,0),0)</f>
        <v>0</v>
      </c>
      <c r="AS862">
        <f>IFERROR(IF((S862-Q862)&gt;0,1,0),0)</f>
        <v>1</v>
      </c>
      <c r="AT862">
        <f>IFERROR(IF((AH862-AI862)&lt;0,1,0),0)</f>
        <v>0</v>
      </c>
      <c r="AU862">
        <f>IFERROR(IF((AJ862-AK862)&gt;0,1,0),0)</f>
        <v>1</v>
      </c>
      <c r="AV862">
        <f>IFERROR(IF((AL862-AM862)&gt;0,1,0),0)</f>
        <v>1</v>
      </c>
      <c r="AW862">
        <f>IFERROR(IF((AN862-AO862)&gt;0,1,0),0)</f>
        <v>0</v>
      </c>
      <c r="AX862">
        <f>IFERROR(IF((AC862-AD862)&lt;0,1,0),0)</f>
        <v>1</v>
      </c>
      <c r="AY862">
        <f>SUM(AP862:AX862)</f>
        <v>6</v>
      </c>
    </row>
    <row r="863" spans="1:51" x14ac:dyDescent="0.45">
      <c r="A863" s="1" t="s">
        <v>1373</v>
      </c>
      <c r="B863" s="2">
        <v>4047873</v>
      </c>
      <c r="C863" s="3" t="s">
        <v>5337</v>
      </c>
      <c r="D863" s="7">
        <v>464.77</v>
      </c>
      <c r="E863" s="5">
        <v>17675.224479420001</v>
      </c>
      <c r="F863" s="3" t="s">
        <v>4480</v>
      </c>
      <c r="G863" s="3" t="s">
        <v>4491</v>
      </c>
      <c r="H863" s="3" t="s">
        <v>4492</v>
      </c>
      <c r="I863" s="3" t="s">
        <v>4802</v>
      </c>
      <c r="J863" s="3" t="s">
        <v>4801</v>
      </c>
      <c r="K863" s="6">
        <v>2229507</v>
      </c>
      <c r="L863" s="6">
        <v>2203056</v>
      </c>
      <c r="M863" s="6">
        <v>847962</v>
      </c>
      <c r="N863" s="6">
        <v>831163</v>
      </c>
      <c r="O863" s="6">
        <v>714126</v>
      </c>
      <c r="P863" s="6">
        <v>705976</v>
      </c>
      <c r="Q863" s="6">
        <v>538593</v>
      </c>
      <c r="R863" s="6">
        <v>537126</v>
      </c>
      <c r="S863" s="6">
        <v>631566</v>
      </c>
      <c r="T863" s="6">
        <v>700338</v>
      </c>
      <c r="U863" s="6">
        <v>1296643</v>
      </c>
      <c r="V863" s="6">
        <v>1241131</v>
      </c>
      <c r="W863" s="6">
        <v>4048585</v>
      </c>
      <c r="X863" s="6">
        <v>4055040</v>
      </c>
      <c r="Y863" s="6">
        <v>750696</v>
      </c>
      <c r="Z863" s="6">
        <v>835848</v>
      </c>
      <c r="AA863" s="6">
        <v>538136</v>
      </c>
      <c r="AB863" s="6">
        <v>667066</v>
      </c>
      <c r="AC863" s="6">
        <v>38049811</v>
      </c>
      <c r="AD863" s="6">
        <v>37952270</v>
      </c>
      <c r="AF863">
        <f>Q863/W863</f>
        <v>0.13303240514895945</v>
      </c>
      <c r="AG863">
        <f>R863/X863</f>
        <v>0.13245886600378787</v>
      </c>
      <c r="AH863">
        <f>U863/W863</f>
        <v>0.32027066246602209</v>
      </c>
      <c r="AI863">
        <f>V863/X863</f>
        <v>0.30607121014835859</v>
      </c>
      <c r="AJ863">
        <f>Y863/AA863</f>
        <v>1.3949930872493199</v>
      </c>
      <c r="AK863">
        <f>Z863/AB863</f>
        <v>1.2530214401573458</v>
      </c>
      <c r="AL863">
        <f>O863/K863</f>
        <v>0.32030668663520678</v>
      </c>
      <c r="AM863">
        <f>P863/L863</f>
        <v>0.32045304340879216</v>
      </c>
      <c r="AN863">
        <f>K863/W863</f>
        <v>0.55068795640946155</v>
      </c>
      <c r="AO863">
        <f>L863/X863</f>
        <v>0.54328835227272732</v>
      </c>
      <c r="AP863">
        <f>IF(OR(Q863&lt;0, Q863="NA"), 0, 1)</f>
        <v>1</v>
      </c>
      <c r="AQ863">
        <f>IF(OR(S863&lt;0, S863="NA"), 0, 1)</f>
        <v>1</v>
      </c>
      <c r="AR863">
        <f>IFERROR(IF((AF863-AG863)&gt;0,1,0),0)</f>
        <v>1</v>
      </c>
      <c r="AS863">
        <f>IFERROR(IF((S863-Q863)&gt;0,1,0),0)</f>
        <v>1</v>
      </c>
      <c r="AT863">
        <f>IFERROR(IF((AH863-AI863)&lt;0,1,0),0)</f>
        <v>0</v>
      </c>
      <c r="AU863">
        <f>IFERROR(IF((AJ863-AK863)&gt;0,1,0),0)</f>
        <v>1</v>
      </c>
      <c r="AV863">
        <f>IFERROR(IF((AL863-AM863)&gt;0,1,0),0)</f>
        <v>0</v>
      </c>
      <c r="AW863">
        <f>IFERROR(IF((AN863-AO863)&gt;0,1,0),0)</f>
        <v>1</v>
      </c>
      <c r="AX863">
        <f>IFERROR(IF((AC863-AD863)&lt;0,1,0),0)</f>
        <v>0</v>
      </c>
      <c r="AY863">
        <f>SUM(AP863:AX863)</f>
        <v>6</v>
      </c>
    </row>
    <row r="864" spans="1:51" x14ac:dyDescent="0.45">
      <c r="A864" s="1" t="s">
        <v>1379</v>
      </c>
      <c r="B864" s="2">
        <v>4965825</v>
      </c>
      <c r="C864" s="3" t="s">
        <v>5335</v>
      </c>
      <c r="D864" s="5">
        <v>31.29</v>
      </c>
      <c r="E864" s="5">
        <v>591.92303666999999</v>
      </c>
      <c r="F864" s="3" t="s">
        <v>4500</v>
      </c>
      <c r="G864" s="3" t="s">
        <v>4574</v>
      </c>
      <c r="H864" s="3" t="s">
        <v>4580</v>
      </c>
      <c r="I864" s="3" t="s">
        <v>4581</v>
      </c>
      <c r="J864" s="3" t="s">
        <v>4758</v>
      </c>
      <c r="K864" s="6">
        <v>347732</v>
      </c>
      <c r="L864" s="6">
        <v>351982</v>
      </c>
      <c r="M864" s="6">
        <v>25537</v>
      </c>
      <c r="N864" s="6">
        <v>18771</v>
      </c>
      <c r="O864" s="6">
        <v>10179</v>
      </c>
      <c r="P864" s="6">
        <v>3531</v>
      </c>
      <c r="Q864" s="6">
        <v>-6492</v>
      </c>
      <c r="R864" s="6">
        <v>-14959</v>
      </c>
      <c r="S864" s="6">
        <v>32010</v>
      </c>
      <c r="T864" s="6">
        <v>25069</v>
      </c>
      <c r="U864" s="6">
        <v>70096</v>
      </c>
      <c r="V864" s="6">
        <v>69983</v>
      </c>
      <c r="W864" s="6">
        <v>489630</v>
      </c>
      <c r="X864" s="6">
        <v>481081</v>
      </c>
      <c r="Y864" s="6">
        <v>245428</v>
      </c>
      <c r="Z864" s="6">
        <v>247659</v>
      </c>
      <c r="AA864" s="6">
        <v>112949</v>
      </c>
      <c r="AB864" s="6">
        <v>106334</v>
      </c>
      <c r="AC864" s="6">
        <v>18908076</v>
      </c>
      <c r="AD864" s="6">
        <v>19406669</v>
      </c>
      <c r="AF864">
        <f>Q864/W864</f>
        <v>-1.325899148336499E-2</v>
      </c>
      <c r="AG864">
        <f>R864/X864</f>
        <v>-3.1094555802453225E-2</v>
      </c>
      <c r="AH864">
        <f>U864/W864</f>
        <v>0.14316116251046709</v>
      </c>
      <c r="AI864">
        <f>V864/X864</f>
        <v>0.14547030541634362</v>
      </c>
      <c r="AJ864">
        <f>Y864/AA864</f>
        <v>2.1729098973873162</v>
      </c>
      <c r="AK864">
        <f>Z864/AB864</f>
        <v>2.3290669024018658</v>
      </c>
      <c r="AL864">
        <f>O864/K864</f>
        <v>2.9272543222941805E-2</v>
      </c>
      <c r="AM864">
        <f>P864/L864</f>
        <v>1.0031762987880062E-2</v>
      </c>
      <c r="AN864">
        <f>K864/W864</f>
        <v>0.71019341135142866</v>
      </c>
      <c r="AO864">
        <f>L864/X864</f>
        <v>0.73164810083956755</v>
      </c>
      <c r="AP864">
        <f>IF(OR(Q864&lt;0, Q864="NA"), 0, 1)</f>
        <v>0</v>
      </c>
      <c r="AQ864">
        <f>IF(OR(S864&lt;0, S864="NA"), 0, 1)</f>
        <v>1</v>
      </c>
      <c r="AR864">
        <f>IFERROR(IF((AF864-AG864)&gt;0,1,0),0)</f>
        <v>1</v>
      </c>
      <c r="AS864">
        <f>IFERROR(IF((S864-Q864)&gt;0,1,0),0)</f>
        <v>1</v>
      </c>
      <c r="AT864">
        <f>IFERROR(IF((AH864-AI864)&lt;0,1,0),0)</f>
        <v>1</v>
      </c>
      <c r="AU864">
        <f>IFERROR(IF((AJ864-AK864)&gt;0,1,0),0)</f>
        <v>0</v>
      </c>
      <c r="AV864">
        <f>IFERROR(IF((AL864-AM864)&gt;0,1,0),0)</f>
        <v>1</v>
      </c>
      <c r="AW864">
        <f>IFERROR(IF((AN864-AO864)&gt;0,1,0),0)</f>
        <v>0</v>
      </c>
      <c r="AX864">
        <f>IFERROR(IF((AC864-AD864)&lt;0,1,0),0)</f>
        <v>1</v>
      </c>
      <c r="AY864">
        <f>SUM(AP864:AX864)</f>
        <v>6</v>
      </c>
    </row>
    <row r="865" spans="1:51" x14ac:dyDescent="0.45">
      <c r="A865" s="1" t="s">
        <v>1380</v>
      </c>
      <c r="B865" s="2">
        <v>4101711</v>
      </c>
      <c r="C865" s="3" t="s">
        <v>5335</v>
      </c>
      <c r="D865" s="5">
        <v>75.599999999999994</v>
      </c>
      <c r="E865" s="5">
        <v>43343.026171199999</v>
      </c>
      <c r="F865" s="3" t="s">
        <v>4485</v>
      </c>
      <c r="G865" s="3" t="s">
        <v>4486</v>
      </c>
      <c r="H865" s="3" t="s">
        <v>4590</v>
      </c>
      <c r="I865" s="3" t="s">
        <v>4590</v>
      </c>
      <c r="J865" s="3" t="s">
        <v>5031</v>
      </c>
      <c r="K865" s="6">
        <v>7546000</v>
      </c>
      <c r="L865" s="6">
        <v>7480100</v>
      </c>
      <c r="M865" s="6">
        <v>1685400</v>
      </c>
      <c r="N865" s="6">
        <v>1693200</v>
      </c>
      <c r="O865" s="6">
        <v>1510000</v>
      </c>
      <c r="P865" s="6">
        <v>1519000</v>
      </c>
      <c r="Q865" s="6">
        <v>1150600</v>
      </c>
      <c r="R865" s="6">
        <v>1154900</v>
      </c>
      <c r="S865" s="6">
        <v>1173300</v>
      </c>
      <c r="T865" s="6">
        <v>1244500</v>
      </c>
      <c r="U865" s="6">
        <v>125000</v>
      </c>
      <c r="V865" s="6">
        <v>125000</v>
      </c>
      <c r="W865" s="6">
        <v>4698000</v>
      </c>
      <c r="X865" s="6">
        <v>4738400</v>
      </c>
      <c r="Y865" s="6">
        <v>3211900</v>
      </c>
      <c r="Z865" s="6">
        <v>3260500</v>
      </c>
      <c r="AA865" s="6">
        <v>687100</v>
      </c>
      <c r="AB865" s="6">
        <v>741600</v>
      </c>
      <c r="AC865" s="6">
        <v>573320452</v>
      </c>
      <c r="AD865" s="6">
        <v>572881159</v>
      </c>
      <c r="AF865">
        <f>Q865/W865</f>
        <v>0.24491272882077481</v>
      </c>
      <c r="AG865">
        <f>R865/X865</f>
        <v>0.24373206145534357</v>
      </c>
      <c r="AH865">
        <f>U865/W865</f>
        <v>2.6607066836951895E-2</v>
      </c>
      <c r="AI865">
        <f>V865/X865</f>
        <v>2.6380212730035456E-2</v>
      </c>
      <c r="AJ865">
        <f>Y865/AA865</f>
        <v>4.6745742977732503</v>
      </c>
      <c r="AK865">
        <f>Z865/AB865</f>
        <v>4.3965749730312833</v>
      </c>
      <c r="AL865">
        <f>O865/K865</f>
        <v>0.20010601643254705</v>
      </c>
      <c r="AM865">
        <f>P865/L865</f>
        <v>0.20307215144182564</v>
      </c>
      <c r="AN865">
        <f>K865/W865</f>
        <v>1.6062154108131119</v>
      </c>
      <c r="AO865">
        <f>L865/X865</f>
        <v>1.5786130339355056</v>
      </c>
      <c r="AP865">
        <f>IF(OR(Q865&lt;0, Q865="NA"), 0, 1)</f>
        <v>1</v>
      </c>
      <c r="AQ865">
        <f>IF(OR(S865&lt;0, S865="NA"), 0, 1)</f>
        <v>1</v>
      </c>
      <c r="AR865">
        <f>IFERROR(IF((AF865-AG865)&gt;0,1,0),0)</f>
        <v>1</v>
      </c>
      <c r="AS865">
        <f>IFERROR(IF((S865-Q865)&gt;0,1,0),0)</f>
        <v>1</v>
      </c>
      <c r="AT865">
        <f>IFERROR(IF((AH865-AI865)&lt;0,1,0),0)</f>
        <v>0</v>
      </c>
      <c r="AU865">
        <f>IFERROR(IF((AJ865-AK865)&gt;0,1,0),0)</f>
        <v>1</v>
      </c>
      <c r="AV865">
        <f>IFERROR(IF((AL865-AM865)&gt;0,1,0),0)</f>
        <v>0</v>
      </c>
      <c r="AW865">
        <f>IFERROR(IF((AN865-AO865)&gt;0,1,0),0)</f>
        <v>1</v>
      </c>
      <c r="AX865">
        <f>IFERROR(IF((AC865-AD865)&lt;0,1,0),0)</f>
        <v>0</v>
      </c>
      <c r="AY865">
        <f>SUM(AP865:AX865)</f>
        <v>6</v>
      </c>
    </row>
    <row r="866" spans="1:51" x14ac:dyDescent="0.45">
      <c r="A866" s="1" t="s">
        <v>1386</v>
      </c>
      <c r="B866" s="2">
        <v>102950</v>
      </c>
      <c r="C866" s="3" t="s">
        <v>5337</v>
      </c>
      <c r="D866" s="5">
        <v>104.47</v>
      </c>
      <c r="E866" s="5">
        <v>8876.2026611000001</v>
      </c>
      <c r="F866" s="3" t="s">
        <v>4525</v>
      </c>
      <c r="G866" s="3" t="s">
        <v>4526</v>
      </c>
      <c r="H866" s="3" t="s">
        <v>4527</v>
      </c>
      <c r="I866" s="3" t="s">
        <v>4527</v>
      </c>
      <c r="J866" s="3" t="s">
        <v>4528</v>
      </c>
      <c r="K866" s="6">
        <v>1189444</v>
      </c>
      <c r="L866" s="6">
        <v>1172583</v>
      </c>
      <c r="M866" s="6">
        <v>816340</v>
      </c>
      <c r="N866" s="6">
        <v>805463</v>
      </c>
      <c r="O866" s="6">
        <v>478438</v>
      </c>
      <c r="P866" s="6">
        <v>472858</v>
      </c>
      <c r="Q866" s="6">
        <v>303222</v>
      </c>
      <c r="R866" s="6">
        <v>299153</v>
      </c>
      <c r="S866" s="6">
        <v>567583</v>
      </c>
      <c r="T866" s="6">
        <v>574437</v>
      </c>
      <c r="U866" s="6">
        <v>3871745</v>
      </c>
      <c r="V866" s="6">
        <v>3951583</v>
      </c>
      <c r="W866" s="6">
        <v>8479218</v>
      </c>
      <c r="X866" s="6">
        <v>8421167</v>
      </c>
      <c r="Y866" s="6" t="s">
        <v>4474</v>
      </c>
      <c r="Z866" s="6" t="s">
        <v>4474</v>
      </c>
      <c r="AA866" s="6" t="s">
        <v>4474</v>
      </c>
      <c r="AB866" s="6" t="s">
        <v>4474</v>
      </c>
      <c r="AC866" s="6">
        <v>84952538</v>
      </c>
      <c r="AD866" s="6">
        <v>83590543</v>
      </c>
      <c r="AF866">
        <f>Q866/W866</f>
        <v>3.5760609056165321E-2</v>
      </c>
      <c r="AG866">
        <f>R866/X866</f>
        <v>3.5523936290540258E-2</v>
      </c>
      <c r="AH866">
        <f>U866/W866</f>
        <v>0.45661581056177586</v>
      </c>
      <c r="AI866">
        <f>V866/X866</f>
        <v>0.46924410832845376</v>
      </c>
      <c r="AJ866" t="e">
        <f>Y866/AA866</f>
        <v>#VALUE!</v>
      </c>
      <c r="AK866" t="e">
        <f>Z866/AB866</f>
        <v>#VALUE!</v>
      </c>
      <c r="AL866">
        <f>O866/K866</f>
        <v>0.40223667528694079</v>
      </c>
      <c r="AM866">
        <f>P866/L866</f>
        <v>0.40326185864881209</v>
      </c>
      <c r="AN866">
        <f>K866/W866</f>
        <v>0.14027755861448543</v>
      </c>
      <c r="AO866">
        <f>L866/X866</f>
        <v>0.13924234016496764</v>
      </c>
      <c r="AP866">
        <f>IF(OR(Q866&lt;0, Q866="NA"), 0, 1)</f>
        <v>1</v>
      </c>
      <c r="AQ866">
        <f>IF(OR(S866&lt;0, S866="NA"), 0, 1)</f>
        <v>1</v>
      </c>
      <c r="AR866">
        <f>IFERROR(IF((AF866-AG866)&gt;0,1,0),0)</f>
        <v>1</v>
      </c>
      <c r="AS866">
        <f>IFERROR(IF((S866-Q866)&gt;0,1,0),0)</f>
        <v>1</v>
      </c>
      <c r="AT866">
        <f>IFERROR(IF((AH866-AI866)&lt;0,1,0),0)</f>
        <v>1</v>
      </c>
      <c r="AU866">
        <f>IFERROR(IF((AJ866-AK866)&gt;0,1,0),0)</f>
        <v>0</v>
      </c>
      <c r="AV866">
        <f>IFERROR(IF((AL866-AM866)&gt;0,1,0),0)</f>
        <v>0</v>
      </c>
      <c r="AW866">
        <f>IFERROR(IF((AN866-AO866)&gt;0,1,0),0)</f>
        <v>1</v>
      </c>
      <c r="AX866">
        <f>IFERROR(IF((AC866-AD866)&lt;0,1,0),0)</f>
        <v>0</v>
      </c>
      <c r="AY866">
        <f>SUM(AP866:AX866)</f>
        <v>6</v>
      </c>
    </row>
    <row r="867" spans="1:51" x14ac:dyDescent="0.45">
      <c r="A867" s="1" t="s">
        <v>1393</v>
      </c>
      <c r="B867" s="2">
        <v>4912002</v>
      </c>
      <c r="C867" s="3" t="s">
        <v>5337</v>
      </c>
      <c r="D867" s="5">
        <v>432.5</v>
      </c>
      <c r="E867" s="5">
        <v>77403.101209999993</v>
      </c>
      <c r="F867" s="3" t="s">
        <v>4475</v>
      </c>
      <c r="G867" s="3" t="s">
        <v>4564</v>
      </c>
      <c r="H867" s="3" t="s">
        <v>5035</v>
      </c>
      <c r="I867" s="3" t="s">
        <v>5036</v>
      </c>
      <c r="J867" s="3" t="s">
        <v>5037</v>
      </c>
      <c r="K867" s="6">
        <v>7009546.2929337006</v>
      </c>
      <c r="L867" s="6">
        <v>6883867.8979324475</v>
      </c>
      <c r="M867" s="6">
        <v>2272580.9444198455</v>
      </c>
      <c r="N867" s="6">
        <v>2215929.8097456</v>
      </c>
      <c r="O867" s="6">
        <v>1935357.5209982621</v>
      </c>
      <c r="P867" s="6">
        <v>1884629.9029264108</v>
      </c>
      <c r="Q867" s="6">
        <v>1555877.4825788727</v>
      </c>
      <c r="R867" s="6">
        <v>1505298.508013394</v>
      </c>
      <c r="S867" s="6">
        <v>2124341.7766747274</v>
      </c>
      <c r="T867" s="6">
        <v>2000046.0912517705</v>
      </c>
      <c r="U867" s="6">
        <v>1942439.2148115102</v>
      </c>
      <c r="V867" s="6">
        <v>1955789.1353262616</v>
      </c>
      <c r="W867" s="6">
        <v>10025850.992638858</v>
      </c>
      <c r="X867" s="6">
        <v>9524880.5314475521</v>
      </c>
      <c r="Y867" s="6">
        <v>5151077.4035244258</v>
      </c>
      <c r="Z867" s="6">
        <v>4917980.2850101795</v>
      </c>
      <c r="AA867" s="6">
        <v>3350156.1454383228</v>
      </c>
      <c r="AB867" s="6">
        <v>2767817.4220507876</v>
      </c>
      <c r="AC867" s="6">
        <v>179401088</v>
      </c>
      <c r="AD867" s="6">
        <v>179757833</v>
      </c>
      <c r="AF867">
        <f>Q867/W867</f>
        <v>0.15518657555565341</v>
      </c>
      <c r="AG867">
        <f>R867/X867</f>
        <v>0.15803857098716018</v>
      </c>
      <c r="AH867">
        <f>U867/W867</f>
        <v>0.19374307639697422</v>
      </c>
      <c r="AI867">
        <f>V867/X867</f>
        <v>0.20533476812323112</v>
      </c>
      <c r="AJ867">
        <f>Y867/AA867</f>
        <v>1.5375633791094465</v>
      </c>
      <c r="AK867">
        <f>Z867/AB867</f>
        <v>1.7768441826506929</v>
      </c>
      <c r="AL867">
        <f>O867/K867</f>
        <v>0.27610310854916376</v>
      </c>
      <c r="AM867">
        <f>P867/L867</f>
        <v>0.27377485025423781</v>
      </c>
      <c r="AN867">
        <f>K867/W867</f>
        <v>0.69914726421529927</v>
      </c>
      <c r="AO867">
        <f>L867/X867</f>
        <v>0.72272485467975367</v>
      </c>
      <c r="AP867">
        <f>IF(OR(Q867&lt;0, Q867="NA"), 0, 1)</f>
        <v>1</v>
      </c>
      <c r="AQ867">
        <f>IF(OR(S867&lt;0, S867="NA"), 0, 1)</f>
        <v>1</v>
      </c>
      <c r="AR867">
        <f>IFERROR(IF((AF867-AG867)&gt;0,1,0),0)</f>
        <v>0</v>
      </c>
      <c r="AS867">
        <f>IFERROR(IF((S867-Q867)&gt;0,1,0),0)</f>
        <v>1</v>
      </c>
      <c r="AT867">
        <f>IFERROR(IF((AH867-AI867)&lt;0,1,0),0)</f>
        <v>1</v>
      </c>
      <c r="AU867">
        <f>IFERROR(IF((AJ867-AK867)&gt;0,1,0),0)</f>
        <v>0</v>
      </c>
      <c r="AV867">
        <f>IFERROR(IF((AL867-AM867)&gt;0,1,0),0)</f>
        <v>1</v>
      </c>
      <c r="AW867">
        <f>IFERROR(IF((AN867-AO867)&gt;0,1,0),0)</f>
        <v>0</v>
      </c>
      <c r="AX867">
        <f>IFERROR(IF((AC867-AD867)&lt;0,1,0),0)</f>
        <v>1</v>
      </c>
      <c r="AY867">
        <f>SUM(AP867:AX867)</f>
        <v>6</v>
      </c>
    </row>
    <row r="868" spans="1:51" x14ac:dyDescent="0.45">
      <c r="A868" s="1" t="s">
        <v>1394</v>
      </c>
      <c r="B868" s="2">
        <v>4599461</v>
      </c>
      <c r="C868" s="3" t="s">
        <v>5337</v>
      </c>
      <c r="D868" s="5">
        <v>16.260000000000002</v>
      </c>
      <c r="E868" s="5">
        <v>1816.6706623800001</v>
      </c>
      <c r="F868" s="3" t="s">
        <v>4480</v>
      </c>
      <c r="G868" s="3" t="s">
        <v>4509</v>
      </c>
      <c r="H868" s="3" t="s">
        <v>4509</v>
      </c>
      <c r="I868" s="3" t="s">
        <v>4677</v>
      </c>
      <c r="J868" s="3" t="s">
        <v>4691</v>
      </c>
      <c r="K868" s="6">
        <v>2299900</v>
      </c>
      <c r="L868" s="6">
        <v>2151300</v>
      </c>
      <c r="M868" s="6">
        <v>427900</v>
      </c>
      <c r="N868" s="6">
        <v>410300</v>
      </c>
      <c r="O868" s="6">
        <v>436700</v>
      </c>
      <c r="P868" s="6">
        <v>414500</v>
      </c>
      <c r="Q868" s="6">
        <v>463800</v>
      </c>
      <c r="R868" s="6">
        <v>450900</v>
      </c>
      <c r="S868" s="6">
        <v>689500</v>
      </c>
      <c r="T868" s="6">
        <v>519900</v>
      </c>
      <c r="U868" s="6">
        <v>507200</v>
      </c>
      <c r="V868" s="6">
        <v>507000</v>
      </c>
      <c r="W868" s="6">
        <v>11685100</v>
      </c>
      <c r="X868" s="6">
        <v>11928900</v>
      </c>
      <c r="Y868" s="6" t="s">
        <v>4474</v>
      </c>
      <c r="Z868" s="6" t="s">
        <v>4474</v>
      </c>
      <c r="AA868" s="6" t="s">
        <v>4474</v>
      </c>
      <c r="AB868" s="6" t="s">
        <v>4474</v>
      </c>
      <c r="AC868" s="6">
        <v>111726363</v>
      </c>
      <c r="AD868" s="6">
        <v>116006345</v>
      </c>
      <c r="AF868">
        <f>Q868/W868</f>
        <v>3.969157302890005E-2</v>
      </c>
      <c r="AG868">
        <f>R868/X868</f>
        <v>3.7798958831074113E-2</v>
      </c>
      <c r="AH868">
        <f>U868/W868</f>
        <v>4.3405704700858361E-2</v>
      </c>
      <c r="AI868">
        <f>V868/X868</f>
        <v>4.2501823303070695E-2</v>
      </c>
      <c r="AJ868" t="e">
        <f>Y868/AA868</f>
        <v>#VALUE!</v>
      </c>
      <c r="AK868" t="e">
        <f>Z868/AB868</f>
        <v>#VALUE!</v>
      </c>
      <c r="AL868">
        <f>O868/K868</f>
        <v>0.1898778207748163</v>
      </c>
      <c r="AM868">
        <f>P868/L868</f>
        <v>0.19267419699716451</v>
      </c>
      <c r="AN868">
        <f>K868/W868</f>
        <v>0.19682330489255548</v>
      </c>
      <c r="AO868">
        <f>L868/X868</f>
        <v>0.1803435354475266</v>
      </c>
      <c r="AP868">
        <f>IF(OR(Q868&lt;0, Q868="NA"), 0, 1)</f>
        <v>1</v>
      </c>
      <c r="AQ868">
        <f>IF(OR(S868&lt;0, S868="NA"), 0, 1)</f>
        <v>1</v>
      </c>
      <c r="AR868">
        <f>IFERROR(IF((AF868-AG868)&gt;0,1,0),0)</f>
        <v>1</v>
      </c>
      <c r="AS868">
        <f>IFERROR(IF((S868-Q868)&gt;0,1,0),0)</f>
        <v>1</v>
      </c>
      <c r="AT868">
        <f>IFERROR(IF((AH868-AI868)&lt;0,1,0),0)</f>
        <v>0</v>
      </c>
      <c r="AU868">
        <f>IFERROR(IF((AJ868-AK868)&gt;0,1,0),0)</f>
        <v>0</v>
      </c>
      <c r="AV868">
        <f>IFERROR(IF((AL868-AM868)&gt;0,1,0),0)</f>
        <v>0</v>
      </c>
      <c r="AW868">
        <f>IFERROR(IF((AN868-AO868)&gt;0,1,0),0)</f>
        <v>1</v>
      </c>
      <c r="AX868">
        <f>IFERROR(IF((AC868-AD868)&lt;0,1,0),0)</f>
        <v>1</v>
      </c>
      <c r="AY868">
        <f>SUM(AP868:AX868)</f>
        <v>6</v>
      </c>
    </row>
    <row r="869" spans="1:51" x14ac:dyDescent="0.45">
      <c r="A869" s="1" t="s">
        <v>1416</v>
      </c>
      <c r="B869" s="2">
        <v>4099013</v>
      </c>
      <c r="C869" s="3" t="s">
        <v>5338</v>
      </c>
      <c r="D869" s="5">
        <v>13.75</v>
      </c>
      <c r="E869" s="5">
        <v>346.01861250000002</v>
      </c>
      <c r="F869" s="3" t="s">
        <v>4480</v>
      </c>
      <c r="G869" s="3" t="s">
        <v>4481</v>
      </c>
      <c r="H869" s="3" t="s">
        <v>4481</v>
      </c>
      <c r="I869" s="3" t="s">
        <v>4482</v>
      </c>
      <c r="J869" s="3" t="s">
        <v>4484</v>
      </c>
      <c r="K869" s="6">
        <v>122780</v>
      </c>
      <c r="L869" s="6">
        <v>120110</v>
      </c>
      <c r="M869" s="6" t="s">
        <v>4474</v>
      </c>
      <c r="N869" s="6" t="s">
        <v>4474</v>
      </c>
      <c r="O869" s="6">
        <v>147593</v>
      </c>
      <c r="P869" s="6">
        <v>129147</v>
      </c>
      <c r="Q869" s="6">
        <v>40127</v>
      </c>
      <c r="R869" s="6">
        <v>30694</v>
      </c>
      <c r="S869" s="6">
        <v>77863</v>
      </c>
      <c r="T869" s="6">
        <v>168080</v>
      </c>
      <c r="U869" s="6">
        <v>36925</v>
      </c>
      <c r="V869" s="6">
        <v>36962</v>
      </c>
      <c r="W869" s="6">
        <v>3757653</v>
      </c>
      <c r="X869" s="6">
        <v>3615731</v>
      </c>
      <c r="Y869" s="6" t="s">
        <v>4474</v>
      </c>
      <c r="Z869" s="6" t="s">
        <v>4474</v>
      </c>
      <c r="AA869" s="6" t="s">
        <v>4474</v>
      </c>
      <c r="AB869" s="6" t="s">
        <v>4474</v>
      </c>
      <c r="AC869" s="6">
        <v>25186920</v>
      </c>
      <c r="AD869" s="6">
        <v>25144983</v>
      </c>
      <c r="AF869">
        <f>Q869/W869</f>
        <v>1.0678740160413961E-2</v>
      </c>
      <c r="AG869">
        <f>R869/X869</f>
        <v>8.4890164672095352E-3</v>
      </c>
      <c r="AH869">
        <f>U869/W869</f>
        <v>9.826612515844331E-3</v>
      </c>
      <c r="AI869">
        <f>V869/X869</f>
        <v>1.0222552507362965E-2</v>
      </c>
      <c r="AJ869" t="e">
        <f>Y869/AA869</f>
        <v>#VALUE!</v>
      </c>
      <c r="AK869" t="e">
        <f>Z869/AB869</f>
        <v>#VALUE!</v>
      </c>
      <c r="AL869">
        <f>O869/K869</f>
        <v>1.2020931747841668</v>
      </c>
      <c r="AM869">
        <f>P869/L869</f>
        <v>1.07523936391641</v>
      </c>
      <c r="AN869">
        <f>K869/W869</f>
        <v>3.2674650905764852E-2</v>
      </c>
      <c r="AO869">
        <f>L869/X869</f>
        <v>3.3218732256354244E-2</v>
      </c>
      <c r="AP869">
        <f>IF(OR(Q869&lt;0, Q869="NA"), 0, 1)</f>
        <v>1</v>
      </c>
      <c r="AQ869">
        <f>IF(OR(S869&lt;0, S869="NA"), 0, 1)</f>
        <v>1</v>
      </c>
      <c r="AR869">
        <f>IFERROR(IF((AF869-AG869)&gt;0,1,0),0)</f>
        <v>1</v>
      </c>
      <c r="AS869">
        <f>IFERROR(IF((S869-Q869)&gt;0,1,0),0)</f>
        <v>1</v>
      </c>
      <c r="AT869">
        <f>IFERROR(IF((AH869-AI869)&lt;0,1,0),0)</f>
        <v>1</v>
      </c>
      <c r="AU869">
        <f>IFERROR(IF((AJ869-AK869)&gt;0,1,0),0)</f>
        <v>0</v>
      </c>
      <c r="AV869">
        <f>IFERROR(IF((AL869-AM869)&gt;0,1,0),0)</f>
        <v>1</v>
      </c>
      <c r="AW869">
        <f>IFERROR(IF((AN869-AO869)&gt;0,1,0),0)</f>
        <v>0</v>
      </c>
      <c r="AX869">
        <f>IFERROR(IF((AC869-AD869)&lt;0,1,0),0)</f>
        <v>0</v>
      </c>
      <c r="AY869">
        <f>SUM(AP869:AX869)</f>
        <v>6</v>
      </c>
    </row>
    <row r="870" spans="1:51" x14ac:dyDescent="0.45">
      <c r="A870" s="1" t="s">
        <v>1420</v>
      </c>
      <c r="B870" s="2">
        <v>100247</v>
      </c>
      <c r="C870" s="3" t="s">
        <v>5335</v>
      </c>
      <c r="D870" s="5">
        <v>2218.11</v>
      </c>
      <c r="E870" s="5">
        <v>30699.422319099998</v>
      </c>
      <c r="F870" s="3" t="s">
        <v>4480</v>
      </c>
      <c r="G870" s="3" t="s">
        <v>4481</v>
      </c>
      <c r="H870" s="3" t="s">
        <v>4481</v>
      </c>
      <c r="I870" s="3" t="s">
        <v>4807</v>
      </c>
      <c r="J870" s="3" t="s">
        <v>4484</v>
      </c>
      <c r="K870" s="6">
        <v>9889000</v>
      </c>
      <c r="L870" s="6">
        <v>10036000</v>
      </c>
      <c r="M870" s="6" t="s">
        <v>4474</v>
      </c>
      <c r="N870" s="6" t="s">
        <v>4474</v>
      </c>
      <c r="O870" s="6">
        <v>8693000</v>
      </c>
      <c r="P870" s="6">
        <v>8595000</v>
      </c>
      <c r="Q870" s="6">
        <v>2591000</v>
      </c>
      <c r="R870" s="6">
        <v>2704000</v>
      </c>
      <c r="S870" s="6">
        <v>2770000</v>
      </c>
      <c r="T870" s="6">
        <v>2984000</v>
      </c>
      <c r="U870" s="6">
        <v>36762000</v>
      </c>
      <c r="V870" s="6">
        <v>37064000</v>
      </c>
      <c r="W870" s="6">
        <v>220567000</v>
      </c>
      <c r="X870" s="6">
        <v>219827000</v>
      </c>
      <c r="Y870" s="6" t="s">
        <v>4474</v>
      </c>
      <c r="Z870" s="6" t="s">
        <v>4474</v>
      </c>
      <c r="AA870" s="6" t="s">
        <v>4474</v>
      </c>
      <c r="AB870" s="6" t="s">
        <v>4474</v>
      </c>
      <c r="AC870" s="6">
        <v>14179208</v>
      </c>
      <c r="AD870" s="6">
        <v>14529735</v>
      </c>
      <c r="AF870">
        <f>Q870/W870</f>
        <v>1.1746997510960389E-2</v>
      </c>
      <c r="AG870">
        <f>R870/X870</f>
        <v>1.2300581821159366E-2</v>
      </c>
      <c r="AH870">
        <f>U870/W870</f>
        <v>0.16667044480815355</v>
      </c>
      <c r="AI870">
        <f>V870/X870</f>
        <v>0.16860531235926432</v>
      </c>
      <c r="AJ870" t="e">
        <f>Y870/AA870</f>
        <v>#VALUE!</v>
      </c>
      <c r="AK870" t="e">
        <f>Z870/AB870</f>
        <v>#VALUE!</v>
      </c>
      <c r="AL870">
        <f>O870/K870</f>
        <v>0.87905753867934067</v>
      </c>
      <c r="AM870">
        <f>P870/L870</f>
        <v>0.85641689916301311</v>
      </c>
      <c r="AN870">
        <f>K870/W870</f>
        <v>4.4834449396328552E-2</v>
      </c>
      <c r="AO870">
        <f>L870/X870</f>
        <v>4.5654082528533799E-2</v>
      </c>
      <c r="AP870">
        <f>IF(OR(Q870&lt;0, Q870="NA"), 0, 1)</f>
        <v>1</v>
      </c>
      <c r="AQ870">
        <f>IF(OR(S870&lt;0, S870="NA"), 0, 1)</f>
        <v>1</v>
      </c>
      <c r="AR870">
        <f>IFERROR(IF((AF870-AG870)&gt;0,1,0),0)</f>
        <v>0</v>
      </c>
      <c r="AS870">
        <f>IFERROR(IF((S870-Q870)&gt;0,1,0),0)</f>
        <v>1</v>
      </c>
      <c r="AT870">
        <f>IFERROR(IF((AH870-AI870)&lt;0,1,0),0)</f>
        <v>1</v>
      </c>
      <c r="AU870">
        <f>IFERROR(IF((AJ870-AK870)&gt;0,1,0),0)</f>
        <v>0</v>
      </c>
      <c r="AV870">
        <f>IFERROR(IF((AL870-AM870)&gt;0,1,0),0)</f>
        <v>1</v>
      </c>
      <c r="AW870">
        <f>IFERROR(IF((AN870-AO870)&gt;0,1,0),0)</f>
        <v>0</v>
      </c>
      <c r="AX870">
        <f>IFERROR(IF((AC870-AD870)&lt;0,1,0),0)</f>
        <v>1</v>
      </c>
      <c r="AY870">
        <f>SUM(AP870:AX870)</f>
        <v>6</v>
      </c>
    </row>
    <row r="871" spans="1:51" x14ac:dyDescent="0.45">
      <c r="A871" s="1" t="s">
        <v>1421</v>
      </c>
      <c r="B871" s="2">
        <v>100503</v>
      </c>
      <c r="C871" s="3" t="s">
        <v>5337</v>
      </c>
      <c r="D871" s="5">
        <v>16.440000000000001</v>
      </c>
      <c r="E871" s="5">
        <v>1668.0951216000001</v>
      </c>
      <c r="F871" s="3" t="s">
        <v>4480</v>
      </c>
      <c r="G871" s="3" t="s">
        <v>4481</v>
      </c>
      <c r="H871" s="3" t="s">
        <v>4481</v>
      </c>
      <c r="I871" s="3" t="s">
        <v>4482</v>
      </c>
      <c r="J871" s="3" t="s">
        <v>4484</v>
      </c>
      <c r="K871" s="6">
        <v>472077</v>
      </c>
      <c r="L871" s="6">
        <v>473553</v>
      </c>
      <c r="M871" s="6" t="s">
        <v>4474</v>
      </c>
      <c r="N871" s="6" t="s">
        <v>4474</v>
      </c>
      <c r="O871" s="6">
        <v>405481</v>
      </c>
      <c r="P871" s="6">
        <v>398558</v>
      </c>
      <c r="Q871" s="6">
        <v>151550</v>
      </c>
      <c r="R871" s="6">
        <v>158695</v>
      </c>
      <c r="S871" s="6">
        <v>159968</v>
      </c>
      <c r="T871" s="6">
        <v>126756</v>
      </c>
      <c r="U871" s="6">
        <v>56099</v>
      </c>
      <c r="V871" s="6">
        <v>56059</v>
      </c>
      <c r="W871" s="6">
        <v>11983199</v>
      </c>
      <c r="X871" s="6">
        <v>11626873</v>
      </c>
      <c r="Y871" s="6" t="s">
        <v>4474</v>
      </c>
      <c r="Z871" s="6" t="s">
        <v>4474</v>
      </c>
      <c r="AA871" s="6" t="s">
        <v>4474</v>
      </c>
      <c r="AB871" s="6" t="s">
        <v>4474</v>
      </c>
      <c r="AC871" s="6">
        <v>102237941</v>
      </c>
      <c r="AD871" s="6">
        <v>102297847</v>
      </c>
      <c r="AF871">
        <f>Q871/W871</f>
        <v>1.2646873343253333E-2</v>
      </c>
      <c r="AG871">
        <f>R871/X871</f>
        <v>1.364898369492812E-2</v>
      </c>
      <c r="AH871">
        <f>U871/W871</f>
        <v>4.6814711163521523E-3</v>
      </c>
      <c r="AI871">
        <f>V871/X871</f>
        <v>4.8215027376664384E-3</v>
      </c>
      <c r="AJ871" t="e">
        <f>Y871/AA871</f>
        <v>#VALUE!</v>
      </c>
      <c r="AK871" t="e">
        <f>Z871/AB871</f>
        <v>#VALUE!</v>
      </c>
      <c r="AL871">
        <f>O871/K871</f>
        <v>0.85892979323288365</v>
      </c>
      <c r="AM871">
        <f>P871/L871</f>
        <v>0.8416333546614635</v>
      </c>
      <c r="AN871">
        <f>K871/W871</f>
        <v>3.9394906151520977E-2</v>
      </c>
      <c r="AO871">
        <f>L871/X871</f>
        <v>4.0729179720119073E-2</v>
      </c>
      <c r="AP871">
        <f>IF(OR(Q871&lt;0, Q871="NA"), 0, 1)</f>
        <v>1</v>
      </c>
      <c r="AQ871">
        <f>IF(OR(S871&lt;0, S871="NA"), 0, 1)</f>
        <v>1</v>
      </c>
      <c r="AR871">
        <f>IFERROR(IF((AF871-AG871)&gt;0,1,0),0)</f>
        <v>0</v>
      </c>
      <c r="AS871">
        <f>IFERROR(IF((S871-Q871)&gt;0,1,0),0)</f>
        <v>1</v>
      </c>
      <c r="AT871">
        <f>IFERROR(IF((AH871-AI871)&lt;0,1,0),0)</f>
        <v>1</v>
      </c>
      <c r="AU871">
        <f>IFERROR(IF((AJ871-AK871)&gt;0,1,0),0)</f>
        <v>0</v>
      </c>
      <c r="AV871">
        <f>IFERROR(IF((AL871-AM871)&gt;0,1,0),0)</f>
        <v>1</v>
      </c>
      <c r="AW871">
        <f>IFERROR(IF((AN871-AO871)&gt;0,1,0),0)</f>
        <v>0</v>
      </c>
      <c r="AX871">
        <f>IFERROR(IF((AC871-AD871)&lt;0,1,0),0)</f>
        <v>1</v>
      </c>
      <c r="AY871">
        <f>SUM(AP871:AX871)</f>
        <v>6</v>
      </c>
    </row>
    <row r="872" spans="1:51" x14ac:dyDescent="0.45">
      <c r="A872" s="1" t="s">
        <v>1430</v>
      </c>
      <c r="B872" s="2">
        <v>100259</v>
      </c>
      <c r="C872" s="3" t="s">
        <v>5335</v>
      </c>
      <c r="D872" s="5">
        <v>26.29</v>
      </c>
      <c r="E872" s="5">
        <v>3362.1273304299998</v>
      </c>
      <c r="F872" s="3" t="s">
        <v>4480</v>
      </c>
      <c r="G872" s="3" t="s">
        <v>4481</v>
      </c>
      <c r="H872" s="3" t="s">
        <v>4481</v>
      </c>
      <c r="I872" s="3" t="s">
        <v>4482</v>
      </c>
      <c r="J872" s="3" t="s">
        <v>4484</v>
      </c>
      <c r="K872" s="6">
        <v>830552</v>
      </c>
      <c r="L872" s="6">
        <v>823802</v>
      </c>
      <c r="M872" s="6" t="s">
        <v>4474</v>
      </c>
      <c r="N872" s="6" t="s">
        <v>4474</v>
      </c>
      <c r="O872" s="6">
        <v>655503</v>
      </c>
      <c r="P872" s="6">
        <v>644779</v>
      </c>
      <c r="Q872" s="6">
        <v>225135</v>
      </c>
      <c r="R872" s="6">
        <v>221864</v>
      </c>
      <c r="S872" s="6">
        <v>244894</v>
      </c>
      <c r="T872" s="6">
        <v>212229</v>
      </c>
      <c r="U872" s="6" t="s">
        <v>4474</v>
      </c>
      <c r="V872" s="6" t="s">
        <v>4474</v>
      </c>
      <c r="W872" s="6">
        <v>23780285</v>
      </c>
      <c r="X872" s="6">
        <v>23991791</v>
      </c>
      <c r="Y872" s="6" t="s">
        <v>4474</v>
      </c>
      <c r="Z872" s="6" t="s">
        <v>4474</v>
      </c>
      <c r="AA872" s="6" t="s">
        <v>4474</v>
      </c>
      <c r="AB872" s="6" t="s">
        <v>4474</v>
      </c>
      <c r="AC872" s="6">
        <v>127886167</v>
      </c>
      <c r="AD872" s="6">
        <v>127879012</v>
      </c>
      <c r="AF872">
        <f>Q872/W872</f>
        <v>9.4672961236587361E-3</v>
      </c>
      <c r="AG872">
        <f>R872/X872</f>
        <v>9.2474963624016235E-3</v>
      </c>
      <c r="AH872" t="e">
        <f>U872/W872</f>
        <v>#VALUE!</v>
      </c>
      <c r="AI872" t="e">
        <f>V872/X872</f>
        <v>#VALUE!</v>
      </c>
      <c r="AJ872" t="e">
        <f>Y872/AA872</f>
        <v>#VALUE!</v>
      </c>
      <c r="AK872" t="e">
        <f>Z872/AB872</f>
        <v>#VALUE!</v>
      </c>
      <c r="AL872">
        <f>O872/K872</f>
        <v>0.78923775994760115</v>
      </c>
      <c r="AM872">
        <f>P872/L872</f>
        <v>0.78268685922102643</v>
      </c>
      <c r="AN872">
        <f>K872/W872</f>
        <v>3.4926074266982084E-2</v>
      </c>
      <c r="AO872">
        <f>L872/X872</f>
        <v>3.4336827959196542E-2</v>
      </c>
      <c r="AP872">
        <f>IF(OR(Q872&lt;0, Q872="NA"), 0, 1)</f>
        <v>1</v>
      </c>
      <c r="AQ872">
        <f>IF(OR(S872&lt;0, S872="NA"), 0, 1)</f>
        <v>1</v>
      </c>
      <c r="AR872">
        <f>IFERROR(IF((AF872-AG872)&gt;0,1,0),0)</f>
        <v>1</v>
      </c>
      <c r="AS872">
        <f>IFERROR(IF((S872-Q872)&gt;0,1,0),0)</f>
        <v>1</v>
      </c>
      <c r="AT872">
        <f>IFERROR(IF((AH872-AI872)&lt;0,1,0),0)</f>
        <v>0</v>
      </c>
      <c r="AU872">
        <f>IFERROR(IF((AJ872-AK872)&gt;0,1,0),0)</f>
        <v>0</v>
      </c>
      <c r="AV872">
        <f>IFERROR(IF((AL872-AM872)&gt;0,1,0),0)</f>
        <v>1</v>
      </c>
      <c r="AW872">
        <f>IFERROR(IF((AN872-AO872)&gt;0,1,0),0)</f>
        <v>1</v>
      </c>
      <c r="AX872">
        <f>IFERROR(IF((AC872-AD872)&lt;0,1,0),0)</f>
        <v>0</v>
      </c>
      <c r="AY872">
        <f>SUM(AP872:AX872)</f>
        <v>6</v>
      </c>
    </row>
    <row r="873" spans="1:51" x14ac:dyDescent="0.45">
      <c r="A873" s="1" t="s">
        <v>1434</v>
      </c>
      <c r="B873" s="2">
        <v>1019278</v>
      </c>
      <c r="C873" s="3" t="s">
        <v>5335</v>
      </c>
      <c r="D873" s="5">
        <v>32.369999999999997</v>
      </c>
      <c r="E873" s="5">
        <v>3383.6316653099998</v>
      </c>
      <c r="F873" s="3" t="s">
        <v>4480</v>
      </c>
      <c r="G873" s="3" t="s">
        <v>4481</v>
      </c>
      <c r="H873" s="3" t="s">
        <v>4481</v>
      </c>
      <c r="I873" s="3" t="s">
        <v>4482</v>
      </c>
      <c r="J873" s="3" t="s">
        <v>4484</v>
      </c>
      <c r="K873" s="6">
        <v>985200</v>
      </c>
      <c r="L873" s="6">
        <v>991600</v>
      </c>
      <c r="M873" s="6" t="s">
        <v>4474</v>
      </c>
      <c r="N873" s="6" t="s">
        <v>4474</v>
      </c>
      <c r="O873" s="6">
        <v>794600</v>
      </c>
      <c r="P873" s="6">
        <v>803000</v>
      </c>
      <c r="Q873" s="6">
        <v>235400</v>
      </c>
      <c r="R873" s="6">
        <v>252600</v>
      </c>
      <c r="S873" s="6">
        <v>329100</v>
      </c>
      <c r="T873" s="6">
        <v>368300</v>
      </c>
      <c r="U873" s="6">
        <v>33500</v>
      </c>
      <c r="V873" s="6">
        <v>132600</v>
      </c>
      <c r="W873" s="6">
        <v>29595500</v>
      </c>
      <c r="X873" s="6">
        <v>30289500</v>
      </c>
      <c r="Y873" s="6" t="s">
        <v>4474</v>
      </c>
      <c r="Z873" s="6" t="s">
        <v>4474</v>
      </c>
      <c r="AA873" s="6" t="s">
        <v>4474</v>
      </c>
      <c r="AB873" s="6" t="s">
        <v>4474</v>
      </c>
      <c r="AC873" s="6">
        <v>104529863</v>
      </c>
      <c r="AD873" s="6">
        <v>104560618</v>
      </c>
      <c r="AF873">
        <f>Q873/W873</f>
        <v>7.9539119122839629E-3</v>
      </c>
      <c r="AG873">
        <f>R873/X873</f>
        <v>8.339523597286189E-3</v>
      </c>
      <c r="AH873">
        <f>U873/W873</f>
        <v>1.1319288405331892E-3</v>
      </c>
      <c r="AI873">
        <f>V873/X873</f>
        <v>4.3777546674590205E-3</v>
      </c>
      <c r="AJ873" t="e">
        <f>Y873/AA873</f>
        <v>#VALUE!</v>
      </c>
      <c r="AK873" t="e">
        <f>Z873/AB873</f>
        <v>#VALUE!</v>
      </c>
      <c r="AL873">
        <f>O873/K873</f>
        <v>0.80653674380836382</v>
      </c>
      <c r="AM873">
        <f>P873/L873</f>
        <v>0.8098023396530859</v>
      </c>
      <c r="AN873">
        <f>K873/W873</f>
        <v>3.3288844587859641E-2</v>
      </c>
      <c r="AO873">
        <f>L873/X873</f>
        <v>3.2737417256805165E-2</v>
      </c>
      <c r="AP873">
        <f>IF(OR(Q873&lt;0, Q873="NA"), 0, 1)</f>
        <v>1</v>
      </c>
      <c r="AQ873">
        <f>IF(OR(S873&lt;0, S873="NA"), 0, 1)</f>
        <v>1</v>
      </c>
      <c r="AR873">
        <f>IFERROR(IF((AF873-AG873)&gt;0,1,0),0)</f>
        <v>0</v>
      </c>
      <c r="AS873">
        <f>IFERROR(IF((S873-Q873)&gt;0,1,0),0)</f>
        <v>1</v>
      </c>
      <c r="AT873">
        <f>IFERROR(IF((AH873-AI873)&lt;0,1,0),0)</f>
        <v>1</v>
      </c>
      <c r="AU873">
        <f>IFERROR(IF((AJ873-AK873)&gt;0,1,0),0)</f>
        <v>0</v>
      </c>
      <c r="AV873">
        <f>IFERROR(IF((AL873-AM873)&gt;0,1,0),0)</f>
        <v>0</v>
      </c>
      <c r="AW873">
        <f>IFERROR(IF((AN873-AO873)&gt;0,1,0),0)</f>
        <v>1</v>
      </c>
      <c r="AX873">
        <f>IFERROR(IF((AC873-AD873)&lt;0,1,0),0)</f>
        <v>1</v>
      </c>
      <c r="AY873">
        <f>SUM(AP873:AX873)</f>
        <v>6</v>
      </c>
    </row>
    <row r="874" spans="1:51" x14ac:dyDescent="0.45">
      <c r="A874" s="1" t="s">
        <v>1435</v>
      </c>
      <c r="B874" s="2">
        <v>100283</v>
      </c>
      <c r="C874" s="3" t="s">
        <v>5335</v>
      </c>
      <c r="D874" s="5">
        <v>40.020000000000003</v>
      </c>
      <c r="E874" s="5">
        <v>2348.01654156</v>
      </c>
      <c r="F874" s="3" t="s">
        <v>4480</v>
      </c>
      <c r="G874" s="3" t="s">
        <v>4481</v>
      </c>
      <c r="H874" s="3" t="s">
        <v>4481</v>
      </c>
      <c r="I874" s="3" t="s">
        <v>4482</v>
      </c>
      <c r="J874" s="3" t="s">
        <v>4484</v>
      </c>
      <c r="K874" s="6">
        <v>631346</v>
      </c>
      <c r="L874" s="6">
        <v>628434</v>
      </c>
      <c r="M874" s="6" t="s">
        <v>4474</v>
      </c>
      <c r="N874" s="6" t="s">
        <v>4474</v>
      </c>
      <c r="O874" s="6">
        <v>635556</v>
      </c>
      <c r="P874" s="6">
        <v>630357</v>
      </c>
      <c r="Q874" s="6">
        <v>179532</v>
      </c>
      <c r="R874" s="6">
        <v>186711</v>
      </c>
      <c r="S874" s="6">
        <v>264321</v>
      </c>
      <c r="T874" s="6">
        <v>267735</v>
      </c>
      <c r="U874" s="6">
        <v>92227</v>
      </c>
      <c r="V874" s="6">
        <v>92258</v>
      </c>
      <c r="W874" s="6">
        <v>18347552</v>
      </c>
      <c r="X874" s="6">
        <v>18303423</v>
      </c>
      <c r="Y874" s="6" t="s">
        <v>4474</v>
      </c>
      <c r="Z874" s="6" t="s">
        <v>4474</v>
      </c>
      <c r="AA874" s="6" t="s">
        <v>4474</v>
      </c>
      <c r="AB874" s="6" t="s">
        <v>4474</v>
      </c>
      <c r="AC874" s="6">
        <v>58117115</v>
      </c>
      <c r="AD874" s="6">
        <v>58045653</v>
      </c>
      <c r="AF874">
        <f>Q874/W874</f>
        <v>9.785065604392346E-3</v>
      </c>
      <c r="AG874">
        <f>R874/X874</f>
        <v>1.0200878819224142E-2</v>
      </c>
      <c r="AH874">
        <f>U874/W874</f>
        <v>5.0266651376706818E-3</v>
      </c>
      <c r="AI874">
        <f>V874/X874</f>
        <v>5.0404779477587333E-3</v>
      </c>
      <c r="AJ874" t="e">
        <f>Y874/AA874</f>
        <v>#VALUE!</v>
      </c>
      <c r="AK874" t="e">
        <f>Z874/AB874</f>
        <v>#VALUE!</v>
      </c>
      <c r="AL874">
        <f>O874/K874</f>
        <v>1.0066682928220025</v>
      </c>
      <c r="AM874">
        <f>P874/L874</f>
        <v>1.0030599872062937</v>
      </c>
      <c r="AN874">
        <f>K874/W874</f>
        <v>3.4410367116005446E-2</v>
      </c>
      <c r="AO874">
        <f>L874/X874</f>
        <v>3.4334233547462678E-2</v>
      </c>
      <c r="AP874">
        <f>IF(OR(Q874&lt;0, Q874="NA"), 0, 1)</f>
        <v>1</v>
      </c>
      <c r="AQ874">
        <f>IF(OR(S874&lt;0, S874="NA"), 0, 1)</f>
        <v>1</v>
      </c>
      <c r="AR874">
        <f>IFERROR(IF((AF874-AG874)&gt;0,1,0),0)</f>
        <v>0</v>
      </c>
      <c r="AS874">
        <f>IFERROR(IF((S874-Q874)&gt;0,1,0),0)</f>
        <v>1</v>
      </c>
      <c r="AT874">
        <f>IFERROR(IF((AH874-AI874)&lt;0,1,0),0)</f>
        <v>1</v>
      </c>
      <c r="AU874">
        <f>IFERROR(IF((AJ874-AK874)&gt;0,1,0),0)</f>
        <v>0</v>
      </c>
      <c r="AV874">
        <f>IFERROR(IF((AL874-AM874)&gt;0,1,0),0)</f>
        <v>1</v>
      </c>
      <c r="AW874">
        <f>IFERROR(IF((AN874-AO874)&gt;0,1,0),0)</f>
        <v>1</v>
      </c>
      <c r="AX874">
        <f>IFERROR(IF((AC874-AD874)&lt;0,1,0),0)</f>
        <v>0</v>
      </c>
      <c r="AY874">
        <f>SUM(AP874:AX874)</f>
        <v>6</v>
      </c>
    </row>
    <row r="875" spans="1:51" x14ac:dyDescent="0.45">
      <c r="A875" s="1" t="s">
        <v>1439</v>
      </c>
      <c r="B875" s="2">
        <v>4208938</v>
      </c>
      <c r="C875" s="3" t="s">
        <v>5336</v>
      </c>
      <c r="D875" s="5">
        <v>25.69</v>
      </c>
      <c r="E875" s="5">
        <v>175.73819956</v>
      </c>
      <c r="F875" s="3" t="s">
        <v>4480</v>
      </c>
      <c r="G875" s="3" t="s">
        <v>4481</v>
      </c>
      <c r="H875" s="3" t="s">
        <v>4481</v>
      </c>
      <c r="I875" s="3" t="s">
        <v>4482</v>
      </c>
      <c r="J875" s="3" t="s">
        <v>4484</v>
      </c>
      <c r="K875" s="6">
        <v>69490</v>
      </c>
      <c r="L875" s="6">
        <v>72565</v>
      </c>
      <c r="M875" s="6" t="s">
        <v>4474</v>
      </c>
      <c r="N875" s="6" t="s">
        <v>4474</v>
      </c>
      <c r="O875" s="6">
        <v>78536</v>
      </c>
      <c r="P875" s="6">
        <v>68690</v>
      </c>
      <c r="Q875" s="6">
        <v>13592</v>
      </c>
      <c r="R875" s="6">
        <v>9173</v>
      </c>
      <c r="S875" s="6">
        <v>91203</v>
      </c>
      <c r="T875" s="6">
        <v>108757</v>
      </c>
      <c r="U875" s="6">
        <v>48603</v>
      </c>
      <c r="V875" s="6">
        <v>48563</v>
      </c>
      <c r="W875" s="6">
        <v>2450368</v>
      </c>
      <c r="X875" s="6">
        <v>2393491</v>
      </c>
      <c r="Y875" s="6" t="s">
        <v>4474</v>
      </c>
      <c r="Z875" s="6" t="s">
        <v>4474</v>
      </c>
      <c r="AA875" s="6" t="s">
        <v>4474</v>
      </c>
      <c r="AB875" s="6" t="s">
        <v>4474</v>
      </c>
      <c r="AC875" s="6">
        <v>6887106</v>
      </c>
      <c r="AD875" s="6">
        <v>6883656</v>
      </c>
      <c r="AF875">
        <f>Q875/W875</f>
        <v>5.5469219317261734E-3</v>
      </c>
      <c r="AG875">
        <f>R875/X875</f>
        <v>3.8324773312287366E-3</v>
      </c>
      <c r="AH875">
        <f>U875/W875</f>
        <v>1.9834979888735081E-2</v>
      </c>
      <c r="AI875">
        <f>V875/X875</f>
        <v>2.0289610447668281E-2</v>
      </c>
      <c r="AJ875" t="e">
        <f>Y875/AA875</f>
        <v>#VALUE!</v>
      </c>
      <c r="AK875" t="e">
        <f>Z875/AB875</f>
        <v>#VALUE!</v>
      </c>
      <c r="AL875">
        <f>O875/K875</f>
        <v>1.1301770038854511</v>
      </c>
      <c r="AM875">
        <f>P875/L875</f>
        <v>0.94659960035829949</v>
      </c>
      <c r="AN875">
        <f>K875/W875</f>
        <v>2.8359005667720115E-2</v>
      </c>
      <c r="AO875">
        <f>L875/X875</f>
        <v>3.0317640634537586E-2</v>
      </c>
      <c r="AP875">
        <f>IF(OR(Q875&lt;0, Q875="NA"), 0, 1)</f>
        <v>1</v>
      </c>
      <c r="AQ875">
        <f>IF(OR(S875&lt;0, S875="NA"), 0, 1)</f>
        <v>1</v>
      </c>
      <c r="AR875">
        <f>IFERROR(IF((AF875-AG875)&gt;0,1,0),0)</f>
        <v>1</v>
      </c>
      <c r="AS875">
        <f>IFERROR(IF((S875-Q875)&gt;0,1,0),0)</f>
        <v>1</v>
      </c>
      <c r="AT875">
        <f>IFERROR(IF((AH875-AI875)&lt;0,1,0),0)</f>
        <v>1</v>
      </c>
      <c r="AU875">
        <f>IFERROR(IF((AJ875-AK875)&gt;0,1,0),0)</f>
        <v>0</v>
      </c>
      <c r="AV875">
        <f>IFERROR(IF((AL875-AM875)&gt;0,1,0),0)</f>
        <v>1</v>
      </c>
      <c r="AW875">
        <f>IFERROR(IF((AN875-AO875)&gt;0,1,0),0)</f>
        <v>0</v>
      </c>
      <c r="AX875">
        <f>IFERROR(IF((AC875-AD875)&lt;0,1,0),0)</f>
        <v>0</v>
      </c>
      <c r="AY875">
        <f>SUM(AP875:AX875)</f>
        <v>6</v>
      </c>
    </row>
    <row r="876" spans="1:51" x14ac:dyDescent="0.45">
      <c r="A876" s="1" t="s">
        <v>1541</v>
      </c>
      <c r="B876" s="2">
        <v>5721967</v>
      </c>
      <c r="C876" s="3" t="s">
        <v>5337</v>
      </c>
      <c r="D876" s="7">
        <v>10.38</v>
      </c>
      <c r="E876" s="5">
        <v>269.70756743999999</v>
      </c>
      <c r="F876" s="3" t="s">
        <v>4480</v>
      </c>
      <c r="G876" s="3" t="s">
        <v>4491</v>
      </c>
      <c r="H876" s="3" t="s">
        <v>4492</v>
      </c>
      <c r="I876" s="3" t="s">
        <v>4493</v>
      </c>
      <c r="J876" s="3"/>
      <c r="K876" s="6">
        <v>30616.276000000002</v>
      </c>
      <c r="L876" s="6">
        <v>29888.846000000001</v>
      </c>
      <c r="M876" s="6" t="s">
        <v>4474</v>
      </c>
      <c r="N876" s="6" t="s">
        <v>4474</v>
      </c>
      <c r="O876" s="6">
        <v>27345.671999999999</v>
      </c>
      <c r="P876" s="6">
        <v>26678.768</v>
      </c>
      <c r="Q876" s="6">
        <v>32121.929</v>
      </c>
      <c r="R876" s="6">
        <v>30610.888999999999</v>
      </c>
      <c r="S876" s="6">
        <v>43939.476999999999</v>
      </c>
      <c r="T876" s="6">
        <v>27125.133999999998</v>
      </c>
      <c r="U876" s="6" t="s">
        <v>4474</v>
      </c>
      <c r="V876" s="6" t="s">
        <v>4474</v>
      </c>
      <c r="W876" s="6">
        <v>344535.39899999998</v>
      </c>
      <c r="X876" s="6">
        <v>344535.39899999998</v>
      </c>
      <c r="Y876" s="6">
        <v>23299.806</v>
      </c>
      <c r="Z876" s="6">
        <v>23299.806</v>
      </c>
      <c r="AA876" s="6">
        <v>57999</v>
      </c>
      <c r="AB876" s="6">
        <v>57999</v>
      </c>
      <c r="AC876" s="6">
        <v>25983388</v>
      </c>
      <c r="AD876" s="6">
        <v>25983388</v>
      </c>
      <c r="AF876">
        <f>Q876/W876</f>
        <v>9.3232594076639433E-2</v>
      </c>
      <c r="AG876">
        <f>R876/X876</f>
        <v>8.884686185758231E-2</v>
      </c>
      <c r="AH876" t="e">
        <f>U876/W876</f>
        <v>#VALUE!</v>
      </c>
      <c r="AI876" t="e">
        <f>V876/X876</f>
        <v>#VALUE!</v>
      </c>
      <c r="AJ876">
        <f>Y876/AA876</f>
        <v>0.40172771944343871</v>
      </c>
      <c r="AK876">
        <f>Z876/AB876</f>
        <v>0.40172771944343871</v>
      </c>
      <c r="AL876">
        <f>O876/K876</f>
        <v>0.89317433642158173</v>
      </c>
      <c r="AM876">
        <f>P876/L876</f>
        <v>0.89259946670406742</v>
      </c>
      <c r="AN876">
        <f>K876/W876</f>
        <v>8.8862497406253474E-2</v>
      </c>
      <c r="AO876">
        <f>L876/X876</f>
        <v>8.6751161380662675E-2</v>
      </c>
      <c r="AP876">
        <f>IF(OR(Q876&lt;0, Q876="NA"), 0, 1)</f>
        <v>1</v>
      </c>
      <c r="AQ876">
        <f>IF(OR(S876&lt;0, S876="NA"), 0, 1)</f>
        <v>1</v>
      </c>
      <c r="AR876">
        <f>IFERROR(IF((AF876-AG876)&gt;0,1,0),0)</f>
        <v>1</v>
      </c>
      <c r="AS876">
        <f>IFERROR(IF((S876-Q876)&gt;0,1,0),0)</f>
        <v>1</v>
      </c>
      <c r="AT876">
        <f>IFERROR(IF((AH876-AI876)&lt;0,1,0),0)</f>
        <v>0</v>
      </c>
      <c r="AU876">
        <f>IFERROR(IF((AJ876-AK876)&gt;0,1,0),0)</f>
        <v>0</v>
      </c>
      <c r="AV876">
        <f>IFERROR(IF((AL876-AM876)&gt;0,1,0),0)</f>
        <v>1</v>
      </c>
      <c r="AW876">
        <f>IFERROR(IF((AN876-AO876)&gt;0,1,0),0)</f>
        <v>1</v>
      </c>
      <c r="AX876">
        <f>IFERROR(IF((AC876-AD876)&lt;0,1,0),0)</f>
        <v>0</v>
      </c>
      <c r="AY876">
        <f>SUM(AP876:AX876)</f>
        <v>6</v>
      </c>
    </row>
    <row r="877" spans="1:51" x14ac:dyDescent="0.45">
      <c r="A877" s="1" t="s">
        <v>1546</v>
      </c>
      <c r="B877" s="2">
        <v>102876</v>
      </c>
      <c r="C877" s="3" t="s">
        <v>5335</v>
      </c>
      <c r="D877" s="5">
        <v>112.4</v>
      </c>
      <c r="E877" s="5">
        <v>5030.1639151999998</v>
      </c>
      <c r="F877" s="3" t="s">
        <v>4480</v>
      </c>
      <c r="G877" s="3" t="s">
        <v>4491</v>
      </c>
      <c r="H877" s="3" t="s">
        <v>4663</v>
      </c>
      <c r="I877" s="3" t="s">
        <v>4663</v>
      </c>
      <c r="J877" s="3" t="s">
        <v>4595</v>
      </c>
      <c r="K877" s="6">
        <v>3356837</v>
      </c>
      <c r="L877" s="6">
        <v>3305817</v>
      </c>
      <c r="M877" s="6">
        <v>554797</v>
      </c>
      <c r="N877" s="6">
        <v>548113</v>
      </c>
      <c r="O877" s="6">
        <v>448655</v>
      </c>
      <c r="P877" s="6">
        <v>440539</v>
      </c>
      <c r="Q877" s="6">
        <v>244857</v>
      </c>
      <c r="R877" s="6">
        <v>237174</v>
      </c>
      <c r="S877" s="6">
        <v>440914</v>
      </c>
      <c r="T877" s="6">
        <v>439192</v>
      </c>
      <c r="U877" s="6">
        <v>1730604</v>
      </c>
      <c r="V877" s="6">
        <v>1679870</v>
      </c>
      <c r="W877" s="6">
        <v>4392847</v>
      </c>
      <c r="X877" s="6">
        <v>4322408</v>
      </c>
      <c r="Y877" s="6">
        <v>1329350</v>
      </c>
      <c r="Z877" s="6">
        <v>1273265</v>
      </c>
      <c r="AA877" s="6">
        <v>308473</v>
      </c>
      <c r="AB877" s="6">
        <v>315575</v>
      </c>
      <c r="AC877" s="6">
        <v>44752000</v>
      </c>
      <c r="AD877" s="6">
        <v>44752000</v>
      </c>
      <c r="AF877">
        <f>Q877/W877</f>
        <v>5.5739933578383222E-2</v>
      </c>
      <c r="AG877">
        <f>R877/X877</f>
        <v>5.4870803496569504E-2</v>
      </c>
      <c r="AH877">
        <f>U877/W877</f>
        <v>0.3939595437765076</v>
      </c>
      <c r="AI877">
        <f>V877/X877</f>
        <v>0.38864216427509851</v>
      </c>
      <c r="AJ877">
        <f>Y877/AA877</f>
        <v>4.3094533395143175</v>
      </c>
      <c r="AK877">
        <f>Z877/AB877</f>
        <v>4.0347460983918246</v>
      </c>
      <c r="AL877">
        <f>O877/K877</f>
        <v>0.13365409163447614</v>
      </c>
      <c r="AM877">
        <f>P877/L877</f>
        <v>0.13326176252345487</v>
      </c>
      <c r="AN877">
        <f>K877/W877</f>
        <v>0.76415978066160739</v>
      </c>
      <c r="AO877">
        <f>L877/X877</f>
        <v>0.76480910640550359</v>
      </c>
      <c r="AP877">
        <f>IF(OR(Q877&lt;0, Q877="NA"), 0, 1)</f>
        <v>1</v>
      </c>
      <c r="AQ877">
        <f>IF(OR(S877&lt;0, S877="NA"), 0, 1)</f>
        <v>1</v>
      </c>
      <c r="AR877">
        <f>IFERROR(IF((AF877-AG877)&gt;0,1,0),0)</f>
        <v>1</v>
      </c>
      <c r="AS877">
        <f>IFERROR(IF((S877-Q877)&gt;0,1,0),0)</f>
        <v>1</v>
      </c>
      <c r="AT877">
        <f>IFERROR(IF((AH877-AI877)&lt;0,1,0),0)</f>
        <v>0</v>
      </c>
      <c r="AU877">
        <f>IFERROR(IF((AJ877-AK877)&gt;0,1,0),0)</f>
        <v>1</v>
      </c>
      <c r="AV877">
        <f>IFERROR(IF((AL877-AM877)&gt;0,1,0),0)</f>
        <v>1</v>
      </c>
      <c r="AW877">
        <f>IFERROR(IF((AN877-AO877)&gt;0,1,0),0)</f>
        <v>0</v>
      </c>
      <c r="AX877">
        <f>IFERROR(IF((AC877-AD877)&lt;0,1,0),0)</f>
        <v>0</v>
      </c>
      <c r="AY877">
        <f>SUM(AP877:AX877)</f>
        <v>6</v>
      </c>
    </row>
    <row r="878" spans="1:51" x14ac:dyDescent="0.45">
      <c r="A878" s="1" t="s">
        <v>1555</v>
      </c>
      <c r="B878" s="2">
        <v>5210507</v>
      </c>
      <c r="C878" s="3" t="s">
        <v>5337</v>
      </c>
      <c r="D878" s="5">
        <v>32.06</v>
      </c>
      <c r="E878" s="5">
        <v>1131.2701218</v>
      </c>
      <c r="F878" s="3" t="s">
        <v>4485</v>
      </c>
      <c r="G878" s="3" t="s">
        <v>4517</v>
      </c>
      <c r="H878" s="3" t="s">
        <v>4640</v>
      </c>
      <c r="I878" s="3" t="s">
        <v>4641</v>
      </c>
      <c r="J878" s="3" t="s">
        <v>4642</v>
      </c>
      <c r="K878" s="6">
        <v>379317</v>
      </c>
      <c r="L878" s="6">
        <v>372221</v>
      </c>
      <c r="M878" s="6">
        <v>-2722</v>
      </c>
      <c r="N878" s="6">
        <v>-4935</v>
      </c>
      <c r="O878" s="6">
        <v>-10157</v>
      </c>
      <c r="P878" s="6">
        <v>-10299</v>
      </c>
      <c r="Q878" s="6">
        <v>10109</v>
      </c>
      <c r="R878" s="6">
        <v>11781</v>
      </c>
      <c r="S878" s="6">
        <v>80583</v>
      </c>
      <c r="T878" s="6">
        <v>93115</v>
      </c>
      <c r="U878" s="6">
        <v>457220</v>
      </c>
      <c r="V878" s="6">
        <v>456580</v>
      </c>
      <c r="W878" s="6">
        <v>1034810</v>
      </c>
      <c r="X878" s="6">
        <v>998894</v>
      </c>
      <c r="Y878" s="6">
        <v>696618</v>
      </c>
      <c r="Z878" s="6">
        <v>674063</v>
      </c>
      <c r="AA878" s="6">
        <v>232906</v>
      </c>
      <c r="AB878" s="6">
        <v>212676</v>
      </c>
      <c r="AC878" s="6">
        <v>35435532</v>
      </c>
      <c r="AD878" s="6">
        <v>38089060</v>
      </c>
      <c r="AF878">
        <f>Q878/W878</f>
        <v>9.7689430910022131E-3</v>
      </c>
      <c r="AG878">
        <f>R878/X878</f>
        <v>1.1794044212899467E-2</v>
      </c>
      <c r="AH878">
        <f>U878/W878</f>
        <v>0.4418395647510171</v>
      </c>
      <c r="AI878">
        <f>V878/X878</f>
        <v>0.45708553660348344</v>
      </c>
      <c r="AJ878">
        <f>Y878/AA878</f>
        <v>2.9909834869002947</v>
      </c>
      <c r="AK878">
        <f>Z878/AB878</f>
        <v>3.1694361375989768</v>
      </c>
      <c r="AL878">
        <f>O878/K878</f>
        <v>-2.6777075638581976E-2</v>
      </c>
      <c r="AM878">
        <f>P878/L878</f>
        <v>-2.7669046077464732E-2</v>
      </c>
      <c r="AN878">
        <f>K878/W878</f>
        <v>0.36655714575622578</v>
      </c>
      <c r="AO878">
        <f>L878/X878</f>
        <v>0.37263313224426214</v>
      </c>
      <c r="AP878">
        <f>IF(OR(Q878&lt;0, Q878="NA"), 0, 1)</f>
        <v>1</v>
      </c>
      <c r="AQ878">
        <f>IF(OR(S878&lt;0, S878="NA"), 0, 1)</f>
        <v>1</v>
      </c>
      <c r="AR878">
        <f>IFERROR(IF((AF878-AG878)&gt;0,1,0),0)</f>
        <v>0</v>
      </c>
      <c r="AS878">
        <f>IFERROR(IF((S878-Q878)&gt;0,1,0),0)</f>
        <v>1</v>
      </c>
      <c r="AT878">
        <f>IFERROR(IF((AH878-AI878)&lt;0,1,0),0)</f>
        <v>1</v>
      </c>
      <c r="AU878">
        <f>IFERROR(IF((AJ878-AK878)&gt;0,1,0),0)</f>
        <v>0</v>
      </c>
      <c r="AV878">
        <f>IFERROR(IF((AL878-AM878)&gt;0,1,0),0)</f>
        <v>1</v>
      </c>
      <c r="AW878">
        <f>IFERROR(IF((AN878-AO878)&gt;0,1,0),0)</f>
        <v>0</v>
      </c>
      <c r="AX878">
        <f>IFERROR(IF((AC878-AD878)&lt;0,1,0),0)</f>
        <v>1</v>
      </c>
      <c r="AY878">
        <f>SUM(AP878:AX878)</f>
        <v>6</v>
      </c>
    </row>
    <row r="879" spans="1:51" x14ac:dyDescent="0.45">
      <c r="A879" s="1" t="s">
        <v>1564</v>
      </c>
      <c r="B879" s="2">
        <v>4122208</v>
      </c>
      <c r="C879" s="3" t="s">
        <v>5335</v>
      </c>
      <c r="D879" s="5">
        <v>44.46</v>
      </c>
      <c r="E879" s="5">
        <v>17240.851964699999</v>
      </c>
      <c r="F879" s="3" t="s">
        <v>4500</v>
      </c>
      <c r="G879" s="3" t="s">
        <v>4574</v>
      </c>
      <c r="H879" s="3" t="s">
        <v>4580</v>
      </c>
      <c r="I879" s="3" t="s">
        <v>4824</v>
      </c>
      <c r="J879" s="3" t="s">
        <v>5005</v>
      </c>
      <c r="K879" s="6">
        <v>25449000</v>
      </c>
      <c r="L879" s="6">
        <v>25837000</v>
      </c>
      <c r="M879" s="6">
        <v>1599000</v>
      </c>
      <c r="N879" s="6">
        <v>1564000</v>
      </c>
      <c r="O879" s="6">
        <v>1079000</v>
      </c>
      <c r="P879" s="6">
        <v>1048000</v>
      </c>
      <c r="Q879" s="6">
        <v>981000</v>
      </c>
      <c r="R879" s="6">
        <v>1173000</v>
      </c>
      <c r="S879" s="6">
        <v>1622000</v>
      </c>
      <c r="T879" s="6">
        <v>1660000</v>
      </c>
      <c r="U879" s="6">
        <v>3178000</v>
      </c>
      <c r="V879" s="6">
        <v>2672000</v>
      </c>
      <c r="W879" s="6">
        <v>18586000</v>
      </c>
      <c r="X879" s="6">
        <v>17737000</v>
      </c>
      <c r="Y879" s="6">
        <v>13351000</v>
      </c>
      <c r="Z879" s="6">
        <v>12548000</v>
      </c>
      <c r="AA879" s="6">
        <v>9306000</v>
      </c>
      <c r="AB879" s="6">
        <v>8969000</v>
      </c>
      <c r="AC879" s="6">
        <v>389775099</v>
      </c>
      <c r="AD879" s="6">
        <v>399382891</v>
      </c>
      <c r="AF879">
        <f>Q879/W879</f>
        <v>5.2781663617776822E-2</v>
      </c>
      <c r="AG879">
        <f>R879/X879</f>
        <v>6.6132942436714207E-2</v>
      </c>
      <c r="AH879">
        <f>U879/W879</f>
        <v>0.17098891638867966</v>
      </c>
      <c r="AI879">
        <f>V879/X879</f>
        <v>0.15064554321474882</v>
      </c>
      <c r="AJ879">
        <f>Y879/AA879</f>
        <v>1.4346658070062326</v>
      </c>
      <c r="AK879">
        <f>Z879/AB879</f>
        <v>1.3990411417103357</v>
      </c>
      <c r="AL879">
        <f>O879/K879</f>
        <v>4.239852253526661E-2</v>
      </c>
      <c r="AM879">
        <f>P879/L879</f>
        <v>4.0561984750551533E-2</v>
      </c>
      <c r="AN879">
        <f>K879/W879</f>
        <v>1.3692564295706446</v>
      </c>
      <c r="AO879">
        <f>L879/X879</f>
        <v>1.4566724925297401</v>
      </c>
      <c r="AP879">
        <f>IF(OR(Q879&lt;0, Q879="NA"), 0, 1)</f>
        <v>1</v>
      </c>
      <c r="AQ879">
        <f>IF(OR(S879&lt;0, S879="NA"), 0, 1)</f>
        <v>1</v>
      </c>
      <c r="AR879">
        <f>IFERROR(IF((AF879-AG879)&gt;0,1,0),0)</f>
        <v>0</v>
      </c>
      <c r="AS879">
        <f>IFERROR(IF((S879-Q879)&gt;0,1,0),0)</f>
        <v>1</v>
      </c>
      <c r="AT879">
        <f>IFERROR(IF((AH879-AI879)&lt;0,1,0),0)</f>
        <v>0</v>
      </c>
      <c r="AU879">
        <f>IFERROR(IF((AJ879-AK879)&gt;0,1,0),0)</f>
        <v>1</v>
      </c>
      <c r="AV879">
        <f>IFERROR(IF((AL879-AM879)&gt;0,1,0),0)</f>
        <v>1</v>
      </c>
      <c r="AW879">
        <f>IFERROR(IF((AN879-AO879)&gt;0,1,0),0)</f>
        <v>0</v>
      </c>
      <c r="AX879">
        <f>IFERROR(IF((AC879-AD879)&lt;0,1,0),0)</f>
        <v>1</v>
      </c>
      <c r="AY879">
        <f>SUM(AP879:AX879)</f>
        <v>6</v>
      </c>
    </row>
    <row r="880" spans="1:51" x14ac:dyDescent="0.45">
      <c r="A880" s="1" t="s">
        <v>1572</v>
      </c>
      <c r="B880" s="2">
        <v>100365658</v>
      </c>
      <c r="C880" s="3" t="s">
        <v>5335</v>
      </c>
      <c r="D880" s="5">
        <v>13.33</v>
      </c>
      <c r="E880" s="5">
        <v>1727.8516490699999</v>
      </c>
      <c r="F880" s="3" t="s">
        <v>4485</v>
      </c>
      <c r="G880" s="3" t="s">
        <v>4486</v>
      </c>
      <c r="H880" s="3" t="s">
        <v>4545</v>
      </c>
      <c r="I880" s="3" t="s">
        <v>4546</v>
      </c>
      <c r="J880" s="3" t="s">
        <v>4568</v>
      </c>
      <c r="K880" s="6">
        <v>2698562</v>
      </c>
      <c r="L880" s="6">
        <v>2143395</v>
      </c>
      <c r="M880" s="6">
        <v>38203</v>
      </c>
      <c r="N880" s="6">
        <v>-17210</v>
      </c>
      <c r="O880" s="6">
        <v>26621</v>
      </c>
      <c r="P880" s="6">
        <v>-29231</v>
      </c>
      <c r="Q880" s="6">
        <v>30367</v>
      </c>
      <c r="R880" s="6">
        <v>-32539</v>
      </c>
      <c r="S880" s="6">
        <v>79685</v>
      </c>
      <c r="T880" s="6">
        <v>117716</v>
      </c>
      <c r="U880" s="6" t="s">
        <v>4474</v>
      </c>
      <c r="V880" s="6" t="s">
        <v>4474</v>
      </c>
      <c r="W880" s="6">
        <v>1902188</v>
      </c>
      <c r="X880" s="6">
        <v>1689953</v>
      </c>
      <c r="Y880" s="6">
        <v>1680443</v>
      </c>
      <c r="Z880" s="6">
        <v>1503960</v>
      </c>
      <c r="AA880" s="6">
        <v>1258835</v>
      </c>
      <c r="AB880" s="6">
        <v>1124706</v>
      </c>
      <c r="AC880" s="6">
        <v>129421797</v>
      </c>
      <c r="AD880" s="6">
        <v>128893582</v>
      </c>
      <c r="AF880">
        <f>Q880/W880</f>
        <v>1.5964247487630034E-2</v>
      </c>
      <c r="AG880">
        <f>R880/X880</f>
        <v>-1.9254381630731742E-2</v>
      </c>
      <c r="AH880" t="e">
        <f>U880/W880</f>
        <v>#VALUE!</v>
      </c>
      <c r="AI880" t="e">
        <f>V880/X880</f>
        <v>#VALUE!</v>
      </c>
      <c r="AJ880">
        <f>Y880/AA880</f>
        <v>1.3349191911569029</v>
      </c>
      <c r="AK880">
        <f>Z880/AB880</f>
        <v>1.3372027889955242</v>
      </c>
      <c r="AL880">
        <f>O880/K880</f>
        <v>9.8648835935583462E-3</v>
      </c>
      <c r="AM880">
        <f>P880/L880</f>
        <v>-1.3637710268056052E-2</v>
      </c>
      <c r="AN880">
        <f>K880/W880</f>
        <v>1.4186620880796219</v>
      </c>
      <c r="AO880">
        <f>L880/X880</f>
        <v>1.2683163377916427</v>
      </c>
      <c r="AP880">
        <f>IF(OR(Q880&lt;0, Q880="NA"), 0, 1)</f>
        <v>1</v>
      </c>
      <c r="AQ880">
        <f>IF(OR(S880&lt;0, S880="NA"), 0, 1)</f>
        <v>1</v>
      </c>
      <c r="AR880">
        <f>IFERROR(IF((AF880-AG880)&gt;0,1,0),0)</f>
        <v>1</v>
      </c>
      <c r="AS880">
        <f>IFERROR(IF((S880-Q880)&gt;0,1,0),0)</f>
        <v>1</v>
      </c>
      <c r="AT880">
        <f>IFERROR(IF((AH880-AI880)&lt;0,1,0),0)</f>
        <v>0</v>
      </c>
      <c r="AU880">
        <f>IFERROR(IF((AJ880-AK880)&gt;0,1,0),0)</f>
        <v>0</v>
      </c>
      <c r="AV880">
        <f>IFERROR(IF((AL880-AM880)&gt;0,1,0),0)</f>
        <v>1</v>
      </c>
      <c r="AW880">
        <f>IFERROR(IF((AN880-AO880)&gt;0,1,0),0)</f>
        <v>1</v>
      </c>
      <c r="AX880">
        <f>IFERROR(IF((AC880-AD880)&lt;0,1,0),0)</f>
        <v>0</v>
      </c>
      <c r="AY880">
        <f>SUM(AP880:AX880)</f>
        <v>6</v>
      </c>
    </row>
    <row r="881" spans="1:51" x14ac:dyDescent="0.45">
      <c r="A881" s="1" t="s">
        <v>1575</v>
      </c>
      <c r="B881" s="2">
        <v>4988646</v>
      </c>
      <c r="C881" s="3" t="s">
        <v>5337</v>
      </c>
      <c r="D881" s="5">
        <v>266.82</v>
      </c>
      <c r="E881" s="5">
        <v>47503.387284240001</v>
      </c>
      <c r="F881" s="3" t="s">
        <v>4475</v>
      </c>
      <c r="G881" s="3" t="s">
        <v>4529</v>
      </c>
      <c r="H881" s="3" t="s">
        <v>4530</v>
      </c>
      <c r="I881" s="3" t="s">
        <v>4531</v>
      </c>
      <c r="J881" s="3" t="s">
        <v>4937</v>
      </c>
      <c r="K881" s="6">
        <v>13569000</v>
      </c>
      <c r="L881" s="6">
        <v>12879000</v>
      </c>
      <c r="M881" s="6">
        <v>1891000</v>
      </c>
      <c r="N881" s="6">
        <v>1715000</v>
      </c>
      <c r="O881" s="6">
        <v>696000</v>
      </c>
      <c r="P881" s="6">
        <v>462000</v>
      </c>
      <c r="Q881" s="6">
        <v>-896000</v>
      </c>
      <c r="R881" s="6">
        <v>-1044000</v>
      </c>
      <c r="S881" s="6">
        <v>1341000</v>
      </c>
      <c r="T881" s="6">
        <v>1605000</v>
      </c>
      <c r="U881" s="6">
        <v>6876000</v>
      </c>
      <c r="V881" s="6">
        <v>6740000</v>
      </c>
      <c r="W881" s="6">
        <v>25480000</v>
      </c>
      <c r="X881" s="6">
        <v>24322000</v>
      </c>
      <c r="Y881" s="6">
        <v>4170000</v>
      </c>
      <c r="Z881" s="6">
        <v>3925000</v>
      </c>
      <c r="AA881" s="6">
        <v>4710000</v>
      </c>
      <c r="AB881" s="6">
        <v>4378000</v>
      </c>
      <c r="AC881" s="6">
        <v>177824343</v>
      </c>
      <c r="AD881" s="6">
        <v>177681906</v>
      </c>
      <c r="AF881">
        <f>Q881/W881</f>
        <v>-3.5164835164835165E-2</v>
      </c>
      <c r="AG881">
        <f>R881/X881</f>
        <v>-4.2924101636378588E-2</v>
      </c>
      <c r="AH881">
        <f>U881/W881</f>
        <v>0.2698587127158556</v>
      </c>
      <c r="AI881">
        <f>V881/X881</f>
        <v>0.27711536880190774</v>
      </c>
      <c r="AJ881">
        <f>Y881/AA881</f>
        <v>0.88535031847133761</v>
      </c>
      <c r="AK881">
        <f>Z881/AB881</f>
        <v>0.8965280950205573</v>
      </c>
      <c r="AL881">
        <f>O881/K881</f>
        <v>5.1293389343356179E-2</v>
      </c>
      <c r="AM881">
        <f>P881/L881</f>
        <v>3.5872350337759144E-2</v>
      </c>
      <c r="AN881">
        <f>K881/W881</f>
        <v>0.53253532182103613</v>
      </c>
      <c r="AO881">
        <f>L881/X881</f>
        <v>0.52952059863498069</v>
      </c>
      <c r="AP881">
        <f>IF(OR(Q881&lt;0, Q881="NA"), 0, 1)</f>
        <v>0</v>
      </c>
      <c r="AQ881">
        <f>IF(OR(S881&lt;0, S881="NA"), 0, 1)</f>
        <v>1</v>
      </c>
      <c r="AR881">
        <f>IFERROR(IF((AF881-AG881)&gt;0,1,0),0)</f>
        <v>1</v>
      </c>
      <c r="AS881">
        <f>IFERROR(IF((S881-Q881)&gt;0,1,0),0)</f>
        <v>1</v>
      </c>
      <c r="AT881">
        <f>IFERROR(IF((AH881-AI881)&lt;0,1,0),0)</f>
        <v>1</v>
      </c>
      <c r="AU881">
        <f>IFERROR(IF((AJ881-AK881)&gt;0,1,0),0)</f>
        <v>0</v>
      </c>
      <c r="AV881">
        <f>IFERROR(IF((AL881-AM881)&gt;0,1,0),0)</f>
        <v>1</v>
      </c>
      <c r="AW881">
        <f>IFERROR(IF((AN881-AO881)&gt;0,1,0),0)</f>
        <v>1</v>
      </c>
      <c r="AX881">
        <f>IFERROR(IF((AC881-AD881)&lt;0,1,0),0)</f>
        <v>0</v>
      </c>
      <c r="AY881">
        <f>SUM(AP881:AX881)</f>
        <v>6</v>
      </c>
    </row>
    <row r="882" spans="1:51" x14ac:dyDescent="0.45">
      <c r="A882" s="1" t="s">
        <v>1576</v>
      </c>
      <c r="B882" s="2">
        <v>28160140</v>
      </c>
      <c r="C882" s="3" t="s">
        <v>5335</v>
      </c>
      <c r="D882" s="5">
        <v>19.16</v>
      </c>
      <c r="E882" s="5">
        <v>2383.83119532</v>
      </c>
      <c r="F882" s="3" t="s">
        <v>4480</v>
      </c>
      <c r="G882" s="3" t="s">
        <v>4491</v>
      </c>
      <c r="H882" s="3" t="s">
        <v>4491</v>
      </c>
      <c r="I882" s="3" t="s">
        <v>4594</v>
      </c>
      <c r="J882" s="3" t="s">
        <v>4792</v>
      </c>
      <c r="K882" s="6">
        <v>475139</v>
      </c>
      <c r="L882" s="6">
        <v>441647</v>
      </c>
      <c r="M882" s="8">
        <v>1203</v>
      </c>
      <c r="N882" s="6">
        <v>-8365</v>
      </c>
      <c r="O882" s="6">
        <v>-12096</v>
      </c>
      <c r="P882" s="6">
        <v>-21316</v>
      </c>
      <c r="Q882" s="6">
        <v>20086</v>
      </c>
      <c r="R882" s="6">
        <v>-8167</v>
      </c>
      <c r="S882" s="6">
        <v>192675</v>
      </c>
      <c r="T882" s="6">
        <v>48863</v>
      </c>
      <c r="U882" s="6" t="s">
        <v>4474</v>
      </c>
      <c r="V882" s="6" t="s">
        <v>4474</v>
      </c>
      <c r="W882" s="6">
        <v>1240032</v>
      </c>
      <c r="X882" s="6">
        <v>998712</v>
      </c>
      <c r="Y882" s="6">
        <v>875533</v>
      </c>
      <c r="Z882" s="6">
        <v>710928</v>
      </c>
      <c r="AA882" s="6">
        <v>375340</v>
      </c>
      <c r="AB882" s="6">
        <v>177419</v>
      </c>
      <c r="AC882" s="6">
        <v>124449177</v>
      </c>
      <c r="AD882" s="6">
        <v>125107273</v>
      </c>
      <c r="AF882">
        <f>Q882/W882</f>
        <v>1.6197969084668782E-2</v>
      </c>
      <c r="AG882">
        <f>R882/X882</f>
        <v>-8.1775326620687448E-3</v>
      </c>
      <c r="AH882" t="e">
        <f>U882/W882</f>
        <v>#VALUE!</v>
      </c>
      <c r="AI882" t="e">
        <f>V882/X882</f>
        <v>#VALUE!</v>
      </c>
      <c r="AJ882">
        <f>Y882/AA882</f>
        <v>2.3326397399690948</v>
      </c>
      <c r="AK882">
        <f>Z882/AB882</f>
        <v>4.0070567413862097</v>
      </c>
      <c r="AL882">
        <f>O882/K882</f>
        <v>-2.5457813397763603E-2</v>
      </c>
      <c r="AM882">
        <f>P882/L882</f>
        <v>-4.826479065860291E-2</v>
      </c>
      <c r="AN882">
        <f>K882/W882</f>
        <v>0.38316672472968438</v>
      </c>
      <c r="AO882">
        <f>L882/X882</f>
        <v>0.44221657494853372</v>
      </c>
      <c r="AP882">
        <f>IF(OR(Q882&lt;0, Q882="NA"), 0, 1)</f>
        <v>1</v>
      </c>
      <c r="AQ882">
        <f>IF(OR(S882&lt;0, S882="NA"), 0, 1)</f>
        <v>1</v>
      </c>
      <c r="AR882">
        <f>IFERROR(IF((AF882-AG882)&gt;0,1,0),0)</f>
        <v>1</v>
      </c>
      <c r="AS882">
        <f>IFERROR(IF((S882-Q882)&gt;0,1,0),0)</f>
        <v>1</v>
      </c>
      <c r="AT882">
        <f>IFERROR(IF((AH882-AI882)&lt;0,1,0),0)</f>
        <v>0</v>
      </c>
      <c r="AU882">
        <f>IFERROR(IF((AJ882-AK882)&gt;0,1,0),0)</f>
        <v>0</v>
      </c>
      <c r="AV882">
        <f>IFERROR(IF((AL882-AM882)&gt;0,1,0),0)</f>
        <v>1</v>
      </c>
      <c r="AW882">
        <f>IFERROR(IF((AN882-AO882)&gt;0,1,0),0)</f>
        <v>0</v>
      </c>
      <c r="AX882">
        <f>IFERROR(IF((AC882-AD882)&lt;0,1,0),0)</f>
        <v>1</v>
      </c>
      <c r="AY882">
        <f>SUM(AP882:AX882)</f>
        <v>6</v>
      </c>
    </row>
    <row r="883" spans="1:51" x14ac:dyDescent="0.45">
      <c r="A883" s="1" t="s">
        <v>1585</v>
      </c>
      <c r="B883" s="2">
        <v>4996388</v>
      </c>
      <c r="C883" s="3" t="s">
        <v>5335</v>
      </c>
      <c r="D883" s="5">
        <v>90.99</v>
      </c>
      <c r="E883" s="5">
        <v>22413.153524220001</v>
      </c>
      <c r="F883" s="3" t="s">
        <v>4665</v>
      </c>
      <c r="G883" s="3" t="s">
        <v>4666</v>
      </c>
      <c r="H883" s="3" t="s">
        <v>4776</v>
      </c>
      <c r="I883" s="3" t="s">
        <v>4777</v>
      </c>
      <c r="J883" s="3" t="s">
        <v>5008</v>
      </c>
      <c r="K883" s="6">
        <v>3716000</v>
      </c>
      <c r="L883" s="6">
        <v>3692000</v>
      </c>
      <c r="M883" s="6">
        <v>787000</v>
      </c>
      <c r="N883" s="6">
        <v>779000</v>
      </c>
      <c r="O883" s="6">
        <v>409000</v>
      </c>
      <c r="P883" s="6">
        <v>403000</v>
      </c>
      <c r="Q883" s="6">
        <v>278000</v>
      </c>
      <c r="R883" s="6">
        <v>279000</v>
      </c>
      <c r="S883" s="6">
        <v>652000</v>
      </c>
      <c r="T883" s="6">
        <v>712000</v>
      </c>
      <c r="U883" s="6">
        <v>2907000</v>
      </c>
      <c r="V883" s="6">
        <v>2875000</v>
      </c>
      <c r="W883" s="6">
        <v>11980000</v>
      </c>
      <c r="X883" s="6">
        <v>10810000</v>
      </c>
      <c r="Y883" s="6">
        <v>3291000</v>
      </c>
      <c r="Z883" s="6">
        <v>2036000</v>
      </c>
      <c r="AA883" s="6">
        <v>1218000</v>
      </c>
      <c r="AB883" s="6">
        <v>1214000</v>
      </c>
      <c r="AC883" s="6">
        <v>248655936</v>
      </c>
      <c r="AD883" s="6">
        <v>235819851</v>
      </c>
      <c r="AF883">
        <f>Q883/W883</f>
        <v>2.320534223706177E-2</v>
      </c>
      <c r="AG883">
        <f>R883/X883</f>
        <v>2.5809435707678074E-2</v>
      </c>
      <c r="AH883">
        <f>U883/W883</f>
        <v>0.24265442404006679</v>
      </c>
      <c r="AI883">
        <f>V883/X883</f>
        <v>0.26595744680851063</v>
      </c>
      <c r="AJ883">
        <f>Y883/AA883</f>
        <v>2.7019704433497536</v>
      </c>
      <c r="AK883">
        <f>Z883/AB883</f>
        <v>1.6771004942339374</v>
      </c>
      <c r="AL883">
        <f>O883/K883</f>
        <v>0.11006458557588805</v>
      </c>
      <c r="AM883">
        <f>P883/L883</f>
        <v>0.10915492957746478</v>
      </c>
      <c r="AN883">
        <f>K883/W883</f>
        <v>0.31018363939899835</v>
      </c>
      <c r="AO883">
        <f>L883/X883</f>
        <v>0.34153561517113784</v>
      </c>
      <c r="AP883">
        <f>IF(OR(Q883&lt;0, Q883="NA"), 0, 1)</f>
        <v>1</v>
      </c>
      <c r="AQ883">
        <f>IF(OR(S883&lt;0, S883="NA"), 0, 1)</f>
        <v>1</v>
      </c>
      <c r="AR883">
        <f>IFERROR(IF((AF883-AG883)&gt;0,1,0),0)</f>
        <v>0</v>
      </c>
      <c r="AS883">
        <f>IFERROR(IF((S883-Q883)&gt;0,1,0),0)</f>
        <v>1</v>
      </c>
      <c r="AT883">
        <f>IFERROR(IF((AH883-AI883)&lt;0,1,0),0)</f>
        <v>1</v>
      </c>
      <c r="AU883">
        <f>IFERROR(IF((AJ883-AK883)&gt;0,1,0),0)</f>
        <v>1</v>
      </c>
      <c r="AV883">
        <f>IFERROR(IF((AL883-AM883)&gt;0,1,0),0)</f>
        <v>1</v>
      </c>
      <c r="AW883">
        <f>IFERROR(IF((AN883-AO883)&gt;0,1,0),0)</f>
        <v>0</v>
      </c>
      <c r="AX883">
        <f>IFERROR(IF((AC883-AD883)&lt;0,1,0),0)</f>
        <v>0</v>
      </c>
      <c r="AY883">
        <f>SUM(AP883:AX883)</f>
        <v>6</v>
      </c>
    </row>
    <row r="884" spans="1:51" x14ac:dyDescent="0.45">
      <c r="A884" s="1" t="s">
        <v>1591</v>
      </c>
      <c r="B884" s="2">
        <v>4397057</v>
      </c>
      <c r="C884" s="3" t="s">
        <v>5337</v>
      </c>
      <c r="D884" s="5">
        <v>73.16</v>
      </c>
      <c r="E884" s="5">
        <v>9088.3471639599993</v>
      </c>
      <c r="F884" s="3" t="s">
        <v>4485</v>
      </c>
      <c r="G884" s="3" t="s">
        <v>4486</v>
      </c>
      <c r="H884" s="3" t="s">
        <v>4496</v>
      </c>
      <c r="I884" s="3" t="s">
        <v>4496</v>
      </c>
      <c r="J884" s="3" t="s">
        <v>5045</v>
      </c>
      <c r="K884" s="6">
        <v>4666100</v>
      </c>
      <c r="L884" s="6">
        <v>4772000</v>
      </c>
      <c r="M884" s="6">
        <v>972700</v>
      </c>
      <c r="N884" s="6">
        <v>960000</v>
      </c>
      <c r="O884" s="6">
        <v>768000</v>
      </c>
      <c r="P884" s="6">
        <v>755800</v>
      </c>
      <c r="Q884" s="6">
        <v>448100</v>
      </c>
      <c r="R884" s="6">
        <v>448000</v>
      </c>
      <c r="S884" s="6">
        <v>615700</v>
      </c>
      <c r="T884" s="6">
        <v>742400</v>
      </c>
      <c r="U884" s="6">
        <v>2277800</v>
      </c>
      <c r="V884" s="6">
        <v>2401700</v>
      </c>
      <c r="W884" s="6">
        <v>6598400</v>
      </c>
      <c r="X884" s="6">
        <v>6673900</v>
      </c>
      <c r="Y884" s="6">
        <v>2019100</v>
      </c>
      <c r="Z884" s="6">
        <v>2081900</v>
      </c>
      <c r="AA884" s="6">
        <v>1532200</v>
      </c>
      <c r="AB884" s="6">
        <v>1548000</v>
      </c>
      <c r="AC884" s="6">
        <v>124225631</v>
      </c>
      <c r="AD884" s="6">
        <v>124107680</v>
      </c>
      <c r="AF884">
        <f>Q884/W884</f>
        <v>6.7910402521823468E-2</v>
      </c>
      <c r="AG884">
        <f>R884/X884</f>
        <v>6.7127167023779202E-2</v>
      </c>
      <c r="AH884">
        <f>U884/W884</f>
        <v>0.34520489815712901</v>
      </c>
      <c r="AI884">
        <f>V884/X884</f>
        <v>0.3598645469665413</v>
      </c>
      <c r="AJ884">
        <f>Y884/AA884</f>
        <v>1.317778357916721</v>
      </c>
      <c r="AK884">
        <f>Z884/AB884</f>
        <v>1.3448966408268734</v>
      </c>
      <c r="AL884">
        <f>O884/K884</f>
        <v>0.16459141467178157</v>
      </c>
      <c r="AM884">
        <f>P884/L884</f>
        <v>0.15838222967309304</v>
      </c>
      <c r="AN884">
        <f>K884/W884</f>
        <v>0.70715628031037825</v>
      </c>
      <c r="AO884">
        <f>L884/X884</f>
        <v>0.7150241987443624</v>
      </c>
      <c r="AP884">
        <f>IF(OR(Q884&lt;0, Q884="NA"), 0, 1)</f>
        <v>1</v>
      </c>
      <c r="AQ884">
        <f>IF(OR(S884&lt;0, S884="NA"), 0, 1)</f>
        <v>1</v>
      </c>
      <c r="AR884">
        <f>IFERROR(IF((AF884-AG884)&gt;0,1,0),0)</f>
        <v>1</v>
      </c>
      <c r="AS884">
        <f>IFERROR(IF((S884-Q884)&gt;0,1,0),0)</f>
        <v>1</v>
      </c>
      <c r="AT884">
        <f>IFERROR(IF((AH884-AI884)&lt;0,1,0),0)</f>
        <v>1</v>
      </c>
      <c r="AU884">
        <f>IFERROR(IF((AJ884-AK884)&gt;0,1,0),0)</f>
        <v>0</v>
      </c>
      <c r="AV884">
        <f>IFERROR(IF((AL884-AM884)&gt;0,1,0),0)</f>
        <v>1</v>
      </c>
      <c r="AW884">
        <f>IFERROR(IF((AN884-AO884)&gt;0,1,0),0)</f>
        <v>0</v>
      </c>
      <c r="AX884">
        <f>IFERROR(IF((AC884-AD884)&lt;0,1,0),0)</f>
        <v>0</v>
      </c>
      <c r="AY884">
        <f>SUM(AP884:AX884)</f>
        <v>6</v>
      </c>
    </row>
    <row r="885" spans="1:51" x14ac:dyDescent="0.45">
      <c r="A885" s="1" t="s">
        <v>1608</v>
      </c>
      <c r="B885" s="2">
        <v>9344892</v>
      </c>
      <c r="C885" s="3" t="s">
        <v>5336</v>
      </c>
      <c r="D885" s="5">
        <v>138.32</v>
      </c>
      <c r="E885" s="5">
        <v>8383.9095194399997</v>
      </c>
      <c r="F885" s="3" t="s">
        <v>4480</v>
      </c>
      <c r="G885" s="3" t="s">
        <v>4491</v>
      </c>
      <c r="H885" s="3" t="s">
        <v>4492</v>
      </c>
      <c r="I885" s="3" t="s">
        <v>4836</v>
      </c>
      <c r="J885" s="3" t="s">
        <v>4732</v>
      </c>
      <c r="K885" s="6">
        <v>1373636</v>
      </c>
      <c r="L885" s="6">
        <v>1213601</v>
      </c>
      <c r="M885" s="6">
        <v>939316</v>
      </c>
      <c r="N885" s="6">
        <v>960325</v>
      </c>
      <c r="O885" s="6">
        <v>923259</v>
      </c>
      <c r="P885" s="6">
        <v>944175</v>
      </c>
      <c r="Q885" s="6">
        <v>340299</v>
      </c>
      <c r="R885" s="6">
        <v>341290</v>
      </c>
      <c r="S885" s="6">
        <v>703399</v>
      </c>
      <c r="T885" s="6">
        <v>703838</v>
      </c>
      <c r="U885" s="6">
        <v>267341</v>
      </c>
      <c r="V885" s="6">
        <v>266398</v>
      </c>
      <c r="W885" s="6">
        <v>8816255</v>
      </c>
      <c r="X885" s="6">
        <v>8483560</v>
      </c>
      <c r="Y885" s="6" t="s">
        <v>4474</v>
      </c>
      <c r="Z885" s="6" t="s">
        <v>4474</v>
      </c>
      <c r="AA885" s="6" t="s">
        <v>4474</v>
      </c>
      <c r="AB885" s="6" t="s">
        <v>4474</v>
      </c>
      <c r="AC885" s="6">
        <v>60557801</v>
      </c>
      <c r="AD885" s="6">
        <v>60721010</v>
      </c>
      <c r="AF885">
        <f>Q885/W885</f>
        <v>3.8599042337137478E-2</v>
      </c>
      <c r="AG885">
        <f>R885/X885</f>
        <v>4.0229573433794304E-2</v>
      </c>
      <c r="AH885">
        <f>U885/W885</f>
        <v>3.0323646491622575E-2</v>
      </c>
      <c r="AI885">
        <f>V885/X885</f>
        <v>3.1401675711611635E-2</v>
      </c>
      <c r="AJ885" t="e">
        <f>Y885/AA885</f>
        <v>#VALUE!</v>
      </c>
      <c r="AK885" t="e">
        <f>Z885/AB885</f>
        <v>#VALUE!</v>
      </c>
      <c r="AL885">
        <f>O885/K885</f>
        <v>0.67212784172808515</v>
      </c>
      <c r="AM885">
        <f>P885/L885</f>
        <v>0.7779945797671558</v>
      </c>
      <c r="AN885">
        <f>K885/W885</f>
        <v>0.15580719931535555</v>
      </c>
      <c r="AO885">
        <f>L885/X885</f>
        <v>0.14305327008944357</v>
      </c>
      <c r="AP885">
        <f>IF(OR(Q885&lt;0, Q885="NA"), 0, 1)</f>
        <v>1</v>
      </c>
      <c r="AQ885">
        <f>IF(OR(S885&lt;0, S885="NA"), 0, 1)</f>
        <v>1</v>
      </c>
      <c r="AR885">
        <f>IFERROR(IF((AF885-AG885)&gt;0,1,0),0)</f>
        <v>0</v>
      </c>
      <c r="AS885">
        <f>IFERROR(IF((S885-Q885)&gt;0,1,0),0)</f>
        <v>1</v>
      </c>
      <c r="AT885">
        <f>IFERROR(IF((AH885-AI885)&lt;0,1,0),0)</f>
        <v>1</v>
      </c>
      <c r="AU885">
        <f>IFERROR(IF((AJ885-AK885)&gt;0,1,0),0)</f>
        <v>0</v>
      </c>
      <c r="AV885">
        <f>IFERROR(IF((AL885-AM885)&gt;0,1,0),0)</f>
        <v>0</v>
      </c>
      <c r="AW885">
        <f>IFERROR(IF((AN885-AO885)&gt;0,1,0),0)</f>
        <v>1</v>
      </c>
      <c r="AX885">
        <f>IFERROR(IF((AC885-AD885)&lt;0,1,0),0)</f>
        <v>1</v>
      </c>
      <c r="AY885">
        <f>SUM(AP885:AX885)</f>
        <v>6</v>
      </c>
    </row>
    <row r="886" spans="1:51" x14ac:dyDescent="0.45">
      <c r="A886" s="1" t="s">
        <v>1614</v>
      </c>
      <c r="B886" s="2">
        <v>5230232</v>
      </c>
      <c r="C886" s="3" t="s">
        <v>5335</v>
      </c>
      <c r="D886" s="5">
        <v>17.27</v>
      </c>
      <c r="E886" s="5">
        <v>5230.2971459199998</v>
      </c>
      <c r="F886" s="3" t="s">
        <v>4500</v>
      </c>
      <c r="G886" s="3" t="s">
        <v>4501</v>
      </c>
      <c r="H886" s="3" t="s">
        <v>4502</v>
      </c>
      <c r="I886" s="3" t="s">
        <v>4538</v>
      </c>
      <c r="J886" s="3" t="s">
        <v>4504</v>
      </c>
      <c r="K886" s="6">
        <v>685960</v>
      </c>
      <c r="L886" s="6">
        <v>652935</v>
      </c>
      <c r="M886" s="6">
        <v>-144374</v>
      </c>
      <c r="N886" s="6">
        <v>-147516</v>
      </c>
      <c r="O886" s="6">
        <v>-154859</v>
      </c>
      <c r="P886" s="6">
        <v>-154730</v>
      </c>
      <c r="Q886" s="6">
        <v>-101549</v>
      </c>
      <c r="R886" s="6">
        <v>-102623</v>
      </c>
      <c r="S886" s="6">
        <v>150150</v>
      </c>
      <c r="T886" s="6">
        <v>131734</v>
      </c>
      <c r="U886" s="6" t="s">
        <v>4474</v>
      </c>
      <c r="V886" s="6" t="s">
        <v>4474</v>
      </c>
      <c r="W886" s="6">
        <v>1575184</v>
      </c>
      <c r="X886" s="6">
        <v>1543584</v>
      </c>
      <c r="Y886" s="6">
        <v>1232784</v>
      </c>
      <c r="Z886" s="6">
        <v>1196990</v>
      </c>
      <c r="AA886" s="6">
        <v>377930</v>
      </c>
      <c r="AB886" s="6">
        <v>367684</v>
      </c>
      <c r="AC886" s="6">
        <v>302577530</v>
      </c>
      <c r="AD886" s="6">
        <v>300961424</v>
      </c>
      <c r="AF886">
        <f>Q886/W886</f>
        <v>-6.4468024053063011E-2</v>
      </c>
      <c r="AG886">
        <f>R886/X886</f>
        <v>-6.6483586251217947E-2</v>
      </c>
      <c r="AH886" t="e">
        <f>U886/W886</f>
        <v>#VALUE!</v>
      </c>
      <c r="AI886" t="e">
        <f>V886/X886</f>
        <v>#VALUE!</v>
      </c>
      <c r="AJ886">
        <f>Y886/AA886</f>
        <v>3.2619373958140399</v>
      </c>
      <c r="AK886">
        <f>Z886/AB886</f>
        <v>3.2554856887979895</v>
      </c>
      <c r="AL886">
        <f>O886/K886</f>
        <v>-0.22575514607265729</v>
      </c>
      <c r="AM886">
        <f>P886/L886</f>
        <v>-0.23697611553983169</v>
      </c>
      <c r="AN886">
        <f>K886/W886</f>
        <v>0.43547928369003241</v>
      </c>
      <c r="AO886">
        <f>L886/X886</f>
        <v>0.4229993314260837</v>
      </c>
      <c r="AP886">
        <f>IF(OR(Q886&lt;0, Q886="NA"), 0, 1)</f>
        <v>0</v>
      </c>
      <c r="AQ886">
        <f>IF(OR(S886&lt;0, S886="NA"), 0, 1)</f>
        <v>1</v>
      </c>
      <c r="AR886">
        <f>IFERROR(IF((AF886-AG886)&gt;0,1,0),0)</f>
        <v>1</v>
      </c>
      <c r="AS886">
        <f>IFERROR(IF((S886-Q886)&gt;0,1,0),0)</f>
        <v>1</v>
      </c>
      <c r="AT886">
        <f>IFERROR(IF((AH886-AI886)&lt;0,1,0),0)</f>
        <v>0</v>
      </c>
      <c r="AU886">
        <f>IFERROR(IF((AJ886-AK886)&gt;0,1,0),0)</f>
        <v>1</v>
      </c>
      <c r="AV886">
        <f>IFERROR(IF((AL886-AM886)&gt;0,1,0),0)</f>
        <v>1</v>
      </c>
      <c r="AW886">
        <f>IFERROR(IF((AN886-AO886)&gt;0,1,0),0)</f>
        <v>1</v>
      </c>
      <c r="AX886">
        <f>IFERROR(IF((AC886-AD886)&lt;0,1,0),0)</f>
        <v>0</v>
      </c>
      <c r="AY886">
        <f>SUM(AP886:AX886)</f>
        <v>6</v>
      </c>
    </row>
    <row r="887" spans="1:51" x14ac:dyDescent="0.45">
      <c r="A887" s="1" t="s">
        <v>1619</v>
      </c>
      <c r="B887" s="2">
        <v>6610825</v>
      </c>
      <c r="C887" s="3" t="s">
        <v>5337</v>
      </c>
      <c r="D887" s="5">
        <v>17.27</v>
      </c>
      <c r="E887" s="5">
        <v>277.49705411999997</v>
      </c>
      <c r="F887" s="3" t="s">
        <v>4525</v>
      </c>
      <c r="G887" s="3" t="s">
        <v>4526</v>
      </c>
      <c r="H887" s="3" t="s">
        <v>4527</v>
      </c>
      <c r="I887" s="3" t="s">
        <v>4527</v>
      </c>
      <c r="J887" s="3"/>
      <c r="K887" s="6">
        <v>58655.152000000002</v>
      </c>
      <c r="L887" s="6">
        <v>55737.152000000002</v>
      </c>
      <c r="M887" s="6">
        <v>42776.478999999999</v>
      </c>
      <c r="N887" s="6">
        <v>38287.478999999999</v>
      </c>
      <c r="O887" s="6">
        <v>12031.025</v>
      </c>
      <c r="P887" s="6">
        <v>8609.0249999999996</v>
      </c>
      <c r="Q887" s="6">
        <v>-1292.691</v>
      </c>
      <c r="R887" s="6">
        <v>-2847.6909999999998</v>
      </c>
      <c r="S887" s="6">
        <v>16905.789000000001</v>
      </c>
      <c r="T887" s="6">
        <v>11223.789000000001</v>
      </c>
      <c r="U887" s="6">
        <v>418268</v>
      </c>
      <c r="V887" s="6">
        <v>427435</v>
      </c>
      <c r="W887" s="6">
        <v>733070</v>
      </c>
      <c r="X887" s="6">
        <v>745466</v>
      </c>
      <c r="Y887" s="6">
        <v>21953</v>
      </c>
      <c r="Z887" s="6">
        <v>28086</v>
      </c>
      <c r="AA887" s="6">
        <v>15862</v>
      </c>
      <c r="AB887" s="6">
        <v>13359</v>
      </c>
      <c r="AC887" s="6">
        <v>16068156</v>
      </c>
      <c r="AD887" s="6" t="s">
        <v>4474</v>
      </c>
      <c r="AF887">
        <f>Q887/W887</f>
        <v>-1.7633936731826429E-3</v>
      </c>
      <c r="AG887">
        <f>R887/X887</f>
        <v>-3.820014594897688E-3</v>
      </c>
      <c r="AH887">
        <f>U887/W887</f>
        <v>0.5705703411679649</v>
      </c>
      <c r="AI887">
        <f>V887/X887</f>
        <v>0.57337960416705791</v>
      </c>
      <c r="AJ887">
        <f>Y887/AA887</f>
        <v>1.383999495649981</v>
      </c>
      <c r="AK887">
        <f>Z887/AB887</f>
        <v>2.1024028744666516</v>
      </c>
      <c r="AL887">
        <f>O887/K887</f>
        <v>0.20511454816449881</v>
      </c>
      <c r="AM887">
        <f>P887/L887</f>
        <v>0.15445756898379018</v>
      </c>
      <c r="AN887">
        <f>K887/W887</f>
        <v>8.0013030133547963E-2</v>
      </c>
      <c r="AO887">
        <f>L887/X887</f>
        <v>7.4768201366661929E-2</v>
      </c>
      <c r="AP887">
        <f>IF(OR(Q887&lt;0, Q887="NA"), 0, 1)</f>
        <v>0</v>
      </c>
      <c r="AQ887">
        <f>IF(OR(S887&lt;0, S887="NA"), 0, 1)</f>
        <v>1</v>
      </c>
      <c r="AR887">
        <f>IFERROR(IF((AF887-AG887)&gt;0,1,0),0)</f>
        <v>1</v>
      </c>
      <c r="AS887">
        <f>IFERROR(IF((S887-Q887)&gt;0,1,0),0)</f>
        <v>1</v>
      </c>
      <c r="AT887">
        <f>IFERROR(IF((AH887-AI887)&lt;0,1,0),0)</f>
        <v>1</v>
      </c>
      <c r="AU887">
        <f>IFERROR(IF((AJ887-AK887)&gt;0,1,0),0)</f>
        <v>0</v>
      </c>
      <c r="AV887">
        <f>IFERROR(IF((AL887-AM887)&gt;0,1,0),0)</f>
        <v>1</v>
      </c>
      <c r="AW887">
        <f>IFERROR(IF((AN887-AO887)&gt;0,1,0),0)</f>
        <v>1</v>
      </c>
      <c r="AX887">
        <f>IFERROR(IF((AC887-AD887)&lt;0,1,0),0)</f>
        <v>0</v>
      </c>
      <c r="AY887">
        <f>SUM(AP887:AX887)</f>
        <v>6</v>
      </c>
    </row>
    <row r="888" spans="1:51" x14ac:dyDescent="0.45">
      <c r="A888" s="1" t="s">
        <v>1626</v>
      </c>
      <c r="B888" s="2">
        <v>106141912</v>
      </c>
      <c r="C888" s="3" t="s">
        <v>5335</v>
      </c>
      <c r="D888" s="5">
        <v>7.02</v>
      </c>
      <c r="E888" s="5">
        <v>798.49070730000005</v>
      </c>
      <c r="F888" s="3" t="s">
        <v>4485</v>
      </c>
      <c r="G888" s="3" t="s">
        <v>4607</v>
      </c>
      <c r="H888" s="3" t="s">
        <v>4742</v>
      </c>
      <c r="I888" s="3" t="s">
        <v>4972</v>
      </c>
      <c r="J888" s="3" t="s">
        <v>5055</v>
      </c>
      <c r="K888" s="6">
        <v>332173</v>
      </c>
      <c r="L888" s="6">
        <v>329568</v>
      </c>
      <c r="M888" s="6">
        <v>59747</v>
      </c>
      <c r="N888" s="6">
        <v>50192</v>
      </c>
      <c r="O888" s="6">
        <v>-20844</v>
      </c>
      <c r="P888" s="6">
        <v>-31057</v>
      </c>
      <c r="Q888" s="6">
        <v>-249462</v>
      </c>
      <c r="R888" s="6">
        <v>-255561</v>
      </c>
      <c r="S888" s="6">
        <v>504</v>
      </c>
      <c r="T888" s="6">
        <v>974</v>
      </c>
      <c r="U888" s="6">
        <v>1535679</v>
      </c>
      <c r="V888" s="6">
        <v>1554124</v>
      </c>
      <c r="W888" s="6">
        <v>2437489</v>
      </c>
      <c r="X888" s="6">
        <v>2452408</v>
      </c>
      <c r="Y888" s="6">
        <v>247067</v>
      </c>
      <c r="Z888" s="6">
        <v>289243</v>
      </c>
      <c r="AA888" s="6">
        <v>173676</v>
      </c>
      <c r="AB888" s="6">
        <v>137620</v>
      </c>
      <c r="AC888" s="6">
        <v>113745115</v>
      </c>
      <c r="AD888" s="6">
        <v>101704885</v>
      </c>
      <c r="AF888">
        <f>Q888/W888</f>
        <v>-0.10234384647479434</v>
      </c>
      <c r="AG888">
        <f>R888/X888</f>
        <v>-0.10420819048053995</v>
      </c>
      <c r="AH888">
        <f>U888/W888</f>
        <v>0.6300249970358841</v>
      </c>
      <c r="AI888">
        <f>V888/X888</f>
        <v>0.63371347671349954</v>
      </c>
      <c r="AJ888">
        <f>Y888/AA888</f>
        <v>1.4225742186600336</v>
      </c>
      <c r="AK888">
        <f>Z888/AB888</f>
        <v>2.1017511989536404</v>
      </c>
      <c r="AL888">
        <f>O888/K888</f>
        <v>-6.275043426166485E-2</v>
      </c>
      <c r="AM888">
        <f>P888/L888</f>
        <v>-9.4235484027575492E-2</v>
      </c>
      <c r="AN888">
        <f>K888/W888</f>
        <v>0.13627671755646897</v>
      </c>
      <c r="AO888">
        <f>L888/X888</f>
        <v>0.13438546930200848</v>
      </c>
      <c r="AP888">
        <f>IF(OR(Q888&lt;0, Q888="NA"), 0, 1)</f>
        <v>0</v>
      </c>
      <c r="AQ888">
        <f>IF(OR(S888&lt;0, S888="NA"), 0, 1)</f>
        <v>1</v>
      </c>
      <c r="AR888">
        <f>IFERROR(IF((AF888-AG888)&gt;0,1,0),0)</f>
        <v>1</v>
      </c>
      <c r="AS888">
        <f>IFERROR(IF((S888-Q888)&gt;0,1,0),0)</f>
        <v>1</v>
      </c>
      <c r="AT888">
        <f>IFERROR(IF((AH888-AI888)&lt;0,1,0),0)</f>
        <v>1</v>
      </c>
      <c r="AU888">
        <f>IFERROR(IF((AJ888-AK888)&gt;0,1,0),0)</f>
        <v>0</v>
      </c>
      <c r="AV888">
        <f>IFERROR(IF((AL888-AM888)&gt;0,1,0),0)</f>
        <v>1</v>
      </c>
      <c r="AW888">
        <f>IFERROR(IF((AN888-AO888)&gt;0,1,0),0)</f>
        <v>1</v>
      </c>
      <c r="AX888">
        <f>IFERROR(IF((AC888-AD888)&lt;0,1,0),0)</f>
        <v>0</v>
      </c>
      <c r="AY888">
        <f>SUM(AP888:AX888)</f>
        <v>6</v>
      </c>
    </row>
    <row r="889" spans="1:51" x14ac:dyDescent="0.45">
      <c r="A889" s="1" t="s">
        <v>1633</v>
      </c>
      <c r="B889" s="2">
        <v>8706666</v>
      </c>
      <c r="C889" s="3" t="s">
        <v>5335</v>
      </c>
      <c r="D889" s="5">
        <v>12.99</v>
      </c>
      <c r="E889" s="5">
        <v>684.86958768</v>
      </c>
      <c r="F889" s="3" t="s">
        <v>4475</v>
      </c>
      <c r="G889" s="3" t="s">
        <v>4548</v>
      </c>
      <c r="H889" s="3" t="s">
        <v>4549</v>
      </c>
      <c r="I889" s="3" t="s">
        <v>4549</v>
      </c>
      <c r="J889" s="3" t="s">
        <v>5058</v>
      </c>
      <c r="K889" s="6">
        <v>1047357</v>
      </c>
      <c r="L889" s="6">
        <v>1067536</v>
      </c>
      <c r="M889" s="6">
        <v>46687</v>
      </c>
      <c r="N889" s="6">
        <v>33962</v>
      </c>
      <c r="O889" s="6">
        <v>-16893</v>
      </c>
      <c r="P889" s="6">
        <v>-27930</v>
      </c>
      <c r="Q889" s="6">
        <v>-24858</v>
      </c>
      <c r="R889" s="6">
        <v>-45679</v>
      </c>
      <c r="S889" s="6">
        <v>97544</v>
      </c>
      <c r="T889" s="6">
        <v>103366</v>
      </c>
      <c r="U889" s="6">
        <v>105967</v>
      </c>
      <c r="V889" s="6">
        <v>111606</v>
      </c>
      <c r="W889" s="6">
        <v>783574</v>
      </c>
      <c r="X889" s="6">
        <v>737750</v>
      </c>
      <c r="Y889" s="6">
        <v>355233</v>
      </c>
      <c r="Z889" s="6">
        <v>302727</v>
      </c>
      <c r="AA889" s="6">
        <v>368196</v>
      </c>
      <c r="AB889" s="6">
        <v>329049</v>
      </c>
      <c r="AC889" s="6">
        <v>52692000</v>
      </c>
      <c r="AD889" s="6">
        <v>52488000</v>
      </c>
      <c r="AF889">
        <f>Q889/W889</f>
        <v>-3.1723870368337896E-2</v>
      </c>
      <c r="AG889">
        <f>R889/X889</f>
        <v>-6.1916638427651646E-2</v>
      </c>
      <c r="AH889">
        <f>U889/W889</f>
        <v>0.13523547233573344</v>
      </c>
      <c r="AI889">
        <f>V889/X889</f>
        <v>0.15127888851236868</v>
      </c>
      <c r="AJ889">
        <f>Y889/AA889</f>
        <v>0.96479320796532286</v>
      </c>
      <c r="AK889">
        <f>Z889/AB889</f>
        <v>0.92000583499721922</v>
      </c>
      <c r="AL889">
        <f>O889/K889</f>
        <v>-1.61291708557827E-2</v>
      </c>
      <c r="AM889">
        <f>P889/L889</f>
        <v>-2.6163052112528288E-2</v>
      </c>
      <c r="AN889">
        <f>K889/W889</f>
        <v>1.3366408277967365</v>
      </c>
      <c r="AO889">
        <f>L889/X889</f>
        <v>1.4470159268044731</v>
      </c>
      <c r="AP889">
        <f>IF(OR(Q889&lt;0, Q889="NA"), 0, 1)</f>
        <v>0</v>
      </c>
      <c r="AQ889">
        <f>IF(OR(S889&lt;0, S889="NA"), 0, 1)</f>
        <v>1</v>
      </c>
      <c r="AR889">
        <f>IFERROR(IF((AF889-AG889)&gt;0,1,0),0)</f>
        <v>1</v>
      </c>
      <c r="AS889">
        <f>IFERROR(IF((S889-Q889)&gt;0,1,0),0)</f>
        <v>1</v>
      </c>
      <c r="AT889">
        <f>IFERROR(IF((AH889-AI889)&lt;0,1,0),0)</f>
        <v>1</v>
      </c>
      <c r="AU889">
        <f>IFERROR(IF((AJ889-AK889)&gt;0,1,0),0)</f>
        <v>1</v>
      </c>
      <c r="AV889">
        <f>IFERROR(IF((AL889-AM889)&gt;0,1,0),0)</f>
        <v>1</v>
      </c>
      <c r="AW889">
        <f>IFERROR(IF((AN889-AO889)&gt;0,1,0),0)</f>
        <v>0</v>
      </c>
      <c r="AX889">
        <f>IFERROR(IF((AC889-AD889)&lt;0,1,0),0)</f>
        <v>0</v>
      </c>
      <c r="AY889">
        <f>SUM(AP889:AX889)</f>
        <v>6</v>
      </c>
    </row>
    <row r="890" spans="1:51" x14ac:dyDescent="0.45">
      <c r="A890" s="1" t="s">
        <v>1639</v>
      </c>
      <c r="B890" s="2">
        <v>4915760</v>
      </c>
      <c r="C890" s="3" t="s">
        <v>5336</v>
      </c>
      <c r="D890" s="7">
        <v>16.37</v>
      </c>
      <c r="E890" s="5">
        <v>227.00306828999999</v>
      </c>
      <c r="F890" s="3" t="s">
        <v>4559</v>
      </c>
      <c r="G890" s="3" t="s">
        <v>4626</v>
      </c>
      <c r="H890" s="3" t="s">
        <v>4626</v>
      </c>
      <c r="I890" s="3" t="s">
        <v>5059</v>
      </c>
      <c r="J890" s="3" t="s">
        <v>5060</v>
      </c>
      <c r="K890" s="6">
        <v>154044.71691567809</v>
      </c>
      <c r="L890" s="6">
        <v>145996.12857248724</v>
      </c>
      <c r="M890" s="6">
        <v>13364.774284941475</v>
      </c>
      <c r="N890" s="6">
        <v>8426.9103763500425</v>
      </c>
      <c r="O890" s="6">
        <v>11991.008546017643</v>
      </c>
      <c r="P890" s="6">
        <v>7395.1639950534836</v>
      </c>
      <c r="Q890" s="6">
        <v>15341.322998940848</v>
      </c>
      <c r="R890" s="6">
        <v>11067.849154629894</v>
      </c>
      <c r="S890" s="6">
        <v>11115.672165211461</v>
      </c>
      <c r="T890" s="6">
        <v>9392.532897713998</v>
      </c>
      <c r="U890" s="6" t="s">
        <v>4474</v>
      </c>
      <c r="V890" s="6" t="s">
        <v>4474</v>
      </c>
      <c r="W890" s="6">
        <v>178426.27713663143</v>
      </c>
      <c r="X890" s="6">
        <v>171438.20881251493</v>
      </c>
      <c r="Y890" s="6">
        <v>138936.86277674657</v>
      </c>
      <c r="Z890" s="6">
        <v>135299.72643488884</v>
      </c>
      <c r="AA890" s="6">
        <v>17022.032120087162</v>
      </c>
      <c r="AB890" s="6">
        <v>18298.849964144378</v>
      </c>
      <c r="AC890" s="6">
        <v>13867017</v>
      </c>
      <c r="AD890" s="6">
        <v>13867017</v>
      </c>
      <c r="AF890">
        <f>Q890/W890</f>
        <v>8.5981298523608723E-2</v>
      </c>
      <c r="AG890">
        <f>R890/X890</f>
        <v>6.455882402932539E-2</v>
      </c>
      <c r="AH890" t="e">
        <f>U890/W890</f>
        <v>#VALUE!</v>
      </c>
      <c r="AI890" t="e">
        <f>V890/X890</f>
        <v>#VALUE!</v>
      </c>
      <c r="AJ890">
        <f>Y890/AA890</f>
        <v>8.1621783930716223</v>
      </c>
      <c r="AK890">
        <f>Z890/AB890</f>
        <v>7.3938923320318741</v>
      </c>
      <c r="AL890">
        <f>O890/K890</f>
        <v>7.7841089172706601E-2</v>
      </c>
      <c r="AM890">
        <f>P890/L890</f>
        <v>5.0653151336008041E-2</v>
      </c>
      <c r="AN890">
        <f>K890/W890</f>
        <v>0.86335218885790599</v>
      </c>
      <c r="AO890">
        <f>L890/X890</f>
        <v>0.85159620824170423</v>
      </c>
      <c r="AP890">
        <f>IF(OR(Q890&lt;0, Q890="NA"), 0, 1)</f>
        <v>1</v>
      </c>
      <c r="AQ890">
        <f>IF(OR(S890&lt;0, S890="NA"), 0, 1)</f>
        <v>1</v>
      </c>
      <c r="AR890">
        <f>IFERROR(IF((AF890-AG890)&gt;0,1,0),0)</f>
        <v>1</v>
      </c>
      <c r="AS890">
        <f>IFERROR(IF((S890-Q890)&gt;0,1,0),0)</f>
        <v>0</v>
      </c>
      <c r="AT890">
        <f>IFERROR(IF((AH890-AI890)&lt;0,1,0),0)</f>
        <v>0</v>
      </c>
      <c r="AU890">
        <f>IFERROR(IF((AJ890-AK890)&gt;0,1,0),0)</f>
        <v>1</v>
      </c>
      <c r="AV890">
        <f>IFERROR(IF((AL890-AM890)&gt;0,1,0),0)</f>
        <v>1</v>
      </c>
      <c r="AW890">
        <f>IFERROR(IF((AN890-AO890)&gt;0,1,0),0)</f>
        <v>1</v>
      </c>
      <c r="AX890">
        <f>IFERROR(IF((AC890-AD890)&lt;0,1,0),0)</f>
        <v>0</v>
      </c>
      <c r="AY890">
        <f>SUM(AP890:AX890)</f>
        <v>6</v>
      </c>
    </row>
    <row r="891" spans="1:51" x14ac:dyDescent="0.45">
      <c r="A891" s="1" t="s">
        <v>1648</v>
      </c>
      <c r="B891" s="2">
        <v>10875661</v>
      </c>
      <c r="C891" s="3" t="s">
        <v>5335</v>
      </c>
      <c r="D891" s="5">
        <v>9.4499999999999993</v>
      </c>
      <c r="E891" s="5">
        <v>2018.1638484</v>
      </c>
      <c r="F891" s="3" t="s">
        <v>4475</v>
      </c>
      <c r="G891" s="3" t="s">
        <v>4564</v>
      </c>
      <c r="H891" s="3" t="s">
        <v>4565</v>
      </c>
      <c r="I891" s="3" t="s">
        <v>4566</v>
      </c>
      <c r="J891" s="3" t="s">
        <v>5063</v>
      </c>
      <c r="K891" s="6">
        <v>3576000</v>
      </c>
      <c r="L891" s="6">
        <v>3710000</v>
      </c>
      <c r="M891" s="6">
        <v>564000</v>
      </c>
      <c r="N891" s="6">
        <v>566000</v>
      </c>
      <c r="O891" s="6">
        <v>473000</v>
      </c>
      <c r="P891" s="6">
        <v>475000</v>
      </c>
      <c r="Q891" s="6">
        <v>234000</v>
      </c>
      <c r="R891" s="6">
        <v>239000</v>
      </c>
      <c r="S891" s="6">
        <v>412000</v>
      </c>
      <c r="T891" s="6">
        <v>419000</v>
      </c>
      <c r="U891" s="6">
        <v>1467000</v>
      </c>
      <c r="V891" s="6">
        <v>1465000</v>
      </c>
      <c r="W891" s="6">
        <v>2155000</v>
      </c>
      <c r="X891" s="6">
        <v>2229000</v>
      </c>
      <c r="Y891" s="6">
        <v>1143000</v>
      </c>
      <c r="Z891" s="6">
        <v>1192000</v>
      </c>
      <c r="AA891" s="6">
        <v>1222000</v>
      </c>
      <c r="AB891" s="6">
        <v>1274000</v>
      </c>
      <c r="AC891" s="6">
        <v>214694934</v>
      </c>
      <c r="AD891" s="6">
        <v>220720522</v>
      </c>
      <c r="AF891">
        <f>Q891/W891</f>
        <v>0.108584686774942</v>
      </c>
      <c r="AG891">
        <f>R891/X891</f>
        <v>0.10722296994167788</v>
      </c>
      <c r="AH891">
        <f>U891/W891</f>
        <v>0.68074245939675171</v>
      </c>
      <c r="AI891">
        <f>V891/X891</f>
        <v>0.65724540152534772</v>
      </c>
      <c r="AJ891">
        <f>Y891/AA891</f>
        <v>0.93535188216039278</v>
      </c>
      <c r="AK891">
        <f>Z891/AB891</f>
        <v>0.93563579277864994</v>
      </c>
      <c r="AL891">
        <f>O891/K891</f>
        <v>0.13227069351230425</v>
      </c>
      <c r="AM891">
        <f>P891/L891</f>
        <v>0.1280323450134771</v>
      </c>
      <c r="AN891">
        <f>K891/W891</f>
        <v>1.6593967517401391</v>
      </c>
      <c r="AO891">
        <f>L891/X891</f>
        <v>1.6644235082996859</v>
      </c>
      <c r="AP891">
        <f>IF(OR(Q891&lt;0, Q891="NA"), 0, 1)</f>
        <v>1</v>
      </c>
      <c r="AQ891">
        <f>IF(OR(S891&lt;0, S891="NA"), 0, 1)</f>
        <v>1</v>
      </c>
      <c r="AR891">
        <f>IFERROR(IF((AF891-AG891)&gt;0,1,0),0)</f>
        <v>1</v>
      </c>
      <c r="AS891">
        <f>IFERROR(IF((S891-Q891)&gt;0,1,0),0)</f>
        <v>1</v>
      </c>
      <c r="AT891">
        <f>IFERROR(IF((AH891-AI891)&lt;0,1,0),0)</f>
        <v>0</v>
      </c>
      <c r="AU891">
        <f>IFERROR(IF((AJ891-AK891)&gt;0,1,0),0)</f>
        <v>0</v>
      </c>
      <c r="AV891">
        <f>IFERROR(IF((AL891-AM891)&gt;0,1,0),0)</f>
        <v>1</v>
      </c>
      <c r="AW891">
        <f>IFERROR(IF((AN891-AO891)&gt;0,1,0),0)</f>
        <v>0</v>
      </c>
      <c r="AX891">
        <f>IFERROR(IF((AC891-AD891)&lt;0,1,0),0)</f>
        <v>1</v>
      </c>
      <c r="AY891">
        <f>SUM(AP891:AX891)</f>
        <v>6</v>
      </c>
    </row>
    <row r="892" spans="1:51" x14ac:dyDescent="0.45">
      <c r="A892" s="1" t="s">
        <v>1649</v>
      </c>
      <c r="B892" s="2">
        <v>4094069</v>
      </c>
      <c r="C892" s="3" t="s">
        <v>5337</v>
      </c>
      <c r="D892" s="5">
        <v>524.82000000000005</v>
      </c>
      <c r="E892" s="5">
        <v>40481.612829600002</v>
      </c>
      <c r="F892" s="3" t="s">
        <v>4500</v>
      </c>
      <c r="G892" s="3" t="s">
        <v>4501</v>
      </c>
      <c r="H892" s="3" t="s">
        <v>4533</v>
      </c>
      <c r="I892" s="3" t="s">
        <v>4534</v>
      </c>
      <c r="J892" s="3" t="s">
        <v>4970</v>
      </c>
      <c r="K892" s="6">
        <v>6138410</v>
      </c>
      <c r="L892" s="6">
        <v>6062888</v>
      </c>
      <c r="M892" s="6">
        <v>1298910</v>
      </c>
      <c r="N892" s="6">
        <v>1297021</v>
      </c>
      <c r="O892" s="6">
        <v>1146294</v>
      </c>
      <c r="P892" s="6">
        <v>1147121</v>
      </c>
      <c r="Q892" s="6">
        <v>1063773</v>
      </c>
      <c r="R892" s="6">
        <v>828733</v>
      </c>
      <c r="S892" s="6">
        <v>1373897</v>
      </c>
      <c r="T892" s="6">
        <v>1114076</v>
      </c>
      <c r="U892" s="6">
        <v>2458889</v>
      </c>
      <c r="V892" s="6">
        <v>2457872</v>
      </c>
      <c r="W892" s="6">
        <v>7845450</v>
      </c>
      <c r="X892" s="6">
        <v>7430709</v>
      </c>
      <c r="Y892" s="6">
        <v>3551529</v>
      </c>
      <c r="Z892" s="6">
        <v>3108715</v>
      </c>
      <c r="AA892" s="6">
        <v>3471960</v>
      </c>
      <c r="AB892" s="6">
        <v>3461798</v>
      </c>
      <c r="AC892" s="6">
        <v>77507396</v>
      </c>
      <c r="AD892" s="6">
        <v>77495890</v>
      </c>
      <c r="AF892">
        <f>Q892/W892</f>
        <v>0.13559107508173526</v>
      </c>
      <c r="AG892">
        <f>R892/X892</f>
        <v>0.1115281193221266</v>
      </c>
      <c r="AH892">
        <f>U892/W892</f>
        <v>0.31341592897794263</v>
      </c>
      <c r="AI892">
        <f>V892/X892</f>
        <v>0.3307722049134208</v>
      </c>
      <c r="AJ892">
        <f>Y892/AA892</f>
        <v>1.0229176027373588</v>
      </c>
      <c r="AK892">
        <f>Z892/AB892</f>
        <v>0.89800589173602852</v>
      </c>
      <c r="AL892">
        <f>O892/K892</f>
        <v>0.1867411919373258</v>
      </c>
      <c r="AM892">
        <f>P892/L892</f>
        <v>0.18920372601308155</v>
      </c>
      <c r="AN892">
        <f>K892/W892</f>
        <v>0.78241655991689452</v>
      </c>
      <c r="AO892">
        <f>L892/X892</f>
        <v>0.81592321809399349</v>
      </c>
      <c r="AP892">
        <f>IF(OR(Q892&lt;0, Q892="NA"), 0, 1)</f>
        <v>1</v>
      </c>
      <c r="AQ892">
        <f>IF(OR(S892&lt;0, S892="NA"), 0, 1)</f>
        <v>1</v>
      </c>
      <c r="AR892">
        <f>IFERROR(IF((AF892-AG892)&gt;0,1,0),0)</f>
        <v>1</v>
      </c>
      <c r="AS892">
        <f>IFERROR(IF((S892-Q892)&gt;0,1,0),0)</f>
        <v>1</v>
      </c>
      <c r="AT892">
        <f>IFERROR(IF((AH892-AI892)&lt;0,1,0),0)</f>
        <v>1</v>
      </c>
      <c r="AU892">
        <f>IFERROR(IF((AJ892-AK892)&gt;0,1,0),0)</f>
        <v>1</v>
      </c>
      <c r="AV892">
        <f>IFERROR(IF((AL892-AM892)&gt;0,1,0),0)</f>
        <v>0</v>
      </c>
      <c r="AW892">
        <f>IFERROR(IF((AN892-AO892)&gt;0,1,0),0)</f>
        <v>0</v>
      </c>
      <c r="AX892">
        <f>IFERROR(IF((AC892-AD892)&lt;0,1,0),0)</f>
        <v>0</v>
      </c>
      <c r="AY892">
        <f>SUM(AP892:AX892)</f>
        <v>6</v>
      </c>
    </row>
    <row r="893" spans="1:51" x14ac:dyDescent="0.45">
      <c r="A893" s="1" t="s">
        <v>1657</v>
      </c>
      <c r="B893" s="2">
        <v>108009705</v>
      </c>
      <c r="C893" s="3" t="s">
        <v>5335</v>
      </c>
      <c r="D893" s="5">
        <v>87.33</v>
      </c>
      <c r="E893" s="5">
        <v>39898.717256069998</v>
      </c>
      <c r="F893" s="3" t="s">
        <v>4470</v>
      </c>
      <c r="G893" s="3" t="s">
        <v>4512</v>
      </c>
      <c r="H893" s="3" t="s">
        <v>4513</v>
      </c>
      <c r="I893" s="3" t="s">
        <v>4514</v>
      </c>
      <c r="J893" s="3" t="s">
        <v>4762</v>
      </c>
      <c r="K893" s="6">
        <v>19559000</v>
      </c>
      <c r="L893" s="6">
        <v>19518000</v>
      </c>
      <c r="M893" s="6">
        <v>3571000</v>
      </c>
      <c r="N893" s="6">
        <v>3534000</v>
      </c>
      <c r="O893" s="6">
        <v>2987000</v>
      </c>
      <c r="P893" s="6">
        <v>2940000</v>
      </c>
      <c r="Q893" s="6">
        <v>1728000</v>
      </c>
      <c r="R893" s="6">
        <v>1621000</v>
      </c>
      <c r="S893" s="6">
        <v>2088000</v>
      </c>
      <c r="T893" s="6">
        <v>2000000</v>
      </c>
      <c r="U893" s="6">
        <v>9306000</v>
      </c>
      <c r="V893" s="6">
        <v>8233000</v>
      </c>
      <c r="W893" s="6">
        <v>33855000</v>
      </c>
      <c r="X893" s="6">
        <v>31852000</v>
      </c>
      <c r="Y893" s="6">
        <v>10638000</v>
      </c>
      <c r="Z893" s="6">
        <v>8806000</v>
      </c>
      <c r="AA893" s="6">
        <v>8670000</v>
      </c>
      <c r="AB893" s="6">
        <v>8318000</v>
      </c>
      <c r="AC893" s="6">
        <v>456853390</v>
      </c>
      <c r="AD893" s="6">
        <v>456654068</v>
      </c>
      <c r="AF893">
        <f>Q893/W893</f>
        <v>5.1041205139565796E-2</v>
      </c>
      <c r="AG893">
        <f>R893/X893</f>
        <v>5.0891623759889489E-2</v>
      </c>
      <c r="AH893">
        <f>U893/W893</f>
        <v>0.27487815684536998</v>
      </c>
      <c r="AI893">
        <f>V893/X893</f>
        <v>0.25847670475951273</v>
      </c>
      <c r="AJ893">
        <f>Y893/AA893</f>
        <v>1.2269896193771626</v>
      </c>
      <c r="AK893">
        <f>Z893/AB893</f>
        <v>1.0586679490262083</v>
      </c>
      <c r="AL893">
        <f>O893/K893</f>
        <v>0.15271741909095557</v>
      </c>
      <c r="AM893">
        <f>P893/L893</f>
        <v>0.15063018751921303</v>
      </c>
      <c r="AN893">
        <f>K893/W893</f>
        <v>0.57772854822035147</v>
      </c>
      <c r="AO893">
        <f>L893/X893</f>
        <v>0.61277156850433256</v>
      </c>
      <c r="AP893">
        <f>IF(OR(Q893&lt;0, Q893="NA"), 0, 1)</f>
        <v>1</v>
      </c>
      <c r="AQ893">
        <f>IF(OR(S893&lt;0, S893="NA"), 0, 1)</f>
        <v>1</v>
      </c>
      <c r="AR893">
        <f>IFERROR(IF((AF893-AG893)&gt;0,1,0),0)</f>
        <v>1</v>
      </c>
      <c r="AS893">
        <f>IFERROR(IF((S893-Q893)&gt;0,1,0),0)</f>
        <v>1</v>
      </c>
      <c r="AT893">
        <f>IFERROR(IF((AH893-AI893)&lt;0,1,0),0)</f>
        <v>0</v>
      </c>
      <c r="AU893">
        <f>IFERROR(IF((AJ893-AK893)&gt;0,1,0),0)</f>
        <v>1</v>
      </c>
      <c r="AV893">
        <f>IFERROR(IF((AL893-AM893)&gt;0,1,0),0)</f>
        <v>1</v>
      </c>
      <c r="AW893">
        <f>IFERROR(IF((AN893-AO893)&gt;0,1,0),0)</f>
        <v>0</v>
      </c>
      <c r="AX893">
        <f>IFERROR(IF((AC893-AD893)&lt;0,1,0),0)</f>
        <v>0</v>
      </c>
      <c r="AY893">
        <f>SUM(AP893:AX893)</f>
        <v>6</v>
      </c>
    </row>
    <row r="894" spans="1:51" x14ac:dyDescent="0.45">
      <c r="A894" s="1" t="s">
        <v>1662</v>
      </c>
      <c r="B894" s="2">
        <v>14782012</v>
      </c>
      <c r="C894" s="3" t="s">
        <v>5335</v>
      </c>
      <c r="D894" s="5">
        <v>75.77</v>
      </c>
      <c r="E894" s="5">
        <v>2081.5077506900002</v>
      </c>
      <c r="F894" s="3" t="s">
        <v>4470</v>
      </c>
      <c r="G894" s="3" t="s">
        <v>4512</v>
      </c>
      <c r="H894" s="3" t="s">
        <v>4522</v>
      </c>
      <c r="I894" s="3" t="s">
        <v>4557</v>
      </c>
      <c r="J894" s="3" t="s">
        <v>4617</v>
      </c>
      <c r="K894" s="6">
        <v>267228</v>
      </c>
      <c r="L894" s="6">
        <v>243657</v>
      </c>
      <c r="M894" s="6">
        <v>-38765</v>
      </c>
      <c r="N894" s="6">
        <v>-65835</v>
      </c>
      <c r="O894" s="6">
        <v>-54654</v>
      </c>
      <c r="P894" s="6">
        <v>-84467</v>
      </c>
      <c r="Q894" s="6">
        <v>-83497</v>
      </c>
      <c r="R894" s="6">
        <v>-117471</v>
      </c>
      <c r="S894" s="6">
        <v>-55171</v>
      </c>
      <c r="T894" s="6">
        <v>-92004</v>
      </c>
      <c r="U894" s="6">
        <v>52034</v>
      </c>
      <c r="V894" s="6">
        <v>52160</v>
      </c>
      <c r="W894" s="6">
        <v>408840</v>
      </c>
      <c r="X894" s="6">
        <v>389100</v>
      </c>
      <c r="Y894" s="6">
        <v>186010</v>
      </c>
      <c r="Z894" s="6">
        <v>162167</v>
      </c>
      <c r="AA894" s="6">
        <v>77342</v>
      </c>
      <c r="AB894" s="6">
        <v>68270</v>
      </c>
      <c r="AC894" s="6">
        <v>27433803</v>
      </c>
      <c r="AD894" s="6">
        <v>26926383</v>
      </c>
      <c r="AF894">
        <f>Q894/W894</f>
        <v>-0.20422903825457392</v>
      </c>
      <c r="AG894">
        <f>R894/X894</f>
        <v>-0.30190439475713182</v>
      </c>
      <c r="AH894">
        <f>U894/W894</f>
        <v>0.12727228255552295</v>
      </c>
      <c r="AI894">
        <f>V894/X894</f>
        <v>0.13405294268825493</v>
      </c>
      <c r="AJ894">
        <f>Y894/AA894</f>
        <v>2.405032194667839</v>
      </c>
      <c r="AK894">
        <f>Z894/AB894</f>
        <v>2.375377178848689</v>
      </c>
      <c r="AL894">
        <f>O894/K894</f>
        <v>-0.20452198122951187</v>
      </c>
      <c r="AM894">
        <f>P894/L894</f>
        <v>-0.34666354752787731</v>
      </c>
      <c r="AN894">
        <f>K894/W894</f>
        <v>0.6536248899324919</v>
      </c>
      <c r="AO894">
        <f>L894/X894</f>
        <v>0.62620663068619897</v>
      </c>
      <c r="AP894">
        <f>IF(OR(Q894&lt;0, Q894="NA"), 0, 1)</f>
        <v>0</v>
      </c>
      <c r="AQ894">
        <f>IF(OR(S894&lt;0, S894="NA"), 0, 1)</f>
        <v>0</v>
      </c>
      <c r="AR894">
        <f>IFERROR(IF((AF894-AG894)&gt;0,1,0),0)</f>
        <v>1</v>
      </c>
      <c r="AS894">
        <f>IFERROR(IF((S894-Q894)&gt;0,1,0),0)</f>
        <v>1</v>
      </c>
      <c r="AT894">
        <f>IFERROR(IF((AH894-AI894)&lt;0,1,0),0)</f>
        <v>1</v>
      </c>
      <c r="AU894">
        <f>IFERROR(IF((AJ894-AK894)&gt;0,1,0),0)</f>
        <v>1</v>
      </c>
      <c r="AV894">
        <f>IFERROR(IF((AL894-AM894)&gt;0,1,0),0)</f>
        <v>1</v>
      </c>
      <c r="AW894">
        <f>IFERROR(IF((AN894-AO894)&gt;0,1,0),0)</f>
        <v>1</v>
      </c>
      <c r="AX894">
        <f>IFERROR(IF((AC894-AD894)&lt;0,1,0),0)</f>
        <v>0</v>
      </c>
      <c r="AY894">
        <f>SUM(AP894:AX894)</f>
        <v>6</v>
      </c>
    </row>
    <row r="895" spans="1:51" x14ac:dyDescent="0.45">
      <c r="A895" s="1" t="s">
        <v>1673</v>
      </c>
      <c r="B895" s="2">
        <v>5306551</v>
      </c>
      <c r="C895" s="3" t="s">
        <v>5337</v>
      </c>
      <c r="D895" s="7">
        <v>8.69</v>
      </c>
      <c r="E895" s="5">
        <v>2023.6913276800001</v>
      </c>
      <c r="F895" s="3" t="s">
        <v>4475</v>
      </c>
      <c r="G895" s="3" t="s">
        <v>4529</v>
      </c>
      <c r="H895" s="3" t="s">
        <v>4530</v>
      </c>
      <c r="I895" s="3" t="s">
        <v>4531</v>
      </c>
      <c r="J895" s="3" t="s">
        <v>4504</v>
      </c>
      <c r="K895" s="6">
        <v>462535</v>
      </c>
      <c r="L895" s="6">
        <v>444066</v>
      </c>
      <c r="M895" s="6">
        <v>-44380</v>
      </c>
      <c r="N895" s="6">
        <v>-32452</v>
      </c>
      <c r="O895" s="6">
        <v>-82871</v>
      </c>
      <c r="P895" s="6">
        <v>-85305</v>
      </c>
      <c r="Q895" s="6">
        <v>-73280</v>
      </c>
      <c r="R895" s="6">
        <v>-97401</v>
      </c>
      <c r="S895" s="6">
        <v>19252</v>
      </c>
      <c r="T895" s="6">
        <v>36402</v>
      </c>
      <c r="U895" s="6">
        <v>4</v>
      </c>
      <c r="V895" s="6">
        <v>9</v>
      </c>
      <c r="W895" s="6">
        <v>724878</v>
      </c>
      <c r="X895" s="6">
        <v>715988</v>
      </c>
      <c r="Y895" s="6">
        <v>224381</v>
      </c>
      <c r="Z895" s="6">
        <v>222533</v>
      </c>
      <c r="AA895" s="6">
        <v>149094</v>
      </c>
      <c r="AB895" s="6">
        <v>144521</v>
      </c>
      <c r="AC895" s="6">
        <v>209665564</v>
      </c>
      <c r="AD895" s="6">
        <v>209520673</v>
      </c>
      <c r="AF895">
        <f>Q895/W895</f>
        <v>-0.10109287355941275</v>
      </c>
      <c r="AG895">
        <f>R895/X895</f>
        <v>-0.13603719615412549</v>
      </c>
      <c r="AH895">
        <f>U895/W895</f>
        <v>5.5181699541164171E-6</v>
      </c>
      <c r="AI895">
        <f>V895/X895</f>
        <v>1.2570043073347598E-5</v>
      </c>
      <c r="AJ895">
        <f>Y895/AA895</f>
        <v>1.50496331173622</v>
      </c>
      <c r="AK895">
        <f>Z895/AB895</f>
        <v>1.5397969845212807</v>
      </c>
      <c r="AL895">
        <f>O895/K895</f>
        <v>-0.17916698195812208</v>
      </c>
      <c r="AM895">
        <f>P895/L895</f>
        <v>-0.19209982299928388</v>
      </c>
      <c r="AN895">
        <f>K895/W895</f>
        <v>0.6380866849318092</v>
      </c>
      <c r="AO895">
        <f>L895/X895</f>
        <v>0.62021430526768606</v>
      </c>
      <c r="AP895">
        <f>IF(OR(Q895&lt;0, Q895="NA"), 0, 1)</f>
        <v>0</v>
      </c>
      <c r="AQ895">
        <f>IF(OR(S895&lt;0, S895="NA"), 0, 1)</f>
        <v>1</v>
      </c>
      <c r="AR895">
        <f>IFERROR(IF((AF895-AG895)&gt;0,1,0),0)</f>
        <v>1</v>
      </c>
      <c r="AS895">
        <f>IFERROR(IF((S895-Q895)&gt;0,1,0),0)</f>
        <v>1</v>
      </c>
      <c r="AT895">
        <f>IFERROR(IF((AH895-AI895)&lt;0,1,0),0)</f>
        <v>1</v>
      </c>
      <c r="AU895">
        <f>IFERROR(IF((AJ895-AK895)&gt;0,1,0),0)</f>
        <v>0</v>
      </c>
      <c r="AV895">
        <f>IFERROR(IF((AL895-AM895)&gt;0,1,0),0)</f>
        <v>1</v>
      </c>
      <c r="AW895">
        <f>IFERROR(IF((AN895-AO895)&gt;0,1,0),0)</f>
        <v>1</v>
      </c>
      <c r="AX895">
        <f>IFERROR(IF((AC895-AD895)&lt;0,1,0),0)</f>
        <v>0</v>
      </c>
      <c r="AY895">
        <f>SUM(AP895:AX895)</f>
        <v>6</v>
      </c>
    </row>
    <row r="896" spans="1:51" x14ac:dyDescent="0.45">
      <c r="A896" s="1" t="s">
        <v>1676</v>
      </c>
      <c r="B896" s="2">
        <v>4911079</v>
      </c>
      <c r="C896" s="3" t="s">
        <v>5335</v>
      </c>
      <c r="D896" s="5">
        <v>39.950000000000003</v>
      </c>
      <c r="E896" s="5">
        <v>1237.64169165</v>
      </c>
      <c r="F896" s="3" t="s">
        <v>4475</v>
      </c>
      <c r="G896" s="3" t="s">
        <v>4564</v>
      </c>
      <c r="H896" s="3" t="s">
        <v>4565</v>
      </c>
      <c r="I896" s="3" t="s">
        <v>4566</v>
      </c>
      <c r="J896" s="3" t="s">
        <v>4567</v>
      </c>
      <c r="K896" s="6">
        <v>1470143</v>
      </c>
      <c r="L896" s="6">
        <v>1464826</v>
      </c>
      <c r="M896" s="6">
        <v>181133</v>
      </c>
      <c r="N896" s="6">
        <v>170076</v>
      </c>
      <c r="O896" s="6">
        <v>128746</v>
      </c>
      <c r="P896" s="6">
        <v>118587</v>
      </c>
      <c r="Q896" s="6">
        <v>67713</v>
      </c>
      <c r="R896" s="6">
        <v>67592</v>
      </c>
      <c r="S896" s="6">
        <v>112312</v>
      </c>
      <c r="T896" s="6">
        <v>87477</v>
      </c>
      <c r="U896" s="6">
        <v>221790</v>
      </c>
      <c r="V896" s="6">
        <v>221732</v>
      </c>
      <c r="W896" s="6">
        <v>1298179</v>
      </c>
      <c r="X896" s="6">
        <v>1240553</v>
      </c>
      <c r="Y896" s="6">
        <v>736951</v>
      </c>
      <c r="Z896" s="6">
        <v>689686</v>
      </c>
      <c r="AA896" s="6">
        <v>365450</v>
      </c>
      <c r="AB896" s="6">
        <v>326118</v>
      </c>
      <c r="AC896" s="6">
        <v>30976821</v>
      </c>
      <c r="AD896" s="6">
        <v>31318444</v>
      </c>
      <c r="AF896">
        <f>Q896/W896</f>
        <v>5.2159987182045002E-2</v>
      </c>
      <c r="AG896">
        <f>R896/X896</f>
        <v>5.448537869804837E-2</v>
      </c>
      <c r="AH896">
        <f>U896/W896</f>
        <v>0.17084700954182744</v>
      </c>
      <c r="AI896">
        <f>V896/X896</f>
        <v>0.1787364183553625</v>
      </c>
      <c r="AJ896">
        <f>Y896/AA896</f>
        <v>2.0165576686277191</v>
      </c>
      <c r="AK896">
        <f>Z896/AB896</f>
        <v>2.1148357343047608</v>
      </c>
      <c r="AL896">
        <f>O896/K896</f>
        <v>8.7573793841823552E-2</v>
      </c>
      <c r="AM896">
        <f>P896/L896</f>
        <v>8.0956372975356794E-2</v>
      </c>
      <c r="AN896">
        <f>K896/W896</f>
        <v>1.1324655536717201</v>
      </c>
      <c r="AO896">
        <f>L896/X896</f>
        <v>1.1807846984369068</v>
      </c>
      <c r="AP896">
        <f>IF(OR(Q896&lt;0, Q896="NA"), 0, 1)</f>
        <v>1</v>
      </c>
      <c r="AQ896">
        <f>IF(OR(S896&lt;0, S896="NA"), 0, 1)</f>
        <v>1</v>
      </c>
      <c r="AR896">
        <f>IFERROR(IF((AF896-AG896)&gt;0,1,0),0)</f>
        <v>0</v>
      </c>
      <c r="AS896">
        <f>IFERROR(IF((S896-Q896)&gt;0,1,0),0)</f>
        <v>1</v>
      </c>
      <c r="AT896">
        <f>IFERROR(IF((AH896-AI896)&lt;0,1,0),0)</f>
        <v>1</v>
      </c>
      <c r="AU896">
        <f>IFERROR(IF((AJ896-AK896)&gt;0,1,0),0)</f>
        <v>0</v>
      </c>
      <c r="AV896">
        <f>IFERROR(IF((AL896-AM896)&gt;0,1,0),0)</f>
        <v>1</v>
      </c>
      <c r="AW896">
        <f>IFERROR(IF((AN896-AO896)&gt;0,1,0),0)</f>
        <v>0</v>
      </c>
      <c r="AX896">
        <f>IFERROR(IF((AC896-AD896)&lt;0,1,0),0)</f>
        <v>1</v>
      </c>
      <c r="AY896">
        <f>SUM(AP896:AX896)</f>
        <v>6</v>
      </c>
    </row>
    <row r="897" spans="1:51" x14ac:dyDescent="0.45">
      <c r="A897" s="1" t="s">
        <v>1678</v>
      </c>
      <c r="B897" s="2">
        <v>4091160</v>
      </c>
      <c r="C897" s="3" t="s">
        <v>5337</v>
      </c>
      <c r="D897" s="5">
        <v>6.95</v>
      </c>
      <c r="E897" s="5">
        <v>2967.8752981500002</v>
      </c>
      <c r="F897" s="3" t="s">
        <v>4480</v>
      </c>
      <c r="G897" s="3" t="s">
        <v>4509</v>
      </c>
      <c r="H897" s="3" t="s">
        <v>4509</v>
      </c>
      <c r="I897" s="3" t="s">
        <v>4596</v>
      </c>
      <c r="J897" s="3" t="s">
        <v>4597</v>
      </c>
      <c r="K897" s="6">
        <v>7424000</v>
      </c>
      <c r="L897" s="6">
        <v>7375000</v>
      </c>
      <c r="M897" s="6" t="s">
        <v>4474</v>
      </c>
      <c r="N897" s="6" t="s">
        <v>4474</v>
      </c>
      <c r="O897" s="6">
        <v>441000</v>
      </c>
      <c r="P897" s="6">
        <v>372000</v>
      </c>
      <c r="Q897" s="6">
        <v>214000</v>
      </c>
      <c r="R897" s="6">
        <v>156000</v>
      </c>
      <c r="S897" s="6">
        <v>208000</v>
      </c>
      <c r="T897" s="6">
        <v>222000</v>
      </c>
      <c r="U897" s="6">
        <v>1548000</v>
      </c>
      <c r="V897" s="6">
        <v>1564000</v>
      </c>
      <c r="W897" s="6">
        <v>90760000</v>
      </c>
      <c r="X897" s="6">
        <v>87543000</v>
      </c>
      <c r="Y897" s="6" t="s">
        <v>4474</v>
      </c>
      <c r="Z897" s="6" t="s">
        <v>4474</v>
      </c>
      <c r="AA897" s="6" t="s">
        <v>4474</v>
      </c>
      <c r="AB897" s="6" t="s">
        <v>4474</v>
      </c>
      <c r="AC897" s="6">
        <v>428434170</v>
      </c>
      <c r="AD897" s="6">
        <v>434010505</v>
      </c>
      <c r="AF897">
        <f>Q897/W897</f>
        <v>2.3578669017188187E-3</v>
      </c>
      <c r="AG897">
        <f>R897/X897</f>
        <v>1.7819814262705184E-3</v>
      </c>
      <c r="AH897">
        <f>U897/W897</f>
        <v>1.7055971793741735E-2</v>
      </c>
      <c r="AI897">
        <f>V897/X897</f>
        <v>1.7865506094148019E-2</v>
      </c>
      <c r="AJ897" t="e">
        <f>Y897/AA897</f>
        <v>#VALUE!</v>
      </c>
      <c r="AK897" t="e">
        <f>Z897/AB897</f>
        <v>#VALUE!</v>
      </c>
      <c r="AL897">
        <f>O897/K897</f>
        <v>5.9401939655172417E-2</v>
      </c>
      <c r="AM897">
        <f>P897/L897</f>
        <v>5.0440677966101695E-2</v>
      </c>
      <c r="AN897">
        <f>K897/W897</f>
        <v>8.1798148964301459E-2</v>
      </c>
      <c r="AO897">
        <f>L897/X897</f>
        <v>8.4244314222724839E-2</v>
      </c>
      <c r="AP897">
        <f>IF(OR(Q897&lt;0, Q897="NA"), 0, 1)</f>
        <v>1</v>
      </c>
      <c r="AQ897">
        <f>IF(OR(S897&lt;0, S897="NA"), 0, 1)</f>
        <v>1</v>
      </c>
      <c r="AR897">
        <f>IFERROR(IF((AF897-AG897)&gt;0,1,0),0)</f>
        <v>1</v>
      </c>
      <c r="AS897">
        <f>IFERROR(IF((S897-Q897)&gt;0,1,0),0)</f>
        <v>0</v>
      </c>
      <c r="AT897">
        <f>IFERROR(IF((AH897-AI897)&lt;0,1,0),0)</f>
        <v>1</v>
      </c>
      <c r="AU897">
        <f>IFERROR(IF((AJ897-AK897)&gt;0,1,0),0)</f>
        <v>0</v>
      </c>
      <c r="AV897">
        <f>IFERROR(IF((AL897-AM897)&gt;0,1,0),0)</f>
        <v>1</v>
      </c>
      <c r="AW897">
        <f>IFERROR(IF((AN897-AO897)&gt;0,1,0),0)</f>
        <v>0</v>
      </c>
      <c r="AX897">
        <f>IFERROR(IF((AC897-AD897)&lt;0,1,0),0)</f>
        <v>1</v>
      </c>
      <c r="AY897">
        <f>SUM(AP897:AX897)</f>
        <v>6</v>
      </c>
    </row>
    <row r="898" spans="1:51" x14ac:dyDescent="0.45">
      <c r="A898" s="1" t="s">
        <v>1682</v>
      </c>
      <c r="B898" s="2">
        <v>4066492</v>
      </c>
      <c r="C898" s="3" t="s">
        <v>5337</v>
      </c>
      <c r="D898" s="5">
        <v>30.5</v>
      </c>
      <c r="E898" s="5">
        <v>1678.030395</v>
      </c>
      <c r="F898" s="3" t="s">
        <v>4525</v>
      </c>
      <c r="G898" s="3" t="s">
        <v>4526</v>
      </c>
      <c r="H898" s="3" t="s">
        <v>4527</v>
      </c>
      <c r="I898" s="3" t="s">
        <v>4527</v>
      </c>
      <c r="J898" s="3" t="s">
        <v>4528</v>
      </c>
      <c r="K898" s="6">
        <v>198482</v>
      </c>
      <c r="L898" s="6">
        <v>197384</v>
      </c>
      <c r="M898" s="6">
        <v>155656</v>
      </c>
      <c r="N898" s="6">
        <v>151713</v>
      </c>
      <c r="O898" s="6">
        <v>102956</v>
      </c>
      <c r="P898" s="6">
        <v>101685</v>
      </c>
      <c r="Q898" s="6">
        <v>65281</v>
      </c>
      <c r="R898" s="6">
        <v>65979</v>
      </c>
      <c r="S898" s="6">
        <v>125134</v>
      </c>
      <c r="T898" s="6">
        <v>116452</v>
      </c>
      <c r="U898" s="6">
        <v>784730</v>
      </c>
      <c r="V898" s="6">
        <v>789352</v>
      </c>
      <c r="W898" s="6">
        <v>1901863</v>
      </c>
      <c r="X898" s="6">
        <v>1891876</v>
      </c>
      <c r="Y898" s="6" t="s">
        <v>4474</v>
      </c>
      <c r="Z898" s="6" t="s">
        <v>4474</v>
      </c>
      <c r="AA898" s="6" t="s">
        <v>4474</v>
      </c>
      <c r="AB898" s="6" t="s">
        <v>4474</v>
      </c>
      <c r="AC898" s="6">
        <v>55016894</v>
      </c>
      <c r="AD898" s="6">
        <v>54184831</v>
      </c>
      <c r="AF898">
        <f>Q898/W898</f>
        <v>3.4324764717542748E-2</v>
      </c>
      <c r="AG898">
        <f>R898/X898</f>
        <v>3.4874907234935061E-2</v>
      </c>
      <c r="AH898">
        <f>U898/W898</f>
        <v>0.41261121332083334</v>
      </c>
      <c r="AI898">
        <f>V898/X898</f>
        <v>0.41723241903803421</v>
      </c>
      <c r="AJ898" t="e">
        <f>Y898/AA898</f>
        <v>#VALUE!</v>
      </c>
      <c r="AK898" t="e">
        <f>Z898/AB898</f>
        <v>#VALUE!</v>
      </c>
      <c r="AL898">
        <f>O898/K898</f>
        <v>0.51871706250440841</v>
      </c>
      <c r="AM898">
        <f>P898/L898</f>
        <v>0.5151633364406436</v>
      </c>
      <c r="AN898">
        <f>K898/W898</f>
        <v>0.10436188095567346</v>
      </c>
      <c r="AO898">
        <f>L898/X898</f>
        <v>0.10433241924946456</v>
      </c>
      <c r="AP898">
        <f>IF(OR(Q898&lt;0, Q898="NA"), 0, 1)</f>
        <v>1</v>
      </c>
      <c r="AQ898">
        <f>IF(OR(S898&lt;0, S898="NA"), 0, 1)</f>
        <v>1</v>
      </c>
      <c r="AR898">
        <f>IFERROR(IF((AF898-AG898)&gt;0,1,0),0)</f>
        <v>0</v>
      </c>
      <c r="AS898">
        <f>IFERROR(IF((S898-Q898)&gt;0,1,0),0)</f>
        <v>1</v>
      </c>
      <c r="AT898">
        <f>IFERROR(IF((AH898-AI898)&lt;0,1,0),0)</f>
        <v>1</v>
      </c>
      <c r="AU898">
        <f>IFERROR(IF((AJ898-AK898)&gt;0,1,0),0)</f>
        <v>0</v>
      </c>
      <c r="AV898">
        <f>IFERROR(IF((AL898-AM898)&gt;0,1,0),0)</f>
        <v>1</v>
      </c>
      <c r="AW898">
        <f>IFERROR(IF((AN898-AO898)&gt;0,1,0),0)</f>
        <v>1</v>
      </c>
      <c r="AX898">
        <f>IFERROR(IF((AC898-AD898)&lt;0,1,0),0)</f>
        <v>0</v>
      </c>
      <c r="AY898">
        <f>SUM(AP898:AX898)</f>
        <v>6</v>
      </c>
    </row>
    <row r="899" spans="1:51" x14ac:dyDescent="0.45">
      <c r="A899" s="1" t="s">
        <v>1685</v>
      </c>
      <c r="B899" s="2">
        <v>106482898</v>
      </c>
      <c r="C899" s="3" t="s">
        <v>5338</v>
      </c>
      <c r="D899" s="5">
        <v>21.19</v>
      </c>
      <c r="E899" s="5">
        <v>868.18936944999996</v>
      </c>
      <c r="F899" s="3" t="s">
        <v>4475</v>
      </c>
      <c r="G899" s="3" t="s">
        <v>4476</v>
      </c>
      <c r="H899" s="3" t="s">
        <v>4674</v>
      </c>
      <c r="I899" s="3" t="s">
        <v>4674</v>
      </c>
      <c r="J899" s="3" t="s">
        <v>5068</v>
      </c>
      <c r="K899" s="6">
        <v>1109997</v>
      </c>
      <c r="L899" s="6">
        <v>984848</v>
      </c>
      <c r="M899" s="6">
        <v>151536</v>
      </c>
      <c r="N899" s="6">
        <v>140749</v>
      </c>
      <c r="O899" s="6">
        <v>143560</v>
      </c>
      <c r="P899" s="6">
        <v>134491</v>
      </c>
      <c r="Q899" s="6">
        <v>130424</v>
      </c>
      <c r="R899" s="6">
        <v>113941</v>
      </c>
      <c r="S899" s="6">
        <v>140390</v>
      </c>
      <c r="T899" s="6">
        <v>129228</v>
      </c>
      <c r="U899" s="6" t="s">
        <v>4474</v>
      </c>
      <c r="V899" s="6" t="s">
        <v>4474</v>
      </c>
      <c r="W899" s="6">
        <v>1073343</v>
      </c>
      <c r="X899" s="6">
        <v>1055023</v>
      </c>
      <c r="Y899" s="6">
        <v>527722</v>
      </c>
      <c r="Z899" s="6">
        <v>493370</v>
      </c>
      <c r="AA899" s="6">
        <v>247332</v>
      </c>
      <c r="AB899" s="6">
        <v>249008</v>
      </c>
      <c r="AC899" s="6">
        <v>41375235</v>
      </c>
      <c r="AD899" s="6">
        <v>41361423</v>
      </c>
      <c r="AF899">
        <f>Q899/W899</f>
        <v>0.12151194911598623</v>
      </c>
      <c r="AG899">
        <f>R899/X899</f>
        <v>0.10799859339559421</v>
      </c>
      <c r="AH899" t="e">
        <f>U899/W899</f>
        <v>#VALUE!</v>
      </c>
      <c r="AI899" t="e">
        <f>V899/X899</f>
        <v>#VALUE!</v>
      </c>
      <c r="AJ899">
        <f>Y899/AA899</f>
        <v>2.1336584024711724</v>
      </c>
      <c r="AK899">
        <f>Z899/AB899</f>
        <v>1.9813419649167898</v>
      </c>
      <c r="AL899">
        <f>O899/K899</f>
        <v>0.12933368288382763</v>
      </c>
      <c r="AM899">
        <f>P899/L899</f>
        <v>0.13656015953730932</v>
      </c>
      <c r="AN899">
        <f>K899/W899</f>
        <v>1.0341493818844489</v>
      </c>
      <c r="AO899">
        <f>L899/X899</f>
        <v>0.9334848624153218</v>
      </c>
      <c r="AP899">
        <f>IF(OR(Q899&lt;0, Q899="NA"), 0, 1)</f>
        <v>1</v>
      </c>
      <c r="AQ899">
        <f>IF(OR(S899&lt;0, S899="NA"), 0, 1)</f>
        <v>1</v>
      </c>
      <c r="AR899">
        <f>IFERROR(IF((AF899-AG899)&gt;0,1,0),0)</f>
        <v>1</v>
      </c>
      <c r="AS899">
        <f>IFERROR(IF((S899-Q899)&gt;0,1,0),0)</f>
        <v>1</v>
      </c>
      <c r="AT899">
        <f>IFERROR(IF((AH899-AI899)&lt;0,1,0),0)</f>
        <v>0</v>
      </c>
      <c r="AU899">
        <f>IFERROR(IF((AJ899-AK899)&gt;0,1,0),0)</f>
        <v>1</v>
      </c>
      <c r="AV899">
        <f>IFERROR(IF((AL899-AM899)&gt;0,1,0),0)</f>
        <v>0</v>
      </c>
      <c r="AW899">
        <f>IFERROR(IF((AN899-AO899)&gt;0,1,0),0)</f>
        <v>1</v>
      </c>
      <c r="AX899">
        <f>IFERROR(IF((AC899-AD899)&lt;0,1,0),0)</f>
        <v>0</v>
      </c>
      <c r="AY899">
        <f>SUM(AP899:AX899)</f>
        <v>6</v>
      </c>
    </row>
    <row r="900" spans="1:51" x14ac:dyDescent="0.45">
      <c r="A900" s="1" t="s">
        <v>1695</v>
      </c>
      <c r="B900" s="2">
        <v>4103355</v>
      </c>
      <c r="C900" s="3" t="s">
        <v>5335</v>
      </c>
      <c r="D900" s="5">
        <v>13.33</v>
      </c>
      <c r="E900" s="5">
        <v>489.05993110999998</v>
      </c>
      <c r="F900" s="3" t="s">
        <v>4480</v>
      </c>
      <c r="G900" s="3" t="s">
        <v>4491</v>
      </c>
      <c r="H900" s="3" t="s">
        <v>4492</v>
      </c>
      <c r="I900" s="3" t="s">
        <v>4493</v>
      </c>
      <c r="J900" s="3" t="s">
        <v>4494</v>
      </c>
      <c r="K900" s="6">
        <v>91472</v>
      </c>
      <c r="L900" s="6">
        <v>89184</v>
      </c>
      <c r="M900" s="6" t="s">
        <v>4474</v>
      </c>
      <c r="N900" s="6" t="s">
        <v>4474</v>
      </c>
      <c r="O900" s="6">
        <v>63140</v>
      </c>
      <c r="P900" s="6">
        <v>53769</v>
      </c>
      <c r="Q900" s="6">
        <v>38119</v>
      </c>
      <c r="R900" s="6">
        <v>69993</v>
      </c>
      <c r="S900" s="6">
        <v>102131</v>
      </c>
      <c r="T900" s="6">
        <v>-21170</v>
      </c>
      <c r="U900" s="6">
        <v>341035</v>
      </c>
      <c r="V900" s="6">
        <v>395385</v>
      </c>
      <c r="W900" s="6">
        <v>868780</v>
      </c>
      <c r="X900" s="6">
        <v>914206</v>
      </c>
      <c r="Y900" s="6">
        <v>12637</v>
      </c>
      <c r="Z900" s="6">
        <v>12291</v>
      </c>
      <c r="AA900" s="6">
        <v>68721</v>
      </c>
      <c r="AB900" s="6">
        <v>40693</v>
      </c>
      <c r="AC900" s="6">
        <v>36688667</v>
      </c>
      <c r="AD900" s="6">
        <v>36688667</v>
      </c>
      <c r="AF900">
        <f>Q900/W900</f>
        <v>4.3876470452818894E-2</v>
      </c>
      <c r="AG900">
        <f>R900/X900</f>
        <v>7.6561518957434099E-2</v>
      </c>
      <c r="AH900">
        <f>U900/W900</f>
        <v>0.39254471788024586</v>
      </c>
      <c r="AI900">
        <f>V900/X900</f>
        <v>0.4324900514763631</v>
      </c>
      <c r="AJ900">
        <f>Y900/AA900</f>
        <v>0.1838884765937632</v>
      </c>
      <c r="AK900">
        <f>Z900/AB900</f>
        <v>0.30204212026638488</v>
      </c>
      <c r="AL900">
        <f>O900/K900</f>
        <v>0.69026587370998771</v>
      </c>
      <c r="AM900">
        <f>P900/L900</f>
        <v>0.60289962325080737</v>
      </c>
      <c r="AN900">
        <f>K900/W900</f>
        <v>0.10528787495108083</v>
      </c>
      <c r="AO900">
        <f>L900/X900</f>
        <v>9.75535054462561E-2</v>
      </c>
      <c r="AP900">
        <f>IF(OR(Q900&lt;0, Q900="NA"), 0, 1)</f>
        <v>1</v>
      </c>
      <c r="AQ900">
        <f>IF(OR(S900&lt;0, S900="NA"), 0, 1)</f>
        <v>1</v>
      </c>
      <c r="AR900">
        <f>IFERROR(IF((AF900-AG900)&gt;0,1,0),0)</f>
        <v>0</v>
      </c>
      <c r="AS900">
        <f>IFERROR(IF((S900-Q900)&gt;0,1,0),0)</f>
        <v>1</v>
      </c>
      <c r="AT900">
        <f>IFERROR(IF((AH900-AI900)&lt;0,1,0),0)</f>
        <v>1</v>
      </c>
      <c r="AU900">
        <f>IFERROR(IF((AJ900-AK900)&gt;0,1,0),0)</f>
        <v>0</v>
      </c>
      <c r="AV900">
        <f>IFERROR(IF((AL900-AM900)&gt;0,1,0),0)</f>
        <v>1</v>
      </c>
      <c r="AW900">
        <f>IFERROR(IF((AN900-AO900)&gt;0,1,0),0)</f>
        <v>1</v>
      </c>
      <c r="AX900">
        <f>IFERROR(IF((AC900-AD900)&lt;0,1,0),0)</f>
        <v>0</v>
      </c>
      <c r="AY900">
        <f>SUM(AP900:AX900)</f>
        <v>6</v>
      </c>
    </row>
    <row r="901" spans="1:51" x14ac:dyDescent="0.45">
      <c r="A901" s="1" t="s">
        <v>1697</v>
      </c>
      <c r="B901" s="2">
        <v>4810421</v>
      </c>
      <c r="C901" s="3" t="s">
        <v>5337</v>
      </c>
      <c r="D901" s="5">
        <v>160.12</v>
      </c>
      <c r="E901" s="5">
        <v>8824.1217714800005</v>
      </c>
      <c r="F901" s="3" t="s">
        <v>4470</v>
      </c>
      <c r="G901" s="3" t="s">
        <v>4512</v>
      </c>
      <c r="H901" s="3" t="s">
        <v>4513</v>
      </c>
      <c r="I901" s="3" t="s">
        <v>4514</v>
      </c>
      <c r="J901" s="3" t="s">
        <v>4515</v>
      </c>
      <c r="K901" s="6">
        <v>360347</v>
      </c>
      <c r="L901" s="6">
        <v>341725</v>
      </c>
      <c r="M901" s="6">
        <v>-80668</v>
      </c>
      <c r="N901" s="6">
        <v>-84563</v>
      </c>
      <c r="O901" s="6">
        <v>-116093</v>
      </c>
      <c r="P901" s="6">
        <v>-119443</v>
      </c>
      <c r="Q901" s="6">
        <v>-149571</v>
      </c>
      <c r="R901" s="6">
        <v>-158606</v>
      </c>
      <c r="S901" s="6">
        <v>-72490</v>
      </c>
      <c r="T901" s="6">
        <v>-71072</v>
      </c>
      <c r="U901" s="6">
        <v>56759</v>
      </c>
      <c r="V901" s="6">
        <v>56692</v>
      </c>
      <c r="W901" s="6">
        <v>926543</v>
      </c>
      <c r="X901" s="6">
        <v>919675</v>
      </c>
      <c r="Y901" s="6">
        <v>397282</v>
      </c>
      <c r="Z901" s="6">
        <v>383781</v>
      </c>
      <c r="AA901" s="6">
        <v>71684</v>
      </c>
      <c r="AB901" s="6">
        <v>70083</v>
      </c>
      <c r="AC901" s="6">
        <v>55094000</v>
      </c>
      <c r="AD901" s="6">
        <v>54824000</v>
      </c>
      <c r="AF901">
        <f>Q901/W901</f>
        <v>-0.16142909719246706</v>
      </c>
      <c r="AG901">
        <f>R901/X901</f>
        <v>-0.17245874901459754</v>
      </c>
      <c r="AH901">
        <f>U901/W901</f>
        <v>6.1258894622267933E-2</v>
      </c>
      <c r="AI901">
        <f>V901/X901</f>
        <v>6.1643515372278253E-2</v>
      </c>
      <c r="AJ901">
        <f>Y901/AA901</f>
        <v>5.5421293454606326</v>
      </c>
      <c r="AK901">
        <f>Z901/AB901</f>
        <v>5.4760926330208468</v>
      </c>
      <c r="AL901">
        <f>O901/K901</f>
        <v>-0.32217001945347123</v>
      </c>
      <c r="AM901">
        <f>P901/L901</f>
        <v>-0.34952959250859611</v>
      </c>
      <c r="AN901">
        <f>K901/W901</f>
        <v>0.38891557110679159</v>
      </c>
      <c r="AO901">
        <f>L901/X901</f>
        <v>0.37157147905510096</v>
      </c>
      <c r="AP901">
        <f>IF(OR(Q901&lt;0, Q901="NA"), 0, 1)</f>
        <v>0</v>
      </c>
      <c r="AQ901">
        <f>IF(OR(S901&lt;0, S901="NA"), 0, 1)</f>
        <v>0</v>
      </c>
      <c r="AR901">
        <f>IFERROR(IF((AF901-AG901)&gt;0,1,0),0)</f>
        <v>1</v>
      </c>
      <c r="AS901">
        <f>IFERROR(IF((S901-Q901)&gt;0,1,0),0)</f>
        <v>1</v>
      </c>
      <c r="AT901">
        <f>IFERROR(IF((AH901-AI901)&lt;0,1,0),0)</f>
        <v>1</v>
      </c>
      <c r="AU901">
        <f>IFERROR(IF((AJ901-AK901)&gt;0,1,0),0)</f>
        <v>1</v>
      </c>
      <c r="AV901">
        <f>IFERROR(IF((AL901-AM901)&gt;0,1,0),0)</f>
        <v>1</v>
      </c>
      <c r="AW901">
        <f>IFERROR(IF((AN901-AO901)&gt;0,1,0),0)</f>
        <v>1</v>
      </c>
      <c r="AX901">
        <f>IFERROR(IF((AC901-AD901)&lt;0,1,0),0)</f>
        <v>0</v>
      </c>
      <c r="AY901">
        <f>SUM(AP901:AX901)</f>
        <v>6</v>
      </c>
    </row>
    <row r="902" spans="1:51" x14ac:dyDescent="0.45">
      <c r="A902" s="1" t="s">
        <v>1706</v>
      </c>
      <c r="B902" s="2">
        <v>4307540</v>
      </c>
      <c r="C902" s="3" t="s">
        <v>5337</v>
      </c>
      <c r="D902" s="7">
        <v>7.15</v>
      </c>
      <c r="E902" s="5">
        <v>1646.6190669499999</v>
      </c>
      <c r="F902" s="3" t="s">
        <v>4525</v>
      </c>
      <c r="G902" s="3" t="s">
        <v>4526</v>
      </c>
      <c r="H902" s="3" t="s">
        <v>4632</v>
      </c>
      <c r="I902" s="3" t="s">
        <v>4632</v>
      </c>
      <c r="J902" s="3" t="s">
        <v>4528</v>
      </c>
      <c r="K902" s="6">
        <v>814632</v>
      </c>
      <c r="L902" s="6">
        <v>736404</v>
      </c>
      <c r="M902" s="6">
        <v>534223</v>
      </c>
      <c r="N902" s="6">
        <v>392963</v>
      </c>
      <c r="O902" s="6">
        <v>168587</v>
      </c>
      <c r="P902" s="6">
        <v>63525</v>
      </c>
      <c r="Q902" s="6">
        <v>-173628</v>
      </c>
      <c r="R902" s="6">
        <v>-244177</v>
      </c>
      <c r="S902" s="6">
        <v>280463</v>
      </c>
      <c r="T902" s="6">
        <v>221930</v>
      </c>
      <c r="U902" s="6">
        <v>4418271</v>
      </c>
      <c r="V902" s="6">
        <v>4899645</v>
      </c>
      <c r="W902" s="6">
        <v>7335870</v>
      </c>
      <c r="X902" s="6">
        <v>7612713</v>
      </c>
      <c r="Y902" s="6" t="s">
        <v>4474</v>
      </c>
      <c r="Z902" s="6" t="s">
        <v>4474</v>
      </c>
      <c r="AA902" s="6" t="s">
        <v>4474</v>
      </c>
      <c r="AB902" s="6" t="s">
        <v>4474</v>
      </c>
      <c r="AC902" s="6">
        <v>230818198</v>
      </c>
      <c r="AD902" s="6">
        <v>230805375</v>
      </c>
      <c r="AF902">
        <f>Q902/W902</f>
        <v>-2.3668358354223835E-2</v>
      </c>
      <c r="AG902">
        <f>R902/X902</f>
        <v>-3.2074898922368415E-2</v>
      </c>
      <c r="AH902">
        <f>U902/W902</f>
        <v>0.60228316477800181</v>
      </c>
      <c r="AI902">
        <f>V902/X902</f>
        <v>0.64361351859711513</v>
      </c>
      <c r="AJ902" t="e">
        <f>Y902/AA902</f>
        <v>#VALUE!</v>
      </c>
      <c r="AK902" t="e">
        <f>Z902/AB902</f>
        <v>#VALUE!</v>
      </c>
      <c r="AL902">
        <f>O902/K902</f>
        <v>0.20694865902640702</v>
      </c>
      <c r="AM902">
        <f>P902/L902</f>
        <v>8.6263789984845268E-2</v>
      </c>
      <c r="AN902">
        <f>K902/W902</f>
        <v>0.11104776938522629</v>
      </c>
      <c r="AO902">
        <f>L902/X902</f>
        <v>9.6733451004917689E-2</v>
      </c>
      <c r="AP902">
        <f>IF(OR(Q902&lt;0, Q902="NA"), 0, 1)</f>
        <v>0</v>
      </c>
      <c r="AQ902">
        <f>IF(OR(S902&lt;0, S902="NA"), 0, 1)</f>
        <v>1</v>
      </c>
      <c r="AR902">
        <f>IFERROR(IF((AF902-AG902)&gt;0,1,0),0)</f>
        <v>1</v>
      </c>
      <c r="AS902">
        <f>IFERROR(IF((S902-Q902)&gt;0,1,0),0)</f>
        <v>1</v>
      </c>
      <c r="AT902">
        <f>IFERROR(IF((AH902-AI902)&lt;0,1,0),0)</f>
        <v>1</v>
      </c>
      <c r="AU902">
        <f>IFERROR(IF((AJ902-AK902)&gt;0,1,0),0)</f>
        <v>0</v>
      </c>
      <c r="AV902">
        <f>IFERROR(IF((AL902-AM902)&gt;0,1,0),0)</f>
        <v>1</v>
      </c>
      <c r="AW902">
        <f>IFERROR(IF((AN902-AO902)&gt;0,1,0),0)</f>
        <v>1</v>
      </c>
      <c r="AX902">
        <f>IFERROR(IF((AC902-AD902)&lt;0,1,0),0)</f>
        <v>0</v>
      </c>
      <c r="AY902">
        <f>SUM(AP902:AX902)</f>
        <v>6</v>
      </c>
    </row>
    <row r="903" spans="1:51" x14ac:dyDescent="0.45">
      <c r="A903" s="1" t="s">
        <v>1758</v>
      </c>
      <c r="B903" s="2">
        <v>4972972</v>
      </c>
      <c r="C903" s="3" t="s">
        <v>5337</v>
      </c>
      <c r="D903" s="5">
        <v>204.3</v>
      </c>
      <c r="E903" s="5">
        <v>28681.961998499999</v>
      </c>
      <c r="F903" s="3" t="s">
        <v>4500</v>
      </c>
      <c r="G903" s="3" t="s">
        <v>4501</v>
      </c>
      <c r="H903" s="3" t="s">
        <v>4533</v>
      </c>
      <c r="I903" s="3" t="s">
        <v>4618</v>
      </c>
      <c r="J903" s="3" t="s">
        <v>4620</v>
      </c>
      <c r="K903" s="6">
        <v>4480900</v>
      </c>
      <c r="L903" s="6">
        <v>4403000</v>
      </c>
      <c r="M903" s="6">
        <v>1015600</v>
      </c>
      <c r="N903" s="6">
        <v>944600</v>
      </c>
      <c r="O903" s="6">
        <v>873800</v>
      </c>
      <c r="P903" s="6">
        <v>795000</v>
      </c>
      <c r="Q903" s="6">
        <v>1852400</v>
      </c>
      <c r="R903" s="6">
        <v>1792900</v>
      </c>
      <c r="S903" s="6">
        <v>1244900</v>
      </c>
      <c r="T903" s="6">
        <v>1171300</v>
      </c>
      <c r="U903" s="6">
        <v>3783600</v>
      </c>
      <c r="V903" s="6">
        <v>3787700</v>
      </c>
      <c r="W903" s="6">
        <v>7997200</v>
      </c>
      <c r="X903" s="6">
        <v>7721900</v>
      </c>
      <c r="Y903" s="6">
        <v>1554200</v>
      </c>
      <c r="Z903" s="6">
        <v>1297200</v>
      </c>
      <c r="AA903" s="6">
        <v>2784500</v>
      </c>
      <c r="AB903" s="6">
        <v>2707200</v>
      </c>
      <c r="AC903" s="6">
        <v>140349000</v>
      </c>
      <c r="AD903" s="6">
        <v>141455000</v>
      </c>
      <c r="AF903">
        <f>Q903/W903</f>
        <v>0.23163107087480619</v>
      </c>
      <c r="AG903">
        <f>R903/X903</f>
        <v>0.23218378896385605</v>
      </c>
      <c r="AH903">
        <f>U903/W903</f>
        <v>0.47311559045665985</v>
      </c>
      <c r="AI903">
        <f>V903/X903</f>
        <v>0.49051399267019774</v>
      </c>
      <c r="AJ903">
        <f>Y903/AA903</f>
        <v>0.55816124977554316</v>
      </c>
      <c r="AK903">
        <f>Z903/AB903</f>
        <v>0.47916666666666669</v>
      </c>
      <c r="AL903">
        <f>O903/K903</f>
        <v>0.19500546765158785</v>
      </c>
      <c r="AM903">
        <f>P903/L903</f>
        <v>0.18055870997047468</v>
      </c>
      <c r="AN903">
        <f>K903/W903</f>
        <v>0.56030860801280447</v>
      </c>
      <c r="AO903">
        <f>L903/X903</f>
        <v>0.57019645424053667</v>
      </c>
      <c r="AP903">
        <f>IF(OR(Q903&lt;0, Q903="NA"), 0, 1)</f>
        <v>1</v>
      </c>
      <c r="AQ903">
        <f>IF(OR(S903&lt;0, S903="NA"), 0, 1)</f>
        <v>1</v>
      </c>
      <c r="AR903">
        <f>IFERROR(IF((AF903-AG903)&gt;0,1,0),0)</f>
        <v>0</v>
      </c>
      <c r="AS903">
        <f>IFERROR(IF((S903-Q903)&gt;0,1,0),0)</f>
        <v>0</v>
      </c>
      <c r="AT903">
        <f>IFERROR(IF((AH903-AI903)&lt;0,1,0),0)</f>
        <v>1</v>
      </c>
      <c r="AU903">
        <f>IFERROR(IF((AJ903-AK903)&gt;0,1,0),0)</f>
        <v>1</v>
      </c>
      <c r="AV903">
        <f>IFERROR(IF((AL903-AM903)&gt;0,1,0),0)</f>
        <v>1</v>
      </c>
      <c r="AW903">
        <f>IFERROR(IF((AN903-AO903)&gt;0,1,0),0)</f>
        <v>0</v>
      </c>
      <c r="AX903">
        <f>IFERROR(IF((AC903-AD903)&lt;0,1,0),0)</f>
        <v>1</v>
      </c>
      <c r="AY903">
        <f>SUM(AP903:AX903)</f>
        <v>6</v>
      </c>
    </row>
    <row r="904" spans="1:51" x14ac:dyDescent="0.45">
      <c r="A904" s="1" t="s">
        <v>1770</v>
      </c>
      <c r="B904" s="2">
        <v>4246291</v>
      </c>
      <c r="C904" s="3" t="s">
        <v>5335</v>
      </c>
      <c r="D904" s="5">
        <v>15.42</v>
      </c>
      <c r="E904" s="5">
        <v>4075.1533137599999</v>
      </c>
      <c r="F904" s="3" t="s">
        <v>4480</v>
      </c>
      <c r="G904" s="3" t="s">
        <v>4491</v>
      </c>
      <c r="H904" s="3" t="s">
        <v>4492</v>
      </c>
      <c r="I904" s="3" t="s">
        <v>4493</v>
      </c>
      <c r="J904" s="3" t="s">
        <v>4494</v>
      </c>
      <c r="K904" s="6">
        <v>724677</v>
      </c>
      <c r="L904" s="6">
        <v>664811</v>
      </c>
      <c r="M904" s="6" t="s">
        <v>4474</v>
      </c>
      <c r="N904" s="6" t="s">
        <v>4474</v>
      </c>
      <c r="O904" s="6">
        <v>596027</v>
      </c>
      <c r="P904" s="6">
        <v>535099</v>
      </c>
      <c r="Q904" s="6">
        <v>273785</v>
      </c>
      <c r="R904" s="6">
        <v>280150</v>
      </c>
      <c r="S904" s="6">
        <v>343914</v>
      </c>
      <c r="T904" s="6">
        <v>608065</v>
      </c>
      <c r="U904" s="6">
        <v>4599430</v>
      </c>
      <c r="V904" s="6">
        <v>4315465</v>
      </c>
      <c r="W904" s="6">
        <v>8705978</v>
      </c>
      <c r="X904" s="6">
        <v>8477205</v>
      </c>
      <c r="Y904" s="6">
        <v>465950</v>
      </c>
      <c r="Z904" s="6">
        <v>589555</v>
      </c>
      <c r="AA904" s="6">
        <v>89017</v>
      </c>
      <c r="AB904" s="6">
        <v>107197</v>
      </c>
      <c r="AC904" s="6">
        <v>264277128</v>
      </c>
      <c r="AD904" s="6">
        <v>264609056</v>
      </c>
      <c r="AF904">
        <f>Q904/W904</f>
        <v>3.1447931524752303E-2</v>
      </c>
      <c r="AG904">
        <f>R904/X904</f>
        <v>3.3047449011791033E-2</v>
      </c>
      <c r="AH904">
        <f>U904/W904</f>
        <v>0.52830710116657775</v>
      </c>
      <c r="AI904">
        <f>V904/X904</f>
        <v>0.50906696251889627</v>
      </c>
      <c r="AJ904">
        <f>Y904/AA904</f>
        <v>5.2343934304683373</v>
      </c>
      <c r="AK904">
        <f>Z904/AB904</f>
        <v>5.4997341343507751</v>
      </c>
      <c r="AL904">
        <f>O904/K904</f>
        <v>0.82247263263495318</v>
      </c>
      <c r="AM904">
        <f>P904/L904</f>
        <v>0.80488890827618675</v>
      </c>
      <c r="AN904">
        <f>K904/W904</f>
        <v>8.3239011171404295E-2</v>
      </c>
      <c r="AO904">
        <f>L904/X904</f>
        <v>7.8423371854284524E-2</v>
      </c>
      <c r="AP904">
        <f>IF(OR(Q904&lt;0, Q904="NA"), 0, 1)</f>
        <v>1</v>
      </c>
      <c r="AQ904">
        <f>IF(OR(S904&lt;0, S904="NA"), 0, 1)</f>
        <v>1</v>
      </c>
      <c r="AR904">
        <f>IFERROR(IF((AF904-AG904)&gt;0,1,0),0)</f>
        <v>0</v>
      </c>
      <c r="AS904">
        <f>IFERROR(IF((S904-Q904)&gt;0,1,0),0)</f>
        <v>1</v>
      </c>
      <c r="AT904">
        <f>IFERROR(IF((AH904-AI904)&lt;0,1,0),0)</f>
        <v>0</v>
      </c>
      <c r="AU904">
        <f>IFERROR(IF((AJ904-AK904)&gt;0,1,0),0)</f>
        <v>0</v>
      </c>
      <c r="AV904">
        <f>IFERROR(IF((AL904-AM904)&gt;0,1,0),0)</f>
        <v>1</v>
      </c>
      <c r="AW904">
        <f>IFERROR(IF((AN904-AO904)&gt;0,1,0),0)</f>
        <v>1</v>
      </c>
      <c r="AX904">
        <f>IFERROR(IF((AC904-AD904)&lt;0,1,0),0)</f>
        <v>1</v>
      </c>
      <c r="AY904">
        <f>SUM(AP904:AX904)</f>
        <v>6</v>
      </c>
    </row>
    <row r="905" spans="1:51" x14ac:dyDescent="0.45">
      <c r="A905" s="1" t="s">
        <v>1771</v>
      </c>
      <c r="B905" s="2">
        <v>10437493</v>
      </c>
      <c r="C905" s="3" t="s">
        <v>5335</v>
      </c>
      <c r="D905" s="7">
        <v>103.25</v>
      </c>
      <c r="E905" s="5">
        <v>2518.5709517499999</v>
      </c>
      <c r="F905" s="3" t="s">
        <v>4480</v>
      </c>
      <c r="G905" s="3" t="s">
        <v>4509</v>
      </c>
      <c r="H905" s="3" t="s">
        <v>4509</v>
      </c>
      <c r="I905" s="3" t="s">
        <v>4510</v>
      </c>
      <c r="J905" s="3" t="s">
        <v>4727</v>
      </c>
      <c r="K905" s="6">
        <v>283597</v>
      </c>
      <c r="L905" s="6">
        <v>276592</v>
      </c>
      <c r="M905" s="6">
        <v>44863</v>
      </c>
      <c r="N905" s="6">
        <v>41141</v>
      </c>
      <c r="O905" s="6">
        <v>34231</v>
      </c>
      <c r="P905" s="6">
        <v>30863</v>
      </c>
      <c r="Q905" s="6">
        <v>30714</v>
      </c>
      <c r="R905" s="6">
        <v>29380</v>
      </c>
      <c r="S905" s="6">
        <v>72432</v>
      </c>
      <c r="T905" s="6">
        <v>65479</v>
      </c>
      <c r="U905" s="6">
        <v>84639</v>
      </c>
      <c r="V905" s="6">
        <v>87028</v>
      </c>
      <c r="W905" s="6">
        <v>358063</v>
      </c>
      <c r="X905" s="6">
        <v>338207</v>
      </c>
      <c r="Y905" s="6">
        <v>76753</v>
      </c>
      <c r="Z905" s="6">
        <v>52697</v>
      </c>
      <c r="AA905" s="6">
        <v>49472</v>
      </c>
      <c r="AB905" s="6">
        <v>46428</v>
      </c>
      <c r="AC905" s="6">
        <v>37091000</v>
      </c>
      <c r="AD905" s="6">
        <v>36953000</v>
      </c>
      <c r="AF905">
        <f>Q905/W905</f>
        <v>8.5778201042833249E-2</v>
      </c>
      <c r="AG905">
        <f>R905/X905</f>
        <v>8.6869875549589456E-2</v>
      </c>
      <c r="AH905">
        <f>U905/W905</f>
        <v>0.23638019007828232</v>
      </c>
      <c r="AI905">
        <f>V905/X905</f>
        <v>0.25732169943259603</v>
      </c>
      <c r="AJ905">
        <f>Y905/AA905</f>
        <v>1.5514432406209573</v>
      </c>
      <c r="AK905">
        <f>Z905/AB905</f>
        <v>1.1350262772464892</v>
      </c>
      <c r="AL905">
        <f>O905/K905</f>
        <v>0.12070296935440079</v>
      </c>
      <c r="AM905">
        <f>P905/L905</f>
        <v>0.11158312604847573</v>
      </c>
      <c r="AN905">
        <f>K905/W905</f>
        <v>0.79203101130248033</v>
      </c>
      <c r="AO905">
        <f>L905/X905</f>
        <v>0.81781867317944335</v>
      </c>
      <c r="AP905">
        <f>IF(OR(Q905&lt;0, Q905="NA"), 0, 1)</f>
        <v>1</v>
      </c>
      <c r="AQ905">
        <f>IF(OR(S905&lt;0, S905="NA"), 0, 1)</f>
        <v>1</v>
      </c>
      <c r="AR905">
        <f>IFERROR(IF((AF905-AG905)&gt;0,1,0),0)</f>
        <v>0</v>
      </c>
      <c r="AS905">
        <f>IFERROR(IF((S905-Q905)&gt;0,1,0),0)</f>
        <v>1</v>
      </c>
      <c r="AT905">
        <f>IFERROR(IF((AH905-AI905)&lt;0,1,0),0)</f>
        <v>1</v>
      </c>
      <c r="AU905">
        <f>IFERROR(IF((AJ905-AK905)&gt;0,1,0),0)</f>
        <v>1</v>
      </c>
      <c r="AV905">
        <f>IFERROR(IF((AL905-AM905)&gt;0,1,0),0)</f>
        <v>1</v>
      </c>
      <c r="AW905">
        <f>IFERROR(IF((AN905-AO905)&gt;0,1,0),0)</f>
        <v>0</v>
      </c>
      <c r="AX905">
        <f>IFERROR(IF((AC905-AD905)&lt;0,1,0),0)</f>
        <v>0</v>
      </c>
      <c r="AY905">
        <f>SUM(AP905:AX905)</f>
        <v>6</v>
      </c>
    </row>
    <row r="906" spans="1:51" x14ac:dyDescent="0.45">
      <c r="A906" s="1" t="s">
        <v>1779</v>
      </c>
      <c r="B906" s="2">
        <v>4288785</v>
      </c>
      <c r="C906" s="3" t="s">
        <v>5337</v>
      </c>
      <c r="D906" s="5">
        <v>94.08</v>
      </c>
      <c r="E906" s="5">
        <v>4112.4767980799998</v>
      </c>
      <c r="F906" s="3" t="s">
        <v>4485</v>
      </c>
      <c r="G906" s="3" t="s">
        <v>4486</v>
      </c>
      <c r="H906" s="3" t="s">
        <v>4588</v>
      </c>
      <c r="I906" s="3" t="s">
        <v>4588</v>
      </c>
      <c r="J906" s="3" t="s">
        <v>5074</v>
      </c>
      <c r="K906" s="6">
        <v>3963969</v>
      </c>
      <c r="L906" s="6">
        <v>3805279</v>
      </c>
      <c r="M906" s="6">
        <v>241307</v>
      </c>
      <c r="N906" s="6">
        <v>225512</v>
      </c>
      <c r="O906" s="6">
        <v>122052</v>
      </c>
      <c r="P906" s="6">
        <v>116302</v>
      </c>
      <c r="Q906" s="6">
        <v>115101</v>
      </c>
      <c r="R906" s="6">
        <v>88620</v>
      </c>
      <c r="S906" s="6">
        <v>433058</v>
      </c>
      <c r="T906" s="6">
        <v>324739</v>
      </c>
      <c r="U906" s="6">
        <v>737458</v>
      </c>
      <c r="V906" s="6">
        <v>737436</v>
      </c>
      <c r="W906" s="6">
        <v>3130925</v>
      </c>
      <c r="X906" s="6">
        <v>2881369</v>
      </c>
      <c r="Y906" s="6">
        <v>1814102</v>
      </c>
      <c r="Z906" s="6">
        <v>1706168</v>
      </c>
      <c r="AA906" s="6">
        <v>1164826</v>
      </c>
      <c r="AB906" s="6">
        <v>1016403</v>
      </c>
      <c r="AC906" s="6">
        <v>43704841</v>
      </c>
      <c r="AD906" s="6">
        <v>43686508</v>
      </c>
      <c r="AF906">
        <f>Q906/W906</f>
        <v>3.6762618076127664E-2</v>
      </c>
      <c r="AG906">
        <f>R906/X906</f>
        <v>3.0756213452702519E-2</v>
      </c>
      <c r="AH906">
        <f>U906/W906</f>
        <v>0.2355399762051151</v>
      </c>
      <c r="AI906">
        <f>V906/X906</f>
        <v>0.25593250985902882</v>
      </c>
      <c r="AJ906">
        <f>Y906/AA906</f>
        <v>1.5574017063492744</v>
      </c>
      <c r="AK906">
        <f>Z906/AB906</f>
        <v>1.678633376721635</v>
      </c>
      <c r="AL906">
        <f>O906/K906</f>
        <v>3.0790351791348518E-2</v>
      </c>
      <c r="AM906">
        <f>P906/L906</f>
        <v>3.0563330573132746E-2</v>
      </c>
      <c r="AN906">
        <f>K906/W906</f>
        <v>1.2660696120156183</v>
      </c>
      <c r="AO906">
        <f>L906/X906</f>
        <v>1.3206496634065266</v>
      </c>
      <c r="AP906">
        <f>IF(OR(Q906&lt;0, Q906="NA"), 0, 1)</f>
        <v>1</v>
      </c>
      <c r="AQ906">
        <f>IF(OR(S906&lt;0, S906="NA"), 0, 1)</f>
        <v>1</v>
      </c>
      <c r="AR906">
        <f>IFERROR(IF((AF906-AG906)&gt;0,1,0),0)</f>
        <v>1</v>
      </c>
      <c r="AS906">
        <f>IFERROR(IF((S906-Q906)&gt;0,1,0),0)</f>
        <v>1</v>
      </c>
      <c r="AT906">
        <f>IFERROR(IF((AH906-AI906)&lt;0,1,0),0)</f>
        <v>1</v>
      </c>
      <c r="AU906">
        <f>IFERROR(IF((AJ906-AK906)&gt;0,1,0),0)</f>
        <v>0</v>
      </c>
      <c r="AV906">
        <f>IFERROR(IF((AL906-AM906)&gt;0,1,0),0)</f>
        <v>1</v>
      </c>
      <c r="AW906">
        <f>IFERROR(IF((AN906-AO906)&gt;0,1,0),0)</f>
        <v>0</v>
      </c>
      <c r="AX906">
        <f>IFERROR(IF((AC906-AD906)&lt;0,1,0),0)</f>
        <v>0</v>
      </c>
      <c r="AY906">
        <f>SUM(AP906:AX906)</f>
        <v>6</v>
      </c>
    </row>
    <row r="907" spans="1:51" x14ac:dyDescent="0.45">
      <c r="A907" s="1" t="s">
        <v>1811</v>
      </c>
      <c r="B907" s="2">
        <v>4982540</v>
      </c>
      <c r="C907" s="3" t="s">
        <v>5337</v>
      </c>
      <c r="D907" s="5">
        <v>61.25</v>
      </c>
      <c r="E907" s="5">
        <v>2941.6952048600001</v>
      </c>
      <c r="F907" s="3" t="s">
        <v>4583</v>
      </c>
      <c r="G907" s="3" t="s">
        <v>4583</v>
      </c>
      <c r="H907" s="3" t="s">
        <v>4682</v>
      </c>
      <c r="I907" s="3" t="s">
        <v>4737</v>
      </c>
      <c r="J907" s="3" t="s">
        <v>5078</v>
      </c>
      <c r="K907" s="6">
        <v>5448100</v>
      </c>
      <c r="L907" s="6">
        <v>5339400</v>
      </c>
      <c r="M907" s="6">
        <v>704100</v>
      </c>
      <c r="N907" s="6">
        <v>707500</v>
      </c>
      <c r="O907" s="6">
        <v>446100</v>
      </c>
      <c r="P907" s="6">
        <v>452900</v>
      </c>
      <c r="Q907" s="6">
        <v>295500</v>
      </c>
      <c r="R907" s="6">
        <v>293200</v>
      </c>
      <c r="S907" s="6">
        <v>356000</v>
      </c>
      <c r="T907" s="6">
        <v>372300</v>
      </c>
      <c r="U907" s="6">
        <v>2626200</v>
      </c>
      <c r="V907" s="6">
        <v>2793400</v>
      </c>
      <c r="W907" s="6">
        <v>6647600</v>
      </c>
      <c r="X907" s="6">
        <v>6834900</v>
      </c>
      <c r="Y907" s="6">
        <v>1549400</v>
      </c>
      <c r="Z907" s="6">
        <v>1713300</v>
      </c>
      <c r="AA907" s="6">
        <v>1014400</v>
      </c>
      <c r="AB907" s="6">
        <v>1010200</v>
      </c>
      <c r="AC907" s="6">
        <v>47181397</v>
      </c>
      <c r="AD907" s="6">
        <v>47178995</v>
      </c>
      <c r="AF907">
        <f>Q907/W907</f>
        <v>4.4452133100667909E-2</v>
      </c>
      <c r="AG907">
        <f>R907/X907</f>
        <v>4.2897482040702865E-2</v>
      </c>
      <c r="AH907">
        <f>U907/W907</f>
        <v>0.3950598712317227</v>
      </c>
      <c r="AI907">
        <f>V907/X907</f>
        <v>0.40869654274385875</v>
      </c>
      <c r="AJ907">
        <f>Y907/AA907</f>
        <v>1.5274053627760253</v>
      </c>
      <c r="AK907">
        <f>Z907/AB907</f>
        <v>1.6960007919223916</v>
      </c>
      <c r="AL907">
        <f>O907/K907</f>
        <v>8.188175694278739E-2</v>
      </c>
      <c r="AM907">
        <f>P907/L907</f>
        <v>8.4822264673933404E-2</v>
      </c>
      <c r="AN907">
        <f>K907/W907</f>
        <v>0.81955893856429385</v>
      </c>
      <c r="AO907">
        <f>L907/X907</f>
        <v>0.78119650616687886</v>
      </c>
      <c r="AP907">
        <f>IF(OR(Q907&lt;0, Q907="NA"), 0, 1)</f>
        <v>1</v>
      </c>
      <c r="AQ907">
        <f>IF(OR(S907&lt;0, S907="NA"), 0, 1)</f>
        <v>1</v>
      </c>
      <c r="AR907">
        <f>IFERROR(IF((AF907-AG907)&gt;0,1,0),0)</f>
        <v>1</v>
      </c>
      <c r="AS907">
        <f>IFERROR(IF((S907-Q907)&gt;0,1,0),0)</f>
        <v>1</v>
      </c>
      <c r="AT907">
        <f>IFERROR(IF((AH907-AI907)&lt;0,1,0),0)</f>
        <v>1</v>
      </c>
      <c r="AU907">
        <f>IFERROR(IF((AJ907-AK907)&gt;0,1,0),0)</f>
        <v>0</v>
      </c>
      <c r="AV907">
        <f>IFERROR(IF((AL907-AM907)&gt;0,1,0),0)</f>
        <v>0</v>
      </c>
      <c r="AW907">
        <f>IFERROR(IF((AN907-AO907)&gt;0,1,0),0)</f>
        <v>1</v>
      </c>
      <c r="AX907">
        <f>IFERROR(IF((AC907-AD907)&lt;0,1,0),0)</f>
        <v>0</v>
      </c>
      <c r="AY907">
        <f>SUM(AP907:AX907)</f>
        <v>6</v>
      </c>
    </row>
    <row r="908" spans="1:51" x14ac:dyDescent="0.45">
      <c r="A908" s="1" t="s">
        <v>1827</v>
      </c>
      <c r="B908" s="2">
        <v>4298345</v>
      </c>
      <c r="C908" s="3" t="s">
        <v>5337</v>
      </c>
      <c r="D908" s="5">
        <v>183.49</v>
      </c>
      <c r="E908" s="5">
        <v>15324.94846693</v>
      </c>
      <c r="F908" s="3" t="s">
        <v>4500</v>
      </c>
      <c r="G908" s="3" t="s">
        <v>4501</v>
      </c>
      <c r="H908" s="3" t="s">
        <v>4502</v>
      </c>
      <c r="I908" s="3" t="s">
        <v>4538</v>
      </c>
      <c r="J908" s="3" t="s">
        <v>4504</v>
      </c>
      <c r="K908" s="6">
        <v>1035991</v>
      </c>
      <c r="L908" s="6">
        <v>980497</v>
      </c>
      <c r="M908" s="6">
        <v>-12786</v>
      </c>
      <c r="N908" s="6">
        <v>-41864</v>
      </c>
      <c r="O908" s="6">
        <v>-23898</v>
      </c>
      <c r="P908" s="6">
        <v>-52573</v>
      </c>
      <c r="Q908" s="6">
        <v>30107</v>
      </c>
      <c r="R908" s="6">
        <v>-6103</v>
      </c>
      <c r="S908" s="6">
        <v>205526</v>
      </c>
      <c r="T908" s="6">
        <v>195748</v>
      </c>
      <c r="U908" s="6">
        <v>671820</v>
      </c>
      <c r="V908" s="6" t="s">
        <v>4474</v>
      </c>
      <c r="W908" s="6">
        <v>2596697</v>
      </c>
      <c r="X908" s="6">
        <v>2226294</v>
      </c>
      <c r="Y908" s="6">
        <v>1637292</v>
      </c>
      <c r="Z908" s="6">
        <v>1295534</v>
      </c>
      <c r="AA908" s="6">
        <v>615237</v>
      </c>
      <c r="AB908" s="6">
        <v>837635</v>
      </c>
      <c r="AC908" s="6">
        <v>83519129</v>
      </c>
      <c r="AD908" s="6">
        <v>83025637</v>
      </c>
      <c r="AF908">
        <f>Q908/W908</f>
        <v>1.1594344661699073E-2</v>
      </c>
      <c r="AG908">
        <f>R908/X908</f>
        <v>-2.7413270664162054E-3</v>
      </c>
      <c r="AH908">
        <f>U908/W908</f>
        <v>0.25872098284859574</v>
      </c>
      <c r="AI908" t="e">
        <f>V908/X908</f>
        <v>#VALUE!</v>
      </c>
      <c r="AJ908">
        <f>Y908/AA908</f>
        <v>2.6612378644327306</v>
      </c>
      <c r="AK908">
        <f>Z908/AB908</f>
        <v>1.5466569567890549</v>
      </c>
      <c r="AL908">
        <f>O908/K908</f>
        <v>-2.3067767963235203E-2</v>
      </c>
      <c r="AM908">
        <f>P908/L908</f>
        <v>-5.3618726013440123E-2</v>
      </c>
      <c r="AN908">
        <f>K908/W908</f>
        <v>0.39896491581420551</v>
      </c>
      <c r="AO908">
        <f>L908/X908</f>
        <v>0.44041667452726369</v>
      </c>
      <c r="AP908">
        <f>IF(OR(Q908&lt;0, Q908="NA"), 0, 1)</f>
        <v>1</v>
      </c>
      <c r="AQ908">
        <f>IF(OR(S908&lt;0, S908="NA"), 0, 1)</f>
        <v>1</v>
      </c>
      <c r="AR908">
        <f>IFERROR(IF((AF908-AG908)&gt;0,1,0),0)</f>
        <v>1</v>
      </c>
      <c r="AS908">
        <f>IFERROR(IF((S908-Q908)&gt;0,1,0),0)</f>
        <v>1</v>
      </c>
      <c r="AT908">
        <f>IFERROR(IF((AH908-AI908)&lt;0,1,0),0)</f>
        <v>0</v>
      </c>
      <c r="AU908">
        <f>IFERROR(IF((AJ908-AK908)&gt;0,1,0),0)</f>
        <v>1</v>
      </c>
      <c r="AV908">
        <f>IFERROR(IF((AL908-AM908)&gt;0,1,0),0)</f>
        <v>1</v>
      </c>
      <c r="AW908">
        <f>IFERROR(IF((AN908-AO908)&gt;0,1,0),0)</f>
        <v>0</v>
      </c>
      <c r="AX908">
        <f>IFERROR(IF((AC908-AD908)&lt;0,1,0),0)</f>
        <v>0</v>
      </c>
      <c r="AY908">
        <f>SUM(AP908:AX908)</f>
        <v>6</v>
      </c>
    </row>
    <row r="909" spans="1:51" x14ac:dyDescent="0.45">
      <c r="A909" s="1" t="s">
        <v>1831</v>
      </c>
      <c r="B909" s="2">
        <v>29191991</v>
      </c>
      <c r="C909" s="3" t="s">
        <v>5337</v>
      </c>
      <c r="D909" s="5">
        <v>45.09</v>
      </c>
      <c r="E909" s="5">
        <v>5387.46858531</v>
      </c>
      <c r="F909" s="3" t="s">
        <v>4485</v>
      </c>
      <c r="G909" s="3" t="s">
        <v>4607</v>
      </c>
      <c r="H909" s="3" t="s">
        <v>4608</v>
      </c>
      <c r="I909" s="3" t="s">
        <v>4608</v>
      </c>
      <c r="J909" s="3" t="s">
        <v>5085</v>
      </c>
      <c r="K909" s="6">
        <v>11049000</v>
      </c>
      <c r="L909" s="6">
        <v>10363000</v>
      </c>
      <c r="M909" s="6">
        <v>769000</v>
      </c>
      <c r="N909" s="6">
        <v>744000</v>
      </c>
      <c r="O909" s="6">
        <v>374000</v>
      </c>
      <c r="P909" s="6">
        <v>359000</v>
      </c>
      <c r="Q909" s="6">
        <v>111000</v>
      </c>
      <c r="R909" s="6">
        <v>144000</v>
      </c>
      <c r="S909" s="6">
        <v>578000</v>
      </c>
      <c r="T909" s="6">
        <v>623000</v>
      </c>
      <c r="U909" s="6">
        <v>2351000</v>
      </c>
      <c r="V909" s="6">
        <v>2370000</v>
      </c>
      <c r="W909" s="6">
        <v>11900000</v>
      </c>
      <c r="X909" s="6">
        <v>11360000</v>
      </c>
      <c r="Y909" s="6">
        <v>2959000</v>
      </c>
      <c r="Z909" s="6">
        <v>2797000</v>
      </c>
      <c r="AA909" s="6">
        <v>3432000</v>
      </c>
      <c r="AB909" s="6">
        <v>3269000</v>
      </c>
      <c r="AC909" s="6">
        <v>119472000</v>
      </c>
      <c r="AD909" s="6">
        <v>119437000</v>
      </c>
      <c r="AF909">
        <f>Q909/W909</f>
        <v>9.3277310924369753E-3</v>
      </c>
      <c r="AG909">
        <f>R909/X909</f>
        <v>1.2676056338028169E-2</v>
      </c>
      <c r="AH909">
        <f>U909/W909</f>
        <v>0.19756302521008404</v>
      </c>
      <c r="AI909">
        <f>V909/X909</f>
        <v>0.20862676056338028</v>
      </c>
      <c r="AJ909">
        <f>Y909/AA909</f>
        <v>0.86217948717948723</v>
      </c>
      <c r="AK909">
        <f>Z909/AB909</f>
        <v>0.85561333741205259</v>
      </c>
      <c r="AL909">
        <f>O909/K909</f>
        <v>3.3849217123721603E-2</v>
      </c>
      <c r="AM909">
        <f>P909/L909</f>
        <v>3.4642478046897615E-2</v>
      </c>
      <c r="AN909">
        <f>K909/W909</f>
        <v>0.92848739495798316</v>
      </c>
      <c r="AO909">
        <f>L909/X909</f>
        <v>0.91223591549295779</v>
      </c>
      <c r="AP909">
        <f>IF(OR(Q909&lt;0, Q909="NA"), 0, 1)</f>
        <v>1</v>
      </c>
      <c r="AQ909">
        <f>IF(OR(S909&lt;0, S909="NA"), 0, 1)</f>
        <v>1</v>
      </c>
      <c r="AR909">
        <f>IFERROR(IF((AF909-AG909)&gt;0,1,0),0)</f>
        <v>0</v>
      </c>
      <c r="AS909">
        <f>IFERROR(IF((S909-Q909)&gt;0,1,0),0)</f>
        <v>1</v>
      </c>
      <c r="AT909">
        <f>IFERROR(IF((AH909-AI909)&lt;0,1,0),0)</f>
        <v>1</v>
      </c>
      <c r="AU909">
        <f>IFERROR(IF((AJ909-AK909)&gt;0,1,0),0)</f>
        <v>1</v>
      </c>
      <c r="AV909">
        <f>IFERROR(IF((AL909-AM909)&gt;0,1,0),0)</f>
        <v>0</v>
      </c>
      <c r="AW909">
        <f>IFERROR(IF((AN909-AO909)&gt;0,1,0),0)</f>
        <v>1</v>
      </c>
      <c r="AX909">
        <f>IFERROR(IF((AC909-AD909)&lt;0,1,0),0)</f>
        <v>0</v>
      </c>
      <c r="AY909">
        <f>SUM(AP909:AX909)</f>
        <v>6</v>
      </c>
    </row>
    <row r="910" spans="1:51" x14ac:dyDescent="0.45">
      <c r="A910" s="1" t="s">
        <v>1836</v>
      </c>
      <c r="B910" s="2">
        <v>4001615</v>
      </c>
      <c r="C910" s="3" t="s">
        <v>5337</v>
      </c>
      <c r="D910" s="5">
        <v>53.25</v>
      </c>
      <c r="E910" s="5">
        <v>7297.7134514999998</v>
      </c>
      <c r="F910" s="3" t="s">
        <v>4475</v>
      </c>
      <c r="G910" s="3" t="s">
        <v>4529</v>
      </c>
      <c r="H910" s="3" t="s">
        <v>4569</v>
      </c>
      <c r="I910" s="3" t="s">
        <v>4570</v>
      </c>
      <c r="J910" s="3" t="s">
        <v>5087</v>
      </c>
      <c r="K910" s="6">
        <v>3620357</v>
      </c>
      <c r="L910" s="6">
        <v>3610347</v>
      </c>
      <c r="M910" s="6">
        <v>903662</v>
      </c>
      <c r="N910" s="6">
        <v>927061</v>
      </c>
      <c r="O910" s="6">
        <v>783272</v>
      </c>
      <c r="P910" s="6">
        <v>805277</v>
      </c>
      <c r="Q910" s="6">
        <v>586223</v>
      </c>
      <c r="R910" s="6">
        <v>595317</v>
      </c>
      <c r="S910" s="6">
        <v>727268</v>
      </c>
      <c r="T910" s="6">
        <v>720860</v>
      </c>
      <c r="U910" s="6">
        <v>1491621</v>
      </c>
      <c r="V910" s="6">
        <v>1491095</v>
      </c>
      <c r="W910" s="6">
        <v>2549967</v>
      </c>
      <c r="X910" s="6">
        <v>3218810</v>
      </c>
      <c r="Y910" s="6">
        <v>611603</v>
      </c>
      <c r="Z910" s="6">
        <v>1239476</v>
      </c>
      <c r="AA910" s="6">
        <v>795885</v>
      </c>
      <c r="AB910" s="6">
        <v>977328</v>
      </c>
      <c r="AC910" s="6">
        <v>137042300</v>
      </c>
      <c r="AD910" s="6">
        <v>139591162</v>
      </c>
      <c r="AF910">
        <f>Q910/W910</f>
        <v>0.22989434765234218</v>
      </c>
      <c r="AG910">
        <f>R910/X910</f>
        <v>0.18494940676833985</v>
      </c>
      <c r="AH910">
        <f>U910/W910</f>
        <v>0.58495698179623501</v>
      </c>
      <c r="AI910">
        <f>V910/X910</f>
        <v>0.46324418030265846</v>
      </c>
      <c r="AJ910">
        <f>Y910/AA910</f>
        <v>0.76845649811216443</v>
      </c>
      <c r="AK910">
        <f>Z910/AB910</f>
        <v>1.2682292945664095</v>
      </c>
      <c r="AL910">
        <f>O910/K910</f>
        <v>0.21635214427748423</v>
      </c>
      <c r="AM910">
        <f>P910/L910</f>
        <v>0.22304698135663967</v>
      </c>
      <c r="AN910">
        <f>K910/W910</f>
        <v>1.4197662165824108</v>
      </c>
      <c r="AO910">
        <f>L910/X910</f>
        <v>1.1216402956372076</v>
      </c>
      <c r="AP910">
        <f>IF(OR(Q910&lt;0, Q910="NA"), 0, 1)</f>
        <v>1</v>
      </c>
      <c r="AQ910">
        <f>IF(OR(S910&lt;0, S910="NA"), 0, 1)</f>
        <v>1</v>
      </c>
      <c r="AR910">
        <f>IFERROR(IF((AF910-AG910)&gt;0,1,0),0)</f>
        <v>1</v>
      </c>
      <c r="AS910">
        <f>IFERROR(IF((S910-Q910)&gt;0,1,0),0)</f>
        <v>1</v>
      </c>
      <c r="AT910">
        <f>IFERROR(IF((AH910-AI910)&lt;0,1,0),0)</f>
        <v>0</v>
      </c>
      <c r="AU910">
        <f>IFERROR(IF((AJ910-AK910)&gt;0,1,0),0)</f>
        <v>0</v>
      </c>
      <c r="AV910">
        <f>IFERROR(IF((AL910-AM910)&gt;0,1,0),0)</f>
        <v>0</v>
      </c>
      <c r="AW910">
        <f>IFERROR(IF((AN910-AO910)&gt;0,1,0),0)</f>
        <v>1</v>
      </c>
      <c r="AX910">
        <f>IFERROR(IF((AC910-AD910)&lt;0,1,0),0)</f>
        <v>1</v>
      </c>
      <c r="AY910">
        <f>SUM(AP910:AX910)</f>
        <v>6</v>
      </c>
    </row>
    <row r="911" spans="1:51" x14ac:dyDescent="0.45">
      <c r="A911" s="1" t="s">
        <v>1839</v>
      </c>
      <c r="B911" s="2">
        <v>4068708</v>
      </c>
      <c r="C911" s="3" t="s">
        <v>5337</v>
      </c>
      <c r="D911" s="5">
        <v>73.349999999999994</v>
      </c>
      <c r="E911" s="5">
        <v>3683.9221114500001</v>
      </c>
      <c r="F911" s="3" t="s">
        <v>4470</v>
      </c>
      <c r="G911" s="3" t="s">
        <v>4512</v>
      </c>
      <c r="H911" s="3" t="s">
        <v>4513</v>
      </c>
      <c r="I911" s="3" t="s">
        <v>4643</v>
      </c>
      <c r="J911" s="3" t="s">
        <v>4669</v>
      </c>
      <c r="K911" s="6">
        <v>1361223</v>
      </c>
      <c r="L911" s="6">
        <v>1333895</v>
      </c>
      <c r="M911" s="6">
        <v>333442</v>
      </c>
      <c r="N911" s="6">
        <v>314078</v>
      </c>
      <c r="O911" s="6">
        <v>232519</v>
      </c>
      <c r="P911" s="6">
        <v>219218</v>
      </c>
      <c r="Q911" s="6">
        <v>123812</v>
      </c>
      <c r="R911" s="6">
        <v>114889</v>
      </c>
      <c r="S911" s="6">
        <v>84943</v>
      </c>
      <c r="T911" s="6">
        <v>135244</v>
      </c>
      <c r="U911" s="6">
        <v>1221304</v>
      </c>
      <c r="V911" s="6">
        <v>1218477</v>
      </c>
      <c r="W911" s="6">
        <v>2525224</v>
      </c>
      <c r="X911" s="6">
        <v>2540977</v>
      </c>
      <c r="Y911" s="6">
        <v>955902</v>
      </c>
      <c r="Z911" s="6">
        <v>978578</v>
      </c>
      <c r="AA911" s="6">
        <v>273946</v>
      </c>
      <c r="AB911" s="6">
        <v>260076</v>
      </c>
      <c r="AC911" s="6">
        <v>50381127</v>
      </c>
      <c r="AD911" s="6">
        <v>51152886</v>
      </c>
      <c r="AF911">
        <f>Q911/W911</f>
        <v>4.9030105844075612E-2</v>
      </c>
      <c r="AG911">
        <f>R911/X911</f>
        <v>4.5214498202856619E-2</v>
      </c>
      <c r="AH911">
        <f>U911/W911</f>
        <v>0.48364184721830616</v>
      </c>
      <c r="AI911">
        <f>V911/X911</f>
        <v>0.47953090484486871</v>
      </c>
      <c r="AJ911">
        <f>Y911/AA911</f>
        <v>3.4893811189066457</v>
      </c>
      <c r="AK911">
        <f>Z911/AB911</f>
        <v>3.7626616835078979</v>
      </c>
      <c r="AL911">
        <f>O911/K911</f>
        <v>0.17081624392182618</v>
      </c>
      <c r="AM911">
        <f>P911/L911</f>
        <v>0.16434426997627249</v>
      </c>
      <c r="AN911">
        <f>K911/W911</f>
        <v>0.53905039711328584</v>
      </c>
      <c r="AO911">
        <f>L911/X911</f>
        <v>0.5249535906857874</v>
      </c>
      <c r="AP911">
        <f>IF(OR(Q911&lt;0, Q911="NA"), 0, 1)</f>
        <v>1</v>
      </c>
      <c r="AQ911">
        <f>IF(OR(S911&lt;0, S911="NA"), 0, 1)</f>
        <v>1</v>
      </c>
      <c r="AR911">
        <f>IFERROR(IF((AF911-AG911)&gt;0,1,0),0)</f>
        <v>1</v>
      </c>
      <c r="AS911">
        <f>IFERROR(IF((S911-Q911)&gt;0,1,0),0)</f>
        <v>0</v>
      </c>
      <c r="AT911">
        <f>IFERROR(IF((AH911-AI911)&lt;0,1,0),0)</f>
        <v>0</v>
      </c>
      <c r="AU911">
        <f>IFERROR(IF((AJ911-AK911)&gt;0,1,0),0)</f>
        <v>0</v>
      </c>
      <c r="AV911">
        <f>IFERROR(IF((AL911-AM911)&gt;0,1,0),0)</f>
        <v>1</v>
      </c>
      <c r="AW911">
        <f>IFERROR(IF((AN911-AO911)&gt;0,1,0),0)</f>
        <v>1</v>
      </c>
      <c r="AX911">
        <f>IFERROR(IF((AC911-AD911)&lt;0,1,0),0)</f>
        <v>1</v>
      </c>
      <c r="AY911">
        <f>SUM(AP911:AX911)</f>
        <v>6</v>
      </c>
    </row>
    <row r="912" spans="1:51" x14ac:dyDescent="0.45">
      <c r="A912" s="1" t="s">
        <v>1846</v>
      </c>
      <c r="B912" s="2">
        <v>4921111</v>
      </c>
      <c r="C912" s="3" t="s">
        <v>5335</v>
      </c>
      <c r="D912" s="5">
        <v>160.13999999999999</v>
      </c>
      <c r="E912" s="5">
        <v>6688.9726943400001</v>
      </c>
      <c r="F912" s="3" t="s">
        <v>4480</v>
      </c>
      <c r="G912" s="3" t="s">
        <v>4491</v>
      </c>
      <c r="H912" s="3" t="s">
        <v>4492</v>
      </c>
      <c r="I912" s="3" t="s">
        <v>4493</v>
      </c>
      <c r="J912" s="3" t="s">
        <v>4658</v>
      </c>
      <c r="K912" s="6">
        <v>648658</v>
      </c>
      <c r="L912" s="6">
        <v>625536</v>
      </c>
      <c r="M912" s="6">
        <v>301212</v>
      </c>
      <c r="N912" s="6">
        <v>289116</v>
      </c>
      <c r="O912" s="6">
        <v>292082</v>
      </c>
      <c r="P912" s="6">
        <v>280490</v>
      </c>
      <c r="Q912" s="6">
        <v>274365</v>
      </c>
      <c r="R912" s="6">
        <v>262950</v>
      </c>
      <c r="S912" s="6">
        <v>182428</v>
      </c>
      <c r="T912" s="6">
        <v>142622</v>
      </c>
      <c r="U912" s="6">
        <v>208051</v>
      </c>
      <c r="V912" s="6">
        <v>209436</v>
      </c>
      <c r="W912" s="6">
        <v>1424330</v>
      </c>
      <c r="X912" s="6">
        <v>1371913</v>
      </c>
      <c r="Y912" s="6">
        <v>328355</v>
      </c>
      <c r="Z912" s="6">
        <v>319254</v>
      </c>
      <c r="AA912" s="6">
        <v>111038</v>
      </c>
      <c r="AB912" s="6">
        <v>120582</v>
      </c>
      <c r="AC912" s="6">
        <v>41770189</v>
      </c>
      <c r="AD912" s="6">
        <v>40533548</v>
      </c>
      <c r="AF912">
        <f>Q912/W912</f>
        <v>0.19262741078261358</v>
      </c>
      <c r="AG912">
        <f>R912/X912</f>
        <v>0.19166667274090995</v>
      </c>
      <c r="AH912">
        <f>U912/W912</f>
        <v>0.1460693799891879</v>
      </c>
      <c r="AI912">
        <f>V912/X912</f>
        <v>0.15265982609684434</v>
      </c>
      <c r="AJ912">
        <f>Y912/AA912</f>
        <v>2.9571407986455087</v>
      </c>
      <c r="AK912">
        <f>Z912/AB912</f>
        <v>2.6476090958849579</v>
      </c>
      <c r="AL912">
        <f>O912/K912</f>
        <v>0.45028659170163632</v>
      </c>
      <c r="AM912">
        <f>P912/L912</f>
        <v>0.44839945262942499</v>
      </c>
      <c r="AN912">
        <f>K912/W912</f>
        <v>0.45541272036676894</v>
      </c>
      <c r="AO912">
        <f>L912/X912</f>
        <v>0.45595894200288212</v>
      </c>
      <c r="AP912">
        <f>IF(OR(Q912&lt;0, Q912="NA"), 0, 1)</f>
        <v>1</v>
      </c>
      <c r="AQ912">
        <f>IF(OR(S912&lt;0, S912="NA"), 0, 1)</f>
        <v>1</v>
      </c>
      <c r="AR912">
        <f>IFERROR(IF((AF912-AG912)&gt;0,1,0),0)</f>
        <v>1</v>
      </c>
      <c r="AS912">
        <f>IFERROR(IF((S912-Q912)&gt;0,1,0),0)</f>
        <v>0</v>
      </c>
      <c r="AT912">
        <f>IFERROR(IF((AH912-AI912)&lt;0,1,0),0)</f>
        <v>1</v>
      </c>
      <c r="AU912">
        <f>IFERROR(IF((AJ912-AK912)&gt;0,1,0),0)</f>
        <v>1</v>
      </c>
      <c r="AV912">
        <f>IFERROR(IF((AL912-AM912)&gt;0,1,0),0)</f>
        <v>1</v>
      </c>
      <c r="AW912">
        <f>IFERROR(IF((AN912-AO912)&gt;0,1,0),0)</f>
        <v>0</v>
      </c>
      <c r="AX912">
        <f>IFERROR(IF((AC912-AD912)&lt;0,1,0),0)</f>
        <v>0</v>
      </c>
      <c r="AY912">
        <f>SUM(AP912:AX912)</f>
        <v>6</v>
      </c>
    </row>
    <row r="913" spans="1:51" x14ac:dyDescent="0.45">
      <c r="A913" s="1" t="s">
        <v>1847</v>
      </c>
      <c r="B913" s="2">
        <v>100308</v>
      </c>
      <c r="C913" s="3" t="s">
        <v>5335</v>
      </c>
      <c r="D913" s="5">
        <v>59.72</v>
      </c>
      <c r="E913" s="5">
        <v>5143.32528</v>
      </c>
      <c r="F913" s="3" t="s">
        <v>4480</v>
      </c>
      <c r="G913" s="3" t="s">
        <v>4481</v>
      </c>
      <c r="H913" s="3" t="s">
        <v>4481</v>
      </c>
      <c r="I913" s="3" t="s">
        <v>4482</v>
      </c>
      <c r="J913" s="3" t="s">
        <v>4484</v>
      </c>
      <c r="K913" s="6">
        <v>1446050</v>
      </c>
      <c r="L913" s="6">
        <v>1373570</v>
      </c>
      <c r="M913" s="6" t="s">
        <v>4474</v>
      </c>
      <c r="N913" s="6" t="s">
        <v>4474</v>
      </c>
      <c r="O913" s="6">
        <v>1185043</v>
      </c>
      <c r="P913" s="6">
        <v>1113435</v>
      </c>
      <c r="Q913" s="6">
        <v>460815</v>
      </c>
      <c r="R913" s="6">
        <v>389344</v>
      </c>
      <c r="S913" s="6" t="s">
        <v>4474</v>
      </c>
      <c r="T913" s="6">
        <v>527029</v>
      </c>
      <c r="U913" s="6">
        <v>210544</v>
      </c>
      <c r="V913" s="6">
        <v>236431</v>
      </c>
      <c r="W913" s="6">
        <v>35081785</v>
      </c>
      <c r="X913" s="6">
        <v>35238107</v>
      </c>
      <c r="Y913" s="6" t="s">
        <v>4474</v>
      </c>
      <c r="Z913" s="6" t="s">
        <v>4474</v>
      </c>
      <c r="AA913" s="6" t="s">
        <v>4474</v>
      </c>
      <c r="AB913" s="6" t="s">
        <v>4474</v>
      </c>
      <c r="AC913" s="6">
        <v>86124000</v>
      </c>
      <c r="AD913" s="6">
        <v>86135698</v>
      </c>
      <c r="AF913">
        <f>Q913/W913</f>
        <v>1.3135449065661853E-2</v>
      </c>
      <c r="AG913">
        <f>R913/X913</f>
        <v>1.1048947663391793E-2</v>
      </c>
      <c r="AH913">
        <f>U913/W913</f>
        <v>6.0015190219083782E-3</v>
      </c>
      <c r="AI913">
        <f>V913/X913</f>
        <v>6.7095261388473567E-3</v>
      </c>
      <c r="AJ913" t="e">
        <f>Y913/AA913</f>
        <v>#VALUE!</v>
      </c>
      <c r="AK913" t="e">
        <f>Z913/AB913</f>
        <v>#VALUE!</v>
      </c>
      <c r="AL913">
        <f>O913/K913</f>
        <v>0.8195034749835759</v>
      </c>
      <c r="AM913">
        <f>P913/L913</f>
        <v>0.81061394759640937</v>
      </c>
      <c r="AN913">
        <f>K913/W913</f>
        <v>4.1219396333453388E-2</v>
      </c>
      <c r="AO913">
        <f>L913/X913</f>
        <v>3.8979676178405386E-2</v>
      </c>
      <c r="AP913">
        <f>IF(OR(Q913&lt;0, Q913="NA"), 0, 1)</f>
        <v>1</v>
      </c>
      <c r="AQ913">
        <f>IF(OR(S913&lt;0, S913="NA"), 0, 1)</f>
        <v>0</v>
      </c>
      <c r="AR913">
        <f>IFERROR(IF((AF913-AG913)&gt;0,1,0),0)</f>
        <v>1</v>
      </c>
      <c r="AS913">
        <f>IFERROR(IF((S913-Q913)&gt;0,1,0),0)</f>
        <v>0</v>
      </c>
      <c r="AT913">
        <f>IFERROR(IF((AH913-AI913)&lt;0,1,0),0)</f>
        <v>1</v>
      </c>
      <c r="AU913">
        <f>IFERROR(IF((AJ913-AK913)&gt;0,1,0),0)</f>
        <v>0</v>
      </c>
      <c r="AV913">
        <f>IFERROR(IF((AL913-AM913)&gt;0,1,0),0)</f>
        <v>1</v>
      </c>
      <c r="AW913">
        <f>IFERROR(IF((AN913-AO913)&gt;0,1,0),0)</f>
        <v>1</v>
      </c>
      <c r="AX913">
        <f>IFERROR(IF((AC913-AD913)&lt;0,1,0),0)</f>
        <v>1</v>
      </c>
      <c r="AY913">
        <f>SUM(AP913:AX913)</f>
        <v>6</v>
      </c>
    </row>
    <row r="914" spans="1:51" x14ac:dyDescent="0.45">
      <c r="A914" s="1" t="s">
        <v>1850</v>
      </c>
      <c r="B914" s="2">
        <v>4770326</v>
      </c>
      <c r="C914" s="3" t="s">
        <v>5335</v>
      </c>
      <c r="D914" s="5">
        <v>24.84</v>
      </c>
      <c r="E914" s="5">
        <v>177.67060884</v>
      </c>
      <c r="F914" s="3" t="s">
        <v>4480</v>
      </c>
      <c r="G914" s="3" t="s">
        <v>4481</v>
      </c>
      <c r="H914" s="3" t="s">
        <v>4481</v>
      </c>
      <c r="I914" s="3" t="s">
        <v>4482</v>
      </c>
      <c r="J914" s="3" t="s">
        <v>4484</v>
      </c>
      <c r="K914" s="6">
        <v>66349</v>
      </c>
      <c r="L914" s="6">
        <v>63824</v>
      </c>
      <c r="M914" s="6" t="s">
        <v>4474</v>
      </c>
      <c r="N914" s="6" t="s">
        <v>4474</v>
      </c>
      <c r="O914" s="6">
        <v>95404</v>
      </c>
      <c r="P914" s="6">
        <v>91617</v>
      </c>
      <c r="Q914" s="6">
        <v>12207</v>
      </c>
      <c r="R914" s="6">
        <v>12191</v>
      </c>
      <c r="S914" s="6">
        <v>10697</v>
      </c>
      <c r="T914" s="6">
        <v>9216</v>
      </c>
      <c r="U914" s="6">
        <v>24675</v>
      </c>
      <c r="V914" s="6">
        <v>26950</v>
      </c>
      <c r="W914" s="6">
        <v>2327814</v>
      </c>
      <c r="X914" s="6">
        <v>2331098</v>
      </c>
      <c r="Y914" s="6" t="s">
        <v>4474</v>
      </c>
      <c r="Z914" s="6" t="s">
        <v>4474</v>
      </c>
      <c r="AA914" s="6" t="s">
        <v>4474</v>
      </c>
      <c r="AB914" s="6" t="s">
        <v>4474</v>
      </c>
      <c r="AC914" s="6">
        <v>7153366</v>
      </c>
      <c r="AD914" s="6">
        <v>7127163</v>
      </c>
      <c r="AF914">
        <f>Q914/W914</f>
        <v>5.2439756784691564E-3</v>
      </c>
      <c r="AG914">
        <f>R914/X914</f>
        <v>5.2297243616527492E-3</v>
      </c>
      <c r="AH914">
        <f>U914/W914</f>
        <v>1.0600073717229985E-2</v>
      </c>
      <c r="AI914">
        <f>V914/X914</f>
        <v>1.1561075510338905E-2</v>
      </c>
      <c r="AJ914" t="e">
        <f>Y914/AA914</f>
        <v>#VALUE!</v>
      </c>
      <c r="AK914" t="e">
        <f>Z914/AB914</f>
        <v>#VALUE!</v>
      </c>
      <c r="AL914">
        <f>O914/K914</f>
        <v>1.4379116490075208</v>
      </c>
      <c r="AM914">
        <f>P914/L914</f>
        <v>1.4354631486588116</v>
      </c>
      <c r="AN914">
        <f>K914/W914</f>
        <v>2.8502706831387732E-2</v>
      </c>
      <c r="AO914">
        <f>L914/X914</f>
        <v>2.7379372295802236E-2</v>
      </c>
      <c r="AP914">
        <f>IF(OR(Q914&lt;0, Q914="NA"), 0, 1)</f>
        <v>1</v>
      </c>
      <c r="AQ914">
        <f>IF(OR(S914&lt;0, S914="NA"), 0, 1)</f>
        <v>1</v>
      </c>
      <c r="AR914">
        <f>IFERROR(IF((AF914-AG914)&gt;0,1,0),0)</f>
        <v>1</v>
      </c>
      <c r="AS914">
        <f>IFERROR(IF((S914-Q914)&gt;0,1,0),0)</f>
        <v>0</v>
      </c>
      <c r="AT914">
        <f>IFERROR(IF((AH914-AI914)&lt;0,1,0),0)</f>
        <v>1</v>
      </c>
      <c r="AU914">
        <f>IFERROR(IF((AJ914-AK914)&gt;0,1,0),0)</f>
        <v>0</v>
      </c>
      <c r="AV914">
        <f>IFERROR(IF((AL914-AM914)&gt;0,1,0),0)</f>
        <v>1</v>
      </c>
      <c r="AW914">
        <f>IFERROR(IF((AN914-AO914)&gt;0,1,0),0)</f>
        <v>1</v>
      </c>
      <c r="AX914">
        <f>IFERROR(IF((AC914-AD914)&lt;0,1,0),0)</f>
        <v>0</v>
      </c>
      <c r="AY914">
        <f>SUM(AP914:AX914)</f>
        <v>6</v>
      </c>
    </row>
    <row r="915" spans="1:51" x14ac:dyDescent="0.45">
      <c r="A915" s="1" t="s">
        <v>1861</v>
      </c>
      <c r="B915" s="2">
        <v>5288518</v>
      </c>
      <c r="C915" s="3" t="s">
        <v>5335</v>
      </c>
      <c r="D915" s="5">
        <v>34.28</v>
      </c>
      <c r="E915" s="5">
        <v>7008.4558093200003</v>
      </c>
      <c r="F915" s="3" t="s">
        <v>4500</v>
      </c>
      <c r="G915" s="3" t="s">
        <v>4501</v>
      </c>
      <c r="H915" s="3" t="s">
        <v>4502</v>
      </c>
      <c r="I915" s="3" t="s">
        <v>4538</v>
      </c>
      <c r="J915" s="3" t="s">
        <v>4504</v>
      </c>
      <c r="K915" s="6">
        <v>654890</v>
      </c>
      <c r="L915" s="6">
        <v>627625</v>
      </c>
      <c r="M915" s="6">
        <v>-154531</v>
      </c>
      <c r="N915" s="6">
        <v>-203085</v>
      </c>
      <c r="O915" s="6">
        <v>-159290</v>
      </c>
      <c r="P915" s="6">
        <v>-207083</v>
      </c>
      <c r="Q915" s="6">
        <v>-122218</v>
      </c>
      <c r="R915" s="6">
        <v>-148685</v>
      </c>
      <c r="S915" s="6">
        <v>68029</v>
      </c>
      <c r="T915" s="6">
        <v>38519</v>
      </c>
      <c r="U915" s="6" t="s">
        <v>4474</v>
      </c>
      <c r="V915" s="6" t="s">
        <v>4474</v>
      </c>
      <c r="W915" s="6">
        <v>1692917</v>
      </c>
      <c r="X915" s="6">
        <v>1678800</v>
      </c>
      <c r="Y915" s="6">
        <v>1552826</v>
      </c>
      <c r="Z915" s="6">
        <v>1535667</v>
      </c>
      <c r="AA915" s="6">
        <v>410119</v>
      </c>
      <c r="AB915" s="6">
        <v>414051</v>
      </c>
      <c r="AC915" s="6">
        <v>204271000</v>
      </c>
      <c r="AD915" s="6">
        <v>202852000</v>
      </c>
      <c r="AF915">
        <f>Q915/W915</f>
        <v>-7.2193734246865024E-2</v>
      </c>
      <c r="AG915">
        <f>R915/X915</f>
        <v>-8.8566237788896829E-2</v>
      </c>
      <c r="AH915" t="e">
        <f>U915/W915</f>
        <v>#VALUE!</v>
      </c>
      <c r="AI915" t="e">
        <f>V915/X915</f>
        <v>#VALUE!</v>
      </c>
      <c r="AJ915">
        <f>Y915/AA915</f>
        <v>3.7862815426741996</v>
      </c>
      <c r="AK915">
        <f>Z915/AB915</f>
        <v>3.7088836882413037</v>
      </c>
      <c r="AL915">
        <f>O915/K915</f>
        <v>-0.24323168776435738</v>
      </c>
      <c r="AM915">
        <f>P915/L915</f>
        <v>-0.32994702250547697</v>
      </c>
      <c r="AN915">
        <f>K915/W915</f>
        <v>0.38684117413907476</v>
      </c>
      <c r="AO915">
        <f>L915/X915</f>
        <v>0.37385334762925898</v>
      </c>
      <c r="AP915">
        <f>IF(OR(Q915&lt;0, Q915="NA"), 0, 1)</f>
        <v>0</v>
      </c>
      <c r="AQ915">
        <f>IF(OR(S915&lt;0, S915="NA"), 0, 1)</f>
        <v>1</v>
      </c>
      <c r="AR915">
        <f>IFERROR(IF((AF915-AG915)&gt;0,1,0),0)</f>
        <v>1</v>
      </c>
      <c r="AS915">
        <f>IFERROR(IF((S915-Q915)&gt;0,1,0),0)</f>
        <v>1</v>
      </c>
      <c r="AT915">
        <f>IFERROR(IF((AH915-AI915)&lt;0,1,0),0)</f>
        <v>0</v>
      </c>
      <c r="AU915">
        <f>IFERROR(IF((AJ915-AK915)&gt;0,1,0),0)</f>
        <v>1</v>
      </c>
      <c r="AV915">
        <f>IFERROR(IF((AL915-AM915)&gt;0,1,0),0)</f>
        <v>1</v>
      </c>
      <c r="AW915">
        <f>IFERROR(IF((AN915-AO915)&gt;0,1,0),0)</f>
        <v>1</v>
      </c>
      <c r="AX915">
        <f>IFERROR(IF((AC915-AD915)&lt;0,1,0),0)</f>
        <v>0</v>
      </c>
      <c r="AY915">
        <f>SUM(AP915:AX915)</f>
        <v>6</v>
      </c>
    </row>
    <row r="916" spans="1:51" x14ac:dyDescent="0.45">
      <c r="A916" s="1" t="s">
        <v>1870</v>
      </c>
      <c r="B916" s="2">
        <v>4283738</v>
      </c>
      <c r="C916" s="3" t="s">
        <v>5337</v>
      </c>
      <c r="D916" s="5">
        <v>319.51</v>
      </c>
      <c r="E916" s="5">
        <v>80930.956420999995</v>
      </c>
      <c r="F916" s="3" t="s">
        <v>4470</v>
      </c>
      <c r="G916" s="3" t="s">
        <v>4512</v>
      </c>
      <c r="H916" s="3" t="s">
        <v>4522</v>
      </c>
      <c r="I916" s="3" t="s">
        <v>4523</v>
      </c>
      <c r="J916" s="3" t="s">
        <v>4524</v>
      </c>
      <c r="K916" s="6">
        <v>69621000</v>
      </c>
      <c r="L916" s="6">
        <v>68347000</v>
      </c>
      <c r="M916" s="6">
        <v>13747000</v>
      </c>
      <c r="N916" s="6">
        <v>13356000</v>
      </c>
      <c r="O916" s="6">
        <v>10502000</v>
      </c>
      <c r="P916" s="6">
        <v>10184000</v>
      </c>
      <c r="Q916" s="6">
        <v>6832000</v>
      </c>
      <c r="R916" s="6">
        <v>6625000</v>
      </c>
      <c r="S916" s="6">
        <v>10629000</v>
      </c>
      <c r="T916" s="6">
        <v>9593000</v>
      </c>
      <c r="U916" s="6">
        <v>38283000</v>
      </c>
      <c r="V916" s="6">
        <v>36306000</v>
      </c>
      <c r="W916" s="6">
        <v>59459000</v>
      </c>
      <c r="X916" s="6">
        <v>57379000</v>
      </c>
      <c r="Y916" s="6">
        <v>16662000</v>
      </c>
      <c r="Z916" s="6">
        <v>15173000</v>
      </c>
      <c r="AA916" s="6">
        <v>14900000</v>
      </c>
      <c r="AB916" s="6">
        <v>14301000</v>
      </c>
      <c r="AC916" s="6">
        <v>254517700</v>
      </c>
      <c r="AD916" s="6">
        <v>259237600</v>
      </c>
      <c r="AF916">
        <f>Q916/W916</f>
        <v>0.11490270606636506</v>
      </c>
      <c r="AG916">
        <f>R916/X916</f>
        <v>0.1154603600620436</v>
      </c>
      <c r="AH916">
        <f>U916/W916</f>
        <v>0.64385542979195753</v>
      </c>
      <c r="AI916">
        <f>V916/X916</f>
        <v>0.63274020111887619</v>
      </c>
      <c r="AJ916">
        <f>Y916/AA916</f>
        <v>1.1182550335570469</v>
      </c>
      <c r="AK916">
        <f>Z916/AB916</f>
        <v>1.0609747570099992</v>
      </c>
      <c r="AL916">
        <f>O916/K916</f>
        <v>0.15084529093233365</v>
      </c>
      <c r="AM916">
        <f>P916/L916</f>
        <v>0.14900434547236893</v>
      </c>
      <c r="AN916">
        <f>K916/W916</f>
        <v>1.1709076842866513</v>
      </c>
      <c r="AO916">
        <f>L916/X916</f>
        <v>1.1911500723261124</v>
      </c>
      <c r="AP916">
        <f>IF(OR(Q916&lt;0, Q916="NA"), 0, 1)</f>
        <v>1</v>
      </c>
      <c r="AQ916">
        <f>IF(OR(S916&lt;0, S916="NA"), 0, 1)</f>
        <v>1</v>
      </c>
      <c r="AR916">
        <f>IFERROR(IF((AF916-AG916)&gt;0,1,0),0)</f>
        <v>0</v>
      </c>
      <c r="AS916">
        <f>IFERROR(IF((S916-Q916)&gt;0,1,0),0)</f>
        <v>1</v>
      </c>
      <c r="AT916">
        <f>IFERROR(IF((AH916-AI916)&lt;0,1,0),0)</f>
        <v>0</v>
      </c>
      <c r="AU916">
        <f>IFERROR(IF((AJ916-AK916)&gt;0,1,0),0)</f>
        <v>1</v>
      </c>
      <c r="AV916">
        <f>IFERROR(IF((AL916-AM916)&gt;0,1,0),0)</f>
        <v>1</v>
      </c>
      <c r="AW916">
        <f>IFERROR(IF((AN916-AO916)&gt;0,1,0),0)</f>
        <v>0</v>
      </c>
      <c r="AX916">
        <f>IFERROR(IF((AC916-AD916)&lt;0,1,0),0)</f>
        <v>1</v>
      </c>
      <c r="AY916">
        <f>SUM(AP916:AX916)</f>
        <v>6</v>
      </c>
    </row>
    <row r="917" spans="1:51" x14ac:dyDescent="0.45">
      <c r="A917" s="1" t="s">
        <v>1877</v>
      </c>
      <c r="B917" s="2">
        <v>4328204</v>
      </c>
      <c r="C917" s="3" t="s">
        <v>5335</v>
      </c>
      <c r="D917" s="5">
        <v>105.77</v>
      </c>
      <c r="E917" s="5">
        <v>9166.3098655100002</v>
      </c>
      <c r="F917" s="3" t="s">
        <v>4470</v>
      </c>
      <c r="G917" s="3" t="s">
        <v>4512</v>
      </c>
      <c r="H917" s="3" t="s">
        <v>4522</v>
      </c>
      <c r="I917" s="3" t="s">
        <v>4645</v>
      </c>
      <c r="J917" s="3" t="s">
        <v>4909</v>
      </c>
      <c r="K917" s="6">
        <v>1150344</v>
      </c>
      <c r="L917" s="6">
        <v>1099131</v>
      </c>
      <c r="M917" s="6">
        <v>319188</v>
      </c>
      <c r="N917" s="6">
        <v>328266</v>
      </c>
      <c r="O917" s="6">
        <v>158008</v>
      </c>
      <c r="P917" s="6">
        <v>170027</v>
      </c>
      <c r="Q917" s="6">
        <v>96702</v>
      </c>
      <c r="R917" s="6">
        <v>105672</v>
      </c>
      <c r="S917" s="6">
        <v>341181</v>
      </c>
      <c r="T917" s="6">
        <v>307739</v>
      </c>
      <c r="U917" s="6">
        <v>1081039</v>
      </c>
      <c r="V917" s="6">
        <v>1101400</v>
      </c>
      <c r="W917" s="6">
        <v>3488347</v>
      </c>
      <c r="X917" s="6">
        <v>3514466</v>
      </c>
      <c r="Y917" s="6">
        <v>495246</v>
      </c>
      <c r="Z917" s="6">
        <v>495627</v>
      </c>
      <c r="AA917" s="6">
        <v>154539</v>
      </c>
      <c r="AB917" s="6">
        <v>120908</v>
      </c>
      <c r="AC917" s="6">
        <v>86823000</v>
      </c>
      <c r="AD917" s="6">
        <v>87324000</v>
      </c>
      <c r="AF917">
        <f>Q917/W917</f>
        <v>2.7721439409554152E-2</v>
      </c>
      <c r="AG917">
        <f>R917/X917</f>
        <v>3.0067725793904394E-2</v>
      </c>
      <c r="AH917">
        <f>U917/W917</f>
        <v>0.30990007588121249</v>
      </c>
      <c r="AI917">
        <f>V917/X917</f>
        <v>0.31339042688135266</v>
      </c>
      <c r="AJ917">
        <f>Y917/AA917</f>
        <v>3.2046667831421196</v>
      </c>
      <c r="AK917">
        <f>Z917/AB917</f>
        <v>4.0992076620240185</v>
      </c>
      <c r="AL917">
        <f>O917/K917</f>
        <v>0.13735717315863777</v>
      </c>
      <c r="AM917">
        <f>P917/L917</f>
        <v>0.15469220684340629</v>
      </c>
      <c r="AN917">
        <f>K917/W917</f>
        <v>0.32976765212864434</v>
      </c>
      <c r="AO917">
        <f>L917/X917</f>
        <v>0.31274480959554024</v>
      </c>
      <c r="AP917">
        <f>IF(OR(Q917&lt;0, Q917="NA"), 0, 1)</f>
        <v>1</v>
      </c>
      <c r="AQ917">
        <f>IF(OR(S917&lt;0, S917="NA"), 0, 1)</f>
        <v>1</v>
      </c>
      <c r="AR917">
        <f>IFERROR(IF((AF917-AG917)&gt;0,1,0),0)</f>
        <v>0</v>
      </c>
      <c r="AS917">
        <f>IFERROR(IF((S917-Q917)&gt;0,1,0),0)</f>
        <v>1</v>
      </c>
      <c r="AT917">
        <f>IFERROR(IF((AH917-AI917)&lt;0,1,0),0)</f>
        <v>1</v>
      </c>
      <c r="AU917">
        <f>IFERROR(IF((AJ917-AK917)&gt;0,1,0),0)</f>
        <v>0</v>
      </c>
      <c r="AV917">
        <f>IFERROR(IF((AL917-AM917)&gt;0,1,0),0)</f>
        <v>0</v>
      </c>
      <c r="AW917">
        <f>IFERROR(IF((AN917-AO917)&gt;0,1,0),0)</f>
        <v>1</v>
      </c>
      <c r="AX917">
        <f>IFERROR(IF((AC917-AD917)&lt;0,1,0),0)</f>
        <v>1</v>
      </c>
      <c r="AY917">
        <f>SUM(AP917:AX917)</f>
        <v>6</v>
      </c>
    </row>
    <row r="918" spans="1:51" x14ac:dyDescent="0.45">
      <c r="A918" s="1" t="s">
        <v>1881</v>
      </c>
      <c r="B918" s="2">
        <v>1021344</v>
      </c>
      <c r="C918" s="3" t="s">
        <v>5335</v>
      </c>
      <c r="D918" s="5">
        <v>66.23</v>
      </c>
      <c r="E918" s="5">
        <v>2840.3065325399998</v>
      </c>
      <c r="F918" s="3" t="s">
        <v>4480</v>
      </c>
      <c r="G918" s="3" t="s">
        <v>4481</v>
      </c>
      <c r="H918" s="3" t="s">
        <v>4481</v>
      </c>
      <c r="I918" s="3" t="s">
        <v>4482</v>
      </c>
      <c r="J918" s="3" t="s">
        <v>4484</v>
      </c>
      <c r="K918" s="6">
        <v>580051</v>
      </c>
      <c r="L918" s="6">
        <v>577301</v>
      </c>
      <c r="M918" s="6" t="s">
        <v>4474</v>
      </c>
      <c r="N918" s="6" t="s">
        <v>4474</v>
      </c>
      <c r="O918" s="6">
        <v>496033</v>
      </c>
      <c r="P918" s="6">
        <v>476696</v>
      </c>
      <c r="Q918" s="6">
        <v>85239</v>
      </c>
      <c r="R918" s="6">
        <v>69177</v>
      </c>
      <c r="S918" s="6">
        <v>196988</v>
      </c>
      <c r="T918" s="6">
        <v>272709</v>
      </c>
      <c r="U918" s="6">
        <v>223314</v>
      </c>
      <c r="V918" s="6">
        <v>223219</v>
      </c>
      <c r="W918" s="6">
        <v>18272293</v>
      </c>
      <c r="X918" s="6">
        <v>18812670</v>
      </c>
      <c r="Y918" s="6" t="s">
        <v>4474</v>
      </c>
      <c r="Z918" s="6" t="s">
        <v>4474</v>
      </c>
      <c r="AA918" s="6" t="s">
        <v>4474</v>
      </c>
      <c r="AB918" s="6" t="s">
        <v>4474</v>
      </c>
      <c r="AC918" s="6">
        <v>42883865</v>
      </c>
      <c r="AD918" s="6">
        <v>42852180</v>
      </c>
      <c r="AF918">
        <f>Q918/W918</f>
        <v>4.6649317630797623E-3</v>
      </c>
      <c r="AG918">
        <f>R918/X918</f>
        <v>3.6771494955261533E-3</v>
      </c>
      <c r="AH918">
        <f>U918/W918</f>
        <v>1.2221454636262674E-2</v>
      </c>
      <c r="AI918">
        <f>V918/X918</f>
        <v>1.1865354572211174E-2</v>
      </c>
      <c r="AJ918" t="e">
        <f>Y918/AA918</f>
        <v>#VALUE!</v>
      </c>
      <c r="AK918" t="e">
        <f>Z918/AB918</f>
        <v>#VALUE!</v>
      </c>
      <c r="AL918">
        <f>O918/K918</f>
        <v>0.85515411575878675</v>
      </c>
      <c r="AM918">
        <f>P918/L918</f>
        <v>0.82573215705498515</v>
      </c>
      <c r="AN918">
        <f>K918/W918</f>
        <v>3.1744839030328598E-2</v>
      </c>
      <c r="AO918">
        <f>L918/X918</f>
        <v>3.0686819042698352E-2</v>
      </c>
      <c r="AP918">
        <f>IF(OR(Q918&lt;0, Q918="NA"), 0, 1)</f>
        <v>1</v>
      </c>
      <c r="AQ918">
        <f>IF(OR(S918&lt;0, S918="NA"), 0, 1)</f>
        <v>1</v>
      </c>
      <c r="AR918">
        <f>IFERROR(IF((AF918-AG918)&gt;0,1,0),0)</f>
        <v>1</v>
      </c>
      <c r="AS918">
        <f>IFERROR(IF((S918-Q918)&gt;0,1,0),0)</f>
        <v>1</v>
      </c>
      <c r="AT918">
        <f>IFERROR(IF((AH918-AI918)&lt;0,1,0),0)</f>
        <v>0</v>
      </c>
      <c r="AU918">
        <f>IFERROR(IF((AJ918-AK918)&gt;0,1,0),0)</f>
        <v>0</v>
      </c>
      <c r="AV918">
        <f>IFERROR(IF((AL918-AM918)&gt;0,1,0),0)</f>
        <v>1</v>
      </c>
      <c r="AW918">
        <f>IFERROR(IF((AN918-AO918)&gt;0,1,0),0)</f>
        <v>1</v>
      </c>
      <c r="AX918">
        <f>IFERROR(IF((AC918-AD918)&lt;0,1,0),0)</f>
        <v>0</v>
      </c>
      <c r="AY918">
        <f>SUM(AP918:AX918)</f>
        <v>6</v>
      </c>
    </row>
    <row r="919" spans="1:51" x14ac:dyDescent="0.45">
      <c r="A919" s="1" t="s">
        <v>1882</v>
      </c>
      <c r="B919" s="2">
        <v>4130678</v>
      </c>
      <c r="C919" s="3" t="s">
        <v>5337</v>
      </c>
      <c r="D919" s="7">
        <v>5.48</v>
      </c>
      <c r="E919" s="5">
        <v>3442.79391072</v>
      </c>
      <c r="F919" s="3" t="s">
        <v>4583</v>
      </c>
      <c r="G919" s="3" t="s">
        <v>4583</v>
      </c>
      <c r="H919" s="3" t="s">
        <v>4602</v>
      </c>
      <c r="I919" s="3" t="s">
        <v>5064</v>
      </c>
      <c r="J919" s="3" t="s">
        <v>4604</v>
      </c>
      <c r="K919" s="6">
        <v>840960</v>
      </c>
      <c r="L919" s="6">
        <v>777781</v>
      </c>
      <c r="M919" s="6">
        <v>261561</v>
      </c>
      <c r="N919" s="6">
        <v>227876</v>
      </c>
      <c r="O919" s="6">
        <v>60329</v>
      </c>
      <c r="P919" s="6">
        <v>33667</v>
      </c>
      <c r="Q919" s="6">
        <v>-19057</v>
      </c>
      <c r="R919" s="6">
        <v>-43233</v>
      </c>
      <c r="S919" s="6">
        <v>151691</v>
      </c>
      <c r="T919" s="6">
        <v>106917</v>
      </c>
      <c r="U919" s="6">
        <v>484956</v>
      </c>
      <c r="V919" s="6">
        <v>569141</v>
      </c>
      <c r="W919" s="6">
        <v>2955711</v>
      </c>
      <c r="X919" s="6">
        <v>2939764</v>
      </c>
      <c r="Y919" s="6">
        <v>205967</v>
      </c>
      <c r="Z919" s="6">
        <v>200230</v>
      </c>
      <c r="AA919" s="6">
        <v>188572</v>
      </c>
      <c r="AB919" s="6">
        <v>155525</v>
      </c>
      <c r="AC919" s="6">
        <v>628265774</v>
      </c>
      <c r="AD919" s="6">
        <v>618504691</v>
      </c>
      <c r="AF919">
        <f>Q919/W919</f>
        <v>-6.4475180421901873E-3</v>
      </c>
      <c r="AG919">
        <f>R919/X919</f>
        <v>-1.4706282545129472E-2</v>
      </c>
      <c r="AH919">
        <f>U919/W919</f>
        <v>0.16407422782538617</v>
      </c>
      <c r="AI919">
        <f>V919/X919</f>
        <v>0.19360091490337319</v>
      </c>
      <c r="AJ919">
        <f>Y919/AA919</f>
        <v>1.0922459325880831</v>
      </c>
      <c r="AK919">
        <f>Z919/AB919</f>
        <v>1.2874457482719821</v>
      </c>
      <c r="AL919">
        <f>O919/K919</f>
        <v>7.1738251522070015E-2</v>
      </c>
      <c r="AM919">
        <f>P919/L919</f>
        <v>4.3285963529579662E-2</v>
      </c>
      <c r="AN919">
        <f>K919/W919</f>
        <v>0.28452037428557797</v>
      </c>
      <c r="AO919">
        <f>L919/X919</f>
        <v>0.26457259834462904</v>
      </c>
      <c r="AP919">
        <f>IF(OR(Q919&lt;0, Q919="NA"), 0, 1)</f>
        <v>0</v>
      </c>
      <c r="AQ919">
        <f>IF(OR(S919&lt;0, S919="NA"), 0, 1)</f>
        <v>1</v>
      </c>
      <c r="AR919">
        <f>IFERROR(IF((AF919-AG919)&gt;0,1,0),0)</f>
        <v>1</v>
      </c>
      <c r="AS919">
        <f>IFERROR(IF((S919-Q919)&gt;0,1,0),0)</f>
        <v>1</v>
      </c>
      <c r="AT919">
        <f>IFERROR(IF((AH919-AI919)&lt;0,1,0),0)</f>
        <v>1</v>
      </c>
      <c r="AU919">
        <f>IFERROR(IF((AJ919-AK919)&gt;0,1,0),0)</f>
        <v>0</v>
      </c>
      <c r="AV919">
        <f>IFERROR(IF((AL919-AM919)&gt;0,1,0),0)</f>
        <v>1</v>
      </c>
      <c r="AW919">
        <f>IFERROR(IF((AN919-AO919)&gt;0,1,0),0)</f>
        <v>1</v>
      </c>
      <c r="AX919">
        <f>IFERROR(IF((AC919-AD919)&lt;0,1,0),0)</f>
        <v>0</v>
      </c>
      <c r="AY919">
        <f>SUM(AP919:AX919)</f>
        <v>6</v>
      </c>
    </row>
    <row r="920" spans="1:51" x14ac:dyDescent="0.45">
      <c r="A920" s="1" t="s">
        <v>1885</v>
      </c>
      <c r="B920" s="2">
        <v>4914317</v>
      </c>
      <c r="C920" s="3" t="s">
        <v>5335</v>
      </c>
      <c r="D920" s="5">
        <v>64.77</v>
      </c>
      <c r="E920" s="5">
        <v>1480.3662150299999</v>
      </c>
      <c r="F920" s="3" t="s">
        <v>4475</v>
      </c>
      <c r="G920" s="3" t="s">
        <v>4548</v>
      </c>
      <c r="H920" s="3" t="s">
        <v>4810</v>
      </c>
      <c r="I920" s="3" t="s">
        <v>4964</v>
      </c>
      <c r="J920" s="3" t="s">
        <v>4497</v>
      </c>
      <c r="K920" s="6">
        <v>1910975</v>
      </c>
      <c r="L920" s="6">
        <v>1929883</v>
      </c>
      <c r="M920" s="6">
        <v>278163</v>
      </c>
      <c r="N920" s="6">
        <v>273863</v>
      </c>
      <c r="O920" s="6">
        <v>222851</v>
      </c>
      <c r="P920" s="6">
        <v>219342</v>
      </c>
      <c r="Q920" s="6">
        <v>115568</v>
      </c>
      <c r="R920" s="6">
        <v>141850</v>
      </c>
      <c r="S920" s="6">
        <v>151844</v>
      </c>
      <c r="T920" s="6">
        <v>218251</v>
      </c>
      <c r="U920" s="6">
        <v>725297</v>
      </c>
      <c r="V920" s="6">
        <v>705682</v>
      </c>
      <c r="W920" s="6">
        <v>2973131</v>
      </c>
      <c r="X920" s="6">
        <v>2880377</v>
      </c>
      <c r="Y920" s="6">
        <v>996308</v>
      </c>
      <c r="Z920" s="6">
        <v>900635</v>
      </c>
      <c r="AA920" s="6">
        <v>517772</v>
      </c>
      <c r="AB920" s="6">
        <v>508696</v>
      </c>
      <c r="AC920" s="6">
        <v>22853038</v>
      </c>
      <c r="AD920" s="6">
        <v>22814811</v>
      </c>
      <c r="AF920">
        <f>Q920/W920</f>
        <v>3.8870806567218197E-2</v>
      </c>
      <c r="AG920">
        <f>R920/X920</f>
        <v>4.9247025649767372E-2</v>
      </c>
      <c r="AH920">
        <f>U920/W920</f>
        <v>0.24395056928201281</v>
      </c>
      <c r="AI920">
        <f>V920/X920</f>
        <v>0.24499640151271865</v>
      </c>
      <c r="AJ920">
        <f>Y920/AA920</f>
        <v>1.9242214719992583</v>
      </c>
      <c r="AK920">
        <f>Z920/AB920</f>
        <v>1.770477849245915</v>
      </c>
      <c r="AL920">
        <f>O920/K920</f>
        <v>0.11661638692290585</v>
      </c>
      <c r="AM920">
        <f>P920/L920</f>
        <v>0.11365559466558335</v>
      </c>
      <c r="AN920">
        <f>K920/W920</f>
        <v>0.6427483350044112</v>
      </c>
      <c r="AO920">
        <f>L920/X920</f>
        <v>0.67001055764575257</v>
      </c>
      <c r="AP920">
        <f>IF(OR(Q920&lt;0, Q920="NA"), 0, 1)</f>
        <v>1</v>
      </c>
      <c r="AQ920">
        <f>IF(OR(S920&lt;0, S920="NA"), 0, 1)</f>
        <v>1</v>
      </c>
      <c r="AR920">
        <f>IFERROR(IF((AF920-AG920)&gt;0,1,0),0)</f>
        <v>0</v>
      </c>
      <c r="AS920">
        <f>IFERROR(IF((S920-Q920)&gt;0,1,0),0)</f>
        <v>1</v>
      </c>
      <c r="AT920">
        <f>IFERROR(IF((AH920-AI920)&lt;0,1,0),0)</f>
        <v>1</v>
      </c>
      <c r="AU920">
        <f>IFERROR(IF((AJ920-AK920)&gt;0,1,0),0)</f>
        <v>1</v>
      </c>
      <c r="AV920">
        <f>IFERROR(IF((AL920-AM920)&gt;0,1,0),0)</f>
        <v>1</v>
      </c>
      <c r="AW920">
        <f>IFERROR(IF((AN920-AO920)&gt;0,1,0),0)</f>
        <v>0</v>
      </c>
      <c r="AX920">
        <f>IFERROR(IF((AC920-AD920)&lt;0,1,0),0)</f>
        <v>0</v>
      </c>
      <c r="AY920">
        <f>SUM(AP920:AX920)</f>
        <v>6</v>
      </c>
    </row>
    <row r="921" spans="1:51" x14ac:dyDescent="0.45">
      <c r="A921" s="1" t="s">
        <v>1888</v>
      </c>
      <c r="B921" s="2">
        <v>4277586</v>
      </c>
      <c r="C921" s="3" t="s">
        <v>5337</v>
      </c>
      <c r="D921" s="5">
        <v>8.69</v>
      </c>
      <c r="E921" s="5">
        <v>1321.7794323799999</v>
      </c>
      <c r="F921" s="3" t="s">
        <v>4654</v>
      </c>
      <c r="G921" s="3" t="s">
        <v>4654</v>
      </c>
      <c r="H921" s="3" t="s">
        <v>4747</v>
      </c>
      <c r="I921" s="3" t="s">
        <v>4748</v>
      </c>
      <c r="J921" s="3" t="s">
        <v>4864</v>
      </c>
      <c r="K921" s="6">
        <v>1338584</v>
      </c>
      <c r="L921" s="6">
        <v>1391835</v>
      </c>
      <c r="M921" s="6">
        <v>274045</v>
      </c>
      <c r="N921" s="6">
        <v>282577</v>
      </c>
      <c r="O921" s="6">
        <v>122914</v>
      </c>
      <c r="P921" s="6">
        <v>131101</v>
      </c>
      <c r="Q921" s="6">
        <v>7183</v>
      </c>
      <c r="R921" s="6">
        <v>-6771</v>
      </c>
      <c r="S921" s="6">
        <v>202788</v>
      </c>
      <c r="T921" s="6">
        <v>178668</v>
      </c>
      <c r="U921" s="6">
        <v>305487</v>
      </c>
      <c r="V921" s="6">
        <v>309664</v>
      </c>
      <c r="W921" s="6">
        <v>2661149</v>
      </c>
      <c r="X921" s="6">
        <v>2596937</v>
      </c>
      <c r="Y921" s="6">
        <v>693937</v>
      </c>
      <c r="Z921" s="6">
        <v>623915</v>
      </c>
      <c r="AA921" s="6">
        <v>303219</v>
      </c>
      <c r="AB921" s="6">
        <v>300174</v>
      </c>
      <c r="AC921" s="6">
        <v>152101000</v>
      </c>
      <c r="AD921" s="6">
        <v>152051000</v>
      </c>
      <c r="AF921">
        <f>Q921/W921</f>
        <v>2.6992100028972446E-3</v>
      </c>
      <c r="AG921">
        <f>R921/X921</f>
        <v>-2.6073023719866903E-3</v>
      </c>
      <c r="AH921">
        <f>U921/W921</f>
        <v>0.11479515051581103</v>
      </c>
      <c r="AI921">
        <f>V921/X921</f>
        <v>0.11924201472734995</v>
      </c>
      <c r="AJ921">
        <f>Y921/AA921</f>
        <v>2.2885670093232946</v>
      </c>
      <c r="AK921">
        <f>Z921/AB921</f>
        <v>2.0785111302111443</v>
      </c>
      <c r="AL921">
        <f>O921/K921</f>
        <v>9.1823897491677769E-2</v>
      </c>
      <c r="AM921">
        <f>P921/L921</f>
        <v>9.4192917982375779E-2</v>
      </c>
      <c r="AN921">
        <f>K921/W921</f>
        <v>0.50300979013200686</v>
      </c>
      <c r="AO921">
        <f>L921/X921</f>
        <v>0.53595254717384366</v>
      </c>
      <c r="AP921">
        <f>IF(OR(Q921&lt;0, Q921="NA"), 0, 1)</f>
        <v>1</v>
      </c>
      <c r="AQ921">
        <f>IF(OR(S921&lt;0, S921="NA"), 0, 1)</f>
        <v>1</v>
      </c>
      <c r="AR921">
        <f>IFERROR(IF((AF921-AG921)&gt;0,1,0),0)</f>
        <v>1</v>
      </c>
      <c r="AS921">
        <f>IFERROR(IF((S921-Q921)&gt;0,1,0),0)</f>
        <v>1</v>
      </c>
      <c r="AT921">
        <f>IFERROR(IF((AH921-AI921)&lt;0,1,0),0)</f>
        <v>1</v>
      </c>
      <c r="AU921">
        <f>IFERROR(IF((AJ921-AK921)&gt;0,1,0),0)</f>
        <v>1</v>
      </c>
      <c r="AV921">
        <f>IFERROR(IF((AL921-AM921)&gt;0,1,0),0)</f>
        <v>0</v>
      </c>
      <c r="AW921">
        <f>IFERROR(IF((AN921-AO921)&gt;0,1,0),0)</f>
        <v>0</v>
      </c>
      <c r="AX921">
        <f>IFERROR(IF((AC921-AD921)&lt;0,1,0),0)</f>
        <v>0</v>
      </c>
      <c r="AY921">
        <f>SUM(AP921:AX921)</f>
        <v>6</v>
      </c>
    </row>
    <row r="922" spans="1:51" x14ac:dyDescent="0.45">
      <c r="A922" s="1" t="s">
        <v>1893</v>
      </c>
      <c r="B922" s="2">
        <v>4811795</v>
      </c>
      <c r="C922" s="3" t="s">
        <v>5335</v>
      </c>
      <c r="D922" s="5">
        <v>74.78</v>
      </c>
      <c r="E922" s="5">
        <v>9323.6671653199992</v>
      </c>
      <c r="F922" s="3" t="s">
        <v>4470</v>
      </c>
      <c r="G922" s="3" t="s">
        <v>4512</v>
      </c>
      <c r="H922" s="3" t="s">
        <v>4522</v>
      </c>
      <c r="I922" s="3" t="s">
        <v>4554</v>
      </c>
      <c r="J922" s="3" t="s">
        <v>4555</v>
      </c>
      <c r="K922" s="6">
        <v>12499000</v>
      </c>
      <c r="L922" s="6">
        <v>12487000</v>
      </c>
      <c r="M922" s="6">
        <v>922000</v>
      </c>
      <c r="N922" s="6">
        <v>887000</v>
      </c>
      <c r="O922" s="6">
        <v>633000</v>
      </c>
      <c r="P922" s="6">
        <v>603000</v>
      </c>
      <c r="Q922" s="6">
        <v>319000</v>
      </c>
      <c r="R922" s="6">
        <v>363000</v>
      </c>
      <c r="S922" s="6">
        <v>612000</v>
      </c>
      <c r="T922" s="6">
        <v>692000</v>
      </c>
      <c r="U922" s="6">
        <v>1899000</v>
      </c>
      <c r="V922" s="6">
        <v>1884000</v>
      </c>
      <c r="W922" s="6">
        <v>10605000</v>
      </c>
      <c r="X922" s="6">
        <v>10251000</v>
      </c>
      <c r="Y922" s="6">
        <v>4147000</v>
      </c>
      <c r="Z922" s="6">
        <v>3941000</v>
      </c>
      <c r="AA922" s="6">
        <v>2929000</v>
      </c>
      <c r="AB922" s="6">
        <v>2549000</v>
      </c>
      <c r="AC922" s="6">
        <v>125154194</v>
      </c>
      <c r="AD922" s="6">
        <v>127080545</v>
      </c>
      <c r="AF922">
        <f>Q922/W922</f>
        <v>3.008015087223008E-2</v>
      </c>
      <c r="AG922">
        <f>R922/X922</f>
        <v>3.5411179397131988E-2</v>
      </c>
      <c r="AH922">
        <f>U922/W922</f>
        <v>0.17906647807637907</v>
      </c>
      <c r="AI922">
        <f>V922/X922</f>
        <v>0.18378694761486683</v>
      </c>
      <c r="AJ922">
        <f>Y922/AA922</f>
        <v>1.4158415841584158</v>
      </c>
      <c r="AK922">
        <f>Z922/AB922</f>
        <v>1.5460965084346803</v>
      </c>
      <c r="AL922">
        <f>O922/K922</f>
        <v>5.0644051524121929E-2</v>
      </c>
      <c r="AM922">
        <f>P922/L922</f>
        <v>4.829022183070393E-2</v>
      </c>
      <c r="AN922">
        <f>K922/W922</f>
        <v>1.1785950023573786</v>
      </c>
      <c r="AO922">
        <f>L922/X922</f>
        <v>1.2181250609696614</v>
      </c>
      <c r="AP922">
        <f>IF(OR(Q922&lt;0, Q922="NA"), 0, 1)</f>
        <v>1</v>
      </c>
      <c r="AQ922">
        <f>IF(OR(S922&lt;0, S922="NA"), 0, 1)</f>
        <v>1</v>
      </c>
      <c r="AR922">
        <f>IFERROR(IF((AF922-AG922)&gt;0,1,0),0)</f>
        <v>0</v>
      </c>
      <c r="AS922">
        <f>IFERROR(IF((S922-Q922)&gt;0,1,0),0)</f>
        <v>1</v>
      </c>
      <c r="AT922">
        <f>IFERROR(IF((AH922-AI922)&lt;0,1,0),0)</f>
        <v>1</v>
      </c>
      <c r="AU922">
        <f>IFERROR(IF((AJ922-AK922)&gt;0,1,0),0)</f>
        <v>0</v>
      </c>
      <c r="AV922">
        <f>IFERROR(IF((AL922-AM922)&gt;0,1,0),0)</f>
        <v>1</v>
      </c>
      <c r="AW922">
        <f>IFERROR(IF((AN922-AO922)&gt;0,1,0),0)</f>
        <v>0</v>
      </c>
      <c r="AX922">
        <f>IFERROR(IF((AC922-AD922)&lt;0,1,0),0)</f>
        <v>1</v>
      </c>
      <c r="AY922">
        <f>SUM(AP922:AX922)</f>
        <v>6</v>
      </c>
    </row>
    <row r="923" spans="1:51" x14ac:dyDescent="0.45">
      <c r="A923" s="1" t="s">
        <v>1894</v>
      </c>
      <c r="B923" s="2">
        <v>4910447</v>
      </c>
      <c r="C923" s="3" t="s">
        <v>5337</v>
      </c>
      <c r="D923" s="5">
        <v>6.52</v>
      </c>
      <c r="E923" s="5">
        <v>657.16370308</v>
      </c>
      <c r="F923" s="3" t="s">
        <v>4559</v>
      </c>
      <c r="G923" s="3" t="s">
        <v>4821</v>
      </c>
      <c r="H923" s="3" t="s">
        <v>4822</v>
      </c>
      <c r="I923" s="3" t="s">
        <v>4822</v>
      </c>
      <c r="J923" s="3" t="s">
        <v>4544</v>
      </c>
      <c r="K923" s="6">
        <v>5000700</v>
      </c>
      <c r="L923" s="6">
        <v>5041700</v>
      </c>
      <c r="M923" s="6">
        <v>545600</v>
      </c>
      <c r="N923" s="6">
        <v>524900</v>
      </c>
      <c r="O923" s="6">
        <v>425000</v>
      </c>
      <c r="P923" s="6">
        <v>406500</v>
      </c>
      <c r="Q923" s="6">
        <v>86600</v>
      </c>
      <c r="R923" s="6">
        <v>82000</v>
      </c>
      <c r="S923" s="6">
        <v>311900</v>
      </c>
      <c r="T923" s="6">
        <v>292000</v>
      </c>
      <c r="U923" s="6">
        <v>1977900</v>
      </c>
      <c r="V923" s="6">
        <v>2321000</v>
      </c>
      <c r="W923" s="6">
        <v>2653500</v>
      </c>
      <c r="X923" s="6">
        <v>2602200</v>
      </c>
      <c r="Y923" s="6">
        <v>1244600</v>
      </c>
      <c r="Z923" s="6">
        <v>1213800</v>
      </c>
      <c r="AA923" s="6">
        <v>1285000</v>
      </c>
      <c r="AB923" s="6">
        <v>976200</v>
      </c>
      <c r="AC923" s="6">
        <v>100700000</v>
      </c>
      <c r="AD923" s="6">
        <v>100700000</v>
      </c>
      <c r="AF923">
        <f>Q923/W923</f>
        <v>3.2636140945920482E-2</v>
      </c>
      <c r="AG923">
        <f>R923/X923</f>
        <v>3.1511797709630314E-2</v>
      </c>
      <c r="AH923">
        <f>U923/W923</f>
        <v>0.74539287733182591</v>
      </c>
      <c r="AI923">
        <f>V923/X923</f>
        <v>0.89193759126892624</v>
      </c>
      <c r="AJ923">
        <f>Y923/AA923</f>
        <v>0.96856031128404674</v>
      </c>
      <c r="AK923">
        <f>Z923/AB923</f>
        <v>1.2433927473878303</v>
      </c>
      <c r="AL923">
        <f>O923/K923</f>
        <v>8.4988101665766799E-2</v>
      </c>
      <c r="AM923">
        <f>P923/L923</f>
        <v>8.0627566098736531E-2</v>
      </c>
      <c r="AN923">
        <f>K923/W923</f>
        <v>1.884567552289429</v>
      </c>
      <c r="AO923">
        <f>L923/X923</f>
        <v>1.9374759818615017</v>
      </c>
      <c r="AP923">
        <f>IF(OR(Q923&lt;0, Q923="NA"), 0, 1)</f>
        <v>1</v>
      </c>
      <c r="AQ923">
        <f>IF(OR(S923&lt;0, S923="NA"), 0, 1)</f>
        <v>1</v>
      </c>
      <c r="AR923">
        <f>IFERROR(IF((AF923-AG923)&gt;0,1,0),0)</f>
        <v>1</v>
      </c>
      <c r="AS923">
        <f>IFERROR(IF((S923-Q923)&gt;0,1,0),0)</f>
        <v>1</v>
      </c>
      <c r="AT923">
        <f>IFERROR(IF((AH923-AI923)&lt;0,1,0),0)</f>
        <v>1</v>
      </c>
      <c r="AU923">
        <f>IFERROR(IF((AJ923-AK923)&gt;0,1,0),0)</f>
        <v>0</v>
      </c>
      <c r="AV923">
        <f>IFERROR(IF((AL923-AM923)&gt;0,1,0),0)</f>
        <v>1</v>
      </c>
      <c r="AW923">
        <f>IFERROR(IF((AN923-AO923)&gt;0,1,0),0)</f>
        <v>0</v>
      </c>
      <c r="AX923">
        <f>IFERROR(IF((AC923-AD923)&lt;0,1,0),0)</f>
        <v>0</v>
      </c>
      <c r="AY923">
        <f>SUM(AP923:AX923)</f>
        <v>6</v>
      </c>
    </row>
    <row r="924" spans="1:51" x14ac:dyDescent="0.45">
      <c r="A924" s="1" t="s">
        <v>1896</v>
      </c>
      <c r="B924" s="2">
        <v>4102290</v>
      </c>
      <c r="C924" s="3" t="s">
        <v>5337</v>
      </c>
      <c r="D924" s="5">
        <v>20.83</v>
      </c>
      <c r="E924" s="5">
        <v>3443.6835058000001</v>
      </c>
      <c r="F924" s="3" t="s">
        <v>4480</v>
      </c>
      <c r="G924" s="3" t="s">
        <v>4491</v>
      </c>
      <c r="H924" s="3" t="s">
        <v>4492</v>
      </c>
      <c r="I924" s="3" t="s">
        <v>4493</v>
      </c>
      <c r="J924" s="3" t="s">
        <v>4927</v>
      </c>
      <c r="K924" s="6">
        <v>494410</v>
      </c>
      <c r="L924" s="6">
        <v>485906</v>
      </c>
      <c r="M924" s="6">
        <v>414927</v>
      </c>
      <c r="N924" s="6">
        <v>405114</v>
      </c>
      <c r="O924" s="6">
        <v>414531</v>
      </c>
      <c r="P924" s="6">
        <v>404750</v>
      </c>
      <c r="Q924" s="6">
        <v>321705</v>
      </c>
      <c r="R924" s="6">
        <v>280961</v>
      </c>
      <c r="S924" s="6">
        <v>42033</v>
      </c>
      <c r="T924" s="6">
        <v>-165887</v>
      </c>
      <c r="U924" s="6">
        <v>1739209</v>
      </c>
      <c r="V924" s="6">
        <v>1642152</v>
      </c>
      <c r="W924" s="6">
        <v>3656359</v>
      </c>
      <c r="X924" s="6">
        <v>3672136</v>
      </c>
      <c r="Y924" s="6">
        <v>75625</v>
      </c>
      <c r="Z924" s="6">
        <v>72339</v>
      </c>
      <c r="AA924" s="6">
        <v>47458</v>
      </c>
      <c r="AB924" s="6">
        <v>155522</v>
      </c>
      <c r="AC924" s="6">
        <v>160246154</v>
      </c>
      <c r="AD924" s="6">
        <v>160169093</v>
      </c>
      <c r="AF924">
        <f>Q924/W924</f>
        <v>8.7985069299814381E-2</v>
      </c>
      <c r="AG924">
        <f>R924/X924</f>
        <v>7.6511599788243137E-2</v>
      </c>
      <c r="AH924">
        <f>U924/W924</f>
        <v>0.47566691345133233</v>
      </c>
      <c r="AI924">
        <f>V924/X924</f>
        <v>0.44719258763836633</v>
      </c>
      <c r="AJ924">
        <f>Y924/AA924</f>
        <v>1.5935142652450587</v>
      </c>
      <c r="AK924">
        <f>Z924/AB924</f>
        <v>0.46513676521649672</v>
      </c>
      <c r="AL924">
        <f>O924/K924</f>
        <v>0.83843571125179506</v>
      </c>
      <c r="AM924">
        <f>P924/L924</f>
        <v>0.83298004140718573</v>
      </c>
      <c r="AN924">
        <f>K924/W924</f>
        <v>0.13521921671258211</v>
      </c>
      <c r="AO924">
        <f>L924/X924</f>
        <v>0.13232244121677411</v>
      </c>
      <c r="AP924">
        <f>IF(OR(Q924&lt;0, Q924="NA"), 0, 1)</f>
        <v>1</v>
      </c>
      <c r="AQ924">
        <f>IF(OR(S924&lt;0, S924="NA"), 0, 1)</f>
        <v>1</v>
      </c>
      <c r="AR924">
        <f>IFERROR(IF((AF924-AG924)&gt;0,1,0),0)</f>
        <v>1</v>
      </c>
      <c r="AS924">
        <f>IFERROR(IF((S924-Q924)&gt;0,1,0),0)</f>
        <v>0</v>
      </c>
      <c r="AT924">
        <f>IFERROR(IF((AH924-AI924)&lt;0,1,0),0)</f>
        <v>0</v>
      </c>
      <c r="AU924">
        <f>IFERROR(IF((AJ924-AK924)&gt;0,1,0),0)</f>
        <v>1</v>
      </c>
      <c r="AV924">
        <f>IFERROR(IF((AL924-AM924)&gt;0,1,0),0)</f>
        <v>1</v>
      </c>
      <c r="AW924">
        <f>IFERROR(IF((AN924-AO924)&gt;0,1,0),0)</f>
        <v>1</v>
      </c>
      <c r="AX924">
        <f>IFERROR(IF((AC924-AD924)&lt;0,1,0),0)</f>
        <v>0</v>
      </c>
      <c r="AY924">
        <f>SUM(AP924:AX924)</f>
        <v>6</v>
      </c>
    </row>
    <row r="925" spans="1:51" x14ac:dyDescent="0.45">
      <c r="A925" s="1" t="s">
        <v>1899</v>
      </c>
      <c r="B925" s="2">
        <v>4343264</v>
      </c>
      <c r="C925" s="3" t="s">
        <v>5337</v>
      </c>
      <c r="D925" s="5">
        <v>11</v>
      </c>
      <c r="E925" s="5">
        <v>320.47865300000001</v>
      </c>
      <c r="F925" s="3" t="s">
        <v>4480</v>
      </c>
      <c r="G925" s="3" t="s">
        <v>4509</v>
      </c>
      <c r="H925" s="3" t="s">
        <v>4509</v>
      </c>
      <c r="I925" s="3" t="s">
        <v>4677</v>
      </c>
      <c r="J925" s="3" t="s">
        <v>4691</v>
      </c>
      <c r="K925" s="6">
        <v>793687</v>
      </c>
      <c r="L925" s="6">
        <v>768138</v>
      </c>
      <c r="M925" s="6">
        <v>107219</v>
      </c>
      <c r="N925" s="6">
        <v>85990</v>
      </c>
      <c r="O925" s="6">
        <v>98260</v>
      </c>
      <c r="P925" s="6">
        <v>77076</v>
      </c>
      <c r="Q925" s="6">
        <v>72189</v>
      </c>
      <c r="R925" s="6">
        <v>56613</v>
      </c>
      <c r="S925" s="6">
        <v>242930</v>
      </c>
      <c r="T925" s="6">
        <v>202834</v>
      </c>
      <c r="U925" s="6">
        <v>116019</v>
      </c>
      <c r="V925" s="6">
        <v>115805</v>
      </c>
      <c r="W925" s="6">
        <v>2374388</v>
      </c>
      <c r="X925" s="6">
        <v>2599349</v>
      </c>
      <c r="Y925" s="6" t="s">
        <v>4474</v>
      </c>
      <c r="Z925" s="6" t="s">
        <v>4474</v>
      </c>
      <c r="AA925" s="6" t="s">
        <v>4474</v>
      </c>
      <c r="AB925" s="6" t="s">
        <v>4474</v>
      </c>
      <c r="AC925" s="6">
        <v>30684198</v>
      </c>
      <c r="AD925" s="6">
        <v>30684198</v>
      </c>
      <c r="AF925">
        <f>Q925/W925</f>
        <v>3.0403202846375571E-2</v>
      </c>
      <c r="AG925">
        <f>R925/X925</f>
        <v>2.1779684067049096E-2</v>
      </c>
      <c r="AH925">
        <f>U925/W925</f>
        <v>4.8862696408506108E-2</v>
      </c>
      <c r="AI925">
        <f>V925/X925</f>
        <v>4.4551539635501042E-2</v>
      </c>
      <c r="AJ925" t="e">
        <f>Y925/AA925</f>
        <v>#VALUE!</v>
      </c>
      <c r="AK925" t="e">
        <f>Z925/AB925</f>
        <v>#VALUE!</v>
      </c>
      <c r="AL925">
        <f>O925/K925</f>
        <v>0.12380195215494269</v>
      </c>
      <c r="AM925">
        <f>P925/L925</f>
        <v>0.10034134491458566</v>
      </c>
      <c r="AN925">
        <f>K925/W925</f>
        <v>0.33427013613613277</v>
      </c>
      <c r="AO925">
        <f>L925/X925</f>
        <v>0.295511683887004</v>
      </c>
      <c r="AP925">
        <f>IF(OR(Q925&lt;0, Q925="NA"), 0, 1)</f>
        <v>1</v>
      </c>
      <c r="AQ925">
        <f>IF(OR(S925&lt;0, S925="NA"), 0, 1)</f>
        <v>1</v>
      </c>
      <c r="AR925">
        <f>IFERROR(IF((AF925-AG925)&gt;0,1,0),0)</f>
        <v>1</v>
      </c>
      <c r="AS925">
        <f>IFERROR(IF((S925-Q925)&gt;0,1,0),0)</f>
        <v>1</v>
      </c>
      <c r="AT925">
        <f>IFERROR(IF((AH925-AI925)&lt;0,1,0),0)</f>
        <v>0</v>
      </c>
      <c r="AU925">
        <f>IFERROR(IF((AJ925-AK925)&gt;0,1,0),0)</f>
        <v>0</v>
      </c>
      <c r="AV925">
        <f>IFERROR(IF((AL925-AM925)&gt;0,1,0),0)</f>
        <v>1</v>
      </c>
      <c r="AW925">
        <f>IFERROR(IF((AN925-AO925)&gt;0,1,0),0)</f>
        <v>1</v>
      </c>
      <c r="AX925">
        <f>IFERROR(IF((AC925-AD925)&lt;0,1,0),0)</f>
        <v>0</v>
      </c>
      <c r="AY925">
        <f>SUM(AP925:AX925)</f>
        <v>6</v>
      </c>
    </row>
    <row r="926" spans="1:51" x14ac:dyDescent="0.45">
      <c r="A926" s="1" t="s">
        <v>1903</v>
      </c>
      <c r="B926" s="2">
        <v>4987800</v>
      </c>
      <c r="C926" s="3" t="s">
        <v>5337</v>
      </c>
      <c r="D926" s="5">
        <v>68.47</v>
      </c>
      <c r="E926" s="5">
        <v>5546.2157041600003</v>
      </c>
      <c r="F926" s="3" t="s">
        <v>4485</v>
      </c>
      <c r="G926" s="3" t="s">
        <v>4486</v>
      </c>
      <c r="H926" s="3" t="s">
        <v>4505</v>
      </c>
      <c r="I926" s="3" t="s">
        <v>4505</v>
      </c>
      <c r="J926" s="3" t="s">
        <v>4593</v>
      </c>
      <c r="K926" s="6">
        <v>1903000</v>
      </c>
      <c r="L926" s="6">
        <v>1886700</v>
      </c>
      <c r="M926" s="6">
        <v>310100</v>
      </c>
      <c r="N926" s="6">
        <v>352000</v>
      </c>
      <c r="O926" s="6">
        <v>186100</v>
      </c>
      <c r="P926" s="6">
        <v>227400</v>
      </c>
      <c r="Q926" s="6">
        <v>132100</v>
      </c>
      <c r="R926" s="6">
        <v>108100</v>
      </c>
      <c r="S926" s="6">
        <v>289900</v>
      </c>
      <c r="T926" s="6">
        <v>286300</v>
      </c>
      <c r="U926" s="6">
        <v>700600</v>
      </c>
      <c r="V926" s="6">
        <v>803400</v>
      </c>
      <c r="W926" s="6">
        <v>2725600</v>
      </c>
      <c r="X926" s="6">
        <v>2862300</v>
      </c>
      <c r="Y926" s="6">
        <v>781500</v>
      </c>
      <c r="Z926" s="6">
        <v>828000</v>
      </c>
      <c r="AA926" s="6">
        <v>353500</v>
      </c>
      <c r="AB926" s="6">
        <v>300000</v>
      </c>
      <c r="AC926" s="6">
        <v>81000000</v>
      </c>
      <c r="AD926" s="6">
        <v>81000000</v>
      </c>
      <c r="AF926">
        <f>Q926/W926</f>
        <v>4.8466392720868799E-2</v>
      </c>
      <c r="AG926">
        <f>R926/X926</f>
        <v>3.7766830870279149E-2</v>
      </c>
      <c r="AH926">
        <f>U926/W926</f>
        <v>0.25704432051658349</v>
      </c>
      <c r="AI926">
        <f>V926/X926</f>
        <v>0.28068336652342524</v>
      </c>
      <c r="AJ926">
        <f>Y926/AA926</f>
        <v>2.2107496463932108</v>
      </c>
      <c r="AK926">
        <f>Z926/AB926</f>
        <v>2.76</v>
      </c>
      <c r="AL926">
        <f>O926/K926</f>
        <v>9.7792958486600107E-2</v>
      </c>
      <c r="AM926">
        <f>P926/L926</f>
        <v>0.1205279058673875</v>
      </c>
      <c r="AN926">
        <f>K926/W926</f>
        <v>0.69819489286762548</v>
      </c>
      <c r="AO926">
        <f>L926/X926</f>
        <v>0.6591552248192013</v>
      </c>
      <c r="AP926">
        <f>IF(OR(Q926&lt;0, Q926="NA"), 0, 1)</f>
        <v>1</v>
      </c>
      <c r="AQ926">
        <f>IF(OR(S926&lt;0, S926="NA"), 0, 1)</f>
        <v>1</v>
      </c>
      <c r="AR926">
        <f>IFERROR(IF((AF926-AG926)&gt;0,1,0),0)</f>
        <v>1</v>
      </c>
      <c r="AS926">
        <f>IFERROR(IF((S926-Q926)&gt;0,1,0),0)</f>
        <v>1</v>
      </c>
      <c r="AT926">
        <f>IFERROR(IF((AH926-AI926)&lt;0,1,0),0)</f>
        <v>1</v>
      </c>
      <c r="AU926">
        <f>IFERROR(IF((AJ926-AK926)&gt;0,1,0),0)</f>
        <v>0</v>
      </c>
      <c r="AV926">
        <f>IFERROR(IF((AL926-AM926)&gt;0,1,0),0)</f>
        <v>0</v>
      </c>
      <c r="AW926">
        <f>IFERROR(IF((AN926-AO926)&gt;0,1,0),0)</f>
        <v>1</v>
      </c>
      <c r="AX926">
        <f>IFERROR(IF((AC926-AD926)&lt;0,1,0),0)</f>
        <v>0</v>
      </c>
      <c r="AY926">
        <f>SUM(AP926:AX926)</f>
        <v>6</v>
      </c>
    </row>
    <row r="927" spans="1:51" x14ac:dyDescent="0.45">
      <c r="A927" s="1" t="s">
        <v>1912</v>
      </c>
      <c r="B927" s="2">
        <v>4813313</v>
      </c>
      <c r="C927" s="3" t="s">
        <v>5337</v>
      </c>
      <c r="D927" s="5">
        <v>40.86</v>
      </c>
      <c r="E927" s="5">
        <v>4024.2455852399999</v>
      </c>
      <c r="F927" s="3" t="s">
        <v>4475</v>
      </c>
      <c r="G927" s="3" t="s">
        <v>4529</v>
      </c>
      <c r="H927" s="3" t="s">
        <v>4530</v>
      </c>
      <c r="I927" s="3" t="s">
        <v>4611</v>
      </c>
      <c r="J927" s="3" t="s">
        <v>5098</v>
      </c>
      <c r="K927" s="6">
        <v>4238000</v>
      </c>
      <c r="L927" s="6">
        <v>3983000</v>
      </c>
      <c r="M927" s="6">
        <v>984000</v>
      </c>
      <c r="N927" s="6">
        <v>961000</v>
      </c>
      <c r="O927" s="6">
        <v>729000</v>
      </c>
      <c r="P927" s="6">
        <v>721000</v>
      </c>
      <c r="Q927" s="6">
        <v>102000</v>
      </c>
      <c r="R927" s="6">
        <v>162000</v>
      </c>
      <c r="S927" s="6">
        <v>204000</v>
      </c>
      <c r="T927" s="6">
        <v>205000</v>
      </c>
      <c r="U927" s="6">
        <v>6485000</v>
      </c>
      <c r="V927" s="6">
        <v>6367000</v>
      </c>
      <c r="W927" s="6">
        <v>11154000</v>
      </c>
      <c r="X927" s="6">
        <v>11467000</v>
      </c>
      <c r="Y927" s="6">
        <v>6230000</v>
      </c>
      <c r="Z927" s="6">
        <v>6086000</v>
      </c>
      <c r="AA927" s="6">
        <v>1343000</v>
      </c>
      <c r="AB927" s="6">
        <v>1347000</v>
      </c>
      <c r="AC927" s="6">
        <v>99850114</v>
      </c>
      <c r="AD927" s="6">
        <v>102485583</v>
      </c>
      <c r="AF927">
        <f>Q927/W927</f>
        <v>9.1447014523937595E-3</v>
      </c>
      <c r="AG927">
        <f>R927/X927</f>
        <v>1.4127496293712393E-2</v>
      </c>
      <c r="AH927">
        <f>U927/W927</f>
        <v>0.58140577371346602</v>
      </c>
      <c r="AI927">
        <f>V927/X927</f>
        <v>0.55524548704979504</v>
      </c>
      <c r="AJ927">
        <f>Y927/AA927</f>
        <v>4.6388682055100521</v>
      </c>
      <c r="AK927">
        <f>Z927/AB927</f>
        <v>4.51818856718634</v>
      </c>
      <c r="AL927">
        <f>O927/K927</f>
        <v>0.17201510146295423</v>
      </c>
      <c r="AM927">
        <f>P927/L927</f>
        <v>0.18101933216168717</v>
      </c>
      <c r="AN927">
        <f>K927/W927</f>
        <v>0.37995337995337997</v>
      </c>
      <c r="AO927">
        <f>L927/X927</f>
        <v>0.34734455393738556</v>
      </c>
      <c r="AP927">
        <f>IF(OR(Q927&lt;0, Q927="NA"), 0, 1)</f>
        <v>1</v>
      </c>
      <c r="AQ927">
        <f>IF(OR(S927&lt;0, S927="NA"), 0, 1)</f>
        <v>1</v>
      </c>
      <c r="AR927">
        <f>IFERROR(IF((AF927-AG927)&gt;0,1,0),0)</f>
        <v>0</v>
      </c>
      <c r="AS927">
        <f>IFERROR(IF((S927-Q927)&gt;0,1,0),0)</f>
        <v>1</v>
      </c>
      <c r="AT927">
        <f>IFERROR(IF((AH927-AI927)&lt;0,1,0),0)</f>
        <v>0</v>
      </c>
      <c r="AU927">
        <f>IFERROR(IF((AJ927-AK927)&gt;0,1,0),0)</f>
        <v>1</v>
      </c>
      <c r="AV927">
        <f>IFERROR(IF((AL927-AM927)&gt;0,1,0),0)</f>
        <v>0</v>
      </c>
      <c r="AW927">
        <f>IFERROR(IF((AN927-AO927)&gt;0,1,0),0)</f>
        <v>1</v>
      </c>
      <c r="AX927">
        <f>IFERROR(IF((AC927-AD927)&lt;0,1,0),0)</f>
        <v>1</v>
      </c>
      <c r="AY927">
        <f>SUM(AP927:AX927)</f>
        <v>6</v>
      </c>
    </row>
    <row r="928" spans="1:51" x14ac:dyDescent="0.45">
      <c r="A928" s="1" t="s">
        <v>1918</v>
      </c>
      <c r="B928" s="2">
        <v>7456728</v>
      </c>
      <c r="C928" s="3" t="s">
        <v>5336</v>
      </c>
      <c r="D928" s="5">
        <v>13.5</v>
      </c>
      <c r="E928" s="7">
        <v>189</v>
      </c>
      <c r="F928" s="3" t="s">
        <v>4485</v>
      </c>
      <c r="G928" s="3" t="s">
        <v>4517</v>
      </c>
      <c r="H928" s="3" t="s">
        <v>4640</v>
      </c>
      <c r="I928" s="3" t="s">
        <v>4641</v>
      </c>
      <c r="J928" s="3" t="s">
        <v>5100</v>
      </c>
      <c r="K928" s="6">
        <v>36279</v>
      </c>
      <c r="L928" s="6">
        <v>36133</v>
      </c>
      <c r="M928" s="6">
        <v>13909</v>
      </c>
      <c r="N928" s="6">
        <v>12788</v>
      </c>
      <c r="O928" s="6">
        <v>11120</v>
      </c>
      <c r="P928" s="6">
        <v>9997</v>
      </c>
      <c r="Q928" s="6">
        <v>1466</v>
      </c>
      <c r="R928" s="6">
        <v>5155</v>
      </c>
      <c r="S928" s="6">
        <v>12218</v>
      </c>
      <c r="T928" s="6">
        <v>10070</v>
      </c>
      <c r="U928" s="6" t="s">
        <v>4474</v>
      </c>
      <c r="V928" s="6" t="s">
        <v>4474</v>
      </c>
      <c r="W928" s="6">
        <v>102660</v>
      </c>
      <c r="X928" s="6">
        <v>107616</v>
      </c>
      <c r="Y928" s="6">
        <v>58043</v>
      </c>
      <c r="Z928" s="6">
        <v>57650</v>
      </c>
      <c r="AA928" s="6">
        <v>34650</v>
      </c>
      <c r="AB928" s="6">
        <v>37011</v>
      </c>
      <c r="AC928" s="6">
        <v>14028000</v>
      </c>
      <c r="AD928" s="6">
        <v>13973000</v>
      </c>
      <c r="AF928">
        <f>Q928/W928</f>
        <v>1.4280148061562439E-2</v>
      </c>
      <c r="AG928">
        <f>R928/X928</f>
        <v>4.7901798988997921E-2</v>
      </c>
      <c r="AH928" t="e">
        <f>U928/W928</f>
        <v>#VALUE!</v>
      </c>
      <c r="AI928" t="e">
        <f>V928/X928</f>
        <v>#VALUE!</v>
      </c>
      <c r="AJ928">
        <f>Y928/AA928</f>
        <v>1.675122655122655</v>
      </c>
      <c r="AK928">
        <f>Z928/AB928</f>
        <v>1.55764502445219</v>
      </c>
      <c r="AL928">
        <f>O928/K928</f>
        <v>0.3065134099616858</v>
      </c>
      <c r="AM928">
        <f>P928/L928</f>
        <v>0.27667229402485261</v>
      </c>
      <c r="AN928">
        <f>K928/W928</f>
        <v>0.35338983050847456</v>
      </c>
      <c r="AO928">
        <f>L928/X928</f>
        <v>0.33575862325304789</v>
      </c>
      <c r="AP928">
        <f>IF(OR(Q928&lt;0, Q928="NA"), 0, 1)</f>
        <v>1</v>
      </c>
      <c r="AQ928">
        <f>IF(OR(S928&lt;0, S928="NA"), 0, 1)</f>
        <v>1</v>
      </c>
      <c r="AR928">
        <f>IFERROR(IF((AF928-AG928)&gt;0,1,0),0)</f>
        <v>0</v>
      </c>
      <c r="AS928">
        <f>IFERROR(IF((S928-Q928)&gt;0,1,0),0)</f>
        <v>1</v>
      </c>
      <c r="AT928">
        <f>IFERROR(IF((AH928-AI928)&lt;0,1,0),0)</f>
        <v>0</v>
      </c>
      <c r="AU928">
        <f>IFERROR(IF((AJ928-AK928)&gt;0,1,0),0)</f>
        <v>1</v>
      </c>
      <c r="AV928">
        <f>IFERROR(IF((AL928-AM928)&gt;0,1,0),0)</f>
        <v>1</v>
      </c>
      <c r="AW928">
        <f>IFERROR(IF((AN928-AO928)&gt;0,1,0),0)</f>
        <v>1</v>
      </c>
      <c r="AX928">
        <f>IFERROR(IF((AC928-AD928)&lt;0,1,0),0)</f>
        <v>0</v>
      </c>
      <c r="AY928">
        <f>SUM(AP928:AX928)</f>
        <v>6</v>
      </c>
    </row>
    <row r="929" spans="1:51" x14ac:dyDescent="0.45">
      <c r="A929" s="1" t="s">
        <v>1919</v>
      </c>
      <c r="B929" s="2">
        <v>4032515</v>
      </c>
      <c r="C929" s="3" t="s">
        <v>5337</v>
      </c>
      <c r="D929" s="5">
        <v>51.03</v>
      </c>
      <c r="E929" s="5">
        <v>2439.4386813299998</v>
      </c>
      <c r="F929" s="3" t="s">
        <v>4485</v>
      </c>
      <c r="G929" s="3" t="s">
        <v>4517</v>
      </c>
      <c r="H929" s="3" t="s">
        <v>4518</v>
      </c>
      <c r="I929" s="3" t="s">
        <v>4536</v>
      </c>
      <c r="J929" s="3" t="s">
        <v>5101</v>
      </c>
      <c r="K929" s="6">
        <v>2563700</v>
      </c>
      <c r="L929" s="6">
        <v>2603200</v>
      </c>
      <c r="M929" s="6">
        <v>308900</v>
      </c>
      <c r="N929" s="6">
        <v>300700</v>
      </c>
      <c r="O929" s="6">
        <v>222500</v>
      </c>
      <c r="P929" s="6">
        <v>216800</v>
      </c>
      <c r="Q929" s="6">
        <v>123900</v>
      </c>
      <c r="R929" s="6">
        <v>114200</v>
      </c>
      <c r="S929" s="6">
        <v>280500</v>
      </c>
      <c r="T929" s="6">
        <v>274700</v>
      </c>
      <c r="U929" s="6">
        <v>294500</v>
      </c>
      <c r="V929" s="6">
        <v>411700</v>
      </c>
      <c r="W929" s="6">
        <v>1913400</v>
      </c>
      <c r="X929" s="6">
        <v>1940800</v>
      </c>
      <c r="Y929" s="6">
        <v>561700</v>
      </c>
      <c r="Z929" s="6">
        <v>568100</v>
      </c>
      <c r="AA929" s="6">
        <v>514300</v>
      </c>
      <c r="AB929" s="6">
        <v>474200</v>
      </c>
      <c r="AC929" s="6">
        <v>47804011</v>
      </c>
      <c r="AD929" s="6">
        <v>47138842</v>
      </c>
      <c r="AF929">
        <f>Q929/W929</f>
        <v>6.4753841329570405E-2</v>
      </c>
      <c r="AG929">
        <f>R929/X929</f>
        <v>5.8841714756801319E-2</v>
      </c>
      <c r="AH929">
        <f>U929/W929</f>
        <v>0.15391449775269153</v>
      </c>
      <c r="AI929">
        <f>V929/X929</f>
        <v>0.21212901896125308</v>
      </c>
      <c r="AJ929">
        <f>Y929/AA929</f>
        <v>1.0921641065525958</v>
      </c>
      <c r="AK929">
        <f>Z929/AB929</f>
        <v>1.1980177140447068</v>
      </c>
      <c r="AL929">
        <f>O929/K929</f>
        <v>8.678862581425284E-2</v>
      </c>
      <c r="AM929">
        <f>P929/L929</f>
        <v>8.328211432083589E-2</v>
      </c>
      <c r="AN929">
        <f>K929/W929</f>
        <v>1.3398662067523779</v>
      </c>
      <c r="AO929">
        <f>L929/X929</f>
        <v>1.3413025556471558</v>
      </c>
      <c r="AP929">
        <f>IF(OR(Q929&lt;0, Q929="NA"), 0, 1)</f>
        <v>1</v>
      </c>
      <c r="AQ929">
        <f>IF(OR(S929&lt;0, S929="NA"), 0, 1)</f>
        <v>1</v>
      </c>
      <c r="AR929">
        <f>IFERROR(IF((AF929-AG929)&gt;0,1,0),0)</f>
        <v>1</v>
      </c>
      <c r="AS929">
        <f>IFERROR(IF((S929-Q929)&gt;0,1,0),0)</f>
        <v>1</v>
      </c>
      <c r="AT929">
        <f>IFERROR(IF((AH929-AI929)&lt;0,1,0),0)</f>
        <v>1</v>
      </c>
      <c r="AU929">
        <f>IFERROR(IF((AJ929-AK929)&gt;0,1,0),0)</f>
        <v>0</v>
      </c>
      <c r="AV929">
        <f>IFERROR(IF((AL929-AM929)&gt;0,1,0),0)</f>
        <v>1</v>
      </c>
      <c r="AW929">
        <f>IFERROR(IF((AN929-AO929)&gt;0,1,0),0)</f>
        <v>0</v>
      </c>
      <c r="AX929">
        <f>IFERROR(IF((AC929-AD929)&lt;0,1,0),0)</f>
        <v>0</v>
      </c>
      <c r="AY929">
        <f>SUM(AP929:AX929)</f>
        <v>6</v>
      </c>
    </row>
    <row r="930" spans="1:51" x14ac:dyDescent="0.45">
      <c r="A930" s="1" t="s">
        <v>1921</v>
      </c>
      <c r="B930" s="2">
        <v>4208452</v>
      </c>
      <c r="C930" s="3" t="s">
        <v>5335</v>
      </c>
      <c r="D930" s="5">
        <v>46.3</v>
      </c>
      <c r="E930" s="5">
        <v>373.922504</v>
      </c>
      <c r="F930" s="3" t="s">
        <v>4480</v>
      </c>
      <c r="G930" s="3" t="s">
        <v>4481</v>
      </c>
      <c r="H930" s="3" t="s">
        <v>4481</v>
      </c>
      <c r="I930" s="3" t="s">
        <v>4482</v>
      </c>
      <c r="J930" s="3" t="s">
        <v>4484</v>
      </c>
      <c r="K930" s="6">
        <v>132439</v>
      </c>
      <c r="L930" s="6">
        <v>132273</v>
      </c>
      <c r="M930" s="6" t="s">
        <v>4474</v>
      </c>
      <c r="N930" s="6" t="s">
        <v>4474</v>
      </c>
      <c r="O930" s="6">
        <v>107091</v>
      </c>
      <c r="P930" s="6">
        <v>103206</v>
      </c>
      <c r="Q930" s="6">
        <v>36139</v>
      </c>
      <c r="R930" s="6">
        <v>36456</v>
      </c>
      <c r="S930" s="6">
        <v>53086</v>
      </c>
      <c r="T930" s="6">
        <v>48571</v>
      </c>
      <c r="U930" s="6">
        <v>194941</v>
      </c>
      <c r="V930" s="6">
        <v>194887</v>
      </c>
      <c r="W930" s="6">
        <v>3441990</v>
      </c>
      <c r="X930" s="6">
        <v>3410881</v>
      </c>
      <c r="Y930" s="6" t="s">
        <v>4474</v>
      </c>
      <c r="Z930" s="6" t="s">
        <v>4474</v>
      </c>
      <c r="AA930" s="6" t="s">
        <v>4474</v>
      </c>
      <c r="AB930" s="6" t="s">
        <v>4474</v>
      </c>
      <c r="AC930" s="6">
        <v>8070539</v>
      </c>
      <c r="AD930" s="6">
        <v>8081344</v>
      </c>
      <c r="AF930">
        <f>Q930/W930</f>
        <v>1.0499449446395834E-2</v>
      </c>
      <c r="AG930">
        <f>R930/X930</f>
        <v>1.0688147724883981E-2</v>
      </c>
      <c r="AH930">
        <f>U930/W930</f>
        <v>5.6636132005031974E-2</v>
      </c>
      <c r="AI930">
        <f>V930/X930</f>
        <v>5.7136851153704864E-2</v>
      </c>
      <c r="AJ930" t="e">
        <f>Y930/AA930</f>
        <v>#VALUE!</v>
      </c>
      <c r="AK930" t="e">
        <f>Z930/AB930</f>
        <v>#VALUE!</v>
      </c>
      <c r="AL930">
        <f>O930/K930</f>
        <v>0.80860622626265677</v>
      </c>
      <c r="AM930">
        <f>P930/L930</f>
        <v>0.78024993762899453</v>
      </c>
      <c r="AN930">
        <f>K930/W930</f>
        <v>3.8477450544597745E-2</v>
      </c>
      <c r="AO930">
        <f>L930/X930</f>
        <v>3.8779717029119455E-2</v>
      </c>
      <c r="AP930">
        <f>IF(OR(Q930&lt;0, Q930="NA"), 0, 1)</f>
        <v>1</v>
      </c>
      <c r="AQ930">
        <f>IF(OR(S930&lt;0, S930="NA"), 0, 1)</f>
        <v>1</v>
      </c>
      <c r="AR930">
        <f>IFERROR(IF((AF930-AG930)&gt;0,1,0),0)</f>
        <v>0</v>
      </c>
      <c r="AS930">
        <f>IFERROR(IF((S930-Q930)&gt;0,1,0),0)</f>
        <v>1</v>
      </c>
      <c r="AT930">
        <f>IFERROR(IF((AH930-AI930)&lt;0,1,0),0)</f>
        <v>1</v>
      </c>
      <c r="AU930">
        <f>IFERROR(IF((AJ930-AK930)&gt;0,1,0),0)</f>
        <v>0</v>
      </c>
      <c r="AV930">
        <f>IFERROR(IF((AL930-AM930)&gt;0,1,0),0)</f>
        <v>1</v>
      </c>
      <c r="AW930">
        <f>IFERROR(IF((AN930-AO930)&gt;0,1,0),0)</f>
        <v>0</v>
      </c>
      <c r="AX930">
        <f>IFERROR(IF((AC930-AD930)&lt;0,1,0),0)</f>
        <v>1</v>
      </c>
      <c r="AY930">
        <f>SUM(AP930:AX930)</f>
        <v>6</v>
      </c>
    </row>
    <row r="931" spans="1:51" x14ac:dyDescent="0.45">
      <c r="A931" s="1" t="s">
        <v>1940</v>
      </c>
      <c r="B931" s="2">
        <v>105223</v>
      </c>
      <c r="C931" s="3" t="s">
        <v>5337</v>
      </c>
      <c r="D931" s="5">
        <v>33.130000000000003</v>
      </c>
      <c r="E931" s="5">
        <v>31069.238993679999</v>
      </c>
      <c r="F931" s="3" t="s">
        <v>4500</v>
      </c>
      <c r="G931" s="3" t="s">
        <v>4574</v>
      </c>
      <c r="H931" s="3" t="s">
        <v>4734</v>
      </c>
      <c r="I931" s="3" t="s">
        <v>4734</v>
      </c>
      <c r="J931" s="3" t="s">
        <v>4958</v>
      </c>
      <c r="K931" s="6">
        <v>53559000</v>
      </c>
      <c r="L931" s="6">
        <v>53321000</v>
      </c>
      <c r="M931" s="6">
        <v>5044000</v>
      </c>
      <c r="N931" s="6">
        <v>5045000</v>
      </c>
      <c r="O931" s="6">
        <v>4214000</v>
      </c>
      <c r="P931" s="6">
        <v>4211000</v>
      </c>
      <c r="Q931" s="6">
        <v>2775000</v>
      </c>
      <c r="R931" s="6">
        <v>2843000</v>
      </c>
      <c r="S931" s="6">
        <v>3749000</v>
      </c>
      <c r="T931" s="6">
        <v>4101000</v>
      </c>
      <c r="U931" s="6">
        <v>8256000</v>
      </c>
      <c r="V931" s="6">
        <v>8229000</v>
      </c>
      <c r="W931" s="6">
        <v>39909000</v>
      </c>
      <c r="X931" s="6">
        <v>38059000</v>
      </c>
      <c r="Y931" s="6">
        <v>20760000</v>
      </c>
      <c r="Z931" s="6">
        <v>19315000</v>
      </c>
      <c r="AA931" s="6">
        <v>28687000</v>
      </c>
      <c r="AB931" s="6">
        <v>27043000</v>
      </c>
      <c r="AC931" s="6">
        <v>939000000</v>
      </c>
      <c r="AD931" s="6">
        <v>963717799</v>
      </c>
      <c r="AF931">
        <f>Q931/W931</f>
        <v>6.9533188002706151E-2</v>
      </c>
      <c r="AG931">
        <f>R931/X931</f>
        <v>7.4699808192543155E-2</v>
      </c>
      <c r="AH931">
        <f>U931/W931</f>
        <v>0.20687063068480793</v>
      </c>
      <c r="AI931">
        <f>V931/X931</f>
        <v>0.21621692635119158</v>
      </c>
      <c r="AJ931">
        <f>Y931/AA931</f>
        <v>0.72367274375152513</v>
      </c>
      <c r="AK931">
        <f>Z931/AB931</f>
        <v>0.71423288836297749</v>
      </c>
      <c r="AL931">
        <f>O931/K931</f>
        <v>7.8679586997516759E-2</v>
      </c>
      <c r="AM931">
        <f>P931/L931</f>
        <v>7.8974512856097967E-2</v>
      </c>
      <c r="AN931">
        <f>K931/W931</f>
        <v>1.3420281139592574</v>
      </c>
      <c r="AO931">
        <f>L931/X931</f>
        <v>1.401008959772984</v>
      </c>
      <c r="AP931">
        <f>IF(OR(Q931&lt;0, Q931="NA"), 0, 1)</f>
        <v>1</v>
      </c>
      <c r="AQ931">
        <f>IF(OR(S931&lt;0, S931="NA"), 0, 1)</f>
        <v>1</v>
      </c>
      <c r="AR931">
        <f>IFERROR(IF((AF931-AG931)&gt;0,1,0),0)</f>
        <v>0</v>
      </c>
      <c r="AS931">
        <f>IFERROR(IF((S931-Q931)&gt;0,1,0),0)</f>
        <v>1</v>
      </c>
      <c r="AT931">
        <f>IFERROR(IF((AH931-AI931)&lt;0,1,0),0)</f>
        <v>1</v>
      </c>
      <c r="AU931">
        <f>IFERROR(IF((AJ931-AK931)&gt;0,1,0),0)</f>
        <v>1</v>
      </c>
      <c r="AV931">
        <f>IFERROR(IF((AL931-AM931)&gt;0,1,0),0)</f>
        <v>0</v>
      </c>
      <c r="AW931">
        <f>IFERROR(IF((AN931-AO931)&gt;0,1,0),0)</f>
        <v>0</v>
      </c>
      <c r="AX931">
        <f>IFERROR(IF((AC931-AD931)&lt;0,1,0),0)</f>
        <v>1</v>
      </c>
      <c r="AY931">
        <f>SUM(AP931:AX931)</f>
        <v>6</v>
      </c>
    </row>
    <row r="932" spans="1:51" x14ac:dyDescent="0.45">
      <c r="A932" s="1" t="s">
        <v>1954</v>
      </c>
      <c r="B932" s="2">
        <v>4239194</v>
      </c>
      <c r="C932" s="3" t="s">
        <v>5337</v>
      </c>
      <c r="D932" s="5">
        <v>154.85</v>
      </c>
      <c r="E932" s="5">
        <v>14871.54484635</v>
      </c>
      <c r="F932" s="3" t="s">
        <v>4475</v>
      </c>
      <c r="G932" s="3" t="s">
        <v>4529</v>
      </c>
      <c r="H932" s="3" t="s">
        <v>4530</v>
      </c>
      <c r="I932" s="3" t="s">
        <v>4611</v>
      </c>
      <c r="J932" s="3" t="s">
        <v>4785</v>
      </c>
      <c r="K932" s="6">
        <v>6462000</v>
      </c>
      <c r="L932" s="6">
        <v>6568000</v>
      </c>
      <c r="M932" s="6">
        <v>673000</v>
      </c>
      <c r="N932" s="6">
        <v>694000</v>
      </c>
      <c r="O932" s="6">
        <v>316000</v>
      </c>
      <c r="P932" s="6">
        <v>318000</v>
      </c>
      <c r="Q932" s="6">
        <v>1378000</v>
      </c>
      <c r="R932" s="6">
        <v>975000</v>
      </c>
      <c r="S932" s="6">
        <v>772000</v>
      </c>
      <c r="T932" s="6">
        <v>848000</v>
      </c>
      <c r="U932" s="6">
        <v>2682000</v>
      </c>
      <c r="V932" s="6">
        <v>2679000</v>
      </c>
      <c r="W932" s="6">
        <v>11865000</v>
      </c>
      <c r="X932" s="6">
        <v>12757000</v>
      </c>
      <c r="Y932" s="6">
        <v>2316000</v>
      </c>
      <c r="Z932" s="6">
        <v>3084000</v>
      </c>
      <c r="AA932" s="6">
        <v>2936000</v>
      </c>
      <c r="AB932" s="6">
        <v>3744000</v>
      </c>
      <c r="AC932" s="6">
        <v>96025973</v>
      </c>
      <c r="AD932" s="6">
        <v>100306803</v>
      </c>
      <c r="AF932">
        <f>Q932/W932</f>
        <v>0.11613990729034977</v>
      </c>
      <c r="AG932">
        <f>R932/X932</f>
        <v>7.642862742023987E-2</v>
      </c>
      <c r="AH932">
        <f>U932/W932</f>
        <v>0.22604298356510746</v>
      </c>
      <c r="AI932">
        <f>V932/X932</f>
        <v>0.21000235165007447</v>
      </c>
      <c r="AJ932">
        <f>Y932/AA932</f>
        <v>0.78882833787465945</v>
      </c>
      <c r="AK932">
        <f>Z932/AB932</f>
        <v>0.82371794871794868</v>
      </c>
      <c r="AL932">
        <f>O932/K932</f>
        <v>4.8901268956979264E-2</v>
      </c>
      <c r="AM932">
        <f>P932/L932</f>
        <v>4.8416565164433614E-2</v>
      </c>
      <c r="AN932">
        <f>K932/W932</f>
        <v>0.54462705436156766</v>
      </c>
      <c r="AO932">
        <f>L932/X932</f>
        <v>0.51485458963706199</v>
      </c>
      <c r="AP932">
        <f>IF(OR(Q932&lt;0, Q932="NA"), 0, 1)</f>
        <v>1</v>
      </c>
      <c r="AQ932">
        <f>IF(OR(S932&lt;0, S932="NA"), 0, 1)</f>
        <v>1</v>
      </c>
      <c r="AR932">
        <f>IFERROR(IF((AF932-AG932)&gt;0,1,0),0)</f>
        <v>1</v>
      </c>
      <c r="AS932">
        <f>IFERROR(IF((S932-Q932)&gt;0,1,0),0)</f>
        <v>0</v>
      </c>
      <c r="AT932">
        <f>IFERROR(IF((AH932-AI932)&lt;0,1,0),0)</f>
        <v>0</v>
      </c>
      <c r="AU932">
        <f>IFERROR(IF((AJ932-AK932)&gt;0,1,0),0)</f>
        <v>0</v>
      </c>
      <c r="AV932">
        <f>IFERROR(IF((AL932-AM932)&gt;0,1,0),0)</f>
        <v>1</v>
      </c>
      <c r="AW932">
        <f>IFERROR(IF((AN932-AO932)&gt;0,1,0),0)</f>
        <v>1</v>
      </c>
      <c r="AX932">
        <f>IFERROR(IF((AC932-AD932)&lt;0,1,0),0)</f>
        <v>1</v>
      </c>
      <c r="AY932">
        <f>SUM(AP932:AX932)</f>
        <v>6</v>
      </c>
    </row>
    <row r="933" spans="1:51" x14ac:dyDescent="0.45">
      <c r="A933" s="1" t="s">
        <v>1972</v>
      </c>
      <c r="B933" s="2">
        <v>4120081</v>
      </c>
      <c r="C933" s="3" t="s">
        <v>5337</v>
      </c>
      <c r="D933" s="5">
        <v>47.93</v>
      </c>
      <c r="E933" s="5">
        <v>1210.1934370500001</v>
      </c>
      <c r="F933" s="3" t="s">
        <v>4665</v>
      </c>
      <c r="G933" s="3" t="s">
        <v>4722</v>
      </c>
      <c r="H933" s="3" t="s">
        <v>4723</v>
      </c>
      <c r="I933" s="3" t="s">
        <v>4772</v>
      </c>
      <c r="J933" s="3" t="s">
        <v>5001</v>
      </c>
      <c r="K933" s="6">
        <v>1214139</v>
      </c>
      <c r="L933" s="6">
        <v>1205778</v>
      </c>
      <c r="M933" s="6">
        <v>83681</v>
      </c>
      <c r="N933" s="6">
        <v>76888</v>
      </c>
      <c r="O933" s="6">
        <v>75936</v>
      </c>
      <c r="P933" s="6">
        <v>69337</v>
      </c>
      <c r="Q933" s="6">
        <v>78271</v>
      </c>
      <c r="R933" s="6">
        <v>68264</v>
      </c>
      <c r="S933" s="6">
        <v>63480</v>
      </c>
      <c r="T933" s="6">
        <v>78191</v>
      </c>
      <c r="U933" s="6" t="s">
        <v>4474</v>
      </c>
      <c r="V933" s="6" t="s">
        <v>4474</v>
      </c>
      <c r="W933" s="6">
        <v>554634</v>
      </c>
      <c r="X933" s="6">
        <v>550095</v>
      </c>
      <c r="Y933" s="6">
        <v>431723</v>
      </c>
      <c r="Z933" s="6">
        <v>422525</v>
      </c>
      <c r="AA933" s="6">
        <v>269823</v>
      </c>
      <c r="AB933" s="6">
        <v>279344</v>
      </c>
      <c r="AC933" s="6">
        <v>25248000</v>
      </c>
      <c r="AD933" s="6">
        <v>25258000</v>
      </c>
      <c r="AF933">
        <f>Q933/W933</f>
        <v>0.14112189299610192</v>
      </c>
      <c r="AG933">
        <f>R933/X933</f>
        <v>0.12409492905770822</v>
      </c>
      <c r="AH933" t="e">
        <f>U933/W933</f>
        <v>#VALUE!</v>
      </c>
      <c r="AI933" t="e">
        <f>V933/X933</f>
        <v>#VALUE!</v>
      </c>
      <c r="AJ933">
        <f>Y933/AA933</f>
        <v>1.6000229780263358</v>
      </c>
      <c r="AK933">
        <f>Z933/AB933</f>
        <v>1.5125615728277679</v>
      </c>
      <c r="AL933">
        <f>O933/K933</f>
        <v>6.254308608816618E-2</v>
      </c>
      <c r="AM933">
        <f>P933/L933</f>
        <v>5.7503951805390377E-2</v>
      </c>
      <c r="AN933">
        <f>K933/W933</f>
        <v>2.1890814483064509</v>
      </c>
      <c r="AO933">
        <f>L933/X933</f>
        <v>2.1919450276770376</v>
      </c>
      <c r="AP933">
        <f>IF(OR(Q933&lt;0, Q933="NA"), 0, 1)</f>
        <v>1</v>
      </c>
      <c r="AQ933">
        <f>IF(OR(S933&lt;0, S933="NA"), 0, 1)</f>
        <v>1</v>
      </c>
      <c r="AR933">
        <f>IFERROR(IF((AF933-AG933)&gt;0,1,0),0)</f>
        <v>1</v>
      </c>
      <c r="AS933">
        <f>IFERROR(IF((S933-Q933)&gt;0,1,0),0)</f>
        <v>0</v>
      </c>
      <c r="AT933">
        <f>IFERROR(IF((AH933-AI933)&lt;0,1,0),0)</f>
        <v>0</v>
      </c>
      <c r="AU933">
        <f>IFERROR(IF((AJ933-AK933)&gt;0,1,0),0)</f>
        <v>1</v>
      </c>
      <c r="AV933">
        <f>IFERROR(IF((AL933-AM933)&gt;0,1,0),0)</f>
        <v>1</v>
      </c>
      <c r="AW933">
        <f>IFERROR(IF((AN933-AO933)&gt;0,1,0),0)</f>
        <v>0</v>
      </c>
      <c r="AX933">
        <f>IFERROR(IF((AC933-AD933)&lt;0,1,0),0)</f>
        <v>1</v>
      </c>
      <c r="AY933">
        <f>SUM(AP933:AX933)</f>
        <v>6</v>
      </c>
    </row>
    <row r="934" spans="1:51" x14ac:dyDescent="0.45">
      <c r="A934" s="1" t="s">
        <v>1984</v>
      </c>
      <c r="B934" s="2">
        <v>4329961</v>
      </c>
      <c r="C934" s="3" t="s">
        <v>5335</v>
      </c>
      <c r="D934" s="5">
        <v>138.74</v>
      </c>
      <c r="E934" s="5">
        <v>3924.75495314</v>
      </c>
      <c r="F934" s="3" t="s">
        <v>4500</v>
      </c>
      <c r="G934" s="3" t="s">
        <v>4539</v>
      </c>
      <c r="H934" s="3" t="s">
        <v>4539</v>
      </c>
      <c r="I934" s="3" t="s">
        <v>4582</v>
      </c>
      <c r="J934" s="3" t="s">
        <v>5376</v>
      </c>
      <c r="K934" s="6">
        <v>345169</v>
      </c>
      <c r="L934" s="6">
        <v>314976</v>
      </c>
      <c r="M934" s="6">
        <v>470</v>
      </c>
      <c r="N934" s="6">
        <v>-14175</v>
      </c>
      <c r="O934" s="6">
        <v>-12227</v>
      </c>
      <c r="P934" s="6">
        <v>-27292</v>
      </c>
      <c r="Q934" s="6">
        <v>28348</v>
      </c>
      <c r="R934" s="6">
        <v>12365</v>
      </c>
      <c r="S934" s="6">
        <v>117114</v>
      </c>
      <c r="T934" s="6">
        <v>105341</v>
      </c>
      <c r="U934" s="6" t="s">
        <v>4474</v>
      </c>
      <c r="V934" s="6" t="s">
        <v>4474</v>
      </c>
      <c r="W934" s="6">
        <v>476447</v>
      </c>
      <c r="X934" s="6">
        <v>446087</v>
      </c>
      <c r="Y934" s="6">
        <v>329087</v>
      </c>
      <c r="Z934" s="6">
        <v>358318</v>
      </c>
      <c r="AA934" s="6">
        <v>331095</v>
      </c>
      <c r="AB934" s="6">
        <v>318922</v>
      </c>
      <c r="AC934" s="6">
        <v>28268000</v>
      </c>
      <c r="AD934" s="6">
        <v>28073000</v>
      </c>
      <c r="AF934">
        <f>Q934/W934</f>
        <v>5.9498748024439232E-2</v>
      </c>
      <c r="AG934">
        <f>R934/X934</f>
        <v>2.7718808214541108E-2</v>
      </c>
      <c r="AH934" t="e">
        <f>U934/W934</f>
        <v>#VALUE!</v>
      </c>
      <c r="AI934" t="e">
        <f>V934/X934</f>
        <v>#VALUE!</v>
      </c>
      <c r="AJ934">
        <f>Y934/AA934</f>
        <v>0.99393527537413728</v>
      </c>
      <c r="AK934">
        <f>Z934/AB934</f>
        <v>1.1235286370962179</v>
      </c>
      <c r="AL934">
        <f>O934/K934</f>
        <v>-3.5423227462489389E-2</v>
      </c>
      <c r="AM934">
        <f>P934/L934</f>
        <v>-8.6647871583866706E-2</v>
      </c>
      <c r="AN934">
        <f>K934/W934</f>
        <v>0.72446463090333235</v>
      </c>
      <c r="AO934">
        <f>L934/X934</f>
        <v>0.70608648088825721</v>
      </c>
      <c r="AP934">
        <f>IF(OR(Q934&lt;0, Q934="NA"), 0, 1)</f>
        <v>1</v>
      </c>
      <c r="AQ934">
        <f>IF(OR(S934&lt;0, S934="NA"), 0, 1)</f>
        <v>1</v>
      </c>
      <c r="AR934">
        <f>IFERROR(IF((AF934-AG934)&gt;0,1,0),0)</f>
        <v>1</v>
      </c>
      <c r="AS934">
        <f>IFERROR(IF((S934-Q934)&gt;0,1,0),0)</f>
        <v>1</v>
      </c>
      <c r="AT934">
        <f>IFERROR(IF((AH934-AI934)&lt;0,1,0),0)</f>
        <v>0</v>
      </c>
      <c r="AU934">
        <f>IFERROR(IF((AJ934-AK934)&gt;0,1,0),0)</f>
        <v>0</v>
      </c>
      <c r="AV934">
        <f>IFERROR(IF((AL934-AM934)&gt;0,1,0),0)</f>
        <v>1</v>
      </c>
      <c r="AW934">
        <f>IFERROR(IF((AN934-AO934)&gt;0,1,0),0)</f>
        <v>1</v>
      </c>
      <c r="AX934">
        <f>IFERROR(IF((AC934-AD934)&lt;0,1,0),0)</f>
        <v>0</v>
      </c>
      <c r="AY934">
        <f>SUM(AP934:AX934)</f>
        <v>6</v>
      </c>
    </row>
    <row r="935" spans="1:51" x14ac:dyDescent="0.45">
      <c r="A935" s="1" t="s">
        <v>1994</v>
      </c>
      <c r="B935" s="2">
        <v>11210307</v>
      </c>
      <c r="C935" s="3" t="s">
        <v>5337</v>
      </c>
      <c r="D935" s="5">
        <v>24.93</v>
      </c>
      <c r="E935" s="5">
        <v>7612.8823269000004</v>
      </c>
      <c r="F935" s="3" t="s">
        <v>4500</v>
      </c>
      <c r="G935" s="3" t="s">
        <v>4501</v>
      </c>
      <c r="H935" s="3" t="s">
        <v>4502</v>
      </c>
      <c r="I935" s="3" t="s">
        <v>4538</v>
      </c>
      <c r="J935" s="3" t="s">
        <v>4504</v>
      </c>
      <c r="K935" s="6">
        <v>1656891</v>
      </c>
      <c r="L935" s="6">
        <v>1642973</v>
      </c>
      <c r="M935" s="6">
        <v>281398</v>
      </c>
      <c r="N935" s="6">
        <v>266310</v>
      </c>
      <c r="O935" s="6">
        <v>138886</v>
      </c>
      <c r="P935" s="6">
        <v>118870</v>
      </c>
      <c r="Q935" s="6">
        <v>64438</v>
      </c>
      <c r="R935" s="6">
        <v>157699</v>
      </c>
      <c r="S935" s="6">
        <v>364034</v>
      </c>
      <c r="T935" s="6">
        <v>316254</v>
      </c>
      <c r="U935" s="6">
        <v>1794259</v>
      </c>
      <c r="V935" s="6">
        <v>1798140</v>
      </c>
      <c r="W935" s="6">
        <v>5173844</v>
      </c>
      <c r="X935" s="6">
        <v>5121805</v>
      </c>
      <c r="Y935" s="6">
        <v>1841037</v>
      </c>
      <c r="Z935" s="6">
        <v>1783137</v>
      </c>
      <c r="AA935" s="6">
        <v>847057</v>
      </c>
      <c r="AB935" s="6">
        <v>878873</v>
      </c>
      <c r="AC935" s="6">
        <v>305310000</v>
      </c>
      <c r="AD935" s="6">
        <v>302860000</v>
      </c>
      <c r="AF935">
        <f>Q935/W935</f>
        <v>1.2454569561819027E-2</v>
      </c>
      <c r="AG935">
        <f>R935/X935</f>
        <v>3.0789731354473666E-2</v>
      </c>
      <c r="AH935">
        <f>U935/W935</f>
        <v>0.34679418242993026</v>
      </c>
      <c r="AI935">
        <f>V935/X935</f>
        <v>0.35107545093965897</v>
      </c>
      <c r="AJ935">
        <f>Y935/AA935</f>
        <v>2.1734511372906429</v>
      </c>
      <c r="AK935">
        <f>Z935/AB935</f>
        <v>2.0288904085118098</v>
      </c>
      <c r="AL935">
        <f>O935/K935</f>
        <v>8.3823256931204279E-2</v>
      </c>
      <c r="AM935">
        <f>P935/L935</f>
        <v>7.2350549887307949E-2</v>
      </c>
      <c r="AN935">
        <f>K935/W935</f>
        <v>0.32024371047909445</v>
      </c>
      <c r="AO935">
        <f>L935/X935</f>
        <v>0.32078007655504259</v>
      </c>
      <c r="AP935">
        <f>IF(OR(Q935&lt;0, Q935="NA"), 0, 1)</f>
        <v>1</v>
      </c>
      <c r="AQ935">
        <f>IF(OR(S935&lt;0, S935="NA"), 0, 1)</f>
        <v>1</v>
      </c>
      <c r="AR935">
        <f>IFERROR(IF((AF935-AG935)&gt;0,1,0),0)</f>
        <v>0</v>
      </c>
      <c r="AS935">
        <f>IFERROR(IF((S935-Q935)&gt;0,1,0),0)</f>
        <v>1</v>
      </c>
      <c r="AT935">
        <f>IFERROR(IF((AH935-AI935)&lt;0,1,0),0)</f>
        <v>1</v>
      </c>
      <c r="AU935">
        <f>IFERROR(IF((AJ935-AK935)&gt;0,1,0),0)</f>
        <v>1</v>
      </c>
      <c r="AV935">
        <f>IFERROR(IF((AL935-AM935)&gt;0,1,0),0)</f>
        <v>1</v>
      </c>
      <c r="AW935">
        <f>IFERROR(IF((AN935-AO935)&gt;0,1,0),0)</f>
        <v>0</v>
      </c>
      <c r="AX935">
        <f>IFERROR(IF((AC935-AD935)&lt;0,1,0),0)</f>
        <v>0</v>
      </c>
      <c r="AY935">
        <f>SUM(AP935:AX935)</f>
        <v>6</v>
      </c>
    </row>
    <row r="936" spans="1:51" x14ac:dyDescent="0.45">
      <c r="A936" s="1" t="s">
        <v>2011</v>
      </c>
      <c r="B936" s="2">
        <v>4076899</v>
      </c>
      <c r="C936" s="3" t="s">
        <v>5335</v>
      </c>
      <c r="D936" s="5">
        <v>18.53</v>
      </c>
      <c r="E936" s="5">
        <v>1159.9980309299999</v>
      </c>
      <c r="F936" s="3" t="s">
        <v>4470</v>
      </c>
      <c r="G936" s="3" t="s">
        <v>4471</v>
      </c>
      <c r="H936" s="3" t="s">
        <v>4673</v>
      </c>
      <c r="I936" s="3" t="s">
        <v>4673</v>
      </c>
      <c r="J936" s="3" t="s">
        <v>4544</v>
      </c>
      <c r="K936" s="6">
        <v>352745</v>
      </c>
      <c r="L936" s="6">
        <v>330496</v>
      </c>
      <c r="M936" s="6">
        <v>221190</v>
      </c>
      <c r="N936" s="6">
        <v>199531</v>
      </c>
      <c r="O936" s="6">
        <v>181339</v>
      </c>
      <c r="P936" s="6">
        <v>159677</v>
      </c>
      <c r="Q936" s="6">
        <v>64591</v>
      </c>
      <c r="R936" s="6">
        <v>145424</v>
      </c>
      <c r="S936" s="6">
        <v>162707</v>
      </c>
      <c r="T936" s="6">
        <v>157963</v>
      </c>
      <c r="U936" s="6">
        <v>325836</v>
      </c>
      <c r="V936" s="6">
        <v>517150</v>
      </c>
      <c r="W936" s="6">
        <v>1231612</v>
      </c>
      <c r="X936" s="6">
        <v>1224917</v>
      </c>
      <c r="Y936" s="6">
        <v>400621</v>
      </c>
      <c r="Z936" s="6">
        <v>358277</v>
      </c>
      <c r="AA936" s="6">
        <v>223750</v>
      </c>
      <c r="AB936" s="6">
        <v>28206</v>
      </c>
      <c r="AC936" s="6">
        <v>62601000</v>
      </c>
      <c r="AD936" s="6">
        <v>62562000</v>
      </c>
      <c r="AF936">
        <f>Q936/W936</f>
        <v>5.2444276281816027E-2</v>
      </c>
      <c r="AG936">
        <f>R936/X936</f>
        <v>0.11872151337600834</v>
      </c>
      <c r="AH936">
        <f>U936/W936</f>
        <v>0.26456059213453587</v>
      </c>
      <c r="AI936">
        <f>V936/X936</f>
        <v>0.42219187095942012</v>
      </c>
      <c r="AJ936">
        <f>Y936/AA936</f>
        <v>1.7904849162011174</v>
      </c>
      <c r="AK936">
        <f>Z936/AB936</f>
        <v>12.702155569736936</v>
      </c>
      <c r="AL936">
        <f>O936/K936</f>
        <v>0.51407957589760311</v>
      </c>
      <c r="AM936">
        <f>P936/L936</f>
        <v>0.48314351762199848</v>
      </c>
      <c r="AN936">
        <f>K936/W936</f>
        <v>0.28640919380454233</v>
      </c>
      <c r="AO936">
        <f>L936/X936</f>
        <v>0.26981093412859808</v>
      </c>
      <c r="AP936">
        <f>IF(OR(Q936&lt;0, Q936="NA"), 0, 1)</f>
        <v>1</v>
      </c>
      <c r="AQ936">
        <f>IF(OR(S936&lt;0, S936="NA"), 0, 1)</f>
        <v>1</v>
      </c>
      <c r="AR936">
        <f>IFERROR(IF((AF936-AG936)&gt;0,1,0),0)</f>
        <v>0</v>
      </c>
      <c r="AS936">
        <f>IFERROR(IF((S936-Q936)&gt;0,1,0),0)</f>
        <v>1</v>
      </c>
      <c r="AT936">
        <f>IFERROR(IF((AH936-AI936)&lt;0,1,0),0)</f>
        <v>1</v>
      </c>
      <c r="AU936">
        <f>IFERROR(IF((AJ936-AK936)&gt;0,1,0),0)</f>
        <v>0</v>
      </c>
      <c r="AV936">
        <f>IFERROR(IF((AL936-AM936)&gt;0,1,0),0)</f>
        <v>1</v>
      </c>
      <c r="AW936">
        <f>IFERROR(IF((AN936-AO936)&gt;0,1,0),0)</f>
        <v>1</v>
      </c>
      <c r="AX936">
        <f>IFERROR(IF((AC936-AD936)&lt;0,1,0),0)</f>
        <v>0</v>
      </c>
      <c r="AY936">
        <f>SUM(AP936:AX936)</f>
        <v>6</v>
      </c>
    </row>
    <row r="937" spans="1:51" x14ac:dyDescent="0.45">
      <c r="A937" s="1" t="s">
        <v>2014</v>
      </c>
      <c r="B937" s="2">
        <v>4963475</v>
      </c>
      <c r="C937" s="3" t="s">
        <v>5335</v>
      </c>
      <c r="D937" s="5">
        <v>11.98</v>
      </c>
      <c r="E937" s="5">
        <v>179.21593612000001</v>
      </c>
      <c r="F937" s="3" t="s">
        <v>4500</v>
      </c>
      <c r="G937" s="3" t="s">
        <v>4574</v>
      </c>
      <c r="H937" s="3" t="s">
        <v>4575</v>
      </c>
      <c r="I937" s="3" t="s">
        <v>4575</v>
      </c>
      <c r="J937" s="3" t="s">
        <v>4736</v>
      </c>
      <c r="K937" s="6">
        <v>207478</v>
      </c>
      <c r="L937" s="6">
        <v>194803</v>
      </c>
      <c r="M937" s="6">
        <v>2093</v>
      </c>
      <c r="N937" s="6">
        <v>-16687</v>
      </c>
      <c r="O937" s="6">
        <v>-3101</v>
      </c>
      <c r="P937" s="6">
        <v>-23159</v>
      </c>
      <c r="Q937" s="6">
        <v>-9201</v>
      </c>
      <c r="R937" s="6">
        <v>-39975</v>
      </c>
      <c r="S937" s="6">
        <v>30137</v>
      </c>
      <c r="T937" s="6">
        <v>27787</v>
      </c>
      <c r="U937" s="6" t="s">
        <v>4474</v>
      </c>
      <c r="V937" s="6" t="s">
        <v>4474</v>
      </c>
      <c r="W937" s="6">
        <v>113390</v>
      </c>
      <c r="X937" s="6">
        <v>149563</v>
      </c>
      <c r="Y937" s="6">
        <v>85100</v>
      </c>
      <c r="Z937" s="6">
        <v>93126</v>
      </c>
      <c r="AA937" s="6">
        <v>188854</v>
      </c>
      <c r="AB937" s="6">
        <v>239101</v>
      </c>
      <c r="AC937" s="6">
        <v>12542691</v>
      </c>
      <c r="AD937" s="6">
        <v>11910151</v>
      </c>
      <c r="AF937">
        <f>Q937/W937</f>
        <v>-8.1144721756768678E-2</v>
      </c>
      <c r="AG937">
        <f>R937/X937</f>
        <v>-0.26727867186403054</v>
      </c>
      <c r="AH937" t="e">
        <f>U937/W937</f>
        <v>#VALUE!</v>
      </c>
      <c r="AI937" t="e">
        <f>V937/X937</f>
        <v>#VALUE!</v>
      </c>
      <c r="AJ937">
        <f>Y937/AA937</f>
        <v>0.45061264257045125</v>
      </c>
      <c r="AK937">
        <f>Z937/AB937</f>
        <v>0.38948394193248881</v>
      </c>
      <c r="AL937">
        <f>O937/K937</f>
        <v>-1.4946162966675985E-2</v>
      </c>
      <c r="AM937">
        <f>P937/L937</f>
        <v>-0.11888420609538868</v>
      </c>
      <c r="AN937">
        <f>K937/W937</f>
        <v>1.8297733486198078</v>
      </c>
      <c r="AO937">
        <f>L937/X937</f>
        <v>1.3024812286461225</v>
      </c>
      <c r="AP937">
        <f>IF(OR(Q937&lt;0, Q937="NA"), 0, 1)</f>
        <v>0</v>
      </c>
      <c r="AQ937">
        <f>IF(OR(S937&lt;0, S937="NA"), 0, 1)</f>
        <v>1</v>
      </c>
      <c r="AR937">
        <f>IFERROR(IF((AF937-AG937)&gt;0,1,0),0)</f>
        <v>1</v>
      </c>
      <c r="AS937">
        <f>IFERROR(IF((S937-Q937)&gt;0,1,0),0)</f>
        <v>1</v>
      </c>
      <c r="AT937">
        <f>IFERROR(IF((AH937-AI937)&lt;0,1,0),0)</f>
        <v>0</v>
      </c>
      <c r="AU937">
        <f>IFERROR(IF((AJ937-AK937)&gt;0,1,0),0)</f>
        <v>1</v>
      </c>
      <c r="AV937">
        <f>IFERROR(IF((AL937-AM937)&gt;0,1,0),0)</f>
        <v>1</v>
      </c>
      <c r="AW937">
        <f>IFERROR(IF((AN937-AO937)&gt;0,1,0),0)</f>
        <v>1</v>
      </c>
      <c r="AX937">
        <f>IFERROR(IF((AC937-AD937)&lt;0,1,0),0)</f>
        <v>0</v>
      </c>
      <c r="AY937">
        <f>SUM(AP937:AX937)</f>
        <v>6</v>
      </c>
    </row>
    <row r="938" spans="1:51" x14ac:dyDescent="0.45">
      <c r="A938" s="1" t="s">
        <v>2016</v>
      </c>
      <c r="B938" s="2">
        <v>4150271</v>
      </c>
      <c r="C938" s="3" t="s">
        <v>5335</v>
      </c>
      <c r="D938" s="7">
        <v>172.72</v>
      </c>
      <c r="E938" s="5">
        <v>5485.9126044799996</v>
      </c>
      <c r="F938" s="3" t="s">
        <v>4500</v>
      </c>
      <c r="G938" s="3" t="s">
        <v>4574</v>
      </c>
      <c r="H938" s="3" t="s">
        <v>4580</v>
      </c>
      <c r="I938" s="3" t="s">
        <v>4763</v>
      </c>
      <c r="J938" s="3" t="s">
        <v>4904</v>
      </c>
      <c r="K938" s="6">
        <v>8865044</v>
      </c>
      <c r="L938" s="6">
        <v>9043444</v>
      </c>
      <c r="M938" s="6">
        <v>538145</v>
      </c>
      <c r="N938" s="6">
        <v>556425</v>
      </c>
      <c r="O938" s="6">
        <v>448010</v>
      </c>
      <c r="P938" s="6">
        <v>476646</v>
      </c>
      <c r="Q938" s="6">
        <v>303287</v>
      </c>
      <c r="R938" s="6">
        <v>305326</v>
      </c>
      <c r="S938" s="6">
        <v>623520</v>
      </c>
      <c r="T938" s="6">
        <v>724535</v>
      </c>
      <c r="U938" s="6">
        <v>754362</v>
      </c>
      <c r="V938" s="6">
        <v>663054</v>
      </c>
      <c r="W938" s="6">
        <v>7286443</v>
      </c>
      <c r="X938" s="6">
        <v>7352813</v>
      </c>
      <c r="Y938" s="6">
        <v>4660508</v>
      </c>
      <c r="Z938" s="6">
        <v>4899483</v>
      </c>
      <c r="AA938" s="6">
        <v>3744129</v>
      </c>
      <c r="AB938" s="6">
        <v>4011423</v>
      </c>
      <c r="AC938" s="6">
        <v>31761000</v>
      </c>
      <c r="AD938" s="6">
        <v>32584000</v>
      </c>
      <c r="AF938">
        <f>Q938/W938</f>
        <v>4.1623464288405194E-2</v>
      </c>
      <c r="AG938">
        <f>R938/X938</f>
        <v>4.1525059864843561E-2</v>
      </c>
      <c r="AH938">
        <f>U938/W938</f>
        <v>0.10352952737021343</v>
      </c>
      <c r="AI938">
        <f>V938/X938</f>
        <v>9.0176915963999085E-2</v>
      </c>
      <c r="AJ938">
        <f>Y938/AA938</f>
        <v>1.2447509153664311</v>
      </c>
      <c r="AK938">
        <f>Z938/AB938</f>
        <v>1.2213827861085704</v>
      </c>
      <c r="AL938">
        <f>O938/K938</f>
        <v>5.0536692203670956E-2</v>
      </c>
      <c r="AM938">
        <f>P938/L938</f>
        <v>5.2706247752515527E-2</v>
      </c>
      <c r="AN938">
        <f>K938/W938</f>
        <v>1.2166490563365417</v>
      </c>
      <c r="AO938">
        <f>L938/X938</f>
        <v>1.2299298241366943</v>
      </c>
      <c r="AP938">
        <f>IF(OR(Q938&lt;0, Q938="NA"), 0, 1)</f>
        <v>1</v>
      </c>
      <c r="AQ938">
        <f>IF(OR(S938&lt;0, S938="NA"), 0, 1)</f>
        <v>1</v>
      </c>
      <c r="AR938">
        <f>IFERROR(IF((AF938-AG938)&gt;0,1,0),0)</f>
        <v>1</v>
      </c>
      <c r="AS938">
        <f>IFERROR(IF((S938-Q938)&gt;0,1,0),0)</f>
        <v>1</v>
      </c>
      <c r="AT938">
        <f>IFERROR(IF((AH938-AI938)&lt;0,1,0),0)</f>
        <v>0</v>
      </c>
      <c r="AU938">
        <f>IFERROR(IF((AJ938-AK938)&gt;0,1,0),0)</f>
        <v>1</v>
      </c>
      <c r="AV938">
        <f>IFERROR(IF((AL938-AM938)&gt;0,1,0),0)</f>
        <v>0</v>
      </c>
      <c r="AW938">
        <f>IFERROR(IF((AN938-AO938)&gt;0,1,0),0)</f>
        <v>0</v>
      </c>
      <c r="AX938">
        <f>IFERROR(IF((AC938-AD938)&lt;0,1,0),0)</f>
        <v>1</v>
      </c>
      <c r="AY938">
        <f>SUM(AP938:AX938)</f>
        <v>6</v>
      </c>
    </row>
    <row r="939" spans="1:51" x14ac:dyDescent="0.45">
      <c r="A939" s="1" t="s">
        <v>2026</v>
      </c>
      <c r="B939" s="2">
        <v>5131475</v>
      </c>
      <c r="C939" s="3" t="s">
        <v>5335</v>
      </c>
      <c r="D939" s="5">
        <v>69.680000000000007</v>
      </c>
      <c r="E939" s="5">
        <v>5392.2217793600003</v>
      </c>
      <c r="F939" s="3" t="s">
        <v>4500</v>
      </c>
      <c r="G939" s="3" t="s">
        <v>4501</v>
      </c>
      <c r="H939" s="3" t="s">
        <v>4502</v>
      </c>
      <c r="I939" s="3" t="s">
        <v>4538</v>
      </c>
      <c r="J939" s="3" t="s">
        <v>4504</v>
      </c>
      <c r="K939" s="6">
        <v>447753</v>
      </c>
      <c r="L939" s="6">
        <v>430523</v>
      </c>
      <c r="M939" s="6">
        <v>-12112</v>
      </c>
      <c r="N939" s="6">
        <v>-19692</v>
      </c>
      <c r="O939" s="6">
        <v>-25574</v>
      </c>
      <c r="P939" s="6">
        <v>-32796</v>
      </c>
      <c r="Q939" s="6">
        <v>-21220</v>
      </c>
      <c r="R939" s="6">
        <v>-32021</v>
      </c>
      <c r="S939" s="6">
        <v>80065</v>
      </c>
      <c r="T939" s="6">
        <v>67231</v>
      </c>
      <c r="U939" s="6" t="s">
        <v>4474</v>
      </c>
      <c r="V939" s="6" t="s">
        <v>4474</v>
      </c>
      <c r="W939" s="6">
        <v>742422</v>
      </c>
      <c r="X939" s="6">
        <v>732999</v>
      </c>
      <c r="Y939" s="6">
        <v>356581</v>
      </c>
      <c r="Z939" s="6">
        <v>342654</v>
      </c>
      <c r="AA939" s="6">
        <v>273260</v>
      </c>
      <c r="AB939" s="6">
        <v>300647</v>
      </c>
      <c r="AC939" s="6">
        <v>77285000</v>
      </c>
      <c r="AD939" s="6">
        <v>74624000</v>
      </c>
      <c r="AF939">
        <f>Q939/W939</f>
        <v>-2.8582127146016687E-2</v>
      </c>
      <c r="AG939">
        <f>R939/X939</f>
        <v>-4.3684916350499793E-2</v>
      </c>
      <c r="AH939" t="e">
        <f>U939/W939</f>
        <v>#VALUE!</v>
      </c>
      <c r="AI939" t="e">
        <f>V939/X939</f>
        <v>#VALUE!</v>
      </c>
      <c r="AJ939">
        <f>Y939/AA939</f>
        <v>1.3049147332211082</v>
      </c>
      <c r="AK939">
        <f>Z939/AB939</f>
        <v>1.1397219995542947</v>
      </c>
      <c r="AL939">
        <f>O939/K939</f>
        <v>-5.7116311895174347E-2</v>
      </c>
      <c r="AM939">
        <f>P939/L939</f>
        <v>-7.6177114811519939E-2</v>
      </c>
      <c r="AN939">
        <f>K939/W939</f>
        <v>0.60309769915223421</v>
      </c>
      <c r="AO939">
        <f>L939/X939</f>
        <v>0.58734459392168337</v>
      </c>
      <c r="AP939">
        <f>IF(OR(Q939&lt;0, Q939="NA"), 0, 1)</f>
        <v>0</v>
      </c>
      <c r="AQ939">
        <f>IF(OR(S939&lt;0, S939="NA"), 0, 1)</f>
        <v>1</v>
      </c>
      <c r="AR939">
        <f>IFERROR(IF((AF939-AG939)&gt;0,1,0),0)</f>
        <v>1</v>
      </c>
      <c r="AS939">
        <f>IFERROR(IF((S939-Q939)&gt;0,1,0),0)</f>
        <v>1</v>
      </c>
      <c r="AT939">
        <f>IFERROR(IF((AH939-AI939)&lt;0,1,0),0)</f>
        <v>0</v>
      </c>
      <c r="AU939">
        <f>IFERROR(IF((AJ939-AK939)&gt;0,1,0),0)</f>
        <v>1</v>
      </c>
      <c r="AV939">
        <f>IFERROR(IF((AL939-AM939)&gt;0,1,0),0)</f>
        <v>1</v>
      </c>
      <c r="AW939">
        <f>IFERROR(IF((AN939-AO939)&gt;0,1,0),0)</f>
        <v>1</v>
      </c>
      <c r="AX939">
        <f>IFERROR(IF((AC939-AD939)&lt;0,1,0),0)</f>
        <v>0</v>
      </c>
      <c r="AY939">
        <f>SUM(AP939:AX939)</f>
        <v>6</v>
      </c>
    </row>
    <row r="940" spans="1:51" x14ac:dyDescent="0.45">
      <c r="A940" s="1" t="s">
        <v>2035</v>
      </c>
      <c r="B940" s="2">
        <v>4099823</v>
      </c>
      <c r="C940" s="3" t="s">
        <v>5337</v>
      </c>
      <c r="D940" s="5">
        <v>154.16999999999999</v>
      </c>
      <c r="E940" s="5">
        <v>88520.790542489995</v>
      </c>
      <c r="F940" s="3" t="s">
        <v>4480</v>
      </c>
      <c r="G940" s="3" t="s">
        <v>4491</v>
      </c>
      <c r="H940" s="3" t="s">
        <v>4492</v>
      </c>
      <c r="I940" s="3" t="s">
        <v>4802</v>
      </c>
      <c r="J940" s="3" t="s">
        <v>4932</v>
      </c>
      <c r="K940" s="6">
        <v>9157000</v>
      </c>
      <c r="L940" s="6">
        <v>8811000</v>
      </c>
      <c r="M940" s="6">
        <v>5558000</v>
      </c>
      <c r="N940" s="6">
        <v>5344000</v>
      </c>
      <c r="O940" s="6">
        <v>4318000</v>
      </c>
      <c r="P940" s="6">
        <v>4178000</v>
      </c>
      <c r="Q940" s="6">
        <v>2483000</v>
      </c>
      <c r="R940" s="6">
        <v>2371000</v>
      </c>
      <c r="S940" s="6">
        <v>4072000</v>
      </c>
      <c r="T940" s="6">
        <v>3942000</v>
      </c>
      <c r="U940" s="6">
        <v>18581000</v>
      </c>
      <c r="V940" s="6">
        <v>18573000</v>
      </c>
      <c r="W940" s="6">
        <v>135201000</v>
      </c>
      <c r="X940" s="6">
        <v>137682000</v>
      </c>
      <c r="Y940" s="6">
        <v>84695000</v>
      </c>
      <c r="Z940" s="6">
        <v>86991000</v>
      </c>
      <c r="AA940" s="6">
        <v>84562000</v>
      </c>
      <c r="AB940" s="6">
        <v>87464000</v>
      </c>
      <c r="AC940" s="6">
        <v>574000000</v>
      </c>
      <c r="AD940" s="6">
        <v>573000000</v>
      </c>
      <c r="AF940">
        <f>Q940/W940</f>
        <v>1.8365248777745726E-2</v>
      </c>
      <c r="AG940">
        <f>R940/X940</f>
        <v>1.7220842230647435E-2</v>
      </c>
      <c r="AH940">
        <f>U940/W940</f>
        <v>0.13743241544071419</v>
      </c>
      <c r="AI940">
        <f>V940/X940</f>
        <v>0.13489780799233014</v>
      </c>
      <c r="AJ940">
        <f>Y940/AA940</f>
        <v>1.0015728104822497</v>
      </c>
      <c r="AK940">
        <f>Z940/AB940</f>
        <v>0.99459206073355899</v>
      </c>
      <c r="AL940">
        <f>O940/K940</f>
        <v>0.47155181828109644</v>
      </c>
      <c r="AM940">
        <f>P940/L940</f>
        <v>0.47418000226988993</v>
      </c>
      <c r="AN940">
        <f>K940/W940</f>
        <v>6.7728788988247135E-2</v>
      </c>
      <c r="AO940">
        <f>L940/X940</f>
        <v>6.3995293502418615E-2</v>
      </c>
      <c r="AP940">
        <f>IF(OR(Q940&lt;0, Q940="NA"), 0, 1)</f>
        <v>1</v>
      </c>
      <c r="AQ940">
        <f>IF(OR(S940&lt;0, S940="NA"), 0, 1)</f>
        <v>1</v>
      </c>
      <c r="AR940">
        <f>IFERROR(IF((AF940-AG940)&gt;0,1,0),0)</f>
        <v>1</v>
      </c>
      <c r="AS940">
        <f>IFERROR(IF((S940-Q940)&gt;0,1,0),0)</f>
        <v>1</v>
      </c>
      <c r="AT940">
        <f>IFERROR(IF((AH940-AI940)&lt;0,1,0),0)</f>
        <v>0</v>
      </c>
      <c r="AU940">
        <f>IFERROR(IF((AJ940-AK940)&gt;0,1,0),0)</f>
        <v>1</v>
      </c>
      <c r="AV940">
        <f>IFERROR(IF((AL940-AM940)&gt;0,1,0),0)</f>
        <v>0</v>
      </c>
      <c r="AW940">
        <f>IFERROR(IF((AN940-AO940)&gt;0,1,0),0)</f>
        <v>1</v>
      </c>
      <c r="AX940">
        <f>IFERROR(IF((AC940-AD940)&lt;0,1,0),0)</f>
        <v>0</v>
      </c>
      <c r="AY940">
        <f>SUM(AP940:AX940)</f>
        <v>6</v>
      </c>
    </row>
    <row r="941" spans="1:51" x14ac:dyDescent="0.45">
      <c r="A941" s="1" t="s">
        <v>2040</v>
      </c>
      <c r="B941" s="2">
        <v>4985791</v>
      </c>
      <c r="C941" s="3" t="s">
        <v>5337</v>
      </c>
      <c r="D941" s="5">
        <v>85.49</v>
      </c>
      <c r="E941" s="5">
        <v>21858.28230621</v>
      </c>
      <c r="F941" s="3" t="s">
        <v>4583</v>
      </c>
      <c r="G941" s="3" t="s">
        <v>4583</v>
      </c>
      <c r="H941" s="3" t="s">
        <v>4584</v>
      </c>
      <c r="I941" s="3" t="s">
        <v>4624</v>
      </c>
      <c r="J941" s="3" t="s">
        <v>5119</v>
      </c>
      <c r="K941" s="6">
        <v>11416000</v>
      </c>
      <c r="L941" s="6">
        <v>11311000</v>
      </c>
      <c r="M941" s="6">
        <v>1893500</v>
      </c>
      <c r="N941" s="6">
        <v>1821000</v>
      </c>
      <c r="O941" s="6">
        <v>834500</v>
      </c>
      <c r="P941" s="6">
        <v>718000</v>
      </c>
      <c r="Q941" s="6">
        <v>-2316000</v>
      </c>
      <c r="R941" s="6">
        <v>-2349000</v>
      </c>
      <c r="S941" s="6">
        <v>1346000</v>
      </c>
      <c r="T941" s="6">
        <v>1400000</v>
      </c>
      <c r="U941" s="6">
        <v>8631000</v>
      </c>
      <c r="V941" s="6">
        <v>8596000</v>
      </c>
      <c r="W941" s="6">
        <v>29928000</v>
      </c>
      <c r="X941" s="6">
        <v>29543000</v>
      </c>
      <c r="Y941" s="6">
        <v>8423000</v>
      </c>
      <c r="Z941" s="6">
        <v>8149000</v>
      </c>
      <c r="AA941" s="6">
        <v>3218000</v>
      </c>
      <c r="AB941" s="6">
        <v>3425000</v>
      </c>
      <c r="AC941" s="6">
        <v>255700000</v>
      </c>
      <c r="AD941" s="6">
        <v>255656988</v>
      </c>
      <c r="AF941">
        <f>Q941/W941</f>
        <v>-7.7385725741780279E-2</v>
      </c>
      <c r="AG941">
        <f>R941/X941</f>
        <v>-7.9511220932200519E-2</v>
      </c>
      <c r="AH941">
        <f>U941/W941</f>
        <v>0.28839214113873296</v>
      </c>
      <c r="AI941">
        <f>V941/X941</f>
        <v>0.29096571099752905</v>
      </c>
      <c r="AJ941">
        <f>Y941/AA941</f>
        <v>2.617464263517713</v>
      </c>
      <c r="AK941">
        <f>Z941/AB941</f>
        <v>2.3792700729927008</v>
      </c>
      <c r="AL941">
        <f>O941/K941</f>
        <v>7.3099159074982475E-2</v>
      </c>
      <c r="AM941">
        <f>P941/L941</f>
        <v>6.3478030236053404E-2</v>
      </c>
      <c r="AN941">
        <f>K941/W941</f>
        <v>0.38144881047848167</v>
      </c>
      <c r="AO941">
        <f>L941/X941</f>
        <v>0.38286565345428697</v>
      </c>
      <c r="AP941">
        <f>IF(OR(Q941&lt;0, Q941="NA"), 0, 1)</f>
        <v>0</v>
      </c>
      <c r="AQ941">
        <f>IF(OR(S941&lt;0, S941="NA"), 0, 1)</f>
        <v>1</v>
      </c>
      <c r="AR941">
        <f>IFERROR(IF((AF941-AG941)&gt;0,1,0),0)</f>
        <v>1</v>
      </c>
      <c r="AS941">
        <f>IFERROR(IF((S941-Q941)&gt;0,1,0),0)</f>
        <v>1</v>
      </c>
      <c r="AT941">
        <f>IFERROR(IF((AH941-AI941)&lt;0,1,0),0)</f>
        <v>1</v>
      </c>
      <c r="AU941">
        <f>IFERROR(IF((AJ941-AK941)&gt;0,1,0),0)</f>
        <v>1</v>
      </c>
      <c r="AV941">
        <f>IFERROR(IF((AL941-AM941)&gt;0,1,0),0)</f>
        <v>1</v>
      </c>
      <c r="AW941">
        <f>IFERROR(IF((AN941-AO941)&gt;0,1,0),0)</f>
        <v>0</v>
      </c>
      <c r="AX941">
        <f>IFERROR(IF((AC941-AD941)&lt;0,1,0),0)</f>
        <v>0</v>
      </c>
      <c r="AY941">
        <f>SUM(AP941:AX941)</f>
        <v>6</v>
      </c>
    </row>
    <row r="942" spans="1:51" x14ac:dyDescent="0.45">
      <c r="A942" s="1" t="s">
        <v>2140</v>
      </c>
      <c r="B942" s="2">
        <v>4209142</v>
      </c>
      <c r="C942" s="3" t="s">
        <v>5337</v>
      </c>
      <c r="D942" s="7">
        <v>8.09</v>
      </c>
      <c r="E942" s="5">
        <v>491.30802182999997</v>
      </c>
      <c r="F942" s="3" t="s">
        <v>4480</v>
      </c>
      <c r="G942" s="3" t="s">
        <v>4491</v>
      </c>
      <c r="H942" s="3" t="s">
        <v>4542</v>
      </c>
      <c r="I942" s="3" t="s">
        <v>4543</v>
      </c>
      <c r="J942" s="3" t="s">
        <v>4494</v>
      </c>
      <c r="K942" s="6">
        <v>102893</v>
      </c>
      <c r="L942" s="6">
        <v>-6215</v>
      </c>
      <c r="M942" s="6">
        <v>325543</v>
      </c>
      <c r="N942" s="6">
        <v>217420</v>
      </c>
      <c r="O942" s="6">
        <v>325543</v>
      </c>
      <c r="P942" s="6">
        <v>217420</v>
      </c>
      <c r="Q942" s="6">
        <v>83575</v>
      </c>
      <c r="R942" s="6">
        <v>-25744</v>
      </c>
      <c r="S942" s="6">
        <v>152977</v>
      </c>
      <c r="T942" s="6">
        <v>174519</v>
      </c>
      <c r="U942" s="6" t="s">
        <v>4474</v>
      </c>
      <c r="V942" s="6" t="s">
        <v>4474</v>
      </c>
      <c r="W942" s="6">
        <v>6082230</v>
      </c>
      <c r="X942" s="6">
        <v>5066529</v>
      </c>
      <c r="Y942" s="6" t="s">
        <v>4474</v>
      </c>
      <c r="Z942" s="6" t="s">
        <v>4474</v>
      </c>
      <c r="AA942" s="6" t="s">
        <v>4474</v>
      </c>
      <c r="AB942" s="6" t="s">
        <v>4474</v>
      </c>
      <c r="AC942" s="6">
        <v>60730287</v>
      </c>
      <c r="AD942" s="6">
        <v>50637604</v>
      </c>
      <c r="AF942">
        <f>Q942/W942</f>
        <v>1.3740848340164709E-2</v>
      </c>
      <c r="AG942">
        <f>R942/X942</f>
        <v>-5.0811906928786947E-3</v>
      </c>
      <c r="AH942" t="e">
        <f>U942/W942</f>
        <v>#VALUE!</v>
      </c>
      <c r="AI942" t="e">
        <f>V942/X942</f>
        <v>#VALUE!</v>
      </c>
      <c r="AJ942" t="e">
        <f>Y942/AA942</f>
        <v>#VALUE!</v>
      </c>
      <c r="AK942" t="e">
        <f>Z942/AB942</f>
        <v>#VALUE!</v>
      </c>
      <c r="AL942">
        <f>O942/K942</f>
        <v>3.1638984187456871</v>
      </c>
      <c r="AM942">
        <f>P942/L942</f>
        <v>-34.983105390185038</v>
      </c>
      <c r="AN942">
        <f>K942/W942</f>
        <v>1.6916986039659795E-2</v>
      </c>
      <c r="AO942">
        <f>L942/X942</f>
        <v>-1.226678066976425E-3</v>
      </c>
      <c r="AP942">
        <f>IF(OR(Q942&lt;0, Q942="NA"), 0, 1)</f>
        <v>1</v>
      </c>
      <c r="AQ942">
        <f>IF(OR(S942&lt;0, S942="NA"), 0, 1)</f>
        <v>1</v>
      </c>
      <c r="AR942">
        <f>IFERROR(IF((AF942-AG942)&gt;0,1,0),0)</f>
        <v>1</v>
      </c>
      <c r="AS942">
        <f>IFERROR(IF((S942-Q942)&gt;0,1,0),0)</f>
        <v>1</v>
      </c>
      <c r="AT942">
        <f>IFERROR(IF((AH942-AI942)&lt;0,1,0),0)</f>
        <v>0</v>
      </c>
      <c r="AU942">
        <f>IFERROR(IF((AJ942-AK942)&gt;0,1,0),0)</f>
        <v>0</v>
      </c>
      <c r="AV942">
        <f>IFERROR(IF((AL942-AM942)&gt;0,1,0),0)</f>
        <v>1</v>
      </c>
      <c r="AW942">
        <f>IFERROR(IF((AN942-AO942)&gt;0,1,0),0)</f>
        <v>1</v>
      </c>
      <c r="AX942">
        <f>IFERROR(IF((AC942-AD942)&lt;0,1,0),0)</f>
        <v>0</v>
      </c>
      <c r="AY942">
        <f>SUM(AP942:AX942)</f>
        <v>6</v>
      </c>
    </row>
    <row r="943" spans="1:51" x14ac:dyDescent="0.45">
      <c r="A943" s="1" t="s">
        <v>2176</v>
      </c>
      <c r="B943" s="2">
        <v>4326091</v>
      </c>
      <c r="C943" s="3" t="s">
        <v>5337</v>
      </c>
      <c r="D943" s="5">
        <v>205.42</v>
      </c>
      <c r="E943" s="5">
        <v>37283.730000000003</v>
      </c>
      <c r="F943" s="3" t="s">
        <v>4470</v>
      </c>
      <c r="G943" s="3" t="s">
        <v>4471</v>
      </c>
      <c r="H943" s="3" t="s">
        <v>4472</v>
      </c>
      <c r="I943" s="3" t="s">
        <v>4472</v>
      </c>
      <c r="J943" s="3" t="s">
        <v>4556</v>
      </c>
      <c r="K943" s="6">
        <v>15315000</v>
      </c>
      <c r="L943" s="6">
        <v>15155000</v>
      </c>
      <c r="M943" s="6">
        <v>2827000</v>
      </c>
      <c r="N943" s="6">
        <v>2779000</v>
      </c>
      <c r="O943" s="6">
        <v>2175000</v>
      </c>
      <c r="P943" s="6">
        <v>2108000</v>
      </c>
      <c r="Q943" s="6">
        <v>1405000</v>
      </c>
      <c r="R943" s="6">
        <v>1423000</v>
      </c>
      <c r="S943" s="6">
        <v>2578000</v>
      </c>
      <c r="T943" s="6">
        <v>2440000</v>
      </c>
      <c r="U943" s="6">
        <v>12293000</v>
      </c>
      <c r="V943" s="6">
        <v>12091000</v>
      </c>
      <c r="W943" s="6">
        <v>27180000</v>
      </c>
      <c r="X943" s="6">
        <v>26398000</v>
      </c>
      <c r="Y943" s="6">
        <v>5632000</v>
      </c>
      <c r="Z943" s="6">
        <v>5622000</v>
      </c>
      <c r="AA943" s="6">
        <v>6992000</v>
      </c>
      <c r="AB943" s="6">
        <v>6620000</v>
      </c>
      <c r="AC943" s="6">
        <v>181600000</v>
      </c>
      <c r="AD943" s="6">
        <v>182300000</v>
      </c>
      <c r="AF943">
        <f>Q943/W943</f>
        <v>5.1692420897718909E-2</v>
      </c>
      <c r="AG943">
        <f>R943/X943</f>
        <v>5.3905598909008257E-2</v>
      </c>
      <c r="AH943">
        <f>U943/W943</f>
        <v>0.45228108903605591</v>
      </c>
      <c r="AI943">
        <f>V943/X943</f>
        <v>0.45802712326691414</v>
      </c>
      <c r="AJ943">
        <f>Y943/AA943</f>
        <v>0.80549199084668188</v>
      </c>
      <c r="AK943">
        <f>Z943/AB943</f>
        <v>0.84924471299093651</v>
      </c>
      <c r="AL943">
        <f>O943/K943</f>
        <v>0.14201762977473065</v>
      </c>
      <c r="AM943">
        <f>P943/L943</f>
        <v>0.13909600791817883</v>
      </c>
      <c r="AN943">
        <f>K943/W943</f>
        <v>0.56346578366445921</v>
      </c>
      <c r="AO943">
        <f>L943/X943</f>
        <v>0.57409652246382303</v>
      </c>
      <c r="AP943">
        <f>IF(OR(Q943&lt;0, Q943="NA"), 0, 1)</f>
        <v>1</v>
      </c>
      <c r="AQ943">
        <f>IF(OR(S943&lt;0, S943="NA"), 0, 1)</f>
        <v>1</v>
      </c>
      <c r="AR943">
        <f>IFERROR(IF((AF943-AG943)&gt;0,1,0),0)</f>
        <v>0</v>
      </c>
      <c r="AS943">
        <f>IFERROR(IF((S943-Q943)&gt;0,1,0),0)</f>
        <v>1</v>
      </c>
      <c r="AT943">
        <f>IFERROR(IF((AH943-AI943)&lt;0,1,0),0)</f>
        <v>1</v>
      </c>
      <c r="AU943">
        <f>IFERROR(IF((AJ943-AK943)&gt;0,1,0),0)</f>
        <v>0</v>
      </c>
      <c r="AV943">
        <f>IFERROR(IF((AL943-AM943)&gt;0,1,0),0)</f>
        <v>1</v>
      </c>
      <c r="AW943">
        <f>IFERROR(IF((AN943-AO943)&gt;0,1,0),0)</f>
        <v>0</v>
      </c>
      <c r="AX943">
        <f>IFERROR(IF((AC943-AD943)&lt;0,1,0),0)</f>
        <v>1</v>
      </c>
      <c r="AY943">
        <f>SUM(AP943:AX943)</f>
        <v>6</v>
      </c>
    </row>
    <row r="944" spans="1:51" x14ac:dyDescent="0.45">
      <c r="A944" s="1" t="s">
        <v>2282</v>
      </c>
      <c r="B944" s="2">
        <v>4092673</v>
      </c>
      <c r="C944" s="3" t="s">
        <v>5335</v>
      </c>
      <c r="D944" s="7">
        <v>106.12</v>
      </c>
      <c r="E944" s="5">
        <v>4784.9051683999996</v>
      </c>
      <c r="F944" s="3" t="s">
        <v>4500</v>
      </c>
      <c r="G944" s="3" t="s">
        <v>4574</v>
      </c>
      <c r="H944" s="3" t="s">
        <v>4580</v>
      </c>
      <c r="I944" s="3" t="s">
        <v>4581</v>
      </c>
      <c r="J944" s="3" t="s">
        <v>5123</v>
      </c>
      <c r="K944" s="6">
        <v>2405146</v>
      </c>
      <c r="L944" s="6">
        <v>2350456</v>
      </c>
      <c r="M944" s="6">
        <v>310631</v>
      </c>
      <c r="N944" s="6">
        <v>290009</v>
      </c>
      <c r="O944" s="6">
        <v>255902</v>
      </c>
      <c r="P944" s="6">
        <v>236351</v>
      </c>
      <c r="Q944" s="6">
        <v>227464</v>
      </c>
      <c r="R944" s="6">
        <v>188899</v>
      </c>
      <c r="S944" s="6">
        <v>206221</v>
      </c>
      <c r="T944" s="6">
        <v>175007</v>
      </c>
      <c r="U944" s="6">
        <v>1240950</v>
      </c>
      <c r="V944" s="6">
        <v>1239772</v>
      </c>
      <c r="W944" s="6">
        <v>3365413</v>
      </c>
      <c r="X944" s="6">
        <v>3283940</v>
      </c>
      <c r="Y944" s="6">
        <v>1754534</v>
      </c>
      <c r="Z944" s="6">
        <v>1689455</v>
      </c>
      <c r="AA944" s="6">
        <v>521471</v>
      </c>
      <c r="AB944" s="6">
        <v>535187</v>
      </c>
      <c r="AC944" s="6">
        <v>45016000</v>
      </c>
      <c r="AD944" s="6">
        <v>44952000</v>
      </c>
      <c r="AF944">
        <f>Q944/W944</f>
        <v>6.75887327944594E-2</v>
      </c>
      <c r="AG944">
        <f>R944/X944</f>
        <v>5.7522061913433252E-2</v>
      </c>
      <c r="AH944">
        <f>U944/W944</f>
        <v>0.36873631854396471</v>
      </c>
      <c r="AI944">
        <f>V944/X944</f>
        <v>0.3775257769630383</v>
      </c>
      <c r="AJ944">
        <f>Y944/AA944</f>
        <v>3.3645859501295372</v>
      </c>
      <c r="AK944">
        <f>Z944/AB944</f>
        <v>3.1567564234557266</v>
      </c>
      <c r="AL944">
        <f>O944/K944</f>
        <v>0.1063976989338693</v>
      </c>
      <c r="AM944">
        <f>P944/L944</f>
        <v>0.10055538159403962</v>
      </c>
      <c r="AN944">
        <f>K944/W944</f>
        <v>0.71466592658909922</v>
      </c>
      <c r="AO944">
        <f>L944/X944</f>
        <v>0.71574267495752053</v>
      </c>
      <c r="AP944">
        <f>IF(OR(Q944&lt;0, Q944="NA"), 0, 1)</f>
        <v>1</v>
      </c>
      <c r="AQ944">
        <f>IF(OR(S944&lt;0, S944="NA"), 0, 1)</f>
        <v>1</v>
      </c>
      <c r="AR944">
        <f>IFERROR(IF((AF944-AG944)&gt;0,1,0),0)</f>
        <v>1</v>
      </c>
      <c r="AS944">
        <f>IFERROR(IF((S944-Q944)&gt;0,1,0),0)</f>
        <v>0</v>
      </c>
      <c r="AT944">
        <f>IFERROR(IF((AH944-AI944)&lt;0,1,0),0)</f>
        <v>1</v>
      </c>
      <c r="AU944">
        <f>IFERROR(IF((AJ944-AK944)&gt;0,1,0),0)</f>
        <v>1</v>
      </c>
      <c r="AV944">
        <f>IFERROR(IF((AL944-AM944)&gt;0,1,0),0)</f>
        <v>1</v>
      </c>
      <c r="AW944">
        <f>IFERROR(IF((AN944-AO944)&gt;0,1,0),0)</f>
        <v>0</v>
      </c>
      <c r="AX944">
        <f>IFERROR(IF((AC944-AD944)&lt;0,1,0),0)</f>
        <v>0</v>
      </c>
      <c r="AY944">
        <f>SUM(AP944:AX944)</f>
        <v>6</v>
      </c>
    </row>
    <row r="945" spans="1:51" x14ac:dyDescent="0.45">
      <c r="A945" s="1" t="s">
        <v>2283</v>
      </c>
      <c r="B945" s="2">
        <v>4022445</v>
      </c>
      <c r="C945" s="3" t="s">
        <v>5337</v>
      </c>
      <c r="D945" s="7">
        <v>153.38999999999999</v>
      </c>
      <c r="E945" s="5">
        <v>12501.285</v>
      </c>
      <c r="F945" s="3" t="s">
        <v>4485</v>
      </c>
      <c r="G945" s="3" t="s">
        <v>4486</v>
      </c>
      <c r="H945" s="3" t="s">
        <v>4598</v>
      </c>
      <c r="I945" s="3" t="s">
        <v>4615</v>
      </c>
      <c r="J945" s="3" t="s">
        <v>5042</v>
      </c>
      <c r="K945" s="6">
        <v>3530800</v>
      </c>
      <c r="L945" s="6">
        <v>3467700</v>
      </c>
      <c r="M945" s="6">
        <v>721600</v>
      </c>
      <c r="N945" s="6">
        <v>692200</v>
      </c>
      <c r="O945" s="6">
        <v>594500</v>
      </c>
      <c r="P945" s="6">
        <v>570800</v>
      </c>
      <c r="Q945" s="6">
        <v>486500</v>
      </c>
      <c r="R945" s="6">
        <v>436600</v>
      </c>
      <c r="S945" s="6">
        <v>509300</v>
      </c>
      <c r="T945" s="6">
        <v>555500</v>
      </c>
      <c r="U945" s="6">
        <v>467800</v>
      </c>
      <c r="V945" s="6">
        <v>190000</v>
      </c>
      <c r="W945" s="6">
        <v>4944500</v>
      </c>
      <c r="X945" s="6">
        <v>4410300</v>
      </c>
      <c r="Y945" s="6">
        <v>2010800</v>
      </c>
      <c r="Z945" s="6">
        <v>1925900</v>
      </c>
      <c r="AA945" s="6">
        <v>1274700</v>
      </c>
      <c r="AB945" s="6">
        <v>1241400</v>
      </c>
      <c r="AC945" s="6">
        <v>81500000</v>
      </c>
      <c r="AD945" s="6">
        <v>81700000</v>
      </c>
      <c r="AF945">
        <f>Q945/W945</f>
        <v>9.8392152897158455E-2</v>
      </c>
      <c r="AG945">
        <f>R945/X945</f>
        <v>9.8995533183683648E-2</v>
      </c>
      <c r="AH945">
        <f>U945/W945</f>
        <v>9.4610172919405405E-2</v>
      </c>
      <c r="AI945">
        <f>V945/X945</f>
        <v>4.3080969548556787E-2</v>
      </c>
      <c r="AJ945">
        <f>Y945/AA945</f>
        <v>1.5774692084412019</v>
      </c>
      <c r="AK945">
        <f>Z945/AB945</f>
        <v>1.5513935878846463</v>
      </c>
      <c r="AL945">
        <f>O945/K945</f>
        <v>0.16837543899399571</v>
      </c>
      <c r="AM945">
        <f>P945/L945</f>
        <v>0.1646047812671223</v>
      </c>
      <c r="AN945">
        <f>K945/W945</f>
        <v>0.71408635858024072</v>
      </c>
      <c r="AO945">
        <f>L945/X945</f>
        <v>0.78627304265015985</v>
      </c>
      <c r="AP945">
        <f>IF(OR(Q945&lt;0, Q945="NA"), 0, 1)</f>
        <v>1</v>
      </c>
      <c r="AQ945">
        <f>IF(OR(S945&lt;0, S945="NA"), 0, 1)</f>
        <v>1</v>
      </c>
      <c r="AR945">
        <f>IFERROR(IF((AF945-AG945)&gt;0,1,0),0)</f>
        <v>0</v>
      </c>
      <c r="AS945">
        <f>IFERROR(IF((S945-Q945)&gt;0,1,0),0)</f>
        <v>1</v>
      </c>
      <c r="AT945">
        <f>IFERROR(IF((AH945-AI945)&lt;0,1,0),0)</f>
        <v>0</v>
      </c>
      <c r="AU945">
        <f>IFERROR(IF((AJ945-AK945)&gt;0,1,0),0)</f>
        <v>1</v>
      </c>
      <c r="AV945">
        <f>IFERROR(IF((AL945-AM945)&gt;0,1,0),0)</f>
        <v>1</v>
      </c>
      <c r="AW945">
        <f>IFERROR(IF((AN945-AO945)&gt;0,1,0),0)</f>
        <v>0</v>
      </c>
      <c r="AX945">
        <f>IFERROR(IF((AC945-AD945)&lt;0,1,0),0)</f>
        <v>1</v>
      </c>
      <c r="AY945">
        <f>SUM(AP945:AX945)</f>
        <v>6</v>
      </c>
    </row>
    <row r="946" spans="1:51" x14ac:dyDescent="0.45">
      <c r="A946" s="1" t="s">
        <v>2286</v>
      </c>
      <c r="B946" s="2">
        <v>4994170</v>
      </c>
      <c r="C946" s="3" t="s">
        <v>5335</v>
      </c>
      <c r="D946" s="5">
        <v>174.905</v>
      </c>
      <c r="E946" s="5">
        <v>17587.572274999999</v>
      </c>
      <c r="F946" s="3" t="s">
        <v>4485</v>
      </c>
      <c r="G946" s="3" t="s">
        <v>4607</v>
      </c>
      <c r="H946" s="3" t="s">
        <v>4742</v>
      </c>
      <c r="I946" s="3" t="s">
        <v>4743</v>
      </c>
      <c r="J946" s="3" t="s">
        <v>4759</v>
      </c>
      <c r="K946" s="6">
        <v>12087204</v>
      </c>
      <c r="L946" s="6">
        <v>12244556</v>
      </c>
      <c r="M946" s="6">
        <v>1572074.148</v>
      </c>
      <c r="N946" s="6">
        <v>1577557</v>
      </c>
      <c r="O946" s="6">
        <v>831225</v>
      </c>
      <c r="P946" s="6">
        <v>827464</v>
      </c>
      <c r="Q946" s="6">
        <v>570886</v>
      </c>
      <c r="R946" s="6">
        <v>568967</v>
      </c>
      <c r="S946" s="6" t="s">
        <v>4474</v>
      </c>
      <c r="T946" s="6">
        <v>1380526</v>
      </c>
      <c r="U946" s="6">
        <v>977702</v>
      </c>
      <c r="V946" s="6">
        <v>1032303</v>
      </c>
      <c r="W946" s="6">
        <v>8275011</v>
      </c>
      <c r="X946" s="6">
        <v>8325950</v>
      </c>
      <c r="Y946" s="6">
        <v>1733724</v>
      </c>
      <c r="Z946" s="6">
        <v>1926400</v>
      </c>
      <c r="AA946" s="6">
        <v>1678040</v>
      </c>
      <c r="AB946" s="6">
        <v>2041445</v>
      </c>
      <c r="AC946" s="6">
        <v>100555000</v>
      </c>
      <c r="AD946" s="6">
        <v>100829954</v>
      </c>
      <c r="AF946">
        <f>Q946/W946</f>
        <v>6.8989153005355519E-2</v>
      </c>
      <c r="AG946">
        <f>R946/X946</f>
        <v>6.8336586215386838E-2</v>
      </c>
      <c r="AH946">
        <f>U946/W946</f>
        <v>0.11815114203473566</v>
      </c>
      <c r="AI946">
        <f>V946/X946</f>
        <v>0.1239862117836403</v>
      </c>
      <c r="AJ946">
        <f>Y946/AA946</f>
        <v>1.0331839527067292</v>
      </c>
      <c r="AK946">
        <f>Z946/AB946</f>
        <v>0.94364531006223529</v>
      </c>
      <c r="AL946">
        <f>O946/K946</f>
        <v>6.8769005636042879E-2</v>
      </c>
      <c r="AM946">
        <f>P946/L946</f>
        <v>6.7578113898127457E-2</v>
      </c>
      <c r="AN946">
        <f>K946/W946</f>
        <v>1.4606873634367374</v>
      </c>
      <c r="AO946">
        <f>L946/X946</f>
        <v>1.4706497156480642</v>
      </c>
      <c r="AP946">
        <f>IF(OR(Q946&lt;0, Q946="NA"), 0, 1)</f>
        <v>1</v>
      </c>
      <c r="AQ946">
        <f>IF(OR(S946&lt;0, S946="NA"), 0, 1)</f>
        <v>0</v>
      </c>
      <c r="AR946">
        <f>IFERROR(IF((AF946-AG946)&gt;0,1,0),0)</f>
        <v>1</v>
      </c>
      <c r="AS946">
        <f>IFERROR(IF((S946-Q946)&gt;0,1,0),0)</f>
        <v>0</v>
      </c>
      <c r="AT946">
        <f>IFERROR(IF((AH946-AI946)&lt;0,1,0),0)</f>
        <v>1</v>
      </c>
      <c r="AU946">
        <f>IFERROR(IF((AJ946-AK946)&gt;0,1,0),0)</f>
        <v>1</v>
      </c>
      <c r="AV946">
        <f>IFERROR(IF((AL946-AM946)&gt;0,1,0),0)</f>
        <v>1</v>
      </c>
      <c r="AW946">
        <f>IFERROR(IF((AN946-AO946)&gt;0,1,0),0)</f>
        <v>0</v>
      </c>
      <c r="AX946">
        <f>IFERROR(IF((AC946-AD946)&lt;0,1,0),0)</f>
        <v>1</v>
      </c>
      <c r="AY946">
        <f>SUM(AP946:AX946)</f>
        <v>6</v>
      </c>
    </row>
    <row r="947" spans="1:51" x14ac:dyDescent="0.45">
      <c r="A947" s="1" t="s">
        <v>2336</v>
      </c>
      <c r="B947" s="2">
        <v>4086121</v>
      </c>
      <c r="C947" s="3" t="s">
        <v>5337</v>
      </c>
      <c r="D947" s="5">
        <v>42.88</v>
      </c>
      <c r="E947" s="5">
        <v>2325.2138515400002</v>
      </c>
      <c r="F947" s="3" t="s">
        <v>4665</v>
      </c>
      <c r="G947" s="3" t="s">
        <v>4666</v>
      </c>
      <c r="H947" s="3" t="s">
        <v>4679</v>
      </c>
      <c r="I947" s="3" t="s">
        <v>4984</v>
      </c>
      <c r="J947" s="3" t="s">
        <v>5129</v>
      </c>
      <c r="K947" s="6">
        <v>1759570</v>
      </c>
      <c r="L947" s="6">
        <v>1825783</v>
      </c>
      <c r="M947" s="6">
        <v>288456</v>
      </c>
      <c r="N947" s="6">
        <v>294114</v>
      </c>
      <c r="O947" s="6">
        <v>223168</v>
      </c>
      <c r="P947" s="6">
        <v>227474</v>
      </c>
      <c r="Q947" s="6">
        <v>-49588</v>
      </c>
      <c r="R947" s="6">
        <v>-109491</v>
      </c>
      <c r="S947" s="6">
        <v>197132</v>
      </c>
      <c r="T947" s="6">
        <v>201261</v>
      </c>
      <c r="U947" s="6">
        <v>952124</v>
      </c>
      <c r="V947" s="6">
        <v>910866</v>
      </c>
      <c r="W947" s="6">
        <v>2608858</v>
      </c>
      <c r="X947" s="6">
        <v>2652058</v>
      </c>
      <c r="Y947" s="6">
        <v>370313</v>
      </c>
      <c r="Z947" s="6">
        <v>392830</v>
      </c>
      <c r="AA947" s="6">
        <v>561471</v>
      </c>
      <c r="AB947" s="6">
        <v>688791</v>
      </c>
      <c r="AC947" s="6">
        <v>54029000</v>
      </c>
      <c r="AD947" s="6">
        <v>54279000</v>
      </c>
      <c r="AF947">
        <f>Q947/W947</f>
        <v>-1.9007550430111566E-2</v>
      </c>
      <c r="AG947">
        <f>R947/X947</f>
        <v>-4.1285296173763919E-2</v>
      </c>
      <c r="AH947">
        <f>U947/W947</f>
        <v>0.36495815410420956</v>
      </c>
      <c r="AI947">
        <f>V947/X947</f>
        <v>0.34345628941750145</v>
      </c>
      <c r="AJ947">
        <f>Y947/AA947</f>
        <v>0.65954074208641233</v>
      </c>
      <c r="AK947">
        <f>Z947/AB947</f>
        <v>0.57031813714174551</v>
      </c>
      <c r="AL947">
        <f>O947/K947</f>
        <v>0.12683098711617044</v>
      </c>
      <c r="AM947">
        <f>P947/L947</f>
        <v>0.12458983351252585</v>
      </c>
      <c r="AN947">
        <f>K947/W947</f>
        <v>0.6744598594480804</v>
      </c>
      <c r="AO947">
        <f>L947/X947</f>
        <v>0.68844007182346689</v>
      </c>
      <c r="AP947">
        <f>IF(OR(Q947&lt;0, Q947="NA"), 0, 1)</f>
        <v>0</v>
      </c>
      <c r="AQ947">
        <f>IF(OR(S947&lt;0, S947="NA"), 0, 1)</f>
        <v>1</v>
      </c>
      <c r="AR947">
        <f>IFERROR(IF((AF947-AG947)&gt;0,1,0),0)</f>
        <v>1</v>
      </c>
      <c r="AS947">
        <f>IFERROR(IF((S947-Q947)&gt;0,1,0),0)</f>
        <v>1</v>
      </c>
      <c r="AT947">
        <f>IFERROR(IF((AH947-AI947)&lt;0,1,0),0)</f>
        <v>0</v>
      </c>
      <c r="AU947">
        <f>IFERROR(IF((AJ947-AK947)&gt;0,1,0),0)</f>
        <v>1</v>
      </c>
      <c r="AV947">
        <f>IFERROR(IF((AL947-AM947)&gt;0,1,0),0)</f>
        <v>1</v>
      </c>
      <c r="AW947">
        <f>IFERROR(IF((AN947-AO947)&gt;0,1,0),0)</f>
        <v>0</v>
      </c>
      <c r="AX947">
        <f>IFERROR(IF((AC947-AD947)&lt;0,1,0),0)</f>
        <v>1</v>
      </c>
      <c r="AY947">
        <f>SUM(AP947:AX947)</f>
        <v>6</v>
      </c>
    </row>
    <row r="948" spans="1:51" x14ac:dyDescent="0.45">
      <c r="A948" s="1" t="s">
        <v>2345</v>
      </c>
      <c r="B948" s="2">
        <v>4157184</v>
      </c>
      <c r="C948" s="3" t="s">
        <v>5337</v>
      </c>
      <c r="D948" s="5">
        <v>38.79</v>
      </c>
      <c r="E948" s="5">
        <v>12842.94452103</v>
      </c>
      <c r="F948" s="3" t="s">
        <v>4500</v>
      </c>
      <c r="G948" s="3" t="s">
        <v>4574</v>
      </c>
      <c r="H948" s="3" t="s">
        <v>4575</v>
      </c>
      <c r="I948" s="3" t="s">
        <v>4575</v>
      </c>
      <c r="J948" s="3" t="s">
        <v>4923</v>
      </c>
      <c r="K948" s="6">
        <v>5034300</v>
      </c>
      <c r="L948" s="6">
        <v>5101100</v>
      </c>
      <c r="M948" s="6">
        <v>498500</v>
      </c>
      <c r="N948" s="6">
        <v>547600</v>
      </c>
      <c r="O948" s="6">
        <v>331600</v>
      </c>
      <c r="P948" s="6">
        <v>369200</v>
      </c>
      <c r="Q948" s="6">
        <v>250200</v>
      </c>
      <c r="R948" s="6">
        <v>233700</v>
      </c>
      <c r="S948" s="6">
        <v>517400</v>
      </c>
      <c r="T948" s="6">
        <v>654400</v>
      </c>
      <c r="U948" s="6">
        <v>1691700</v>
      </c>
      <c r="V948" s="6">
        <v>1691300</v>
      </c>
      <c r="W948" s="6">
        <v>9595600</v>
      </c>
      <c r="X948" s="6">
        <v>9428300</v>
      </c>
      <c r="Y948" s="6">
        <v>3525500</v>
      </c>
      <c r="Z948" s="6">
        <v>3444300</v>
      </c>
      <c r="AA948" s="6">
        <v>2048100</v>
      </c>
      <c r="AB948" s="6">
        <v>2043600</v>
      </c>
      <c r="AC948" s="6">
        <v>330900000</v>
      </c>
      <c r="AD948" s="6">
        <v>325300000</v>
      </c>
      <c r="AF948">
        <f>Q948/W948</f>
        <v>2.6074450789945393E-2</v>
      </c>
      <c r="AG948">
        <f>R948/X948</f>
        <v>2.4787077203737684E-2</v>
      </c>
      <c r="AH948">
        <f>U948/W948</f>
        <v>0.17629955396223268</v>
      </c>
      <c r="AI948">
        <f>V948/X948</f>
        <v>0.17938546715738787</v>
      </c>
      <c r="AJ948">
        <f>Y948/AA948</f>
        <v>1.7213514965089596</v>
      </c>
      <c r="AK948">
        <f>Z948/AB948</f>
        <v>1.6854081033470347</v>
      </c>
      <c r="AL948">
        <f>O948/K948</f>
        <v>6.5868144528534261E-2</v>
      </c>
      <c r="AM948">
        <f>P948/L948</f>
        <v>7.2376546235125752E-2</v>
      </c>
      <c r="AN948">
        <f>K948/W948</f>
        <v>0.52464671307682686</v>
      </c>
      <c r="AO948">
        <f>L948/X948</f>
        <v>0.54104133300807145</v>
      </c>
      <c r="AP948">
        <f>IF(OR(Q948&lt;0, Q948="NA"), 0, 1)</f>
        <v>1</v>
      </c>
      <c r="AQ948">
        <f>IF(OR(S948&lt;0, S948="NA"), 0, 1)</f>
        <v>1</v>
      </c>
      <c r="AR948">
        <f>IFERROR(IF((AF948-AG948)&gt;0,1,0),0)</f>
        <v>1</v>
      </c>
      <c r="AS948">
        <f>IFERROR(IF((S948-Q948)&gt;0,1,0),0)</f>
        <v>1</v>
      </c>
      <c r="AT948">
        <f>IFERROR(IF((AH948-AI948)&lt;0,1,0),0)</f>
        <v>1</v>
      </c>
      <c r="AU948">
        <f>IFERROR(IF((AJ948-AK948)&gt;0,1,0),0)</f>
        <v>1</v>
      </c>
      <c r="AV948">
        <f>IFERROR(IF((AL948-AM948)&gt;0,1,0),0)</f>
        <v>0</v>
      </c>
      <c r="AW948">
        <f>IFERROR(IF((AN948-AO948)&gt;0,1,0),0)</f>
        <v>0</v>
      </c>
      <c r="AX948">
        <f>IFERROR(IF((AC948-AD948)&lt;0,1,0),0)</f>
        <v>0</v>
      </c>
      <c r="AY948">
        <f>SUM(AP948:AX948)</f>
        <v>6</v>
      </c>
    </row>
    <row r="949" spans="1:51" x14ac:dyDescent="0.45">
      <c r="A949" s="1" t="s">
        <v>2349</v>
      </c>
      <c r="B949" s="2">
        <v>4187983</v>
      </c>
      <c r="C949" s="3" t="s">
        <v>5335</v>
      </c>
      <c r="D949" s="5">
        <v>71.05</v>
      </c>
      <c r="E949" s="5">
        <v>1132.5534835999999</v>
      </c>
      <c r="F949" s="3" t="s">
        <v>4583</v>
      </c>
      <c r="G949" s="3" t="s">
        <v>4583</v>
      </c>
      <c r="H949" s="3" t="s">
        <v>4602</v>
      </c>
      <c r="I949" s="3" t="s">
        <v>4629</v>
      </c>
      <c r="J949" s="3" t="s">
        <v>5131</v>
      </c>
      <c r="K949" s="6">
        <v>2980300</v>
      </c>
      <c r="L949" s="6">
        <v>2976200</v>
      </c>
      <c r="M949" s="6">
        <v>206000</v>
      </c>
      <c r="N949" s="6">
        <v>206100</v>
      </c>
      <c r="O949" s="6">
        <v>90500</v>
      </c>
      <c r="P949" s="6">
        <v>92400</v>
      </c>
      <c r="Q949" s="6">
        <v>47300</v>
      </c>
      <c r="R949" s="6">
        <v>40700</v>
      </c>
      <c r="S949" s="6">
        <v>198000</v>
      </c>
      <c r="T949" s="6">
        <v>253700</v>
      </c>
      <c r="U949" s="6">
        <v>1041200</v>
      </c>
      <c r="V949" s="6">
        <v>1040700</v>
      </c>
      <c r="W949" s="6">
        <v>2311400</v>
      </c>
      <c r="X949" s="6">
        <v>2315700</v>
      </c>
      <c r="Y949" s="6">
        <v>994900</v>
      </c>
      <c r="Z949" s="6">
        <v>1010500</v>
      </c>
      <c r="AA949" s="6">
        <v>382200</v>
      </c>
      <c r="AB949" s="6">
        <v>396400</v>
      </c>
      <c r="AC949" s="6">
        <v>15939982</v>
      </c>
      <c r="AD949" s="6">
        <v>15939339</v>
      </c>
      <c r="AF949">
        <f>Q949/W949</f>
        <v>2.0463788180323614E-2</v>
      </c>
      <c r="AG949">
        <f>R949/X949</f>
        <v>1.757567906032733E-2</v>
      </c>
      <c r="AH949">
        <f>U949/W949</f>
        <v>0.4504629229038678</v>
      </c>
      <c r="AI949">
        <f>V949/X949</f>
        <v>0.44941054540743619</v>
      </c>
      <c r="AJ949">
        <f>Y949/AA949</f>
        <v>2.6030873888016743</v>
      </c>
      <c r="AK949">
        <f>Z949/AB949</f>
        <v>2.5491927346115038</v>
      </c>
      <c r="AL949">
        <f>O949/K949</f>
        <v>3.0366070529812435E-2</v>
      </c>
      <c r="AM949">
        <f>P949/L949</f>
        <v>3.1046300651837912E-2</v>
      </c>
      <c r="AN949">
        <f>K949/W949</f>
        <v>1.2893917106515531</v>
      </c>
      <c r="AO949">
        <f>L949/X949</f>
        <v>1.2852269292222653</v>
      </c>
      <c r="AP949">
        <f>IF(OR(Q949&lt;0, Q949="NA"), 0, 1)</f>
        <v>1</v>
      </c>
      <c r="AQ949">
        <f>IF(OR(S949&lt;0, S949="NA"), 0, 1)</f>
        <v>1</v>
      </c>
      <c r="AR949">
        <f>IFERROR(IF((AF949-AG949)&gt;0,1,0),0)</f>
        <v>1</v>
      </c>
      <c r="AS949">
        <f>IFERROR(IF((S949-Q949)&gt;0,1,0),0)</f>
        <v>1</v>
      </c>
      <c r="AT949">
        <f>IFERROR(IF((AH949-AI949)&lt;0,1,0),0)</f>
        <v>0</v>
      </c>
      <c r="AU949">
        <f>IFERROR(IF((AJ949-AK949)&gt;0,1,0),0)</f>
        <v>1</v>
      </c>
      <c r="AV949">
        <f>IFERROR(IF((AL949-AM949)&gt;0,1,0),0)</f>
        <v>0</v>
      </c>
      <c r="AW949">
        <f>IFERROR(IF((AN949-AO949)&gt;0,1,0),0)</f>
        <v>1</v>
      </c>
      <c r="AX949">
        <f>IFERROR(IF((AC949-AD949)&lt;0,1,0),0)</f>
        <v>0</v>
      </c>
      <c r="AY949">
        <f>SUM(AP949:AX949)</f>
        <v>6</v>
      </c>
    </row>
    <row r="950" spans="1:51" x14ac:dyDescent="0.45">
      <c r="A950" s="1" t="s">
        <v>2354</v>
      </c>
      <c r="B950" s="2">
        <v>27833777</v>
      </c>
      <c r="C950" s="3" t="s">
        <v>5336</v>
      </c>
      <c r="D950" s="5">
        <v>45.11</v>
      </c>
      <c r="E950" s="5">
        <v>1393.596763</v>
      </c>
      <c r="F950" s="3" t="s">
        <v>4500</v>
      </c>
      <c r="G950" s="3" t="s">
        <v>4501</v>
      </c>
      <c r="H950" s="3" t="s">
        <v>4502</v>
      </c>
      <c r="I950" s="3" t="s">
        <v>4538</v>
      </c>
      <c r="J950" s="3" t="s">
        <v>4504</v>
      </c>
      <c r="K950" s="6">
        <v>241736.94978456965</v>
      </c>
      <c r="L950" s="6">
        <v>233693.29688856439</v>
      </c>
      <c r="M950" s="6">
        <v>96822.309757877272</v>
      </c>
      <c r="N950" s="6">
        <v>91958.262471374721</v>
      </c>
      <c r="O950" s="6">
        <v>66577.673272353088</v>
      </c>
      <c r="P950" s="6">
        <v>62826.041364714736</v>
      </c>
      <c r="Q950" s="6">
        <v>48847.40677240114</v>
      </c>
      <c r="R950" s="6">
        <v>45860.784319504113</v>
      </c>
      <c r="S950" s="6">
        <v>83964.212949427019</v>
      </c>
      <c r="T950" s="6" t="s">
        <v>4474</v>
      </c>
      <c r="U950" s="6">
        <v>15721.445996895098</v>
      </c>
      <c r="V950" s="6">
        <v>14574.574687278337</v>
      </c>
      <c r="W950" s="6">
        <v>265396.31847416278</v>
      </c>
      <c r="X950" s="6">
        <v>245296.33966470382</v>
      </c>
      <c r="Y950" s="6">
        <v>84330.616544688397</v>
      </c>
      <c r="Z950" s="6">
        <v>69915.725593073395</v>
      </c>
      <c r="AA950" s="6">
        <v>67582.778886671091</v>
      </c>
      <c r="AB950" s="6">
        <v>59484.164067689744</v>
      </c>
      <c r="AC950" s="6">
        <v>30893300</v>
      </c>
      <c r="AD950" s="6">
        <v>30893300</v>
      </c>
      <c r="AF950">
        <f>Q950/W950</f>
        <v>0.18405457563706409</v>
      </c>
      <c r="AG950">
        <f>R950/X950</f>
        <v>0.18696073647976702</v>
      </c>
      <c r="AH950">
        <f>U950/W950</f>
        <v>5.9237618996684137E-2</v>
      </c>
      <c r="AI950">
        <f>V950/X950</f>
        <v>5.9416193112381374E-2</v>
      </c>
      <c r="AJ950">
        <f>Y950/AA950</f>
        <v>1.2478122079901686</v>
      </c>
      <c r="AK950">
        <f>Z950/AB950</f>
        <v>1.1753670357292589</v>
      </c>
      <c r="AL950">
        <f>O950/K950</f>
        <v>0.275413722774634</v>
      </c>
      <c r="AM950">
        <f>P950/L950</f>
        <v>0.26883972369422754</v>
      </c>
      <c r="AN950">
        <f>K950/W950</f>
        <v>0.91085268693395061</v>
      </c>
      <c r="AO950">
        <f>L950/X950</f>
        <v>0.95269785602182389</v>
      </c>
      <c r="AP950">
        <f>IF(OR(Q950&lt;0, Q950="NA"), 0, 1)</f>
        <v>1</v>
      </c>
      <c r="AQ950">
        <f>IF(OR(S950&lt;0, S950="NA"), 0, 1)</f>
        <v>1</v>
      </c>
      <c r="AR950">
        <f>IFERROR(IF((AF950-AG950)&gt;0,1,0),0)</f>
        <v>0</v>
      </c>
      <c r="AS950">
        <f>IFERROR(IF((S950-Q950)&gt;0,1,0),0)</f>
        <v>1</v>
      </c>
      <c r="AT950">
        <f>IFERROR(IF((AH950-AI950)&lt;0,1,0),0)</f>
        <v>1</v>
      </c>
      <c r="AU950">
        <f>IFERROR(IF((AJ950-AK950)&gt;0,1,0),0)</f>
        <v>1</v>
      </c>
      <c r="AV950">
        <f>IFERROR(IF((AL950-AM950)&gt;0,1,0),0)</f>
        <v>1</v>
      </c>
      <c r="AW950">
        <f>IFERROR(IF((AN950-AO950)&gt;0,1,0),0)</f>
        <v>0</v>
      </c>
      <c r="AX950">
        <f>IFERROR(IF((AC950-AD950)&lt;0,1,0),0)</f>
        <v>0</v>
      </c>
      <c r="AY950">
        <f>SUM(AP950:AX950)</f>
        <v>6</v>
      </c>
    </row>
    <row r="951" spans="1:51" x14ac:dyDescent="0.45">
      <c r="A951" s="1" t="s">
        <v>2358</v>
      </c>
      <c r="B951" s="2">
        <v>4094395</v>
      </c>
      <c r="C951" s="3" t="s">
        <v>5337</v>
      </c>
      <c r="D951" s="5">
        <v>67.849999999999994</v>
      </c>
      <c r="E951" s="5">
        <v>4898.7700000000004</v>
      </c>
      <c r="F951" s="3" t="s">
        <v>4475</v>
      </c>
      <c r="G951" s="3" t="s">
        <v>4548</v>
      </c>
      <c r="H951" s="3" t="s">
        <v>4810</v>
      </c>
      <c r="I951" s="3" t="s">
        <v>4817</v>
      </c>
      <c r="J951" s="3" t="s">
        <v>5105</v>
      </c>
      <c r="K951" s="6">
        <v>6930086</v>
      </c>
      <c r="L951" s="6">
        <v>6604175</v>
      </c>
      <c r="M951" s="6">
        <v>855073.65700000001</v>
      </c>
      <c r="N951" s="6">
        <v>806252</v>
      </c>
      <c r="O951" s="6">
        <v>817395</v>
      </c>
      <c r="P951" s="6">
        <v>768566</v>
      </c>
      <c r="Q951" s="6">
        <v>655018</v>
      </c>
      <c r="R951" s="6">
        <v>614715</v>
      </c>
      <c r="S951" s="6" t="s">
        <v>4474</v>
      </c>
      <c r="T951" s="6">
        <v>310257</v>
      </c>
      <c r="U951" s="6">
        <v>1691679</v>
      </c>
      <c r="V951" s="6">
        <v>1691060</v>
      </c>
      <c r="W951" s="6">
        <v>6936169</v>
      </c>
      <c r="X951" s="6">
        <v>6839880</v>
      </c>
      <c r="Y951" s="6">
        <v>6503526</v>
      </c>
      <c r="Z951" s="6">
        <v>6464045</v>
      </c>
      <c r="AA951" s="6">
        <v>1183874</v>
      </c>
      <c r="AB951" s="6">
        <v>988628</v>
      </c>
      <c r="AC951" s="6">
        <v>72200000</v>
      </c>
      <c r="AD951" s="6">
        <v>73334477</v>
      </c>
      <c r="AF951">
        <f>Q951/W951</f>
        <v>9.4435126941111155E-2</v>
      </c>
      <c r="AG951">
        <f>R951/X951</f>
        <v>8.9872190740188429E-2</v>
      </c>
      <c r="AH951">
        <f>U951/W951</f>
        <v>0.24389241380940976</v>
      </c>
      <c r="AI951">
        <f>V951/X951</f>
        <v>0.24723533161400493</v>
      </c>
      <c r="AJ951">
        <f>Y951/AA951</f>
        <v>5.4934275100221814</v>
      </c>
      <c r="AK951">
        <f>Z951/AB951</f>
        <v>6.5383996811743144</v>
      </c>
      <c r="AL951">
        <f>O951/K951</f>
        <v>0.11794875272832112</v>
      </c>
      <c r="AM951">
        <f>P951/L951</f>
        <v>0.11637577744381396</v>
      </c>
      <c r="AN951">
        <f>K951/W951</f>
        <v>0.99912300291414469</v>
      </c>
      <c r="AO951">
        <f>L951/X951</f>
        <v>0.96553960010994344</v>
      </c>
      <c r="AP951">
        <f>IF(OR(Q951&lt;0, Q951="NA"), 0, 1)</f>
        <v>1</v>
      </c>
      <c r="AQ951">
        <f>IF(OR(S951&lt;0, S951="NA"), 0, 1)</f>
        <v>0</v>
      </c>
      <c r="AR951">
        <f>IFERROR(IF((AF951-AG951)&gt;0,1,0),0)</f>
        <v>1</v>
      </c>
      <c r="AS951">
        <f>IFERROR(IF((S951-Q951)&gt;0,1,0),0)</f>
        <v>0</v>
      </c>
      <c r="AT951">
        <f>IFERROR(IF((AH951-AI951)&lt;0,1,0),0)</f>
        <v>1</v>
      </c>
      <c r="AU951">
        <f>IFERROR(IF((AJ951-AK951)&gt;0,1,0),0)</f>
        <v>0</v>
      </c>
      <c r="AV951">
        <f>IFERROR(IF((AL951-AM951)&gt;0,1,0),0)</f>
        <v>1</v>
      </c>
      <c r="AW951">
        <f>IFERROR(IF((AN951-AO951)&gt;0,1,0),0)</f>
        <v>1</v>
      </c>
      <c r="AX951">
        <f>IFERROR(IF((AC951-AD951)&lt;0,1,0),0)</f>
        <v>1</v>
      </c>
      <c r="AY951">
        <f>SUM(AP951:AX951)</f>
        <v>6</v>
      </c>
    </row>
    <row r="952" spans="1:51" x14ac:dyDescent="0.45">
      <c r="A952" s="1" t="s">
        <v>2365</v>
      </c>
      <c r="B952" s="2">
        <v>103308</v>
      </c>
      <c r="C952" s="3" t="s">
        <v>5337</v>
      </c>
      <c r="D952" s="5">
        <v>64.84</v>
      </c>
      <c r="E952" s="5">
        <v>4152.7085989999996</v>
      </c>
      <c r="F952" s="3" t="s">
        <v>4480</v>
      </c>
      <c r="G952" s="3" t="s">
        <v>4509</v>
      </c>
      <c r="H952" s="3" t="s">
        <v>4509</v>
      </c>
      <c r="I952" s="3" t="s">
        <v>4677</v>
      </c>
      <c r="J952" s="3" t="s">
        <v>4646</v>
      </c>
      <c r="K952" s="6">
        <v>4639000</v>
      </c>
      <c r="L952" s="6">
        <v>4659500</v>
      </c>
      <c r="M952" s="6">
        <v>438200</v>
      </c>
      <c r="N952" s="6">
        <v>159300</v>
      </c>
      <c r="O952" s="6">
        <v>388900</v>
      </c>
      <c r="P952" s="6">
        <v>107100</v>
      </c>
      <c r="Q952" s="6">
        <v>268100</v>
      </c>
      <c r="R952" s="6">
        <v>49500</v>
      </c>
      <c r="S952" s="6">
        <v>178100</v>
      </c>
      <c r="T952" s="6">
        <v>-2400</v>
      </c>
      <c r="U952" s="6">
        <v>1462300</v>
      </c>
      <c r="V952" s="6">
        <v>1487600</v>
      </c>
      <c r="W952" s="6">
        <v>12873000</v>
      </c>
      <c r="X952" s="6">
        <v>12544300</v>
      </c>
      <c r="Y952" s="6" t="s">
        <v>4474</v>
      </c>
      <c r="Z952" s="6" t="s">
        <v>4474</v>
      </c>
      <c r="AA952" s="6" t="s">
        <v>4474</v>
      </c>
      <c r="AB952" s="6" t="s">
        <v>4474</v>
      </c>
      <c r="AC952" s="6">
        <v>64043801</v>
      </c>
      <c r="AD952" s="6">
        <v>64426521</v>
      </c>
      <c r="AF952">
        <f>Q952/W952</f>
        <v>2.0826536160957042E-2</v>
      </c>
      <c r="AG952">
        <f>R952/X952</f>
        <v>3.9460153216998957E-3</v>
      </c>
      <c r="AH952">
        <f>U952/W952</f>
        <v>0.11359434475258293</v>
      </c>
      <c r="AI952">
        <f>V952/X952</f>
        <v>0.11858772510223767</v>
      </c>
      <c r="AJ952" t="e">
        <f>Y952/AA952</f>
        <v>#VALUE!</v>
      </c>
      <c r="AK952" t="e">
        <f>Z952/AB952</f>
        <v>#VALUE!</v>
      </c>
      <c r="AL952">
        <f>O952/K952</f>
        <v>8.3832722569519291E-2</v>
      </c>
      <c r="AM952">
        <f>P952/L952</f>
        <v>2.2985298851808132E-2</v>
      </c>
      <c r="AN952">
        <f>K952/W952</f>
        <v>0.36036665889846964</v>
      </c>
      <c r="AO952">
        <f>L952/X952</f>
        <v>0.37144360386789221</v>
      </c>
      <c r="AP952">
        <f>IF(OR(Q952&lt;0, Q952="NA"), 0, 1)</f>
        <v>1</v>
      </c>
      <c r="AQ952">
        <f>IF(OR(S952&lt;0, S952="NA"), 0, 1)</f>
        <v>1</v>
      </c>
      <c r="AR952">
        <f>IFERROR(IF((AF952-AG952)&gt;0,1,0),0)</f>
        <v>1</v>
      </c>
      <c r="AS952">
        <f>IFERROR(IF((S952-Q952)&gt;0,1,0),0)</f>
        <v>0</v>
      </c>
      <c r="AT952">
        <f>IFERROR(IF((AH952-AI952)&lt;0,1,0),0)</f>
        <v>1</v>
      </c>
      <c r="AU952">
        <f>IFERROR(IF((AJ952-AK952)&gt;0,1,0),0)</f>
        <v>0</v>
      </c>
      <c r="AV952">
        <f>IFERROR(IF((AL952-AM952)&gt;0,1,0),0)</f>
        <v>1</v>
      </c>
      <c r="AW952">
        <f>IFERROR(IF((AN952-AO952)&gt;0,1,0),0)</f>
        <v>0</v>
      </c>
      <c r="AX952">
        <f>IFERROR(IF((AC952-AD952)&lt;0,1,0),0)</f>
        <v>1</v>
      </c>
      <c r="AY952">
        <f>SUM(AP952:AX952)</f>
        <v>6</v>
      </c>
    </row>
    <row r="953" spans="1:51" x14ac:dyDescent="0.45">
      <c r="A953" s="1" t="s">
        <v>2366</v>
      </c>
      <c r="B953" s="2">
        <v>4096035</v>
      </c>
      <c r="C953" s="3" t="s">
        <v>5337</v>
      </c>
      <c r="D953" s="5">
        <v>24.19</v>
      </c>
      <c r="E953" s="5">
        <v>1880.18908558</v>
      </c>
      <c r="F953" s="3" t="s">
        <v>4485</v>
      </c>
      <c r="G953" s="3" t="s">
        <v>4486</v>
      </c>
      <c r="H953" s="3" t="s">
        <v>4598</v>
      </c>
      <c r="I953" s="3" t="s">
        <v>4615</v>
      </c>
      <c r="J953" s="3" t="s">
        <v>5134</v>
      </c>
      <c r="K953" s="6">
        <v>2036371</v>
      </c>
      <c r="L953" s="6">
        <v>2046899</v>
      </c>
      <c r="M953" s="6">
        <v>307284</v>
      </c>
      <c r="N953" s="6">
        <v>320362</v>
      </c>
      <c r="O953" s="6">
        <v>172546</v>
      </c>
      <c r="P953" s="6">
        <v>185675</v>
      </c>
      <c r="Q953" s="6">
        <v>106738</v>
      </c>
      <c r="R953" s="6">
        <v>113641</v>
      </c>
      <c r="S953" s="6">
        <v>297143</v>
      </c>
      <c r="T953" s="6">
        <v>277108</v>
      </c>
      <c r="U953" s="6">
        <v>596182</v>
      </c>
      <c r="V953" s="6">
        <v>595980</v>
      </c>
      <c r="W953" s="6">
        <v>2521929</v>
      </c>
      <c r="X953" s="6">
        <v>2503758</v>
      </c>
      <c r="Y953" s="6">
        <v>1003869</v>
      </c>
      <c r="Z953" s="6">
        <v>1002592</v>
      </c>
      <c r="AA953" s="6">
        <v>398386</v>
      </c>
      <c r="AB953" s="6">
        <v>415961</v>
      </c>
      <c r="AC953" s="6">
        <v>77716000</v>
      </c>
      <c r="AD953" s="6">
        <v>77889000</v>
      </c>
      <c r="AF953">
        <f>Q953/W953</f>
        <v>4.232395122939623E-2</v>
      </c>
      <c r="AG953">
        <f>R953/X953</f>
        <v>4.5388172499099357E-2</v>
      </c>
      <c r="AH953">
        <f>U953/W953</f>
        <v>0.23639920077052129</v>
      </c>
      <c r="AI953">
        <f>V953/X953</f>
        <v>0.23803418701008644</v>
      </c>
      <c r="AJ953">
        <f>Y953/AA953</f>
        <v>2.5198400546203934</v>
      </c>
      <c r="AK953">
        <f>Z953/AB953</f>
        <v>2.4103028889727645</v>
      </c>
      <c r="AL953">
        <f>O953/K953</f>
        <v>8.473210431694421E-2</v>
      </c>
      <c r="AM953">
        <f>P953/L953</f>
        <v>9.0710386785083197E-2</v>
      </c>
      <c r="AN953">
        <f>K953/W953</f>
        <v>0.80746563444093788</v>
      </c>
      <c r="AO953">
        <f>L953/X953</f>
        <v>0.81753068786999383</v>
      </c>
      <c r="AP953">
        <f>IF(OR(Q953&lt;0, Q953="NA"), 0, 1)</f>
        <v>1</v>
      </c>
      <c r="AQ953">
        <f>IF(OR(S953&lt;0, S953="NA"), 0, 1)</f>
        <v>1</v>
      </c>
      <c r="AR953">
        <f>IFERROR(IF((AF953-AG953)&gt;0,1,0),0)</f>
        <v>0</v>
      </c>
      <c r="AS953">
        <f>IFERROR(IF((S953-Q953)&gt;0,1,0),0)</f>
        <v>1</v>
      </c>
      <c r="AT953">
        <f>IFERROR(IF((AH953-AI953)&lt;0,1,0),0)</f>
        <v>1</v>
      </c>
      <c r="AU953">
        <f>IFERROR(IF((AJ953-AK953)&gt;0,1,0),0)</f>
        <v>1</v>
      </c>
      <c r="AV953">
        <f>IFERROR(IF((AL953-AM953)&gt;0,1,0),0)</f>
        <v>0</v>
      </c>
      <c r="AW953">
        <f>IFERROR(IF((AN953-AO953)&gt;0,1,0),0)</f>
        <v>0</v>
      </c>
      <c r="AX953">
        <f>IFERROR(IF((AC953-AD953)&lt;0,1,0),0)</f>
        <v>1</v>
      </c>
      <c r="AY953">
        <f>SUM(AP953:AX953)</f>
        <v>6</v>
      </c>
    </row>
    <row r="954" spans="1:51" x14ac:dyDescent="0.45">
      <c r="A954" s="1" t="s">
        <v>2374</v>
      </c>
      <c r="B954" s="2">
        <v>4972803</v>
      </c>
      <c r="C954" s="3" t="s">
        <v>5337</v>
      </c>
      <c r="D954" s="5">
        <v>172.72</v>
      </c>
      <c r="E954" s="5">
        <v>29910.399798080001</v>
      </c>
      <c r="F954" s="3" t="s">
        <v>4500</v>
      </c>
      <c r="G954" s="3" t="s">
        <v>4574</v>
      </c>
      <c r="H954" s="3" t="s">
        <v>4580</v>
      </c>
      <c r="I954" s="3" t="s">
        <v>4581</v>
      </c>
      <c r="J954" s="3" t="s">
        <v>4762</v>
      </c>
      <c r="K954" s="6">
        <v>4979000</v>
      </c>
      <c r="L954" s="6">
        <v>5003000</v>
      </c>
      <c r="M954" s="6">
        <v>1114000</v>
      </c>
      <c r="N954" s="6">
        <v>1187000</v>
      </c>
      <c r="O954" s="6">
        <v>844000</v>
      </c>
      <c r="P954" s="6">
        <v>935000</v>
      </c>
      <c r="Q954" s="6">
        <v>614000</v>
      </c>
      <c r="R954" s="6">
        <v>913000</v>
      </c>
      <c r="S954" s="6">
        <v>1052000</v>
      </c>
      <c r="T954" s="6">
        <v>1071000</v>
      </c>
      <c r="U954" s="6">
        <v>1790000</v>
      </c>
      <c r="V954" s="6">
        <v>1196000</v>
      </c>
      <c r="W954" s="6">
        <v>9269000</v>
      </c>
      <c r="X954" s="6">
        <v>9323000</v>
      </c>
      <c r="Y954" s="6">
        <v>4257000</v>
      </c>
      <c r="Z954" s="6">
        <v>3996000</v>
      </c>
      <c r="AA954" s="6">
        <v>1427000</v>
      </c>
      <c r="AB954" s="6">
        <v>1949000</v>
      </c>
      <c r="AC954" s="6">
        <v>172584000</v>
      </c>
      <c r="AD954" s="6">
        <v>173520000</v>
      </c>
      <c r="AF954">
        <f>Q954/W954</f>
        <v>6.6242313086632865E-2</v>
      </c>
      <c r="AG954">
        <f>R954/X954</f>
        <v>9.792985090636061E-2</v>
      </c>
      <c r="AH954">
        <f>U954/W954</f>
        <v>0.1931168410831805</v>
      </c>
      <c r="AI954">
        <f>V954/X954</f>
        <v>0.12828488683900033</v>
      </c>
      <c r="AJ954">
        <f>Y954/AA954</f>
        <v>2.9831814996496147</v>
      </c>
      <c r="AK954">
        <f>Z954/AB954</f>
        <v>2.0502821959979478</v>
      </c>
      <c r="AL954">
        <f>O954/K954</f>
        <v>0.16951195019080137</v>
      </c>
      <c r="AM954">
        <f>P954/L954</f>
        <v>0.18688786727963222</v>
      </c>
      <c r="AN954">
        <f>K954/W954</f>
        <v>0.53716690042075732</v>
      </c>
      <c r="AO954">
        <f>L954/X954</f>
        <v>0.53662984018019955</v>
      </c>
      <c r="AP954">
        <f>IF(OR(Q954&lt;0, Q954="NA"), 0, 1)</f>
        <v>1</v>
      </c>
      <c r="AQ954">
        <f>IF(OR(S954&lt;0, S954="NA"), 0, 1)</f>
        <v>1</v>
      </c>
      <c r="AR954">
        <f>IFERROR(IF((AF954-AG954)&gt;0,1,0),0)</f>
        <v>0</v>
      </c>
      <c r="AS954">
        <f>IFERROR(IF((S954-Q954)&gt;0,1,0),0)</f>
        <v>1</v>
      </c>
      <c r="AT954">
        <f>IFERROR(IF((AH954-AI954)&lt;0,1,0),0)</f>
        <v>0</v>
      </c>
      <c r="AU954">
        <f>IFERROR(IF((AJ954-AK954)&gt;0,1,0),0)</f>
        <v>1</v>
      </c>
      <c r="AV954">
        <f>IFERROR(IF((AL954-AM954)&gt;0,1,0),0)</f>
        <v>0</v>
      </c>
      <c r="AW954">
        <f>IFERROR(IF((AN954-AO954)&gt;0,1,0),0)</f>
        <v>1</v>
      </c>
      <c r="AX954">
        <f>IFERROR(IF((AC954-AD954)&lt;0,1,0),0)</f>
        <v>1</v>
      </c>
      <c r="AY954">
        <f>SUM(AP954:AX954)</f>
        <v>6</v>
      </c>
    </row>
    <row r="955" spans="1:51" x14ac:dyDescent="0.45">
      <c r="A955" s="1" t="s">
        <v>2376</v>
      </c>
      <c r="B955" s="2">
        <v>4096920</v>
      </c>
      <c r="C955" s="3" t="s">
        <v>5337</v>
      </c>
      <c r="D955" s="5">
        <v>55.84</v>
      </c>
      <c r="E955" s="5">
        <v>1021.98368</v>
      </c>
      <c r="F955" s="3" t="s">
        <v>4485</v>
      </c>
      <c r="G955" s="3" t="s">
        <v>4517</v>
      </c>
      <c r="H955" s="3" t="s">
        <v>4640</v>
      </c>
      <c r="I955" s="3" t="s">
        <v>4641</v>
      </c>
      <c r="J955" s="3" t="s">
        <v>5107</v>
      </c>
      <c r="K955" s="6">
        <v>1424973</v>
      </c>
      <c r="L955" s="6">
        <v>1444776</v>
      </c>
      <c r="M955" s="6">
        <v>73285</v>
      </c>
      <c r="N955" s="6">
        <v>76455</v>
      </c>
      <c r="O955" s="6">
        <v>70058</v>
      </c>
      <c r="P955" s="6">
        <v>73212</v>
      </c>
      <c r="Q955" s="6">
        <v>55069</v>
      </c>
      <c r="R955" s="6">
        <v>51435</v>
      </c>
      <c r="S955" s="6">
        <v>87493</v>
      </c>
      <c r="T955" s="6">
        <v>85139</v>
      </c>
      <c r="U955" s="6">
        <v>26900</v>
      </c>
      <c r="V955" s="6">
        <v>36700</v>
      </c>
      <c r="W955" s="6">
        <v>369850</v>
      </c>
      <c r="X955" s="6">
        <v>362685</v>
      </c>
      <c r="Y955" s="6">
        <v>239939</v>
      </c>
      <c r="Z955" s="6">
        <v>239134</v>
      </c>
      <c r="AA955" s="6">
        <v>116523</v>
      </c>
      <c r="AB955" s="6">
        <v>102831</v>
      </c>
      <c r="AC955" s="6">
        <v>18445000</v>
      </c>
      <c r="AD955" s="6">
        <v>18600000</v>
      </c>
      <c r="AF955">
        <f>Q955/W955</f>
        <v>0.14889549817493578</v>
      </c>
      <c r="AG955">
        <f>R955/X955</f>
        <v>0.14181727945738037</v>
      </c>
      <c r="AH955">
        <f>U955/W955</f>
        <v>7.2732188725158853E-2</v>
      </c>
      <c r="AI955">
        <f>V955/X955</f>
        <v>0.10118973765112976</v>
      </c>
      <c r="AJ955">
        <f>Y955/AA955</f>
        <v>2.0591557031658985</v>
      </c>
      <c r="AK955">
        <f>Z955/AB955</f>
        <v>2.3255049547315498</v>
      </c>
      <c r="AL955">
        <f>O955/K955</f>
        <v>4.9164440308693567E-2</v>
      </c>
      <c r="AM955">
        <f>P955/L955</f>
        <v>5.0673599229223078E-2</v>
      </c>
      <c r="AN955">
        <f>K955/W955</f>
        <v>3.8528403406786533</v>
      </c>
      <c r="AO955">
        <f>L955/X955</f>
        <v>3.9835559783283014</v>
      </c>
      <c r="AP955">
        <f>IF(OR(Q955&lt;0, Q955="NA"), 0, 1)</f>
        <v>1</v>
      </c>
      <c r="AQ955">
        <f>IF(OR(S955&lt;0, S955="NA"), 0, 1)</f>
        <v>1</v>
      </c>
      <c r="AR955">
        <f>IFERROR(IF((AF955-AG955)&gt;0,1,0),0)</f>
        <v>1</v>
      </c>
      <c r="AS955">
        <f>IFERROR(IF((S955-Q955)&gt;0,1,0),0)</f>
        <v>1</v>
      </c>
      <c r="AT955">
        <f>IFERROR(IF((AH955-AI955)&lt;0,1,0),0)</f>
        <v>1</v>
      </c>
      <c r="AU955">
        <f>IFERROR(IF((AJ955-AK955)&gt;0,1,0),0)</f>
        <v>0</v>
      </c>
      <c r="AV955">
        <f>IFERROR(IF((AL955-AM955)&gt;0,1,0),0)</f>
        <v>0</v>
      </c>
      <c r="AW955">
        <f>IFERROR(IF((AN955-AO955)&gt;0,1,0),0)</f>
        <v>0</v>
      </c>
      <c r="AX955">
        <f>IFERROR(IF((AC955-AD955)&lt;0,1,0),0)</f>
        <v>1</v>
      </c>
      <c r="AY955">
        <f>SUM(AP955:AX955)</f>
        <v>6</v>
      </c>
    </row>
    <row r="956" spans="1:51" x14ac:dyDescent="0.45">
      <c r="A956" s="1" t="s">
        <v>2377</v>
      </c>
      <c r="B956" s="2">
        <v>108109</v>
      </c>
      <c r="C956" s="3" t="s">
        <v>5337</v>
      </c>
      <c r="D956" s="5">
        <v>38.26</v>
      </c>
      <c r="E956" s="5">
        <v>4516.4657472400004</v>
      </c>
      <c r="F956" s="3" t="s">
        <v>4525</v>
      </c>
      <c r="G956" s="3" t="s">
        <v>4526</v>
      </c>
      <c r="H956" s="3" t="s">
        <v>4860</v>
      </c>
      <c r="I956" s="3" t="s">
        <v>4860</v>
      </c>
      <c r="J956" s="3" t="s">
        <v>4528</v>
      </c>
      <c r="K956" s="6">
        <v>1161924</v>
      </c>
      <c r="L956" s="6">
        <v>1152907</v>
      </c>
      <c r="M956" s="6">
        <v>718410</v>
      </c>
      <c r="N956" s="6">
        <v>706248</v>
      </c>
      <c r="O956" s="6">
        <v>365333</v>
      </c>
      <c r="P956" s="6">
        <v>359826</v>
      </c>
      <c r="Q956" s="6">
        <v>220966</v>
      </c>
      <c r="R956" s="6">
        <v>222030</v>
      </c>
      <c r="S956" s="6">
        <v>543135</v>
      </c>
      <c r="T956" s="6">
        <v>575601</v>
      </c>
      <c r="U956" s="6">
        <v>4595921</v>
      </c>
      <c r="V956" s="6">
        <v>4593793</v>
      </c>
      <c r="W956" s="6">
        <v>11380634</v>
      </c>
      <c r="X956" s="6">
        <v>11543756</v>
      </c>
      <c r="Y956" s="6" t="s">
        <v>4474</v>
      </c>
      <c r="Z956" s="6" t="s">
        <v>4474</v>
      </c>
      <c r="AA956" s="6" t="s">
        <v>4474</v>
      </c>
      <c r="AB956" s="6" t="s">
        <v>4474</v>
      </c>
      <c r="AC956" s="6">
        <v>118046674</v>
      </c>
      <c r="AD956" s="6">
        <v>117385231</v>
      </c>
      <c r="AF956">
        <f>Q956/W956</f>
        <v>1.9415965753753262E-2</v>
      </c>
      <c r="AG956">
        <f>R956/X956</f>
        <v>1.9233774518449629E-2</v>
      </c>
      <c r="AH956">
        <f>U956/W956</f>
        <v>0.40383699185827432</v>
      </c>
      <c r="AI956">
        <f>V956/X956</f>
        <v>0.39794612775945715</v>
      </c>
      <c r="AJ956" t="e">
        <f>Y956/AA956</f>
        <v>#VALUE!</v>
      </c>
      <c r="AK956" t="e">
        <f>Z956/AB956</f>
        <v>#VALUE!</v>
      </c>
      <c r="AL956">
        <f>O956/K956</f>
        <v>0.31442073664026221</v>
      </c>
      <c r="AM956">
        <f>P956/L956</f>
        <v>0.31210323122333372</v>
      </c>
      <c r="AN956">
        <f>K956/W956</f>
        <v>0.10209659672738795</v>
      </c>
      <c r="AO956">
        <f>L956/X956</f>
        <v>9.9872779708788023E-2</v>
      </c>
      <c r="AP956">
        <f>IF(OR(Q956&lt;0, Q956="NA"), 0, 1)</f>
        <v>1</v>
      </c>
      <c r="AQ956">
        <f>IF(OR(S956&lt;0, S956="NA"), 0, 1)</f>
        <v>1</v>
      </c>
      <c r="AR956">
        <f>IFERROR(IF((AF956-AG956)&gt;0,1,0),0)</f>
        <v>1</v>
      </c>
      <c r="AS956">
        <f>IFERROR(IF((S956-Q956)&gt;0,1,0),0)</f>
        <v>1</v>
      </c>
      <c r="AT956">
        <f>IFERROR(IF((AH956-AI956)&lt;0,1,0),0)</f>
        <v>0</v>
      </c>
      <c r="AU956">
        <f>IFERROR(IF((AJ956-AK956)&gt;0,1,0),0)</f>
        <v>0</v>
      </c>
      <c r="AV956">
        <f>IFERROR(IF((AL956-AM956)&gt;0,1,0),0)</f>
        <v>1</v>
      </c>
      <c r="AW956">
        <f>IFERROR(IF((AN956-AO956)&gt;0,1,0),0)</f>
        <v>1</v>
      </c>
      <c r="AX956">
        <f>IFERROR(IF((AC956-AD956)&lt;0,1,0),0)</f>
        <v>0</v>
      </c>
      <c r="AY956">
        <f>SUM(AP956:AX956)</f>
        <v>6</v>
      </c>
    </row>
    <row r="957" spans="1:51" x14ac:dyDescent="0.45">
      <c r="A957" s="1" t="s">
        <v>2380</v>
      </c>
      <c r="B957" s="2">
        <v>4060881</v>
      </c>
      <c r="C957" s="3" t="s">
        <v>5337</v>
      </c>
      <c r="D957" s="7">
        <v>126.12</v>
      </c>
      <c r="E957" s="5">
        <v>42059.166666600002</v>
      </c>
      <c r="F957" s="3" t="s">
        <v>4559</v>
      </c>
      <c r="G957" s="3" t="s">
        <v>4821</v>
      </c>
      <c r="H957" s="3" t="s">
        <v>4911</v>
      </c>
      <c r="I957" s="3" t="s">
        <v>4911</v>
      </c>
      <c r="J957" s="3" t="s">
        <v>5136</v>
      </c>
      <c r="K957" s="6">
        <v>20100000</v>
      </c>
      <c r="L957" s="6">
        <v>20280000</v>
      </c>
      <c r="M957" s="6">
        <v>3898000</v>
      </c>
      <c r="N957" s="6">
        <v>3927000</v>
      </c>
      <c r="O957" s="6">
        <v>3147000</v>
      </c>
      <c r="P957" s="6">
        <v>3178000</v>
      </c>
      <c r="Q957" s="6">
        <v>2638000</v>
      </c>
      <c r="R957" s="6">
        <v>2314000</v>
      </c>
      <c r="S957" s="6">
        <v>3632000</v>
      </c>
      <c r="T957" s="6">
        <v>3601000</v>
      </c>
      <c r="U957" s="6">
        <v>6908000</v>
      </c>
      <c r="V957" s="6">
        <v>7184000</v>
      </c>
      <c r="W957" s="6">
        <v>17165000</v>
      </c>
      <c r="X957" s="6">
        <v>17280000</v>
      </c>
      <c r="Y957" s="6">
        <v>5847000</v>
      </c>
      <c r="Z957" s="6">
        <v>5949000</v>
      </c>
      <c r="AA957" s="6">
        <v>7066000</v>
      </c>
      <c r="AB957" s="6">
        <v>7011000</v>
      </c>
      <c r="AC957" s="6">
        <v>333500000</v>
      </c>
      <c r="AD957" s="6">
        <v>337000000</v>
      </c>
      <c r="AF957">
        <f>Q957/W957</f>
        <v>0.15368482376929798</v>
      </c>
      <c r="AG957">
        <f>R957/X957</f>
        <v>0.13391203703703702</v>
      </c>
      <c r="AH957">
        <f>U957/W957</f>
        <v>0.40244683949898047</v>
      </c>
      <c r="AI957">
        <f>V957/X957</f>
        <v>0.41574074074074074</v>
      </c>
      <c r="AJ957">
        <f>Y957/AA957</f>
        <v>0.82748372487970567</v>
      </c>
      <c r="AK957">
        <f>Z957/AB957</f>
        <v>0.8485237483953787</v>
      </c>
      <c r="AL957">
        <f>O957/K957</f>
        <v>0.15656716417910449</v>
      </c>
      <c r="AM957">
        <f>P957/L957</f>
        <v>0.15670611439842208</v>
      </c>
      <c r="AN957">
        <f>K957/W957</f>
        <v>1.1709874745120885</v>
      </c>
      <c r="AO957">
        <f>L957/X957</f>
        <v>1.1736111111111112</v>
      </c>
      <c r="AP957">
        <f>IF(OR(Q957&lt;0, Q957="NA"), 0, 1)</f>
        <v>1</v>
      </c>
      <c r="AQ957">
        <f>IF(OR(S957&lt;0, S957="NA"), 0, 1)</f>
        <v>1</v>
      </c>
      <c r="AR957">
        <f>IFERROR(IF((AF957-AG957)&gt;0,1,0),0)</f>
        <v>1</v>
      </c>
      <c r="AS957">
        <f>IFERROR(IF((S957-Q957)&gt;0,1,0),0)</f>
        <v>1</v>
      </c>
      <c r="AT957">
        <f>IFERROR(IF((AH957-AI957)&lt;0,1,0),0)</f>
        <v>1</v>
      </c>
      <c r="AU957">
        <f>IFERROR(IF((AJ957-AK957)&gt;0,1,0),0)</f>
        <v>0</v>
      </c>
      <c r="AV957">
        <f>IFERROR(IF((AL957-AM957)&gt;0,1,0),0)</f>
        <v>0</v>
      </c>
      <c r="AW957">
        <f>IFERROR(IF((AN957-AO957)&gt;0,1,0),0)</f>
        <v>0</v>
      </c>
      <c r="AX957">
        <f>IFERROR(IF((AC957-AD957)&lt;0,1,0),0)</f>
        <v>1</v>
      </c>
      <c r="AY957">
        <f>SUM(AP957:AX957)</f>
        <v>6</v>
      </c>
    </row>
    <row r="958" spans="1:51" x14ac:dyDescent="0.45">
      <c r="A958" s="1" t="s">
        <v>2384</v>
      </c>
      <c r="B958" s="2">
        <v>11196767</v>
      </c>
      <c r="C958" s="3" t="s">
        <v>5337</v>
      </c>
      <c r="D958" s="5">
        <v>65.2</v>
      </c>
      <c r="E958" s="5">
        <v>3895.9785996000001</v>
      </c>
      <c r="F958" s="3" t="s">
        <v>4654</v>
      </c>
      <c r="G958" s="3" t="s">
        <v>4654</v>
      </c>
      <c r="H958" s="3" t="s">
        <v>4655</v>
      </c>
      <c r="I958" s="3" t="s">
        <v>4725</v>
      </c>
      <c r="J958" s="3" t="s">
        <v>4917</v>
      </c>
      <c r="K958" s="6">
        <v>1446081</v>
      </c>
      <c r="L958" s="6">
        <v>1380020</v>
      </c>
      <c r="M958" s="6">
        <v>531962</v>
      </c>
      <c r="N958" s="6">
        <v>484599</v>
      </c>
      <c r="O958" s="6">
        <v>222997</v>
      </c>
      <c r="P958" s="6">
        <v>193282</v>
      </c>
      <c r="Q958" s="6">
        <v>495363</v>
      </c>
      <c r="R958" s="6">
        <v>454840</v>
      </c>
      <c r="S958" s="6">
        <v>672251</v>
      </c>
      <c r="T958" s="6">
        <v>632655</v>
      </c>
      <c r="U958" s="6">
        <v>3279689</v>
      </c>
      <c r="V958" s="6">
        <v>3258403</v>
      </c>
      <c r="W958" s="6">
        <v>6860461</v>
      </c>
      <c r="X958" s="6">
        <v>6860272</v>
      </c>
      <c r="Y958" s="6">
        <v>285878</v>
      </c>
      <c r="Z958" s="6">
        <v>299301</v>
      </c>
      <c r="AA958" s="6">
        <v>398680</v>
      </c>
      <c r="AB958" s="6">
        <v>398871</v>
      </c>
      <c r="AC958" s="6">
        <v>59751435</v>
      </c>
      <c r="AD958" s="6">
        <v>59735864</v>
      </c>
      <c r="AF958">
        <f>Q958/W958</f>
        <v>7.2205497560586668E-2</v>
      </c>
      <c r="AG958">
        <f>R958/X958</f>
        <v>6.6300578169495319E-2</v>
      </c>
      <c r="AH958">
        <f>U958/W958</f>
        <v>0.47805664954585414</v>
      </c>
      <c r="AI958">
        <f>V958/X958</f>
        <v>0.47496702754642967</v>
      </c>
      <c r="AJ958">
        <f>Y958/AA958</f>
        <v>0.71706130229758203</v>
      </c>
      <c r="AK958">
        <f>Z958/AB958</f>
        <v>0.75037042051189484</v>
      </c>
      <c r="AL958">
        <f>O958/K958</f>
        <v>0.15420782100034508</v>
      </c>
      <c r="AM958">
        <f>P958/L958</f>
        <v>0.14005739047260185</v>
      </c>
      <c r="AN958">
        <f>K958/W958</f>
        <v>0.21078481460648199</v>
      </c>
      <c r="AO958">
        <f>L958/X958</f>
        <v>0.20116112014217513</v>
      </c>
      <c r="AP958">
        <f>IF(OR(Q958&lt;0, Q958="NA"), 0, 1)</f>
        <v>1</v>
      </c>
      <c r="AQ958">
        <f>IF(OR(S958&lt;0, S958="NA"), 0, 1)</f>
        <v>1</v>
      </c>
      <c r="AR958">
        <f>IFERROR(IF((AF958-AG958)&gt;0,1,0),0)</f>
        <v>1</v>
      </c>
      <c r="AS958">
        <f>IFERROR(IF((S958-Q958)&gt;0,1,0),0)</f>
        <v>1</v>
      </c>
      <c r="AT958">
        <f>IFERROR(IF((AH958-AI958)&lt;0,1,0),0)</f>
        <v>0</v>
      </c>
      <c r="AU958">
        <f>IFERROR(IF((AJ958-AK958)&gt;0,1,0),0)</f>
        <v>0</v>
      </c>
      <c r="AV958">
        <f>IFERROR(IF((AL958-AM958)&gt;0,1,0),0)</f>
        <v>1</v>
      </c>
      <c r="AW958">
        <f>IFERROR(IF((AN958-AO958)&gt;0,1,0),0)</f>
        <v>1</v>
      </c>
      <c r="AX958">
        <f>IFERROR(IF((AC958-AD958)&lt;0,1,0),0)</f>
        <v>0</v>
      </c>
      <c r="AY958">
        <f>SUM(AP958:AX958)</f>
        <v>6</v>
      </c>
    </row>
    <row r="959" spans="1:51" x14ac:dyDescent="0.45">
      <c r="A959" s="1" t="s">
        <v>2386</v>
      </c>
      <c r="B959" s="2">
        <v>4057257</v>
      </c>
      <c r="C959" s="3" t="s">
        <v>5336</v>
      </c>
      <c r="D959" s="5">
        <v>15.42</v>
      </c>
      <c r="E959" s="5">
        <v>190.42361543999999</v>
      </c>
      <c r="F959" s="3" t="s">
        <v>4480</v>
      </c>
      <c r="G959" s="3" t="s">
        <v>4509</v>
      </c>
      <c r="H959" s="3" t="s">
        <v>4509</v>
      </c>
      <c r="I959" s="3" t="s">
        <v>4677</v>
      </c>
      <c r="J959" s="3" t="s">
        <v>4691</v>
      </c>
      <c r="K959" s="6">
        <v>149648</v>
      </c>
      <c r="L959" s="6">
        <v>143112</v>
      </c>
      <c r="M959" s="6">
        <v>26872</v>
      </c>
      <c r="N959" s="6">
        <v>13601</v>
      </c>
      <c r="O959" s="6">
        <v>24390</v>
      </c>
      <c r="P959" s="6">
        <v>10997</v>
      </c>
      <c r="Q959" s="6">
        <v>15866</v>
      </c>
      <c r="R959" s="6">
        <v>5350</v>
      </c>
      <c r="S959" s="6">
        <v>39387.072</v>
      </c>
      <c r="T959" s="6">
        <v>18898.032999999999</v>
      </c>
      <c r="U959" s="6">
        <v>17297.587</v>
      </c>
      <c r="V959" s="6">
        <v>25268.864000000001</v>
      </c>
      <c r="W959" s="6">
        <v>346994</v>
      </c>
      <c r="X959" s="6">
        <v>319778</v>
      </c>
      <c r="Y959" s="6" t="s">
        <v>4474</v>
      </c>
      <c r="Z959" s="6" t="s">
        <v>4474</v>
      </c>
      <c r="AA959" s="6" t="s">
        <v>4474</v>
      </c>
      <c r="AB959" s="6" t="s">
        <v>4474</v>
      </c>
      <c r="AC959" s="6">
        <v>12312296</v>
      </c>
      <c r="AD959" s="6">
        <v>11064723</v>
      </c>
      <c r="AF959">
        <f>Q959/W959</f>
        <v>4.5724133558505332E-2</v>
      </c>
      <c r="AG959">
        <f>R959/X959</f>
        <v>1.6730356684950185E-2</v>
      </c>
      <c r="AH959">
        <f>U959/W959</f>
        <v>4.984981584695989E-2</v>
      </c>
      <c r="AI959">
        <f>V959/X959</f>
        <v>7.9020020138971414E-2</v>
      </c>
      <c r="AJ959" t="e">
        <f>Y959/AA959</f>
        <v>#VALUE!</v>
      </c>
      <c r="AK959" t="e">
        <f>Z959/AB959</f>
        <v>#VALUE!</v>
      </c>
      <c r="AL959">
        <f>O959/K959</f>
        <v>0.1629824655190848</v>
      </c>
      <c r="AM959">
        <f>P959/L959</f>
        <v>7.6841914025378724E-2</v>
      </c>
      <c r="AN959">
        <f>K959/W959</f>
        <v>0.43126970495167061</v>
      </c>
      <c r="AO959">
        <f>L959/X959</f>
        <v>0.44753547773768054</v>
      </c>
      <c r="AP959">
        <f>IF(OR(Q959&lt;0, Q959="NA"), 0, 1)</f>
        <v>1</v>
      </c>
      <c r="AQ959">
        <f>IF(OR(S959&lt;0, S959="NA"), 0, 1)</f>
        <v>1</v>
      </c>
      <c r="AR959">
        <f>IFERROR(IF((AF959-AG959)&gt;0,1,0),0)</f>
        <v>1</v>
      </c>
      <c r="AS959">
        <f>IFERROR(IF((S959-Q959)&gt;0,1,0),0)</f>
        <v>1</v>
      </c>
      <c r="AT959">
        <f>IFERROR(IF((AH959-AI959)&lt;0,1,0),0)</f>
        <v>1</v>
      </c>
      <c r="AU959">
        <f>IFERROR(IF((AJ959-AK959)&gt;0,1,0),0)</f>
        <v>0</v>
      </c>
      <c r="AV959">
        <f>IFERROR(IF((AL959-AM959)&gt;0,1,0),0)</f>
        <v>1</v>
      </c>
      <c r="AW959">
        <f>IFERROR(IF((AN959-AO959)&gt;0,1,0),0)</f>
        <v>0</v>
      </c>
      <c r="AX959">
        <f>IFERROR(IF((AC959-AD959)&lt;0,1,0),0)</f>
        <v>0</v>
      </c>
      <c r="AY959">
        <f>SUM(AP959:AX959)</f>
        <v>6</v>
      </c>
    </row>
    <row r="960" spans="1:51" x14ac:dyDescent="0.45">
      <c r="A960" s="1" t="s">
        <v>2389</v>
      </c>
      <c r="B960" s="2">
        <v>4252831</v>
      </c>
      <c r="C960" s="3" t="s">
        <v>5337</v>
      </c>
      <c r="D960" s="5">
        <v>439.24</v>
      </c>
      <c r="E960" s="5">
        <v>10229.01145672</v>
      </c>
      <c r="F960" s="3" t="s">
        <v>4480</v>
      </c>
      <c r="G960" s="3" t="s">
        <v>4509</v>
      </c>
      <c r="H960" s="3" t="s">
        <v>4509</v>
      </c>
      <c r="I960" s="3" t="s">
        <v>4677</v>
      </c>
      <c r="J960" s="3" t="s">
        <v>4691</v>
      </c>
      <c r="K960" s="6">
        <v>1526573</v>
      </c>
      <c r="L960" s="6">
        <v>1422882</v>
      </c>
      <c r="M960" s="6" t="s">
        <v>4474</v>
      </c>
      <c r="N960" s="6" t="s">
        <v>4474</v>
      </c>
      <c r="O960" s="6">
        <v>516095</v>
      </c>
      <c r="P960" s="6">
        <v>467174</v>
      </c>
      <c r="Q960" s="6">
        <v>409136</v>
      </c>
      <c r="R960" s="6">
        <v>371022</v>
      </c>
      <c r="S960" s="6">
        <v>974851</v>
      </c>
      <c r="T960" s="6">
        <v>925551</v>
      </c>
      <c r="U960" s="6">
        <v>184053</v>
      </c>
      <c r="V960" s="6">
        <v>183984</v>
      </c>
      <c r="W960" s="6">
        <v>4732243</v>
      </c>
      <c r="X960" s="6">
        <v>4395291</v>
      </c>
      <c r="Y960" s="6" t="s">
        <v>4474</v>
      </c>
      <c r="Z960" s="6" t="s">
        <v>4474</v>
      </c>
      <c r="AA960" s="6" t="s">
        <v>4474</v>
      </c>
      <c r="AB960" s="6" t="s">
        <v>4474</v>
      </c>
      <c r="AC960" s="6">
        <v>23288145</v>
      </c>
      <c r="AD960" s="6">
        <v>23286248</v>
      </c>
      <c r="AF960">
        <f>Q960/W960</f>
        <v>8.6457098673926924E-2</v>
      </c>
      <c r="AG960">
        <f>R960/X960</f>
        <v>8.4413523473189825E-2</v>
      </c>
      <c r="AH960">
        <f>U960/W960</f>
        <v>3.8893395795608972E-2</v>
      </c>
      <c r="AI960">
        <f>V960/X960</f>
        <v>4.185934446661211E-2</v>
      </c>
      <c r="AJ960" t="e">
        <f>Y960/AA960</f>
        <v>#VALUE!</v>
      </c>
      <c r="AK960" t="e">
        <f>Z960/AB960</f>
        <v>#VALUE!</v>
      </c>
      <c r="AL960">
        <f>O960/K960</f>
        <v>0.33807423555899391</v>
      </c>
      <c r="AM960">
        <f>P960/L960</f>
        <v>0.32832940468710686</v>
      </c>
      <c r="AN960">
        <f>K960/W960</f>
        <v>0.32258973176145012</v>
      </c>
      <c r="AO960">
        <f>L960/X960</f>
        <v>0.32372873604955849</v>
      </c>
      <c r="AP960">
        <f>IF(OR(Q960&lt;0, Q960="NA"), 0, 1)</f>
        <v>1</v>
      </c>
      <c r="AQ960">
        <f>IF(OR(S960&lt;0, S960="NA"), 0, 1)</f>
        <v>1</v>
      </c>
      <c r="AR960">
        <f>IFERROR(IF((AF960-AG960)&gt;0,1,0),0)</f>
        <v>1</v>
      </c>
      <c r="AS960">
        <f>IFERROR(IF((S960-Q960)&gt;0,1,0),0)</f>
        <v>1</v>
      </c>
      <c r="AT960">
        <f>IFERROR(IF((AH960-AI960)&lt;0,1,0),0)</f>
        <v>1</v>
      </c>
      <c r="AU960">
        <f>IFERROR(IF((AJ960-AK960)&gt;0,1,0),0)</f>
        <v>0</v>
      </c>
      <c r="AV960">
        <f>IFERROR(IF((AL960-AM960)&gt;0,1,0),0)</f>
        <v>1</v>
      </c>
      <c r="AW960">
        <f>IFERROR(IF((AN960-AO960)&gt;0,1,0),0)</f>
        <v>0</v>
      </c>
      <c r="AX960">
        <f>IFERROR(IF((AC960-AD960)&lt;0,1,0),0)</f>
        <v>0</v>
      </c>
      <c r="AY960">
        <f>SUM(AP960:AX960)</f>
        <v>6</v>
      </c>
    </row>
    <row r="961" spans="1:51" x14ac:dyDescent="0.45">
      <c r="A961" s="1" t="s">
        <v>2402</v>
      </c>
      <c r="B961" s="2">
        <v>4972814</v>
      </c>
      <c r="C961" s="3" t="s">
        <v>5337</v>
      </c>
      <c r="D961" s="5">
        <v>20.34</v>
      </c>
      <c r="E961" s="5">
        <v>1791.3210802200001</v>
      </c>
      <c r="F961" s="3" t="s">
        <v>4500</v>
      </c>
      <c r="G961" s="3" t="s">
        <v>4574</v>
      </c>
      <c r="H961" s="3" t="s">
        <v>4580</v>
      </c>
      <c r="I961" s="3" t="s">
        <v>4613</v>
      </c>
      <c r="J961" s="3" t="s">
        <v>4820</v>
      </c>
      <c r="K961" s="6">
        <v>801000</v>
      </c>
      <c r="L961" s="6">
        <v>766600</v>
      </c>
      <c r="M961" s="6">
        <v>115300</v>
      </c>
      <c r="N961" s="6">
        <v>105400</v>
      </c>
      <c r="O961" s="6">
        <v>61900</v>
      </c>
      <c r="P961" s="6">
        <v>54700</v>
      </c>
      <c r="Q961" s="6">
        <v>-208900</v>
      </c>
      <c r="R961" s="6">
        <v>-192800</v>
      </c>
      <c r="S961" s="6">
        <v>155400</v>
      </c>
      <c r="T961" s="6">
        <v>142500</v>
      </c>
      <c r="U961" s="6">
        <v>175500</v>
      </c>
      <c r="V961" s="6">
        <v>212400</v>
      </c>
      <c r="W961" s="6">
        <v>1171300</v>
      </c>
      <c r="X961" s="6">
        <v>1178100</v>
      </c>
      <c r="Y961" s="6">
        <v>436000</v>
      </c>
      <c r="Z961" s="6">
        <v>422900</v>
      </c>
      <c r="AA961" s="6">
        <v>185900</v>
      </c>
      <c r="AB961" s="6">
        <v>178900</v>
      </c>
      <c r="AC961" s="6">
        <v>88380502</v>
      </c>
      <c r="AD961" s="6">
        <v>88393342</v>
      </c>
      <c r="AF961">
        <f>Q961/W961</f>
        <v>-0.17834884316571331</v>
      </c>
      <c r="AG961">
        <f>R961/X961</f>
        <v>-0.16365334012392835</v>
      </c>
      <c r="AH961">
        <f>U961/W961</f>
        <v>0.14983351831298558</v>
      </c>
      <c r="AI961">
        <f>V961/X961</f>
        <v>0.18029029793735676</v>
      </c>
      <c r="AJ961">
        <f>Y961/AA961</f>
        <v>2.3453469607315762</v>
      </c>
      <c r="AK961">
        <f>Z961/AB961</f>
        <v>2.3638904415874791</v>
      </c>
      <c r="AL961">
        <f>O961/K961</f>
        <v>7.7278401997503118E-2</v>
      </c>
      <c r="AM961">
        <f>P961/L961</f>
        <v>7.1354030785285683E-2</v>
      </c>
      <c r="AN961">
        <f>K961/W961</f>
        <v>0.68385554512080593</v>
      </c>
      <c r="AO961">
        <f>L961/X961</f>
        <v>0.65070876835582714</v>
      </c>
      <c r="AP961">
        <f>IF(OR(Q961&lt;0, Q961="NA"), 0, 1)</f>
        <v>0</v>
      </c>
      <c r="AQ961">
        <f>IF(OR(S961&lt;0, S961="NA"), 0, 1)</f>
        <v>1</v>
      </c>
      <c r="AR961">
        <f>IFERROR(IF((AF961-AG961)&gt;0,1,0),0)</f>
        <v>0</v>
      </c>
      <c r="AS961">
        <f>IFERROR(IF((S961-Q961)&gt;0,1,0),0)</f>
        <v>1</v>
      </c>
      <c r="AT961">
        <f>IFERROR(IF((AH961-AI961)&lt;0,1,0),0)</f>
        <v>1</v>
      </c>
      <c r="AU961">
        <f>IFERROR(IF((AJ961-AK961)&gt;0,1,0),0)</f>
        <v>0</v>
      </c>
      <c r="AV961">
        <f>IFERROR(IF((AL961-AM961)&gt;0,1,0),0)</f>
        <v>1</v>
      </c>
      <c r="AW961">
        <f>IFERROR(IF((AN961-AO961)&gt;0,1,0),0)</f>
        <v>1</v>
      </c>
      <c r="AX961">
        <f>IFERROR(IF((AC961-AD961)&lt;0,1,0),0)</f>
        <v>1</v>
      </c>
      <c r="AY961">
        <f>SUM(AP961:AX961)</f>
        <v>6</v>
      </c>
    </row>
    <row r="962" spans="1:51" x14ac:dyDescent="0.45">
      <c r="A962" s="1" t="s">
        <v>2414</v>
      </c>
      <c r="B962" s="2">
        <v>4910385</v>
      </c>
      <c r="C962" s="3" t="s">
        <v>5335</v>
      </c>
      <c r="D962" s="5">
        <v>8.6999999999999993</v>
      </c>
      <c r="E962" s="7">
        <v>1479</v>
      </c>
      <c r="F962" s="3" t="s">
        <v>4475</v>
      </c>
      <c r="G962" s="3" t="s">
        <v>4529</v>
      </c>
      <c r="H962" s="3" t="s">
        <v>4530</v>
      </c>
      <c r="I962" s="3" t="s">
        <v>4739</v>
      </c>
      <c r="J962" s="3" t="s">
        <v>4756</v>
      </c>
      <c r="K962" s="6">
        <v>1712279</v>
      </c>
      <c r="L962" s="6">
        <v>1739779</v>
      </c>
      <c r="M962" s="6">
        <v>145963</v>
      </c>
      <c r="N962" s="6">
        <v>158704</v>
      </c>
      <c r="O962" s="6">
        <v>9649</v>
      </c>
      <c r="P962" s="6">
        <v>21759</v>
      </c>
      <c r="Q962" s="6">
        <v>27861</v>
      </c>
      <c r="R962" s="6">
        <v>-49969</v>
      </c>
      <c r="S962" s="6">
        <v>20299</v>
      </c>
      <c r="T962" s="6">
        <v>14816</v>
      </c>
      <c r="U962" s="6">
        <v>769872</v>
      </c>
      <c r="V962" s="6">
        <v>856699</v>
      </c>
      <c r="W962" s="6">
        <v>3065124</v>
      </c>
      <c r="X962" s="6">
        <v>3223486</v>
      </c>
      <c r="Y962" s="6">
        <v>164326</v>
      </c>
      <c r="Z962" s="6">
        <v>168170</v>
      </c>
      <c r="AA962" s="6">
        <v>475471</v>
      </c>
      <c r="AB962" s="6">
        <v>493574</v>
      </c>
      <c r="AC962" s="6">
        <v>169799000</v>
      </c>
      <c r="AD962" s="6">
        <v>169357000</v>
      </c>
      <c r="AF962">
        <f>Q962/W962</f>
        <v>9.089681200499555E-3</v>
      </c>
      <c r="AG962">
        <f>R962/X962</f>
        <v>-1.5501540878415479E-2</v>
      </c>
      <c r="AH962">
        <f>U962/W962</f>
        <v>0.25117156761031528</v>
      </c>
      <c r="AI962">
        <f>V962/X962</f>
        <v>0.26576786745777708</v>
      </c>
      <c r="AJ962">
        <f>Y962/AA962</f>
        <v>0.34560677727979205</v>
      </c>
      <c r="AK962">
        <f>Z962/AB962</f>
        <v>0.34071891955410943</v>
      </c>
      <c r="AL962">
        <f>O962/K962</f>
        <v>5.6351797808651509E-3</v>
      </c>
      <c r="AM962">
        <f>P962/L962</f>
        <v>1.2506760916185331E-2</v>
      </c>
      <c r="AN962">
        <f>K962/W962</f>
        <v>0.55863286444528837</v>
      </c>
      <c r="AO962">
        <f>L962/X962</f>
        <v>0.53971973199201118</v>
      </c>
      <c r="AP962">
        <f>IF(OR(Q962&lt;0, Q962="NA"), 0, 1)</f>
        <v>1</v>
      </c>
      <c r="AQ962">
        <f>IF(OR(S962&lt;0, S962="NA"), 0, 1)</f>
        <v>1</v>
      </c>
      <c r="AR962">
        <f>IFERROR(IF((AF962-AG962)&gt;0,1,0),0)</f>
        <v>1</v>
      </c>
      <c r="AS962">
        <f>IFERROR(IF((S962-Q962)&gt;0,1,0),0)</f>
        <v>0</v>
      </c>
      <c r="AT962">
        <f>IFERROR(IF((AH962-AI962)&lt;0,1,0),0)</f>
        <v>1</v>
      </c>
      <c r="AU962">
        <f>IFERROR(IF((AJ962-AK962)&gt;0,1,0),0)</f>
        <v>1</v>
      </c>
      <c r="AV962">
        <f>IFERROR(IF((AL962-AM962)&gt;0,1,0),0)</f>
        <v>0</v>
      </c>
      <c r="AW962">
        <f>IFERROR(IF((AN962-AO962)&gt;0,1,0),0)</f>
        <v>1</v>
      </c>
      <c r="AX962">
        <f>IFERROR(IF((AC962-AD962)&lt;0,1,0),0)</f>
        <v>0</v>
      </c>
      <c r="AY962">
        <f>SUM(AP962:AX962)</f>
        <v>6</v>
      </c>
    </row>
    <row r="963" spans="1:51" x14ac:dyDescent="0.45">
      <c r="A963" s="1" t="s">
        <v>2423</v>
      </c>
      <c r="B963" s="2">
        <v>29724772</v>
      </c>
      <c r="C963" s="3" t="s">
        <v>5337</v>
      </c>
      <c r="D963" s="5">
        <v>38.92</v>
      </c>
      <c r="E963" s="5">
        <v>9039.9846734399998</v>
      </c>
      <c r="F963" s="3" t="s">
        <v>4500</v>
      </c>
      <c r="G963" s="3" t="s">
        <v>4501</v>
      </c>
      <c r="H963" s="3" t="s">
        <v>4533</v>
      </c>
      <c r="I963" s="3" t="s">
        <v>4534</v>
      </c>
      <c r="J963" s="3" t="s">
        <v>4850</v>
      </c>
      <c r="K963" s="6">
        <v>15299000</v>
      </c>
      <c r="L963" s="6">
        <v>15598000</v>
      </c>
      <c r="M963" s="6">
        <v>1003000</v>
      </c>
      <c r="N963" s="6">
        <v>999000</v>
      </c>
      <c r="O963" s="6">
        <v>344000</v>
      </c>
      <c r="P963" s="6">
        <v>260000</v>
      </c>
      <c r="Q963" s="6">
        <v>-89000</v>
      </c>
      <c r="R963" s="6">
        <v>-188000</v>
      </c>
      <c r="S963" s="6">
        <v>682000</v>
      </c>
      <c r="T963" s="6">
        <v>579000</v>
      </c>
      <c r="U963" s="6">
        <v>2940000</v>
      </c>
      <c r="V963" s="6">
        <v>2919000</v>
      </c>
      <c r="W963" s="6">
        <v>10396000</v>
      </c>
      <c r="X963" s="6">
        <v>10163000</v>
      </c>
      <c r="Y963" s="6">
        <v>4387000</v>
      </c>
      <c r="Z963" s="6">
        <v>4355000</v>
      </c>
      <c r="AA963" s="6">
        <v>4249000</v>
      </c>
      <c r="AB963" s="6">
        <v>4231000</v>
      </c>
      <c r="AC963" s="6">
        <v>232200000</v>
      </c>
      <c r="AD963" s="6">
        <v>231000000</v>
      </c>
      <c r="AF963">
        <f>Q963/W963</f>
        <v>-8.5609849942285491E-3</v>
      </c>
      <c r="AG963">
        <f>R963/X963</f>
        <v>-1.8498474859785497E-2</v>
      </c>
      <c r="AH963">
        <f>U963/W963</f>
        <v>0.28280107733743748</v>
      </c>
      <c r="AI963">
        <f>V963/X963</f>
        <v>0.28721834104103117</v>
      </c>
      <c r="AJ963">
        <f>Y963/AA963</f>
        <v>1.0324782301718052</v>
      </c>
      <c r="AK963">
        <f>Z963/AB963</f>
        <v>1.0293074923186007</v>
      </c>
      <c r="AL963">
        <f>O963/K963</f>
        <v>2.2485129747042289E-2</v>
      </c>
      <c r="AM963">
        <f>P963/L963</f>
        <v>1.6668803692781127E-2</v>
      </c>
      <c r="AN963">
        <f>K963/W963</f>
        <v>1.4716237014236244</v>
      </c>
      <c r="AO963">
        <f>L963/X963</f>
        <v>1.5347830365049691</v>
      </c>
      <c r="AP963">
        <f>IF(OR(Q963&lt;0, Q963="NA"), 0, 1)</f>
        <v>0</v>
      </c>
      <c r="AQ963">
        <f>IF(OR(S963&lt;0, S963="NA"), 0, 1)</f>
        <v>1</v>
      </c>
      <c r="AR963">
        <f>IFERROR(IF((AF963-AG963)&gt;0,1,0),0)</f>
        <v>1</v>
      </c>
      <c r="AS963">
        <f>IFERROR(IF((S963-Q963)&gt;0,1,0),0)</f>
        <v>1</v>
      </c>
      <c r="AT963">
        <f>IFERROR(IF((AH963-AI963)&lt;0,1,0),0)</f>
        <v>1</v>
      </c>
      <c r="AU963">
        <f>IFERROR(IF((AJ963-AK963)&gt;0,1,0),0)</f>
        <v>1</v>
      </c>
      <c r="AV963">
        <f>IFERROR(IF((AL963-AM963)&gt;0,1,0),0)</f>
        <v>1</v>
      </c>
      <c r="AW963">
        <f>IFERROR(IF((AN963-AO963)&gt;0,1,0),0)</f>
        <v>0</v>
      </c>
      <c r="AX963">
        <f>IFERROR(IF((AC963-AD963)&lt;0,1,0),0)</f>
        <v>0</v>
      </c>
      <c r="AY963">
        <f>SUM(AP963:AX963)</f>
        <v>6</v>
      </c>
    </row>
    <row r="964" spans="1:51" x14ac:dyDescent="0.45">
      <c r="A964" s="1" t="s">
        <v>2424</v>
      </c>
      <c r="B964" s="2">
        <v>4992122</v>
      </c>
      <c r="C964" s="3" t="s">
        <v>5335</v>
      </c>
      <c r="D964" s="5">
        <v>27.19</v>
      </c>
      <c r="E964" s="5">
        <v>294.47028304999998</v>
      </c>
      <c r="F964" s="3" t="s">
        <v>4485</v>
      </c>
      <c r="G964" s="3" t="s">
        <v>4486</v>
      </c>
      <c r="H964" s="3" t="s">
        <v>4598</v>
      </c>
      <c r="I964" s="3" t="s">
        <v>4615</v>
      </c>
      <c r="J964" s="3" t="s">
        <v>5051</v>
      </c>
      <c r="K964" s="6">
        <v>537459</v>
      </c>
      <c r="L964" s="6">
        <v>545338</v>
      </c>
      <c r="M964" s="6">
        <v>30778</v>
      </c>
      <c r="N964" s="6">
        <v>24516</v>
      </c>
      <c r="O964" s="6">
        <v>16521</v>
      </c>
      <c r="P964" s="6">
        <v>9906</v>
      </c>
      <c r="Q964" s="6">
        <v>42650</v>
      </c>
      <c r="R964" s="6">
        <v>7199</v>
      </c>
      <c r="S964" s="6">
        <v>19993</v>
      </c>
      <c r="T964" s="6">
        <v>13891</v>
      </c>
      <c r="U964" s="6">
        <v>68029</v>
      </c>
      <c r="V964" s="6">
        <v>86615</v>
      </c>
      <c r="W964" s="6">
        <v>344544</v>
      </c>
      <c r="X964" s="6">
        <v>333261</v>
      </c>
      <c r="Y964" s="6">
        <v>173454</v>
      </c>
      <c r="Z964" s="6">
        <v>191469</v>
      </c>
      <c r="AA964" s="6">
        <v>76389</v>
      </c>
      <c r="AB964" s="6">
        <v>80429</v>
      </c>
      <c r="AC964" s="6">
        <v>10657554</v>
      </c>
      <c r="AD964" s="6">
        <v>10783036</v>
      </c>
      <c r="AF964">
        <f>Q964/W964</f>
        <v>0.12378680226618372</v>
      </c>
      <c r="AG964">
        <f>R964/X964</f>
        <v>2.1601687566201865E-2</v>
      </c>
      <c r="AH964">
        <f>U964/W964</f>
        <v>0.19744647998513978</v>
      </c>
      <c r="AI964">
        <f>V964/X964</f>
        <v>0.25990139860349698</v>
      </c>
      <c r="AJ964">
        <f>Y964/AA964</f>
        <v>2.2706672426658288</v>
      </c>
      <c r="AK964">
        <f>Z964/AB964</f>
        <v>2.3805965509952878</v>
      </c>
      <c r="AL964">
        <f>O964/K964</f>
        <v>3.0739088935155985E-2</v>
      </c>
      <c r="AM964">
        <f>P964/L964</f>
        <v>1.8164881229622728E-2</v>
      </c>
      <c r="AN964">
        <f>K964/W964</f>
        <v>1.5599139732516021</v>
      </c>
      <c r="AO964">
        <f>L964/X964</f>
        <v>1.6363690920929841</v>
      </c>
      <c r="AP964">
        <f>IF(OR(Q964&lt;0, Q964="NA"), 0, 1)</f>
        <v>1</v>
      </c>
      <c r="AQ964">
        <f>IF(OR(S964&lt;0, S964="NA"), 0, 1)</f>
        <v>1</v>
      </c>
      <c r="AR964">
        <f>IFERROR(IF((AF964-AG964)&gt;0,1,0),0)</f>
        <v>1</v>
      </c>
      <c r="AS964">
        <f>IFERROR(IF((S964-Q964)&gt;0,1,0),0)</f>
        <v>0</v>
      </c>
      <c r="AT964">
        <f>IFERROR(IF((AH964-AI964)&lt;0,1,0),0)</f>
        <v>1</v>
      </c>
      <c r="AU964">
        <f>IFERROR(IF((AJ964-AK964)&gt;0,1,0),0)</f>
        <v>0</v>
      </c>
      <c r="AV964">
        <f>IFERROR(IF((AL964-AM964)&gt;0,1,0),0)</f>
        <v>1</v>
      </c>
      <c r="AW964">
        <f>IFERROR(IF((AN964-AO964)&gt;0,1,0),0)</f>
        <v>0</v>
      </c>
      <c r="AX964">
        <f>IFERROR(IF((AC964-AD964)&lt;0,1,0),0)</f>
        <v>1</v>
      </c>
      <c r="AY964">
        <f>SUM(AP964:AX964)</f>
        <v>6</v>
      </c>
    </row>
    <row r="965" spans="1:51" x14ac:dyDescent="0.45">
      <c r="A965" s="1" t="s">
        <v>2436</v>
      </c>
      <c r="B965" s="2">
        <v>102409</v>
      </c>
      <c r="C965" s="3" t="s">
        <v>5338</v>
      </c>
      <c r="D965" s="5">
        <v>24.22</v>
      </c>
      <c r="E965" s="5">
        <v>139.90155003999999</v>
      </c>
      <c r="F965" s="3" t="s">
        <v>4480</v>
      </c>
      <c r="G965" s="3" t="s">
        <v>4481</v>
      </c>
      <c r="H965" s="3" t="s">
        <v>4481</v>
      </c>
      <c r="I965" s="3" t="s">
        <v>4482</v>
      </c>
      <c r="J965" s="3" t="s">
        <v>4786</v>
      </c>
      <c r="K965" s="6">
        <v>57574</v>
      </c>
      <c r="L965" s="6">
        <v>56268</v>
      </c>
      <c r="M965" s="6" t="s">
        <v>4474</v>
      </c>
      <c r="N965" s="6" t="s">
        <v>4474</v>
      </c>
      <c r="O965" s="6">
        <v>42443</v>
      </c>
      <c r="P965" s="6">
        <v>39944</v>
      </c>
      <c r="Q965" s="6">
        <v>12360</v>
      </c>
      <c r="R965" s="6">
        <v>11307</v>
      </c>
      <c r="S965" s="6">
        <v>16562</v>
      </c>
      <c r="T965" s="6">
        <v>14594</v>
      </c>
      <c r="U965" s="6">
        <v>5650</v>
      </c>
      <c r="V965" s="6" t="s">
        <v>4474</v>
      </c>
      <c r="W965" s="6">
        <v>1563651</v>
      </c>
      <c r="X965" s="6">
        <v>1560754</v>
      </c>
      <c r="Y965" s="6" t="s">
        <v>4474</v>
      </c>
      <c r="Z965" s="6" t="s">
        <v>4474</v>
      </c>
      <c r="AA965" s="6" t="s">
        <v>4474</v>
      </c>
      <c r="AB965" s="6" t="s">
        <v>4474</v>
      </c>
      <c r="AC965" s="6">
        <v>5776282</v>
      </c>
      <c r="AD965" s="6">
        <v>5743044</v>
      </c>
      <c r="AF965">
        <f>Q965/W965</f>
        <v>7.9045771722718178E-3</v>
      </c>
      <c r="AG965">
        <f>R965/X965</f>
        <v>7.2445753783107391E-3</v>
      </c>
      <c r="AH965">
        <f>U965/W965</f>
        <v>3.6133382704964215E-3</v>
      </c>
      <c r="AI965" t="e">
        <f>V965/X965</f>
        <v>#VALUE!</v>
      </c>
      <c r="AJ965" t="e">
        <f>Y965/AA965</f>
        <v>#VALUE!</v>
      </c>
      <c r="AK965" t="e">
        <f>Z965/AB965</f>
        <v>#VALUE!</v>
      </c>
      <c r="AL965">
        <f>O965/K965</f>
        <v>0.73719039844374201</v>
      </c>
      <c r="AM965">
        <f>P965/L965</f>
        <v>0.70988839127034908</v>
      </c>
      <c r="AN965">
        <f>K965/W965</f>
        <v>3.6820236740807255E-2</v>
      </c>
      <c r="AO965">
        <f>L965/X965</f>
        <v>3.6051805729794703E-2</v>
      </c>
      <c r="AP965">
        <f>IF(OR(Q965&lt;0, Q965="NA"), 0, 1)</f>
        <v>1</v>
      </c>
      <c r="AQ965">
        <f>IF(OR(S965&lt;0, S965="NA"), 0, 1)</f>
        <v>1</v>
      </c>
      <c r="AR965">
        <f>IFERROR(IF((AF965-AG965)&gt;0,1,0),0)</f>
        <v>1</v>
      </c>
      <c r="AS965">
        <f>IFERROR(IF((S965-Q965)&gt;0,1,0),0)</f>
        <v>1</v>
      </c>
      <c r="AT965">
        <f>IFERROR(IF((AH965-AI965)&lt;0,1,0),0)</f>
        <v>0</v>
      </c>
      <c r="AU965">
        <f>IFERROR(IF((AJ965-AK965)&gt;0,1,0),0)</f>
        <v>0</v>
      </c>
      <c r="AV965">
        <f>IFERROR(IF((AL965-AM965)&gt;0,1,0),0)</f>
        <v>1</v>
      </c>
      <c r="AW965">
        <f>IFERROR(IF((AN965-AO965)&gt;0,1,0),0)</f>
        <v>1</v>
      </c>
      <c r="AX965">
        <f>IFERROR(IF((AC965-AD965)&lt;0,1,0),0)</f>
        <v>0</v>
      </c>
      <c r="AY965">
        <f>SUM(AP965:AX965)</f>
        <v>6</v>
      </c>
    </row>
    <row r="966" spans="1:51" x14ac:dyDescent="0.45">
      <c r="A966" s="1" t="s">
        <v>2437</v>
      </c>
      <c r="B966" s="2">
        <v>4671097</v>
      </c>
      <c r="C966" s="3" t="s">
        <v>5336</v>
      </c>
      <c r="D966" s="5">
        <v>13.04</v>
      </c>
      <c r="E966" s="5">
        <v>403.32249256</v>
      </c>
      <c r="F966" s="3" t="s">
        <v>4475</v>
      </c>
      <c r="G966" s="3" t="s">
        <v>4476</v>
      </c>
      <c r="H966" s="3" t="s">
        <v>4477</v>
      </c>
      <c r="I966" s="3" t="s">
        <v>4498</v>
      </c>
      <c r="J966" s="3" t="s">
        <v>4516</v>
      </c>
      <c r="K966" s="6">
        <v>1436124</v>
      </c>
      <c r="L966" s="6">
        <v>1442231</v>
      </c>
      <c r="M966" s="6">
        <v>71168</v>
      </c>
      <c r="N966" s="6">
        <v>65362</v>
      </c>
      <c r="O966" s="6">
        <v>35292</v>
      </c>
      <c r="P966" s="6">
        <v>28044</v>
      </c>
      <c r="Q966" s="6">
        <v>-20906</v>
      </c>
      <c r="R966" s="6">
        <v>-132707</v>
      </c>
      <c r="S966" s="6">
        <v>81686</v>
      </c>
      <c r="T966" s="6">
        <v>80647</v>
      </c>
      <c r="U966" s="6">
        <v>287558</v>
      </c>
      <c r="V966" s="6">
        <v>250227</v>
      </c>
      <c r="W966" s="6">
        <v>843571</v>
      </c>
      <c r="X966" s="6">
        <v>802516</v>
      </c>
      <c r="Y966" s="6">
        <v>453495</v>
      </c>
      <c r="Z966" s="6">
        <v>414764</v>
      </c>
      <c r="AA966" s="6">
        <v>260206</v>
      </c>
      <c r="AB966" s="6">
        <v>253427</v>
      </c>
      <c r="AC966" s="6">
        <v>31023000</v>
      </c>
      <c r="AD966" s="6">
        <v>31256000</v>
      </c>
      <c r="AF966">
        <f>Q966/W966</f>
        <v>-2.4782739093686244E-2</v>
      </c>
      <c r="AG966">
        <f>R966/X966</f>
        <v>-0.16536368122255507</v>
      </c>
      <c r="AH966">
        <f>U966/W966</f>
        <v>0.34088179892386061</v>
      </c>
      <c r="AI966">
        <f>V966/X966</f>
        <v>0.3118031291587956</v>
      </c>
      <c r="AJ966">
        <f>Y966/AA966</f>
        <v>1.7428306803071412</v>
      </c>
      <c r="AK966">
        <f>Z966/AB966</f>
        <v>1.6366211966365067</v>
      </c>
      <c r="AL966">
        <f>O966/K966</f>
        <v>2.4574479641033781E-2</v>
      </c>
      <c r="AM966">
        <f>P966/L966</f>
        <v>1.9444873948764103E-2</v>
      </c>
      <c r="AN966">
        <f>K966/W966</f>
        <v>1.7024340571214516</v>
      </c>
      <c r="AO966">
        <f>L966/X966</f>
        <v>1.7971367549058213</v>
      </c>
      <c r="AP966">
        <f>IF(OR(Q966&lt;0, Q966="NA"), 0, 1)</f>
        <v>0</v>
      </c>
      <c r="AQ966">
        <f>IF(OR(S966&lt;0, S966="NA"), 0, 1)</f>
        <v>1</v>
      </c>
      <c r="AR966">
        <f>IFERROR(IF((AF966-AG966)&gt;0,1,0),0)</f>
        <v>1</v>
      </c>
      <c r="AS966">
        <f>IFERROR(IF((S966-Q966)&gt;0,1,0),0)</f>
        <v>1</v>
      </c>
      <c r="AT966">
        <f>IFERROR(IF((AH966-AI966)&lt;0,1,0),0)</f>
        <v>0</v>
      </c>
      <c r="AU966">
        <f>IFERROR(IF((AJ966-AK966)&gt;0,1,0),0)</f>
        <v>1</v>
      </c>
      <c r="AV966">
        <f>IFERROR(IF((AL966-AM966)&gt;0,1,0),0)</f>
        <v>1</v>
      </c>
      <c r="AW966">
        <f>IFERROR(IF((AN966-AO966)&gt;0,1,0),0)</f>
        <v>0</v>
      </c>
      <c r="AX966">
        <f>IFERROR(IF((AC966-AD966)&lt;0,1,0),0)</f>
        <v>1</v>
      </c>
      <c r="AY966">
        <f>SUM(AP966:AX966)</f>
        <v>6</v>
      </c>
    </row>
    <row r="967" spans="1:51" x14ac:dyDescent="0.45">
      <c r="A967" s="1" t="s">
        <v>2455</v>
      </c>
      <c r="B967" s="2">
        <v>4014818</v>
      </c>
      <c r="C967" s="3" t="s">
        <v>5337</v>
      </c>
      <c r="D967" s="5">
        <v>94.39</v>
      </c>
      <c r="E967" s="5">
        <v>5129.27304164</v>
      </c>
      <c r="F967" s="3" t="s">
        <v>4475</v>
      </c>
      <c r="G967" s="3" t="s">
        <v>4564</v>
      </c>
      <c r="H967" s="3" t="s">
        <v>4565</v>
      </c>
      <c r="I967" s="3" t="s">
        <v>4566</v>
      </c>
      <c r="J967" s="3" t="s">
        <v>4567</v>
      </c>
      <c r="K967" s="6">
        <v>23432600</v>
      </c>
      <c r="L967" s="6">
        <v>23629200</v>
      </c>
      <c r="M967" s="6">
        <v>1655500</v>
      </c>
      <c r="N967" s="6">
        <v>1660200</v>
      </c>
      <c r="O967" s="6">
        <v>1041700</v>
      </c>
      <c r="P967" s="6">
        <v>1046900</v>
      </c>
      <c r="Q967" s="6">
        <v>620300</v>
      </c>
      <c r="R967" s="6">
        <v>616400</v>
      </c>
      <c r="S967" s="6">
        <v>1009000</v>
      </c>
      <c r="T967" s="6">
        <v>1230100</v>
      </c>
      <c r="U967" s="6">
        <v>2767800</v>
      </c>
      <c r="V967" s="6">
        <v>2743500</v>
      </c>
      <c r="W967" s="6">
        <v>14818100</v>
      </c>
      <c r="X967" s="6">
        <v>14681900</v>
      </c>
      <c r="Y967" s="6">
        <v>7808500</v>
      </c>
      <c r="Z967" s="6">
        <v>7780800</v>
      </c>
      <c r="AA967" s="6">
        <v>5892700</v>
      </c>
      <c r="AB967" s="6">
        <v>5817800</v>
      </c>
      <c r="AC967" s="6">
        <v>54578584</v>
      </c>
      <c r="AD967" s="6">
        <v>56430271</v>
      </c>
      <c r="AF967">
        <f>Q967/W967</f>
        <v>4.1860967330494464E-2</v>
      </c>
      <c r="AG967">
        <f>R967/X967</f>
        <v>4.198366696408503E-2</v>
      </c>
      <c r="AH967">
        <f>U967/W967</f>
        <v>0.18678508040841943</v>
      </c>
      <c r="AI967">
        <f>V967/X967</f>
        <v>0.18686273574946022</v>
      </c>
      <c r="AJ967">
        <f>Y967/AA967</f>
        <v>1.3251141242554347</v>
      </c>
      <c r="AK967">
        <f>Z967/AB967</f>
        <v>1.3374127677128811</v>
      </c>
      <c r="AL967">
        <f>O967/K967</f>
        <v>4.4455160758942666E-2</v>
      </c>
      <c r="AM967">
        <f>P967/L967</f>
        <v>4.4305351006381936E-2</v>
      </c>
      <c r="AN967">
        <f>K967/W967</f>
        <v>1.5813498356739393</v>
      </c>
      <c r="AO967">
        <f>L967/X967</f>
        <v>1.6094102261968819</v>
      </c>
      <c r="AP967">
        <f>IF(OR(Q967&lt;0, Q967="NA"), 0, 1)</f>
        <v>1</v>
      </c>
      <c r="AQ967">
        <f>IF(OR(S967&lt;0, S967="NA"), 0, 1)</f>
        <v>1</v>
      </c>
      <c r="AR967">
        <f>IFERROR(IF((AF967-AG967)&gt;0,1,0),0)</f>
        <v>0</v>
      </c>
      <c r="AS967">
        <f>IFERROR(IF((S967-Q967)&gt;0,1,0),0)</f>
        <v>1</v>
      </c>
      <c r="AT967">
        <f>IFERROR(IF((AH967-AI967)&lt;0,1,0),0)</f>
        <v>1</v>
      </c>
      <c r="AU967">
        <f>IFERROR(IF((AJ967-AK967)&gt;0,1,0),0)</f>
        <v>0</v>
      </c>
      <c r="AV967">
        <f>IFERROR(IF((AL967-AM967)&gt;0,1,0),0)</f>
        <v>1</v>
      </c>
      <c r="AW967">
        <f>IFERROR(IF((AN967-AO967)&gt;0,1,0),0)</f>
        <v>0</v>
      </c>
      <c r="AX967">
        <f>IFERROR(IF((AC967-AD967)&lt;0,1,0),0)</f>
        <v>1</v>
      </c>
      <c r="AY967">
        <f>SUM(AP967:AX967)</f>
        <v>6</v>
      </c>
    </row>
    <row r="968" spans="1:51" x14ac:dyDescent="0.45">
      <c r="A968" s="1" t="s">
        <v>2472</v>
      </c>
      <c r="B968" s="2">
        <v>4211977</v>
      </c>
      <c r="C968" s="3" t="s">
        <v>5335</v>
      </c>
      <c r="D968" s="5">
        <v>43.31</v>
      </c>
      <c r="E968" s="5">
        <v>578.70969253999999</v>
      </c>
      <c r="F968" s="3" t="s">
        <v>4480</v>
      </c>
      <c r="G968" s="3" t="s">
        <v>4491</v>
      </c>
      <c r="H968" s="3" t="s">
        <v>4663</v>
      </c>
      <c r="I968" s="3" t="s">
        <v>4663</v>
      </c>
      <c r="J968" s="3" t="s">
        <v>5079</v>
      </c>
      <c r="K968" s="6">
        <v>773050</v>
      </c>
      <c r="L968" s="6">
        <v>667449</v>
      </c>
      <c r="M968" s="6">
        <v>42330</v>
      </c>
      <c r="N968" s="6">
        <v>35479</v>
      </c>
      <c r="O968" s="6">
        <v>30943</v>
      </c>
      <c r="P968" s="6">
        <v>23401</v>
      </c>
      <c r="Q968" s="6">
        <v>-36491</v>
      </c>
      <c r="R968" s="6">
        <v>-126978</v>
      </c>
      <c r="S968" s="6">
        <v>66901</v>
      </c>
      <c r="T968" s="6">
        <v>40112</v>
      </c>
      <c r="U968" s="6">
        <v>346203</v>
      </c>
      <c r="V968" s="6">
        <v>467722</v>
      </c>
      <c r="W968" s="6">
        <v>787164</v>
      </c>
      <c r="X968" s="6">
        <v>802193</v>
      </c>
      <c r="Y968" s="6">
        <v>251707</v>
      </c>
      <c r="Z968" s="6">
        <v>205937</v>
      </c>
      <c r="AA968" s="6">
        <v>272188</v>
      </c>
      <c r="AB968" s="6">
        <v>113110</v>
      </c>
      <c r="AC968" s="6">
        <v>13360355</v>
      </c>
      <c r="AD968" s="6">
        <v>13339928</v>
      </c>
      <c r="AF968">
        <f>Q968/W968</f>
        <v>-4.6357557002098676E-2</v>
      </c>
      <c r="AG968">
        <f>R968/X968</f>
        <v>-0.15828859139882795</v>
      </c>
      <c r="AH968">
        <f>U968/W968</f>
        <v>0.43981050962696466</v>
      </c>
      <c r="AI968">
        <f>V968/X968</f>
        <v>0.5830542026669393</v>
      </c>
      <c r="AJ968">
        <f>Y968/AA968</f>
        <v>0.9247542139991477</v>
      </c>
      <c r="AK968">
        <f>Z968/AB968</f>
        <v>1.8206789850587923</v>
      </c>
      <c r="AL968">
        <f>O968/K968</f>
        <v>4.0027165125153613E-2</v>
      </c>
      <c r="AM968">
        <f>P968/L968</f>
        <v>3.5060356671446059E-2</v>
      </c>
      <c r="AN968">
        <f>K968/W968</f>
        <v>0.98206981010310435</v>
      </c>
      <c r="AO968">
        <f>L968/X968</f>
        <v>0.8320304465384265</v>
      </c>
      <c r="AP968">
        <f>IF(OR(Q968&lt;0, Q968="NA"), 0, 1)</f>
        <v>0</v>
      </c>
      <c r="AQ968">
        <f>IF(OR(S968&lt;0, S968="NA"), 0, 1)</f>
        <v>1</v>
      </c>
      <c r="AR968">
        <f>IFERROR(IF((AF968-AG968)&gt;0,1,0),0)</f>
        <v>1</v>
      </c>
      <c r="AS968">
        <f>IFERROR(IF((S968-Q968)&gt;0,1,0),0)</f>
        <v>1</v>
      </c>
      <c r="AT968">
        <f>IFERROR(IF((AH968-AI968)&lt;0,1,0),0)</f>
        <v>1</v>
      </c>
      <c r="AU968">
        <f>IFERROR(IF((AJ968-AK968)&gt;0,1,0),0)</f>
        <v>0</v>
      </c>
      <c r="AV968">
        <f>IFERROR(IF((AL968-AM968)&gt;0,1,0),0)</f>
        <v>1</v>
      </c>
      <c r="AW968">
        <f>IFERROR(IF((AN968-AO968)&gt;0,1,0),0)</f>
        <v>1</v>
      </c>
      <c r="AX968">
        <f>IFERROR(IF((AC968-AD968)&lt;0,1,0),0)</f>
        <v>0</v>
      </c>
      <c r="AY968">
        <f>SUM(AP968:AX968)</f>
        <v>6</v>
      </c>
    </row>
    <row r="969" spans="1:51" x14ac:dyDescent="0.45">
      <c r="A969" s="1" t="s">
        <v>2474</v>
      </c>
      <c r="B969" s="2">
        <v>4021939</v>
      </c>
      <c r="C969" s="3" t="s">
        <v>5337</v>
      </c>
      <c r="D969" s="5">
        <v>663.31</v>
      </c>
      <c r="E969" s="5">
        <v>23629.277856799999</v>
      </c>
      <c r="F969" s="3" t="s">
        <v>4485</v>
      </c>
      <c r="G969" s="3" t="s">
        <v>4486</v>
      </c>
      <c r="H969" s="3" t="s">
        <v>4496</v>
      </c>
      <c r="I969" s="3" t="s">
        <v>4496</v>
      </c>
      <c r="J969" s="3" t="s">
        <v>4507</v>
      </c>
      <c r="K969" s="6">
        <v>5151100</v>
      </c>
      <c r="L969" s="6">
        <v>5019400</v>
      </c>
      <c r="M969" s="6">
        <v>1054700</v>
      </c>
      <c r="N969" s="6">
        <v>998600</v>
      </c>
      <c r="O969" s="6">
        <v>961100</v>
      </c>
      <c r="P969" s="6">
        <v>903900</v>
      </c>
      <c r="Q969" s="6">
        <v>753700</v>
      </c>
      <c r="R969" s="6">
        <v>645100</v>
      </c>
      <c r="S969" s="6">
        <v>919600</v>
      </c>
      <c r="T969" s="6">
        <v>780700</v>
      </c>
      <c r="U969" s="6">
        <v>793000</v>
      </c>
      <c r="V969" s="6">
        <v>1091800</v>
      </c>
      <c r="W969" s="6">
        <v>3313200</v>
      </c>
      <c r="X969" s="6">
        <v>3221900</v>
      </c>
      <c r="Y969" s="6">
        <v>1831000</v>
      </c>
      <c r="Z969" s="6">
        <v>1765300</v>
      </c>
      <c r="AA969" s="6">
        <v>1316000</v>
      </c>
      <c r="AB969" s="6">
        <v>1104500</v>
      </c>
      <c r="AC969" s="6">
        <v>35632233</v>
      </c>
      <c r="AD969" s="6">
        <v>35631854</v>
      </c>
      <c r="AF969">
        <f>Q969/W969</f>
        <v>0.22748400338041772</v>
      </c>
      <c r="AG969">
        <f>R969/X969</f>
        <v>0.20022347062292437</v>
      </c>
      <c r="AH969">
        <f>U969/W969</f>
        <v>0.23934564771218159</v>
      </c>
      <c r="AI969">
        <f>V969/X969</f>
        <v>0.33886836959558025</v>
      </c>
      <c r="AJ969">
        <f>Y969/AA969</f>
        <v>1.391337386018237</v>
      </c>
      <c r="AK969">
        <f>Z969/AB969</f>
        <v>1.5982797645993663</v>
      </c>
      <c r="AL969">
        <f>O969/K969</f>
        <v>0.18658150686261188</v>
      </c>
      <c r="AM969">
        <f>P969/L969</f>
        <v>0.18008128461569112</v>
      </c>
      <c r="AN969">
        <f>K969/W969</f>
        <v>1.5547205118918266</v>
      </c>
      <c r="AO969">
        <f>L969/X969</f>
        <v>1.5579006176479717</v>
      </c>
      <c r="AP969">
        <f>IF(OR(Q969&lt;0, Q969="NA"), 0, 1)</f>
        <v>1</v>
      </c>
      <c r="AQ969">
        <f>IF(OR(S969&lt;0, S969="NA"), 0, 1)</f>
        <v>1</v>
      </c>
      <c r="AR969">
        <f>IFERROR(IF((AF969-AG969)&gt;0,1,0),0)</f>
        <v>1</v>
      </c>
      <c r="AS969">
        <f>IFERROR(IF((S969-Q969)&gt;0,1,0),0)</f>
        <v>1</v>
      </c>
      <c r="AT969">
        <f>IFERROR(IF((AH969-AI969)&lt;0,1,0),0)</f>
        <v>1</v>
      </c>
      <c r="AU969">
        <f>IFERROR(IF((AJ969-AK969)&gt;0,1,0),0)</f>
        <v>0</v>
      </c>
      <c r="AV969">
        <f>IFERROR(IF((AL969-AM969)&gt;0,1,0),0)</f>
        <v>1</v>
      </c>
      <c r="AW969">
        <f>IFERROR(IF((AN969-AO969)&gt;0,1,0),0)</f>
        <v>0</v>
      </c>
      <c r="AX969">
        <f>IFERROR(IF((AC969-AD969)&lt;0,1,0),0)</f>
        <v>0</v>
      </c>
      <c r="AY969">
        <f>SUM(AP969:AX969)</f>
        <v>6</v>
      </c>
    </row>
    <row r="970" spans="1:51" x14ac:dyDescent="0.45">
      <c r="A970" s="1" t="s">
        <v>2478</v>
      </c>
      <c r="B970" s="2">
        <v>4104267</v>
      </c>
      <c r="C970" s="3" t="s">
        <v>5335</v>
      </c>
      <c r="D970" s="7">
        <v>5.1150000000000002</v>
      </c>
      <c r="E970" s="5">
        <v>394.81345893000002</v>
      </c>
      <c r="F970" s="3" t="s">
        <v>4480</v>
      </c>
      <c r="G970" s="3" t="s">
        <v>4491</v>
      </c>
      <c r="H970" s="3" t="s">
        <v>4491</v>
      </c>
      <c r="I970" s="3" t="s">
        <v>4594</v>
      </c>
      <c r="J970" s="3" t="s">
        <v>4792</v>
      </c>
      <c r="K970" s="6">
        <v>573679</v>
      </c>
      <c r="L970" s="6">
        <v>564222</v>
      </c>
      <c r="M970" s="6">
        <v>31647</v>
      </c>
      <c r="N970" s="6">
        <v>29798</v>
      </c>
      <c r="O970" s="6">
        <v>7562</v>
      </c>
      <c r="P970" s="6">
        <v>6133</v>
      </c>
      <c r="Q970" s="6">
        <v>-16331</v>
      </c>
      <c r="R970" s="6">
        <v>-17440</v>
      </c>
      <c r="S970" s="6">
        <v>21278</v>
      </c>
      <c r="T970" s="6">
        <v>28789</v>
      </c>
      <c r="U970" s="6">
        <v>144679</v>
      </c>
      <c r="V970" s="6">
        <v>139308</v>
      </c>
      <c r="W970" s="6">
        <v>551889</v>
      </c>
      <c r="X970" s="6">
        <v>558450</v>
      </c>
      <c r="Y970" s="6">
        <v>167314</v>
      </c>
      <c r="Z970" s="6">
        <v>187696</v>
      </c>
      <c r="AA970" s="6">
        <v>96461</v>
      </c>
      <c r="AB970" s="6">
        <v>118046</v>
      </c>
      <c r="AC970" s="6">
        <v>62266098</v>
      </c>
      <c r="AD970" s="6">
        <v>62187297</v>
      </c>
      <c r="AF970">
        <f>Q970/W970</f>
        <v>-2.9591095310832431E-2</v>
      </c>
      <c r="AG970">
        <f>R970/X970</f>
        <v>-3.1229295371116482E-2</v>
      </c>
      <c r="AH970">
        <f>U970/W970</f>
        <v>0.2621523530999893</v>
      </c>
      <c r="AI970">
        <f>V970/X970</f>
        <v>0.24945474080042976</v>
      </c>
      <c r="AJ970">
        <f>Y970/AA970</f>
        <v>1.7345248338706836</v>
      </c>
      <c r="AK970">
        <f>Z970/AB970</f>
        <v>1.5900242278433832</v>
      </c>
      <c r="AL970">
        <f>O970/K970</f>
        <v>1.3181587612584738E-2</v>
      </c>
      <c r="AM970">
        <f>P970/L970</f>
        <v>1.0869834923133093E-2</v>
      </c>
      <c r="AN970">
        <f>K970/W970</f>
        <v>1.0394825771124265</v>
      </c>
      <c r="AO970">
        <f>L970/X970</f>
        <v>1.0103357507386517</v>
      </c>
      <c r="AP970">
        <f>IF(OR(Q970&lt;0, Q970="NA"), 0, 1)</f>
        <v>0</v>
      </c>
      <c r="AQ970">
        <f>IF(OR(S970&lt;0, S970="NA"), 0, 1)</f>
        <v>1</v>
      </c>
      <c r="AR970">
        <f>IFERROR(IF((AF970-AG970)&gt;0,1,0),0)</f>
        <v>1</v>
      </c>
      <c r="AS970">
        <f>IFERROR(IF((S970-Q970)&gt;0,1,0),0)</f>
        <v>1</v>
      </c>
      <c r="AT970">
        <f>IFERROR(IF((AH970-AI970)&lt;0,1,0),0)</f>
        <v>0</v>
      </c>
      <c r="AU970">
        <f>IFERROR(IF((AJ970-AK970)&gt;0,1,0),0)</f>
        <v>1</v>
      </c>
      <c r="AV970">
        <f>IFERROR(IF((AL970-AM970)&gt;0,1,0),0)</f>
        <v>1</v>
      </c>
      <c r="AW970">
        <f>IFERROR(IF((AN970-AO970)&gt;0,1,0),0)</f>
        <v>1</v>
      </c>
      <c r="AX970">
        <f>IFERROR(IF((AC970-AD970)&lt;0,1,0),0)</f>
        <v>0</v>
      </c>
      <c r="AY970">
        <f>SUM(AP970:AX970)</f>
        <v>6</v>
      </c>
    </row>
    <row r="971" spans="1:51" x14ac:dyDescent="0.45">
      <c r="A971" s="1" t="s">
        <v>2479</v>
      </c>
      <c r="B971" s="2">
        <v>3002455</v>
      </c>
      <c r="C971" s="3" t="s">
        <v>5337</v>
      </c>
      <c r="D971" s="5">
        <v>17.62</v>
      </c>
      <c r="E971" s="5">
        <v>6990.3386733400002</v>
      </c>
      <c r="F971" s="3" t="s">
        <v>4475</v>
      </c>
      <c r="G971" s="3" t="s">
        <v>4548</v>
      </c>
      <c r="H971" s="3" t="s">
        <v>4647</v>
      </c>
      <c r="I971" s="3" t="s">
        <v>4687</v>
      </c>
      <c r="J971" s="3" t="s">
        <v>4893</v>
      </c>
      <c r="K971" s="6">
        <v>6157900</v>
      </c>
      <c r="L971" s="6">
        <v>6152100</v>
      </c>
      <c r="M971" s="6">
        <v>757900</v>
      </c>
      <c r="N971" s="6">
        <v>728000</v>
      </c>
      <c r="O971" s="6">
        <v>576400</v>
      </c>
      <c r="P971" s="6">
        <v>553800</v>
      </c>
      <c r="Q971" s="6">
        <v>154900</v>
      </c>
      <c r="R971" s="6">
        <v>143800</v>
      </c>
      <c r="S971" s="6">
        <v>860000</v>
      </c>
      <c r="T971" s="6">
        <v>858900</v>
      </c>
      <c r="U971" s="6">
        <v>1020500</v>
      </c>
      <c r="V971" s="6">
        <v>1006000</v>
      </c>
      <c r="W971" s="6">
        <v>6253500</v>
      </c>
      <c r="X971" s="6">
        <v>6185900</v>
      </c>
      <c r="Y971" s="6">
        <v>2745500</v>
      </c>
      <c r="Z971" s="6">
        <v>2650000</v>
      </c>
      <c r="AA971" s="6">
        <v>1946100</v>
      </c>
      <c r="AB971" s="6">
        <v>1869100</v>
      </c>
      <c r="AC971" s="6">
        <v>396727507</v>
      </c>
      <c r="AD971" s="6">
        <v>397423931</v>
      </c>
      <c r="AF971">
        <f>Q971/W971</f>
        <v>2.4770128727912368E-2</v>
      </c>
      <c r="AG971">
        <f>R971/X971</f>
        <v>2.3246415234646534E-2</v>
      </c>
      <c r="AH971">
        <f>U971/W971</f>
        <v>0.16318861437594948</v>
      </c>
      <c r="AI971">
        <f>V971/X971</f>
        <v>0.16262791186407799</v>
      </c>
      <c r="AJ971">
        <f>Y971/AA971</f>
        <v>1.4107702584656492</v>
      </c>
      <c r="AK971">
        <f>Z971/AB971</f>
        <v>1.4177946605318068</v>
      </c>
      <c r="AL971">
        <f>O971/K971</f>
        <v>9.3603338800565122E-2</v>
      </c>
      <c r="AM971">
        <f>P971/L971</f>
        <v>9.0018042619593314E-2</v>
      </c>
      <c r="AN971">
        <f>K971/W971</f>
        <v>0.98471256096585913</v>
      </c>
      <c r="AO971">
        <f>L971/X971</f>
        <v>0.99453596081410955</v>
      </c>
      <c r="AP971">
        <f>IF(OR(Q971&lt;0, Q971="NA"), 0, 1)</f>
        <v>1</v>
      </c>
      <c r="AQ971">
        <f>IF(OR(S971&lt;0, S971="NA"), 0, 1)</f>
        <v>1</v>
      </c>
      <c r="AR971">
        <f>IFERROR(IF((AF971-AG971)&gt;0,1,0),0)</f>
        <v>1</v>
      </c>
      <c r="AS971">
        <f>IFERROR(IF((S971-Q971)&gt;0,1,0),0)</f>
        <v>1</v>
      </c>
      <c r="AT971">
        <f>IFERROR(IF((AH971-AI971)&lt;0,1,0),0)</f>
        <v>0</v>
      </c>
      <c r="AU971">
        <f>IFERROR(IF((AJ971-AK971)&gt;0,1,0),0)</f>
        <v>0</v>
      </c>
      <c r="AV971">
        <f>IFERROR(IF((AL971-AM971)&gt;0,1,0),0)</f>
        <v>1</v>
      </c>
      <c r="AW971">
        <f>IFERROR(IF((AN971-AO971)&gt;0,1,0),0)</f>
        <v>0</v>
      </c>
      <c r="AX971">
        <f>IFERROR(IF((AC971-AD971)&lt;0,1,0),0)</f>
        <v>1</v>
      </c>
      <c r="AY971">
        <f>SUM(AP971:AX971)</f>
        <v>6</v>
      </c>
    </row>
    <row r="972" spans="1:51" x14ac:dyDescent="0.45">
      <c r="A972" s="1" t="s">
        <v>2482</v>
      </c>
      <c r="B972" s="2">
        <v>21825918</v>
      </c>
      <c r="C972" s="3" t="s">
        <v>5335</v>
      </c>
      <c r="D972" s="5">
        <v>22.62</v>
      </c>
      <c r="E972" s="5">
        <v>22563.510712079998</v>
      </c>
      <c r="F972" s="3" t="s">
        <v>4475</v>
      </c>
      <c r="G972" s="3" t="s">
        <v>4564</v>
      </c>
      <c r="H972" s="3" t="s">
        <v>5035</v>
      </c>
      <c r="I972" s="3" t="s">
        <v>5036</v>
      </c>
      <c r="J972" s="3" t="s">
        <v>5145</v>
      </c>
      <c r="K972" s="6">
        <v>19708323.217870459</v>
      </c>
      <c r="L972" s="6">
        <v>18518062.383629736</v>
      </c>
      <c r="M972" s="6">
        <v>1146091.8321890247</v>
      </c>
      <c r="N972" s="6">
        <v>1051695.3657135414</v>
      </c>
      <c r="O972" s="6">
        <v>882138.95268682588</v>
      </c>
      <c r="P972" s="6">
        <v>728257.43924890435</v>
      </c>
      <c r="Q972" s="6">
        <v>1425491.3845232087</v>
      </c>
      <c r="R972" s="6">
        <v>1420426.1261994995</v>
      </c>
      <c r="S972" s="6">
        <v>3408874.5610896712</v>
      </c>
      <c r="T972" s="6">
        <v>3881456.3292019684</v>
      </c>
      <c r="U972" s="6">
        <v>1131711.4548435383</v>
      </c>
      <c r="V972" s="6">
        <v>1098476.1039783128</v>
      </c>
      <c r="W972" s="6">
        <v>22071519.851735692</v>
      </c>
      <c r="X972" s="6">
        <v>19968652.245111398</v>
      </c>
      <c r="Y972" s="6">
        <v>17071735.120108347</v>
      </c>
      <c r="Z972" s="6">
        <v>15110656.813772036</v>
      </c>
      <c r="AA972" s="6">
        <v>9688811.8896571398</v>
      </c>
      <c r="AB972" s="6">
        <v>8595064.0575761329</v>
      </c>
      <c r="AC972" s="6">
        <v>997933854</v>
      </c>
      <c r="AD972" s="6">
        <v>997502684</v>
      </c>
      <c r="AF972">
        <f>Q972/W972</f>
        <v>6.4585103069424957E-2</v>
      </c>
      <c r="AG972">
        <f>R972/X972</f>
        <v>7.1132798987334725E-2</v>
      </c>
      <c r="AH972">
        <f>U972/W972</f>
        <v>5.1274740590849757E-2</v>
      </c>
      <c r="AI972">
        <f>V972/X972</f>
        <v>5.5010027241434632E-2</v>
      </c>
      <c r="AJ972">
        <f>Y972/AA972</f>
        <v>1.7620050130535116</v>
      </c>
      <c r="AK972">
        <f>Z972/AB972</f>
        <v>1.7580621520153445</v>
      </c>
      <c r="AL972">
        <f>O972/K972</f>
        <v>4.4759716132874723E-2</v>
      </c>
      <c r="AM972">
        <f>P972/L972</f>
        <v>3.9326870390754033E-2</v>
      </c>
      <c r="AN972">
        <f>K972/W972</f>
        <v>0.89293004515593466</v>
      </c>
      <c r="AO972">
        <f>L972/X972</f>
        <v>0.92735664662412121</v>
      </c>
      <c r="AP972">
        <f>IF(OR(Q972&lt;0, Q972="NA"), 0, 1)</f>
        <v>1</v>
      </c>
      <c r="AQ972">
        <f>IF(OR(S972&lt;0, S972="NA"), 0, 1)</f>
        <v>1</v>
      </c>
      <c r="AR972">
        <f>IFERROR(IF((AF972-AG972)&gt;0,1,0),0)</f>
        <v>0</v>
      </c>
      <c r="AS972">
        <f>IFERROR(IF((S972-Q972)&gt;0,1,0),0)</f>
        <v>1</v>
      </c>
      <c r="AT972">
        <f>IFERROR(IF((AH972-AI972)&lt;0,1,0),0)</f>
        <v>1</v>
      </c>
      <c r="AU972">
        <f>IFERROR(IF((AJ972-AK972)&gt;0,1,0),0)</f>
        <v>1</v>
      </c>
      <c r="AV972">
        <f>IFERROR(IF((AL972-AM972)&gt;0,1,0),0)</f>
        <v>1</v>
      </c>
      <c r="AW972">
        <f>IFERROR(IF((AN972-AO972)&gt;0,1,0),0)</f>
        <v>0</v>
      </c>
      <c r="AX972">
        <f>IFERROR(IF((AC972-AD972)&lt;0,1,0),0)</f>
        <v>0</v>
      </c>
      <c r="AY972">
        <f>SUM(AP972:AX972)</f>
        <v>6</v>
      </c>
    </row>
    <row r="973" spans="1:51" x14ac:dyDescent="0.45">
      <c r="A973" s="1" t="s">
        <v>2503</v>
      </c>
      <c r="B973" s="2">
        <v>4910792</v>
      </c>
      <c r="C973" s="3" t="s">
        <v>5335</v>
      </c>
      <c r="D973" s="5">
        <v>15.85</v>
      </c>
      <c r="E973" s="5">
        <v>498.94479695000001</v>
      </c>
      <c r="F973" s="3" t="s">
        <v>4475</v>
      </c>
      <c r="G973" s="3" t="s">
        <v>4529</v>
      </c>
      <c r="H973" s="3" t="s">
        <v>4569</v>
      </c>
      <c r="I973" s="3" t="s">
        <v>4572</v>
      </c>
      <c r="J973" s="3" t="s">
        <v>4697</v>
      </c>
      <c r="K973" s="6">
        <v>423213</v>
      </c>
      <c r="L973" s="6">
        <v>408422</v>
      </c>
      <c r="M973" s="6">
        <v>22952</v>
      </c>
      <c r="N973" s="6">
        <v>20438</v>
      </c>
      <c r="O973" s="6">
        <v>11321</v>
      </c>
      <c r="P973" s="6">
        <v>10311</v>
      </c>
      <c r="Q973" s="6">
        <v>9849</v>
      </c>
      <c r="R973" s="6">
        <v>7960</v>
      </c>
      <c r="S973" s="6">
        <v>20953</v>
      </c>
      <c r="T973" s="6">
        <v>8556</v>
      </c>
      <c r="U973" s="6" t="s">
        <v>4474</v>
      </c>
      <c r="V973" s="6" t="s">
        <v>4474</v>
      </c>
      <c r="W973" s="6">
        <v>404022</v>
      </c>
      <c r="X973" s="6">
        <v>366379</v>
      </c>
      <c r="Y973" s="6">
        <v>115438</v>
      </c>
      <c r="Z973" s="6">
        <v>119391</v>
      </c>
      <c r="AA973" s="6">
        <v>73455</v>
      </c>
      <c r="AB973" s="6">
        <v>66892</v>
      </c>
      <c r="AC973" s="6">
        <v>31479167</v>
      </c>
      <c r="AD973" s="6">
        <v>31490839</v>
      </c>
      <c r="AF973">
        <f>Q973/W973</f>
        <v>2.4377385389904509E-2</v>
      </c>
      <c r="AG973">
        <f>R973/X973</f>
        <v>2.1726136050374066E-2</v>
      </c>
      <c r="AH973" t="e">
        <f>U973/W973</f>
        <v>#VALUE!</v>
      </c>
      <c r="AI973" t="e">
        <f>V973/X973</f>
        <v>#VALUE!</v>
      </c>
      <c r="AJ973">
        <f>Y973/AA973</f>
        <v>1.5715472057722415</v>
      </c>
      <c r="AK973">
        <f>Z973/AB973</f>
        <v>1.7848322669377503</v>
      </c>
      <c r="AL973">
        <f>O973/K973</f>
        <v>2.6750123460290681E-2</v>
      </c>
      <c r="AM973">
        <f>P973/L973</f>
        <v>2.5245946594453776E-2</v>
      </c>
      <c r="AN973">
        <f>K973/W973</f>
        <v>1.0474998886199267</v>
      </c>
      <c r="AO973">
        <f>L973/X973</f>
        <v>1.1147527560258639</v>
      </c>
      <c r="AP973">
        <f>IF(OR(Q973&lt;0, Q973="NA"), 0, 1)</f>
        <v>1</v>
      </c>
      <c r="AQ973">
        <f>IF(OR(S973&lt;0, S973="NA"), 0, 1)</f>
        <v>1</v>
      </c>
      <c r="AR973">
        <f>IFERROR(IF((AF973-AG973)&gt;0,1,0),0)</f>
        <v>1</v>
      </c>
      <c r="AS973">
        <f>IFERROR(IF((S973-Q973)&gt;0,1,0),0)</f>
        <v>1</v>
      </c>
      <c r="AT973">
        <f>IFERROR(IF((AH973-AI973)&lt;0,1,0),0)</f>
        <v>0</v>
      </c>
      <c r="AU973">
        <f>IFERROR(IF((AJ973-AK973)&gt;0,1,0),0)</f>
        <v>0</v>
      </c>
      <c r="AV973">
        <f>IFERROR(IF((AL973-AM973)&gt;0,1,0),0)</f>
        <v>1</v>
      </c>
      <c r="AW973">
        <f>IFERROR(IF((AN973-AO973)&gt;0,1,0),0)</f>
        <v>0</v>
      </c>
      <c r="AX973">
        <f>IFERROR(IF((AC973-AD973)&lt;0,1,0),0)</f>
        <v>1</v>
      </c>
      <c r="AY973">
        <f>SUM(AP973:AX973)</f>
        <v>6</v>
      </c>
    </row>
    <row r="974" spans="1:51" x14ac:dyDescent="0.45">
      <c r="A974" s="1" t="s">
        <v>2507</v>
      </c>
      <c r="B974" s="2">
        <v>4062407</v>
      </c>
      <c r="C974" s="3" t="s">
        <v>5335</v>
      </c>
      <c r="D974" s="7">
        <v>442.6</v>
      </c>
      <c r="E974" s="5">
        <v>210747.4878678</v>
      </c>
      <c r="F974" s="3" t="s">
        <v>4583</v>
      </c>
      <c r="G974" s="3" t="s">
        <v>4583</v>
      </c>
      <c r="H974" s="3" t="s">
        <v>4584</v>
      </c>
      <c r="I974" s="3" t="s">
        <v>4605</v>
      </c>
      <c r="J974" s="3" t="s">
        <v>4606</v>
      </c>
      <c r="K974" s="6">
        <v>33025000</v>
      </c>
      <c r="L974" s="6">
        <v>32824000</v>
      </c>
      <c r="M974" s="6">
        <v>12545000</v>
      </c>
      <c r="N974" s="6">
        <v>12398000</v>
      </c>
      <c r="O974" s="6">
        <v>8729000</v>
      </c>
      <c r="P974" s="6">
        <v>8583000</v>
      </c>
      <c r="Q974" s="6">
        <v>6544000</v>
      </c>
      <c r="R974" s="6">
        <v>6542000</v>
      </c>
      <c r="S974" s="6">
        <v>9341000</v>
      </c>
      <c r="T974" s="6">
        <v>9130000</v>
      </c>
      <c r="U974" s="6">
        <v>17475000</v>
      </c>
      <c r="V974" s="6">
        <v>16931000</v>
      </c>
      <c r="W974" s="6">
        <v>82546000</v>
      </c>
      <c r="X974" s="6">
        <v>80215000</v>
      </c>
      <c r="Y974" s="6">
        <v>13460000</v>
      </c>
      <c r="Z974" s="6">
        <v>12843000</v>
      </c>
      <c r="AA974" s="6">
        <v>14049000</v>
      </c>
      <c r="AB974" s="6">
        <v>13504000</v>
      </c>
      <c r="AC974" s="6">
        <v>476157903</v>
      </c>
      <c r="AD974" s="6">
        <v>477502737</v>
      </c>
      <c r="AF974">
        <f>Q974/W974</f>
        <v>7.9277009182758706E-2</v>
      </c>
      <c r="AG974">
        <f>R974/X974</f>
        <v>8.1555818737143931E-2</v>
      </c>
      <c r="AH974">
        <f>U974/W974</f>
        <v>0.21170014295059725</v>
      </c>
      <c r="AI974">
        <f>V974/X974</f>
        <v>0.21107024870660102</v>
      </c>
      <c r="AJ974">
        <f>Y974/AA974</f>
        <v>0.95807530785109263</v>
      </c>
      <c r="AK974">
        <f>Z974/AB974</f>
        <v>0.95105154028436023</v>
      </c>
      <c r="AL974">
        <f>O974/K974</f>
        <v>0.26431491294473886</v>
      </c>
      <c r="AM974">
        <f>P974/L974</f>
        <v>0.26148549841579333</v>
      </c>
      <c r="AN974">
        <f>K974/W974</f>
        <v>0.40007995541879682</v>
      </c>
      <c r="AO974">
        <f>L974/X974</f>
        <v>0.40920027426291838</v>
      </c>
      <c r="AP974">
        <f>IF(OR(Q974&lt;0, Q974="NA"), 0, 1)</f>
        <v>1</v>
      </c>
      <c r="AQ974">
        <f>IF(OR(S974&lt;0, S974="NA"), 0, 1)</f>
        <v>1</v>
      </c>
      <c r="AR974">
        <f>IFERROR(IF((AF974-AG974)&gt;0,1,0),0)</f>
        <v>0</v>
      </c>
      <c r="AS974">
        <f>IFERROR(IF((S974-Q974)&gt;0,1,0),0)</f>
        <v>1</v>
      </c>
      <c r="AT974">
        <f>IFERROR(IF((AH974-AI974)&lt;0,1,0),0)</f>
        <v>0</v>
      </c>
      <c r="AU974">
        <f>IFERROR(IF((AJ974-AK974)&gt;0,1,0),0)</f>
        <v>1</v>
      </c>
      <c r="AV974">
        <f>IFERROR(IF((AL974-AM974)&gt;0,1,0),0)</f>
        <v>1</v>
      </c>
      <c r="AW974">
        <f>IFERROR(IF((AN974-AO974)&gt;0,1,0),0)</f>
        <v>0</v>
      </c>
      <c r="AX974">
        <f>IFERROR(IF((AC974-AD974)&lt;0,1,0),0)</f>
        <v>1</v>
      </c>
      <c r="AY974">
        <f>SUM(AP974:AX974)</f>
        <v>6</v>
      </c>
    </row>
    <row r="975" spans="1:51" x14ac:dyDescent="0.45">
      <c r="A975" s="1" t="s">
        <v>2527</v>
      </c>
      <c r="B975" s="2">
        <v>4812404</v>
      </c>
      <c r="C975" s="3" t="s">
        <v>5335</v>
      </c>
      <c r="D975" s="5">
        <v>48.65</v>
      </c>
      <c r="E975" s="5">
        <v>2641.7356227499999</v>
      </c>
      <c r="F975" s="3" t="s">
        <v>4470</v>
      </c>
      <c r="G975" s="3" t="s">
        <v>4512</v>
      </c>
      <c r="H975" s="3" t="s">
        <v>4513</v>
      </c>
      <c r="I975" s="3" t="s">
        <v>4514</v>
      </c>
      <c r="J975" s="3" t="s">
        <v>4473</v>
      </c>
      <c r="K975" s="6">
        <v>1241739</v>
      </c>
      <c r="L975" s="6">
        <v>1209732</v>
      </c>
      <c r="M975" s="6">
        <v>219775</v>
      </c>
      <c r="N975" s="6">
        <v>174706</v>
      </c>
      <c r="O975" s="6">
        <v>175634</v>
      </c>
      <c r="P975" s="6">
        <v>128228</v>
      </c>
      <c r="Q975" s="6">
        <v>23682</v>
      </c>
      <c r="R975" s="6">
        <v>-16589</v>
      </c>
      <c r="S975" s="6">
        <v>158289</v>
      </c>
      <c r="T975" s="6">
        <v>125431</v>
      </c>
      <c r="U975" s="6">
        <v>604287</v>
      </c>
      <c r="V975" s="6">
        <v>605432</v>
      </c>
      <c r="W975" s="6">
        <v>2521958</v>
      </c>
      <c r="X975" s="6">
        <v>2453188</v>
      </c>
      <c r="Y975" s="6">
        <v>1093113</v>
      </c>
      <c r="Z975" s="6">
        <v>1046689</v>
      </c>
      <c r="AA975" s="6">
        <v>324402</v>
      </c>
      <c r="AB975" s="6">
        <v>302986</v>
      </c>
      <c r="AC975" s="6">
        <v>54300048</v>
      </c>
      <c r="AD975" s="6">
        <v>54296008</v>
      </c>
      <c r="AF975">
        <f>Q975/W975</f>
        <v>9.3903229157662419E-3</v>
      </c>
      <c r="AG975">
        <f>R975/X975</f>
        <v>-6.7622212402799952E-3</v>
      </c>
      <c r="AH975">
        <f>U975/W975</f>
        <v>0.23961025520647053</v>
      </c>
      <c r="AI975">
        <f>V975/X975</f>
        <v>0.24679396768612924</v>
      </c>
      <c r="AJ975">
        <f>Y975/AA975</f>
        <v>3.3696247248783915</v>
      </c>
      <c r="AK975">
        <f>Z975/AB975</f>
        <v>3.4545787594146264</v>
      </c>
      <c r="AL975">
        <f>O975/K975</f>
        <v>0.1414419616360604</v>
      </c>
      <c r="AM975">
        <f>P975/L975</f>
        <v>0.10599703074730601</v>
      </c>
      <c r="AN975">
        <f>K975/W975</f>
        <v>0.49237100697156733</v>
      </c>
      <c r="AO975">
        <f>L975/X975</f>
        <v>0.4931264949934534</v>
      </c>
      <c r="AP975">
        <f>IF(OR(Q975&lt;0, Q975="NA"), 0, 1)</f>
        <v>1</v>
      </c>
      <c r="AQ975">
        <f>IF(OR(S975&lt;0, S975="NA"), 0, 1)</f>
        <v>1</v>
      </c>
      <c r="AR975">
        <f>IFERROR(IF((AF975-AG975)&gt;0,1,0),0)</f>
        <v>1</v>
      </c>
      <c r="AS975">
        <f>IFERROR(IF((S975-Q975)&gt;0,1,0),0)</f>
        <v>1</v>
      </c>
      <c r="AT975">
        <f>IFERROR(IF((AH975-AI975)&lt;0,1,0),0)</f>
        <v>1</v>
      </c>
      <c r="AU975">
        <f>IFERROR(IF((AJ975-AK975)&gt;0,1,0),0)</f>
        <v>0</v>
      </c>
      <c r="AV975">
        <f>IFERROR(IF((AL975-AM975)&gt;0,1,0),0)</f>
        <v>1</v>
      </c>
      <c r="AW975">
        <f>IFERROR(IF((AN975-AO975)&gt;0,1,0),0)</f>
        <v>0</v>
      </c>
      <c r="AX975">
        <f>IFERROR(IF((AC975-AD975)&lt;0,1,0),0)</f>
        <v>0</v>
      </c>
      <c r="AY975">
        <f>SUM(AP975:AX975)</f>
        <v>6</v>
      </c>
    </row>
    <row r="976" spans="1:51" x14ac:dyDescent="0.45">
      <c r="A976" s="1" t="s">
        <v>2528</v>
      </c>
      <c r="B976" s="2">
        <v>4121693</v>
      </c>
      <c r="C976" s="3" t="s">
        <v>5337</v>
      </c>
      <c r="D976" s="5">
        <v>138.54</v>
      </c>
      <c r="E976" s="5">
        <v>31947.222865799999</v>
      </c>
      <c r="F976" s="3" t="s">
        <v>4665</v>
      </c>
      <c r="G976" s="3" t="s">
        <v>4666</v>
      </c>
      <c r="H976" s="3" t="s">
        <v>4776</v>
      </c>
      <c r="I976" s="3" t="s">
        <v>4777</v>
      </c>
      <c r="J976" s="3" t="s">
        <v>5159</v>
      </c>
      <c r="K976" s="6">
        <v>23315469</v>
      </c>
      <c r="L976" s="6">
        <v>23818945</v>
      </c>
      <c r="M976" s="6">
        <v>1534735</v>
      </c>
      <c r="N976" s="6">
        <v>1544905</v>
      </c>
      <c r="O976" s="6">
        <v>992966</v>
      </c>
      <c r="P976" s="6">
        <v>1009484</v>
      </c>
      <c r="Q976" s="6">
        <v>654291</v>
      </c>
      <c r="R976" s="6">
        <v>720020</v>
      </c>
      <c r="S976" s="6">
        <v>1296225</v>
      </c>
      <c r="T976" s="6">
        <v>1124899</v>
      </c>
      <c r="U976" s="6">
        <v>5672804</v>
      </c>
      <c r="V976" s="6">
        <v>5080802</v>
      </c>
      <c r="W976" s="6">
        <v>19747070</v>
      </c>
      <c r="X976" s="6">
        <v>20453984</v>
      </c>
      <c r="Y976" s="6">
        <v>9775154</v>
      </c>
      <c r="Z976" s="6">
        <v>10684133</v>
      </c>
      <c r="AA976" s="6">
        <v>9680578</v>
      </c>
      <c r="AB976" s="6">
        <v>11627149</v>
      </c>
      <c r="AC976" s="6">
        <v>229198503</v>
      </c>
      <c r="AD976" s="6">
        <v>229013149</v>
      </c>
      <c r="AF976">
        <f>Q976/W976</f>
        <v>3.3133573740306788E-2</v>
      </c>
      <c r="AG976">
        <f>R976/X976</f>
        <v>3.5201944032028185E-2</v>
      </c>
      <c r="AH976">
        <f>U976/W976</f>
        <v>0.28727320053050909</v>
      </c>
      <c r="AI976">
        <f>V976/X976</f>
        <v>0.24840158279189031</v>
      </c>
      <c r="AJ976">
        <f>Y976/AA976</f>
        <v>1.0097696645799454</v>
      </c>
      <c r="AK976">
        <f>Z976/AB976</f>
        <v>0.918895337111445</v>
      </c>
      <c r="AL976">
        <f>O976/K976</f>
        <v>4.2588291918983057E-2</v>
      </c>
      <c r="AM976">
        <f>P976/L976</f>
        <v>4.2381558041298638E-2</v>
      </c>
      <c r="AN976">
        <f>K976/W976</f>
        <v>1.1807052388025161</v>
      </c>
      <c r="AO976">
        <f>L976/X976</f>
        <v>1.1645137201632698</v>
      </c>
      <c r="AP976">
        <f>IF(OR(Q976&lt;0, Q976="NA"), 0, 1)</f>
        <v>1</v>
      </c>
      <c r="AQ976">
        <f>IF(OR(S976&lt;0, S976="NA"), 0, 1)</f>
        <v>1</v>
      </c>
      <c r="AR976">
        <f>IFERROR(IF((AF976-AG976)&gt;0,1,0),0)</f>
        <v>0</v>
      </c>
      <c r="AS976">
        <f>IFERROR(IF((S976-Q976)&gt;0,1,0),0)</f>
        <v>1</v>
      </c>
      <c r="AT976">
        <f>IFERROR(IF((AH976-AI976)&lt;0,1,0),0)</f>
        <v>0</v>
      </c>
      <c r="AU976">
        <f>IFERROR(IF((AJ976-AK976)&gt;0,1,0),0)</f>
        <v>1</v>
      </c>
      <c r="AV976">
        <f>IFERROR(IF((AL976-AM976)&gt;0,1,0),0)</f>
        <v>1</v>
      </c>
      <c r="AW976">
        <f>IFERROR(IF((AN976-AO976)&gt;0,1,0),0)</f>
        <v>1</v>
      </c>
      <c r="AX976">
        <f>IFERROR(IF((AC976-AD976)&lt;0,1,0),0)</f>
        <v>0</v>
      </c>
      <c r="AY976">
        <f>SUM(AP976:AX976)</f>
        <v>6</v>
      </c>
    </row>
    <row r="977" spans="1:51" x14ac:dyDescent="0.45">
      <c r="A977" s="1" t="s">
        <v>2537</v>
      </c>
      <c r="B977" s="2">
        <v>4004271</v>
      </c>
      <c r="C977" s="3" t="s">
        <v>5337</v>
      </c>
      <c r="D977" s="5">
        <v>499.34</v>
      </c>
      <c r="E977" s="5">
        <v>118361.19321981999</v>
      </c>
      <c r="F977" s="3" t="s">
        <v>4485</v>
      </c>
      <c r="G977" s="3" t="s">
        <v>4486</v>
      </c>
      <c r="H977" s="3" t="s">
        <v>4505</v>
      </c>
      <c r="I977" s="3" t="s">
        <v>4505</v>
      </c>
      <c r="J977" s="3" t="s">
        <v>4592</v>
      </c>
      <c r="K977" s="6">
        <v>71295000</v>
      </c>
      <c r="L977" s="6">
        <v>71069000</v>
      </c>
      <c r="M977" s="6">
        <v>10226000</v>
      </c>
      <c r="N977" s="6">
        <v>10167000</v>
      </c>
      <c r="O977" s="6">
        <v>8968000</v>
      </c>
      <c r="P977" s="6">
        <v>8949000</v>
      </c>
      <c r="Q977" s="6">
        <v>6675000</v>
      </c>
      <c r="R977" s="6">
        <v>6736000</v>
      </c>
      <c r="S977" s="6">
        <v>8314000</v>
      </c>
      <c r="T977" s="6">
        <v>8767000</v>
      </c>
      <c r="U977" s="6">
        <v>19179000</v>
      </c>
      <c r="V977" s="6">
        <v>19115000</v>
      </c>
      <c r="W977" s="6">
        <v>55520000</v>
      </c>
      <c r="X977" s="6">
        <v>55076000</v>
      </c>
      <c r="Y977" s="6">
        <v>23211000</v>
      </c>
      <c r="Z977" s="6">
        <v>22967000</v>
      </c>
      <c r="AA977" s="6">
        <v>17810000</v>
      </c>
      <c r="AB977" s="6">
        <v>18493000</v>
      </c>
      <c r="AC977" s="6">
        <v>236000000</v>
      </c>
      <c r="AD977" s="6">
        <v>237000000</v>
      </c>
      <c r="AF977">
        <f>Q977/W977</f>
        <v>0.12022694524495678</v>
      </c>
      <c r="AG977">
        <f>R977/X977</f>
        <v>0.12230372576076694</v>
      </c>
      <c r="AH977">
        <f>U977/W977</f>
        <v>0.34544308357348702</v>
      </c>
      <c r="AI977">
        <f>V977/X977</f>
        <v>0.34706587261239014</v>
      </c>
      <c r="AJ977">
        <f>Y977/AA977</f>
        <v>1.3032565974171813</v>
      </c>
      <c r="AK977">
        <f>Z977/AB977</f>
        <v>1.2419293786838264</v>
      </c>
      <c r="AL977">
        <f>O977/K977</f>
        <v>0.12578722210533699</v>
      </c>
      <c r="AM977">
        <f>P977/L977</f>
        <v>0.12591988067933979</v>
      </c>
      <c r="AN977">
        <f>K977/W977</f>
        <v>1.2841318443804035</v>
      </c>
      <c r="AO977">
        <f>L977/X977</f>
        <v>1.2903805650374029</v>
      </c>
      <c r="AP977">
        <f>IF(OR(Q977&lt;0, Q977="NA"), 0, 1)</f>
        <v>1</v>
      </c>
      <c r="AQ977">
        <f>IF(OR(S977&lt;0, S977="NA"), 0, 1)</f>
        <v>1</v>
      </c>
      <c r="AR977">
        <f>IFERROR(IF((AF977-AG977)&gt;0,1,0),0)</f>
        <v>0</v>
      </c>
      <c r="AS977">
        <f>IFERROR(IF((S977-Q977)&gt;0,1,0),0)</f>
        <v>1</v>
      </c>
      <c r="AT977">
        <f>IFERROR(IF((AH977-AI977)&lt;0,1,0),0)</f>
        <v>1</v>
      </c>
      <c r="AU977">
        <f>IFERROR(IF((AJ977-AK977)&gt;0,1,0),0)</f>
        <v>1</v>
      </c>
      <c r="AV977">
        <f>IFERROR(IF((AL977-AM977)&gt;0,1,0),0)</f>
        <v>0</v>
      </c>
      <c r="AW977">
        <f>IFERROR(IF((AN977-AO977)&gt;0,1,0),0)</f>
        <v>0</v>
      </c>
      <c r="AX977">
        <f>IFERROR(IF((AC977-AD977)&lt;0,1,0),0)</f>
        <v>1</v>
      </c>
      <c r="AY977">
        <f>SUM(AP977:AX977)</f>
        <v>6</v>
      </c>
    </row>
    <row r="978" spans="1:51" x14ac:dyDescent="0.45">
      <c r="A978" s="1" t="s">
        <v>2544</v>
      </c>
      <c r="B978" s="2">
        <v>4004318</v>
      </c>
      <c r="C978" s="3" t="s">
        <v>5337</v>
      </c>
      <c r="D978" s="7">
        <v>258</v>
      </c>
      <c r="E978" s="5">
        <v>145679.70129</v>
      </c>
      <c r="F978" s="3" t="s">
        <v>4475</v>
      </c>
      <c r="G978" s="3" t="s">
        <v>4476</v>
      </c>
      <c r="H978" s="3" t="s">
        <v>4477</v>
      </c>
      <c r="I978" s="3" t="s">
        <v>4833</v>
      </c>
      <c r="J978" s="3" t="s">
        <v>5163</v>
      </c>
      <c r="K978" s="6">
        <v>83722000</v>
      </c>
      <c r="L978" s="6">
        <v>84023000</v>
      </c>
      <c r="M978" s="6">
        <v>12276000</v>
      </c>
      <c r="N978" s="6">
        <v>12433000</v>
      </c>
      <c r="O978" s="6">
        <v>10319000</v>
      </c>
      <c r="P978" s="6">
        <v>10484000</v>
      </c>
      <c r="Q978" s="6">
        <v>6853000</v>
      </c>
      <c r="R978" s="6">
        <v>6930000</v>
      </c>
      <c r="S978" s="6">
        <v>9822000</v>
      </c>
      <c r="T978" s="6">
        <v>9587000</v>
      </c>
      <c r="U978" s="6">
        <v>32467000</v>
      </c>
      <c r="V978" s="6">
        <v>34208000</v>
      </c>
      <c r="W978" s="6">
        <v>44743000</v>
      </c>
      <c r="X978" s="6">
        <v>44934000</v>
      </c>
      <c r="Y978" s="6">
        <v>21977000</v>
      </c>
      <c r="Z978" s="6">
        <v>22337000</v>
      </c>
      <c r="AA978" s="6">
        <v>19447000</v>
      </c>
      <c r="AB978" s="6">
        <v>18246000</v>
      </c>
      <c r="AC978" s="6">
        <v>565000000</v>
      </c>
      <c r="AD978" s="6">
        <v>568000000</v>
      </c>
      <c r="AF978">
        <f>Q978/W978</f>
        <v>0.15316362336007866</v>
      </c>
      <c r="AG978">
        <f>R978/X978</f>
        <v>0.15422619842435573</v>
      </c>
      <c r="AH978">
        <f>U978/W978</f>
        <v>0.7256330599199875</v>
      </c>
      <c r="AI978">
        <f>V978/X978</f>
        <v>0.76129434281390485</v>
      </c>
      <c r="AJ978">
        <f>Y978/AA978</f>
        <v>1.1300971872268215</v>
      </c>
      <c r="AK978">
        <f>Z978/AB978</f>
        <v>1.2242135262523293</v>
      </c>
      <c r="AL978">
        <f>O978/K978</f>
        <v>0.12325314732089535</v>
      </c>
      <c r="AM978">
        <f>P978/L978</f>
        <v>0.12477535912785785</v>
      </c>
      <c r="AN978">
        <f>K978/W978</f>
        <v>1.8711753793889547</v>
      </c>
      <c r="AO978">
        <f>L978/X978</f>
        <v>1.8699203275915788</v>
      </c>
      <c r="AP978">
        <f>IF(OR(Q978&lt;0, Q978="NA"), 0, 1)</f>
        <v>1</v>
      </c>
      <c r="AQ978">
        <f>IF(OR(S978&lt;0, S978="NA"), 0, 1)</f>
        <v>1</v>
      </c>
      <c r="AR978">
        <f>IFERROR(IF((AF978-AG978)&gt;0,1,0),0)</f>
        <v>0</v>
      </c>
      <c r="AS978">
        <f>IFERROR(IF((S978-Q978)&gt;0,1,0),0)</f>
        <v>1</v>
      </c>
      <c r="AT978">
        <f>IFERROR(IF((AH978-AI978)&lt;0,1,0),0)</f>
        <v>1</v>
      </c>
      <c r="AU978">
        <f>IFERROR(IF((AJ978-AK978)&gt;0,1,0),0)</f>
        <v>0</v>
      </c>
      <c r="AV978">
        <f>IFERROR(IF((AL978-AM978)&gt;0,1,0),0)</f>
        <v>0</v>
      </c>
      <c r="AW978">
        <f>IFERROR(IF((AN978-AO978)&gt;0,1,0),0)</f>
        <v>1</v>
      </c>
      <c r="AX978">
        <f>IFERROR(IF((AC978-AD978)&lt;0,1,0),0)</f>
        <v>1</v>
      </c>
      <c r="AY978">
        <f>SUM(AP978:AX978)</f>
        <v>6</v>
      </c>
    </row>
    <row r="979" spans="1:51" x14ac:dyDescent="0.45">
      <c r="A979" s="1" t="s">
        <v>2549</v>
      </c>
      <c r="B979" s="2">
        <v>4218591</v>
      </c>
      <c r="C979" s="3" t="s">
        <v>5335</v>
      </c>
      <c r="D979" s="7">
        <v>382.82</v>
      </c>
      <c r="E979" s="5">
        <v>46621.169040499997</v>
      </c>
      <c r="F979" s="3" t="s">
        <v>4475</v>
      </c>
      <c r="G979" s="3" t="s">
        <v>4548</v>
      </c>
      <c r="H979" s="3" t="s">
        <v>4647</v>
      </c>
      <c r="I979" s="3" t="s">
        <v>4687</v>
      </c>
      <c r="J979" s="3" t="s">
        <v>4893</v>
      </c>
      <c r="K979" s="6">
        <v>10181732</v>
      </c>
      <c r="L979" s="6">
        <v>9989290</v>
      </c>
      <c r="M979" s="6">
        <v>2796140</v>
      </c>
      <c r="N979" s="6">
        <v>2699965</v>
      </c>
      <c r="O979" s="6">
        <v>2379919</v>
      </c>
      <c r="P979" s="6">
        <v>2299374</v>
      </c>
      <c r="Q979" s="6">
        <v>1735681</v>
      </c>
      <c r="R979" s="6">
        <v>1632525</v>
      </c>
      <c r="S979" s="6">
        <v>2255421</v>
      </c>
      <c r="T979" s="6">
        <v>2344615</v>
      </c>
      <c r="U979" s="6" t="s">
        <v>4474</v>
      </c>
      <c r="V979" s="6" t="s">
        <v>4474</v>
      </c>
      <c r="W979" s="6">
        <v>7083669</v>
      </c>
      <c r="X979" s="6">
        <v>6744135</v>
      </c>
      <c r="Y979" s="6">
        <v>3605289</v>
      </c>
      <c r="Z979" s="6">
        <v>3571744</v>
      </c>
      <c r="AA979" s="6">
        <v>1803533</v>
      </c>
      <c r="AB979" s="6">
        <v>1468651</v>
      </c>
      <c r="AC979" s="6">
        <v>122162000</v>
      </c>
      <c r="AD979" s="6">
        <v>123725961</v>
      </c>
      <c r="AF979">
        <f>Q979/W979</f>
        <v>0.24502570631123505</v>
      </c>
      <c r="AG979">
        <f>R979/X979</f>
        <v>0.24206588391246617</v>
      </c>
      <c r="AH979" t="e">
        <f>U979/W979</f>
        <v>#VALUE!</v>
      </c>
      <c r="AI979" t="e">
        <f>V979/X979</f>
        <v>#VALUE!</v>
      </c>
      <c r="AJ979">
        <f>Y979/AA979</f>
        <v>1.9990147116797974</v>
      </c>
      <c r="AK979">
        <f>Z979/AB979</f>
        <v>2.4319896285775178</v>
      </c>
      <c r="AL979">
        <f>O979/K979</f>
        <v>0.23374402311905282</v>
      </c>
      <c r="AM979">
        <f>P979/L979</f>
        <v>0.23018392698580178</v>
      </c>
      <c r="AN979">
        <f>K979/W979</f>
        <v>1.4373528746190709</v>
      </c>
      <c r="AO979">
        <f>L979/X979</f>
        <v>1.4811817972208445</v>
      </c>
      <c r="AP979">
        <f>IF(OR(Q979&lt;0, Q979="NA"), 0, 1)</f>
        <v>1</v>
      </c>
      <c r="AQ979">
        <f>IF(OR(S979&lt;0, S979="NA"), 0, 1)</f>
        <v>1</v>
      </c>
      <c r="AR979">
        <f>IFERROR(IF((AF979-AG979)&gt;0,1,0),0)</f>
        <v>1</v>
      </c>
      <c r="AS979">
        <f>IFERROR(IF((S979-Q979)&gt;0,1,0),0)</f>
        <v>1</v>
      </c>
      <c r="AT979">
        <f>IFERROR(IF((AH979-AI979)&lt;0,1,0),0)</f>
        <v>0</v>
      </c>
      <c r="AU979">
        <f>IFERROR(IF((AJ979-AK979)&gt;0,1,0),0)</f>
        <v>0</v>
      </c>
      <c r="AV979">
        <f>IFERROR(IF((AL979-AM979)&gt;0,1,0),0)</f>
        <v>1</v>
      </c>
      <c r="AW979">
        <f>IFERROR(IF((AN979-AO979)&gt;0,1,0),0)</f>
        <v>0</v>
      </c>
      <c r="AX979">
        <f>IFERROR(IF((AC979-AD979)&lt;0,1,0),0)</f>
        <v>1</v>
      </c>
      <c r="AY979">
        <f>SUM(AP979:AX979)</f>
        <v>6</v>
      </c>
    </row>
    <row r="980" spans="1:51" x14ac:dyDescent="0.45">
      <c r="A980" s="1" t="s">
        <v>2555</v>
      </c>
      <c r="B980" s="2">
        <v>4986300</v>
      </c>
      <c r="C980" s="3" t="s">
        <v>5337</v>
      </c>
      <c r="D980" s="5">
        <v>77.08</v>
      </c>
      <c r="E980" s="5">
        <v>25005.546232320001</v>
      </c>
      <c r="F980" s="3" t="s">
        <v>4583</v>
      </c>
      <c r="G980" s="3" t="s">
        <v>4583</v>
      </c>
      <c r="H980" s="3" t="s">
        <v>4584</v>
      </c>
      <c r="I980" s="3" t="s">
        <v>4585</v>
      </c>
      <c r="J980" s="3" t="s">
        <v>5166</v>
      </c>
      <c r="K980" s="6">
        <v>40734000</v>
      </c>
      <c r="L980" s="6">
        <v>41037000</v>
      </c>
      <c r="M980" s="6">
        <v>4421000</v>
      </c>
      <c r="N980" s="6">
        <v>4640000</v>
      </c>
      <c r="O980" s="6">
        <v>3001000</v>
      </c>
      <c r="P980" s="6">
        <v>3235000</v>
      </c>
      <c r="Q980" s="6">
        <v>2148000</v>
      </c>
      <c r="R980" s="6">
        <v>2322000</v>
      </c>
      <c r="S980" s="6">
        <v>3408000</v>
      </c>
      <c r="T980" s="6">
        <v>4404000</v>
      </c>
      <c r="U980" s="6">
        <v>11252000</v>
      </c>
      <c r="V980" s="6">
        <v>11201000</v>
      </c>
      <c r="W980" s="6">
        <v>37263000</v>
      </c>
      <c r="X980" s="6">
        <v>37064000</v>
      </c>
      <c r="Y980" s="6">
        <v>12742000</v>
      </c>
      <c r="Z980" s="6">
        <v>12911000</v>
      </c>
      <c r="AA980" s="6">
        <v>5993000</v>
      </c>
      <c r="AB980" s="6">
        <v>6147000</v>
      </c>
      <c r="AC980" s="6">
        <v>324750428</v>
      </c>
      <c r="AD980" s="6">
        <v>325078684</v>
      </c>
      <c r="AF980">
        <f>Q980/W980</f>
        <v>5.7644312052169709E-2</v>
      </c>
      <c r="AG980">
        <f>R980/X980</f>
        <v>6.2648391970645367E-2</v>
      </c>
      <c r="AH980">
        <f>U980/W980</f>
        <v>0.30196173147626332</v>
      </c>
      <c r="AI980">
        <f>V980/X980</f>
        <v>0.30220699330887113</v>
      </c>
      <c r="AJ980">
        <f>Y980/AA980</f>
        <v>2.1261471717003171</v>
      </c>
      <c r="AK980">
        <f>Z980/AB980</f>
        <v>2.1003741662599644</v>
      </c>
      <c r="AL980">
        <f>O980/K980</f>
        <v>7.3673098639956788E-2</v>
      </c>
      <c r="AM980">
        <f>P980/L980</f>
        <v>7.8831298584204498E-2</v>
      </c>
      <c r="AN980">
        <f>K980/W980</f>
        <v>1.0931486997826263</v>
      </c>
      <c r="AO980">
        <f>L980/X980</f>
        <v>1.1071929635225555</v>
      </c>
      <c r="AP980">
        <f>IF(OR(Q980&lt;0, Q980="NA"), 0, 1)</f>
        <v>1</v>
      </c>
      <c r="AQ980">
        <f>IF(OR(S980&lt;0, S980="NA"), 0, 1)</f>
        <v>1</v>
      </c>
      <c r="AR980">
        <f>IFERROR(IF((AF980-AG980)&gt;0,1,0),0)</f>
        <v>0</v>
      </c>
      <c r="AS980">
        <f>IFERROR(IF((S980-Q980)&gt;0,1,0),0)</f>
        <v>1</v>
      </c>
      <c r="AT980">
        <f>IFERROR(IF((AH980-AI980)&lt;0,1,0),0)</f>
        <v>1</v>
      </c>
      <c r="AU980">
        <f>IFERROR(IF((AJ980-AK980)&gt;0,1,0),0)</f>
        <v>1</v>
      </c>
      <c r="AV980">
        <f>IFERROR(IF((AL980-AM980)&gt;0,1,0),0)</f>
        <v>0</v>
      </c>
      <c r="AW980">
        <f>IFERROR(IF((AN980-AO980)&gt;0,1,0),0)</f>
        <v>0</v>
      </c>
      <c r="AX980">
        <f>IFERROR(IF((AC980-AD980)&lt;0,1,0),0)</f>
        <v>1</v>
      </c>
      <c r="AY980">
        <f>SUM(AP980:AX980)</f>
        <v>6</v>
      </c>
    </row>
    <row r="981" spans="1:51" x14ac:dyDescent="0.45">
      <c r="A981" s="1" t="s">
        <v>2559</v>
      </c>
      <c r="B981" s="2">
        <v>113594116</v>
      </c>
      <c r="C981" s="3" t="s">
        <v>5337</v>
      </c>
      <c r="D981" s="5">
        <v>18.02</v>
      </c>
      <c r="E981" s="5">
        <v>1864.89850366</v>
      </c>
      <c r="F981" s="3" t="s">
        <v>4654</v>
      </c>
      <c r="G981" s="3" t="s">
        <v>4654</v>
      </c>
      <c r="H981" s="3" t="s">
        <v>4655</v>
      </c>
      <c r="I981" s="3" t="s">
        <v>4717</v>
      </c>
      <c r="J981" s="3" t="s">
        <v>4718</v>
      </c>
      <c r="K981" s="6">
        <v>873766</v>
      </c>
      <c r="L981" s="6">
        <v>834327</v>
      </c>
      <c r="M981" s="6">
        <v>579126</v>
      </c>
      <c r="N981" s="6">
        <v>535594</v>
      </c>
      <c r="O981" s="6">
        <v>334324</v>
      </c>
      <c r="P981" s="6">
        <v>323334</v>
      </c>
      <c r="Q981" s="6">
        <v>242232</v>
      </c>
      <c r="R981" s="6">
        <v>258273</v>
      </c>
      <c r="S981" s="6">
        <v>481406</v>
      </c>
      <c r="T981" s="6">
        <v>477381</v>
      </c>
      <c r="U981" s="6">
        <v>687669</v>
      </c>
      <c r="V981" s="6">
        <v>706909</v>
      </c>
      <c r="W981" s="6">
        <v>2326100</v>
      </c>
      <c r="X981" s="6">
        <v>2235037</v>
      </c>
      <c r="Y981" s="6">
        <v>380456</v>
      </c>
      <c r="Z981" s="6">
        <v>335056</v>
      </c>
      <c r="AA981" s="6">
        <v>306153</v>
      </c>
      <c r="AB981" s="6">
        <v>319671</v>
      </c>
      <c r="AC981" s="6">
        <v>103330882</v>
      </c>
      <c r="AD981" s="6">
        <v>95039689</v>
      </c>
      <c r="AF981">
        <f>Q981/W981</f>
        <v>0.10413653755212587</v>
      </c>
      <c r="AG981">
        <f>R981/X981</f>
        <v>0.11555647624625454</v>
      </c>
      <c r="AH981">
        <f>U981/W981</f>
        <v>0.29563174412106102</v>
      </c>
      <c r="AI981">
        <f>V981/X981</f>
        <v>0.31628514427277937</v>
      </c>
      <c r="AJ981">
        <f>Y981/AA981</f>
        <v>1.2426989119819176</v>
      </c>
      <c r="AK981">
        <f>Z981/AB981</f>
        <v>1.0481276061951195</v>
      </c>
      <c r="AL981">
        <f>O981/K981</f>
        <v>0.38262418084475708</v>
      </c>
      <c r="AM981">
        <f>P981/L981</f>
        <v>0.3875386988554847</v>
      </c>
      <c r="AN981">
        <f>K981/W981</f>
        <v>0.37563561325824341</v>
      </c>
      <c r="AO981">
        <f>L981/X981</f>
        <v>0.37329449132162018</v>
      </c>
      <c r="AP981">
        <f>IF(OR(Q981&lt;0, Q981="NA"), 0, 1)</f>
        <v>1</v>
      </c>
      <c r="AQ981">
        <f>IF(OR(S981&lt;0, S981="NA"), 0, 1)</f>
        <v>1</v>
      </c>
      <c r="AR981">
        <f>IFERROR(IF((AF981-AG981)&gt;0,1,0),0)</f>
        <v>0</v>
      </c>
      <c r="AS981">
        <f>IFERROR(IF((S981-Q981)&gt;0,1,0),0)</f>
        <v>1</v>
      </c>
      <c r="AT981">
        <f>IFERROR(IF((AH981-AI981)&lt;0,1,0),0)</f>
        <v>1</v>
      </c>
      <c r="AU981">
        <f>IFERROR(IF((AJ981-AK981)&gt;0,1,0),0)</f>
        <v>1</v>
      </c>
      <c r="AV981">
        <f>IFERROR(IF((AL981-AM981)&gt;0,1,0),0)</f>
        <v>0</v>
      </c>
      <c r="AW981">
        <f>IFERROR(IF((AN981-AO981)&gt;0,1,0),0)</f>
        <v>1</v>
      </c>
      <c r="AX981">
        <f>IFERROR(IF((AC981-AD981)&lt;0,1,0),0)</f>
        <v>0</v>
      </c>
      <c r="AY981">
        <f>SUM(AP981:AX981)</f>
        <v>6</v>
      </c>
    </row>
    <row r="982" spans="1:51" x14ac:dyDescent="0.45">
      <c r="A982" s="1" t="s">
        <v>2565</v>
      </c>
      <c r="B982" s="2">
        <v>4602187</v>
      </c>
      <c r="C982" s="3" t="s">
        <v>5337</v>
      </c>
      <c r="D982" s="5">
        <v>218.48</v>
      </c>
      <c r="E982" s="5">
        <v>5242.2156744000004</v>
      </c>
      <c r="F982" s="3" t="s">
        <v>4665</v>
      </c>
      <c r="G982" s="3" t="s">
        <v>4666</v>
      </c>
      <c r="H982" s="3" t="s">
        <v>4776</v>
      </c>
      <c r="I982" s="3" t="s">
        <v>4777</v>
      </c>
      <c r="J982" s="3" t="s">
        <v>5167</v>
      </c>
      <c r="K982" s="6">
        <v>1037410</v>
      </c>
      <c r="L982" s="6">
        <v>1027149</v>
      </c>
      <c r="M982" s="6">
        <v>155396</v>
      </c>
      <c r="N982" s="6">
        <v>148863</v>
      </c>
      <c r="O982" s="6">
        <v>152244</v>
      </c>
      <c r="P982" s="6">
        <v>145699</v>
      </c>
      <c r="Q982" s="6">
        <v>70050</v>
      </c>
      <c r="R982" s="6">
        <v>58771</v>
      </c>
      <c r="S982" s="6">
        <v>120114</v>
      </c>
      <c r="T982" s="6">
        <v>92131</v>
      </c>
      <c r="U982" s="6">
        <v>275000</v>
      </c>
      <c r="V982" s="6">
        <v>275000</v>
      </c>
      <c r="W982" s="6">
        <v>1373297</v>
      </c>
      <c r="X982" s="6">
        <v>1346292</v>
      </c>
      <c r="Y982" s="6">
        <v>235780</v>
      </c>
      <c r="Z982" s="6">
        <v>216942</v>
      </c>
      <c r="AA982" s="6">
        <v>574675</v>
      </c>
      <c r="AB982" s="6">
        <v>521982</v>
      </c>
      <c r="AC982" s="6">
        <v>23994030</v>
      </c>
      <c r="AD982" s="6">
        <v>23953000</v>
      </c>
      <c r="AF982">
        <f>Q982/W982</f>
        <v>5.1008631053588556E-2</v>
      </c>
      <c r="AG982">
        <f>R982/X982</f>
        <v>4.3653976997560705E-2</v>
      </c>
      <c r="AH982">
        <f>U982/W982</f>
        <v>0.20024801627033337</v>
      </c>
      <c r="AI982">
        <f>V982/X982</f>
        <v>0.20426475088613763</v>
      </c>
      <c r="AJ982">
        <f>Y982/AA982</f>
        <v>0.41028407360682123</v>
      </c>
      <c r="AK982">
        <f>Z982/AB982</f>
        <v>0.41561203259882523</v>
      </c>
      <c r="AL982">
        <f>O982/K982</f>
        <v>0.14675393528113281</v>
      </c>
      <c r="AM982">
        <f>P982/L982</f>
        <v>0.14184796947667769</v>
      </c>
      <c r="AN982">
        <f>K982/W982</f>
        <v>0.75541561657820555</v>
      </c>
      <c r="AO982">
        <f>L982/X982</f>
        <v>0.76294667130161953</v>
      </c>
      <c r="AP982">
        <f>IF(OR(Q982&lt;0, Q982="NA"), 0, 1)</f>
        <v>1</v>
      </c>
      <c r="AQ982">
        <f>IF(OR(S982&lt;0, S982="NA"), 0, 1)</f>
        <v>1</v>
      </c>
      <c r="AR982">
        <f>IFERROR(IF((AF982-AG982)&gt;0,1,0),0)</f>
        <v>1</v>
      </c>
      <c r="AS982">
        <f>IFERROR(IF((S982-Q982)&gt;0,1,0),0)</f>
        <v>1</v>
      </c>
      <c r="AT982">
        <f>IFERROR(IF((AH982-AI982)&lt;0,1,0),0)</f>
        <v>1</v>
      </c>
      <c r="AU982">
        <f>IFERROR(IF((AJ982-AK982)&gt;0,1,0),0)</f>
        <v>0</v>
      </c>
      <c r="AV982">
        <f>IFERROR(IF((AL982-AM982)&gt;0,1,0),0)</f>
        <v>1</v>
      </c>
      <c r="AW982">
        <f>IFERROR(IF((AN982-AO982)&gt;0,1,0),0)</f>
        <v>0</v>
      </c>
      <c r="AX982">
        <f>IFERROR(IF((AC982-AD982)&lt;0,1,0),0)</f>
        <v>0</v>
      </c>
      <c r="AY982">
        <f>SUM(AP982:AX982)</f>
        <v>6</v>
      </c>
    </row>
    <row r="983" spans="1:51" x14ac:dyDescent="0.45">
      <c r="A983" s="1" t="s">
        <v>2583</v>
      </c>
      <c r="B983" s="2">
        <v>4994575</v>
      </c>
      <c r="C983" s="3" t="s">
        <v>5338</v>
      </c>
      <c r="D983" s="5">
        <v>5.8</v>
      </c>
      <c r="E983" s="5">
        <v>118.30467640000001</v>
      </c>
      <c r="F983" s="3" t="s">
        <v>4485</v>
      </c>
      <c r="G983" s="3" t="s">
        <v>4486</v>
      </c>
      <c r="H983" s="3" t="s">
        <v>4598</v>
      </c>
      <c r="I983" s="3" t="s">
        <v>4661</v>
      </c>
      <c r="J983" s="3" t="s">
        <v>5112</v>
      </c>
      <c r="K983" s="6">
        <v>294775</v>
      </c>
      <c r="L983" s="6">
        <v>299562</v>
      </c>
      <c r="M983" s="6">
        <v>31178</v>
      </c>
      <c r="N983" s="6">
        <v>30906</v>
      </c>
      <c r="O983" s="6">
        <v>20203</v>
      </c>
      <c r="P983" s="6">
        <v>19962</v>
      </c>
      <c r="Q983" s="6">
        <v>10360</v>
      </c>
      <c r="R983" s="6">
        <v>11501</v>
      </c>
      <c r="S983" s="6">
        <v>11240</v>
      </c>
      <c r="T983" s="6">
        <v>13618</v>
      </c>
      <c r="U983" s="6">
        <v>62352</v>
      </c>
      <c r="V983" s="6">
        <v>62881</v>
      </c>
      <c r="W983" s="6">
        <v>250881</v>
      </c>
      <c r="X983" s="6">
        <v>255251</v>
      </c>
      <c r="Y983" s="6">
        <v>141035</v>
      </c>
      <c r="Z983" s="6">
        <v>144640</v>
      </c>
      <c r="AA983" s="6">
        <v>85845</v>
      </c>
      <c r="AB983" s="6">
        <v>93022</v>
      </c>
      <c r="AC983" s="6">
        <v>20397358</v>
      </c>
      <c r="AD983" s="6">
        <v>20390299</v>
      </c>
      <c r="AF983">
        <f>Q983/W983</f>
        <v>4.1294478258616638E-2</v>
      </c>
      <c r="AG983">
        <f>R983/X983</f>
        <v>4.5057609960391931E-2</v>
      </c>
      <c r="AH983">
        <f>U983/W983</f>
        <v>0.24853217262367416</v>
      </c>
      <c r="AI983">
        <f>V983/X983</f>
        <v>0.24634967149981782</v>
      </c>
      <c r="AJ983">
        <f>Y983/AA983</f>
        <v>1.6429029064010716</v>
      </c>
      <c r="AK983">
        <f>Z983/AB983</f>
        <v>1.5549009911633807</v>
      </c>
      <c r="AL983">
        <f>O983/K983</f>
        <v>6.8537019760834539E-2</v>
      </c>
      <c r="AM983">
        <f>P983/L983</f>
        <v>6.6637290444048314E-2</v>
      </c>
      <c r="AN983">
        <f>K983/W983</f>
        <v>1.1749594429231389</v>
      </c>
      <c r="AO983">
        <f>L983/X983</f>
        <v>1.1735977528001849</v>
      </c>
      <c r="AP983">
        <f>IF(OR(Q983&lt;0, Q983="NA"), 0, 1)</f>
        <v>1</v>
      </c>
      <c r="AQ983">
        <f>IF(OR(S983&lt;0, S983="NA"), 0, 1)</f>
        <v>1</v>
      </c>
      <c r="AR983">
        <f>IFERROR(IF((AF983-AG983)&gt;0,1,0),0)</f>
        <v>0</v>
      </c>
      <c r="AS983">
        <f>IFERROR(IF((S983-Q983)&gt;0,1,0),0)</f>
        <v>1</v>
      </c>
      <c r="AT983">
        <f>IFERROR(IF((AH983-AI983)&lt;0,1,0),0)</f>
        <v>0</v>
      </c>
      <c r="AU983">
        <f>IFERROR(IF((AJ983-AK983)&gt;0,1,0),0)</f>
        <v>1</v>
      </c>
      <c r="AV983">
        <f>IFERROR(IF((AL983-AM983)&gt;0,1,0),0)</f>
        <v>1</v>
      </c>
      <c r="AW983">
        <f>IFERROR(IF((AN983-AO983)&gt;0,1,0),0)</f>
        <v>1</v>
      </c>
      <c r="AX983">
        <f>IFERROR(IF((AC983-AD983)&lt;0,1,0),0)</f>
        <v>0</v>
      </c>
      <c r="AY983">
        <f>SUM(AP983:AX983)</f>
        <v>6</v>
      </c>
    </row>
    <row r="984" spans="1:51" x14ac:dyDescent="0.45">
      <c r="A984" s="1" t="s">
        <v>2601</v>
      </c>
      <c r="B984" s="2">
        <v>103442</v>
      </c>
      <c r="C984" s="3" t="s">
        <v>5337</v>
      </c>
      <c r="D984" s="5">
        <v>217.34</v>
      </c>
      <c r="E984" s="5">
        <v>106740.35354754</v>
      </c>
      <c r="F984" s="3" t="s">
        <v>4480</v>
      </c>
      <c r="G984" s="3" t="s">
        <v>4509</v>
      </c>
      <c r="H984" s="3" t="s">
        <v>4509</v>
      </c>
      <c r="I984" s="3" t="s">
        <v>4510</v>
      </c>
      <c r="J984" s="3" t="s">
        <v>4727</v>
      </c>
      <c r="K984" s="6">
        <v>24046000</v>
      </c>
      <c r="L984" s="6">
        <v>23735000</v>
      </c>
      <c r="M984" s="6">
        <v>6870000</v>
      </c>
      <c r="N984" s="6">
        <v>6756000</v>
      </c>
      <c r="O984" s="6">
        <v>6139000</v>
      </c>
      <c r="P984" s="6">
        <v>6025000</v>
      </c>
      <c r="Q984" s="6">
        <v>4081000</v>
      </c>
      <c r="R984" s="6">
        <v>4067000</v>
      </c>
      <c r="S984" s="6">
        <v>4129000</v>
      </c>
      <c r="T984" s="6">
        <v>4027000</v>
      </c>
      <c r="U984" s="6">
        <v>12330000</v>
      </c>
      <c r="V984" s="6">
        <v>12278000</v>
      </c>
      <c r="W984" s="6">
        <v>49864000</v>
      </c>
      <c r="X984" s="6">
        <v>48591000</v>
      </c>
      <c r="Y984" s="6">
        <v>22286000</v>
      </c>
      <c r="Z984" s="6">
        <v>22022000</v>
      </c>
      <c r="AA984" s="6">
        <v>19604000</v>
      </c>
      <c r="AB984" s="6">
        <v>18864000</v>
      </c>
      <c r="AC984" s="6">
        <v>491033300</v>
      </c>
      <c r="AD984" s="6">
        <v>491923929</v>
      </c>
      <c r="AF984">
        <f>Q984/W984</f>
        <v>8.1842611904379914E-2</v>
      </c>
      <c r="AG984">
        <f>R984/X984</f>
        <v>8.3698627317816063E-2</v>
      </c>
      <c r="AH984">
        <f>U984/W984</f>
        <v>0.24727258142146638</v>
      </c>
      <c r="AI984">
        <f>V984/X984</f>
        <v>0.2526805375481056</v>
      </c>
      <c r="AJ984">
        <f>Y984/AA984</f>
        <v>1.1368088145276474</v>
      </c>
      <c r="AK984">
        <f>Z984/AB984</f>
        <v>1.1674088210347753</v>
      </c>
      <c r="AL984">
        <f>O984/K984</f>
        <v>0.25530233718705814</v>
      </c>
      <c r="AM984">
        <f>P984/L984</f>
        <v>0.25384453338950919</v>
      </c>
      <c r="AN984">
        <f>K984/W984</f>
        <v>0.48223167014278839</v>
      </c>
      <c r="AO984">
        <f>L984/X984</f>
        <v>0.48846494206746105</v>
      </c>
      <c r="AP984">
        <f>IF(OR(Q984&lt;0, Q984="NA"), 0, 1)</f>
        <v>1</v>
      </c>
      <c r="AQ984">
        <f>IF(OR(S984&lt;0, S984="NA"), 0, 1)</f>
        <v>1</v>
      </c>
      <c r="AR984">
        <f>IFERROR(IF((AF984-AG984)&gt;0,1,0),0)</f>
        <v>0</v>
      </c>
      <c r="AS984">
        <f>IFERROR(IF((S984-Q984)&gt;0,1,0),0)</f>
        <v>1</v>
      </c>
      <c r="AT984">
        <f>IFERROR(IF((AH984-AI984)&lt;0,1,0),0)</f>
        <v>1</v>
      </c>
      <c r="AU984">
        <f>IFERROR(IF((AJ984-AK984)&gt;0,1,0),0)</f>
        <v>0</v>
      </c>
      <c r="AV984">
        <f>IFERROR(IF((AL984-AM984)&gt;0,1,0),0)</f>
        <v>1</v>
      </c>
      <c r="AW984">
        <f>IFERROR(IF((AN984-AO984)&gt;0,1,0),0)</f>
        <v>0</v>
      </c>
      <c r="AX984">
        <f>IFERROR(IF((AC984-AD984)&lt;0,1,0),0)</f>
        <v>1</v>
      </c>
      <c r="AY984">
        <f>SUM(AP984:AX984)</f>
        <v>6</v>
      </c>
    </row>
    <row r="985" spans="1:51" x14ac:dyDescent="0.45">
      <c r="A985" s="1" t="s">
        <v>2605</v>
      </c>
      <c r="B985" s="2">
        <v>6331137</v>
      </c>
      <c r="C985" s="3" t="s">
        <v>5337</v>
      </c>
      <c r="D985" s="5">
        <v>78.59</v>
      </c>
      <c r="E985" s="5">
        <v>16955.705500870001</v>
      </c>
      <c r="F985" s="3" t="s">
        <v>4485</v>
      </c>
      <c r="G985" s="3" t="s">
        <v>4486</v>
      </c>
      <c r="H985" s="3" t="s">
        <v>4496</v>
      </c>
      <c r="I985" s="3" t="s">
        <v>4496</v>
      </c>
      <c r="J985" s="3" t="s">
        <v>5173</v>
      </c>
      <c r="K985" s="6">
        <v>7882000</v>
      </c>
      <c r="L985" s="6">
        <v>7878000</v>
      </c>
      <c r="M985" s="6">
        <v>1494000</v>
      </c>
      <c r="N985" s="6">
        <v>1520000</v>
      </c>
      <c r="O985" s="6">
        <v>1339000</v>
      </c>
      <c r="P985" s="6">
        <v>1365000</v>
      </c>
      <c r="Q985" s="6">
        <v>882000</v>
      </c>
      <c r="R985" s="6">
        <v>962000</v>
      </c>
      <c r="S985" s="6">
        <v>1153000</v>
      </c>
      <c r="T985" s="6">
        <v>1217000</v>
      </c>
      <c r="U985" s="6">
        <v>2945000</v>
      </c>
      <c r="V985" s="6">
        <v>2945000</v>
      </c>
      <c r="W985" s="6">
        <v>5296000</v>
      </c>
      <c r="X985" s="6">
        <v>5365000</v>
      </c>
      <c r="Y985" s="6">
        <v>2965000</v>
      </c>
      <c r="Z985" s="6">
        <v>2898000</v>
      </c>
      <c r="AA985" s="6">
        <v>1618000</v>
      </c>
      <c r="AB985" s="6">
        <v>1645000</v>
      </c>
      <c r="AC985" s="6">
        <v>215748893</v>
      </c>
      <c r="AD985" s="6">
        <v>218248839</v>
      </c>
      <c r="AF985">
        <f>Q985/W985</f>
        <v>0.16654078549848941</v>
      </c>
      <c r="AG985">
        <f>R985/X985</f>
        <v>0.1793103448275862</v>
      </c>
      <c r="AH985">
        <f>U985/W985</f>
        <v>0.55608006042296076</v>
      </c>
      <c r="AI985">
        <f>V985/X985</f>
        <v>0.548928238583411</v>
      </c>
      <c r="AJ985">
        <f>Y985/AA985</f>
        <v>1.8325092707045736</v>
      </c>
      <c r="AK985">
        <f>Z985/AB985</f>
        <v>1.7617021276595746</v>
      </c>
      <c r="AL985">
        <f>O985/K985</f>
        <v>0.16988074092869829</v>
      </c>
      <c r="AM985">
        <f>P985/L985</f>
        <v>0.17326732673267325</v>
      </c>
      <c r="AN985">
        <f>K985/W985</f>
        <v>1.4882930513595165</v>
      </c>
      <c r="AO985">
        <f>L985/X985</f>
        <v>1.4684063373718546</v>
      </c>
      <c r="AP985">
        <f>IF(OR(Q985&lt;0, Q985="NA"), 0, 1)</f>
        <v>1</v>
      </c>
      <c r="AQ985">
        <f>IF(OR(S985&lt;0, S985="NA"), 0, 1)</f>
        <v>1</v>
      </c>
      <c r="AR985">
        <f>IFERROR(IF((AF985-AG985)&gt;0,1,0),0)</f>
        <v>0</v>
      </c>
      <c r="AS985">
        <f>IFERROR(IF((S985-Q985)&gt;0,1,0),0)</f>
        <v>1</v>
      </c>
      <c r="AT985">
        <f>IFERROR(IF((AH985-AI985)&lt;0,1,0),0)</f>
        <v>0</v>
      </c>
      <c r="AU985">
        <f>IFERROR(IF((AJ985-AK985)&gt;0,1,0),0)</f>
        <v>1</v>
      </c>
      <c r="AV985">
        <f>IFERROR(IF((AL985-AM985)&gt;0,1,0),0)</f>
        <v>0</v>
      </c>
      <c r="AW985">
        <f>IFERROR(IF((AN985-AO985)&gt;0,1,0),0)</f>
        <v>1</v>
      </c>
      <c r="AX985">
        <f>IFERROR(IF((AC985-AD985)&lt;0,1,0),0)</f>
        <v>1</v>
      </c>
      <c r="AY985">
        <f>SUM(AP985:AX985)</f>
        <v>6</v>
      </c>
    </row>
    <row r="986" spans="1:51" x14ac:dyDescent="0.45">
      <c r="A986" s="1" t="s">
        <v>2607</v>
      </c>
      <c r="B986" s="2">
        <v>4385530</v>
      </c>
      <c r="C986" s="3" t="s">
        <v>5337</v>
      </c>
      <c r="D986" s="5">
        <v>159.13999999999999</v>
      </c>
      <c r="E986" s="5">
        <v>12401.82062156</v>
      </c>
      <c r="F986" s="3" t="s">
        <v>4485</v>
      </c>
      <c r="G986" s="3" t="s">
        <v>4486</v>
      </c>
      <c r="H986" s="3" t="s">
        <v>4588</v>
      </c>
      <c r="I986" s="3" t="s">
        <v>4588</v>
      </c>
      <c r="J986" s="3" t="s">
        <v>5025</v>
      </c>
      <c r="K986" s="6">
        <v>12180445</v>
      </c>
      <c r="L986" s="6">
        <v>12185095</v>
      </c>
      <c r="M986" s="6">
        <v>890001</v>
      </c>
      <c r="N986" s="6">
        <v>836140</v>
      </c>
      <c r="O986" s="6">
        <v>346971</v>
      </c>
      <c r="P986" s="6">
        <v>250373</v>
      </c>
      <c r="Q986" s="6">
        <v>115910</v>
      </c>
      <c r="R986" s="6">
        <v>25805</v>
      </c>
      <c r="S986" s="6">
        <v>1140631</v>
      </c>
      <c r="T986" s="6">
        <v>1157386</v>
      </c>
      <c r="U986" s="6">
        <v>1988897</v>
      </c>
      <c r="V986" s="6">
        <v>2207237</v>
      </c>
      <c r="W986" s="6">
        <v>8762972</v>
      </c>
      <c r="X986" s="6">
        <v>8678986</v>
      </c>
      <c r="Y986" s="6">
        <v>3572895</v>
      </c>
      <c r="Z986" s="6">
        <v>3477064</v>
      </c>
      <c r="AA986" s="6">
        <v>2887751</v>
      </c>
      <c r="AB986" s="6">
        <v>2747909</v>
      </c>
      <c r="AC986" s="6">
        <v>77912576</v>
      </c>
      <c r="AD986" s="6">
        <v>77909989</v>
      </c>
      <c r="AF986">
        <f>Q986/W986</f>
        <v>1.3227247559389668E-2</v>
      </c>
      <c r="AG986">
        <f>R986/X986</f>
        <v>2.9732736059258536E-3</v>
      </c>
      <c r="AH986">
        <f>U986/W986</f>
        <v>0.22696603389808845</v>
      </c>
      <c r="AI986">
        <f>V986/X986</f>
        <v>0.25431968665463917</v>
      </c>
      <c r="AJ986">
        <f>Y986/AA986</f>
        <v>1.2372586833144548</v>
      </c>
      <c r="AK986">
        <f>Z986/AB986</f>
        <v>1.2653490344840386</v>
      </c>
      <c r="AL986">
        <f>O986/K986</f>
        <v>2.8485905071612735E-2</v>
      </c>
      <c r="AM986">
        <f>P986/L986</f>
        <v>2.0547480343813488E-2</v>
      </c>
      <c r="AN986">
        <f>K986/W986</f>
        <v>1.3899901768486764</v>
      </c>
      <c r="AO986">
        <f>L986/X986</f>
        <v>1.4039768009765197</v>
      </c>
      <c r="AP986">
        <f>IF(OR(Q986&lt;0, Q986="NA"), 0, 1)</f>
        <v>1</v>
      </c>
      <c r="AQ986">
        <f>IF(OR(S986&lt;0, S986="NA"), 0, 1)</f>
        <v>1</v>
      </c>
      <c r="AR986">
        <f>IFERROR(IF((AF986-AG986)&gt;0,1,0),0)</f>
        <v>1</v>
      </c>
      <c r="AS986">
        <f>IFERROR(IF((S986-Q986)&gt;0,1,0),0)</f>
        <v>1</v>
      </c>
      <c r="AT986">
        <f>IFERROR(IF((AH986-AI986)&lt;0,1,0),0)</f>
        <v>1</v>
      </c>
      <c r="AU986">
        <f>IFERROR(IF((AJ986-AK986)&gt;0,1,0),0)</f>
        <v>0</v>
      </c>
      <c r="AV986">
        <f>IFERROR(IF((AL986-AM986)&gt;0,1,0),0)</f>
        <v>1</v>
      </c>
      <c r="AW986">
        <f>IFERROR(IF((AN986-AO986)&gt;0,1,0),0)</f>
        <v>0</v>
      </c>
      <c r="AX986">
        <f>IFERROR(IF((AC986-AD986)&lt;0,1,0),0)</f>
        <v>0</v>
      </c>
      <c r="AY986">
        <f>SUM(AP986:AX986)</f>
        <v>6</v>
      </c>
    </row>
    <row r="987" spans="1:51" x14ac:dyDescent="0.45">
      <c r="A987" s="1" t="s">
        <v>2609</v>
      </c>
      <c r="B987" s="2">
        <v>4073702</v>
      </c>
      <c r="C987" s="3" t="s">
        <v>5337</v>
      </c>
      <c r="D987" s="5">
        <v>527.17999999999995</v>
      </c>
      <c r="E987" s="5">
        <v>483862.16134103999</v>
      </c>
      <c r="F987" s="3" t="s">
        <v>4480</v>
      </c>
      <c r="G987" s="3" t="s">
        <v>4491</v>
      </c>
      <c r="H987" s="3" t="s">
        <v>4491</v>
      </c>
      <c r="I987" s="3" t="s">
        <v>4594</v>
      </c>
      <c r="J987" s="3" t="s">
        <v>4792</v>
      </c>
      <c r="K987" s="6">
        <v>27226000</v>
      </c>
      <c r="L987" s="6">
        <v>26390000</v>
      </c>
      <c r="M987" s="6">
        <v>16784000</v>
      </c>
      <c r="N987" s="6">
        <v>16244000</v>
      </c>
      <c r="O987" s="6">
        <v>15913000</v>
      </c>
      <c r="P987" s="6">
        <v>15387000</v>
      </c>
      <c r="Q987" s="6">
        <v>12323000</v>
      </c>
      <c r="R987" s="6">
        <v>12258000</v>
      </c>
      <c r="S987" s="6">
        <v>14076000</v>
      </c>
      <c r="T987" s="6">
        <v>12173000</v>
      </c>
      <c r="U987" s="6">
        <v>17608000</v>
      </c>
      <c r="V987" s="6">
        <v>14519000</v>
      </c>
      <c r="W987" s="6">
        <v>47237000</v>
      </c>
      <c r="X987" s="6">
        <v>42333000</v>
      </c>
      <c r="Y987" s="6">
        <v>22300000</v>
      </c>
      <c r="Z987" s="6">
        <v>17780000</v>
      </c>
      <c r="AA987" s="6">
        <v>17294000</v>
      </c>
      <c r="AB987" s="6">
        <v>15594000</v>
      </c>
      <c r="AC987" s="6">
        <v>920000000</v>
      </c>
      <c r="AD987" s="6">
        <v>925600000</v>
      </c>
      <c r="AF987">
        <f>Q987/W987</f>
        <v>0.26087600821390011</v>
      </c>
      <c r="AG987">
        <f>R987/X987</f>
        <v>0.28956133512862309</v>
      </c>
      <c r="AH987">
        <f>U987/W987</f>
        <v>0.37275864258949554</v>
      </c>
      <c r="AI987">
        <f>V987/X987</f>
        <v>0.34297120449767321</v>
      </c>
      <c r="AJ987">
        <f>Y987/AA987</f>
        <v>1.2894645541806407</v>
      </c>
      <c r="AK987">
        <f>Z987/AB987</f>
        <v>1.1401821213287162</v>
      </c>
      <c r="AL987">
        <f>O987/K987</f>
        <v>0.58447807243076466</v>
      </c>
      <c r="AM987">
        <f>P987/L987</f>
        <v>0.58306176582038649</v>
      </c>
      <c r="AN987">
        <f>K987/W987</f>
        <v>0.5763702182611089</v>
      </c>
      <c r="AO987">
        <f>L987/X987</f>
        <v>0.62339073536012091</v>
      </c>
      <c r="AP987">
        <f>IF(OR(Q987&lt;0, Q987="NA"), 0, 1)</f>
        <v>1</v>
      </c>
      <c r="AQ987">
        <f>IF(OR(S987&lt;0, S987="NA"), 0, 1)</f>
        <v>1</v>
      </c>
      <c r="AR987">
        <f>IFERROR(IF((AF987-AG987)&gt;0,1,0),0)</f>
        <v>0</v>
      </c>
      <c r="AS987">
        <f>IFERROR(IF((S987-Q987)&gt;0,1,0),0)</f>
        <v>1</v>
      </c>
      <c r="AT987">
        <f>IFERROR(IF((AH987-AI987)&lt;0,1,0),0)</f>
        <v>0</v>
      </c>
      <c r="AU987">
        <f>IFERROR(IF((AJ987-AK987)&gt;0,1,0),0)</f>
        <v>1</v>
      </c>
      <c r="AV987">
        <f>IFERROR(IF((AL987-AM987)&gt;0,1,0),0)</f>
        <v>1</v>
      </c>
      <c r="AW987">
        <f>IFERROR(IF((AN987-AO987)&gt;0,1,0),0)</f>
        <v>0</v>
      </c>
      <c r="AX987">
        <f>IFERROR(IF((AC987-AD987)&lt;0,1,0),0)</f>
        <v>1</v>
      </c>
      <c r="AY987">
        <f>SUM(AP987:AX987)</f>
        <v>6</v>
      </c>
    </row>
    <row r="988" spans="1:51" x14ac:dyDescent="0.45">
      <c r="A988" s="1" t="s">
        <v>2613</v>
      </c>
      <c r="B988" s="2">
        <v>4968071</v>
      </c>
      <c r="C988" s="3" t="s">
        <v>5335</v>
      </c>
      <c r="D988" s="5">
        <v>7.91</v>
      </c>
      <c r="E988" s="5">
        <v>467.22144126000001</v>
      </c>
      <c r="F988" s="3" t="s">
        <v>4500</v>
      </c>
      <c r="G988" s="3" t="s">
        <v>4501</v>
      </c>
      <c r="H988" s="3" t="s">
        <v>4502</v>
      </c>
      <c r="I988" s="3" t="s">
        <v>4538</v>
      </c>
      <c r="J988" s="3" t="s">
        <v>4504</v>
      </c>
      <c r="K988" s="6">
        <v>288838.29265647422</v>
      </c>
      <c r="L988" s="6">
        <v>278917.9481676906</v>
      </c>
      <c r="M988" s="6">
        <v>37138.675432753575</v>
      </c>
      <c r="N988" s="6">
        <v>34953.034709243242</v>
      </c>
      <c r="O988" s="6">
        <v>20607.296913943585</v>
      </c>
      <c r="P988" s="6">
        <v>18413.242243468707</v>
      </c>
      <c r="Q988" s="6">
        <v>10800.804238873563</v>
      </c>
      <c r="R988" s="6">
        <v>11828.044641504452</v>
      </c>
      <c r="S988" s="6">
        <v>27577.236643637316</v>
      </c>
      <c r="T988" s="6">
        <v>28890.28297484613</v>
      </c>
      <c r="U988" s="6">
        <v>26633.950479589563</v>
      </c>
      <c r="V988" s="6">
        <v>29546.769527483124</v>
      </c>
      <c r="W988" s="6">
        <v>440171.75998215482</v>
      </c>
      <c r="X988" s="6">
        <v>426052.71616843459</v>
      </c>
      <c r="Y988" s="6">
        <v>217642.20388132948</v>
      </c>
      <c r="Z988" s="6">
        <v>215941.28361727204</v>
      </c>
      <c r="AA988" s="6">
        <v>120273.25451706447</v>
      </c>
      <c r="AB988" s="6">
        <v>117495.98199935713</v>
      </c>
      <c r="AC988" s="6">
        <v>59067000</v>
      </c>
      <c r="AD988" s="6">
        <v>59067000</v>
      </c>
      <c r="AF988">
        <f>Q988/W988</f>
        <v>2.4537703734813527E-2</v>
      </c>
      <c r="AG988">
        <f>R988/X988</f>
        <v>2.7761927556467877E-2</v>
      </c>
      <c r="AH988">
        <f>U988/W988</f>
        <v>6.0508085481606862E-2</v>
      </c>
      <c r="AI988">
        <f>V988/X988</f>
        <v>6.9350032064581832E-2</v>
      </c>
      <c r="AJ988">
        <f>Y988/AA988</f>
        <v>1.8095644352124038</v>
      </c>
      <c r="AK988">
        <f>Z988/AB988</f>
        <v>1.8378610054806261</v>
      </c>
      <c r="AL988">
        <f>O988/K988</f>
        <v>7.1345446354831435E-2</v>
      </c>
      <c r="AM988">
        <f>P988/L988</f>
        <v>6.6016699048704913E-2</v>
      </c>
      <c r="AN988">
        <f>K988/W988</f>
        <v>0.65619451067961321</v>
      </c>
      <c r="AO988">
        <f>L988/X988</f>
        <v>0.65465595590153192</v>
      </c>
      <c r="AP988">
        <f>IF(OR(Q988&lt;0, Q988="NA"), 0, 1)</f>
        <v>1</v>
      </c>
      <c r="AQ988">
        <f>IF(OR(S988&lt;0, S988="NA"), 0, 1)</f>
        <v>1</v>
      </c>
      <c r="AR988">
        <f>IFERROR(IF((AF988-AG988)&gt;0,1,0),0)</f>
        <v>0</v>
      </c>
      <c r="AS988">
        <f>IFERROR(IF((S988-Q988)&gt;0,1,0),0)</f>
        <v>1</v>
      </c>
      <c r="AT988">
        <f>IFERROR(IF((AH988-AI988)&lt;0,1,0),0)</f>
        <v>1</v>
      </c>
      <c r="AU988">
        <f>IFERROR(IF((AJ988-AK988)&gt;0,1,0),0)</f>
        <v>0</v>
      </c>
      <c r="AV988">
        <f>IFERROR(IF((AL988-AM988)&gt;0,1,0),0)</f>
        <v>1</v>
      </c>
      <c r="AW988">
        <f>IFERROR(IF((AN988-AO988)&gt;0,1,0),0)</f>
        <v>1</v>
      </c>
      <c r="AX988">
        <f>IFERROR(IF((AC988-AD988)&lt;0,1,0),0)</f>
        <v>0</v>
      </c>
      <c r="AY988">
        <f>SUM(AP988:AX988)</f>
        <v>6</v>
      </c>
    </row>
    <row r="989" spans="1:51" x14ac:dyDescent="0.45">
      <c r="A989" s="1" t="s">
        <v>2615</v>
      </c>
      <c r="B989" s="2">
        <v>4062823</v>
      </c>
      <c r="C989" s="3" t="s">
        <v>5337</v>
      </c>
      <c r="D989" s="5">
        <v>9.5</v>
      </c>
      <c r="E989" s="5">
        <v>516.19038499999999</v>
      </c>
      <c r="F989" s="3" t="s">
        <v>4583</v>
      </c>
      <c r="G989" s="3" t="s">
        <v>4583</v>
      </c>
      <c r="H989" s="3" t="s">
        <v>4584</v>
      </c>
      <c r="I989" s="3" t="s">
        <v>4585</v>
      </c>
      <c r="J989" s="3" t="s">
        <v>4488</v>
      </c>
      <c r="K989" s="6">
        <v>1974800</v>
      </c>
      <c r="L989" s="6">
        <v>1974500</v>
      </c>
      <c r="M989" s="6">
        <v>187500</v>
      </c>
      <c r="N989" s="6">
        <v>167500</v>
      </c>
      <c r="O989" s="6">
        <v>49900</v>
      </c>
      <c r="P989" s="6">
        <v>28400</v>
      </c>
      <c r="Q989" s="6">
        <v>107500</v>
      </c>
      <c r="R989" s="6">
        <v>-326700</v>
      </c>
      <c r="S989" s="6">
        <v>124900</v>
      </c>
      <c r="T989" s="6">
        <v>120200</v>
      </c>
      <c r="U989" s="6">
        <v>1142800</v>
      </c>
      <c r="V989" s="6">
        <v>1139100</v>
      </c>
      <c r="W989" s="6">
        <v>2623100</v>
      </c>
      <c r="X989" s="6">
        <v>2607500</v>
      </c>
      <c r="Y989" s="6">
        <v>777300</v>
      </c>
      <c r="Z989" s="6">
        <v>751700</v>
      </c>
      <c r="AA989" s="6">
        <v>328000</v>
      </c>
      <c r="AB989" s="6">
        <v>305100</v>
      </c>
      <c r="AC989" s="6">
        <v>54328913</v>
      </c>
      <c r="AD989" s="6">
        <v>54324185</v>
      </c>
      <c r="AF989">
        <f>Q989/W989</f>
        <v>4.0982044146239183E-2</v>
      </c>
      <c r="AG989">
        <f>R989/X989</f>
        <v>-0.12529242569511026</v>
      </c>
      <c r="AH989">
        <f>U989/W989</f>
        <v>0.43566772139834548</v>
      </c>
      <c r="AI989">
        <f>V989/X989</f>
        <v>0.43685522531160115</v>
      </c>
      <c r="AJ989">
        <f>Y989/AA989</f>
        <v>2.3698170731707315</v>
      </c>
      <c r="AK989">
        <f>Z989/AB989</f>
        <v>2.4637823664372336</v>
      </c>
      <c r="AL989">
        <f>O989/K989</f>
        <v>2.526838160826413E-2</v>
      </c>
      <c r="AM989">
        <f>P989/L989</f>
        <v>1.4383388199544189E-2</v>
      </c>
      <c r="AN989">
        <f>K989/W989</f>
        <v>0.75284968167435473</v>
      </c>
      <c r="AO989">
        <f>L989/X989</f>
        <v>0.75723873441994249</v>
      </c>
      <c r="AP989">
        <f>IF(OR(Q989&lt;0, Q989="NA"), 0, 1)</f>
        <v>1</v>
      </c>
      <c r="AQ989">
        <f>IF(OR(S989&lt;0, S989="NA"), 0, 1)</f>
        <v>1</v>
      </c>
      <c r="AR989">
        <f>IFERROR(IF((AF989-AG989)&gt;0,1,0),0)</f>
        <v>1</v>
      </c>
      <c r="AS989">
        <f>IFERROR(IF((S989-Q989)&gt;0,1,0),0)</f>
        <v>1</v>
      </c>
      <c r="AT989">
        <f>IFERROR(IF((AH989-AI989)&lt;0,1,0),0)</f>
        <v>1</v>
      </c>
      <c r="AU989">
        <f>IFERROR(IF((AJ989-AK989)&gt;0,1,0),0)</f>
        <v>0</v>
      </c>
      <c r="AV989">
        <f>IFERROR(IF((AL989-AM989)&gt;0,1,0),0)</f>
        <v>1</v>
      </c>
      <c r="AW989">
        <f>IFERROR(IF((AN989-AO989)&gt;0,1,0),0)</f>
        <v>0</v>
      </c>
      <c r="AX989">
        <f>IFERROR(IF((AC989-AD989)&lt;0,1,0),0)</f>
        <v>0</v>
      </c>
      <c r="AY989">
        <f>SUM(AP989:AX989)</f>
        <v>6</v>
      </c>
    </row>
    <row r="990" spans="1:51" x14ac:dyDescent="0.45">
      <c r="A990" s="1" t="s">
        <v>2629</v>
      </c>
      <c r="B990" s="2">
        <v>4219024</v>
      </c>
      <c r="C990" s="3" t="s">
        <v>5337</v>
      </c>
      <c r="D990" s="5">
        <v>73.239999999999995</v>
      </c>
      <c r="E990" s="5">
        <v>19657.703164440001</v>
      </c>
      <c r="F990" s="3" t="s">
        <v>4559</v>
      </c>
      <c r="G990" s="3" t="s">
        <v>4560</v>
      </c>
      <c r="H990" s="3" t="s">
        <v>4561</v>
      </c>
      <c r="I990" s="3" t="s">
        <v>4562</v>
      </c>
      <c r="J990" s="3" t="s">
        <v>5176</v>
      </c>
      <c r="K990" s="6">
        <v>6723700</v>
      </c>
      <c r="L990" s="6">
        <v>6678500</v>
      </c>
      <c r="M990" s="6">
        <v>1278600</v>
      </c>
      <c r="N990" s="6">
        <v>1270200</v>
      </c>
      <c r="O990" s="6">
        <v>1069800</v>
      </c>
      <c r="P990" s="6">
        <v>1082100</v>
      </c>
      <c r="Q990" s="6">
        <v>788500</v>
      </c>
      <c r="R990" s="6">
        <v>792600</v>
      </c>
      <c r="S990" s="6">
        <v>921900</v>
      </c>
      <c r="T990" s="6">
        <v>1040400</v>
      </c>
      <c r="U990" s="6">
        <v>3593600</v>
      </c>
      <c r="V990" s="6">
        <v>3379100</v>
      </c>
      <c r="W990" s="6">
        <v>13070300</v>
      </c>
      <c r="X990" s="6">
        <v>13204900</v>
      </c>
      <c r="Y990" s="6">
        <v>2139000</v>
      </c>
      <c r="Z990" s="6">
        <v>2244300</v>
      </c>
      <c r="AA990" s="6">
        <v>2882800</v>
      </c>
      <c r="AB990" s="6">
        <v>3144300</v>
      </c>
      <c r="AC990" s="6">
        <v>268399732</v>
      </c>
      <c r="AD990" s="6">
        <v>268357046</v>
      </c>
      <c r="AF990">
        <f>Q990/W990</f>
        <v>6.0327612985164841E-2</v>
      </c>
      <c r="AG990">
        <f>R990/X990</f>
        <v>6.0023173216003152E-2</v>
      </c>
      <c r="AH990">
        <f>U990/W990</f>
        <v>0.27494395690994083</v>
      </c>
      <c r="AI990">
        <f>V990/X990</f>
        <v>0.25589743201387366</v>
      </c>
      <c r="AJ990">
        <f>Y990/AA990</f>
        <v>0.74198695712501739</v>
      </c>
      <c r="AK990">
        <f>Z990/AB990</f>
        <v>0.7137677702509303</v>
      </c>
      <c r="AL990">
        <f>O990/K990</f>
        <v>0.1591088240105894</v>
      </c>
      <c r="AM990">
        <f>P990/L990</f>
        <v>0.16202740136258142</v>
      </c>
      <c r="AN990">
        <f>K990/W990</f>
        <v>0.51442583567324396</v>
      </c>
      <c r="AO990">
        <f>L990/X990</f>
        <v>0.50575922574195942</v>
      </c>
      <c r="AP990">
        <f>IF(OR(Q990&lt;0, Q990="NA"), 0, 1)</f>
        <v>1</v>
      </c>
      <c r="AQ990">
        <f>IF(OR(S990&lt;0, S990="NA"), 0, 1)</f>
        <v>1</v>
      </c>
      <c r="AR990">
        <f>IFERROR(IF((AF990-AG990)&gt;0,1,0),0)</f>
        <v>1</v>
      </c>
      <c r="AS990">
        <f>IFERROR(IF((S990-Q990)&gt;0,1,0),0)</f>
        <v>1</v>
      </c>
      <c r="AT990">
        <f>IFERROR(IF((AH990-AI990)&lt;0,1,0),0)</f>
        <v>0</v>
      </c>
      <c r="AU990">
        <f>IFERROR(IF((AJ990-AK990)&gt;0,1,0),0)</f>
        <v>1</v>
      </c>
      <c r="AV990">
        <f>IFERROR(IF((AL990-AM990)&gt;0,1,0),0)</f>
        <v>0</v>
      </c>
      <c r="AW990">
        <f>IFERROR(IF((AN990-AO990)&gt;0,1,0),0)</f>
        <v>1</v>
      </c>
      <c r="AX990">
        <f>IFERROR(IF((AC990-AD990)&lt;0,1,0),0)</f>
        <v>0</v>
      </c>
      <c r="AY990">
        <f>SUM(AP990:AX990)</f>
        <v>6</v>
      </c>
    </row>
    <row r="991" spans="1:51" x14ac:dyDescent="0.45">
      <c r="A991" s="1" t="s">
        <v>2631</v>
      </c>
      <c r="B991" s="2">
        <v>4352147</v>
      </c>
      <c r="C991" s="3" t="s">
        <v>5337</v>
      </c>
      <c r="D991" s="5">
        <v>8.3000000000000007</v>
      </c>
      <c r="E991" s="5">
        <v>439.28851409999999</v>
      </c>
      <c r="F991" s="3" t="s">
        <v>4583</v>
      </c>
      <c r="G991" s="3" t="s">
        <v>4583</v>
      </c>
      <c r="H991" s="3" t="s">
        <v>4602</v>
      </c>
      <c r="I991" s="3" t="s">
        <v>4603</v>
      </c>
      <c r="J991" s="3" t="s">
        <v>4942</v>
      </c>
      <c r="K991" s="6">
        <v>199634</v>
      </c>
      <c r="L991" s="6">
        <v>185788</v>
      </c>
      <c r="M991" s="6">
        <v>32082</v>
      </c>
      <c r="N991" s="6">
        <v>2449</v>
      </c>
      <c r="O991" s="6">
        <v>-765</v>
      </c>
      <c r="P991" s="6">
        <v>-29916</v>
      </c>
      <c r="Q991" s="6">
        <v>105762</v>
      </c>
      <c r="R991" s="6">
        <v>79470</v>
      </c>
      <c r="S991" s="6">
        <v>46776</v>
      </c>
      <c r="T991" s="6">
        <v>21317</v>
      </c>
      <c r="U991" s="6">
        <v>31000</v>
      </c>
      <c r="V991" s="6">
        <v>34000</v>
      </c>
      <c r="W991" s="6">
        <v>667792</v>
      </c>
      <c r="X991" s="6">
        <v>645143</v>
      </c>
      <c r="Y991" s="6">
        <v>59572</v>
      </c>
      <c r="Z991" s="6">
        <v>72154</v>
      </c>
      <c r="AA991" s="6">
        <v>50936</v>
      </c>
      <c r="AB991" s="6">
        <v>43017</v>
      </c>
      <c r="AC991" s="6">
        <v>52925000</v>
      </c>
      <c r="AD991" s="6">
        <v>51073000</v>
      </c>
      <c r="AF991">
        <f>Q991/W991</f>
        <v>0.15837566188274194</v>
      </c>
      <c r="AG991">
        <f>R991/X991</f>
        <v>0.12318199220947913</v>
      </c>
      <c r="AH991">
        <f>U991/W991</f>
        <v>4.6421640271222177E-2</v>
      </c>
      <c r="AI991">
        <f>V991/X991</f>
        <v>5.270149408735738E-2</v>
      </c>
      <c r="AJ991">
        <f>Y991/AA991</f>
        <v>1.169546097062981</v>
      </c>
      <c r="AK991">
        <f>Z991/AB991</f>
        <v>1.6773368668200943</v>
      </c>
      <c r="AL991">
        <f>O991/K991</f>
        <v>-3.8320125830269393E-3</v>
      </c>
      <c r="AM991">
        <f>P991/L991</f>
        <v>-0.16102224040304003</v>
      </c>
      <c r="AN991">
        <f>K991/W991</f>
        <v>0.29894637851306993</v>
      </c>
      <c r="AO991">
        <f>L991/X991</f>
        <v>0.28797956422064563</v>
      </c>
      <c r="AP991">
        <f>IF(OR(Q991&lt;0, Q991="NA"), 0, 1)</f>
        <v>1</v>
      </c>
      <c r="AQ991">
        <f>IF(OR(S991&lt;0, S991="NA"), 0, 1)</f>
        <v>1</v>
      </c>
      <c r="AR991">
        <f>IFERROR(IF((AF991-AG991)&gt;0,1,0),0)</f>
        <v>1</v>
      </c>
      <c r="AS991">
        <f>IFERROR(IF((S991-Q991)&gt;0,1,0),0)</f>
        <v>0</v>
      </c>
      <c r="AT991">
        <f>IFERROR(IF((AH991-AI991)&lt;0,1,0),0)</f>
        <v>1</v>
      </c>
      <c r="AU991">
        <f>IFERROR(IF((AJ991-AK991)&gt;0,1,0),0)</f>
        <v>0</v>
      </c>
      <c r="AV991">
        <f>IFERROR(IF((AL991-AM991)&gt;0,1,0),0)</f>
        <v>1</v>
      </c>
      <c r="AW991">
        <f>IFERROR(IF((AN991-AO991)&gt;0,1,0),0)</f>
        <v>1</v>
      </c>
      <c r="AX991">
        <f>IFERROR(IF((AC991-AD991)&lt;0,1,0),0)</f>
        <v>0</v>
      </c>
      <c r="AY991">
        <f>SUM(AP991:AX991)</f>
        <v>6</v>
      </c>
    </row>
    <row r="992" spans="1:51" x14ac:dyDescent="0.45">
      <c r="A992" s="1" t="s">
        <v>2636</v>
      </c>
      <c r="B992" s="2">
        <v>8060895</v>
      </c>
      <c r="C992" s="3" t="s">
        <v>5336</v>
      </c>
      <c r="D992" s="7">
        <v>12.667</v>
      </c>
      <c r="E992" s="5">
        <v>14.12699842</v>
      </c>
      <c r="F992" s="3" t="s">
        <v>4525</v>
      </c>
      <c r="G992" s="3" t="s">
        <v>4526</v>
      </c>
      <c r="H992" s="3" t="s">
        <v>4632</v>
      </c>
      <c r="I992" s="3" t="s">
        <v>4632</v>
      </c>
      <c r="J992" s="3" t="s">
        <v>4528</v>
      </c>
      <c r="K992" s="6">
        <v>9969</v>
      </c>
      <c r="L992" s="6">
        <v>10214</v>
      </c>
      <c r="M992" s="6">
        <v>7737</v>
      </c>
      <c r="N992" s="6">
        <v>6655</v>
      </c>
      <c r="O992" s="6">
        <v>3644</v>
      </c>
      <c r="P992" s="6">
        <v>2385</v>
      </c>
      <c r="Q992" s="6">
        <v>385</v>
      </c>
      <c r="R992" s="6">
        <v>-1043</v>
      </c>
      <c r="S992" s="6">
        <v>1099.3789999999999</v>
      </c>
      <c r="T992" s="6">
        <v>512.17399999999998</v>
      </c>
      <c r="U992" s="6">
        <v>54901.332999999999</v>
      </c>
      <c r="V992" s="6">
        <v>54826.928</v>
      </c>
      <c r="W992" s="6">
        <v>74607</v>
      </c>
      <c r="X992" s="6">
        <v>75249</v>
      </c>
      <c r="Y992" s="6" t="s">
        <v>4474</v>
      </c>
      <c r="Z992" s="6" t="s">
        <v>4474</v>
      </c>
      <c r="AA992" s="6" t="s">
        <v>4474</v>
      </c>
      <c r="AB992" s="6" t="s">
        <v>4474</v>
      </c>
      <c r="AC992" s="6">
        <v>1115260</v>
      </c>
      <c r="AD992" s="6">
        <v>1118315</v>
      </c>
      <c r="AF992">
        <f>Q992/W992</f>
        <v>5.1603736914766713E-3</v>
      </c>
      <c r="AG992">
        <f>R992/X992</f>
        <v>-1.3860649310954298E-2</v>
      </c>
      <c r="AH992">
        <f>U992/W992</f>
        <v>0.73587375179272718</v>
      </c>
      <c r="AI992">
        <f>V992/X992</f>
        <v>0.72860673231537965</v>
      </c>
      <c r="AJ992" t="e">
        <f>Y992/AA992</f>
        <v>#VALUE!</v>
      </c>
      <c r="AK992" t="e">
        <f>Z992/AB992</f>
        <v>#VALUE!</v>
      </c>
      <c r="AL992">
        <f>O992/K992</f>
        <v>0.36553315277359816</v>
      </c>
      <c r="AM992">
        <f>P992/L992</f>
        <v>0.23350303504993147</v>
      </c>
      <c r="AN992">
        <f>K992/W992</f>
        <v>0.13362016968917126</v>
      </c>
      <c r="AO992">
        <f>L992/X992</f>
        <v>0.13573602307007401</v>
      </c>
      <c r="AP992">
        <f>IF(OR(Q992&lt;0, Q992="NA"), 0, 1)</f>
        <v>1</v>
      </c>
      <c r="AQ992">
        <f>IF(OR(S992&lt;0, S992="NA"), 0, 1)</f>
        <v>1</v>
      </c>
      <c r="AR992">
        <f>IFERROR(IF((AF992-AG992)&gt;0,1,0),0)</f>
        <v>1</v>
      </c>
      <c r="AS992">
        <f>IFERROR(IF((S992-Q992)&gt;0,1,0),0)</f>
        <v>1</v>
      </c>
      <c r="AT992">
        <f>IFERROR(IF((AH992-AI992)&lt;0,1,0),0)</f>
        <v>0</v>
      </c>
      <c r="AU992">
        <f>IFERROR(IF((AJ992-AK992)&gt;0,1,0),0)</f>
        <v>0</v>
      </c>
      <c r="AV992">
        <f>IFERROR(IF((AL992-AM992)&gt;0,1,0),0)</f>
        <v>1</v>
      </c>
      <c r="AW992">
        <f>IFERROR(IF((AN992-AO992)&gt;0,1,0),0)</f>
        <v>0</v>
      </c>
      <c r="AX992">
        <f>IFERROR(IF((AC992-AD992)&lt;0,1,0),0)</f>
        <v>1</v>
      </c>
      <c r="AY992">
        <f>SUM(AP992:AX992)</f>
        <v>6</v>
      </c>
    </row>
    <row r="993" spans="1:51" x14ac:dyDescent="0.45">
      <c r="A993" s="1" t="s">
        <v>2652</v>
      </c>
      <c r="B993" s="2">
        <v>4987812</v>
      </c>
      <c r="C993" s="3" t="s">
        <v>5335</v>
      </c>
      <c r="D993" s="5">
        <v>42.68</v>
      </c>
      <c r="E993" s="5">
        <v>2545.1156121600002</v>
      </c>
      <c r="F993" s="3" t="s">
        <v>4485</v>
      </c>
      <c r="G993" s="3" t="s">
        <v>4486</v>
      </c>
      <c r="H993" s="3" t="s">
        <v>4505</v>
      </c>
      <c r="I993" s="3" t="s">
        <v>4505</v>
      </c>
      <c r="J993" s="3" t="s">
        <v>4819</v>
      </c>
      <c r="K993" s="6">
        <v>858715</v>
      </c>
      <c r="L993" s="6">
        <v>835275</v>
      </c>
      <c r="M993" s="6">
        <v>-14611</v>
      </c>
      <c r="N993" s="6">
        <v>-31844</v>
      </c>
      <c r="O993" s="6">
        <v>-101169</v>
      </c>
      <c r="P993" s="6">
        <v>-119874</v>
      </c>
      <c r="Q993" s="6">
        <v>-118457</v>
      </c>
      <c r="R993" s="6">
        <v>-137640</v>
      </c>
      <c r="S993" s="6">
        <v>84790</v>
      </c>
      <c r="T993" s="6">
        <v>60382</v>
      </c>
      <c r="U993" s="6">
        <v>601128</v>
      </c>
      <c r="V993" s="6">
        <v>593936</v>
      </c>
      <c r="W993" s="6">
        <v>2368981</v>
      </c>
      <c r="X993" s="6">
        <v>2378905</v>
      </c>
      <c r="Y993" s="6">
        <v>954316</v>
      </c>
      <c r="Z993" s="6">
        <v>953784</v>
      </c>
      <c r="AA993" s="6">
        <v>232794</v>
      </c>
      <c r="AB993" s="6">
        <v>234416</v>
      </c>
      <c r="AC993" s="6">
        <v>58454728</v>
      </c>
      <c r="AD993" s="6">
        <v>58093528</v>
      </c>
      <c r="AF993">
        <f>Q993/W993</f>
        <v>-5.0003355873263655E-2</v>
      </c>
      <c r="AG993">
        <f>R993/X993</f>
        <v>-5.7858552569354391E-2</v>
      </c>
      <c r="AH993">
        <f>U993/W993</f>
        <v>0.25374960795379953</v>
      </c>
      <c r="AI993">
        <f>V993/X993</f>
        <v>0.24966780934925942</v>
      </c>
      <c r="AJ993">
        <f>Y993/AA993</f>
        <v>4.0994011873158245</v>
      </c>
      <c r="AK993">
        <f>Z993/AB993</f>
        <v>4.0687666370896185</v>
      </c>
      <c r="AL993">
        <f>O993/K993</f>
        <v>-0.11781440873863855</v>
      </c>
      <c r="AM993">
        <f>P993/L993</f>
        <v>-0.14351441142138815</v>
      </c>
      <c r="AN993">
        <f>K993/W993</f>
        <v>0.36248285655309181</v>
      </c>
      <c r="AO993">
        <f>L993/X993</f>
        <v>0.3511174258745095</v>
      </c>
      <c r="AP993">
        <f>IF(OR(Q993&lt;0, Q993="NA"), 0, 1)</f>
        <v>0</v>
      </c>
      <c r="AQ993">
        <f>IF(OR(S993&lt;0, S993="NA"), 0, 1)</f>
        <v>1</v>
      </c>
      <c r="AR993">
        <f>IFERROR(IF((AF993-AG993)&gt;0,1,0),0)</f>
        <v>1</v>
      </c>
      <c r="AS993">
        <f>IFERROR(IF((S993-Q993)&gt;0,1,0),0)</f>
        <v>1</v>
      </c>
      <c r="AT993">
        <f>IFERROR(IF((AH993-AI993)&lt;0,1,0),0)</f>
        <v>0</v>
      </c>
      <c r="AU993">
        <f>IFERROR(IF((AJ993-AK993)&gt;0,1,0),0)</f>
        <v>1</v>
      </c>
      <c r="AV993">
        <f>IFERROR(IF((AL993-AM993)&gt;0,1,0),0)</f>
        <v>1</v>
      </c>
      <c r="AW993">
        <f>IFERROR(IF((AN993-AO993)&gt;0,1,0),0)</f>
        <v>1</v>
      </c>
      <c r="AX993">
        <f>IFERROR(IF((AC993-AD993)&lt;0,1,0),0)</f>
        <v>0</v>
      </c>
      <c r="AY993">
        <f>SUM(AP993:AX993)</f>
        <v>6</v>
      </c>
    </row>
    <row r="994" spans="1:51" x14ac:dyDescent="0.45">
      <c r="A994" s="1" t="s">
        <v>2655</v>
      </c>
      <c r="B994" s="2">
        <v>4069721</v>
      </c>
      <c r="C994" s="3" t="s">
        <v>5335</v>
      </c>
      <c r="D994" s="5">
        <v>104.73</v>
      </c>
      <c r="E994" s="5">
        <v>6103.6025045699998</v>
      </c>
      <c r="F994" s="3" t="s">
        <v>4470</v>
      </c>
      <c r="G994" s="3" t="s">
        <v>4512</v>
      </c>
      <c r="H994" s="3" t="s">
        <v>4513</v>
      </c>
      <c r="I994" s="3" t="s">
        <v>4643</v>
      </c>
      <c r="J994" s="3" t="s">
        <v>4669</v>
      </c>
      <c r="K994" s="6">
        <v>1325871</v>
      </c>
      <c r="L994" s="6">
        <v>1301256</v>
      </c>
      <c r="M994" s="6">
        <v>250279</v>
      </c>
      <c r="N994" s="6">
        <v>246254</v>
      </c>
      <c r="O994" s="6">
        <v>152560</v>
      </c>
      <c r="P994" s="6">
        <v>150895</v>
      </c>
      <c r="Q994" s="6">
        <v>120039</v>
      </c>
      <c r="R994" s="6">
        <v>117429</v>
      </c>
      <c r="S994" s="6">
        <v>214306</v>
      </c>
      <c r="T994" s="6">
        <v>218042</v>
      </c>
      <c r="U994" s="6">
        <v>750505</v>
      </c>
      <c r="V994" s="6">
        <v>801321</v>
      </c>
      <c r="W994" s="6">
        <v>2378084</v>
      </c>
      <c r="X994" s="6">
        <v>2371839</v>
      </c>
      <c r="Y994" s="6">
        <v>1078317</v>
      </c>
      <c r="Z994" s="6">
        <v>1162546</v>
      </c>
      <c r="AA994" s="6">
        <v>201079</v>
      </c>
      <c r="AB994" s="6">
        <v>186215</v>
      </c>
      <c r="AC994" s="6">
        <v>58274000</v>
      </c>
      <c r="AD994" s="6">
        <v>58192000</v>
      </c>
      <c r="AF994">
        <f>Q994/W994</f>
        <v>5.047719088139864E-2</v>
      </c>
      <c r="AG994">
        <f>R994/X994</f>
        <v>4.9509684257658296E-2</v>
      </c>
      <c r="AH994">
        <f>U994/W994</f>
        <v>0.31559230035608499</v>
      </c>
      <c r="AI994">
        <f>V994/X994</f>
        <v>0.3378479736609441</v>
      </c>
      <c r="AJ994">
        <f>Y994/AA994</f>
        <v>5.3626534844513847</v>
      </c>
      <c r="AK994">
        <f>Z994/AB994</f>
        <v>6.2430309051365356</v>
      </c>
      <c r="AL994">
        <f>O994/K994</f>
        <v>0.11506398435443568</v>
      </c>
      <c r="AM994">
        <f>P994/L994</f>
        <v>0.11596104071758363</v>
      </c>
      <c r="AN994">
        <f>K994/W994</f>
        <v>0.55753749657287122</v>
      </c>
      <c r="AO994">
        <f>L994/X994</f>
        <v>0.54862745742860286</v>
      </c>
      <c r="AP994">
        <f>IF(OR(Q994&lt;0, Q994="NA"), 0, 1)</f>
        <v>1</v>
      </c>
      <c r="AQ994">
        <f>IF(OR(S994&lt;0, S994="NA"), 0, 1)</f>
        <v>1</v>
      </c>
      <c r="AR994">
        <f>IFERROR(IF((AF994-AG994)&gt;0,1,0),0)</f>
        <v>1</v>
      </c>
      <c r="AS994">
        <f>IFERROR(IF((S994-Q994)&gt;0,1,0),0)</f>
        <v>1</v>
      </c>
      <c r="AT994">
        <f>IFERROR(IF((AH994-AI994)&lt;0,1,0),0)</f>
        <v>1</v>
      </c>
      <c r="AU994">
        <f>IFERROR(IF((AJ994-AK994)&gt;0,1,0),0)</f>
        <v>0</v>
      </c>
      <c r="AV994">
        <f>IFERROR(IF((AL994-AM994)&gt;0,1,0),0)</f>
        <v>0</v>
      </c>
      <c r="AW994">
        <f>IFERROR(IF((AN994-AO994)&gt;0,1,0),0)</f>
        <v>1</v>
      </c>
      <c r="AX994">
        <f>IFERROR(IF((AC994-AD994)&lt;0,1,0),0)</f>
        <v>0</v>
      </c>
      <c r="AY994">
        <f>SUM(AP994:AX994)</f>
        <v>6</v>
      </c>
    </row>
    <row r="995" spans="1:51" x14ac:dyDescent="0.45">
      <c r="A995" s="1" t="s">
        <v>2665</v>
      </c>
      <c r="B995" s="2">
        <v>4095577</v>
      </c>
      <c r="C995" s="3" t="s">
        <v>5337</v>
      </c>
      <c r="D995" s="7">
        <v>13.02</v>
      </c>
      <c r="E995" s="5">
        <v>464.24921843999999</v>
      </c>
      <c r="F995" s="3" t="s">
        <v>4500</v>
      </c>
      <c r="G995" s="3" t="s">
        <v>4574</v>
      </c>
      <c r="H995" s="3" t="s">
        <v>4580</v>
      </c>
      <c r="I995" s="3" t="s">
        <v>4824</v>
      </c>
      <c r="J995" s="3" t="s">
        <v>4819</v>
      </c>
      <c r="K995" s="6">
        <v>1087900</v>
      </c>
      <c r="L995" s="6">
        <v>1083300</v>
      </c>
      <c r="M995" s="6">
        <v>50800</v>
      </c>
      <c r="N995" s="6">
        <v>47200</v>
      </c>
      <c r="O995" s="6">
        <v>-7100</v>
      </c>
      <c r="P995" s="6">
        <v>-10800</v>
      </c>
      <c r="Q995" s="6">
        <v>-88800</v>
      </c>
      <c r="R995" s="6">
        <v>-142500</v>
      </c>
      <c r="S995" s="6">
        <v>16600</v>
      </c>
      <c r="T995" s="6">
        <v>64000</v>
      </c>
      <c r="U995" s="6">
        <v>345200</v>
      </c>
      <c r="V995" s="6">
        <v>299200</v>
      </c>
      <c r="W995" s="6">
        <v>1375100</v>
      </c>
      <c r="X995" s="6">
        <v>1377900</v>
      </c>
      <c r="Y995" s="6">
        <v>612900</v>
      </c>
      <c r="Z995" s="6">
        <v>611800</v>
      </c>
      <c r="AA995" s="6">
        <v>222600</v>
      </c>
      <c r="AB995" s="6">
        <v>260800</v>
      </c>
      <c r="AC995" s="6">
        <v>35274883</v>
      </c>
      <c r="AD995" s="6">
        <v>35245060</v>
      </c>
      <c r="AF995">
        <f>Q995/W995</f>
        <v>-6.4577121663878995E-2</v>
      </c>
      <c r="AG995">
        <f>R995/X995</f>
        <v>-0.10341824515567168</v>
      </c>
      <c r="AH995">
        <f>U995/W995</f>
        <v>0.25103628826994401</v>
      </c>
      <c r="AI995">
        <f>V995/X995</f>
        <v>0.21714202772334712</v>
      </c>
      <c r="AJ995">
        <f>Y995/AA995</f>
        <v>2.753369272237197</v>
      </c>
      <c r="AK995">
        <f>Z995/AB995</f>
        <v>2.3458588957055215</v>
      </c>
      <c r="AL995">
        <f>O995/K995</f>
        <v>-6.5263351410975272E-3</v>
      </c>
      <c r="AM995">
        <f>P995/L995</f>
        <v>-9.9695375242315146E-3</v>
      </c>
      <c r="AN995">
        <f>K995/W995</f>
        <v>0.79114246236637331</v>
      </c>
      <c r="AO995">
        <f>L995/X995</f>
        <v>0.78619638580448503</v>
      </c>
      <c r="AP995">
        <f>IF(OR(Q995&lt;0, Q995="NA"), 0, 1)</f>
        <v>0</v>
      </c>
      <c r="AQ995">
        <f>IF(OR(S995&lt;0, S995="NA"), 0, 1)</f>
        <v>1</v>
      </c>
      <c r="AR995">
        <f>IFERROR(IF((AF995-AG995)&gt;0,1,0),0)</f>
        <v>1</v>
      </c>
      <c r="AS995">
        <f>IFERROR(IF((S995-Q995)&gt;0,1,0),0)</f>
        <v>1</v>
      </c>
      <c r="AT995">
        <f>IFERROR(IF((AH995-AI995)&lt;0,1,0),0)</f>
        <v>0</v>
      </c>
      <c r="AU995">
        <f>IFERROR(IF((AJ995-AK995)&gt;0,1,0),0)</f>
        <v>1</v>
      </c>
      <c r="AV995">
        <f>IFERROR(IF((AL995-AM995)&gt;0,1,0),0)</f>
        <v>1</v>
      </c>
      <c r="AW995">
        <f>IFERROR(IF((AN995-AO995)&gt;0,1,0),0)</f>
        <v>1</v>
      </c>
      <c r="AX995">
        <f>IFERROR(IF((AC995-AD995)&lt;0,1,0),0)</f>
        <v>0</v>
      </c>
      <c r="AY995">
        <f>SUM(AP995:AX995)</f>
        <v>6</v>
      </c>
    </row>
    <row r="996" spans="1:51" x14ac:dyDescent="0.45">
      <c r="A996" s="1" t="s">
        <v>2672</v>
      </c>
      <c r="B996" s="2">
        <v>9775745</v>
      </c>
      <c r="C996" s="3" t="s">
        <v>5337</v>
      </c>
      <c r="D996" s="7">
        <v>6.29</v>
      </c>
      <c r="E996" s="5">
        <v>263.88402404999999</v>
      </c>
      <c r="F996" s="3" t="s">
        <v>4480</v>
      </c>
      <c r="G996" s="3" t="s">
        <v>4491</v>
      </c>
      <c r="H996" s="3" t="s">
        <v>4492</v>
      </c>
      <c r="I996" s="3" t="s">
        <v>4493</v>
      </c>
      <c r="J996" s="3" t="s">
        <v>4553</v>
      </c>
      <c r="K996" s="6">
        <v>22395.363000000001</v>
      </c>
      <c r="L996" s="6">
        <v>22225.346000000001</v>
      </c>
      <c r="M996" s="6" t="s">
        <v>4474</v>
      </c>
      <c r="N996" s="6" t="s">
        <v>4474</v>
      </c>
      <c r="O996" s="6">
        <v>20185.577000000001</v>
      </c>
      <c r="P996" s="6">
        <v>19999.453000000001</v>
      </c>
      <c r="Q996" s="6">
        <v>22647.138999999999</v>
      </c>
      <c r="R996" s="6">
        <v>19559.201000000001</v>
      </c>
      <c r="S996" s="6">
        <v>28223.832999999999</v>
      </c>
      <c r="T996" s="6">
        <v>32896.002999999997</v>
      </c>
      <c r="U996" s="6" t="s">
        <v>4474</v>
      </c>
      <c r="V996" s="6" t="s">
        <v>4474</v>
      </c>
      <c r="W996" s="6">
        <v>387392.45899999997</v>
      </c>
      <c r="X996" s="6">
        <v>387392.45899999997</v>
      </c>
      <c r="Y996" s="6">
        <v>8207.6389999999992</v>
      </c>
      <c r="Z996" s="6">
        <v>8207.6389999999992</v>
      </c>
      <c r="AA996" s="6">
        <v>103250</v>
      </c>
      <c r="AB996" s="6">
        <v>103250</v>
      </c>
      <c r="AC996" s="6">
        <v>42014880</v>
      </c>
      <c r="AD996" s="6">
        <v>42014880</v>
      </c>
      <c r="AF996">
        <f>Q996/W996</f>
        <v>5.8460453924323807E-2</v>
      </c>
      <c r="AG996">
        <f>R996/X996</f>
        <v>5.0489369489765935E-2</v>
      </c>
      <c r="AH996" t="e">
        <f>U996/W996</f>
        <v>#VALUE!</v>
      </c>
      <c r="AI996" t="e">
        <f>V996/X996</f>
        <v>#VALUE!</v>
      </c>
      <c r="AJ996">
        <f>Y996/AA996</f>
        <v>7.9492871670702167E-2</v>
      </c>
      <c r="AK996">
        <f>Z996/AB996</f>
        <v>7.9492871670702167E-2</v>
      </c>
      <c r="AL996">
        <f>O996/K996</f>
        <v>0.901328413386289</v>
      </c>
      <c r="AM996">
        <f>P996/L996</f>
        <v>0.89984889324107709</v>
      </c>
      <c r="AN996">
        <f>K996/W996</f>
        <v>5.7810529037685791E-2</v>
      </c>
      <c r="AO996">
        <f>L996/X996</f>
        <v>5.7371653690347142E-2</v>
      </c>
      <c r="AP996">
        <f>IF(OR(Q996&lt;0, Q996="NA"), 0, 1)</f>
        <v>1</v>
      </c>
      <c r="AQ996">
        <f>IF(OR(S996&lt;0, S996="NA"), 0, 1)</f>
        <v>1</v>
      </c>
      <c r="AR996">
        <f>IFERROR(IF((AF996-AG996)&gt;0,1,0),0)</f>
        <v>1</v>
      </c>
      <c r="AS996">
        <f>IFERROR(IF((S996-Q996)&gt;0,1,0),0)</f>
        <v>1</v>
      </c>
      <c r="AT996">
        <f>IFERROR(IF((AH996-AI996)&lt;0,1,0),0)</f>
        <v>0</v>
      </c>
      <c r="AU996">
        <f>IFERROR(IF((AJ996-AK996)&gt;0,1,0),0)</f>
        <v>0</v>
      </c>
      <c r="AV996">
        <f>IFERROR(IF((AL996-AM996)&gt;0,1,0),0)</f>
        <v>1</v>
      </c>
      <c r="AW996">
        <f>IFERROR(IF((AN996-AO996)&gt;0,1,0),0)</f>
        <v>1</v>
      </c>
      <c r="AX996">
        <f>IFERROR(IF((AC996-AD996)&lt;0,1,0),0)</f>
        <v>0</v>
      </c>
      <c r="AY996">
        <f>SUM(AP996:AX996)</f>
        <v>6</v>
      </c>
    </row>
    <row r="997" spans="1:51" x14ac:dyDescent="0.45">
      <c r="A997" s="1" t="s">
        <v>2677</v>
      </c>
      <c r="B997" s="2">
        <v>4094582</v>
      </c>
      <c r="C997" s="3" t="s">
        <v>5337</v>
      </c>
      <c r="D997" s="5">
        <v>32.81</v>
      </c>
      <c r="E997" s="5">
        <v>9768.8651816099991</v>
      </c>
      <c r="F997" s="3" t="s">
        <v>4475</v>
      </c>
      <c r="G997" s="3" t="s">
        <v>4529</v>
      </c>
      <c r="H997" s="3" t="s">
        <v>4530</v>
      </c>
      <c r="I997" s="3" t="s">
        <v>4531</v>
      </c>
      <c r="J997" s="3" t="s">
        <v>4884</v>
      </c>
      <c r="K997" s="6">
        <v>17221656</v>
      </c>
      <c r="L997" s="6">
        <v>17012022</v>
      </c>
      <c r="M997" s="6">
        <v>2556988</v>
      </c>
      <c r="N997" s="6">
        <v>2552780</v>
      </c>
      <c r="O997" s="6">
        <v>1729823</v>
      </c>
      <c r="P997" s="6">
        <v>1757118</v>
      </c>
      <c r="Q997" s="6">
        <v>1206304</v>
      </c>
      <c r="R997" s="6">
        <v>1174025</v>
      </c>
      <c r="S997" s="6">
        <v>2406878</v>
      </c>
      <c r="T997" s="6">
        <v>2433527</v>
      </c>
      <c r="U997" s="6">
        <v>6234275</v>
      </c>
      <c r="V997" s="6">
        <v>6292676</v>
      </c>
      <c r="W997" s="6">
        <v>42740953</v>
      </c>
      <c r="X997" s="6">
        <v>41815461</v>
      </c>
      <c r="Y997" s="6">
        <v>4832453</v>
      </c>
      <c r="Z997" s="6">
        <v>4409136</v>
      </c>
      <c r="AA997" s="6">
        <v>3886758</v>
      </c>
      <c r="AB997" s="6">
        <v>3000173</v>
      </c>
      <c r="AC997" s="6">
        <v>296886350</v>
      </c>
      <c r="AD997" s="6">
        <v>304964825</v>
      </c>
      <c r="AF997">
        <f>Q997/W997</f>
        <v>2.8223610269055066E-2</v>
      </c>
      <c r="AG997">
        <f>R997/X997</f>
        <v>2.8076337601539297E-2</v>
      </c>
      <c r="AH997">
        <f>U997/W997</f>
        <v>0.14586186227527495</v>
      </c>
      <c r="AI997">
        <f>V997/X997</f>
        <v>0.15048682591350601</v>
      </c>
      <c r="AJ997">
        <f>Y997/AA997</f>
        <v>1.2433120353775564</v>
      </c>
      <c r="AK997">
        <f>Z997/AB997</f>
        <v>1.4696272514951638</v>
      </c>
      <c r="AL997">
        <f>O997/K997</f>
        <v>0.10044463784435133</v>
      </c>
      <c r="AM997">
        <f>P997/L997</f>
        <v>0.10328684032973857</v>
      </c>
      <c r="AN997">
        <f>K997/W997</f>
        <v>0.40293102495866201</v>
      </c>
      <c r="AO997">
        <f>L997/X997</f>
        <v>0.4068356917074285</v>
      </c>
      <c r="AP997">
        <f>IF(OR(Q997&lt;0, Q997="NA"), 0, 1)</f>
        <v>1</v>
      </c>
      <c r="AQ997">
        <f>IF(OR(S997&lt;0, S997="NA"), 0, 1)</f>
        <v>1</v>
      </c>
      <c r="AR997">
        <f>IFERROR(IF((AF997-AG997)&gt;0,1,0),0)</f>
        <v>1</v>
      </c>
      <c r="AS997">
        <f>IFERROR(IF((S997-Q997)&gt;0,1,0),0)</f>
        <v>1</v>
      </c>
      <c r="AT997">
        <f>IFERROR(IF((AH997-AI997)&lt;0,1,0),0)</f>
        <v>1</v>
      </c>
      <c r="AU997">
        <f>IFERROR(IF((AJ997-AK997)&gt;0,1,0),0)</f>
        <v>0</v>
      </c>
      <c r="AV997">
        <f>IFERROR(IF((AL997-AM997)&gt;0,1,0),0)</f>
        <v>0</v>
      </c>
      <c r="AW997">
        <f>IFERROR(IF((AN997-AO997)&gt;0,1,0),0)</f>
        <v>0</v>
      </c>
      <c r="AX997">
        <f>IFERROR(IF((AC997-AD997)&lt;0,1,0),0)</f>
        <v>1</v>
      </c>
      <c r="AY997">
        <f>SUM(AP997:AX997)</f>
        <v>6</v>
      </c>
    </row>
    <row r="998" spans="1:51" x14ac:dyDescent="0.45">
      <c r="A998" s="1" t="s">
        <v>2687</v>
      </c>
      <c r="B998" s="2">
        <v>4104374</v>
      </c>
      <c r="C998" s="3" t="s">
        <v>5335</v>
      </c>
      <c r="D998" s="5">
        <v>48.84</v>
      </c>
      <c r="E998" s="5">
        <v>872.04796799999997</v>
      </c>
      <c r="F998" s="3" t="s">
        <v>4651</v>
      </c>
      <c r="G998" s="3" t="s">
        <v>4651</v>
      </c>
      <c r="H998" s="3" t="s">
        <v>4701</v>
      </c>
      <c r="I998" s="3" t="s">
        <v>4701</v>
      </c>
      <c r="J998" s="3" t="s">
        <v>4702</v>
      </c>
      <c r="K998" s="6">
        <v>183372</v>
      </c>
      <c r="L998" s="6">
        <v>174987</v>
      </c>
      <c r="M998" s="6">
        <v>82934</v>
      </c>
      <c r="N998" s="6">
        <v>77980</v>
      </c>
      <c r="O998" s="6">
        <v>55367</v>
      </c>
      <c r="P998" s="6">
        <v>50073</v>
      </c>
      <c r="Q998" s="6">
        <v>41312</v>
      </c>
      <c r="R998" s="6">
        <v>36985</v>
      </c>
      <c r="S998" s="6">
        <v>50131</v>
      </c>
      <c r="T998" s="6">
        <v>41374</v>
      </c>
      <c r="U998" s="6">
        <v>352282</v>
      </c>
      <c r="V998" s="6">
        <v>355975</v>
      </c>
      <c r="W998" s="6">
        <v>1229615</v>
      </c>
      <c r="X998" s="6">
        <v>1274639</v>
      </c>
      <c r="Y998" s="6">
        <v>52146</v>
      </c>
      <c r="Z998" s="6">
        <v>121002</v>
      </c>
      <c r="AA998" s="6">
        <v>79912</v>
      </c>
      <c r="AB998" s="6">
        <v>134983</v>
      </c>
      <c r="AC998" s="6">
        <v>17855000</v>
      </c>
      <c r="AD998" s="6">
        <v>17829000</v>
      </c>
      <c r="AF998">
        <f>Q998/W998</f>
        <v>3.3597508163124228E-2</v>
      </c>
      <c r="AG998">
        <f>R998/X998</f>
        <v>2.9016058664453229E-2</v>
      </c>
      <c r="AH998">
        <f>U998/W998</f>
        <v>0.28649780622389937</v>
      </c>
      <c r="AI998">
        <f>V998/X998</f>
        <v>0.27927515163116773</v>
      </c>
      <c r="AJ998">
        <f>Y998/AA998</f>
        <v>0.65254279707678442</v>
      </c>
      <c r="AK998">
        <f>Z998/AB998</f>
        <v>0.89642399413259444</v>
      </c>
      <c r="AL998">
        <f>O998/K998</f>
        <v>0.30193813668389941</v>
      </c>
      <c r="AM998">
        <f>P998/L998</f>
        <v>0.28615268562807522</v>
      </c>
      <c r="AN998">
        <f>K998/W998</f>
        <v>0.1491296056082595</v>
      </c>
      <c r="AO998">
        <f>L998/X998</f>
        <v>0.13728357597719826</v>
      </c>
      <c r="AP998">
        <f>IF(OR(Q998&lt;0, Q998="NA"), 0, 1)</f>
        <v>1</v>
      </c>
      <c r="AQ998">
        <f>IF(OR(S998&lt;0, S998="NA"), 0, 1)</f>
        <v>1</v>
      </c>
      <c r="AR998">
        <f>IFERROR(IF((AF998-AG998)&gt;0,1,0),0)</f>
        <v>1</v>
      </c>
      <c r="AS998">
        <f>IFERROR(IF((S998-Q998)&gt;0,1,0),0)</f>
        <v>1</v>
      </c>
      <c r="AT998">
        <f>IFERROR(IF((AH998-AI998)&lt;0,1,0),0)</f>
        <v>0</v>
      </c>
      <c r="AU998">
        <f>IFERROR(IF((AJ998-AK998)&gt;0,1,0),0)</f>
        <v>0</v>
      </c>
      <c r="AV998">
        <f>IFERROR(IF((AL998-AM998)&gt;0,1,0),0)</f>
        <v>1</v>
      </c>
      <c r="AW998">
        <f>IFERROR(IF((AN998-AO998)&gt;0,1,0),0)</f>
        <v>1</v>
      </c>
      <c r="AX998">
        <f>IFERROR(IF((AC998-AD998)&lt;0,1,0),0)</f>
        <v>0</v>
      </c>
      <c r="AY998">
        <f>SUM(AP998:AX998)</f>
        <v>6</v>
      </c>
    </row>
    <row r="999" spans="1:51" x14ac:dyDescent="0.45">
      <c r="A999" s="1" t="s">
        <v>2688</v>
      </c>
      <c r="B999" s="2">
        <v>1022911</v>
      </c>
      <c r="C999" s="3" t="s">
        <v>5335</v>
      </c>
      <c r="D999" s="5">
        <v>24.5</v>
      </c>
      <c r="E999" s="5">
        <v>524.33638250000001</v>
      </c>
      <c r="F999" s="3" t="s">
        <v>4480</v>
      </c>
      <c r="G999" s="3" t="s">
        <v>4481</v>
      </c>
      <c r="H999" s="3" t="s">
        <v>4481</v>
      </c>
      <c r="I999" s="3" t="s">
        <v>4482</v>
      </c>
      <c r="J999" s="3" t="s">
        <v>4484</v>
      </c>
      <c r="K999" s="6">
        <v>301574</v>
      </c>
      <c r="L999" s="6">
        <v>304066</v>
      </c>
      <c r="M999" s="6" t="s">
        <v>4474</v>
      </c>
      <c r="N999" s="6" t="s">
        <v>4474</v>
      </c>
      <c r="O999" s="6">
        <v>266863</v>
      </c>
      <c r="P999" s="6">
        <v>262347</v>
      </c>
      <c r="Q999" s="6">
        <v>59822</v>
      </c>
      <c r="R999" s="6">
        <v>52748</v>
      </c>
      <c r="S999" s="6">
        <v>165569</v>
      </c>
      <c r="T999" s="6">
        <v>138818</v>
      </c>
      <c r="U999" s="6">
        <v>82744</v>
      </c>
      <c r="V999" s="6">
        <v>91656</v>
      </c>
      <c r="W999" s="6">
        <v>7751483</v>
      </c>
      <c r="X999" s="6">
        <v>7757274</v>
      </c>
      <c r="Y999" s="6" t="s">
        <v>4474</v>
      </c>
      <c r="Z999" s="6" t="s">
        <v>4474</v>
      </c>
      <c r="AA999" s="6" t="s">
        <v>4474</v>
      </c>
      <c r="AB999" s="6" t="s">
        <v>4474</v>
      </c>
      <c r="AC999" s="6">
        <v>21393905</v>
      </c>
      <c r="AD999" s="6">
        <v>21377215</v>
      </c>
      <c r="AF999">
        <f>Q999/W999</f>
        <v>7.7174909626970736E-3</v>
      </c>
      <c r="AG999">
        <f>R999/X999</f>
        <v>6.7998113770378612E-3</v>
      </c>
      <c r="AH999">
        <f>U999/W999</f>
        <v>1.0674602524445968E-2</v>
      </c>
      <c r="AI999">
        <f>V999/X999</f>
        <v>1.1815490854132521E-2</v>
      </c>
      <c r="AJ999" t="e">
        <f>Y999/AA999</f>
        <v>#VALUE!</v>
      </c>
      <c r="AK999" t="e">
        <f>Z999/AB999</f>
        <v>#VALUE!</v>
      </c>
      <c r="AL999">
        <f>O999/K999</f>
        <v>0.88490055508764021</v>
      </c>
      <c r="AM999">
        <f>P999/L999</f>
        <v>0.86279623502792158</v>
      </c>
      <c r="AN999">
        <f>K999/W999</f>
        <v>3.8905329470502611E-2</v>
      </c>
      <c r="AO999">
        <f>L999/X999</f>
        <v>3.9197532535269475E-2</v>
      </c>
      <c r="AP999">
        <f>IF(OR(Q999&lt;0, Q999="NA"), 0, 1)</f>
        <v>1</v>
      </c>
      <c r="AQ999">
        <f>IF(OR(S999&lt;0, S999="NA"), 0, 1)</f>
        <v>1</v>
      </c>
      <c r="AR999">
        <f>IFERROR(IF((AF999-AG999)&gt;0,1,0),0)</f>
        <v>1</v>
      </c>
      <c r="AS999">
        <f>IFERROR(IF((S999-Q999)&gt;0,1,0),0)</f>
        <v>1</v>
      </c>
      <c r="AT999">
        <f>IFERROR(IF((AH999-AI999)&lt;0,1,0),0)</f>
        <v>1</v>
      </c>
      <c r="AU999">
        <f>IFERROR(IF((AJ999-AK999)&gt;0,1,0),0)</f>
        <v>0</v>
      </c>
      <c r="AV999">
        <f>IFERROR(IF((AL999-AM999)&gt;0,1,0),0)</f>
        <v>1</v>
      </c>
      <c r="AW999">
        <f>IFERROR(IF((AN999-AO999)&gt;0,1,0),0)</f>
        <v>0</v>
      </c>
      <c r="AX999">
        <f>IFERROR(IF((AC999-AD999)&lt;0,1,0),0)</f>
        <v>0</v>
      </c>
      <c r="AY999">
        <f>SUM(AP999:AX999)</f>
        <v>6</v>
      </c>
    </row>
    <row r="1000" spans="1:51" x14ac:dyDescent="0.45">
      <c r="A1000" s="1" t="s">
        <v>2690</v>
      </c>
      <c r="B1000" s="2">
        <v>4988965</v>
      </c>
      <c r="C1000" s="3" t="s">
        <v>5337</v>
      </c>
      <c r="D1000" s="5">
        <v>68.540000000000006</v>
      </c>
      <c r="E1000" s="5">
        <v>784.04907367999999</v>
      </c>
      <c r="F1000" s="3" t="s">
        <v>4485</v>
      </c>
      <c r="G1000" s="3" t="s">
        <v>4486</v>
      </c>
      <c r="H1000" s="3" t="s">
        <v>4598</v>
      </c>
      <c r="I1000" s="3" t="s">
        <v>4661</v>
      </c>
      <c r="J1000" s="3" t="s">
        <v>5181</v>
      </c>
      <c r="K1000" s="6">
        <v>1331839</v>
      </c>
      <c r="L1000" s="6">
        <v>1292137</v>
      </c>
      <c r="M1000" s="6">
        <v>107075</v>
      </c>
      <c r="N1000" s="6">
        <v>110683</v>
      </c>
      <c r="O1000" s="6">
        <v>92878</v>
      </c>
      <c r="P1000" s="6">
        <v>96830</v>
      </c>
      <c r="Q1000" s="6">
        <v>69657</v>
      </c>
      <c r="R1000" s="6">
        <v>71693</v>
      </c>
      <c r="S1000" s="6">
        <v>35339</v>
      </c>
      <c r="T1000" s="6">
        <v>6346</v>
      </c>
      <c r="U1000" s="6">
        <v>65000</v>
      </c>
      <c r="V1000" s="6">
        <v>70000</v>
      </c>
      <c r="W1000" s="6">
        <v>755346</v>
      </c>
      <c r="X1000" s="6">
        <v>748167</v>
      </c>
      <c r="Y1000" s="6">
        <v>615459</v>
      </c>
      <c r="Z1000" s="6">
        <v>610998</v>
      </c>
      <c r="AA1000" s="6">
        <v>290788</v>
      </c>
      <c r="AB1000" s="6">
        <v>293768</v>
      </c>
      <c r="AC1000" s="6">
        <v>11439292</v>
      </c>
      <c r="AD1000" s="6">
        <v>11453792</v>
      </c>
      <c r="AF1000">
        <f>Q1000/W1000</f>
        <v>9.2218665353361234E-2</v>
      </c>
      <c r="AG1000">
        <f>R1000/X1000</f>
        <v>9.5824862630936675E-2</v>
      </c>
      <c r="AH1000">
        <f>U1000/W1000</f>
        <v>8.605327889470521E-2</v>
      </c>
      <c r="AI1000">
        <f>V1000/X1000</f>
        <v>9.3561998858543619E-2</v>
      </c>
      <c r="AJ1000">
        <f>Y1000/AA1000</f>
        <v>2.1165213144971595</v>
      </c>
      <c r="AK1000">
        <f>Z1000/AB1000</f>
        <v>2.0798657443969391</v>
      </c>
      <c r="AL1000">
        <f>O1000/K1000</f>
        <v>6.9736657358734799E-2</v>
      </c>
      <c r="AM1000">
        <f>P1000/L1000</f>
        <v>7.4937874234698026E-2</v>
      </c>
      <c r="AN1000">
        <f>K1000/W1000</f>
        <v>1.7632171216899275</v>
      </c>
      <c r="AO1000">
        <f>L1000/X1000</f>
        <v>1.7270702931297424</v>
      </c>
      <c r="AP1000">
        <f>IF(OR(Q1000&lt;0, Q1000="NA"), 0, 1)</f>
        <v>1</v>
      </c>
      <c r="AQ1000">
        <f>IF(OR(S1000&lt;0, S1000="NA"), 0, 1)</f>
        <v>1</v>
      </c>
      <c r="AR1000">
        <f>IFERROR(IF((AF1000-AG1000)&gt;0,1,0),0)</f>
        <v>0</v>
      </c>
      <c r="AS1000">
        <f>IFERROR(IF((S1000-Q1000)&gt;0,1,0),0)</f>
        <v>0</v>
      </c>
      <c r="AT1000">
        <f>IFERROR(IF((AH1000-AI1000)&lt;0,1,0),0)</f>
        <v>1</v>
      </c>
      <c r="AU1000">
        <f>IFERROR(IF((AJ1000-AK1000)&gt;0,1,0),0)</f>
        <v>1</v>
      </c>
      <c r="AV1000">
        <f>IFERROR(IF((AL1000-AM1000)&gt;0,1,0),0)</f>
        <v>0</v>
      </c>
      <c r="AW1000">
        <f>IFERROR(IF((AN1000-AO1000)&gt;0,1,0),0)</f>
        <v>1</v>
      </c>
      <c r="AX1000">
        <f>IFERROR(IF((AC1000-AD1000)&lt;0,1,0),0)</f>
        <v>1</v>
      </c>
      <c r="AY1000">
        <f>SUM(AP1000:AX1000)</f>
        <v>6</v>
      </c>
    </row>
    <row r="1001" spans="1:51" x14ac:dyDescent="0.45">
      <c r="A1001" s="1" t="s">
        <v>2701</v>
      </c>
      <c r="B1001" s="2">
        <v>13373011</v>
      </c>
      <c r="C1001" s="3" t="s">
        <v>5338</v>
      </c>
      <c r="D1001" s="5">
        <v>46.72</v>
      </c>
      <c r="E1001" s="5">
        <v>2242.7740710399999</v>
      </c>
      <c r="F1001" s="3" t="s">
        <v>4470</v>
      </c>
      <c r="G1001" s="3" t="s">
        <v>4471</v>
      </c>
      <c r="H1001" s="3" t="s">
        <v>4489</v>
      </c>
      <c r="I1001" s="3" t="s">
        <v>4489</v>
      </c>
      <c r="J1001" s="3" t="s">
        <v>4544</v>
      </c>
      <c r="K1001" s="6">
        <v>307028</v>
      </c>
      <c r="L1001" s="6">
        <v>264376</v>
      </c>
      <c r="M1001" s="6">
        <v>-72902</v>
      </c>
      <c r="N1001" s="6">
        <v>-88759</v>
      </c>
      <c r="O1001" s="6">
        <v>-95969</v>
      </c>
      <c r="P1001" s="6">
        <v>-108433</v>
      </c>
      <c r="Q1001" s="6">
        <v>-99811</v>
      </c>
      <c r="R1001" s="6">
        <v>-109164</v>
      </c>
      <c r="S1001" s="6">
        <v>-1225</v>
      </c>
      <c r="T1001" s="6">
        <v>-23430</v>
      </c>
      <c r="U1001" s="6">
        <v>307666</v>
      </c>
      <c r="V1001" s="6">
        <v>307242</v>
      </c>
      <c r="W1001" s="6">
        <v>667893</v>
      </c>
      <c r="X1001" s="6">
        <v>660754</v>
      </c>
      <c r="Y1001" s="6">
        <v>386626</v>
      </c>
      <c r="Z1001" s="6">
        <v>367829</v>
      </c>
      <c r="AA1001" s="6">
        <v>115751</v>
      </c>
      <c r="AB1001" s="6">
        <v>112308</v>
      </c>
      <c r="AC1001" s="6">
        <v>47968121</v>
      </c>
      <c r="AD1001" s="6">
        <v>47571847</v>
      </c>
      <c r="AF1001">
        <f>Q1001/W1001</f>
        <v>-0.14944160217280314</v>
      </c>
      <c r="AG1001">
        <f>R1001/X1001</f>
        <v>-0.16521125865299341</v>
      </c>
      <c r="AH1001">
        <f>U1001/W1001</f>
        <v>0.46065163132417919</v>
      </c>
      <c r="AI1001">
        <f>V1001/X1001</f>
        <v>0.46498696943189144</v>
      </c>
      <c r="AJ1001">
        <f>Y1001/AA1001</f>
        <v>3.3401525688762947</v>
      </c>
      <c r="AK1001">
        <f>Z1001/AB1001</f>
        <v>3.2751807529294439</v>
      </c>
      <c r="AL1001">
        <f>O1001/K1001</f>
        <v>-0.31257409747645165</v>
      </c>
      <c r="AM1001">
        <f>P1001/L1001</f>
        <v>-0.41014691197385544</v>
      </c>
      <c r="AN1001">
        <f>K1001/W1001</f>
        <v>0.45969638849336647</v>
      </c>
      <c r="AO1001">
        <f>L1001/X1001</f>
        <v>0.40011259863731435</v>
      </c>
      <c r="AP1001">
        <f>IF(OR(Q1001&lt;0, Q1001="NA"), 0, 1)</f>
        <v>0</v>
      </c>
      <c r="AQ1001">
        <f>IF(OR(S1001&lt;0, S1001="NA"), 0, 1)</f>
        <v>0</v>
      </c>
      <c r="AR1001">
        <f>IFERROR(IF((AF1001-AG1001)&gt;0,1,0),0)</f>
        <v>1</v>
      </c>
      <c r="AS1001">
        <f>IFERROR(IF((S1001-Q1001)&gt;0,1,0),0)</f>
        <v>1</v>
      </c>
      <c r="AT1001">
        <f>IFERROR(IF((AH1001-AI1001)&lt;0,1,0),0)</f>
        <v>1</v>
      </c>
      <c r="AU1001">
        <f>IFERROR(IF((AJ1001-AK1001)&gt;0,1,0),0)</f>
        <v>1</v>
      </c>
      <c r="AV1001">
        <f>IFERROR(IF((AL1001-AM1001)&gt;0,1,0),0)</f>
        <v>1</v>
      </c>
      <c r="AW1001">
        <f>IFERROR(IF((AN1001-AO1001)&gt;0,1,0),0)</f>
        <v>1</v>
      </c>
      <c r="AX1001">
        <f>IFERROR(IF((AC1001-AD1001)&lt;0,1,0),0)</f>
        <v>0</v>
      </c>
      <c r="AY1001">
        <f>SUM(AP1001:AX1001)</f>
        <v>6</v>
      </c>
    </row>
    <row r="1002" spans="1:51" x14ac:dyDescent="0.45">
      <c r="A1002" s="1" t="s">
        <v>2703</v>
      </c>
      <c r="B1002" s="2">
        <v>7310690</v>
      </c>
      <c r="C1002" s="3" t="s">
        <v>5335</v>
      </c>
      <c r="D1002" s="5">
        <v>7.15</v>
      </c>
      <c r="E1002" s="5">
        <v>2304.0872568999998</v>
      </c>
      <c r="F1002" s="3" t="s">
        <v>4475</v>
      </c>
      <c r="G1002" s="3" t="s">
        <v>4529</v>
      </c>
      <c r="H1002" s="3" t="s">
        <v>4569</v>
      </c>
      <c r="I1002" s="3" t="s">
        <v>4570</v>
      </c>
      <c r="J1002" s="3" t="s">
        <v>5182</v>
      </c>
      <c r="K1002" s="6">
        <v>973695</v>
      </c>
      <c r="L1002" s="6">
        <v>958442</v>
      </c>
      <c r="M1002" s="6">
        <v>266640</v>
      </c>
      <c r="N1002" s="6">
        <v>259959</v>
      </c>
      <c r="O1002" s="6">
        <v>187029</v>
      </c>
      <c r="P1002" s="6">
        <v>183931</v>
      </c>
      <c r="Q1002" s="6">
        <v>73447</v>
      </c>
      <c r="R1002" s="6">
        <v>70590</v>
      </c>
      <c r="S1002" s="6">
        <v>238007</v>
      </c>
      <c r="T1002" s="6">
        <v>206413</v>
      </c>
      <c r="U1002" s="6">
        <v>931046</v>
      </c>
      <c r="V1002" s="6">
        <v>919224</v>
      </c>
      <c r="W1002" s="6">
        <v>3045872</v>
      </c>
      <c r="X1002" s="6">
        <v>2973146</v>
      </c>
      <c r="Y1002" s="6">
        <v>52785</v>
      </c>
      <c r="Z1002" s="6">
        <v>50656</v>
      </c>
      <c r="AA1002" s="6">
        <v>193668</v>
      </c>
      <c r="AB1002" s="6">
        <v>179950</v>
      </c>
      <c r="AC1002" s="6">
        <v>322239140</v>
      </c>
      <c r="AD1002" s="6">
        <v>321395188</v>
      </c>
      <c r="AF1002">
        <f>Q1002/W1002</f>
        <v>2.4113620007669395E-2</v>
      </c>
      <c r="AG1002">
        <f>R1002/X1002</f>
        <v>2.3742527275821639E-2</v>
      </c>
      <c r="AH1002">
        <f>U1002/W1002</f>
        <v>0.30567469676992337</v>
      </c>
      <c r="AI1002">
        <f>V1002/X1002</f>
        <v>0.30917553325669173</v>
      </c>
      <c r="AJ1002">
        <f>Y1002/AA1002</f>
        <v>0.27255406158993745</v>
      </c>
      <c r="AK1002">
        <f>Z1002/AB1002</f>
        <v>0.28150041678243959</v>
      </c>
      <c r="AL1002">
        <f>O1002/K1002</f>
        <v>0.19208170936484217</v>
      </c>
      <c r="AM1002">
        <f>P1002/L1002</f>
        <v>0.19190623950119048</v>
      </c>
      <c r="AN1002">
        <f>K1002/W1002</f>
        <v>0.3196769266732154</v>
      </c>
      <c r="AO1002">
        <f>L1002/X1002</f>
        <v>0.32236627464645196</v>
      </c>
      <c r="AP1002">
        <f>IF(OR(Q1002&lt;0, Q1002="NA"), 0, 1)</f>
        <v>1</v>
      </c>
      <c r="AQ1002">
        <f>IF(OR(S1002&lt;0, S1002="NA"), 0, 1)</f>
        <v>1</v>
      </c>
      <c r="AR1002">
        <f>IFERROR(IF((AF1002-AG1002)&gt;0,1,0),0)</f>
        <v>1</v>
      </c>
      <c r="AS1002">
        <f>IFERROR(IF((S1002-Q1002)&gt;0,1,0),0)</f>
        <v>1</v>
      </c>
      <c r="AT1002">
        <f>IFERROR(IF((AH1002-AI1002)&lt;0,1,0),0)</f>
        <v>1</v>
      </c>
      <c r="AU1002">
        <f>IFERROR(IF((AJ1002-AK1002)&gt;0,1,0),0)</f>
        <v>0</v>
      </c>
      <c r="AV1002">
        <f>IFERROR(IF((AL1002-AM1002)&gt;0,1,0),0)</f>
        <v>1</v>
      </c>
      <c r="AW1002">
        <f>IFERROR(IF((AN1002-AO1002)&gt;0,1,0),0)</f>
        <v>0</v>
      </c>
      <c r="AX1002">
        <f>IFERROR(IF((AC1002-AD1002)&lt;0,1,0),0)</f>
        <v>0</v>
      </c>
      <c r="AY1002">
        <f>SUM(AP1002:AX1002)</f>
        <v>6</v>
      </c>
    </row>
    <row r="1003" spans="1:51" x14ac:dyDescent="0.45">
      <c r="A1003" s="1" t="s">
        <v>2704</v>
      </c>
      <c r="B1003" s="2">
        <v>4996794</v>
      </c>
      <c r="C1003" s="3" t="s">
        <v>5337</v>
      </c>
      <c r="D1003" s="5">
        <v>9.69</v>
      </c>
      <c r="E1003" s="5">
        <v>300.49053375</v>
      </c>
      <c r="F1003" s="3" t="s">
        <v>4485</v>
      </c>
      <c r="G1003" s="3" t="s">
        <v>4517</v>
      </c>
      <c r="H1003" s="3" t="s">
        <v>4640</v>
      </c>
      <c r="I1003" s="3" t="s">
        <v>4685</v>
      </c>
      <c r="J1003" s="3" t="s">
        <v>5183</v>
      </c>
      <c r="K1003" s="6">
        <v>738983</v>
      </c>
      <c r="L1003" s="6">
        <v>735642</v>
      </c>
      <c r="M1003" s="6">
        <v>71112</v>
      </c>
      <c r="N1003" s="6">
        <v>70491</v>
      </c>
      <c r="O1003" s="6">
        <v>40657</v>
      </c>
      <c r="P1003" s="6">
        <v>39344</v>
      </c>
      <c r="Q1003" s="6">
        <v>11288</v>
      </c>
      <c r="R1003" s="6">
        <v>-5466</v>
      </c>
      <c r="S1003" s="6">
        <v>40535</v>
      </c>
      <c r="T1003" s="6">
        <v>13542</v>
      </c>
      <c r="U1003" s="6">
        <v>178989</v>
      </c>
      <c r="V1003" s="6">
        <v>189692</v>
      </c>
      <c r="W1003" s="6">
        <v>551681</v>
      </c>
      <c r="X1003" s="6">
        <v>548147</v>
      </c>
      <c r="Y1003" s="6">
        <v>193327</v>
      </c>
      <c r="Z1003" s="6">
        <v>193463</v>
      </c>
      <c r="AA1003" s="6">
        <v>115164</v>
      </c>
      <c r="AB1003" s="6">
        <v>114546</v>
      </c>
      <c r="AC1003" s="6">
        <v>31006864</v>
      </c>
      <c r="AD1003" s="6">
        <v>30977420</v>
      </c>
      <c r="AF1003">
        <f>Q1003/W1003</f>
        <v>2.0461099802240788E-2</v>
      </c>
      <c r="AG1003">
        <f>R1003/X1003</f>
        <v>-9.971777643588307E-3</v>
      </c>
      <c r="AH1003">
        <f>U1003/W1003</f>
        <v>0.32444292988158013</v>
      </c>
      <c r="AI1003">
        <f>V1003/X1003</f>
        <v>0.34606045458608731</v>
      </c>
      <c r="AJ1003">
        <f>Y1003/AA1003</f>
        <v>1.6787103608766629</v>
      </c>
      <c r="AK1003">
        <f>Z1003/AB1003</f>
        <v>1.6889546557714805</v>
      </c>
      <c r="AL1003">
        <f>O1003/K1003</f>
        <v>5.501750378560806E-2</v>
      </c>
      <c r="AM1003">
        <f>P1003/L1003</f>
        <v>5.3482536342405684E-2</v>
      </c>
      <c r="AN1003">
        <f>K1003/W1003</f>
        <v>1.3395114205491943</v>
      </c>
      <c r="AO1003">
        <f>L1003/X1003</f>
        <v>1.3420524056503091</v>
      </c>
      <c r="AP1003">
        <f>IF(OR(Q1003&lt;0, Q1003="NA"), 0, 1)</f>
        <v>1</v>
      </c>
      <c r="AQ1003">
        <f>IF(OR(S1003&lt;0, S1003="NA"), 0, 1)</f>
        <v>1</v>
      </c>
      <c r="AR1003">
        <f>IFERROR(IF((AF1003-AG1003)&gt;0,1,0),0)</f>
        <v>1</v>
      </c>
      <c r="AS1003">
        <f>IFERROR(IF((S1003-Q1003)&gt;0,1,0),0)</f>
        <v>1</v>
      </c>
      <c r="AT1003">
        <f>IFERROR(IF((AH1003-AI1003)&lt;0,1,0),0)</f>
        <v>1</v>
      </c>
      <c r="AU1003">
        <f>IFERROR(IF((AJ1003-AK1003)&gt;0,1,0),0)</f>
        <v>0</v>
      </c>
      <c r="AV1003">
        <f>IFERROR(IF((AL1003-AM1003)&gt;0,1,0),0)</f>
        <v>1</v>
      </c>
      <c r="AW1003">
        <f>IFERROR(IF((AN1003-AO1003)&gt;0,1,0),0)</f>
        <v>0</v>
      </c>
      <c r="AX1003">
        <f>IFERROR(IF((AC1003-AD1003)&lt;0,1,0),0)</f>
        <v>0</v>
      </c>
      <c r="AY1003">
        <f>SUM(AP1003:AX1003)</f>
        <v>6</v>
      </c>
    </row>
    <row r="1004" spans="1:51" x14ac:dyDescent="0.45">
      <c r="A1004" s="1" t="s">
        <v>2710</v>
      </c>
      <c r="B1004" s="2">
        <v>4614373</v>
      </c>
      <c r="C1004" s="3" t="s">
        <v>5337</v>
      </c>
      <c r="D1004" s="5">
        <v>15.05</v>
      </c>
      <c r="E1004" s="5">
        <v>145.17642369999999</v>
      </c>
      <c r="F1004" s="3" t="s">
        <v>4525</v>
      </c>
      <c r="G1004" s="3" t="s">
        <v>4526</v>
      </c>
      <c r="H1004" s="3" t="s">
        <v>4632</v>
      </c>
      <c r="I1004" s="3" t="s">
        <v>4632</v>
      </c>
      <c r="J1004" s="3" t="s">
        <v>4703</v>
      </c>
      <c r="K1004" s="6">
        <v>48513</v>
      </c>
      <c r="L1004" s="6">
        <v>49562</v>
      </c>
      <c r="M1004" s="6">
        <v>39154</v>
      </c>
      <c r="N1004" s="6">
        <v>30124</v>
      </c>
      <c r="O1004" s="6">
        <v>22568</v>
      </c>
      <c r="P1004" s="6">
        <v>13530</v>
      </c>
      <c r="Q1004" s="6">
        <v>3009</v>
      </c>
      <c r="R1004" s="6">
        <v>-2848</v>
      </c>
      <c r="S1004" s="6">
        <v>18203.121999999999</v>
      </c>
      <c r="T1004" s="6">
        <v>16986.319</v>
      </c>
      <c r="U1004" s="6">
        <v>280401.24699999997</v>
      </c>
      <c r="V1004" s="6">
        <v>279515.93400000001</v>
      </c>
      <c r="W1004" s="6">
        <v>507372</v>
      </c>
      <c r="X1004" s="6">
        <v>519532</v>
      </c>
      <c r="Y1004" s="6" t="s">
        <v>4474</v>
      </c>
      <c r="Z1004" s="6" t="s">
        <v>4474</v>
      </c>
      <c r="AA1004" s="6" t="s">
        <v>4474</v>
      </c>
      <c r="AB1004" s="6" t="s">
        <v>4474</v>
      </c>
      <c r="AC1004" s="6">
        <v>9554766</v>
      </c>
      <c r="AD1004" s="6">
        <v>9482076</v>
      </c>
      <c r="AF1004">
        <f>Q1004/W1004</f>
        <v>5.9305598259265391E-3</v>
      </c>
      <c r="AG1004">
        <f>R1004/X1004</f>
        <v>-5.4818567479962737E-3</v>
      </c>
      <c r="AH1004">
        <f>U1004/W1004</f>
        <v>0.55265416104948628</v>
      </c>
      <c r="AI1004">
        <f>V1004/X1004</f>
        <v>0.53801485567780238</v>
      </c>
      <c r="AJ1004" t="e">
        <f>Y1004/AA1004</f>
        <v>#VALUE!</v>
      </c>
      <c r="AK1004" t="e">
        <f>Z1004/AB1004</f>
        <v>#VALUE!</v>
      </c>
      <c r="AL1004">
        <f>O1004/K1004</f>
        <v>0.46519489621338611</v>
      </c>
      <c r="AM1004">
        <f>P1004/L1004</f>
        <v>0.27299140470521771</v>
      </c>
      <c r="AN1004">
        <f>K1004/W1004</f>
        <v>9.5616234242331066E-2</v>
      </c>
      <c r="AO1004">
        <f>L1004/X1004</f>
        <v>9.5397396118044708E-2</v>
      </c>
      <c r="AP1004">
        <f>IF(OR(Q1004&lt;0, Q1004="NA"), 0, 1)</f>
        <v>1</v>
      </c>
      <c r="AQ1004">
        <f>IF(OR(S1004&lt;0, S1004="NA"), 0, 1)</f>
        <v>1</v>
      </c>
      <c r="AR1004">
        <f>IFERROR(IF((AF1004-AG1004)&gt;0,1,0),0)</f>
        <v>1</v>
      </c>
      <c r="AS1004">
        <f>IFERROR(IF((S1004-Q1004)&gt;0,1,0),0)</f>
        <v>1</v>
      </c>
      <c r="AT1004">
        <f>IFERROR(IF((AH1004-AI1004)&lt;0,1,0),0)</f>
        <v>0</v>
      </c>
      <c r="AU1004">
        <f>IFERROR(IF((AJ1004-AK1004)&gt;0,1,0),0)</f>
        <v>0</v>
      </c>
      <c r="AV1004">
        <f>IFERROR(IF((AL1004-AM1004)&gt;0,1,0),0)</f>
        <v>1</v>
      </c>
      <c r="AW1004">
        <f>IFERROR(IF((AN1004-AO1004)&gt;0,1,0),0)</f>
        <v>1</v>
      </c>
      <c r="AX1004">
        <f>IFERROR(IF((AC1004-AD1004)&lt;0,1,0),0)</f>
        <v>0</v>
      </c>
      <c r="AY1004">
        <f>SUM(AP1004:AX1004)</f>
        <v>6</v>
      </c>
    </row>
    <row r="1005" spans="1:51" x14ac:dyDescent="0.45">
      <c r="A1005" s="1" t="s">
        <v>2713</v>
      </c>
      <c r="B1005" s="2">
        <v>4077651</v>
      </c>
      <c r="C1005" s="3" t="s">
        <v>5337</v>
      </c>
      <c r="D1005" s="5">
        <v>130.62</v>
      </c>
      <c r="E1005" s="5">
        <v>8244.8995036800006</v>
      </c>
      <c r="F1005" s="3" t="s">
        <v>4475</v>
      </c>
      <c r="G1005" s="3" t="s">
        <v>4548</v>
      </c>
      <c r="H1005" s="3" t="s">
        <v>4810</v>
      </c>
      <c r="I1005" s="3" t="s">
        <v>4811</v>
      </c>
      <c r="J1005" s="3" t="s">
        <v>5160</v>
      </c>
      <c r="K1005" s="6">
        <v>10812015</v>
      </c>
      <c r="L1005" s="6">
        <v>10859115</v>
      </c>
      <c r="M1005" s="6">
        <v>1549473</v>
      </c>
      <c r="N1005" s="6">
        <v>1500773</v>
      </c>
      <c r="O1005" s="6">
        <v>913346</v>
      </c>
      <c r="P1005" s="6">
        <v>871246</v>
      </c>
      <c r="Q1005" s="6">
        <v>564029</v>
      </c>
      <c r="R1005" s="6">
        <v>-358371</v>
      </c>
      <c r="S1005" s="6">
        <v>1033229</v>
      </c>
      <c r="T1005" s="6">
        <v>1225629</v>
      </c>
      <c r="U1005" s="6">
        <v>1628000</v>
      </c>
      <c r="V1005" s="6">
        <v>1606400</v>
      </c>
      <c r="W1005" s="6">
        <v>13313200</v>
      </c>
      <c r="X1005" s="6">
        <v>13279600</v>
      </c>
      <c r="Y1005" s="6">
        <v>5621400</v>
      </c>
      <c r="Z1005" s="6">
        <v>5641300</v>
      </c>
      <c r="AA1005" s="6">
        <v>2771000</v>
      </c>
      <c r="AB1005" s="6">
        <v>2937700</v>
      </c>
      <c r="AC1005" s="6">
        <v>63100000</v>
      </c>
      <c r="AD1005" s="6">
        <v>63100000</v>
      </c>
      <c r="AF1005">
        <f>Q1005/W1005</f>
        <v>4.2366147883303791E-2</v>
      </c>
      <c r="AG1005">
        <f>R1005/X1005</f>
        <v>-2.6986580921112082E-2</v>
      </c>
      <c r="AH1005">
        <f>U1005/W1005</f>
        <v>0.12228464982123005</v>
      </c>
      <c r="AI1005">
        <f>V1005/X1005</f>
        <v>0.12096749902105484</v>
      </c>
      <c r="AJ1005">
        <f>Y1005/AA1005</f>
        <v>2.0286539155539516</v>
      </c>
      <c r="AK1005">
        <f>Z1005/AB1005</f>
        <v>1.9203118085577153</v>
      </c>
      <c r="AL1005">
        <f>O1005/K1005</f>
        <v>8.4475095530296612E-2</v>
      </c>
      <c r="AM1005">
        <f>P1005/L1005</f>
        <v>8.0231768426800895E-2</v>
      </c>
      <c r="AN1005">
        <f>K1005/W1005</f>
        <v>0.81212743743052007</v>
      </c>
      <c r="AO1005">
        <f>L1005/X1005</f>
        <v>0.81772907316485433</v>
      </c>
      <c r="AP1005">
        <f>IF(OR(Q1005&lt;0, Q1005="NA"), 0, 1)</f>
        <v>1</v>
      </c>
      <c r="AQ1005">
        <f>IF(OR(S1005&lt;0, S1005="NA"), 0, 1)</f>
        <v>1</v>
      </c>
      <c r="AR1005">
        <f>IFERROR(IF((AF1005-AG1005)&gt;0,1,0),0)</f>
        <v>1</v>
      </c>
      <c r="AS1005">
        <f>IFERROR(IF((S1005-Q1005)&gt;0,1,0),0)</f>
        <v>1</v>
      </c>
      <c r="AT1005">
        <f>IFERROR(IF((AH1005-AI1005)&lt;0,1,0),0)</f>
        <v>0</v>
      </c>
      <c r="AU1005">
        <f>IFERROR(IF((AJ1005-AK1005)&gt;0,1,0),0)</f>
        <v>1</v>
      </c>
      <c r="AV1005">
        <f>IFERROR(IF((AL1005-AM1005)&gt;0,1,0),0)</f>
        <v>1</v>
      </c>
      <c r="AW1005">
        <f>IFERROR(IF((AN1005-AO1005)&gt;0,1,0),0)</f>
        <v>0</v>
      </c>
      <c r="AX1005">
        <f>IFERROR(IF((AC1005-AD1005)&lt;0,1,0),0)</f>
        <v>0</v>
      </c>
      <c r="AY1005">
        <f>SUM(AP1005:AX1005)</f>
        <v>6</v>
      </c>
    </row>
    <row r="1006" spans="1:51" x14ac:dyDescent="0.45">
      <c r="A1006" s="1" t="s">
        <v>2714</v>
      </c>
      <c r="B1006" s="2">
        <v>4080702</v>
      </c>
      <c r="C1006" s="3" t="s">
        <v>5337</v>
      </c>
      <c r="D1006" s="5">
        <v>302.67</v>
      </c>
      <c r="E1006" s="5">
        <v>17312.723999999998</v>
      </c>
      <c r="F1006" s="3" t="s">
        <v>4470</v>
      </c>
      <c r="G1006" s="3" t="s">
        <v>4512</v>
      </c>
      <c r="H1006" s="3" t="s">
        <v>4522</v>
      </c>
      <c r="I1006" s="3" t="s">
        <v>4645</v>
      </c>
      <c r="J1006" s="3" t="s">
        <v>4909</v>
      </c>
      <c r="K1006" s="6">
        <v>39199000</v>
      </c>
      <c r="L1006" s="6">
        <v>37407000</v>
      </c>
      <c r="M1006" s="6">
        <v>1824000</v>
      </c>
      <c r="N1006" s="6">
        <v>1711000</v>
      </c>
      <c r="O1006" s="6">
        <v>1643000</v>
      </c>
      <c r="P1006" s="6">
        <v>1535000</v>
      </c>
      <c r="Q1006" s="6">
        <v>1144000</v>
      </c>
      <c r="R1006" s="6">
        <v>1063000</v>
      </c>
      <c r="S1006" s="6">
        <v>178000</v>
      </c>
      <c r="T1006" s="6">
        <v>254000</v>
      </c>
      <c r="U1006" s="6">
        <v>2332000</v>
      </c>
      <c r="V1006" s="6">
        <v>2181000</v>
      </c>
      <c r="W1006" s="6">
        <v>15758000</v>
      </c>
      <c r="X1006" s="6">
        <v>15185000</v>
      </c>
      <c r="Y1006" s="6">
        <v>12881000</v>
      </c>
      <c r="Z1006" s="6">
        <v>12331000</v>
      </c>
      <c r="AA1006" s="6">
        <v>8337000</v>
      </c>
      <c r="AB1006" s="6">
        <v>7836000</v>
      </c>
      <c r="AC1006" s="6">
        <v>57000000</v>
      </c>
      <c r="AD1006" s="6">
        <v>59000000</v>
      </c>
      <c r="AF1006">
        <f>Q1006/W1006</f>
        <v>7.2598045437238232E-2</v>
      </c>
      <c r="AG1006">
        <f>R1006/X1006</f>
        <v>7.0003292723081992E-2</v>
      </c>
      <c r="AH1006">
        <f>U1006/W1006</f>
        <v>0.14798832339129331</v>
      </c>
      <c r="AI1006">
        <f>V1006/X1006</f>
        <v>0.14362858083635166</v>
      </c>
      <c r="AJ1006">
        <f>Y1006/AA1006</f>
        <v>1.5450401823197792</v>
      </c>
      <c r="AK1006">
        <f>Z1006/AB1006</f>
        <v>1.5736345074017355</v>
      </c>
      <c r="AL1006">
        <f>O1006/K1006</f>
        <v>4.191433454935075E-2</v>
      </c>
      <c r="AM1006">
        <f>P1006/L1006</f>
        <v>4.1035100382281392E-2</v>
      </c>
      <c r="AN1006">
        <f>K1006/W1006</f>
        <v>2.4875618733341796</v>
      </c>
      <c r="AO1006">
        <f>L1006/X1006</f>
        <v>2.4634178465591043</v>
      </c>
      <c r="AP1006">
        <f>IF(OR(Q1006&lt;0, Q1006="NA"), 0, 1)</f>
        <v>1</v>
      </c>
      <c r="AQ1006">
        <f>IF(OR(S1006&lt;0, S1006="NA"), 0, 1)</f>
        <v>1</v>
      </c>
      <c r="AR1006">
        <f>IFERROR(IF((AF1006-AG1006)&gt;0,1,0),0)</f>
        <v>1</v>
      </c>
      <c r="AS1006">
        <f>IFERROR(IF((S1006-Q1006)&gt;0,1,0),0)</f>
        <v>0</v>
      </c>
      <c r="AT1006">
        <f>IFERROR(IF((AH1006-AI1006)&lt;0,1,0),0)</f>
        <v>0</v>
      </c>
      <c r="AU1006">
        <f>IFERROR(IF((AJ1006-AK1006)&gt;0,1,0),0)</f>
        <v>0</v>
      </c>
      <c r="AV1006">
        <f>IFERROR(IF((AL1006-AM1006)&gt;0,1,0),0)</f>
        <v>1</v>
      </c>
      <c r="AW1006">
        <f>IFERROR(IF((AN1006-AO1006)&gt;0,1,0),0)</f>
        <v>1</v>
      </c>
      <c r="AX1006">
        <f>IFERROR(IF((AC1006-AD1006)&lt;0,1,0),0)</f>
        <v>1</v>
      </c>
      <c r="AY1006">
        <f>SUM(AP1006:AX1006)</f>
        <v>6</v>
      </c>
    </row>
    <row r="1007" spans="1:51" x14ac:dyDescent="0.45">
      <c r="A1007" s="1" t="s">
        <v>2715</v>
      </c>
      <c r="B1007" s="2">
        <v>4209632</v>
      </c>
      <c r="C1007" s="3" t="s">
        <v>5337</v>
      </c>
      <c r="D1007" s="5">
        <v>54.88</v>
      </c>
      <c r="E1007" s="5">
        <v>11314.6540155537</v>
      </c>
      <c r="F1007" s="3" t="s">
        <v>4559</v>
      </c>
      <c r="G1007" s="3" t="s">
        <v>4560</v>
      </c>
      <c r="H1007" s="3" t="s">
        <v>4872</v>
      </c>
      <c r="I1007" s="3" t="s">
        <v>5186</v>
      </c>
      <c r="J1007" s="3" t="s">
        <v>5187</v>
      </c>
      <c r="K1007" s="6">
        <v>11682200</v>
      </c>
      <c r="L1007" s="6">
        <v>11937900</v>
      </c>
      <c r="M1007" s="6">
        <v>2418400</v>
      </c>
      <c r="N1007" s="6">
        <v>2558800</v>
      </c>
      <c r="O1007" s="6">
        <v>1732100</v>
      </c>
      <c r="P1007" s="6">
        <v>1879200</v>
      </c>
      <c r="Q1007" s="6">
        <v>969500</v>
      </c>
      <c r="R1007" s="6">
        <v>1172300</v>
      </c>
      <c r="S1007" s="6">
        <v>1890300</v>
      </c>
      <c r="T1007" s="6">
        <v>2079200</v>
      </c>
      <c r="U1007" s="6">
        <v>6141900</v>
      </c>
      <c r="V1007" s="6">
        <v>6103600</v>
      </c>
      <c r="W1007" s="6">
        <v>26635300</v>
      </c>
      <c r="X1007" s="6">
        <v>27394200</v>
      </c>
      <c r="Y1007" s="6">
        <v>3229500</v>
      </c>
      <c r="Z1007" s="6">
        <v>4037700</v>
      </c>
      <c r="AA1007" s="6">
        <v>3248200</v>
      </c>
      <c r="AB1007" s="6">
        <v>4236300</v>
      </c>
      <c r="AC1007" s="6">
        <v>206500000</v>
      </c>
      <c r="AD1007" s="6">
        <v>227900000</v>
      </c>
      <c r="AF1007">
        <f>Q1007/W1007</f>
        <v>3.6399064399499914E-2</v>
      </c>
      <c r="AG1007">
        <f>R1007/X1007</f>
        <v>4.2793730059647664E-2</v>
      </c>
      <c r="AH1007">
        <f>U1007/W1007</f>
        <v>0.23059248440978702</v>
      </c>
      <c r="AI1007">
        <f>V1007/X1007</f>
        <v>0.22280628746230954</v>
      </c>
      <c r="AJ1007">
        <f>Y1007/AA1007</f>
        <v>0.99424296533464684</v>
      </c>
      <c r="AK1007">
        <f>Z1007/AB1007</f>
        <v>0.95311946745981158</v>
      </c>
      <c r="AL1007">
        <f>O1007/K1007</f>
        <v>0.1482683056273647</v>
      </c>
      <c r="AM1007">
        <f>P1007/L1007</f>
        <v>0.15741462066192546</v>
      </c>
      <c r="AN1007">
        <f>K1007/W1007</f>
        <v>0.43859840136961098</v>
      </c>
      <c r="AO1007">
        <f>L1007/X1007</f>
        <v>0.43578202685239942</v>
      </c>
      <c r="AP1007">
        <f>IF(OR(Q1007&lt;0, Q1007="NA"), 0, 1)</f>
        <v>1</v>
      </c>
      <c r="AQ1007">
        <f>IF(OR(S1007&lt;0, S1007="NA"), 0, 1)</f>
        <v>1</v>
      </c>
      <c r="AR1007">
        <f>IFERROR(IF((AF1007-AG1007)&gt;0,1,0),0)</f>
        <v>0</v>
      </c>
      <c r="AS1007">
        <f>IFERROR(IF((S1007-Q1007)&gt;0,1,0),0)</f>
        <v>1</v>
      </c>
      <c r="AT1007">
        <f>IFERROR(IF((AH1007-AI1007)&lt;0,1,0),0)</f>
        <v>0</v>
      </c>
      <c r="AU1007">
        <f>IFERROR(IF((AJ1007-AK1007)&gt;0,1,0),0)</f>
        <v>1</v>
      </c>
      <c r="AV1007">
        <f>IFERROR(IF((AL1007-AM1007)&gt;0,1,0),0)</f>
        <v>0</v>
      </c>
      <c r="AW1007">
        <f>IFERROR(IF((AN1007-AO1007)&gt;0,1,0),0)</f>
        <v>1</v>
      </c>
      <c r="AX1007">
        <f>IFERROR(IF((AC1007-AD1007)&lt;0,1,0),0)</f>
        <v>1</v>
      </c>
      <c r="AY1007">
        <f>SUM(AP1007:AX1007)</f>
        <v>6</v>
      </c>
    </row>
    <row r="1008" spans="1:51" x14ac:dyDescent="0.45">
      <c r="A1008" s="1" t="s">
        <v>2747</v>
      </c>
      <c r="B1008" s="2">
        <v>4167462</v>
      </c>
      <c r="C1008" s="3" t="s">
        <v>5337</v>
      </c>
      <c r="D1008" s="5">
        <v>613</v>
      </c>
      <c r="E1008" s="5">
        <v>48041.603221999998</v>
      </c>
      <c r="F1008" s="3" t="s">
        <v>4480</v>
      </c>
      <c r="G1008" s="3" t="s">
        <v>4491</v>
      </c>
      <c r="H1008" s="3" t="s">
        <v>4492</v>
      </c>
      <c r="I1008" s="3" t="s">
        <v>4802</v>
      </c>
      <c r="J1008" s="3" t="s">
        <v>4932</v>
      </c>
      <c r="K1008" s="6">
        <v>2802725</v>
      </c>
      <c r="L1008" s="6">
        <v>2703459</v>
      </c>
      <c r="M1008" s="6">
        <v>1622592</v>
      </c>
      <c r="N1008" s="6">
        <v>1562630</v>
      </c>
      <c r="O1008" s="6">
        <v>1502756</v>
      </c>
      <c r="P1008" s="6">
        <v>1452192</v>
      </c>
      <c r="Q1008" s="6">
        <v>1206993</v>
      </c>
      <c r="R1008" s="6">
        <v>1185751</v>
      </c>
      <c r="S1008" s="6">
        <v>1459947</v>
      </c>
      <c r="T1008" s="6">
        <v>1329469</v>
      </c>
      <c r="U1008" s="6">
        <v>4484773</v>
      </c>
      <c r="V1008" s="6">
        <v>4508730</v>
      </c>
      <c r="W1008" s="6">
        <v>5408949</v>
      </c>
      <c r="X1008" s="6">
        <v>5456833</v>
      </c>
      <c r="Y1008" s="6">
        <v>1285796</v>
      </c>
      <c r="Z1008" s="6">
        <v>1315052</v>
      </c>
      <c r="AA1008" s="6">
        <v>1377915</v>
      </c>
      <c r="AB1008" s="6">
        <v>1376442</v>
      </c>
      <c r="AC1008" s="6">
        <v>78371202</v>
      </c>
      <c r="AD1008" s="6">
        <v>78749685</v>
      </c>
      <c r="AF1008">
        <f>Q1008/W1008</f>
        <v>0.22314741736333621</v>
      </c>
      <c r="AG1008">
        <f>R1008/X1008</f>
        <v>0.21729655278070631</v>
      </c>
      <c r="AH1008">
        <f>U1008/W1008</f>
        <v>0.82913945019633206</v>
      </c>
      <c r="AI1008">
        <f>V1008/X1008</f>
        <v>0.82625398285049223</v>
      </c>
      <c r="AJ1008">
        <f>Y1008/AA1008</f>
        <v>0.933146093917259</v>
      </c>
      <c r="AK1008">
        <f>Z1008/AB1008</f>
        <v>0.95539950103237192</v>
      </c>
      <c r="AL1008">
        <f>O1008/K1008</f>
        <v>0.53617675654942953</v>
      </c>
      <c r="AM1008">
        <f>P1008/L1008</f>
        <v>0.53716072631395562</v>
      </c>
      <c r="AN1008">
        <f>K1008/W1008</f>
        <v>0.51816443453247574</v>
      </c>
      <c r="AO1008">
        <f>L1008/X1008</f>
        <v>0.49542637643482951</v>
      </c>
      <c r="AP1008">
        <f>IF(OR(Q1008&lt;0, Q1008="NA"), 0, 1)</f>
        <v>1</v>
      </c>
      <c r="AQ1008">
        <f>IF(OR(S1008&lt;0, S1008="NA"), 0, 1)</f>
        <v>1</v>
      </c>
      <c r="AR1008">
        <f>IFERROR(IF((AF1008-AG1008)&gt;0,1,0),0)</f>
        <v>1</v>
      </c>
      <c r="AS1008">
        <f>IFERROR(IF((S1008-Q1008)&gt;0,1,0),0)</f>
        <v>1</v>
      </c>
      <c r="AT1008">
        <f>IFERROR(IF((AH1008-AI1008)&lt;0,1,0),0)</f>
        <v>0</v>
      </c>
      <c r="AU1008">
        <f>IFERROR(IF((AJ1008-AK1008)&gt;0,1,0),0)</f>
        <v>0</v>
      </c>
      <c r="AV1008">
        <f>IFERROR(IF((AL1008-AM1008)&gt;0,1,0),0)</f>
        <v>0</v>
      </c>
      <c r="AW1008">
        <f>IFERROR(IF((AN1008-AO1008)&gt;0,1,0),0)</f>
        <v>1</v>
      </c>
      <c r="AX1008">
        <f>IFERROR(IF((AC1008-AD1008)&lt;0,1,0),0)</f>
        <v>1</v>
      </c>
      <c r="AY1008">
        <f>SUM(AP1008:AX1008)</f>
        <v>6</v>
      </c>
    </row>
    <row r="1009" spans="1:51" x14ac:dyDescent="0.45">
      <c r="A1009" s="1" t="s">
        <v>2762</v>
      </c>
      <c r="B1009" s="2">
        <v>4010705</v>
      </c>
      <c r="C1009" s="3" t="s">
        <v>5337</v>
      </c>
      <c r="D1009" s="5">
        <v>65.36</v>
      </c>
      <c r="E1009" s="5">
        <v>624.04551519999995</v>
      </c>
      <c r="F1009" s="3" t="s">
        <v>4654</v>
      </c>
      <c r="G1009" s="3" t="s">
        <v>4654</v>
      </c>
      <c r="H1009" s="3" t="s">
        <v>4747</v>
      </c>
      <c r="I1009" s="3" t="s">
        <v>5095</v>
      </c>
      <c r="J1009" s="3" t="s">
        <v>5096</v>
      </c>
      <c r="K1009" s="6">
        <v>2926108</v>
      </c>
      <c r="L1009" s="6">
        <v>2928277</v>
      </c>
      <c r="M1009" s="6">
        <v>890891</v>
      </c>
      <c r="N1009" s="6">
        <v>879196</v>
      </c>
      <c r="O1009" s="6">
        <v>252605</v>
      </c>
      <c r="P1009" s="6">
        <v>238807</v>
      </c>
      <c r="Q1009" s="6">
        <v>-51261</v>
      </c>
      <c r="R1009" s="6">
        <v>-49418</v>
      </c>
      <c r="S1009" s="6">
        <v>614434</v>
      </c>
      <c r="T1009" s="6">
        <v>604244</v>
      </c>
      <c r="U1009" s="6">
        <v>2503270</v>
      </c>
      <c r="V1009" s="6">
        <v>2514169</v>
      </c>
      <c r="W1009" s="6">
        <v>4553636</v>
      </c>
      <c r="X1009" s="6">
        <v>4615693</v>
      </c>
      <c r="Y1009" s="6">
        <v>1072325</v>
      </c>
      <c r="Z1009" s="6">
        <v>1077790</v>
      </c>
      <c r="AA1009" s="6">
        <v>571578</v>
      </c>
      <c r="AB1009" s="6">
        <v>590922</v>
      </c>
      <c r="AC1009" s="6">
        <v>9548000</v>
      </c>
      <c r="AD1009" s="6">
        <v>9550000</v>
      </c>
      <c r="AF1009">
        <f>Q1009/W1009</f>
        <v>-1.1257158016143583E-2</v>
      </c>
      <c r="AG1009">
        <f>R1009/X1009</f>
        <v>-1.0706517959491674E-2</v>
      </c>
      <c r="AH1009">
        <f>U1009/W1009</f>
        <v>0.54972993010420679</v>
      </c>
      <c r="AI1009">
        <f>V1009/X1009</f>
        <v>0.54470022161352583</v>
      </c>
      <c r="AJ1009">
        <f>Y1009/AA1009</f>
        <v>1.8760781555623205</v>
      </c>
      <c r="AK1009">
        <f>Z1009/AB1009</f>
        <v>1.8239124622200562</v>
      </c>
      <c r="AL1009">
        <f>O1009/K1009</f>
        <v>8.632798242580246E-2</v>
      </c>
      <c r="AM1009">
        <f>P1009/L1009</f>
        <v>8.1552052623436927E-2</v>
      </c>
      <c r="AN1009">
        <f>K1009/W1009</f>
        <v>0.64258715452882054</v>
      </c>
      <c r="AO1009">
        <f>L1009/X1009</f>
        <v>0.63441762699555626</v>
      </c>
      <c r="AP1009">
        <f>IF(OR(Q1009&lt;0, Q1009="NA"), 0, 1)</f>
        <v>0</v>
      </c>
      <c r="AQ1009">
        <f>IF(OR(S1009&lt;0, S1009="NA"), 0, 1)</f>
        <v>1</v>
      </c>
      <c r="AR1009">
        <f>IFERROR(IF((AF1009-AG1009)&gt;0,1,0),0)</f>
        <v>0</v>
      </c>
      <c r="AS1009">
        <f>IFERROR(IF((S1009-Q1009)&gt;0,1,0),0)</f>
        <v>1</v>
      </c>
      <c r="AT1009">
        <f>IFERROR(IF((AH1009-AI1009)&lt;0,1,0),0)</f>
        <v>0</v>
      </c>
      <c r="AU1009">
        <f>IFERROR(IF((AJ1009-AK1009)&gt;0,1,0),0)</f>
        <v>1</v>
      </c>
      <c r="AV1009">
        <f>IFERROR(IF((AL1009-AM1009)&gt;0,1,0),0)</f>
        <v>1</v>
      </c>
      <c r="AW1009">
        <f>IFERROR(IF((AN1009-AO1009)&gt;0,1,0),0)</f>
        <v>1</v>
      </c>
      <c r="AX1009">
        <f>IFERROR(IF((AC1009-AD1009)&lt;0,1,0),0)</f>
        <v>1</v>
      </c>
      <c r="AY1009">
        <f>SUM(AP1009:AX1009)</f>
        <v>6</v>
      </c>
    </row>
    <row r="1010" spans="1:51" x14ac:dyDescent="0.45">
      <c r="A1010" s="1" t="s">
        <v>2763</v>
      </c>
      <c r="B1010" s="2">
        <v>4153416</v>
      </c>
      <c r="C1010" s="3" t="s">
        <v>5337</v>
      </c>
      <c r="D1010" s="5">
        <v>31.5</v>
      </c>
      <c r="E1010" s="5">
        <v>229.85442900000001</v>
      </c>
      <c r="F1010" s="3" t="s">
        <v>4654</v>
      </c>
      <c r="G1010" s="3" t="s">
        <v>4654</v>
      </c>
      <c r="H1010" s="3" t="s">
        <v>4655</v>
      </c>
      <c r="I1010" s="3" t="s">
        <v>4656</v>
      </c>
      <c r="J1010" s="3" t="s">
        <v>5194</v>
      </c>
      <c r="K1010" s="6">
        <v>224047</v>
      </c>
      <c r="L1010" s="6">
        <v>208937</v>
      </c>
      <c r="M1010" s="6">
        <v>-19160</v>
      </c>
      <c r="N1010" s="6">
        <v>-27582</v>
      </c>
      <c r="O1010" s="6">
        <v>-46068</v>
      </c>
      <c r="P1010" s="6">
        <v>-55559</v>
      </c>
      <c r="Q1010" s="6">
        <v>-17790</v>
      </c>
      <c r="R1010" s="6">
        <v>-37257</v>
      </c>
      <c r="S1010" s="6">
        <v>-11409</v>
      </c>
      <c r="T1010" s="6">
        <v>25505</v>
      </c>
      <c r="U1010" s="6">
        <v>66039</v>
      </c>
      <c r="V1010" s="6">
        <v>29027</v>
      </c>
      <c r="W1010" s="6">
        <v>597406</v>
      </c>
      <c r="X1010" s="6">
        <v>560058</v>
      </c>
      <c r="Y1010" s="6">
        <v>259022</v>
      </c>
      <c r="Z1010" s="6">
        <v>231036</v>
      </c>
      <c r="AA1010" s="6">
        <v>68923</v>
      </c>
      <c r="AB1010" s="6">
        <v>81826</v>
      </c>
      <c r="AC1010" s="6">
        <v>7296966</v>
      </c>
      <c r="AD1010" s="6">
        <v>7353206</v>
      </c>
      <c r="AF1010">
        <f>Q1010/W1010</f>
        <v>-2.9778743434113485E-2</v>
      </c>
      <c r="AG1010">
        <f>R1010/X1010</f>
        <v>-6.6523467212324439E-2</v>
      </c>
      <c r="AH1010">
        <f>U1010/W1010</f>
        <v>0.1105429138642732</v>
      </c>
      <c r="AI1010">
        <f>V1010/X1010</f>
        <v>5.1828560613365042E-2</v>
      </c>
      <c r="AJ1010">
        <f>Y1010/AA1010</f>
        <v>3.7581358907766638</v>
      </c>
      <c r="AK1010">
        <f>Z1010/AB1010</f>
        <v>2.823503531884731</v>
      </c>
      <c r="AL1010">
        <f>O1010/K1010</f>
        <v>-0.20561757131316197</v>
      </c>
      <c r="AM1010">
        <f>P1010/L1010</f>
        <v>-0.26591269138544155</v>
      </c>
      <c r="AN1010">
        <f>K1010/W1010</f>
        <v>0.37503305959431277</v>
      </c>
      <c r="AO1010">
        <f>L1010/X1010</f>
        <v>0.37306314703120036</v>
      </c>
      <c r="AP1010">
        <f>IF(OR(Q1010&lt;0, Q1010="NA"), 0, 1)</f>
        <v>0</v>
      </c>
      <c r="AQ1010">
        <f>IF(OR(S1010&lt;0, S1010="NA"), 0, 1)</f>
        <v>0</v>
      </c>
      <c r="AR1010">
        <f>IFERROR(IF((AF1010-AG1010)&gt;0,1,0),0)</f>
        <v>1</v>
      </c>
      <c r="AS1010">
        <f>IFERROR(IF((S1010-Q1010)&gt;0,1,0),0)</f>
        <v>1</v>
      </c>
      <c r="AT1010">
        <f>IFERROR(IF((AH1010-AI1010)&lt;0,1,0),0)</f>
        <v>0</v>
      </c>
      <c r="AU1010">
        <f>IFERROR(IF((AJ1010-AK1010)&gt;0,1,0),0)</f>
        <v>1</v>
      </c>
      <c r="AV1010">
        <f>IFERROR(IF((AL1010-AM1010)&gt;0,1,0),0)</f>
        <v>1</v>
      </c>
      <c r="AW1010">
        <f>IFERROR(IF((AN1010-AO1010)&gt;0,1,0),0)</f>
        <v>1</v>
      </c>
      <c r="AX1010">
        <f>IFERROR(IF((AC1010-AD1010)&lt;0,1,0),0)</f>
        <v>1</v>
      </c>
      <c r="AY1010">
        <f>SUM(AP1010:AX1010)</f>
        <v>6</v>
      </c>
    </row>
    <row r="1011" spans="1:51" x14ac:dyDescent="0.45">
      <c r="A1011" s="1" t="s">
        <v>2773</v>
      </c>
      <c r="B1011" s="2">
        <v>4137151</v>
      </c>
      <c r="C1011" s="3" t="s">
        <v>5335</v>
      </c>
      <c r="D1011" s="5">
        <v>6.7</v>
      </c>
      <c r="E1011" s="5">
        <v>635.93101590000003</v>
      </c>
      <c r="F1011" s="3" t="s">
        <v>4665</v>
      </c>
      <c r="G1011" s="3" t="s">
        <v>4666</v>
      </c>
      <c r="H1011" s="3" t="s">
        <v>4679</v>
      </c>
      <c r="I1011" s="3" t="s">
        <v>4851</v>
      </c>
      <c r="J1011" s="3" t="s">
        <v>4966</v>
      </c>
      <c r="K1011" s="6">
        <v>245300</v>
      </c>
      <c r="L1011" s="6">
        <v>207600</v>
      </c>
      <c r="M1011" s="6">
        <v>22100</v>
      </c>
      <c r="N1011" s="6">
        <v>12700</v>
      </c>
      <c r="O1011" s="6">
        <v>-18500</v>
      </c>
      <c r="P1011" s="6">
        <v>-23500</v>
      </c>
      <c r="Q1011" s="6">
        <v>-23300</v>
      </c>
      <c r="R1011" s="6">
        <v>162000</v>
      </c>
      <c r="S1011" s="6">
        <v>45400</v>
      </c>
      <c r="T1011" s="6">
        <v>20600</v>
      </c>
      <c r="U1011" s="6">
        <v>10000</v>
      </c>
      <c r="V1011" s="6">
        <v>10000</v>
      </c>
      <c r="W1011" s="6">
        <v>526100</v>
      </c>
      <c r="X1011" s="6">
        <v>527200</v>
      </c>
      <c r="Y1011" s="6">
        <v>125600</v>
      </c>
      <c r="Z1011" s="6">
        <v>116400</v>
      </c>
      <c r="AA1011" s="6">
        <v>51100</v>
      </c>
      <c r="AB1011" s="6">
        <v>47500</v>
      </c>
      <c r="AC1011" s="6">
        <v>95084232</v>
      </c>
      <c r="AD1011" s="6">
        <v>95238849</v>
      </c>
      <c r="AF1011">
        <f>Q1011/W1011</f>
        <v>-4.4288158144839385E-2</v>
      </c>
      <c r="AG1011">
        <f>R1011/X1011</f>
        <v>0.30728376327769347</v>
      </c>
      <c r="AH1011">
        <f>U1011/W1011</f>
        <v>1.9007793195210038E-2</v>
      </c>
      <c r="AI1011">
        <f>V1011/X1011</f>
        <v>1.8968133535660091E-2</v>
      </c>
      <c r="AJ1011">
        <f>Y1011/AA1011</f>
        <v>2.4579256360078277</v>
      </c>
      <c r="AK1011">
        <f>Z1011/AB1011</f>
        <v>2.4505263157894737</v>
      </c>
      <c r="AL1011">
        <f>O1011/K1011</f>
        <v>-7.5417855686913976E-2</v>
      </c>
      <c r="AM1011">
        <f>P1011/L1011</f>
        <v>-0.11319845857418112</v>
      </c>
      <c r="AN1011">
        <f>K1011/W1011</f>
        <v>0.46626116707850218</v>
      </c>
      <c r="AO1011">
        <f>L1011/X1011</f>
        <v>0.3937784522003035</v>
      </c>
      <c r="AP1011">
        <f>IF(OR(Q1011&lt;0, Q1011="NA"), 0, 1)</f>
        <v>0</v>
      </c>
      <c r="AQ1011">
        <f>IF(OR(S1011&lt;0, S1011="NA"), 0, 1)</f>
        <v>1</v>
      </c>
      <c r="AR1011">
        <f>IFERROR(IF((AF1011-AG1011)&gt;0,1,0),0)</f>
        <v>0</v>
      </c>
      <c r="AS1011">
        <f>IFERROR(IF((S1011-Q1011)&gt;0,1,0),0)</f>
        <v>1</v>
      </c>
      <c r="AT1011">
        <f>IFERROR(IF((AH1011-AI1011)&lt;0,1,0),0)</f>
        <v>0</v>
      </c>
      <c r="AU1011">
        <f>IFERROR(IF((AJ1011-AK1011)&gt;0,1,0),0)</f>
        <v>1</v>
      </c>
      <c r="AV1011">
        <f>IFERROR(IF((AL1011-AM1011)&gt;0,1,0),0)</f>
        <v>1</v>
      </c>
      <c r="AW1011">
        <f>IFERROR(IF((AN1011-AO1011)&gt;0,1,0),0)</f>
        <v>1</v>
      </c>
      <c r="AX1011">
        <f>IFERROR(IF((AC1011-AD1011)&lt;0,1,0),0)</f>
        <v>1</v>
      </c>
      <c r="AY1011">
        <f>SUM(AP1011:AX1011)</f>
        <v>6</v>
      </c>
    </row>
    <row r="1012" spans="1:51" x14ac:dyDescent="0.45">
      <c r="A1012" s="1" t="s">
        <v>2775</v>
      </c>
      <c r="B1012" s="2">
        <v>4010821</v>
      </c>
      <c r="C1012" s="3" t="s">
        <v>5337</v>
      </c>
      <c r="D1012" s="5">
        <v>68.42</v>
      </c>
      <c r="E1012" s="5">
        <v>6214.0966601999999</v>
      </c>
      <c r="F1012" s="3" t="s">
        <v>4651</v>
      </c>
      <c r="G1012" s="3" t="s">
        <v>4651</v>
      </c>
      <c r="H1012" s="3" t="s">
        <v>4783</v>
      </c>
      <c r="I1012" s="3" t="s">
        <v>4783</v>
      </c>
      <c r="J1012" s="3" t="s">
        <v>5196</v>
      </c>
      <c r="K1012" s="6">
        <v>1944810</v>
      </c>
      <c r="L1012" s="6">
        <v>1941689</v>
      </c>
      <c r="M1012" s="6">
        <v>1200427</v>
      </c>
      <c r="N1012" s="6">
        <v>1204522</v>
      </c>
      <c r="O1012" s="6">
        <v>743401</v>
      </c>
      <c r="P1012" s="6">
        <v>746743</v>
      </c>
      <c r="Q1012" s="6">
        <v>77513</v>
      </c>
      <c r="R1012" s="6">
        <v>318811</v>
      </c>
      <c r="S1012" s="6">
        <v>1065961</v>
      </c>
      <c r="T1012" s="6">
        <v>1049978</v>
      </c>
      <c r="U1012" s="6">
        <v>2188243</v>
      </c>
      <c r="V1012" s="6">
        <v>2637115</v>
      </c>
      <c r="W1012" s="6">
        <v>8319770</v>
      </c>
      <c r="X1012" s="6">
        <v>8481037</v>
      </c>
      <c r="Y1012" s="6">
        <v>355919</v>
      </c>
      <c r="Z1012" s="6">
        <v>398732</v>
      </c>
      <c r="AA1012" s="6">
        <v>1095892</v>
      </c>
      <c r="AB1012" s="6">
        <v>516638</v>
      </c>
      <c r="AC1012" s="6">
        <v>91005993</v>
      </c>
      <c r="AD1012" s="6">
        <v>91612488</v>
      </c>
      <c r="AF1012">
        <f>Q1012/W1012</f>
        <v>9.3167238998193465E-3</v>
      </c>
      <c r="AG1012">
        <f>R1012/X1012</f>
        <v>3.7591039869299001E-2</v>
      </c>
      <c r="AH1012">
        <f>U1012/W1012</f>
        <v>0.26301724687100725</v>
      </c>
      <c r="AI1012">
        <f>V1012/X1012</f>
        <v>0.31094251799632522</v>
      </c>
      <c r="AJ1012">
        <f>Y1012/AA1012</f>
        <v>0.32477561657535597</v>
      </c>
      <c r="AK1012">
        <f>Z1012/AB1012</f>
        <v>0.77178217630139478</v>
      </c>
      <c r="AL1012">
        <f>O1012/K1012</f>
        <v>0.38224865153922494</v>
      </c>
      <c r="AM1012">
        <f>P1012/L1012</f>
        <v>0.3845842459837801</v>
      </c>
      <c r="AN1012">
        <f>K1012/W1012</f>
        <v>0.23375766397388389</v>
      </c>
      <c r="AO1012">
        <f>L1012/X1012</f>
        <v>0.22894476229734642</v>
      </c>
      <c r="AP1012">
        <f>IF(OR(Q1012&lt;0, Q1012="NA"), 0, 1)</f>
        <v>1</v>
      </c>
      <c r="AQ1012">
        <f>IF(OR(S1012&lt;0, S1012="NA"), 0, 1)</f>
        <v>1</v>
      </c>
      <c r="AR1012">
        <f>IFERROR(IF((AF1012-AG1012)&gt;0,1,0),0)</f>
        <v>0</v>
      </c>
      <c r="AS1012">
        <f>IFERROR(IF((S1012-Q1012)&gt;0,1,0),0)</f>
        <v>1</v>
      </c>
      <c r="AT1012">
        <f>IFERROR(IF((AH1012-AI1012)&lt;0,1,0),0)</f>
        <v>1</v>
      </c>
      <c r="AU1012">
        <f>IFERROR(IF((AJ1012-AK1012)&gt;0,1,0),0)</f>
        <v>0</v>
      </c>
      <c r="AV1012">
        <f>IFERROR(IF((AL1012-AM1012)&gt;0,1,0),0)</f>
        <v>0</v>
      </c>
      <c r="AW1012">
        <f>IFERROR(IF((AN1012-AO1012)&gt;0,1,0),0)</f>
        <v>1</v>
      </c>
      <c r="AX1012">
        <f>IFERROR(IF((AC1012-AD1012)&lt;0,1,0),0)</f>
        <v>1</v>
      </c>
      <c r="AY1012">
        <f>SUM(AP1012:AX1012)</f>
        <v>6</v>
      </c>
    </row>
    <row r="1013" spans="1:51" x14ac:dyDescent="0.45">
      <c r="A1013" s="1" t="s">
        <v>2782</v>
      </c>
      <c r="B1013" s="2">
        <v>4912899</v>
      </c>
      <c r="C1013" s="3" t="s">
        <v>5337</v>
      </c>
      <c r="D1013" s="5">
        <v>40.65</v>
      </c>
      <c r="E1013" s="5">
        <v>932.15433689999998</v>
      </c>
      <c r="F1013" s="3" t="s">
        <v>4559</v>
      </c>
      <c r="G1013" s="3" t="s">
        <v>4626</v>
      </c>
      <c r="H1013" s="3" t="s">
        <v>4626</v>
      </c>
      <c r="I1013" s="3" t="s">
        <v>4627</v>
      </c>
      <c r="J1013" s="3" t="s">
        <v>4628</v>
      </c>
      <c r="K1013" s="6">
        <v>1241585</v>
      </c>
      <c r="L1013" s="6">
        <v>1213999</v>
      </c>
      <c r="M1013" s="6">
        <v>81807</v>
      </c>
      <c r="N1013" s="6">
        <v>75822</v>
      </c>
      <c r="O1013" s="6">
        <v>49177</v>
      </c>
      <c r="P1013" s="6">
        <v>43844</v>
      </c>
      <c r="Q1013" s="6">
        <v>33935</v>
      </c>
      <c r="R1013" s="6">
        <v>30805</v>
      </c>
      <c r="S1013" s="6">
        <v>73760</v>
      </c>
      <c r="T1013" s="6">
        <v>77727</v>
      </c>
      <c r="U1013" s="6" t="s">
        <v>4474</v>
      </c>
      <c r="V1013" s="6">
        <v>16600</v>
      </c>
      <c r="W1013" s="6">
        <v>655476</v>
      </c>
      <c r="X1013" s="6">
        <v>654386</v>
      </c>
      <c r="Y1013" s="6">
        <v>147058</v>
      </c>
      <c r="Z1013" s="6">
        <v>145199</v>
      </c>
      <c r="AA1013" s="6">
        <v>164130</v>
      </c>
      <c r="AB1013" s="6">
        <v>151520</v>
      </c>
      <c r="AC1013" s="6">
        <v>22888540</v>
      </c>
      <c r="AD1013" s="6">
        <v>22793593</v>
      </c>
      <c r="AF1013">
        <f>Q1013/W1013</f>
        <v>5.1771537020424849E-2</v>
      </c>
      <c r="AG1013">
        <f>R1013/X1013</f>
        <v>4.7074662355245989E-2</v>
      </c>
      <c r="AH1013" t="e">
        <f>U1013/W1013</f>
        <v>#VALUE!</v>
      </c>
      <c r="AI1013">
        <f>V1013/X1013</f>
        <v>2.5367290865024619E-2</v>
      </c>
      <c r="AJ1013">
        <f>Y1013/AA1013</f>
        <v>0.89598489002619874</v>
      </c>
      <c r="AK1013">
        <f>Z1013/AB1013</f>
        <v>0.95828273495248151</v>
      </c>
      <c r="AL1013">
        <f>O1013/K1013</f>
        <v>3.9608242689787652E-2</v>
      </c>
      <c r="AM1013">
        <f>P1013/L1013</f>
        <v>3.611535100111285E-2</v>
      </c>
      <c r="AN1013">
        <f>K1013/W1013</f>
        <v>1.8941730894800115</v>
      </c>
      <c r="AO1013">
        <f>L1013/X1013</f>
        <v>1.8551726351113869</v>
      </c>
      <c r="AP1013">
        <f>IF(OR(Q1013&lt;0, Q1013="NA"), 0, 1)</f>
        <v>1</v>
      </c>
      <c r="AQ1013">
        <f>IF(OR(S1013&lt;0, S1013="NA"), 0, 1)</f>
        <v>1</v>
      </c>
      <c r="AR1013">
        <f>IFERROR(IF((AF1013-AG1013)&gt;0,1,0),0)</f>
        <v>1</v>
      </c>
      <c r="AS1013">
        <f>IFERROR(IF((S1013-Q1013)&gt;0,1,0),0)</f>
        <v>1</v>
      </c>
      <c r="AT1013">
        <f>IFERROR(IF((AH1013-AI1013)&lt;0,1,0),0)</f>
        <v>0</v>
      </c>
      <c r="AU1013">
        <f>IFERROR(IF((AJ1013-AK1013)&gt;0,1,0),0)</f>
        <v>0</v>
      </c>
      <c r="AV1013">
        <f>IFERROR(IF((AL1013-AM1013)&gt;0,1,0),0)</f>
        <v>1</v>
      </c>
      <c r="AW1013">
        <f>IFERROR(IF((AN1013-AO1013)&gt;0,1,0),0)</f>
        <v>1</v>
      </c>
      <c r="AX1013">
        <f>IFERROR(IF((AC1013-AD1013)&lt;0,1,0),0)</f>
        <v>0</v>
      </c>
      <c r="AY1013">
        <f>SUM(AP1013:AX1013)</f>
        <v>6</v>
      </c>
    </row>
    <row r="1014" spans="1:51" x14ac:dyDescent="0.45">
      <c r="A1014" s="1" t="s">
        <v>2785</v>
      </c>
      <c r="B1014" s="2">
        <v>4916903</v>
      </c>
      <c r="C1014" s="3" t="s">
        <v>5336</v>
      </c>
      <c r="D1014" s="5">
        <v>14.58</v>
      </c>
      <c r="E1014" s="5">
        <v>269.37379601999999</v>
      </c>
      <c r="F1014" s="3" t="s">
        <v>4559</v>
      </c>
      <c r="G1014" s="3" t="s">
        <v>4821</v>
      </c>
      <c r="H1014" s="3" t="s">
        <v>4822</v>
      </c>
      <c r="I1014" s="3" t="s">
        <v>4822</v>
      </c>
      <c r="J1014" s="3" t="s">
        <v>4544</v>
      </c>
      <c r="K1014" s="6">
        <v>445095</v>
      </c>
      <c r="L1014" s="6">
        <v>441682</v>
      </c>
      <c r="M1014" s="6">
        <v>40201</v>
      </c>
      <c r="N1014" s="6">
        <v>40338</v>
      </c>
      <c r="O1014" s="6">
        <v>26953</v>
      </c>
      <c r="P1014" s="6">
        <v>27501</v>
      </c>
      <c r="Q1014" s="6">
        <v>17968</v>
      </c>
      <c r="R1014" s="6">
        <v>16464</v>
      </c>
      <c r="S1014" s="6">
        <v>22712</v>
      </c>
      <c r="T1014" s="6">
        <v>27457</v>
      </c>
      <c r="U1014" s="6" t="s">
        <v>4474</v>
      </c>
      <c r="V1014" s="6" t="s">
        <v>4474</v>
      </c>
      <c r="W1014" s="6">
        <v>245333</v>
      </c>
      <c r="X1014" s="6">
        <v>235831</v>
      </c>
      <c r="Y1014" s="6">
        <v>163529</v>
      </c>
      <c r="Z1014" s="6">
        <v>152036</v>
      </c>
      <c r="AA1014" s="6">
        <v>67150</v>
      </c>
      <c r="AB1014" s="6">
        <v>63649</v>
      </c>
      <c r="AC1014" s="6">
        <v>18498000</v>
      </c>
      <c r="AD1014" s="6">
        <v>18508000</v>
      </c>
      <c r="AF1014">
        <f>Q1014/W1014</f>
        <v>7.3239229944605896E-2</v>
      </c>
      <c r="AG1014">
        <f>R1014/X1014</f>
        <v>6.9812704860684138E-2</v>
      </c>
      <c r="AH1014" t="e">
        <f>U1014/W1014</f>
        <v>#VALUE!</v>
      </c>
      <c r="AI1014" t="e">
        <f>V1014/X1014</f>
        <v>#VALUE!</v>
      </c>
      <c r="AJ1014">
        <f>Y1014/AA1014</f>
        <v>2.4352792256142965</v>
      </c>
      <c r="AK1014">
        <f>Z1014/AB1014</f>
        <v>2.3886628226680702</v>
      </c>
      <c r="AL1014">
        <f>O1014/K1014</f>
        <v>6.055561172333996E-2</v>
      </c>
      <c r="AM1014">
        <f>P1014/L1014</f>
        <v>6.226425346742679E-2</v>
      </c>
      <c r="AN1014">
        <f>K1014/W1014</f>
        <v>1.8142483889244414</v>
      </c>
      <c r="AO1014">
        <f>L1014/X1014</f>
        <v>1.8728750673151537</v>
      </c>
      <c r="AP1014">
        <f>IF(OR(Q1014&lt;0, Q1014="NA"), 0, 1)</f>
        <v>1</v>
      </c>
      <c r="AQ1014">
        <f>IF(OR(S1014&lt;0, S1014="NA"), 0, 1)</f>
        <v>1</v>
      </c>
      <c r="AR1014">
        <f>IFERROR(IF((AF1014-AG1014)&gt;0,1,0),0)</f>
        <v>1</v>
      </c>
      <c r="AS1014">
        <f>IFERROR(IF((S1014-Q1014)&gt;0,1,0),0)</f>
        <v>1</v>
      </c>
      <c r="AT1014">
        <f>IFERROR(IF((AH1014-AI1014)&lt;0,1,0),0)</f>
        <v>0</v>
      </c>
      <c r="AU1014">
        <f>IFERROR(IF((AJ1014-AK1014)&gt;0,1,0),0)</f>
        <v>1</v>
      </c>
      <c r="AV1014">
        <f>IFERROR(IF((AL1014-AM1014)&gt;0,1,0),0)</f>
        <v>0</v>
      </c>
      <c r="AW1014">
        <f>IFERROR(IF((AN1014-AO1014)&gt;0,1,0),0)</f>
        <v>0</v>
      </c>
      <c r="AX1014">
        <f>IFERROR(IF((AC1014-AD1014)&lt;0,1,0),0)</f>
        <v>1</v>
      </c>
      <c r="AY1014">
        <f>SUM(AP1014:AX1014)</f>
        <v>6</v>
      </c>
    </row>
    <row r="1015" spans="1:51" x14ac:dyDescent="0.45">
      <c r="A1015" s="1" t="s">
        <v>2786</v>
      </c>
      <c r="B1015" s="2">
        <v>102896</v>
      </c>
      <c r="C1015" s="3" t="s">
        <v>5335</v>
      </c>
      <c r="D1015" s="5">
        <v>14.29</v>
      </c>
      <c r="E1015" s="5">
        <v>1534.2241292000001</v>
      </c>
      <c r="F1015" s="3" t="s">
        <v>4480</v>
      </c>
      <c r="G1015" s="3" t="s">
        <v>4491</v>
      </c>
      <c r="H1015" s="3" t="s">
        <v>4663</v>
      </c>
      <c r="I1015" s="3" t="s">
        <v>4663</v>
      </c>
      <c r="J1015" s="3" t="s">
        <v>4595</v>
      </c>
      <c r="K1015" s="6">
        <v>1036000</v>
      </c>
      <c r="L1015" s="6">
        <v>1032000</v>
      </c>
      <c r="M1015" s="6" t="s">
        <v>4474</v>
      </c>
      <c r="N1015" s="6" t="s">
        <v>4474</v>
      </c>
      <c r="O1015" s="6" t="s">
        <v>4474</v>
      </c>
      <c r="P1015" s="6" t="s">
        <v>4474</v>
      </c>
      <c r="Q1015" s="6">
        <v>79000</v>
      </c>
      <c r="R1015" s="6">
        <v>160000</v>
      </c>
      <c r="S1015" s="6">
        <v>761000</v>
      </c>
      <c r="T1015" s="6">
        <v>893000</v>
      </c>
      <c r="U1015" s="6">
        <v>44695000</v>
      </c>
      <c r="V1015" s="6">
        <v>47545000</v>
      </c>
      <c r="W1015" s="6">
        <v>53440000</v>
      </c>
      <c r="X1015" s="6">
        <v>56622000</v>
      </c>
      <c r="Y1015" s="6">
        <v>52322000</v>
      </c>
      <c r="Z1015" s="6">
        <v>55275000</v>
      </c>
      <c r="AA1015" s="6">
        <v>5469000</v>
      </c>
      <c r="AB1015" s="6">
        <v>5549000</v>
      </c>
      <c r="AC1015" s="6">
        <v>107363480</v>
      </c>
      <c r="AD1015" s="6">
        <v>109410094</v>
      </c>
      <c r="AF1015">
        <f>Q1015/W1015</f>
        <v>1.4782934131736527E-3</v>
      </c>
      <c r="AG1015">
        <f>R1015/X1015</f>
        <v>2.8257567729857653E-3</v>
      </c>
      <c r="AH1015">
        <f>U1015/W1015</f>
        <v>0.83635853293413176</v>
      </c>
      <c r="AI1015">
        <f>V1015/X1015</f>
        <v>0.83969128607255128</v>
      </c>
      <c r="AJ1015">
        <f>Y1015/AA1015</f>
        <v>9.5670140793563725</v>
      </c>
      <c r="AK1015">
        <f>Z1015/AB1015</f>
        <v>9.9612542800504595</v>
      </c>
      <c r="AL1015" t="e">
        <f>O1015/K1015</f>
        <v>#VALUE!</v>
      </c>
      <c r="AM1015" t="e">
        <f>P1015/L1015</f>
        <v>#VALUE!</v>
      </c>
      <c r="AN1015">
        <f>K1015/W1015</f>
        <v>1.9386227544910178E-2</v>
      </c>
      <c r="AO1015">
        <f>L1015/X1015</f>
        <v>1.8226131185758186E-2</v>
      </c>
      <c r="AP1015">
        <f>IF(OR(Q1015&lt;0, Q1015="NA"), 0, 1)</f>
        <v>1</v>
      </c>
      <c r="AQ1015">
        <f>IF(OR(S1015&lt;0, S1015="NA"), 0, 1)</f>
        <v>1</v>
      </c>
      <c r="AR1015">
        <f>IFERROR(IF((AF1015-AG1015)&gt;0,1,0),0)</f>
        <v>0</v>
      </c>
      <c r="AS1015">
        <f>IFERROR(IF((S1015-Q1015)&gt;0,1,0),0)</f>
        <v>1</v>
      </c>
      <c r="AT1015">
        <f>IFERROR(IF((AH1015-AI1015)&lt;0,1,0),0)</f>
        <v>1</v>
      </c>
      <c r="AU1015">
        <f>IFERROR(IF((AJ1015-AK1015)&gt;0,1,0),0)</f>
        <v>0</v>
      </c>
      <c r="AV1015">
        <f>IFERROR(IF((AL1015-AM1015)&gt;0,1,0),0)</f>
        <v>0</v>
      </c>
      <c r="AW1015">
        <f>IFERROR(IF((AN1015-AO1015)&gt;0,1,0),0)</f>
        <v>1</v>
      </c>
      <c r="AX1015">
        <f>IFERROR(IF((AC1015-AD1015)&lt;0,1,0),0)</f>
        <v>1</v>
      </c>
      <c r="AY1015">
        <f>SUM(AP1015:AX1015)</f>
        <v>6</v>
      </c>
    </row>
    <row r="1016" spans="1:51" x14ac:dyDescent="0.45">
      <c r="A1016" s="1" t="s">
        <v>2788</v>
      </c>
      <c r="B1016" s="2">
        <v>4994909</v>
      </c>
      <c r="C1016" s="3" t="s">
        <v>5337</v>
      </c>
      <c r="D1016" s="5">
        <v>42.03</v>
      </c>
      <c r="E1016" s="5">
        <v>1278.94742982</v>
      </c>
      <c r="F1016" s="3" t="s">
        <v>4485</v>
      </c>
      <c r="G1016" s="3" t="s">
        <v>4607</v>
      </c>
      <c r="H1016" s="3" t="s">
        <v>4891</v>
      </c>
      <c r="I1016" s="3" t="s">
        <v>4891</v>
      </c>
      <c r="J1016" s="3" t="s">
        <v>4752</v>
      </c>
      <c r="K1016" s="6">
        <v>1328798</v>
      </c>
      <c r="L1016" s="6">
        <v>1311139</v>
      </c>
      <c r="M1016" s="6">
        <v>648825</v>
      </c>
      <c r="N1016" s="6">
        <v>630971</v>
      </c>
      <c r="O1016" s="6">
        <v>437216</v>
      </c>
      <c r="P1016" s="6">
        <v>422838</v>
      </c>
      <c r="Q1016" s="6">
        <v>404976</v>
      </c>
      <c r="R1016" s="6">
        <v>397002</v>
      </c>
      <c r="S1016" s="6">
        <v>580258</v>
      </c>
      <c r="T1016" s="6">
        <v>557889</v>
      </c>
      <c r="U1016" s="6">
        <v>938581</v>
      </c>
      <c r="V1016" s="6">
        <v>684032</v>
      </c>
      <c r="W1016" s="6">
        <v>5548533</v>
      </c>
      <c r="X1016" s="6">
        <v>5349034</v>
      </c>
      <c r="Y1016" s="6">
        <v>472860</v>
      </c>
      <c r="Z1016" s="6">
        <v>448770</v>
      </c>
      <c r="AA1016" s="6">
        <v>418861</v>
      </c>
      <c r="AB1016" s="6">
        <v>650330</v>
      </c>
      <c r="AC1016" s="6">
        <v>30510229</v>
      </c>
      <c r="AD1016" s="6">
        <v>30706146</v>
      </c>
      <c r="AF1016">
        <f>Q1016/W1016</f>
        <v>7.2987941136873472E-2</v>
      </c>
      <c r="AG1016">
        <f>R1016/X1016</f>
        <v>7.4219382415591298E-2</v>
      </c>
      <c r="AH1016">
        <f>U1016/W1016</f>
        <v>0.16915840637516258</v>
      </c>
      <c r="AI1016">
        <f>V1016/X1016</f>
        <v>0.12787953862323553</v>
      </c>
      <c r="AJ1016">
        <f>Y1016/AA1016</f>
        <v>1.1289186627544698</v>
      </c>
      <c r="AK1016">
        <f>Z1016/AB1016</f>
        <v>0.69006504390078882</v>
      </c>
      <c r="AL1016">
        <f>O1016/K1016</f>
        <v>0.32903119962552624</v>
      </c>
      <c r="AM1016">
        <f>P1016/L1016</f>
        <v>0.32249669943461373</v>
      </c>
      <c r="AN1016">
        <f>K1016/W1016</f>
        <v>0.23948636513471219</v>
      </c>
      <c r="AO1016">
        <f>L1016/X1016</f>
        <v>0.2451169687835224</v>
      </c>
      <c r="AP1016">
        <f>IF(OR(Q1016&lt;0, Q1016="NA"), 0, 1)</f>
        <v>1</v>
      </c>
      <c r="AQ1016">
        <f>IF(OR(S1016&lt;0, S1016="NA"), 0, 1)</f>
        <v>1</v>
      </c>
      <c r="AR1016">
        <f>IFERROR(IF((AF1016-AG1016)&gt;0,1,0),0)</f>
        <v>0</v>
      </c>
      <c r="AS1016">
        <f>IFERROR(IF((S1016-Q1016)&gt;0,1,0),0)</f>
        <v>1</v>
      </c>
      <c r="AT1016">
        <f>IFERROR(IF((AH1016-AI1016)&lt;0,1,0),0)</f>
        <v>0</v>
      </c>
      <c r="AU1016">
        <f>IFERROR(IF((AJ1016-AK1016)&gt;0,1,0),0)</f>
        <v>1</v>
      </c>
      <c r="AV1016">
        <f>IFERROR(IF((AL1016-AM1016)&gt;0,1,0),0)</f>
        <v>1</v>
      </c>
      <c r="AW1016">
        <f>IFERROR(IF((AN1016-AO1016)&gt;0,1,0),0)</f>
        <v>0</v>
      </c>
      <c r="AX1016">
        <f>IFERROR(IF((AC1016-AD1016)&lt;0,1,0),0)</f>
        <v>1</v>
      </c>
      <c r="AY1016">
        <f>SUM(AP1016:AX1016)</f>
        <v>6</v>
      </c>
    </row>
    <row r="1017" spans="1:51" x14ac:dyDescent="0.45">
      <c r="A1017" s="1" t="s">
        <v>2790</v>
      </c>
      <c r="B1017" s="2">
        <v>100374</v>
      </c>
      <c r="C1017" s="3" t="s">
        <v>5335</v>
      </c>
      <c r="D1017" s="5">
        <v>48.09</v>
      </c>
      <c r="E1017" s="5">
        <v>2268.5295645599999</v>
      </c>
      <c r="F1017" s="3" t="s">
        <v>4480</v>
      </c>
      <c r="G1017" s="3" t="s">
        <v>4481</v>
      </c>
      <c r="H1017" s="3" t="s">
        <v>4481</v>
      </c>
      <c r="I1017" s="3" t="s">
        <v>4482</v>
      </c>
      <c r="J1017" s="3" t="s">
        <v>4484</v>
      </c>
      <c r="K1017" s="6">
        <v>566076</v>
      </c>
      <c r="L1017" s="6">
        <v>553764</v>
      </c>
      <c r="M1017" s="6" t="s">
        <v>4474</v>
      </c>
      <c r="N1017" s="6" t="s">
        <v>4474</v>
      </c>
      <c r="O1017" s="6">
        <v>385352</v>
      </c>
      <c r="P1017" s="6">
        <v>355913</v>
      </c>
      <c r="Q1017" s="6">
        <v>135082</v>
      </c>
      <c r="R1017" s="6">
        <v>121591</v>
      </c>
      <c r="S1017" s="6">
        <v>175048</v>
      </c>
      <c r="T1017" s="6">
        <v>177549</v>
      </c>
      <c r="U1017" s="6">
        <v>150511</v>
      </c>
      <c r="V1017" s="6">
        <v>150183</v>
      </c>
      <c r="W1017" s="6">
        <v>13839552</v>
      </c>
      <c r="X1017" s="6">
        <v>13501909</v>
      </c>
      <c r="Y1017" s="6" t="s">
        <v>4474</v>
      </c>
      <c r="Z1017" s="6" t="s">
        <v>4474</v>
      </c>
      <c r="AA1017" s="6" t="s">
        <v>4474</v>
      </c>
      <c r="AB1017" s="6" t="s">
        <v>4474</v>
      </c>
      <c r="AC1017" s="6">
        <v>47176828</v>
      </c>
      <c r="AD1017" s="6">
        <v>47165369</v>
      </c>
      <c r="AF1017">
        <f>Q1017/W1017</f>
        <v>9.7605760648899614E-3</v>
      </c>
      <c r="AG1017">
        <f>R1017/X1017</f>
        <v>9.0054673009572206E-3</v>
      </c>
      <c r="AH1017">
        <f>U1017/W1017</f>
        <v>1.0875424291190929E-2</v>
      </c>
      <c r="AI1017">
        <f>V1017/X1017</f>
        <v>1.1123093778813055E-2</v>
      </c>
      <c r="AJ1017" t="e">
        <f>Y1017/AA1017</f>
        <v>#VALUE!</v>
      </c>
      <c r="AK1017" t="e">
        <f>Z1017/AB1017</f>
        <v>#VALUE!</v>
      </c>
      <c r="AL1017">
        <f>O1017/K1017</f>
        <v>0.68074251513930994</v>
      </c>
      <c r="AM1017">
        <f>P1017/L1017</f>
        <v>0.64271603065565841</v>
      </c>
      <c r="AN1017">
        <f>K1017/W1017</f>
        <v>4.090276910697687E-2</v>
      </c>
      <c r="AO1017">
        <f>L1017/X1017</f>
        <v>4.1013755906664756E-2</v>
      </c>
      <c r="AP1017">
        <f>IF(OR(Q1017&lt;0, Q1017="NA"), 0, 1)</f>
        <v>1</v>
      </c>
      <c r="AQ1017">
        <f>IF(OR(S1017&lt;0, S1017="NA"), 0, 1)</f>
        <v>1</v>
      </c>
      <c r="AR1017">
        <f>IFERROR(IF((AF1017-AG1017)&gt;0,1,0),0)</f>
        <v>1</v>
      </c>
      <c r="AS1017">
        <f>IFERROR(IF((S1017-Q1017)&gt;0,1,0),0)</f>
        <v>1</v>
      </c>
      <c r="AT1017">
        <f>IFERROR(IF((AH1017-AI1017)&lt;0,1,0),0)</f>
        <v>1</v>
      </c>
      <c r="AU1017">
        <f>IFERROR(IF((AJ1017-AK1017)&gt;0,1,0),0)</f>
        <v>0</v>
      </c>
      <c r="AV1017">
        <f>IFERROR(IF((AL1017-AM1017)&gt;0,1,0),0)</f>
        <v>1</v>
      </c>
      <c r="AW1017">
        <f>IFERROR(IF((AN1017-AO1017)&gt;0,1,0),0)</f>
        <v>0</v>
      </c>
      <c r="AX1017">
        <f>IFERROR(IF((AC1017-AD1017)&lt;0,1,0),0)</f>
        <v>0</v>
      </c>
      <c r="AY1017">
        <f>SUM(AP1017:AX1017)</f>
        <v>6</v>
      </c>
    </row>
    <row r="1018" spans="1:51" x14ac:dyDescent="0.45">
      <c r="A1018" s="1" t="s">
        <v>2813</v>
      </c>
      <c r="B1018" s="2">
        <v>4112883</v>
      </c>
      <c r="C1018" s="3" t="s">
        <v>5335</v>
      </c>
      <c r="D1018" s="5">
        <v>146.76</v>
      </c>
      <c r="E1018" s="5">
        <v>14858.99665836</v>
      </c>
      <c r="F1018" s="3" t="s">
        <v>4470</v>
      </c>
      <c r="G1018" s="3" t="s">
        <v>4471</v>
      </c>
      <c r="H1018" s="3" t="s">
        <v>4489</v>
      </c>
      <c r="I1018" s="3" t="s">
        <v>4489</v>
      </c>
      <c r="J1018" s="3" t="s">
        <v>4495</v>
      </c>
      <c r="K1018" s="6">
        <v>2242800</v>
      </c>
      <c r="L1018" s="6">
        <v>2119500</v>
      </c>
      <c r="M1018" s="6">
        <v>628000</v>
      </c>
      <c r="N1018" s="6">
        <v>569400</v>
      </c>
      <c r="O1018" s="6">
        <v>602300</v>
      </c>
      <c r="P1018" s="6">
        <v>544700</v>
      </c>
      <c r="Q1018" s="6">
        <v>385900</v>
      </c>
      <c r="R1018" s="6">
        <v>339200</v>
      </c>
      <c r="S1018" s="6">
        <v>476400</v>
      </c>
      <c r="T1018" s="6">
        <v>530400</v>
      </c>
      <c r="U1018" s="6" t="s">
        <v>4474</v>
      </c>
      <c r="V1018" s="6" t="s">
        <v>4474</v>
      </c>
      <c r="W1018" s="6">
        <v>3535000</v>
      </c>
      <c r="X1018" s="6">
        <v>3305000</v>
      </c>
      <c r="Y1018" s="6">
        <v>1876600</v>
      </c>
      <c r="Z1018" s="6">
        <v>1669800</v>
      </c>
      <c r="AA1018" s="6">
        <v>429700</v>
      </c>
      <c r="AB1018" s="6">
        <v>398500</v>
      </c>
      <c r="AC1018" s="6">
        <v>101200000</v>
      </c>
      <c r="AD1018" s="6">
        <v>100900000</v>
      </c>
      <c r="AF1018">
        <f>Q1018/W1018</f>
        <v>0.10916548797736916</v>
      </c>
      <c r="AG1018">
        <f>R1018/X1018</f>
        <v>0.10263237518910741</v>
      </c>
      <c r="AH1018" t="e">
        <f>U1018/W1018</f>
        <v>#VALUE!</v>
      </c>
      <c r="AI1018" t="e">
        <f>V1018/X1018</f>
        <v>#VALUE!</v>
      </c>
      <c r="AJ1018">
        <f>Y1018/AA1018</f>
        <v>4.3672329532231791</v>
      </c>
      <c r="AK1018">
        <f>Z1018/AB1018</f>
        <v>4.1902132998745296</v>
      </c>
      <c r="AL1018">
        <f>O1018/K1018</f>
        <v>0.26854824326734439</v>
      </c>
      <c r="AM1018">
        <f>P1018/L1018</f>
        <v>0.25699457419202643</v>
      </c>
      <c r="AN1018">
        <f>K1018/W1018</f>
        <v>0.63445544554455446</v>
      </c>
      <c r="AO1018">
        <f>L1018/X1018</f>
        <v>0.64130105900151291</v>
      </c>
      <c r="AP1018">
        <f>IF(OR(Q1018&lt;0, Q1018="NA"), 0, 1)</f>
        <v>1</v>
      </c>
      <c r="AQ1018">
        <f>IF(OR(S1018&lt;0, S1018="NA"), 0, 1)</f>
        <v>1</v>
      </c>
      <c r="AR1018">
        <f>IFERROR(IF((AF1018-AG1018)&gt;0,1,0),0)</f>
        <v>1</v>
      </c>
      <c r="AS1018">
        <f>IFERROR(IF((S1018-Q1018)&gt;0,1,0),0)</f>
        <v>1</v>
      </c>
      <c r="AT1018">
        <f>IFERROR(IF((AH1018-AI1018)&lt;0,1,0),0)</f>
        <v>0</v>
      </c>
      <c r="AU1018">
        <f>IFERROR(IF((AJ1018-AK1018)&gt;0,1,0),0)</f>
        <v>1</v>
      </c>
      <c r="AV1018">
        <f>IFERROR(IF((AL1018-AM1018)&gt;0,1,0),0)</f>
        <v>1</v>
      </c>
      <c r="AW1018">
        <f>IFERROR(IF((AN1018-AO1018)&gt;0,1,0),0)</f>
        <v>0</v>
      </c>
      <c r="AX1018">
        <f>IFERROR(IF((AC1018-AD1018)&lt;0,1,0),0)</f>
        <v>0</v>
      </c>
      <c r="AY1018">
        <f>SUM(AP1018:AX1018)</f>
        <v>6</v>
      </c>
    </row>
    <row r="1019" spans="1:51" x14ac:dyDescent="0.45">
      <c r="A1019" s="1" t="s">
        <v>2819</v>
      </c>
      <c r="B1019" s="2">
        <v>4913427</v>
      </c>
      <c r="C1019" s="3" t="s">
        <v>5337</v>
      </c>
      <c r="D1019" s="5">
        <v>46.13</v>
      </c>
      <c r="E1019" s="5">
        <v>7543.5850662900002</v>
      </c>
      <c r="F1019" s="3" t="s">
        <v>4475</v>
      </c>
      <c r="G1019" s="3" t="s">
        <v>4529</v>
      </c>
      <c r="H1019" s="3" t="s">
        <v>4569</v>
      </c>
      <c r="I1019" s="3" t="s">
        <v>4572</v>
      </c>
      <c r="J1019" s="3" t="s">
        <v>4573</v>
      </c>
      <c r="K1019" s="6">
        <v>4818017</v>
      </c>
      <c r="L1019" s="6">
        <v>4648981</v>
      </c>
      <c r="M1019" s="6">
        <v>535242.5</v>
      </c>
      <c r="N1019" s="6">
        <v>541300.25</v>
      </c>
      <c r="O1019" s="6">
        <v>436364</v>
      </c>
      <c r="P1019" s="6">
        <v>438451</v>
      </c>
      <c r="Q1019" s="6">
        <v>389242</v>
      </c>
      <c r="R1019" s="6">
        <v>392127</v>
      </c>
      <c r="S1019" s="6">
        <v>982778</v>
      </c>
      <c r="T1019" s="6">
        <v>970067</v>
      </c>
      <c r="U1019" s="6">
        <v>14403</v>
      </c>
      <c r="V1019" s="6">
        <v>14403</v>
      </c>
      <c r="W1019" s="6">
        <v>7634488</v>
      </c>
      <c r="X1019" s="6">
        <v>7709118</v>
      </c>
      <c r="Y1019" s="6">
        <v>5371675</v>
      </c>
      <c r="Z1019" s="6">
        <v>5491293</v>
      </c>
      <c r="AA1019" s="6">
        <v>3134071</v>
      </c>
      <c r="AB1019" s="6">
        <v>2965544</v>
      </c>
      <c r="AC1019" s="6">
        <v>162931643</v>
      </c>
      <c r="AD1019" s="6">
        <v>164866679</v>
      </c>
      <c r="AF1019">
        <f>Q1019/W1019</f>
        <v>5.0984689477539293E-2</v>
      </c>
      <c r="AG1019">
        <f>R1019/X1019</f>
        <v>5.086535191185295E-2</v>
      </c>
      <c r="AH1019">
        <f>U1019/W1019</f>
        <v>1.8865705205116572E-3</v>
      </c>
      <c r="AI1019">
        <f>V1019/X1019</f>
        <v>1.8683071137320767E-3</v>
      </c>
      <c r="AJ1019">
        <f>Y1019/AA1019</f>
        <v>1.7139608515569686</v>
      </c>
      <c r="AK1019">
        <f>Z1019/AB1019</f>
        <v>1.8516983730472385</v>
      </c>
      <c r="AL1019">
        <f>O1019/K1019</f>
        <v>9.0569211358116838E-2</v>
      </c>
      <c r="AM1019">
        <f>P1019/L1019</f>
        <v>9.4311204971584101E-2</v>
      </c>
      <c r="AN1019">
        <f>K1019/W1019</f>
        <v>0.63108580431326899</v>
      </c>
      <c r="AO1019">
        <f>L1019/X1019</f>
        <v>0.60304966145284067</v>
      </c>
      <c r="AP1019">
        <f>IF(OR(Q1019&lt;0, Q1019="NA"), 0, 1)</f>
        <v>1</v>
      </c>
      <c r="AQ1019">
        <f>IF(OR(S1019&lt;0, S1019="NA"), 0, 1)</f>
        <v>1</v>
      </c>
      <c r="AR1019">
        <f>IFERROR(IF((AF1019-AG1019)&gt;0,1,0),0)</f>
        <v>1</v>
      </c>
      <c r="AS1019">
        <f>IFERROR(IF((S1019-Q1019)&gt;0,1,0),0)</f>
        <v>1</v>
      </c>
      <c r="AT1019">
        <f>IFERROR(IF((AH1019-AI1019)&lt;0,1,0),0)</f>
        <v>0</v>
      </c>
      <c r="AU1019">
        <f>IFERROR(IF((AJ1019-AK1019)&gt;0,1,0),0)</f>
        <v>0</v>
      </c>
      <c r="AV1019">
        <f>IFERROR(IF((AL1019-AM1019)&gt;0,1,0),0)</f>
        <v>0</v>
      </c>
      <c r="AW1019">
        <f>IFERROR(IF((AN1019-AO1019)&gt;0,1,0),0)</f>
        <v>1</v>
      </c>
      <c r="AX1019">
        <f>IFERROR(IF((AC1019-AD1019)&lt;0,1,0),0)</f>
        <v>1</v>
      </c>
      <c r="AY1019">
        <f>SUM(AP1019:AX1019)</f>
        <v>6</v>
      </c>
    </row>
    <row r="1020" spans="1:51" x14ac:dyDescent="0.45">
      <c r="A1020" s="1" t="s">
        <v>2825</v>
      </c>
      <c r="B1020" s="2">
        <v>4066321</v>
      </c>
      <c r="C1020" s="3" t="s">
        <v>5335</v>
      </c>
      <c r="D1020" s="7">
        <v>10.16</v>
      </c>
      <c r="E1020" s="7">
        <v>4226.5600000000004</v>
      </c>
      <c r="F1020" s="3" t="s">
        <v>4475</v>
      </c>
      <c r="G1020" s="3" t="s">
        <v>4548</v>
      </c>
      <c r="H1020" s="3" t="s">
        <v>4810</v>
      </c>
      <c r="I1020" s="3" t="s">
        <v>5149</v>
      </c>
      <c r="J1020" s="3" t="s">
        <v>4823</v>
      </c>
      <c r="K1020" s="6">
        <v>7709000</v>
      </c>
      <c r="L1020" s="6">
        <v>7810000</v>
      </c>
      <c r="M1020" s="6">
        <v>926000</v>
      </c>
      <c r="N1020" s="6">
        <v>849000</v>
      </c>
      <c r="O1020" s="6">
        <v>587000</v>
      </c>
      <c r="P1020" s="6">
        <v>510000</v>
      </c>
      <c r="Q1020" s="6">
        <v>-248000</v>
      </c>
      <c r="R1020" s="6">
        <v>-268000</v>
      </c>
      <c r="S1020" s="6">
        <v>597000</v>
      </c>
      <c r="T1020" s="6">
        <v>717000</v>
      </c>
      <c r="U1020" s="6">
        <v>4206000</v>
      </c>
      <c r="V1020" s="6">
        <v>4155000</v>
      </c>
      <c r="W1020" s="6">
        <v>11773000</v>
      </c>
      <c r="X1020" s="6">
        <v>12048000</v>
      </c>
      <c r="Y1020" s="6">
        <v>3362000</v>
      </c>
      <c r="Z1020" s="6">
        <v>3425000</v>
      </c>
      <c r="AA1020" s="6">
        <v>3402000</v>
      </c>
      <c r="AB1020" s="6">
        <v>3502000</v>
      </c>
      <c r="AC1020" s="6">
        <v>416000000</v>
      </c>
      <c r="AD1020" s="6">
        <v>415400000</v>
      </c>
      <c r="AF1020">
        <f>Q1020/W1020</f>
        <v>-2.1065149069905715E-2</v>
      </c>
      <c r="AG1020">
        <f>R1020/X1020</f>
        <v>-2.2244355909694556E-2</v>
      </c>
      <c r="AH1020">
        <f>U1020/W1020</f>
        <v>0.35725813301622356</v>
      </c>
      <c r="AI1020">
        <f>V1020/X1020</f>
        <v>0.34487051792828688</v>
      </c>
      <c r="AJ1020">
        <f>Y1020/AA1020</f>
        <v>0.98824221046443272</v>
      </c>
      <c r="AK1020">
        <f>Z1020/AB1020</f>
        <v>0.97801256424900063</v>
      </c>
      <c r="AL1020">
        <f>O1020/K1020</f>
        <v>7.6144765858087951E-2</v>
      </c>
      <c r="AM1020">
        <f>P1020/L1020</f>
        <v>6.530089628681178E-2</v>
      </c>
      <c r="AN1020">
        <f>K1020/W1020</f>
        <v>0.65480336362864178</v>
      </c>
      <c r="AO1020">
        <f>L1020/X1020</f>
        <v>0.64824037184594951</v>
      </c>
      <c r="AP1020">
        <f>IF(OR(Q1020&lt;0, Q1020="NA"), 0, 1)</f>
        <v>0</v>
      </c>
      <c r="AQ1020">
        <f>IF(OR(S1020&lt;0, S1020="NA"), 0, 1)</f>
        <v>1</v>
      </c>
      <c r="AR1020">
        <f>IFERROR(IF((AF1020-AG1020)&gt;0,1,0),0)</f>
        <v>1</v>
      </c>
      <c r="AS1020">
        <f>IFERROR(IF((S1020-Q1020)&gt;0,1,0),0)</f>
        <v>1</v>
      </c>
      <c r="AT1020">
        <f>IFERROR(IF((AH1020-AI1020)&lt;0,1,0),0)</f>
        <v>0</v>
      </c>
      <c r="AU1020">
        <f>IFERROR(IF((AJ1020-AK1020)&gt;0,1,0),0)</f>
        <v>1</v>
      </c>
      <c r="AV1020">
        <f>IFERROR(IF((AL1020-AM1020)&gt;0,1,0),0)</f>
        <v>1</v>
      </c>
      <c r="AW1020">
        <f>IFERROR(IF((AN1020-AO1020)&gt;0,1,0),0)</f>
        <v>1</v>
      </c>
      <c r="AX1020">
        <f>IFERROR(IF((AC1020-AD1020)&lt;0,1,0),0)</f>
        <v>0</v>
      </c>
      <c r="AY1020">
        <f>SUM(AP1020:AX1020)</f>
        <v>6</v>
      </c>
    </row>
    <row r="1021" spans="1:51" x14ac:dyDescent="0.45">
      <c r="A1021" s="1" t="s">
        <v>2830</v>
      </c>
      <c r="B1021" s="2">
        <v>4382367</v>
      </c>
      <c r="C1021" s="3" t="s">
        <v>5335</v>
      </c>
      <c r="D1021" s="5">
        <v>27.82</v>
      </c>
      <c r="E1021" s="5">
        <v>16419.897242219999</v>
      </c>
      <c r="F1021" s="3" t="s">
        <v>4665</v>
      </c>
      <c r="G1021" s="3" t="s">
        <v>4666</v>
      </c>
      <c r="H1021" s="3" t="s">
        <v>4679</v>
      </c>
      <c r="I1021" s="3" t="s">
        <v>4984</v>
      </c>
      <c r="J1021" s="3" t="s">
        <v>4982</v>
      </c>
      <c r="K1021" s="6">
        <v>10163000</v>
      </c>
      <c r="L1021" s="6">
        <v>10085000</v>
      </c>
      <c r="M1021" s="6">
        <v>1270000</v>
      </c>
      <c r="N1021" s="6">
        <v>1220000</v>
      </c>
      <c r="O1021" s="6">
        <v>818000</v>
      </c>
      <c r="P1021" s="6">
        <v>786000</v>
      </c>
      <c r="Q1021" s="6">
        <v>440000</v>
      </c>
      <c r="R1021" s="6">
        <v>354000</v>
      </c>
      <c r="S1021" s="6">
        <v>1217000</v>
      </c>
      <c r="T1021" s="6">
        <v>1098000</v>
      </c>
      <c r="U1021" s="6">
        <v>2713000</v>
      </c>
      <c r="V1021" s="6">
        <v>2857000</v>
      </c>
      <c r="W1021" s="6">
        <v>16927000</v>
      </c>
      <c r="X1021" s="6">
        <v>16684000</v>
      </c>
      <c r="Y1021" s="6">
        <v>4506000</v>
      </c>
      <c r="Z1021" s="6">
        <v>4372000</v>
      </c>
      <c r="AA1021" s="6">
        <v>3269000</v>
      </c>
      <c r="AB1021" s="6">
        <v>3055000</v>
      </c>
      <c r="AC1021" s="6">
        <v>569263076</v>
      </c>
      <c r="AD1021" s="6">
        <v>569093921</v>
      </c>
      <c r="AF1021">
        <f>Q1021/W1021</f>
        <v>2.5993974124180304E-2</v>
      </c>
      <c r="AG1021">
        <f>R1021/X1021</f>
        <v>2.1217933349316712E-2</v>
      </c>
      <c r="AH1021">
        <f>U1021/W1021</f>
        <v>0.16027648136113901</v>
      </c>
      <c r="AI1021">
        <f>V1021/X1021</f>
        <v>0.17124190841524814</v>
      </c>
      <c r="AJ1021">
        <f>Y1021/AA1021</f>
        <v>1.37840318140104</v>
      </c>
      <c r="AK1021">
        <f>Z1021/AB1021</f>
        <v>1.4310965630114567</v>
      </c>
      <c r="AL1021">
        <f>O1021/K1021</f>
        <v>8.0488044868641154E-2</v>
      </c>
      <c r="AM1021">
        <f>P1021/L1021</f>
        <v>7.7937530986613782E-2</v>
      </c>
      <c r="AN1021">
        <f>K1021/W1021</f>
        <v>0.6004017250546464</v>
      </c>
      <c r="AO1021">
        <f>L1021/X1021</f>
        <v>0.60447134979621198</v>
      </c>
      <c r="AP1021">
        <f>IF(OR(Q1021&lt;0, Q1021="NA"), 0, 1)</f>
        <v>1</v>
      </c>
      <c r="AQ1021">
        <f>IF(OR(S1021&lt;0, S1021="NA"), 0, 1)</f>
        <v>1</v>
      </c>
      <c r="AR1021">
        <f>IFERROR(IF((AF1021-AG1021)&gt;0,1,0),0)</f>
        <v>1</v>
      </c>
      <c r="AS1021">
        <f>IFERROR(IF((S1021-Q1021)&gt;0,1,0),0)</f>
        <v>1</v>
      </c>
      <c r="AT1021">
        <f>IFERROR(IF((AH1021-AI1021)&lt;0,1,0),0)</f>
        <v>1</v>
      </c>
      <c r="AU1021">
        <f>IFERROR(IF((AJ1021-AK1021)&gt;0,1,0),0)</f>
        <v>0</v>
      </c>
      <c r="AV1021">
        <f>IFERROR(IF((AL1021-AM1021)&gt;0,1,0),0)</f>
        <v>1</v>
      </c>
      <c r="AW1021">
        <f>IFERROR(IF((AN1021-AO1021)&gt;0,1,0),0)</f>
        <v>0</v>
      </c>
      <c r="AX1021">
        <f>IFERROR(IF((AC1021-AD1021)&lt;0,1,0),0)</f>
        <v>0</v>
      </c>
      <c r="AY1021">
        <f>SUM(AP1021:AX1021)</f>
        <v>6</v>
      </c>
    </row>
    <row r="1022" spans="1:51" x14ac:dyDescent="0.45">
      <c r="A1022" s="1" t="s">
        <v>2832</v>
      </c>
      <c r="B1022" s="2">
        <v>4666985</v>
      </c>
      <c r="C1022" s="3" t="s">
        <v>5337</v>
      </c>
      <c r="D1022" s="5">
        <v>6.33</v>
      </c>
      <c r="E1022" s="5">
        <v>838.33640763000005</v>
      </c>
      <c r="F1022" s="3" t="s">
        <v>4583</v>
      </c>
      <c r="G1022" s="3" t="s">
        <v>4583</v>
      </c>
      <c r="H1022" s="3" t="s">
        <v>4602</v>
      </c>
      <c r="I1022" s="3" t="s">
        <v>4943</v>
      </c>
      <c r="J1022" s="3" t="s">
        <v>5152</v>
      </c>
      <c r="K1022" s="6">
        <v>2655440</v>
      </c>
      <c r="L1022" s="6">
        <v>2595298</v>
      </c>
      <c r="M1022" s="6">
        <v>474475</v>
      </c>
      <c r="N1022" s="6">
        <v>416772</v>
      </c>
      <c r="O1022" s="6">
        <v>163618</v>
      </c>
      <c r="P1022" s="6">
        <v>108120</v>
      </c>
      <c r="Q1022" s="6">
        <v>-182157</v>
      </c>
      <c r="R1022" s="6">
        <v>-252997</v>
      </c>
      <c r="S1022" s="6">
        <v>211903</v>
      </c>
      <c r="T1022" s="6">
        <v>203512</v>
      </c>
      <c r="U1022" s="6">
        <v>1753416</v>
      </c>
      <c r="V1022" s="6">
        <v>1753152</v>
      </c>
      <c r="W1022" s="6">
        <v>4769704</v>
      </c>
      <c r="X1022" s="6">
        <v>4650077</v>
      </c>
      <c r="Y1022" s="6">
        <v>1204459</v>
      </c>
      <c r="Z1022" s="6">
        <v>1177045</v>
      </c>
      <c r="AA1022" s="6">
        <v>1064336</v>
      </c>
      <c r="AB1022" s="6">
        <v>1018987</v>
      </c>
      <c r="AC1022" s="6">
        <v>132438000</v>
      </c>
      <c r="AD1022" s="6">
        <v>132438611</v>
      </c>
      <c r="AF1022">
        <f>Q1022/W1022</f>
        <v>-3.819042020217607E-2</v>
      </c>
      <c r="AG1022">
        <f>R1022/X1022</f>
        <v>-5.4407056055200805E-2</v>
      </c>
      <c r="AH1022">
        <f>U1022/W1022</f>
        <v>0.36761526501434888</v>
      </c>
      <c r="AI1022">
        <f>V1022/X1022</f>
        <v>0.37701569242831895</v>
      </c>
      <c r="AJ1022">
        <f>Y1022/AA1022</f>
        <v>1.1316529742487336</v>
      </c>
      <c r="AK1022">
        <f>Z1022/AB1022</f>
        <v>1.1551128719012116</v>
      </c>
      <c r="AL1022">
        <f>O1022/K1022</f>
        <v>6.1616154008375258E-2</v>
      </c>
      <c r="AM1022">
        <f>P1022/L1022</f>
        <v>4.1659955812396107E-2</v>
      </c>
      <c r="AN1022">
        <f>K1022/W1022</f>
        <v>0.55673056441238278</v>
      </c>
      <c r="AO1022">
        <f>L1022/X1022</f>
        <v>0.55811936017403585</v>
      </c>
      <c r="AP1022">
        <f>IF(OR(Q1022&lt;0, Q1022="NA"), 0, 1)</f>
        <v>0</v>
      </c>
      <c r="AQ1022">
        <f>IF(OR(S1022&lt;0, S1022="NA"), 0, 1)</f>
        <v>1</v>
      </c>
      <c r="AR1022">
        <f>IFERROR(IF((AF1022-AG1022)&gt;0,1,0),0)</f>
        <v>1</v>
      </c>
      <c r="AS1022">
        <f>IFERROR(IF((S1022-Q1022)&gt;0,1,0),0)</f>
        <v>1</v>
      </c>
      <c r="AT1022">
        <f>IFERROR(IF((AH1022-AI1022)&lt;0,1,0),0)</f>
        <v>1</v>
      </c>
      <c r="AU1022">
        <f>IFERROR(IF((AJ1022-AK1022)&gt;0,1,0),0)</f>
        <v>0</v>
      </c>
      <c r="AV1022">
        <f>IFERROR(IF((AL1022-AM1022)&gt;0,1,0),0)</f>
        <v>1</v>
      </c>
      <c r="AW1022">
        <f>IFERROR(IF((AN1022-AO1022)&gt;0,1,0),0)</f>
        <v>0</v>
      </c>
      <c r="AX1022">
        <f>IFERROR(IF((AC1022-AD1022)&lt;0,1,0),0)</f>
        <v>1</v>
      </c>
      <c r="AY1022">
        <f>SUM(AP1022:AX1022)</f>
        <v>6</v>
      </c>
    </row>
    <row r="1023" spans="1:51" x14ac:dyDescent="0.45">
      <c r="A1023" s="1" t="s">
        <v>2841</v>
      </c>
      <c r="B1023" s="2">
        <v>4646110</v>
      </c>
      <c r="C1023" s="3" t="s">
        <v>5335</v>
      </c>
      <c r="D1023" s="5">
        <v>41.2</v>
      </c>
      <c r="E1023" s="5">
        <v>5917.9534151999997</v>
      </c>
      <c r="F1023" s="3" t="s">
        <v>4485</v>
      </c>
      <c r="G1023" s="3" t="s">
        <v>4486</v>
      </c>
      <c r="H1023" s="3" t="s">
        <v>4545</v>
      </c>
      <c r="I1023" s="3" t="s">
        <v>4546</v>
      </c>
      <c r="J1023" s="3" t="s">
        <v>4762</v>
      </c>
      <c r="K1023" s="6">
        <v>2802433</v>
      </c>
      <c r="L1023" s="6">
        <v>2740219</v>
      </c>
      <c r="M1023" s="6">
        <v>722598</v>
      </c>
      <c r="N1023" s="6">
        <v>677590</v>
      </c>
      <c r="O1023" s="6">
        <v>716372</v>
      </c>
      <c r="P1023" s="6">
        <v>673332</v>
      </c>
      <c r="Q1023" s="6">
        <v>593219</v>
      </c>
      <c r="R1023" s="6">
        <v>557364</v>
      </c>
      <c r="S1023" s="6">
        <v>450923</v>
      </c>
      <c r="T1023" s="6">
        <v>324052</v>
      </c>
      <c r="U1023" s="6">
        <v>140503</v>
      </c>
      <c r="V1023" s="6">
        <v>142235</v>
      </c>
      <c r="W1023" s="6">
        <v>2768659</v>
      </c>
      <c r="X1023" s="6">
        <v>2626929</v>
      </c>
      <c r="Y1023" s="6">
        <v>1784734</v>
      </c>
      <c r="Z1023" s="6">
        <v>1697411</v>
      </c>
      <c r="AA1023" s="6">
        <v>806278</v>
      </c>
      <c r="AB1023" s="6">
        <v>802957</v>
      </c>
      <c r="AC1023" s="6">
        <v>143620486</v>
      </c>
      <c r="AD1023" s="6">
        <v>143391305</v>
      </c>
      <c r="AF1023">
        <f>Q1023/W1023</f>
        <v>0.21426221141715177</v>
      </c>
      <c r="AG1023">
        <f>R1023/X1023</f>
        <v>0.21217322584660644</v>
      </c>
      <c r="AH1023">
        <f>U1023/W1023</f>
        <v>5.0747672429143492E-2</v>
      </c>
      <c r="AI1023">
        <f>V1023/X1023</f>
        <v>5.4144973084540922E-2</v>
      </c>
      <c r="AJ1023">
        <f>Y1023/AA1023</f>
        <v>2.2135466923319251</v>
      </c>
      <c r="AK1023">
        <f>Z1023/AB1023</f>
        <v>2.1139500620830258</v>
      </c>
      <c r="AL1023">
        <f>O1023/K1023</f>
        <v>0.25562502297111117</v>
      </c>
      <c r="AM1023">
        <f>P1023/L1023</f>
        <v>0.24572196601804455</v>
      </c>
      <c r="AN1023">
        <f>K1023/W1023</f>
        <v>1.0121986853563403</v>
      </c>
      <c r="AO1023">
        <f>L1023/X1023</f>
        <v>1.043126403492443</v>
      </c>
      <c r="AP1023">
        <f>IF(OR(Q1023&lt;0, Q1023="NA"), 0, 1)</f>
        <v>1</v>
      </c>
      <c r="AQ1023">
        <f>IF(OR(S1023&lt;0, S1023="NA"), 0, 1)</f>
        <v>1</v>
      </c>
      <c r="AR1023">
        <f>IFERROR(IF((AF1023-AG1023)&gt;0,1,0),0)</f>
        <v>1</v>
      </c>
      <c r="AS1023">
        <f>IFERROR(IF((S1023-Q1023)&gt;0,1,0),0)</f>
        <v>0</v>
      </c>
      <c r="AT1023">
        <f>IFERROR(IF((AH1023-AI1023)&lt;0,1,0),0)</f>
        <v>1</v>
      </c>
      <c r="AU1023">
        <f>IFERROR(IF((AJ1023-AK1023)&gt;0,1,0),0)</f>
        <v>1</v>
      </c>
      <c r="AV1023">
        <f>IFERROR(IF((AL1023-AM1023)&gt;0,1,0),0)</f>
        <v>1</v>
      </c>
      <c r="AW1023">
        <f>IFERROR(IF((AN1023-AO1023)&gt;0,1,0),0)</f>
        <v>0</v>
      </c>
      <c r="AX1023">
        <f>IFERROR(IF((AC1023-AD1023)&lt;0,1,0),0)</f>
        <v>0</v>
      </c>
      <c r="AY1023">
        <f>SUM(AP1023:AX1023)</f>
        <v>6</v>
      </c>
    </row>
    <row r="1024" spans="1:51" x14ac:dyDescent="0.45">
      <c r="A1024" s="1" t="s">
        <v>2856</v>
      </c>
      <c r="B1024" s="2">
        <v>4053619</v>
      </c>
      <c r="C1024" s="3" t="s">
        <v>5337</v>
      </c>
      <c r="D1024" s="5">
        <v>24.2</v>
      </c>
      <c r="E1024" s="5">
        <v>3990.7478511999998</v>
      </c>
      <c r="F1024" s="3" t="s">
        <v>4475</v>
      </c>
      <c r="G1024" s="3" t="s">
        <v>4476</v>
      </c>
      <c r="H1024" s="3" t="s">
        <v>4637</v>
      </c>
      <c r="I1024" s="3" t="s">
        <v>4637</v>
      </c>
      <c r="J1024" s="3" t="s">
        <v>4987</v>
      </c>
      <c r="K1024" s="6">
        <v>15112000</v>
      </c>
      <c r="L1024" s="6">
        <v>14969000</v>
      </c>
      <c r="M1024" s="6">
        <v>1175000</v>
      </c>
      <c r="N1024" s="6">
        <v>1151000</v>
      </c>
      <c r="O1024" s="6">
        <v>565000</v>
      </c>
      <c r="P1024" s="6">
        <v>545000</v>
      </c>
      <c r="Q1024" s="6">
        <v>262000</v>
      </c>
      <c r="R1024" s="6">
        <v>284000</v>
      </c>
      <c r="S1024" s="6">
        <v>885000</v>
      </c>
      <c r="T1024" s="6">
        <v>684000</v>
      </c>
      <c r="U1024" s="6">
        <v>2617000</v>
      </c>
      <c r="V1024" s="6">
        <v>2615000</v>
      </c>
      <c r="W1024" s="6">
        <v>9320000</v>
      </c>
      <c r="X1024" s="6">
        <v>8643000</v>
      </c>
      <c r="Y1024" s="6">
        <v>4032000</v>
      </c>
      <c r="Z1024" s="6">
        <v>3448000</v>
      </c>
      <c r="AA1024" s="6">
        <v>3532000</v>
      </c>
      <c r="AB1024" s="6">
        <v>3218000</v>
      </c>
      <c r="AC1024" s="6">
        <v>164900000</v>
      </c>
      <c r="AD1024" s="6">
        <v>164200000</v>
      </c>
      <c r="AF1024">
        <f>Q1024/W1024</f>
        <v>2.8111587982832618E-2</v>
      </c>
      <c r="AG1024">
        <f>R1024/X1024</f>
        <v>3.2858961008908942E-2</v>
      </c>
      <c r="AH1024">
        <f>U1024/W1024</f>
        <v>0.28079399141630901</v>
      </c>
      <c r="AI1024">
        <f>V1024/X1024</f>
        <v>0.30255698252921437</v>
      </c>
      <c r="AJ1024">
        <f>Y1024/AA1024</f>
        <v>1.1415628539071347</v>
      </c>
      <c r="AK1024">
        <f>Z1024/AB1024</f>
        <v>1.0714729645742698</v>
      </c>
      <c r="AL1024">
        <f>O1024/K1024</f>
        <v>3.7387506617257808E-2</v>
      </c>
      <c r="AM1024">
        <f>P1024/L1024</f>
        <v>3.640857772730309E-2</v>
      </c>
      <c r="AN1024">
        <f>K1024/W1024</f>
        <v>1.6214592274678112</v>
      </c>
      <c r="AO1024">
        <f>L1024/X1024</f>
        <v>1.7319217864167535</v>
      </c>
      <c r="AP1024">
        <f>IF(OR(Q1024&lt;0, Q1024="NA"), 0, 1)</f>
        <v>1</v>
      </c>
      <c r="AQ1024">
        <f>IF(OR(S1024&lt;0, S1024="NA"), 0, 1)</f>
        <v>1</v>
      </c>
      <c r="AR1024">
        <f>IFERROR(IF((AF1024-AG1024)&gt;0,1,0),0)</f>
        <v>0</v>
      </c>
      <c r="AS1024">
        <f>IFERROR(IF((S1024-Q1024)&gt;0,1,0),0)</f>
        <v>1</v>
      </c>
      <c r="AT1024">
        <f>IFERROR(IF((AH1024-AI1024)&lt;0,1,0),0)</f>
        <v>1</v>
      </c>
      <c r="AU1024">
        <f>IFERROR(IF((AJ1024-AK1024)&gt;0,1,0),0)</f>
        <v>1</v>
      </c>
      <c r="AV1024">
        <f>IFERROR(IF((AL1024-AM1024)&gt;0,1,0),0)</f>
        <v>1</v>
      </c>
      <c r="AW1024">
        <f>IFERROR(IF((AN1024-AO1024)&gt;0,1,0),0)</f>
        <v>0</v>
      </c>
      <c r="AX1024">
        <f>IFERROR(IF((AC1024-AD1024)&lt;0,1,0),0)</f>
        <v>0</v>
      </c>
      <c r="AY1024">
        <f>SUM(AP1024:AX1024)</f>
        <v>6</v>
      </c>
    </row>
    <row r="1025" spans="1:51" x14ac:dyDescent="0.45">
      <c r="A1025" s="1" t="s">
        <v>2870</v>
      </c>
      <c r="B1025" s="2">
        <v>4087277</v>
      </c>
      <c r="C1025" s="3" t="s">
        <v>5335</v>
      </c>
      <c r="D1025" s="5">
        <v>11.42</v>
      </c>
      <c r="E1025" s="5">
        <v>489.95908916000002</v>
      </c>
      <c r="F1025" s="3" t="s">
        <v>4480</v>
      </c>
      <c r="G1025" s="3" t="s">
        <v>4481</v>
      </c>
      <c r="H1025" s="3" t="s">
        <v>4481</v>
      </c>
      <c r="I1025" s="3" t="s">
        <v>4482</v>
      </c>
      <c r="J1025" s="3" t="s">
        <v>4483</v>
      </c>
      <c r="K1025" s="6">
        <v>127905</v>
      </c>
      <c r="L1025" s="6">
        <v>127163</v>
      </c>
      <c r="M1025" s="6" t="s">
        <v>4474</v>
      </c>
      <c r="N1025" s="6" t="s">
        <v>4474</v>
      </c>
      <c r="O1025" s="6">
        <v>163924</v>
      </c>
      <c r="P1025" s="6">
        <v>156800</v>
      </c>
      <c r="Q1025" s="6">
        <v>29945</v>
      </c>
      <c r="R1025" s="6">
        <v>26916</v>
      </c>
      <c r="S1025" s="6" t="s">
        <v>4474</v>
      </c>
      <c r="T1025" s="6">
        <v>39395</v>
      </c>
      <c r="U1025" s="6">
        <v>61442</v>
      </c>
      <c r="V1025" s="6">
        <v>363674</v>
      </c>
      <c r="W1025" s="6">
        <v>5666378</v>
      </c>
      <c r="X1025" s="6">
        <v>5730851</v>
      </c>
      <c r="Y1025" s="6" t="s">
        <v>4474</v>
      </c>
      <c r="Z1025" s="6" t="s">
        <v>4474</v>
      </c>
      <c r="AA1025" s="6" t="s">
        <v>4474</v>
      </c>
      <c r="AB1025" s="6" t="s">
        <v>4474</v>
      </c>
      <c r="AC1025" s="6">
        <v>42903598</v>
      </c>
      <c r="AD1025" s="6">
        <v>42904342</v>
      </c>
      <c r="AF1025">
        <f>Q1025/W1025</f>
        <v>5.2846809725718971E-3</v>
      </c>
      <c r="AG1025">
        <f>R1025/X1025</f>
        <v>4.6966846634121182E-3</v>
      </c>
      <c r="AH1025">
        <f>U1025/W1025</f>
        <v>1.0843258250685005E-2</v>
      </c>
      <c r="AI1025">
        <f>V1025/X1025</f>
        <v>6.3458987155659785E-2</v>
      </c>
      <c r="AJ1025" t="e">
        <f>Y1025/AA1025</f>
        <v>#VALUE!</v>
      </c>
      <c r="AK1025" t="e">
        <f>Z1025/AB1025</f>
        <v>#VALUE!</v>
      </c>
      <c r="AL1025">
        <f>O1025/K1025</f>
        <v>1.2816074430241196</v>
      </c>
      <c r="AM1025">
        <f>P1025/L1025</f>
        <v>1.2330630765238315</v>
      </c>
      <c r="AN1025">
        <f>K1025/W1025</f>
        <v>2.2572620464077757E-2</v>
      </c>
      <c r="AO1025">
        <f>L1025/X1025</f>
        <v>2.2189200172888807E-2</v>
      </c>
      <c r="AP1025">
        <f>IF(OR(Q1025&lt;0, Q1025="NA"), 0, 1)</f>
        <v>1</v>
      </c>
      <c r="AQ1025">
        <f>IF(OR(S1025&lt;0, S1025="NA"), 0, 1)</f>
        <v>0</v>
      </c>
      <c r="AR1025">
        <f>IFERROR(IF((AF1025-AG1025)&gt;0,1,0),0)</f>
        <v>1</v>
      </c>
      <c r="AS1025">
        <f>IFERROR(IF((S1025-Q1025)&gt;0,1,0),0)</f>
        <v>0</v>
      </c>
      <c r="AT1025">
        <f>IFERROR(IF((AH1025-AI1025)&lt;0,1,0),0)</f>
        <v>1</v>
      </c>
      <c r="AU1025">
        <f>IFERROR(IF((AJ1025-AK1025)&gt;0,1,0),0)</f>
        <v>0</v>
      </c>
      <c r="AV1025">
        <f>IFERROR(IF((AL1025-AM1025)&gt;0,1,0),0)</f>
        <v>1</v>
      </c>
      <c r="AW1025">
        <f>IFERROR(IF((AN1025-AO1025)&gt;0,1,0),0)</f>
        <v>1</v>
      </c>
      <c r="AX1025">
        <f>IFERROR(IF((AC1025-AD1025)&lt;0,1,0),0)</f>
        <v>1</v>
      </c>
      <c r="AY1025">
        <f>SUM(AP1025:AX1025)</f>
        <v>6</v>
      </c>
    </row>
    <row r="1026" spans="1:51" x14ac:dyDescent="0.45">
      <c r="A1026" s="1" t="s">
        <v>2877</v>
      </c>
      <c r="B1026" s="2">
        <v>4057053</v>
      </c>
      <c r="C1026" s="3" t="s">
        <v>5335</v>
      </c>
      <c r="D1026" s="5">
        <v>53.35</v>
      </c>
      <c r="E1026" s="5">
        <v>3271.1134769499999</v>
      </c>
      <c r="F1026" s="3" t="s">
        <v>4651</v>
      </c>
      <c r="G1026" s="3" t="s">
        <v>4651</v>
      </c>
      <c r="H1026" s="3" t="s">
        <v>4688</v>
      </c>
      <c r="I1026" s="3" t="s">
        <v>4688</v>
      </c>
      <c r="J1026" s="3" t="s">
        <v>4653</v>
      </c>
      <c r="K1026" s="6">
        <v>1496441</v>
      </c>
      <c r="L1026" s="6">
        <v>1472370</v>
      </c>
      <c r="M1026" s="6">
        <v>556462</v>
      </c>
      <c r="N1026" s="6">
        <v>538724</v>
      </c>
      <c r="O1026" s="6">
        <v>333145</v>
      </c>
      <c r="P1026" s="6">
        <v>320202</v>
      </c>
      <c r="Q1026" s="6">
        <v>226701</v>
      </c>
      <c r="R1026" s="6">
        <v>209217</v>
      </c>
      <c r="S1026" s="6">
        <v>406213</v>
      </c>
      <c r="T1026" s="6">
        <v>419109</v>
      </c>
      <c r="U1026" s="6">
        <v>2567940</v>
      </c>
      <c r="V1026" s="6">
        <v>2569553</v>
      </c>
      <c r="W1026" s="6">
        <v>7854074</v>
      </c>
      <c r="X1026" s="6">
        <v>7713819</v>
      </c>
      <c r="Y1026" s="6">
        <v>368420</v>
      </c>
      <c r="Z1026" s="6">
        <v>364045</v>
      </c>
      <c r="AA1026" s="6">
        <v>813266</v>
      </c>
      <c r="AB1026" s="6">
        <v>699810</v>
      </c>
      <c r="AC1026" s="6">
        <v>61308009</v>
      </c>
      <c r="AD1026" s="6">
        <v>61299477</v>
      </c>
      <c r="AF1026">
        <f>Q1026/W1026</f>
        <v>2.8864128349185402E-2</v>
      </c>
      <c r="AG1026">
        <f>R1026/X1026</f>
        <v>2.7122363125191295E-2</v>
      </c>
      <c r="AH1026">
        <f>U1026/W1026</f>
        <v>0.32695643050982204</v>
      </c>
      <c r="AI1026">
        <f>V1026/X1026</f>
        <v>0.33311035688029494</v>
      </c>
      <c r="AJ1026">
        <f>Y1026/AA1026</f>
        <v>0.45301291336413918</v>
      </c>
      <c r="AK1026">
        <f>Z1026/AB1026</f>
        <v>0.52020548434575098</v>
      </c>
      <c r="AL1026">
        <f>O1026/K1026</f>
        <v>0.22262488130170183</v>
      </c>
      <c r="AM1026">
        <f>P1026/L1026</f>
        <v>0.21747386866073065</v>
      </c>
      <c r="AN1026">
        <f>K1026/W1026</f>
        <v>0.19053054503942796</v>
      </c>
      <c r="AO1026">
        <f>L1026/X1026</f>
        <v>0.19087432567448109</v>
      </c>
      <c r="AP1026">
        <f>IF(OR(Q1026&lt;0, Q1026="NA"), 0, 1)</f>
        <v>1</v>
      </c>
      <c r="AQ1026">
        <f>IF(OR(S1026&lt;0, S1026="NA"), 0, 1)</f>
        <v>1</v>
      </c>
      <c r="AR1026">
        <f>IFERROR(IF((AF1026-AG1026)&gt;0,1,0),0)</f>
        <v>1</v>
      </c>
      <c r="AS1026">
        <f>IFERROR(IF((S1026-Q1026)&gt;0,1,0),0)</f>
        <v>1</v>
      </c>
      <c r="AT1026">
        <f>IFERROR(IF((AH1026-AI1026)&lt;0,1,0),0)</f>
        <v>1</v>
      </c>
      <c r="AU1026">
        <f>IFERROR(IF((AJ1026-AK1026)&gt;0,1,0),0)</f>
        <v>0</v>
      </c>
      <c r="AV1026">
        <f>IFERROR(IF((AL1026-AM1026)&gt;0,1,0),0)</f>
        <v>1</v>
      </c>
      <c r="AW1026">
        <f>IFERROR(IF((AN1026-AO1026)&gt;0,1,0),0)</f>
        <v>0</v>
      </c>
      <c r="AX1026">
        <f>IFERROR(IF((AC1026-AD1026)&lt;0,1,0),0)</f>
        <v>0</v>
      </c>
      <c r="AY1026">
        <f>SUM(AP1026:AX1026)</f>
        <v>6</v>
      </c>
    </row>
    <row r="1027" spans="1:51" x14ac:dyDescent="0.45">
      <c r="A1027" s="1" t="s">
        <v>2878</v>
      </c>
      <c r="B1027" s="2">
        <v>4232236</v>
      </c>
      <c r="C1027" s="3" t="s">
        <v>5337</v>
      </c>
      <c r="D1027" s="5">
        <v>26.26</v>
      </c>
      <c r="E1027" s="5">
        <v>11546.73938028</v>
      </c>
      <c r="F1027" s="3" t="s">
        <v>4475</v>
      </c>
      <c r="G1027" s="3" t="s">
        <v>4529</v>
      </c>
      <c r="H1027" s="3" t="s">
        <v>4530</v>
      </c>
      <c r="I1027" s="3" t="s">
        <v>4611</v>
      </c>
      <c r="J1027" s="3" t="s">
        <v>5204</v>
      </c>
      <c r="K1027" s="6">
        <v>9356741</v>
      </c>
      <c r="L1027" s="6">
        <v>9086200</v>
      </c>
      <c r="M1027" s="6">
        <v>2335180</v>
      </c>
      <c r="N1027" s="6">
        <v>2153139</v>
      </c>
      <c r="O1027" s="6">
        <v>1375025</v>
      </c>
      <c r="P1027" s="6">
        <v>1207164</v>
      </c>
      <c r="Q1027" s="6">
        <v>549236</v>
      </c>
      <c r="R1027" s="6">
        <v>420172</v>
      </c>
      <c r="S1027" s="6">
        <v>1909567</v>
      </c>
      <c r="T1027" s="6">
        <v>1947163</v>
      </c>
      <c r="U1027" s="6">
        <v>11751743</v>
      </c>
      <c r="V1027" s="6">
        <v>11913073</v>
      </c>
      <c r="W1027" s="6">
        <v>19786003</v>
      </c>
      <c r="X1027" s="6">
        <v>20113833</v>
      </c>
      <c r="Y1027" s="6">
        <v>1179233</v>
      </c>
      <c r="Z1027" s="6">
        <v>1582342</v>
      </c>
      <c r="AA1027" s="6">
        <v>6038515</v>
      </c>
      <c r="AB1027" s="6">
        <v>6633916</v>
      </c>
      <c r="AC1027" s="6">
        <v>439702246</v>
      </c>
      <c r="AD1027" s="6">
        <v>439686822</v>
      </c>
      <c r="AF1027">
        <f>Q1027/W1027</f>
        <v>2.7758815158372311E-2</v>
      </c>
      <c r="AG1027">
        <f>R1027/X1027</f>
        <v>2.0889703121230049E-2</v>
      </c>
      <c r="AH1027">
        <f>U1027/W1027</f>
        <v>0.59394224290777675</v>
      </c>
      <c r="AI1027">
        <f>V1027/X1027</f>
        <v>0.59228258482607465</v>
      </c>
      <c r="AJ1027">
        <f>Y1027/AA1027</f>
        <v>0.19528526467186055</v>
      </c>
      <c r="AK1027">
        <f>Z1027/AB1027</f>
        <v>0.23852306842594931</v>
      </c>
      <c r="AL1027">
        <f>O1027/K1027</f>
        <v>0.14695554787719356</v>
      </c>
      <c r="AM1027">
        <f>P1027/L1027</f>
        <v>0.13285685985340406</v>
      </c>
      <c r="AN1027">
        <f>K1027/W1027</f>
        <v>0.47289697671631808</v>
      </c>
      <c r="AO1027">
        <f>L1027/X1027</f>
        <v>0.45173886051455237</v>
      </c>
      <c r="AP1027">
        <f>IF(OR(Q1027&lt;0, Q1027="NA"), 0, 1)</f>
        <v>1</v>
      </c>
      <c r="AQ1027">
        <f>IF(OR(S1027&lt;0, S1027="NA"), 0, 1)</f>
        <v>1</v>
      </c>
      <c r="AR1027">
        <f>IFERROR(IF((AF1027-AG1027)&gt;0,1,0),0)</f>
        <v>1</v>
      </c>
      <c r="AS1027">
        <f>IFERROR(IF((S1027-Q1027)&gt;0,1,0),0)</f>
        <v>1</v>
      </c>
      <c r="AT1027">
        <f>IFERROR(IF((AH1027-AI1027)&lt;0,1,0),0)</f>
        <v>0</v>
      </c>
      <c r="AU1027">
        <f>IFERROR(IF((AJ1027-AK1027)&gt;0,1,0),0)</f>
        <v>0</v>
      </c>
      <c r="AV1027">
        <f>IFERROR(IF((AL1027-AM1027)&gt;0,1,0),0)</f>
        <v>1</v>
      </c>
      <c r="AW1027">
        <f>IFERROR(IF((AN1027-AO1027)&gt;0,1,0),0)</f>
        <v>1</v>
      </c>
      <c r="AX1027">
        <f>IFERROR(IF((AC1027-AD1027)&lt;0,1,0),0)</f>
        <v>0</v>
      </c>
      <c r="AY1027">
        <f>SUM(AP1027:AX1027)</f>
        <v>6</v>
      </c>
    </row>
    <row r="1028" spans="1:51" x14ac:dyDescent="0.45">
      <c r="A1028" s="1" t="s">
        <v>2880</v>
      </c>
      <c r="B1028" s="2">
        <v>4135913</v>
      </c>
      <c r="C1028" s="3" t="s">
        <v>5337</v>
      </c>
      <c r="D1028" s="5">
        <v>14.93</v>
      </c>
      <c r="E1028" s="5">
        <v>5809.0265087999996</v>
      </c>
      <c r="F1028" s="3" t="s">
        <v>4654</v>
      </c>
      <c r="G1028" s="3" t="s">
        <v>4654</v>
      </c>
      <c r="H1028" s="3" t="s">
        <v>4747</v>
      </c>
      <c r="I1028" s="3" t="s">
        <v>4748</v>
      </c>
      <c r="J1028" s="3" t="s">
        <v>4749</v>
      </c>
      <c r="K1028" s="6">
        <v>8905000</v>
      </c>
      <c r="L1028" s="6">
        <v>8899000</v>
      </c>
      <c r="M1028" s="6">
        <v>1105000</v>
      </c>
      <c r="N1028" s="6">
        <v>1216000</v>
      </c>
      <c r="O1028" s="6">
        <v>750000</v>
      </c>
      <c r="P1028" s="6">
        <v>870000</v>
      </c>
      <c r="Q1028" s="6">
        <v>1069000</v>
      </c>
      <c r="R1028" s="6">
        <v>1047000</v>
      </c>
      <c r="S1028" s="6">
        <v>1090000</v>
      </c>
      <c r="T1028" s="6">
        <v>771000</v>
      </c>
      <c r="U1028" s="6">
        <v>1721000</v>
      </c>
      <c r="V1028" s="6">
        <v>1724000</v>
      </c>
      <c r="W1028" s="6">
        <v>11422000</v>
      </c>
      <c r="X1028" s="6">
        <v>11297000</v>
      </c>
      <c r="Y1028" s="6">
        <v>5918000</v>
      </c>
      <c r="Z1028" s="6">
        <v>5844000</v>
      </c>
      <c r="AA1028" s="6">
        <v>2300000</v>
      </c>
      <c r="AB1028" s="6">
        <v>2242000</v>
      </c>
      <c r="AC1028" s="6">
        <v>389084160</v>
      </c>
      <c r="AD1028" s="6">
        <v>393706882</v>
      </c>
      <c r="AF1028">
        <f>Q1028/W1028</f>
        <v>9.3591315006128523E-2</v>
      </c>
      <c r="AG1028">
        <f>R1028/X1028</f>
        <v>9.2679472426307863E-2</v>
      </c>
      <c r="AH1028">
        <f>U1028/W1028</f>
        <v>0.15067413762913676</v>
      </c>
      <c r="AI1028">
        <f>V1028/X1028</f>
        <v>0.15260688678410197</v>
      </c>
      <c r="AJ1028">
        <f>Y1028/AA1028</f>
        <v>2.5730434782608698</v>
      </c>
      <c r="AK1028">
        <f>Z1028/AB1028</f>
        <v>2.6066012488849242</v>
      </c>
      <c r="AL1028">
        <f>O1028/K1028</f>
        <v>8.4222346996069619E-2</v>
      </c>
      <c r="AM1028">
        <f>P1028/L1028</f>
        <v>9.7763793684683672E-2</v>
      </c>
      <c r="AN1028">
        <f>K1028/W1028</f>
        <v>0.77963579057958321</v>
      </c>
      <c r="AO1028">
        <f>L1028/X1028</f>
        <v>0.7877312560856865</v>
      </c>
      <c r="AP1028">
        <f>IF(OR(Q1028&lt;0, Q1028="NA"), 0, 1)</f>
        <v>1</v>
      </c>
      <c r="AQ1028">
        <f>IF(OR(S1028&lt;0, S1028="NA"), 0, 1)</f>
        <v>1</v>
      </c>
      <c r="AR1028">
        <f>IFERROR(IF((AF1028-AG1028)&gt;0,1,0),0)</f>
        <v>1</v>
      </c>
      <c r="AS1028">
        <f>IFERROR(IF((S1028-Q1028)&gt;0,1,0),0)</f>
        <v>1</v>
      </c>
      <c r="AT1028">
        <f>IFERROR(IF((AH1028-AI1028)&lt;0,1,0),0)</f>
        <v>1</v>
      </c>
      <c r="AU1028">
        <f>IFERROR(IF((AJ1028-AK1028)&gt;0,1,0),0)</f>
        <v>0</v>
      </c>
      <c r="AV1028">
        <f>IFERROR(IF((AL1028-AM1028)&gt;0,1,0),0)</f>
        <v>0</v>
      </c>
      <c r="AW1028">
        <f>IFERROR(IF((AN1028-AO1028)&gt;0,1,0),0)</f>
        <v>0</v>
      </c>
      <c r="AX1028">
        <f>IFERROR(IF((AC1028-AD1028)&lt;0,1,0),0)</f>
        <v>1</v>
      </c>
      <c r="AY1028">
        <f>SUM(AP1028:AX1028)</f>
        <v>6</v>
      </c>
    </row>
    <row r="1029" spans="1:51" x14ac:dyDescent="0.45">
      <c r="A1029" s="1" t="s">
        <v>2883</v>
      </c>
      <c r="B1029" s="2">
        <v>4051430</v>
      </c>
      <c r="C1029" s="3" t="s">
        <v>5335</v>
      </c>
      <c r="D1029" s="5">
        <v>151</v>
      </c>
      <c r="E1029" s="5">
        <v>5424.1205280000004</v>
      </c>
      <c r="F1029" s="3" t="s">
        <v>4500</v>
      </c>
      <c r="G1029" s="3" t="s">
        <v>4574</v>
      </c>
      <c r="H1029" s="3" t="s">
        <v>4580</v>
      </c>
      <c r="I1029" s="3" t="s">
        <v>4581</v>
      </c>
      <c r="J1029" s="3" t="s">
        <v>4758</v>
      </c>
      <c r="K1029" s="6">
        <v>922754</v>
      </c>
      <c r="L1029" s="6">
        <v>899852</v>
      </c>
      <c r="M1029" s="6">
        <v>164484</v>
      </c>
      <c r="N1029" s="6">
        <v>161462</v>
      </c>
      <c r="O1029" s="6">
        <v>111737</v>
      </c>
      <c r="P1029" s="6">
        <v>111473</v>
      </c>
      <c r="Q1029" s="6">
        <v>60134</v>
      </c>
      <c r="R1029" s="6">
        <v>62165</v>
      </c>
      <c r="S1029" s="6">
        <v>135942</v>
      </c>
      <c r="T1029" s="6">
        <v>157557</v>
      </c>
      <c r="U1029" s="6">
        <v>452502</v>
      </c>
      <c r="V1029" s="6">
        <v>477113</v>
      </c>
      <c r="W1029" s="6">
        <v>1418823</v>
      </c>
      <c r="X1029" s="6">
        <v>1398574</v>
      </c>
      <c r="Y1029" s="6">
        <v>436934</v>
      </c>
      <c r="Z1029" s="6">
        <v>424791</v>
      </c>
      <c r="AA1029" s="6">
        <v>156600</v>
      </c>
      <c r="AB1029" s="6">
        <v>153470</v>
      </c>
      <c r="AC1029" s="6">
        <v>35916000</v>
      </c>
      <c r="AD1029" s="6">
        <v>35895000</v>
      </c>
      <c r="AF1029">
        <f>Q1029/W1029</f>
        <v>4.2383017472933548E-2</v>
      </c>
      <c r="AG1029">
        <f>R1029/X1029</f>
        <v>4.4448845752888301E-2</v>
      </c>
      <c r="AH1029">
        <f>U1029/W1029</f>
        <v>0.31892773094318316</v>
      </c>
      <c r="AI1029">
        <f>V1029/X1029</f>
        <v>0.34114247798114367</v>
      </c>
      <c r="AJ1029">
        <f>Y1029/AA1029</f>
        <v>2.7901277139208172</v>
      </c>
      <c r="AK1029">
        <f>Z1029/AB1029</f>
        <v>2.7679090375969246</v>
      </c>
      <c r="AL1029">
        <f>O1029/K1029</f>
        <v>0.12109077825726033</v>
      </c>
      <c r="AM1029">
        <f>P1029/L1029</f>
        <v>0.12387926014500163</v>
      </c>
      <c r="AN1029">
        <f>K1029/W1029</f>
        <v>0.6503658313968691</v>
      </c>
      <c r="AO1029">
        <f>L1029/X1029</f>
        <v>0.64340678433890519</v>
      </c>
      <c r="AP1029">
        <f>IF(OR(Q1029&lt;0, Q1029="NA"), 0, 1)</f>
        <v>1</v>
      </c>
      <c r="AQ1029">
        <f>IF(OR(S1029&lt;0, S1029="NA"), 0, 1)</f>
        <v>1</v>
      </c>
      <c r="AR1029">
        <f>IFERROR(IF((AF1029-AG1029)&gt;0,1,0),0)</f>
        <v>0</v>
      </c>
      <c r="AS1029">
        <f>IFERROR(IF((S1029-Q1029)&gt;0,1,0),0)</f>
        <v>1</v>
      </c>
      <c r="AT1029">
        <f>IFERROR(IF((AH1029-AI1029)&lt;0,1,0),0)</f>
        <v>1</v>
      </c>
      <c r="AU1029">
        <f>IFERROR(IF((AJ1029-AK1029)&gt;0,1,0),0)</f>
        <v>1</v>
      </c>
      <c r="AV1029">
        <f>IFERROR(IF((AL1029-AM1029)&gt;0,1,0),0)</f>
        <v>0</v>
      </c>
      <c r="AW1029">
        <f>IFERROR(IF((AN1029-AO1029)&gt;0,1,0),0)</f>
        <v>1</v>
      </c>
      <c r="AX1029">
        <f>IFERROR(IF((AC1029-AD1029)&lt;0,1,0),0)</f>
        <v>0</v>
      </c>
      <c r="AY1029">
        <f>SUM(AP1029:AX1029)</f>
        <v>6</v>
      </c>
    </row>
    <row r="1030" spans="1:51" x14ac:dyDescent="0.45">
      <c r="A1030" s="1" t="s">
        <v>2887</v>
      </c>
      <c r="B1030" s="2">
        <v>4104914</v>
      </c>
      <c r="C1030" s="3" t="s">
        <v>5336</v>
      </c>
      <c r="D1030" s="7">
        <v>11.64</v>
      </c>
      <c r="E1030" s="5">
        <v>56.894189879999999</v>
      </c>
      <c r="F1030" s="3" t="s">
        <v>4480</v>
      </c>
      <c r="G1030" s="3" t="s">
        <v>4481</v>
      </c>
      <c r="H1030" s="3" t="s">
        <v>4481</v>
      </c>
      <c r="I1030" s="3" t="s">
        <v>4482</v>
      </c>
      <c r="J1030" s="3" t="s">
        <v>4483</v>
      </c>
      <c r="K1030" s="6">
        <v>6383</v>
      </c>
      <c r="L1030" s="6">
        <v>5796</v>
      </c>
      <c r="M1030" s="6" t="s">
        <v>4474</v>
      </c>
      <c r="N1030" s="6" t="s">
        <v>4474</v>
      </c>
      <c r="O1030" s="6">
        <v>-515</v>
      </c>
      <c r="P1030" s="6">
        <v>-1088</v>
      </c>
      <c r="Q1030" s="6">
        <v>-4512</v>
      </c>
      <c r="R1030" s="6">
        <v>-4573</v>
      </c>
      <c r="S1030" s="6">
        <v>142</v>
      </c>
      <c r="T1030" s="6">
        <v>-1245</v>
      </c>
      <c r="U1030" s="6" t="s">
        <v>4474</v>
      </c>
      <c r="V1030" s="6" t="s">
        <v>4474</v>
      </c>
      <c r="W1030" s="6">
        <v>268439</v>
      </c>
      <c r="X1030" s="6">
        <v>265888</v>
      </c>
      <c r="Y1030" s="6" t="s">
        <v>4474</v>
      </c>
      <c r="Z1030" s="6" t="s">
        <v>4474</v>
      </c>
      <c r="AA1030" s="6" t="s">
        <v>4474</v>
      </c>
      <c r="AB1030" s="6" t="s">
        <v>4474</v>
      </c>
      <c r="AC1030" s="6">
        <v>5275013</v>
      </c>
      <c r="AD1030" s="6">
        <v>5295459</v>
      </c>
      <c r="AF1030">
        <f>Q1030/W1030</f>
        <v>-1.6808287916435391E-2</v>
      </c>
      <c r="AG1030">
        <f>R1030/X1030</f>
        <v>-1.7198970995306293E-2</v>
      </c>
      <c r="AH1030" t="e">
        <f>U1030/W1030</f>
        <v>#VALUE!</v>
      </c>
      <c r="AI1030" t="e">
        <f>V1030/X1030</f>
        <v>#VALUE!</v>
      </c>
      <c r="AJ1030" t="e">
        <f>Y1030/AA1030</f>
        <v>#VALUE!</v>
      </c>
      <c r="AK1030" t="e">
        <f>Z1030/AB1030</f>
        <v>#VALUE!</v>
      </c>
      <c r="AL1030">
        <f>O1030/K1030</f>
        <v>-8.0683064389785369E-2</v>
      </c>
      <c r="AM1030">
        <f>P1030/L1030</f>
        <v>-0.18771566597653555</v>
      </c>
      <c r="AN1030">
        <f>K1030/W1030</f>
        <v>2.3778214044904055E-2</v>
      </c>
      <c r="AO1030">
        <f>L1030/X1030</f>
        <v>2.1798652064026959E-2</v>
      </c>
      <c r="AP1030">
        <f>IF(OR(Q1030&lt;0, Q1030="NA"), 0, 1)</f>
        <v>0</v>
      </c>
      <c r="AQ1030">
        <f>IF(OR(S1030&lt;0, S1030="NA"), 0, 1)</f>
        <v>1</v>
      </c>
      <c r="AR1030">
        <f>IFERROR(IF((AF1030-AG1030)&gt;0,1,0),0)</f>
        <v>1</v>
      </c>
      <c r="AS1030">
        <f>IFERROR(IF((S1030-Q1030)&gt;0,1,0),0)</f>
        <v>1</v>
      </c>
      <c r="AT1030">
        <f>IFERROR(IF((AH1030-AI1030)&lt;0,1,0),0)</f>
        <v>0</v>
      </c>
      <c r="AU1030">
        <f>IFERROR(IF((AJ1030-AK1030)&gt;0,1,0),0)</f>
        <v>0</v>
      </c>
      <c r="AV1030">
        <f>IFERROR(IF((AL1030-AM1030)&gt;0,1,0),0)</f>
        <v>1</v>
      </c>
      <c r="AW1030">
        <f>IFERROR(IF((AN1030-AO1030)&gt;0,1,0),0)</f>
        <v>1</v>
      </c>
      <c r="AX1030">
        <f>IFERROR(IF((AC1030-AD1030)&lt;0,1,0),0)</f>
        <v>1</v>
      </c>
      <c r="AY1030">
        <f>SUM(AP1030:AX1030)</f>
        <v>6</v>
      </c>
    </row>
    <row r="1031" spans="1:51" x14ac:dyDescent="0.45">
      <c r="A1031" s="1" t="s">
        <v>2888</v>
      </c>
      <c r="B1031" s="2">
        <v>9956217</v>
      </c>
      <c r="C1031" s="3" t="s">
        <v>5337</v>
      </c>
      <c r="D1031" s="5">
        <v>11.99</v>
      </c>
      <c r="E1031" s="5">
        <v>57631.068450669998</v>
      </c>
      <c r="F1031" s="3" t="s">
        <v>4480</v>
      </c>
      <c r="G1031" s="3" t="s">
        <v>4481</v>
      </c>
      <c r="H1031" s="3" t="s">
        <v>4481</v>
      </c>
      <c r="I1031" s="3" t="s">
        <v>4807</v>
      </c>
      <c r="J1031" s="3" t="s">
        <v>4484</v>
      </c>
      <c r="K1031" s="6">
        <v>7620964</v>
      </c>
      <c r="L1031" s="6">
        <v>7080403</v>
      </c>
      <c r="M1031" s="6" t="s">
        <v>4474</v>
      </c>
      <c r="N1031" s="6" t="s">
        <v>4474</v>
      </c>
      <c r="O1031" s="6">
        <v>5530471</v>
      </c>
      <c r="P1031" s="6">
        <v>4992236</v>
      </c>
      <c r="Q1031" s="6">
        <v>1780349</v>
      </c>
      <c r="R1031" s="6">
        <v>1529999</v>
      </c>
      <c r="S1031" s="6">
        <v>3735438</v>
      </c>
      <c r="T1031" s="6">
        <v>1569939</v>
      </c>
      <c r="U1031" s="6">
        <v>1281854</v>
      </c>
      <c r="V1031" s="6">
        <v>1486898</v>
      </c>
      <c r="W1031" s="6">
        <v>48637850</v>
      </c>
      <c r="X1031" s="6">
        <v>44802730</v>
      </c>
      <c r="Y1031" s="6" t="s">
        <v>4474</v>
      </c>
      <c r="Z1031" s="6" t="s">
        <v>4474</v>
      </c>
      <c r="AA1031" s="6" t="s">
        <v>4474</v>
      </c>
      <c r="AB1031" s="6" t="s">
        <v>4474</v>
      </c>
      <c r="AC1031" s="6">
        <v>4806594533</v>
      </c>
      <c r="AD1031" s="6">
        <v>4789008555</v>
      </c>
      <c r="AF1031">
        <f>Q1031/W1031</f>
        <v>3.6604187890706519E-2</v>
      </c>
      <c r="AG1031">
        <f>R1031/X1031</f>
        <v>3.4149682396586098E-2</v>
      </c>
      <c r="AH1031">
        <f>U1031/W1031</f>
        <v>2.6355071204833273E-2</v>
      </c>
      <c r="AI1031">
        <f>V1031/X1031</f>
        <v>3.3187665126656343E-2</v>
      </c>
      <c r="AJ1031" t="e">
        <f>Y1031/AA1031</f>
        <v>#VALUE!</v>
      </c>
      <c r="AK1031" t="e">
        <f>Z1031/AB1031</f>
        <v>#VALUE!</v>
      </c>
      <c r="AL1031">
        <f>O1031/K1031</f>
        <v>0.7256917891227409</v>
      </c>
      <c r="AM1031">
        <f>P1031/L1031</f>
        <v>0.70507794542203317</v>
      </c>
      <c r="AN1031">
        <f>K1031/W1031</f>
        <v>0.15668792925674141</v>
      </c>
      <c r="AO1031">
        <f>L1031/X1031</f>
        <v>0.15803507955876797</v>
      </c>
      <c r="AP1031">
        <f>IF(OR(Q1031&lt;0, Q1031="NA"), 0, 1)</f>
        <v>1</v>
      </c>
      <c r="AQ1031">
        <f>IF(OR(S1031&lt;0, S1031="NA"), 0, 1)</f>
        <v>1</v>
      </c>
      <c r="AR1031">
        <f>IFERROR(IF((AF1031-AG1031)&gt;0,1,0),0)</f>
        <v>1</v>
      </c>
      <c r="AS1031">
        <f>IFERROR(IF((S1031-Q1031)&gt;0,1,0),0)</f>
        <v>1</v>
      </c>
      <c r="AT1031">
        <f>IFERROR(IF((AH1031-AI1031)&lt;0,1,0),0)</f>
        <v>1</v>
      </c>
      <c r="AU1031">
        <f>IFERROR(IF((AJ1031-AK1031)&gt;0,1,0),0)</f>
        <v>0</v>
      </c>
      <c r="AV1031">
        <f>IFERROR(IF((AL1031-AM1031)&gt;0,1,0),0)</f>
        <v>1</v>
      </c>
      <c r="AW1031">
        <f>IFERROR(IF((AN1031-AO1031)&gt;0,1,0),0)</f>
        <v>0</v>
      </c>
      <c r="AX1031">
        <f>IFERROR(IF((AC1031-AD1031)&lt;0,1,0),0)</f>
        <v>0</v>
      </c>
      <c r="AY1031">
        <f>SUM(AP1031:AX1031)</f>
        <v>6</v>
      </c>
    </row>
    <row r="1032" spans="1:51" x14ac:dyDescent="0.45">
      <c r="A1032" s="1" t="s">
        <v>2913</v>
      </c>
      <c r="B1032" s="2">
        <v>5721930</v>
      </c>
      <c r="C1032" s="3" t="s">
        <v>5337</v>
      </c>
      <c r="D1032" s="5">
        <v>8.56</v>
      </c>
      <c r="E1032" s="5">
        <v>1147.5209607199999</v>
      </c>
      <c r="F1032" s="3" t="s">
        <v>4480</v>
      </c>
      <c r="G1032" s="3" t="s">
        <v>4491</v>
      </c>
      <c r="H1032" s="3" t="s">
        <v>4492</v>
      </c>
      <c r="I1032" s="3" t="s">
        <v>4493</v>
      </c>
      <c r="J1032" s="3" t="s">
        <v>4553</v>
      </c>
      <c r="K1032" s="6">
        <v>187350.76</v>
      </c>
      <c r="L1032" s="6">
        <v>57620.542999999998</v>
      </c>
      <c r="M1032" s="6" t="s">
        <v>4474</v>
      </c>
      <c r="N1032" s="6" t="s">
        <v>4474</v>
      </c>
      <c r="O1032" s="6">
        <v>167886.212</v>
      </c>
      <c r="P1032" s="6">
        <v>48999.125</v>
      </c>
      <c r="Q1032" s="6">
        <v>156208.35</v>
      </c>
      <c r="R1032" s="6">
        <v>-16617.775000000001</v>
      </c>
      <c r="S1032" s="6">
        <v>134292.027</v>
      </c>
      <c r="T1032" s="6">
        <v>45270.516000000003</v>
      </c>
      <c r="U1032" s="6">
        <v>477390.64</v>
      </c>
      <c r="V1032" s="6">
        <v>233596.459</v>
      </c>
      <c r="W1032" s="6">
        <v>2066469.686</v>
      </c>
      <c r="X1032" s="6">
        <v>910305.65</v>
      </c>
      <c r="Y1032" s="6">
        <v>50829.357000000004</v>
      </c>
      <c r="Z1032" s="6">
        <v>45077.36</v>
      </c>
      <c r="AA1032" s="6">
        <v>61376</v>
      </c>
      <c r="AB1032" s="6">
        <v>47432</v>
      </c>
      <c r="AC1032" s="6">
        <v>134056187</v>
      </c>
      <c r="AD1032" s="6">
        <v>56918468</v>
      </c>
      <c r="AF1032">
        <f>Q1032/W1032</f>
        <v>7.5591890390788924E-2</v>
      </c>
      <c r="AG1032">
        <f>R1032/X1032</f>
        <v>-1.8255159681805778E-2</v>
      </c>
      <c r="AH1032">
        <f>U1032/W1032</f>
        <v>0.2310174899899306</v>
      </c>
      <c r="AI1032">
        <f>V1032/X1032</f>
        <v>0.25661321447362212</v>
      </c>
      <c r="AJ1032">
        <f>Y1032/AA1032</f>
        <v>0.82816340263295107</v>
      </c>
      <c r="AK1032">
        <f>Z1032/AB1032</f>
        <v>0.95035756451340869</v>
      </c>
      <c r="AL1032">
        <f>O1032/K1032</f>
        <v>0.89610638355563643</v>
      </c>
      <c r="AM1032">
        <f>P1032/L1032</f>
        <v>0.85037596747396149</v>
      </c>
      <c r="AN1032">
        <f>K1032/W1032</f>
        <v>9.0662234858450277E-2</v>
      </c>
      <c r="AO1032">
        <f>L1032/X1032</f>
        <v>6.3298017539493462E-2</v>
      </c>
      <c r="AP1032">
        <f>IF(OR(Q1032&lt;0, Q1032="NA"), 0, 1)</f>
        <v>1</v>
      </c>
      <c r="AQ1032">
        <f>IF(OR(S1032&lt;0, S1032="NA"), 0, 1)</f>
        <v>1</v>
      </c>
      <c r="AR1032">
        <f>IFERROR(IF((AF1032-AG1032)&gt;0,1,0),0)</f>
        <v>1</v>
      </c>
      <c r="AS1032">
        <f>IFERROR(IF((S1032-Q1032)&gt;0,1,0),0)</f>
        <v>0</v>
      </c>
      <c r="AT1032">
        <f>IFERROR(IF((AH1032-AI1032)&lt;0,1,0),0)</f>
        <v>1</v>
      </c>
      <c r="AU1032">
        <f>IFERROR(IF((AJ1032-AK1032)&gt;0,1,0),0)</f>
        <v>0</v>
      </c>
      <c r="AV1032">
        <f>IFERROR(IF((AL1032-AM1032)&gt;0,1,0),0)</f>
        <v>1</v>
      </c>
      <c r="AW1032">
        <f>IFERROR(IF((AN1032-AO1032)&gt;0,1,0),0)</f>
        <v>1</v>
      </c>
      <c r="AX1032">
        <f>IFERROR(IF((AC1032-AD1032)&lt;0,1,0),0)</f>
        <v>0</v>
      </c>
      <c r="AY1032">
        <f>SUM(AP1032:AX1032)</f>
        <v>6</v>
      </c>
    </row>
    <row r="1033" spans="1:51" x14ac:dyDescent="0.45">
      <c r="A1033" s="1" t="s">
        <v>2917</v>
      </c>
      <c r="B1033" s="2">
        <v>5721592</v>
      </c>
      <c r="C1033" s="3" t="s">
        <v>5337</v>
      </c>
      <c r="D1033" s="5">
        <v>11.76</v>
      </c>
      <c r="E1033" s="5">
        <v>27.635905919999999</v>
      </c>
      <c r="F1033" s="3" t="s">
        <v>4480</v>
      </c>
      <c r="G1033" s="3" t="s">
        <v>4491</v>
      </c>
      <c r="H1033" s="3" t="s">
        <v>4492</v>
      </c>
      <c r="I1033" s="3" t="s">
        <v>4493</v>
      </c>
      <c r="J1033" s="3"/>
      <c r="K1033" s="6">
        <v>1948.3789999999999</v>
      </c>
      <c r="L1033" s="6">
        <v>1864.106</v>
      </c>
      <c r="M1033" s="6" t="s">
        <v>4474</v>
      </c>
      <c r="N1033" s="6" t="s">
        <v>4474</v>
      </c>
      <c r="O1033" s="6">
        <v>1553.835</v>
      </c>
      <c r="P1033" s="6">
        <v>1466.4069999999999</v>
      </c>
      <c r="Q1033" s="6">
        <v>852.26300000000003</v>
      </c>
      <c r="R1033" s="6">
        <v>-1198.674</v>
      </c>
      <c r="S1033" s="6">
        <v>434.67399999999998</v>
      </c>
      <c r="T1033" s="6">
        <v>-245.017</v>
      </c>
      <c r="U1033" s="6">
        <v>18411.506000000001</v>
      </c>
      <c r="V1033" s="6">
        <v>18403.41</v>
      </c>
      <c r="W1033" s="6">
        <v>45898.000999999997</v>
      </c>
      <c r="X1033" s="6">
        <v>46039.813000000002</v>
      </c>
      <c r="Y1033" s="6">
        <v>745.05499999999995</v>
      </c>
      <c r="Z1033" s="6">
        <v>640.34799999999996</v>
      </c>
      <c r="AA1033" s="6">
        <v>578</v>
      </c>
      <c r="AB1033" s="6">
        <v>706</v>
      </c>
      <c r="AC1033" s="6">
        <v>2349992</v>
      </c>
      <c r="AD1033" s="6">
        <v>2349992</v>
      </c>
      <c r="AF1033">
        <f>Q1033/W1033</f>
        <v>1.8568630036850626E-2</v>
      </c>
      <c r="AG1033">
        <f>R1033/X1033</f>
        <v>-2.603559662590289E-2</v>
      </c>
      <c r="AH1033">
        <f>U1033/W1033</f>
        <v>0.40113960518672703</v>
      </c>
      <c r="AI1033">
        <f>V1033/X1033</f>
        <v>0.39972816570736286</v>
      </c>
      <c r="AJ1033">
        <f>Y1033/AA1033</f>
        <v>1.289022491349481</v>
      </c>
      <c r="AK1033">
        <f>Z1033/AB1033</f>
        <v>0.90700849858356936</v>
      </c>
      <c r="AL1033">
        <f>O1033/K1033</f>
        <v>0.7975014101465886</v>
      </c>
      <c r="AM1033">
        <f>P1033/L1033</f>
        <v>0.78665429970184098</v>
      </c>
      <c r="AN1033">
        <f>K1033/W1033</f>
        <v>4.2450192983350191E-2</v>
      </c>
      <c r="AO1033">
        <f>L1033/X1033</f>
        <v>4.0489000248545751E-2</v>
      </c>
      <c r="AP1033">
        <f>IF(OR(Q1033&lt;0, Q1033="NA"), 0, 1)</f>
        <v>1</v>
      </c>
      <c r="AQ1033">
        <f>IF(OR(S1033&lt;0, S1033="NA"), 0, 1)</f>
        <v>1</v>
      </c>
      <c r="AR1033">
        <f>IFERROR(IF((AF1033-AG1033)&gt;0,1,0),0)</f>
        <v>1</v>
      </c>
      <c r="AS1033">
        <f>IFERROR(IF((S1033-Q1033)&gt;0,1,0),0)</f>
        <v>0</v>
      </c>
      <c r="AT1033">
        <f>IFERROR(IF((AH1033-AI1033)&lt;0,1,0),0)</f>
        <v>0</v>
      </c>
      <c r="AU1033">
        <f>IFERROR(IF((AJ1033-AK1033)&gt;0,1,0),0)</f>
        <v>1</v>
      </c>
      <c r="AV1033">
        <f>IFERROR(IF((AL1033-AM1033)&gt;0,1,0),0)</f>
        <v>1</v>
      </c>
      <c r="AW1033">
        <f>IFERROR(IF((AN1033-AO1033)&gt;0,1,0),0)</f>
        <v>1</v>
      </c>
      <c r="AX1033">
        <f>IFERROR(IF((AC1033-AD1033)&lt;0,1,0),0)</f>
        <v>0</v>
      </c>
      <c r="AY1033">
        <f>SUM(AP1033:AX1033)</f>
        <v>6</v>
      </c>
    </row>
    <row r="1034" spans="1:51" x14ac:dyDescent="0.45">
      <c r="A1034" s="1" t="s">
        <v>2920</v>
      </c>
      <c r="B1034" s="2">
        <v>5720674</v>
      </c>
      <c r="C1034" s="3" t="s">
        <v>5337</v>
      </c>
      <c r="D1034" s="7">
        <v>6.02</v>
      </c>
      <c r="E1034" s="5">
        <v>56.963346999999999</v>
      </c>
      <c r="F1034" s="3" t="s">
        <v>4480</v>
      </c>
      <c r="G1034" s="3" t="s">
        <v>4491</v>
      </c>
      <c r="H1034" s="3" t="s">
        <v>4492</v>
      </c>
      <c r="I1034" s="3" t="s">
        <v>4493</v>
      </c>
      <c r="J1034" s="3"/>
      <c r="K1034" s="6">
        <v>4618.893</v>
      </c>
      <c r="L1034" s="6">
        <v>3524.627</v>
      </c>
      <c r="M1034" s="6" t="s">
        <v>4474</v>
      </c>
      <c r="N1034" s="6" t="s">
        <v>4474</v>
      </c>
      <c r="O1034" s="6">
        <v>3742.3130000000001</v>
      </c>
      <c r="P1034" s="6">
        <v>2476.9250000000002</v>
      </c>
      <c r="Q1034" s="6">
        <v>3753.942</v>
      </c>
      <c r="R1034" s="6">
        <v>-9178.2860000000001</v>
      </c>
      <c r="S1034" s="6">
        <v>4898.5240000000003</v>
      </c>
      <c r="T1034" s="6">
        <v>-737.16899999999998</v>
      </c>
      <c r="U1034" s="6" t="s">
        <v>4474</v>
      </c>
      <c r="V1034" s="6" t="s">
        <v>4474</v>
      </c>
      <c r="W1034" s="6">
        <v>86017.661999999997</v>
      </c>
      <c r="X1034" s="6">
        <v>87471.37</v>
      </c>
      <c r="Y1034" s="6">
        <v>3190.808</v>
      </c>
      <c r="Z1034" s="6">
        <v>4446.5349999999999</v>
      </c>
      <c r="AA1034" s="6">
        <v>25022</v>
      </c>
      <c r="AB1034" s="6">
        <v>27423</v>
      </c>
      <c r="AC1034" s="6">
        <v>9462350</v>
      </c>
      <c r="AD1034" s="6">
        <v>9462350</v>
      </c>
      <c r="AF1034">
        <f>Q1034/W1034</f>
        <v>4.3641525620633587E-2</v>
      </c>
      <c r="AG1034">
        <f>R1034/X1034</f>
        <v>-0.10492902992144745</v>
      </c>
      <c r="AH1034" t="e">
        <f>U1034/W1034</f>
        <v>#VALUE!</v>
      </c>
      <c r="AI1034" t="e">
        <f>V1034/X1034</f>
        <v>#VALUE!</v>
      </c>
      <c r="AJ1034">
        <f>Y1034/AA1034</f>
        <v>0.12752010230996721</v>
      </c>
      <c r="AK1034">
        <f>Z1034/AB1034</f>
        <v>0.16214619115341136</v>
      </c>
      <c r="AL1034">
        <f>O1034/K1034</f>
        <v>0.81021859566783649</v>
      </c>
      <c r="AM1034">
        <f>P1034/L1034</f>
        <v>0.70274812058127012</v>
      </c>
      <c r="AN1034">
        <f>K1034/W1034</f>
        <v>5.3697030268039604E-2</v>
      </c>
      <c r="AO1034">
        <f>L1034/X1034</f>
        <v>4.0294635833416123E-2</v>
      </c>
      <c r="AP1034">
        <f>IF(OR(Q1034&lt;0, Q1034="NA"), 0, 1)</f>
        <v>1</v>
      </c>
      <c r="AQ1034">
        <f>IF(OR(S1034&lt;0, S1034="NA"), 0, 1)</f>
        <v>1</v>
      </c>
      <c r="AR1034">
        <f>IFERROR(IF((AF1034-AG1034)&gt;0,1,0),0)</f>
        <v>1</v>
      </c>
      <c r="AS1034">
        <f>IFERROR(IF((S1034-Q1034)&gt;0,1,0),0)</f>
        <v>1</v>
      </c>
      <c r="AT1034">
        <f>IFERROR(IF((AH1034-AI1034)&lt;0,1,0),0)</f>
        <v>0</v>
      </c>
      <c r="AU1034">
        <f>IFERROR(IF((AJ1034-AK1034)&gt;0,1,0),0)</f>
        <v>0</v>
      </c>
      <c r="AV1034">
        <f>IFERROR(IF((AL1034-AM1034)&gt;0,1,0),0)</f>
        <v>1</v>
      </c>
      <c r="AW1034">
        <f>IFERROR(IF((AN1034-AO1034)&gt;0,1,0),0)</f>
        <v>1</v>
      </c>
      <c r="AX1034">
        <f>IFERROR(IF((AC1034-AD1034)&lt;0,1,0),0)</f>
        <v>0</v>
      </c>
      <c r="AY1034">
        <f>SUM(AP1034:AX1034)</f>
        <v>6</v>
      </c>
    </row>
    <row r="1035" spans="1:51" x14ac:dyDescent="0.45">
      <c r="A1035" s="1" t="s">
        <v>2945</v>
      </c>
      <c r="B1035" s="2">
        <v>4990353</v>
      </c>
      <c r="C1035" s="3" t="s">
        <v>5335</v>
      </c>
      <c r="D1035" s="5">
        <v>19</v>
      </c>
      <c r="E1035" s="5">
        <v>1236.3138120000001</v>
      </c>
      <c r="F1035" s="3" t="s">
        <v>4485</v>
      </c>
      <c r="G1035" s="3" t="s">
        <v>4517</v>
      </c>
      <c r="H1035" s="3" t="s">
        <v>4640</v>
      </c>
      <c r="I1035" s="3" t="s">
        <v>4685</v>
      </c>
      <c r="J1035" s="3" t="s">
        <v>5205</v>
      </c>
      <c r="K1035" s="6">
        <v>914188</v>
      </c>
      <c r="L1035" s="6">
        <v>900848</v>
      </c>
      <c r="M1035" s="6">
        <v>122431</v>
      </c>
      <c r="N1035" s="6">
        <v>114253</v>
      </c>
      <c r="O1035" s="6">
        <v>55565</v>
      </c>
      <c r="P1035" s="6">
        <v>49803</v>
      </c>
      <c r="Q1035" s="6">
        <v>33584</v>
      </c>
      <c r="R1035" s="6">
        <v>29562</v>
      </c>
      <c r="S1035" s="6">
        <v>73883</v>
      </c>
      <c r="T1035" s="6">
        <v>44947</v>
      </c>
      <c r="U1035" s="6">
        <v>242777</v>
      </c>
      <c r="V1035" s="6">
        <v>243385</v>
      </c>
      <c r="W1035" s="6">
        <v>1293203</v>
      </c>
      <c r="X1035" s="6">
        <v>1234383</v>
      </c>
      <c r="Y1035" s="6">
        <v>399122</v>
      </c>
      <c r="Z1035" s="6">
        <v>354246</v>
      </c>
      <c r="AA1035" s="6">
        <v>194827</v>
      </c>
      <c r="AB1035" s="6">
        <v>154834</v>
      </c>
      <c r="AC1035" s="6">
        <v>65155904</v>
      </c>
      <c r="AD1035" s="6">
        <v>65122404</v>
      </c>
      <c r="AF1035">
        <f>Q1035/W1035</f>
        <v>2.5969627351622289E-2</v>
      </c>
      <c r="AG1035">
        <f>R1035/X1035</f>
        <v>2.3948806812796354E-2</v>
      </c>
      <c r="AH1035">
        <f>U1035/W1035</f>
        <v>0.18773309372155803</v>
      </c>
      <c r="AI1035">
        <f>V1035/X1035</f>
        <v>0.19717138035763615</v>
      </c>
      <c r="AJ1035">
        <f>Y1035/AA1035</f>
        <v>2.0485969603802348</v>
      </c>
      <c r="AK1035">
        <f>Z1035/AB1035</f>
        <v>2.2879083405453584</v>
      </c>
      <c r="AL1035">
        <f>O1035/K1035</f>
        <v>6.0780714688882374E-2</v>
      </c>
      <c r="AM1035">
        <f>P1035/L1035</f>
        <v>5.5284576310320944E-2</v>
      </c>
      <c r="AN1035">
        <f>K1035/W1035</f>
        <v>0.70691763010138398</v>
      </c>
      <c r="AO1035">
        <f>L1035/X1035</f>
        <v>0.7297961815741143</v>
      </c>
      <c r="AP1035">
        <f>IF(OR(Q1035&lt;0, Q1035="NA"), 0, 1)</f>
        <v>1</v>
      </c>
      <c r="AQ1035">
        <f>IF(OR(S1035&lt;0, S1035="NA"), 0, 1)</f>
        <v>1</v>
      </c>
      <c r="AR1035">
        <f>IFERROR(IF((AF1035-AG1035)&gt;0,1,0),0)</f>
        <v>1</v>
      </c>
      <c r="AS1035">
        <f>IFERROR(IF((S1035-Q1035)&gt;0,1,0),0)</f>
        <v>1</v>
      </c>
      <c r="AT1035">
        <f>IFERROR(IF((AH1035-AI1035)&lt;0,1,0),0)</f>
        <v>1</v>
      </c>
      <c r="AU1035">
        <f>IFERROR(IF((AJ1035-AK1035)&gt;0,1,0),0)</f>
        <v>0</v>
      </c>
      <c r="AV1035">
        <f>IFERROR(IF((AL1035-AM1035)&gt;0,1,0),0)</f>
        <v>1</v>
      </c>
      <c r="AW1035">
        <f>IFERROR(IF((AN1035-AO1035)&gt;0,1,0),0)</f>
        <v>0</v>
      </c>
      <c r="AX1035">
        <f>IFERROR(IF((AC1035-AD1035)&lt;0,1,0),0)</f>
        <v>0</v>
      </c>
      <c r="AY1035">
        <f>SUM(AP1035:AX1035)</f>
        <v>6</v>
      </c>
    </row>
    <row r="1036" spans="1:51" x14ac:dyDescent="0.45">
      <c r="A1036" s="1" t="s">
        <v>2949</v>
      </c>
      <c r="B1036" s="2">
        <v>4094401</v>
      </c>
      <c r="C1036" s="3" t="s">
        <v>5337</v>
      </c>
      <c r="D1036" s="5">
        <v>8381.5</v>
      </c>
      <c r="E1036" s="5">
        <v>25479.290636000002</v>
      </c>
      <c r="F1036" s="3" t="s">
        <v>4475</v>
      </c>
      <c r="G1036" s="3" t="s">
        <v>4548</v>
      </c>
      <c r="H1036" s="3" t="s">
        <v>4810</v>
      </c>
      <c r="I1036" s="3" t="s">
        <v>4817</v>
      </c>
      <c r="J1036" s="3" t="s">
        <v>4818</v>
      </c>
      <c r="K1036" s="6">
        <v>10281399</v>
      </c>
      <c r="L1036" s="6">
        <v>10123980</v>
      </c>
      <c r="M1036" s="6">
        <v>2071504</v>
      </c>
      <c r="N1036" s="6">
        <v>2071500</v>
      </c>
      <c r="O1036" s="6">
        <v>2053751</v>
      </c>
      <c r="P1036" s="6">
        <v>2054252</v>
      </c>
      <c r="Q1036" s="6">
        <v>1634571</v>
      </c>
      <c r="R1036" s="6">
        <v>1638405</v>
      </c>
      <c r="S1036" s="6">
        <v>1233118</v>
      </c>
      <c r="T1036" s="6">
        <v>1532939</v>
      </c>
      <c r="U1036" s="6">
        <v>911599</v>
      </c>
      <c r="V1036" s="6">
        <v>912078</v>
      </c>
      <c r="W1036" s="6">
        <v>6488159</v>
      </c>
      <c r="X1036" s="6">
        <v>6407288</v>
      </c>
      <c r="Y1036" s="6">
        <v>5295473</v>
      </c>
      <c r="Z1036" s="6">
        <v>5264422</v>
      </c>
      <c r="AA1036" s="6">
        <v>810281</v>
      </c>
      <c r="AB1036" s="6">
        <v>858988</v>
      </c>
      <c r="AC1036" s="6">
        <v>3064790</v>
      </c>
      <c r="AD1036" s="6">
        <v>3090266</v>
      </c>
      <c r="AF1036">
        <f>Q1036/W1036</f>
        <v>0.25193140303744099</v>
      </c>
      <c r="AG1036">
        <f>R1036/X1036</f>
        <v>0.25570959195216447</v>
      </c>
      <c r="AH1036">
        <f>U1036/W1036</f>
        <v>0.14050195132394258</v>
      </c>
      <c r="AI1036">
        <f>V1036/X1036</f>
        <v>0.14235008633918125</v>
      </c>
      <c r="AJ1036">
        <f>Y1036/AA1036</f>
        <v>6.5353537846746992</v>
      </c>
      <c r="AK1036">
        <f>Z1036/AB1036</f>
        <v>6.1286327632050739</v>
      </c>
      <c r="AL1036">
        <f>O1036/K1036</f>
        <v>0.19975404125450244</v>
      </c>
      <c r="AM1036">
        <f>P1036/L1036</f>
        <v>0.2029095276758745</v>
      </c>
      <c r="AN1036">
        <f>K1036/W1036</f>
        <v>1.5846404195704822</v>
      </c>
      <c r="AO1036">
        <f>L1036/X1036</f>
        <v>1.5800725673639144</v>
      </c>
      <c r="AP1036">
        <f>IF(OR(Q1036&lt;0, Q1036="NA"), 0, 1)</f>
        <v>1</v>
      </c>
      <c r="AQ1036">
        <f>IF(OR(S1036&lt;0, S1036="NA"), 0, 1)</f>
        <v>1</v>
      </c>
      <c r="AR1036">
        <f>IFERROR(IF((AF1036-AG1036)&gt;0,1,0),0)</f>
        <v>0</v>
      </c>
      <c r="AS1036">
        <f>IFERROR(IF((S1036-Q1036)&gt;0,1,0),0)</f>
        <v>0</v>
      </c>
      <c r="AT1036">
        <f>IFERROR(IF((AH1036-AI1036)&lt;0,1,0),0)</f>
        <v>1</v>
      </c>
      <c r="AU1036">
        <f>IFERROR(IF((AJ1036-AK1036)&gt;0,1,0),0)</f>
        <v>1</v>
      </c>
      <c r="AV1036">
        <f>IFERROR(IF((AL1036-AM1036)&gt;0,1,0),0)</f>
        <v>0</v>
      </c>
      <c r="AW1036">
        <f>IFERROR(IF((AN1036-AO1036)&gt;0,1,0),0)</f>
        <v>1</v>
      </c>
      <c r="AX1036">
        <f>IFERROR(IF((AC1036-AD1036)&lt;0,1,0),0)</f>
        <v>1</v>
      </c>
      <c r="AY1036">
        <f>SUM(AP1036:AX1036)</f>
        <v>6</v>
      </c>
    </row>
    <row r="1037" spans="1:51" x14ac:dyDescent="0.45">
      <c r="A1037" s="1" t="s">
        <v>2958</v>
      </c>
      <c r="B1037" s="2">
        <v>4183607</v>
      </c>
      <c r="C1037" s="3" t="s">
        <v>5335</v>
      </c>
      <c r="D1037" s="5">
        <v>15.59</v>
      </c>
      <c r="E1037" s="5">
        <v>1282.2045232099999</v>
      </c>
      <c r="F1037" s="3" t="s">
        <v>4480</v>
      </c>
      <c r="G1037" s="3" t="s">
        <v>4491</v>
      </c>
      <c r="H1037" s="3" t="s">
        <v>4492</v>
      </c>
      <c r="I1037" s="3" t="s">
        <v>4493</v>
      </c>
      <c r="J1037" s="3" t="s">
        <v>4494</v>
      </c>
      <c r="K1037" s="6">
        <v>381665</v>
      </c>
      <c r="L1037" s="6">
        <v>388874</v>
      </c>
      <c r="M1037" s="6">
        <v>332229</v>
      </c>
      <c r="N1037" s="6" t="s">
        <v>4474</v>
      </c>
      <c r="O1037" s="6">
        <v>303674</v>
      </c>
      <c r="P1037" s="6">
        <v>306508</v>
      </c>
      <c r="Q1037" s="6">
        <v>57905</v>
      </c>
      <c r="R1037" s="6">
        <v>66944</v>
      </c>
      <c r="S1037" s="6">
        <v>19076</v>
      </c>
      <c r="T1037" s="6">
        <v>167344</v>
      </c>
      <c r="U1037" s="6">
        <v>1655536</v>
      </c>
      <c r="V1037" s="6">
        <v>1730836</v>
      </c>
      <c r="W1037" s="6">
        <v>3198341</v>
      </c>
      <c r="X1037" s="6">
        <v>3322181</v>
      </c>
      <c r="Y1037" s="6">
        <v>164485</v>
      </c>
      <c r="Z1037" s="6">
        <v>185383</v>
      </c>
      <c r="AA1037" s="6">
        <v>54994</v>
      </c>
      <c r="AB1037" s="6">
        <v>95212</v>
      </c>
      <c r="AC1037" s="6">
        <v>82245319</v>
      </c>
      <c r="AD1037" s="6">
        <v>82245000</v>
      </c>
      <c r="AF1037">
        <f>Q1037/W1037</f>
        <v>1.81046986547088E-2</v>
      </c>
      <c r="AG1037">
        <f>R1037/X1037</f>
        <v>2.0150617922382916E-2</v>
      </c>
      <c r="AH1037">
        <f>U1037/W1037</f>
        <v>0.51762335535829351</v>
      </c>
      <c r="AI1037">
        <f>V1037/X1037</f>
        <v>0.52099388925528145</v>
      </c>
      <c r="AJ1037">
        <f>Y1037/AA1037</f>
        <v>2.9909626504709603</v>
      </c>
      <c r="AK1037">
        <f>Z1037/AB1037</f>
        <v>1.9470549930681007</v>
      </c>
      <c r="AL1037">
        <f>O1037/K1037</f>
        <v>0.79565587622653378</v>
      </c>
      <c r="AM1037">
        <f>P1037/L1037</f>
        <v>0.78819360512659631</v>
      </c>
      <c r="AN1037">
        <f>K1037/W1037</f>
        <v>0.11933217877643441</v>
      </c>
      <c r="AO1037">
        <f>L1037/X1037</f>
        <v>0.11705382698895696</v>
      </c>
      <c r="AP1037">
        <f>IF(OR(Q1037&lt;0, Q1037="NA"), 0, 1)</f>
        <v>1</v>
      </c>
      <c r="AQ1037">
        <f>IF(OR(S1037&lt;0, S1037="NA"), 0, 1)</f>
        <v>1</v>
      </c>
      <c r="AR1037">
        <f>IFERROR(IF((AF1037-AG1037)&gt;0,1,0),0)</f>
        <v>0</v>
      </c>
      <c r="AS1037">
        <f>IFERROR(IF((S1037-Q1037)&gt;0,1,0),0)</f>
        <v>0</v>
      </c>
      <c r="AT1037">
        <f>IFERROR(IF((AH1037-AI1037)&lt;0,1,0),0)</f>
        <v>1</v>
      </c>
      <c r="AU1037">
        <f>IFERROR(IF((AJ1037-AK1037)&gt;0,1,0),0)</f>
        <v>1</v>
      </c>
      <c r="AV1037">
        <f>IFERROR(IF((AL1037-AM1037)&gt;0,1,0),0)</f>
        <v>1</v>
      </c>
      <c r="AW1037">
        <f>IFERROR(IF((AN1037-AO1037)&gt;0,1,0),0)</f>
        <v>1</v>
      </c>
      <c r="AX1037">
        <f>IFERROR(IF((AC1037-AD1037)&lt;0,1,0),0)</f>
        <v>0</v>
      </c>
      <c r="AY1037">
        <f>SUM(AP1037:AX1037)</f>
        <v>6</v>
      </c>
    </row>
    <row r="1038" spans="1:51" x14ac:dyDescent="0.45">
      <c r="A1038" s="1" t="s">
        <v>2961</v>
      </c>
      <c r="B1038" s="2">
        <v>102614</v>
      </c>
      <c r="C1038" s="3" t="s">
        <v>5335</v>
      </c>
      <c r="D1038" s="5">
        <v>19</v>
      </c>
      <c r="E1038" s="5">
        <v>1110.820066</v>
      </c>
      <c r="F1038" s="3" t="s">
        <v>4480</v>
      </c>
      <c r="G1038" s="3" t="s">
        <v>4481</v>
      </c>
      <c r="H1038" s="3" t="s">
        <v>4481</v>
      </c>
      <c r="I1038" s="3" t="s">
        <v>4482</v>
      </c>
      <c r="J1038" s="3" t="s">
        <v>4484</v>
      </c>
      <c r="K1038" s="6">
        <v>385401</v>
      </c>
      <c r="L1038" s="6">
        <v>391694</v>
      </c>
      <c r="M1038" s="6" t="s">
        <v>4474</v>
      </c>
      <c r="N1038" s="6" t="s">
        <v>4474</v>
      </c>
      <c r="O1038" s="6">
        <v>444211</v>
      </c>
      <c r="P1038" s="6">
        <v>426660</v>
      </c>
      <c r="Q1038" s="6">
        <v>105980</v>
      </c>
      <c r="R1038" s="6">
        <v>101326</v>
      </c>
      <c r="S1038" s="6">
        <v>20617</v>
      </c>
      <c r="T1038" s="6">
        <v>97827</v>
      </c>
      <c r="U1038" s="6">
        <v>418438</v>
      </c>
      <c r="V1038" s="6">
        <v>422935</v>
      </c>
      <c r="W1038" s="6">
        <v>13488483</v>
      </c>
      <c r="X1038" s="6">
        <v>13321755</v>
      </c>
      <c r="Y1038" s="6" t="s">
        <v>4474</v>
      </c>
      <c r="Z1038" s="6" t="s">
        <v>4474</v>
      </c>
      <c r="AA1038" s="6" t="s">
        <v>4474</v>
      </c>
      <c r="AB1038" s="6" t="s">
        <v>4474</v>
      </c>
      <c r="AC1038" s="6">
        <v>58397094</v>
      </c>
      <c r="AD1038" s="6">
        <v>58481418</v>
      </c>
      <c r="AF1038">
        <f>Q1038/W1038</f>
        <v>7.8570733269263861E-3</v>
      </c>
      <c r="AG1038">
        <f>R1038/X1038</f>
        <v>7.6060549079306743E-3</v>
      </c>
      <c r="AH1038">
        <f>U1038/W1038</f>
        <v>3.102187251153447E-2</v>
      </c>
      <c r="AI1038">
        <f>V1038/X1038</f>
        <v>3.174769390369362E-2</v>
      </c>
      <c r="AJ1038" t="e">
        <f>Y1038/AA1038</f>
        <v>#VALUE!</v>
      </c>
      <c r="AK1038" t="e">
        <f>Z1038/AB1038</f>
        <v>#VALUE!</v>
      </c>
      <c r="AL1038">
        <f>O1038/K1038</f>
        <v>1.152594310860636</v>
      </c>
      <c r="AM1038">
        <f>P1038/L1038</f>
        <v>1.0892686638038878</v>
      </c>
      <c r="AN1038">
        <f>K1038/W1038</f>
        <v>2.8572597822898244E-2</v>
      </c>
      <c r="AO1038">
        <f>L1038/X1038</f>
        <v>2.9402582467550259E-2</v>
      </c>
      <c r="AP1038">
        <f>IF(OR(Q1038&lt;0, Q1038="NA"), 0, 1)</f>
        <v>1</v>
      </c>
      <c r="AQ1038">
        <f>IF(OR(S1038&lt;0, S1038="NA"), 0, 1)</f>
        <v>1</v>
      </c>
      <c r="AR1038">
        <f>IFERROR(IF((AF1038-AG1038)&gt;0,1,0),0)</f>
        <v>1</v>
      </c>
      <c r="AS1038">
        <f>IFERROR(IF((S1038-Q1038)&gt;0,1,0),0)</f>
        <v>0</v>
      </c>
      <c r="AT1038">
        <f>IFERROR(IF((AH1038-AI1038)&lt;0,1,0),0)</f>
        <v>1</v>
      </c>
      <c r="AU1038">
        <f>IFERROR(IF((AJ1038-AK1038)&gt;0,1,0),0)</f>
        <v>0</v>
      </c>
      <c r="AV1038">
        <f>IFERROR(IF((AL1038-AM1038)&gt;0,1,0),0)</f>
        <v>1</v>
      </c>
      <c r="AW1038">
        <f>IFERROR(IF((AN1038-AO1038)&gt;0,1,0),0)</f>
        <v>0</v>
      </c>
      <c r="AX1038">
        <f>IFERROR(IF((AC1038-AD1038)&lt;0,1,0),0)</f>
        <v>1</v>
      </c>
      <c r="AY1038">
        <f>SUM(AP1038:AX1038)</f>
        <v>6</v>
      </c>
    </row>
    <row r="1039" spans="1:51" x14ac:dyDescent="0.45">
      <c r="A1039" s="1" t="s">
        <v>2974</v>
      </c>
      <c r="B1039" s="2">
        <v>5202047</v>
      </c>
      <c r="C1039" s="3" t="s">
        <v>5335</v>
      </c>
      <c r="D1039" s="5">
        <v>88.62</v>
      </c>
      <c r="E1039" s="5">
        <v>15185.467959060001</v>
      </c>
      <c r="F1039" s="3" t="s">
        <v>4500</v>
      </c>
      <c r="G1039" s="3" t="s">
        <v>4501</v>
      </c>
      <c r="H1039" s="3" t="s">
        <v>4533</v>
      </c>
      <c r="I1039" s="3" t="s">
        <v>4618</v>
      </c>
      <c r="J1039" s="3" t="s">
        <v>4620</v>
      </c>
      <c r="K1039" s="6">
        <v>2533000</v>
      </c>
      <c r="L1039" s="6">
        <v>2452000</v>
      </c>
      <c r="M1039" s="6">
        <v>-53000</v>
      </c>
      <c r="N1039" s="6">
        <v>-145000</v>
      </c>
      <c r="O1039" s="6">
        <v>-137000</v>
      </c>
      <c r="P1039" s="6">
        <v>-228000</v>
      </c>
      <c r="Q1039" s="6">
        <v>-39000</v>
      </c>
      <c r="R1039" s="6">
        <v>-136000</v>
      </c>
      <c r="S1039" s="6">
        <v>638000</v>
      </c>
      <c r="T1039" s="6">
        <v>635000</v>
      </c>
      <c r="U1039" s="6">
        <v>349000</v>
      </c>
      <c r="V1039" s="6">
        <v>1113000</v>
      </c>
      <c r="W1039" s="6">
        <v>9010000</v>
      </c>
      <c r="X1039" s="6">
        <v>9067000</v>
      </c>
      <c r="Y1039" s="6">
        <v>3003000</v>
      </c>
      <c r="Z1039" s="6">
        <v>3038000</v>
      </c>
      <c r="AA1039" s="6">
        <v>2234000</v>
      </c>
      <c r="AB1039" s="6">
        <v>1660000</v>
      </c>
      <c r="AC1039" s="6">
        <v>171352000</v>
      </c>
      <c r="AD1039" s="6">
        <v>169845000</v>
      </c>
      <c r="AF1039">
        <f>Q1039/W1039</f>
        <v>-4.3285238623751391E-3</v>
      </c>
      <c r="AG1039">
        <f>R1039/X1039</f>
        <v>-1.4999448549685674E-2</v>
      </c>
      <c r="AH1039">
        <f>U1039/W1039</f>
        <v>3.8734739178690344E-2</v>
      </c>
      <c r="AI1039">
        <f>V1039/X1039</f>
        <v>0.12275283996911879</v>
      </c>
      <c r="AJ1039">
        <f>Y1039/AA1039</f>
        <v>1.3442256042972247</v>
      </c>
      <c r="AK1039">
        <f>Z1039/AB1039</f>
        <v>1.8301204819277108</v>
      </c>
      <c r="AL1039">
        <f>O1039/K1039</f>
        <v>-5.4086063955783657E-2</v>
      </c>
      <c r="AM1039">
        <f>P1039/L1039</f>
        <v>-9.2985318107667206E-2</v>
      </c>
      <c r="AN1039">
        <f>K1039/W1039</f>
        <v>0.28113207547169811</v>
      </c>
      <c r="AO1039">
        <f>L1039/X1039</f>
        <v>0.27043123414580345</v>
      </c>
      <c r="AP1039">
        <f>IF(OR(Q1039&lt;0, Q1039="NA"), 0, 1)</f>
        <v>0</v>
      </c>
      <c r="AQ1039">
        <f>IF(OR(S1039&lt;0, S1039="NA"), 0, 1)</f>
        <v>1</v>
      </c>
      <c r="AR1039">
        <f>IFERROR(IF((AF1039-AG1039)&gt;0,1,0),0)</f>
        <v>1</v>
      </c>
      <c r="AS1039">
        <f>IFERROR(IF((S1039-Q1039)&gt;0,1,0),0)</f>
        <v>1</v>
      </c>
      <c r="AT1039">
        <f>IFERROR(IF((AH1039-AI1039)&lt;0,1,0),0)</f>
        <v>1</v>
      </c>
      <c r="AU1039">
        <f>IFERROR(IF((AJ1039-AK1039)&gt;0,1,0),0)</f>
        <v>0</v>
      </c>
      <c r="AV1039">
        <f>IFERROR(IF((AL1039-AM1039)&gt;0,1,0),0)</f>
        <v>1</v>
      </c>
      <c r="AW1039">
        <f>IFERROR(IF((AN1039-AO1039)&gt;0,1,0),0)</f>
        <v>1</v>
      </c>
      <c r="AX1039">
        <f>IFERROR(IF((AC1039-AD1039)&lt;0,1,0),0)</f>
        <v>0</v>
      </c>
      <c r="AY1039">
        <f>SUM(AP1039:AX1039)</f>
        <v>6</v>
      </c>
    </row>
    <row r="1040" spans="1:51" x14ac:dyDescent="0.45">
      <c r="A1040" s="1" t="s">
        <v>2978</v>
      </c>
      <c r="B1040" s="2">
        <v>1017985</v>
      </c>
      <c r="C1040" s="3" t="s">
        <v>5336</v>
      </c>
      <c r="D1040" s="5">
        <v>24.5</v>
      </c>
      <c r="E1040" s="5">
        <v>124.4035275</v>
      </c>
      <c r="F1040" s="3" t="s">
        <v>4480</v>
      </c>
      <c r="G1040" s="3" t="s">
        <v>4481</v>
      </c>
      <c r="H1040" s="3" t="s">
        <v>4481</v>
      </c>
      <c r="I1040" s="3" t="s">
        <v>4482</v>
      </c>
      <c r="J1040" s="3" t="s">
        <v>4484</v>
      </c>
      <c r="K1040" s="6">
        <v>61526</v>
      </c>
      <c r="L1040" s="6">
        <v>60627</v>
      </c>
      <c r="M1040" s="6" t="s">
        <v>4474</v>
      </c>
      <c r="N1040" s="6" t="s">
        <v>4474</v>
      </c>
      <c r="O1040" s="6">
        <v>34002</v>
      </c>
      <c r="P1040" s="6">
        <v>31971</v>
      </c>
      <c r="Q1040" s="6">
        <v>8111</v>
      </c>
      <c r="R1040" s="6">
        <v>7091</v>
      </c>
      <c r="S1040" s="6">
        <v>14312</v>
      </c>
      <c r="T1040" s="6">
        <v>10669</v>
      </c>
      <c r="U1040" s="6">
        <v>29766</v>
      </c>
      <c r="V1040" s="6">
        <v>29733</v>
      </c>
      <c r="W1040" s="6">
        <v>1478009</v>
      </c>
      <c r="X1040" s="6">
        <v>1423354</v>
      </c>
      <c r="Y1040" s="6" t="s">
        <v>4474</v>
      </c>
      <c r="Z1040" s="6" t="s">
        <v>4474</v>
      </c>
      <c r="AA1040" s="6" t="s">
        <v>4474</v>
      </c>
      <c r="AB1040" s="6" t="s">
        <v>4474</v>
      </c>
      <c r="AC1040" s="6">
        <v>5077695</v>
      </c>
      <c r="AD1040" s="6">
        <v>5077525</v>
      </c>
      <c r="AF1040">
        <f>Q1040/W1040</f>
        <v>5.4877879634021177E-3</v>
      </c>
      <c r="AG1040">
        <f>R1040/X1040</f>
        <v>4.9818948764678355E-3</v>
      </c>
      <c r="AH1040">
        <f>U1040/W1040</f>
        <v>2.0139254903048628E-2</v>
      </c>
      <c r="AI1040">
        <f>V1040/X1040</f>
        <v>2.0889392238332839E-2</v>
      </c>
      <c r="AJ1040" t="e">
        <f>Y1040/AA1040</f>
        <v>#VALUE!</v>
      </c>
      <c r="AK1040" t="e">
        <f>Z1040/AB1040</f>
        <v>#VALUE!</v>
      </c>
      <c r="AL1040">
        <f>O1040/K1040</f>
        <v>0.55264441049312485</v>
      </c>
      <c r="AM1040">
        <f>P1040/L1040</f>
        <v>0.52733930427037456</v>
      </c>
      <c r="AN1040">
        <f>K1040/W1040</f>
        <v>4.1627622023952496E-2</v>
      </c>
      <c r="AO1040">
        <f>L1040/X1040</f>
        <v>4.2594463499593213E-2</v>
      </c>
      <c r="AP1040">
        <f>IF(OR(Q1040&lt;0, Q1040="NA"), 0, 1)</f>
        <v>1</v>
      </c>
      <c r="AQ1040">
        <f>IF(OR(S1040&lt;0, S1040="NA"), 0, 1)</f>
        <v>1</v>
      </c>
      <c r="AR1040">
        <f>IFERROR(IF((AF1040-AG1040)&gt;0,1,0),0)</f>
        <v>1</v>
      </c>
      <c r="AS1040">
        <f>IFERROR(IF((S1040-Q1040)&gt;0,1,0),0)</f>
        <v>1</v>
      </c>
      <c r="AT1040">
        <f>IFERROR(IF((AH1040-AI1040)&lt;0,1,0),0)</f>
        <v>1</v>
      </c>
      <c r="AU1040">
        <f>IFERROR(IF((AJ1040-AK1040)&gt;0,1,0),0)</f>
        <v>0</v>
      </c>
      <c r="AV1040">
        <f>IFERROR(IF((AL1040-AM1040)&gt;0,1,0),0)</f>
        <v>1</v>
      </c>
      <c r="AW1040">
        <f>IFERROR(IF((AN1040-AO1040)&gt;0,1,0),0)</f>
        <v>0</v>
      </c>
      <c r="AX1040">
        <f>IFERROR(IF((AC1040-AD1040)&lt;0,1,0),0)</f>
        <v>0</v>
      </c>
      <c r="AY1040">
        <f>SUM(AP1040:AX1040)</f>
        <v>6</v>
      </c>
    </row>
    <row r="1041" spans="1:51" x14ac:dyDescent="0.45">
      <c r="A1041" s="1" t="s">
        <v>2984</v>
      </c>
      <c r="B1041" s="2">
        <v>5218729</v>
      </c>
      <c r="C1041" s="3" t="s">
        <v>5337</v>
      </c>
      <c r="D1041" s="5">
        <v>7.42</v>
      </c>
      <c r="E1041" s="5">
        <v>1214.42938918</v>
      </c>
      <c r="F1041" s="3" t="s">
        <v>4500</v>
      </c>
      <c r="G1041" s="3" t="s">
        <v>4501</v>
      </c>
      <c r="H1041" s="3" t="s">
        <v>4502</v>
      </c>
      <c r="I1041" s="3" t="s">
        <v>4538</v>
      </c>
      <c r="J1041" s="3" t="s">
        <v>4504</v>
      </c>
      <c r="K1041" s="6">
        <v>271872</v>
      </c>
      <c r="L1041" s="6">
        <v>257813</v>
      </c>
      <c r="M1041" s="6">
        <v>-22766</v>
      </c>
      <c r="N1041" s="6">
        <v>-27364</v>
      </c>
      <c r="O1041" s="6">
        <v>-30252</v>
      </c>
      <c r="P1041" s="6">
        <v>-33880</v>
      </c>
      <c r="Q1041" s="6">
        <v>-16008</v>
      </c>
      <c r="R1041" s="6">
        <v>-24132</v>
      </c>
      <c r="S1041" s="6">
        <v>36204</v>
      </c>
      <c r="T1041" s="6">
        <v>8324</v>
      </c>
      <c r="U1041" s="6" t="s">
        <v>4474</v>
      </c>
      <c r="V1041" s="6" t="s">
        <v>4474</v>
      </c>
      <c r="W1041" s="6">
        <v>733325</v>
      </c>
      <c r="X1041" s="6">
        <v>740181</v>
      </c>
      <c r="Y1041" s="6">
        <v>425133</v>
      </c>
      <c r="Z1041" s="6">
        <v>447161</v>
      </c>
      <c r="AA1041" s="6">
        <v>54073</v>
      </c>
      <c r="AB1041" s="6">
        <v>68735</v>
      </c>
      <c r="AC1041" s="6">
        <v>163269276</v>
      </c>
      <c r="AD1041" s="6">
        <v>162033803</v>
      </c>
      <c r="AF1041">
        <f>Q1041/W1041</f>
        <v>-2.1829338969761022E-2</v>
      </c>
      <c r="AG1041">
        <f>R1041/X1041</f>
        <v>-3.2602836333275237E-2</v>
      </c>
      <c r="AH1041" t="e">
        <f>U1041/W1041</f>
        <v>#VALUE!</v>
      </c>
      <c r="AI1041" t="e">
        <f>V1041/X1041</f>
        <v>#VALUE!</v>
      </c>
      <c r="AJ1041">
        <f>Y1041/AA1041</f>
        <v>7.8622047972185749</v>
      </c>
      <c r="AK1041">
        <f>Z1041/AB1041</f>
        <v>6.5055793991416309</v>
      </c>
      <c r="AL1041">
        <f>O1041/K1041</f>
        <v>-0.11127295197740113</v>
      </c>
      <c r="AM1041">
        <f>P1041/L1041</f>
        <v>-0.13141307847160538</v>
      </c>
      <c r="AN1041">
        <f>K1041/W1041</f>
        <v>0.37073875839498177</v>
      </c>
      <c r="AO1041">
        <f>L1041/X1041</f>
        <v>0.34831075101900749</v>
      </c>
      <c r="AP1041">
        <f>IF(OR(Q1041&lt;0, Q1041="NA"), 0, 1)</f>
        <v>0</v>
      </c>
      <c r="AQ1041">
        <f>IF(OR(S1041&lt;0, S1041="NA"), 0, 1)</f>
        <v>1</v>
      </c>
      <c r="AR1041">
        <f>IFERROR(IF((AF1041-AG1041)&gt;0,1,0),0)</f>
        <v>1</v>
      </c>
      <c r="AS1041">
        <f>IFERROR(IF((S1041-Q1041)&gt;0,1,0),0)</f>
        <v>1</v>
      </c>
      <c r="AT1041">
        <f>IFERROR(IF((AH1041-AI1041)&lt;0,1,0),0)</f>
        <v>0</v>
      </c>
      <c r="AU1041">
        <f>IFERROR(IF((AJ1041-AK1041)&gt;0,1,0),0)</f>
        <v>1</v>
      </c>
      <c r="AV1041">
        <f>IFERROR(IF((AL1041-AM1041)&gt;0,1,0),0)</f>
        <v>1</v>
      </c>
      <c r="AW1041">
        <f>IFERROR(IF((AN1041-AO1041)&gt;0,1,0),0)</f>
        <v>1</v>
      </c>
      <c r="AX1041">
        <f>IFERROR(IF((AC1041-AD1041)&lt;0,1,0),0)</f>
        <v>0</v>
      </c>
      <c r="AY1041">
        <f>SUM(AP1041:AX1041)</f>
        <v>6</v>
      </c>
    </row>
    <row r="1042" spans="1:51" x14ac:dyDescent="0.45">
      <c r="A1042" s="1" t="s">
        <v>2992</v>
      </c>
      <c r="B1042" s="2">
        <v>4133677</v>
      </c>
      <c r="C1042" s="3" t="s">
        <v>5335</v>
      </c>
      <c r="D1042" s="5">
        <v>56.03</v>
      </c>
      <c r="E1042" s="5">
        <v>23857.430451140001</v>
      </c>
      <c r="F1042" s="3" t="s">
        <v>4500</v>
      </c>
      <c r="G1042" s="3" t="s">
        <v>4539</v>
      </c>
      <c r="H1042" s="3" t="s">
        <v>4539</v>
      </c>
      <c r="I1042" s="3" t="s">
        <v>4582</v>
      </c>
      <c r="J1042" s="3" t="s">
        <v>5376</v>
      </c>
      <c r="K1042" s="6">
        <v>7377900</v>
      </c>
      <c r="L1042" s="6">
        <v>7796800</v>
      </c>
      <c r="M1042" s="6">
        <v>2716600</v>
      </c>
      <c r="N1042" s="6">
        <v>2986200</v>
      </c>
      <c r="O1042" s="6">
        <v>2080000</v>
      </c>
      <c r="P1042" s="6">
        <v>2356000</v>
      </c>
      <c r="Q1042" s="6">
        <v>1758200</v>
      </c>
      <c r="R1042" s="6">
        <v>1938400</v>
      </c>
      <c r="S1042" s="6">
        <v>1937900</v>
      </c>
      <c r="T1042" s="6">
        <v>2038700</v>
      </c>
      <c r="U1042" s="6">
        <v>2547200</v>
      </c>
      <c r="V1042" s="6">
        <v>2545700</v>
      </c>
      <c r="W1042" s="6">
        <v>13923600</v>
      </c>
      <c r="X1042" s="6">
        <v>13658800</v>
      </c>
      <c r="Y1042" s="6">
        <v>6544700</v>
      </c>
      <c r="Z1042" s="6">
        <v>6325000</v>
      </c>
      <c r="AA1042" s="6">
        <v>2128600</v>
      </c>
      <c r="AB1042" s="6">
        <v>2098000</v>
      </c>
      <c r="AC1042" s="6">
        <v>425645765</v>
      </c>
      <c r="AD1042" s="6">
        <v>428217874</v>
      </c>
      <c r="AF1042">
        <f>Q1042/W1042</f>
        <v>0.12627481398488896</v>
      </c>
      <c r="AG1042">
        <f>R1042/X1042</f>
        <v>0.14191583448033501</v>
      </c>
      <c r="AH1042">
        <f>U1042/W1042</f>
        <v>0.18294119336953088</v>
      </c>
      <c r="AI1042">
        <f>V1042/X1042</f>
        <v>0.18637801270975488</v>
      </c>
      <c r="AJ1042">
        <f>Y1042/AA1042</f>
        <v>3.0746500046979235</v>
      </c>
      <c r="AK1042">
        <f>Z1042/AB1042</f>
        <v>3.0147759771210678</v>
      </c>
      <c r="AL1042">
        <f>O1042/K1042</f>
        <v>0.28192304043155914</v>
      </c>
      <c r="AM1042">
        <f>P1042/L1042</f>
        <v>0.30217525138518364</v>
      </c>
      <c r="AN1042">
        <f>K1042/W1042</f>
        <v>0.52988451262604497</v>
      </c>
      <c r="AO1042">
        <f>L1042/X1042</f>
        <v>0.57082613406741445</v>
      </c>
      <c r="AP1042">
        <f>IF(OR(Q1042&lt;0, Q1042="NA"), 0, 1)</f>
        <v>1</v>
      </c>
      <c r="AQ1042">
        <f>IF(OR(S1042&lt;0, S1042="NA"), 0, 1)</f>
        <v>1</v>
      </c>
      <c r="AR1042">
        <f>IFERROR(IF((AF1042-AG1042)&gt;0,1,0),0)</f>
        <v>0</v>
      </c>
      <c r="AS1042">
        <f>IFERROR(IF((S1042-Q1042)&gt;0,1,0),0)</f>
        <v>1</v>
      </c>
      <c r="AT1042">
        <f>IFERROR(IF((AH1042-AI1042)&lt;0,1,0),0)</f>
        <v>1</v>
      </c>
      <c r="AU1042">
        <f>IFERROR(IF((AJ1042-AK1042)&gt;0,1,0),0)</f>
        <v>1</v>
      </c>
      <c r="AV1042">
        <f>IFERROR(IF((AL1042-AM1042)&gt;0,1,0),0)</f>
        <v>0</v>
      </c>
      <c r="AW1042">
        <f>IFERROR(IF((AN1042-AO1042)&gt;0,1,0),0)</f>
        <v>0</v>
      </c>
      <c r="AX1042">
        <f>IFERROR(IF((AC1042-AD1042)&lt;0,1,0),0)</f>
        <v>1</v>
      </c>
      <c r="AY1042">
        <f>SUM(AP1042:AX1042)</f>
        <v>6</v>
      </c>
    </row>
    <row r="1043" spans="1:51" x14ac:dyDescent="0.45">
      <c r="A1043" s="1" t="s">
        <v>2994</v>
      </c>
      <c r="B1043" s="2">
        <v>4427129</v>
      </c>
      <c r="C1043" s="3" t="s">
        <v>5337</v>
      </c>
      <c r="D1043" s="5">
        <v>70.17</v>
      </c>
      <c r="E1043" s="5">
        <v>3975.4993135200002</v>
      </c>
      <c r="F1043" s="3" t="s">
        <v>4651</v>
      </c>
      <c r="G1043" s="3" t="s">
        <v>4651</v>
      </c>
      <c r="H1043" s="3" t="s">
        <v>4783</v>
      </c>
      <c r="I1043" s="3" t="s">
        <v>4783</v>
      </c>
      <c r="J1043" s="3" t="s">
        <v>4784</v>
      </c>
      <c r="K1043" s="6">
        <v>2058772</v>
      </c>
      <c r="L1043" s="6">
        <v>2054190</v>
      </c>
      <c r="M1043" s="6">
        <v>679073</v>
      </c>
      <c r="N1043" s="6">
        <v>673465</v>
      </c>
      <c r="O1043" s="6">
        <v>385242</v>
      </c>
      <c r="P1043" s="6">
        <v>383325</v>
      </c>
      <c r="Q1043" s="6">
        <v>216561</v>
      </c>
      <c r="R1043" s="6">
        <v>222482</v>
      </c>
      <c r="S1043" s="6">
        <v>402789</v>
      </c>
      <c r="T1043" s="6">
        <v>441716</v>
      </c>
      <c r="U1043" s="6">
        <v>2384882</v>
      </c>
      <c r="V1043" s="6">
        <v>2146922</v>
      </c>
      <c r="W1043" s="6">
        <v>8039425</v>
      </c>
      <c r="X1043" s="6">
        <v>7825071</v>
      </c>
      <c r="Y1043" s="6">
        <v>690502</v>
      </c>
      <c r="Z1043" s="6">
        <v>600225</v>
      </c>
      <c r="AA1043" s="6">
        <v>1387614</v>
      </c>
      <c r="AB1043" s="6">
        <v>1456973</v>
      </c>
      <c r="AC1043" s="6">
        <v>55655255</v>
      </c>
      <c r="AD1043" s="6">
        <v>56650838</v>
      </c>
      <c r="AF1043">
        <f>Q1043/W1043</f>
        <v>2.6937374252511841E-2</v>
      </c>
      <c r="AG1043">
        <f>R1043/X1043</f>
        <v>2.843194649607652E-2</v>
      </c>
      <c r="AH1043">
        <f>U1043/W1043</f>
        <v>0.29664832994897022</v>
      </c>
      <c r="AI1043">
        <f>V1043/X1043</f>
        <v>0.27436453931216725</v>
      </c>
      <c r="AJ1043">
        <f>Y1043/AA1043</f>
        <v>0.49761821371072934</v>
      </c>
      <c r="AK1043">
        <f>Z1043/AB1043</f>
        <v>0.41196714009113417</v>
      </c>
      <c r="AL1043">
        <f>O1043/K1043</f>
        <v>0.18712222625914865</v>
      </c>
      <c r="AM1043">
        <f>P1043/L1043</f>
        <v>0.18660639960276312</v>
      </c>
      <c r="AN1043">
        <f>K1043/W1043</f>
        <v>0.25608448365399267</v>
      </c>
      <c r="AO1043">
        <f>L1043/X1043</f>
        <v>0.26251391201434465</v>
      </c>
      <c r="AP1043">
        <f>IF(OR(Q1043&lt;0, Q1043="NA"), 0, 1)</f>
        <v>1</v>
      </c>
      <c r="AQ1043">
        <f>IF(OR(S1043&lt;0, S1043="NA"), 0, 1)</f>
        <v>1</v>
      </c>
      <c r="AR1043">
        <f>IFERROR(IF((AF1043-AG1043)&gt;0,1,0),0)</f>
        <v>0</v>
      </c>
      <c r="AS1043">
        <f>IFERROR(IF((S1043-Q1043)&gt;0,1,0),0)</f>
        <v>1</v>
      </c>
      <c r="AT1043">
        <f>IFERROR(IF((AH1043-AI1043)&lt;0,1,0),0)</f>
        <v>0</v>
      </c>
      <c r="AU1043">
        <f>IFERROR(IF((AJ1043-AK1043)&gt;0,1,0),0)</f>
        <v>1</v>
      </c>
      <c r="AV1043">
        <f>IFERROR(IF((AL1043-AM1043)&gt;0,1,0),0)</f>
        <v>1</v>
      </c>
      <c r="AW1043">
        <f>IFERROR(IF((AN1043-AO1043)&gt;0,1,0),0)</f>
        <v>0</v>
      </c>
      <c r="AX1043">
        <f>IFERROR(IF((AC1043-AD1043)&lt;0,1,0),0)</f>
        <v>1</v>
      </c>
      <c r="AY1043">
        <f>SUM(AP1043:AX1043)</f>
        <v>6</v>
      </c>
    </row>
    <row r="1044" spans="1:51" x14ac:dyDescent="0.45">
      <c r="A1044" s="1" t="s">
        <v>2999</v>
      </c>
      <c r="B1044" s="2">
        <v>4120073</v>
      </c>
      <c r="C1044" s="3" t="s">
        <v>5336</v>
      </c>
      <c r="D1044" s="5">
        <v>19.09</v>
      </c>
      <c r="E1044" s="5">
        <v>725.24925903999997</v>
      </c>
      <c r="F1044" s="3" t="s">
        <v>4500</v>
      </c>
      <c r="G1044" s="3" t="s">
        <v>4501</v>
      </c>
      <c r="H1044" s="3" t="s">
        <v>4502</v>
      </c>
      <c r="I1044" s="3" t="s">
        <v>4503</v>
      </c>
      <c r="J1044" s="3" t="s">
        <v>4504</v>
      </c>
      <c r="K1044" s="6">
        <v>244936</v>
      </c>
      <c r="L1044" s="6">
        <v>247533</v>
      </c>
      <c r="M1044" s="6">
        <v>52501</v>
      </c>
      <c r="N1044" s="6">
        <v>40526</v>
      </c>
      <c r="O1044" s="6">
        <v>44460</v>
      </c>
      <c r="P1044" s="6">
        <v>32737</v>
      </c>
      <c r="Q1044" s="6">
        <v>28735</v>
      </c>
      <c r="R1044" s="6">
        <v>16329</v>
      </c>
      <c r="S1044" s="6">
        <v>46344</v>
      </c>
      <c r="T1044" s="6">
        <v>24917</v>
      </c>
      <c r="U1044" s="6" t="s">
        <v>4474</v>
      </c>
      <c r="V1044" s="6" t="s">
        <v>4474</v>
      </c>
      <c r="W1044" s="6">
        <v>289274</v>
      </c>
      <c r="X1044" s="6">
        <v>286863</v>
      </c>
      <c r="Y1044" s="6">
        <v>141873</v>
      </c>
      <c r="Z1044" s="6">
        <v>143867</v>
      </c>
      <c r="AA1044" s="6">
        <v>80444</v>
      </c>
      <c r="AB1044" s="6">
        <v>93703</v>
      </c>
      <c r="AC1044" s="6">
        <v>37910000</v>
      </c>
      <c r="AD1044" s="6">
        <v>37786000</v>
      </c>
      <c r="AF1044">
        <f>Q1044/W1044</f>
        <v>9.9334886647261769E-2</v>
      </c>
      <c r="AG1044">
        <f>R1044/X1044</f>
        <v>5.6922642515765363E-2</v>
      </c>
      <c r="AH1044" t="e">
        <f>U1044/W1044</f>
        <v>#VALUE!</v>
      </c>
      <c r="AI1044" t="e">
        <f>V1044/X1044</f>
        <v>#VALUE!</v>
      </c>
      <c r="AJ1044">
        <f>Y1044/AA1044</f>
        <v>1.7636243846651087</v>
      </c>
      <c r="AK1044">
        <f>Z1044/AB1044</f>
        <v>1.5353510559960728</v>
      </c>
      <c r="AL1044">
        <f>O1044/K1044</f>
        <v>0.18151680438971812</v>
      </c>
      <c r="AM1044">
        <f>P1044/L1044</f>
        <v>0.13225307332759673</v>
      </c>
      <c r="AN1044">
        <f>K1044/W1044</f>
        <v>0.84672663288093641</v>
      </c>
      <c r="AO1044">
        <f>L1044/X1044</f>
        <v>0.86289622572447477</v>
      </c>
      <c r="AP1044">
        <f>IF(OR(Q1044&lt;0, Q1044="NA"), 0, 1)</f>
        <v>1</v>
      </c>
      <c r="AQ1044">
        <f>IF(OR(S1044&lt;0, S1044="NA"), 0, 1)</f>
        <v>1</v>
      </c>
      <c r="AR1044">
        <f>IFERROR(IF((AF1044-AG1044)&gt;0,1,0),0)</f>
        <v>1</v>
      </c>
      <c r="AS1044">
        <f>IFERROR(IF((S1044-Q1044)&gt;0,1,0),0)</f>
        <v>1</v>
      </c>
      <c r="AT1044">
        <f>IFERROR(IF((AH1044-AI1044)&lt;0,1,0),0)</f>
        <v>0</v>
      </c>
      <c r="AU1044">
        <f>IFERROR(IF((AJ1044-AK1044)&gt;0,1,0),0)</f>
        <v>1</v>
      </c>
      <c r="AV1044">
        <f>IFERROR(IF((AL1044-AM1044)&gt;0,1,0),0)</f>
        <v>1</v>
      </c>
      <c r="AW1044">
        <f>IFERROR(IF((AN1044-AO1044)&gt;0,1,0),0)</f>
        <v>0</v>
      </c>
      <c r="AX1044">
        <f>IFERROR(IF((AC1044-AD1044)&lt;0,1,0),0)</f>
        <v>0</v>
      </c>
      <c r="AY1044">
        <f>SUM(AP1044:AX1044)</f>
        <v>6</v>
      </c>
    </row>
    <row r="1045" spans="1:51" x14ac:dyDescent="0.45">
      <c r="A1045" s="1" t="s">
        <v>3016</v>
      </c>
      <c r="B1045" s="2">
        <v>5986202</v>
      </c>
      <c r="C1045" s="3" t="s">
        <v>5335</v>
      </c>
      <c r="D1045" s="5">
        <v>29.31</v>
      </c>
      <c r="E1045" s="5">
        <v>4988.0120857800002</v>
      </c>
      <c r="F1045" s="3" t="s">
        <v>4470</v>
      </c>
      <c r="G1045" s="3" t="s">
        <v>4512</v>
      </c>
      <c r="H1045" s="3" t="s">
        <v>4522</v>
      </c>
      <c r="I1045" s="3" t="s">
        <v>4557</v>
      </c>
      <c r="J1045" s="3" t="s">
        <v>4558</v>
      </c>
      <c r="K1045" s="6">
        <v>4776174</v>
      </c>
      <c r="L1045" s="6">
        <v>4590642</v>
      </c>
      <c r="M1045" s="6">
        <v>381158</v>
      </c>
      <c r="N1045" s="6">
        <v>377509</v>
      </c>
      <c r="O1045" s="6">
        <v>319352</v>
      </c>
      <c r="P1045" s="6">
        <v>315308</v>
      </c>
      <c r="Q1045" s="6">
        <v>208867</v>
      </c>
      <c r="R1045" s="6">
        <v>211313</v>
      </c>
      <c r="S1045" s="6">
        <v>338239</v>
      </c>
      <c r="T1045" s="6">
        <v>238878</v>
      </c>
      <c r="U1045" s="6">
        <v>1105106</v>
      </c>
      <c r="V1045" s="6">
        <v>1105575</v>
      </c>
      <c r="W1045" s="6">
        <v>3427727</v>
      </c>
      <c r="X1045" s="6">
        <v>3348592</v>
      </c>
      <c r="Y1045" s="6">
        <v>1321374</v>
      </c>
      <c r="Z1045" s="6">
        <v>1227413</v>
      </c>
      <c r="AA1045" s="6">
        <v>763224</v>
      </c>
      <c r="AB1045" s="6">
        <v>695407</v>
      </c>
      <c r="AC1045" s="6">
        <v>170146331</v>
      </c>
      <c r="AD1045" s="6">
        <v>171410880</v>
      </c>
      <c r="AF1045">
        <f>Q1045/W1045</f>
        <v>6.09345493383808E-2</v>
      </c>
      <c r="AG1045">
        <f>R1045/X1045</f>
        <v>6.3105030412782454E-2</v>
      </c>
      <c r="AH1045">
        <f>U1045/W1045</f>
        <v>0.32240198825635763</v>
      </c>
      <c r="AI1045">
        <f>V1045/X1045</f>
        <v>0.33016115430007598</v>
      </c>
      <c r="AJ1045">
        <f>Y1045/AA1045</f>
        <v>1.7313056193201473</v>
      </c>
      <c r="AK1045">
        <f>Z1045/AB1045</f>
        <v>1.7650282496437337</v>
      </c>
      <c r="AL1045">
        <f>O1045/K1045</f>
        <v>6.6863560665922139E-2</v>
      </c>
      <c r="AM1045">
        <f>P1045/L1045</f>
        <v>6.8684946462825899E-2</v>
      </c>
      <c r="AN1045">
        <f>K1045/W1045</f>
        <v>1.3933939313136665</v>
      </c>
      <c r="AO1045">
        <f>L1045/X1045</f>
        <v>1.3709170899291403</v>
      </c>
      <c r="AP1045">
        <f>IF(OR(Q1045&lt;0, Q1045="NA"), 0, 1)</f>
        <v>1</v>
      </c>
      <c r="AQ1045">
        <f>IF(OR(S1045&lt;0, S1045="NA"), 0, 1)</f>
        <v>1</v>
      </c>
      <c r="AR1045">
        <f>IFERROR(IF((AF1045-AG1045)&gt;0,1,0),0)</f>
        <v>0</v>
      </c>
      <c r="AS1045">
        <f>IFERROR(IF((S1045-Q1045)&gt;0,1,0),0)</f>
        <v>1</v>
      </c>
      <c r="AT1045">
        <f>IFERROR(IF((AH1045-AI1045)&lt;0,1,0),0)</f>
        <v>1</v>
      </c>
      <c r="AU1045">
        <f>IFERROR(IF((AJ1045-AK1045)&gt;0,1,0),0)</f>
        <v>0</v>
      </c>
      <c r="AV1045">
        <f>IFERROR(IF((AL1045-AM1045)&gt;0,1,0),0)</f>
        <v>0</v>
      </c>
      <c r="AW1045">
        <f>IFERROR(IF((AN1045-AO1045)&gt;0,1,0),0)</f>
        <v>1</v>
      </c>
      <c r="AX1045">
        <f>IFERROR(IF((AC1045-AD1045)&lt;0,1,0),0)</f>
        <v>1</v>
      </c>
      <c r="AY1045">
        <f>SUM(AP1045:AX1045)</f>
        <v>6</v>
      </c>
    </row>
    <row r="1046" spans="1:51" x14ac:dyDescent="0.45">
      <c r="A1046" s="1" t="s">
        <v>3017</v>
      </c>
      <c r="B1046" s="2">
        <v>4041363</v>
      </c>
      <c r="C1046" s="3" t="s">
        <v>5337</v>
      </c>
      <c r="D1046" s="5">
        <v>184.22</v>
      </c>
      <c r="E1046" s="5">
        <v>515255.23431999999</v>
      </c>
      <c r="F1046" s="3" t="s">
        <v>4500</v>
      </c>
      <c r="G1046" s="3" t="s">
        <v>4501</v>
      </c>
      <c r="H1046" s="3" t="s">
        <v>4502</v>
      </c>
      <c r="I1046" s="3" t="s">
        <v>4503</v>
      </c>
      <c r="J1046" s="3" t="s">
        <v>4504</v>
      </c>
      <c r="K1046" s="6">
        <v>54933000</v>
      </c>
      <c r="L1046" s="6">
        <v>53815000</v>
      </c>
      <c r="M1046" s="6">
        <v>22336000</v>
      </c>
      <c r="N1046" s="6">
        <v>21803000</v>
      </c>
      <c r="O1046" s="6">
        <v>16965000</v>
      </c>
      <c r="P1046" s="6">
        <v>16384000</v>
      </c>
      <c r="Q1046" s="6">
        <v>11624000</v>
      </c>
      <c r="R1046" s="6">
        <v>10976000</v>
      </c>
      <c r="S1046" s="6">
        <v>20287000</v>
      </c>
      <c r="T1046" s="6">
        <v>19126000</v>
      </c>
      <c r="U1046" s="6">
        <v>80462000</v>
      </c>
      <c r="V1046" s="6">
        <v>75314000</v>
      </c>
      <c r="W1046" s="6">
        <v>148483000</v>
      </c>
      <c r="X1046" s="6">
        <v>144214000</v>
      </c>
      <c r="Y1046" s="6">
        <v>23503000</v>
      </c>
      <c r="Z1046" s="6">
        <v>23072000</v>
      </c>
      <c r="AA1046" s="6">
        <v>29052000</v>
      </c>
      <c r="AB1046" s="6">
        <v>32045000</v>
      </c>
      <c r="AC1046" s="6">
        <v>2796000000</v>
      </c>
      <c r="AD1046" s="6">
        <v>2771000000</v>
      </c>
      <c r="AF1046">
        <f>Q1046/W1046</f>
        <v>7.8285056201720063E-2</v>
      </c>
      <c r="AG1046">
        <f>R1046/X1046</f>
        <v>7.6109115619842738E-2</v>
      </c>
      <c r="AH1046">
        <f>U1046/W1046</f>
        <v>0.54189368479893318</v>
      </c>
      <c r="AI1046">
        <f>V1046/X1046</f>
        <v>0.52223778551319566</v>
      </c>
      <c r="AJ1046">
        <f>Y1046/AA1046</f>
        <v>0.8089976593694066</v>
      </c>
      <c r="AK1046">
        <f>Z1046/AB1046</f>
        <v>0.71998751755344048</v>
      </c>
      <c r="AL1046">
        <f>O1046/K1046</f>
        <v>0.3088307574681885</v>
      </c>
      <c r="AM1046">
        <f>P1046/L1046</f>
        <v>0.30445043203567779</v>
      </c>
      <c r="AN1046">
        <f>K1046/W1046</f>
        <v>0.36996154441922646</v>
      </c>
      <c r="AO1046">
        <f>L1046/X1046</f>
        <v>0.37316071948631896</v>
      </c>
      <c r="AP1046">
        <f>IF(OR(Q1046&lt;0, Q1046="NA"), 0, 1)</f>
        <v>1</v>
      </c>
      <c r="AQ1046">
        <f>IF(OR(S1046&lt;0, S1046="NA"), 0, 1)</f>
        <v>1</v>
      </c>
      <c r="AR1046">
        <f>IFERROR(IF((AF1046-AG1046)&gt;0,1,0),0)</f>
        <v>1</v>
      </c>
      <c r="AS1046">
        <f>IFERROR(IF((S1046-Q1046)&gt;0,1,0),0)</f>
        <v>1</v>
      </c>
      <c r="AT1046">
        <f>IFERROR(IF((AH1046-AI1046)&lt;0,1,0),0)</f>
        <v>0</v>
      </c>
      <c r="AU1046">
        <f>IFERROR(IF((AJ1046-AK1046)&gt;0,1,0),0)</f>
        <v>1</v>
      </c>
      <c r="AV1046">
        <f>IFERROR(IF((AL1046-AM1046)&gt;0,1,0),0)</f>
        <v>1</v>
      </c>
      <c r="AW1046">
        <f>IFERROR(IF((AN1046-AO1046)&gt;0,1,0),0)</f>
        <v>0</v>
      </c>
      <c r="AX1046">
        <f>IFERROR(IF((AC1046-AD1046)&lt;0,1,0),0)</f>
        <v>0</v>
      </c>
      <c r="AY1046">
        <f>SUM(AP1046:AX1046)</f>
        <v>6</v>
      </c>
    </row>
    <row r="1047" spans="1:51" x14ac:dyDescent="0.45">
      <c r="A1047" s="1" t="s">
        <v>3022</v>
      </c>
      <c r="B1047" s="2">
        <v>28943809</v>
      </c>
      <c r="C1047" s="3" t="s">
        <v>5337</v>
      </c>
      <c r="D1047" s="5">
        <v>15.87</v>
      </c>
      <c r="E1047" s="5">
        <v>4087.1419462499998</v>
      </c>
      <c r="F1047" s="3" t="s">
        <v>4470</v>
      </c>
      <c r="G1047" s="3" t="s">
        <v>4471</v>
      </c>
      <c r="H1047" s="3" t="s">
        <v>4673</v>
      </c>
      <c r="I1047" s="3" t="s">
        <v>4673</v>
      </c>
      <c r="J1047" s="3" t="s">
        <v>4544</v>
      </c>
      <c r="K1047" s="6">
        <v>6409000</v>
      </c>
      <c r="L1047" s="6">
        <v>6346000</v>
      </c>
      <c r="M1047" s="6">
        <v>1764000</v>
      </c>
      <c r="N1047" s="6">
        <v>1598000</v>
      </c>
      <c r="O1047" s="6">
        <v>1504000</v>
      </c>
      <c r="P1047" s="6">
        <v>1346000</v>
      </c>
      <c r="Q1047" s="6">
        <v>1301000</v>
      </c>
      <c r="R1047" s="6">
        <v>1000000</v>
      </c>
      <c r="S1047" s="6">
        <v>946000</v>
      </c>
      <c r="T1047" s="6">
        <v>1066000</v>
      </c>
      <c r="U1047" s="6">
        <v>8739000</v>
      </c>
      <c r="V1047" s="6">
        <v>8647000</v>
      </c>
      <c r="W1047" s="6">
        <v>12752000</v>
      </c>
      <c r="X1047" s="6">
        <v>12154000</v>
      </c>
      <c r="Y1047" s="6">
        <v>4756000</v>
      </c>
      <c r="Z1047" s="6">
        <v>4509000</v>
      </c>
      <c r="AA1047" s="6">
        <v>2790000</v>
      </c>
      <c r="AB1047" s="6">
        <v>2755000</v>
      </c>
      <c r="AC1047" s="6">
        <v>257539000</v>
      </c>
      <c r="AD1047" s="6">
        <v>257473000</v>
      </c>
      <c r="AF1047">
        <f>Q1047/W1047</f>
        <v>0.10202321204516938</v>
      </c>
      <c r="AG1047">
        <f>R1047/X1047</f>
        <v>8.227743952608195E-2</v>
      </c>
      <c r="AH1047">
        <f>U1047/W1047</f>
        <v>0.68530426599749061</v>
      </c>
      <c r="AI1047">
        <f>V1047/X1047</f>
        <v>0.71145301958203055</v>
      </c>
      <c r="AJ1047">
        <f>Y1047/AA1047</f>
        <v>1.7046594982078853</v>
      </c>
      <c r="AK1047">
        <f>Z1047/AB1047</f>
        <v>1.6366606170598912</v>
      </c>
      <c r="AL1047">
        <f>O1047/K1047</f>
        <v>0.23466999531908253</v>
      </c>
      <c r="AM1047">
        <f>P1047/L1047</f>
        <v>0.21210211156634101</v>
      </c>
      <c r="AN1047">
        <f>K1047/W1047</f>
        <v>0.50258782936010038</v>
      </c>
      <c r="AO1047">
        <f>L1047/X1047</f>
        <v>0.52213263123251608</v>
      </c>
      <c r="AP1047">
        <f>IF(OR(Q1047&lt;0, Q1047="NA"), 0, 1)</f>
        <v>1</v>
      </c>
      <c r="AQ1047">
        <f>IF(OR(S1047&lt;0, S1047="NA"), 0, 1)</f>
        <v>1</v>
      </c>
      <c r="AR1047">
        <f>IFERROR(IF((AF1047-AG1047)&gt;0,1,0),0)</f>
        <v>1</v>
      </c>
      <c r="AS1047">
        <f>IFERROR(IF((S1047-Q1047)&gt;0,1,0),0)</f>
        <v>0</v>
      </c>
      <c r="AT1047">
        <f>IFERROR(IF((AH1047-AI1047)&lt;0,1,0),0)</f>
        <v>1</v>
      </c>
      <c r="AU1047">
        <f>IFERROR(IF((AJ1047-AK1047)&gt;0,1,0),0)</f>
        <v>1</v>
      </c>
      <c r="AV1047">
        <f>IFERROR(IF((AL1047-AM1047)&gt;0,1,0),0)</f>
        <v>1</v>
      </c>
      <c r="AW1047">
        <f>IFERROR(IF((AN1047-AO1047)&gt;0,1,0),0)</f>
        <v>0</v>
      </c>
      <c r="AX1047">
        <f>IFERROR(IF((AC1047-AD1047)&lt;0,1,0),0)</f>
        <v>0</v>
      </c>
      <c r="AY1047">
        <f>SUM(AP1047:AX1047)</f>
        <v>6</v>
      </c>
    </row>
    <row r="1048" spans="1:51" x14ac:dyDescent="0.45">
      <c r="A1048" s="1" t="s">
        <v>3033</v>
      </c>
      <c r="B1048" s="2">
        <v>4420334</v>
      </c>
      <c r="C1048" s="3" t="s">
        <v>5337</v>
      </c>
      <c r="D1048" s="5">
        <v>16.260000000000002</v>
      </c>
      <c r="E1048" s="5">
        <v>4015.47231642</v>
      </c>
      <c r="F1048" s="3" t="s">
        <v>4480</v>
      </c>
      <c r="G1048" s="3" t="s">
        <v>4509</v>
      </c>
      <c r="H1048" s="3" t="s">
        <v>4509</v>
      </c>
      <c r="I1048" s="3" t="s">
        <v>4596</v>
      </c>
      <c r="J1048" s="3" t="s">
        <v>4646</v>
      </c>
      <c r="K1048" s="6">
        <v>8216786</v>
      </c>
      <c r="L1048" s="6">
        <v>7233295</v>
      </c>
      <c r="M1048" s="6">
        <v>91050</v>
      </c>
      <c r="N1048" s="6">
        <v>80580</v>
      </c>
      <c r="O1048" s="6">
        <v>60396</v>
      </c>
      <c r="P1048" s="6">
        <v>48235</v>
      </c>
      <c r="Q1048" s="6">
        <v>29568</v>
      </c>
      <c r="R1048" s="6">
        <v>18253</v>
      </c>
      <c r="S1048" s="6">
        <v>928241</v>
      </c>
      <c r="T1048" s="6">
        <v>279116</v>
      </c>
      <c r="U1048" s="6">
        <v>299361</v>
      </c>
      <c r="V1048" s="6">
        <v>299166</v>
      </c>
      <c r="W1048" s="6">
        <v>4483015</v>
      </c>
      <c r="X1048" s="6">
        <v>5006149</v>
      </c>
      <c r="Y1048" s="6">
        <v>2368054</v>
      </c>
      <c r="Z1048" s="6">
        <v>3359093</v>
      </c>
      <c r="AA1048" s="6">
        <v>2954777</v>
      </c>
      <c r="AB1048" s="6">
        <v>3501741</v>
      </c>
      <c r="AC1048" s="6">
        <v>246901000</v>
      </c>
      <c r="AD1048" s="6">
        <v>241352000</v>
      </c>
      <c r="AF1048">
        <f>Q1048/W1048</f>
        <v>6.5955612461702671E-3</v>
      </c>
      <c r="AG1048">
        <f>R1048/X1048</f>
        <v>3.6461160065351631E-3</v>
      </c>
      <c r="AH1048">
        <f>U1048/W1048</f>
        <v>6.6776711654991119E-2</v>
      </c>
      <c r="AI1048">
        <f>V1048/X1048</f>
        <v>5.9759707511702106E-2</v>
      </c>
      <c r="AJ1048">
        <f>Y1048/AA1048</f>
        <v>0.80143239235989716</v>
      </c>
      <c r="AK1048">
        <f>Z1048/AB1048</f>
        <v>0.95926369197493477</v>
      </c>
      <c r="AL1048">
        <f>O1048/K1048</f>
        <v>7.3503192124025132E-3</v>
      </c>
      <c r="AM1048">
        <f>P1048/L1048</f>
        <v>6.6684685195336291E-3</v>
      </c>
      <c r="AN1048">
        <f>K1048/W1048</f>
        <v>1.8328705123672351</v>
      </c>
      <c r="AO1048">
        <f>L1048/X1048</f>
        <v>1.4448820840130807</v>
      </c>
      <c r="AP1048">
        <f>IF(OR(Q1048&lt;0, Q1048="NA"), 0, 1)</f>
        <v>1</v>
      </c>
      <c r="AQ1048">
        <f>IF(OR(S1048&lt;0, S1048="NA"), 0, 1)</f>
        <v>1</v>
      </c>
      <c r="AR1048">
        <f>IFERROR(IF((AF1048-AG1048)&gt;0,1,0),0)</f>
        <v>1</v>
      </c>
      <c r="AS1048">
        <f>IFERROR(IF((S1048-Q1048)&gt;0,1,0),0)</f>
        <v>1</v>
      </c>
      <c r="AT1048">
        <f>IFERROR(IF((AH1048-AI1048)&lt;0,1,0),0)</f>
        <v>0</v>
      </c>
      <c r="AU1048">
        <f>IFERROR(IF((AJ1048-AK1048)&gt;0,1,0),0)</f>
        <v>0</v>
      </c>
      <c r="AV1048">
        <f>IFERROR(IF((AL1048-AM1048)&gt;0,1,0),0)</f>
        <v>1</v>
      </c>
      <c r="AW1048">
        <f>IFERROR(IF((AN1048-AO1048)&gt;0,1,0),0)</f>
        <v>1</v>
      </c>
      <c r="AX1048">
        <f>IFERROR(IF((AC1048-AD1048)&lt;0,1,0),0)</f>
        <v>0</v>
      </c>
      <c r="AY1048">
        <f>SUM(AP1048:AX1048)</f>
        <v>6</v>
      </c>
    </row>
    <row r="1049" spans="1:51" x14ac:dyDescent="0.45">
      <c r="A1049" s="1" t="s">
        <v>3034</v>
      </c>
      <c r="B1049" s="2">
        <v>4399014</v>
      </c>
      <c r="C1049" s="3" t="s">
        <v>5337</v>
      </c>
      <c r="D1049" s="7">
        <v>96.03</v>
      </c>
      <c r="E1049" s="5">
        <v>6248.1916619100002</v>
      </c>
      <c r="F1049" s="3" t="s">
        <v>4485</v>
      </c>
      <c r="G1049" s="3" t="s">
        <v>4486</v>
      </c>
      <c r="H1049" s="3" t="s">
        <v>4598</v>
      </c>
      <c r="I1049" s="3" t="s">
        <v>4661</v>
      </c>
      <c r="J1049" s="3" t="s">
        <v>5033</v>
      </c>
      <c r="K1049" s="6">
        <v>10598900</v>
      </c>
      <c r="L1049" s="6">
        <v>10367400</v>
      </c>
      <c r="M1049" s="6">
        <v>1261100</v>
      </c>
      <c r="N1049" s="6">
        <v>1251100</v>
      </c>
      <c r="O1049" s="6">
        <v>1059400</v>
      </c>
      <c r="P1049" s="6">
        <v>1061000</v>
      </c>
      <c r="Q1049" s="6">
        <v>679100</v>
      </c>
      <c r="R1049" s="6">
        <v>682500</v>
      </c>
      <c r="S1049" s="6">
        <v>238900</v>
      </c>
      <c r="T1049" s="6">
        <v>79400</v>
      </c>
      <c r="U1049" s="6">
        <v>602300</v>
      </c>
      <c r="V1049" s="6">
        <v>599100</v>
      </c>
      <c r="W1049" s="6">
        <v>9875900</v>
      </c>
      <c r="X1049" s="6">
        <v>9721500</v>
      </c>
      <c r="Y1049" s="6">
        <v>5058000</v>
      </c>
      <c r="Z1049" s="6">
        <v>5042300</v>
      </c>
      <c r="AA1049" s="6">
        <v>3457600</v>
      </c>
      <c r="AB1049" s="6">
        <v>3491700</v>
      </c>
      <c r="AC1049" s="6">
        <v>65062820</v>
      </c>
      <c r="AD1049" s="6">
        <v>65154082</v>
      </c>
      <c r="AF1049">
        <f>Q1049/W1049</f>
        <v>6.8763353213378023E-2</v>
      </c>
      <c r="AG1049">
        <f>R1049/X1049</f>
        <v>7.0205215244561026E-2</v>
      </c>
      <c r="AH1049">
        <f>U1049/W1049</f>
        <v>6.0986846768395789E-2</v>
      </c>
      <c r="AI1049">
        <f>V1049/X1049</f>
        <v>6.1626292238852028E-2</v>
      </c>
      <c r="AJ1049">
        <f>Y1049/AA1049</f>
        <v>1.4628644146228598</v>
      </c>
      <c r="AK1049">
        <f>Z1049/AB1049</f>
        <v>1.444081679411175</v>
      </c>
      <c r="AL1049">
        <f>O1049/K1049</f>
        <v>9.9953768787326994E-2</v>
      </c>
      <c r="AM1049">
        <f>P1049/L1049</f>
        <v>0.10234002739356059</v>
      </c>
      <c r="AN1049">
        <f>K1049/W1049</f>
        <v>1.0732085177047155</v>
      </c>
      <c r="AO1049">
        <f>L1049/X1049</f>
        <v>1.0664403641413363</v>
      </c>
      <c r="AP1049">
        <f>IF(OR(Q1049&lt;0, Q1049="NA"), 0, 1)</f>
        <v>1</v>
      </c>
      <c r="AQ1049">
        <f>IF(OR(S1049&lt;0, S1049="NA"), 0, 1)</f>
        <v>1</v>
      </c>
      <c r="AR1049">
        <f>IFERROR(IF((AF1049-AG1049)&gt;0,1,0),0)</f>
        <v>0</v>
      </c>
      <c r="AS1049">
        <f>IFERROR(IF((S1049-Q1049)&gt;0,1,0),0)</f>
        <v>0</v>
      </c>
      <c r="AT1049">
        <f>IFERROR(IF((AH1049-AI1049)&lt;0,1,0),0)</f>
        <v>1</v>
      </c>
      <c r="AU1049">
        <f>IFERROR(IF((AJ1049-AK1049)&gt;0,1,0),0)</f>
        <v>1</v>
      </c>
      <c r="AV1049">
        <f>IFERROR(IF((AL1049-AM1049)&gt;0,1,0),0)</f>
        <v>0</v>
      </c>
      <c r="AW1049">
        <f>IFERROR(IF((AN1049-AO1049)&gt;0,1,0),0)</f>
        <v>1</v>
      </c>
      <c r="AX1049">
        <f>IFERROR(IF((AC1049-AD1049)&lt;0,1,0),0)</f>
        <v>1</v>
      </c>
      <c r="AY1049">
        <f>SUM(AP1049:AX1049)</f>
        <v>6</v>
      </c>
    </row>
    <row r="1050" spans="1:51" x14ac:dyDescent="0.45">
      <c r="A1050" s="1" t="s">
        <v>3040</v>
      </c>
      <c r="B1050" s="2">
        <v>4157548</v>
      </c>
      <c r="C1050" s="3" t="s">
        <v>5337</v>
      </c>
      <c r="D1050" s="5">
        <v>18.809999999999999</v>
      </c>
      <c r="E1050" s="5">
        <v>3122.1945720899998</v>
      </c>
      <c r="F1050" s="3" t="s">
        <v>4525</v>
      </c>
      <c r="G1050" s="3" t="s">
        <v>4526</v>
      </c>
      <c r="H1050" s="3" t="s">
        <v>4705</v>
      </c>
      <c r="I1050" s="3" t="s">
        <v>5014</v>
      </c>
      <c r="J1050" s="3" t="s">
        <v>4852</v>
      </c>
      <c r="K1050" s="6">
        <v>1839600</v>
      </c>
      <c r="L1050" s="6">
        <v>1841800</v>
      </c>
      <c r="M1050" s="6">
        <v>565500</v>
      </c>
      <c r="N1050" s="6">
        <v>553800</v>
      </c>
      <c r="O1050" s="6">
        <v>418000</v>
      </c>
      <c r="P1050" s="6">
        <v>404600</v>
      </c>
      <c r="Q1050" s="6">
        <v>245400</v>
      </c>
      <c r="R1050" s="6">
        <v>227300</v>
      </c>
      <c r="S1050" s="6">
        <v>279700</v>
      </c>
      <c r="T1050" s="6">
        <v>268100</v>
      </c>
      <c r="U1050" s="6">
        <v>2481400</v>
      </c>
      <c r="V1050" s="6">
        <v>2480200</v>
      </c>
      <c r="W1050" s="6">
        <v>5203600</v>
      </c>
      <c r="X1050" s="6">
        <v>5252200</v>
      </c>
      <c r="Y1050" s="6" t="s">
        <v>4474</v>
      </c>
      <c r="Z1050" s="6" t="s">
        <v>4474</v>
      </c>
      <c r="AA1050" s="6" t="s">
        <v>4474</v>
      </c>
      <c r="AB1050" s="6" t="s">
        <v>4474</v>
      </c>
      <c r="AC1050" s="6">
        <v>162004915</v>
      </c>
      <c r="AD1050" s="6">
        <v>162002069</v>
      </c>
      <c r="AF1050">
        <f>Q1050/W1050</f>
        <v>4.7159658697824583E-2</v>
      </c>
      <c r="AG1050">
        <f>R1050/X1050</f>
        <v>4.3277102928296715E-2</v>
      </c>
      <c r="AH1050">
        <f>U1050/W1050</f>
        <v>0.47686217234222461</v>
      </c>
      <c r="AI1050">
        <f>V1050/X1050</f>
        <v>0.47222116446441492</v>
      </c>
      <c r="AJ1050" t="e">
        <f>Y1050/AA1050</f>
        <v>#VALUE!</v>
      </c>
      <c r="AK1050" t="e">
        <f>Z1050/AB1050</f>
        <v>#VALUE!</v>
      </c>
      <c r="AL1050">
        <f>O1050/K1050</f>
        <v>0.22722330941509022</v>
      </c>
      <c r="AM1050">
        <f>P1050/L1050</f>
        <v>0.21967640351829731</v>
      </c>
      <c r="AN1050">
        <f>K1050/W1050</f>
        <v>0.35352448305019601</v>
      </c>
      <c r="AO1050">
        <f>L1050/X1050</f>
        <v>0.35067209931076504</v>
      </c>
      <c r="AP1050">
        <f>IF(OR(Q1050&lt;0, Q1050="NA"), 0, 1)</f>
        <v>1</v>
      </c>
      <c r="AQ1050">
        <f>IF(OR(S1050&lt;0, S1050="NA"), 0, 1)</f>
        <v>1</v>
      </c>
      <c r="AR1050">
        <f>IFERROR(IF((AF1050-AG1050)&gt;0,1,0),0)</f>
        <v>1</v>
      </c>
      <c r="AS1050">
        <f>IFERROR(IF((S1050-Q1050)&gt;0,1,0),0)</f>
        <v>1</v>
      </c>
      <c r="AT1050">
        <f>IFERROR(IF((AH1050-AI1050)&lt;0,1,0),0)</f>
        <v>0</v>
      </c>
      <c r="AU1050">
        <f>IFERROR(IF((AJ1050-AK1050)&gt;0,1,0),0)</f>
        <v>0</v>
      </c>
      <c r="AV1050">
        <f>IFERROR(IF((AL1050-AM1050)&gt;0,1,0),0)</f>
        <v>1</v>
      </c>
      <c r="AW1050">
        <f>IFERROR(IF((AN1050-AO1050)&gt;0,1,0),0)</f>
        <v>1</v>
      </c>
      <c r="AX1050">
        <f>IFERROR(IF((AC1050-AD1050)&lt;0,1,0),0)</f>
        <v>0</v>
      </c>
      <c r="AY1050">
        <f>SUM(AP1050:AX1050)</f>
        <v>6</v>
      </c>
    </row>
    <row r="1051" spans="1:51" x14ac:dyDescent="0.45">
      <c r="A1051" s="1" t="s">
        <v>3060</v>
      </c>
      <c r="B1051" s="2">
        <v>116680599</v>
      </c>
      <c r="C1051" s="3" t="s">
        <v>5337</v>
      </c>
      <c r="D1051" s="5">
        <v>14.09</v>
      </c>
      <c r="E1051" s="5">
        <v>2186.45112999</v>
      </c>
      <c r="F1051" s="3" t="s">
        <v>4470</v>
      </c>
      <c r="G1051" s="3" t="s">
        <v>4512</v>
      </c>
      <c r="H1051" s="3" t="s">
        <v>4522</v>
      </c>
      <c r="I1051" s="3" t="s">
        <v>4523</v>
      </c>
      <c r="J1051" s="3" t="s">
        <v>5216</v>
      </c>
      <c r="K1051" s="6">
        <v>3558953</v>
      </c>
      <c r="L1051" s="6">
        <v>3337771</v>
      </c>
      <c r="M1051" s="6">
        <v>248982</v>
      </c>
      <c r="N1051" s="6">
        <v>295194</v>
      </c>
      <c r="O1051" s="6">
        <v>218660</v>
      </c>
      <c r="P1051" s="6">
        <v>267489</v>
      </c>
      <c r="Q1051" s="6">
        <v>92296</v>
      </c>
      <c r="R1051" s="6">
        <v>124424</v>
      </c>
      <c r="S1051" s="6">
        <v>99085</v>
      </c>
      <c r="T1051" s="6">
        <v>43194</v>
      </c>
      <c r="U1051" s="6">
        <v>475107</v>
      </c>
      <c r="V1051" s="6">
        <v>767855</v>
      </c>
      <c r="W1051" s="6">
        <v>3896348</v>
      </c>
      <c r="X1051" s="6">
        <v>3866328</v>
      </c>
      <c r="Y1051" s="6">
        <v>800648</v>
      </c>
      <c r="Z1051" s="6">
        <v>831725</v>
      </c>
      <c r="AA1051" s="6">
        <v>468101</v>
      </c>
      <c r="AB1051" s="6">
        <v>531548</v>
      </c>
      <c r="AC1051" s="6">
        <v>152399733</v>
      </c>
      <c r="AD1051" s="6">
        <v>128723386</v>
      </c>
      <c r="AF1051">
        <f>Q1051/W1051</f>
        <v>2.3687822545624775E-2</v>
      </c>
      <c r="AG1051">
        <f>R1051/X1051</f>
        <v>3.2181439339859425E-2</v>
      </c>
      <c r="AH1051">
        <f>U1051/W1051</f>
        <v>0.12193649027242946</v>
      </c>
      <c r="AI1051">
        <f>V1051/X1051</f>
        <v>0.19860058432704106</v>
      </c>
      <c r="AJ1051">
        <f>Y1051/AA1051</f>
        <v>1.710417196288835</v>
      </c>
      <c r="AK1051">
        <f>Z1051/AB1051</f>
        <v>1.564722282841813</v>
      </c>
      <c r="AL1051">
        <f>O1051/K1051</f>
        <v>6.1439417716390186E-2</v>
      </c>
      <c r="AM1051">
        <f>P1051/L1051</f>
        <v>8.0140009605212587E-2</v>
      </c>
      <c r="AN1051">
        <f>K1051/W1051</f>
        <v>0.91340737531657845</v>
      </c>
      <c r="AO1051">
        <f>L1051/X1051</f>
        <v>0.86329225042469238</v>
      </c>
      <c r="AP1051">
        <f>IF(OR(Q1051&lt;0, Q1051="NA"), 0, 1)</f>
        <v>1</v>
      </c>
      <c r="AQ1051">
        <f>IF(OR(S1051&lt;0, S1051="NA"), 0, 1)</f>
        <v>1</v>
      </c>
      <c r="AR1051">
        <f>IFERROR(IF((AF1051-AG1051)&gt;0,1,0),0)</f>
        <v>0</v>
      </c>
      <c r="AS1051">
        <f>IFERROR(IF((S1051-Q1051)&gt;0,1,0),0)</f>
        <v>1</v>
      </c>
      <c r="AT1051">
        <f>IFERROR(IF((AH1051-AI1051)&lt;0,1,0),0)</f>
        <v>1</v>
      </c>
      <c r="AU1051">
        <f>IFERROR(IF((AJ1051-AK1051)&gt;0,1,0),0)</f>
        <v>1</v>
      </c>
      <c r="AV1051">
        <f>IFERROR(IF((AL1051-AM1051)&gt;0,1,0),0)</f>
        <v>0</v>
      </c>
      <c r="AW1051">
        <f>IFERROR(IF((AN1051-AO1051)&gt;0,1,0),0)</f>
        <v>1</v>
      </c>
      <c r="AX1051">
        <f>IFERROR(IF((AC1051-AD1051)&lt;0,1,0),0)</f>
        <v>0</v>
      </c>
      <c r="AY1051">
        <f>SUM(AP1051:AX1051)</f>
        <v>6</v>
      </c>
    </row>
    <row r="1052" spans="1:51" x14ac:dyDescent="0.45">
      <c r="A1052" s="1" t="s">
        <v>3063</v>
      </c>
      <c r="B1052" s="2">
        <v>5210347</v>
      </c>
      <c r="C1052" s="3" t="s">
        <v>5337</v>
      </c>
      <c r="D1052" s="5">
        <v>18.53</v>
      </c>
      <c r="E1052" s="5">
        <v>1670.5734841599999</v>
      </c>
      <c r="F1052" s="3" t="s">
        <v>4500</v>
      </c>
      <c r="G1052" s="3" t="s">
        <v>4501</v>
      </c>
      <c r="H1052" s="3" t="s">
        <v>4502</v>
      </c>
      <c r="I1052" s="3" t="s">
        <v>4538</v>
      </c>
      <c r="J1052" s="3" t="s">
        <v>4504</v>
      </c>
      <c r="K1052" s="6">
        <v>457170</v>
      </c>
      <c r="L1052" s="6">
        <v>446944</v>
      </c>
      <c r="M1052" s="6">
        <v>-53655</v>
      </c>
      <c r="N1052" s="6">
        <v>-63850</v>
      </c>
      <c r="O1052" s="6">
        <v>-74318</v>
      </c>
      <c r="P1052" s="6">
        <v>-84467</v>
      </c>
      <c r="Q1052" s="6">
        <v>-63473</v>
      </c>
      <c r="R1052" s="6">
        <v>-70436</v>
      </c>
      <c r="S1052" s="6">
        <v>108644</v>
      </c>
      <c r="T1052" s="6">
        <v>103488</v>
      </c>
      <c r="U1052" s="6">
        <v>392697</v>
      </c>
      <c r="V1052" s="6">
        <v>392098</v>
      </c>
      <c r="W1052" s="6">
        <v>866754</v>
      </c>
      <c r="X1052" s="6">
        <v>916006</v>
      </c>
      <c r="Y1052" s="6">
        <v>654133</v>
      </c>
      <c r="Z1052" s="6">
        <v>700476</v>
      </c>
      <c r="AA1052" s="6">
        <v>332331</v>
      </c>
      <c r="AB1052" s="6">
        <v>328929</v>
      </c>
      <c r="AC1052" s="6">
        <v>90037230</v>
      </c>
      <c r="AD1052" s="6">
        <v>92954131</v>
      </c>
      <c r="AF1052">
        <f>Q1052/W1052</f>
        <v>-7.3230697522018939E-2</v>
      </c>
      <c r="AG1052">
        <f>R1052/X1052</f>
        <v>-7.6894692829522951E-2</v>
      </c>
      <c r="AH1052">
        <f>U1052/W1052</f>
        <v>0.45306626793761551</v>
      </c>
      <c r="AI1052">
        <f>V1052/X1052</f>
        <v>0.42805178132020971</v>
      </c>
      <c r="AJ1052">
        <f>Y1052/AA1052</f>
        <v>1.9683177314183751</v>
      </c>
      <c r="AK1052">
        <f>Z1052/AB1052</f>
        <v>2.1295659549629251</v>
      </c>
      <c r="AL1052">
        <f>O1052/K1052</f>
        <v>-0.16256097294223157</v>
      </c>
      <c r="AM1052">
        <f>P1052/L1052</f>
        <v>-0.18898788215078399</v>
      </c>
      <c r="AN1052">
        <f>K1052/W1052</f>
        <v>0.5274506953530067</v>
      </c>
      <c r="AO1052">
        <f>L1052/X1052</f>
        <v>0.48792693497640843</v>
      </c>
      <c r="AP1052">
        <f>IF(OR(Q1052&lt;0, Q1052="NA"), 0, 1)</f>
        <v>0</v>
      </c>
      <c r="AQ1052">
        <f>IF(OR(S1052&lt;0, S1052="NA"), 0, 1)</f>
        <v>1</v>
      </c>
      <c r="AR1052">
        <f>IFERROR(IF((AF1052-AG1052)&gt;0,1,0),0)</f>
        <v>1</v>
      </c>
      <c r="AS1052">
        <f>IFERROR(IF((S1052-Q1052)&gt;0,1,0),0)</f>
        <v>1</v>
      </c>
      <c r="AT1052">
        <f>IFERROR(IF((AH1052-AI1052)&lt;0,1,0),0)</f>
        <v>0</v>
      </c>
      <c r="AU1052">
        <f>IFERROR(IF((AJ1052-AK1052)&gt;0,1,0),0)</f>
        <v>0</v>
      </c>
      <c r="AV1052">
        <f>IFERROR(IF((AL1052-AM1052)&gt;0,1,0),0)</f>
        <v>1</v>
      </c>
      <c r="AW1052">
        <f>IFERROR(IF((AN1052-AO1052)&gt;0,1,0),0)</f>
        <v>1</v>
      </c>
      <c r="AX1052">
        <f>IFERROR(IF((AC1052-AD1052)&lt;0,1,0),0)</f>
        <v>1</v>
      </c>
      <c r="AY1052">
        <f>SUM(AP1052:AX1052)</f>
        <v>6</v>
      </c>
    </row>
    <row r="1053" spans="1:51" x14ac:dyDescent="0.45">
      <c r="A1053" s="1" t="s">
        <v>3071</v>
      </c>
      <c r="B1053" s="2">
        <v>4070092</v>
      </c>
      <c r="C1053" s="3" t="s">
        <v>5335</v>
      </c>
      <c r="D1053" s="5">
        <v>37.79</v>
      </c>
      <c r="E1053" s="5">
        <v>1233.5269331699999</v>
      </c>
      <c r="F1053" s="3" t="s">
        <v>4475</v>
      </c>
      <c r="G1053" s="3" t="s">
        <v>4529</v>
      </c>
      <c r="H1053" s="3" t="s">
        <v>4530</v>
      </c>
      <c r="I1053" s="3" t="s">
        <v>4739</v>
      </c>
      <c r="J1053" s="3" t="s">
        <v>4740</v>
      </c>
      <c r="K1053" s="6">
        <v>2099939</v>
      </c>
      <c r="L1053" s="6">
        <v>2115944</v>
      </c>
      <c r="M1053" s="6">
        <v>266626</v>
      </c>
      <c r="N1053" s="6">
        <v>230892</v>
      </c>
      <c r="O1053" s="6">
        <v>196823</v>
      </c>
      <c r="P1053" s="6">
        <v>161945</v>
      </c>
      <c r="Q1053" s="6">
        <v>95681</v>
      </c>
      <c r="R1053" s="6">
        <v>69844</v>
      </c>
      <c r="S1053" s="6">
        <v>122003</v>
      </c>
      <c r="T1053" s="6">
        <v>141277</v>
      </c>
      <c r="U1053" s="6">
        <v>721355</v>
      </c>
      <c r="V1053" s="6">
        <v>758861</v>
      </c>
      <c r="W1053" s="6">
        <v>860875</v>
      </c>
      <c r="X1053" s="6">
        <v>838427</v>
      </c>
      <c r="Y1053" s="6">
        <v>215857</v>
      </c>
      <c r="Z1053" s="6">
        <v>225740</v>
      </c>
      <c r="AA1053" s="6">
        <v>270525</v>
      </c>
      <c r="AB1053" s="6">
        <v>275219</v>
      </c>
      <c r="AC1053" s="6">
        <v>32637000</v>
      </c>
      <c r="AD1053" s="6">
        <v>32622000</v>
      </c>
      <c r="AF1053">
        <f>Q1053/W1053</f>
        <v>0.11114389429359663</v>
      </c>
      <c r="AG1053">
        <f>R1053/X1053</f>
        <v>8.3303614983773186E-2</v>
      </c>
      <c r="AH1053">
        <f>U1053/W1053</f>
        <v>0.83793233628575581</v>
      </c>
      <c r="AI1053">
        <f>V1053/X1053</f>
        <v>0.90510086149420288</v>
      </c>
      <c r="AJ1053">
        <f>Y1053/AA1053</f>
        <v>0.79791886147306168</v>
      </c>
      <c r="AK1053">
        <f>Z1053/AB1053</f>
        <v>0.82021953426180605</v>
      </c>
      <c r="AL1053">
        <f>O1053/K1053</f>
        <v>9.3727960669333726E-2</v>
      </c>
      <c r="AM1053">
        <f>P1053/L1053</f>
        <v>7.6535579391515091E-2</v>
      </c>
      <c r="AN1053">
        <f>K1053/W1053</f>
        <v>2.4393076811383767</v>
      </c>
      <c r="AO1053">
        <f>L1053/X1053</f>
        <v>2.5237068939812293</v>
      </c>
      <c r="AP1053">
        <f>IF(OR(Q1053&lt;0, Q1053="NA"), 0, 1)</f>
        <v>1</v>
      </c>
      <c r="AQ1053">
        <f>IF(OR(S1053&lt;0, S1053="NA"), 0, 1)</f>
        <v>1</v>
      </c>
      <c r="AR1053">
        <f>IFERROR(IF((AF1053-AG1053)&gt;0,1,0),0)</f>
        <v>1</v>
      </c>
      <c r="AS1053">
        <f>IFERROR(IF((S1053-Q1053)&gt;0,1,0),0)</f>
        <v>1</v>
      </c>
      <c r="AT1053">
        <f>IFERROR(IF((AH1053-AI1053)&lt;0,1,0),0)</f>
        <v>1</v>
      </c>
      <c r="AU1053">
        <f>IFERROR(IF((AJ1053-AK1053)&gt;0,1,0),0)</f>
        <v>0</v>
      </c>
      <c r="AV1053">
        <f>IFERROR(IF((AL1053-AM1053)&gt;0,1,0),0)</f>
        <v>1</v>
      </c>
      <c r="AW1053">
        <f>IFERROR(IF((AN1053-AO1053)&gt;0,1,0),0)</f>
        <v>0</v>
      </c>
      <c r="AX1053">
        <f>IFERROR(IF((AC1053-AD1053)&lt;0,1,0),0)</f>
        <v>0</v>
      </c>
      <c r="AY1053">
        <f>SUM(AP1053:AX1053)</f>
        <v>6</v>
      </c>
    </row>
    <row r="1054" spans="1:51" x14ac:dyDescent="0.45">
      <c r="A1054" s="1" t="s">
        <v>3078</v>
      </c>
      <c r="B1054" s="2">
        <v>4813312</v>
      </c>
      <c r="C1054" s="3" t="s">
        <v>5337</v>
      </c>
      <c r="D1054" s="5">
        <v>13.73</v>
      </c>
      <c r="E1054" s="5">
        <v>2833.9354188699999</v>
      </c>
      <c r="F1054" s="3" t="s">
        <v>4525</v>
      </c>
      <c r="G1054" s="3" t="s">
        <v>4526</v>
      </c>
      <c r="H1054" s="3" t="s">
        <v>4733</v>
      </c>
      <c r="I1054" s="3" t="s">
        <v>4733</v>
      </c>
      <c r="J1054" s="3" t="s">
        <v>4703</v>
      </c>
      <c r="K1054" s="6">
        <v>2668000</v>
      </c>
      <c r="L1054" s="6">
        <v>2694000</v>
      </c>
      <c r="M1054" s="6">
        <v>922000</v>
      </c>
      <c r="N1054" s="6">
        <v>892000</v>
      </c>
      <c r="O1054" s="6">
        <v>636000</v>
      </c>
      <c r="P1054" s="6">
        <v>604000</v>
      </c>
      <c r="Q1054" s="6">
        <v>341000</v>
      </c>
      <c r="R1054" s="6">
        <v>315000</v>
      </c>
      <c r="S1054" s="6">
        <v>475000</v>
      </c>
      <c r="T1054" s="6">
        <v>462000</v>
      </c>
      <c r="U1054" s="6">
        <v>3852000</v>
      </c>
      <c r="V1054" s="6">
        <v>3797000</v>
      </c>
      <c r="W1054" s="6">
        <v>9173000</v>
      </c>
      <c r="X1054" s="6">
        <v>9166000</v>
      </c>
      <c r="Y1054" s="6" t="s">
        <v>4474</v>
      </c>
      <c r="Z1054" s="6" t="s">
        <v>4474</v>
      </c>
      <c r="AA1054" s="6" t="s">
        <v>4474</v>
      </c>
      <c r="AB1054" s="6" t="s">
        <v>4474</v>
      </c>
      <c r="AC1054" s="6">
        <v>206403675</v>
      </c>
      <c r="AD1054" s="6">
        <v>208917170</v>
      </c>
      <c r="AF1054">
        <f>Q1054/W1054</f>
        <v>3.7174315927177584E-2</v>
      </c>
      <c r="AG1054">
        <f>R1054/X1054</f>
        <v>3.4366135718961376E-2</v>
      </c>
      <c r="AH1054">
        <f>U1054/W1054</f>
        <v>0.4199280497111087</v>
      </c>
      <c r="AI1054">
        <f>V1054/X1054</f>
        <v>0.41424830896792492</v>
      </c>
      <c r="AJ1054" t="e">
        <f>Y1054/AA1054</f>
        <v>#VALUE!</v>
      </c>
      <c r="AK1054" t="e">
        <f>Z1054/AB1054</f>
        <v>#VALUE!</v>
      </c>
      <c r="AL1054">
        <f>O1054/K1054</f>
        <v>0.23838080959520239</v>
      </c>
      <c r="AM1054">
        <f>P1054/L1054</f>
        <v>0.22420193021529325</v>
      </c>
      <c r="AN1054">
        <f>K1054/W1054</f>
        <v>0.29085359206366512</v>
      </c>
      <c r="AO1054">
        <f>L1054/X1054</f>
        <v>0.29391228452978396</v>
      </c>
      <c r="AP1054">
        <f>IF(OR(Q1054&lt;0, Q1054="NA"), 0, 1)</f>
        <v>1</v>
      </c>
      <c r="AQ1054">
        <f>IF(OR(S1054&lt;0, S1054="NA"), 0, 1)</f>
        <v>1</v>
      </c>
      <c r="AR1054">
        <f>IFERROR(IF((AF1054-AG1054)&gt;0,1,0),0)</f>
        <v>1</v>
      </c>
      <c r="AS1054">
        <f>IFERROR(IF((S1054-Q1054)&gt;0,1,0),0)</f>
        <v>1</v>
      </c>
      <c r="AT1054">
        <f>IFERROR(IF((AH1054-AI1054)&lt;0,1,0),0)</f>
        <v>0</v>
      </c>
      <c r="AU1054">
        <f>IFERROR(IF((AJ1054-AK1054)&gt;0,1,0),0)</f>
        <v>0</v>
      </c>
      <c r="AV1054">
        <f>IFERROR(IF((AL1054-AM1054)&gt;0,1,0),0)</f>
        <v>1</v>
      </c>
      <c r="AW1054">
        <f>IFERROR(IF((AN1054-AO1054)&gt;0,1,0),0)</f>
        <v>0</v>
      </c>
      <c r="AX1054">
        <f>IFERROR(IF((AC1054-AD1054)&lt;0,1,0),0)</f>
        <v>1</v>
      </c>
      <c r="AY1054">
        <f>SUM(AP1054:AX1054)</f>
        <v>6</v>
      </c>
    </row>
    <row r="1055" spans="1:51" x14ac:dyDescent="0.45">
      <c r="A1055" s="1" t="s">
        <v>3092</v>
      </c>
      <c r="B1055" s="2">
        <v>5010480</v>
      </c>
      <c r="C1055" s="3" t="s">
        <v>5335</v>
      </c>
      <c r="D1055" s="5">
        <v>22.1</v>
      </c>
      <c r="E1055" s="5">
        <v>3981.9719888</v>
      </c>
      <c r="F1055" s="3" t="s">
        <v>4485</v>
      </c>
      <c r="G1055" s="3" t="s">
        <v>4517</v>
      </c>
      <c r="H1055" s="3" t="s">
        <v>4640</v>
      </c>
      <c r="I1055" s="3" t="s">
        <v>4641</v>
      </c>
      <c r="J1055" s="3" t="s">
        <v>4504</v>
      </c>
      <c r="K1055" s="6">
        <v>678836</v>
      </c>
      <c r="L1055" s="6">
        <v>654948</v>
      </c>
      <c r="M1055" s="6">
        <v>59482</v>
      </c>
      <c r="N1055" s="6">
        <v>52312</v>
      </c>
      <c r="O1055" s="6">
        <v>-46199</v>
      </c>
      <c r="P1055" s="6">
        <v>-55467</v>
      </c>
      <c r="Q1055" s="6">
        <v>-45630</v>
      </c>
      <c r="R1055" s="6">
        <v>-58942</v>
      </c>
      <c r="S1055" s="6">
        <v>107813</v>
      </c>
      <c r="T1055" s="6">
        <v>89995</v>
      </c>
      <c r="U1055" s="6" t="s">
        <v>4474</v>
      </c>
      <c r="V1055" s="6" t="s">
        <v>4474</v>
      </c>
      <c r="W1055" s="6">
        <v>2440874</v>
      </c>
      <c r="X1055" s="6">
        <v>2609393</v>
      </c>
      <c r="Y1055" s="6">
        <v>1209258</v>
      </c>
      <c r="Z1055" s="6">
        <v>1361842</v>
      </c>
      <c r="AA1055" s="6">
        <v>1049082</v>
      </c>
      <c r="AB1055" s="6">
        <v>1223655</v>
      </c>
      <c r="AC1055" s="6">
        <v>178821615</v>
      </c>
      <c r="AD1055" s="6">
        <v>178210263</v>
      </c>
      <c r="AF1055">
        <f>Q1055/W1055</f>
        <v>-1.8694123498386235E-2</v>
      </c>
      <c r="AG1055">
        <f>R1055/X1055</f>
        <v>-2.2588395078855503E-2</v>
      </c>
      <c r="AH1055" t="e">
        <f>U1055/W1055</f>
        <v>#VALUE!</v>
      </c>
      <c r="AI1055" t="e">
        <f>V1055/X1055</f>
        <v>#VALUE!</v>
      </c>
      <c r="AJ1055">
        <f>Y1055/AA1055</f>
        <v>1.1526820591717331</v>
      </c>
      <c r="AK1055">
        <f>Z1055/AB1055</f>
        <v>1.1129297064940691</v>
      </c>
      <c r="AL1055">
        <f>O1055/K1055</f>
        <v>-6.8056202087102044E-2</v>
      </c>
      <c r="AM1055">
        <f>P1055/L1055</f>
        <v>-8.4689166162809873E-2</v>
      </c>
      <c r="AN1055">
        <f>K1055/W1055</f>
        <v>0.27811185665462451</v>
      </c>
      <c r="AO1055">
        <f>L1055/X1055</f>
        <v>0.2509963045045342</v>
      </c>
      <c r="AP1055">
        <f>IF(OR(Q1055&lt;0, Q1055="NA"), 0, 1)</f>
        <v>0</v>
      </c>
      <c r="AQ1055">
        <f>IF(OR(S1055&lt;0, S1055="NA"), 0, 1)</f>
        <v>1</v>
      </c>
      <c r="AR1055">
        <f>IFERROR(IF((AF1055-AG1055)&gt;0,1,0),0)</f>
        <v>1</v>
      </c>
      <c r="AS1055">
        <f>IFERROR(IF((S1055-Q1055)&gt;0,1,0),0)</f>
        <v>1</v>
      </c>
      <c r="AT1055">
        <f>IFERROR(IF((AH1055-AI1055)&lt;0,1,0),0)</f>
        <v>0</v>
      </c>
      <c r="AU1055">
        <f>IFERROR(IF((AJ1055-AK1055)&gt;0,1,0),0)</f>
        <v>1</v>
      </c>
      <c r="AV1055">
        <f>IFERROR(IF((AL1055-AM1055)&gt;0,1,0),0)</f>
        <v>1</v>
      </c>
      <c r="AW1055">
        <f>IFERROR(IF((AN1055-AO1055)&gt;0,1,0),0)</f>
        <v>1</v>
      </c>
      <c r="AX1055">
        <f>IFERROR(IF((AC1055-AD1055)&lt;0,1,0),0)</f>
        <v>0</v>
      </c>
      <c r="AY1055">
        <f>SUM(AP1055:AX1055)</f>
        <v>6</v>
      </c>
    </row>
    <row r="1056" spans="1:51" x14ac:dyDescent="0.45">
      <c r="A1056" s="1" t="s">
        <v>3094</v>
      </c>
      <c r="B1056" s="2">
        <v>28804202</v>
      </c>
      <c r="C1056" s="3" t="s">
        <v>5337</v>
      </c>
      <c r="D1056" s="5">
        <v>31.24</v>
      </c>
      <c r="E1056" s="5">
        <v>3893.5529142400001</v>
      </c>
      <c r="F1056" s="3" t="s">
        <v>4480</v>
      </c>
      <c r="G1056" s="3" t="s">
        <v>4491</v>
      </c>
      <c r="H1056" s="3" t="s">
        <v>4491</v>
      </c>
      <c r="I1056" s="3" t="s">
        <v>4594</v>
      </c>
      <c r="J1056" s="3" t="s">
        <v>4792</v>
      </c>
      <c r="K1056" s="6">
        <v>778668</v>
      </c>
      <c r="L1056" s="6">
        <v>699520</v>
      </c>
      <c r="M1056" s="6">
        <v>48820</v>
      </c>
      <c r="N1056" s="6">
        <v>41994</v>
      </c>
      <c r="O1056" s="6">
        <v>39807</v>
      </c>
      <c r="P1056" s="6">
        <v>33030</v>
      </c>
      <c r="Q1056" s="6">
        <v>40422</v>
      </c>
      <c r="R1056" s="6">
        <v>32369</v>
      </c>
      <c r="S1056" s="6">
        <v>60162</v>
      </c>
      <c r="T1056" s="6">
        <v>66568</v>
      </c>
      <c r="U1056" s="6" t="s">
        <v>4474</v>
      </c>
      <c r="V1056" s="6" t="s">
        <v>4474</v>
      </c>
      <c r="W1056" s="6">
        <v>552932</v>
      </c>
      <c r="X1056" s="6">
        <v>527739</v>
      </c>
      <c r="Y1056" s="6">
        <v>320097</v>
      </c>
      <c r="Z1056" s="6">
        <v>294196</v>
      </c>
      <c r="AA1056" s="6">
        <v>74248</v>
      </c>
      <c r="AB1056" s="6">
        <v>64620</v>
      </c>
      <c r="AC1056" s="6">
        <v>124605186</v>
      </c>
      <c r="AD1056" s="6">
        <v>124474479</v>
      </c>
      <c r="AF1056">
        <f>Q1056/W1056</f>
        <v>7.310483025037437E-2</v>
      </c>
      <c r="AG1056">
        <f>R1056/X1056</f>
        <v>6.133524336840749E-2</v>
      </c>
      <c r="AH1056" t="e">
        <f>U1056/W1056</f>
        <v>#VALUE!</v>
      </c>
      <c r="AI1056" t="e">
        <f>V1056/X1056</f>
        <v>#VALUE!</v>
      </c>
      <c r="AJ1056">
        <f>Y1056/AA1056</f>
        <v>4.3111868333153751</v>
      </c>
      <c r="AK1056">
        <f>Z1056/AB1056</f>
        <v>4.5527081398947695</v>
      </c>
      <c r="AL1056">
        <f>O1056/K1056</f>
        <v>5.1121915887130331E-2</v>
      </c>
      <c r="AM1056">
        <f>P1056/L1056</f>
        <v>4.7218092406221407E-2</v>
      </c>
      <c r="AN1056">
        <f>K1056/W1056</f>
        <v>1.4082527327049257</v>
      </c>
      <c r="AO1056">
        <f>L1056/X1056</f>
        <v>1.3255037054301464</v>
      </c>
      <c r="AP1056">
        <f>IF(OR(Q1056&lt;0, Q1056="NA"), 0, 1)</f>
        <v>1</v>
      </c>
      <c r="AQ1056">
        <f>IF(OR(S1056&lt;0, S1056="NA"), 0, 1)</f>
        <v>1</v>
      </c>
      <c r="AR1056">
        <f>IFERROR(IF((AF1056-AG1056)&gt;0,1,0),0)</f>
        <v>1</v>
      </c>
      <c r="AS1056">
        <f>IFERROR(IF((S1056-Q1056)&gt;0,1,0),0)</f>
        <v>1</v>
      </c>
      <c r="AT1056">
        <f>IFERROR(IF((AH1056-AI1056)&lt;0,1,0),0)</f>
        <v>0</v>
      </c>
      <c r="AU1056">
        <f>IFERROR(IF((AJ1056-AK1056)&gt;0,1,0),0)</f>
        <v>0</v>
      </c>
      <c r="AV1056">
        <f>IFERROR(IF((AL1056-AM1056)&gt;0,1,0),0)</f>
        <v>1</v>
      </c>
      <c r="AW1056">
        <f>IFERROR(IF((AN1056-AO1056)&gt;0,1,0),0)</f>
        <v>1</v>
      </c>
      <c r="AX1056">
        <f>IFERROR(IF((AC1056-AD1056)&lt;0,1,0),0)</f>
        <v>0</v>
      </c>
      <c r="AY1056">
        <f>SUM(AP1056:AX1056)</f>
        <v>6</v>
      </c>
    </row>
    <row r="1057" spans="1:51" x14ac:dyDescent="0.45">
      <c r="A1057" s="1" t="s">
        <v>3095</v>
      </c>
      <c r="B1057" s="2">
        <v>4437746</v>
      </c>
      <c r="C1057" s="3" t="s">
        <v>5338</v>
      </c>
      <c r="D1057" s="5">
        <v>10.28</v>
      </c>
      <c r="E1057" s="5">
        <v>3665.9866052399998</v>
      </c>
      <c r="F1057" s="3" t="s">
        <v>4480</v>
      </c>
      <c r="G1057" s="3" t="s">
        <v>4491</v>
      </c>
      <c r="H1057" s="3" t="s">
        <v>4491</v>
      </c>
      <c r="I1057" s="3" t="s">
        <v>4594</v>
      </c>
      <c r="J1057" s="3" t="s">
        <v>4792</v>
      </c>
      <c r="K1057" s="6">
        <v>940297</v>
      </c>
      <c r="L1057" s="6">
        <v>900058</v>
      </c>
      <c r="M1057" s="6">
        <v>164698</v>
      </c>
      <c r="N1057" s="6">
        <v>152663</v>
      </c>
      <c r="O1057" s="6">
        <v>156123</v>
      </c>
      <c r="P1057" s="6">
        <v>144378</v>
      </c>
      <c r="Q1057" s="6">
        <v>129994</v>
      </c>
      <c r="R1057" s="6">
        <v>101245</v>
      </c>
      <c r="S1057" s="6">
        <v>189200</v>
      </c>
      <c r="T1057" s="6">
        <v>180484</v>
      </c>
      <c r="U1057" s="6" t="s">
        <v>4474</v>
      </c>
      <c r="V1057" s="6" t="s">
        <v>4474</v>
      </c>
      <c r="W1057" s="6">
        <v>7051174</v>
      </c>
      <c r="X1057" s="6">
        <v>6920312</v>
      </c>
      <c r="Y1057" s="6">
        <v>6249288</v>
      </c>
      <c r="Z1057" s="6">
        <v>6732933</v>
      </c>
      <c r="AA1057" s="6">
        <v>6262586</v>
      </c>
      <c r="AB1057" s="6">
        <v>6191478</v>
      </c>
      <c r="AC1057" s="6">
        <v>356575542</v>
      </c>
      <c r="AD1057" s="6">
        <v>352689391</v>
      </c>
      <c r="AF1057">
        <f>Q1057/W1057</f>
        <v>1.8435795230694916E-2</v>
      </c>
      <c r="AG1057">
        <f>R1057/X1057</f>
        <v>1.4630120722880703E-2</v>
      </c>
      <c r="AH1057" t="e">
        <f>U1057/W1057</f>
        <v>#VALUE!</v>
      </c>
      <c r="AI1057" t="e">
        <f>V1057/X1057</f>
        <v>#VALUE!</v>
      </c>
      <c r="AJ1057">
        <f>Y1057/AA1057</f>
        <v>0.99787659602598666</v>
      </c>
      <c r="AK1057">
        <f>Z1057/AB1057</f>
        <v>1.0874516553236562</v>
      </c>
      <c r="AL1057">
        <f>O1057/K1057</f>
        <v>0.1660358376130095</v>
      </c>
      <c r="AM1057">
        <f>P1057/L1057</f>
        <v>0.16040966248841743</v>
      </c>
      <c r="AN1057">
        <f>K1057/W1057</f>
        <v>0.13335325436586873</v>
      </c>
      <c r="AO1057">
        <f>L1057/X1057</f>
        <v>0.13006032097974773</v>
      </c>
      <c r="AP1057">
        <f>IF(OR(Q1057&lt;0, Q1057="NA"), 0, 1)</f>
        <v>1</v>
      </c>
      <c r="AQ1057">
        <f>IF(OR(S1057&lt;0, S1057="NA"), 0, 1)</f>
        <v>1</v>
      </c>
      <c r="AR1057">
        <f>IFERROR(IF((AF1057-AG1057)&gt;0,1,0),0)</f>
        <v>1</v>
      </c>
      <c r="AS1057">
        <f>IFERROR(IF((S1057-Q1057)&gt;0,1,0),0)</f>
        <v>1</v>
      </c>
      <c r="AT1057">
        <f>IFERROR(IF((AH1057-AI1057)&lt;0,1,0),0)</f>
        <v>0</v>
      </c>
      <c r="AU1057">
        <f>IFERROR(IF((AJ1057-AK1057)&gt;0,1,0),0)</f>
        <v>0</v>
      </c>
      <c r="AV1057">
        <f>IFERROR(IF((AL1057-AM1057)&gt;0,1,0),0)</f>
        <v>1</v>
      </c>
      <c r="AW1057">
        <f>IFERROR(IF((AN1057-AO1057)&gt;0,1,0),0)</f>
        <v>1</v>
      </c>
      <c r="AX1057">
        <f>IFERROR(IF((AC1057-AD1057)&lt;0,1,0),0)</f>
        <v>0</v>
      </c>
      <c r="AY1057">
        <f>SUM(AP1057:AX1057)</f>
        <v>6</v>
      </c>
    </row>
    <row r="1058" spans="1:51" x14ac:dyDescent="0.45">
      <c r="A1058" s="1" t="s">
        <v>3106</v>
      </c>
      <c r="B1058" s="2">
        <v>4234075</v>
      </c>
      <c r="C1058" s="3" t="s">
        <v>5337</v>
      </c>
      <c r="D1058" s="5">
        <v>10.95</v>
      </c>
      <c r="E1058" s="5">
        <v>398.38564845000002</v>
      </c>
      <c r="F1058" s="3" t="s">
        <v>4525</v>
      </c>
      <c r="G1058" s="3" t="s">
        <v>4526</v>
      </c>
      <c r="H1058" s="3" t="s">
        <v>4860</v>
      </c>
      <c r="I1058" s="3" t="s">
        <v>4860</v>
      </c>
      <c r="J1058" s="3" t="s">
        <v>4528</v>
      </c>
      <c r="K1058" s="6">
        <v>233197</v>
      </c>
      <c r="L1058" s="6">
        <v>224686</v>
      </c>
      <c r="M1058" s="6">
        <v>110129</v>
      </c>
      <c r="N1058" s="6">
        <v>977</v>
      </c>
      <c r="O1058" s="6">
        <v>15601</v>
      </c>
      <c r="P1058" s="6">
        <v>-95812</v>
      </c>
      <c r="Q1058" s="6">
        <v>-46947</v>
      </c>
      <c r="R1058" s="6">
        <v>-160346</v>
      </c>
      <c r="S1058" s="6">
        <v>93335</v>
      </c>
      <c r="T1058" s="6">
        <v>105115</v>
      </c>
      <c r="U1058" s="6">
        <v>1168010</v>
      </c>
      <c r="V1058" s="6">
        <v>1391281</v>
      </c>
      <c r="W1058" s="6">
        <v>2444334</v>
      </c>
      <c r="X1058" s="6">
        <v>2730715</v>
      </c>
      <c r="Y1058" s="6" t="s">
        <v>4474</v>
      </c>
      <c r="Z1058" s="6" t="s">
        <v>4474</v>
      </c>
      <c r="AA1058" s="6" t="s">
        <v>4474</v>
      </c>
      <c r="AB1058" s="6" t="s">
        <v>4474</v>
      </c>
      <c r="AC1058" s="6">
        <v>36377254</v>
      </c>
      <c r="AD1058" s="6">
        <v>36370740</v>
      </c>
      <c r="AF1058">
        <f>Q1058/W1058</f>
        <v>-1.9206458691815441E-2</v>
      </c>
      <c r="AG1058">
        <f>R1058/X1058</f>
        <v>-5.8719419639178747E-2</v>
      </c>
      <c r="AH1058">
        <f>U1058/W1058</f>
        <v>0.47784386258179118</v>
      </c>
      <c r="AI1058">
        <f>V1058/X1058</f>
        <v>0.50949330120499581</v>
      </c>
      <c r="AJ1058" t="e">
        <f>Y1058/AA1058</f>
        <v>#VALUE!</v>
      </c>
      <c r="AK1058" t="e">
        <f>Z1058/AB1058</f>
        <v>#VALUE!</v>
      </c>
      <c r="AL1058">
        <f>O1058/K1058</f>
        <v>6.6900517588133632E-2</v>
      </c>
      <c r="AM1058">
        <f>P1058/L1058</f>
        <v>-0.42642621258111318</v>
      </c>
      <c r="AN1058">
        <f>K1058/W1058</f>
        <v>9.5403083212032391E-2</v>
      </c>
      <c r="AO1058">
        <f>L1058/X1058</f>
        <v>8.2281014313101142E-2</v>
      </c>
      <c r="AP1058">
        <f>IF(OR(Q1058&lt;0, Q1058="NA"), 0, 1)</f>
        <v>0</v>
      </c>
      <c r="AQ1058">
        <f>IF(OR(S1058&lt;0, S1058="NA"), 0, 1)</f>
        <v>1</v>
      </c>
      <c r="AR1058">
        <f>IFERROR(IF((AF1058-AG1058)&gt;0,1,0),0)</f>
        <v>1</v>
      </c>
      <c r="AS1058">
        <f>IFERROR(IF((S1058-Q1058)&gt;0,1,0),0)</f>
        <v>1</v>
      </c>
      <c r="AT1058">
        <f>IFERROR(IF((AH1058-AI1058)&lt;0,1,0),0)</f>
        <v>1</v>
      </c>
      <c r="AU1058">
        <f>IFERROR(IF((AJ1058-AK1058)&gt;0,1,0),0)</f>
        <v>0</v>
      </c>
      <c r="AV1058">
        <f>IFERROR(IF((AL1058-AM1058)&gt;0,1,0),0)</f>
        <v>1</v>
      </c>
      <c r="AW1058">
        <f>IFERROR(IF((AN1058-AO1058)&gt;0,1,0),0)</f>
        <v>1</v>
      </c>
      <c r="AX1058">
        <f>IFERROR(IF((AC1058-AD1058)&lt;0,1,0),0)</f>
        <v>0</v>
      </c>
      <c r="AY1058">
        <f>SUM(AP1058:AX1058)</f>
        <v>6</v>
      </c>
    </row>
    <row r="1059" spans="1:51" x14ac:dyDescent="0.45">
      <c r="A1059" s="1" t="s">
        <v>3107</v>
      </c>
      <c r="B1059" s="2">
        <v>1137117</v>
      </c>
      <c r="C1059" s="3" t="s">
        <v>5335</v>
      </c>
      <c r="D1059" s="5">
        <v>31.96</v>
      </c>
      <c r="E1059" s="5">
        <v>557.69653484000003</v>
      </c>
      <c r="F1059" s="3" t="s">
        <v>4480</v>
      </c>
      <c r="G1059" s="3" t="s">
        <v>4481</v>
      </c>
      <c r="H1059" s="3" t="s">
        <v>4481</v>
      </c>
      <c r="I1059" s="3" t="s">
        <v>4482</v>
      </c>
      <c r="J1059" s="3" t="s">
        <v>4484</v>
      </c>
      <c r="K1059" s="6">
        <v>220284</v>
      </c>
      <c r="L1059" s="6">
        <v>219589</v>
      </c>
      <c r="M1059" s="6" t="s">
        <v>4474</v>
      </c>
      <c r="N1059" s="6" t="s">
        <v>4474</v>
      </c>
      <c r="O1059" s="6">
        <v>222377</v>
      </c>
      <c r="P1059" s="6">
        <v>220683</v>
      </c>
      <c r="Q1059" s="6">
        <v>32347</v>
      </c>
      <c r="R1059" s="6">
        <v>33515</v>
      </c>
      <c r="S1059" s="6">
        <v>45961</v>
      </c>
      <c r="T1059" s="6">
        <v>46016</v>
      </c>
      <c r="U1059" s="6">
        <v>133489</v>
      </c>
      <c r="V1059" s="6">
        <v>133417</v>
      </c>
      <c r="W1059" s="6">
        <v>6793792</v>
      </c>
      <c r="X1059" s="6">
        <v>6505350</v>
      </c>
      <c r="Y1059" s="6" t="s">
        <v>4474</v>
      </c>
      <c r="Z1059" s="6" t="s">
        <v>4474</v>
      </c>
      <c r="AA1059" s="6" t="s">
        <v>4474</v>
      </c>
      <c r="AB1059" s="6" t="s">
        <v>4474</v>
      </c>
      <c r="AC1059" s="6">
        <v>17577747</v>
      </c>
      <c r="AD1059" s="6">
        <v>17666490</v>
      </c>
      <c r="AF1059">
        <f>Q1059/W1059</f>
        <v>4.7612585136548192E-3</v>
      </c>
      <c r="AG1059">
        <f>R1059/X1059</f>
        <v>5.1519134251039531E-3</v>
      </c>
      <c r="AH1059">
        <f>U1059/W1059</f>
        <v>1.9648673377106629E-2</v>
      </c>
      <c r="AI1059">
        <f>V1059/X1059</f>
        <v>2.0508811977833628E-2</v>
      </c>
      <c r="AJ1059" t="e">
        <f>Y1059/AA1059</f>
        <v>#VALUE!</v>
      </c>
      <c r="AK1059" t="e">
        <f>Z1059/AB1059</f>
        <v>#VALUE!</v>
      </c>
      <c r="AL1059">
        <f>O1059/K1059</f>
        <v>1.0095013709574912</v>
      </c>
      <c r="AM1059">
        <f>P1059/L1059</f>
        <v>1.0049820346192204</v>
      </c>
      <c r="AN1059">
        <f>K1059/W1059</f>
        <v>3.2424307367667424E-2</v>
      </c>
      <c r="AO1059">
        <f>L1059/X1059</f>
        <v>3.375514000015372E-2</v>
      </c>
      <c r="AP1059">
        <f>IF(OR(Q1059&lt;0, Q1059="NA"), 0, 1)</f>
        <v>1</v>
      </c>
      <c r="AQ1059">
        <f>IF(OR(S1059&lt;0, S1059="NA"), 0, 1)</f>
        <v>1</v>
      </c>
      <c r="AR1059">
        <f>IFERROR(IF((AF1059-AG1059)&gt;0,1,0),0)</f>
        <v>0</v>
      </c>
      <c r="AS1059">
        <f>IFERROR(IF((S1059-Q1059)&gt;0,1,0),0)</f>
        <v>1</v>
      </c>
      <c r="AT1059">
        <f>IFERROR(IF((AH1059-AI1059)&lt;0,1,0),0)</f>
        <v>1</v>
      </c>
      <c r="AU1059">
        <f>IFERROR(IF((AJ1059-AK1059)&gt;0,1,0),0)</f>
        <v>0</v>
      </c>
      <c r="AV1059">
        <f>IFERROR(IF((AL1059-AM1059)&gt;0,1,0),0)</f>
        <v>1</v>
      </c>
      <c r="AW1059">
        <f>IFERROR(IF((AN1059-AO1059)&gt;0,1,0),0)</f>
        <v>0</v>
      </c>
      <c r="AX1059">
        <f>IFERROR(IF((AC1059-AD1059)&lt;0,1,0),0)</f>
        <v>1</v>
      </c>
      <c r="AY1059">
        <f>SUM(AP1059:AX1059)</f>
        <v>6</v>
      </c>
    </row>
    <row r="1060" spans="1:51" x14ac:dyDescent="0.45">
      <c r="A1060" s="1" t="s">
        <v>3111</v>
      </c>
      <c r="B1060" s="2">
        <v>4766940</v>
      </c>
      <c r="C1060" s="3" t="s">
        <v>5337</v>
      </c>
      <c r="D1060" s="5">
        <v>14.07</v>
      </c>
      <c r="E1060" s="5">
        <v>1189.24420986</v>
      </c>
      <c r="F1060" s="3" t="s">
        <v>4470</v>
      </c>
      <c r="G1060" s="3" t="s">
        <v>4512</v>
      </c>
      <c r="H1060" s="3" t="s">
        <v>4522</v>
      </c>
      <c r="I1060" s="3" t="s">
        <v>4557</v>
      </c>
      <c r="J1060" s="3" t="s">
        <v>5099</v>
      </c>
      <c r="K1060" s="6">
        <v>2006998</v>
      </c>
      <c r="L1060" s="6">
        <v>2002452</v>
      </c>
      <c r="M1060" s="6">
        <v>199037</v>
      </c>
      <c r="N1060" s="6">
        <v>189820</v>
      </c>
      <c r="O1060" s="6">
        <v>164622</v>
      </c>
      <c r="P1060" s="6">
        <v>152448</v>
      </c>
      <c r="Q1060" s="6">
        <v>-253836</v>
      </c>
      <c r="R1060" s="6">
        <v>-251886</v>
      </c>
      <c r="S1060" s="6">
        <v>142813</v>
      </c>
      <c r="T1060" s="6">
        <v>130913</v>
      </c>
      <c r="U1060" s="6">
        <v>607445</v>
      </c>
      <c r="V1060" s="6">
        <v>612640</v>
      </c>
      <c r="W1060" s="6">
        <v>2076873</v>
      </c>
      <c r="X1060" s="6">
        <v>1995351</v>
      </c>
      <c r="Y1060" s="6">
        <v>528215</v>
      </c>
      <c r="Z1060" s="6">
        <v>429212</v>
      </c>
      <c r="AA1060" s="6">
        <v>373080</v>
      </c>
      <c r="AB1060" s="6">
        <v>310156</v>
      </c>
      <c r="AC1060" s="6">
        <v>84508752</v>
      </c>
      <c r="AD1060" s="6">
        <v>84396169</v>
      </c>
      <c r="AF1060">
        <f>Q1060/W1060</f>
        <v>-0.12222028020008927</v>
      </c>
      <c r="AG1060">
        <f>R1060/X1060</f>
        <v>-0.12623643659686942</v>
      </c>
      <c r="AH1060">
        <f>U1060/W1060</f>
        <v>0.29248057055005289</v>
      </c>
      <c r="AI1060">
        <f>V1060/X1060</f>
        <v>0.30703369983526707</v>
      </c>
      <c r="AJ1060">
        <f>Y1060/AA1060</f>
        <v>1.4158223437332476</v>
      </c>
      <c r="AK1060">
        <f>Z1060/AB1060</f>
        <v>1.3838584454274623</v>
      </c>
      <c r="AL1060">
        <f>O1060/K1060</f>
        <v>8.2023998030889916E-2</v>
      </c>
      <c r="AM1060">
        <f>P1060/L1060</f>
        <v>7.6130663806173629E-2</v>
      </c>
      <c r="AN1060">
        <f>K1060/W1060</f>
        <v>0.96635567027930935</v>
      </c>
      <c r="AO1060">
        <f>L1060/X1060</f>
        <v>1.0035587723663657</v>
      </c>
      <c r="AP1060">
        <f>IF(OR(Q1060&lt;0, Q1060="NA"), 0, 1)</f>
        <v>0</v>
      </c>
      <c r="AQ1060">
        <f>IF(OR(S1060&lt;0, S1060="NA"), 0, 1)</f>
        <v>1</v>
      </c>
      <c r="AR1060">
        <f>IFERROR(IF((AF1060-AG1060)&gt;0,1,0),0)</f>
        <v>1</v>
      </c>
      <c r="AS1060">
        <f>IFERROR(IF((S1060-Q1060)&gt;0,1,0),0)</f>
        <v>1</v>
      </c>
      <c r="AT1060">
        <f>IFERROR(IF((AH1060-AI1060)&lt;0,1,0),0)</f>
        <v>1</v>
      </c>
      <c r="AU1060">
        <f>IFERROR(IF((AJ1060-AK1060)&gt;0,1,0),0)</f>
        <v>1</v>
      </c>
      <c r="AV1060">
        <f>IFERROR(IF((AL1060-AM1060)&gt;0,1,0),0)</f>
        <v>1</v>
      </c>
      <c r="AW1060">
        <f>IFERROR(IF((AN1060-AO1060)&gt;0,1,0),0)</f>
        <v>0</v>
      </c>
      <c r="AX1060">
        <f>IFERROR(IF((AC1060-AD1060)&lt;0,1,0),0)</f>
        <v>0</v>
      </c>
      <c r="AY1060">
        <f>SUM(AP1060:AX1060)</f>
        <v>6</v>
      </c>
    </row>
    <row r="1061" spans="1:51" x14ac:dyDescent="0.45">
      <c r="A1061" s="1" t="s">
        <v>3113</v>
      </c>
      <c r="B1061" s="2">
        <v>4854564</v>
      </c>
      <c r="C1061" s="3" t="s">
        <v>5335</v>
      </c>
      <c r="D1061" s="5">
        <v>8.35</v>
      </c>
      <c r="E1061" s="5">
        <v>3185.1842281499999</v>
      </c>
      <c r="F1061" s="3" t="s">
        <v>4475</v>
      </c>
      <c r="G1061" s="3" t="s">
        <v>4548</v>
      </c>
      <c r="H1061" s="3" t="s">
        <v>4549</v>
      </c>
      <c r="I1061" s="3" t="s">
        <v>4549</v>
      </c>
      <c r="J1061" s="3" t="s">
        <v>4550</v>
      </c>
      <c r="K1061" s="6">
        <v>2690700</v>
      </c>
      <c r="L1061" s="6">
        <v>2700400</v>
      </c>
      <c r="M1061" s="6">
        <v>-205800</v>
      </c>
      <c r="N1061" s="6">
        <v>-330500</v>
      </c>
      <c r="O1061" s="6">
        <v>-265800</v>
      </c>
      <c r="P1061" s="6">
        <v>-396500</v>
      </c>
      <c r="Q1061" s="6">
        <v>-393500</v>
      </c>
      <c r="R1061" s="6">
        <v>-551900</v>
      </c>
      <c r="S1061" s="6">
        <v>25600</v>
      </c>
      <c r="T1061" s="6">
        <v>-66100</v>
      </c>
      <c r="U1061" s="6">
        <v>1489600</v>
      </c>
      <c r="V1061" s="6">
        <v>1490100</v>
      </c>
      <c r="W1061" s="6">
        <v>2157100</v>
      </c>
      <c r="X1061" s="6">
        <v>2185200</v>
      </c>
      <c r="Y1061" s="6">
        <v>1285100</v>
      </c>
      <c r="Z1061" s="6">
        <v>1266000</v>
      </c>
      <c r="AA1061" s="6">
        <v>640200</v>
      </c>
      <c r="AB1061" s="6">
        <v>685200</v>
      </c>
      <c r="AC1061" s="6">
        <v>381277874</v>
      </c>
      <c r="AD1061" s="6">
        <v>376261713</v>
      </c>
      <c r="AF1061">
        <f>Q1061/W1061</f>
        <v>-0.18242084279820128</v>
      </c>
      <c r="AG1061">
        <f>R1061/X1061</f>
        <v>-0.25256269449020685</v>
      </c>
      <c r="AH1061">
        <f>U1061/W1061</f>
        <v>0.69055676602846416</v>
      </c>
      <c r="AI1061">
        <f>V1061/X1061</f>
        <v>0.68190554640307521</v>
      </c>
      <c r="AJ1061">
        <f>Y1061/AA1061</f>
        <v>2.0073414557950642</v>
      </c>
      <c r="AK1061">
        <f>Z1061/AB1061</f>
        <v>1.8476357267950962</v>
      </c>
      <c r="AL1061">
        <f>O1061/K1061</f>
        <v>-9.8784702865425358E-2</v>
      </c>
      <c r="AM1061">
        <f>P1061/L1061</f>
        <v>-0.14683009924455637</v>
      </c>
      <c r="AN1061">
        <f>K1061/W1061</f>
        <v>1.2473691530295303</v>
      </c>
      <c r="AO1061">
        <f>L1061/X1061</f>
        <v>1.2357678930990299</v>
      </c>
      <c r="AP1061">
        <f>IF(OR(Q1061&lt;0, Q1061="NA"), 0, 1)</f>
        <v>0</v>
      </c>
      <c r="AQ1061">
        <f>IF(OR(S1061&lt;0, S1061="NA"), 0, 1)</f>
        <v>1</v>
      </c>
      <c r="AR1061">
        <f>IFERROR(IF((AF1061-AG1061)&gt;0,1,0),0)</f>
        <v>1</v>
      </c>
      <c r="AS1061">
        <f>IFERROR(IF((S1061-Q1061)&gt;0,1,0),0)</f>
        <v>1</v>
      </c>
      <c r="AT1061">
        <f>IFERROR(IF((AH1061-AI1061)&lt;0,1,0),0)</f>
        <v>0</v>
      </c>
      <c r="AU1061">
        <f>IFERROR(IF((AJ1061-AK1061)&gt;0,1,0),0)</f>
        <v>1</v>
      </c>
      <c r="AV1061">
        <f>IFERROR(IF((AL1061-AM1061)&gt;0,1,0),0)</f>
        <v>1</v>
      </c>
      <c r="AW1061">
        <f>IFERROR(IF((AN1061-AO1061)&gt;0,1,0),0)</f>
        <v>1</v>
      </c>
      <c r="AX1061">
        <f>IFERROR(IF((AC1061-AD1061)&lt;0,1,0),0)</f>
        <v>0</v>
      </c>
      <c r="AY1061">
        <f>SUM(AP1061:AX1061)</f>
        <v>6</v>
      </c>
    </row>
    <row r="1062" spans="1:51" x14ac:dyDescent="0.45">
      <c r="A1062" s="1" t="s">
        <v>3123</v>
      </c>
      <c r="B1062" s="2">
        <v>4811863</v>
      </c>
      <c r="C1062" s="3" t="s">
        <v>5337</v>
      </c>
      <c r="D1062" s="5">
        <v>275.83999999999997</v>
      </c>
      <c r="E1062" s="5">
        <v>10586.51825216</v>
      </c>
      <c r="F1062" s="3" t="s">
        <v>4470</v>
      </c>
      <c r="G1062" s="3" t="s">
        <v>4512</v>
      </c>
      <c r="H1062" s="3" t="s">
        <v>4513</v>
      </c>
      <c r="I1062" s="3" t="s">
        <v>4514</v>
      </c>
      <c r="J1062" s="3" t="s">
        <v>4515</v>
      </c>
      <c r="K1062" s="6">
        <v>1163776</v>
      </c>
      <c r="L1062" s="6">
        <v>1133683</v>
      </c>
      <c r="M1062" s="6">
        <v>102531</v>
      </c>
      <c r="N1062" s="6">
        <v>105592</v>
      </c>
      <c r="O1062" s="6">
        <v>78478</v>
      </c>
      <c r="P1062" s="6">
        <v>78754</v>
      </c>
      <c r="Q1062" s="6">
        <v>34547</v>
      </c>
      <c r="R1062" s="6">
        <v>14234</v>
      </c>
      <c r="S1062" s="6">
        <v>153634</v>
      </c>
      <c r="T1062" s="6">
        <v>128011</v>
      </c>
      <c r="U1062" s="6" t="s">
        <v>4474</v>
      </c>
      <c r="V1062" s="6" t="s">
        <v>4474</v>
      </c>
      <c r="W1062" s="6">
        <v>1479123</v>
      </c>
      <c r="X1062" s="6">
        <v>1534561</v>
      </c>
      <c r="Y1062" s="6">
        <v>891753</v>
      </c>
      <c r="Z1062" s="6">
        <v>943795</v>
      </c>
      <c r="AA1062" s="6">
        <v>153185</v>
      </c>
      <c r="AB1062" s="6">
        <v>150994</v>
      </c>
      <c r="AC1062" s="6">
        <v>38363321</v>
      </c>
      <c r="AD1062" s="6">
        <v>38835781</v>
      </c>
      <c r="AF1062">
        <f>Q1062/W1062</f>
        <v>2.3356407817335001E-2</v>
      </c>
      <c r="AG1062">
        <f>R1062/X1062</f>
        <v>9.2756169353971595E-3</v>
      </c>
      <c r="AH1062" t="e">
        <f>U1062/W1062</f>
        <v>#VALUE!</v>
      </c>
      <c r="AI1062" t="e">
        <f>V1062/X1062</f>
        <v>#VALUE!</v>
      </c>
      <c r="AJ1062">
        <f>Y1062/AA1062</f>
        <v>5.8214120181479911</v>
      </c>
      <c r="AK1062">
        <f>Z1062/AB1062</f>
        <v>6.2505463793263312</v>
      </c>
      <c r="AL1062">
        <f>O1062/K1062</f>
        <v>6.743393917729873E-2</v>
      </c>
      <c r="AM1062">
        <f>P1062/L1062</f>
        <v>6.9467390796192588E-2</v>
      </c>
      <c r="AN1062">
        <f>K1062/W1062</f>
        <v>0.78680136810799373</v>
      </c>
      <c r="AO1062">
        <f>L1062/X1062</f>
        <v>0.73876698287001952</v>
      </c>
      <c r="AP1062">
        <f>IF(OR(Q1062&lt;0, Q1062="NA"), 0, 1)</f>
        <v>1</v>
      </c>
      <c r="AQ1062">
        <f>IF(OR(S1062&lt;0, S1062="NA"), 0, 1)</f>
        <v>1</v>
      </c>
      <c r="AR1062">
        <f>IFERROR(IF((AF1062-AG1062)&gt;0,1,0),0)</f>
        <v>1</v>
      </c>
      <c r="AS1062">
        <f>IFERROR(IF((S1062-Q1062)&gt;0,1,0),0)</f>
        <v>1</v>
      </c>
      <c r="AT1062">
        <f>IFERROR(IF((AH1062-AI1062)&lt;0,1,0),0)</f>
        <v>0</v>
      </c>
      <c r="AU1062">
        <f>IFERROR(IF((AJ1062-AK1062)&gt;0,1,0),0)</f>
        <v>0</v>
      </c>
      <c r="AV1062">
        <f>IFERROR(IF((AL1062-AM1062)&gt;0,1,0),0)</f>
        <v>0</v>
      </c>
      <c r="AW1062">
        <f>IFERROR(IF((AN1062-AO1062)&gt;0,1,0),0)</f>
        <v>1</v>
      </c>
      <c r="AX1062">
        <f>IFERROR(IF((AC1062-AD1062)&lt;0,1,0),0)</f>
        <v>1</v>
      </c>
      <c r="AY1062">
        <f>SUM(AP1062:AX1062)</f>
        <v>6</v>
      </c>
    </row>
    <row r="1063" spans="1:51" x14ac:dyDescent="0.45">
      <c r="A1063" s="1" t="s">
        <v>3127</v>
      </c>
      <c r="B1063" s="2">
        <v>4004166</v>
      </c>
      <c r="C1063" s="3" t="s">
        <v>5335</v>
      </c>
      <c r="D1063" s="5">
        <v>148.09</v>
      </c>
      <c r="E1063" s="5">
        <v>205538.45551633</v>
      </c>
      <c r="F1063" s="3" t="s">
        <v>4559</v>
      </c>
      <c r="G1063" s="3" t="s">
        <v>4560</v>
      </c>
      <c r="H1063" s="3" t="s">
        <v>4872</v>
      </c>
      <c r="I1063" s="3" t="s">
        <v>4906</v>
      </c>
      <c r="J1063" s="3" t="s">
        <v>4934</v>
      </c>
      <c r="K1063" s="6">
        <v>91920000</v>
      </c>
      <c r="L1063" s="6">
        <v>92054000</v>
      </c>
      <c r="M1063" s="6">
        <v>16913000</v>
      </c>
      <c r="N1063" s="6">
        <v>16842000</v>
      </c>
      <c r="O1063" s="6">
        <v>13979000</v>
      </c>
      <c r="P1063" s="6">
        <v>13942000</v>
      </c>
      <c r="Q1063" s="6">
        <v>9416000</v>
      </c>
      <c r="R1063" s="6">
        <v>9587000</v>
      </c>
      <c r="S1063" s="6">
        <v>12032000</v>
      </c>
      <c r="T1063" s="6">
        <v>12738000</v>
      </c>
      <c r="U1063" s="6">
        <v>38490000</v>
      </c>
      <c r="V1063" s="6">
        <v>36638000</v>
      </c>
      <c r="W1063" s="6">
        <v>100513000</v>
      </c>
      <c r="X1063" s="6">
        <v>99533000</v>
      </c>
      <c r="Y1063" s="6">
        <v>26852000</v>
      </c>
      <c r="Z1063" s="6">
        <v>25703000</v>
      </c>
      <c r="AA1063" s="6">
        <v>30315000</v>
      </c>
      <c r="AB1063" s="6">
        <v>31148000</v>
      </c>
      <c r="AC1063" s="6">
        <v>1373000000</v>
      </c>
      <c r="AD1063" s="6">
        <v>1374785980</v>
      </c>
      <c r="AF1063">
        <f>Q1063/W1063</f>
        <v>9.3679424552047988E-2</v>
      </c>
      <c r="AG1063">
        <f>R1063/X1063</f>
        <v>9.6319813529181272E-2</v>
      </c>
      <c r="AH1063">
        <f>U1063/W1063</f>
        <v>0.3829355406763304</v>
      </c>
      <c r="AI1063">
        <f>V1063/X1063</f>
        <v>0.36809902243477038</v>
      </c>
      <c r="AJ1063">
        <f>Y1063/AA1063</f>
        <v>0.88576612238165919</v>
      </c>
      <c r="AK1063">
        <f>Z1063/AB1063</f>
        <v>0.82518941826120462</v>
      </c>
      <c r="AL1063">
        <f>O1063/K1063</f>
        <v>0.15207789382071366</v>
      </c>
      <c r="AM1063">
        <f>P1063/L1063</f>
        <v>0.15145458100680034</v>
      </c>
      <c r="AN1063">
        <f>K1063/W1063</f>
        <v>0.914508571030613</v>
      </c>
      <c r="AO1063">
        <f>L1063/X1063</f>
        <v>0.9248590919594506</v>
      </c>
      <c r="AP1063">
        <f>IF(OR(Q1063&lt;0, Q1063="NA"), 0, 1)</f>
        <v>1</v>
      </c>
      <c r="AQ1063">
        <f>IF(OR(S1063&lt;0, S1063="NA"), 0, 1)</f>
        <v>1</v>
      </c>
      <c r="AR1063">
        <f>IFERROR(IF((AF1063-AG1063)&gt;0,1,0),0)</f>
        <v>0</v>
      </c>
      <c r="AS1063">
        <f>IFERROR(IF((S1063-Q1063)&gt;0,1,0),0)</f>
        <v>1</v>
      </c>
      <c r="AT1063">
        <f>IFERROR(IF((AH1063-AI1063)&lt;0,1,0),0)</f>
        <v>0</v>
      </c>
      <c r="AU1063">
        <f>IFERROR(IF((AJ1063-AK1063)&gt;0,1,0),0)</f>
        <v>1</v>
      </c>
      <c r="AV1063">
        <f>IFERROR(IF((AL1063-AM1063)&gt;0,1,0),0)</f>
        <v>1</v>
      </c>
      <c r="AW1063">
        <f>IFERROR(IF((AN1063-AO1063)&gt;0,1,0),0)</f>
        <v>0</v>
      </c>
      <c r="AX1063">
        <f>IFERROR(IF((AC1063-AD1063)&lt;0,1,0),0)</f>
        <v>1</v>
      </c>
      <c r="AY1063">
        <f>SUM(AP1063:AX1063)</f>
        <v>6</v>
      </c>
    </row>
    <row r="1064" spans="1:51" x14ac:dyDescent="0.45">
      <c r="A1064" s="1" t="s">
        <v>3142</v>
      </c>
      <c r="B1064" s="2">
        <v>4057057</v>
      </c>
      <c r="C1064" s="3" t="s">
        <v>5337</v>
      </c>
      <c r="D1064" s="5">
        <v>16.440000000000001</v>
      </c>
      <c r="E1064" s="5">
        <v>35939.848244640001</v>
      </c>
      <c r="F1064" s="3" t="s">
        <v>4651</v>
      </c>
      <c r="G1064" s="3" t="s">
        <v>4651</v>
      </c>
      <c r="H1064" s="3" t="s">
        <v>4652</v>
      </c>
      <c r="I1064" s="3" t="s">
        <v>4652</v>
      </c>
      <c r="J1064" s="3" t="s">
        <v>4653</v>
      </c>
      <c r="K1064" s="6">
        <v>24829000</v>
      </c>
      <c r="L1064" s="6">
        <v>24776000</v>
      </c>
      <c r="M1064" s="6">
        <v>9318000</v>
      </c>
      <c r="N1064" s="6">
        <v>8404000</v>
      </c>
      <c r="O1064" s="6">
        <v>5331000</v>
      </c>
      <c r="P1064" s="6">
        <v>4665000</v>
      </c>
      <c r="Q1064" s="6">
        <v>2747000</v>
      </c>
      <c r="R1064" s="6">
        <v>2519000</v>
      </c>
      <c r="S1064" s="6">
        <v>6580000</v>
      </c>
      <c r="T1064" s="6">
        <v>5259000</v>
      </c>
      <c r="U1064" s="6">
        <v>54748000</v>
      </c>
      <c r="V1064" s="6">
        <v>52664000</v>
      </c>
      <c r="W1064" s="6">
        <v>132319000</v>
      </c>
      <c r="X1064" s="6">
        <v>130788000</v>
      </c>
      <c r="Y1064" s="6">
        <v>17547000</v>
      </c>
      <c r="Z1064" s="6">
        <v>16739000</v>
      </c>
      <c r="AA1064" s="6">
        <v>16883000</v>
      </c>
      <c r="AB1064" s="6">
        <v>18543000</v>
      </c>
      <c r="AC1064" s="6">
        <v>2137544854</v>
      </c>
      <c r="AD1064" s="6">
        <v>2137460355</v>
      </c>
      <c r="AF1064">
        <f>Q1064/W1064</f>
        <v>2.0760435009333503E-2</v>
      </c>
      <c r="AG1064">
        <f>R1064/X1064</f>
        <v>1.926017677462764E-2</v>
      </c>
      <c r="AH1064">
        <f>U1064/W1064</f>
        <v>0.41375766140917025</v>
      </c>
      <c r="AI1064">
        <f>V1064/X1064</f>
        <v>0.40266691133743154</v>
      </c>
      <c r="AJ1064">
        <f>Y1064/AA1064</f>
        <v>1.0393295030504057</v>
      </c>
      <c r="AK1064">
        <f>Z1064/AB1064</f>
        <v>0.90271261392439195</v>
      </c>
      <c r="AL1064">
        <f>O1064/K1064</f>
        <v>0.21470860687099763</v>
      </c>
      <c r="AM1064">
        <f>P1064/L1064</f>
        <v>0.18828705198579271</v>
      </c>
      <c r="AN1064">
        <f>K1064/W1064</f>
        <v>0.18764500940907958</v>
      </c>
      <c r="AO1064">
        <f>L1064/X1064</f>
        <v>0.18943633972535706</v>
      </c>
      <c r="AP1064">
        <f>IF(OR(Q1064&lt;0, Q1064="NA"), 0, 1)</f>
        <v>1</v>
      </c>
      <c r="AQ1064">
        <f>IF(OR(S1064&lt;0, S1064="NA"), 0, 1)</f>
        <v>1</v>
      </c>
      <c r="AR1064">
        <f>IFERROR(IF((AF1064-AG1064)&gt;0,1,0),0)</f>
        <v>1</v>
      </c>
      <c r="AS1064">
        <f>IFERROR(IF((S1064-Q1064)&gt;0,1,0),0)</f>
        <v>1</v>
      </c>
      <c r="AT1064">
        <f>IFERROR(IF((AH1064-AI1064)&lt;0,1,0),0)</f>
        <v>0</v>
      </c>
      <c r="AU1064">
        <f>IFERROR(IF((AJ1064-AK1064)&gt;0,1,0),0)</f>
        <v>1</v>
      </c>
      <c r="AV1064">
        <f>IFERROR(IF((AL1064-AM1064)&gt;0,1,0),0)</f>
        <v>1</v>
      </c>
      <c r="AW1064">
        <f>IFERROR(IF((AN1064-AO1064)&gt;0,1,0),0)</f>
        <v>0</v>
      </c>
      <c r="AX1064">
        <f>IFERROR(IF((AC1064-AD1064)&lt;0,1,0),0)</f>
        <v>0</v>
      </c>
      <c r="AY1064">
        <f>SUM(AP1064:AX1064)</f>
        <v>6</v>
      </c>
    </row>
    <row r="1065" spans="1:51" x14ac:dyDescent="0.45">
      <c r="A1065" s="1" t="s">
        <v>3180</v>
      </c>
      <c r="B1065" s="2">
        <v>4551175</v>
      </c>
      <c r="C1065" s="3" t="s">
        <v>5337</v>
      </c>
      <c r="D1065" s="5">
        <v>31.64</v>
      </c>
      <c r="E1065" s="5">
        <v>21383.141822279998</v>
      </c>
      <c r="F1065" s="3" t="s">
        <v>4665</v>
      </c>
      <c r="G1065" s="3" t="s">
        <v>4666</v>
      </c>
      <c r="H1065" s="3" t="s">
        <v>4667</v>
      </c>
      <c r="I1065" s="3" t="s">
        <v>4667</v>
      </c>
      <c r="J1065" s="3" t="s">
        <v>4801</v>
      </c>
      <c r="K1065" s="6">
        <v>3473298</v>
      </c>
      <c r="L1065" s="6">
        <v>3338128</v>
      </c>
      <c r="M1065" s="6">
        <v>177135</v>
      </c>
      <c r="N1065" s="6">
        <v>262283</v>
      </c>
      <c r="O1065" s="6">
        <v>156609</v>
      </c>
      <c r="P1065" s="6">
        <v>242276</v>
      </c>
      <c r="Q1065" s="6">
        <v>215809</v>
      </c>
      <c r="R1065" s="6">
        <v>191986</v>
      </c>
      <c r="S1065" s="6">
        <v>968879</v>
      </c>
      <c r="T1065" s="6">
        <v>829357</v>
      </c>
      <c r="U1065" s="6" t="s">
        <v>4474</v>
      </c>
      <c r="V1065" s="6" t="s">
        <v>4474</v>
      </c>
      <c r="W1065" s="6">
        <v>3491133</v>
      </c>
      <c r="X1065" s="6">
        <v>3747516</v>
      </c>
      <c r="Y1065" s="6">
        <v>3232397</v>
      </c>
      <c r="Z1065" s="6">
        <v>3492746</v>
      </c>
      <c r="AA1065" s="6">
        <v>409302</v>
      </c>
      <c r="AB1065" s="6">
        <v>367703</v>
      </c>
      <c r="AC1065" s="6">
        <v>674979000</v>
      </c>
      <c r="AD1065" s="6">
        <v>686193000</v>
      </c>
      <c r="AF1065">
        <f>Q1065/W1065</f>
        <v>6.1816321520835785E-2</v>
      </c>
      <c r="AG1065">
        <f>R1065/X1065</f>
        <v>5.123020155217483E-2</v>
      </c>
      <c r="AH1065" t="e">
        <f>U1065/W1065</f>
        <v>#VALUE!</v>
      </c>
      <c r="AI1065" t="e">
        <f>V1065/X1065</f>
        <v>#VALUE!</v>
      </c>
      <c r="AJ1065">
        <f>Y1065/AA1065</f>
        <v>7.8973398615203445</v>
      </c>
      <c r="AK1065">
        <f>Z1065/AB1065</f>
        <v>9.4988237789737919</v>
      </c>
      <c r="AL1065">
        <f>O1065/K1065</f>
        <v>4.5089422214851703E-2</v>
      </c>
      <c r="AM1065">
        <f>P1065/L1065</f>
        <v>7.2578403224801441E-2</v>
      </c>
      <c r="AN1065">
        <f>K1065/W1065</f>
        <v>0.99489134329743378</v>
      </c>
      <c r="AO1065">
        <f>L1065/X1065</f>
        <v>0.89075750443760615</v>
      </c>
      <c r="AP1065">
        <f>IF(OR(Q1065&lt;0, Q1065="NA"), 0, 1)</f>
        <v>1</v>
      </c>
      <c r="AQ1065">
        <f>IF(OR(S1065&lt;0, S1065="NA"), 0, 1)</f>
        <v>1</v>
      </c>
      <c r="AR1065">
        <f>IFERROR(IF((AF1065-AG1065)&gt;0,1,0),0)</f>
        <v>1</v>
      </c>
      <c r="AS1065">
        <f>IFERROR(IF((S1065-Q1065)&gt;0,1,0),0)</f>
        <v>1</v>
      </c>
      <c r="AT1065">
        <f>IFERROR(IF((AH1065-AI1065)&lt;0,1,0),0)</f>
        <v>0</v>
      </c>
      <c r="AU1065">
        <f>IFERROR(IF((AJ1065-AK1065)&gt;0,1,0),0)</f>
        <v>0</v>
      </c>
      <c r="AV1065">
        <f>IFERROR(IF((AL1065-AM1065)&gt;0,1,0),0)</f>
        <v>0</v>
      </c>
      <c r="AW1065">
        <f>IFERROR(IF((AN1065-AO1065)&gt;0,1,0),0)</f>
        <v>1</v>
      </c>
      <c r="AX1065">
        <f>IFERROR(IF((AC1065-AD1065)&lt;0,1,0),0)</f>
        <v>1</v>
      </c>
      <c r="AY1065">
        <f>SUM(AP1065:AX1065)</f>
        <v>6</v>
      </c>
    </row>
    <row r="1066" spans="1:51" x14ac:dyDescent="0.45">
      <c r="A1066" s="1" t="s">
        <v>3193</v>
      </c>
      <c r="B1066" s="2">
        <v>4839136</v>
      </c>
      <c r="C1066" s="3" t="s">
        <v>5335</v>
      </c>
      <c r="D1066" s="5">
        <v>12.4</v>
      </c>
      <c r="E1066" s="5">
        <v>1507.2772508</v>
      </c>
      <c r="F1066" s="3" t="s">
        <v>4475</v>
      </c>
      <c r="G1066" s="3" t="s">
        <v>4529</v>
      </c>
      <c r="H1066" s="3" t="s">
        <v>4530</v>
      </c>
      <c r="I1066" s="3" t="s">
        <v>4611</v>
      </c>
      <c r="J1066" s="3" t="s">
        <v>4785</v>
      </c>
      <c r="K1066" s="6">
        <v>949669</v>
      </c>
      <c r="L1066" s="6">
        <v>979297</v>
      </c>
      <c r="M1066" s="6">
        <v>235054</v>
      </c>
      <c r="N1066" s="6">
        <v>254730</v>
      </c>
      <c r="O1066" s="6">
        <v>155522</v>
      </c>
      <c r="P1066" s="6">
        <v>173693</v>
      </c>
      <c r="Q1066" s="6">
        <v>65781</v>
      </c>
      <c r="R1066" s="6">
        <v>58011</v>
      </c>
      <c r="S1066" s="6">
        <v>133869</v>
      </c>
      <c r="T1066" s="6">
        <v>138990</v>
      </c>
      <c r="U1066" s="6">
        <v>1053436</v>
      </c>
      <c r="V1066" s="6">
        <v>1054558</v>
      </c>
      <c r="W1066" s="6">
        <v>1817202</v>
      </c>
      <c r="X1066" s="6">
        <v>1900080</v>
      </c>
      <c r="Y1066" s="6">
        <v>341065</v>
      </c>
      <c r="Z1066" s="6">
        <v>387424</v>
      </c>
      <c r="AA1066" s="6">
        <v>114937</v>
      </c>
      <c r="AB1066" s="6">
        <v>126166</v>
      </c>
      <c r="AC1066" s="6">
        <v>124554587</v>
      </c>
      <c r="AD1066" s="6">
        <v>130960095</v>
      </c>
      <c r="AF1066">
        <f>Q1066/W1066</f>
        <v>3.6199057672179541E-2</v>
      </c>
      <c r="AG1066">
        <f>R1066/X1066</f>
        <v>3.0530819754957687E-2</v>
      </c>
      <c r="AH1066">
        <f>U1066/W1066</f>
        <v>0.57970220151639718</v>
      </c>
      <c r="AI1066">
        <f>V1066/X1066</f>
        <v>0.5550071575933645</v>
      </c>
      <c r="AJ1066">
        <f>Y1066/AA1066</f>
        <v>2.9674082323359752</v>
      </c>
      <c r="AK1066">
        <f>Z1066/AB1066</f>
        <v>3.0707480620769463</v>
      </c>
      <c r="AL1066">
        <f>O1066/K1066</f>
        <v>0.16376442739522928</v>
      </c>
      <c r="AM1066">
        <f>P1066/L1066</f>
        <v>0.17736498733274991</v>
      </c>
      <c r="AN1066">
        <f>K1066/W1066</f>
        <v>0.52259957891307629</v>
      </c>
      <c r="AO1066">
        <f>L1066/X1066</f>
        <v>0.51539777272535892</v>
      </c>
      <c r="AP1066">
        <f>IF(OR(Q1066&lt;0, Q1066="NA"), 0, 1)</f>
        <v>1</v>
      </c>
      <c r="AQ1066">
        <f>IF(OR(S1066&lt;0, S1066="NA"), 0, 1)</f>
        <v>1</v>
      </c>
      <c r="AR1066">
        <f>IFERROR(IF((AF1066-AG1066)&gt;0,1,0),0)</f>
        <v>1</v>
      </c>
      <c r="AS1066">
        <f>IFERROR(IF((S1066-Q1066)&gt;0,1,0),0)</f>
        <v>1</v>
      </c>
      <c r="AT1066">
        <f>IFERROR(IF((AH1066-AI1066)&lt;0,1,0),0)</f>
        <v>0</v>
      </c>
      <c r="AU1066">
        <f>IFERROR(IF((AJ1066-AK1066)&gt;0,1,0),0)</f>
        <v>0</v>
      </c>
      <c r="AV1066">
        <f>IFERROR(IF((AL1066-AM1066)&gt;0,1,0),0)</f>
        <v>0</v>
      </c>
      <c r="AW1066">
        <f>IFERROR(IF((AN1066-AO1066)&gt;0,1,0),0)</f>
        <v>1</v>
      </c>
      <c r="AX1066">
        <f>IFERROR(IF((AC1066-AD1066)&lt;0,1,0),0)</f>
        <v>1</v>
      </c>
      <c r="AY1066">
        <f>SUM(AP1066:AX1066)</f>
        <v>6</v>
      </c>
    </row>
    <row r="1067" spans="1:51" x14ac:dyDescent="0.45">
      <c r="A1067" s="1" t="s">
        <v>3195</v>
      </c>
      <c r="B1067" s="2">
        <v>6874874</v>
      </c>
      <c r="C1067" s="3" t="s">
        <v>5335</v>
      </c>
      <c r="D1067" s="5">
        <v>7.15</v>
      </c>
      <c r="E1067" s="5">
        <v>2664.89908685</v>
      </c>
      <c r="F1067" s="3" t="s">
        <v>4665</v>
      </c>
      <c r="G1067" s="3" t="s">
        <v>4666</v>
      </c>
      <c r="H1067" s="3" t="s">
        <v>4776</v>
      </c>
      <c r="I1067" s="3" t="s">
        <v>4993</v>
      </c>
      <c r="J1067" s="3" t="s">
        <v>4504</v>
      </c>
      <c r="K1067" s="6">
        <v>2536900</v>
      </c>
      <c r="L1067" s="6">
        <v>2546200</v>
      </c>
      <c r="M1067" s="6">
        <v>613800</v>
      </c>
      <c r="N1067" s="6">
        <v>633700</v>
      </c>
      <c r="O1067" s="6">
        <v>486400</v>
      </c>
      <c r="P1067" s="6">
        <v>507100</v>
      </c>
      <c r="Q1067" s="6">
        <v>216200</v>
      </c>
      <c r="R1067" s="6">
        <v>214800</v>
      </c>
      <c r="S1067" s="6">
        <v>516300</v>
      </c>
      <c r="T1067" s="6">
        <v>468200</v>
      </c>
      <c r="U1067" s="6">
        <v>2396100</v>
      </c>
      <c r="V1067" s="6">
        <v>2394000</v>
      </c>
      <c r="W1067" s="6">
        <v>3189100</v>
      </c>
      <c r="X1067" s="6">
        <v>3175300</v>
      </c>
      <c r="Y1067" s="6">
        <v>1470100</v>
      </c>
      <c r="Z1067" s="6">
        <v>1399000</v>
      </c>
      <c r="AA1067" s="6">
        <v>452100</v>
      </c>
      <c r="AB1067" s="6">
        <v>461700</v>
      </c>
      <c r="AC1067" s="6">
        <v>372600000</v>
      </c>
      <c r="AD1067" s="6">
        <v>371900000</v>
      </c>
      <c r="AF1067">
        <f>Q1067/W1067</f>
        <v>6.7793421341444296E-2</v>
      </c>
      <c r="AG1067">
        <f>R1067/X1067</f>
        <v>6.7647151450256668E-2</v>
      </c>
      <c r="AH1067">
        <f>U1067/W1067</f>
        <v>0.75134050359035465</v>
      </c>
      <c r="AI1067">
        <f>V1067/X1067</f>
        <v>0.75394450918023492</v>
      </c>
      <c r="AJ1067">
        <f>Y1067/AA1067</f>
        <v>3.2517142225171423</v>
      </c>
      <c r="AK1067">
        <f>Z1067/AB1067</f>
        <v>3.0301061295213341</v>
      </c>
      <c r="AL1067">
        <f>O1067/K1067</f>
        <v>0.19173006425164571</v>
      </c>
      <c r="AM1067">
        <f>P1067/L1067</f>
        <v>0.19915953185138638</v>
      </c>
      <c r="AN1067">
        <f>K1067/W1067</f>
        <v>0.79549089084694746</v>
      </c>
      <c r="AO1067">
        <f>L1067/X1067</f>
        <v>0.80187698800113372</v>
      </c>
      <c r="AP1067">
        <f>IF(OR(Q1067&lt;0, Q1067="NA"), 0, 1)</f>
        <v>1</v>
      </c>
      <c r="AQ1067">
        <f>IF(OR(S1067&lt;0, S1067="NA"), 0, 1)</f>
        <v>1</v>
      </c>
      <c r="AR1067">
        <f>IFERROR(IF((AF1067-AG1067)&gt;0,1,0),0)</f>
        <v>1</v>
      </c>
      <c r="AS1067">
        <f>IFERROR(IF((S1067-Q1067)&gt;0,1,0),0)</f>
        <v>1</v>
      </c>
      <c r="AT1067">
        <f>IFERROR(IF((AH1067-AI1067)&lt;0,1,0),0)</f>
        <v>1</v>
      </c>
      <c r="AU1067">
        <f>IFERROR(IF((AJ1067-AK1067)&gt;0,1,0),0)</f>
        <v>1</v>
      </c>
      <c r="AV1067">
        <f>IFERROR(IF((AL1067-AM1067)&gt;0,1,0),0)</f>
        <v>0</v>
      </c>
      <c r="AW1067">
        <f>IFERROR(IF((AN1067-AO1067)&gt;0,1,0),0)</f>
        <v>0</v>
      </c>
      <c r="AX1067">
        <f>IFERROR(IF((AC1067-AD1067)&lt;0,1,0),0)</f>
        <v>0</v>
      </c>
      <c r="AY1067">
        <f>SUM(AP1067:AX1067)</f>
        <v>6</v>
      </c>
    </row>
    <row r="1068" spans="1:51" x14ac:dyDescent="0.45">
      <c r="A1068" s="1" t="s">
        <v>3196</v>
      </c>
      <c r="B1068" s="2">
        <v>4963707</v>
      </c>
      <c r="C1068" s="3" t="s">
        <v>5335</v>
      </c>
      <c r="D1068" s="5">
        <v>170.49</v>
      </c>
      <c r="E1068" s="5">
        <v>4618.2234020699998</v>
      </c>
      <c r="F1068" s="3" t="s">
        <v>4500</v>
      </c>
      <c r="G1068" s="3" t="s">
        <v>4574</v>
      </c>
      <c r="H1068" s="3" t="s">
        <v>4580</v>
      </c>
      <c r="I1068" s="3" t="s">
        <v>4824</v>
      </c>
      <c r="J1068" s="3" t="s">
        <v>4819</v>
      </c>
      <c r="K1068" s="6">
        <v>3954342</v>
      </c>
      <c r="L1068" s="6">
        <v>3960827</v>
      </c>
      <c r="M1068" s="6">
        <v>272774.75</v>
      </c>
      <c r="N1068" s="6">
        <v>266069</v>
      </c>
      <c r="O1068" s="6">
        <v>194607</v>
      </c>
      <c r="P1068" s="6">
        <v>188222</v>
      </c>
      <c r="Q1068" s="6">
        <v>119867</v>
      </c>
      <c r="R1068" s="6">
        <v>111815</v>
      </c>
      <c r="S1068" s="6" t="s">
        <v>4474</v>
      </c>
      <c r="T1068" s="6">
        <v>436502</v>
      </c>
      <c r="U1068" s="6">
        <v>88728</v>
      </c>
      <c r="V1068" s="6">
        <v>51237</v>
      </c>
      <c r="W1068" s="6">
        <v>3071317</v>
      </c>
      <c r="X1068" s="6">
        <v>3153821</v>
      </c>
      <c r="Y1068" s="6">
        <v>2387323</v>
      </c>
      <c r="Z1068" s="6">
        <v>2477150</v>
      </c>
      <c r="AA1068" s="6">
        <v>1565375</v>
      </c>
      <c r="AB1068" s="6">
        <v>1643294</v>
      </c>
      <c r="AC1068" s="6">
        <v>27087000</v>
      </c>
      <c r="AD1068" s="6">
        <v>27122000</v>
      </c>
      <c r="AF1068">
        <f>Q1068/W1068</f>
        <v>3.9027882826813382E-2</v>
      </c>
      <c r="AG1068">
        <f>R1068/X1068</f>
        <v>3.5453819351193364E-2</v>
      </c>
      <c r="AH1068">
        <f>U1068/W1068</f>
        <v>2.8889235464785952E-2</v>
      </c>
      <c r="AI1068">
        <f>V1068/X1068</f>
        <v>1.6246007620597365E-2</v>
      </c>
      <c r="AJ1068">
        <f>Y1068/AA1068</f>
        <v>1.5250805717479836</v>
      </c>
      <c r="AK1068">
        <f>Z1068/AB1068</f>
        <v>1.5074295895926109</v>
      </c>
      <c r="AL1068">
        <f>O1068/K1068</f>
        <v>4.921349746683519E-2</v>
      </c>
      <c r="AM1068">
        <f>P1068/L1068</f>
        <v>4.7520883896216622E-2</v>
      </c>
      <c r="AN1068">
        <f>K1068/W1068</f>
        <v>1.2875069554852201</v>
      </c>
      <c r="AO1068">
        <f>L1068/X1068</f>
        <v>1.2558819920344242</v>
      </c>
      <c r="AP1068">
        <f>IF(OR(Q1068&lt;0, Q1068="NA"), 0, 1)</f>
        <v>1</v>
      </c>
      <c r="AQ1068">
        <f>IF(OR(S1068&lt;0, S1068="NA"), 0, 1)</f>
        <v>0</v>
      </c>
      <c r="AR1068">
        <f>IFERROR(IF((AF1068-AG1068)&gt;0,1,0),0)</f>
        <v>1</v>
      </c>
      <c r="AS1068">
        <f>IFERROR(IF((S1068-Q1068)&gt;0,1,0),0)</f>
        <v>0</v>
      </c>
      <c r="AT1068">
        <f>IFERROR(IF((AH1068-AI1068)&lt;0,1,0),0)</f>
        <v>0</v>
      </c>
      <c r="AU1068">
        <f>IFERROR(IF((AJ1068-AK1068)&gt;0,1,0),0)</f>
        <v>1</v>
      </c>
      <c r="AV1068">
        <f>IFERROR(IF((AL1068-AM1068)&gt;0,1,0),0)</f>
        <v>1</v>
      </c>
      <c r="AW1068">
        <f>IFERROR(IF((AN1068-AO1068)&gt;0,1,0),0)</f>
        <v>1</v>
      </c>
      <c r="AX1068">
        <f>IFERROR(IF((AC1068-AD1068)&lt;0,1,0),0)</f>
        <v>1</v>
      </c>
      <c r="AY1068">
        <f>SUM(AP1068:AX1068)</f>
        <v>6</v>
      </c>
    </row>
    <row r="1069" spans="1:51" x14ac:dyDescent="0.45">
      <c r="A1069" s="1" t="s">
        <v>3206</v>
      </c>
      <c r="B1069" s="2">
        <v>7462577</v>
      </c>
      <c r="C1069" s="3" t="s">
        <v>5335</v>
      </c>
      <c r="D1069" s="7">
        <v>11.79</v>
      </c>
      <c r="E1069" s="5">
        <v>738.62487180000005</v>
      </c>
      <c r="F1069" s="3" t="s">
        <v>4475</v>
      </c>
      <c r="G1069" s="3" t="s">
        <v>4529</v>
      </c>
      <c r="H1069" s="3" t="s">
        <v>4530</v>
      </c>
      <c r="I1069" s="3" t="s">
        <v>4739</v>
      </c>
      <c r="J1069" s="3" t="s">
        <v>4750</v>
      </c>
      <c r="K1069" s="6">
        <v>713803</v>
      </c>
      <c r="L1069" s="6">
        <v>702356</v>
      </c>
      <c r="M1069" s="6">
        <v>84817</v>
      </c>
      <c r="N1069" s="6">
        <v>83338</v>
      </c>
      <c r="O1069" s="6">
        <v>57563</v>
      </c>
      <c r="P1069" s="6">
        <v>56585</v>
      </c>
      <c r="Q1069" s="6">
        <v>32294</v>
      </c>
      <c r="R1069" s="6">
        <v>30067</v>
      </c>
      <c r="S1069" s="6">
        <v>89165</v>
      </c>
      <c r="T1069" s="6">
        <v>81100</v>
      </c>
      <c r="U1069" s="6">
        <v>278867</v>
      </c>
      <c r="V1069" s="6">
        <v>278679</v>
      </c>
      <c r="W1069" s="6">
        <v>1471419</v>
      </c>
      <c r="X1069" s="6">
        <v>1438918</v>
      </c>
      <c r="Y1069" s="6">
        <v>46932</v>
      </c>
      <c r="Z1069" s="6">
        <v>41945</v>
      </c>
      <c r="AA1069" s="6">
        <v>124288</v>
      </c>
      <c r="AB1069" s="6">
        <v>109265</v>
      </c>
      <c r="AC1069" s="6">
        <v>62223289</v>
      </c>
      <c r="AD1069" s="6">
        <v>61739874</v>
      </c>
      <c r="AF1069">
        <f>Q1069/W1069</f>
        <v>2.1947521406207204E-2</v>
      </c>
      <c r="AG1069">
        <f>R1069/X1069</f>
        <v>2.0895561804077787E-2</v>
      </c>
      <c r="AH1069">
        <f>U1069/W1069</f>
        <v>0.18952249495215162</v>
      </c>
      <c r="AI1069">
        <f>V1069/X1069</f>
        <v>0.19367260677814857</v>
      </c>
      <c r="AJ1069">
        <f>Y1069/AA1069</f>
        <v>0.37760684860968075</v>
      </c>
      <c r="AK1069">
        <f>Z1069/AB1069</f>
        <v>0.38388321969523637</v>
      </c>
      <c r="AL1069">
        <f>O1069/K1069</f>
        <v>8.0642698335535154E-2</v>
      </c>
      <c r="AM1069">
        <f>P1069/L1069</f>
        <v>8.0564557005279369E-2</v>
      </c>
      <c r="AN1069">
        <f>K1069/W1069</f>
        <v>0.48511199053430737</v>
      </c>
      <c r="AO1069">
        <f>L1069/X1069</f>
        <v>0.48811398564754904</v>
      </c>
      <c r="AP1069">
        <f>IF(OR(Q1069&lt;0, Q1069="NA"), 0, 1)</f>
        <v>1</v>
      </c>
      <c r="AQ1069">
        <f>IF(OR(S1069&lt;0, S1069="NA"), 0, 1)</f>
        <v>1</v>
      </c>
      <c r="AR1069">
        <f>IFERROR(IF((AF1069-AG1069)&gt;0,1,0),0)</f>
        <v>1</v>
      </c>
      <c r="AS1069">
        <f>IFERROR(IF((S1069-Q1069)&gt;0,1,0),0)</f>
        <v>1</v>
      </c>
      <c r="AT1069">
        <f>IFERROR(IF((AH1069-AI1069)&lt;0,1,0),0)</f>
        <v>1</v>
      </c>
      <c r="AU1069">
        <f>IFERROR(IF((AJ1069-AK1069)&gt;0,1,0),0)</f>
        <v>0</v>
      </c>
      <c r="AV1069">
        <f>IFERROR(IF((AL1069-AM1069)&gt;0,1,0),0)</f>
        <v>1</v>
      </c>
      <c r="AW1069">
        <f>IFERROR(IF((AN1069-AO1069)&gt;0,1,0),0)</f>
        <v>0</v>
      </c>
      <c r="AX1069">
        <f>IFERROR(IF((AC1069-AD1069)&lt;0,1,0),0)</f>
        <v>0</v>
      </c>
      <c r="AY1069">
        <f>SUM(AP1069:AX1069)</f>
        <v>6</v>
      </c>
    </row>
    <row r="1070" spans="1:51" x14ac:dyDescent="0.45">
      <c r="A1070" s="1" t="s">
        <v>3208</v>
      </c>
      <c r="B1070" s="2">
        <v>4147799</v>
      </c>
      <c r="C1070" s="3" t="s">
        <v>5335</v>
      </c>
      <c r="D1070" s="5">
        <v>16.760000000000002</v>
      </c>
      <c r="E1070" s="5">
        <v>154.40952804</v>
      </c>
      <c r="F1070" s="3" t="s">
        <v>4480</v>
      </c>
      <c r="G1070" s="3" t="s">
        <v>4491</v>
      </c>
      <c r="H1070" s="3" t="s">
        <v>4492</v>
      </c>
      <c r="I1070" s="3" t="s">
        <v>4493</v>
      </c>
      <c r="J1070" s="3" t="s">
        <v>4494</v>
      </c>
      <c r="K1070" s="6">
        <v>65828</v>
      </c>
      <c r="L1070" s="6">
        <v>69225</v>
      </c>
      <c r="M1070" s="6" t="s">
        <v>4474</v>
      </c>
      <c r="N1070" s="6" t="s">
        <v>4474</v>
      </c>
      <c r="O1070" s="6">
        <v>46828</v>
      </c>
      <c r="P1070" s="6">
        <v>49415</v>
      </c>
      <c r="Q1070" s="6">
        <v>3600</v>
      </c>
      <c r="R1070" s="6">
        <v>12553</v>
      </c>
      <c r="S1070" s="6">
        <v>78305</v>
      </c>
      <c r="T1070" s="6">
        <v>80931</v>
      </c>
      <c r="U1070" s="6">
        <v>264918</v>
      </c>
      <c r="V1070" s="6">
        <v>282643</v>
      </c>
      <c r="W1070" s="6">
        <v>463672</v>
      </c>
      <c r="X1070" s="6">
        <v>488811</v>
      </c>
      <c r="Y1070" s="6">
        <v>33837</v>
      </c>
      <c r="Z1070" s="6">
        <v>42842</v>
      </c>
      <c r="AA1070" s="6">
        <v>9743</v>
      </c>
      <c r="AB1070" s="6">
        <v>9328</v>
      </c>
      <c r="AC1070" s="6">
        <v>9231454</v>
      </c>
      <c r="AD1070" s="6">
        <v>9260495</v>
      </c>
      <c r="AF1070">
        <f>Q1070/W1070</f>
        <v>7.7641091116133817E-3</v>
      </c>
      <c r="AG1070">
        <f>R1070/X1070</f>
        <v>2.5680682308704184E-2</v>
      </c>
      <c r="AH1070">
        <f>U1070/W1070</f>
        <v>0.57134784934177607</v>
      </c>
      <c r="AI1070">
        <f>V1070/X1070</f>
        <v>0.5782255309311779</v>
      </c>
      <c r="AJ1070">
        <f>Y1070/AA1070</f>
        <v>3.4729549420096482</v>
      </c>
      <c r="AK1070">
        <f>Z1070/AB1070</f>
        <v>4.592838765008576</v>
      </c>
      <c r="AL1070">
        <f>O1070/K1070</f>
        <v>0.71136902230054078</v>
      </c>
      <c r="AM1070">
        <f>P1070/L1070</f>
        <v>0.71383170819790542</v>
      </c>
      <c r="AN1070">
        <f>K1070/W1070</f>
        <v>0.14197104849980158</v>
      </c>
      <c r="AO1070">
        <f>L1070/X1070</f>
        <v>0.14161915341512363</v>
      </c>
      <c r="AP1070">
        <f>IF(OR(Q1070&lt;0, Q1070="NA"), 0, 1)</f>
        <v>1</v>
      </c>
      <c r="AQ1070">
        <f>IF(OR(S1070&lt;0, S1070="NA"), 0, 1)</f>
        <v>1</v>
      </c>
      <c r="AR1070">
        <f>IFERROR(IF((AF1070-AG1070)&gt;0,1,0),0)</f>
        <v>0</v>
      </c>
      <c r="AS1070">
        <f>IFERROR(IF((S1070-Q1070)&gt;0,1,0),0)</f>
        <v>1</v>
      </c>
      <c r="AT1070">
        <f>IFERROR(IF((AH1070-AI1070)&lt;0,1,0),0)</f>
        <v>1</v>
      </c>
      <c r="AU1070">
        <f>IFERROR(IF((AJ1070-AK1070)&gt;0,1,0),0)</f>
        <v>0</v>
      </c>
      <c r="AV1070">
        <f>IFERROR(IF((AL1070-AM1070)&gt;0,1,0),0)</f>
        <v>0</v>
      </c>
      <c r="AW1070">
        <f>IFERROR(IF((AN1070-AO1070)&gt;0,1,0),0)</f>
        <v>1</v>
      </c>
      <c r="AX1070">
        <f>IFERROR(IF((AC1070-AD1070)&lt;0,1,0),0)</f>
        <v>1</v>
      </c>
      <c r="AY1070">
        <f>SUM(AP1070:AX1070)</f>
        <v>6</v>
      </c>
    </row>
    <row r="1071" spans="1:51" x14ac:dyDescent="0.45">
      <c r="A1071" s="1" t="s">
        <v>3213</v>
      </c>
      <c r="B1071" s="2">
        <v>4991010</v>
      </c>
      <c r="C1071" s="3" t="s">
        <v>5335</v>
      </c>
      <c r="D1071" s="5">
        <v>311.38</v>
      </c>
      <c r="E1071" s="5">
        <v>3754.8840902400002</v>
      </c>
      <c r="F1071" s="3" t="s">
        <v>4485</v>
      </c>
      <c r="G1071" s="3" t="s">
        <v>4486</v>
      </c>
      <c r="H1071" s="3" t="s">
        <v>4545</v>
      </c>
      <c r="I1071" s="3" t="s">
        <v>4546</v>
      </c>
      <c r="J1071" s="3" t="s">
        <v>5223</v>
      </c>
      <c r="K1071" s="6">
        <v>1012356</v>
      </c>
      <c r="L1071" s="6">
        <v>945934</v>
      </c>
      <c r="M1071" s="6">
        <v>185644</v>
      </c>
      <c r="N1071" s="6">
        <v>159641</v>
      </c>
      <c r="O1071" s="6">
        <v>178773</v>
      </c>
      <c r="P1071" s="6">
        <v>152461</v>
      </c>
      <c r="Q1071" s="6">
        <v>149848</v>
      </c>
      <c r="R1071" s="6">
        <v>130231</v>
      </c>
      <c r="S1071" s="6">
        <v>108661</v>
      </c>
      <c r="T1071" s="6">
        <v>191891</v>
      </c>
      <c r="U1071" s="6" t="s">
        <v>4474</v>
      </c>
      <c r="V1071" s="6" t="s">
        <v>4474</v>
      </c>
      <c r="W1071" s="6">
        <v>928180</v>
      </c>
      <c r="X1071" s="6">
        <v>868983</v>
      </c>
      <c r="Y1071" s="6">
        <v>776481</v>
      </c>
      <c r="Z1071" s="6">
        <v>735694</v>
      </c>
      <c r="AA1071" s="6">
        <v>428015</v>
      </c>
      <c r="AB1071" s="6">
        <v>418435</v>
      </c>
      <c r="AC1071" s="6">
        <v>11989238</v>
      </c>
      <c r="AD1071" s="6">
        <v>11987838</v>
      </c>
      <c r="AF1071">
        <f>Q1071/W1071</f>
        <v>0.16144282359025189</v>
      </c>
      <c r="AG1071">
        <f>R1071/X1071</f>
        <v>0.14986599277546281</v>
      </c>
      <c r="AH1071" t="e">
        <f>U1071/W1071</f>
        <v>#VALUE!</v>
      </c>
      <c r="AI1071" t="e">
        <f>V1071/X1071</f>
        <v>#VALUE!</v>
      </c>
      <c r="AJ1071">
        <f>Y1071/AA1071</f>
        <v>1.8141443640993891</v>
      </c>
      <c r="AK1071">
        <f>Z1071/AB1071</f>
        <v>1.7582037831443353</v>
      </c>
      <c r="AL1071">
        <f>O1071/K1071</f>
        <v>0.17659104109621518</v>
      </c>
      <c r="AM1071">
        <f>P1071/L1071</f>
        <v>0.16117509255402596</v>
      </c>
      <c r="AN1071">
        <f>K1071/W1071</f>
        <v>1.0906893059535865</v>
      </c>
      <c r="AO1071">
        <f>L1071/X1071</f>
        <v>1.088552940621393</v>
      </c>
      <c r="AP1071">
        <f>IF(OR(Q1071&lt;0, Q1071="NA"), 0, 1)</f>
        <v>1</v>
      </c>
      <c r="AQ1071">
        <f>IF(OR(S1071&lt;0, S1071="NA"), 0, 1)</f>
        <v>1</v>
      </c>
      <c r="AR1071">
        <f>IFERROR(IF((AF1071-AG1071)&gt;0,1,0),0)</f>
        <v>1</v>
      </c>
      <c r="AS1071">
        <f>IFERROR(IF((S1071-Q1071)&gt;0,1,0),0)</f>
        <v>0</v>
      </c>
      <c r="AT1071">
        <f>IFERROR(IF((AH1071-AI1071)&lt;0,1,0),0)</f>
        <v>0</v>
      </c>
      <c r="AU1071">
        <f>IFERROR(IF((AJ1071-AK1071)&gt;0,1,0),0)</f>
        <v>1</v>
      </c>
      <c r="AV1071">
        <f>IFERROR(IF((AL1071-AM1071)&gt;0,1,0),0)</f>
        <v>1</v>
      </c>
      <c r="AW1071">
        <f>IFERROR(IF((AN1071-AO1071)&gt;0,1,0),0)</f>
        <v>1</v>
      </c>
      <c r="AX1071">
        <f>IFERROR(IF((AC1071-AD1071)&lt;0,1,0),0)</f>
        <v>0</v>
      </c>
      <c r="AY1071">
        <f>SUM(AP1071:AX1071)</f>
        <v>6</v>
      </c>
    </row>
    <row r="1072" spans="1:51" x14ac:dyDescent="0.45">
      <c r="A1072" s="1" t="s">
        <v>3215</v>
      </c>
      <c r="B1072" s="2">
        <v>4963932</v>
      </c>
      <c r="C1072" s="3" t="s">
        <v>5338</v>
      </c>
      <c r="D1072" s="5">
        <v>6.19</v>
      </c>
      <c r="E1072" s="5">
        <v>818.26719247999995</v>
      </c>
      <c r="F1072" s="3" t="s">
        <v>4500</v>
      </c>
      <c r="G1072" s="3" t="s">
        <v>4574</v>
      </c>
      <c r="H1072" s="3" t="s">
        <v>4580</v>
      </c>
      <c r="I1072" s="3" t="s">
        <v>4581</v>
      </c>
      <c r="J1072" s="3" t="s">
        <v>4936</v>
      </c>
      <c r="K1072" s="6">
        <v>221073</v>
      </c>
      <c r="L1072" s="6">
        <v>178298</v>
      </c>
      <c r="M1072" s="6">
        <v>2988</v>
      </c>
      <c r="N1072" s="6">
        <v>-11018</v>
      </c>
      <c r="O1072" s="6">
        <v>-18020</v>
      </c>
      <c r="P1072" s="6">
        <v>-25447</v>
      </c>
      <c r="Q1072" s="6">
        <v>-51388</v>
      </c>
      <c r="R1072" s="6">
        <v>-53052</v>
      </c>
      <c r="S1072" s="6">
        <v>-9552</v>
      </c>
      <c r="T1072" s="6">
        <v>-7989</v>
      </c>
      <c r="U1072" s="6">
        <v>111011</v>
      </c>
      <c r="V1072" s="6">
        <v>111957</v>
      </c>
      <c r="W1072" s="6">
        <v>748335</v>
      </c>
      <c r="X1072" s="6">
        <v>684913</v>
      </c>
      <c r="Y1072" s="6">
        <v>195341</v>
      </c>
      <c r="Z1072" s="6">
        <v>133879</v>
      </c>
      <c r="AA1072" s="6">
        <v>114132</v>
      </c>
      <c r="AB1072" s="6">
        <v>108835</v>
      </c>
      <c r="AC1072" s="6">
        <v>107767000</v>
      </c>
      <c r="AD1072" s="6">
        <v>107523000</v>
      </c>
      <c r="AF1072">
        <f>Q1072/W1072</f>
        <v>-6.866978024547829E-2</v>
      </c>
      <c r="AG1072">
        <f>R1072/X1072</f>
        <v>-7.7458012915508981E-2</v>
      </c>
      <c r="AH1072">
        <f>U1072/W1072</f>
        <v>0.14834399032518858</v>
      </c>
      <c r="AI1072">
        <f>V1072/X1072</f>
        <v>0.16346163673342454</v>
      </c>
      <c r="AJ1072">
        <f>Y1072/AA1072</f>
        <v>1.7115357656047383</v>
      </c>
      <c r="AK1072">
        <f>Z1072/AB1072</f>
        <v>1.2301097992373777</v>
      </c>
      <c r="AL1072">
        <f>O1072/K1072</f>
        <v>-8.1511536913146332E-2</v>
      </c>
      <c r="AM1072">
        <f>P1072/L1072</f>
        <v>-0.14272173552143042</v>
      </c>
      <c r="AN1072">
        <f>K1072/W1072</f>
        <v>0.29541983202710015</v>
      </c>
      <c r="AO1072">
        <f>L1072/X1072</f>
        <v>0.26032211390351767</v>
      </c>
      <c r="AP1072">
        <f>IF(OR(Q1072&lt;0, Q1072="NA"), 0, 1)</f>
        <v>0</v>
      </c>
      <c r="AQ1072">
        <f>IF(OR(S1072&lt;0, S1072="NA"), 0, 1)</f>
        <v>0</v>
      </c>
      <c r="AR1072">
        <f>IFERROR(IF((AF1072-AG1072)&gt;0,1,0),0)</f>
        <v>1</v>
      </c>
      <c r="AS1072">
        <f>IFERROR(IF((S1072-Q1072)&gt;0,1,0),0)</f>
        <v>1</v>
      </c>
      <c r="AT1072">
        <f>IFERROR(IF((AH1072-AI1072)&lt;0,1,0),0)</f>
        <v>1</v>
      </c>
      <c r="AU1072">
        <f>IFERROR(IF((AJ1072-AK1072)&gt;0,1,0),0)</f>
        <v>1</v>
      </c>
      <c r="AV1072">
        <f>IFERROR(IF((AL1072-AM1072)&gt;0,1,0),0)</f>
        <v>1</v>
      </c>
      <c r="AW1072">
        <f>IFERROR(IF((AN1072-AO1072)&gt;0,1,0),0)</f>
        <v>1</v>
      </c>
      <c r="AX1072">
        <f>IFERROR(IF((AC1072-AD1072)&lt;0,1,0),0)</f>
        <v>0</v>
      </c>
      <c r="AY1072">
        <f>SUM(AP1072:AX1072)</f>
        <v>6</v>
      </c>
    </row>
    <row r="1073" spans="1:51" x14ac:dyDescent="0.45">
      <c r="A1073" s="1" t="s">
        <v>3232</v>
      </c>
      <c r="B1073" s="2">
        <v>114744961</v>
      </c>
      <c r="C1073" s="3" t="s">
        <v>5336</v>
      </c>
      <c r="D1073" s="5">
        <v>1.1200000000000001</v>
      </c>
      <c r="E1073" s="5">
        <v>26.88</v>
      </c>
      <c r="F1073" s="3" t="s">
        <v>4485</v>
      </c>
      <c r="G1073" s="3" t="s">
        <v>4607</v>
      </c>
      <c r="H1073" s="3" t="s">
        <v>4742</v>
      </c>
      <c r="I1073" s="3" t="s">
        <v>4743</v>
      </c>
      <c r="J1073" s="3" t="s">
        <v>4744</v>
      </c>
      <c r="K1073" s="6">
        <v>13464.43</v>
      </c>
      <c r="L1073" s="6">
        <v>12230.516</v>
      </c>
      <c r="M1073" s="6">
        <v>2888.931</v>
      </c>
      <c r="N1073" s="6">
        <v>2517.5210000000002</v>
      </c>
      <c r="O1073" s="6">
        <v>1432.21</v>
      </c>
      <c r="P1073" s="6">
        <v>1141.6969999999999</v>
      </c>
      <c r="Q1073" s="6">
        <v>1091.2850000000001</v>
      </c>
      <c r="R1073" s="6">
        <v>985.98800000000006</v>
      </c>
      <c r="S1073" s="6">
        <v>2394.212</v>
      </c>
      <c r="T1073" s="6">
        <v>1850.85</v>
      </c>
      <c r="U1073" s="6">
        <v>949.68399999999997</v>
      </c>
      <c r="V1073" s="6">
        <v>949.68399999999997</v>
      </c>
      <c r="W1073" s="6">
        <v>13367.939</v>
      </c>
      <c r="X1073" s="6">
        <v>13367.939</v>
      </c>
      <c r="Y1073" s="6">
        <v>7769.5349999999999</v>
      </c>
      <c r="Z1073" s="6">
        <v>7769.5349999999999</v>
      </c>
      <c r="AA1073" s="6">
        <v>5519</v>
      </c>
      <c r="AB1073" s="6">
        <v>5519</v>
      </c>
      <c r="AC1073" s="6">
        <v>22500000</v>
      </c>
      <c r="AD1073" s="6">
        <v>22500000</v>
      </c>
      <c r="AF1073">
        <f>Q1073/W1073</f>
        <v>8.1634498781001319E-2</v>
      </c>
      <c r="AG1073">
        <f>R1073/X1073</f>
        <v>7.3757667505813723E-2</v>
      </c>
      <c r="AH1073">
        <f>U1073/W1073</f>
        <v>7.1041916035074662E-2</v>
      </c>
      <c r="AI1073">
        <f>V1073/X1073</f>
        <v>7.1041916035074662E-2</v>
      </c>
      <c r="AJ1073">
        <f>Y1073/AA1073</f>
        <v>1.4077794890378692</v>
      </c>
      <c r="AK1073">
        <f>Z1073/AB1073</f>
        <v>1.4077794890378692</v>
      </c>
      <c r="AL1073">
        <f>O1073/K1073</f>
        <v>0.10636989460378196</v>
      </c>
      <c r="AM1073">
        <f>P1073/L1073</f>
        <v>9.3348228316777471E-2</v>
      </c>
      <c r="AN1073">
        <f>K1073/W1073</f>
        <v>1.0072180909862021</v>
      </c>
      <c r="AO1073">
        <f>L1073/X1073</f>
        <v>0.91491410904852266</v>
      </c>
      <c r="AP1073">
        <f>IF(OR(Q1073&lt;0, Q1073="NA"), 0, 1)</f>
        <v>1</v>
      </c>
      <c r="AQ1073">
        <f>IF(OR(S1073&lt;0, S1073="NA"), 0, 1)</f>
        <v>1</v>
      </c>
      <c r="AR1073">
        <f>IFERROR(IF((AF1073-AG1073)&gt;0,1,0),0)</f>
        <v>1</v>
      </c>
      <c r="AS1073">
        <f>IFERROR(IF((S1073-Q1073)&gt;0,1,0),0)</f>
        <v>1</v>
      </c>
      <c r="AT1073">
        <f>IFERROR(IF((AH1073-AI1073)&lt;0,1,0),0)</f>
        <v>0</v>
      </c>
      <c r="AU1073">
        <f>IFERROR(IF((AJ1073-AK1073)&gt;0,1,0),0)</f>
        <v>0</v>
      </c>
      <c r="AV1073">
        <f>IFERROR(IF((AL1073-AM1073)&gt;0,1,0),0)</f>
        <v>1</v>
      </c>
      <c r="AW1073">
        <f>IFERROR(IF((AN1073-AO1073)&gt;0,1,0),0)</f>
        <v>1</v>
      </c>
      <c r="AX1073">
        <f>IFERROR(IF((AC1073-AD1073)&lt;0,1,0),0)</f>
        <v>0</v>
      </c>
      <c r="AY1073">
        <f>SUM(AP1073:AX1073)</f>
        <v>6</v>
      </c>
    </row>
    <row r="1074" spans="1:51" x14ac:dyDescent="0.45">
      <c r="A1074" s="1" t="s">
        <v>3236</v>
      </c>
      <c r="B1074" s="2">
        <v>4246742</v>
      </c>
      <c r="C1074" s="3" t="s">
        <v>5337</v>
      </c>
      <c r="D1074" s="5">
        <v>87.97</v>
      </c>
      <c r="E1074" s="5">
        <v>4725.1399994800004</v>
      </c>
      <c r="F1074" s="3" t="s">
        <v>4485</v>
      </c>
      <c r="G1074" s="3" t="s">
        <v>4486</v>
      </c>
      <c r="H1074" s="3" t="s">
        <v>4588</v>
      </c>
      <c r="I1074" s="3" t="s">
        <v>4588</v>
      </c>
      <c r="J1074" s="3" t="s">
        <v>4689</v>
      </c>
      <c r="K1074" s="6">
        <v>6141057</v>
      </c>
      <c r="L1074" s="6">
        <v>6021458</v>
      </c>
      <c r="M1074" s="6">
        <v>406221</v>
      </c>
      <c r="N1074" s="6">
        <v>399283</v>
      </c>
      <c r="O1074" s="6">
        <v>307686</v>
      </c>
      <c r="P1074" s="6">
        <v>296722</v>
      </c>
      <c r="Q1074" s="6">
        <v>164581</v>
      </c>
      <c r="R1074" s="6">
        <v>154289</v>
      </c>
      <c r="S1074" s="6">
        <v>415753</v>
      </c>
      <c r="T1074" s="6">
        <v>266987</v>
      </c>
      <c r="U1074" s="6">
        <v>826998</v>
      </c>
      <c r="V1074" s="6">
        <v>843758</v>
      </c>
      <c r="W1074" s="6">
        <v>4240293</v>
      </c>
      <c r="X1074" s="6">
        <v>4049888</v>
      </c>
      <c r="Y1074" s="6">
        <v>2222552</v>
      </c>
      <c r="Z1074" s="6">
        <v>2091221</v>
      </c>
      <c r="AA1074" s="6">
        <v>1612394</v>
      </c>
      <c r="AB1074" s="6">
        <v>1484761</v>
      </c>
      <c r="AC1074" s="6">
        <v>53712733</v>
      </c>
      <c r="AD1074" s="6">
        <v>53672740</v>
      </c>
      <c r="AF1074">
        <f>Q1074/W1074</f>
        <v>3.8813591419272209E-2</v>
      </c>
      <c r="AG1074">
        <f>R1074/X1074</f>
        <v>3.8097102932229239E-2</v>
      </c>
      <c r="AH1074">
        <f>U1074/W1074</f>
        <v>0.19503322058169092</v>
      </c>
      <c r="AI1074">
        <f>V1074/X1074</f>
        <v>0.20834107017280479</v>
      </c>
      <c r="AJ1074">
        <f>Y1074/AA1074</f>
        <v>1.3784174339522475</v>
      </c>
      <c r="AK1074">
        <f>Z1074/AB1074</f>
        <v>1.408456310476905</v>
      </c>
      <c r="AL1074">
        <f>O1074/K1074</f>
        <v>5.0103101143663051E-2</v>
      </c>
      <c r="AM1074">
        <f>P1074/L1074</f>
        <v>4.927743413638358E-2</v>
      </c>
      <c r="AN1074">
        <f>K1074/W1074</f>
        <v>1.4482624196016642</v>
      </c>
      <c r="AO1074">
        <f>L1074/X1074</f>
        <v>1.4868208701080128</v>
      </c>
      <c r="AP1074">
        <f>IF(OR(Q1074&lt;0, Q1074="NA"), 0, 1)</f>
        <v>1</v>
      </c>
      <c r="AQ1074">
        <f>IF(OR(S1074&lt;0, S1074="NA"), 0, 1)</f>
        <v>1</v>
      </c>
      <c r="AR1074">
        <f>IFERROR(IF((AF1074-AG1074)&gt;0,1,0),0)</f>
        <v>1</v>
      </c>
      <c r="AS1074">
        <f>IFERROR(IF((S1074-Q1074)&gt;0,1,0),0)</f>
        <v>1</v>
      </c>
      <c r="AT1074">
        <f>IFERROR(IF((AH1074-AI1074)&lt;0,1,0),0)</f>
        <v>1</v>
      </c>
      <c r="AU1074">
        <f>IFERROR(IF((AJ1074-AK1074)&gt;0,1,0),0)</f>
        <v>0</v>
      </c>
      <c r="AV1074">
        <f>IFERROR(IF((AL1074-AM1074)&gt;0,1,0),0)</f>
        <v>1</v>
      </c>
      <c r="AW1074">
        <f>IFERROR(IF((AN1074-AO1074)&gt;0,1,0),0)</f>
        <v>0</v>
      </c>
      <c r="AX1074">
        <f>IFERROR(IF((AC1074-AD1074)&lt;0,1,0),0)</f>
        <v>0</v>
      </c>
      <c r="AY1074">
        <f>SUM(AP1074:AX1074)</f>
        <v>6</v>
      </c>
    </row>
    <row r="1075" spans="1:51" x14ac:dyDescent="0.45">
      <c r="A1075" s="1" t="s">
        <v>3248</v>
      </c>
      <c r="B1075" s="2">
        <v>5111952</v>
      </c>
      <c r="C1075" s="3" t="s">
        <v>5337</v>
      </c>
      <c r="D1075" s="5">
        <v>78.989999999999995</v>
      </c>
      <c r="E1075" s="5">
        <v>11742.96193494</v>
      </c>
      <c r="F1075" s="3" t="s">
        <v>4500</v>
      </c>
      <c r="G1075" s="3" t="s">
        <v>4501</v>
      </c>
      <c r="H1075" s="3" t="s">
        <v>4502</v>
      </c>
      <c r="I1075" s="3" t="s">
        <v>4538</v>
      </c>
      <c r="J1075" s="3" t="s">
        <v>4504</v>
      </c>
      <c r="K1075" s="6">
        <v>1109701</v>
      </c>
      <c r="L1075" s="6">
        <v>1061723</v>
      </c>
      <c r="M1075" s="6">
        <v>-54414</v>
      </c>
      <c r="N1075" s="6">
        <v>-74116</v>
      </c>
      <c r="O1075" s="6">
        <v>-99235</v>
      </c>
      <c r="P1075" s="6">
        <v>-112437</v>
      </c>
      <c r="Q1075" s="6">
        <v>-73184</v>
      </c>
      <c r="R1075" s="6">
        <v>-90643</v>
      </c>
      <c r="S1075" s="6">
        <v>207859</v>
      </c>
      <c r="T1075" s="6">
        <v>202257</v>
      </c>
      <c r="U1075" s="6" t="s">
        <v>4474</v>
      </c>
      <c r="V1075" s="6" t="s">
        <v>4474</v>
      </c>
      <c r="W1075" s="6">
        <v>2018737</v>
      </c>
      <c r="X1075" s="6">
        <v>1967035</v>
      </c>
      <c r="Y1075" s="6">
        <v>1016732</v>
      </c>
      <c r="Z1075" s="6">
        <v>966476</v>
      </c>
      <c r="AA1075" s="6">
        <v>649019</v>
      </c>
      <c r="AB1075" s="6">
        <v>624778</v>
      </c>
      <c r="AC1075" s="6">
        <v>148663793</v>
      </c>
      <c r="AD1075" s="6">
        <v>147678550</v>
      </c>
      <c r="AF1075">
        <f>Q1075/W1075</f>
        <v>-3.625236967470255E-2</v>
      </c>
      <c r="AG1075">
        <f>R1075/X1075</f>
        <v>-4.6081030586644367E-2</v>
      </c>
      <c r="AH1075" t="e">
        <f>U1075/W1075</f>
        <v>#VALUE!</v>
      </c>
      <c r="AI1075" t="e">
        <f>V1075/X1075</f>
        <v>#VALUE!</v>
      </c>
      <c r="AJ1075">
        <f>Y1075/AA1075</f>
        <v>1.566567388628068</v>
      </c>
      <c r="AK1075">
        <f>Z1075/AB1075</f>
        <v>1.54691106280951</v>
      </c>
      <c r="AL1075">
        <f>O1075/K1075</f>
        <v>-8.9424989253862081E-2</v>
      </c>
      <c r="AM1075">
        <f>P1075/L1075</f>
        <v>-0.10590050323860367</v>
      </c>
      <c r="AN1075">
        <f>K1075/W1075</f>
        <v>0.54970062965111355</v>
      </c>
      <c r="AO1075">
        <f>L1075/X1075</f>
        <v>0.53975806226122058</v>
      </c>
      <c r="AP1075">
        <f>IF(OR(Q1075&lt;0, Q1075="NA"), 0, 1)</f>
        <v>0</v>
      </c>
      <c r="AQ1075">
        <f>IF(OR(S1075&lt;0, S1075="NA"), 0, 1)</f>
        <v>1</v>
      </c>
      <c r="AR1075">
        <f>IFERROR(IF((AF1075-AG1075)&gt;0,1,0),0)</f>
        <v>1</v>
      </c>
      <c r="AS1075">
        <f>IFERROR(IF((S1075-Q1075)&gt;0,1,0),0)</f>
        <v>1</v>
      </c>
      <c r="AT1075">
        <f>IFERROR(IF((AH1075-AI1075)&lt;0,1,0),0)</f>
        <v>0</v>
      </c>
      <c r="AU1075">
        <f>IFERROR(IF((AJ1075-AK1075)&gt;0,1,0),0)</f>
        <v>1</v>
      </c>
      <c r="AV1075">
        <f>IFERROR(IF((AL1075-AM1075)&gt;0,1,0),0)</f>
        <v>1</v>
      </c>
      <c r="AW1075">
        <f>IFERROR(IF((AN1075-AO1075)&gt;0,1,0),0)</f>
        <v>1</v>
      </c>
      <c r="AX1075">
        <f>IFERROR(IF((AC1075-AD1075)&lt;0,1,0),0)</f>
        <v>0</v>
      </c>
      <c r="AY1075">
        <f>SUM(AP1075:AX1075)</f>
        <v>6</v>
      </c>
    </row>
    <row r="1076" spans="1:51" x14ac:dyDescent="0.45">
      <c r="A1076" s="1" t="s">
        <v>3253</v>
      </c>
      <c r="B1076" s="2">
        <v>4258467</v>
      </c>
      <c r="C1076" s="3" t="s">
        <v>5337</v>
      </c>
      <c r="D1076" s="5">
        <v>43.2</v>
      </c>
      <c r="E1076" s="5">
        <v>1794.6751392000001</v>
      </c>
      <c r="F1076" s="3" t="s">
        <v>4480</v>
      </c>
      <c r="G1076" s="3" t="s">
        <v>4491</v>
      </c>
      <c r="H1076" s="3" t="s">
        <v>4663</v>
      </c>
      <c r="I1076" s="3" t="s">
        <v>4663</v>
      </c>
      <c r="J1076" s="3" t="s">
        <v>4595</v>
      </c>
      <c r="K1076" s="6">
        <v>2417577</v>
      </c>
      <c r="L1076" s="6">
        <v>2394309</v>
      </c>
      <c r="M1076" s="6">
        <v>405726</v>
      </c>
      <c r="N1076" s="6">
        <v>405557</v>
      </c>
      <c r="O1076" s="6">
        <v>382190</v>
      </c>
      <c r="P1076" s="6">
        <v>380305</v>
      </c>
      <c r="Q1076" s="6">
        <v>158277</v>
      </c>
      <c r="R1076" s="6">
        <v>109327</v>
      </c>
      <c r="S1076" s="6">
        <v>134708</v>
      </c>
      <c r="T1076" s="6" t="s">
        <v>4474</v>
      </c>
      <c r="U1076" s="6">
        <v>593238</v>
      </c>
      <c r="V1076" s="6" t="s">
        <v>4474</v>
      </c>
      <c r="W1076" s="6">
        <v>1446340</v>
      </c>
      <c r="X1076" s="6">
        <v>1460707</v>
      </c>
      <c r="Y1076" s="6">
        <v>477675</v>
      </c>
      <c r="Z1076" s="6">
        <v>478700</v>
      </c>
      <c r="AA1076" s="6">
        <v>95138</v>
      </c>
      <c r="AB1076" s="6">
        <v>150337</v>
      </c>
      <c r="AC1076" s="6">
        <v>41543406</v>
      </c>
      <c r="AD1076" s="6">
        <v>42315464</v>
      </c>
      <c r="AF1076">
        <f>Q1076/W1076</f>
        <v>0.10943277514277418</v>
      </c>
      <c r="AG1076">
        <f>R1076/X1076</f>
        <v>7.4845263286887787E-2</v>
      </c>
      <c r="AH1076">
        <f>U1076/W1076</f>
        <v>0.41016496812644332</v>
      </c>
      <c r="AI1076" t="e">
        <f>V1076/X1076</f>
        <v>#VALUE!</v>
      </c>
      <c r="AJ1076">
        <f>Y1076/AA1076</f>
        <v>5.0208644285143684</v>
      </c>
      <c r="AK1076">
        <f>Z1076/AB1076</f>
        <v>3.1841795432927356</v>
      </c>
      <c r="AL1076">
        <f>O1076/K1076</f>
        <v>0.15808803607909902</v>
      </c>
      <c r="AM1076">
        <f>P1076/L1076</f>
        <v>0.1588370590429222</v>
      </c>
      <c r="AN1076">
        <f>K1076/W1076</f>
        <v>1.6715136136731337</v>
      </c>
      <c r="AO1076">
        <f>L1076/X1076</f>
        <v>1.6391439214024441</v>
      </c>
      <c r="AP1076">
        <f>IF(OR(Q1076&lt;0, Q1076="NA"), 0, 1)</f>
        <v>1</v>
      </c>
      <c r="AQ1076">
        <f>IF(OR(S1076&lt;0, S1076="NA"), 0, 1)</f>
        <v>1</v>
      </c>
      <c r="AR1076">
        <f>IFERROR(IF((AF1076-AG1076)&gt;0,1,0),0)</f>
        <v>1</v>
      </c>
      <c r="AS1076">
        <f>IFERROR(IF((S1076-Q1076)&gt;0,1,0),0)</f>
        <v>0</v>
      </c>
      <c r="AT1076">
        <f>IFERROR(IF((AH1076-AI1076)&lt;0,1,0),0)</f>
        <v>0</v>
      </c>
      <c r="AU1076">
        <f>IFERROR(IF((AJ1076-AK1076)&gt;0,1,0),0)</f>
        <v>1</v>
      </c>
      <c r="AV1076">
        <f>IFERROR(IF((AL1076-AM1076)&gt;0,1,0),0)</f>
        <v>0</v>
      </c>
      <c r="AW1076">
        <f>IFERROR(IF((AN1076-AO1076)&gt;0,1,0),0)</f>
        <v>1</v>
      </c>
      <c r="AX1076">
        <f>IFERROR(IF((AC1076-AD1076)&lt;0,1,0),0)</f>
        <v>1</v>
      </c>
      <c r="AY1076">
        <f>SUM(AP1076:AX1076)</f>
        <v>6</v>
      </c>
    </row>
    <row r="1077" spans="1:51" x14ac:dyDescent="0.45">
      <c r="A1077" s="1" t="s">
        <v>3255</v>
      </c>
      <c r="B1077" s="2">
        <v>5208131</v>
      </c>
      <c r="C1077" s="3" t="s">
        <v>5335</v>
      </c>
      <c r="D1077" s="5">
        <v>21.15</v>
      </c>
      <c r="E1077" s="5">
        <v>1800.9915970500001</v>
      </c>
      <c r="F1077" s="3" t="s">
        <v>4470</v>
      </c>
      <c r="G1077" s="3" t="s">
        <v>4512</v>
      </c>
      <c r="H1077" s="3" t="s">
        <v>4522</v>
      </c>
      <c r="I1077" s="3" t="s">
        <v>4645</v>
      </c>
      <c r="J1077" s="3" t="s">
        <v>5226</v>
      </c>
      <c r="K1077" s="6">
        <v>1138730</v>
      </c>
      <c r="L1077" s="6">
        <v>1132996</v>
      </c>
      <c r="M1077" s="6">
        <v>68409</v>
      </c>
      <c r="N1077" s="6">
        <v>73882</v>
      </c>
      <c r="O1077" s="6">
        <v>65468</v>
      </c>
      <c r="P1077" s="6">
        <v>71199</v>
      </c>
      <c r="Q1077" s="6">
        <v>57274</v>
      </c>
      <c r="R1077" s="6">
        <v>62751</v>
      </c>
      <c r="S1077" s="6">
        <v>164600</v>
      </c>
      <c r="T1077" s="6">
        <v>174267</v>
      </c>
      <c r="U1077" s="6" t="s">
        <v>4474</v>
      </c>
      <c r="V1077" s="6" t="s">
        <v>4474</v>
      </c>
      <c r="W1077" s="6">
        <v>659972</v>
      </c>
      <c r="X1077" s="6">
        <v>698632</v>
      </c>
      <c r="Y1077" s="6">
        <v>546302</v>
      </c>
      <c r="Z1077" s="6">
        <v>582243</v>
      </c>
      <c r="AA1077" s="6">
        <v>208471</v>
      </c>
      <c r="AB1077" s="6">
        <v>225375</v>
      </c>
      <c r="AC1077" s="6">
        <v>88343258</v>
      </c>
      <c r="AD1077" s="6">
        <v>90711413</v>
      </c>
      <c r="AF1077">
        <f>Q1077/W1077</f>
        <v>8.6782469559314637E-2</v>
      </c>
      <c r="AG1077">
        <f>R1077/X1077</f>
        <v>8.981981930401127E-2</v>
      </c>
      <c r="AH1077" t="e">
        <f>U1077/W1077</f>
        <v>#VALUE!</v>
      </c>
      <c r="AI1077" t="e">
        <f>V1077/X1077</f>
        <v>#VALUE!</v>
      </c>
      <c r="AJ1077">
        <f>Y1077/AA1077</f>
        <v>2.6205179617308882</v>
      </c>
      <c r="AK1077">
        <f>Z1077/AB1077</f>
        <v>2.5834409317803662</v>
      </c>
      <c r="AL1077">
        <f>O1077/K1077</f>
        <v>5.7492118412617567E-2</v>
      </c>
      <c r="AM1077">
        <f>P1077/L1077</f>
        <v>6.2841351602300449E-2</v>
      </c>
      <c r="AN1077">
        <f>K1077/W1077</f>
        <v>1.7254216845563146</v>
      </c>
      <c r="AO1077">
        <f>L1077/X1077</f>
        <v>1.6217350479222252</v>
      </c>
      <c r="AP1077">
        <f>IF(OR(Q1077&lt;0, Q1077="NA"), 0, 1)</f>
        <v>1</v>
      </c>
      <c r="AQ1077">
        <f>IF(OR(S1077&lt;0, S1077="NA"), 0, 1)</f>
        <v>1</v>
      </c>
      <c r="AR1077">
        <f>IFERROR(IF((AF1077-AG1077)&gt;0,1,0),0)</f>
        <v>0</v>
      </c>
      <c r="AS1077">
        <f>IFERROR(IF((S1077-Q1077)&gt;0,1,0),0)</f>
        <v>1</v>
      </c>
      <c r="AT1077">
        <f>IFERROR(IF((AH1077-AI1077)&lt;0,1,0),0)</f>
        <v>0</v>
      </c>
      <c r="AU1077">
        <f>IFERROR(IF((AJ1077-AK1077)&gt;0,1,0),0)</f>
        <v>1</v>
      </c>
      <c r="AV1077">
        <f>IFERROR(IF((AL1077-AM1077)&gt;0,1,0),0)</f>
        <v>0</v>
      </c>
      <c r="AW1077">
        <f>IFERROR(IF((AN1077-AO1077)&gt;0,1,0),0)</f>
        <v>1</v>
      </c>
      <c r="AX1077">
        <f>IFERROR(IF((AC1077-AD1077)&lt;0,1,0),0)</f>
        <v>1</v>
      </c>
      <c r="AY1077">
        <f>SUM(AP1077:AX1077)</f>
        <v>6</v>
      </c>
    </row>
    <row r="1078" spans="1:51" x14ac:dyDescent="0.45">
      <c r="A1078" s="1" t="s">
        <v>3259</v>
      </c>
      <c r="B1078" s="2">
        <v>4970987</v>
      </c>
      <c r="C1078" s="3" t="s">
        <v>5337</v>
      </c>
      <c r="D1078" s="5">
        <v>23.93</v>
      </c>
      <c r="E1078" s="5">
        <v>1132.0317424499999</v>
      </c>
      <c r="F1078" s="3" t="s">
        <v>4500</v>
      </c>
      <c r="G1078" s="3" t="s">
        <v>4501</v>
      </c>
      <c r="H1078" s="3" t="s">
        <v>4502</v>
      </c>
      <c r="I1078" s="3" t="s">
        <v>4538</v>
      </c>
      <c r="J1078" s="3" t="s">
        <v>4504</v>
      </c>
      <c r="K1078" s="6">
        <v>322887</v>
      </c>
      <c r="L1078" s="6">
        <v>317435</v>
      </c>
      <c r="M1078" s="6">
        <v>-19287</v>
      </c>
      <c r="N1078" s="6">
        <v>-26587</v>
      </c>
      <c r="O1078" s="6">
        <v>-28064</v>
      </c>
      <c r="P1078" s="6">
        <v>-35937</v>
      </c>
      <c r="Q1078" s="6">
        <v>-28703</v>
      </c>
      <c r="R1078" s="6">
        <v>-42806</v>
      </c>
      <c r="S1078" s="6">
        <v>17214</v>
      </c>
      <c r="T1078" s="6">
        <v>24338</v>
      </c>
      <c r="U1078" s="6">
        <v>271173</v>
      </c>
      <c r="V1078" s="6">
        <v>271553</v>
      </c>
      <c r="W1078" s="6">
        <v>384169</v>
      </c>
      <c r="X1078" s="6">
        <v>384900</v>
      </c>
      <c r="Y1078" s="6">
        <v>204019</v>
      </c>
      <c r="Z1078" s="6">
        <v>203049</v>
      </c>
      <c r="AA1078" s="6">
        <v>159832</v>
      </c>
      <c r="AB1078" s="6">
        <v>166871</v>
      </c>
      <c r="AC1078" s="6">
        <v>47272509</v>
      </c>
      <c r="AD1078" s="6">
        <v>47129558</v>
      </c>
      <c r="AF1078">
        <f>Q1078/W1078</f>
        <v>-7.4714513664559085E-2</v>
      </c>
      <c r="AG1078">
        <f>R1078/X1078</f>
        <v>-0.11121330215640426</v>
      </c>
      <c r="AH1078">
        <f>U1078/W1078</f>
        <v>0.70586903159807268</v>
      </c>
      <c r="AI1078">
        <f>V1078/X1078</f>
        <v>0.70551571836840743</v>
      </c>
      <c r="AJ1078">
        <f>Y1078/AA1078</f>
        <v>1.2764590319835827</v>
      </c>
      <c r="AK1078">
        <f>Z1078/AB1078</f>
        <v>1.2168022005021844</v>
      </c>
      <c r="AL1078">
        <f>O1078/K1078</f>
        <v>-8.6915856011545833E-2</v>
      </c>
      <c r="AM1078">
        <f>P1078/L1078</f>
        <v>-0.11321057854363885</v>
      </c>
      <c r="AN1078">
        <f>K1078/W1078</f>
        <v>0.84048166301809879</v>
      </c>
      <c r="AO1078">
        <f>L1078/X1078</f>
        <v>0.82472070667705899</v>
      </c>
      <c r="AP1078">
        <f>IF(OR(Q1078&lt;0, Q1078="NA"), 0, 1)</f>
        <v>0</v>
      </c>
      <c r="AQ1078">
        <f>IF(OR(S1078&lt;0, S1078="NA"), 0, 1)</f>
        <v>1</v>
      </c>
      <c r="AR1078">
        <f>IFERROR(IF((AF1078-AG1078)&gt;0,1,0),0)</f>
        <v>1</v>
      </c>
      <c r="AS1078">
        <f>IFERROR(IF((S1078-Q1078)&gt;0,1,0),0)</f>
        <v>1</v>
      </c>
      <c r="AT1078">
        <f>IFERROR(IF((AH1078-AI1078)&lt;0,1,0),0)</f>
        <v>0</v>
      </c>
      <c r="AU1078">
        <f>IFERROR(IF((AJ1078-AK1078)&gt;0,1,0),0)</f>
        <v>1</v>
      </c>
      <c r="AV1078">
        <f>IFERROR(IF((AL1078-AM1078)&gt;0,1,0),0)</f>
        <v>1</v>
      </c>
      <c r="AW1078">
        <f>IFERROR(IF((AN1078-AO1078)&gt;0,1,0),0)</f>
        <v>1</v>
      </c>
      <c r="AX1078">
        <f>IFERROR(IF((AC1078-AD1078)&lt;0,1,0),0)</f>
        <v>0</v>
      </c>
      <c r="AY1078">
        <f>SUM(AP1078:AX1078)</f>
        <v>6</v>
      </c>
    </row>
    <row r="1079" spans="1:51" x14ac:dyDescent="0.45">
      <c r="A1079" s="1" t="s">
        <v>3274</v>
      </c>
      <c r="B1079" s="2">
        <v>102638</v>
      </c>
      <c r="C1079" s="3" t="s">
        <v>5335</v>
      </c>
      <c r="D1079" s="5">
        <v>15.27</v>
      </c>
      <c r="E1079" s="5">
        <v>103.27099473</v>
      </c>
      <c r="F1079" s="3" t="s">
        <v>4480</v>
      </c>
      <c r="G1079" s="3" t="s">
        <v>4481</v>
      </c>
      <c r="H1079" s="3" t="s">
        <v>4481</v>
      </c>
      <c r="I1079" s="3" t="s">
        <v>4482</v>
      </c>
      <c r="J1079" s="3" t="s">
        <v>4483</v>
      </c>
      <c r="K1079" s="6">
        <v>37949</v>
      </c>
      <c r="L1079" s="6">
        <v>38324</v>
      </c>
      <c r="M1079" s="6" t="s">
        <v>4474</v>
      </c>
      <c r="N1079" s="6" t="s">
        <v>4474</v>
      </c>
      <c r="O1079" s="6">
        <v>31650</v>
      </c>
      <c r="P1079" s="6">
        <v>30194</v>
      </c>
      <c r="Q1079" s="6">
        <v>7489</v>
      </c>
      <c r="R1079" s="6">
        <v>7351</v>
      </c>
      <c r="S1079" s="6">
        <v>4880</v>
      </c>
      <c r="T1079" s="6">
        <v>5685</v>
      </c>
      <c r="U1079" s="6" t="s">
        <v>4474</v>
      </c>
      <c r="V1079" s="6" t="s">
        <v>4474</v>
      </c>
      <c r="W1079" s="6">
        <v>1257380</v>
      </c>
      <c r="X1079" s="6">
        <v>1272200</v>
      </c>
      <c r="Y1079" s="6" t="s">
        <v>4474</v>
      </c>
      <c r="Z1079" s="6" t="s">
        <v>4474</v>
      </c>
      <c r="AA1079" s="6" t="s">
        <v>4474</v>
      </c>
      <c r="AB1079" s="6" t="s">
        <v>4474</v>
      </c>
      <c r="AC1079" s="6">
        <v>6769247</v>
      </c>
      <c r="AD1079" s="6">
        <v>6847821</v>
      </c>
      <c r="AF1079">
        <f>Q1079/W1079</f>
        <v>5.9560355660182281E-3</v>
      </c>
      <c r="AG1079">
        <f>R1079/X1079</f>
        <v>5.7781795315202016E-3</v>
      </c>
      <c r="AH1079" t="e">
        <f>U1079/W1079</f>
        <v>#VALUE!</v>
      </c>
      <c r="AI1079" t="e">
        <f>V1079/X1079</f>
        <v>#VALUE!</v>
      </c>
      <c r="AJ1079" t="e">
        <f>Y1079/AA1079</f>
        <v>#VALUE!</v>
      </c>
      <c r="AK1079" t="e">
        <f>Z1079/AB1079</f>
        <v>#VALUE!</v>
      </c>
      <c r="AL1079">
        <f>O1079/K1079</f>
        <v>0.83401407151703599</v>
      </c>
      <c r="AM1079">
        <f>P1079/L1079</f>
        <v>0.78786139233900432</v>
      </c>
      <c r="AN1079">
        <f>K1079/W1079</f>
        <v>3.0181011309230305E-2</v>
      </c>
      <c r="AO1079">
        <f>L1079/X1079</f>
        <v>3.0124194309070901E-2</v>
      </c>
      <c r="AP1079">
        <f>IF(OR(Q1079&lt;0, Q1079="NA"), 0, 1)</f>
        <v>1</v>
      </c>
      <c r="AQ1079">
        <f>IF(OR(S1079&lt;0, S1079="NA"), 0, 1)</f>
        <v>1</v>
      </c>
      <c r="AR1079">
        <f>IFERROR(IF((AF1079-AG1079)&gt;0,1,0),0)</f>
        <v>1</v>
      </c>
      <c r="AS1079">
        <f>IFERROR(IF((S1079-Q1079)&gt;0,1,0),0)</f>
        <v>0</v>
      </c>
      <c r="AT1079">
        <f>IFERROR(IF((AH1079-AI1079)&lt;0,1,0),0)</f>
        <v>0</v>
      </c>
      <c r="AU1079">
        <f>IFERROR(IF((AJ1079-AK1079)&gt;0,1,0),0)</f>
        <v>0</v>
      </c>
      <c r="AV1079">
        <f>IFERROR(IF((AL1079-AM1079)&gt;0,1,0),0)</f>
        <v>1</v>
      </c>
      <c r="AW1079">
        <f>IFERROR(IF((AN1079-AO1079)&gt;0,1,0),0)</f>
        <v>1</v>
      </c>
      <c r="AX1079">
        <f>IFERROR(IF((AC1079-AD1079)&lt;0,1,0),0)</f>
        <v>1</v>
      </c>
      <c r="AY1079">
        <f>SUM(AP1079:AX1079)</f>
        <v>6</v>
      </c>
    </row>
    <row r="1080" spans="1:51" x14ac:dyDescent="0.45">
      <c r="A1080" s="1" t="s">
        <v>3275</v>
      </c>
      <c r="B1080" s="2">
        <v>4080424</v>
      </c>
      <c r="C1080" s="3" t="s">
        <v>5337</v>
      </c>
      <c r="D1080" s="5">
        <v>18.989999999999998</v>
      </c>
      <c r="E1080" s="5">
        <v>2477.9733297299999</v>
      </c>
      <c r="F1080" s="3" t="s">
        <v>4480</v>
      </c>
      <c r="G1080" s="3" t="s">
        <v>4481</v>
      </c>
      <c r="H1080" s="3" t="s">
        <v>4481</v>
      </c>
      <c r="I1080" s="3" t="s">
        <v>4482</v>
      </c>
      <c r="J1080" s="3" t="s">
        <v>4483</v>
      </c>
      <c r="K1080" s="6">
        <v>606409</v>
      </c>
      <c r="L1080" s="6">
        <v>511409</v>
      </c>
      <c r="M1080" s="6" t="s">
        <v>4474</v>
      </c>
      <c r="N1080" s="6" t="s">
        <v>4474</v>
      </c>
      <c r="O1080" s="6">
        <v>510373</v>
      </c>
      <c r="P1080" s="6">
        <v>405648</v>
      </c>
      <c r="Q1080" s="6">
        <v>94314</v>
      </c>
      <c r="R1080" s="6">
        <v>76456</v>
      </c>
      <c r="S1080" s="6">
        <v>233410</v>
      </c>
      <c r="T1080" s="6">
        <v>205909</v>
      </c>
      <c r="U1080" s="6">
        <v>414184</v>
      </c>
      <c r="V1080" s="6">
        <v>412766</v>
      </c>
      <c r="W1080" s="6">
        <v>24042515</v>
      </c>
      <c r="X1080" s="6">
        <v>24070467</v>
      </c>
      <c r="Y1080" s="6" t="s">
        <v>4474</v>
      </c>
      <c r="Z1080" s="6" t="s">
        <v>4474</v>
      </c>
      <c r="AA1080" s="6" t="s">
        <v>4474</v>
      </c>
      <c r="AB1080" s="6" t="s">
        <v>4474</v>
      </c>
      <c r="AC1080" s="6">
        <v>130448599</v>
      </c>
      <c r="AD1080" s="6">
        <v>130380393</v>
      </c>
      <c r="AF1080">
        <f>Q1080/W1080</f>
        <v>3.9228009216173932E-3</v>
      </c>
      <c r="AG1080">
        <f>R1080/X1080</f>
        <v>3.1763405338168138E-3</v>
      </c>
      <c r="AH1080">
        <f>U1080/W1080</f>
        <v>1.7227149489144541E-2</v>
      </c>
      <c r="AI1080">
        <f>V1080/X1080</f>
        <v>1.7148233974853915E-2</v>
      </c>
      <c r="AJ1080" t="e">
        <f>Y1080/AA1080</f>
        <v>#VALUE!</v>
      </c>
      <c r="AK1080" t="e">
        <f>Z1080/AB1080</f>
        <v>#VALUE!</v>
      </c>
      <c r="AL1080">
        <f>O1080/K1080</f>
        <v>0.84163163805286534</v>
      </c>
      <c r="AM1080">
        <f>P1080/L1080</f>
        <v>0.79319683462747037</v>
      </c>
      <c r="AN1080">
        <f>K1080/W1080</f>
        <v>2.5222361304547383E-2</v>
      </c>
      <c r="AO1080">
        <f>L1080/X1080</f>
        <v>2.124632646304702E-2</v>
      </c>
      <c r="AP1080">
        <f>IF(OR(Q1080&lt;0, Q1080="NA"), 0, 1)</f>
        <v>1</v>
      </c>
      <c r="AQ1080">
        <f>IF(OR(S1080&lt;0, S1080="NA"), 0, 1)</f>
        <v>1</v>
      </c>
      <c r="AR1080">
        <f>IFERROR(IF((AF1080-AG1080)&gt;0,1,0),0)</f>
        <v>1</v>
      </c>
      <c r="AS1080">
        <f>IFERROR(IF((S1080-Q1080)&gt;0,1,0),0)</f>
        <v>1</v>
      </c>
      <c r="AT1080">
        <f>IFERROR(IF((AH1080-AI1080)&lt;0,1,0),0)</f>
        <v>0</v>
      </c>
      <c r="AU1080">
        <f>IFERROR(IF((AJ1080-AK1080)&gt;0,1,0),0)</f>
        <v>0</v>
      </c>
      <c r="AV1080">
        <f>IFERROR(IF((AL1080-AM1080)&gt;0,1,0),0)</f>
        <v>1</v>
      </c>
      <c r="AW1080">
        <f>IFERROR(IF((AN1080-AO1080)&gt;0,1,0),0)</f>
        <v>1</v>
      </c>
      <c r="AX1080">
        <f>IFERROR(IF((AC1080-AD1080)&lt;0,1,0),0)</f>
        <v>0</v>
      </c>
      <c r="AY1080">
        <f>SUM(AP1080:AX1080)</f>
        <v>6</v>
      </c>
    </row>
    <row r="1081" spans="1:51" x14ac:dyDescent="0.45">
      <c r="A1081" s="1" t="s">
        <v>3290</v>
      </c>
      <c r="B1081" s="2">
        <v>5721146</v>
      </c>
      <c r="C1081" s="3" t="s">
        <v>5337</v>
      </c>
      <c r="D1081" s="7">
        <v>10.37</v>
      </c>
      <c r="E1081" s="5">
        <v>306.91510354000002</v>
      </c>
      <c r="F1081" s="3" t="s">
        <v>4480</v>
      </c>
      <c r="G1081" s="3" t="s">
        <v>4491</v>
      </c>
      <c r="H1081" s="3" t="s">
        <v>4492</v>
      </c>
      <c r="I1081" s="3" t="s">
        <v>4493</v>
      </c>
      <c r="J1081" s="3" t="s">
        <v>4494</v>
      </c>
      <c r="K1081" s="6">
        <v>21363.253000000001</v>
      </c>
      <c r="L1081" s="6">
        <v>20852.312000000002</v>
      </c>
      <c r="M1081" s="6" t="s">
        <v>4474</v>
      </c>
      <c r="N1081" s="6" t="s">
        <v>4474</v>
      </c>
      <c r="O1081" s="6">
        <v>18181.541000000001</v>
      </c>
      <c r="P1081" s="6">
        <v>17431.802</v>
      </c>
      <c r="Q1081" s="6">
        <v>10700.562</v>
      </c>
      <c r="R1081" s="6">
        <v>-43363.748</v>
      </c>
      <c r="S1081" s="6">
        <v>62702.991000000002</v>
      </c>
      <c r="T1081" s="6">
        <v>47175.235000000001</v>
      </c>
      <c r="U1081" s="6">
        <v>21412.788</v>
      </c>
      <c r="V1081" s="6">
        <v>21412.788</v>
      </c>
      <c r="W1081" s="6">
        <v>549389.50100000005</v>
      </c>
      <c r="X1081" s="6">
        <v>549389.50100000005</v>
      </c>
      <c r="Y1081" s="6">
        <v>7464.6549999999997</v>
      </c>
      <c r="Z1081" s="6">
        <v>7464.6549999999997</v>
      </c>
      <c r="AA1081" s="6">
        <v>11331</v>
      </c>
      <c r="AB1081" s="6">
        <v>11331</v>
      </c>
      <c r="AC1081" s="6">
        <v>33778634</v>
      </c>
      <c r="AD1081" s="6">
        <v>33778634</v>
      </c>
      <c r="AF1081">
        <f>Q1081/W1081</f>
        <v>1.947718691478962E-2</v>
      </c>
      <c r="AG1081">
        <f>R1081/X1081</f>
        <v>-7.8930791216558022E-2</v>
      </c>
      <c r="AH1081">
        <f>U1081/W1081</f>
        <v>3.8975604668499114E-2</v>
      </c>
      <c r="AI1081">
        <f>V1081/X1081</f>
        <v>3.8975604668499114E-2</v>
      </c>
      <c r="AJ1081">
        <f>Y1081/AA1081</f>
        <v>0.65878166093019153</v>
      </c>
      <c r="AK1081">
        <f>Z1081/AB1081</f>
        <v>0.65878166093019153</v>
      </c>
      <c r="AL1081">
        <f>O1081/K1081</f>
        <v>0.85106612742918886</v>
      </c>
      <c r="AM1081">
        <f>P1081/L1081</f>
        <v>0.83596495199189413</v>
      </c>
      <c r="AN1081">
        <f>K1081/W1081</f>
        <v>3.888544095057251E-2</v>
      </c>
      <c r="AO1081">
        <f>L1081/X1081</f>
        <v>3.7955424998192676E-2</v>
      </c>
      <c r="AP1081">
        <f>IF(OR(Q1081&lt;0, Q1081="NA"), 0, 1)</f>
        <v>1</v>
      </c>
      <c r="AQ1081">
        <f>IF(OR(S1081&lt;0, S1081="NA"), 0, 1)</f>
        <v>1</v>
      </c>
      <c r="AR1081">
        <f>IFERROR(IF((AF1081-AG1081)&gt;0,1,0),0)</f>
        <v>1</v>
      </c>
      <c r="AS1081">
        <f>IFERROR(IF((S1081-Q1081)&gt;0,1,0),0)</f>
        <v>1</v>
      </c>
      <c r="AT1081">
        <f>IFERROR(IF((AH1081-AI1081)&lt;0,1,0),0)</f>
        <v>0</v>
      </c>
      <c r="AU1081">
        <f>IFERROR(IF((AJ1081-AK1081)&gt;0,1,0),0)</f>
        <v>0</v>
      </c>
      <c r="AV1081">
        <f>IFERROR(IF((AL1081-AM1081)&gt;0,1,0),0)</f>
        <v>1</v>
      </c>
      <c r="AW1081">
        <f>IFERROR(IF((AN1081-AO1081)&gt;0,1,0),0)</f>
        <v>1</v>
      </c>
      <c r="AX1081">
        <f>IFERROR(IF((AC1081-AD1081)&lt;0,1,0),0)</f>
        <v>0</v>
      </c>
      <c r="AY1081">
        <f>SUM(AP1081:AX1081)</f>
        <v>6</v>
      </c>
    </row>
    <row r="1082" spans="1:51" x14ac:dyDescent="0.45">
      <c r="A1082" s="1" t="s">
        <v>3291</v>
      </c>
      <c r="B1082" s="2">
        <v>4434384</v>
      </c>
      <c r="C1082" s="3" t="s">
        <v>5337</v>
      </c>
      <c r="D1082" s="7">
        <v>96.21</v>
      </c>
      <c r="E1082" s="5">
        <v>5352.4699795799997</v>
      </c>
      <c r="F1082" s="3" t="s">
        <v>4475</v>
      </c>
      <c r="G1082" s="3" t="s">
        <v>4548</v>
      </c>
      <c r="H1082" s="3" t="s">
        <v>4647</v>
      </c>
      <c r="I1082" s="3" t="s">
        <v>4687</v>
      </c>
      <c r="J1082" s="3" t="s">
        <v>4893</v>
      </c>
      <c r="K1082" s="6">
        <v>8771200</v>
      </c>
      <c r="L1082" s="6">
        <v>8879000</v>
      </c>
      <c r="M1082" s="6">
        <v>1134400</v>
      </c>
      <c r="N1082" s="6">
        <v>1210800</v>
      </c>
      <c r="O1082" s="6">
        <v>864100</v>
      </c>
      <c r="P1082" s="6">
        <v>935000</v>
      </c>
      <c r="Q1082" s="6">
        <v>713100</v>
      </c>
      <c r="R1082" s="6">
        <v>742800</v>
      </c>
      <c r="S1082" s="6">
        <v>912100</v>
      </c>
      <c r="T1082" s="6">
        <v>998900</v>
      </c>
      <c r="U1082" s="6">
        <v>1654200</v>
      </c>
      <c r="V1082" s="6">
        <v>1668200</v>
      </c>
      <c r="W1082" s="6">
        <v>11241300</v>
      </c>
      <c r="X1082" s="6">
        <v>11237700</v>
      </c>
      <c r="Y1082" s="6">
        <v>3478200</v>
      </c>
      <c r="Z1082" s="6">
        <v>3414400</v>
      </c>
      <c r="AA1082" s="6">
        <v>2694700</v>
      </c>
      <c r="AB1082" s="6">
        <v>2760100</v>
      </c>
      <c r="AC1082" s="6">
        <v>55623442</v>
      </c>
      <c r="AD1082" s="6">
        <v>55895019</v>
      </c>
      <c r="AF1082">
        <f>Q1082/W1082</f>
        <v>6.3435723626270979E-2</v>
      </c>
      <c r="AG1082">
        <f>R1082/X1082</f>
        <v>6.6098934835420065E-2</v>
      </c>
      <c r="AH1082">
        <f>U1082/W1082</f>
        <v>0.14715379893784528</v>
      </c>
      <c r="AI1082">
        <f>V1082/X1082</f>
        <v>0.14844674622031198</v>
      </c>
      <c r="AJ1082">
        <f>Y1082/AA1082</f>
        <v>1.2907559283037073</v>
      </c>
      <c r="AK1082">
        <f>Z1082/AB1082</f>
        <v>1.2370566283830295</v>
      </c>
      <c r="AL1082">
        <f>O1082/K1082</f>
        <v>9.8515596497628602E-2</v>
      </c>
      <c r="AM1082">
        <f>P1082/L1082</f>
        <v>0.10530465142470999</v>
      </c>
      <c r="AN1082">
        <f>K1082/W1082</f>
        <v>0.78026562764093121</v>
      </c>
      <c r="AO1082">
        <f>L1082/X1082</f>
        <v>0.79010829618160294</v>
      </c>
      <c r="AP1082">
        <f>IF(OR(Q1082&lt;0, Q1082="NA"), 0, 1)</f>
        <v>1</v>
      </c>
      <c r="AQ1082">
        <f>IF(OR(S1082&lt;0, S1082="NA"), 0, 1)</f>
        <v>1</v>
      </c>
      <c r="AR1082">
        <f>IFERROR(IF((AF1082-AG1082)&gt;0,1,0),0)</f>
        <v>0</v>
      </c>
      <c r="AS1082">
        <f>IFERROR(IF((S1082-Q1082)&gt;0,1,0),0)</f>
        <v>1</v>
      </c>
      <c r="AT1082">
        <f>IFERROR(IF((AH1082-AI1082)&lt;0,1,0),0)</f>
        <v>1</v>
      </c>
      <c r="AU1082">
        <f>IFERROR(IF((AJ1082-AK1082)&gt;0,1,0),0)</f>
        <v>1</v>
      </c>
      <c r="AV1082">
        <f>IFERROR(IF((AL1082-AM1082)&gt;0,1,0),0)</f>
        <v>0</v>
      </c>
      <c r="AW1082">
        <f>IFERROR(IF((AN1082-AO1082)&gt;0,1,0),0)</f>
        <v>0</v>
      </c>
      <c r="AX1082">
        <f>IFERROR(IF((AC1082-AD1082)&lt;0,1,0),0)</f>
        <v>1</v>
      </c>
      <c r="AY1082">
        <f>SUM(AP1082:AX1082)</f>
        <v>6</v>
      </c>
    </row>
    <row r="1083" spans="1:51" x14ac:dyDescent="0.45">
      <c r="A1083" s="1" t="s">
        <v>3295</v>
      </c>
      <c r="B1083" s="2">
        <v>4233886</v>
      </c>
      <c r="C1083" s="3" t="s">
        <v>5337</v>
      </c>
      <c r="D1083" s="5">
        <v>47.25</v>
      </c>
      <c r="E1083" s="5">
        <v>10501.6735845</v>
      </c>
      <c r="F1083" s="3" t="s">
        <v>4470</v>
      </c>
      <c r="G1083" s="3" t="s">
        <v>4471</v>
      </c>
      <c r="H1083" s="3" t="s">
        <v>4472</v>
      </c>
      <c r="I1083" s="3" t="s">
        <v>4472</v>
      </c>
      <c r="J1083" s="3" t="s">
        <v>4490</v>
      </c>
      <c r="K1083" s="6">
        <v>1966174</v>
      </c>
      <c r="L1083" s="6">
        <v>1940199</v>
      </c>
      <c r="M1083" s="6">
        <v>669556</v>
      </c>
      <c r="N1083" s="6">
        <v>364742</v>
      </c>
      <c r="O1083" s="6">
        <v>471970</v>
      </c>
      <c r="P1083" s="6">
        <v>166580</v>
      </c>
      <c r="Q1083" s="6">
        <v>92933</v>
      </c>
      <c r="R1083" s="6">
        <v>72695</v>
      </c>
      <c r="S1083" s="6">
        <v>633410</v>
      </c>
      <c r="T1083" s="6">
        <v>575747</v>
      </c>
      <c r="U1083" s="6">
        <v>1364584</v>
      </c>
      <c r="V1083" s="6">
        <v>908920</v>
      </c>
      <c r="W1083" s="6">
        <v>6270197</v>
      </c>
      <c r="X1083" s="6">
        <v>5584640</v>
      </c>
      <c r="Y1083" s="6">
        <v>2454073</v>
      </c>
      <c r="Z1083" s="6">
        <v>1829779</v>
      </c>
      <c r="AA1083" s="6">
        <v>1128568</v>
      </c>
      <c r="AB1083" s="6">
        <v>1034912</v>
      </c>
      <c r="AC1083" s="6">
        <v>222257000</v>
      </c>
      <c r="AD1083" s="6">
        <v>222244000</v>
      </c>
      <c r="AF1083">
        <f>Q1083/W1083</f>
        <v>1.4821384399884086E-2</v>
      </c>
      <c r="AG1083">
        <f>R1083/X1083</f>
        <v>1.3016953644281458E-2</v>
      </c>
      <c r="AH1083">
        <f>U1083/W1083</f>
        <v>0.21763016377316374</v>
      </c>
      <c r="AI1083">
        <f>V1083/X1083</f>
        <v>0.16275355260142105</v>
      </c>
      <c r="AJ1083">
        <f>Y1083/AA1083</f>
        <v>2.1745016693721602</v>
      </c>
      <c r="AK1083">
        <f>Z1083/AB1083</f>
        <v>1.7680527426486503</v>
      </c>
      <c r="AL1083">
        <f>O1083/K1083</f>
        <v>0.24004487903918981</v>
      </c>
      <c r="AM1083">
        <f>P1083/L1083</f>
        <v>8.58571723828329E-2</v>
      </c>
      <c r="AN1083">
        <f>K1083/W1083</f>
        <v>0.31357451767464406</v>
      </c>
      <c r="AO1083">
        <f>L1083/X1083</f>
        <v>0.34741702240430894</v>
      </c>
      <c r="AP1083">
        <f>IF(OR(Q1083&lt;0, Q1083="NA"), 0, 1)</f>
        <v>1</v>
      </c>
      <c r="AQ1083">
        <f>IF(OR(S1083&lt;0, S1083="NA"), 0, 1)</f>
        <v>1</v>
      </c>
      <c r="AR1083">
        <f>IFERROR(IF((AF1083-AG1083)&gt;0,1,0),0)</f>
        <v>1</v>
      </c>
      <c r="AS1083">
        <f>IFERROR(IF((S1083-Q1083)&gt;0,1,0),0)</f>
        <v>1</v>
      </c>
      <c r="AT1083">
        <f>IFERROR(IF((AH1083-AI1083)&lt;0,1,0),0)</f>
        <v>0</v>
      </c>
      <c r="AU1083">
        <f>IFERROR(IF((AJ1083-AK1083)&gt;0,1,0),0)</f>
        <v>1</v>
      </c>
      <c r="AV1083">
        <f>IFERROR(IF((AL1083-AM1083)&gt;0,1,0),0)</f>
        <v>1</v>
      </c>
      <c r="AW1083">
        <f>IFERROR(IF((AN1083-AO1083)&gt;0,1,0),0)</f>
        <v>0</v>
      </c>
      <c r="AX1083">
        <f>IFERROR(IF((AC1083-AD1083)&lt;0,1,0),0)</f>
        <v>0</v>
      </c>
      <c r="AY1083">
        <f>SUM(AP1083:AX1083)</f>
        <v>6</v>
      </c>
    </row>
    <row r="1084" spans="1:51" x14ac:dyDescent="0.45">
      <c r="A1084" s="1" t="s">
        <v>3318</v>
      </c>
      <c r="B1084" s="2">
        <v>4810594</v>
      </c>
      <c r="C1084" s="3" t="s">
        <v>5338</v>
      </c>
      <c r="D1084" s="5">
        <v>63.73</v>
      </c>
      <c r="E1084" s="5">
        <v>4717.7239490100001</v>
      </c>
      <c r="F1084" s="3" t="s">
        <v>4470</v>
      </c>
      <c r="G1084" s="3" t="s">
        <v>4512</v>
      </c>
      <c r="H1084" s="3" t="s">
        <v>4522</v>
      </c>
      <c r="I1084" s="3" t="s">
        <v>4557</v>
      </c>
      <c r="J1084" s="3" t="s">
        <v>5224</v>
      </c>
      <c r="K1084" s="6">
        <v>1772946</v>
      </c>
      <c r="L1084" s="6">
        <v>1713772</v>
      </c>
      <c r="M1084" s="6">
        <v>248442</v>
      </c>
      <c r="N1084" s="6">
        <v>242182</v>
      </c>
      <c r="O1084" s="6">
        <v>113934</v>
      </c>
      <c r="P1084" s="6">
        <v>110443</v>
      </c>
      <c r="Q1084" s="6">
        <v>30607</v>
      </c>
      <c r="R1084" s="6">
        <v>42417</v>
      </c>
      <c r="S1084" s="6">
        <v>279414</v>
      </c>
      <c r="T1084" s="6">
        <v>253262</v>
      </c>
      <c r="U1084" s="6">
        <v>996272</v>
      </c>
      <c r="V1084" s="6">
        <v>1002392</v>
      </c>
      <c r="W1084" s="6">
        <v>3275342</v>
      </c>
      <c r="X1084" s="6">
        <v>3229423</v>
      </c>
      <c r="Y1084" s="6">
        <v>1016253</v>
      </c>
      <c r="Z1084" s="6">
        <v>1004724</v>
      </c>
      <c r="AA1084" s="6">
        <v>470130</v>
      </c>
      <c r="AB1084" s="6">
        <v>474201</v>
      </c>
      <c r="AC1084" s="6">
        <v>73976284</v>
      </c>
      <c r="AD1084" s="6">
        <v>73968042</v>
      </c>
      <c r="AF1084">
        <f>Q1084/W1084</f>
        <v>9.3446730142989643E-3</v>
      </c>
      <c r="AG1084">
        <f>R1084/X1084</f>
        <v>1.3134544468160411E-2</v>
      </c>
      <c r="AH1084">
        <f>U1084/W1084</f>
        <v>0.30417342677497494</v>
      </c>
      <c r="AI1084">
        <f>V1084/X1084</f>
        <v>0.31039352850338897</v>
      </c>
      <c r="AJ1084">
        <f>Y1084/AA1084</f>
        <v>2.1616425244081423</v>
      </c>
      <c r="AK1084">
        <f>Z1084/AB1084</f>
        <v>2.1187724192905542</v>
      </c>
      <c r="AL1084">
        <f>O1084/K1084</f>
        <v>6.4262532530601615E-2</v>
      </c>
      <c r="AM1084">
        <f>P1084/L1084</f>
        <v>6.4444395170419402E-2</v>
      </c>
      <c r="AN1084">
        <f>K1084/W1084</f>
        <v>0.54130103054887091</v>
      </c>
      <c r="AO1084">
        <f>L1084/X1084</f>
        <v>0.53067436504911247</v>
      </c>
      <c r="AP1084">
        <f>IF(OR(Q1084&lt;0, Q1084="NA"), 0, 1)</f>
        <v>1</v>
      </c>
      <c r="AQ1084">
        <f>IF(OR(S1084&lt;0, S1084="NA"), 0, 1)</f>
        <v>1</v>
      </c>
      <c r="AR1084">
        <f>IFERROR(IF((AF1084-AG1084)&gt;0,1,0),0)</f>
        <v>0</v>
      </c>
      <c r="AS1084">
        <f>IFERROR(IF((S1084-Q1084)&gt;0,1,0),0)</f>
        <v>1</v>
      </c>
      <c r="AT1084">
        <f>IFERROR(IF((AH1084-AI1084)&lt;0,1,0),0)</f>
        <v>1</v>
      </c>
      <c r="AU1084">
        <f>IFERROR(IF((AJ1084-AK1084)&gt;0,1,0),0)</f>
        <v>1</v>
      </c>
      <c r="AV1084">
        <f>IFERROR(IF((AL1084-AM1084)&gt;0,1,0),0)</f>
        <v>0</v>
      </c>
      <c r="AW1084">
        <f>IFERROR(IF((AN1084-AO1084)&gt;0,1,0),0)</f>
        <v>1</v>
      </c>
      <c r="AX1084">
        <f>IFERROR(IF((AC1084-AD1084)&lt;0,1,0),0)</f>
        <v>0</v>
      </c>
      <c r="AY1084">
        <f>SUM(AP1084:AX1084)</f>
        <v>6</v>
      </c>
    </row>
    <row r="1085" spans="1:51" x14ac:dyDescent="0.45">
      <c r="A1085" s="1" t="s">
        <v>3320</v>
      </c>
      <c r="B1085" s="2">
        <v>4157135</v>
      </c>
      <c r="C1085" s="3" t="s">
        <v>5337</v>
      </c>
      <c r="D1085" s="5">
        <v>250.42</v>
      </c>
      <c r="E1085" s="5">
        <v>15550.667304480001</v>
      </c>
      <c r="F1085" s="3" t="s">
        <v>4475</v>
      </c>
      <c r="G1085" s="3" t="s">
        <v>4548</v>
      </c>
      <c r="H1085" s="3" t="s">
        <v>4647</v>
      </c>
      <c r="I1085" s="3" t="s">
        <v>4687</v>
      </c>
      <c r="J1085" s="3" t="s">
        <v>4893</v>
      </c>
      <c r="K1085" s="6">
        <v>6740100</v>
      </c>
      <c r="L1085" s="6">
        <v>6647100</v>
      </c>
      <c r="M1085" s="6">
        <v>1059800</v>
      </c>
      <c r="N1085" s="6">
        <v>1036800</v>
      </c>
      <c r="O1085" s="6">
        <v>837300</v>
      </c>
      <c r="P1085" s="6">
        <v>811700</v>
      </c>
      <c r="Q1085" s="6">
        <v>683800</v>
      </c>
      <c r="R1085" s="6">
        <v>682800</v>
      </c>
      <c r="S1085" s="6">
        <v>1100600</v>
      </c>
      <c r="T1085" s="6">
        <v>1076300</v>
      </c>
      <c r="U1085" s="6">
        <v>742200</v>
      </c>
      <c r="V1085" s="6">
        <v>1141100</v>
      </c>
      <c r="W1085" s="6">
        <v>6800000</v>
      </c>
      <c r="X1085" s="6">
        <v>6641000</v>
      </c>
      <c r="Y1085" s="6">
        <v>3604600</v>
      </c>
      <c r="Z1085" s="6">
        <v>3447900</v>
      </c>
      <c r="AA1085" s="6">
        <v>2092400</v>
      </c>
      <c r="AB1085" s="6">
        <v>1573600</v>
      </c>
      <c r="AC1085" s="6">
        <v>62100000</v>
      </c>
      <c r="AD1085" s="6">
        <v>62400000</v>
      </c>
      <c r="AF1085">
        <f>Q1085/W1085</f>
        <v>0.10055882352941177</v>
      </c>
      <c r="AG1085">
        <f>R1085/X1085</f>
        <v>0.10281584098780304</v>
      </c>
      <c r="AH1085">
        <f>U1085/W1085</f>
        <v>0.10914705882352942</v>
      </c>
      <c r="AI1085">
        <f>V1085/X1085</f>
        <v>0.17182653214877278</v>
      </c>
      <c r="AJ1085">
        <f>Y1085/AA1085</f>
        <v>1.7227107627604665</v>
      </c>
      <c r="AK1085">
        <f>Z1085/AB1085</f>
        <v>2.1910904931367563</v>
      </c>
      <c r="AL1085">
        <f>O1085/K1085</f>
        <v>0.12422664352160948</v>
      </c>
      <c r="AM1085">
        <f>P1085/L1085</f>
        <v>0.12211340283732755</v>
      </c>
      <c r="AN1085">
        <f>K1085/W1085</f>
        <v>0.99119117647058819</v>
      </c>
      <c r="AO1085">
        <f>L1085/X1085</f>
        <v>1.0009185363650053</v>
      </c>
      <c r="AP1085">
        <f>IF(OR(Q1085&lt;0, Q1085="NA"), 0, 1)</f>
        <v>1</v>
      </c>
      <c r="AQ1085">
        <f>IF(OR(S1085&lt;0, S1085="NA"), 0, 1)</f>
        <v>1</v>
      </c>
      <c r="AR1085">
        <f>IFERROR(IF((AF1085-AG1085)&gt;0,1,0),0)</f>
        <v>0</v>
      </c>
      <c r="AS1085">
        <f>IFERROR(IF((S1085-Q1085)&gt;0,1,0),0)</f>
        <v>1</v>
      </c>
      <c r="AT1085">
        <f>IFERROR(IF((AH1085-AI1085)&lt;0,1,0),0)</f>
        <v>1</v>
      </c>
      <c r="AU1085">
        <f>IFERROR(IF((AJ1085-AK1085)&gt;0,1,0),0)</f>
        <v>0</v>
      </c>
      <c r="AV1085">
        <f>IFERROR(IF((AL1085-AM1085)&gt;0,1,0),0)</f>
        <v>1</v>
      </c>
      <c r="AW1085">
        <f>IFERROR(IF((AN1085-AO1085)&gt;0,1,0),0)</f>
        <v>0</v>
      </c>
      <c r="AX1085">
        <f>IFERROR(IF((AC1085-AD1085)&lt;0,1,0),0)</f>
        <v>1</v>
      </c>
      <c r="AY1085">
        <f>SUM(AP1085:AX1085)</f>
        <v>6</v>
      </c>
    </row>
    <row r="1086" spans="1:51" x14ac:dyDescent="0.45">
      <c r="A1086" s="1" t="s">
        <v>3324</v>
      </c>
      <c r="B1086" s="2">
        <v>4135999</v>
      </c>
      <c r="C1086" s="3" t="s">
        <v>5337</v>
      </c>
      <c r="D1086" s="5">
        <v>41</v>
      </c>
      <c r="E1086" s="5">
        <v>9892.2605270000004</v>
      </c>
      <c r="F1086" s="3" t="s">
        <v>4654</v>
      </c>
      <c r="G1086" s="3" t="s">
        <v>4654</v>
      </c>
      <c r="H1086" s="3" t="s">
        <v>4655</v>
      </c>
      <c r="I1086" s="3" t="s">
        <v>4717</v>
      </c>
      <c r="J1086" s="3" t="s">
        <v>4842</v>
      </c>
      <c r="K1086" s="6">
        <v>2330213</v>
      </c>
      <c r="L1086" s="6">
        <v>2333634</v>
      </c>
      <c r="M1086" s="6">
        <v>1120223</v>
      </c>
      <c r="N1086" s="6">
        <v>1126987</v>
      </c>
      <c r="O1086" s="6">
        <v>752714</v>
      </c>
      <c r="P1086" s="6">
        <v>756707</v>
      </c>
      <c r="Q1086" s="6">
        <v>481532</v>
      </c>
      <c r="R1086" s="6">
        <v>480306</v>
      </c>
      <c r="S1086" s="6">
        <v>952719</v>
      </c>
      <c r="T1086" s="6">
        <v>857051</v>
      </c>
      <c r="U1086" s="6">
        <v>1089131</v>
      </c>
      <c r="V1086" s="6">
        <v>1088655</v>
      </c>
      <c r="W1086" s="6">
        <v>7241303</v>
      </c>
      <c r="X1086" s="6">
        <v>7266223</v>
      </c>
      <c r="Y1086" s="6">
        <v>655541</v>
      </c>
      <c r="Z1086" s="6">
        <v>716828</v>
      </c>
      <c r="AA1086" s="6">
        <v>1223904</v>
      </c>
      <c r="AB1086" s="6">
        <v>1240871</v>
      </c>
      <c r="AC1086" s="6">
        <v>241272844</v>
      </c>
      <c r="AD1086" s="6">
        <v>242345258</v>
      </c>
      <c r="AF1086">
        <f>Q1086/W1086</f>
        <v>6.6497976952490462E-2</v>
      </c>
      <c r="AG1086">
        <f>R1086/X1086</f>
        <v>6.6101191774598722E-2</v>
      </c>
      <c r="AH1086">
        <f>U1086/W1086</f>
        <v>0.15040538974822626</v>
      </c>
      <c r="AI1086">
        <f>V1086/X1086</f>
        <v>0.14982405577147853</v>
      </c>
      <c r="AJ1086">
        <f>Y1086/AA1086</f>
        <v>0.53561472141605881</v>
      </c>
      <c r="AK1086">
        <f>Z1086/AB1086</f>
        <v>0.57768132223252855</v>
      </c>
      <c r="AL1086">
        <f>O1086/K1086</f>
        <v>0.32302368925072517</v>
      </c>
      <c r="AM1086">
        <f>P1086/L1086</f>
        <v>0.3242612166260862</v>
      </c>
      <c r="AN1086">
        <f>K1086/W1086</f>
        <v>0.32179471015092176</v>
      </c>
      <c r="AO1086">
        <f>L1086/X1086</f>
        <v>0.32116190213264856</v>
      </c>
      <c r="AP1086">
        <f>IF(OR(Q1086&lt;0, Q1086="NA"), 0, 1)</f>
        <v>1</v>
      </c>
      <c r="AQ1086">
        <f>IF(OR(S1086&lt;0, S1086="NA"), 0, 1)</f>
        <v>1</v>
      </c>
      <c r="AR1086">
        <f>IFERROR(IF((AF1086-AG1086)&gt;0,1,0),0)</f>
        <v>1</v>
      </c>
      <c r="AS1086">
        <f>IFERROR(IF((S1086-Q1086)&gt;0,1,0),0)</f>
        <v>1</v>
      </c>
      <c r="AT1086">
        <f>IFERROR(IF((AH1086-AI1086)&lt;0,1,0),0)</f>
        <v>0</v>
      </c>
      <c r="AU1086">
        <f>IFERROR(IF((AJ1086-AK1086)&gt;0,1,0),0)</f>
        <v>0</v>
      </c>
      <c r="AV1086">
        <f>IFERROR(IF((AL1086-AM1086)&gt;0,1,0),0)</f>
        <v>0</v>
      </c>
      <c r="AW1086">
        <f>IFERROR(IF((AN1086-AO1086)&gt;0,1,0),0)</f>
        <v>1</v>
      </c>
      <c r="AX1086">
        <f>IFERROR(IF((AC1086-AD1086)&lt;0,1,0),0)</f>
        <v>1</v>
      </c>
      <c r="AY1086">
        <f>SUM(AP1086:AX1086)</f>
        <v>6</v>
      </c>
    </row>
    <row r="1087" spans="1:51" x14ac:dyDescent="0.45">
      <c r="A1087" s="1" t="s">
        <v>3325</v>
      </c>
      <c r="B1087" s="2">
        <v>7181137</v>
      </c>
      <c r="C1087" s="3" t="s">
        <v>5337</v>
      </c>
      <c r="D1087" s="5">
        <v>17.73</v>
      </c>
      <c r="E1087" s="5">
        <v>394.40760876000002</v>
      </c>
      <c r="F1087" s="3" t="s">
        <v>4654</v>
      </c>
      <c r="G1087" s="3" t="s">
        <v>4654</v>
      </c>
      <c r="H1087" s="3" t="s">
        <v>4747</v>
      </c>
      <c r="I1087" s="3" t="s">
        <v>4748</v>
      </c>
      <c r="J1087" s="3" t="s">
        <v>4864</v>
      </c>
      <c r="K1087" s="6">
        <v>579500</v>
      </c>
      <c r="L1087" s="6">
        <v>590900</v>
      </c>
      <c r="M1087" s="6">
        <v>68400</v>
      </c>
      <c r="N1087" s="6">
        <v>67100</v>
      </c>
      <c r="O1087" s="6">
        <v>24500</v>
      </c>
      <c r="P1087" s="6">
        <v>23700</v>
      </c>
      <c r="Q1087" s="6">
        <v>14700</v>
      </c>
      <c r="R1087" s="6">
        <v>15400</v>
      </c>
      <c r="S1087" s="6">
        <v>89500</v>
      </c>
      <c r="T1087" s="6">
        <v>84000</v>
      </c>
      <c r="U1087" s="6" t="s">
        <v>4474</v>
      </c>
      <c r="V1087" s="6" t="s">
        <v>4474</v>
      </c>
      <c r="W1087" s="6">
        <v>373900</v>
      </c>
      <c r="X1087" s="6">
        <v>359600</v>
      </c>
      <c r="Y1087" s="6">
        <v>132700</v>
      </c>
      <c r="Z1087" s="6">
        <v>114400</v>
      </c>
      <c r="AA1087" s="6">
        <v>66500</v>
      </c>
      <c r="AB1087" s="6">
        <v>61500</v>
      </c>
      <c r="AC1087" s="6">
        <v>22245212</v>
      </c>
      <c r="AD1087" s="6">
        <v>22365096</v>
      </c>
      <c r="AF1087">
        <f>Q1087/W1087</f>
        <v>3.9315324953196042E-2</v>
      </c>
      <c r="AG1087">
        <f>R1087/X1087</f>
        <v>4.2825361512791989E-2</v>
      </c>
      <c r="AH1087" t="e">
        <f>U1087/W1087</f>
        <v>#VALUE!</v>
      </c>
      <c r="AI1087" t="e">
        <f>V1087/X1087</f>
        <v>#VALUE!</v>
      </c>
      <c r="AJ1087">
        <f>Y1087/AA1087</f>
        <v>1.9954887218045112</v>
      </c>
      <c r="AK1087">
        <f>Z1087/AB1087</f>
        <v>1.8601626016260162</v>
      </c>
      <c r="AL1087">
        <f>O1087/K1087</f>
        <v>4.2277825711820538E-2</v>
      </c>
      <c r="AM1087">
        <f>P1087/L1087</f>
        <v>4.0108309358605515E-2</v>
      </c>
      <c r="AN1087">
        <f>K1087/W1087</f>
        <v>1.5498796469644289</v>
      </c>
      <c r="AO1087">
        <f>L1087/X1087</f>
        <v>1.6432146829810901</v>
      </c>
      <c r="AP1087">
        <f>IF(OR(Q1087&lt;0, Q1087="NA"), 0, 1)</f>
        <v>1</v>
      </c>
      <c r="AQ1087">
        <f>IF(OR(S1087&lt;0, S1087="NA"), 0, 1)</f>
        <v>1</v>
      </c>
      <c r="AR1087">
        <f>IFERROR(IF((AF1087-AG1087)&gt;0,1,0),0)</f>
        <v>0</v>
      </c>
      <c r="AS1087">
        <f>IFERROR(IF((S1087-Q1087)&gt;0,1,0),0)</f>
        <v>1</v>
      </c>
      <c r="AT1087">
        <f>IFERROR(IF((AH1087-AI1087)&lt;0,1,0),0)</f>
        <v>0</v>
      </c>
      <c r="AU1087">
        <f>IFERROR(IF((AJ1087-AK1087)&gt;0,1,0),0)</f>
        <v>1</v>
      </c>
      <c r="AV1087">
        <f>IFERROR(IF((AL1087-AM1087)&gt;0,1,0),0)</f>
        <v>1</v>
      </c>
      <c r="AW1087">
        <f>IFERROR(IF((AN1087-AO1087)&gt;0,1,0),0)</f>
        <v>0</v>
      </c>
      <c r="AX1087">
        <f>IFERROR(IF((AC1087-AD1087)&lt;0,1,0),0)</f>
        <v>1</v>
      </c>
      <c r="AY1087">
        <f>SUM(AP1087:AX1087)</f>
        <v>6</v>
      </c>
    </row>
    <row r="1088" spans="1:51" x14ac:dyDescent="0.45">
      <c r="A1088" s="1" t="s">
        <v>3332</v>
      </c>
      <c r="B1088" s="2">
        <v>4324933</v>
      </c>
      <c r="C1088" s="3" t="s">
        <v>5337</v>
      </c>
      <c r="D1088" s="5">
        <v>89.92</v>
      </c>
      <c r="E1088" s="5">
        <v>16582.587268480002</v>
      </c>
      <c r="F1088" s="3" t="s">
        <v>4485</v>
      </c>
      <c r="G1088" s="3" t="s">
        <v>4517</v>
      </c>
      <c r="H1088" s="3" t="s">
        <v>4518</v>
      </c>
      <c r="I1088" s="3" t="s">
        <v>4551</v>
      </c>
      <c r="J1088" s="3" t="s">
        <v>4552</v>
      </c>
      <c r="K1088" s="6">
        <v>4183500</v>
      </c>
      <c r="L1088" s="6">
        <v>4221500</v>
      </c>
      <c r="M1088" s="6">
        <v>1199900</v>
      </c>
      <c r="N1088" s="6">
        <v>1198600</v>
      </c>
      <c r="O1088" s="6">
        <v>764700</v>
      </c>
      <c r="P1088" s="6">
        <v>774200</v>
      </c>
      <c r="Q1088" s="6">
        <v>378600</v>
      </c>
      <c r="R1088" s="6">
        <v>365800</v>
      </c>
      <c r="S1088" s="6">
        <v>1084800</v>
      </c>
      <c r="T1088" s="6">
        <v>956200</v>
      </c>
      <c r="U1088" s="6">
        <v>2724900</v>
      </c>
      <c r="V1088" s="6">
        <v>2822600</v>
      </c>
      <c r="W1088" s="6">
        <v>11932000</v>
      </c>
      <c r="X1088" s="6">
        <v>12078900</v>
      </c>
      <c r="Y1088" s="6">
        <v>1858800</v>
      </c>
      <c r="Z1088" s="6">
        <v>1965600</v>
      </c>
      <c r="AA1088" s="6">
        <v>1449100</v>
      </c>
      <c r="AB1088" s="6">
        <v>1518200</v>
      </c>
      <c r="AC1088" s="6">
        <v>184407685</v>
      </c>
      <c r="AD1088" s="6">
        <v>184238275</v>
      </c>
      <c r="AF1088">
        <f>Q1088/W1088</f>
        <v>3.1729802212537711E-2</v>
      </c>
      <c r="AG1088">
        <f>R1088/X1088</f>
        <v>3.0284214622192419E-2</v>
      </c>
      <c r="AH1088">
        <f>U1088/W1088</f>
        <v>0.22836909151860543</v>
      </c>
      <c r="AI1088">
        <f>V1088/X1088</f>
        <v>0.23368021922526058</v>
      </c>
      <c r="AJ1088">
        <f>Y1088/AA1088</f>
        <v>1.2827272099924092</v>
      </c>
      <c r="AK1088">
        <f>Z1088/AB1088</f>
        <v>1.2946910815439336</v>
      </c>
      <c r="AL1088">
        <f>O1088/K1088</f>
        <v>0.1827895302975977</v>
      </c>
      <c r="AM1088">
        <f>P1088/L1088</f>
        <v>0.18339452801137038</v>
      </c>
      <c r="AN1088">
        <f>K1088/W1088</f>
        <v>0.3506118002011398</v>
      </c>
      <c r="AO1088">
        <f>L1088/X1088</f>
        <v>0.34949374529137589</v>
      </c>
      <c r="AP1088">
        <f>IF(OR(Q1088&lt;0, Q1088="NA"), 0, 1)</f>
        <v>1</v>
      </c>
      <c r="AQ1088">
        <f>IF(OR(S1088&lt;0, S1088="NA"), 0, 1)</f>
        <v>1</v>
      </c>
      <c r="AR1088">
        <f>IFERROR(IF((AF1088-AG1088)&gt;0,1,0),0)</f>
        <v>1</v>
      </c>
      <c r="AS1088">
        <f>IFERROR(IF((S1088-Q1088)&gt;0,1,0),0)</f>
        <v>1</v>
      </c>
      <c r="AT1088">
        <f>IFERROR(IF((AH1088-AI1088)&lt;0,1,0),0)</f>
        <v>1</v>
      </c>
      <c r="AU1088">
        <f>IFERROR(IF((AJ1088-AK1088)&gt;0,1,0),0)</f>
        <v>0</v>
      </c>
      <c r="AV1088">
        <f>IFERROR(IF((AL1088-AM1088)&gt;0,1,0),0)</f>
        <v>0</v>
      </c>
      <c r="AW1088">
        <f>IFERROR(IF((AN1088-AO1088)&gt;0,1,0),0)</f>
        <v>1</v>
      </c>
      <c r="AX1088">
        <f>IFERROR(IF((AC1088-AD1088)&lt;0,1,0),0)</f>
        <v>0</v>
      </c>
      <c r="AY1088">
        <f>SUM(AP1088:AX1088)</f>
        <v>6</v>
      </c>
    </row>
    <row r="1089" spans="1:51" x14ac:dyDescent="0.45">
      <c r="A1089" s="1" t="s">
        <v>3339</v>
      </c>
      <c r="B1089" s="2">
        <v>103118</v>
      </c>
      <c r="C1089" s="3" t="s">
        <v>5337</v>
      </c>
      <c r="D1089" s="5">
        <v>53.96</v>
      </c>
      <c r="E1089" s="5">
        <v>47226.388257999999</v>
      </c>
      <c r="F1089" s="3" t="s">
        <v>4525</v>
      </c>
      <c r="G1089" s="3" t="s">
        <v>4526</v>
      </c>
      <c r="H1089" s="3" t="s">
        <v>4527</v>
      </c>
      <c r="I1089" s="3" t="s">
        <v>4527</v>
      </c>
      <c r="J1089" s="3" t="s">
        <v>4633</v>
      </c>
      <c r="K1089" s="6">
        <v>5026314</v>
      </c>
      <c r="L1089" s="6">
        <v>4730771</v>
      </c>
      <c r="M1089" s="6">
        <v>4170003</v>
      </c>
      <c r="N1089" s="6">
        <v>3944824</v>
      </c>
      <c r="O1089" s="6">
        <v>1905174</v>
      </c>
      <c r="P1089" s="6">
        <v>1786768</v>
      </c>
      <c r="Q1089" s="6">
        <v>885753</v>
      </c>
      <c r="R1089" s="6">
        <v>848506</v>
      </c>
      <c r="S1089" s="6">
        <v>3361971</v>
      </c>
      <c r="T1089" s="6">
        <v>3252501</v>
      </c>
      <c r="U1089" s="6">
        <v>25531363</v>
      </c>
      <c r="V1089" s="6">
        <v>23775282</v>
      </c>
      <c r="W1089" s="6">
        <v>68468766</v>
      </c>
      <c r="X1089" s="6">
        <v>68060931</v>
      </c>
      <c r="Y1089" s="6" t="s">
        <v>4474</v>
      </c>
      <c r="Z1089" s="6" t="s">
        <v>4474</v>
      </c>
      <c r="AA1089" s="6" t="s">
        <v>4474</v>
      </c>
      <c r="AB1089" s="6" t="s">
        <v>4474</v>
      </c>
      <c r="AC1089" s="6">
        <v>875197000</v>
      </c>
      <c r="AD1089" s="6">
        <v>870848000</v>
      </c>
      <c r="AF1089">
        <f>Q1089/W1089</f>
        <v>1.2936599441561426E-2</v>
      </c>
      <c r="AG1089">
        <f>R1089/X1089</f>
        <v>1.2466858556489626E-2</v>
      </c>
      <c r="AH1089">
        <f>U1089/W1089</f>
        <v>0.3728906549885827</v>
      </c>
      <c r="AI1089">
        <f>V1089/X1089</f>
        <v>0.34932349074096564</v>
      </c>
      <c r="AJ1089" t="e">
        <f>Y1089/AA1089</f>
        <v>#VALUE!</v>
      </c>
      <c r="AK1089" t="e">
        <f>Z1089/AB1089</f>
        <v>#VALUE!</v>
      </c>
      <c r="AL1089">
        <f>O1089/K1089</f>
        <v>0.37903998834931524</v>
      </c>
      <c r="AM1089">
        <f>P1089/L1089</f>
        <v>0.37769065549780362</v>
      </c>
      <c r="AN1089">
        <f>K1089/W1089</f>
        <v>7.3410319677734523E-2</v>
      </c>
      <c r="AO1089">
        <f>L1089/X1089</f>
        <v>6.9507879638026113E-2</v>
      </c>
      <c r="AP1089">
        <f>IF(OR(Q1089&lt;0, Q1089="NA"), 0, 1)</f>
        <v>1</v>
      </c>
      <c r="AQ1089">
        <f>IF(OR(S1089&lt;0, S1089="NA"), 0, 1)</f>
        <v>1</v>
      </c>
      <c r="AR1089">
        <f>IFERROR(IF((AF1089-AG1089)&gt;0,1,0),0)</f>
        <v>1</v>
      </c>
      <c r="AS1089">
        <f>IFERROR(IF((S1089-Q1089)&gt;0,1,0),0)</f>
        <v>1</v>
      </c>
      <c r="AT1089">
        <f>IFERROR(IF((AH1089-AI1089)&lt;0,1,0),0)</f>
        <v>0</v>
      </c>
      <c r="AU1089">
        <f>IFERROR(IF((AJ1089-AK1089)&gt;0,1,0),0)</f>
        <v>0</v>
      </c>
      <c r="AV1089">
        <f>IFERROR(IF((AL1089-AM1089)&gt;0,1,0),0)</f>
        <v>1</v>
      </c>
      <c r="AW1089">
        <f>IFERROR(IF((AN1089-AO1089)&gt;0,1,0),0)</f>
        <v>1</v>
      </c>
      <c r="AX1089">
        <f>IFERROR(IF((AC1089-AD1089)&lt;0,1,0),0)</f>
        <v>0</v>
      </c>
      <c r="AY1089">
        <f>SUM(AP1089:AX1089)</f>
        <v>6</v>
      </c>
    </row>
    <row r="1090" spans="1:51" x14ac:dyDescent="0.45">
      <c r="A1090" s="1" t="s">
        <v>3341</v>
      </c>
      <c r="B1090" s="2">
        <v>4049020</v>
      </c>
      <c r="C1090" s="3" t="s">
        <v>5335</v>
      </c>
      <c r="D1090" s="5">
        <v>52.2</v>
      </c>
      <c r="E1090" s="5">
        <v>353.7718236</v>
      </c>
      <c r="F1090" s="3" t="s">
        <v>4480</v>
      </c>
      <c r="G1090" s="3" t="s">
        <v>4481</v>
      </c>
      <c r="H1090" s="3" t="s">
        <v>4481</v>
      </c>
      <c r="I1090" s="3" t="s">
        <v>4482</v>
      </c>
      <c r="J1090" s="3" t="s">
        <v>4484</v>
      </c>
      <c r="K1090" s="6">
        <v>107187</v>
      </c>
      <c r="L1090" s="6">
        <v>105768</v>
      </c>
      <c r="M1090" s="6" t="s">
        <v>4474</v>
      </c>
      <c r="N1090" s="6" t="s">
        <v>4474</v>
      </c>
      <c r="O1090" s="6">
        <v>87786</v>
      </c>
      <c r="P1090" s="6">
        <v>84008</v>
      </c>
      <c r="Q1090" s="6">
        <v>33221</v>
      </c>
      <c r="R1090" s="6">
        <v>32488</v>
      </c>
      <c r="S1090" s="6">
        <v>42308</v>
      </c>
      <c r="T1090" s="6">
        <v>39025</v>
      </c>
      <c r="U1090" s="6" t="s">
        <v>4474</v>
      </c>
      <c r="V1090" s="6" t="s">
        <v>4474</v>
      </c>
      <c r="W1090" s="6">
        <v>3101750</v>
      </c>
      <c r="X1090" s="6">
        <v>3048528</v>
      </c>
      <c r="Y1090" s="6" t="s">
        <v>4474</v>
      </c>
      <c r="Z1090" s="6" t="s">
        <v>4474</v>
      </c>
      <c r="AA1090" s="6" t="s">
        <v>4474</v>
      </c>
      <c r="AB1090" s="6" t="s">
        <v>4474</v>
      </c>
      <c r="AC1090" s="6">
        <v>6826120</v>
      </c>
      <c r="AD1090" s="6">
        <v>6886928</v>
      </c>
      <c r="AF1090">
        <f>Q1090/W1090</f>
        <v>1.0710405416297251E-2</v>
      </c>
      <c r="AG1090">
        <f>R1090/X1090</f>
        <v>1.0656946565686784E-2</v>
      </c>
      <c r="AH1090" t="e">
        <f>U1090/W1090</f>
        <v>#VALUE!</v>
      </c>
      <c r="AI1090" t="e">
        <f>V1090/X1090</f>
        <v>#VALUE!</v>
      </c>
      <c r="AJ1090" t="e">
        <f>Y1090/AA1090</f>
        <v>#VALUE!</v>
      </c>
      <c r="AK1090" t="e">
        <f>Z1090/AB1090</f>
        <v>#VALUE!</v>
      </c>
      <c r="AL1090">
        <f>O1090/K1090</f>
        <v>0.81899857258809372</v>
      </c>
      <c r="AM1090">
        <f>P1090/L1090</f>
        <v>0.79426669692156415</v>
      </c>
      <c r="AN1090">
        <f>K1090/W1090</f>
        <v>3.4556943660836621E-2</v>
      </c>
      <c r="AO1090">
        <f>L1090/X1090</f>
        <v>3.4694777282675442E-2</v>
      </c>
      <c r="AP1090">
        <f>IF(OR(Q1090&lt;0, Q1090="NA"), 0, 1)</f>
        <v>1</v>
      </c>
      <c r="AQ1090">
        <f>IF(OR(S1090&lt;0, S1090="NA"), 0, 1)</f>
        <v>1</v>
      </c>
      <c r="AR1090">
        <f>IFERROR(IF((AF1090-AG1090)&gt;0,1,0),0)</f>
        <v>1</v>
      </c>
      <c r="AS1090">
        <f>IFERROR(IF((S1090-Q1090)&gt;0,1,0),0)</f>
        <v>1</v>
      </c>
      <c r="AT1090">
        <f>IFERROR(IF((AH1090-AI1090)&lt;0,1,0),0)</f>
        <v>0</v>
      </c>
      <c r="AU1090">
        <f>IFERROR(IF((AJ1090-AK1090)&gt;0,1,0),0)</f>
        <v>0</v>
      </c>
      <c r="AV1090">
        <f>IFERROR(IF((AL1090-AM1090)&gt;0,1,0),0)</f>
        <v>1</v>
      </c>
      <c r="AW1090">
        <f>IFERROR(IF((AN1090-AO1090)&gt;0,1,0),0)</f>
        <v>0</v>
      </c>
      <c r="AX1090">
        <f>IFERROR(IF((AC1090-AD1090)&lt;0,1,0),0)</f>
        <v>1</v>
      </c>
      <c r="AY1090">
        <f>SUM(AP1090:AX1090)</f>
        <v>6</v>
      </c>
    </row>
    <row r="1091" spans="1:51" x14ac:dyDescent="0.45">
      <c r="A1091" s="1" t="s">
        <v>3353</v>
      </c>
      <c r="B1091" s="2">
        <v>103091</v>
      </c>
      <c r="C1091" s="3" t="s">
        <v>5335</v>
      </c>
      <c r="D1091" s="5">
        <v>71.13</v>
      </c>
      <c r="E1091" s="5">
        <v>12876.80082525</v>
      </c>
      <c r="F1091" s="3" t="s">
        <v>4525</v>
      </c>
      <c r="G1091" s="3" t="s">
        <v>4526</v>
      </c>
      <c r="H1091" s="3" t="s">
        <v>4527</v>
      </c>
      <c r="I1091" s="3" t="s">
        <v>4527</v>
      </c>
      <c r="J1091" s="3" t="s">
        <v>4528</v>
      </c>
      <c r="K1091" s="6">
        <v>1499485</v>
      </c>
      <c r="L1091" s="6">
        <v>1467040</v>
      </c>
      <c r="M1091" s="6">
        <v>995839</v>
      </c>
      <c r="N1091" s="6">
        <v>961563</v>
      </c>
      <c r="O1091" s="6">
        <v>597422</v>
      </c>
      <c r="P1091" s="6">
        <v>576596</v>
      </c>
      <c r="Q1091" s="6">
        <v>413197</v>
      </c>
      <c r="R1091" s="6">
        <v>401794</v>
      </c>
      <c r="S1091" s="6">
        <v>770719</v>
      </c>
      <c r="T1091" s="6">
        <v>756128</v>
      </c>
      <c r="U1091" s="6">
        <v>4362231</v>
      </c>
      <c r="V1091" s="6">
        <v>4307230</v>
      </c>
      <c r="W1091" s="6">
        <v>12426579</v>
      </c>
      <c r="X1091" s="6">
        <v>12384180</v>
      </c>
      <c r="Y1091" s="6" t="s">
        <v>4474</v>
      </c>
      <c r="Z1091" s="6" t="s">
        <v>4474</v>
      </c>
      <c r="AA1091" s="6" t="s">
        <v>4474</v>
      </c>
      <c r="AB1091" s="6" t="s">
        <v>4474</v>
      </c>
      <c r="AC1091" s="6">
        <v>181502569</v>
      </c>
      <c r="AD1091" s="6">
        <v>181493494</v>
      </c>
      <c r="AF1091">
        <f>Q1091/W1091</f>
        <v>3.3251066122059823E-2</v>
      </c>
      <c r="AG1091">
        <f>R1091/X1091</f>
        <v>3.244413437143194E-2</v>
      </c>
      <c r="AH1091">
        <f>U1091/W1091</f>
        <v>0.35104037885245809</v>
      </c>
      <c r="AI1091">
        <f>V1091/X1091</f>
        <v>0.34780098480480742</v>
      </c>
      <c r="AJ1091" t="e">
        <f>Y1091/AA1091</f>
        <v>#VALUE!</v>
      </c>
      <c r="AK1091" t="e">
        <f>Z1091/AB1091</f>
        <v>#VALUE!</v>
      </c>
      <c r="AL1091">
        <f>O1091/K1091</f>
        <v>0.39841812355575412</v>
      </c>
      <c r="AM1091">
        <f>P1091/L1091</f>
        <v>0.39303359144944922</v>
      </c>
      <c r="AN1091">
        <f>K1091/W1091</f>
        <v>0.12066756264938243</v>
      </c>
      <c r="AO1091">
        <f>L1091/X1091</f>
        <v>0.11846081048563571</v>
      </c>
      <c r="AP1091">
        <f>IF(OR(Q1091&lt;0, Q1091="NA"), 0, 1)</f>
        <v>1</v>
      </c>
      <c r="AQ1091">
        <f>IF(OR(S1091&lt;0, S1091="NA"), 0, 1)</f>
        <v>1</v>
      </c>
      <c r="AR1091">
        <f>IFERROR(IF((AF1091-AG1091)&gt;0,1,0),0)</f>
        <v>1</v>
      </c>
      <c r="AS1091">
        <f>IFERROR(IF((S1091-Q1091)&gt;0,1,0),0)</f>
        <v>1</v>
      </c>
      <c r="AT1091">
        <f>IFERROR(IF((AH1091-AI1091)&lt;0,1,0),0)</f>
        <v>0</v>
      </c>
      <c r="AU1091">
        <f>IFERROR(IF((AJ1091-AK1091)&gt;0,1,0),0)</f>
        <v>0</v>
      </c>
      <c r="AV1091">
        <f>IFERROR(IF((AL1091-AM1091)&gt;0,1,0),0)</f>
        <v>1</v>
      </c>
      <c r="AW1091">
        <f>IFERROR(IF((AN1091-AO1091)&gt;0,1,0),0)</f>
        <v>1</v>
      </c>
      <c r="AX1091">
        <f>IFERROR(IF((AC1091-AD1091)&lt;0,1,0),0)</f>
        <v>0</v>
      </c>
      <c r="AY1091">
        <f>SUM(AP1091:AX1091)</f>
        <v>6</v>
      </c>
    </row>
    <row r="1092" spans="1:51" x14ac:dyDescent="0.45">
      <c r="A1092" s="1" t="s">
        <v>3362</v>
      </c>
      <c r="B1092" s="2">
        <v>4426783</v>
      </c>
      <c r="C1092" s="3" t="s">
        <v>5335</v>
      </c>
      <c r="D1092" s="5">
        <v>23.12</v>
      </c>
      <c r="E1092" s="5">
        <v>4579.1740423199999</v>
      </c>
      <c r="F1092" s="3" t="s">
        <v>4480</v>
      </c>
      <c r="G1092" s="3" t="s">
        <v>4491</v>
      </c>
      <c r="H1092" s="3" t="s">
        <v>4491</v>
      </c>
      <c r="I1092" s="3" t="s">
        <v>4594</v>
      </c>
      <c r="J1092" s="3" t="s">
        <v>5230</v>
      </c>
      <c r="K1092" s="6">
        <v>1176826</v>
      </c>
      <c r="L1092" s="6">
        <v>1081928</v>
      </c>
      <c r="M1092" s="6">
        <v>-58635</v>
      </c>
      <c r="N1092" s="6">
        <v>-94715</v>
      </c>
      <c r="O1092" s="6">
        <v>-65073</v>
      </c>
      <c r="P1092" s="6">
        <v>-100722</v>
      </c>
      <c r="Q1092" s="6">
        <v>-66275</v>
      </c>
      <c r="R1092" s="6">
        <v>-103847</v>
      </c>
      <c r="S1092" s="6">
        <v>110428</v>
      </c>
      <c r="T1092" s="6">
        <v>-7303</v>
      </c>
      <c r="U1092" s="6" t="s">
        <v>4474</v>
      </c>
      <c r="V1092" s="6">
        <v>15000</v>
      </c>
      <c r="W1092" s="6">
        <v>970430</v>
      </c>
      <c r="X1092" s="6">
        <v>950193</v>
      </c>
      <c r="Y1092" s="6">
        <v>861256</v>
      </c>
      <c r="Z1092" s="6">
        <v>840554</v>
      </c>
      <c r="AA1092" s="6">
        <v>324095</v>
      </c>
      <c r="AB1092" s="6">
        <v>341846</v>
      </c>
      <c r="AC1092" s="6">
        <v>198033845</v>
      </c>
      <c r="AD1092" s="6">
        <v>195095978</v>
      </c>
      <c r="AF1092">
        <f>Q1092/W1092</f>
        <v>-6.8294467401049025E-2</v>
      </c>
      <c r="AG1092">
        <f>R1092/X1092</f>
        <v>-0.10929042836560572</v>
      </c>
      <c r="AH1092" t="e">
        <f>U1092/W1092</f>
        <v>#VALUE!</v>
      </c>
      <c r="AI1092">
        <f>V1092/X1092</f>
        <v>1.5786266579526476E-2</v>
      </c>
      <c r="AJ1092">
        <f>Y1092/AA1092</f>
        <v>2.6574183495580002</v>
      </c>
      <c r="AK1092">
        <f>Z1092/AB1092</f>
        <v>2.4588674432346731</v>
      </c>
      <c r="AL1092">
        <f>O1092/K1092</f>
        <v>-5.5295345276192065E-2</v>
      </c>
      <c r="AM1092">
        <f>P1092/L1092</f>
        <v>-9.3094919440110613E-2</v>
      </c>
      <c r="AN1092">
        <f>K1092/W1092</f>
        <v>1.2126850983584596</v>
      </c>
      <c r="AO1092">
        <f>L1092/X1092</f>
        <v>1.1386402551902612</v>
      </c>
      <c r="AP1092">
        <f>IF(OR(Q1092&lt;0, Q1092="NA"), 0, 1)</f>
        <v>0</v>
      </c>
      <c r="AQ1092">
        <f>IF(OR(S1092&lt;0, S1092="NA"), 0, 1)</f>
        <v>1</v>
      </c>
      <c r="AR1092">
        <f>IFERROR(IF((AF1092-AG1092)&gt;0,1,0),0)</f>
        <v>1</v>
      </c>
      <c r="AS1092">
        <f>IFERROR(IF((S1092-Q1092)&gt;0,1,0),0)</f>
        <v>1</v>
      </c>
      <c r="AT1092">
        <f>IFERROR(IF((AH1092-AI1092)&lt;0,1,0),0)</f>
        <v>0</v>
      </c>
      <c r="AU1092">
        <f>IFERROR(IF((AJ1092-AK1092)&gt;0,1,0),0)</f>
        <v>1</v>
      </c>
      <c r="AV1092">
        <f>IFERROR(IF((AL1092-AM1092)&gt;0,1,0),0)</f>
        <v>1</v>
      </c>
      <c r="AW1092">
        <f>IFERROR(IF((AN1092-AO1092)&gt;0,1,0),0)</f>
        <v>1</v>
      </c>
      <c r="AX1092">
        <f>IFERROR(IF((AC1092-AD1092)&lt;0,1,0),0)</f>
        <v>0</v>
      </c>
      <c r="AY1092">
        <f>SUM(AP1092:AX1092)</f>
        <v>6</v>
      </c>
    </row>
    <row r="1093" spans="1:51" x14ac:dyDescent="0.45">
      <c r="A1093" s="1" t="s">
        <v>3365</v>
      </c>
      <c r="B1093" s="2">
        <v>6520282</v>
      </c>
      <c r="C1093" s="3" t="s">
        <v>5335</v>
      </c>
      <c r="D1093" s="5">
        <v>6.7</v>
      </c>
      <c r="E1093" s="5">
        <v>2429.6249462999999</v>
      </c>
      <c r="F1093" s="3" t="s">
        <v>4651</v>
      </c>
      <c r="G1093" s="3" t="s">
        <v>4651</v>
      </c>
      <c r="H1093" s="3" t="s">
        <v>4779</v>
      </c>
      <c r="I1093" s="3" t="s">
        <v>4780</v>
      </c>
      <c r="J1093" s="3" t="s">
        <v>5220</v>
      </c>
      <c r="K1093" s="6">
        <v>1003501.8832274876</v>
      </c>
      <c r="L1093" s="6">
        <v>988018.19437074137</v>
      </c>
      <c r="M1093" s="6">
        <v>781627.67562210327</v>
      </c>
      <c r="N1093" s="6">
        <v>737367.24489018344</v>
      </c>
      <c r="O1093" s="6">
        <v>560749.06509901606</v>
      </c>
      <c r="P1093" s="6">
        <v>525238.17409635824</v>
      </c>
      <c r="Q1093" s="6">
        <v>32698.766823391757</v>
      </c>
      <c r="R1093" s="6">
        <v>18749.480472955118</v>
      </c>
      <c r="S1093" s="6">
        <v>798912.6803882469</v>
      </c>
      <c r="T1093" s="6">
        <v>786695.94865054486</v>
      </c>
      <c r="U1093" s="6">
        <v>6977531.1073314827</v>
      </c>
      <c r="V1093" s="6">
        <v>6818298.5083937338</v>
      </c>
      <c r="W1093" s="6">
        <v>11108859.248649778</v>
      </c>
      <c r="X1093" s="6">
        <v>10737213.860877784</v>
      </c>
      <c r="Y1093" s="6">
        <v>1299459.9110792826</v>
      </c>
      <c r="Z1093" s="6">
        <v>1246584.0848946373</v>
      </c>
      <c r="AA1093" s="6">
        <v>2008701.101065258</v>
      </c>
      <c r="AB1093" s="6">
        <v>1871357.6568081975</v>
      </c>
      <c r="AC1093" s="6">
        <v>362647727</v>
      </c>
      <c r="AD1093" s="6">
        <v>362632473</v>
      </c>
      <c r="AF1093">
        <f>Q1093/W1093</f>
        <v>2.9434855633233554E-3</v>
      </c>
      <c r="AG1093">
        <f>R1093/X1093</f>
        <v>1.7462146806324595E-3</v>
      </c>
      <c r="AH1093">
        <f>U1093/W1093</f>
        <v>0.62810509622575006</v>
      </c>
      <c r="AI1093">
        <f>V1093/X1093</f>
        <v>0.63501561920424743</v>
      </c>
      <c r="AJ1093">
        <f>Y1093/AA1093</f>
        <v>0.64691551689305626</v>
      </c>
      <c r="AK1093">
        <f>Z1093/AB1093</f>
        <v>0.66613887535577831</v>
      </c>
      <c r="AL1093">
        <f>O1093/K1093</f>
        <v>0.55879223992636773</v>
      </c>
      <c r="AM1093">
        <f>P1093/L1093</f>
        <v>0.53160779537149827</v>
      </c>
      <c r="AN1093">
        <f>K1093/W1093</f>
        <v>9.033347716143382E-2</v>
      </c>
      <c r="AO1093">
        <f>L1093/X1093</f>
        <v>9.2018116354252194E-2</v>
      </c>
      <c r="AP1093">
        <f>IF(OR(Q1093&lt;0, Q1093="NA"), 0, 1)</f>
        <v>1</v>
      </c>
      <c r="AQ1093">
        <f>IF(OR(S1093&lt;0, S1093="NA"), 0, 1)</f>
        <v>1</v>
      </c>
      <c r="AR1093">
        <f>IFERROR(IF((AF1093-AG1093)&gt;0,1,0),0)</f>
        <v>1</v>
      </c>
      <c r="AS1093">
        <f>IFERROR(IF((S1093-Q1093)&gt;0,1,0),0)</f>
        <v>1</v>
      </c>
      <c r="AT1093">
        <f>IFERROR(IF((AH1093-AI1093)&lt;0,1,0),0)</f>
        <v>1</v>
      </c>
      <c r="AU1093">
        <f>IFERROR(IF((AJ1093-AK1093)&gt;0,1,0),0)</f>
        <v>0</v>
      </c>
      <c r="AV1093">
        <f>IFERROR(IF((AL1093-AM1093)&gt;0,1,0),0)</f>
        <v>1</v>
      </c>
      <c r="AW1093">
        <f>IFERROR(IF((AN1093-AO1093)&gt;0,1,0),0)</f>
        <v>0</v>
      </c>
      <c r="AX1093">
        <f>IFERROR(IF((AC1093-AD1093)&lt;0,1,0),0)</f>
        <v>0</v>
      </c>
      <c r="AY1093">
        <f>SUM(AP1093:AX1093)</f>
        <v>6</v>
      </c>
    </row>
    <row r="1094" spans="1:51" x14ac:dyDescent="0.45">
      <c r="A1094" s="1" t="s">
        <v>3371</v>
      </c>
      <c r="B1094" s="2">
        <v>1018438</v>
      </c>
      <c r="C1094" s="3" t="s">
        <v>5335</v>
      </c>
      <c r="D1094" s="5">
        <v>67.91</v>
      </c>
      <c r="E1094" s="5">
        <v>1320.5668585799999</v>
      </c>
      <c r="F1094" s="3" t="s">
        <v>4480</v>
      </c>
      <c r="G1094" s="3" t="s">
        <v>4481</v>
      </c>
      <c r="H1094" s="3" t="s">
        <v>4481</v>
      </c>
      <c r="I1094" s="3" t="s">
        <v>4482</v>
      </c>
      <c r="J1094" s="3" t="s">
        <v>4484</v>
      </c>
      <c r="K1094" s="6">
        <v>377061</v>
      </c>
      <c r="L1094" s="6">
        <v>368113</v>
      </c>
      <c r="M1094" s="6" t="s">
        <v>4474</v>
      </c>
      <c r="N1094" s="6" t="s">
        <v>4474</v>
      </c>
      <c r="O1094" s="6">
        <v>245293</v>
      </c>
      <c r="P1094" s="6">
        <v>229318</v>
      </c>
      <c r="Q1094" s="6">
        <v>102014</v>
      </c>
      <c r="R1094" s="6">
        <v>97042</v>
      </c>
      <c r="S1094" s="6">
        <v>147750</v>
      </c>
      <c r="T1094" s="6">
        <v>117846</v>
      </c>
      <c r="U1094" s="6" t="s">
        <v>4474</v>
      </c>
      <c r="V1094" s="6" t="s">
        <v>4474</v>
      </c>
      <c r="W1094" s="6">
        <v>6692470</v>
      </c>
      <c r="X1094" s="6">
        <v>6616574</v>
      </c>
      <c r="Y1094" s="6" t="s">
        <v>4474</v>
      </c>
      <c r="Z1094" s="6" t="s">
        <v>4474</v>
      </c>
      <c r="AA1094" s="6" t="s">
        <v>4474</v>
      </c>
      <c r="AB1094" s="6" t="s">
        <v>4474</v>
      </c>
      <c r="AC1094" s="6">
        <v>19443273</v>
      </c>
      <c r="AD1094" s="6">
        <v>19424859</v>
      </c>
      <c r="AF1094">
        <f>Q1094/W1094</f>
        <v>1.5243101575352597E-2</v>
      </c>
      <c r="AG1094">
        <f>R1094/X1094</f>
        <v>1.4666502634142684E-2</v>
      </c>
      <c r="AH1094" t="e">
        <f>U1094/W1094</f>
        <v>#VALUE!</v>
      </c>
      <c r="AI1094" t="e">
        <f>V1094/X1094</f>
        <v>#VALUE!</v>
      </c>
      <c r="AJ1094" t="e">
        <f>Y1094/AA1094</f>
        <v>#VALUE!</v>
      </c>
      <c r="AK1094" t="e">
        <f>Z1094/AB1094</f>
        <v>#VALUE!</v>
      </c>
      <c r="AL1094">
        <f>O1094/K1094</f>
        <v>0.65053930265925142</v>
      </c>
      <c r="AM1094">
        <f>P1094/L1094</f>
        <v>0.62295545117939333</v>
      </c>
      <c r="AN1094">
        <f>K1094/W1094</f>
        <v>5.6341081842727722E-2</v>
      </c>
      <c r="AO1094">
        <f>L1094/X1094</f>
        <v>5.5634985719195465E-2</v>
      </c>
      <c r="AP1094">
        <f>IF(OR(Q1094&lt;0, Q1094="NA"), 0, 1)</f>
        <v>1</v>
      </c>
      <c r="AQ1094">
        <f>IF(OR(S1094&lt;0, S1094="NA"), 0, 1)</f>
        <v>1</v>
      </c>
      <c r="AR1094">
        <f>IFERROR(IF((AF1094-AG1094)&gt;0,1,0),0)</f>
        <v>1</v>
      </c>
      <c r="AS1094">
        <f>IFERROR(IF((S1094-Q1094)&gt;0,1,0),0)</f>
        <v>1</v>
      </c>
      <c r="AT1094">
        <f>IFERROR(IF((AH1094-AI1094)&lt;0,1,0),0)</f>
        <v>0</v>
      </c>
      <c r="AU1094">
        <f>IFERROR(IF((AJ1094-AK1094)&gt;0,1,0),0)</f>
        <v>0</v>
      </c>
      <c r="AV1094">
        <f>IFERROR(IF((AL1094-AM1094)&gt;0,1,0),0)</f>
        <v>1</v>
      </c>
      <c r="AW1094">
        <f>IFERROR(IF((AN1094-AO1094)&gt;0,1,0),0)</f>
        <v>1</v>
      </c>
      <c r="AX1094">
        <f>IFERROR(IF((AC1094-AD1094)&lt;0,1,0),0)</f>
        <v>0</v>
      </c>
      <c r="AY1094">
        <f>SUM(AP1094:AX1094)</f>
        <v>6</v>
      </c>
    </row>
    <row r="1095" spans="1:51" x14ac:dyDescent="0.45">
      <c r="A1095" s="1" t="s">
        <v>3373</v>
      </c>
      <c r="B1095" s="2">
        <v>7568103</v>
      </c>
      <c r="C1095" s="3" t="s">
        <v>5338</v>
      </c>
      <c r="D1095" s="5">
        <v>8.1300000000000008</v>
      </c>
      <c r="E1095" s="5">
        <v>530.25937214999999</v>
      </c>
      <c r="F1095" s="3" t="s">
        <v>4665</v>
      </c>
      <c r="G1095" s="3" t="s">
        <v>4666</v>
      </c>
      <c r="H1095" s="3" t="s">
        <v>4776</v>
      </c>
      <c r="I1095" s="3" t="s">
        <v>4777</v>
      </c>
      <c r="J1095" s="3" t="s">
        <v>5232</v>
      </c>
      <c r="K1095" s="6">
        <v>149606.04</v>
      </c>
      <c r="L1095" s="6">
        <v>147335.94699999999</v>
      </c>
      <c r="M1095" s="6">
        <v>56524.728000000003</v>
      </c>
      <c r="N1095" s="6">
        <v>55027.313000000002</v>
      </c>
      <c r="O1095" s="6">
        <v>30994.371999999999</v>
      </c>
      <c r="P1095" s="6">
        <v>29712.436000000002</v>
      </c>
      <c r="Q1095" s="6">
        <v>-310.83499999999998</v>
      </c>
      <c r="R1095" s="6">
        <v>219.53100000000001</v>
      </c>
      <c r="S1095" s="6">
        <v>39207.163999999997</v>
      </c>
      <c r="T1095" s="6">
        <v>45609.591</v>
      </c>
      <c r="U1095" s="6">
        <v>325498.65100000001</v>
      </c>
      <c r="V1095" s="6">
        <v>324127.39299999998</v>
      </c>
      <c r="W1095" s="6">
        <v>778231.83499999996</v>
      </c>
      <c r="X1095" s="6">
        <v>768158.05</v>
      </c>
      <c r="Y1095" s="6">
        <v>77011.766000000003</v>
      </c>
      <c r="Z1095" s="6">
        <v>67521.406000000003</v>
      </c>
      <c r="AA1095" s="6">
        <v>56048</v>
      </c>
      <c r="AB1095" s="6">
        <v>52678</v>
      </c>
      <c r="AC1095" s="6">
        <v>65222555</v>
      </c>
      <c r="AD1095" s="6">
        <v>65078938</v>
      </c>
      <c r="AF1095">
        <f>Q1095/W1095</f>
        <v>-3.9941182822468319E-4</v>
      </c>
      <c r="AG1095">
        <f>R1095/X1095</f>
        <v>2.8578884254353644E-4</v>
      </c>
      <c r="AH1095">
        <f>U1095/W1095</f>
        <v>0.41825409391020352</v>
      </c>
      <c r="AI1095">
        <f>V1095/X1095</f>
        <v>0.42195404057797736</v>
      </c>
      <c r="AJ1095">
        <f>Y1095/AA1095</f>
        <v>1.3740323651156152</v>
      </c>
      <c r="AK1095">
        <f>Z1095/AB1095</f>
        <v>1.2817761874027109</v>
      </c>
      <c r="AL1095">
        <f>O1095/K1095</f>
        <v>0.20717326653389126</v>
      </c>
      <c r="AM1095">
        <f>P1095/L1095</f>
        <v>0.20166454015461688</v>
      </c>
      <c r="AN1095">
        <f>K1095/W1095</f>
        <v>0.19223839641563881</v>
      </c>
      <c r="AO1095">
        <f>L1095/X1095</f>
        <v>0.19180420878229418</v>
      </c>
      <c r="AP1095">
        <f>IF(OR(Q1095&lt;0, Q1095="NA"), 0, 1)</f>
        <v>0</v>
      </c>
      <c r="AQ1095">
        <f>IF(OR(S1095&lt;0, S1095="NA"), 0, 1)</f>
        <v>1</v>
      </c>
      <c r="AR1095">
        <f>IFERROR(IF((AF1095-AG1095)&gt;0,1,0),0)</f>
        <v>0</v>
      </c>
      <c r="AS1095">
        <f>IFERROR(IF((S1095-Q1095)&gt;0,1,0),0)</f>
        <v>1</v>
      </c>
      <c r="AT1095">
        <f>IFERROR(IF((AH1095-AI1095)&lt;0,1,0),0)</f>
        <v>1</v>
      </c>
      <c r="AU1095">
        <f>IFERROR(IF((AJ1095-AK1095)&gt;0,1,0),0)</f>
        <v>1</v>
      </c>
      <c r="AV1095">
        <f>IFERROR(IF((AL1095-AM1095)&gt;0,1,0),0)</f>
        <v>1</v>
      </c>
      <c r="AW1095">
        <f>IFERROR(IF((AN1095-AO1095)&gt;0,1,0),0)</f>
        <v>1</v>
      </c>
      <c r="AX1095">
        <f>IFERROR(IF((AC1095-AD1095)&lt;0,1,0),0)</f>
        <v>0</v>
      </c>
      <c r="AY1095">
        <f>SUM(AP1095:AX1095)</f>
        <v>6</v>
      </c>
    </row>
    <row r="1096" spans="1:51" x14ac:dyDescent="0.45">
      <c r="A1096" s="1" t="s">
        <v>3375</v>
      </c>
      <c r="B1096" s="2">
        <v>11060763</v>
      </c>
      <c r="C1096" s="3" t="s">
        <v>5337</v>
      </c>
      <c r="D1096" s="5">
        <v>23.19</v>
      </c>
      <c r="E1096" s="5">
        <v>3408.2702213100001</v>
      </c>
      <c r="F1096" s="3" t="s">
        <v>4485</v>
      </c>
      <c r="G1096" s="3" t="s">
        <v>4486</v>
      </c>
      <c r="H1096" s="3" t="s">
        <v>4496</v>
      </c>
      <c r="I1096" s="3" t="s">
        <v>4496</v>
      </c>
      <c r="J1096" s="3" t="s">
        <v>5000</v>
      </c>
      <c r="K1096" s="6">
        <v>6440000</v>
      </c>
      <c r="L1096" s="6">
        <v>6166000</v>
      </c>
      <c r="M1096" s="6">
        <v>704000</v>
      </c>
      <c r="N1096" s="6">
        <v>672000</v>
      </c>
      <c r="O1096" s="6">
        <v>579000</v>
      </c>
      <c r="P1096" s="6">
        <v>571000</v>
      </c>
      <c r="Q1096" s="6">
        <v>175000</v>
      </c>
      <c r="R1096" s="6">
        <v>176000</v>
      </c>
      <c r="S1096" s="6">
        <v>504000</v>
      </c>
      <c r="T1096" s="6">
        <v>417000</v>
      </c>
      <c r="U1096" s="6">
        <v>1989000</v>
      </c>
      <c r="V1096" s="6">
        <v>1985000</v>
      </c>
      <c r="W1096" s="6">
        <v>8135000</v>
      </c>
      <c r="X1096" s="6">
        <v>7984000</v>
      </c>
      <c r="Y1096" s="6">
        <v>3037000</v>
      </c>
      <c r="Z1096" s="6">
        <v>2884000</v>
      </c>
      <c r="AA1096" s="6">
        <v>1672000</v>
      </c>
      <c r="AB1096" s="6">
        <v>1594000</v>
      </c>
      <c r="AC1096" s="6">
        <v>146919000</v>
      </c>
      <c r="AD1096" s="6">
        <v>146269000</v>
      </c>
      <c r="AF1096">
        <f>Q1096/W1096</f>
        <v>2.1511985248924399E-2</v>
      </c>
      <c r="AG1096">
        <f>R1096/X1096</f>
        <v>2.2044088176352707E-2</v>
      </c>
      <c r="AH1096">
        <f>U1096/W1096</f>
        <v>0.24449907805777504</v>
      </c>
      <c r="AI1096">
        <f>V1096/X1096</f>
        <v>0.24862224448897796</v>
      </c>
      <c r="AJ1096">
        <f>Y1096/AA1096</f>
        <v>1.8163875598086126</v>
      </c>
      <c r="AK1096">
        <f>Z1096/AB1096</f>
        <v>1.8092848180677541</v>
      </c>
      <c r="AL1096">
        <f>O1096/K1096</f>
        <v>8.9906832298136646E-2</v>
      </c>
      <c r="AM1096">
        <f>P1096/L1096</f>
        <v>9.2604605903340909E-2</v>
      </c>
      <c r="AN1096">
        <f>K1096/W1096</f>
        <v>0.79164105716041799</v>
      </c>
      <c r="AO1096">
        <f>L1096/X1096</f>
        <v>0.77229458917835669</v>
      </c>
      <c r="AP1096">
        <f>IF(OR(Q1096&lt;0, Q1096="NA"), 0, 1)</f>
        <v>1</v>
      </c>
      <c r="AQ1096">
        <f>IF(OR(S1096&lt;0, S1096="NA"), 0, 1)</f>
        <v>1</v>
      </c>
      <c r="AR1096">
        <f>IFERROR(IF((AF1096-AG1096)&gt;0,1,0),0)</f>
        <v>0</v>
      </c>
      <c r="AS1096">
        <f>IFERROR(IF((S1096-Q1096)&gt;0,1,0),0)</f>
        <v>1</v>
      </c>
      <c r="AT1096">
        <f>IFERROR(IF((AH1096-AI1096)&lt;0,1,0),0)</f>
        <v>1</v>
      </c>
      <c r="AU1096">
        <f>IFERROR(IF((AJ1096-AK1096)&gt;0,1,0),0)</f>
        <v>1</v>
      </c>
      <c r="AV1096">
        <f>IFERROR(IF((AL1096-AM1096)&gt;0,1,0),0)</f>
        <v>0</v>
      </c>
      <c r="AW1096">
        <f>IFERROR(IF((AN1096-AO1096)&gt;0,1,0),0)</f>
        <v>1</v>
      </c>
      <c r="AX1096">
        <f>IFERROR(IF((AC1096-AD1096)&lt;0,1,0),0)</f>
        <v>0</v>
      </c>
      <c r="AY1096">
        <f>SUM(AP1096:AX1096)</f>
        <v>6</v>
      </c>
    </row>
    <row r="1097" spans="1:51" x14ac:dyDescent="0.45">
      <c r="A1097" s="1" t="s">
        <v>3386</v>
      </c>
      <c r="B1097" s="2">
        <v>4355730</v>
      </c>
      <c r="C1097" s="3" t="s">
        <v>5335</v>
      </c>
      <c r="D1097" s="5">
        <v>27.63</v>
      </c>
      <c r="E1097" s="5">
        <v>5806.3327919100002</v>
      </c>
      <c r="F1097" s="3" t="s">
        <v>4559</v>
      </c>
      <c r="G1097" s="3" t="s">
        <v>4821</v>
      </c>
      <c r="H1097" s="3" t="s">
        <v>4911</v>
      </c>
      <c r="I1097" s="3" t="s">
        <v>4911</v>
      </c>
      <c r="J1097" s="3" t="s">
        <v>4823</v>
      </c>
      <c r="K1097" s="6">
        <v>3681000</v>
      </c>
      <c r="L1097" s="6">
        <v>3706000</v>
      </c>
      <c r="M1097" s="6">
        <v>703000</v>
      </c>
      <c r="N1097" s="6">
        <v>698000</v>
      </c>
      <c r="O1097" s="6">
        <v>575000</v>
      </c>
      <c r="P1097" s="6">
        <v>572000</v>
      </c>
      <c r="Q1097" s="6">
        <v>368000</v>
      </c>
      <c r="R1097" s="6">
        <v>360000</v>
      </c>
      <c r="S1097" s="6">
        <v>528000</v>
      </c>
      <c r="T1097" s="6">
        <v>620000</v>
      </c>
      <c r="U1097" s="6">
        <v>1735000</v>
      </c>
      <c r="V1097" s="6">
        <v>1784000</v>
      </c>
      <c r="W1097" s="6">
        <v>4843000</v>
      </c>
      <c r="X1097" s="6">
        <v>4865000</v>
      </c>
      <c r="Y1097" s="6">
        <v>1105000</v>
      </c>
      <c r="Z1097" s="6">
        <v>1113000</v>
      </c>
      <c r="AA1097" s="6">
        <v>543000</v>
      </c>
      <c r="AB1097" s="6">
        <v>523000</v>
      </c>
      <c r="AC1097" s="6">
        <v>210100000</v>
      </c>
      <c r="AD1097" s="6">
        <v>210100000</v>
      </c>
      <c r="AF1097">
        <f>Q1097/W1097</f>
        <v>7.5985959116250251E-2</v>
      </c>
      <c r="AG1097">
        <f>R1097/X1097</f>
        <v>7.3997944501541624E-2</v>
      </c>
      <c r="AH1097">
        <f>U1097/W1097</f>
        <v>0.35824901920297336</v>
      </c>
      <c r="AI1097">
        <f>V1097/X1097</f>
        <v>0.36670092497430629</v>
      </c>
      <c r="AJ1097">
        <f>Y1097/AA1097</f>
        <v>2.034990791896869</v>
      </c>
      <c r="AK1097">
        <f>Z1097/AB1097</f>
        <v>2.1281070745697899</v>
      </c>
      <c r="AL1097">
        <f>O1097/K1097</f>
        <v>0.15620755229557184</v>
      </c>
      <c r="AM1097">
        <f>P1097/L1097</f>
        <v>0.15434430652995143</v>
      </c>
      <c r="AN1097">
        <f>K1097/W1097</f>
        <v>0.76006607474705756</v>
      </c>
      <c r="AO1097">
        <f>L1097/X1097</f>
        <v>0.7617677286742035</v>
      </c>
      <c r="AP1097">
        <f>IF(OR(Q1097&lt;0, Q1097="NA"), 0, 1)</f>
        <v>1</v>
      </c>
      <c r="AQ1097">
        <f>IF(OR(S1097&lt;0, S1097="NA"), 0, 1)</f>
        <v>1</v>
      </c>
      <c r="AR1097">
        <f>IFERROR(IF((AF1097-AG1097)&gt;0,1,0),0)</f>
        <v>1</v>
      </c>
      <c r="AS1097">
        <f>IFERROR(IF((S1097-Q1097)&gt;0,1,0),0)</f>
        <v>1</v>
      </c>
      <c r="AT1097">
        <f>IFERROR(IF((AH1097-AI1097)&lt;0,1,0),0)</f>
        <v>1</v>
      </c>
      <c r="AU1097">
        <f>IFERROR(IF((AJ1097-AK1097)&gt;0,1,0),0)</f>
        <v>0</v>
      </c>
      <c r="AV1097">
        <f>IFERROR(IF((AL1097-AM1097)&gt;0,1,0),0)</f>
        <v>1</v>
      </c>
      <c r="AW1097">
        <f>IFERROR(IF((AN1097-AO1097)&gt;0,1,0),0)</f>
        <v>0</v>
      </c>
      <c r="AX1097">
        <f>IFERROR(IF((AC1097-AD1097)&lt;0,1,0),0)</f>
        <v>0</v>
      </c>
      <c r="AY1097">
        <f>SUM(AP1097:AX1097)</f>
        <v>6</v>
      </c>
    </row>
    <row r="1098" spans="1:51" x14ac:dyDescent="0.45">
      <c r="A1098" s="1" t="s">
        <v>3394</v>
      </c>
      <c r="B1098" s="2">
        <v>4964156</v>
      </c>
      <c r="C1098" s="3" t="s">
        <v>5335</v>
      </c>
      <c r="D1098" s="5">
        <v>13.51</v>
      </c>
      <c r="E1098" s="5">
        <v>194.66029408</v>
      </c>
      <c r="F1098" s="3" t="s">
        <v>4500</v>
      </c>
      <c r="G1098" s="3" t="s">
        <v>4574</v>
      </c>
      <c r="H1098" s="3" t="s">
        <v>4580</v>
      </c>
      <c r="I1098" s="3" t="s">
        <v>4763</v>
      </c>
      <c r="J1098" s="3" t="s">
        <v>4764</v>
      </c>
      <c r="K1098" s="6">
        <v>202965</v>
      </c>
      <c r="L1098" s="6">
        <v>197604</v>
      </c>
      <c r="M1098" s="6">
        <v>4789</v>
      </c>
      <c r="N1098" s="6">
        <v>3613</v>
      </c>
      <c r="O1098" s="6">
        <v>537</v>
      </c>
      <c r="P1098" s="6">
        <v>-740</v>
      </c>
      <c r="Q1098" s="6">
        <v>470</v>
      </c>
      <c r="R1098" s="6">
        <v>-576</v>
      </c>
      <c r="S1098" s="6">
        <v>10586</v>
      </c>
      <c r="T1098" s="6">
        <v>5921</v>
      </c>
      <c r="U1098" s="6" t="s">
        <v>4474</v>
      </c>
      <c r="V1098" s="6" t="s">
        <v>4474</v>
      </c>
      <c r="W1098" s="6">
        <v>195225</v>
      </c>
      <c r="X1098" s="6">
        <v>197863</v>
      </c>
      <c r="Y1098" s="6">
        <v>165528</v>
      </c>
      <c r="Z1098" s="6">
        <v>167379</v>
      </c>
      <c r="AA1098" s="6">
        <v>36686</v>
      </c>
      <c r="AB1098" s="6">
        <v>36268</v>
      </c>
      <c r="AC1098" s="6">
        <v>14408000</v>
      </c>
      <c r="AD1098" s="6">
        <v>14380238</v>
      </c>
      <c r="AF1098">
        <f>Q1098/W1098</f>
        <v>2.4074785503905749E-3</v>
      </c>
      <c r="AG1098">
        <f>R1098/X1098</f>
        <v>-2.9111051586198531E-3</v>
      </c>
      <c r="AH1098" t="e">
        <f>U1098/W1098</f>
        <v>#VALUE!</v>
      </c>
      <c r="AI1098" t="e">
        <f>V1098/X1098</f>
        <v>#VALUE!</v>
      </c>
      <c r="AJ1098">
        <f>Y1098/AA1098</f>
        <v>4.5120209344163991</v>
      </c>
      <c r="AK1098">
        <f>Z1098/AB1098</f>
        <v>4.6150601080842613</v>
      </c>
      <c r="AL1098">
        <f>O1098/K1098</f>
        <v>2.645776365383194E-3</v>
      </c>
      <c r="AM1098">
        <f>P1098/L1098</f>
        <v>-3.744863464302342E-3</v>
      </c>
      <c r="AN1098">
        <f>K1098/W1098</f>
        <v>1.0396465616596235</v>
      </c>
      <c r="AO1098">
        <f>L1098/X1098</f>
        <v>0.99869101347902334</v>
      </c>
      <c r="AP1098">
        <f>IF(OR(Q1098&lt;0, Q1098="NA"), 0, 1)</f>
        <v>1</v>
      </c>
      <c r="AQ1098">
        <f>IF(OR(S1098&lt;0, S1098="NA"), 0, 1)</f>
        <v>1</v>
      </c>
      <c r="AR1098">
        <f>IFERROR(IF((AF1098-AG1098)&gt;0,1,0),0)</f>
        <v>1</v>
      </c>
      <c r="AS1098">
        <f>IFERROR(IF((S1098-Q1098)&gt;0,1,0),0)</f>
        <v>1</v>
      </c>
      <c r="AT1098">
        <f>IFERROR(IF((AH1098-AI1098)&lt;0,1,0),0)</f>
        <v>0</v>
      </c>
      <c r="AU1098">
        <f>IFERROR(IF((AJ1098-AK1098)&gt;0,1,0),0)</f>
        <v>0</v>
      </c>
      <c r="AV1098">
        <f>IFERROR(IF((AL1098-AM1098)&gt;0,1,0),0)</f>
        <v>1</v>
      </c>
      <c r="AW1098">
        <f>IFERROR(IF((AN1098-AO1098)&gt;0,1,0),0)</f>
        <v>1</v>
      </c>
      <c r="AX1098">
        <f>IFERROR(IF((AC1098-AD1098)&lt;0,1,0),0)</f>
        <v>0</v>
      </c>
      <c r="AY1098">
        <f>SUM(AP1098:AX1098)</f>
        <v>6</v>
      </c>
    </row>
    <row r="1099" spans="1:51" x14ac:dyDescent="0.45">
      <c r="A1099" s="1" t="s">
        <v>3414</v>
      </c>
      <c r="B1099" s="2">
        <v>5123418</v>
      </c>
      <c r="C1099" s="3" t="s">
        <v>5337</v>
      </c>
      <c r="D1099" s="5">
        <v>66</v>
      </c>
      <c r="E1099" s="5">
        <v>43310.801952000002</v>
      </c>
      <c r="F1099" s="3" t="s">
        <v>4665</v>
      </c>
      <c r="G1099" s="3" t="s">
        <v>4666</v>
      </c>
      <c r="H1099" s="3" t="s">
        <v>4776</v>
      </c>
      <c r="I1099" s="3" t="s">
        <v>4993</v>
      </c>
      <c r="J1099" s="3" t="s">
        <v>4504</v>
      </c>
      <c r="K1099" s="6">
        <v>3363735</v>
      </c>
      <c r="L1099" s="6">
        <v>3158007</v>
      </c>
      <c r="M1099" s="6">
        <v>-962629</v>
      </c>
      <c r="N1099" s="6">
        <v>-973864</v>
      </c>
      <c r="O1099" s="6">
        <v>-1174386</v>
      </c>
      <c r="P1099" s="6">
        <v>-1188508</v>
      </c>
      <c r="Q1099" s="6">
        <v>-1044902</v>
      </c>
      <c r="R1099" s="6">
        <v>-1083263</v>
      </c>
      <c r="S1099" s="6">
        <v>781130</v>
      </c>
      <c r="T1099" s="6">
        <v>646404</v>
      </c>
      <c r="U1099" s="6">
        <v>1006023</v>
      </c>
      <c r="V1099" s="6">
        <v>1005679</v>
      </c>
      <c r="W1099" s="6">
        <v>6687962</v>
      </c>
      <c r="X1099" s="6">
        <v>6470516</v>
      </c>
      <c r="Y1099" s="6">
        <v>3368162</v>
      </c>
      <c r="Z1099" s="6">
        <v>3404282</v>
      </c>
      <c r="AA1099" s="6">
        <v>3439203</v>
      </c>
      <c r="AB1099" s="6">
        <v>3301092</v>
      </c>
      <c r="AC1099" s="6">
        <v>656132000</v>
      </c>
      <c r="AD1099" s="6">
        <v>646611000</v>
      </c>
      <c r="AF1099">
        <f>Q1099/W1099</f>
        <v>-0.15623623459583053</v>
      </c>
      <c r="AG1099">
        <f>R1099/X1099</f>
        <v>-0.16741524169015268</v>
      </c>
      <c r="AH1099">
        <f>U1099/W1099</f>
        <v>0.1504229539581714</v>
      </c>
      <c r="AI1099">
        <f>V1099/X1099</f>
        <v>0.15542485328836217</v>
      </c>
      <c r="AJ1099">
        <f>Y1099/AA1099</f>
        <v>0.97934376074922014</v>
      </c>
      <c r="AK1099">
        <f>Z1099/AB1099</f>
        <v>1.0312593529656247</v>
      </c>
      <c r="AL1099">
        <f>O1099/K1099</f>
        <v>-0.34913154573710475</v>
      </c>
      <c r="AM1099">
        <f>P1099/L1099</f>
        <v>-0.37634748751348557</v>
      </c>
      <c r="AN1099">
        <f>K1099/W1099</f>
        <v>0.50295366510754691</v>
      </c>
      <c r="AO1099">
        <f>L1099/X1099</f>
        <v>0.48806107580910085</v>
      </c>
      <c r="AP1099">
        <f>IF(OR(Q1099&lt;0, Q1099="NA"), 0, 1)</f>
        <v>0</v>
      </c>
      <c r="AQ1099">
        <f>IF(OR(S1099&lt;0, S1099="NA"), 0, 1)</f>
        <v>1</v>
      </c>
      <c r="AR1099">
        <f>IFERROR(IF((AF1099-AG1099)&gt;0,1,0),0)</f>
        <v>1</v>
      </c>
      <c r="AS1099">
        <f>IFERROR(IF((S1099-Q1099)&gt;0,1,0),0)</f>
        <v>1</v>
      </c>
      <c r="AT1099">
        <f>IFERROR(IF((AH1099-AI1099)&lt;0,1,0),0)</f>
        <v>1</v>
      </c>
      <c r="AU1099">
        <f>IFERROR(IF((AJ1099-AK1099)&gt;0,1,0),0)</f>
        <v>0</v>
      </c>
      <c r="AV1099">
        <f>IFERROR(IF((AL1099-AM1099)&gt;0,1,0),0)</f>
        <v>1</v>
      </c>
      <c r="AW1099">
        <f>IFERROR(IF((AN1099-AO1099)&gt;0,1,0),0)</f>
        <v>1</v>
      </c>
      <c r="AX1099">
        <f>IFERROR(IF((AC1099-AD1099)&lt;0,1,0),0)</f>
        <v>0</v>
      </c>
      <c r="AY1099">
        <f>SUM(AP1099:AX1099)</f>
        <v>6</v>
      </c>
    </row>
    <row r="1100" spans="1:51" x14ac:dyDescent="0.45">
      <c r="A1100" s="1" t="s">
        <v>3418</v>
      </c>
      <c r="B1100" s="2">
        <v>4095448</v>
      </c>
      <c r="C1100" s="3" t="s">
        <v>5337</v>
      </c>
      <c r="D1100" s="5">
        <v>288.95</v>
      </c>
      <c r="E1100" s="5">
        <v>32660.78450645</v>
      </c>
      <c r="F1100" s="3" t="s">
        <v>4485</v>
      </c>
      <c r="G1100" s="3" t="s">
        <v>4486</v>
      </c>
      <c r="H1100" s="3" t="s">
        <v>4545</v>
      </c>
      <c r="I1100" s="3" t="s">
        <v>4546</v>
      </c>
      <c r="J1100" s="3" t="s">
        <v>5236</v>
      </c>
      <c r="K1100" s="6">
        <v>8264200</v>
      </c>
      <c r="L1100" s="6">
        <v>8791600</v>
      </c>
      <c r="M1100" s="6">
        <v>1613700</v>
      </c>
      <c r="N1100" s="6">
        <v>1793900</v>
      </c>
      <c r="O1100" s="6">
        <v>1307900</v>
      </c>
      <c r="P1100" s="6">
        <v>1500600</v>
      </c>
      <c r="Q1100" s="6">
        <v>947300</v>
      </c>
      <c r="R1100" s="6">
        <v>914800</v>
      </c>
      <c r="S1100" s="6">
        <v>863800</v>
      </c>
      <c r="T1100" s="6">
        <v>1271000</v>
      </c>
      <c r="U1100" s="6">
        <v>2555800</v>
      </c>
      <c r="V1100" s="6">
        <v>2559300</v>
      </c>
      <c r="W1100" s="6">
        <v>11232100</v>
      </c>
      <c r="X1100" s="6">
        <v>11188600</v>
      </c>
      <c r="Y1100" s="6">
        <v>3881200</v>
      </c>
      <c r="Z1100" s="6">
        <v>3922800</v>
      </c>
      <c r="AA1100" s="6">
        <v>3603900</v>
      </c>
      <c r="AB1100" s="6">
        <v>3789400</v>
      </c>
      <c r="AC1100" s="6">
        <v>113100000</v>
      </c>
      <c r="AD1100" s="6">
        <v>113467383</v>
      </c>
      <c r="AF1100">
        <f>Q1100/W1100</f>
        <v>8.4338636586212726E-2</v>
      </c>
      <c r="AG1100">
        <f>R1100/X1100</f>
        <v>8.1761793253847664E-2</v>
      </c>
      <c r="AH1100">
        <f>U1100/W1100</f>
        <v>0.22754427043918768</v>
      </c>
      <c r="AI1100">
        <f>V1100/X1100</f>
        <v>0.22874175500062563</v>
      </c>
      <c r="AJ1100">
        <f>Y1100/AA1100</f>
        <v>1.0769444213213464</v>
      </c>
      <c r="AK1100">
        <f>Z1100/AB1100</f>
        <v>1.0352034622895445</v>
      </c>
      <c r="AL1100">
        <f>O1100/K1100</f>
        <v>0.15826093269765978</v>
      </c>
      <c r="AM1100">
        <f>P1100/L1100</f>
        <v>0.17068565448837528</v>
      </c>
      <c r="AN1100">
        <f>K1100/W1100</f>
        <v>0.73576624139742342</v>
      </c>
      <c r="AO1100">
        <f>L1100/X1100</f>
        <v>0.78576408129703446</v>
      </c>
      <c r="AP1100">
        <f>IF(OR(Q1100&lt;0, Q1100="NA"), 0, 1)</f>
        <v>1</v>
      </c>
      <c r="AQ1100">
        <f>IF(OR(S1100&lt;0, S1100="NA"), 0, 1)</f>
        <v>1</v>
      </c>
      <c r="AR1100">
        <f>IFERROR(IF((AF1100-AG1100)&gt;0,1,0),0)</f>
        <v>1</v>
      </c>
      <c r="AS1100">
        <f>IFERROR(IF((S1100-Q1100)&gt;0,1,0),0)</f>
        <v>0</v>
      </c>
      <c r="AT1100">
        <f>IFERROR(IF((AH1100-AI1100)&lt;0,1,0),0)</f>
        <v>1</v>
      </c>
      <c r="AU1100">
        <f>IFERROR(IF((AJ1100-AK1100)&gt;0,1,0),0)</f>
        <v>1</v>
      </c>
      <c r="AV1100">
        <f>IFERROR(IF((AL1100-AM1100)&gt;0,1,0),0)</f>
        <v>0</v>
      </c>
      <c r="AW1100">
        <f>IFERROR(IF((AN1100-AO1100)&gt;0,1,0),0)</f>
        <v>0</v>
      </c>
      <c r="AX1100">
        <f>IFERROR(IF((AC1100-AD1100)&lt;0,1,0),0)</f>
        <v>1</v>
      </c>
      <c r="AY1100">
        <f>SUM(AP1100:AX1100)</f>
        <v>6</v>
      </c>
    </row>
    <row r="1101" spans="1:51" x14ac:dyDescent="0.45">
      <c r="A1101" s="1" t="s">
        <v>3424</v>
      </c>
      <c r="B1101" s="2">
        <v>19273577</v>
      </c>
      <c r="C1101" s="3" t="s">
        <v>5335</v>
      </c>
      <c r="D1101" s="5">
        <v>81.180000000000007</v>
      </c>
      <c r="E1101" s="5">
        <v>1225.818</v>
      </c>
      <c r="F1101" s="3" t="s">
        <v>4480</v>
      </c>
      <c r="G1101" s="3" t="s">
        <v>4509</v>
      </c>
      <c r="H1101" s="3" t="s">
        <v>4509</v>
      </c>
      <c r="I1101" s="3" t="s">
        <v>4677</v>
      </c>
      <c r="J1101" s="3" t="s">
        <v>4678</v>
      </c>
      <c r="K1101" s="6">
        <v>1044600</v>
      </c>
      <c r="L1101" s="6">
        <v>854200</v>
      </c>
      <c r="M1101" s="6">
        <v>47800</v>
      </c>
      <c r="N1101" s="6">
        <v>-23100</v>
      </c>
      <c r="O1101" s="6">
        <v>31300</v>
      </c>
      <c r="P1101" s="6">
        <v>-37100</v>
      </c>
      <c r="Q1101" s="6">
        <v>-15200</v>
      </c>
      <c r="R1101" s="6">
        <v>-83800</v>
      </c>
      <c r="S1101" s="6">
        <v>172600</v>
      </c>
      <c r="T1101" s="6">
        <v>137800</v>
      </c>
      <c r="U1101" s="6">
        <v>300900</v>
      </c>
      <c r="V1101" s="6">
        <v>300100</v>
      </c>
      <c r="W1101" s="6">
        <v>1561900</v>
      </c>
      <c r="X1101" s="6">
        <v>1495800</v>
      </c>
      <c r="Y1101" s="6" t="s">
        <v>4474</v>
      </c>
      <c r="Z1101" s="6" t="s">
        <v>4474</v>
      </c>
      <c r="AA1101" s="6" t="s">
        <v>4474</v>
      </c>
      <c r="AB1101" s="6" t="s">
        <v>4474</v>
      </c>
      <c r="AC1101" s="6">
        <v>15000000</v>
      </c>
      <c r="AD1101" s="6">
        <v>15000000</v>
      </c>
      <c r="AF1101">
        <f>Q1101/W1101</f>
        <v>-9.7317369870030083E-3</v>
      </c>
      <c r="AG1101">
        <f>R1101/X1101</f>
        <v>-5.602353255782859E-2</v>
      </c>
      <c r="AH1101">
        <f>U1101/W1101</f>
        <v>0.1926499775913951</v>
      </c>
      <c r="AI1101">
        <f>V1101/X1101</f>
        <v>0.20062842626019523</v>
      </c>
      <c r="AJ1101" t="e">
        <f>Y1101/AA1101</f>
        <v>#VALUE!</v>
      </c>
      <c r="AK1101" t="e">
        <f>Z1101/AB1101</f>
        <v>#VALUE!</v>
      </c>
      <c r="AL1101">
        <f>O1101/K1101</f>
        <v>2.996362243921118E-2</v>
      </c>
      <c r="AM1101">
        <f>P1101/L1101</f>
        <v>-4.3432451416530085E-2</v>
      </c>
      <c r="AN1101">
        <f>K1101/W1101</f>
        <v>0.66880081951469361</v>
      </c>
      <c r="AO1101">
        <f>L1101/X1101</f>
        <v>0.57106565048803315</v>
      </c>
      <c r="AP1101">
        <f>IF(OR(Q1101&lt;0, Q1101="NA"), 0, 1)</f>
        <v>0</v>
      </c>
      <c r="AQ1101">
        <f>IF(OR(S1101&lt;0, S1101="NA"), 0, 1)</f>
        <v>1</v>
      </c>
      <c r="AR1101">
        <f>IFERROR(IF((AF1101-AG1101)&gt;0,1,0),0)</f>
        <v>1</v>
      </c>
      <c r="AS1101">
        <f>IFERROR(IF((S1101-Q1101)&gt;0,1,0),0)</f>
        <v>1</v>
      </c>
      <c r="AT1101">
        <f>IFERROR(IF((AH1101-AI1101)&lt;0,1,0),0)</f>
        <v>1</v>
      </c>
      <c r="AU1101">
        <f>IFERROR(IF((AJ1101-AK1101)&gt;0,1,0),0)</f>
        <v>0</v>
      </c>
      <c r="AV1101">
        <f>IFERROR(IF((AL1101-AM1101)&gt;0,1,0),0)</f>
        <v>1</v>
      </c>
      <c r="AW1101">
        <f>IFERROR(IF((AN1101-AO1101)&gt;0,1,0),0)</f>
        <v>1</v>
      </c>
      <c r="AX1101">
        <f>IFERROR(IF((AC1101-AD1101)&lt;0,1,0),0)</f>
        <v>0</v>
      </c>
      <c r="AY1101">
        <f>SUM(AP1101:AX1101)</f>
        <v>6</v>
      </c>
    </row>
    <row r="1102" spans="1:51" x14ac:dyDescent="0.45">
      <c r="A1102" s="1" t="s">
        <v>3440</v>
      </c>
      <c r="B1102" s="2">
        <v>5294421</v>
      </c>
      <c r="C1102" s="3" t="s">
        <v>5337</v>
      </c>
      <c r="D1102" s="5">
        <v>71.349999999999994</v>
      </c>
      <c r="E1102" s="5">
        <v>13217.1402782</v>
      </c>
      <c r="F1102" s="3" t="s">
        <v>4500</v>
      </c>
      <c r="G1102" s="3" t="s">
        <v>4501</v>
      </c>
      <c r="H1102" s="3" t="s">
        <v>4502</v>
      </c>
      <c r="I1102" s="3" t="s">
        <v>4503</v>
      </c>
      <c r="J1102" s="3" t="s">
        <v>4504</v>
      </c>
      <c r="K1102" s="6">
        <v>803457</v>
      </c>
      <c r="L1102" s="6">
        <v>732883</v>
      </c>
      <c r="M1102" s="6">
        <v>-1079969</v>
      </c>
      <c r="N1102" s="6">
        <v>-1020633</v>
      </c>
      <c r="O1102" s="6">
        <v>-1101028</v>
      </c>
      <c r="P1102" s="6">
        <v>-1041520</v>
      </c>
      <c r="Q1102" s="6">
        <v>-1137428</v>
      </c>
      <c r="R1102" s="6">
        <v>-1092785</v>
      </c>
      <c r="S1102" s="6">
        <v>-22599</v>
      </c>
      <c r="T1102" s="6">
        <v>-38777</v>
      </c>
      <c r="U1102" s="6">
        <v>316991</v>
      </c>
      <c r="V1102" s="6">
        <v>306804</v>
      </c>
      <c r="W1102" s="6">
        <v>1268691</v>
      </c>
      <c r="X1102" s="6">
        <v>1218204</v>
      </c>
      <c r="Y1102" s="6">
        <v>943691</v>
      </c>
      <c r="Z1102" s="6">
        <v>888990</v>
      </c>
      <c r="AA1102" s="6">
        <v>816556</v>
      </c>
      <c r="AB1102" s="6">
        <v>776715</v>
      </c>
      <c r="AC1102" s="6">
        <v>185194677</v>
      </c>
      <c r="AD1102" s="6">
        <v>181422818</v>
      </c>
      <c r="AF1102">
        <f>Q1102/W1102</f>
        <v>-0.89653666653267028</v>
      </c>
      <c r="AG1102">
        <f>R1102/X1102</f>
        <v>-0.89704597916276752</v>
      </c>
      <c r="AH1102">
        <f>U1102/W1102</f>
        <v>0.249856742106628</v>
      </c>
      <c r="AI1102">
        <f>V1102/X1102</f>
        <v>0.25184944393549846</v>
      </c>
      <c r="AJ1102">
        <f>Y1102/AA1102</f>
        <v>1.1556966086832992</v>
      </c>
      <c r="AK1102">
        <f>Z1102/AB1102</f>
        <v>1.1445510901682083</v>
      </c>
      <c r="AL1102">
        <f>O1102/K1102</f>
        <v>-1.3703633175141918</v>
      </c>
      <c r="AM1102">
        <f>P1102/L1102</f>
        <v>-1.4211272467774529</v>
      </c>
      <c r="AN1102">
        <f>K1102/W1102</f>
        <v>0.63329605081142692</v>
      </c>
      <c r="AO1102">
        <f>L1102/X1102</f>
        <v>0.60160941845536542</v>
      </c>
      <c r="AP1102">
        <f>IF(OR(Q1102&lt;0, Q1102="NA"), 0, 1)</f>
        <v>0</v>
      </c>
      <c r="AQ1102">
        <f>IF(OR(S1102&lt;0, S1102="NA"), 0, 1)</f>
        <v>0</v>
      </c>
      <c r="AR1102">
        <f>IFERROR(IF((AF1102-AG1102)&gt;0,1,0),0)</f>
        <v>1</v>
      </c>
      <c r="AS1102">
        <f>IFERROR(IF((S1102-Q1102)&gt;0,1,0),0)</f>
        <v>1</v>
      </c>
      <c r="AT1102">
        <f>IFERROR(IF((AH1102-AI1102)&lt;0,1,0),0)</f>
        <v>1</v>
      </c>
      <c r="AU1102">
        <f>IFERROR(IF((AJ1102-AK1102)&gt;0,1,0),0)</f>
        <v>1</v>
      </c>
      <c r="AV1102">
        <f>IFERROR(IF((AL1102-AM1102)&gt;0,1,0),0)</f>
        <v>1</v>
      </c>
      <c r="AW1102">
        <f>IFERROR(IF((AN1102-AO1102)&gt;0,1,0),0)</f>
        <v>1</v>
      </c>
      <c r="AX1102">
        <f>IFERROR(IF((AC1102-AD1102)&lt;0,1,0),0)</f>
        <v>0</v>
      </c>
      <c r="AY1102">
        <f>SUM(AP1102:AX1102)</f>
        <v>6</v>
      </c>
    </row>
    <row r="1103" spans="1:51" x14ac:dyDescent="0.45">
      <c r="A1103" s="1" t="s">
        <v>3444</v>
      </c>
      <c r="B1103" s="2">
        <v>4156274</v>
      </c>
      <c r="C1103" s="3" t="s">
        <v>5335</v>
      </c>
      <c r="D1103" s="5">
        <v>60.44</v>
      </c>
      <c r="E1103" s="5">
        <v>4686.37418351</v>
      </c>
      <c r="F1103" s="3" t="s">
        <v>4485</v>
      </c>
      <c r="G1103" s="3" t="s">
        <v>4486</v>
      </c>
      <c r="H1103" s="3" t="s">
        <v>4590</v>
      </c>
      <c r="I1103" s="3" t="s">
        <v>4590</v>
      </c>
      <c r="J1103" s="3" t="s">
        <v>4765</v>
      </c>
      <c r="K1103" s="6">
        <v>7824625</v>
      </c>
      <c r="L1103" s="6">
        <v>7909232</v>
      </c>
      <c r="M1103" s="6">
        <v>706490</v>
      </c>
      <c r="N1103" s="6">
        <v>703170</v>
      </c>
      <c r="O1103" s="6">
        <v>475033</v>
      </c>
      <c r="P1103" s="6">
        <v>476268</v>
      </c>
      <c r="Q1103" s="6">
        <v>307805</v>
      </c>
      <c r="R1103" s="6">
        <v>309019</v>
      </c>
      <c r="S1103" s="6">
        <v>311922</v>
      </c>
      <c r="T1103" s="6">
        <v>297222</v>
      </c>
      <c r="U1103" s="6">
        <v>399674</v>
      </c>
      <c r="V1103" s="6">
        <v>396562</v>
      </c>
      <c r="W1103" s="6">
        <v>4648471</v>
      </c>
      <c r="X1103" s="6">
        <v>4506526</v>
      </c>
      <c r="Y1103" s="6">
        <v>2460393</v>
      </c>
      <c r="Z1103" s="6">
        <v>2377701</v>
      </c>
      <c r="AA1103" s="6">
        <v>1752032</v>
      </c>
      <c r="AB1103" s="6">
        <v>1697901</v>
      </c>
      <c r="AC1103" s="6">
        <v>79003437</v>
      </c>
      <c r="AD1103" s="6">
        <v>78569485</v>
      </c>
      <c r="AF1103">
        <f>Q1103/W1103</f>
        <v>6.6216396746371017E-2</v>
      </c>
      <c r="AG1103">
        <f>R1103/X1103</f>
        <v>6.8571445055459576E-2</v>
      </c>
      <c r="AH1103">
        <f>U1103/W1103</f>
        <v>8.5979669443995668E-2</v>
      </c>
      <c r="AI1103">
        <f>V1103/X1103</f>
        <v>8.7997273287672151E-2</v>
      </c>
      <c r="AJ1103">
        <f>Y1103/AA1103</f>
        <v>1.4043082546437509</v>
      </c>
      <c r="AK1103">
        <f>Z1103/AB1103</f>
        <v>1.4003767004083276</v>
      </c>
      <c r="AL1103">
        <f>O1103/K1103</f>
        <v>6.0710002076776841E-2</v>
      </c>
      <c r="AM1103">
        <f>P1103/L1103</f>
        <v>6.0216718892554928E-2</v>
      </c>
      <c r="AN1103">
        <f>K1103/W1103</f>
        <v>1.6832685414193183</v>
      </c>
      <c r="AO1103">
        <f>L1103/X1103</f>
        <v>1.7550618813693741</v>
      </c>
      <c r="AP1103">
        <f>IF(OR(Q1103&lt;0, Q1103="NA"), 0, 1)</f>
        <v>1</v>
      </c>
      <c r="AQ1103">
        <f>IF(OR(S1103&lt;0, S1103="NA"), 0, 1)</f>
        <v>1</v>
      </c>
      <c r="AR1103">
        <f>IFERROR(IF((AF1103-AG1103)&gt;0,1,0),0)</f>
        <v>0</v>
      </c>
      <c r="AS1103">
        <f>IFERROR(IF((S1103-Q1103)&gt;0,1,0),0)</f>
        <v>1</v>
      </c>
      <c r="AT1103">
        <f>IFERROR(IF((AH1103-AI1103)&lt;0,1,0),0)</f>
        <v>1</v>
      </c>
      <c r="AU1103">
        <f>IFERROR(IF((AJ1103-AK1103)&gt;0,1,0),0)</f>
        <v>1</v>
      </c>
      <c r="AV1103">
        <f>IFERROR(IF((AL1103-AM1103)&gt;0,1,0),0)</f>
        <v>1</v>
      </c>
      <c r="AW1103">
        <f>IFERROR(IF((AN1103-AO1103)&gt;0,1,0),0)</f>
        <v>0</v>
      </c>
      <c r="AX1103">
        <f>IFERROR(IF((AC1103-AD1103)&lt;0,1,0),0)</f>
        <v>0</v>
      </c>
      <c r="AY1103">
        <f>SUM(AP1103:AX1103)</f>
        <v>6</v>
      </c>
    </row>
    <row r="1104" spans="1:51" x14ac:dyDescent="0.45">
      <c r="A1104" s="1" t="s">
        <v>3445</v>
      </c>
      <c r="B1104" s="2">
        <v>22795226</v>
      </c>
      <c r="C1104" s="3" t="s">
        <v>5337</v>
      </c>
      <c r="D1104" s="7">
        <v>14.65</v>
      </c>
      <c r="E1104" s="5">
        <v>1298.0930481</v>
      </c>
      <c r="F1104" s="3" t="s">
        <v>4475</v>
      </c>
      <c r="G1104" s="3" t="s">
        <v>4529</v>
      </c>
      <c r="H1104" s="3" t="s">
        <v>4530</v>
      </c>
      <c r="I1104" s="3" t="s">
        <v>4531</v>
      </c>
      <c r="J1104" s="3" t="s">
        <v>5023</v>
      </c>
      <c r="K1104" s="6">
        <v>863767</v>
      </c>
      <c r="L1104" s="6">
        <v>801545</v>
      </c>
      <c r="M1104" s="6">
        <v>39408</v>
      </c>
      <c r="N1104" s="6">
        <v>21172</v>
      </c>
      <c r="O1104" s="6">
        <v>8666</v>
      </c>
      <c r="P1104" s="6">
        <v>-9500</v>
      </c>
      <c r="Q1104" s="6">
        <v>-4707</v>
      </c>
      <c r="R1104" s="6">
        <v>-21312</v>
      </c>
      <c r="S1104" s="6">
        <v>81380</v>
      </c>
      <c r="T1104" s="6">
        <v>82341</v>
      </c>
      <c r="U1104" s="6" t="s">
        <v>4474</v>
      </c>
      <c r="V1104" s="6" t="s">
        <v>4474</v>
      </c>
      <c r="W1104" s="6">
        <v>362600</v>
      </c>
      <c r="X1104" s="6">
        <v>340736</v>
      </c>
      <c r="Y1104" s="6">
        <v>266810</v>
      </c>
      <c r="Z1104" s="6">
        <v>244207</v>
      </c>
      <c r="AA1104" s="6">
        <v>155728</v>
      </c>
      <c r="AB1104" s="6">
        <v>147296</v>
      </c>
      <c r="AC1104" s="6">
        <v>83583534</v>
      </c>
      <c r="AD1104" s="6">
        <v>80481719</v>
      </c>
      <c r="AF1104">
        <f>Q1104/W1104</f>
        <v>-1.2981246552675125E-2</v>
      </c>
      <c r="AG1104">
        <f>R1104/X1104</f>
        <v>-6.2546957175056345E-2</v>
      </c>
      <c r="AH1104" t="e">
        <f>U1104/W1104</f>
        <v>#VALUE!</v>
      </c>
      <c r="AI1104" t="e">
        <f>V1104/X1104</f>
        <v>#VALUE!</v>
      </c>
      <c r="AJ1104">
        <f>Y1104/AA1104</f>
        <v>1.7133078187609165</v>
      </c>
      <c r="AK1104">
        <f>Z1104/AB1104</f>
        <v>1.6579336845535519</v>
      </c>
      <c r="AL1104">
        <f>O1104/K1104</f>
        <v>1.0032798196735925E-2</v>
      </c>
      <c r="AM1104">
        <f>P1104/L1104</f>
        <v>-1.1852110611381769E-2</v>
      </c>
      <c r="AN1104">
        <f>K1104/W1104</f>
        <v>2.3821483728626585</v>
      </c>
      <c r="AO1104">
        <f>L1104/X1104</f>
        <v>2.3523930550338092</v>
      </c>
      <c r="AP1104">
        <f>IF(OR(Q1104&lt;0, Q1104="NA"), 0, 1)</f>
        <v>0</v>
      </c>
      <c r="AQ1104">
        <f>IF(OR(S1104&lt;0, S1104="NA"), 0, 1)</f>
        <v>1</v>
      </c>
      <c r="AR1104">
        <f>IFERROR(IF((AF1104-AG1104)&gt;0,1,0),0)</f>
        <v>1</v>
      </c>
      <c r="AS1104">
        <f>IFERROR(IF((S1104-Q1104)&gt;0,1,0),0)</f>
        <v>1</v>
      </c>
      <c r="AT1104">
        <f>IFERROR(IF((AH1104-AI1104)&lt;0,1,0),0)</f>
        <v>0</v>
      </c>
      <c r="AU1104">
        <f>IFERROR(IF((AJ1104-AK1104)&gt;0,1,0),0)</f>
        <v>1</v>
      </c>
      <c r="AV1104">
        <f>IFERROR(IF((AL1104-AM1104)&gt;0,1,0),0)</f>
        <v>1</v>
      </c>
      <c r="AW1104">
        <f>IFERROR(IF((AN1104-AO1104)&gt;0,1,0),0)</f>
        <v>1</v>
      </c>
      <c r="AX1104">
        <f>IFERROR(IF((AC1104-AD1104)&lt;0,1,0),0)</f>
        <v>0</v>
      </c>
      <c r="AY1104">
        <f>SUM(AP1104:AX1104)</f>
        <v>6</v>
      </c>
    </row>
    <row r="1105" spans="1:51" x14ac:dyDescent="0.45">
      <c r="A1105" s="1" t="s">
        <v>3451</v>
      </c>
      <c r="B1105" s="2">
        <v>4060183</v>
      </c>
      <c r="C1105" s="3" t="s">
        <v>5337</v>
      </c>
      <c r="D1105" s="5">
        <v>103.81</v>
      </c>
      <c r="E1105" s="5">
        <v>6146.8152638900001</v>
      </c>
      <c r="F1105" s="3" t="s">
        <v>4525</v>
      </c>
      <c r="G1105" s="3" t="s">
        <v>4526</v>
      </c>
      <c r="H1105" s="3" t="s">
        <v>4733</v>
      </c>
      <c r="I1105" s="3" t="s">
        <v>4733</v>
      </c>
      <c r="J1105" s="3" t="s">
        <v>4528</v>
      </c>
      <c r="K1105" s="6">
        <v>2355753</v>
      </c>
      <c r="L1105" s="6">
        <v>2334488</v>
      </c>
      <c r="M1105" s="6">
        <v>754435</v>
      </c>
      <c r="N1105" s="6">
        <v>739066</v>
      </c>
      <c r="O1105" s="6">
        <v>523102</v>
      </c>
      <c r="P1105" s="6">
        <v>508698</v>
      </c>
      <c r="Q1105" s="6">
        <v>377777</v>
      </c>
      <c r="R1105" s="6">
        <v>358164</v>
      </c>
      <c r="S1105" s="6">
        <v>597007</v>
      </c>
      <c r="T1105" s="6">
        <v>533348</v>
      </c>
      <c r="U1105" s="6">
        <v>3374352</v>
      </c>
      <c r="V1105" s="6">
        <v>3373288</v>
      </c>
      <c r="W1105" s="6">
        <v>5204494</v>
      </c>
      <c r="X1105" s="6">
        <v>5139958</v>
      </c>
      <c r="Y1105" s="6" t="s">
        <v>4474</v>
      </c>
      <c r="Z1105" s="6" t="s">
        <v>4474</v>
      </c>
      <c r="AA1105" s="6" t="s">
        <v>4474</v>
      </c>
      <c r="AB1105" s="6" t="s">
        <v>4474</v>
      </c>
      <c r="AC1105" s="6">
        <v>59901000</v>
      </c>
      <c r="AD1105" s="6">
        <v>59900000</v>
      </c>
      <c r="AF1105">
        <f>Q1105/W1105</f>
        <v>7.2586691424757141E-2</v>
      </c>
      <c r="AG1105">
        <f>R1105/X1105</f>
        <v>6.9682281450548819E-2</v>
      </c>
      <c r="AH1105">
        <f>U1105/W1105</f>
        <v>0.64835351909330663</v>
      </c>
      <c r="AI1105">
        <f>V1105/X1105</f>
        <v>0.6562870747192876</v>
      </c>
      <c r="AJ1105" t="e">
        <f>Y1105/AA1105</f>
        <v>#VALUE!</v>
      </c>
      <c r="AK1105" t="e">
        <f>Z1105/AB1105</f>
        <v>#VALUE!</v>
      </c>
      <c r="AL1105">
        <f>O1105/K1105</f>
        <v>0.2220529911242817</v>
      </c>
      <c r="AM1105">
        <f>P1105/L1105</f>
        <v>0.21790559643056637</v>
      </c>
      <c r="AN1105">
        <f>K1105/W1105</f>
        <v>0.45263823918329044</v>
      </c>
      <c r="AO1105">
        <f>L1105/X1105</f>
        <v>0.45418425598030177</v>
      </c>
      <c r="AP1105">
        <f>IF(OR(Q1105&lt;0, Q1105="NA"), 0, 1)</f>
        <v>1</v>
      </c>
      <c r="AQ1105">
        <f>IF(OR(S1105&lt;0, S1105="NA"), 0, 1)</f>
        <v>1</v>
      </c>
      <c r="AR1105">
        <f>IFERROR(IF((AF1105-AG1105)&gt;0,1,0),0)</f>
        <v>1</v>
      </c>
      <c r="AS1105">
        <f>IFERROR(IF((S1105-Q1105)&gt;0,1,0),0)</f>
        <v>1</v>
      </c>
      <c r="AT1105">
        <f>IFERROR(IF((AH1105-AI1105)&lt;0,1,0),0)</f>
        <v>1</v>
      </c>
      <c r="AU1105">
        <f>IFERROR(IF((AJ1105-AK1105)&gt;0,1,0),0)</f>
        <v>0</v>
      </c>
      <c r="AV1105">
        <f>IFERROR(IF((AL1105-AM1105)&gt;0,1,0),0)</f>
        <v>1</v>
      </c>
      <c r="AW1105">
        <f>IFERROR(IF((AN1105-AO1105)&gt;0,1,0),0)</f>
        <v>0</v>
      </c>
      <c r="AX1105">
        <f>IFERROR(IF((AC1105-AD1105)&lt;0,1,0),0)</f>
        <v>0</v>
      </c>
      <c r="AY1105">
        <f>SUM(AP1105:AX1105)</f>
        <v>6</v>
      </c>
    </row>
    <row r="1106" spans="1:51" x14ac:dyDescent="0.45">
      <c r="A1106" s="1" t="s">
        <v>3458</v>
      </c>
      <c r="B1106" s="2">
        <v>4259507</v>
      </c>
      <c r="C1106" s="3" t="s">
        <v>5335</v>
      </c>
      <c r="D1106" s="5">
        <v>16.600000000000001</v>
      </c>
      <c r="E1106" s="5">
        <v>3927.3409630000001</v>
      </c>
      <c r="F1106" s="3" t="s">
        <v>4525</v>
      </c>
      <c r="G1106" s="3" t="s">
        <v>4526</v>
      </c>
      <c r="H1106" s="3" t="s">
        <v>4634</v>
      </c>
      <c r="I1106" s="3" t="s">
        <v>4634</v>
      </c>
      <c r="J1106" s="3" t="s">
        <v>4528</v>
      </c>
      <c r="K1106" s="6">
        <v>683252</v>
      </c>
      <c r="L1106" s="6">
        <v>668248</v>
      </c>
      <c r="M1106" s="6">
        <v>383611</v>
      </c>
      <c r="N1106" s="6">
        <v>338653</v>
      </c>
      <c r="O1106" s="6">
        <v>213420</v>
      </c>
      <c r="P1106" s="6">
        <v>167940</v>
      </c>
      <c r="Q1106" s="6">
        <v>97173</v>
      </c>
      <c r="R1106" s="6">
        <v>52284</v>
      </c>
      <c r="S1106" s="6">
        <v>309310</v>
      </c>
      <c r="T1106" s="6">
        <v>294876</v>
      </c>
      <c r="U1106" s="6">
        <v>2469694</v>
      </c>
      <c r="V1106" s="6">
        <v>2445592</v>
      </c>
      <c r="W1106" s="6">
        <v>5366126</v>
      </c>
      <c r="X1106" s="6">
        <v>5351116</v>
      </c>
      <c r="Y1106" s="6" t="s">
        <v>4474</v>
      </c>
      <c r="Z1106" s="6" t="s">
        <v>4474</v>
      </c>
      <c r="AA1106" s="6" t="s">
        <v>4474</v>
      </c>
      <c r="AB1106" s="6" t="s">
        <v>4474</v>
      </c>
      <c r="AC1106" s="6">
        <v>236586805</v>
      </c>
      <c r="AD1106" s="6">
        <v>234262497</v>
      </c>
      <c r="AF1106">
        <f>Q1106/W1106</f>
        <v>1.8108594542878793E-2</v>
      </c>
      <c r="AG1106">
        <f>R1106/X1106</f>
        <v>9.7706721364291104E-3</v>
      </c>
      <c r="AH1106">
        <f>U1106/W1106</f>
        <v>0.46023779538534876</v>
      </c>
      <c r="AI1106">
        <f>V1106/X1106</f>
        <v>0.45702466550902654</v>
      </c>
      <c r="AJ1106" t="e">
        <f>Y1106/AA1106</f>
        <v>#VALUE!</v>
      </c>
      <c r="AK1106" t="e">
        <f>Z1106/AB1106</f>
        <v>#VALUE!</v>
      </c>
      <c r="AL1106">
        <f>O1106/K1106</f>
        <v>0.31235912957444689</v>
      </c>
      <c r="AM1106">
        <f>P1106/L1106</f>
        <v>0.25131388346841294</v>
      </c>
      <c r="AN1106">
        <f>K1106/W1106</f>
        <v>0.12732686485557737</v>
      </c>
      <c r="AO1106">
        <f>L1106/X1106</f>
        <v>0.12488011846500804</v>
      </c>
      <c r="AP1106">
        <f>IF(OR(Q1106&lt;0, Q1106="NA"), 0, 1)</f>
        <v>1</v>
      </c>
      <c r="AQ1106">
        <f>IF(OR(S1106&lt;0, S1106="NA"), 0, 1)</f>
        <v>1</v>
      </c>
      <c r="AR1106">
        <f>IFERROR(IF((AF1106-AG1106)&gt;0,1,0),0)</f>
        <v>1</v>
      </c>
      <c r="AS1106">
        <f>IFERROR(IF((S1106-Q1106)&gt;0,1,0),0)</f>
        <v>1</v>
      </c>
      <c r="AT1106">
        <f>IFERROR(IF((AH1106-AI1106)&lt;0,1,0),0)</f>
        <v>0</v>
      </c>
      <c r="AU1106">
        <f>IFERROR(IF((AJ1106-AK1106)&gt;0,1,0),0)</f>
        <v>0</v>
      </c>
      <c r="AV1106">
        <f>IFERROR(IF((AL1106-AM1106)&gt;0,1,0),0)</f>
        <v>1</v>
      </c>
      <c r="AW1106">
        <f>IFERROR(IF((AN1106-AO1106)&gt;0,1,0),0)</f>
        <v>1</v>
      </c>
      <c r="AX1106">
        <f>IFERROR(IF((AC1106-AD1106)&lt;0,1,0),0)</f>
        <v>0</v>
      </c>
      <c r="AY1106">
        <f>SUM(AP1106:AX1106)</f>
        <v>6</v>
      </c>
    </row>
    <row r="1107" spans="1:51" x14ac:dyDescent="0.45">
      <c r="A1107" s="1" t="s">
        <v>3460</v>
      </c>
      <c r="B1107" s="2">
        <v>4074760</v>
      </c>
      <c r="C1107" s="3" t="s">
        <v>5335</v>
      </c>
      <c r="D1107" s="5">
        <v>77.06</v>
      </c>
      <c r="E1107" s="5">
        <v>1143.4168194199999</v>
      </c>
      <c r="F1107" s="3" t="s">
        <v>4480</v>
      </c>
      <c r="G1107" s="3" t="s">
        <v>4509</v>
      </c>
      <c r="H1107" s="3" t="s">
        <v>4509</v>
      </c>
      <c r="I1107" s="3" t="s">
        <v>4677</v>
      </c>
      <c r="J1107" s="3" t="s">
        <v>4691</v>
      </c>
      <c r="K1107" s="6">
        <v>1091694</v>
      </c>
      <c r="L1107" s="6">
        <v>1025770</v>
      </c>
      <c r="M1107" s="6">
        <v>105437</v>
      </c>
      <c r="N1107" s="6">
        <v>73762</v>
      </c>
      <c r="O1107" s="6">
        <v>96037</v>
      </c>
      <c r="P1107" s="6">
        <v>65623</v>
      </c>
      <c r="Q1107" s="6">
        <v>74865</v>
      </c>
      <c r="R1107" s="6">
        <v>50925</v>
      </c>
      <c r="S1107" s="6">
        <v>113320</v>
      </c>
      <c r="T1107" s="6">
        <v>70006</v>
      </c>
      <c r="U1107" s="6" t="s">
        <v>4474</v>
      </c>
      <c r="V1107" s="6" t="s">
        <v>4474</v>
      </c>
      <c r="W1107" s="6">
        <v>2270638</v>
      </c>
      <c r="X1107" s="6">
        <v>2161917</v>
      </c>
      <c r="Y1107" s="6" t="s">
        <v>4474</v>
      </c>
      <c r="Z1107" s="6" t="s">
        <v>4474</v>
      </c>
      <c r="AA1107" s="6" t="s">
        <v>4474</v>
      </c>
      <c r="AB1107" s="6" t="s">
        <v>4474</v>
      </c>
      <c r="AC1107" s="6">
        <v>14838007</v>
      </c>
      <c r="AD1107" s="6">
        <v>14836370</v>
      </c>
      <c r="AF1107">
        <f>Q1107/W1107</f>
        <v>3.2970909497683033E-2</v>
      </c>
      <c r="AG1107">
        <f>R1107/X1107</f>
        <v>2.3555483397373719E-2</v>
      </c>
      <c r="AH1107" t="e">
        <f>U1107/W1107</f>
        <v>#VALUE!</v>
      </c>
      <c r="AI1107" t="e">
        <f>V1107/X1107</f>
        <v>#VALUE!</v>
      </c>
      <c r="AJ1107" t="e">
        <f>Y1107/AA1107</f>
        <v>#VALUE!</v>
      </c>
      <c r="AK1107" t="e">
        <f>Z1107/AB1107</f>
        <v>#VALUE!</v>
      </c>
      <c r="AL1107">
        <f>O1107/K1107</f>
        <v>8.797062180427849E-2</v>
      </c>
      <c r="AM1107">
        <f>P1107/L1107</f>
        <v>6.3974380221687124E-2</v>
      </c>
      <c r="AN1107">
        <f>K1107/W1107</f>
        <v>0.48078733818424602</v>
      </c>
      <c r="AO1107">
        <f>L1107/X1107</f>
        <v>0.47447242424200375</v>
      </c>
      <c r="AP1107">
        <f>IF(OR(Q1107&lt;0, Q1107="NA"), 0, 1)</f>
        <v>1</v>
      </c>
      <c r="AQ1107">
        <f>IF(OR(S1107&lt;0, S1107="NA"), 0, 1)</f>
        <v>1</v>
      </c>
      <c r="AR1107">
        <f>IFERROR(IF((AF1107-AG1107)&gt;0,1,0),0)</f>
        <v>1</v>
      </c>
      <c r="AS1107">
        <f>IFERROR(IF((S1107-Q1107)&gt;0,1,0),0)</f>
        <v>1</v>
      </c>
      <c r="AT1107">
        <f>IFERROR(IF((AH1107-AI1107)&lt;0,1,0),0)</f>
        <v>0</v>
      </c>
      <c r="AU1107">
        <f>IFERROR(IF((AJ1107-AK1107)&gt;0,1,0),0)</f>
        <v>0</v>
      </c>
      <c r="AV1107">
        <f>IFERROR(IF((AL1107-AM1107)&gt;0,1,0),0)</f>
        <v>1</v>
      </c>
      <c r="AW1107">
        <f>IFERROR(IF((AN1107-AO1107)&gt;0,1,0),0)</f>
        <v>1</v>
      </c>
      <c r="AX1107">
        <f>IFERROR(IF((AC1107-AD1107)&lt;0,1,0),0)</f>
        <v>0</v>
      </c>
      <c r="AY1107">
        <f>SUM(AP1107:AX1107)</f>
        <v>6</v>
      </c>
    </row>
    <row r="1108" spans="1:51" x14ac:dyDescent="0.45">
      <c r="A1108" s="1" t="s">
        <v>3466</v>
      </c>
      <c r="B1108" s="2">
        <v>106519955</v>
      </c>
      <c r="C1108" s="3" t="s">
        <v>5336</v>
      </c>
      <c r="D1108" s="5">
        <v>1.01</v>
      </c>
      <c r="E1108" s="7">
        <v>20.503</v>
      </c>
      <c r="F1108" s="3" t="s">
        <v>4485</v>
      </c>
      <c r="G1108" s="3" t="s">
        <v>4517</v>
      </c>
      <c r="H1108" s="3" t="s">
        <v>4518</v>
      </c>
      <c r="I1108" s="3" t="s">
        <v>4858</v>
      </c>
      <c r="J1108" s="3" t="s">
        <v>5244</v>
      </c>
      <c r="K1108" s="6">
        <v>18979.223978309652</v>
      </c>
      <c r="L1108" s="6">
        <v>16976.67777861956</v>
      </c>
      <c r="M1108" s="6">
        <v>673.0990131070613</v>
      </c>
      <c r="N1108" s="6">
        <v>414.90720743499315</v>
      </c>
      <c r="O1108" s="6">
        <v>297.32684749475004</v>
      </c>
      <c r="P1108" s="6">
        <v>24.08346314719806</v>
      </c>
      <c r="Q1108" s="6">
        <v>158.47599472037962</v>
      </c>
      <c r="R1108" s="6">
        <v>-137.2456674016108</v>
      </c>
      <c r="S1108" s="6">
        <v>3222.1852321552169</v>
      </c>
      <c r="T1108" s="6">
        <v>1165.5178691967003</v>
      </c>
      <c r="U1108" s="6">
        <v>620.05901442831055</v>
      </c>
      <c r="V1108" s="6">
        <v>618.65820591519991</v>
      </c>
      <c r="W1108" s="6">
        <v>16349.594788083388</v>
      </c>
      <c r="X1108" s="6">
        <v>16312.658543254867</v>
      </c>
      <c r="Y1108" s="6">
        <v>12903.274224987385</v>
      </c>
      <c r="Z1108" s="6">
        <v>12874.123747434811</v>
      </c>
      <c r="AA1108" s="6">
        <v>12558.879955329356</v>
      </c>
      <c r="AB1108" s="6">
        <v>12530.507517307824</v>
      </c>
      <c r="AC1108" s="6">
        <v>18000000</v>
      </c>
      <c r="AD1108" s="6">
        <v>18000000</v>
      </c>
      <c r="AF1108">
        <f>Q1108/W1108</f>
        <v>9.6929616161427357E-3</v>
      </c>
      <c r="AG1108">
        <f>R1108/X1108</f>
        <v>-8.4134457322016711E-3</v>
      </c>
      <c r="AH1108">
        <f>U1108/W1108</f>
        <v>3.7925038660912166E-2</v>
      </c>
      <c r="AI1108">
        <f>V1108/X1108</f>
        <v>3.792503866091216E-2</v>
      </c>
      <c r="AJ1108">
        <f>Y1108/AA1108</f>
        <v>1.0274223713327146</v>
      </c>
      <c r="AK1108">
        <f>Z1108/AB1108</f>
        <v>1.0274223713327146</v>
      </c>
      <c r="AL1108">
        <f>O1108/K1108</f>
        <v>1.5665911727189116E-2</v>
      </c>
      <c r="AM1108">
        <f>P1108/L1108</f>
        <v>1.4186205016819481E-3</v>
      </c>
      <c r="AN1108">
        <f>K1108/W1108</f>
        <v>1.1608375757509846</v>
      </c>
      <c r="AO1108">
        <f>L1108/X1108</f>
        <v>1.0407057643978737</v>
      </c>
      <c r="AP1108">
        <f>IF(OR(Q1108&lt;0, Q1108="NA"), 0, 1)</f>
        <v>1</v>
      </c>
      <c r="AQ1108">
        <f>IF(OR(S1108&lt;0, S1108="NA"), 0, 1)</f>
        <v>1</v>
      </c>
      <c r="AR1108">
        <f>IFERROR(IF((AF1108-AG1108)&gt;0,1,0),0)</f>
        <v>1</v>
      </c>
      <c r="AS1108">
        <f>IFERROR(IF((S1108-Q1108)&gt;0,1,0),0)</f>
        <v>1</v>
      </c>
      <c r="AT1108">
        <f>IFERROR(IF((AH1108-AI1108)&lt;0,1,0),0)</f>
        <v>0</v>
      </c>
      <c r="AU1108">
        <f>IFERROR(IF((AJ1108-AK1108)&gt;0,1,0),0)</f>
        <v>0</v>
      </c>
      <c r="AV1108">
        <f>IFERROR(IF((AL1108-AM1108)&gt;0,1,0),0)</f>
        <v>1</v>
      </c>
      <c r="AW1108">
        <f>IFERROR(IF((AN1108-AO1108)&gt;0,1,0),0)</f>
        <v>1</v>
      </c>
      <c r="AX1108">
        <f>IFERROR(IF((AC1108-AD1108)&lt;0,1,0),0)</f>
        <v>0</v>
      </c>
      <c r="AY1108">
        <f>SUM(AP1108:AX1108)</f>
        <v>6</v>
      </c>
    </row>
    <row r="1109" spans="1:51" x14ac:dyDescent="0.45">
      <c r="A1109" s="1" t="s">
        <v>3481</v>
      </c>
      <c r="B1109" s="2">
        <v>4011047</v>
      </c>
      <c r="C1109" s="3" t="s">
        <v>5337</v>
      </c>
      <c r="D1109" s="5">
        <v>41.63</v>
      </c>
      <c r="E1109" s="5">
        <v>58317.402984599998</v>
      </c>
      <c r="F1109" s="3" t="s">
        <v>4654</v>
      </c>
      <c r="G1109" s="3" t="s">
        <v>4654</v>
      </c>
      <c r="H1109" s="3" t="s">
        <v>4747</v>
      </c>
      <c r="I1109" s="3" t="s">
        <v>4748</v>
      </c>
      <c r="J1109" s="3" t="s">
        <v>4864</v>
      </c>
      <c r="K1109" s="6">
        <v>36289000</v>
      </c>
      <c r="L1109" s="6">
        <v>35995000</v>
      </c>
      <c r="M1109" s="6">
        <v>9219666.0429999996</v>
      </c>
      <c r="N1109" s="6">
        <v>8131000</v>
      </c>
      <c r="O1109" s="6">
        <v>6725000</v>
      </c>
      <c r="P1109" s="6">
        <v>6204000</v>
      </c>
      <c r="Q1109" s="6">
        <v>4579000</v>
      </c>
      <c r="R1109" s="6">
        <v>4609000</v>
      </c>
      <c r="S1109" s="6" t="s">
        <v>4474</v>
      </c>
      <c r="T1109" s="6">
        <v>7234000</v>
      </c>
      <c r="U1109" s="6">
        <v>11023000</v>
      </c>
      <c r="V1109" s="6">
        <v>11928000</v>
      </c>
      <c r="W1109" s="6">
        <v>48935000</v>
      </c>
      <c r="X1109" s="6">
        <v>49775000</v>
      </c>
      <c r="Y1109" s="6">
        <v>18570000</v>
      </c>
      <c r="Z1109" s="6">
        <v>18801000</v>
      </c>
      <c r="AA1109" s="6">
        <v>12811000</v>
      </c>
      <c r="AB1109" s="6">
        <v>12699000</v>
      </c>
      <c r="AC1109" s="6">
        <v>1401000000</v>
      </c>
      <c r="AD1109" s="6">
        <v>1412154298</v>
      </c>
      <c r="AF1109">
        <f>Q1109/W1109</f>
        <v>9.3573107182997856E-2</v>
      </c>
      <c r="AG1109">
        <f>R1109/X1109</f>
        <v>9.2596685082872929E-2</v>
      </c>
      <c r="AH1109">
        <f>U1109/W1109</f>
        <v>0.2252579952998876</v>
      </c>
      <c r="AI1109">
        <f>V1109/X1109</f>
        <v>0.23963837267704671</v>
      </c>
      <c r="AJ1109">
        <f>Y1109/AA1109</f>
        <v>1.4495355553820934</v>
      </c>
      <c r="AK1109">
        <f>Z1109/AB1109</f>
        <v>1.4805102763997164</v>
      </c>
      <c r="AL1109">
        <f>O1109/K1109</f>
        <v>0.18531786491774366</v>
      </c>
      <c r="AM1109">
        <f>P1109/L1109</f>
        <v>0.17235727184331157</v>
      </c>
      <c r="AN1109">
        <f>K1109/W1109</f>
        <v>0.7415755594155512</v>
      </c>
      <c r="AO1109">
        <f>L1109/X1109</f>
        <v>0.72315419387242597</v>
      </c>
      <c r="AP1109">
        <f>IF(OR(Q1109&lt;0, Q1109="NA"), 0, 1)</f>
        <v>1</v>
      </c>
      <c r="AQ1109">
        <f>IF(OR(S1109&lt;0, S1109="NA"), 0, 1)</f>
        <v>0</v>
      </c>
      <c r="AR1109">
        <f>IFERROR(IF((AF1109-AG1109)&gt;0,1,0),0)</f>
        <v>1</v>
      </c>
      <c r="AS1109">
        <f>IFERROR(IF((S1109-Q1109)&gt;0,1,0),0)</f>
        <v>0</v>
      </c>
      <c r="AT1109">
        <f>IFERROR(IF((AH1109-AI1109)&lt;0,1,0),0)</f>
        <v>1</v>
      </c>
      <c r="AU1109">
        <f>IFERROR(IF((AJ1109-AK1109)&gt;0,1,0),0)</f>
        <v>0</v>
      </c>
      <c r="AV1109">
        <f>IFERROR(IF((AL1109-AM1109)&gt;0,1,0),0)</f>
        <v>1</v>
      </c>
      <c r="AW1109">
        <f>IFERROR(IF((AN1109-AO1109)&gt;0,1,0),0)</f>
        <v>1</v>
      </c>
      <c r="AX1109">
        <f>IFERROR(IF((AC1109-AD1109)&lt;0,1,0),0)</f>
        <v>1</v>
      </c>
      <c r="AY1109">
        <f>SUM(AP1109:AX1109)</f>
        <v>6</v>
      </c>
    </row>
    <row r="1110" spans="1:51" x14ac:dyDescent="0.45">
      <c r="A1110" s="1" t="s">
        <v>3482</v>
      </c>
      <c r="B1110" s="2">
        <v>4070738</v>
      </c>
      <c r="C1110" s="3" t="s">
        <v>5337</v>
      </c>
      <c r="D1110" s="5">
        <v>29.79</v>
      </c>
      <c r="E1110" s="5">
        <v>5218.76642283</v>
      </c>
      <c r="F1110" s="3" t="s">
        <v>4485</v>
      </c>
      <c r="G1110" s="3" t="s">
        <v>4607</v>
      </c>
      <c r="H1110" s="3" t="s">
        <v>4742</v>
      </c>
      <c r="I1110" s="3" t="s">
        <v>4743</v>
      </c>
      <c r="J1110" s="3" t="s">
        <v>4744</v>
      </c>
      <c r="K1110" s="6">
        <v>5323100</v>
      </c>
      <c r="L1110" s="6">
        <v>5359400</v>
      </c>
      <c r="M1110" s="6">
        <v>533000</v>
      </c>
      <c r="N1110" s="6">
        <v>531500</v>
      </c>
      <c r="O1110" s="6">
        <v>155000</v>
      </c>
      <c r="P1110" s="6">
        <v>158600</v>
      </c>
      <c r="Q1110" s="6">
        <v>111800</v>
      </c>
      <c r="R1110" s="6">
        <v>116800</v>
      </c>
      <c r="S1110" s="6">
        <v>680500</v>
      </c>
      <c r="T1110" s="6">
        <v>657000</v>
      </c>
      <c r="U1110" s="6">
        <v>120000</v>
      </c>
      <c r="V1110" s="6">
        <v>120000</v>
      </c>
      <c r="W1110" s="6">
        <v>4574700</v>
      </c>
      <c r="X1110" s="6">
        <v>4547900</v>
      </c>
      <c r="Y1110" s="6">
        <v>1087800</v>
      </c>
      <c r="Z1110" s="6">
        <v>1050400</v>
      </c>
      <c r="AA1110" s="6">
        <v>657200</v>
      </c>
      <c r="AB1110" s="6">
        <v>659300</v>
      </c>
      <c r="AC1110" s="6">
        <v>175185177</v>
      </c>
      <c r="AD1110" s="6">
        <v>175331073</v>
      </c>
      <c r="AF1110">
        <f>Q1110/W1110</f>
        <v>2.4438761011651038E-2</v>
      </c>
      <c r="AG1110">
        <f>R1110/X1110</f>
        <v>2.5682182985553772E-2</v>
      </c>
      <c r="AH1110">
        <f>U1110/W1110</f>
        <v>2.6231228277264082E-2</v>
      </c>
      <c r="AI1110">
        <f>V1110/X1110</f>
        <v>2.6385804437212779E-2</v>
      </c>
      <c r="AJ1110">
        <f>Y1110/AA1110</f>
        <v>1.6552038953134509</v>
      </c>
      <c r="AK1110">
        <f>Z1110/AB1110</f>
        <v>1.5932049143030487</v>
      </c>
      <c r="AL1110">
        <f>O1110/K1110</f>
        <v>2.9118370874114709E-2</v>
      </c>
      <c r="AM1110">
        <f>P1110/L1110</f>
        <v>2.9592864872933538E-2</v>
      </c>
      <c r="AN1110">
        <f>K1110/W1110</f>
        <v>1.163595427022537</v>
      </c>
      <c r="AO1110">
        <f>L1110/X1110</f>
        <v>1.1784340025066513</v>
      </c>
      <c r="AP1110">
        <f>IF(OR(Q1110&lt;0, Q1110="NA"), 0, 1)</f>
        <v>1</v>
      </c>
      <c r="AQ1110">
        <f>IF(OR(S1110&lt;0, S1110="NA"), 0, 1)</f>
        <v>1</v>
      </c>
      <c r="AR1110">
        <f>IFERROR(IF((AF1110-AG1110)&gt;0,1,0),0)</f>
        <v>0</v>
      </c>
      <c r="AS1110">
        <f>IFERROR(IF((S1110-Q1110)&gt;0,1,0),0)</f>
        <v>1</v>
      </c>
      <c r="AT1110">
        <f>IFERROR(IF((AH1110-AI1110)&lt;0,1,0),0)</f>
        <v>1</v>
      </c>
      <c r="AU1110">
        <f>IFERROR(IF((AJ1110-AK1110)&gt;0,1,0),0)</f>
        <v>1</v>
      </c>
      <c r="AV1110">
        <f>IFERROR(IF((AL1110-AM1110)&gt;0,1,0),0)</f>
        <v>0</v>
      </c>
      <c r="AW1110">
        <f>IFERROR(IF((AN1110-AO1110)&gt;0,1,0),0)</f>
        <v>0</v>
      </c>
      <c r="AX1110">
        <f>IFERROR(IF((AC1110-AD1110)&lt;0,1,0),0)</f>
        <v>1</v>
      </c>
      <c r="AY1110">
        <f>SUM(AP1110:AX1110)</f>
        <v>6</v>
      </c>
    </row>
    <row r="1111" spans="1:51" x14ac:dyDescent="0.45">
      <c r="A1111" s="1" t="s">
        <v>3494</v>
      </c>
      <c r="B1111" s="2">
        <v>4794937</v>
      </c>
      <c r="C1111" s="3" t="s">
        <v>5335</v>
      </c>
      <c r="D1111" s="5">
        <v>108.18</v>
      </c>
      <c r="E1111" s="5">
        <v>22883.262283619999</v>
      </c>
      <c r="F1111" s="3" t="s">
        <v>4500</v>
      </c>
      <c r="G1111" s="3" t="s">
        <v>4574</v>
      </c>
      <c r="H1111" s="3" t="s">
        <v>4734</v>
      </c>
      <c r="I1111" s="3" t="s">
        <v>4734</v>
      </c>
      <c r="J1111" s="3" t="s">
        <v>4961</v>
      </c>
      <c r="K1111" s="6">
        <v>8035000</v>
      </c>
      <c r="L1111" s="6">
        <v>7265000</v>
      </c>
      <c r="M1111" s="6">
        <v>1595000</v>
      </c>
      <c r="N1111" s="6">
        <v>1211000</v>
      </c>
      <c r="O1111" s="6">
        <v>1355000</v>
      </c>
      <c r="P1111" s="6">
        <v>959000</v>
      </c>
      <c r="Q1111" s="6">
        <v>1179000</v>
      </c>
      <c r="R1111" s="6">
        <v>824000</v>
      </c>
      <c r="S1111" s="6">
        <v>938000</v>
      </c>
      <c r="T1111" s="6">
        <v>886000</v>
      </c>
      <c r="U1111" s="6">
        <v>5200000</v>
      </c>
      <c r="V1111" s="6">
        <v>5197000</v>
      </c>
      <c r="W1111" s="6">
        <v>7959000</v>
      </c>
      <c r="X1111" s="6">
        <v>7972000</v>
      </c>
      <c r="Y1111" s="6">
        <v>3662000</v>
      </c>
      <c r="Z1111" s="6">
        <v>3608000</v>
      </c>
      <c r="AA1111" s="6">
        <v>2969000</v>
      </c>
      <c r="AB1111" s="6">
        <v>3161000</v>
      </c>
      <c r="AC1111" s="6">
        <v>212000000</v>
      </c>
      <c r="AD1111" s="6">
        <v>211455486</v>
      </c>
      <c r="AF1111">
        <f>Q1111/W1111</f>
        <v>0.14813418771202413</v>
      </c>
      <c r="AG1111">
        <f>R1111/X1111</f>
        <v>0.10336176618163573</v>
      </c>
      <c r="AH1111">
        <f>U1111/W1111</f>
        <v>0.65334841060434723</v>
      </c>
      <c r="AI1111">
        <f>V1111/X1111</f>
        <v>0.65190667335674857</v>
      </c>
      <c r="AJ1111">
        <f>Y1111/AA1111</f>
        <v>1.2334119232064669</v>
      </c>
      <c r="AK1111">
        <f>Z1111/AB1111</f>
        <v>1.1414109459031951</v>
      </c>
      <c r="AL1111">
        <f>O1111/K1111</f>
        <v>0.16863721219663971</v>
      </c>
      <c r="AM1111">
        <f>P1111/L1111</f>
        <v>0.13200275292498279</v>
      </c>
      <c r="AN1111">
        <f>K1111/W1111</f>
        <v>1.0095489383088327</v>
      </c>
      <c r="AO1111">
        <f>L1111/X1111</f>
        <v>0.91131460110386353</v>
      </c>
      <c r="AP1111">
        <f>IF(OR(Q1111&lt;0, Q1111="NA"), 0, 1)</f>
        <v>1</v>
      </c>
      <c r="AQ1111">
        <f>IF(OR(S1111&lt;0, S1111="NA"), 0, 1)</f>
        <v>1</v>
      </c>
      <c r="AR1111">
        <f>IFERROR(IF((AF1111-AG1111)&gt;0,1,0),0)</f>
        <v>1</v>
      </c>
      <c r="AS1111">
        <f>IFERROR(IF((S1111-Q1111)&gt;0,1,0),0)</f>
        <v>0</v>
      </c>
      <c r="AT1111">
        <f>IFERROR(IF((AH1111-AI1111)&lt;0,1,0),0)</f>
        <v>0</v>
      </c>
      <c r="AU1111">
        <f>IFERROR(IF((AJ1111-AK1111)&gt;0,1,0),0)</f>
        <v>1</v>
      </c>
      <c r="AV1111">
        <f>IFERROR(IF((AL1111-AM1111)&gt;0,1,0),0)</f>
        <v>1</v>
      </c>
      <c r="AW1111">
        <f>IFERROR(IF((AN1111-AO1111)&gt;0,1,0),0)</f>
        <v>1</v>
      </c>
      <c r="AX1111">
        <f>IFERROR(IF((AC1111-AD1111)&lt;0,1,0),0)</f>
        <v>0</v>
      </c>
      <c r="AY1111">
        <f>SUM(AP1111:AX1111)</f>
        <v>6</v>
      </c>
    </row>
    <row r="1112" spans="1:51" x14ac:dyDescent="0.45">
      <c r="A1112" s="1" t="s">
        <v>3509</v>
      </c>
      <c r="B1112" s="2">
        <v>4945122</v>
      </c>
      <c r="C1112" s="3" t="s">
        <v>5335</v>
      </c>
      <c r="D1112" s="5">
        <v>75.995000000000005</v>
      </c>
      <c r="E1112" s="5">
        <v>6549.1651255249999</v>
      </c>
      <c r="F1112" s="3" t="s">
        <v>4500</v>
      </c>
      <c r="G1112" s="3" t="s">
        <v>4539</v>
      </c>
      <c r="H1112" s="3" t="s">
        <v>4539</v>
      </c>
      <c r="I1112" s="3" t="s">
        <v>4582</v>
      </c>
      <c r="J1112" s="3" t="s">
        <v>5376</v>
      </c>
      <c r="K1112" s="6">
        <v>851233</v>
      </c>
      <c r="L1112" s="6">
        <v>815307</v>
      </c>
      <c r="M1112" s="6">
        <v>69587</v>
      </c>
      <c r="N1112" s="6">
        <v>57077</v>
      </c>
      <c r="O1112" s="6">
        <v>27593</v>
      </c>
      <c r="P1112" s="6">
        <v>2652</v>
      </c>
      <c r="Q1112" s="6">
        <v>-843397</v>
      </c>
      <c r="R1112" s="6">
        <v>-874063</v>
      </c>
      <c r="S1112" s="6">
        <v>38410</v>
      </c>
      <c r="T1112" s="6">
        <v>2988</v>
      </c>
      <c r="U1112" s="6">
        <v>1190304</v>
      </c>
      <c r="V1112" s="6">
        <v>1192865</v>
      </c>
      <c r="W1112" s="6">
        <v>1379004</v>
      </c>
      <c r="X1112" s="6">
        <v>1368000</v>
      </c>
      <c r="Y1112" s="6">
        <v>557786</v>
      </c>
      <c r="Z1112" s="6">
        <v>541743</v>
      </c>
      <c r="AA1112" s="6">
        <v>235491</v>
      </c>
      <c r="AB1112" s="6">
        <v>224673</v>
      </c>
      <c r="AC1112" s="6">
        <v>75401839</v>
      </c>
      <c r="AD1112" s="6">
        <v>75118173</v>
      </c>
      <c r="AF1112">
        <f>Q1112/W1112</f>
        <v>-0.61159866106262206</v>
      </c>
      <c r="AG1112">
        <f>R1112/X1112</f>
        <v>-0.63893494152046781</v>
      </c>
      <c r="AH1112">
        <f>U1112/W1112</f>
        <v>0.86316210830425433</v>
      </c>
      <c r="AI1112">
        <f>V1112/X1112</f>
        <v>0.8719773391812865</v>
      </c>
      <c r="AJ1112">
        <f>Y1112/AA1112</f>
        <v>2.3686085667817456</v>
      </c>
      <c r="AK1112">
        <f>Z1112/AB1112</f>
        <v>2.4112510181463729</v>
      </c>
      <c r="AL1112">
        <f>O1112/K1112</f>
        <v>3.241533164245277E-2</v>
      </c>
      <c r="AM1112">
        <f>P1112/L1112</f>
        <v>3.2527624563507981E-3</v>
      </c>
      <c r="AN1112">
        <f>K1112/W1112</f>
        <v>0.61728102311523392</v>
      </c>
      <c r="AO1112">
        <f>L1112/X1112</f>
        <v>0.59598464912280702</v>
      </c>
      <c r="AP1112">
        <f>IF(OR(Q1112&lt;0, Q1112="NA"), 0, 1)</f>
        <v>0</v>
      </c>
      <c r="AQ1112">
        <f>IF(OR(S1112&lt;0, S1112="NA"), 0, 1)</f>
        <v>1</v>
      </c>
      <c r="AR1112">
        <f>IFERROR(IF((AF1112-AG1112)&gt;0,1,0),0)</f>
        <v>1</v>
      </c>
      <c r="AS1112">
        <f>IFERROR(IF((S1112-Q1112)&gt;0,1,0),0)</f>
        <v>1</v>
      </c>
      <c r="AT1112">
        <f>IFERROR(IF((AH1112-AI1112)&lt;0,1,0),0)</f>
        <v>1</v>
      </c>
      <c r="AU1112">
        <f>IFERROR(IF((AJ1112-AK1112)&gt;0,1,0),0)</f>
        <v>0</v>
      </c>
      <c r="AV1112">
        <f>IFERROR(IF((AL1112-AM1112)&gt;0,1,0),0)</f>
        <v>1</v>
      </c>
      <c r="AW1112">
        <f>IFERROR(IF((AN1112-AO1112)&gt;0,1,0),0)</f>
        <v>1</v>
      </c>
      <c r="AX1112">
        <f>IFERROR(IF((AC1112-AD1112)&lt;0,1,0),0)</f>
        <v>0</v>
      </c>
      <c r="AY1112">
        <f>SUM(AP1112:AX1112)</f>
        <v>6</v>
      </c>
    </row>
    <row r="1113" spans="1:51" x14ac:dyDescent="0.45">
      <c r="A1113" s="1" t="s">
        <v>3513</v>
      </c>
      <c r="B1113" s="2">
        <v>4810691</v>
      </c>
      <c r="C1113" s="3" t="s">
        <v>5336</v>
      </c>
      <c r="D1113" s="5">
        <v>6.99</v>
      </c>
      <c r="E1113" s="5">
        <v>114.56645648999999</v>
      </c>
      <c r="F1113" s="3" t="s">
        <v>4470</v>
      </c>
      <c r="G1113" s="3" t="s">
        <v>4512</v>
      </c>
      <c r="H1113" s="3" t="s">
        <v>4513</v>
      </c>
      <c r="I1113" s="3" t="s">
        <v>4514</v>
      </c>
      <c r="J1113" s="3" t="s">
        <v>4853</v>
      </c>
      <c r="K1113" s="6">
        <v>41308</v>
      </c>
      <c r="L1113" s="6">
        <v>36366</v>
      </c>
      <c r="M1113" s="6">
        <v>12154</v>
      </c>
      <c r="N1113" s="6">
        <v>8772</v>
      </c>
      <c r="O1113" s="6">
        <v>11941</v>
      </c>
      <c r="P1113" s="6">
        <v>8552</v>
      </c>
      <c r="Q1113" s="6">
        <v>9311</v>
      </c>
      <c r="R1113" s="6">
        <v>6645</v>
      </c>
      <c r="S1113" s="6">
        <v>2664</v>
      </c>
      <c r="T1113" s="6">
        <v>-847</v>
      </c>
      <c r="U1113" s="6" t="s">
        <v>4474</v>
      </c>
      <c r="V1113" s="6" t="s">
        <v>4474</v>
      </c>
      <c r="W1113" s="6">
        <v>59858</v>
      </c>
      <c r="X1113" s="6">
        <v>58163</v>
      </c>
      <c r="Y1113" s="6">
        <v>54806</v>
      </c>
      <c r="Z1113" s="6">
        <v>54473</v>
      </c>
      <c r="AA1113" s="6">
        <v>5210</v>
      </c>
      <c r="AB1113" s="6">
        <v>4682</v>
      </c>
      <c r="AC1113" s="6">
        <v>16390051</v>
      </c>
      <c r="AD1113" s="6">
        <v>16394921</v>
      </c>
      <c r="AF1113">
        <f>Q1113/W1113</f>
        <v>0.1555514718166327</v>
      </c>
      <c r="AG1113">
        <f>R1113/X1113</f>
        <v>0.11424788955177691</v>
      </c>
      <c r="AH1113" t="e">
        <f>U1113/W1113</f>
        <v>#VALUE!</v>
      </c>
      <c r="AI1113" t="e">
        <f>V1113/X1113</f>
        <v>#VALUE!</v>
      </c>
      <c r="AJ1113">
        <f>Y1113/AA1113</f>
        <v>10.519385796545105</v>
      </c>
      <c r="AK1113">
        <f>Z1113/AB1113</f>
        <v>11.63455788124733</v>
      </c>
      <c r="AL1113">
        <f>O1113/K1113</f>
        <v>0.28907233465672511</v>
      </c>
      <c r="AM1113">
        <f>P1113/L1113</f>
        <v>0.23516471429357091</v>
      </c>
      <c r="AN1113">
        <f>K1113/W1113</f>
        <v>0.69009990310401281</v>
      </c>
      <c r="AO1113">
        <f>L1113/X1113</f>
        <v>0.6252428519849389</v>
      </c>
      <c r="AP1113">
        <f>IF(OR(Q1113&lt;0, Q1113="NA"), 0, 1)</f>
        <v>1</v>
      </c>
      <c r="AQ1113">
        <f>IF(OR(S1113&lt;0, S1113="NA"), 0, 1)</f>
        <v>1</v>
      </c>
      <c r="AR1113">
        <f>IFERROR(IF((AF1113-AG1113)&gt;0,1,0),0)</f>
        <v>1</v>
      </c>
      <c r="AS1113">
        <f>IFERROR(IF((S1113-Q1113)&gt;0,1,0),0)</f>
        <v>0</v>
      </c>
      <c r="AT1113">
        <f>IFERROR(IF((AH1113-AI1113)&lt;0,1,0),0)</f>
        <v>0</v>
      </c>
      <c r="AU1113">
        <f>IFERROR(IF((AJ1113-AK1113)&gt;0,1,0),0)</f>
        <v>0</v>
      </c>
      <c r="AV1113">
        <f>IFERROR(IF((AL1113-AM1113)&gt;0,1,0),0)</f>
        <v>1</v>
      </c>
      <c r="AW1113">
        <f>IFERROR(IF((AN1113-AO1113)&gt;0,1,0),0)</f>
        <v>1</v>
      </c>
      <c r="AX1113">
        <f>IFERROR(IF((AC1113-AD1113)&lt;0,1,0),0)</f>
        <v>1</v>
      </c>
      <c r="AY1113">
        <f>SUM(AP1113:AX1113)</f>
        <v>6</v>
      </c>
    </row>
    <row r="1114" spans="1:51" x14ac:dyDescent="0.45">
      <c r="A1114" s="1" t="s">
        <v>3522</v>
      </c>
      <c r="B1114" s="2">
        <v>5325325</v>
      </c>
      <c r="C1114" s="3" t="s">
        <v>5336</v>
      </c>
      <c r="D1114" s="5">
        <v>229.51</v>
      </c>
      <c r="E1114" s="5">
        <v>1286.87037334</v>
      </c>
      <c r="F1114" s="3" t="s">
        <v>4480</v>
      </c>
      <c r="G1114" s="3" t="s">
        <v>4491</v>
      </c>
      <c r="H1114" s="3" t="s">
        <v>4491</v>
      </c>
      <c r="I1114" s="3" t="s">
        <v>4594</v>
      </c>
      <c r="J1114" s="3" t="s">
        <v>4792</v>
      </c>
      <c r="K1114" s="6">
        <v>221806.30499999999</v>
      </c>
      <c r="L1114" s="6">
        <v>192692.815</v>
      </c>
      <c r="M1114" s="6">
        <v>101179.31</v>
      </c>
      <c r="N1114" s="6">
        <v>76946.607000000004</v>
      </c>
      <c r="O1114" s="6">
        <v>100240.66499999999</v>
      </c>
      <c r="P1114" s="6">
        <v>76023.483999999997</v>
      </c>
      <c r="Q1114" s="6">
        <v>56094.425000000003</v>
      </c>
      <c r="R1114" s="6">
        <v>41942.584000000003</v>
      </c>
      <c r="S1114" s="6">
        <v>24913.358</v>
      </c>
      <c r="T1114" s="6">
        <v>6051.616</v>
      </c>
      <c r="U1114" s="6">
        <v>93937.724000000002</v>
      </c>
      <c r="V1114" s="6">
        <v>68882.047999999995</v>
      </c>
      <c r="W1114" s="6">
        <v>252869.272</v>
      </c>
      <c r="X1114" s="6">
        <v>212076.65299999999</v>
      </c>
      <c r="Y1114" s="6">
        <v>232427.36499999999</v>
      </c>
      <c r="Z1114" s="6">
        <v>190470.18900000001</v>
      </c>
      <c r="AA1114" s="6">
        <v>96879</v>
      </c>
      <c r="AB1114" s="6">
        <v>91947</v>
      </c>
      <c r="AC1114" s="6">
        <v>5580093</v>
      </c>
      <c r="AD1114" s="6">
        <v>5584986</v>
      </c>
      <c r="AF1114">
        <f>Q1114/W1114</f>
        <v>0.22183171785300984</v>
      </c>
      <c r="AG1114">
        <f>R1114/X1114</f>
        <v>0.19777086919605433</v>
      </c>
      <c r="AH1114">
        <f>U1114/W1114</f>
        <v>0.37148730352654319</v>
      </c>
      <c r="AI1114">
        <f>V1114/X1114</f>
        <v>0.32479788333890763</v>
      </c>
      <c r="AJ1114">
        <f>Y1114/AA1114</f>
        <v>2.3991511576296203</v>
      </c>
      <c r="AK1114">
        <f>Z1114/AB1114</f>
        <v>2.0715215178309245</v>
      </c>
      <c r="AL1114">
        <f>O1114/K1114</f>
        <v>0.45192883493550823</v>
      </c>
      <c r="AM1114">
        <f>P1114/L1114</f>
        <v>0.39453201200055121</v>
      </c>
      <c r="AN1114">
        <f>K1114/W1114</f>
        <v>0.8771580004390569</v>
      </c>
      <c r="AO1114">
        <f>L1114/X1114</f>
        <v>0.90859984950818706</v>
      </c>
      <c r="AP1114">
        <f>IF(OR(Q1114&lt;0, Q1114="NA"), 0, 1)</f>
        <v>1</v>
      </c>
      <c r="AQ1114">
        <f>IF(OR(S1114&lt;0, S1114="NA"), 0, 1)</f>
        <v>1</v>
      </c>
      <c r="AR1114">
        <f>IFERROR(IF((AF1114-AG1114)&gt;0,1,0),0)</f>
        <v>1</v>
      </c>
      <c r="AS1114">
        <f>IFERROR(IF((S1114-Q1114)&gt;0,1,0),0)</f>
        <v>0</v>
      </c>
      <c r="AT1114">
        <f>IFERROR(IF((AH1114-AI1114)&lt;0,1,0),0)</f>
        <v>0</v>
      </c>
      <c r="AU1114">
        <f>IFERROR(IF((AJ1114-AK1114)&gt;0,1,0),0)</f>
        <v>1</v>
      </c>
      <c r="AV1114">
        <f>IFERROR(IF((AL1114-AM1114)&gt;0,1,0),0)</f>
        <v>1</v>
      </c>
      <c r="AW1114">
        <f>IFERROR(IF((AN1114-AO1114)&gt;0,1,0),0)</f>
        <v>0</v>
      </c>
      <c r="AX1114">
        <f>IFERROR(IF((AC1114-AD1114)&lt;0,1,0),0)</f>
        <v>1</v>
      </c>
      <c r="AY1114">
        <f>SUM(AP1114:AX1114)</f>
        <v>6</v>
      </c>
    </row>
    <row r="1115" spans="1:51" x14ac:dyDescent="0.45">
      <c r="A1115" s="1" t="s">
        <v>3524</v>
      </c>
      <c r="B1115" s="2">
        <v>4912695</v>
      </c>
      <c r="C1115" s="3" t="s">
        <v>5337</v>
      </c>
      <c r="D1115" s="5">
        <v>121.14</v>
      </c>
      <c r="E1115" s="5">
        <v>4848.91402698</v>
      </c>
      <c r="F1115" s="3" t="s">
        <v>4475</v>
      </c>
      <c r="G1115" s="3" t="s">
        <v>4529</v>
      </c>
      <c r="H1115" s="3" t="s">
        <v>4530</v>
      </c>
      <c r="I1115" s="3" t="s">
        <v>4739</v>
      </c>
      <c r="J1115" s="3" t="s">
        <v>4750</v>
      </c>
      <c r="K1115" s="6">
        <v>1210167</v>
      </c>
      <c r="L1115" s="6">
        <v>1169450</v>
      </c>
      <c r="M1115" s="6">
        <v>127696</v>
      </c>
      <c r="N1115" s="6">
        <v>120155</v>
      </c>
      <c r="O1115" s="6">
        <v>26499</v>
      </c>
      <c r="P1115" s="6">
        <v>21550</v>
      </c>
      <c r="Q1115" s="6">
        <v>8740</v>
      </c>
      <c r="R1115" s="6">
        <v>27985</v>
      </c>
      <c r="S1115" s="6">
        <v>167620</v>
      </c>
      <c r="T1115" s="6">
        <v>154158</v>
      </c>
      <c r="U1115" s="6">
        <v>246422</v>
      </c>
      <c r="V1115" s="6">
        <v>246160</v>
      </c>
      <c r="W1115" s="6">
        <v>1675419</v>
      </c>
      <c r="X1115" s="6">
        <v>1661758</v>
      </c>
      <c r="Y1115" s="6">
        <v>354016</v>
      </c>
      <c r="Z1115" s="6">
        <v>345680</v>
      </c>
      <c r="AA1115" s="6">
        <v>175833</v>
      </c>
      <c r="AB1115" s="6">
        <v>168088</v>
      </c>
      <c r="AC1115" s="6">
        <v>40027089</v>
      </c>
      <c r="AD1115" s="6">
        <v>39966973</v>
      </c>
      <c r="AF1115">
        <f>Q1115/W1115</f>
        <v>5.2166055177839095E-3</v>
      </c>
      <c r="AG1115">
        <f>R1115/X1115</f>
        <v>1.6840598931974451E-2</v>
      </c>
      <c r="AH1115">
        <f>U1115/W1115</f>
        <v>0.14708081978299159</v>
      </c>
      <c r="AI1115">
        <f>V1115/X1115</f>
        <v>0.14813227918866645</v>
      </c>
      <c r="AJ1115">
        <f>Y1115/AA1115</f>
        <v>2.013364954246359</v>
      </c>
      <c r="AK1115">
        <f>Z1115/AB1115</f>
        <v>2.056541811432107</v>
      </c>
      <c r="AL1115">
        <f>O1115/K1115</f>
        <v>2.1896977855122474E-2</v>
      </c>
      <c r="AM1115">
        <f>P1115/L1115</f>
        <v>1.842746590277481E-2</v>
      </c>
      <c r="AN1115">
        <f>K1115/W1115</f>
        <v>0.72230707661784899</v>
      </c>
      <c r="AO1115">
        <f>L1115/X1115</f>
        <v>0.70374266289074583</v>
      </c>
      <c r="AP1115">
        <f>IF(OR(Q1115&lt;0, Q1115="NA"), 0, 1)</f>
        <v>1</v>
      </c>
      <c r="AQ1115">
        <f>IF(OR(S1115&lt;0, S1115="NA"), 0, 1)</f>
        <v>1</v>
      </c>
      <c r="AR1115">
        <f>IFERROR(IF((AF1115-AG1115)&gt;0,1,0),0)</f>
        <v>0</v>
      </c>
      <c r="AS1115">
        <f>IFERROR(IF((S1115-Q1115)&gt;0,1,0),0)</f>
        <v>1</v>
      </c>
      <c r="AT1115">
        <f>IFERROR(IF((AH1115-AI1115)&lt;0,1,0),0)</f>
        <v>1</v>
      </c>
      <c r="AU1115">
        <f>IFERROR(IF((AJ1115-AK1115)&gt;0,1,0),0)</f>
        <v>0</v>
      </c>
      <c r="AV1115">
        <f>IFERROR(IF((AL1115-AM1115)&gt;0,1,0),0)</f>
        <v>1</v>
      </c>
      <c r="AW1115">
        <f>IFERROR(IF((AN1115-AO1115)&gt;0,1,0),0)</f>
        <v>1</v>
      </c>
      <c r="AX1115">
        <f>IFERROR(IF((AC1115-AD1115)&lt;0,1,0),0)</f>
        <v>0</v>
      </c>
      <c r="AY1115">
        <f>SUM(AP1115:AX1115)</f>
        <v>6</v>
      </c>
    </row>
    <row r="1116" spans="1:51" x14ac:dyDescent="0.45">
      <c r="A1116" s="1" t="s">
        <v>3530</v>
      </c>
      <c r="B1116" s="2">
        <v>1027751</v>
      </c>
      <c r="C1116" s="3" t="s">
        <v>5335</v>
      </c>
      <c r="D1116" s="5">
        <v>15.52</v>
      </c>
      <c r="E1116" s="5">
        <v>517.23150143999999</v>
      </c>
      <c r="F1116" s="3" t="s">
        <v>4480</v>
      </c>
      <c r="G1116" s="3" t="s">
        <v>4481</v>
      </c>
      <c r="H1116" s="3" t="s">
        <v>4481</v>
      </c>
      <c r="I1116" s="3" t="s">
        <v>4482</v>
      </c>
      <c r="J1116" s="3" t="s">
        <v>4484</v>
      </c>
      <c r="K1116" s="6">
        <v>197905</v>
      </c>
      <c r="L1116" s="6">
        <v>199145</v>
      </c>
      <c r="M1116" s="6" t="s">
        <v>4474</v>
      </c>
      <c r="N1116" s="6" t="s">
        <v>4474</v>
      </c>
      <c r="O1116" s="6">
        <v>177077</v>
      </c>
      <c r="P1116" s="6">
        <v>141583</v>
      </c>
      <c r="Q1116" s="6">
        <v>41097</v>
      </c>
      <c r="R1116" s="6">
        <v>20171</v>
      </c>
      <c r="S1116" s="6">
        <v>50536</v>
      </c>
      <c r="T1116" s="6">
        <v>17481</v>
      </c>
      <c r="U1116" s="6">
        <v>43688</v>
      </c>
      <c r="V1116" s="6">
        <v>43504</v>
      </c>
      <c r="W1116" s="6">
        <v>5917704</v>
      </c>
      <c r="X1116" s="6">
        <v>5864017</v>
      </c>
      <c r="Y1116" s="6" t="s">
        <v>4474</v>
      </c>
      <c r="Z1116" s="6" t="s">
        <v>4474</v>
      </c>
      <c r="AA1116" s="6" t="s">
        <v>4474</v>
      </c>
      <c r="AB1116" s="6" t="s">
        <v>4474</v>
      </c>
      <c r="AC1116" s="6">
        <v>33326772</v>
      </c>
      <c r="AD1116" s="6">
        <v>33214522</v>
      </c>
      <c r="AF1116">
        <f>Q1116/W1116</f>
        <v>6.9447542492831679E-3</v>
      </c>
      <c r="AG1116">
        <f>R1116/X1116</f>
        <v>3.4397922106978885E-3</v>
      </c>
      <c r="AH1116">
        <f>U1116/W1116</f>
        <v>7.3825929786281979E-3</v>
      </c>
      <c r="AI1116">
        <f>V1116/X1116</f>
        <v>7.4188052319766468E-3</v>
      </c>
      <c r="AJ1116" t="e">
        <f>Y1116/AA1116</f>
        <v>#VALUE!</v>
      </c>
      <c r="AK1116" t="e">
        <f>Z1116/AB1116</f>
        <v>#VALUE!</v>
      </c>
      <c r="AL1116">
        <f>O1116/K1116</f>
        <v>0.89475758571031561</v>
      </c>
      <c r="AM1116">
        <f>P1116/L1116</f>
        <v>0.71095432975972284</v>
      </c>
      <c r="AN1116">
        <f>K1116/W1116</f>
        <v>3.344286905867546E-2</v>
      </c>
      <c r="AO1116">
        <f>L1116/X1116</f>
        <v>3.396050864109023E-2</v>
      </c>
      <c r="AP1116">
        <f>IF(OR(Q1116&lt;0, Q1116="NA"), 0, 1)</f>
        <v>1</v>
      </c>
      <c r="AQ1116">
        <f>IF(OR(S1116&lt;0, S1116="NA"), 0, 1)</f>
        <v>1</v>
      </c>
      <c r="AR1116">
        <f>IFERROR(IF((AF1116-AG1116)&gt;0,1,0),0)</f>
        <v>1</v>
      </c>
      <c r="AS1116">
        <f>IFERROR(IF((S1116-Q1116)&gt;0,1,0),0)</f>
        <v>1</v>
      </c>
      <c r="AT1116">
        <f>IFERROR(IF((AH1116-AI1116)&lt;0,1,0),0)</f>
        <v>1</v>
      </c>
      <c r="AU1116">
        <f>IFERROR(IF((AJ1116-AK1116)&gt;0,1,0),0)</f>
        <v>0</v>
      </c>
      <c r="AV1116">
        <f>IFERROR(IF((AL1116-AM1116)&gt;0,1,0),0)</f>
        <v>1</v>
      </c>
      <c r="AW1116">
        <f>IFERROR(IF((AN1116-AO1116)&gt;0,1,0),0)</f>
        <v>0</v>
      </c>
      <c r="AX1116">
        <f>IFERROR(IF((AC1116-AD1116)&lt;0,1,0),0)</f>
        <v>0</v>
      </c>
      <c r="AY1116">
        <f>SUM(AP1116:AX1116)</f>
        <v>6</v>
      </c>
    </row>
    <row r="1117" spans="1:51" x14ac:dyDescent="0.45">
      <c r="A1117" s="1" t="s">
        <v>3554</v>
      </c>
      <c r="B1117" s="2">
        <v>4121692</v>
      </c>
      <c r="C1117" s="3" t="s">
        <v>5335</v>
      </c>
      <c r="D1117" s="5">
        <v>14.55</v>
      </c>
      <c r="E1117" s="5">
        <v>966.41972999999996</v>
      </c>
      <c r="F1117" s="3" t="s">
        <v>4665</v>
      </c>
      <c r="G1117" s="3" t="s">
        <v>4666</v>
      </c>
      <c r="H1117" s="3" t="s">
        <v>4679</v>
      </c>
      <c r="I1117" s="3" t="s">
        <v>4680</v>
      </c>
      <c r="J1117" s="3" t="s">
        <v>4681</v>
      </c>
      <c r="K1117" s="6">
        <v>3370000</v>
      </c>
      <c r="L1117" s="6">
        <v>3220000</v>
      </c>
      <c r="M1117" s="6">
        <v>138000</v>
      </c>
      <c r="N1117" s="6">
        <v>22000</v>
      </c>
      <c r="O1117" s="6">
        <v>-118000</v>
      </c>
      <c r="P1117" s="6">
        <v>-237000</v>
      </c>
      <c r="Q1117" s="6">
        <v>-200000</v>
      </c>
      <c r="R1117" s="6">
        <v>-341000</v>
      </c>
      <c r="S1117" s="6">
        <v>-8000</v>
      </c>
      <c r="T1117" s="6">
        <v>-217000</v>
      </c>
      <c r="U1117" s="6">
        <v>4084000</v>
      </c>
      <c r="V1117" s="6">
        <v>4095000</v>
      </c>
      <c r="W1117" s="6">
        <v>5785000</v>
      </c>
      <c r="X1117" s="6">
        <v>5686000</v>
      </c>
      <c r="Y1117" s="6">
        <v>1355000</v>
      </c>
      <c r="Z1117" s="6">
        <v>1222000</v>
      </c>
      <c r="AA1117" s="6">
        <v>709000</v>
      </c>
      <c r="AB1117" s="6">
        <v>686000</v>
      </c>
      <c r="AC1117" s="6">
        <v>66359146</v>
      </c>
      <c r="AD1117" s="6">
        <v>66280827</v>
      </c>
      <c r="AF1117">
        <f>Q1117/W1117</f>
        <v>-3.4572169403630081E-2</v>
      </c>
      <c r="AG1117">
        <f>R1117/X1117</f>
        <v>-5.9971860710517057E-2</v>
      </c>
      <c r="AH1117">
        <f>U1117/W1117</f>
        <v>0.70596369922212621</v>
      </c>
      <c r="AI1117">
        <f>V1117/X1117</f>
        <v>0.72018994020400984</v>
      </c>
      <c r="AJ1117">
        <f>Y1117/AA1117</f>
        <v>1.9111424541607898</v>
      </c>
      <c r="AK1117">
        <f>Z1117/AB1117</f>
        <v>1.7813411078717201</v>
      </c>
      <c r="AL1117">
        <f>O1117/K1117</f>
        <v>-3.5014836795252226E-2</v>
      </c>
      <c r="AM1117">
        <f>P1117/L1117</f>
        <v>-7.3602484472049687E-2</v>
      </c>
      <c r="AN1117">
        <f>K1117/W1117</f>
        <v>0.58254105445116677</v>
      </c>
      <c r="AO1117">
        <f>L1117/X1117</f>
        <v>0.56630320084417873</v>
      </c>
      <c r="AP1117">
        <f>IF(OR(Q1117&lt;0, Q1117="NA"), 0, 1)</f>
        <v>0</v>
      </c>
      <c r="AQ1117">
        <f>IF(OR(S1117&lt;0, S1117="NA"), 0, 1)</f>
        <v>0</v>
      </c>
      <c r="AR1117">
        <f>IFERROR(IF((AF1117-AG1117)&gt;0,1,0),0)</f>
        <v>1</v>
      </c>
      <c r="AS1117">
        <f>IFERROR(IF((S1117-Q1117)&gt;0,1,0),0)</f>
        <v>1</v>
      </c>
      <c r="AT1117">
        <f>IFERROR(IF((AH1117-AI1117)&lt;0,1,0),0)</f>
        <v>1</v>
      </c>
      <c r="AU1117">
        <f>IFERROR(IF((AJ1117-AK1117)&gt;0,1,0),0)</f>
        <v>1</v>
      </c>
      <c r="AV1117">
        <f>IFERROR(IF((AL1117-AM1117)&gt;0,1,0),0)</f>
        <v>1</v>
      </c>
      <c r="AW1117">
        <f>IFERROR(IF((AN1117-AO1117)&gt;0,1,0),0)</f>
        <v>1</v>
      </c>
      <c r="AX1117">
        <f>IFERROR(IF((AC1117-AD1117)&lt;0,1,0),0)</f>
        <v>0</v>
      </c>
      <c r="AY1117">
        <f>SUM(AP1117:AX1117)</f>
        <v>6</v>
      </c>
    </row>
    <row r="1118" spans="1:51" x14ac:dyDescent="0.45">
      <c r="A1118" s="1" t="s">
        <v>3565</v>
      </c>
      <c r="B1118" s="2">
        <v>5000889</v>
      </c>
      <c r="C1118" s="3" t="s">
        <v>5335</v>
      </c>
      <c r="D1118" s="5">
        <v>46.08</v>
      </c>
      <c r="E1118" s="5">
        <v>1532.32293888</v>
      </c>
      <c r="F1118" s="3" t="s">
        <v>4651</v>
      </c>
      <c r="G1118" s="3" t="s">
        <v>4651</v>
      </c>
      <c r="H1118" s="3" t="s">
        <v>4701</v>
      </c>
      <c r="I1118" s="3" t="s">
        <v>4701</v>
      </c>
      <c r="J1118" s="3" t="s">
        <v>4702</v>
      </c>
      <c r="K1118" s="6">
        <v>721957</v>
      </c>
      <c r="L1118" s="6">
        <v>701737</v>
      </c>
      <c r="M1118" s="6">
        <v>279239</v>
      </c>
      <c r="N1118" s="6">
        <v>274882</v>
      </c>
      <c r="O1118" s="6">
        <v>165834</v>
      </c>
      <c r="P1118" s="6">
        <v>162407</v>
      </c>
      <c r="Q1118" s="6">
        <v>89996</v>
      </c>
      <c r="R1118" s="6">
        <v>87566</v>
      </c>
      <c r="S1118" s="6">
        <v>185594</v>
      </c>
      <c r="T1118" s="6">
        <v>193999</v>
      </c>
      <c r="U1118" s="6">
        <v>1673715</v>
      </c>
      <c r="V1118" s="6">
        <v>1549587</v>
      </c>
      <c r="W1118" s="6">
        <v>4552302</v>
      </c>
      <c r="X1118" s="6">
        <v>4439427</v>
      </c>
      <c r="Y1118" s="6">
        <v>187276</v>
      </c>
      <c r="Z1118" s="6">
        <v>173179</v>
      </c>
      <c r="AA1118" s="6">
        <v>244049</v>
      </c>
      <c r="AB1118" s="6">
        <v>350133</v>
      </c>
      <c r="AC1118" s="6">
        <v>33226735</v>
      </c>
      <c r="AD1118" s="6">
        <v>32668904</v>
      </c>
      <c r="AF1118">
        <f>Q1118/W1118</f>
        <v>1.9769338677442752E-2</v>
      </c>
      <c r="AG1118">
        <f>R1118/X1118</f>
        <v>1.9724617613939815E-2</v>
      </c>
      <c r="AH1118">
        <f>U1118/W1118</f>
        <v>0.36766343709182736</v>
      </c>
      <c r="AI1118">
        <f>V1118/X1118</f>
        <v>0.34905112754416279</v>
      </c>
      <c r="AJ1118">
        <f>Y1118/AA1118</f>
        <v>0.7673704870743171</v>
      </c>
      <c r="AK1118">
        <f>Z1118/AB1118</f>
        <v>0.49460919136442438</v>
      </c>
      <c r="AL1118">
        <f>O1118/K1118</f>
        <v>0.22970066084268176</v>
      </c>
      <c r="AM1118">
        <f>P1118/L1118</f>
        <v>0.231435708819686</v>
      </c>
      <c r="AN1118">
        <f>K1118/W1118</f>
        <v>0.15859163122306033</v>
      </c>
      <c r="AO1118">
        <f>L1118/X1118</f>
        <v>0.15806927335442164</v>
      </c>
      <c r="AP1118">
        <f>IF(OR(Q1118&lt;0, Q1118="NA"), 0, 1)</f>
        <v>1</v>
      </c>
      <c r="AQ1118">
        <f>IF(OR(S1118&lt;0, S1118="NA"), 0, 1)</f>
        <v>1</v>
      </c>
      <c r="AR1118">
        <f>IFERROR(IF((AF1118-AG1118)&gt;0,1,0),0)</f>
        <v>1</v>
      </c>
      <c r="AS1118">
        <f>IFERROR(IF((S1118-Q1118)&gt;0,1,0),0)</f>
        <v>1</v>
      </c>
      <c r="AT1118">
        <f>IFERROR(IF((AH1118-AI1118)&lt;0,1,0),0)</f>
        <v>0</v>
      </c>
      <c r="AU1118">
        <f>IFERROR(IF((AJ1118-AK1118)&gt;0,1,0),0)</f>
        <v>1</v>
      </c>
      <c r="AV1118">
        <f>IFERROR(IF((AL1118-AM1118)&gt;0,1,0),0)</f>
        <v>0</v>
      </c>
      <c r="AW1118">
        <f>IFERROR(IF((AN1118-AO1118)&gt;0,1,0),0)</f>
        <v>1</v>
      </c>
      <c r="AX1118">
        <f>IFERROR(IF((AC1118-AD1118)&lt;0,1,0),0)</f>
        <v>0</v>
      </c>
      <c r="AY1118">
        <f>SUM(AP1118:AX1118)</f>
        <v>6</v>
      </c>
    </row>
    <row r="1119" spans="1:51" x14ac:dyDescent="0.45">
      <c r="A1119" s="1" t="s">
        <v>3577</v>
      </c>
      <c r="B1119" s="2">
        <v>4208747</v>
      </c>
      <c r="C1119" s="3" t="s">
        <v>5335</v>
      </c>
      <c r="D1119" s="5">
        <v>16.73</v>
      </c>
      <c r="E1119" s="5">
        <v>912.69902681999997</v>
      </c>
      <c r="F1119" s="3" t="s">
        <v>4480</v>
      </c>
      <c r="G1119" s="3" t="s">
        <v>4491</v>
      </c>
      <c r="H1119" s="3" t="s">
        <v>4492</v>
      </c>
      <c r="I1119" s="3" t="s">
        <v>4493</v>
      </c>
      <c r="J1119" s="3" t="s">
        <v>4927</v>
      </c>
      <c r="K1119" s="6">
        <v>236635</v>
      </c>
      <c r="L1119" s="6">
        <v>236505</v>
      </c>
      <c r="M1119" s="6" t="s">
        <v>4474</v>
      </c>
      <c r="N1119" s="6" t="s">
        <v>4474</v>
      </c>
      <c r="O1119" s="6">
        <v>171212</v>
      </c>
      <c r="P1119" s="6">
        <v>171184</v>
      </c>
      <c r="Q1119" s="6">
        <v>96770</v>
      </c>
      <c r="R1119" s="6">
        <v>101668</v>
      </c>
      <c r="S1119" s="6">
        <v>185456</v>
      </c>
      <c r="T1119" s="6">
        <v>87862</v>
      </c>
      <c r="U1119" s="6">
        <v>1101954</v>
      </c>
      <c r="V1119" s="6">
        <v>1154353</v>
      </c>
      <c r="W1119" s="6">
        <v>2442912</v>
      </c>
      <c r="X1119" s="6">
        <v>2448278</v>
      </c>
      <c r="Y1119" s="6">
        <v>370884</v>
      </c>
      <c r="Z1119" s="6">
        <v>311728</v>
      </c>
      <c r="AA1119" s="6">
        <v>345428</v>
      </c>
      <c r="AB1119" s="6">
        <v>297887</v>
      </c>
      <c r="AC1119" s="6">
        <v>54554634</v>
      </c>
      <c r="AD1119" s="6">
        <v>54554634</v>
      </c>
      <c r="AF1119">
        <f>Q1119/W1119</f>
        <v>3.9612560747173862E-2</v>
      </c>
      <c r="AG1119">
        <f>R1119/X1119</f>
        <v>4.1526329934754143E-2</v>
      </c>
      <c r="AH1119">
        <f>U1119/W1119</f>
        <v>0.45108215113765865</v>
      </c>
      <c r="AI1119">
        <f>V1119/X1119</f>
        <v>0.47149588404584775</v>
      </c>
      <c r="AJ1119">
        <f>Y1119/AA1119</f>
        <v>1.0736940838611808</v>
      </c>
      <c r="AK1119">
        <f>Z1119/AB1119</f>
        <v>1.046463927596706</v>
      </c>
      <c r="AL1119">
        <f>O1119/K1119</f>
        <v>0.72352779597270056</v>
      </c>
      <c r="AM1119">
        <f>P1119/L1119</f>
        <v>0.72380710767214229</v>
      </c>
      <c r="AN1119">
        <f>K1119/W1119</f>
        <v>9.6865953419525544E-2</v>
      </c>
      <c r="AO1119">
        <f>L1119/X1119</f>
        <v>9.6600549447407522E-2</v>
      </c>
      <c r="AP1119">
        <f>IF(OR(Q1119&lt;0, Q1119="NA"), 0, 1)</f>
        <v>1</v>
      </c>
      <c r="AQ1119">
        <f>IF(OR(S1119&lt;0, S1119="NA"), 0, 1)</f>
        <v>1</v>
      </c>
      <c r="AR1119">
        <f>IFERROR(IF((AF1119-AG1119)&gt;0,1,0),0)</f>
        <v>0</v>
      </c>
      <c r="AS1119">
        <f>IFERROR(IF((S1119-Q1119)&gt;0,1,0),0)</f>
        <v>1</v>
      </c>
      <c r="AT1119">
        <f>IFERROR(IF((AH1119-AI1119)&lt;0,1,0),0)</f>
        <v>1</v>
      </c>
      <c r="AU1119">
        <f>IFERROR(IF((AJ1119-AK1119)&gt;0,1,0),0)</f>
        <v>1</v>
      </c>
      <c r="AV1119">
        <f>IFERROR(IF((AL1119-AM1119)&gt;0,1,0),0)</f>
        <v>0</v>
      </c>
      <c r="AW1119">
        <f>IFERROR(IF((AN1119-AO1119)&gt;0,1,0),0)</f>
        <v>1</v>
      </c>
      <c r="AX1119">
        <f>IFERROR(IF((AC1119-AD1119)&lt;0,1,0),0)</f>
        <v>0</v>
      </c>
      <c r="AY1119">
        <f>SUM(AP1119:AX1119)</f>
        <v>6</v>
      </c>
    </row>
    <row r="1120" spans="1:51" x14ac:dyDescent="0.45">
      <c r="A1120" s="1" t="s">
        <v>3586</v>
      </c>
      <c r="B1120" s="2">
        <v>4007403</v>
      </c>
      <c r="C1120" s="3" t="s">
        <v>5337</v>
      </c>
      <c r="D1120" s="7">
        <v>351.6</v>
      </c>
      <c r="E1120" s="5">
        <v>18455.416492799999</v>
      </c>
      <c r="F1120" s="3" t="s">
        <v>4485</v>
      </c>
      <c r="G1120" s="3" t="s">
        <v>4486</v>
      </c>
      <c r="H1120" s="3" t="s">
        <v>4598</v>
      </c>
      <c r="I1120" s="3" t="s">
        <v>4615</v>
      </c>
      <c r="J1120" s="3" t="s">
        <v>5150</v>
      </c>
      <c r="K1120" s="6">
        <v>5103000</v>
      </c>
      <c r="L1120" s="6">
        <v>5109800</v>
      </c>
      <c r="M1120" s="6">
        <v>1480000</v>
      </c>
      <c r="N1120" s="6">
        <v>1473200</v>
      </c>
      <c r="O1120" s="6">
        <v>1391800</v>
      </c>
      <c r="P1120" s="6">
        <v>1385000</v>
      </c>
      <c r="Q1120" s="6">
        <v>1066000</v>
      </c>
      <c r="R1120" s="6">
        <v>1057600</v>
      </c>
      <c r="S1120" s="6">
        <v>1220900</v>
      </c>
      <c r="T1120" s="6">
        <v>1232100</v>
      </c>
      <c r="U1120" s="6" t="s">
        <v>4474</v>
      </c>
      <c r="V1120" s="6" t="s">
        <v>4474</v>
      </c>
      <c r="W1120" s="6">
        <v>7953300</v>
      </c>
      <c r="X1120" s="6">
        <v>7759900</v>
      </c>
      <c r="Y1120" s="6">
        <v>4000700</v>
      </c>
      <c r="Z1120" s="6">
        <v>3858100</v>
      </c>
      <c r="AA1120" s="6">
        <v>956400</v>
      </c>
      <c r="AB1120" s="6">
        <v>950100</v>
      </c>
      <c r="AC1120" s="6">
        <v>52506084</v>
      </c>
      <c r="AD1120" s="6">
        <v>52656152</v>
      </c>
      <c r="AF1120">
        <f>Q1120/W1120</f>
        <v>0.13403241421799755</v>
      </c>
      <c r="AG1120">
        <f>R1120/X1120</f>
        <v>0.1362904161136097</v>
      </c>
      <c r="AH1120" t="e">
        <f>U1120/W1120</f>
        <v>#VALUE!</v>
      </c>
      <c r="AI1120" t="e">
        <f>V1120/X1120</f>
        <v>#VALUE!</v>
      </c>
      <c r="AJ1120">
        <f>Y1120/AA1120</f>
        <v>4.1830823923044749</v>
      </c>
      <c r="AK1120">
        <f>Z1120/AB1120</f>
        <v>4.0607304494263765</v>
      </c>
      <c r="AL1120">
        <f>O1120/K1120</f>
        <v>0.27274152459337647</v>
      </c>
      <c r="AM1120">
        <f>P1120/L1120</f>
        <v>0.27104779052017691</v>
      </c>
      <c r="AN1120">
        <f>K1120/W1120</f>
        <v>0.64162045943193391</v>
      </c>
      <c r="AO1120">
        <f>L1120/X1120</f>
        <v>0.65848786711168961</v>
      </c>
      <c r="AP1120">
        <f>IF(OR(Q1120&lt;0, Q1120="NA"), 0, 1)</f>
        <v>1</v>
      </c>
      <c r="AQ1120">
        <f>IF(OR(S1120&lt;0, S1120="NA"), 0, 1)</f>
        <v>1</v>
      </c>
      <c r="AR1120">
        <f>IFERROR(IF((AF1120-AG1120)&gt;0,1,0),0)</f>
        <v>0</v>
      </c>
      <c r="AS1120">
        <f>IFERROR(IF((S1120-Q1120)&gt;0,1,0),0)</f>
        <v>1</v>
      </c>
      <c r="AT1120">
        <f>IFERROR(IF((AH1120-AI1120)&lt;0,1,0),0)</f>
        <v>0</v>
      </c>
      <c r="AU1120">
        <f>IFERROR(IF((AJ1120-AK1120)&gt;0,1,0),0)</f>
        <v>1</v>
      </c>
      <c r="AV1120">
        <f>IFERROR(IF((AL1120-AM1120)&gt;0,1,0),0)</f>
        <v>1</v>
      </c>
      <c r="AW1120">
        <f>IFERROR(IF((AN1120-AO1120)&gt;0,1,0),0)</f>
        <v>0</v>
      </c>
      <c r="AX1120">
        <f>IFERROR(IF((AC1120-AD1120)&lt;0,1,0),0)</f>
        <v>1</v>
      </c>
      <c r="AY1120">
        <f>SUM(AP1120:AX1120)</f>
        <v>6</v>
      </c>
    </row>
    <row r="1121" spans="1:51" x14ac:dyDescent="0.45">
      <c r="A1121" s="1" t="s">
        <v>3590</v>
      </c>
      <c r="B1121" s="2">
        <v>28587878</v>
      </c>
      <c r="C1121" s="3" t="s">
        <v>5337</v>
      </c>
      <c r="D1121" s="7">
        <v>7.73</v>
      </c>
      <c r="E1121" s="5">
        <v>1500.09040142</v>
      </c>
      <c r="F1121" s="3" t="s">
        <v>4475</v>
      </c>
      <c r="G1121" s="3" t="s">
        <v>4529</v>
      </c>
      <c r="H1121" s="3" t="s">
        <v>4530</v>
      </c>
      <c r="I1121" s="3" t="s">
        <v>4611</v>
      </c>
      <c r="J1121" s="3" t="s">
        <v>5098</v>
      </c>
      <c r="K1121" s="6">
        <v>1198989</v>
      </c>
      <c r="L1121" s="6">
        <v>1159008</v>
      </c>
      <c r="M1121" s="6">
        <v>105703</v>
      </c>
      <c r="N1121" s="6">
        <v>91563</v>
      </c>
      <c r="O1121" s="6">
        <v>-8180</v>
      </c>
      <c r="P1121" s="6">
        <v>-21252</v>
      </c>
      <c r="Q1121" s="6">
        <v>-120455</v>
      </c>
      <c r="R1121" s="6">
        <v>-169606</v>
      </c>
      <c r="S1121" s="6">
        <v>83916</v>
      </c>
      <c r="T1121" s="6">
        <v>86523</v>
      </c>
      <c r="U1121" s="6">
        <v>796181</v>
      </c>
      <c r="V1121" s="6">
        <v>785196</v>
      </c>
      <c r="W1121" s="6">
        <v>2578794</v>
      </c>
      <c r="X1121" s="6">
        <v>2550093</v>
      </c>
      <c r="Y1121" s="6">
        <v>411824</v>
      </c>
      <c r="Z1121" s="6">
        <v>405612</v>
      </c>
      <c r="AA1121" s="6">
        <v>507628</v>
      </c>
      <c r="AB1121" s="6">
        <v>466376</v>
      </c>
      <c r="AC1121" s="6">
        <v>194059905</v>
      </c>
      <c r="AD1121" s="6">
        <v>195697685</v>
      </c>
      <c r="AF1121">
        <f>Q1121/W1121</f>
        <v>-4.6709818620642052E-2</v>
      </c>
      <c r="AG1121">
        <f>R1121/X1121</f>
        <v>-6.650973121372436E-2</v>
      </c>
      <c r="AH1121">
        <f>U1121/W1121</f>
        <v>0.30874160557221708</v>
      </c>
      <c r="AI1121">
        <f>V1121/X1121</f>
        <v>0.30790877038602121</v>
      </c>
      <c r="AJ1121">
        <f>Y1121/AA1121</f>
        <v>0.81127124587296207</v>
      </c>
      <c r="AK1121">
        <f>Z1121/AB1121</f>
        <v>0.86971027668662193</v>
      </c>
      <c r="AL1121">
        <f>O1121/K1121</f>
        <v>-6.8224145509258221E-3</v>
      </c>
      <c r="AM1121">
        <f>P1121/L1121</f>
        <v>-1.8336370413318977E-2</v>
      </c>
      <c r="AN1121">
        <f>K1121/W1121</f>
        <v>0.46494175184214015</v>
      </c>
      <c r="AO1121">
        <f>L1121/X1121</f>
        <v>0.45449636542667265</v>
      </c>
      <c r="AP1121">
        <f>IF(OR(Q1121&lt;0, Q1121="NA"), 0, 1)</f>
        <v>0</v>
      </c>
      <c r="AQ1121">
        <f>IF(OR(S1121&lt;0, S1121="NA"), 0, 1)</f>
        <v>1</v>
      </c>
      <c r="AR1121">
        <f>IFERROR(IF((AF1121-AG1121)&gt;0,1,0),0)</f>
        <v>1</v>
      </c>
      <c r="AS1121">
        <f>IFERROR(IF((S1121-Q1121)&gt;0,1,0),0)</f>
        <v>1</v>
      </c>
      <c r="AT1121">
        <f>IFERROR(IF((AH1121-AI1121)&lt;0,1,0),0)</f>
        <v>0</v>
      </c>
      <c r="AU1121">
        <f>IFERROR(IF((AJ1121-AK1121)&gt;0,1,0),0)</f>
        <v>0</v>
      </c>
      <c r="AV1121">
        <f>IFERROR(IF((AL1121-AM1121)&gt;0,1,0),0)</f>
        <v>1</v>
      </c>
      <c r="AW1121">
        <f>IFERROR(IF((AN1121-AO1121)&gt;0,1,0),0)</f>
        <v>1</v>
      </c>
      <c r="AX1121">
        <f>IFERROR(IF((AC1121-AD1121)&lt;0,1,0),0)</f>
        <v>1</v>
      </c>
      <c r="AY1121">
        <f>SUM(AP1121:AX1121)</f>
        <v>6</v>
      </c>
    </row>
    <row r="1122" spans="1:51" x14ac:dyDescent="0.45">
      <c r="A1122" s="1" t="s">
        <v>3607</v>
      </c>
      <c r="B1122" s="2">
        <v>1023897</v>
      </c>
      <c r="C1122" s="3" t="s">
        <v>5335</v>
      </c>
      <c r="D1122" s="5">
        <v>34.549999999999997</v>
      </c>
      <c r="E1122" s="5">
        <v>566.26271844999997</v>
      </c>
      <c r="F1122" s="3" t="s">
        <v>4480</v>
      </c>
      <c r="G1122" s="3" t="s">
        <v>4481</v>
      </c>
      <c r="H1122" s="3" t="s">
        <v>4481</v>
      </c>
      <c r="I1122" s="3" t="s">
        <v>4482</v>
      </c>
      <c r="J1122" s="3" t="s">
        <v>4484</v>
      </c>
      <c r="K1122" s="6">
        <v>186911</v>
      </c>
      <c r="L1122" s="6">
        <v>187358</v>
      </c>
      <c r="M1122" s="6" t="s">
        <v>4474</v>
      </c>
      <c r="N1122" s="6" t="s">
        <v>4474</v>
      </c>
      <c r="O1122" s="6">
        <v>148783</v>
      </c>
      <c r="P1122" s="6">
        <v>148147</v>
      </c>
      <c r="Q1122" s="6">
        <v>43544</v>
      </c>
      <c r="R1122" s="6">
        <v>45826</v>
      </c>
      <c r="S1122" s="6">
        <v>61769</v>
      </c>
      <c r="T1122" s="6">
        <v>70151</v>
      </c>
      <c r="U1122" s="6">
        <v>63914</v>
      </c>
      <c r="V1122" s="6">
        <v>63868</v>
      </c>
      <c r="W1122" s="6">
        <v>4337659</v>
      </c>
      <c r="X1122" s="6">
        <v>4220936</v>
      </c>
      <c r="Y1122" s="6" t="s">
        <v>4474</v>
      </c>
      <c r="Z1122" s="6" t="s">
        <v>4474</v>
      </c>
      <c r="AA1122" s="6" t="s">
        <v>4474</v>
      </c>
      <c r="AB1122" s="6" t="s">
        <v>4474</v>
      </c>
      <c r="AC1122" s="6">
        <v>16386627</v>
      </c>
      <c r="AD1122" s="6">
        <v>16424021</v>
      </c>
      <c r="AF1122">
        <f>Q1122/W1122</f>
        <v>1.0038594550655089E-2</v>
      </c>
      <c r="AG1122">
        <f>R1122/X1122</f>
        <v>1.0856833650166693E-2</v>
      </c>
      <c r="AH1122">
        <f>U1122/W1122</f>
        <v>1.4734676008418365E-2</v>
      </c>
      <c r="AI1122">
        <f>V1122/X1122</f>
        <v>1.5131241032794621E-2</v>
      </c>
      <c r="AJ1122" t="e">
        <f>Y1122/AA1122</f>
        <v>#VALUE!</v>
      </c>
      <c r="AK1122" t="e">
        <f>Z1122/AB1122</f>
        <v>#VALUE!</v>
      </c>
      <c r="AL1122">
        <f>O1122/K1122</f>
        <v>0.79600986565798693</v>
      </c>
      <c r="AM1122">
        <f>P1122/L1122</f>
        <v>0.79071616904535702</v>
      </c>
      <c r="AN1122">
        <f>K1122/W1122</f>
        <v>4.3090293635345701E-2</v>
      </c>
      <c r="AO1122">
        <f>L1122/X1122</f>
        <v>4.4387785078949311E-2</v>
      </c>
      <c r="AP1122">
        <f>IF(OR(Q1122&lt;0, Q1122="NA"), 0, 1)</f>
        <v>1</v>
      </c>
      <c r="AQ1122">
        <f>IF(OR(S1122&lt;0, S1122="NA"), 0, 1)</f>
        <v>1</v>
      </c>
      <c r="AR1122">
        <f>IFERROR(IF((AF1122-AG1122)&gt;0,1,0),0)</f>
        <v>0</v>
      </c>
      <c r="AS1122">
        <f>IFERROR(IF((S1122-Q1122)&gt;0,1,0),0)</f>
        <v>1</v>
      </c>
      <c r="AT1122">
        <f>IFERROR(IF((AH1122-AI1122)&lt;0,1,0),0)</f>
        <v>1</v>
      </c>
      <c r="AU1122">
        <f>IFERROR(IF((AJ1122-AK1122)&gt;0,1,0),0)</f>
        <v>0</v>
      </c>
      <c r="AV1122">
        <f>IFERROR(IF((AL1122-AM1122)&gt;0,1,0),0)</f>
        <v>1</v>
      </c>
      <c r="AW1122">
        <f>IFERROR(IF((AN1122-AO1122)&gt;0,1,0),0)</f>
        <v>0</v>
      </c>
      <c r="AX1122">
        <f>IFERROR(IF((AC1122-AD1122)&lt;0,1,0),0)</f>
        <v>1</v>
      </c>
      <c r="AY1122">
        <f>SUM(AP1122:AX1122)</f>
        <v>6</v>
      </c>
    </row>
    <row r="1123" spans="1:51" x14ac:dyDescent="0.45">
      <c r="A1123" s="1" t="s">
        <v>3609</v>
      </c>
      <c r="B1123" s="2">
        <v>4049367</v>
      </c>
      <c r="C1123" s="3" t="s">
        <v>5338</v>
      </c>
      <c r="D1123" s="5">
        <v>36.24</v>
      </c>
      <c r="E1123" s="5">
        <v>295.71285527999999</v>
      </c>
      <c r="F1123" s="3" t="s">
        <v>4480</v>
      </c>
      <c r="G1123" s="3" t="s">
        <v>4481</v>
      </c>
      <c r="H1123" s="3" t="s">
        <v>4481</v>
      </c>
      <c r="I1123" s="3" t="s">
        <v>4482</v>
      </c>
      <c r="J1123" s="3" t="s">
        <v>4484</v>
      </c>
      <c r="K1123" s="6">
        <v>89516</v>
      </c>
      <c r="L1123" s="6">
        <v>87845</v>
      </c>
      <c r="M1123" s="6" t="s">
        <v>4474</v>
      </c>
      <c r="N1123" s="6" t="s">
        <v>4474</v>
      </c>
      <c r="O1123" s="6">
        <v>139747</v>
      </c>
      <c r="P1123" s="6">
        <v>136835</v>
      </c>
      <c r="Q1123" s="6">
        <v>14070</v>
      </c>
      <c r="R1123" s="6">
        <v>13786</v>
      </c>
      <c r="S1123" s="6">
        <v>34225</v>
      </c>
      <c r="T1123" s="6">
        <v>24037</v>
      </c>
      <c r="U1123" s="6" t="s">
        <v>4474</v>
      </c>
      <c r="V1123" s="6" t="s">
        <v>4474</v>
      </c>
      <c r="W1123" s="6">
        <v>4174631</v>
      </c>
      <c r="X1123" s="6">
        <v>4109849</v>
      </c>
      <c r="Y1123" s="6" t="s">
        <v>4474</v>
      </c>
      <c r="Z1123" s="6" t="s">
        <v>4474</v>
      </c>
      <c r="AA1123" s="6" t="s">
        <v>4474</v>
      </c>
      <c r="AB1123" s="6" t="s">
        <v>4474</v>
      </c>
      <c r="AC1123" s="6">
        <v>8156097</v>
      </c>
      <c r="AD1123" s="6">
        <v>8155097</v>
      </c>
      <c r="AF1123">
        <f>Q1123/W1123</f>
        <v>3.3703577633568092E-3</v>
      </c>
      <c r="AG1123">
        <f>R1123/X1123</f>
        <v>3.3543811463632848E-3</v>
      </c>
      <c r="AH1123" t="e">
        <f>U1123/W1123</f>
        <v>#VALUE!</v>
      </c>
      <c r="AI1123" t="e">
        <f>V1123/X1123</f>
        <v>#VALUE!</v>
      </c>
      <c r="AJ1123" t="e">
        <f>Y1123/AA1123</f>
        <v>#VALUE!</v>
      </c>
      <c r="AK1123" t="e">
        <f>Z1123/AB1123</f>
        <v>#VALUE!</v>
      </c>
      <c r="AL1123">
        <f>O1123/K1123</f>
        <v>1.5611399079494168</v>
      </c>
      <c r="AM1123">
        <f>P1123/L1123</f>
        <v>1.5576868347657806</v>
      </c>
      <c r="AN1123">
        <f>K1123/W1123</f>
        <v>2.1442853272540734E-2</v>
      </c>
      <c r="AO1123">
        <f>L1123/X1123</f>
        <v>2.1374264601935498E-2</v>
      </c>
      <c r="AP1123">
        <f>IF(OR(Q1123&lt;0, Q1123="NA"), 0, 1)</f>
        <v>1</v>
      </c>
      <c r="AQ1123">
        <f>IF(OR(S1123&lt;0, S1123="NA"), 0, 1)</f>
        <v>1</v>
      </c>
      <c r="AR1123">
        <f>IFERROR(IF((AF1123-AG1123)&gt;0,1,0),0)</f>
        <v>1</v>
      </c>
      <c r="AS1123">
        <f>IFERROR(IF((S1123-Q1123)&gt;0,1,0),0)</f>
        <v>1</v>
      </c>
      <c r="AT1123">
        <f>IFERROR(IF((AH1123-AI1123)&lt;0,1,0),0)</f>
        <v>0</v>
      </c>
      <c r="AU1123">
        <f>IFERROR(IF((AJ1123-AK1123)&gt;0,1,0),0)</f>
        <v>0</v>
      </c>
      <c r="AV1123">
        <f>IFERROR(IF((AL1123-AM1123)&gt;0,1,0),0)</f>
        <v>1</v>
      </c>
      <c r="AW1123">
        <f>IFERROR(IF((AN1123-AO1123)&gt;0,1,0),0)</f>
        <v>1</v>
      </c>
      <c r="AX1123">
        <f>IFERROR(IF((AC1123-AD1123)&lt;0,1,0),0)</f>
        <v>0</v>
      </c>
      <c r="AY1123">
        <f>SUM(AP1123:AX1123)</f>
        <v>6</v>
      </c>
    </row>
    <row r="1124" spans="1:51" x14ac:dyDescent="0.45">
      <c r="A1124" s="1" t="s">
        <v>3615</v>
      </c>
      <c r="B1124" s="2">
        <v>4884928</v>
      </c>
      <c r="C1124" s="3" t="s">
        <v>5337</v>
      </c>
      <c r="D1124" s="5">
        <v>72.19</v>
      </c>
      <c r="E1124" s="5">
        <v>5179.1752485400002</v>
      </c>
      <c r="F1124" s="3" t="s">
        <v>4651</v>
      </c>
      <c r="G1124" s="3" t="s">
        <v>4651</v>
      </c>
      <c r="H1124" s="3" t="s">
        <v>4783</v>
      </c>
      <c r="I1124" s="3" t="s">
        <v>4783</v>
      </c>
      <c r="J1124" s="3" t="s">
        <v>5196</v>
      </c>
      <c r="K1124" s="6">
        <v>5209839</v>
      </c>
      <c r="L1124" s="6">
        <v>5300147</v>
      </c>
      <c r="M1124" s="6">
        <v>892186</v>
      </c>
      <c r="N1124" s="6">
        <v>890058</v>
      </c>
      <c r="O1124" s="6">
        <v>458448</v>
      </c>
      <c r="P1124" s="6">
        <v>458161</v>
      </c>
      <c r="Q1124" s="6">
        <v>184076</v>
      </c>
      <c r="R1124" s="6">
        <v>185380</v>
      </c>
      <c r="S1124" s="6">
        <v>1465113</v>
      </c>
      <c r="T1124" s="6">
        <v>1347310</v>
      </c>
      <c r="U1124" s="6">
        <v>4382146</v>
      </c>
      <c r="V1124" s="6">
        <v>5063577</v>
      </c>
      <c r="W1124" s="6">
        <v>11874950</v>
      </c>
      <c r="X1124" s="6">
        <v>11985344</v>
      </c>
      <c r="Y1124" s="6">
        <v>1455396</v>
      </c>
      <c r="Z1124" s="6">
        <v>1731602</v>
      </c>
      <c r="AA1124" s="6">
        <v>1702742</v>
      </c>
      <c r="AB1124" s="6">
        <v>1096154</v>
      </c>
      <c r="AC1124" s="6">
        <v>71740332</v>
      </c>
      <c r="AD1124" s="6">
        <v>71709298</v>
      </c>
      <c r="AF1124">
        <f>Q1124/W1124</f>
        <v>1.5501202110324675E-2</v>
      </c>
      <c r="AG1124">
        <f>R1124/X1124</f>
        <v>1.5467223969541467E-2</v>
      </c>
      <c r="AH1124">
        <f>U1124/W1124</f>
        <v>0.36902437483947303</v>
      </c>
      <c r="AI1124">
        <f>V1124/X1124</f>
        <v>0.42248073981022155</v>
      </c>
      <c r="AJ1124">
        <f>Y1124/AA1124</f>
        <v>0.85473665417309252</v>
      </c>
      <c r="AK1124">
        <f>Z1124/AB1124</f>
        <v>1.5797068660060538</v>
      </c>
      <c r="AL1124">
        <f>O1124/K1124</f>
        <v>8.7996577245477256E-2</v>
      </c>
      <c r="AM1124">
        <f>P1124/L1124</f>
        <v>8.6443074126057257E-2</v>
      </c>
      <c r="AN1124">
        <f>K1124/W1124</f>
        <v>0.43872513147423781</v>
      </c>
      <c r="AO1124">
        <f>L1124/X1124</f>
        <v>0.44221901348847392</v>
      </c>
      <c r="AP1124">
        <f>IF(OR(Q1124&lt;0, Q1124="NA"), 0, 1)</f>
        <v>1</v>
      </c>
      <c r="AQ1124">
        <f>IF(OR(S1124&lt;0, S1124="NA"), 0, 1)</f>
        <v>1</v>
      </c>
      <c r="AR1124">
        <f>IFERROR(IF((AF1124-AG1124)&gt;0,1,0),0)</f>
        <v>1</v>
      </c>
      <c r="AS1124">
        <f>IFERROR(IF((S1124-Q1124)&gt;0,1,0),0)</f>
        <v>1</v>
      </c>
      <c r="AT1124">
        <f>IFERROR(IF((AH1124-AI1124)&lt;0,1,0),0)</f>
        <v>1</v>
      </c>
      <c r="AU1124">
        <f>IFERROR(IF((AJ1124-AK1124)&gt;0,1,0),0)</f>
        <v>0</v>
      </c>
      <c r="AV1124">
        <f>IFERROR(IF((AL1124-AM1124)&gt;0,1,0),0)</f>
        <v>1</v>
      </c>
      <c r="AW1124">
        <f>IFERROR(IF((AN1124-AO1124)&gt;0,1,0),0)</f>
        <v>0</v>
      </c>
      <c r="AX1124">
        <f>IFERROR(IF((AC1124-AD1124)&lt;0,1,0),0)</f>
        <v>0</v>
      </c>
      <c r="AY1124">
        <f>SUM(AP1124:AX1124)</f>
        <v>6</v>
      </c>
    </row>
    <row r="1125" spans="1:51" x14ac:dyDescent="0.45">
      <c r="A1125" s="1" t="s">
        <v>3633</v>
      </c>
      <c r="B1125" s="2">
        <v>5720972</v>
      </c>
      <c r="C1125" s="3" t="s">
        <v>5335</v>
      </c>
      <c r="D1125" s="5">
        <v>7.68</v>
      </c>
      <c r="E1125" s="5">
        <v>228.90319104</v>
      </c>
      <c r="F1125" s="3" t="s">
        <v>4480</v>
      </c>
      <c r="G1125" s="3" t="s">
        <v>4491</v>
      </c>
      <c r="H1125" s="3" t="s">
        <v>4492</v>
      </c>
      <c r="I1125" s="3" t="s">
        <v>4493</v>
      </c>
      <c r="J1125" s="3"/>
      <c r="K1125" s="6">
        <v>8396.4590000000007</v>
      </c>
      <c r="L1125" s="6">
        <v>6791.9570000000003</v>
      </c>
      <c r="M1125" s="6" t="s">
        <v>4474</v>
      </c>
      <c r="N1125" s="6" t="s">
        <v>4474</v>
      </c>
      <c r="O1125" s="6">
        <v>5481.9560000000001</v>
      </c>
      <c r="P1125" s="6">
        <v>3856.41</v>
      </c>
      <c r="Q1125" s="6">
        <v>27477.271000000001</v>
      </c>
      <c r="R1125" s="6">
        <v>-811.07399999999996</v>
      </c>
      <c r="S1125" s="6" t="s">
        <v>4474</v>
      </c>
      <c r="T1125" s="6" t="s">
        <v>4474</v>
      </c>
      <c r="U1125" s="6" t="s">
        <v>4474</v>
      </c>
      <c r="V1125" s="6" t="s">
        <v>4474</v>
      </c>
      <c r="W1125" s="6">
        <v>266302.23800000001</v>
      </c>
      <c r="X1125" s="6">
        <v>255877.02499999999</v>
      </c>
      <c r="Y1125" s="6">
        <v>7315.125</v>
      </c>
      <c r="Z1125" s="6">
        <v>8843.0769999999993</v>
      </c>
      <c r="AA1125" s="6">
        <v>386</v>
      </c>
      <c r="AB1125" s="6">
        <v>1683</v>
      </c>
      <c r="AC1125" s="6">
        <v>29847308</v>
      </c>
      <c r="AD1125" s="6">
        <v>29940765</v>
      </c>
      <c r="AF1125">
        <f>Q1125/W1125</f>
        <v>0.10318077386942576</v>
      </c>
      <c r="AG1125">
        <f>R1125/X1125</f>
        <v>-3.1697804834177668E-3</v>
      </c>
      <c r="AH1125" t="e">
        <f>U1125/W1125</f>
        <v>#VALUE!</v>
      </c>
      <c r="AI1125" t="e">
        <f>V1125/X1125</f>
        <v>#VALUE!</v>
      </c>
      <c r="AJ1125">
        <f>Y1125/AA1125</f>
        <v>18.951101036269431</v>
      </c>
      <c r="AK1125">
        <f>Z1125/AB1125</f>
        <v>5.2543535353535349</v>
      </c>
      <c r="AL1125">
        <f>O1125/K1125</f>
        <v>0.65288903334131676</v>
      </c>
      <c r="AM1125">
        <f>P1125/L1125</f>
        <v>0.56779069714369501</v>
      </c>
      <c r="AN1125">
        <f>K1125/W1125</f>
        <v>3.1529810124990391E-2</v>
      </c>
      <c r="AO1125">
        <f>L1125/X1125</f>
        <v>2.6543832921302725E-2</v>
      </c>
      <c r="AP1125">
        <f>IF(OR(Q1125&lt;0, Q1125="NA"), 0, 1)</f>
        <v>1</v>
      </c>
      <c r="AQ1125">
        <f>IF(OR(S1125&lt;0, S1125="NA"), 0, 1)</f>
        <v>0</v>
      </c>
      <c r="AR1125">
        <f>IFERROR(IF((AF1125-AG1125)&gt;0,1,0),0)</f>
        <v>1</v>
      </c>
      <c r="AS1125">
        <f>IFERROR(IF((S1125-Q1125)&gt;0,1,0),0)</f>
        <v>0</v>
      </c>
      <c r="AT1125">
        <f>IFERROR(IF((AH1125-AI1125)&lt;0,1,0),0)</f>
        <v>0</v>
      </c>
      <c r="AU1125">
        <f>IFERROR(IF((AJ1125-AK1125)&gt;0,1,0),0)</f>
        <v>1</v>
      </c>
      <c r="AV1125">
        <f>IFERROR(IF((AL1125-AM1125)&gt;0,1,0),0)</f>
        <v>1</v>
      </c>
      <c r="AW1125">
        <f>IFERROR(IF((AN1125-AO1125)&gt;0,1,0),0)</f>
        <v>1</v>
      </c>
      <c r="AX1125">
        <f>IFERROR(IF((AC1125-AD1125)&lt;0,1,0),0)</f>
        <v>1</v>
      </c>
      <c r="AY1125">
        <f>SUM(AP1125:AX1125)</f>
        <v>6</v>
      </c>
    </row>
    <row r="1126" spans="1:51" x14ac:dyDescent="0.45">
      <c r="A1126" s="1" t="s">
        <v>3640</v>
      </c>
      <c r="B1126" s="2">
        <v>5197650</v>
      </c>
      <c r="C1126" s="3" t="s">
        <v>5336</v>
      </c>
      <c r="D1126" s="5">
        <v>33.07</v>
      </c>
      <c r="E1126" s="5">
        <v>1898.18863384</v>
      </c>
      <c r="F1126" s="3" t="s">
        <v>4500</v>
      </c>
      <c r="G1126" s="3" t="s">
        <v>4501</v>
      </c>
      <c r="H1126" s="3" t="s">
        <v>4502</v>
      </c>
      <c r="I1126" s="3" t="s">
        <v>4538</v>
      </c>
      <c r="J1126" s="3" t="s">
        <v>4504</v>
      </c>
      <c r="K1126" s="6">
        <v>392402</v>
      </c>
      <c r="L1126" s="6">
        <v>375296</v>
      </c>
      <c r="M1126" s="6">
        <v>-54909</v>
      </c>
      <c r="N1126" s="6">
        <v>-58537</v>
      </c>
      <c r="O1126" s="6">
        <v>-64851</v>
      </c>
      <c r="P1126" s="6">
        <v>-67955</v>
      </c>
      <c r="Q1126" s="6">
        <v>-67631</v>
      </c>
      <c r="R1126" s="6">
        <v>-73557</v>
      </c>
      <c r="S1126" s="6">
        <v>19575</v>
      </c>
      <c r="T1126" s="6">
        <v>5105</v>
      </c>
      <c r="U1126" s="6">
        <v>30000</v>
      </c>
      <c r="V1126" s="6">
        <v>40000</v>
      </c>
      <c r="W1126" s="6">
        <v>388829</v>
      </c>
      <c r="X1126" s="6">
        <v>393601</v>
      </c>
      <c r="Y1126" s="6">
        <v>178518</v>
      </c>
      <c r="Z1126" s="6">
        <v>183083</v>
      </c>
      <c r="AA1126" s="6">
        <v>186517</v>
      </c>
      <c r="AB1126" s="6">
        <v>187116</v>
      </c>
      <c r="AC1126" s="6">
        <v>57398808</v>
      </c>
      <c r="AD1126" s="6">
        <v>57080013</v>
      </c>
      <c r="AF1126">
        <f>Q1126/W1126</f>
        <v>-0.17393507171532988</v>
      </c>
      <c r="AG1126">
        <f>R1126/X1126</f>
        <v>-0.18688214714901638</v>
      </c>
      <c r="AH1126">
        <f>U1126/W1126</f>
        <v>7.7154738972658926E-2</v>
      </c>
      <c r="AI1126">
        <f>V1126/X1126</f>
        <v>0.10162575806463907</v>
      </c>
      <c r="AJ1126">
        <f>Y1126/AA1126</f>
        <v>0.95711382876627871</v>
      </c>
      <c r="AK1126">
        <f>Z1126/AB1126</f>
        <v>0.97844652515017427</v>
      </c>
      <c r="AL1126">
        <f>O1126/K1126</f>
        <v>-0.165266741759726</v>
      </c>
      <c r="AM1126">
        <f>P1126/L1126</f>
        <v>-0.18107040842428376</v>
      </c>
      <c r="AN1126">
        <f>K1126/W1126</f>
        <v>1.0091891294116437</v>
      </c>
      <c r="AO1126">
        <f>L1126/X1126</f>
        <v>0.9534935124656696</v>
      </c>
      <c r="AP1126">
        <f>IF(OR(Q1126&lt;0, Q1126="NA"), 0, 1)</f>
        <v>0</v>
      </c>
      <c r="AQ1126">
        <f>IF(OR(S1126&lt;0, S1126="NA"), 0, 1)</f>
        <v>1</v>
      </c>
      <c r="AR1126">
        <f>IFERROR(IF((AF1126-AG1126)&gt;0,1,0),0)</f>
        <v>1</v>
      </c>
      <c r="AS1126">
        <f>IFERROR(IF((S1126-Q1126)&gt;0,1,0),0)</f>
        <v>1</v>
      </c>
      <c r="AT1126">
        <f>IFERROR(IF((AH1126-AI1126)&lt;0,1,0),0)</f>
        <v>1</v>
      </c>
      <c r="AU1126">
        <f>IFERROR(IF((AJ1126-AK1126)&gt;0,1,0),0)</f>
        <v>0</v>
      </c>
      <c r="AV1126">
        <f>IFERROR(IF((AL1126-AM1126)&gt;0,1,0),0)</f>
        <v>1</v>
      </c>
      <c r="AW1126">
        <f>IFERROR(IF((AN1126-AO1126)&gt;0,1,0),0)</f>
        <v>1</v>
      </c>
      <c r="AX1126">
        <f>IFERROR(IF((AC1126-AD1126)&lt;0,1,0),0)</f>
        <v>0</v>
      </c>
      <c r="AY1126">
        <f>SUM(AP1126:AX1126)</f>
        <v>6</v>
      </c>
    </row>
    <row r="1127" spans="1:51" x14ac:dyDescent="0.45">
      <c r="A1127" s="1" t="s">
        <v>3667</v>
      </c>
      <c r="B1127" s="2">
        <v>4071063</v>
      </c>
      <c r="C1127" s="3" t="s">
        <v>5337</v>
      </c>
      <c r="D1127" s="5">
        <v>31.13</v>
      </c>
      <c r="E1127" s="5">
        <v>676.20041225</v>
      </c>
      <c r="F1127" s="3" t="s">
        <v>4475</v>
      </c>
      <c r="G1127" s="3" t="s">
        <v>4564</v>
      </c>
      <c r="H1127" s="3" t="s">
        <v>4565</v>
      </c>
      <c r="I1127" s="3" t="s">
        <v>4566</v>
      </c>
      <c r="J1127" s="3" t="s">
        <v>4567</v>
      </c>
      <c r="K1127" s="6">
        <v>1411253</v>
      </c>
      <c r="L1127" s="6">
        <v>1398401</v>
      </c>
      <c r="M1127" s="6">
        <v>168493</v>
      </c>
      <c r="N1127" s="6">
        <v>165157</v>
      </c>
      <c r="O1127" s="6">
        <v>139724</v>
      </c>
      <c r="P1127" s="6">
        <v>136445</v>
      </c>
      <c r="Q1127" s="6">
        <v>36968</v>
      </c>
      <c r="R1127" s="6">
        <v>39605</v>
      </c>
      <c r="S1127" s="6">
        <v>89567</v>
      </c>
      <c r="T1127" s="6">
        <v>94751</v>
      </c>
      <c r="U1127" s="6">
        <v>140163</v>
      </c>
      <c r="V1127" s="6">
        <v>203162</v>
      </c>
      <c r="W1127" s="6">
        <v>1350541</v>
      </c>
      <c r="X1127" s="6">
        <v>1374328</v>
      </c>
      <c r="Y1127" s="6">
        <v>793209</v>
      </c>
      <c r="Z1127" s="6">
        <v>816655</v>
      </c>
      <c r="AA1127" s="6">
        <v>352520</v>
      </c>
      <c r="AB1127" s="6">
        <v>332166</v>
      </c>
      <c r="AC1127" s="6">
        <v>21720850</v>
      </c>
      <c r="AD1127" s="6">
        <v>21712338</v>
      </c>
      <c r="AF1127">
        <f>Q1127/W1127</f>
        <v>2.7372734333870649E-2</v>
      </c>
      <c r="AG1127">
        <f>R1127/X1127</f>
        <v>2.8817720369518775E-2</v>
      </c>
      <c r="AH1127">
        <f>U1127/W1127</f>
        <v>0.10378285442648538</v>
      </c>
      <c r="AI1127">
        <f>V1127/X1127</f>
        <v>0.14782642862548095</v>
      </c>
      <c r="AJ1127">
        <f>Y1127/AA1127</f>
        <v>2.2501106320208781</v>
      </c>
      <c r="AK1127">
        <f>Z1127/AB1127</f>
        <v>2.4585749294027686</v>
      </c>
      <c r="AL1127">
        <f>O1127/K1127</f>
        <v>9.9007052597939557E-2</v>
      </c>
      <c r="AM1127">
        <f>P1127/L1127</f>
        <v>9.7572155626318921E-2</v>
      </c>
      <c r="AN1127">
        <f>K1127/W1127</f>
        <v>1.0449538370179061</v>
      </c>
      <c r="AO1127">
        <f>L1127/X1127</f>
        <v>1.017516197006828</v>
      </c>
      <c r="AP1127">
        <f>IF(OR(Q1127&lt;0, Q1127="NA"), 0, 1)</f>
        <v>1</v>
      </c>
      <c r="AQ1127">
        <f>IF(OR(S1127&lt;0, S1127="NA"), 0, 1)</f>
        <v>1</v>
      </c>
      <c r="AR1127">
        <f>IFERROR(IF((AF1127-AG1127)&gt;0,1,0),0)</f>
        <v>0</v>
      </c>
      <c r="AS1127">
        <f>IFERROR(IF((S1127-Q1127)&gt;0,1,0),0)</f>
        <v>1</v>
      </c>
      <c r="AT1127">
        <f>IFERROR(IF((AH1127-AI1127)&lt;0,1,0),0)</f>
        <v>1</v>
      </c>
      <c r="AU1127">
        <f>IFERROR(IF((AJ1127-AK1127)&gt;0,1,0),0)</f>
        <v>0</v>
      </c>
      <c r="AV1127">
        <f>IFERROR(IF((AL1127-AM1127)&gt;0,1,0),0)</f>
        <v>1</v>
      </c>
      <c r="AW1127">
        <f>IFERROR(IF((AN1127-AO1127)&gt;0,1,0),0)</f>
        <v>1</v>
      </c>
      <c r="AX1127">
        <f>IFERROR(IF((AC1127-AD1127)&lt;0,1,0),0)</f>
        <v>0</v>
      </c>
      <c r="AY1127">
        <f>SUM(AP1127:AX1127)</f>
        <v>6</v>
      </c>
    </row>
    <row r="1128" spans="1:51" x14ac:dyDescent="0.45">
      <c r="A1128" s="1" t="s">
        <v>3668</v>
      </c>
      <c r="B1128" s="2">
        <v>7390107</v>
      </c>
      <c r="C1128" s="3" t="s">
        <v>5337</v>
      </c>
      <c r="D1128" s="5">
        <v>24.9</v>
      </c>
      <c r="E1128" s="5">
        <v>8328.0945869999996</v>
      </c>
      <c r="F1128" s="3" t="s">
        <v>4485</v>
      </c>
      <c r="G1128" s="3" t="s">
        <v>4486</v>
      </c>
      <c r="H1128" s="3" t="s">
        <v>4505</v>
      </c>
      <c r="I1128" s="3" t="s">
        <v>4505</v>
      </c>
      <c r="J1128" s="3" t="s">
        <v>5261</v>
      </c>
      <c r="K1128" s="6">
        <v>4985319</v>
      </c>
      <c r="L1128" s="6">
        <v>4840133</v>
      </c>
      <c r="M1128" s="6">
        <v>579152</v>
      </c>
      <c r="N1128" s="6">
        <v>556712</v>
      </c>
      <c r="O1128" s="6">
        <v>389828</v>
      </c>
      <c r="P1128" s="6">
        <v>365226</v>
      </c>
      <c r="Q1128" s="6">
        <v>20468</v>
      </c>
      <c r="R1128" s="6">
        <v>-13901</v>
      </c>
      <c r="S1128" s="6">
        <v>131734</v>
      </c>
      <c r="T1128" s="6">
        <v>249086</v>
      </c>
      <c r="U1128" s="6">
        <v>3387781</v>
      </c>
      <c r="V1128" s="6">
        <v>3233256</v>
      </c>
      <c r="W1128" s="6">
        <v>6059146</v>
      </c>
      <c r="X1128" s="6">
        <v>5755495</v>
      </c>
      <c r="Y1128" s="6">
        <v>2358507</v>
      </c>
      <c r="Z1128" s="6">
        <v>2180705</v>
      </c>
      <c r="AA1128" s="6">
        <v>1118922</v>
      </c>
      <c r="AB1128" s="6">
        <v>999925</v>
      </c>
      <c r="AC1128" s="6">
        <v>281211630</v>
      </c>
      <c r="AD1128" s="6">
        <v>281211630</v>
      </c>
      <c r="AF1128">
        <f>Q1128/W1128</f>
        <v>3.3780338021232696E-3</v>
      </c>
      <c r="AG1128">
        <f>R1128/X1128</f>
        <v>-2.4152570717201559E-3</v>
      </c>
      <c r="AH1128">
        <f>U1128/W1128</f>
        <v>0.5591185622528323</v>
      </c>
      <c r="AI1128">
        <f>V1128/X1128</f>
        <v>0.56176853598170096</v>
      </c>
      <c r="AJ1128">
        <f>Y1128/AA1128</f>
        <v>2.1078386160965645</v>
      </c>
      <c r="AK1128">
        <f>Z1128/AB1128</f>
        <v>2.1808685651423856</v>
      </c>
      <c r="AL1128">
        <f>O1128/K1128</f>
        <v>7.8195196736658173E-2</v>
      </c>
      <c r="AM1128">
        <f>P1128/L1128</f>
        <v>7.5457843823713108E-2</v>
      </c>
      <c r="AN1128">
        <f>K1128/W1128</f>
        <v>0.82277584993000663</v>
      </c>
      <c r="AO1128">
        <f>L1128/X1128</f>
        <v>0.84095859695821129</v>
      </c>
      <c r="AP1128">
        <f>IF(OR(Q1128&lt;0, Q1128="NA"), 0, 1)</f>
        <v>1</v>
      </c>
      <c r="AQ1128">
        <f>IF(OR(S1128&lt;0, S1128="NA"), 0, 1)</f>
        <v>1</v>
      </c>
      <c r="AR1128">
        <f>IFERROR(IF((AF1128-AG1128)&gt;0,1,0),0)</f>
        <v>1</v>
      </c>
      <c r="AS1128">
        <f>IFERROR(IF((S1128-Q1128)&gt;0,1,0),0)</f>
        <v>1</v>
      </c>
      <c r="AT1128">
        <f>IFERROR(IF((AH1128-AI1128)&lt;0,1,0),0)</f>
        <v>1</v>
      </c>
      <c r="AU1128">
        <f>IFERROR(IF((AJ1128-AK1128)&gt;0,1,0),0)</f>
        <v>0</v>
      </c>
      <c r="AV1128">
        <f>IFERROR(IF((AL1128-AM1128)&gt;0,1,0),0)</f>
        <v>1</v>
      </c>
      <c r="AW1128">
        <f>IFERROR(IF((AN1128-AO1128)&gt;0,1,0),0)</f>
        <v>0</v>
      </c>
      <c r="AX1128">
        <f>IFERROR(IF((AC1128-AD1128)&lt;0,1,0),0)</f>
        <v>0</v>
      </c>
      <c r="AY1128">
        <f>SUM(AP1128:AX1128)</f>
        <v>6</v>
      </c>
    </row>
    <row r="1129" spans="1:51" x14ac:dyDescent="0.45">
      <c r="A1129" s="1" t="s">
        <v>3669</v>
      </c>
      <c r="B1129" s="2">
        <v>4150603</v>
      </c>
      <c r="C1129" s="3" t="s">
        <v>5337</v>
      </c>
      <c r="D1129" s="5">
        <v>192.22</v>
      </c>
      <c r="E1129" s="5">
        <v>2322.3434129000002</v>
      </c>
      <c r="F1129" s="3" t="s">
        <v>4485</v>
      </c>
      <c r="G1129" s="3" t="s">
        <v>4486</v>
      </c>
      <c r="H1129" s="3" t="s">
        <v>4598</v>
      </c>
      <c r="I1129" s="3" t="s">
        <v>4615</v>
      </c>
      <c r="J1129" s="3" t="s">
        <v>4905</v>
      </c>
      <c r="K1129" s="6">
        <v>706325</v>
      </c>
      <c r="L1129" s="6">
        <v>720635</v>
      </c>
      <c r="M1129" s="6">
        <v>138386</v>
      </c>
      <c r="N1129" s="6">
        <v>140432</v>
      </c>
      <c r="O1129" s="6">
        <v>110267</v>
      </c>
      <c r="P1129" s="6">
        <v>112292</v>
      </c>
      <c r="Q1129" s="6">
        <v>72457</v>
      </c>
      <c r="R1129" s="6">
        <v>73074</v>
      </c>
      <c r="S1129" s="6">
        <v>94049</v>
      </c>
      <c r="T1129" s="6">
        <v>92656</v>
      </c>
      <c r="U1129" s="6">
        <v>148985</v>
      </c>
      <c r="V1129" s="6">
        <v>148876</v>
      </c>
      <c r="W1129" s="6">
        <v>1037882</v>
      </c>
      <c r="X1129" s="6">
        <v>1005057</v>
      </c>
      <c r="Y1129" s="6">
        <v>447147</v>
      </c>
      <c r="Z1129" s="6">
        <v>430095</v>
      </c>
      <c r="AA1129" s="6">
        <v>125997</v>
      </c>
      <c r="AB1129" s="6">
        <v>127565</v>
      </c>
      <c r="AC1129" s="6">
        <v>11812917</v>
      </c>
      <c r="AD1129" s="6">
        <v>11761700</v>
      </c>
      <c r="AF1129">
        <f>Q1129/W1129</f>
        <v>6.9812367879970944E-2</v>
      </c>
      <c r="AG1129">
        <f>R1129/X1129</f>
        <v>7.2706324118930563E-2</v>
      </c>
      <c r="AH1129">
        <f>U1129/W1129</f>
        <v>0.14354714697817286</v>
      </c>
      <c r="AI1129">
        <f>V1129/X1129</f>
        <v>0.14812692215466386</v>
      </c>
      <c r="AJ1129">
        <f>Y1129/AA1129</f>
        <v>3.5488702111955046</v>
      </c>
      <c r="AK1129">
        <f>Z1129/AB1129</f>
        <v>3.3715752753498216</v>
      </c>
      <c r="AL1129">
        <f>O1129/K1129</f>
        <v>0.15611368704208403</v>
      </c>
      <c r="AM1129">
        <f>P1129/L1129</f>
        <v>0.15582368327933002</v>
      </c>
      <c r="AN1129">
        <f>K1129/W1129</f>
        <v>0.6805446091174141</v>
      </c>
      <c r="AO1129">
        <f>L1129/X1129</f>
        <v>0.71700908505686745</v>
      </c>
      <c r="AP1129">
        <f>IF(OR(Q1129&lt;0, Q1129="NA"), 0, 1)</f>
        <v>1</v>
      </c>
      <c r="AQ1129">
        <f>IF(OR(S1129&lt;0, S1129="NA"), 0, 1)</f>
        <v>1</v>
      </c>
      <c r="AR1129">
        <f>IFERROR(IF((AF1129-AG1129)&gt;0,1,0),0)</f>
        <v>0</v>
      </c>
      <c r="AS1129">
        <f>IFERROR(IF((S1129-Q1129)&gt;0,1,0),0)</f>
        <v>1</v>
      </c>
      <c r="AT1129">
        <f>IFERROR(IF((AH1129-AI1129)&lt;0,1,0),0)</f>
        <v>1</v>
      </c>
      <c r="AU1129">
        <f>IFERROR(IF((AJ1129-AK1129)&gt;0,1,0),0)</f>
        <v>1</v>
      </c>
      <c r="AV1129">
        <f>IFERROR(IF((AL1129-AM1129)&gt;0,1,0),0)</f>
        <v>1</v>
      </c>
      <c r="AW1129">
        <f>IFERROR(IF((AN1129-AO1129)&gt;0,1,0),0)</f>
        <v>0</v>
      </c>
      <c r="AX1129">
        <f>IFERROR(IF((AC1129-AD1129)&lt;0,1,0),0)</f>
        <v>0</v>
      </c>
      <c r="AY1129">
        <f>SUM(AP1129:AX1129)</f>
        <v>6</v>
      </c>
    </row>
    <row r="1130" spans="1:51" x14ac:dyDescent="0.45">
      <c r="A1130" s="1" t="s">
        <v>3670</v>
      </c>
      <c r="B1130" s="2">
        <v>4102347</v>
      </c>
      <c r="C1130" s="3" t="s">
        <v>5337</v>
      </c>
      <c r="D1130" s="5">
        <v>86.3</v>
      </c>
      <c r="E1130" s="5">
        <v>13304.3423262</v>
      </c>
      <c r="F1130" s="3" t="s">
        <v>4485</v>
      </c>
      <c r="G1130" s="3" t="s">
        <v>4486</v>
      </c>
      <c r="H1130" s="3" t="s">
        <v>4598</v>
      </c>
      <c r="I1130" s="3" t="s">
        <v>4615</v>
      </c>
      <c r="J1130" s="3" t="s">
        <v>4650</v>
      </c>
      <c r="K1130" s="6">
        <v>15381700</v>
      </c>
      <c r="L1130" s="6">
        <v>15584300</v>
      </c>
      <c r="M1130" s="6">
        <v>1663700</v>
      </c>
      <c r="N1130" s="6">
        <v>1495100</v>
      </c>
      <c r="O1130" s="6">
        <v>1114500</v>
      </c>
      <c r="P1130" s="6">
        <v>949500</v>
      </c>
      <c r="Q1130" s="6">
        <v>-205000</v>
      </c>
      <c r="R1130" s="6">
        <v>-291400</v>
      </c>
      <c r="S1130" s="6">
        <v>1197100</v>
      </c>
      <c r="T1130" s="6">
        <v>1355200</v>
      </c>
      <c r="U1130" s="6">
        <v>5604100</v>
      </c>
      <c r="V1130" s="6">
        <v>5602400</v>
      </c>
      <c r="W1130" s="6">
        <v>22481800</v>
      </c>
      <c r="X1130" s="6">
        <v>22454200</v>
      </c>
      <c r="Y1130" s="6">
        <v>6830900</v>
      </c>
      <c r="Z1130" s="6">
        <v>6785000</v>
      </c>
      <c r="AA1130" s="6">
        <v>5292300</v>
      </c>
      <c r="AB1130" s="6">
        <v>5342800</v>
      </c>
      <c r="AC1130" s="6">
        <v>154147510</v>
      </c>
      <c r="AD1130" s="6">
        <v>153933758</v>
      </c>
      <c r="AF1130">
        <f>Q1130/W1130</f>
        <v>-9.1184869538915928E-3</v>
      </c>
      <c r="AG1130">
        <f>R1130/X1130</f>
        <v>-1.297752758949328E-2</v>
      </c>
      <c r="AH1130">
        <f>U1130/W1130</f>
        <v>0.24927274506489694</v>
      </c>
      <c r="AI1130">
        <f>V1130/X1130</f>
        <v>0.24950343365606434</v>
      </c>
      <c r="AJ1130">
        <f>Y1130/AA1130</f>
        <v>1.2907242597736335</v>
      </c>
      <c r="AK1130">
        <f>Z1130/AB1130</f>
        <v>1.2699333682713183</v>
      </c>
      <c r="AL1130">
        <f>O1130/K1130</f>
        <v>7.2456230455671344E-2</v>
      </c>
      <c r="AM1130">
        <f>P1130/L1130</f>
        <v>6.0926701873038891E-2</v>
      </c>
      <c r="AN1130">
        <f>K1130/W1130</f>
        <v>0.68418454038377707</v>
      </c>
      <c r="AO1130">
        <f>L1130/X1130</f>
        <v>0.69404832948846984</v>
      </c>
      <c r="AP1130">
        <f>IF(OR(Q1130&lt;0, Q1130="NA"), 0, 1)</f>
        <v>0</v>
      </c>
      <c r="AQ1130">
        <f>IF(OR(S1130&lt;0, S1130="NA"), 0, 1)</f>
        <v>1</v>
      </c>
      <c r="AR1130">
        <f>IFERROR(IF((AF1130-AG1130)&gt;0,1,0),0)</f>
        <v>1</v>
      </c>
      <c r="AS1130">
        <f>IFERROR(IF((S1130-Q1130)&gt;0,1,0),0)</f>
        <v>1</v>
      </c>
      <c r="AT1130">
        <f>IFERROR(IF((AH1130-AI1130)&lt;0,1,0),0)</f>
        <v>1</v>
      </c>
      <c r="AU1130">
        <f>IFERROR(IF((AJ1130-AK1130)&gt;0,1,0),0)</f>
        <v>1</v>
      </c>
      <c r="AV1130">
        <f>IFERROR(IF((AL1130-AM1130)&gt;0,1,0),0)</f>
        <v>1</v>
      </c>
      <c r="AW1130">
        <f>IFERROR(IF((AN1130-AO1130)&gt;0,1,0),0)</f>
        <v>0</v>
      </c>
      <c r="AX1130">
        <f>IFERROR(IF((AC1130-AD1130)&lt;0,1,0),0)</f>
        <v>0</v>
      </c>
      <c r="AY1130">
        <f>SUM(AP1130:AX1130)</f>
        <v>6</v>
      </c>
    </row>
    <row r="1131" spans="1:51" x14ac:dyDescent="0.45">
      <c r="A1131" s="1" t="s">
        <v>3680</v>
      </c>
      <c r="B1131" s="2">
        <v>4120616</v>
      </c>
      <c r="C1131" s="3" t="s">
        <v>5335</v>
      </c>
      <c r="D1131" s="5">
        <v>122.88500000000001</v>
      </c>
      <c r="E1131" s="5">
        <v>18708.626210574999</v>
      </c>
      <c r="F1131" s="3" t="s">
        <v>4583</v>
      </c>
      <c r="G1131" s="3" t="s">
        <v>4583</v>
      </c>
      <c r="H1131" s="3" t="s">
        <v>4602</v>
      </c>
      <c r="I1131" s="3" t="s">
        <v>4635</v>
      </c>
      <c r="J1131" s="3" t="s">
        <v>4636</v>
      </c>
      <c r="K1131" s="6">
        <v>17540390</v>
      </c>
      <c r="L1131" s="6">
        <v>17901675</v>
      </c>
      <c r="M1131" s="6">
        <v>2421944</v>
      </c>
      <c r="N1131" s="6">
        <v>2689150</v>
      </c>
      <c r="O1131" s="6">
        <v>1943037</v>
      </c>
      <c r="P1131" s="6">
        <v>2224071</v>
      </c>
      <c r="Q1131" s="6">
        <v>1549956</v>
      </c>
      <c r="R1131" s="6">
        <v>1767124</v>
      </c>
      <c r="S1131" s="6">
        <v>1844503</v>
      </c>
      <c r="T1131" s="6">
        <v>2362271</v>
      </c>
      <c r="U1131" s="6">
        <v>2804017</v>
      </c>
      <c r="V1131" s="6">
        <v>2801871</v>
      </c>
      <c r="W1131" s="6">
        <v>14935233</v>
      </c>
      <c r="X1131" s="6">
        <v>15659821</v>
      </c>
      <c r="Y1131" s="6">
        <v>5431338</v>
      </c>
      <c r="Z1131" s="6">
        <v>6443576</v>
      </c>
      <c r="AA1131" s="6">
        <v>2150583</v>
      </c>
      <c r="AB1131" s="6">
        <v>2692296</v>
      </c>
      <c r="AC1131" s="6">
        <v>152096000</v>
      </c>
      <c r="AD1131" s="6">
        <v>153042184</v>
      </c>
      <c r="AF1131">
        <f>Q1131/W1131</f>
        <v>0.10377849478478172</v>
      </c>
      <c r="AG1131">
        <f>R1131/X1131</f>
        <v>0.11284445716205824</v>
      </c>
      <c r="AH1131">
        <f>U1131/W1131</f>
        <v>0.18774511251347736</v>
      </c>
      <c r="AI1131">
        <f>V1131/X1131</f>
        <v>0.17892101065523036</v>
      </c>
      <c r="AJ1131">
        <f>Y1131/AA1131</f>
        <v>2.5255188941789273</v>
      </c>
      <c r="AK1131">
        <f>Z1131/AB1131</f>
        <v>2.3933386224991606</v>
      </c>
      <c r="AL1131">
        <f>O1131/K1131</f>
        <v>0.11077501697510717</v>
      </c>
      <c r="AM1131">
        <f>P1131/L1131</f>
        <v>0.12423815089928736</v>
      </c>
      <c r="AN1131">
        <f>K1131/W1131</f>
        <v>1.1744302884327282</v>
      </c>
      <c r="AO1131">
        <f>L1131/X1131</f>
        <v>1.1431596184911692</v>
      </c>
      <c r="AP1131">
        <f>IF(OR(Q1131&lt;0, Q1131="NA"), 0, 1)</f>
        <v>1</v>
      </c>
      <c r="AQ1131">
        <f>IF(OR(S1131&lt;0, S1131="NA"), 0, 1)</f>
        <v>1</v>
      </c>
      <c r="AR1131">
        <f>IFERROR(IF((AF1131-AG1131)&gt;0,1,0),0)</f>
        <v>0</v>
      </c>
      <c r="AS1131">
        <f>IFERROR(IF((S1131-Q1131)&gt;0,1,0),0)</f>
        <v>1</v>
      </c>
      <c r="AT1131">
        <f>IFERROR(IF((AH1131-AI1131)&lt;0,1,0),0)</f>
        <v>0</v>
      </c>
      <c r="AU1131">
        <f>IFERROR(IF((AJ1131-AK1131)&gt;0,1,0),0)</f>
        <v>1</v>
      </c>
      <c r="AV1131">
        <f>IFERROR(IF((AL1131-AM1131)&gt;0,1,0),0)</f>
        <v>0</v>
      </c>
      <c r="AW1131">
        <f>IFERROR(IF((AN1131-AO1131)&gt;0,1,0),0)</f>
        <v>1</v>
      </c>
      <c r="AX1131">
        <f>IFERROR(IF((AC1131-AD1131)&lt;0,1,0),0)</f>
        <v>1</v>
      </c>
      <c r="AY1131">
        <f>SUM(AP1131:AX1131)</f>
        <v>6</v>
      </c>
    </row>
    <row r="1132" spans="1:51" x14ac:dyDescent="0.45">
      <c r="A1132" s="1" t="s">
        <v>3691</v>
      </c>
      <c r="B1132" s="2">
        <v>103414</v>
      </c>
      <c r="C1132" s="3" t="s">
        <v>5337</v>
      </c>
      <c r="D1132" s="5">
        <v>64.53</v>
      </c>
      <c r="E1132" s="5">
        <v>1788.87962322</v>
      </c>
      <c r="F1132" s="3" t="s">
        <v>4480</v>
      </c>
      <c r="G1132" s="3" t="s">
        <v>4509</v>
      </c>
      <c r="H1132" s="3" t="s">
        <v>4509</v>
      </c>
      <c r="I1132" s="3" t="s">
        <v>4677</v>
      </c>
      <c r="J1132" s="3" t="s">
        <v>5038</v>
      </c>
      <c r="K1132" s="6">
        <v>2406655</v>
      </c>
      <c r="L1132" s="6">
        <v>2340428</v>
      </c>
      <c r="M1132" s="6">
        <v>179112</v>
      </c>
      <c r="N1132" s="6">
        <v>164473</v>
      </c>
      <c r="O1132" s="6">
        <v>117450</v>
      </c>
      <c r="P1132" s="6">
        <v>101877</v>
      </c>
      <c r="Q1132" s="6">
        <v>74048</v>
      </c>
      <c r="R1132" s="6">
        <v>58309</v>
      </c>
      <c r="S1132" s="6">
        <v>107120</v>
      </c>
      <c r="T1132" s="6">
        <v>90532</v>
      </c>
      <c r="U1132" s="6">
        <v>445704</v>
      </c>
      <c r="V1132" s="6">
        <v>445568</v>
      </c>
      <c r="W1132" s="6">
        <v>2729570</v>
      </c>
      <c r="X1132" s="6">
        <v>2645486</v>
      </c>
      <c r="Y1132" s="6" t="s">
        <v>4474</v>
      </c>
      <c r="Z1132" s="6" t="s">
        <v>4474</v>
      </c>
      <c r="AA1132" s="6" t="s">
        <v>4474</v>
      </c>
      <c r="AB1132" s="6" t="s">
        <v>4474</v>
      </c>
      <c r="AC1132" s="6">
        <v>27713557</v>
      </c>
      <c r="AD1132" s="6">
        <v>27605057</v>
      </c>
      <c r="AF1132">
        <f>Q1132/W1132</f>
        <v>2.712808244522031E-2</v>
      </c>
      <c r="AG1132">
        <f>R1132/X1132</f>
        <v>2.2040940681598769E-2</v>
      </c>
      <c r="AH1132">
        <f>U1132/W1132</f>
        <v>0.16328725769993077</v>
      </c>
      <c r="AI1132">
        <f>V1132/X1132</f>
        <v>0.16842576373490542</v>
      </c>
      <c r="AJ1132" t="e">
        <f>Y1132/AA1132</f>
        <v>#VALUE!</v>
      </c>
      <c r="AK1132" t="e">
        <f>Z1132/AB1132</f>
        <v>#VALUE!</v>
      </c>
      <c r="AL1132">
        <f>O1132/K1132</f>
        <v>4.8802175633815399E-2</v>
      </c>
      <c r="AM1132">
        <f>P1132/L1132</f>
        <v>4.3529217732824935E-2</v>
      </c>
      <c r="AN1132">
        <f>K1132/W1132</f>
        <v>0.88169748348640997</v>
      </c>
      <c r="AO1132">
        <f>L1132/X1132</f>
        <v>0.884687350452809</v>
      </c>
      <c r="AP1132">
        <f>IF(OR(Q1132&lt;0, Q1132="NA"), 0, 1)</f>
        <v>1</v>
      </c>
      <c r="AQ1132">
        <f>IF(OR(S1132&lt;0, S1132="NA"), 0, 1)</f>
        <v>1</v>
      </c>
      <c r="AR1132">
        <f>IFERROR(IF((AF1132-AG1132)&gt;0,1,0),0)</f>
        <v>1</v>
      </c>
      <c r="AS1132">
        <f>IFERROR(IF((S1132-Q1132)&gt;0,1,0),0)</f>
        <v>1</v>
      </c>
      <c r="AT1132">
        <f>IFERROR(IF((AH1132-AI1132)&lt;0,1,0),0)</f>
        <v>1</v>
      </c>
      <c r="AU1132">
        <f>IFERROR(IF((AJ1132-AK1132)&gt;0,1,0),0)</f>
        <v>0</v>
      </c>
      <c r="AV1132">
        <f>IFERROR(IF((AL1132-AM1132)&gt;0,1,0),0)</f>
        <v>1</v>
      </c>
      <c r="AW1132">
        <f>IFERROR(IF((AN1132-AO1132)&gt;0,1,0),0)</f>
        <v>0</v>
      </c>
      <c r="AX1132">
        <f>IFERROR(IF((AC1132-AD1132)&lt;0,1,0),0)</f>
        <v>0</v>
      </c>
      <c r="AY1132">
        <f>SUM(AP1132:AX1132)</f>
        <v>6</v>
      </c>
    </row>
    <row r="1133" spans="1:51" x14ac:dyDescent="0.45">
      <c r="A1133" s="1" t="s">
        <v>3697</v>
      </c>
      <c r="B1133" s="2">
        <v>103133</v>
      </c>
      <c r="C1133" s="3" t="s">
        <v>5335</v>
      </c>
      <c r="D1133" s="5">
        <v>108.6</v>
      </c>
      <c r="E1133" s="5">
        <v>3467.5593383999999</v>
      </c>
      <c r="F1133" s="3" t="s">
        <v>4480</v>
      </c>
      <c r="G1133" s="3" t="s">
        <v>4491</v>
      </c>
      <c r="H1133" s="3" t="s">
        <v>4492</v>
      </c>
      <c r="I1133" s="3" t="s">
        <v>4836</v>
      </c>
      <c r="J1133" s="3" t="s">
        <v>5022</v>
      </c>
      <c r="K1133" s="6">
        <v>98708000</v>
      </c>
      <c r="L1133" s="6">
        <v>84275900</v>
      </c>
      <c r="M1133" s="6">
        <v>1608500</v>
      </c>
      <c r="N1133" s="6">
        <v>1509600</v>
      </c>
      <c r="O1133" s="6">
        <v>1533900</v>
      </c>
      <c r="P1133" s="6">
        <v>1439900</v>
      </c>
      <c r="Q1133" s="6">
        <v>260800</v>
      </c>
      <c r="R1133" s="6">
        <v>234800</v>
      </c>
      <c r="S1133" s="6">
        <v>506900</v>
      </c>
      <c r="T1133" s="6">
        <v>685400</v>
      </c>
      <c r="U1133" s="6">
        <v>761200</v>
      </c>
      <c r="V1133" s="6">
        <v>7842500</v>
      </c>
      <c r="W1133" s="6">
        <v>27466300</v>
      </c>
      <c r="X1133" s="6">
        <v>25930800</v>
      </c>
      <c r="Y1133" s="6" t="s">
        <v>4474</v>
      </c>
      <c r="Z1133" s="6" t="s">
        <v>4474</v>
      </c>
      <c r="AA1133" s="6" t="s">
        <v>4474</v>
      </c>
      <c r="AB1133" s="6" t="s">
        <v>4474</v>
      </c>
      <c r="AC1133" s="6">
        <v>31874447</v>
      </c>
      <c r="AD1133" s="6">
        <v>31742085</v>
      </c>
      <c r="AF1133">
        <f>Q1133/W1133</f>
        <v>9.4952723883449906E-3</v>
      </c>
      <c r="AG1133">
        <f>R1133/X1133</f>
        <v>9.054869113178151E-3</v>
      </c>
      <c r="AH1133">
        <f>U1133/W1133</f>
        <v>2.7713962200951712E-2</v>
      </c>
      <c r="AI1133">
        <f>V1133/X1133</f>
        <v>0.30243956993228133</v>
      </c>
      <c r="AJ1133" t="e">
        <f>Y1133/AA1133</f>
        <v>#VALUE!</v>
      </c>
      <c r="AK1133" t="e">
        <f>Z1133/AB1133</f>
        <v>#VALUE!</v>
      </c>
      <c r="AL1133">
        <f>O1133/K1133</f>
        <v>1.5539773878510355E-2</v>
      </c>
      <c r="AM1133">
        <f>P1133/L1133</f>
        <v>1.7085548774916672E-2</v>
      </c>
      <c r="AN1133">
        <f>K1133/W1133</f>
        <v>3.5937858393740694</v>
      </c>
      <c r="AO1133">
        <f>L1133/X1133</f>
        <v>3.2500308513428049</v>
      </c>
      <c r="AP1133">
        <f>IF(OR(Q1133&lt;0, Q1133="NA"), 0, 1)</f>
        <v>1</v>
      </c>
      <c r="AQ1133">
        <f>IF(OR(S1133&lt;0, S1133="NA"), 0, 1)</f>
        <v>1</v>
      </c>
      <c r="AR1133">
        <f>IFERROR(IF((AF1133-AG1133)&gt;0,1,0),0)</f>
        <v>1</v>
      </c>
      <c r="AS1133">
        <f>IFERROR(IF((S1133-Q1133)&gt;0,1,0),0)</f>
        <v>1</v>
      </c>
      <c r="AT1133">
        <f>IFERROR(IF((AH1133-AI1133)&lt;0,1,0),0)</f>
        <v>1</v>
      </c>
      <c r="AU1133">
        <f>IFERROR(IF((AJ1133-AK1133)&gt;0,1,0),0)</f>
        <v>0</v>
      </c>
      <c r="AV1133">
        <f>IFERROR(IF((AL1133-AM1133)&gt;0,1,0),0)</f>
        <v>0</v>
      </c>
      <c r="AW1133">
        <f>IFERROR(IF((AN1133-AO1133)&gt;0,1,0),0)</f>
        <v>1</v>
      </c>
      <c r="AX1133">
        <f>IFERROR(IF((AC1133-AD1133)&lt;0,1,0),0)</f>
        <v>0</v>
      </c>
      <c r="AY1133">
        <f>SUM(AP1133:AX1133)</f>
        <v>6</v>
      </c>
    </row>
    <row r="1134" spans="1:51" x14ac:dyDescent="0.45">
      <c r="A1134" s="1" t="s">
        <v>3716</v>
      </c>
      <c r="B1134" s="2">
        <v>103122</v>
      </c>
      <c r="C1134" s="3" t="s">
        <v>5337</v>
      </c>
      <c r="D1134" s="5">
        <v>125.12</v>
      </c>
      <c r="E1134" s="5">
        <v>15939.07521184</v>
      </c>
      <c r="F1134" s="3" t="s">
        <v>4525</v>
      </c>
      <c r="G1134" s="3" t="s">
        <v>4526</v>
      </c>
      <c r="H1134" s="3" t="s">
        <v>4693</v>
      </c>
      <c r="I1134" s="3" t="s">
        <v>4694</v>
      </c>
      <c r="J1134" s="3" t="s">
        <v>4528</v>
      </c>
      <c r="K1134" s="6">
        <v>3223900</v>
      </c>
      <c r="L1134" s="6">
        <v>3266600</v>
      </c>
      <c r="M1134" s="6">
        <v>1278100</v>
      </c>
      <c r="N1134" s="6">
        <v>1106200</v>
      </c>
      <c r="O1134" s="6">
        <v>589900</v>
      </c>
      <c r="P1134" s="6">
        <v>427800</v>
      </c>
      <c r="Q1134" s="6">
        <v>253900</v>
      </c>
      <c r="R1134" s="6">
        <v>84300</v>
      </c>
      <c r="S1134" s="6">
        <v>860600</v>
      </c>
      <c r="T1134" s="6">
        <v>894400</v>
      </c>
      <c r="U1134" s="6">
        <v>7333300</v>
      </c>
      <c r="V1134" s="6">
        <v>7853300</v>
      </c>
      <c r="W1134" s="6">
        <v>17085100</v>
      </c>
      <c r="X1134" s="6">
        <v>17011100</v>
      </c>
      <c r="Y1134" s="6" t="s">
        <v>4474</v>
      </c>
      <c r="Z1134" s="6" t="s">
        <v>4474</v>
      </c>
      <c r="AA1134" s="6" t="s">
        <v>4474</v>
      </c>
      <c r="AB1134" s="6" t="s">
        <v>4474</v>
      </c>
      <c r="AC1134" s="6">
        <v>127396596</v>
      </c>
      <c r="AD1134" s="6">
        <v>124653364</v>
      </c>
      <c r="AF1134">
        <f>Q1134/W1134</f>
        <v>1.4860902189627219E-2</v>
      </c>
      <c r="AG1134">
        <f>R1134/X1134</f>
        <v>4.9555878220691194E-3</v>
      </c>
      <c r="AH1134">
        <f>U1134/W1134</f>
        <v>0.42922195363211219</v>
      </c>
      <c r="AI1134">
        <f>V1134/X1134</f>
        <v>0.46165738841109627</v>
      </c>
      <c r="AJ1134" t="e">
        <f>Y1134/AA1134</f>
        <v>#VALUE!</v>
      </c>
      <c r="AK1134" t="e">
        <f>Z1134/AB1134</f>
        <v>#VALUE!</v>
      </c>
      <c r="AL1134">
        <f>O1134/K1134</f>
        <v>0.18297713948943825</v>
      </c>
      <c r="AM1134">
        <f>P1134/L1134</f>
        <v>0.1309618563644156</v>
      </c>
      <c r="AN1134">
        <f>K1134/W1134</f>
        <v>0.18869658357282076</v>
      </c>
      <c r="AO1134">
        <f>L1134/X1134</f>
        <v>0.19202755847652414</v>
      </c>
      <c r="AP1134">
        <f>IF(OR(Q1134&lt;0, Q1134="NA"), 0, 1)</f>
        <v>1</v>
      </c>
      <c r="AQ1134">
        <f>IF(OR(S1134&lt;0, S1134="NA"), 0, 1)</f>
        <v>1</v>
      </c>
      <c r="AR1134">
        <f>IFERROR(IF((AF1134-AG1134)&gt;0,1,0),0)</f>
        <v>1</v>
      </c>
      <c r="AS1134">
        <f>IFERROR(IF((S1134-Q1134)&gt;0,1,0),0)</f>
        <v>1</v>
      </c>
      <c r="AT1134">
        <f>IFERROR(IF((AH1134-AI1134)&lt;0,1,0),0)</f>
        <v>1</v>
      </c>
      <c r="AU1134">
        <f>IFERROR(IF((AJ1134-AK1134)&gt;0,1,0),0)</f>
        <v>0</v>
      </c>
      <c r="AV1134">
        <f>IFERROR(IF((AL1134-AM1134)&gt;0,1,0),0)</f>
        <v>1</v>
      </c>
      <c r="AW1134">
        <f>IFERROR(IF((AN1134-AO1134)&gt;0,1,0),0)</f>
        <v>0</v>
      </c>
      <c r="AX1134">
        <f>IFERROR(IF((AC1134-AD1134)&lt;0,1,0),0)</f>
        <v>0</v>
      </c>
      <c r="AY1134">
        <f>SUM(AP1134:AX1134)</f>
        <v>6</v>
      </c>
    </row>
    <row r="1135" spans="1:51" x14ac:dyDescent="0.45">
      <c r="A1135" s="1" t="s">
        <v>3719</v>
      </c>
      <c r="B1135" s="2">
        <v>4102535</v>
      </c>
      <c r="C1135" s="3" t="s">
        <v>5337</v>
      </c>
      <c r="D1135" s="7">
        <v>10.14</v>
      </c>
      <c r="E1135" s="5">
        <v>852.69619578000004</v>
      </c>
      <c r="F1135" s="3" t="s">
        <v>4583</v>
      </c>
      <c r="G1135" s="3" t="s">
        <v>4583</v>
      </c>
      <c r="H1135" s="3" t="s">
        <v>4602</v>
      </c>
      <c r="I1135" s="3" t="s">
        <v>4635</v>
      </c>
      <c r="J1135" s="3" t="s">
        <v>4657</v>
      </c>
      <c r="K1135" s="6">
        <v>1970000</v>
      </c>
      <c r="L1135" s="6">
        <v>2000300</v>
      </c>
      <c r="M1135" s="6">
        <v>268100</v>
      </c>
      <c r="N1135" s="6">
        <v>258000</v>
      </c>
      <c r="O1135" s="6">
        <v>142400</v>
      </c>
      <c r="P1135" s="6">
        <v>124900</v>
      </c>
      <c r="Q1135" s="6">
        <v>93000</v>
      </c>
      <c r="R1135" s="6">
        <v>68200</v>
      </c>
      <c r="S1135" s="6">
        <v>164300</v>
      </c>
      <c r="T1135" s="6">
        <v>150800</v>
      </c>
      <c r="U1135" s="6">
        <v>491800</v>
      </c>
      <c r="V1135" s="6">
        <v>491300</v>
      </c>
      <c r="W1135" s="6">
        <v>1654800</v>
      </c>
      <c r="X1135" s="6">
        <v>1657500</v>
      </c>
      <c r="Y1135" s="6">
        <v>456000</v>
      </c>
      <c r="Z1135" s="6">
        <v>447800</v>
      </c>
      <c r="AA1135" s="6">
        <v>205200</v>
      </c>
      <c r="AB1135" s="6">
        <v>202000</v>
      </c>
      <c r="AC1135" s="6">
        <v>84092327</v>
      </c>
      <c r="AD1135" s="6">
        <v>84092327</v>
      </c>
      <c r="AF1135">
        <f>Q1135/W1135</f>
        <v>5.6200145032632341E-2</v>
      </c>
      <c r="AG1135">
        <f>R1135/X1135</f>
        <v>4.1146304675716443E-2</v>
      </c>
      <c r="AH1135">
        <f>U1135/W1135</f>
        <v>0.29719603577471598</v>
      </c>
      <c r="AI1135">
        <f>V1135/X1135</f>
        <v>0.29641025641025642</v>
      </c>
      <c r="AJ1135">
        <f>Y1135/AA1135</f>
        <v>2.2222222222222223</v>
      </c>
      <c r="AK1135">
        <f>Z1135/AB1135</f>
        <v>2.216831683168317</v>
      </c>
      <c r="AL1135">
        <f>O1135/K1135</f>
        <v>7.228426395939086E-2</v>
      </c>
      <c r="AM1135">
        <f>P1135/L1135</f>
        <v>6.2440633904914264E-2</v>
      </c>
      <c r="AN1135">
        <f>K1135/W1135</f>
        <v>1.1904761904761905</v>
      </c>
      <c r="AO1135">
        <f>L1135/X1135</f>
        <v>1.206817496229261</v>
      </c>
      <c r="AP1135">
        <f>IF(OR(Q1135&lt;0, Q1135="NA"), 0, 1)</f>
        <v>1</v>
      </c>
      <c r="AQ1135">
        <f>IF(OR(S1135&lt;0, S1135="NA"), 0, 1)</f>
        <v>1</v>
      </c>
      <c r="AR1135">
        <f>IFERROR(IF((AF1135-AG1135)&gt;0,1,0),0)</f>
        <v>1</v>
      </c>
      <c r="AS1135">
        <f>IFERROR(IF((S1135-Q1135)&gt;0,1,0),0)</f>
        <v>1</v>
      </c>
      <c r="AT1135">
        <f>IFERROR(IF((AH1135-AI1135)&lt;0,1,0),0)</f>
        <v>0</v>
      </c>
      <c r="AU1135">
        <f>IFERROR(IF((AJ1135-AK1135)&gt;0,1,0),0)</f>
        <v>1</v>
      </c>
      <c r="AV1135">
        <f>IFERROR(IF((AL1135-AM1135)&gt;0,1,0),0)</f>
        <v>1</v>
      </c>
      <c r="AW1135">
        <f>IFERROR(IF((AN1135-AO1135)&gt;0,1,0),0)</f>
        <v>0</v>
      </c>
      <c r="AX1135">
        <f>IFERROR(IF((AC1135-AD1135)&lt;0,1,0),0)</f>
        <v>0</v>
      </c>
      <c r="AY1135">
        <f>SUM(AP1135:AX1135)</f>
        <v>6</v>
      </c>
    </row>
    <row r="1136" spans="1:51" x14ac:dyDescent="0.45">
      <c r="A1136" s="1" t="s">
        <v>3722</v>
      </c>
      <c r="B1136" s="2">
        <v>4495177</v>
      </c>
      <c r="C1136" s="3" t="s">
        <v>5335</v>
      </c>
      <c r="D1136" s="7">
        <v>7.2</v>
      </c>
      <c r="E1136" s="5">
        <v>860.18944320000003</v>
      </c>
      <c r="F1136" s="3" t="s">
        <v>4559</v>
      </c>
      <c r="G1136" s="3" t="s">
        <v>4560</v>
      </c>
      <c r="H1136" s="3" t="s">
        <v>4561</v>
      </c>
      <c r="I1136" s="3" t="s">
        <v>4562</v>
      </c>
      <c r="J1136" s="3" t="s">
        <v>4834</v>
      </c>
      <c r="K1136" s="6">
        <v>711683</v>
      </c>
      <c r="L1136" s="6">
        <v>688008</v>
      </c>
      <c r="M1136" s="6">
        <v>70586</v>
      </c>
      <c r="N1136" s="6">
        <v>68007</v>
      </c>
      <c r="O1136" s="6">
        <v>35415</v>
      </c>
      <c r="P1136" s="6">
        <v>34172</v>
      </c>
      <c r="Q1136" s="6">
        <v>-19490</v>
      </c>
      <c r="R1136" s="6">
        <v>-159815</v>
      </c>
      <c r="S1136" s="6">
        <v>21342</v>
      </c>
      <c r="T1136" s="6">
        <v>-5198</v>
      </c>
      <c r="U1136" s="6">
        <v>194827</v>
      </c>
      <c r="V1136" s="6">
        <v>203258</v>
      </c>
      <c r="W1136" s="6">
        <v>699326</v>
      </c>
      <c r="X1136" s="6">
        <v>704698</v>
      </c>
      <c r="Y1136" s="6">
        <v>192922</v>
      </c>
      <c r="Z1136" s="6">
        <v>188477</v>
      </c>
      <c r="AA1136" s="6">
        <v>161403</v>
      </c>
      <c r="AB1136" s="6">
        <v>148602</v>
      </c>
      <c r="AC1136" s="6">
        <v>116881836</v>
      </c>
      <c r="AD1136" s="6">
        <v>116796472</v>
      </c>
      <c r="AF1136">
        <f>Q1136/W1136</f>
        <v>-2.7869691674555216E-2</v>
      </c>
      <c r="AG1136">
        <f>R1136/X1136</f>
        <v>-0.22678509091837923</v>
      </c>
      <c r="AH1136">
        <f>U1136/W1136</f>
        <v>0.2785925305222457</v>
      </c>
      <c r="AI1136">
        <f>V1136/X1136</f>
        <v>0.28843277545842333</v>
      </c>
      <c r="AJ1136">
        <f>Y1136/AA1136</f>
        <v>1.1952813764304258</v>
      </c>
      <c r="AK1136">
        <f>Z1136/AB1136</f>
        <v>1.2683342081533222</v>
      </c>
      <c r="AL1136">
        <f>O1136/K1136</f>
        <v>4.9762323956030988E-2</v>
      </c>
      <c r="AM1136">
        <f>P1136/L1136</f>
        <v>4.966802711596377E-2</v>
      </c>
      <c r="AN1136">
        <f>K1136/W1136</f>
        <v>1.0176698707040779</v>
      </c>
      <c r="AO1136">
        <f>L1136/X1136</f>
        <v>0.97631609568921718</v>
      </c>
      <c r="AP1136">
        <f>IF(OR(Q1136&lt;0, Q1136="NA"), 0, 1)</f>
        <v>0</v>
      </c>
      <c r="AQ1136">
        <f>IF(OR(S1136&lt;0, S1136="NA"), 0, 1)</f>
        <v>1</v>
      </c>
      <c r="AR1136">
        <f>IFERROR(IF((AF1136-AG1136)&gt;0,1,0),0)</f>
        <v>1</v>
      </c>
      <c r="AS1136">
        <f>IFERROR(IF((S1136-Q1136)&gt;0,1,0),0)</f>
        <v>1</v>
      </c>
      <c r="AT1136">
        <f>IFERROR(IF((AH1136-AI1136)&lt;0,1,0),0)</f>
        <v>1</v>
      </c>
      <c r="AU1136">
        <f>IFERROR(IF((AJ1136-AK1136)&gt;0,1,0),0)</f>
        <v>0</v>
      </c>
      <c r="AV1136">
        <f>IFERROR(IF((AL1136-AM1136)&gt;0,1,0),0)</f>
        <v>1</v>
      </c>
      <c r="AW1136">
        <f>IFERROR(IF((AN1136-AO1136)&gt;0,1,0),0)</f>
        <v>1</v>
      </c>
      <c r="AX1136">
        <f>IFERROR(IF((AC1136-AD1136)&lt;0,1,0),0)</f>
        <v>0</v>
      </c>
      <c r="AY1136">
        <f>SUM(AP1136:AX1136)</f>
        <v>6</v>
      </c>
    </row>
    <row r="1137" spans="1:51" x14ac:dyDescent="0.45">
      <c r="A1137" s="1" t="s">
        <v>3739</v>
      </c>
      <c r="B1137" s="2">
        <v>4963567</v>
      </c>
      <c r="C1137" s="3" t="s">
        <v>5335</v>
      </c>
      <c r="D1137" s="5">
        <v>83.49</v>
      </c>
      <c r="E1137" s="5">
        <v>3270.1322289899999</v>
      </c>
      <c r="F1137" s="3" t="s">
        <v>4500</v>
      </c>
      <c r="G1137" s="3" t="s">
        <v>4539</v>
      </c>
      <c r="H1137" s="3" t="s">
        <v>4539</v>
      </c>
      <c r="I1137" s="3" t="s">
        <v>4582</v>
      </c>
      <c r="J1137" s="3" t="s">
        <v>5376</v>
      </c>
      <c r="K1137" s="6">
        <v>979400</v>
      </c>
      <c r="L1137" s="6">
        <v>959400</v>
      </c>
      <c r="M1137" s="6">
        <v>48400</v>
      </c>
      <c r="N1137" s="6">
        <v>34100</v>
      </c>
      <c r="O1137" s="6">
        <v>-62100</v>
      </c>
      <c r="P1137" s="6">
        <v>-75100</v>
      </c>
      <c r="Q1137" s="6">
        <v>158100</v>
      </c>
      <c r="R1137" s="6">
        <v>125600</v>
      </c>
      <c r="S1137" s="6">
        <v>79100</v>
      </c>
      <c r="T1137" s="6">
        <v>135900</v>
      </c>
      <c r="U1137" s="6">
        <v>965900</v>
      </c>
      <c r="V1137" s="6">
        <v>966900</v>
      </c>
      <c r="W1137" s="6">
        <v>2791200</v>
      </c>
      <c r="X1137" s="6">
        <v>2825000</v>
      </c>
      <c r="Y1137" s="6">
        <v>1139900</v>
      </c>
      <c r="Z1137" s="6">
        <v>1162300</v>
      </c>
      <c r="AA1137" s="6">
        <v>253900</v>
      </c>
      <c r="AB1137" s="6">
        <v>277200</v>
      </c>
      <c r="AC1137" s="6">
        <v>40049132</v>
      </c>
      <c r="AD1137" s="6">
        <v>39567552</v>
      </c>
      <c r="AF1137">
        <f>Q1137/W1137</f>
        <v>5.6642304385210659E-2</v>
      </c>
      <c r="AG1137">
        <f>R1137/X1137</f>
        <v>4.4460176991150444E-2</v>
      </c>
      <c r="AH1137">
        <f>U1137/W1137</f>
        <v>0.34605187732874748</v>
      </c>
      <c r="AI1137">
        <f>V1137/X1137</f>
        <v>0.3422654867256637</v>
      </c>
      <c r="AJ1137">
        <f>Y1137/AA1137</f>
        <v>4.489562820007877</v>
      </c>
      <c r="AK1137">
        <f>Z1137/AB1137</f>
        <v>4.1930014430014433</v>
      </c>
      <c r="AL1137">
        <f>O1137/K1137</f>
        <v>-6.3406167041045541E-2</v>
      </c>
      <c r="AM1137">
        <f>P1137/L1137</f>
        <v>-7.8278090473212422E-2</v>
      </c>
      <c r="AN1137">
        <f>K1137/W1137</f>
        <v>0.3508885067354543</v>
      </c>
      <c r="AO1137">
        <f>L1137/X1137</f>
        <v>0.33961061946902654</v>
      </c>
      <c r="AP1137">
        <f>IF(OR(Q1137&lt;0, Q1137="NA"), 0, 1)</f>
        <v>1</v>
      </c>
      <c r="AQ1137">
        <f>IF(OR(S1137&lt;0, S1137="NA"), 0, 1)</f>
        <v>1</v>
      </c>
      <c r="AR1137">
        <f>IFERROR(IF((AF1137-AG1137)&gt;0,1,0),0)</f>
        <v>1</v>
      </c>
      <c r="AS1137">
        <f>IFERROR(IF((S1137-Q1137)&gt;0,1,0),0)</f>
        <v>0</v>
      </c>
      <c r="AT1137">
        <f>IFERROR(IF((AH1137-AI1137)&lt;0,1,0),0)</f>
        <v>0</v>
      </c>
      <c r="AU1137">
        <f>IFERROR(IF((AJ1137-AK1137)&gt;0,1,0),0)</f>
        <v>1</v>
      </c>
      <c r="AV1137">
        <f>IFERROR(IF((AL1137-AM1137)&gt;0,1,0),0)</f>
        <v>1</v>
      </c>
      <c r="AW1137">
        <f>IFERROR(IF((AN1137-AO1137)&gt;0,1,0),0)</f>
        <v>1</v>
      </c>
      <c r="AX1137">
        <f>IFERROR(IF((AC1137-AD1137)&lt;0,1,0),0)</f>
        <v>0</v>
      </c>
      <c r="AY1137">
        <f>SUM(AP1137:AX1137)</f>
        <v>6</v>
      </c>
    </row>
    <row r="1138" spans="1:51" x14ac:dyDescent="0.45">
      <c r="A1138" s="1" t="s">
        <v>3740</v>
      </c>
      <c r="B1138" s="2">
        <v>4308555</v>
      </c>
      <c r="C1138" s="3" t="s">
        <v>5336</v>
      </c>
      <c r="D1138" s="5">
        <v>9.41</v>
      </c>
      <c r="E1138" s="5">
        <v>97.866531289999998</v>
      </c>
      <c r="F1138" s="3" t="s">
        <v>4500</v>
      </c>
      <c r="G1138" s="3" t="s">
        <v>4501</v>
      </c>
      <c r="H1138" s="3" t="s">
        <v>4502</v>
      </c>
      <c r="I1138" s="3" t="s">
        <v>4538</v>
      </c>
      <c r="J1138" s="3" t="s">
        <v>4504</v>
      </c>
      <c r="K1138" s="6">
        <v>170789</v>
      </c>
      <c r="L1138" s="6">
        <v>167615</v>
      </c>
      <c r="M1138" s="6">
        <v>13916</v>
      </c>
      <c r="N1138" s="6">
        <v>7794</v>
      </c>
      <c r="O1138" s="6">
        <v>19944</v>
      </c>
      <c r="P1138" s="6">
        <v>10670</v>
      </c>
      <c r="Q1138" s="6">
        <v>-34177</v>
      </c>
      <c r="R1138" s="6">
        <v>-31141</v>
      </c>
      <c r="S1138" s="6">
        <v>14798</v>
      </c>
      <c r="T1138" s="6">
        <v>18113</v>
      </c>
      <c r="U1138" s="6">
        <v>184527</v>
      </c>
      <c r="V1138" s="6">
        <v>184357</v>
      </c>
      <c r="W1138" s="6">
        <v>299698</v>
      </c>
      <c r="X1138" s="6">
        <v>295672</v>
      </c>
      <c r="Y1138" s="6">
        <v>77940</v>
      </c>
      <c r="Z1138" s="6">
        <v>75520</v>
      </c>
      <c r="AA1138" s="6">
        <v>41553</v>
      </c>
      <c r="AB1138" s="6">
        <v>42401</v>
      </c>
      <c r="AC1138" s="6">
        <v>10400000</v>
      </c>
      <c r="AD1138" s="6">
        <v>10376000</v>
      </c>
      <c r="AF1138">
        <f>Q1138/W1138</f>
        <v>-0.11403813171926407</v>
      </c>
      <c r="AG1138">
        <f>R1138/X1138</f>
        <v>-0.10532279011878028</v>
      </c>
      <c r="AH1138">
        <f>U1138/W1138</f>
        <v>0.61570981454664364</v>
      </c>
      <c r="AI1138">
        <f>V1138/X1138</f>
        <v>0.6235186287507779</v>
      </c>
      <c r="AJ1138">
        <f>Y1138/AA1138</f>
        <v>1.8756768464370803</v>
      </c>
      <c r="AK1138">
        <f>Z1138/AB1138</f>
        <v>1.7810900686304569</v>
      </c>
      <c r="AL1138">
        <f>O1138/K1138</f>
        <v>0.11677567056426351</v>
      </c>
      <c r="AM1138">
        <f>P1138/L1138</f>
        <v>6.3657787190883872E-2</v>
      </c>
      <c r="AN1138">
        <f>K1138/W1138</f>
        <v>0.56987033613837934</v>
      </c>
      <c r="AO1138">
        <f>L1138/X1138</f>
        <v>0.56689507291863961</v>
      </c>
      <c r="AP1138">
        <f>IF(OR(Q1138&lt;0, Q1138="NA"), 0, 1)</f>
        <v>0</v>
      </c>
      <c r="AQ1138">
        <f>IF(OR(S1138&lt;0, S1138="NA"), 0, 1)</f>
        <v>1</v>
      </c>
      <c r="AR1138">
        <f>IFERROR(IF((AF1138-AG1138)&gt;0,1,0),0)</f>
        <v>0</v>
      </c>
      <c r="AS1138">
        <f>IFERROR(IF((S1138-Q1138)&gt;0,1,0),0)</f>
        <v>1</v>
      </c>
      <c r="AT1138">
        <f>IFERROR(IF((AH1138-AI1138)&lt;0,1,0),0)</f>
        <v>1</v>
      </c>
      <c r="AU1138">
        <f>IFERROR(IF((AJ1138-AK1138)&gt;0,1,0),0)</f>
        <v>1</v>
      </c>
      <c r="AV1138">
        <f>IFERROR(IF((AL1138-AM1138)&gt;0,1,0),0)</f>
        <v>1</v>
      </c>
      <c r="AW1138">
        <f>IFERROR(IF((AN1138-AO1138)&gt;0,1,0),0)</f>
        <v>1</v>
      </c>
      <c r="AX1138">
        <f>IFERROR(IF((AC1138-AD1138)&lt;0,1,0),0)</f>
        <v>0</v>
      </c>
      <c r="AY1138">
        <f>SUM(AP1138:AX1138)</f>
        <v>6</v>
      </c>
    </row>
    <row r="1139" spans="1:51" x14ac:dyDescent="0.45">
      <c r="A1139" s="1" t="s">
        <v>3745</v>
      </c>
      <c r="B1139" s="2">
        <v>100440</v>
      </c>
      <c r="C1139" s="3" t="s">
        <v>5337</v>
      </c>
      <c r="D1139" s="5">
        <v>55.13</v>
      </c>
      <c r="E1139" s="5">
        <v>7782.4765080400002</v>
      </c>
      <c r="F1139" s="3" t="s">
        <v>4480</v>
      </c>
      <c r="G1139" s="3" t="s">
        <v>4481</v>
      </c>
      <c r="H1139" s="3" t="s">
        <v>4481</v>
      </c>
      <c r="I1139" s="3" t="s">
        <v>4482</v>
      </c>
      <c r="J1139" s="3" t="s">
        <v>4484</v>
      </c>
      <c r="K1139" s="6">
        <v>2246560</v>
      </c>
      <c r="L1139" s="6">
        <v>2153943</v>
      </c>
      <c r="M1139" s="6" t="s">
        <v>4474</v>
      </c>
      <c r="N1139" s="6" t="s">
        <v>4474</v>
      </c>
      <c r="O1139" s="6">
        <v>2048965</v>
      </c>
      <c r="P1139" s="6">
        <v>1907861</v>
      </c>
      <c r="Q1139" s="6">
        <v>479451</v>
      </c>
      <c r="R1139" s="6">
        <v>359647</v>
      </c>
      <c r="S1139" s="6" t="s">
        <v>4474</v>
      </c>
      <c r="T1139" s="6">
        <v>826424</v>
      </c>
      <c r="U1139" s="6">
        <v>1733109</v>
      </c>
      <c r="V1139" s="6">
        <v>2021050</v>
      </c>
      <c r="W1139" s="6">
        <v>60233644</v>
      </c>
      <c r="X1139" s="6">
        <v>59589628</v>
      </c>
      <c r="Y1139" s="6" t="s">
        <v>4474</v>
      </c>
      <c r="Z1139" s="6" t="s">
        <v>4474</v>
      </c>
      <c r="AA1139" s="6" t="s">
        <v>4474</v>
      </c>
      <c r="AB1139" s="6" t="s">
        <v>4474</v>
      </c>
      <c r="AC1139" s="6">
        <v>141165908</v>
      </c>
      <c r="AD1139" s="6">
        <v>141997383</v>
      </c>
      <c r="AF1139">
        <f>Q1139/W1139</f>
        <v>7.9598537986511324E-3</v>
      </c>
      <c r="AG1139">
        <f>R1139/X1139</f>
        <v>6.0353959585047251E-3</v>
      </c>
      <c r="AH1139">
        <f>U1139/W1139</f>
        <v>2.8773105608553253E-2</v>
      </c>
      <c r="AI1139">
        <f>V1139/X1139</f>
        <v>3.3916137217705068E-2</v>
      </c>
      <c r="AJ1139" t="e">
        <f>Y1139/AA1139</f>
        <v>#VALUE!</v>
      </c>
      <c r="AK1139" t="e">
        <f>Z1139/AB1139</f>
        <v>#VALUE!</v>
      </c>
      <c r="AL1139">
        <f>O1139/K1139</f>
        <v>0.9120455273840895</v>
      </c>
      <c r="AM1139">
        <f>P1139/L1139</f>
        <v>0.88575277990178947</v>
      </c>
      <c r="AN1139">
        <f>K1139/W1139</f>
        <v>3.729742799555677E-2</v>
      </c>
      <c r="AO1139">
        <f>L1139/X1139</f>
        <v>3.6146273643460236E-2</v>
      </c>
      <c r="AP1139">
        <f>IF(OR(Q1139&lt;0, Q1139="NA"), 0, 1)</f>
        <v>1</v>
      </c>
      <c r="AQ1139">
        <f>IF(OR(S1139&lt;0, S1139="NA"), 0, 1)</f>
        <v>0</v>
      </c>
      <c r="AR1139">
        <f>IFERROR(IF((AF1139-AG1139)&gt;0,1,0),0)</f>
        <v>1</v>
      </c>
      <c r="AS1139">
        <f>IFERROR(IF((S1139-Q1139)&gt;0,1,0),0)</f>
        <v>0</v>
      </c>
      <c r="AT1139">
        <f>IFERROR(IF((AH1139-AI1139)&lt;0,1,0),0)</f>
        <v>1</v>
      </c>
      <c r="AU1139">
        <f>IFERROR(IF((AJ1139-AK1139)&gt;0,1,0),0)</f>
        <v>0</v>
      </c>
      <c r="AV1139">
        <f>IFERROR(IF((AL1139-AM1139)&gt;0,1,0),0)</f>
        <v>1</v>
      </c>
      <c r="AW1139">
        <f>IFERROR(IF((AN1139-AO1139)&gt;0,1,0),0)</f>
        <v>1</v>
      </c>
      <c r="AX1139">
        <f>IFERROR(IF((AC1139-AD1139)&lt;0,1,0),0)</f>
        <v>1</v>
      </c>
      <c r="AY1139">
        <f>SUM(AP1139:AX1139)</f>
        <v>6</v>
      </c>
    </row>
    <row r="1140" spans="1:51" x14ac:dyDescent="0.45">
      <c r="A1140" s="1" t="s">
        <v>3748</v>
      </c>
      <c r="B1140" s="2">
        <v>4055767</v>
      </c>
      <c r="C1140" s="3" t="s">
        <v>5335</v>
      </c>
      <c r="D1140" s="5">
        <v>113.54</v>
      </c>
      <c r="E1140" s="5">
        <v>25223.986223799999</v>
      </c>
      <c r="F1140" s="3" t="s">
        <v>4480</v>
      </c>
      <c r="G1140" s="3" t="s">
        <v>4491</v>
      </c>
      <c r="H1140" s="3" t="s">
        <v>4492</v>
      </c>
      <c r="I1140" s="3" t="s">
        <v>4493</v>
      </c>
      <c r="J1140" s="3" t="s">
        <v>4658</v>
      </c>
      <c r="K1140" s="6">
        <v>6911100</v>
      </c>
      <c r="L1140" s="6">
        <v>6796200</v>
      </c>
      <c r="M1140" s="6">
        <v>2648400</v>
      </c>
      <c r="N1140" s="6">
        <v>2626400</v>
      </c>
      <c r="O1140" s="6">
        <v>2129100</v>
      </c>
      <c r="P1140" s="6">
        <v>2110200</v>
      </c>
      <c r="Q1140" s="6">
        <v>2192700</v>
      </c>
      <c r="R1140" s="6">
        <v>1991500</v>
      </c>
      <c r="S1140" s="6">
        <v>1810100</v>
      </c>
      <c r="T1140" s="6">
        <v>1627600</v>
      </c>
      <c r="U1140" s="6">
        <v>9500</v>
      </c>
      <c r="V1140" s="6">
        <v>11700</v>
      </c>
      <c r="W1140" s="6">
        <v>13705900</v>
      </c>
      <c r="X1140" s="6">
        <v>13089800</v>
      </c>
      <c r="Y1140" s="6">
        <v>4063500</v>
      </c>
      <c r="Z1140" s="6">
        <v>3561800</v>
      </c>
      <c r="AA1140" s="6">
        <v>2134100</v>
      </c>
      <c r="AB1140" s="6">
        <v>1877300</v>
      </c>
      <c r="AC1140" s="6">
        <v>222143000</v>
      </c>
      <c r="AD1140" s="6">
        <v>222612000</v>
      </c>
      <c r="AF1140">
        <f>Q1140/W1140</f>
        <v>0.15998219744781444</v>
      </c>
      <c r="AG1140">
        <f>R1140/X1140</f>
        <v>0.1521413619765008</v>
      </c>
      <c r="AH1140">
        <f>U1140/W1140</f>
        <v>6.9313215476546602E-4</v>
      </c>
      <c r="AI1140">
        <f>V1140/X1140</f>
        <v>8.9382572690186249E-4</v>
      </c>
      <c r="AJ1140">
        <f>Y1140/AA1140</f>
        <v>1.9040813457663652</v>
      </c>
      <c r="AK1140">
        <f>Z1140/AB1140</f>
        <v>1.8972993128429128</v>
      </c>
      <c r="AL1140">
        <f>O1140/K1140</f>
        <v>0.30806962712158703</v>
      </c>
      <c r="AM1140">
        <f>P1140/L1140</f>
        <v>0.31049704246490684</v>
      </c>
      <c r="AN1140">
        <f>K1140/W1140</f>
        <v>0.50424269839995917</v>
      </c>
      <c r="AO1140">
        <f>L1140/X1140</f>
        <v>0.51919815428807159</v>
      </c>
      <c r="AP1140">
        <f>IF(OR(Q1140&lt;0, Q1140="NA"), 0, 1)</f>
        <v>1</v>
      </c>
      <c r="AQ1140">
        <f>IF(OR(S1140&lt;0, S1140="NA"), 0, 1)</f>
        <v>1</v>
      </c>
      <c r="AR1140">
        <f>IFERROR(IF((AF1140-AG1140)&gt;0,1,0),0)</f>
        <v>1</v>
      </c>
      <c r="AS1140">
        <f>IFERROR(IF((S1140-Q1140)&gt;0,1,0),0)</f>
        <v>0</v>
      </c>
      <c r="AT1140">
        <f>IFERROR(IF((AH1140-AI1140)&lt;0,1,0),0)</f>
        <v>1</v>
      </c>
      <c r="AU1140">
        <f>IFERROR(IF((AJ1140-AK1140)&gt;0,1,0),0)</f>
        <v>1</v>
      </c>
      <c r="AV1140">
        <f>IFERROR(IF((AL1140-AM1140)&gt;0,1,0),0)</f>
        <v>0</v>
      </c>
      <c r="AW1140">
        <f>IFERROR(IF((AN1140-AO1140)&gt;0,1,0),0)</f>
        <v>0</v>
      </c>
      <c r="AX1140">
        <f>IFERROR(IF((AC1140-AD1140)&lt;0,1,0),0)</f>
        <v>1</v>
      </c>
      <c r="AY1140">
        <f>SUM(AP1140:AX1140)</f>
        <v>6</v>
      </c>
    </row>
    <row r="1141" spans="1:51" x14ac:dyDescent="0.45">
      <c r="A1141" s="1" t="s">
        <v>3752</v>
      </c>
      <c r="B1141" s="2">
        <v>4913803</v>
      </c>
      <c r="C1141" s="3" t="s">
        <v>5337</v>
      </c>
      <c r="D1141" s="5">
        <v>9.1300000000000008</v>
      </c>
      <c r="E1141" s="5">
        <v>5528.7998038899996</v>
      </c>
      <c r="F1141" s="3" t="s">
        <v>4475</v>
      </c>
      <c r="G1141" s="3" t="s">
        <v>4529</v>
      </c>
      <c r="H1141" s="3" t="s">
        <v>4569</v>
      </c>
      <c r="I1141" s="3" t="s">
        <v>4572</v>
      </c>
      <c r="J1141" s="3" t="s">
        <v>4573</v>
      </c>
      <c r="K1141" s="6">
        <v>2069557</v>
      </c>
      <c r="L1141" s="6">
        <v>1836617</v>
      </c>
      <c r="M1141" s="6">
        <v>23547</v>
      </c>
      <c r="N1141" s="6">
        <v>11502</v>
      </c>
      <c r="O1141" s="6">
        <v>1799</v>
      </c>
      <c r="P1141" s="6">
        <v>-12954</v>
      </c>
      <c r="Q1141" s="6">
        <v>118988</v>
      </c>
      <c r="R1141" s="6">
        <v>71889</v>
      </c>
      <c r="S1141" s="6">
        <v>600509</v>
      </c>
      <c r="T1141" s="6" t="s">
        <v>4474</v>
      </c>
      <c r="U1141" s="6" t="s">
        <v>4474</v>
      </c>
      <c r="V1141" s="6" t="s">
        <v>4474</v>
      </c>
      <c r="W1141" s="6">
        <v>5789064</v>
      </c>
      <c r="X1141" s="6">
        <v>5340925</v>
      </c>
      <c r="Y1141" s="6">
        <v>4448754</v>
      </c>
      <c r="Z1141" s="6">
        <v>3955713</v>
      </c>
      <c r="AA1141" s="6">
        <v>1733305</v>
      </c>
      <c r="AB1141" s="6">
        <v>1294042</v>
      </c>
      <c r="AC1141" s="6">
        <v>605722261</v>
      </c>
      <c r="AD1141" s="6">
        <v>605312415</v>
      </c>
      <c r="AF1141">
        <f>Q1141/W1141</f>
        <v>2.0553927197902805E-2</v>
      </c>
      <c r="AG1141">
        <f>R1141/X1141</f>
        <v>1.3460027991405983E-2</v>
      </c>
      <c r="AH1141" t="e">
        <f>U1141/W1141</f>
        <v>#VALUE!</v>
      </c>
      <c r="AI1141" t="e">
        <f>V1141/X1141</f>
        <v>#VALUE!</v>
      </c>
      <c r="AJ1141">
        <f>Y1141/AA1141</f>
        <v>2.5666308006957808</v>
      </c>
      <c r="AK1141">
        <f>Z1141/AB1141</f>
        <v>3.0568660058947081</v>
      </c>
      <c r="AL1141">
        <f>O1141/K1141</f>
        <v>8.6926815738827198E-4</v>
      </c>
      <c r="AM1141">
        <f>P1141/L1141</f>
        <v>-7.0531852857727007E-3</v>
      </c>
      <c r="AN1141">
        <f>K1141/W1141</f>
        <v>0.35749423395561009</v>
      </c>
      <c r="AO1141">
        <f>L1141/X1141</f>
        <v>0.34387620121982615</v>
      </c>
      <c r="AP1141">
        <f>IF(OR(Q1141&lt;0, Q1141="NA"), 0, 1)</f>
        <v>1</v>
      </c>
      <c r="AQ1141">
        <f>IF(OR(S1141&lt;0, S1141="NA"), 0, 1)</f>
        <v>1</v>
      </c>
      <c r="AR1141">
        <f>IFERROR(IF((AF1141-AG1141)&gt;0,1,0),0)</f>
        <v>1</v>
      </c>
      <c r="AS1141">
        <f>IFERROR(IF((S1141-Q1141)&gt;0,1,0),0)</f>
        <v>1</v>
      </c>
      <c r="AT1141">
        <f>IFERROR(IF((AH1141-AI1141)&lt;0,1,0),0)</f>
        <v>0</v>
      </c>
      <c r="AU1141">
        <f>IFERROR(IF((AJ1141-AK1141)&gt;0,1,0),0)</f>
        <v>0</v>
      </c>
      <c r="AV1141">
        <f>IFERROR(IF((AL1141-AM1141)&gt;0,1,0),0)</f>
        <v>1</v>
      </c>
      <c r="AW1141">
        <f>IFERROR(IF((AN1141-AO1141)&gt;0,1,0),0)</f>
        <v>1</v>
      </c>
      <c r="AX1141">
        <f>IFERROR(IF((AC1141-AD1141)&lt;0,1,0),0)</f>
        <v>0</v>
      </c>
      <c r="AY1141">
        <f>SUM(AP1141:AX1141)</f>
        <v>6</v>
      </c>
    </row>
    <row r="1142" spans="1:51" x14ac:dyDescent="0.45">
      <c r="A1142" s="1" t="s">
        <v>3755</v>
      </c>
      <c r="B1142" s="2">
        <v>4342614</v>
      </c>
      <c r="C1142" s="3" t="s">
        <v>5338</v>
      </c>
      <c r="D1142" s="5">
        <v>35</v>
      </c>
      <c r="E1142" s="5">
        <v>2298.6786200000001</v>
      </c>
      <c r="F1142" s="3" t="s">
        <v>4470</v>
      </c>
      <c r="G1142" s="3" t="s">
        <v>4512</v>
      </c>
      <c r="H1142" s="3" t="s">
        <v>4513</v>
      </c>
      <c r="I1142" s="3" t="s">
        <v>4514</v>
      </c>
      <c r="J1142" s="3" t="s">
        <v>4853</v>
      </c>
      <c r="K1142" s="6">
        <v>854351</v>
      </c>
      <c r="L1142" s="6">
        <v>796002</v>
      </c>
      <c r="M1142" s="6">
        <v>-130696.9</v>
      </c>
      <c r="N1142" s="6">
        <v>-134236.9</v>
      </c>
      <c r="O1142" s="6">
        <v>-147089.9</v>
      </c>
      <c r="P1142" s="6">
        <v>-150441.9</v>
      </c>
      <c r="Q1142" s="6">
        <v>-126782</v>
      </c>
      <c r="R1142" s="6">
        <v>-136492</v>
      </c>
      <c r="S1142" s="6">
        <v>6292</v>
      </c>
      <c r="T1142" s="6">
        <v>-20432</v>
      </c>
      <c r="U1142" s="6">
        <v>307829</v>
      </c>
      <c r="V1142" s="6">
        <v>307392</v>
      </c>
      <c r="W1142" s="6">
        <v>957730</v>
      </c>
      <c r="X1142" s="6">
        <v>937503</v>
      </c>
      <c r="Y1142" s="6">
        <v>752826</v>
      </c>
      <c r="Z1142" s="6">
        <v>733388</v>
      </c>
      <c r="AA1142" s="6">
        <v>259276</v>
      </c>
      <c r="AB1142" s="6">
        <v>240610</v>
      </c>
      <c r="AC1142" s="6">
        <v>65646000</v>
      </c>
      <c r="AD1142" s="6">
        <v>65435000</v>
      </c>
      <c r="AF1142">
        <f>Q1142/W1142</f>
        <v>-0.13237760120284423</v>
      </c>
      <c r="AG1142">
        <f>R1142/X1142</f>
        <v>-0.14559100077546419</v>
      </c>
      <c r="AH1142">
        <f>U1142/W1142</f>
        <v>0.32141522140895662</v>
      </c>
      <c r="AI1142">
        <f>V1142/X1142</f>
        <v>0.32788375077199755</v>
      </c>
      <c r="AJ1142">
        <f>Y1142/AA1142</f>
        <v>2.9035699409123867</v>
      </c>
      <c r="AK1142">
        <f>Z1142/AB1142</f>
        <v>3.048036241220232</v>
      </c>
      <c r="AL1142">
        <f>O1142/K1142</f>
        <v>-0.17216565556779356</v>
      </c>
      <c r="AM1142">
        <f>P1142/L1142</f>
        <v>-0.18899688694249511</v>
      </c>
      <c r="AN1142">
        <f>K1142/W1142</f>
        <v>0.89205830453259272</v>
      </c>
      <c r="AO1142">
        <f>L1142/X1142</f>
        <v>0.84906608298853448</v>
      </c>
      <c r="AP1142">
        <f>IF(OR(Q1142&lt;0, Q1142="NA"), 0, 1)</f>
        <v>0</v>
      </c>
      <c r="AQ1142">
        <f>IF(OR(S1142&lt;0, S1142="NA"), 0, 1)</f>
        <v>1</v>
      </c>
      <c r="AR1142">
        <f>IFERROR(IF((AF1142-AG1142)&gt;0,1,0),0)</f>
        <v>1</v>
      </c>
      <c r="AS1142">
        <f>IFERROR(IF((S1142-Q1142)&gt;0,1,0),0)</f>
        <v>1</v>
      </c>
      <c r="AT1142">
        <f>IFERROR(IF((AH1142-AI1142)&lt;0,1,0),0)</f>
        <v>1</v>
      </c>
      <c r="AU1142">
        <f>IFERROR(IF((AJ1142-AK1142)&gt;0,1,0),0)</f>
        <v>0</v>
      </c>
      <c r="AV1142">
        <f>IFERROR(IF((AL1142-AM1142)&gt;0,1,0),0)</f>
        <v>1</v>
      </c>
      <c r="AW1142">
        <f>IFERROR(IF((AN1142-AO1142)&gt;0,1,0),0)</f>
        <v>1</v>
      </c>
      <c r="AX1142">
        <f>IFERROR(IF((AC1142-AD1142)&lt;0,1,0),0)</f>
        <v>0</v>
      </c>
      <c r="AY1142">
        <f>SUM(AP1142:AX1142)</f>
        <v>6</v>
      </c>
    </row>
    <row r="1143" spans="1:51" x14ac:dyDescent="0.45">
      <c r="A1143" s="1" t="s">
        <v>3764</v>
      </c>
      <c r="B1143" s="2">
        <v>4987119</v>
      </c>
      <c r="C1143" s="3" t="s">
        <v>5338</v>
      </c>
      <c r="D1143" s="5">
        <v>30.8</v>
      </c>
      <c r="E1143" s="5">
        <v>334.4867064</v>
      </c>
      <c r="F1143" s="3" t="s">
        <v>4485</v>
      </c>
      <c r="G1143" s="3" t="s">
        <v>4486</v>
      </c>
      <c r="H1143" s="3" t="s">
        <v>4505</v>
      </c>
      <c r="I1143" s="3" t="s">
        <v>4505</v>
      </c>
      <c r="J1143" s="3" t="s">
        <v>5094</v>
      </c>
      <c r="K1143" s="6">
        <v>142909</v>
      </c>
      <c r="L1143" s="6">
        <v>132385</v>
      </c>
      <c r="M1143" s="6">
        <v>15781</v>
      </c>
      <c r="N1143" s="6">
        <v>13677</v>
      </c>
      <c r="O1143" s="6">
        <v>9792</v>
      </c>
      <c r="P1143" s="6">
        <v>8104</v>
      </c>
      <c r="Q1143" s="6">
        <v>7981</v>
      </c>
      <c r="R1143" s="6">
        <v>7266</v>
      </c>
      <c r="S1143" s="6">
        <v>-3095</v>
      </c>
      <c r="T1143" s="6">
        <v>-9611</v>
      </c>
      <c r="U1143" s="6">
        <v>11383</v>
      </c>
      <c r="V1143" s="6">
        <v>11970</v>
      </c>
      <c r="W1143" s="6">
        <v>157687</v>
      </c>
      <c r="X1143" s="6">
        <v>147815</v>
      </c>
      <c r="Y1143" s="6">
        <v>107407</v>
      </c>
      <c r="Z1143" s="6">
        <v>97740</v>
      </c>
      <c r="AA1143" s="6">
        <v>35360</v>
      </c>
      <c r="AB1143" s="6">
        <v>37625</v>
      </c>
      <c r="AC1143" s="6">
        <v>10859958</v>
      </c>
      <c r="AD1143" s="6">
        <v>10151721</v>
      </c>
      <c r="AF1143">
        <f>Q1143/W1143</f>
        <v>5.0612923069117938E-2</v>
      </c>
      <c r="AG1143">
        <f>R1143/X1143</f>
        <v>4.9156039644149781E-2</v>
      </c>
      <c r="AH1143">
        <f>U1143/W1143</f>
        <v>7.2187307767919998E-2</v>
      </c>
      <c r="AI1143">
        <f>V1143/X1143</f>
        <v>8.0979602881980861E-2</v>
      </c>
      <c r="AJ1143">
        <f>Y1143/AA1143</f>
        <v>3.0375282805429866</v>
      </c>
      <c r="AK1143">
        <f>Z1143/AB1143</f>
        <v>2.5977408637873753</v>
      </c>
      <c r="AL1143">
        <f>O1143/K1143</f>
        <v>6.8519127556696924E-2</v>
      </c>
      <c r="AM1143">
        <f>P1143/L1143</f>
        <v>6.1215394493333838E-2</v>
      </c>
      <c r="AN1143">
        <f>K1143/W1143</f>
        <v>0.90628269927134131</v>
      </c>
      <c r="AO1143">
        <f>L1143/X1143</f>
        <v>0.89561275919223349</v>
      </c>
      <c r="AP1143">
        <f>IF(OR(Q1143&lt;0, Q1143="NA"), 0, 1)</f>
        <v>1</v>
      </c>
      <c r="AQ1143">
        <f>IF(OR(S1143&lt;0, S1143="NA"), 0, 1)</f>
        <v>0</v>
      </c>
      <c r="AR1143">
        <f>IFERROR(IF((AF1143-AG1143)&gt;0,1,0),0)</f>
        <v>1</v>
      </c>
      <c r="AS1143">
        <f>IFERROR(IF((S1143-Q1143)&gt;0,1,0),0)</f>
        <v>0</v>
      </c>
      <c r="AT1143">
        <f>IFERROR(IF((AH1143-AI1143)&lt;0,1,0),0)</f>
        <v>1</v>
      </c>
      <c r="AU1143">
        <f>IFERROR(IF((AJ1143-AK1143)&gt;0,1,0),0)</f>
        <v>1</v>
      </c>
      <c r="AV1143">
        <f>IFERROR(IF((AL1143-AM1143)&gt;0,1,0),0)</f>
        <v>1</v>
      </c>
      <c r="AW1143">
        <f>IFERROR(IF((AN1143-AO1143)&gt;0,1,0),0)</f>
        <v>1</v>
      </c>
      <c r="AX1143">
        <f>IFERROR(IF((AC1143-AD1143)&lt;0,1,0),0)</f>
        <v>0</v>
      </c>
      <c r="AY1143">
        <f>SUM(AP1143:AX1143)</f>
        <v>6</v>
      </c>
    </row>
    <row r="1144" spans="1:51" x14ac:dyDescent="0.45">
      <c r="A1144" s="1" t="s">
        <v>3783</v>
      </c>
      <c r="B1144" s="2">
        <v>4811577</v>
      </c>
      <c r="C1144" s="3" t="s">
        <v>5337</v>
      </c>
      <c r="D1144" s="7">
        <v>9.8800000000000008</v>
      </c>
      <c r="E1144" s="5">
        <v>1701.00722324</v>
      </c>
      <c r="F1144" s="3" t="s">
        <v>4470</v>
      </c>
      <c r="G1144" s="3" t="s">
        <v>4512</v>
      </c>
      <c r="H1144" s="3" t="s">
        <v>4710</v>
      </c>
      <c r="I1144" s="3" t="s">
        <v>4710</v>
      </c>
      <c r="J1144" s="3" t="s">
        <v>4617</v>
      </c>
      <c r="K1144" s="6">
        <v>2589610</v>
      </c>
      <c r="L1144" s="6">
        <v>2609340</v>
      </c>
      <c r="M1144" s="6">
        <v>66185</v>
      </c>
      <c r="N1144" s="6">
        <v>65961</v>
      </c>
      <c r="O1144" s="6">
        <v>-196551</v>
      </c>
      <c r="P1144" s="6">
        <v>-214677</v>
      </c>
      <c r="Q1144" s="6">
        <v>-981726</v>
      </c>
      <c r="R1144" s="6">
        <v>-1005523</v>
      </c>
      <c r="S1144" s="6">
        <v>337860</v>
      </c>
      <c r="T1144" s="6">
        <v>333286</v>
      </c>
      <c r="U1144" s="6">
        <v>990551</v>
      </c>
      <c r="V1144" s="6">
        <v>989686</v>
      </c>
      <c r="W1144" s="6">
        <v>3528581</v>
      </c>
      <c r="X1144" s="6">
        <v>3523638</v>
      </c>
      <c r="Y1144" s="6">
        <v>1608636</v>
      </c>
      <c r="Z1144" s="6">
        <v>1546655</v>
      </c>
      <c r="AA1144" s="6">
        <v>931381</v>
      </c>
      <c r="AB1144" s="6">
        <v>930727</v>
      </c>
      <c r="AC1144" s="6">
        <v>171944014</v>
      </c>
      <c r="AD1144" s="6">
        <v>171124883</v>
      </c>
      <c r="AF1144">
        <f>Q1144/W1144</f>
        <v>-0.27822118863078388</v>
      </c>
      <c r="AG1144">
        <f>R1144/X1144</f>
        <v>-0.2853650119563928</v>
      </c>
      <c r="AH1144">
        <f>U1144/W1144</f>
        <v>0.28072219399242926</v>
      </c>
      <c r="AI1144">
        <f>V1144/X1144</f>
        <v>0.28087050939966024</v>
      </c>
      <c r="AJ1144">
        <f>Y1144/AA1144</f>
        <v>1.7271514020578045</v>
      </c>
      <c r="AK1144">
        <f>Z1144/AB1144</f>
        <v>1.661770852247759</v>
      </c>
      <c r="AL1144">
        <f>O1144/K1144</f>
        <v>-7.5899845922745124E-2</v>
      </c>
      <c r="AM1144">
        <f>P1144/L1144</f>
        <v>-8.2272528685414709E-2</v>
      </c>
      <c r="AN1144">
        <f>K1144/W1144</f>
        <v>0.73389558012130085</v>
      </c>
      <c r="AO1144">
        <f>L1144/X1144</f>
        <v>0.74052442390506634</v>
      </c>
      <c r="AP1144">
        <f>IF(OR(Q1144&lt;0, Q1144="NA"), 0, 1)</f>
        <v>0</v>
      </c>
      <c r="AQ1144">
        <f>IF(OR(S1144&lt;0, S1144="NA"), 0, 1)</f>
        <v>1</v>
      </c>
      <c r="AR1144">
        <f>IFERROR(IF((AF1144-AG1144)&gt;0,1,0),0)</f>
        <v>1</v>
      </c>
      <c r="AS1144">
        <f>IFERROR(IF((S1144-Q1144)&gt;0,1,0),0)</f>
        <v>1</v>
      </c>
      <c r="AT1144">
        <f>IFERROR(IF((AH1144-AI1144)&lt;0,1,0),0)</f>
        <v>1</v>
      </c>
      <c r="AU1144">
        <f>IFERROR(IF((AJ1144-AK1144)&gt;0,1,0),0)</f>
        <v>1</v>
      </c>
      <c r="AV1144">
        <f>IFERROR(IF((AL1144-AM1144)&gt;0,1,0),0)</f>
        <v>1</v>
      </c>
      <c r="AW1144">
        <f>IFERROR(IF((AN1144-AO1144)&gt;0,1,0),0)</f>
        <v>0</v>
      </c>
      <c r="AX1144">
        <f>IFERROR(IF((AC1144-AD1144)&lt;0,1,0),0)</f>
        <v>0</v>
      </c>
      <c r="AY1144">
        <f>SUM(AP1144:AX1144)</f>
        <v>6</v>
      </c>
    </row>
    <row r="1145" spans="1:51" x14ac:dyDescent="0.45">
      <c r="A1145" s="1" t="s">
        <v>3795</v>
      </c>
      <c r="B1145" s="2">
        <v>5317322</v>
      </c>
      <c r="C1145" s="3" t="s">
        <v>5335</v>
      </c>
      <c r="D1145" s="5">
        <v>42.26</v>
      </c>
      <c r="E1145" s="5">
        <v>5076.9214546200001</v>
      </c>
      <c r="F1145" s="3" t="s">
        <v>4500</v>
      </c>
      <c r="G1145" s="3" t="s">
        <v>4501</v>
      </c>
      <c r="H1145" s="3" t="s">
        <v>4502</v>
      </c>
      <c r="I1145" s="3" t="s">
        <v>4503</v>
      </c>
      <c r="J1145" s="3" t="s">
        <v>4504</v>
      </c>
      <c r="K1145" s="6">
        <v>877596</v>
      </c>
      <c r="L1145" s="6">
        <v>852037</v>
      </c>
      <c r="M1145" s="6">
        <v>15062</v>
      </c>
      <c r="N1145" s="6">
        <v>11176</v>
      </c>
      <c r="O1145" s="6">
        <v>-17580</v>
      </c>
      <c r="P1145" s="6">
        <v>-19172</v>
      </c>
      <c r="Q1145" s="6">
        <v>-59817</v>
      </c>
      <c r="R1145" s="6">
        <v>-66171</v>
      </c>
      <c r="S1145" s="6">
        <v>174862</v>
      </c>
      <c r="T1145" s="6">
        <v>162666</v>
      </c>
      <c r="U1145" s="6">
        <v>357334</v>
      </c>
      <c r="V1145" s="6">
        <v>357969</v>
      </c>
      <c r="W1145" s="6">
        <v>1634419</v>
      </c>
      <c r="X1145" s="6">
        <v>1576349</v>
      </c>
      <c r="Y1145" s="6">
        <v>843530</v>
      </c>
      <c r="Z1145" s="6">
        <v>774889</v>
      </c>
      <c r="AA1145" s="6">
        <v>657117</v>
      </c>
      <c r="AB1145" s="6">
        <v>638242</v>
      </c>
      <c r="AC1145" s="6">
        <v>119873000</v>
      </c>
      <c r="AD1145" s="6">
        <v>118990000</v>
      </c>
      <c r="AF1145">
        <f>Q1145/W1145</f>
        <v>-3.6598326377752587E-2</v>
      </c>
      <c r="AG1145">
        <f>R1145/X1145</f>
        <v>-4.1977379374745057E-2</v>
      </c>
      <c r="AH1145">
        <f>U1145/W1145</f>
        <v>0.21863059594877446</v>
      </c>
      <c r="AI1145">
        <f>V1145/X1145</f>
        <v>0.22708740259929749</v>
      </c>
      <c r="AJ1145">
        <f>Y1145/AA1145</f>
        <v>1.2836831188357629</v>
      </c>
      <c r="AK1145">
        <f>Z1145/AB1145</f>
        <v>1.214099040802705</v>
      </c>
      <c r="AL1145">
        <f>O1145/K1145</f>
        <v>-2.0031996499528255E-2</v>
      </c>
      <c r="AM1145">
        <f>P1145/L1145</f>
        <v>-2.2501370245658348E-2</v>
      </c>
      <c r="AN1145">
        <f>K1145/W1145</f>
        <v>0.53694676823996779</v>
      </c>
      <c r="AO1145">
        <f>L1145/X1145</f>
        <v>0.54051291941061275</v>
      </c>
      <c r="AP1145">
        <f>IF(OR(Q1145&lt;0, Q1145="NA"), 0, 1)</f>
        <v>0</v>
      </c>
      <c r="AQ1145">
        <f>IF(OR(S1145&lt;0, S1145="NA"), 0, 1)</f>
        <v>1</v>
      </c>
      <c r="AR1145">
        <f>IFERROR(IF((AF1145-AG1145)&gt;0,1,0),0)</f>
        <v>1</v>
      </c>
      <c r="AS1145">
        <f>IFERROR(IF((S1145-Q1145)&gt;0,1,0),0)</f>
        <v>1</v>
      </c>
      <c r="AT1145">
        <f>IFERROR(IF((AH1145-AI1145)&lt;0,1,0),0)</f>
        <v>1</v>
      </c>
      <c r="AU1145">
        <f>IFERROR(IF((AJ1145-AK1145)&gt;0,1,0),0)</f>
        <v>1</v>
      </c>
      <c r="AV1145">
        <f>IFERROR(IF((AL1145-AM1145)&gt;0,1,0),0)</f>
        <v>1</v>
      </c>
      <c r="AW1145">
        <f>IFERROR(IF((AN1145-AO1145)&gt;0,1,0),0)</f>
        <v>0</v>
      </c>
      <c r="AX1145">
        <f>IFERROR(IF((AC1145-AD1145)&lt;0,1,0),0)</f>
        <v>0</v>
      </c>
      <c r="AY1145">
        <f>SUM(AP1145:AX1145)</f>
        <v>6</v>
      </c>
    </row>
    <row r="1146" spans="1:51" x14ac:dyDescent="0.45">
      <c r="A1146" s="1" t="s">
        <v>3796</v>
      </c>
      <c r="B1146" s="2">
        <v>9962087</v>
      </c>
      <c r="C1146" s="3" t="s">
        <v>5337</v>
      </c>
      <c r="D1146" s="7">
        <v>11.15</v>
      </c>
      <c r="E1146" s="5">
        <v>17642.08880455</v>
      </c>
      <c r="F1146" s="3" t="s">
        <v>4665</v>
      </c>
      <c r="G1146" s="3" t="s">
        <v>4666</v>
      </c>
      <c r="H1146" s="3" t="s">
        <v>4776</v>
      </c>
      <c r="I1146" s="3" t="s">
        <v>4777</v>
      </c>
      <c r="J1146" s="3" t="s">
        <v>5232</v>
      </c>
      <c r="K1146" s="6">
        <v>3865608.668046522</v>
      </c>
      <c r="L1146" s="6">
        <v>3792970.7123039817</v>
      </c>
      <c r="M1146" s="6">
        <v>1035073.7967841914</v>
      </c>
      <c r="N1146" s="6">
        <v>941526.3918566911</v>
      </c>
      <c r="O1146" s="6">
        <v>951126.37474675348</v>
      </c>
      <c r="P1146" s="6">
        <v>852483.66940282262</v>
      </c>
      <c r="Q1146" s="6">
        <v>894605.94336670835</v>
      </c>
      <c r="R1146" s="6">
        <v>830326.84888553026</v>
      </c>
      <c r="S1146" s="6">
        <v>1357045.8364761679</v>
      </c>
      <c r="T1146" s="6">
        <v>1252968.2002528815</v>
      </c>
      <c r="U1146" s="6">
        <v>496257.75179984322</v>
      </c>
      <c r="V1146" s="6">
        <v>780800.61649396585</v>
      </c>
      <c r="W1146" s="6">
        <v>12062584.646090241</v>
      </c>
      <c r="X1146" s="6">
        <v>11339773.493511677</v>
      </c>
      <c r="Y1146" s="6">
        <v>4922089.9565186398</v>
      </c>
      <c r="Z1146" s="6">
        <v>4237019.912204654</v>
      </c>
      <c r="AA1146" s="6">
        <v>2177061.800555991</v>
      </c>
      <c r="AB1146" s="6">
        <v>1813565.6194525866</v>
      </c>
      <c r="AC1146" s="6">
        <v>1546150295</v>
      </c>
      <c r="AD1146" s="6">
        <v>1543804399</v>
      </c>
      <c r="AF1146">
        <f>Q1146/W1146</f>
        <v>7.4163702855894201E-2</v>
      </c>
      <c r="AG1146">
        <f>R1146/X1146</f>
        <v>7.3222525067244221E-2</v>
      </c>
      <c r="AH1146">
        <f>U1146/W1146</f>
        <v>4.114025031614528E-2</v>
      </c>
      <c r="AI1146">
        <f>V1146/X1146</f>
        <v>6.885504520356775E-2</v>
      </c>
      <c r="AJ1146">
        <f>Y1146/AA1146</f>
        <v>2.2608866478947025</v>
      </c>
      <c r="AK1146">
        <f>Z1146/AB1146</f>
        <v>2.3362925866909472</v>
      </c>
      <c r="AL1146">
        <f>O1146/K1146</f>
        <v>0.24604828279925278</v>
      </c>
      <c r="AM1146">
        <f>P1146/L1146</f>
        <v>0.22475355969331873</v>
      </c>
      <c r="AN1146">
        <f>K1146/W1146</f>
        <v>0.32046271851857666</v>
      </c>
      <c r="AO1146">
        <f>L1146/X1146</f>
        <v>0.33448381614273165</v>
      </c>
      <c r="AP1146">
        <f>IF(OR(Q1146&lt;0, Q1146="NA"), 0, 1)</f>
        <v>1</v>
      </c>
      <c r="AQ1146">
        <f>IF(OR(S1146&lt;0, S1146="NA"), 0, 1)</f>
        <v>1</v>
      </c>
      <c r="AR1146">
        <f>IFERROR(IF((AF1146-AG1146)&gt;0,1,0),0)</f>
        <v>1</v>
      </c>
      <c r="AS1146">
        <f>IFERROR(IF((S1146-Q1146)&gt;0,1,0),0)</f>
        <v>1</v>
      </c>
      <c r="AT1146">
        <f>IFERROR(IF((AH1146-AI1146)&lt;0,1,0),0)</f>
        <v>1</v>
      </c>
      <c r="AU1146">
        <f>IFERROR(IF((AJ1146-AK1146)&gt;0,1,0),0)</f>
        <v>0</v>
      </c>
      <c r="AV1146">
        <f>IFERROR(IF((AL1146-AM1146)&gt;0,1,0),0)</f>
        <v>1</v>
      </c>
      <c r="AW1146">
        <f>IFERROR(IF((AN1146-AO1146)&gt;0,1,0),0)</f>
        <v>0</v>
      </c>
      <c r="AX1146">
        <f>IFERROR(IF((AC1146-AD1146)&lt;0,1,0),0)</f>
        <v>0</v>
      </c>
      <c r="AY1146">
        <f>SUM(AP1146:AX1146)</f>
        <v>6</v>
      </c>
    </row>
    <row r="1147" spans="1:51" x14ac:dyDescent="0.45">
      <c r="A1147" s="1" t="s">
        <v>3798</v>
      </c>
      <c r="B1147" s="2">
        <v>4007197</v>
      </c>
      <c r="C1147" s="3" t="s">
        <v>5337</v>
      </c>
      <c r="D1147" s="5">
        <v>86.28</v>
      </c>
      <c r="E1147" s="5">
        <v>1628.34449376</v>
      </c>
      <c r="F1147" s="3" t="s">
        <v>4485</v>
      </c>
      <c r="G1147" s="3" t="s">
        <v>4486</v>
      </c>
      <c r="H1147" s="3" t="s">
        <v>4598</v>
      </c>
      <c r="I1147" s="3" t="s">
        <v>4615</v>
      </c>
      <c r="J1147" s="3" t="s">
        <v>4905</v>
      </c>
      <c r="K1147" s="6">
        <v>1269200</v>
      </c>
      <c r="L1147" s="6">
        <v>1258100</v>
      </c>
      <c r="M1147" s="6">
        <v>188200</v>
      </c>
      <c r="N1147" s="6">
        <v>191300</v>
      </c>
      <c r="O1147" s="6">
        <v>133500</v>
      </c>
      <c r="P1147" s="6">
        <v>137600</v>
      </c>
      <c r="Q1147" s="6">
        <v>108100</v>
      </c>
      <c r="R1147" s="6">
        <v>110200</v>
      </c>
      <c r="S1147" s="6">
        <v>116000</v>
      </c>
      <c r="T1147" s="6">
        <v>139700</v>
      </c>
      <c r="U1147" s="6">
        <v>209000</v>
      </c>
      <c r="V1147" s="6">
        <v>205100</v>
      </c>
      <c r="W1147" s="6">
        <v>1216100</v>
      </c>
      <c r="X1147" s="6">
        <v>1167500</v>
      </c>
      <c r="Y1147" s="6">
        <v>593900</v>
      </c>
      <c r="Z1147" s="6">
        <v>577800</v>
      </c>
      <c r="AA1147" s="6">
        <v>273500</v>
      </c>
      <c r="AB1147" s="6">
        <v>266200</v>
      </c>
      <c r="AC1147" s="6">
        <v>18872792</v>
      </c>
      <c r="AD1147" s="6">
        <v>18950661</v>
      </c>
      <c r="AF1147">
        <f>Q1147/W1147</f>
        <v>8.8890716223994734E-2</v>
      </c>
      <c r="AG1147">
        <f>R1147/X1147</f>
        <v>9.4389721627408996E-2</v>
      </c>
      <c r="AH1147">
        <f>U1147/W1147</f>
        <v>0.17186086670504069</v>
      </c>
      <c r="AI1147">
        <f>V1147/X1147</f>
        <v>0.1756745182012848</v>
      </c>
      <c r="AJ1147">
        <f>Y1147/AA1147</f>
        <v>2.1714808043875684</v>
      </c>
      <c r="AK1147">
        <f>Z1147/AB1147</f>
        <v>2.170548459804658</v>
      </c>
      <c r="AL1147">
        <f>O1147/K1147</f>
        <v>0.10518436810589347</v>
      </c>
      <c r="AM1147">
        <f>P1147/L1147</f>
        <v>0.1093712741435498</v>
      </c>
      <c r="AN1147">
        <f>K1147/W1147</f>
        <v>1.0436641723542472</v>
      </c>
      <c r="AO1147">
        <f>L1147/X1147</f>
        <v>1.0776017130620985</v>
      </c>
      <c r="AP1147">
        <f>IF(OR(Q1147&lt;0, Q1147="NA"), 0, 1)</f>
        <v>1</v>
      </c>
      <c r="AQ1147">
        <f>IF(OR(S1147&lt;0, S1147="NA"), 0, 1)</f>
        <v>1</v>
      </c>
      <c r="AR1147">
        <f>IFERROR(IF((AF1147-AG1147)&gt;0,1,0),0)</f>
        <v>0</v>
      </c>
      <c r="AS1147">
        <f>IFERROR(IF((S1147-Q1147)&gt;0,1,0),0)</f>
        <v>1</v>
      </c>
      <c r="AT1147">
        <f>IFERROR(IF((AH1147-AI1147)&lt;0,1,0),0)</f>
        <v>1</v>
      </c>
      <c r="AU1147">
        <f>IFERROR(IF((AJ1147-AK1147)&gt;0,1,0),0)</f>
        <v>1</v>
      </c>
      <c r="AV1147">
        <f>IFERROR(IF((AL1147-AM1147)&gt;0,1,0),0)</f>
        <v>0</v>
      </c>
      <c r="AW1147">
        <f>IFERROR(IF((AN1147-AO1147)&gt;0,1,0),0)</f>
        <v>0</v>
      </c>
      <c r="AX1147">
        <f>IFERROR(IF((AC1147-AD1147)&lt;0,1,0),0)</f>
        <v>1</v>
      </c>
      <c r="AY1147">
        <f>SUM(AP1147:AX1147)</f>
        <v>6</v>
      </c>
    </row>
    <row r="1148" spans="1:51" x14ac:dyDescent="0.45">
      <c r="A1148" s="1" t="s">
        <v>3805</v>
      </c>
      <c r="B1148" s="2">
        <v>4245663</v>
      </c>
      <c r="C1148" s="3" t="s">
        <v>5337</v>
      </c>
      <c r="D1148" s="5">
        <v>64.06</v>
      </c>
      <c r="E1148" s="5">
        <v>6389.0684295199999</v>
      </c>
      <c r="F1148" s="3" t="s">
        <v>4525</v>
      </c>
      <c r="G1148" s="3" t="s">
        <v>4526</v>
      </c>
      <c r="H1148" s="3" t="s">
        <v>4713</v>
      </c>
      <c r="I1148" s="3" t="s">
        <v>4713</v>
      </c>
      <c r="J1148" s="3" t="s">
        <v>4528</v>
      </c>
      <c r="K1148" s="6">
        <v>375903</v>
      </c>
      <c r="L1148" s="6">
        <v>357934</v>
      </c>
      <c r="M1148" s="6">
        <v>273910</v>
      </c>
      <c r="N1148" s="6">
        <v>262687</v>
      </c>
      <c r="O1148" s="6">
        <v>187318</v>
      </c>
      <c r="P1148" s="6">
        <v>181908</v>
      </c>
      <c r="Q1148" s="6">
        <v>165951</v>
      </c>
      <c r="R1148" s="6">
        <v>159627</v>
      </c>
      <c r="S1148" s="6">
        <v>220412</v>
      </c>
      <c r="T1148" s="6">
        <v>203683</v>
      </c>
      <c r="U1148" s="6">
        <v>672157</v>
      </c>
      <c r="V1148" s="6">
        <v>671976</v>
      </c>
      <c r="W1148" s="6">
        <v>4570871</v>
      </c>
      <c r="X1148" s="6">
        <v>4466841</v>
      </c>
      <c r="Y1148" s="6" t="s">
        <v>4474</v>
      </c>
      <c r="Z1148" s="6" t="s">
        <v>4474</v>
      </c>
      <c r="AA1148" s="6" t="s">
        <v>4474</v>
      </c>
      <c r="AB1148" s="6" t="s">
        <v>4474</v>
      </c>
      <c r="AC1148" s="6">
        <v>99227029</v>
      </c>
      <c r="AD1148" s="6">
        <v>96212243</v>
      </c>
      <c r="AF1148">
        <f>Q1148/W1148</f>
        <v>3.6306209472986656E-2</v>
      </c>
      <c r="AG1148">
        <f>R1148/X1148</f>
        <v>3.5735993289217144E-2</v>
      </c>
      <c r="AH1148">
        <f>U1148/W1148</f>
        <v>0.14705227953271927</v>
      </c>
      <c r="AI1148">
        <f>V1148/X1148</f>
        <v>0.15043651654491397</v>
      </c>
      <c r="AJ1148" t="e">
        <f>Y1148/AA1148</f>
        <v>#VALUE!</v>
      </c>
      <c r="AK1148" t="e">
        <f>Z1148/AB1148</f>
        <v>#VALUE!</v>
      </c>
      <c r="AL1148">
        <f>O1148/K1148</f>
        <v>0.49831472480932582</v>
      </c>
      <c r="AM1148">
        <f>P1148/L1148</f>
        <v>0.5082165985908017</v>
      </c>
      <c r="AN1148">
        <f>K1148/W1148</f>
        <v>8.2238811815078569E-2</v>
      </c>
      <c r="AO1148">
        <f>L1148/X1148</f>
        <v>8.0131350097305903E-2</v>
      </c>
      <c r="AP1148">
        <f>IF(OR(Q1148&lt;0, Q1148="NA"), 0, 1)</f>
        <v>1</v>
      </c>
      <c r="AQ1148">
        <f>IF(OR(S1148&lt;0, S1148="NA"), 0, 1)</f>
        <v>1</v>
      </c>
      <c r="AR1148">
        <f>IFERROR(IF((AF1148-AG1148)&gt;0,1,0),0)</f>
        <v>1</v>
      </c>
      <c r="AS1148">
        <f>IFERROR(IF((S1148-Q1148)&gt;0,1,0),0)</f>
        <v>1</v>
      </c>
      <c r="AT1148">
        <f>IFERROR(IF((AH1148-AI1148)&lt;0,1,0),0)</f>
        <v>1</v>
      </c>
      <c r="AU1148">
        <f>IFERROR(IF((AJ1148-AK1148)&gt;0,1,0),0)</f>
        <v>0</v>
      </c>
      <c r="AV1148">
        <f>IFERROR(IF((AL1148-AM1148)&gt;0,1,0),0)</f>
        <v>0</v>
      </c>
      <c r="AW1148">
        <f>IFERROR(IF((AN1148-AO1148)&gt;0,1,0),0)</f>
        <v>1</v>
      </c>
      <c r="AX1148">
        <f>IFERROR(IF((AC1148-AD1148)&lt;0,1,0),0)</f>
        <v>0</v>
      </c>
      <c r="AY1148">
        <f>SUM(AP1148:AX1148)</f>
        <v>6</v>
      </c>
    </row>
    <row r="1149" spans="1:51" x14ac:dyDescent="0.45">
      <c r="A1149" s="1" t="s">
        <v>3809</v>
      </c>
      <c r="B1149" s="2">
        <v>4324550</v>
      </c>
      <c r="C1149" s="3" t="s">
        <v>5337</v>
      </c>
      <c r="D1149" s="5">
        <v>22.01</v>
      </c>
      <c r="E1149" s="5">
        <v>24972.378657969999</v>
      </c>
      <c r="F1149" s="3" t="s">
        <v>4470</v>
      </c>
      <c r="G1149" s="3" t="s">
        <v>4471</v>
      </c>
      <c r="H1149" s="3" t="s">
        <v>4673</v>
      </c>
      <c r="I1149" s="3" t="s">
        <v>4673</v>
      </c>
      <c r="J1149" s="3" t="s">
        <v>4544</v>
      </c>
      <c r="K1149" s="6">
        <v>16772000</v>
      </c>
      <c r="L1149" s="6">
        <v>16290000</v>
      </c>
      <c r="M1149" s="6">
        <v>4786000</v>
      </c>
      <c r="N1149" s="6">
        <v>4565000</v>
      </c>
      <c r="O1149" s="6">
        <v>3730000</v>
      </c>
      <c r="P1149" s="6">
        <v>3485000</v>
      </c>
      <c r="Q1149" s="6">
        <v>-1217000</v>
      </c>
      <c r="R1149" s="6">
        <v>-750000</v>
      </c>
      <c r="S1149" s="6">
        <v>1856000</v>
      </c>
      <c r="T1149" s="6">
        <v>1168000</v>
      </c>
      <c r="U1149" s="6">
        <v>16400000</v>
      </c>
      <c r="V1149" s="6">
        <v>16547000</v>
      </c>
      <c r="W1149" s="6">
        <v>41758000</v>
      </c>
      <c r="X1149" s="6">
        <v>41338000</v>
      </c>
      <c r="Y1149" s="6">
        <v>12314000</v>
      </c>
      <c r="Z1149" s="6">
        <v>11632000</v>
      </c>
      <c r="AA1149" s="6">
        <v>13797000</v>
      </c>
      <c r="AB1149" s="6">
        <v>13037000</v>
      </c>
      <c r="AC1149" s="6">
        <v>1133050214</v>
      </c>
      <c r="AD1149" s="6">
        <v>1132908864</v>
      </c>
      <c r="AF1149">
        <f>Q1149/W1149</f>
        <v>-2.9144116097514248E-2</v>
      </c>
      <c r="AG1149">
        <f>R1149/X1149</f>
        <v>-1.8143112874352895E-2</v>
      </c>
      <c r="AH1149">
        <f>U1149/W1149</f>
        <v>0.39273911585803917</v>
      </c>
      <c r="AI1149">
        <f>V1149/X1149</f>
        <v>0.40028545164255647</v>
      </c>
      <c r="AJ1149">
        <f>Y1149/AA1149</f>
        <v>0.89251286511560479</v>
      </c>
      <c r="AK1149">
        <f>Z1149/AB1149</f>
        <v>0.89222980747104397</v>
      </c>
      <c r="AL1149">
        <f>O1149/K1149</f>
        <v>0.22239446696875745</v>
      </c>
      <c r="AM1149">
        <f>P1149/L1149</f>
        <v>0.21393492940454267</v>
      </c>
      <c r="AN1149">
        <f>K1149/W1149</f>
        <v>0.4016475884860386</v>
      </c>
      <c r="AO1149">
        <f>L1149/X1149</f>
        <v>0.39406841163094491</v>
      </c>
      <c r="AP1149">
        <f>IF(OR(Q1149&lt;0, Q1149="NA"), 0, 1)</f>
        <v>0</v>
      </c>
      <c r="AQ1149">
        <f>IF(OR(S1149&lt;0, S1149="NA"), 0, 1)</f>
        <v>1</v>
      </c>
      <c r="AR1149">
        <f>IFERROR(IF((AF1149-AG1149)&gt;0,1,0),0)</f>
        <v>0</v>
      </c>
      <c r="AS1149">
        <f>IFERROR(IF((S1149-Q1149)&gt;0,1,0),0)</f>
        <v>1</v>
      </c>
      <c r="AT1149">
        <f>IFERROR(IF((AH1149-AI1149)&lt;0,1,0),0)</f>
        <v>1</v>
      </c>
      <c r="AU1149">
        <f>IFERROR(IF((AJ1149-AK1149)&gt;0,1,0),0)</f>
        <v>1</v>
      </c>
      <c r="AV1149">
        <f>IFERROR(IF((AL1149-AM1149)&gt;0,1,0),0)</f>
        <v>1</v>
      </c>
      <c r="AW1149">
        <f>IFERROR(IF((AN1149-AO1149)&gt;0,1,0),0)</f>
        <v>1</v>
      </c>
      <c r="AX1149">
        <f>IFERROR(IF((AC1149-AD1149)&lt;0,1,0),0)</f>
        <v>0</v>
      </c>
      <c r="AY1149">
        <f>SUM(AP1149:AX1149)</f>
        <v>6</v>
      </c>
    </row>
    <row r="1150" spans="1:51" x14ac:dyDescent="0.45">
      <c r="A1150" s="1" t="s">
        <v>3812</v>
      </c>
      <c r="B1150" s="2">
        <v>27882409</v>
      </c>
      <c r="C1150" s="3" t="s">
        <v>5336</v>
      </c>
      <c r="D1150" s="5">
        <v>15.47</v>
      </c>
      <c r="E1150" s="5">
        <v>44.952230960000001</v>
      </c>
      <c r="F1150" s="3" t="s">
        <v>4480</v>
      </c>
      <c r="G1150" s="3" t="s">
        <v>4481</v>
      </c>
      <c r="H1150" s="3" t="s">
        <v>4481</v>
      </c>
      <c r="I1150" s="3" t="s">
        <v>4482</v>
      </c>
      <c r="J1150" s="3" t="s">
        <v>4483</v>
      </c>
      <c r="K1150" s="6">
        <v>14294</v>
      </c>
      <c r="L1150" s="6">
        <v>13947</v>
      </c>
      <c r="M1150" s="6" t="s">
        <v>4474</v>
      </c>
      <c r="N1150" s="6" t="s">
        <v>4474</v>
      </c>
      <c r="O1150" s="6">
        <v>7034</v>
      </c>
      <c r="P1150" s="6">
        <v>6647</v>
      </c>
      <c r="Q1150" s="6">
        <v>-2154</v>
      </c>
      <c r="R1150" s="6">
        <v>-2213</v>
      </c>
      <c r="S1150" s="6">
        <v>1337</v>
      </c>
      <c r="T1150" s="6">
        <v>1939</v>
      </c>
      <c r="U1150" s="6" t="s">
        <v>4474</v>
      </c>
      <c r="V1150" s="6" t="s">
        <v>4474</v>
      </c>
      <c r="W1150" s="6">
        <v>446023</v>
      </c>
      <c r="X1150" s="6">
        <v>451595</v>
      </c>
      <c r="Y1150" s="6" t="s">
        <v>4474</v>
      </c>
      <c r="Z1150" s="6" t="s">
        <v>4474</v>
      </c>
      <c r="AA1150" s="6" t="s">
        <v>4474</v>
      </c>
      <c r="AB1150" s="6" t="s">
        <v>4474</v>
      </c>
      <c r="AC1150" s="6">
        <v>3135556</v>
      </c>
      <c r="AD1150" s="6">
        <v>3155675</v>
      </c>
      <c r="AF1150">
        <f>Q1150/W1150</f>
        <v>-4.8293473654946045E-3</v>
      </c>
      <c r="AG1150">
        <f>R1150/X1150</f>
        <v>-4.9004085519104507E-3</v>
      </c>
      <c r="AH1150" t="e">
        <f>U1150/W1150</f>
        <v>#VALUE!</v>
      </c>
      <c r="AI1150" t="e">
        <f>V1150/X1150</f>
        <v>#VALUE!</v>
      </c>
      <c r="AJ1150" t="e">
        <f>Y1150/AA1150</f>
        <v>#VALUE!</v>
      </c>
      <c r="AK1150" t="e">
        <f>Z1150/AB1150</f>
        <v>#VALUE!</v>
      </c>
      <c r="AL1150">
        <f>O1150/K1150</f>
        <v>0.49209458514061843</v>
      </c>
      <c r="AM1150">
        <f>P1150/L1150</f>
        <v>0.47658994765899476</v>
      </c>
      <c r="AN1150">
        <f>K1150/W1150</f>
        <v>3.2047674671485553E-2</v>
      </c>
      <c r="AO1150">
        <f>L1150/X1150</f>
        <v>3.0883867181877567E-2</v>
      </c>
      <c r="AP1150">
        <f>IF(OR(Q1150&lt;0, Q1150="NA"), 0, 1)</f>
        <v>0</v>
      </c>
      <c r="AQ1150">
        <f>IF(OR(S1150&lt;0, S1150="NA"), 0, 1)</f>
        <v>1</v>
      </c>
      <c r="AR1150">
        <f>IFERROR(IF((AF1150-AG1150)&gt;0,1,0),0)</f>
        <v>1</v>
      </c>
      <c r="AS1150">
        <f>IFERROR(IF((S1150-Q1150)&gt;0,1,0),0)</f>
        <v>1</v>
      </c>
      <c r="AT1150">
        <f>IFERROR(IF((AH1150-AI1150)&lt;0,1,0),0)</f>
        <v>0</v>
      </c>
      <c r="AU1150">
        <f>IFERROR(IF((AJ1150-AK1150)&gt;0,1,0),0)</f>
        <v>0</v>
      </c>
      <c r="AV1150">
        <f>IFERROR(IF((AL1150-AM1150)&gt;0,1,0),0)</f>
        <v>1</v>
      </c>
      <c r="AW1150">
        <f>IFERROR(IF((AN1150-AO1150)&gt;0,1,0),0)</f>
        <v>1</v>
      </c>
      <c r="AX1150">
        <f>IFERROR(IF((AC1150-AD1150)&lt;0,1,0),0)</f>
        <v>1</v>
      </c>
      <c r="AY1150">
        <f>SUM(AP1150:AX1150)</f>
        <v>6</v>
      </c>
    </row>
    <row r="1151" spans="1:51" x14ac:dyDescent="0.45">
      <c r="A1151" s="1" t="s">
        <v>3814</v>
      </c>
      <c r="B1151" s="2">
        <v>4783703</v>
      </c>
      <c r="C1151" s="3" t="s">
        <v>5337</v>
      </c>
      <c r="D1151" s="5">
        <v>1415.68</v>
      </c>
      <c r="E1151" s="5">
        <v>32525.12625152</v>
      </c>
      <c r="F1151" s="3" t="s">
        <v>4654</v>
      </c>
      <c r="G1151" s="3" t="s">
        <v>4654</v>
      </c>
      <c r="H1151" s="3" t="s">
        <v>4655</v>
      </c>
      <c r="I1151" s="3" t="s">
        <v>4717</v>
      </c>
      <c r="J1151" s="3" t="s">
        <v>4718</v>
      </c>
      <c r="K1151" s="6">
        <v>686696</v>
      </c>
      <c r="L1151" s="6">
        <v>671100</v>
      </c>
      <c r="M1151" s="6">
        <v>548542</v>
      </c>
      <c r="N1151" s="6">
        <v>546018</v>
      </c>
      <c r="O1151" s="6">
        <v>530971</v>
      </c>
      <c r="P1151" s="6">
        <v>530625</v>
      </c>
      <c r="Q1151" s="6">
        <v>448710</v>
      </c>
      <c r="R1151" s="6">
        <v>447690</v>
      </c>
      <c r="S1151" s="6">
        <v>475526</v>
      </c>
      <c r="T1151" s="6">
        <v>464557</v>
      </c>
      <c r="U1151" s="6" t="s">
        <v>4474</v>
      </c>
      <c r="V1151" s="6" t="s">
        <v>4474</v>
      </c>
      <c r="W1151" s="6">
        <v>1175569</v>
      </c>
      <c r="X1151" s="6">
        <v>1315791</v>
      </c>
      <c r="Y1151" s="6">
        <v>708969</v>
      </c>
      <c r="Z1151" s="6">
        <v>1017684</v>
      </c>
      <c r="AA1151" s="6">
        <v>57331</v>
      </c>
      <c r="AB1151" s="6">
        <v>44268</v>
      </c>
      <c r="AC1151" s="6">
        <v>22977125</v>
      </c>
      <c r="AD1151" s="6">
        <v>22983392</v>
      </c>
      <c r="AF1151">
        <f>Q1151/W1151</f>
        <v>0.38169601273936282</v>
      </c>
      <c r="AG1151">
        <f>R1151/X1151</f>
        <v>0.34024400531695381</v>
      </c>
      <c r="AH1151" t="e">
        <f>U1151/W1151</f>
        <v>#VALUE!</v>
      </c>
      <c r="AI1151" t="e">
        <f>V1151/X1151</f>
        <v>#VALUE!</v>
      </c>
      <c r="AJ1151">
        <f>Y1151/AA1151</f>
        <v>12.366241649369451</v>
      </c>
      <c r="AK1151">
        <f>Z1151/AB1151</f>
        <v>22.989156953103823</v>
      </c>
      <c r="AL1151">
        <f>O1151/K1151</f>
        <v>0.77322570686300784</v>
      </c>
      <c r="AM1151">
        <f>P1151/L1151</f>
        <v>0.7906794814483683</v>
      </c>
      <c r="AN1151">
        <f>K1151/W1151</f>
        <v>0.58413925511815978</v>
      </c>
      <c r="AO1151">
        <f>L1151/X1151</f>
        <v>0.51003540835892636</v>
      </c>
      <c r="AP1151">
        <f>IF(OR(Q1151&lt;0, Q1151="NA"), 0, 1)</f>
        <v>1</v>
      </c>
      <c r="AQ1151">
        <f>IF(OR(S1151&lt;0, S1151="NA"), 0, 1)</f>
        <v>1</v>
      </c>
      <c r="AR1151">
        <f>IFERROR(IF((AF1151-AG1151)&gt;0,1,0),0)</f>
        <v>1</v>
      </c>
      <c r="AS1151">
        <f>IFERROR(IF((S1151-Q1151)&gt;0,1,0),0)</f>
        <v>1</v>
      </c>
      <c r="AT1151">
        <f>IFERROR(IF((AH1151-AI1151)&lt;0,1,0),0)</f>
        <v>0</v>
      </c>
      <c r="AU1151">
        <f>IFERROR(IF((AJ1151-AK1151)&gt;0,1,0),0)</f>
        <v>0</v>
      </c>
      <c r="AV1151">
        <f>IFERROR(IF((AL1151-AM1151)&gt;0,1,0),0)</f>
        <v>0</v>
      </c>
      <c r="AW1151">
        <f>IFERROR(IF((AN1151-AO1151)&gt;0,1,0),0)</f>
        <v>1</v>
      </c>
      <c r="AX1151">
        <f>IFERROR(IF((AC1151-AD1151)&lt;0,1,0),0)</f>
        <v>1</v>
      </c>
      <c r="AY1151">
        <f>SUM(AP1151:AX1151)</f>
        <v>6</v>
      </c>
    </row>
    <row r="1152" spans="1:51" x14ac:dyDescent="0.45">
      <c r="A1152" s="1" t="s">
        <v>3821</v>
      </c>
      <c r="B1152" s="2">
        <v>103247</v>
      </c>
      <c r="C1152" s="3" t="s">
        <v>5337</v>
      </c>
      <c r="D1152" s="5">
        <v>185.25</v>
      </c>
      <c r="E1152" s="5">
        <v>49054.840779749997</v>
      </c>
      <c r="F1152" s="3" t="s">
        <v>4480</v>
      </c>
      <c r="G1152" s="3" t="s">
        <v>4509</v>
      </c>
      <c r="H1152" s="3" t="s">
        <v>4509</v>
      </c>
      <c r="I1152" s="3" t="s">
        <v>4677</v>
      </c>
      <c r="J1152" s="3" t="s">
        <v>4691</v>
      </c>
      <c r="K1152" s="6">
        <v>62432000</v>
      </c>
      <c r="L1152" s="6">
        <v>60302000</v>
      </c>
      <c r="M1152" s="6">
        <v>6114000</v>
      </c>
      <c r="N1152" s="6">
        <v>4695000</v>
      </c>
      <c r="O1152" s="6">
        <v>5545000</v>
      </c>
      <c r="P1152" s="6">
        <v>4090000</v>
      </c>
      <c r="Q1152" s="6">
        <v>4196000</v>
      </c>
      <c r="R1152" s="6">
        <v>3028000</v>
      </c>
      <c r="S1152" s="6">
        <v>8451000</v>
      </c>
      <c r="T1152" s="6">
        <v>6483000</v>
      </c>
      <c r="U1152" s="6">
        <v>8083000</v>
      </c>
      <c r="V1152" s="6">
        <v>8082000</v>
      </c>
      <c r="W1152" s="6">
        <v>113743000</v>
      </c>
      <c r="X1152" s="6">
        <v>108368000</v>
      </c>
      <c r="Y1152" s="6" t="s">
        <v>4474</v>
      </c>
      <c r="Z1152" s="6" t="s">
        <v>4474</v>
      </c>
      <c r="AA1152" s="6" t="s">
        <v>4474</v>
      </c>
      <c r="AB1152" s="6" t="s">
        <v>4474</v>
      </c>
      <c r="AC1152" s="6">
        <v>264796275</v>
      </c>
      <c r="AD1152" s="6">
        <v>264030015</v>
      </c>
      <c r="AF1152">
        <f>Q1152/W1152</f>
        <v>3.6890182252973809E-2</v>
      </c>
      <c r="AG1152">
        <f>R1152/X1152</f>
        <v>2.7941827845858556E-2</v>
      </c>
      <c r="AH1152">
        <f>U1152/W1152</f>
        <v>7.10637138109598E-2</v>
      </c>
      <c r="AI1152">
        <f>V1152/X1152</f>
        <v>7.4579211575372797E-2</v>
      </c>
      <c r="AJ1152" t="e">
        <f>Y1152/AA1152</f>
        <v>#VALUE!</v>
      </c>
      <c r="AK1152" t="e">
        <f>Z1152/AB1152</f>
        <v>#VALUE!</v>
      </c>
      <c r="AL1152">
        <f>O1152/K1152</f>
        <v>8.8816632496155817E-2</v>
      </c>
      <c r="AM1152">
        <f>P1152/L1152</f>
        <v>6.7825279426884683E-2</v>
      </c>
      <c r="AN1152">
        <f>K1152/W1152</f>
        <v>0.54888652488504786</v>
      </c>
      <c r="AO1152">
        <f>L1152/X1152</f>
        <v>0.55645578030414877</v>
      </c>
      <c r="AP1152">
        <f>IF(OR(Q1152&lt;0, Q1152="NA"), 0, 1)</f>
        <v>1</v>
      </c>
      <c r="AQ1152">
        <f>IF(OR(S1152&lt;0, S1152="NA"), 0, 1)</f>
        <v>1</v>
      </c>
      <c r="AR1152">
        <f>IFERROR(IF((AF1152-AG1152)&gt;0,1,0),0)</f>
        <v>1</v>
      </c>
      <c r="AS1152">
        <f>IFERROR(IF((S1152-Q1152)&gt;0,1,0),0)</f>
        <v>1</v>
      </c>
      <c r="AT1152">
        <f>IFERROR(IF((AH1152-AI1152)&lt;0,1,0),0)</f>
        <v>1</v>
      </c>
      <c r="AU1152">
        <f>IFERROR(IF((AJ1152-AK1152)&gt;0,1,0),0)</f>
        <v>0</v>
      </c>
      <c r="AV1152">
        <f>IFERROR(IF((AL1152-AM1152)&gt;0,1,0),0)</f>
        <v>1</v>
      </c>
      <c r="AW1152">
        <f>IFERROR(IF((AN1152-AO1152)&gt;0,1,0),0)</f>
        <v>0</v>
      </c>
      <c r="AX1152">
        <f>IFERROR(IF((AC1152-AD1152)&lt;0,1,0),0)</f>
        <v>0</v>
      </c>
      <c r="AY1152">
        <f>SUM(AP1152:AX1152)</f>
        <v>6</v>
      </c>
    </row>
    <row r="1153" spans="1:51" x14ac:dyDescent="0.45">
      <c r="A1153" s="1" t="s">
        <v>3825</v>
      </c>
      <c r="B1153" s="2">
        <v>4054569</v>
      </c>
      <c r="C1153" s="3" t="s">
        <v>5335</v>
      </c>
      <c r="D1153" s="5">
        <v>55.23</v>
      </c>
      <c r="E1153" s="5">
        <v>2647.2900486899998</v>
      </c>
      <c r="F1153" s="3" t="s">
        <v>4480</v>
      </c>
      <c r="G1153" s="3" t="s">
        <v>4481</v>
      </c>
      <c r="H1153" s="3" t="s">
        <v>4481</v>
      </c>
      <c r="I1153" s="3" t="s">
        <v>4482</v>
      </c>
      <c r="J1153" s="3" t="s">
        <v>4484</v>
      </c>
      <c r="K1153" s="6">
        <v>493305</v>
      </c>
      <c r="L1153" s="6">
        <v>483127</v>
      </c>
      <c r="M1153" s="6" t="s">
        <v>4474</v>
      </c>
      <c r="N1153" s="6" t="s">
        <v>4474</v>
      </c>
      <c r="O1153" s="6">
        <v>445749</v>
      </c>
      <c r="P1153" s="6">
        <v>437308</v>
      </c>
      <c r="Q1153" s="6">
        <v>205660</v>
      </c>
      <c r="R1153" s="6">
        <v>204280</v>
      </c>
      <c r="S1153" s="6">
        <v>204307</v>
      </c>
      <c r="T1153" s="6">
        <v>206325</v>
      </c>
      <c r="U1153" s="6">
        <v>38157</v>
      </c>
      <c r="V1153" s="6">
        <v>134320</v>
      </c>
      <c r="W1153" s="6">
        <v>8094590</v>
      </c>
      <c r="X1153" s="6">
        <v>8145401</v>
      </c>
      <c r="Y1153" s="6" t="s">
        <v>4474</v>
      </c>
      <c r="Z1153" s="6" t="s">
        <v>4474</v>
      </c>
      <c r="AA1153" s="6" t="s">
        <v>4474</v>
      </c>
      <c r="AB1153" s="6" t="s">
        <v>4474</v>
      </c>
      <c r="AC1153" s="6">
        <v>48230334</v>
      </c>
      <c r="AD1153" s="6">
        <v>49267403</v>
      </c>
      <c r="AF1153">
        <f>Q1153/W1153</f>
        <v>2.5407092885495128E-2</v>
      </c>
      <c r="AG1153">
        <f>R1153/X1153</f>
        <v>2.5079182719181043E-2</v>
      </c>
      <c r="AH1153">
        <f>U1153/W1153</f>
        <v>4.7138891531257297E-3</v>
      </c>
      <c r="AI1153">
        <f>V1153/X1153</f>
        <v>1.6490286972980214E-2</v>
      </c>
      <c r="AJ1153" t="e">
        <f>Y1153/AA1153</f>
        <v>#VALUE!</v>
      </c>
      <c r="AK1153" t="e">
        <f>Z1153/AB1153</f>
        <v>#VALUE!</v>
      </c>
      <c r="AL1153">
        <f>O1153/K1153</f>
        <v>0.90359716605345575</v>
      </c>
      <c r="AM1153">
        <f>P1153/L1153</f>
        <v>0.90516158277223169</v>
      </c>
      <c r="AN1153">
        <f>K1153/W1153</f>
        <v>6.0942555459881233E-2</v>
      </c>
      <c r="AO1153">
        <f>L1153/X1153</f>
        <v>5.9312856420451247E-2</v>
      </c>
      <c r="AP1153">
        <f>IF(OR(Q1153&lt;0, Q1153="NA"), 0, 1)</f>
        <v>1</v>
      </c>
      <c r="AQ1153">
        <f>IF(OR(S1153&lt;0, S1153="NA"), 0, 1)</f>
        <v>1</v>
      </c>
      <c r="AR1153">
        <f>IFERROR(IF((AF1153-AG1153)&gt;0,1,0),0)</f>
        <v>1</v>
      </c>
      <c r="AS1153">
        <f>IFERROR(IF((S1153-Q1153)&gt;0,1,0),0)</f>
        <v>0</v>
      </c>
      <c r="AT1153">
        <f>IFERROR(IF((AH1153-AI1153)&lt;0,1,0),0)</f>
        <v>1</v>
      </c>
      <c r="AU1153">
        <f>IFERROR(IF((AJ1153-AK1153)&gt;0,1,0),0)</f>
        <v>0</v>
      </c>
      <c r="AV1153">
        <f>IFERROR(IF((AL1153-AM1153)&gt;0,1,0),0)</f>
        <v>0</v>
      </c>
      <c r="AW1153">
        <f>IFERROR(IF((AN1153-AO1153)&gt;0,1,0),0)</f>
        <v>1</v>
      </c>
      <c r="AX1153">
        <f>IFERROR(IF((AC1153-AD1153)&lt;0,1,0),0)</f>
        <v>1</v>
      </c>
      <c r="AY1153">
        <f>SUM(AP1153:AX1153)</f>
        <v>6</v>
      </c>
    </row>
    <row r="1154" spans="1:51" x14ac:dyDescent="0.45">
      <c r="A1154" s="1" t="s">
        <v>3828</v>
      </c>
      <c r="B1154" s="2">
        <v>25922779</v>
      </c>
      <c r="C1154" s="3" t="s">
        <v>5337</v>
      </c>
      <c r="D1154" s="5">
        <v>6.71</v>
      </c>
      <c r="E1154" s="5">
        <v>46.457349290000003</v>
      </c>
      <c r="F1154" s="3" t="s">
        <v>4475</v>
      </c>
      <c r="G1154" s="3" t="s">
        <v>4529</v>
      </c>
      <c r="H1154" s="3" t="s">
        <v>4569</v>
      </c>
      <c r="I1154" s="3" t="s">
        <v>4570</v>
      </c>
      <c r="J1154" s="3" t="s">
        <v>5276</v>
      </c>
      <c r="K1154" s="6">
        <v>451432</v>
      </c>
      <c r="L1154" s="6">
        <v>477489</v>
      </c>
      <c r="M1154" s="6">
        <v>5511</v>
      </c>
      <c r="N1154" s="6">
        <v>-10910</v>
      </c>
      <c r="O1154" s="6">
        <v>-41216</v>
      </c>
      <c r="P1154" s="6">
        <v>-61027</v>
      </c>
      <c r="Q1154" s="6">
        <v>-102123</v>
      </c>
      <c r="R1154" s="6">
        <v>-122786</v>
      </c>
      <c r="S1154" s="6">
        <v>1337</v>
      </c>
      <c r="T1154" s="6">
        <v>39</v>
      </c>
      <c r="U1154" s="6">
        <v>10019</v>
      </c>
      <c r="V1154" s="6">
        <v>19271</v>
      </c>
      <c r="W1154" s="6">
        <v>225465</v>
      </c>
      <c r="X1154" s="6">
        <v>244959</v>
      </c>
      <c r="Y1154" s="6">
        <v>95251</v>
      </c>
      <c r="Z1154" s="6">
        <v>103412</v>
      </c>
      <c r="AA1154" s="6">
        <v>148617</v>
      </c>
      <c r="AB1154" s="6">
        <v>146587</v>
      </c>
      <c r="AC1154" s="6">
        <v>6916171</v>
      </c>
      <c r="AD1154" s="6">
        <v>6914927</v>
      </c>
      <c r="AF1154">
        <f>Q1154/W1154</f>
        <v>-0.45294391590712529</v>
      </c>
      <c r="AG1154">
        <f>R1154/X1154</f>
        <v>-0.50125122979763959</v>
      </c>
      <c r="AH1154">
        <f>U1154/W1154</f>
        <v>4.4437052314106405E-2</v>
      </c>
      <c r="AI1154">
        <f>V1154/X1154</f>
        <v>7.8670308092374644E-2</v>
      </c>
      <c r="AJ1154">
        <f>Y1154/AA1154</f>
        <v>0.64091591136949344</v>
      </c>
      <c r="AK1154">
        <f>Z1154/AB1154</f>
        <v>0.70546501395075967</v>
      </c>
      <c r="AL1154">
        <f>O1154/K1154</f>
        <v>-9.1300572400715943E-2</v>
      </c>
      <c r="AM1154">
        <f>P1154/L1154</f>
        <v>-0.12780817987430076</v>
      </c>
      <c r="AN1154">
        <f>K1154/W1154</f>
        <v>2.0022265096578185</v>
      </c>
      <c r="AO1154">
        <f>L1154/X1154</f>
        <v>1.9492608967214922</v>
      </c>
      <c r="AP1154">
        <f>IF(OR(Q1154&lt;0, Q1154="NA"), 0, 1)</f>
        <v>0</v>
      </c>
      <c r="AQ1154">
        <f>IF(OR(S1154&lt;0, S1154="NA"), 0, 1)</f>
        <v>1</v>
      </c>
      <c r="AR1154">
        <f>IFERROR(IF((AF1154-AG1154)&gt;0,1,0),0)</f>
        <v>1</v>
      </c>
      <c r="AS1154">
        <f>IFERROR(IF((S1154-Q1154)&gt;0,1,0),0)</f>
        <v>1</v>
      </c>
      <c r="AT1154">
        <f>IFERROR(IF((AH1154-AI1154)&lt;0,1,0),0)</f>
        <v>1</v>
      </c>
      <c r="AU1154">
        <f>IFERROR(IF((AJ1154-AK1154)&gt;0,1,0),0)</f>
        <v>0</v>
      </c>
      <c r="AV1154">
        <f>IFERROR(IF((AL1154-AM1154)&gt;0,1,0),0)</f>
        <v>1</v>
      </c>
      <c r="AW1154">
        <f>IFERROR(IF((AN1154-AO1154)&gt;0,1,0),0)</f>
        <v>1</v>
      </c>
      <c r="AX1154">
        <f>IFERROR(IF((AC1154-AD1154)&lt;0,1,0),0)</f>
        <v>0</v>
      </c>
      <c r="AY1154">
        <f>SUM(AP1154:AX1154)</f>
        <v>6</v>
      </c>
    </row>
    <row r="1155" spans="1:51" x14ac:dyDescent="0.45">
      <c r="A1155" s="1" t="s">
        <v>3838</v>
      </c>
      <c r="B1155" s="2">
        <v>4911224</v>
      </c>
      <c r="C1155" s="3" t="s">
        <v>5335</v>
      </c>
      <c r="D1155" s="5">
        <v>53.55</v>
      </c>
      <c r="E1155" s="5">
        <v>2164.1092420499999</v>
      </c>
      <c r="F1155" s="3" t="s">
        <v>4559</v>
      </c>
      <c r="G1155" s="3" t="s">
        <v>4626</v>
      </c>
      <c r="H1155" s="3" t="s">
        <v>4626</v>
      </c>
      <c r="I1155" s="3" t="s">
        <v>5059</v>
      </c>
      <c r="J1155" s="3" t="s">
        <v>5218</v>
      </c>
      <c r="K1155" s="6">
        <v>3711117</v>
      </c>
      <c r="L1155" s="6">
        <v>3661490</v>
      </c>
      <c r="M1155" s="6">
        <v>177888</v>
      </c>
      <c r="N1155" s="6">
        <v>172580</v>
      </c>
      <c r="O1155" s="6">
        <v>121773</v>
      </c>
      <c r="P1155" s="6">
        <v>117976</v>
      </c>
      <c r="Q1155" s="6">
        <v>47553</v>
      </c>
      <c r="R1155" s="6">
        <v>40777</v>
      </c>
      <c r="S1155" s="6">
        <v>121651</v>
      </c>
      <c r="T1155" s="6">
        <v>111082</v>
      </c>
      <c r="U1155" s="6">
        <v>615907</v>
      </c>
      <c r="V1155" s="6">
        <v>627201</v>
      </c>
      <c r="W1155" s="6">
        <v>1773626</v>
      </c>
      <c r="X1155" s="6">
        <v>1715421</v>
      </c>
      <c r="Y1155" s="6">
        <v>792314</v>
      </c>
      <c r="Z1155" s="6">
        <v>740549</v>
      </c>
      <c r="AA1155" s="6">
        <v>429113</v>
      </c>
      <c r="AB1155" s="6">
        <v>399534</v>
      </c>
      <c r="AC1155" s="6">
        <v>39555254</v>
      </c>
      <c r="AD1155" s="6">
        <v>39541641</v>
      </c>
      <c r="AF1155">
        <f>Q1155/W1155</f>
        <v>2.6811176651672902E-2</v>
      </c>
      <c r="AG1155">
        <f>R1155/X1155</f>
        <v>2.377084109381895E-2</v>
      </c>
      <c r="AH1155">
        <f>U1155/W1155</f>
        <v>0.34725866670876498</v>
      </c>
      <c r="AI1155">
        <f>V1155/X1155</f>
        <v>0.36562511476774506</v>
      </c>
      <c r="AJ1155">
        <f>Y1155/AA1155</f>
        <v>1.8463994332495171</v>
      </c>
      <c r="AK1155">
        <f>Z1155/AB1155</f>
        <v>1.8535318646222849</v>
      </c>
      <c r="AL1155">
        <f>O1155/K1155</f>
        <v>3.2813031763751992E-2</v>
      </c>
      <c r="AM1155">
        <f>P1155/L1155</f>
        <v>3.2220762585723296E-2</v>
      </c>
      <c r="AN1155">
        <f>K1155/W1155</f>
        <v>2.0923898273931485</v>
      </c>
      <c r="AO1155">
        <f>L1155/X1155</f>
        <v>2.1344556234300502</v>
      </c>
      <c r="AP1155">
        <f>IF(OR(Q1155&lt;0, Q1155="NA"), 0, 1)</f>
        <v>1</v>
      </c>
      <c r="AQ1155">
        <f>IF(OR(S1155&lt;0, S1155="NA"), 0, 1)</f>
        <v>1</v>
      </c>
      <c r="AR1155">
        <f>IFERROR(IF((AF1155-AG1155)&gt;0,1,0),0)</f>
        <v>1</v>
      </c>
      <c r="AS1155">
        <f>IFERROR(IF((S1155-Q1155)&gt;0,1,0),0)</f>
        <v>1</v>
      </c>
      <c r="AT1155">
        <f>IFERROR(IF((AH1155-AI1155)&lt;0,1,0),0)</f>
        <v>1</v>
      </c>
      <c r="AU1155">
        <f>IFERROR(IF((AJ1155-AK1155)&gt;0,1,0),0)</f>
        <v>0</v>
      </c>
      <c r="AV1155">
        <f>IFERROR(IF((AL1155-AM1155)&gt;0,1,0),0)</f>
        <v>1</v>
      </c>
      <c r="AW1155">
        <f>IFERROR(IF((AN1155-AO1155)&gt;0,1,0),0)</f>
        <v>0</v>
      </c>
      <c r="AX1155">
        <f>IFERROR(IF((AC1155-AD1155)&lt;0,1,0),0)</f>
        <v>0</v>
      </c>
      <c r="AY1155">
        <f>SUM(AP1155:AX1155)</f>
        <v>6</v>
      </c>
    </row>
    <row r="1156" spans="1:51" x14ac:dyDescent="0.45">
      <c r="A1156" s="1" t="s">
        <v>3847</v>
      </c>
      <c r="B1156" s="2">
        <v>4991560</v>
      </c>
      <c r="C1156" s="3" t="s">
        <v>5338</v>
      </c>
      <c r="D1156" s="5">
        <v>27.62</v>
      </c>
      <c r="E1156" s="5">
        <v>170.77940398000001</v>
      </c>
      <c r="F1156" s="3" t="s">
        <v>4485</v>
      </c>
      <c r="G1156" s="3" t="s">
        <v>4486</v>
      </c>
      <c r="H1156" s="3" t="s">
        <v>4598</v>
      </c>
      <c r="I1156" s="3" t="s">
        <v>4615</v>
      </c>
      <c r="J1156" s="3" t="s">
        <v>5140</v>
      </c>
      <c r="K1156" s="6">
        <v>284461.28600000002</v>
      </c>
      <c r="L1156" s="6">
        <v>275187.87599999999</v>
      </c>
      <c r="M1156" s="6">
        <v>27637.785</v>
      </c>
      <c r="N1156" s="6">
        <v>26178.870999999999</v>
      </c>
      <c r="O1156" s="6">
        <v>19819.423999999999</v>
      </c>
      <c r="P1156" s="6">
        <v>18591.544999999998</v>
      </c>
      <c r="Q1156" s="6">
        <v>-6325.4780000000001</v>
      </c>
      <c r="R1156" s="6">
        <v>12033.924999999999</v>
      </c>
      <c r="S1156" s="6">
        <v>15992.145</v>
      </c>
      <c r="T1156" s="6">
        <v>23184.918000000001</v>
      </c>
      <c r="U1156" s="6">
        <v>41487.366000000002</v>
      </c>
      <c r="V1156" s="6">
        <v>39575.849000000002</v>
      </c>
      <c r="W1156" s="6">
        <v>244223.00399999999</v>
      </c>
      <c r="X1156" s="6">
        <v>255902.50099999999</v>
      </c>
      <c r="Y1156" s="6">
        <v>126069.62699999999</v>
      </c>
      <c r="Z1156" s="6">
        <v>118268.667</v>
      </c>
      <c r="AA1156" s="6">
        <v>47827</v>
      </c>
      <c r="AB1156" s="6">
        <v>45455</v>
      </c>
      <c r="AC1156" s="6">
        <v>6183179</v>
      </c>
      <c r="AD1156" s="6">
        <v>6228432</v>
      </c>
      <c r="AF1156">
        <f>Q1156/W1156</f>
        <v>-2.5900418455257396E-2</v>
      </c>
      <c r="AG1156">
        <f>R1156/X1156</f>
        <v>4.702542942321615E-2</v>
      </c>
      <c r="AH1156">
        <f>U1156/W1156</f>
        <v>0.16987493119198552</v>
      </c>
      <c r="AI1156">
        <f>V1156/X1156</f>
        <v>0.15465206023914554</v>
      </c>
      <c r="AJ1156">
        <f>Y1156/AA1156</f>
        <v>2.6359509691178622</v>
      </c>
      <c r="AK1156">
        <f>Z1156/AB1156</f>
        <v>2.6018846551534485</v>
      </c>
      <c r="AL1156">
        <f>O1156/K1156</f>
        <v>6.9673537227839144E-2</v>
      </c>
      <c r="AM1156">
        <f>P1156/L1156</f>
        <v>6.7559462539694151E-2</v>
      </c>
      <c r="AN1156">
        <f>K1156/W1156</f>
        <v>1.1647604088925221</v>
      </c>
      <c r="AO1156">
        <f>L1156/X1156</f>
        <v>1.0753621981990711</v>
      </c>
      <c r="AP1156">
        <f>IF(OR(Q1156&lt;0, Q1156="NA"), 0, 1)</f>
        <v>0</v>
      </c>
      <c r="AQ1156">
        <f>IF(OR(S1156&lt;0, S1156="NA"), 0, 1)</f>
        <v>1</v>
      </c>
      <c r="AR1156">
        <f>IFERROR(IF((AF1156-AG1156)&gt;0,1,0),0)</f>
        <v>0</v>
      </c>
      <c r="AS1156">
        <f>IFERROR(IF((S1156-Q1156)&gt;0,1,0),0)</f>
        <v>1</v>
      </c>
      <c r="AT1156">
        <f>IFERROR(IF((AH1156-AI1156)&lt;0,1,0),0)</f>
        <v>0</v>
      </c>
      <c r="AU1156">
        <f>IFERROR(IF((AJ1156-AK1156)&gt;0,1,0),0)</f>
        <v>1</v>
      </c>
      <c r="AV1156">
        <f>IFERROR(IF((AL1156-AM1156)&gt;0,1,0),0)</f>
        <v>1</v>
      </c>
      <c r="AW1156">
        <f>IFERROR(IF((AN1156-AO1156)&gt;0,1,0),0)</f>
        <v>1</v>
      </c>
      <c r="AX1156">
        <f>IFERROR(IF((AC1156-AD1156)&lt;0,1,0),0)</f>
        <v>1</v>
      </c>
      <c r="AY1156">
        <f>SUM(AP1156:AX1156)</f>
        <v>6</v>
      </c>
    </row>
    <row r="1157" spans="1:51" x14ac:dyDescent="0.45">
      <c r="A1157" s="1" t="s">
        <v>3848</v>
      </c>
      <c r="B1157" s="2">
        <v>4310438</v>
      </c>
      <c r="C1157" s="3" t="s">
        <v>5335</v>
      </c>
      <c r="D1157" s="5">
        <v>136.81</v>
      </c>
      <c r="E1157" s="5">
        <v>7784.9927344199996</v>
      </c>
      <c r="F1157" s="3" t="s">
        <v>4470</v>
      </c>
      <c r="G1157" s="3" t="s">
        <v>4512</v>
      </c>
      <c r="H1157" s="3" t="s">
        <v>4522</v>
      </c>
      <c r="I1157" s="3" t="s">
        <v>4523</v>
      </c>
      <c r="J1157" s="3" t="s">
        <v>4866</v>
      </c>
      <c r="K1157" s="6">
        <v>4108611</v>
      </c>
      <c r="L1157" s="6">
        <v>3967626</v>
      </c>
      <c r="M1157" s="6">
        <v>359993</v>
      </c>
      <c r="N1157" s="6">
        <v>347419</v>
      </c>
      <c r="O1157" s="6">
        <v>280353</v>
      </c>
      <c r="P1157" s="6">
        <v>270807</v>
      </c>
      <c r="Q1157" s="6">
        <v>240531</v>
      </c>
      <c r="R1157" s="6">
        <v>225932</v>
      </c>
      <c r="S1157" s="6">
        <v>331999</v>
      </c>
      <c r="T1157" s="6">
        <v>320833</v>
      </c>
      <c r="U1157" s="6">
        <v>142577</v>
      </c>
      <c r="V1157" s="6">
        <v>143559</v>
      </c>
      <c r="W1157" s="6">
        <v>4629159</v>
      </c>
      <c r="X1157" s="6">
        <v>4437338</v>
      </c>
      <c r="Y1157" s="6">
        <v>1196930</v>
      </c>
      <c r="Z1157" s="6">
        <v>1115080</v>
      </c>
      <c r="AA1157" s="6">
        <v>768940</v>
      </c>
      <c r="AB1157" s="6">
        <v>730769</v>
      </c>
      <c r="AC1157" s="6">
        <v>56889000</v>
      </c>
      <c r="AD1157" s="6">
        <v>56639000</v>
      </c>
      <c r="AF1157">
        <f>Q1157/W1157</f>
        <v>5.1959978043527991E-2</v>
      </c>
      <c r="AG1157">
        <f>R1157/X1157</f>
        <v>5.0916112317790529E-2</v>
      </c>
      <c r="AH1157">
        <f>U1157/W1157</f>
        <v>3.0799762980705567E-2</v>
      </c>
      <c r="AI1157">
        <f>V1157/X1157</f>
        <v>3.2352505037930399E-2</v>
      </c>
      <c r="AJ1157">
        <f>Y1157/AA1157</f>
        <v>1.5565973938148621</v>
      </c>
      <c r="AK1157">
        <f>Z1157/AB1157</f>
        <v>1.5258994292313988</v>
      </c>
      <c r="AL1157">
        <f>O1157/K1157</f>
        <v>6.8235469359352832E-2</v>
      </c>
      <c r="AM1157">
        <f>P1157/L1157</f>
        <v>6.8254165085116392E-2</v>
      </c>
      <c r="AN1157">
        <f>K1157/W1157</f>
        <v>0.8875502008032129</v>
      </c>
      <c r="AO1157">
        <f>L1157/X1157</f>
        <v>0.89414554401760693</v>
      </c>
      <c r="AP1157">
        <f>IF(OR(Q1157&lt;0, Q1157="NA"), 0, 1)</f>
        <v>1</v>
      </c>
      <c r="AQ1157">
        <f>IF(OR(S1157&lt;0, S1157="NA"), 0, 1)</f>
        <v>1</v>
      </c>
      <c r="AR1157">
        <f>IFERROR(IF((AF1157-AG1157)&gt;0,1,0),0)</f>
        <v>1</v>
      </c>
      <c r="AS1157">
        <f>IFERROR(IF((S1157-Q1157)&gt;0,1,0),0)</f>
        <v>1</v>
      </c>
      <c r="AT1157">
        <f>IFERROR(IF((AH1157-AI1157)&lt;0,1,0),0)</f>
        <v>1</v>
      </c>
      <c r="AU1157">
        <f>IFERROR(IF((AJ1157-AK1157)&gt;0,1,0),0)</f>
        <v>1</v>
      </c>
      <c r="AV1157">
        <f>IFERROR(IF((AL1157-AM1157)&gt;0,1,0),0)</f>
        <v>0</v>
      </c>
      <c r="AW1157">
        <f>IFERROR(IF((AN1157-AO1157)&gt;0,1,0),0)</f>
        <v>0</v>
      </c>
      <c r="AX1157">
        <f>IFERROR(IF((AC1157-AD1157)&lt;0,1,0),0)</f>
        <v>0</v>
      </c>
      <c r="AY1157">
        <f>SUM(AP1157:AX1157)</f>
        <v>6</v>
      </c>
    </row>
    <row r="1158" spans="1:51" x14ac:dyDescent="0.45">
      <c r="A1158" s="1" t="s">
        <v>3861</v>
      </c>
      <c r="B1158" s="2">
        <v>4144107</v>
      </c>
      <c r="C1158" s="3" t="s">
        <v>5337</v>
      </c>
      <c r="D1158" s="5">
        <v>34.35</v>
      </c>
      <c r="E1158" s="5">
        <v>4674.3996280499996</v>
      </c>
      <c r="F1158" s="3" t="s">
        <v>4485</v>
      </c>
      <c r="G1158" s="3" t="s">
        <v>4517</v>
      </c>
      <c r="H1158" s="3" t="s">
        <v>4518</v>
      </c>
      <c r="I1158" s="3" t="s">
        <v>4953</v>
      </c>
      <c r="J1158" s="3" t="s">
        <v>5279</v>
      </c>
      <c r="K1158" s="6">
        <v>2424264</v>
      </c>
      <c r="L1158" s="6">
        <v>2423924</v>
      </c>
      <c r="M1158" s="6">
        <v>452083</v>
      </c>
      <c r="N1158" s="6">
        <v>452718</v>
      </c>
      <c r="O1158" s="6">
        <v>326652</v>
      </c>
      <c r="P1158" s="6">
        <v>327870</v>
      </c>
      <c r="Q1158" s="6">
        <v>41546</v>
      </c>
      <c r="R1158" s="6">
        <v>39760</v>
      </c>
      <c r="S1158" s="6">
        <v>278629</v>
      </c>
      <c r="T1158" s="6">
        <v>290006</v>
      </c>
      <c r="U1158" s="6">
        <v>1638686</v>
      </c>
      <c r="V1158" s="6">
        <v>1739191</v>
      </c>
      <c r="W1158" s="6">
        <v>3633292</v>
      </c>
      <c r="X1158" s="6">
        <v>3643988</v>
      </c>
      <c r="Y1158" s="6">
        <v>484498</v>
      </c>
      <c r="Z1158" s="6">
        <v>490413</v>
      </c>
      <c r="AA1158" s="6">
        <v>441638</v>
      </c>
      <c r="AB1158" s="6">
        <v>388863</v>
      </c>
      <c r="AC1158" s="6">
        <v>135975789</v>
      </c>
      <c r="AD1158" s="6">
        <v>135941206</v>
      </c>
      <c r="AF1158">
        <f>Q1158/W1158</f>
        <v>1.1434808983148066E-2</v>
      </c>
      <c r="AG1158">
        <f>R1158/X1158</f>
        <v>1.0911122649141545E-2</v>
      </c>
      <c r="AH1158">
        <f>U1158/W1158</f>
        <v>0.45101962627831732</v>
      </c>
      <c r="AI1158">
        <f>V1158/X1158</f>
        <v>0.47727681869424377</v>
      </c>
      <c r="AJ1158">
        <f>Y1158/AA1158</f>
        <v>1.0970478083860538</v>
      </c>
      <c r="AK1158">
        <f>Z1158/AB1158</f>
        <v>1.2611459562879472</v>
      </c>
      <c r="AL1158">
        <f>O1158/K1158</f>
        <v>0.13474275078951797</v>
      </c>
      <c r="AM1158">
        <f>P1158/L1158</f>
        <v>0.13526414194504449</v>
      </c>
      <c r="AN1158">
        <f>K1158/W1158</f>
        <v>0.66723621443032932</v>
      </c>
      <c r="AO1158">
        <f>L1158/X1158</f>
        <v>0.66518440785205657</v>
      </c>
      <c r="AP1158">
        <f>IF(OR(Q1158&lt;0, Q1158="NA"), 0, 1)</f>
        <v>1</v>
      </c>
      <c r="AQ1158">
        <f>IF(OR(S1158&lt;0, S1158="NA"), 0, 1)</f>
        <v>1</v>
      </c>
      <c r="AR1158">
        <f>IFERROR(IF((AF1158-AG1158)&gt;0,1,0),0)</f>
        <v>1</v>
      </c>
      <c r="AS1158">
        <f>IFERROR(IF((S1158-Q1158)&gt;0,1,0),0)</f>
        <v>1</v>
      </c>
      <c r="AT1158">
        <f>IFERROR(IF((AH1158-AI1158)&lt;0,1,0),0)</f>
        <v>1</v>
      </c>
      <c r="AU1158">
        <f>IFERROR(IF((AJ1158-AK1158)&gt;0,1,0),0)</f>
        <v>0</v>
      </c>
      <c r="AV1158">
        <f>IFERROR(IF((AL1158-AM1158)&gt;0,1,0),0)</f>
        <v>0</v>
      </c>
      <c r="AW1158">
        <f>IFERROR(IF((AN1158-AO1158)&gt;0,1,0),0)</f>
        <v>1</v>
      </c>
      <c r="AX1158">
        <f>IFERROR(IF((AC1158-AD1158)&lt;0,1,0),0)</f>
        <v>0</v>
      </c>
      <c r="AY1158">
        <f>SUM(AP1158:AX1158)</f>
        <v>6</v>
      </c>
    </row>
    <row r="1159" spans="1:51" x14ac:dyDescent="0.45">
      <c r="A1159" s="1" t="s">
        <v>3868</v>
      </c>
      <c r="B1159" s="2">
        <v>103541</v>
      </c>
      <c r="C1159" s="3" t="s">
        <v>5337</v>
      </c>
      <c r="D1159" s="5">
        <v>155.65</v>
      </c>
      <c r="E1159" s="5">
        <v>5608.5910831499996</v>
      </c>
      <c r="F1159" s="3" t="s">
        <v>4480</v>
      </c>
      <c r="G1159" s="3" t="s">
        <v>4509</v>
      </c>
      <c r="H1159" s="3" t="s">
        <v>4509</v>
      </c>
      <c r="I1159" s="3" t="s">
        <v>4677</v>
      </c>
      <c r="J1159" s="3" t="s">
        <v>4691</v>
      </c>
      <c r="K1159" s="6">
        <v>6181900</v>
      </c>
      <c r="L1159" s="6">
        <v>6133200</v>
      </c>
      <c r="M1159" s="6">
        <v>513500</v>
      </c>
      <c r="N1159" s="6">
        <v>383900</v>
      </c>
      <c r="O1159" s="6">
        <v>510600</v>
      </c>
      <c r="P1159" s="6">
        <v>380000</v>
      </c>
      <c r="Q1159" s="6">
        <v>366000</v>
      </c>
      <c r="R1159" s="6">
        <v>272500</v>
      </c>
      <c r="S1159" s="6">
        <v>685200</v>
      </c>
      <c r="T1159" s="6">
        <v>511700</v>
      </c>
      <c r="U1159" s="6">
        <v>783900</v>
      </c>
      <c r="V1159" s="6">
        <v>783700</v>
      </c>
      <c r="W1159" s="6">
        <v>15367000</v>
      </c>
      <c r="X1159" s="6">
        <v>14872200</v>
      </c>
      <c r="Y1159" s="6" t="s">
        <v>4474</v>
      </c>
      <c r="Z1159" s="6" t="s">
        <v>4474</v>
      </c>
      <c r="AA1159" s="6" t="s">
        <v>4474</v>
      </c>
      <c r="AB1159" s="6" t="s">
        <v>4474</v>
      </c>
      <c r="AC1159" s="6">
        <v>36000000</v>
      </c>
      <c r="AD1159" s="6">
        <v>36000000</v>
      </c>
      <c r="AF1159">
        <f>Q1159/W1159</f>
        <v>2.3817270775037418E-2</v>
      </c>
      <c r="AG1159">
        <f>R1159/X1159</f>
        <v>1.8322776724358197E-2</v>
      </c>
      <c r="AH1159">
        <f>U1159/W1159</f>
        <v>5.1011908635387522E-2</v>
      </c>
      <c r="AI1159">
        <f>V1159/X1159</f>
        <v>5.2695633463778056E-2</v>
      </c>
      <c r="AJ1159" t="e">
        <f>Y1159/AA1159</f>
        <v>#VALUE!</v>
      </c>
      <c r="AK1159" t="e">
        <f>Z1159/AB1159</f>
        <v>#VALUE!</v>
      </c>
      <c r="AL1159">
        <f>O1159/K1159</f>
        <v>8.2595965641631214E-2</v>
      </c>
      <c r="AM1159">
        <f>P1159/L1159</f>
        <v>6.1957868649318466E-2</v>
      </c>
      <c r="AN1159">
        <f>K1159/W1159</f>
        <v>0.40228411531203229</v>
      </c>
      <c r="AO1159">
        <f>L1159/X1159</f>
        <v>0.41239359341590348</v>
      </c>
      <c r="AP1159">
        <f>IF(OR(Q1159&lt;0, Q1159="NA"), 0, 1)</f>
        <v>1</v>
      </c>
      <c r="AQ1159">
        <f>IF(OR(S1159&lt;0, S1159="NA"), 0, 1)</f>
        <v>1</v>
      </c>
      <c r="AR1159">
        <f>IFERROR(IF((AF1159-AG1159)&gt;0,1,0),0)</f>
        <v>1</v>
      </c>
      <c r="AS1159">
        <f>IFERROR(IF((S1159-Q1159)&gt;0,1,0),0)</f>
        <v>1</v>
      </c>
      <c r="AT1159">
        <f>IFERROR(IF((AH1159-AI1159)&lt;0,1,0),0)</f>
        <v>1</v>
      </c>
      <c r="AU1159">
        <f>IFERROR(IF((AJ1159-AK1159)&gt;0,1,0),0)</f>
        <v>0</v>
      </c>
      <c r="AV1159">
        <f>IFERROR(IF((AL1159-AM1159)&gt;0,1,0),0)</f>
        <v>1</v>
      </c>
      <c r="AW1159">
        <f>IFERROR(IF((AN1159-AO1159)&gt;0,1,0),0)</f>
        <v>0</v>
      </c>
      <c r="AX1159">
        <f>IFERROR(IF((AC1159-AD1159)&lt;0,1,0),0)</f>
        <v>0</v>
      </c>
      <c r="AY1159">
        <f>SUM(AP1159:AX1159)</f>
        <v>6</v>
      </c>
    </row>
    <row r="1160" spans="1:51" x14ac:dyDescent="0.45">
      <c r="A1160" s="1" t="s">
        <v>3869</v>
      </c>
      <c r="B1160" s="2">
        <v>103647</v>
      </c>
      <c r="C1160" s="3" t="s">
        <v>5337</v>
      </c>
      <c r="D1160" s="5">
        <v>111.56</v>
      </c>
      <c r="E1160" s="5">
        <v>32340.239402200001</v>
      </c>
      <c r="F1160" s="3" t="s">
        <v>4480</v>
      </c>
      <c r="G1160" s="3" t="s">
        <v>4509</v>
      </c>
      <c r="H1160" s="3" t="s">
        <v>4509</v>
      </c>
      <c r="I1160" s="3" t="s">
        <v>4677</v>
      </c>
      <c r="J1160" s="3" t="s">
        <v>4678</v>
      </c>
      <c r="K1160" s="6">
        <v>26056000</v>
      </c>
      <c r="L1160" s="6">
        <v>25473000</v>
      </c>
      <c r="M1160" s="6">
        <v>4319000</v>
      </c>
      <c r="N1160" s="6">
        <v>4224000</v>
      </c>
      <c r="O1160" s="6">
        <v>3923000</v>
      </c>
      <c r="P1160" s="6">
        <v>3785000</v>
      </c>
      <c r="Q1160" s="6">
        <v>3029000</v>
      </c>
      <c r="R1160" s="6">
        <v>2913000</v>
      </c>
      <c r="S1160" s="6">
        <v>5662000</v>
      </c>
      <c r="T1160" s="6">
        <v>5755000</v>
      </c>
      <c r="U1160" s="6">
        <v>4365000</v>
      </c>
      <c r="V1160" s="6">
        <v>4364000</v>
      </c>
      <c r="W1160" s="6">
        <v>81219000</v>
      </c>
      <c r="X1160" s="6">
        <v>79046000</v>
      </c>
      <c r="Y1160" s="6" t="s">
        <v>4474</v>
      </c>
      <c r="Z1160" s="6" t="s">
        <v>4474</v>
      </c>
      <c r="AA1160" s="6" t="s">
        <v>4474</v>
      </c>
      <c r="AB1160" s="6" t="s">
        <v>4474</v>
      </c>
      <c r="AC1160" s="6">
        <v>298472098</v>
      </c>
      <c r="AD1160" s="6">
        <v>293989261</v>
      </c>
      <c r="AF1160">
        <f>Q1160/W1160</f>
        <v>3.7294229182826676E-2</v>
      </c>
      <c r="AG1160">
        <f>R1160/X1160</f>
        <v>3.6851959618450017E-2</v>
      </c>
      <c r="AH1160">
        <f>U1160/W1160</f>
        <v>5.3743582166734388E-2</v>
      </c>
      <c r="AI1160">
        <f>V1160/X1160</f>
        <v>5.5208359689294842E-2</v>
      </c>
      <c r="AJ1160" t="e">
        <f>Y1160/AA1160</f>
        <v>#VALUE!</v>
      </c>
      <c r="AK1160" t="e">
        <f>Z1160/AB1160</f>
        <v>#VALUE!</v>
      </c>
      <c r="AL1160">
        <f>O1160/K1160</f>
        <v>0.15056033159349094</v>
      </c>
      <c r="AM1160">
        <f>P1160/L1160</f>
        <v>0.14858870176265065</v>
      </c>
      <c r="AN1160">
        <f>K1160/W1160</f>
        <v>0.3208116327460323</v>
      </c>
      <c r="AO1160">
        <f>L1160/X1160</f>
        <v>0.32225539559243982</v>
      </c>
      <c r="AP1160">
        <f>IF(OR(Q1160&lt;0, Q1160="NA"), 0, 1)</f>
        <v>1</v>
      </c>
      <c r="AQ1160">
        <f>IF(OR(S1160&lt;0, S1160="NA"), 0, 1)</f>
        <v>1</v>
      </c>
      <c r="AR1160">
        <f>IFERROR(IF((AF1160-AG1160)&gt;0,1,0),0)</f>
        <v>1</v>
      </c>
      <c r="AS1160">
        <f>IFERROR(IF((S1160-Q1160)&gt;0,1,0),0)</f>
        <v>1</v>
      </c>
      <c r="AT1160">
        <f>IFERROR(IF((AH1160-AI1160)&lt;0,1,0),0)</f>
        <v>1</v>
      </c>
      <c r="AU1160">
        <f>IFERROR(IF((AJ1160-AK1160)&gt;0,1,0),0)</f>
        <v>0</v>
      </c>
      <c r="AV1160">
        <f>IFERROR(IF((AL1160-AM1160)&gt;0,1,0),0)</f>
        <v>1</v>
      </c>
      <c r="AW1160">
        <f>IFERROR(IF((AN1160-AO1160)&gt;0,1,0),0)</f>
        <v>0</v>
      </c>
      <c r="AX1160">
        <f>IFERROR(IF((AC1160-AD1160)&lt;0,1,0),0)</f>
        <v>0</v>
      </c>
      <c r="AY1160">
        <f>SUM(AP1160:AX1160)</f>
        <v>6</v>
      </c>
    </row>
    <row r="1161" spans="1:51" x14ac:dyDescent="0.45">
      <c r="A1161" s="1" t="s">
        <v>3875</v>
      </c>
      <c r="B1161" s="2">
        <v>4021612</v>
      </c>
      <c r="C1161" s="3" t="s">
        <v>5337</v>
      </c>
      <c r="D1161" s="5">
        <v>28.21</v>
      </c>
      <c r="E1161" s="5">
        <v>10508.6470216</v>
      </c>
      <c r="F1161" s="3" t="s">
        <v>4665</v>
      </c>
      <c r="G1161" s="3" t="s">
        <v>4666</v>
      </c>
      <c r="H1161" s="3" t="s">
        <v>4679</v>
      </c>
      <c r="I1161" s="3" t="s">
        <v>4851</v>
      </c>
      <c r="J1161" s="3" t="s">
        <v>4966</v>
      </c>
      <c r="K1161" s="6">
        <v>9338900</v>
      </c>
      <c r="L1161" s="6">
        <v>9405200</v>
      </c>
      <c r="M1161" s="6">
        <v>1732100</v>
      </c>
      <c r="N1161" s="6">
        <v>1744200</v>
      </c>
      <c r="O1161" s="6">
        <v>1471300</v>
      </c>
      <c r="P1161" s="6">
        <v>1482700</v>
      </c>
      <c r="Q1161" s="6">
        <v>829000</v>
      </c>
      <c r="R1161" s="6">
        <v>1050500</v>
      </c>
      <c r="S1161" s="6">
        <v>1081900</v>
      </c>
      <c r="T1161" s="6">
        <v>1100800</v>
      </c>
      <c r="U1161" s="6">
        <v>2919700</v>
      </c>
      <c r="V1161" s="6">
        <v>2918800</v>
      </c>
      <c r="W1161" s="6">
        <v>17083200</v>
      </c>
      <c r="X1161" s="6">
        <v>17011800</v>
      </c>
      <c r="Y1161" s="6">
        <v>9257700</v>
      </c>
      <c r="Z1161" s="6">
        <v>8825600</v>
      </c>
      <c r="AA1161" s="6">
        <v>8465600</v>
      </c>
      <c r="AB1161" s="6">
        <v>8287300</v>
      </c>
      <c r="AC1161" s="6">
        <v>372508618</v>
      </c>
      <c r="AD1161" s="6">
        <v>375590566</v>
      </c>
      <c r="AF1161">
        <f>Q1161/W1161</f>
        <v>4.8527208017233307E-2</v>
      </c>
      <c r="AG1161">
        <f>R1161/X1161</f>
        <v>6.1751255011227503E-2</v>
      </c>
      <c r="AH1161">
        <f>U1161/W1161</f>
        <v>0.17091060222909057</v>
      </c>
      <c r="AI1161">
        <f>V1161/X1161</f>
        <v>0.17157502439483183</v>
      </c>
      <c r="AJ1161">
        <f>Y1161/AA1161</f>
        <v>1.093566906066906</v>
      </c>
      <c r="AK1161">
        <f>Z1161/AB1161</f>
        <v>1.0649548103724977</v>
      </c>
      <c r="AL1161">
        <f>O1161/K1161</f>
        <v>0.15754532118343703</v>
      </c>
      <c r="AM1161">
        <f>P1161/L1161</f>
        <v>0.15764683366648238</v>
      </c>
      <c r="AN1161">
        <f>K1161/W1161</f>
        <v>0.5466715837782149</v>
      </c>
      <c r="AO1161">
        <f>L1161/X1161</f>
        <v>0.55286330664597516</v>
      </c>
      <c r="AP1161">
        <f>IF(OR(Q1161&lt;0, Q1161="NA"), 0, 1)</f>
        <v>1</v>
      </c>
      <c r="AQ1161">
        <f>IF(OR(S1161&lt;0, S1161="NA"), 0, 1)</f>
        <v>1</v>
      </c>
      <c r="AR1161">
        <f>IFERROR(IF((AF1161-AG1161)&gt;0,1,0),0)</f>
        <v>0</v>
      </c>
      <c r="AS1161">
        <f>IFERROR(IF((S1161-Q1161)&gt;0,1,0),0)</f>
        <v>1</v>
      </c>
      <c r="AT1161">
        <f>IFERROR(IF((AH1161-AI1161)&lt;0,1,0),0)</f>
        <v>1</v>
      </c>
      <c r="AU1161">
        <f>IFERROR(IF((AJ1161-AK1161)&gt;0,1,0),0)</f>
        <v>1</v>
      </c>
      <c r="AV1161">
        <f>IFERROR(IF((AL1161-AM1161)&gt;0,1,0),0)</f>
        <v>0</v>
      </c>
      <c r="AW1161">
        <f>IFERROR(IF((AN1161-AO1161)&gt;0,1,0),0)</f>
        <v>0</v>
      </c>
      <c r="AX1161">
        <f>IFERROR(IF((AC1161-AD1161)&lt;0,1,0),0)</f>
        <v>1</v>
      </c>
      <c r="AY1161">
        <f>SUM(AP1161:AX1161)</f>
        <v>6</v>
      </c>
    </row>
    <row r="1162" spans="1:51" x14ac:dyDescent="0.45">
      <c r="A1162" s="1" t="s">
        <v>3876</v>
      </c>
      <c r="B1162" s="2">
        <v>4912995</v>
      </c>
      <c r="C1162" s="3" t="s">
        <v>5337</v>
      </c>
      <c r="D1162" s="5">
        <v>102.15</v>
      </c>
      <c r="E1162" s="5">
        <v>10870.3911312</v>
      </c>
      <c r="F1162" s="3" t="s">
        <v>4559</v>
      </c>
      <c r="G1162" s="3" t="s">
        <v>4560</v>
      </c>
      <c r="H1162" s="3" t="s">
        <v>4561</v>
      </c>
      <c r="I1162" s="3" t="s">
        <v>4562</v>
      </c>
      <c r="J1162" s="3" t="s">
        <v>5283</v>
      </c>
      <c r="K1162" s="6">
        <v>8831200</v>
      </c>
      <c r="L1162" s="6">
        <v>8498600</v>
      </c>
      <c r="M1162" s="6">
        <v>2142400</v>
      </c>
      <c r="N1162" s="6">
        <v>1977900</v>
      </c>
      <c r="O1162" s="6">
        <v>1637200</v>
      </c>
      <c r="P1162" s="6">
        <v>1508100</v>
      </c>
      <c r="Q1162" s="6">
        <v>526000</v>
      </c>
      <c r="R1162" s="6">
        <v>745400</v>
      </c>
      <c r="S1162" s="6">
        <v>1411700</v>
      </c>
      <c r="T1162" s="6">
        <v>1184400</v>
      </c>
      <c r="U1162" s="6">
        <v>6776800</v>
      </c>
      <c r="V1162" s="6">
        <v>6775300</v>
      </c>
      <c r="W1162" s="6">
        <v>20020100</v>
      </c>
      <c r="X1162" s="6">
        <v>20348200</v>
      </c>
      <c r="Y1162" s="6">
        <v>2055500</v>
      </c>
      <c r="Z1162" s="6">
        <v>2081100</v>
      </c>
      <c r="AA1162" s="6">
        <v>3563200</v>
      </c>
      <c r="AB1162" s="6">
        <v>3764000</v>
      </c>
      <c r="AC1162" s="6">
        <v>106416530</v>
      </c>
      <c r="AD1162" s="6">
        <v>106408530</v>
      </c>
      <c r="AF1162">
        <f>Q1162/W1162</f>
        <v>2.6273595036987826E-2</v>
      </c>
      <c r="AG1162">
        <f>R1162/X1162</f>
        <v>3.6632232826490793E-2</v>
      </c>
      <c r="AH1162">
        <f>U1162/W1162</f>
        <v>0.33849980769326826</v>
      </c>
      <c r="AI1162">
        <f>V1162/X1162</f>
        <v>0.3329680266559204</v>
      </c>
      <c r="AJ1162">
        <f>Y1162/AA1162</f>
        <v>0.57686910642119438</v>
      </c>
      <c r="AK1162">
        <f>Z1162/AB1162</f>
        <v>0.55289585547290121</v>
      </c>
      <c r="AL1162">
        <f>O1162/K1162</f>
        <v>0.18538816921822629</v>
      </c>
      <c r="AM1162">
        <f>P1162/L1162</f>
        <v>0.17745275692466994</v>
      </c>
      <c r="AN1162">
        <f>K1162/W1162</f>
        <v>0.44111667773887242</v>
      </c>
      <c r="AO1162">
        <f>L1162/X1162</f>
        <v>0.41765856439390214</v>
      </c>
      <c r="AP1162">
        <f>IF(OR(Q1162&lt;0, Q1162="NA"), 0, 1)</f>
        <v>1</v>
      </c>
      <c r="AQ1162">
        <f>IF(OR(S1162&lt;0, S1162="NA"), 0, 1)</f>
        <v>1</v>
      </c>
      <c r="AR1162">
        <f>IFERROR(IF((AF1162-AG1162)&gt;0,1,0),0)</f>
        <v>0</v>
      </c>
      <c r="AS1162">
        <f>IFERROR(IF((S1162-Q1162)&gt;0,1,0),0)</f>
        <v>1</v>
      </c>
      <c r="AT1162">
        <f>IFERROR(IF((AH1162-AI1162)&lt;0,1,0),0)</f>
        <v>0</v>
      </c>
      <c r="AU1162">
        <f>IFERROR(IF((AJ1162-AK1162)&gt;0,1,0),0)</f>
        <v>1</v>
      </c>
      <c r="AV1162">
        <f>IFERROR(IF((AL1162-AM1162)&gt;0,1,0),0)</f>
        <v>1</v>
      </c>
      <c r="AW1162">
        <f>IFERROR(IF((AN1162-AO1162)&gt;0,1,0),0)</f>
        <v>1</v>
      </c>
      <c r="AX1162">
        <f>IFERROR(IF((AC1162-AD1162)&lt;0,1,0),0)</f>
        <v>0</v>
      </c>
      <c r="AY1162">
        <f>SUM(AP1162:AX1162)</f>
        <v>6</v>
      </c>
    </row>
    <row r="1163" spans="1:51" x14ac:dyDescent="0.45">
      <c r="A1163" s="1" t="s">
        <v>3877</v>
      </c>
      <c r="B1163" s="2">
        <v>4810693</v>
      </c>
      <c r="C1163" s="3" t="s">
        <v>5336</v>
      </c>
      <c r="D1163" s="7">
        <v>11.11</v>
      </c>
      <c r="E1163" s="5">
        <v>166.46789598999999</v>
      </c>
      <c r="F1163" s="3" t="s">
        <v>4470</v>
      </c>
      <c r="G1163" s="3" t="s">
        <v>4512</v>
      </c>
      <c r="H1163" s="3" t="s">
        <v>4522</v>
      </c>
      <c r="I1163" s="3" t="s">
        <v>4523</v>
      </c>
      <c r="J1163" s="3" t="s">
        <v>4524</v>
      </c>
      <c r="K1163" s="6">
        <v>120795.62</v>
      </c>
      <c r="L1163" s="6">
        <v>120071.07799999999</v>
      </c>
      <c r="M1163" s="6">
        <v>8716.16</v>
      </c>
      <c r="N1163" s="6">
        <v>7732.6769999999997</v>
      </c>
      <c r="O1163" s="6">
        <v>2860.5340000000001</v>
      </c>
      <c r="P1163" s="6">
        <v>767.07799999999997</v>
      </c>
      <c r="Q1163" s="6">
        <v>-16856.156999999999</v>
      </c>
      <c r="R1163" s="6">
        <v>-14407.290999999999</v>
      </c>
      <c r="S1163" s="6">
        <v>8667.768</v>
      </c>
      <c r="T1163" s="6">
        <v>9021.3209999999999</v>
      </c>
      <c r="U1163" s="6" t="s">
        <v>4474</v>
      </c>
      <c r="V1163" s="6" t="s">
        <v>4474</v>
      </c>
      <c r="W1163" s="6">
        <v>79598.822</v>
      </c>
      <c r="X1163" s="6">
        <v>82440.576000000001</v>
      </c>
      <c r="Y1163" s="6">
        <v>55170.858</v>
      </c>
      <c r="Z1163" s="6">
        <v>43387.317000000003</v>
      </c>
      <c r="AA1163" s="6">
        <v>38289</v>
      </c>
      <c r="AB1163" s="6">
        <v>34014</v>
      </c>
      <c r="AC1163" s="6">
        <v>14958447</v>
      </c>
      <c r="AD1163" s="6">
        <v>14963772</v>
      </c>
      <c r="AF1163">
        <f>Q1163/W1163</f>
        <v>-0.21176390022455358</v>
      </c>
      <c r="AG1163">
        <f>R1163/X1163</f>
        <v>-0.1747597081320732</v>
      </c>
      <c r="AH1163" t="e">
        <f>U1163/W1163</f>
        <v>#VALUE!</v>
      </c>
      <c r="AI1163" t="e">
        <f>V1163/X1163</f>
        <v>#VALUE!</v>
      </c>
      <c r="AJ1163">
        <f>Y1163/AA1163</f>
        <v>1.4409062132727415</v>
      </c>
      <c r="AK1163">
        <f>Z1163/AB1163</f>
        <v>1.2755723231610514</v>
      </c>
      <c r="AL1163">
        <f>O1163/K1163</f>
        <v>2.3680775842700258E-2</v>
      </c>
      <c r="AM1163">
        <f>P1163/L1163</f>
        <v>6.3885326323130038E-3</v>
      </c>
      <c r="AN1163">
        <f>K1163/W1163</f>
        <v>1.5175553728672013</v>
      </c>
      <c r="AO1163">
        <f>L1163/X1163</f>
        <v>1.4564560781331755</v>
      </c>
      <c r="AP1163">
        <f>IF(OR(Q1163&lt;0, Q1163="NA"), 0, 1)</f>
        <v>0</v>
      </c>
      <c r="AQ1163">
        <f>IF(OR(S1163&lt;0, S1163="NA"), 0, 1)</f>
        <v>1</v>
      </c>
      <c r="AR1163">
        <f>IFERROR(IF((AF1163-AG1163)&gt;0,1,0),0)</f>
        <v>0</v>
      </c>
      <c r="AS1163">
        <f>IFERROR(IF((S1163-Q1163)&gt;0,1,0),0)</f>
        <v>1</v>
      </c>
      <c r="AT1163">
        <f>IFERROR(IF((AH1163-AI1163)&lt;0,1,0),0)</f>
        <v>0</v>
      </c>
      <c r="AU1163">
        <f>IFERROR(IF((AJ1163-AK1163)&gt;0,1,0),0)</f>
        <v>1</v>
      </c>
      <c r="AV1163">
        <f>IFERROR(IF((AL1163-AM1163)&gt;0,1,0),0)</f>
        <v>1</v>
      </c>
      <c r="AW1163">
        <f>IFERROR(IF((AN1163-AO1163)&gt;0,1,0),0)</f>
        <v>1</v>
      </c>
      <c r="AX1163">
        <f>IFERROR(IF((AC1163-AD1163)&lt;0,1,0),0)</f>
        <v>1</v>
      </c>
      <c r="AY1163">
        <f>SUM(AP1163:AX1163)</f>
        <v>6</v>
      </c>
    </row>
    <row r="1164" spans="1:51" x14ac:dyDescent="0.45">
      <c r="A1164" s="1" t="s">
        <v>3882</v>
      </c>
      <c r="B1164" s="2">
        <v>103120</v>
      </c>
      <c r="C1164" s="3" t="s">
        <v>5337</v>
      </c>
      <c r="D1164" s="5">
        <v>19.89</v>
      </c>
      <c r="E1164" s="5">
        <v>4883.5416766500002</v>
      </c>
      <c r="F1164" s="3" t="s">
        <v>4525</v>
      </c>
      <c r="G1164" s="3" t="s">
        <v>4526</v>
      </c>
      <c r="H1164" s="3" t="s">
        <v>4527</v>
      </c>
      <c r="I1164" s="3" t="s">
        <v>4527</v>
      </c>
      <c r="J1164" s="3" t="s">
        <v>4528</v>
      </c>
      <c r="K1164" s="6">
        <v>781410</v>
      </c>
      <c r="L1164" s="6">
        <v>776630</v>
      </c>
      <c r="M1164" s="6">
        <v>544903</v>
      </c>
      <c r="N1164" s="6">
        <v>379900</v>
      </c>
      <c r="O1164" s="6">
        <v>261812</v>
      </c>
      <c r="P1164" s="6">
        <v>99353</v>
      </c>
      <c r="Q1164" s="6">
        <v>88421</v>
      </c>
      <c r="R1164" s="6">
        <v>-71446</v>
      </c>
      <c r="S1164" s="6">
        <v>277956</v>
      </c>
      <c r="T1164" s="6">
        <v>285307</v>
      </c>
      <c r="U1164" s="6">
        <v>4342216</v>
      </c>
      <c r="V1164" s="6">
        <v>4258239</v>
      </c>
      <c r="W1164" s="6">
        <v>7590463</v>
      </c>
      <c r="X1164" s="6">
        <v>7777706</v>
      </c>
      <c r="Y1164" s="6" t="s">
        <v>4474</v>
      </c>
      <c r="Z1164" s="6" t="s">
        <v>4474</v>
      </c>
      <c r="AA1164" s="6" t="s">
        <v>4474</v>
      </c>
      <c r="AB1164" s="6" t="s">
        <v>4474</v>
      </c>
      <c r="AC1164" s="6">
        <v>225947306</v>
      </c>
      <c r="AD1164" s="6">
        <v>216403221</v>
      </c>
      <c r="AF1164">
        <f>Q1164/W1164</f>
        <v>1.1648960017327006E-2</v>
      </c>
      <c r="AG1164">
        <f>R1164/X1164</f>
        <v>-9.1859990593627476E-3</v>
      </c>
      <c r="AH1164">
        <f>U1164/W1164</f>
        <v>0.57206207315680213</v>
      </c>
      <c r="AI1164">
        <f>V1164/X1164</f>
        <v>0.54749292400612726</v>
      </c>
      <c r="AJ1164" t="e">
        <f>Y1164/AA1164</f>
        <v>#VALUE!</v>
      </c>
      <c r="AK1164" t="e">
        <f>Z1164/AB1164</f>
        <v>#VALUE!</v>
      </c>
      <c r="AL1164">
        <f>O1164/K1164</f>
        <v>0.33505074160811865</v>
      </c>
      <c r="AM1164">
        <f>P1164/L1164</f>
        <v>0.12792835713274017</v>
      </c>
      <c r="AN1164">
        <f>K1164/W1164</f>
        <v>0.10294628931067841</v>
      </c>
      <c r="AO1164">
        <f>L1164/X1164</f>
        <v>9.9853350075202116E-2</v>
      </c>
      <c r="AP1164">
        <f>IF(OR(Q1164&lt;0, Q1164="NA"), 0, 1)</f>
        <v>1</v>
      </c>
      <c r="AQ1164">
        <f>IF(OR(S1164&lt;0, S1164="NA"), 0, 1)</f>
        <v>1</v>
      </c>
      <c r="AR1164">
        <f>IFERROR(IF((AF1164-AG1164)&gt;0,1,0),0)</f>
        <v>1</v>
      </c>
      <c r="AS1164">
        <f>IFERROR(IF((S1164-Q1164)&gt;0,1,0),0)</f>
        <v>1</v>
      </c>
      <c r="AT1164">
        <f>IFERROR(IF((AH1164-AI1164)&lt;0,1,0),0)</f>
        <v>0</v>
      </c>
      <c r="AU1164">
        <f>IFERROR(IF((AJ1164-AK1164)&gt;0,1,0),0)</f>
        <v>0</v>
      </c>
      <c r="AV1164">
        <f>IFERROR(IF((AL1164-AM1164)&gt;0,1,0),0)</f>
        <v>1</v>
      </c>
      <c r="AW1164">
        <f>IFERROR(IF((AN1164-AO1164)&gt;0,1,0),0)</f>
        <v>1</v>
      </c>
      <c r="AX1164">
        <f>IFERROR(IF((AC1164-AD1164)&lt;0,1,0),0)</f>
        <v>0</v>
      </c>
      <c r="AY1164">
        <f>SUM(AP1164:AX1164)</f>
        <v>6</v>
      </c>
    </row>
    <row r="1165" spans="1:51" x14ac:dyDescent="0.45">
      <c r="A1165" s="1" t="s">
        <v>3886</v>
      </c>
      <c r="B1165" s="2">
        <v>4706100</v>
      </c>
      <c r="C1165" s="3" t="s">
        <v>5335</v>
      </c>
      <c r="D1165" s="5">
        <v>143.72</v>
      </c>
      <c r="E1165" s="5">
        <v>7731.1526677600004</v>
      </c>
      <c r="F1165" s="3" t="s">
        <v>4485</v>
      </c>
      <c r="G1165" s="3" t="s">
        <v>4486</v>
      </c>
      <c r="H1165" s="3" t="s">
        <v>4598</v>
      </c>
      <c r="I1165" s="3" t="s">
        <v>4615</v>
      </c>
      <c r="J1165" s="3" t="s">
        <v>4905</v>
      </c>
      <c r="K1165" s="6">
        <v>3869857</v>
      </c>
      <c r="L1165" s="6">
        <v>3907699</v>
      </c>
      <c r="M1165" s="6">
        <v>825523</v>
      </c>
      <c r="N1165" s="6">
        <v>828582</v>
      </c>
      <c r="O1165" s="6">
        <v>704329</v>
      </c>
      <c r="P1165" s="6">
        <v>704887</v>
      </c>
      <c r="Q1165" s="6">
        <v>392422</v>
      </c>
      <c r="R1165" s="6">
        <v>386906</v>
      </c>
      <c r="S1165" s="6">
        <v>702769</v>
      </c>
      <c r="T1165" s="6">
        <v>765257</v>
      </c>
      <c r="U1165" s="6">
        <v>2361252</v>
      </c>
      <c r="V1165" s="6">
        <v>2359996</v>
      </c>
      <c r="W1165" s="6">
        <v>7201081</v>
      </c>
      <c r="X1165" s="6">
        <v>7025783</v>
      </c>
      <c r="Y1165" s="6">
        <v>2291610</v>
      </c>
      <c r="Z1165" s="6">
        <v>2143339</v>
      </c>
      <c r="AA1165" s="6">
        <v>814712</v>
      </c>
      <c r="AB1165" s="6">
        <v>856863</v>
      </c>
      <c r="AC1165" s="6">
        <v>53771039</v>
      </c>
      <c r="AD1165" s="6">
        <v>53768507</v>
      </c>
      <c r="AF1165">
        <f>Q1165/W1165</f>
        <v>5.4494873755759725E-2</v>
      </c>
      <c r="AG1165">
        <f>R1165/X1165</f>
        <v>5.5069449198758343E-2</v>
      </c>
      <c r="AH1165">
        <f>U1165/W1165</f>
        <v>0.32790243575929778</v>
      </c>
      <c r="AI1165">
        <f>V1165/X1165</f>
        <v>0.33590505143697152</v>
      </c>
      <c r="AJ1165">
        <f>Y1165/AA1165</f>
        <v>2.8127853769184692</v>
      </c>
      <c r="AK1165">
        <f>Z1165/AB1165</f>
        <v>2.5013788668666987</v>
      </c>
      <c r="AL1165">
        <f>O1165/K1165</f>
        <v>0.18200388283081262</v>
      </c>
      <c r="AM1165">
        <f>P1165/L1165</f>
        <v>0.18038415957830939</v>
      </c>
      <c r="AN1165">
        <f>K1165/W1165</f>
        <v>0.53739945433192604</v>
      </c>
      <c r="AO1165">
        <f>L1165/X1165</f>
        <v>0.55619409253032726</v>
      </c>
      <c r="AP1165">
        <f>IF(OR(Q1165&lt;0, Q1165="NA"), 0, 1)</f>
        <v>1</v>
      </c>
      <c r="AQ1165">
        <f>IF(OR(S1165&lt;0, S1165="NA"), 0, 1)</f>
        <v>1</v>
      </c>
      <c r="AR1165">
        <f>IFERROR(IF((AF1165-AG1165)&gt;0,1,0),0)</f>
        <v>0</v>
      </c>
      <c r="AS1165">
        <f>IFERROR(IF((S1165-Q1165)&gt;0,1,0),0)</f>
        <v>1</v>
      </c>
      <c r="AT1165">
        <f>IFERROR(IF((AH1165-AI1165)&lt;0,1,0),0)</f>
        <v>1</v>
      </c>
      <c r="AU1165">
        <f>IFERROR(IF((AJ1165-AK1165)&gt;0,1,0),0)</f>
        <v>1</v>
      </c>
      <c r="AV1165">
        <f>IFERROR(IF((AL1165-AM1165)&gt;0,1,0),0)</f>
        <v>1</v>
      </c>
      <c r="AW1165">
        <f>IFERROR(IF((AN1165-AO1165)&gt;0,1,0),0)</f>
        <v>0</v>
      </c>
      <c r="AX1165">
        <f>IFERROR(IF((AC1165-AD1165)&lt;0,1,0),0)</f>
        <v>0</v>
      </c>
      <c r="AY1165">
        <f>SUM(AP1165:AX1165)</f>
        <v>6</v>
      </c>
    </row>
    <row r="1166" spans="1:51" x14ac:dyDescent="0.45">
      <c r="A1166" s="1" t="s">
        <v>3893</v>
      </c>
      <c r="B1166" s="2">
        <v>100406</v>
      </c>
      <c r="C1166" s="3" t="s">
        <v>5337</v>
      </c>
      <c r="D1166" s="5">
        <v>196.3</v>
      </c>
      <c r="E1166" s="5">
        <v>77722.435651899999</v>
      </c>
      <c r="F1166" s="3" t="s">
        <v>4480</v>
      </c>
      <c r="G1166" s="3" t="s">
        <v>4481</v>
      </c>
      <c r="H1166" s="3" t="s">
        <v>4481</v>
      </c>
      <c r="I1166" s="3" t="s">
        <v>4807</v>
      </c>
      <c r="J1166" s="3" t="s">
        <v>4484</v>
      </c>
      <c r="K1166" s="6">
        <v>21298000</v>
      </c>
      <c r="L1166" s="6">
        <v>21092000</v>
      </c>
      <c r="M1166" s="6" t="s">
        <v>4474</v>
      </c>
      <c r="N1166" s="6" t="s">
        <v>4474</v>
      </c>
      <c r="O1166" s="6">
        <v>20127000</v>
      </c>
      <c r="P1166" s="6">
        <v>19405000</v>
      </c>
      <c r="Q1166" s="6">
        <v>5953000</v>
      </c>
      <c r="R1166" s="6">
        <v>5209000</v>
      </c>
      <c r="S1166" s="6" t="s">
        <v>4474</v>
      </c>
      <c r="T1166" s="6">
        <v>10944000</v>
      </c>
      <c r="U1166" s="6">
        <v>39673000</v>
      </c>
      <c r="V1166" s="6">
        <v>40069000</v>
      </c>
      <c r="W1166" s="6">
        <v>560038000</v>
      </c>
      <c r="X1166" s="6">
        <v>564881000</v>
      </c>
      <c r="Y1166" s="6" t="s">
        <v>4474</v>
      </c>
      <c r="Z1166" s="6" t="s">
        <v>4474</v>
      </c>
      <c r="AA1166" s="6" t="s">
        <v>4474</v>
      </c>
      <c r="AB1166" s="6" t="s">
        <v>4474</v>
      </c>
      <c r="AC1166" s="6">
        <v>395937013</v>
      </c>
      <c r="AD1166" s="6">
        <v>396919273</v>
      </c>
      <c r="AF1166">
        <f>Q1166/W1166</f>
        <v>1.0629635846139011E-2</v>
      </c>
      <c r="AG1166">
        <f>R1166/X1166</f>
        <v>9.2214112352867247E-3</v>
      </c>
      <c r="AH1166">
        <f>U1166/W1166</f>
        <v>7.0839835868280368E-2</v>
      </c>
      <c r="AI1166">
        <f>V1166/X1166</f>
        <v>7.0933524051968469E-2</v>
      </c>
      <c r="AJ1166" t="e">
        <f>Y1166/AA1166</f>
        <v>#VALUE!</v>
      </c>
      <c r="AK1166" t="e">
        <f>Z1166/AB1166</f>
        <v>#VALUE!</v>
      </c>
      <c r="AL1166">
        <f>O1166/K1166</f>
        <v>0.94501831157855198</v>
      </c>
      <c r="AM1166">
        <f>P1166/L1166</f>
        <v>0.92001706808268535</v>
      </c>
      <c r="AN1166">
        <f>K1166/W1166</f>
        <v>3.8029562279702452E-2</v>
      </c>
      <c r="AO1166">
        <f>L1166/X1166</f>
        <v>3.7338837737505778E-2</v>
      </c>
      <c r="AP1166">
        <f>IF(OR(Q1166&lt;0, Q1166="NA"), 0, 1)</f>
        <v>1</v>
      </c>
      <c r="AQ1166">
        <f>IF(OR(S1166&lt;0, S1166="NA"), 0, 1)</f>
        <v>0</v>
      </c>
      <c r="AR1166">
        <f>IFERROR(IF((AF1166-AG1166)&gt;0,1,0),0)</f>
        <v>1</v>
      </c>
      <c r="AS1166">
        <f>IFERROR(IF((S1166-Q1166)&gt;0,1,0),0)</f>
        <v>0</v>
      </c>
      <c r="AT1166">
        <f>IFERROR(IF((AH1166-AI1166)&lt;0,1,0),0)</f>
        <v>1</v>
      </c>
      <c r="AU1166">
        <f>IFERROR(IF((AJ1166-AK1166)&gt;0,1,0),0)</f>
        <v>0</v>
      </c>
      <c r="AV1166">
        <f>IFERROR(IF((AL1166-AM1166)&gt;0,1,0),0)</f>
        <v>1</v>
      </c>
      <c r="AW1166">
        <f>IFERROR(IF((AN1166-AO1166)&gt;0,1,0),0)</f>
        <v>1</v>
      </c>
      <c r="AX1166">
        <f>IFERROR(IF((AC1166-AD1166)&lt;0,1,0),0)</f>
        <v>1</v>
      </c>
      <c r="AY1166">
        <f>SUM(AP1166:AX1166)</f>
        <v>6</v>
      </c>
    </row>
    <row r="1167" spans="1:51" x14ac:dyDescent="0.45">
      <c r="A1167" s="1" t="s">
        <v>3895</v>
      </c>
      <c r="B1167" s="2">
        <v>103383</v>
      </c>
      <c r="C1167" s="3" t="s">
        <v>5337</v>
      </c>
      <c r="D1167" s="5">
        <v>239.17</v>
      </c>
      <c r="E1167" s="5">
        <v>140108.53717251</v>
      </c>
      <c r="F1167" s="3" t="s">
        <v>4480</v>
      </c>
      <c r="G1167" s="3" t="s">
        <v>4509</v>
      </c>
      <c r="H1167" s="3" t="s">
        <v>4509</v>
      </c>
      <c r="I1167" s="3" t="s">
        <v>4677</v>
      </c>
      <c r="J1167" s="3" t="s">
        <v>4691</v>
      </c>
      <c r="K1167" s="6">
        <v>71959400</v>
      </c>
      <c r="L1167" s="6">
        <v>67801000</v>
      </c>
      <c r="M1167" s="6">
        <v>10811800</v>
      </c>
      <c r="N1167" s="6">
        <v>9280600</v>
      </c>
      <c r="O1167" s="6">
        <v>10527300</v>
      </c>
      <c r="P1167" s="6">
        <v>8992500</v>
      </c>
      <c r="Q1167" s="6">
        <v>8111300</v>
      </c>
      <c r="R1167" s="6">
        <v>6899200</v>
      </c>
      <c r="S1167" s="6">
        <v>14549000</v>
      </c>
      <c r="T1167" s="6">
        <v>13358000</v>
      </c>
      <c r="U1167" s="6">
        <v>6891800</v>
      </c>
      <c r="V1167" s="6">
        <v>6890700</v>
      </c>
      <c r="W1167" s="6">
        <v>105202500</v>
      </c>
      <c r="X1167" s="6">
        <v>97893000</v>
      </c>
      <c r="Y1167" s="6" t="s">
        <v>4474</v>
      </c>
      <c r="Z1167" s="6" t="s">
        <v>4474</v>
      </c>
      <c r="AA1167" s="6" t="s">
        <v>4474</v>
      </c>
      <c r="AB1167" s="6" t="s">
        <v>4474</v>
      </c>
      <c r="AC1167" s="6">
        <v>585800000</v>
      </c>
      <c r="AD1167" s="6">
        <v>585700000</v>
      </c>
      <c r="AF1167">
        <f>Q1167/W1167</f>
        <v>7.7101779900667758E-2</v>
      </c>
      <c r="AG1167">
        <f>R1167/X1167</f>
        <v>7.0476949322219151E-2</v>
      </c>
      <c r="AH1167">
        <f>U1167/W1167</f>
        <v>6.5509850051091945E-2</v>
      </c>
      <c r="AI1167">
        <f>V1167/X1167</f>
        <v>7.0390119824706568E-2</v>
      </c>
      <c r="AJ1167" t="e">
        <f>Y1167/AA1167</f>
        <v>#VALUE!</v>
      </c>
      <c r="AK1167" t="e">
        <f>Z1167/AB1167</f>
        <v>#VALUE!</v>
      </c>
      <c r="AL1167">
        <f>O1167/K1167</f>
        <v>0.14629499412168528</v>
      </c>
      <c r="AM1167">
        <f>P1167/L1167</f>
        <v>0.13263078715653162</v>
      </c>
      <c r="AN1167">
        <f>K1167/W1167</f>
        <v>0.68400845987500292</v>
      </c>
      <c r="AO1167">
        <f>L1167/X1167</f>
        <v>0.69260314833542747</v>
      </c>
      <c r="AP1167">
        <f>IF(OR(Q1167&lt;0, Q1167="NA"), 0, 1)</f>
        <v>1</v>
      </c>
      <c r="AQ1167">
        <f>IF(OR(S1167&lt;0, S1167="NA"), 0, 1)</f>
        <v>1</v>
      </c>
      <c r="AR1167">
        <f>IFERROR(IF((AF1167-AG1167)&gt;0,1,0),0)</f>
        <v>1</v>
      </c>
      <c r="AS1167">
        <f>IFERROR(IF((S1167-Q1167)&gt;0,1,0),0)</f>
        <v>1</v>
      </c>
      <c r="AT1167">
        <f>IFERROR(IF((AH1167-AI1167)&lt;0,1,0),0)</f>
        <v>1</v>
      </c>
      <c r="AU1167">
        <f>IFERROR(IF((AJ1167-AK1167)&gt;0,1,0),0)</f>
        <v>0</v>
      </c>
      <c r="AV1167">
        <f>IFERROR(IF((AL1167-AM1167)&gt;0,1,0),0)</f>
        <v>1</v>
      </c>
      <c r="AW1167">
        <f>IFERROR(IF((AN1167-AO1167)&gt;0,1,0),0)</f>
        <v>0</v>
      </c>
      <c r="AX1167">
        <f>IFERROR(IF((AC1167-AD1167)&lt;0,1,0),0)</f>
        <v>0</v>
      </c>
      <c r="AY1167">
        <f>SUM(AP1167:AX1167)</f>
        <v>6</v>
      </c>
    </row>
    <row r="1168" spans="1:51" x14ac:dyDescent="0.45">
      <c r="A1168" s="1" t="s">
        <v>3921</v>
      </c>
      <c r="B1168" s="2">
        <v>4645763</v>
      </c>
      <c r="C1168" s="3" t="s">
        <v>5337</v>
      </c>
      <c r="D1168" s="5">
        <v>76.349999999999994</v>
      </c>
      <c r="E1168" s="5">
        <v>5353.4508158999997</v>
      </c>
      <c r="F1168" s="3" t="s">
        <v>4485</v>
      </c>
      <c r="G1168" s="3" t="s">
        <v>4486</v>
      </c>
      <c r="H1168" s="3" t="s">
        <v>4598</v>
      </c>
      <c r="I1168" s="3" t="s">
        <v>4615</v>
      </c>
      <c r="J1168" s="3" t="s">
        <v>5228</v>
      </c>
      <c r="K1168" s="6">
        <v>4590600</v>
      </c>
      <c r="L1168" s="6">
        <v>4606500</v>
      </c>
      <c r="M1168" s="6">
        <v>799000</v>
      </c>
      <c r="N1168" s="6">
        <v>854400</v>
      </c>
      <c r="O1168" s="6">
        <v>582100</v>
      </c>
      <c r="P1168" s="6">
        <v>641200</v>
      </c>
      <c r="Q1168" s="6">
        <v>362100</v>
      </c>
      <c r="R1168" s="6">
        <v>365400</v>
      </c>
      <c r="S1168" s="6">
        <v>425400</v>
      </c>
      <c r="T1168" s="6">
        <v>496500</v>
      </c>
      <c r="U1168" s="6">
        <v>2180500</v>
      </c>
      <c r="V1168" s="6">
        <v>2121200</v>
      </c>
      <c r="W1168" s="6">
        <v>6767400</v>
      </c>
      <c r="X1168" s="6">
        <v>6575900</v>
      </c>
      <c r="Y1168" s="6">
        <v>2731900</v>
      </c>
      <c r="Z1168" s="6">
        <v>2773100</v>
      </c>
      <c r="AA1168" s="6">
        <v>910300</v>
      </c>
      <c r="AB1168" s="6">
        <v>940700</v>
      </c>
      <c r="AC1168" s="6">
        <v>70116775</v>
      </c>
      <c r="AD1168" s="6">
        <v>70134716</v>
      </c>
      <c r="AF1168">
        <f>Q1168/W1168</f>
        <v>5.3506516535153828E-2</v>
      </c>
      <c r="AG1168">
        <f>R1168/X1168</f>
        <v>5.5566538420596417E-2</v>
      </c>
      <c r="AH1168">
        <f>U1168/W1168</f>
        <v>0.32220646038360373</v>
      </c>
      <c r="AI1168">
        <f>V1168/X1168</f>
        <v>0.3225718152648307</v>
      </c>
      <c r="AJ1168">
        <f>Y1168/AA1168</f>
        <v>3.0010985389432054</v>
      </c>
      <c r="AK1168">
        <f>Z1168/AB1168</f>
        <v>2.9479111300095675</v>
      </c>
      <c r="AL1168">
        <f>O1168/K1168</f>
        <v>0.12680259661046486</v>
      </c>
      <c r="AM1168">
        <f>P1168/L1168</f>
        <v>0.13919461630305005</v>
      </c>
      <c r="AN1168">
        <f>K1168/W1168</f>
        <v>0.67834027839347455</v>
      </c>
      <c r="AO1168">
        <f>L1168/X1168</f>
        <v>0.70051247737952216</v>
      </c>
      <c r="AP1168">
        <f>IF(OR(Q1168&lt;0, Q1168="NA"), 0, 1)</f>
        <v>1</v>
      </c>
      <c r="AQ1168">
        <f>IF(OR(S1168&lt;0, S1168="NA"), 0, 1)</f>
        <v>1</v>
      </c>
      <c r="AR1168">
        <f>IFERROR(IF((AF1168-AG1168)&gt;0,1,0),0)</f>
        <v>0</v>
      </c>
      <c r="AS1168">
        <f>IFERROR(IF((S1168-Q1168)&gt;0,1,0),0)</f>
        <v>1</v>
      </c>
      <c r="AT1168">
        <f>IFERROR(IF((AH1168-AI1168)&lt;0,1,0),0)</f>
        <v>1</v>
      </c>
      <c r="AU1168">
        <f>IFERROR(IF((AJ1168-AK1168)&gt;0,1,0),0)</f>
        <v>1</v>
      </c>
      <c r="AV1168">
        <f>IFERROR(IF((AL1168-AM1168)&gt;0,1,0),0)</f>
        <v>0</v>
      </c>
      <c r="AW1168">
        <f>IFERROR(IF((AN1168-AO1168)&gt;0,1,0),0)</f>
        <v>0</v>
      </c>
      <c r="AX1168">
        <f>IFERROR(IF((AC1168-AD1168)&lt;0,1,0),0)</f>
        <v>1</v>
      </c>
      <c r="AY1168">
        <f>SUM(AP1168:AX1168)</f>
        <v>6</v>
      </c>
    </row>
    <row r="1169" spans="1:51" x14ac:dyDescent="0.45">
      <c r="A1169" s="1" t="s">
        <v>3922</v>
      </c>
      <c r="B1169" s="2">
        <v>4074192</v>
      </c>
      <c r="C1169" s="3" t="s">
        <v>5337</v>
      </c>
      <c r="D1169" s="5">
        <v>122.57</v>
      </c>
      <c r="E1169" s="5">
        <v>137788.04961453</v>
      </c>
      <c r="F1169" s="3" t="s">
        <v>4475</v>
      </c>
      <c r="G1169" s="3" t="s">
        <v>4476</v>
      </c>
      <c r="H1169" s="3" t="s">
        <v>4477</v>
      </c>
      <c r="I1169" s="3" t="s">
        <v>4498</v>
      </c>
      <c r="J1169" s="3" t="s">
        <v>4692</v>
      </c>
      <c r="K1169" s="6">
        <v>56421000</v>
      </c>
      <c r="L1169" s="6">
        <v>55623000</v>
      </c>
      <c r="M1169" s="6">
        <v>7291000</v>
      </c>
      <c r="N1169" s="6">
        <v>7125000</v>
      </c>
      <c r="O1169" s="6">
        <v>6244000</v>
      </c>
      <c r="P1169" s="6">
        <v>6099000</v>
      </c>
      <c r="Q1169" s="6">
        <v>4869000</v>
      </c>
      <c r="R1169" s="6">
        <v>4763000</v>
      </c>
      <c r="S1169" s="6">
        <v>6212000</v>
      </c>
      <c r="T1169" s="6">
        <v>6337000</v>
      </c>
      <c r="U1169" s="6">
        <v>2865000</v>
      </c>
      <c r="V1169" s="6">
        <v>2864000</v>
      </c>
      <c r="W1169" s="6">
        <v>32436000</v>
      </c>
      <c r="X1169" s="6">
        <v>30555000</v>
      </c>
      <c r="Y1169" s="6">
        <v>14352000</v>
      </c>
      <c r="Z1169" s="6">
        <v>12890000</v>
      </c>
      <c r="AA1169" s="6">
        <v>12017000</v>
      </c>
      <c r="AB1169" s="6">
        <v>10621000</v>
      </c>
      <c r="AC1169" s="6">
        <v>1124355838</v>
      </c>
      <c r="AD1169" s="6">
        <v>1127978175</v>
      </c>
      <c r="AF1169">
        <f>Q1169/W1169</f>
        <v>0.15011098779134296</v>
      </c>
      <c r="AG1169">
        <f>R1169/X1169</f>
        <v>0.1558828342333497</v>
      </c>
      <c r="AH1169">
        <f>U1169/W1169</f>
        <v>8.8327783943766183E-2</v>
      </c>
      <c r="AI1169">
        <f>V1169/X1169</f>
        <v>9.3732613320242186E-2</v>
      </c>
      <c r="AJ1169">
        <f>Y1169/AA1169</f>
        <v>1.1943080635765999</v>
      </c>
      <c r="AK1169">
        <f>Z1169/AB1169</f>
        <v>1.2136333678561342</v>
      </c>
      <c r="AL1169">
        <f>O1169/K1169</f>
        <v>0.11066801368284858</v>
      </c>
      <c r="AM1169">
        <f>P1169/L1169</f>
        <v>0.10964888625208996</v>
      </c>
      <c r="AN1169">
        <f>K1169/W1169</f>
        <v>1.7394561598224196</v>
      </c>
      <c r="AO1169">
        <f>L1169/X1169</f>
        <v>1.8204221894943544</v>
      </c>
      <c r="AP1169">
        <f>IF(OR(Q1169&lt;0, Q1169="NA"), 0, 1)</f>
        <v>1</v>
      </c>
      <c r="AQ1169">
        <f>IF(OR(S1169&lt;0, S1169="NA"), 0, 1)</f>
        <v>1</v>
      </c>
      <c r="AR1169">
        <f>IFERROR(IF((AF1169-AG1169)&gt;0,1,0),0)</f>
        <v>0</v>
      </c>
      <c r="AS1169">
        <f>IFERROR(IF((S1169-Q1169)&gt;0,1,0),0)</f>
        <v>1</v>
      </c>
      <c r="AT1169">
        <f>IFERROR(IF((AH1169-AI1169)&lt;0,1,0),0)</f>
        <v>1</v>
      </c>
      <c r="AU1169">
        <f>IFERROR(IF((AJ1169-AK1169)&gt;0,1,0),0)</f>
        <v>0</v>
      </c>
      <c r="AV1169">
        <f>IFERROR(IF((AL1169-AM1169)&gt;0,1,0),0)</f>
        <v>1</v>
      </c>
      <c r="AW1169">
        <f>IFERROR(IF((AN1169-AO1169)&gt;0,1,0),0)</f>
        <v>0</v>
      </c>
      <c r="AX1169">
        <f>IFERROR(IF((AC1169-AD1169)&lt;0,1,0),0)</f>
        <v>1</v>
      </c>
      <c r="AY1169">
        <f>SUM(AP1169:AX1169)</f>
        <v>6</v>
      </c>
    </row>
    <row r="1170" spans="1:51" x14ac:dyDescent="0.45">
      <c r="A1170" s="1" t="s">
        <v>3924</v>
      </c>
      <c r="B1170" s="2">
        <v>4844112</v>
      </c>
      <c r="C1170" s="3" t="s">
        <v>5338</v>
      </c>
      <c r="D1170" s="5">
        <v>120.69</v>
      </c>
      <c r="E1170" s="5">
        <v>59569.435559969999</v>
      </c>
      <c r="F1170" s="3" t="s">
        <v>4665</v>
      </c>
      <c r="G1170" s="3" t="s">
        <v>4666</v>
      </c>
      <c r="H1170" s="3" t="s">
        <v>4679</v>
      </c>
      <c r="I1170" s="3" t="s">
        <v>4851</v>
      </c>
      <c r="J1170" s="3" t="s">
        <v>4504</v>
      </c>
      <c r="K1170" s="6">
        <v>2309616</v>
      </c>
      <c r="L1170" s="6">
        <v>2174866</v>
      </c>
      <c r="M1170" s="6">
        <v>446203</v>
      </c>
      <c r="N1170" s="6">
        <v>375175</v>
      </c>
      <c r="O1170" s="6">
        <v>376296</v>
      </c>
      <c r="P1170" s="6">
        <v>305492</v>
      </c>
      <c r="Q1170" s="6">
        <v>308170</v>
      </c>
      <c r="R1170" s="6">
        <v>253364</v>
      </c>
      <c r="S1170" s="6">
        <v>631175</v>
      </c>
      <c r="T1170" s="6">
        <v>549391</v>
      </c>
      <c r="U1170" s="6" t="s">
        <v>4474</v>
      </c>
      <c r="V1170" s="6" t="s">
        <v>4474</v>
      </c>
      <c r="W1170" s="6">
        <v>5505325</v>
      </c>
      <c r="X1170" s="6">
        <v>5159922</v>
      </c>
      <c r="Y1170" s="6">
        <v>4838373</v>
      </c>
      <c r="Z1170" s="6">
        <v>4522840</v>
      </c>
      <c r="AA1170" s="6">
        <v>2615090</v>
      </c>
      <c r="AB1170" s="6">
        <v>2518386</v>
      </c>
      <c r="AC1170" s="6">
        <v>493446900</v>
      </c>
      <c r="AD1170" s="6">
        <v>491599900</v>
      </c>
      <c r="AF1170">
        <f>Q1170/W1170</f>
        <v>5.5976713454700677E-2</v>
      </c>
      <c r="AG1170">
        <f>R1170/X1170</f>
        <v>4.9102292631555286E-2</v>
      </c>
      <c r="AH1170" t="e">
        <f>U1170/W1170</f>
        <v>#VALUE!</v>
      </c>
      <c r="AI1170" t="e">
        <f>V1170/X1170</f>
        <v>#VALUE!</v>
      </c>
      <c r="AJ1170">
        <f>Y1170/AA1170</f>
        <v>1.8501745637817437</v>
      </c>
      <c r="AK1170">
        <f>Z1170/AB1170</f>
        <v>1.7959280269188282</v>
      </c>
      <c r="AL1170">
        <f>O1170/K1170</f>
        <v>0.16292578506556935</v>
      </c>
      <c r="AM1170">
        <f>P1170/L1170</f>
        <v>0.14046474587399868</v>
      </c>
      <c r="AN1170">
        <f>K1170/W1170</f>
        <v>0.41952400630298847</v>
      </c>
      <c r="AO1170">
        <f>L1170/X1170</f>
        <v>0.42149203030588445</v>
      </c>
      <c r="AP1170">
        <f>IF(OR(Q1170&lt;0, Q1170="NA"), 0, 1)</f>
        <v>1</v>
      </c>
      <c r="AQ1170">
        <f>IF(OR(S1170&lt;0, S1170="NA"), 0, 1)</f>
        <v>1</v>
      </c>
      <c r="AR1170">
        <f>IFERROR(IF((AF1170-AG1170)&gt;0,1,0),0)</f>
        <v>1</v>
      </c>
      <c r="AS1170">
        <f>IFERROR(IF((S1170-Q1170)&gt;0,1,0),0)</f>
        <v>1</v>
      </c>
      <c r="AT1170">
        <f>IFERROR(IF((AH1170-AI1170)&lt;0,1,0),0)</f>
        <v>0</v>
      </c>
      <c r="AU1170">
        <f>IFERROR(IF((AJ1170-AK1170)&gt;0,1,0),0)</f>
        <v>1</v>
      </c>
      <c r="AV1170">
        <f>IFERROR(IF((AL1170-AM1170)&gt;0,1,0),0)</f>
        <v>1</v>
      </c>
      <c r="AW1170">
        <f>IFERROR(IF((AN1170-AO1170)&gt;0,1,0),0)</f>
        <v>0</v>
      </c>
      <c r="AX1170">
        <f>IFERROR(IF((AC1170-AD1170)&lt;0,1,0),0)</f>
        <v>0</v>
      </c>
      <c r="AY1170">
        <f>SUM(AP1170:AX1170)</f>
        <v>6</v>
      </c>
    </row>
    <row r="1171" spans="1:51" x14ac:dyDescent="0.45">
      <c r="A1171" s="1" t="s">
        <v>3938</v>
      </c>
      <c r="B1171" s="2">
        <v>4990886</v>
      </c>
      <c r="C1171" s="3" t="s">
        <v>5337</v>
      </c>
      <c r="D1171" s="5">
        <v>29.89</v>
      </c>
      <c r="E1171" s="5">
        <v>1006.84889438</v>
      </c>
      <c r="F1171" s="3" t="s">
        <v>4485</v>
      </c>
      <c r="G1171" s="3" t="s">
        <v>4486</v>
      </c>
      <c r="H1171" s="3" t="s">
        <v>4545</v>
      </c>
      <c r="I1171" s="3" t="s">
        <v>4546</v>
      </c>
      <c r="J1171" s="3" t="s">
        <v>4983</v>
      </c>
      <c r="K1171" s="6">
        <v>493855</v>
      </c>
      <c r="L1171" s="6">
        <v>502866</v>
      </c>
      <c r="M1171" s="6">
        <v>92506</v>
      </c>
      <c r="N1171" s="6">
        <v>97466</v>
      </c>
      <c r="O1171" s="6">
        <v>71560</v>
      </c>
      <c r="P1171" s="6">
        <v>77731</v>
      </c>
      <c r="Q1171" s="6">
        <v>43925</v>
      </c>
      <c r="R1171" s="6">
        <v>49161</v>
      </c>
      <c r="S1171" s="6">
        <v>82916</v>
      </c>
      <c r="T1171" s="6">
        <v>77746</v>
      </c>
      <c r="U1171" s="6">
        <v>143169</v>
      </c>
      <c r="V1171" s="6">
        <v>147569</v>
      </c>
      <c r="W1171" s="6">
        <v>761532</v>
      </c>
      <c r="X1171" s="6">
        <v>756944</v>
      </c>
      <c r="Y1171" s="6">
        <v>275019</v>
      </c>
      <c r="Z1171" s="6">
        <v>266345</v>
      </c>
      <c r="AA1171" s="6">
        <v>98269</v>
      </c>
      <c r="AB1171" s="6">
        <v>102227</v>
      </c>
      <c r="AC1171" s="6">
        <v>33755279</v>
      </c>
      <c r="AD1171" s="6">
        <v>33824521</v>
      </c>
      <c r="AF1171">
        <f>Q1171/W1171</f>
        <v>5.7679782333506666E-2</v>
      </c>
      <c r="AG1171">
        <f>R1171/X1171</f>
        <v>6.4946680335665516E-2</v>
      </c>
      <c r="AH1171">
        <f>U1171/W1171</f>
        <v>0.18800129213217567</v>
      </c>
      <c r="AI1171">
        <f>V1171/X1171</f>
        <v>0.1949536557526052</v>
      </c>
      <c r="AJ1171">
        <f>Y1171/AA1171</f>
        <v>2.7986343607851918</v>
      </c>
      <c r="AK1171">
        <f>Z1171/AB1171</f>
        <v>2.6054271376446536</v>
      </c>
      <c r="AL1171">
        <f>O1171/K1171</f>
        <v>0.14490083121564021</v>
      </c>
      <c r="AM1171">
        <f>P1171/L1171</f>
        <v>0.1545759705368826</v>
      </c>
      <c r="AN1171">
        <f>K1171/W1171</f>
        <v>0.64850196708739749</v>
      </c>
      <c r="AO1171">
        <f>L1171/X1171</f>
        <v>0.6643371240144581</v>
      </c>
      <c r="AP1171">
        <f>IF(OR(Q1171&lt;0, Q1171="NA"), 0, 1)</f>
        <v>1</v>
      </c>
      <c r="AQ1171">
        <f>IF(OR(S1171&lt;0, S1171="NA"), 0, 1)</f>
        <v>1</v>
      </c>
      <c r="AR1171">
        <f>IFERROR(IF((AF1171-AG1171)&gt;0,1,0),0)</f>
        <v>0</v>
      </c>
      <c r="AS1171">
        <f>IFERROR(IF((S1171-Q1171)&gt;0,1,0),0)</f>
        <v>1</v>
      </c>
      <c r="AT1171">
        <f>IFERROR(IF((AH1171-AI1171)&lt;0,1,0),0)</f>
        <v>1</v>
      </c>
      <c r="AU1171">
        <f>IFERROR(IF((AJ1171-AK1171)&gt;0,1,0),0)</f>
        <v>1</v>
      </c>
      <c r="AV1171">
        <f>IFERROR(IF((AL1171-AM1171)&gt;0,1,0),0)</f>
        <v>0</v>
      </c>
      <c r="AW1171">
        <f>IFERROR(IF((AN1171-AO1171)&gt;0,1,0),0)</f>
        <v>0</v>
      </c>
      <c r="AX1171">
        <f>IFERROR(IF((AC1171-AD1171)&lt;0,1,0),0)</f>
        <v>1</v>
      </c>
      <c r="AY1171">
        <f>SUM(AP1171:AX1171)</f>
        <v>6</v>
      </c>
    </row>
    <row r="1172" spans="1:51" x14ac:dyDescent="0.45">
      <c r="A1172" s="1" t="s">
        <v>3975</v>
      </c>
      <c r="B1172" s="2">
        <v>5302583</v>
      </c>
      <c r="C1172" s="3" t="s">
        <v>5337</v>
      </c>
      <c r="D1172" s="5">
        <v>38.78</v>
      </c>
      <c r="E1172" s="5">
        <v>22027.040000000001</v>
      </c>
      <c r="F1172" s="3" t="s">
        <v>4480</v>
      </c>
      <c r="G1172" s="3" t="s">
        <v>4491</v>
      </c>
      <c r="H1172" s="3" t="s">
        <v>4491</v>
      </c>
      <c r="I1172" s="3" t="s">
        <v>4594</v>
      </c>
      <c r="J1172" s="3" t="s">
        <v>4792</v>
      </c>
      <c r="K1172" s="6">
        <v>4658000</v>
      </c>
      <c r="L1172" s="6">
        <v>4386000</v>
      </c>
      <c r="M1172" s="6">
        <v>2000</v>
      </c>
      <c r="N1172" s="6">
        <v>-91000</v>
      </c>
      <c r="O1172" s="6">
        <v>-26000</v>
      </c>
      <c r="P1172" s="6">
        <v>-117000</v>
      </c>
      <c r="Q1172" s="6">
        <v>-49000</v>
      </c>
      <c r="R1172" s="6">
        <v>-136000</v>
      </c>
      <c r="S1172" s="6">
        <v>305000</v>
      </c>
      <c r="T1172" s="6">
        <v>244000</v>
      </c>
      <c r="U1172" s="6" t="s">
        <v>4474</v>
      </c>
      <c r="V1172" s="6" t="s">
        <v>4474</v>
      </c>
      <c r="W1172" s="6">
        <v>2227000</v>
      </c>
      <c r="X1172" s="6">
        <v>2155000</v>
      </c>
      <c r="Y1172" s="6">
        <v>1802000</v>
      </c>
      <c r="Z1172" s="6">
        <v>1739000</v>
      </c>
      <c r="AA1172" s="6">
        <v>748000</v>
      </c>
      <c r="AB1172" s="6">
        <v>736000</v>
      </c>
      <c r="AC1172" s="6">
        <v>565000000</v>
      </c>
      <c r="AD1172" s="6">
        <v>560000000</v>
      </c>
      <c r="AF1172">
        <f>Q1172/W1172</f>
        <v>-2.2002694207453974E-2</v>
      </c>
      <c r="AG1172">
        <f>R1172/X1172</f>
        <v>-6.3109048723897915E-2</v>
      </c>
      <c r="AH1172" t="e">
        <f>U1172/W1172</f>
        <v>#VALUE!</v>
      </c>
      <c r="AI1172" t="e">
        <f>V1172/X1172</f>
        <v>#VALUE!</v>
      </c>
      <c r="AJ1172">
        <f>Y1172/AA1172</f>
        <v>2.4090909090909092</v>
      </c>
      <c r="AK1172">
        <f>Z1172/AB1172</f>
        <v>2.3627717391304346</v>
      </c>
      <c r="AL1172">
        <f>O1172/K1172</f>
        <v>-5.5817947617003002E-3</v>
      </c>
      <c r="AM1172">
        <f>P1172/L1172</f>
        <v>-2.667578659370725E-2</v>
      </c>
      <c r="AN1172">
        <f>K1172/W1172</f>
        <v>2.0916030534351147</v>
      </c>
      <c r="AO1172">
        <f>L1172/X1172</f>
        <v>2.0352668213457075</v>
      </c>
      <c r="AP1172">
        <f>IF(OR(Q1172&lt;0, Q1172="NA"), 0, 1)</f>
        <v>0</v>
      </c>
      <c r="AQ1172">
        <f>IF(OR(S1172&lt;0, S1172="NA"), 0, 1)</f>
        <v>1</v>
      </c>
      <c r="AR1172">
        <f>IFERROR(IF((AF1172-AG1172)&gt;0,1,0),0)</f>
        <v>1</v>
      </c>
      <c r="AS1172">
        <f>IFERROR(IF((S1172-Q1172)&gt;0,1,0),0)</f>
        <v>1</v>
      </c>
      <c r="AT1172">
        <f>IFERROR(IF((AH1172-AI1172)&lt;0,1,0),0)</f>
        <v>0</v>
      </c>
      <c r="AU1172">
        <f>IFERROR(IF((AJ1172-AK1172)&gt;0,1,0),0)</f>
        <v>1</v>
      </c>
      <c r="AV1172">
        <f>IFERROR(IF((AL1172-AM1172)&gt;0,1,0),0)</f>
        <v>1</v>
      </c>
      <c r="AW1172">
        <f>IFERROR(IF((AN1172-AO1172)&gt;0,1,0),0)</f>
        <v>1</v>
      </c>
      <c r="AX1172">
        <f>IFERROR(IF((AC1172-AD1172)&lt;0,1,0),0)</f>
        <v>0</v>
      </c>
      <c r="AY1172">
        <f>SUM(AP1172:AX1172)</f>
        <v>6</v>
      </c>
    </row>
    <row r="1173" spans="1:51" x14ac:dyDescent="0.45">
      <c r="A1173" s="1" t="s">
        <v>3976</v>
      </c>
      <c r="B1173" s="2">
        <v>4094404</v>
      </c>
      <c r="C1173" s="3" t="s">
        <v>5337</v>
      </c>
      <c r="D1173" s="5">
        <v>136.19999999999999</v>
      </c>
      <c r="E1173" s="5">
        <v>13625.0394</v>
      </c>
      <c r="F1173" s="3" t="s">
        <v>4475</v>
      </c>
      <c r="G1173" s="3" t="s">
        <v>4548</v>
      </c>
      <c r="H1173" s="3" t="s">
        <v>4810</v>
      </c>
      <c r="I1173" s="3" t="s">
        <v>4817</v>
      </c>
      <c r="J1173" s="3" t="s">
        <v>5291</v>
      </c>
      <c r="K1173" s="6">
        <v>10846740</v>
      </c>
      <c r="L1173" s="6">
        <v>10533425</v>
      </c>
      <c r="M1173" s="6">
        <v>2184772</v>
      </c>
      <c r="N1173" s="6">
        <v>2126007</v>
      </c>
      <c r="O1173" s="6">
        <v>2103571</v>
      </c>
      <c r="P1173" s="6">
        <v>2048355</v>
      </c>
      <c r="Q1173" s="6">
        <v>1571195</v>
      </c>
      <c r="R1173" s="6">
        <v>1541322</v>
      </c>
      <c r="S1173" s="6">
        <v>1010167</v>
      </c>
      <c r="T1173" s="6">
        <v>919053</v>
      </c>
      <c r="U1173" s="6">
        <v>2682919</v>
      </c>
      <c r="V1173" s="6">
        <v>2656775</v>
      </c>
      <c r="W1173" s="6">
        <v>13367932</v>
      </c>
      <c r="X1173" s="6">
        <v>13359711</v>
      </c>
      <c r="Y1173" s="6">
        <v>11588517</v>
      </c>
      <c r="Z1173" s="6">
        <v>11591178</v>
      </c>
      <c r="AA1173" s="6">
        <v>2304378</v>
      </c>
      <c r="AB1173" s="6">
        <v>2620485</v>
      </c>
      <c r="AC1173" s="6">
        <v>99788000</v>
      </c>
      <c r="AD1173" s="6">
        <v>100939000</v>
      </c>
      <c r="AF1173">
        <f>Q1173/W1173</f>
        <v>0.11753463437725446</v>
      </c>
      <c r="AG1173">
        <f>R1173/X1173</f>
        <v>0.11537090884675574</v>
      </c>
      <c r="AH1173">
        <f>U1173/W1173</f>
        <v>0.20069813341360504</v>
      </c>
      <c r="AI1173">
        <f>V1173/X1173</f>
        <v>0.19886470598054104</v>
      </c>
      <c r="AJ1173">
        <f>Y1173/AA1173</f>
        <v>5.0289132251739952</v>
      </c>
      <c r="AK1173">
        <f>Z1173/AB1173</f>
        <v>4.423294924412847</v>
      </c>
      <c r="AL1173">
        <f>O1173/K1173</f>
        <v>0.19393578162655323</v>
      </c>
      <c r="AM1173">
        <f>P1173/L1173</f>
        <v>0.19446238996337847</v>
      </c>
      <c r="AN1173">
        <f>K1173/W1173</f>
        <v>0.81139999814481401</v>
      </c>
      <c r="AO1173">
        <f>L1173/X1173</f>
        <v>0.78844707044935325</v>
      </c>
      <c r="AP1173">
        <f>IF(OR(Q1173&lt;0, Q1173="NA"), 0, 1)</f>
        <v>1</v>
      </c>
      <c r="AQ1173">
        <f>IF(OR(S1173&lt;0, S1173="NA"), 0, 1)</f>
        <v>1</v>
      </c>
      <c r="AR1173">
        <f>IFERROR(IF((AF1173-AG1173)&gt;0,1,0),0)</f>
        <v>1</v>
      </c>
      <c r="AS1173">
        <f>IFERROR(IF((S1173-Q1173)&gt;0,1,0),0)</f>
        <v>0</v>
      </c>
      <c r="AT1173">
        <f>IFERROR(IF((AH1173-AI1173)&lt;0,1,0),0)</f>
        <v>0</v>
      </c>
      <c r="AU1173">
        <f>IFERROR(IF((AJ1173-AK1173)&gt;0,1,0),0)</f>
        <v>1</v>
      </c>
      <c r="AV1173">
        <f>IFERROR(IF((AL1173-AM1173)&gt;0,1,0),0)</f>
        <v>0</v>
      </c>
      <c r="AW1173">
        <f>IFERROR(IF((AN1173-AO1173)&gt;0,1,0),0)</f>
        <v>1</v>
      </c>
      <c r="AX1173">
        <f>IFERROR(IF((AC1173-AD1173)&lt;0,1,0),0)</f>
        <v>1</v>
      </c>
      <c r="AY1173">
        <f>SUM(AP1173:AX1173)</f>
        <v>6</v>
      </c>
    </row>
    <row r="1174" spans="1:51" x14ac:dyDescent="0.45">
      <c r="A1174" s="1" t="s">
        <v>3978</v>
      </c>
      <c r="B1174" s="2">
        <v>4682198</v>
      </c>
      <c r="C1174" s="3" t="s">
        <v>5337</v>
      </c>
      <c r="D1174" s="7">
        <v>354.08</v>
      </c>
      <c r="E1174" s="5">
        <v>10382.0363328</v>
      </c>
      <c r="F1174" s="3" t="s">
        <v>4475</v>
      </c>
      <c r="G1174" s="3" t="s">
        <v>4548</v>
      </c>
      <c r="H1174" s="3" t="s">
        <v>4810</v>
      </c>
      <c r="I1174" s="3" t="s">
        <v>4817</v>
      </c>
      <c r="J1174" s="3" t="s">
        <v>4941</v>
      </c>
      <c r="K1174" s="6">
        <v>5303671</v>
      </c>
      <c r="L1174" s="6">
        <v>5256523</v>
      </c>
      <c r="M1174" s="6">
        <v>1047532</v>
      </c>
      <c r="N1174" s="6">
        <v>1044908</v>
      </c>
      <c r="O1174" s="6">
        <v>908093</v>
      </c>
      <c r="P1174" s="6">
        <v>907391</v>
      </c>
      <c r="Q1174" s="6">
        <v>618448</v>
      </c>
      <c r="R1174" s="6">
        <v>617088</v>
      </c>
      <c r="S1174" s="6">
        <v>770729</v>
      </c>
      <c r="T1174" s="6">
        <v>732740</v>
      </c>
      <c r="U1174" s="6">
        <v>1341439</v>
      </c>
      <c r="V1174" s="6">
        <v>1351969</v>
      </c>
      <c r="W1174" s="6">
        <v>4650517</v>
      </c>
      <c r="X1174" s="6">
        <v>4902993</v>
      </c>
      <c r="Y1174" s="6">
        <v>1521139</v>
      </c>
      <c r="Z1174" s="6">
        <v>1760306</v>
      </c>
      <c r="AA1174" s="6">
        <v>756140</v>
      </c>
      <c r="AB1174" s="6">
        <v>752249</v>
      </c>
      <c r="AC1174" s="6">
        <v>29323785</v>
      </c>
      <c r="AD1174" s="6">
        <v>30398976</v>
      </c>
      <c r="AF1174">
        <f>Q1174/W1174</f>
        <v>0.13298478427237229</v>
      </c>
      <c r="AG1174">
        <f>R1174/X1174</f>
        <v>0.12585944952399483</v>
      </c>
      <c r="AH1174">
        <f>U1174/W1174</f>
        <v>0.28844943476176949</v>
      </c>
      <c r="AI1174">
        <f>V1174/X1174</f>
        <v>0.27574361211610948</v>
      </c>
      <c r="AJ1174">
        <f>Y1174/AA1174</f>
        <v>2.0117160843230089</v>
      </c>
      <c r="AK1174">
        <f>Z1174/AB1174</f>
        <v>2.3400576139017799</v>
      </c>
      <c r="AL1174">
        <f>O1174/K1174</f>
        <v>0.17121970800979172</v>
      </c>
      <c r="AM1174">
        <f>P1174/L1174</f>
        <v>0.17262190234875791</v>
      </c>
      <c r="AN1174">
        <f>K1174/W1174</f>
        <v>1.1404476104484726</v>
      </c>
      <c r="AO1174">
        <f>L1174/X1174</f>
        <v>1.0721049367192652</v>
      </c>
      <c r="AP1174">
        <f>IF(OR(Q1174&lt;0, Q1174="NA"), 0, 1)</f>
        <v>1</v>
      </c>
      <c r="AQ1174">
        <f>IF(OR(S1174&lt;0, S1174="NA"), 0, 1)</f>
        <v>1</v>
      </c>
      <c r="AR1174">
        <f>IFERROR(IF((AF1174-AG1174)&gt;0,1,0),0)</f>
        <v>1</v>
      </c>
      <c r="AS1174">
        <f>IFERROR(IF((S1174-Q1174)&gt;0,1,0),0)</f>
        <v>1</v>
      </c>
      <c r="AT1174">
        <f>IFERROR(IF((AH1174-AI1174)&lt;0,1,0),0)</f>
        <v>0</v>
      </c>
      <c r="AU1174">
        <f>IFERROR(IF((AJ1174-AK1174)&gt;0,1,0),0)</f>
        <v>0</v>
      </c>
      <c r="AV1174">
        <f>IFERROR(IF((AL1174-AM1174)&gt;0,1,0),0)</f>
        <v>0</v>
      </c>
      <c r="AW1174">
        <f>IFERROR(IF((AN1174-AO1174)&gt;0,1,0),0)</f>
        <v>1</v>
      </c>
      <c r="AX1174">
        <f>IFERROR(IF((AC1174-AD1174)&lt;0,1,0),0)</f>
        <v>1</v>
      </c>
      <c r="AY1174">
        <f>SUM(AP1174:AX1174)</f>
        <v>6</v>
      </c>
    </row>
    <row r="1175" spans="1:51" x14ac:dyDescent="0.45">
      <c r="A1175" s="1" t="s">
        <v>3989</v>
      </c>
      <c r="B1175" s="2">
        <v>8419942</v>
      </c>
      <c r="C1175" s="3" t="s">
        <v>5335</v>
      </c>
      <c r="D1175" s="5">
        <v>68.510000000000005</v>
      </c>
      <c r="E1175" s="5">
        <v>7128.8717643</v>
      </c>
      <c r="F1175" s="3" t="s">
        <v>4480</v>
      </c>
      <c r="G1175" s="3" t="s">
        <v>4491</v>
      </c>
      <c r="H1175" s="3" t="s">
        <v>4492</v>
      </c>
      <c r="I1175" s="3" t="s">
        <v>4493</v>
      </c>
      <c r="J1175" s="3" t="s">
        <v>5203</v>
      </c>
      <c r="K1175" s="6">
        <v>3406805</v>
      </c>
      <c r="L1175" s="6">
        <v>2711757</v>
      </c>
      <c r="M1175" s="6">
        <v>204084</v>
      </c>
      <c r="N1175" s="6">
        <v>81345</v>
      </c>
      <c r="O1175" s="6">
        <v>83194</v>
      </c>
      <c r="P1175" s="6">
        <v>-14846</v>
      </c>
      <c r="Q1175" s="6">
        <v>-45597</v>
      </c>
      <c r="R1175" s="6">
        <v>-118884</v>
      </c>
      <c r="S1175" s="6">
        <v>208180</v>
      </c>
      <c r="T1175" s="6">
        <v>831504</v>
      </c>
      <c r="U1175" s="6">
        <v>1329682</v>
      </c>
      <c r="V1175" s="6">
        <v>1229379</v>
      </c>
      <c r="W1175" s="6">
        <v>10522018</v>
      </c>
      <c r="X1175" s="6">
        <v>10071258</v>
      </c>
      <c r="Y1175" s="6">
        <v>1595460</v>
      </c>
      <c r="Z1175" s="6">
        <v>1449146</v>
      </c>
      <c r="AA1175" s="6">
        <v>447719</v>
      </c>
      <c r="AB1175" s="6">
        <v>424816</v>
      </c>
      <c r="AC1175" s="6">
        <v>103928846</v>
      </c>
      <c r="AD1175" s="6">
        <v>102813336</v>
      </c>
      <c r="AF1175">
        <f>Q1175/W1175</f>
        <v>-4.3334843183123238E-3</v>
      </c>
      <c r="AG1175">
        <f>R1175/X1175</f>
        <v>-1.1804285025763415E-2</v>
      </c>
      <c r="AH1175">
        <f>U1175/W1175</f>
        <v>0.12637138617326069</v>
      </c>
      <c r="AI1175">
        <f>V1175/X1175</f>
        <v>0.12206806736556644</v>
      </c>
      <c r="AJ1175">
        <f>Y1175/AA1175</f>
        <v>3.563529803291797</v>
      </c>
      <c r="AK1175">
        <f>Z1175/AB1175</f>
        <v>3.4112321569809048</v>
      </c>
      <c r="AL1175">
        <f>O1175/K1175</f>
        <v>2.441994772227938E-2</v>
      </c>
      <c r="AM1175">
        <f>P1175/L1175</f>
        <v>-5.4746793315182743E-3</v>
      </c>
      <c r="AN1175">
        <f>K1175/W1175</f>
        <v>0.32377867059341658</v>
      </c>
      <c r="AO1175">
        <f>L1175/X1175</f>
        <v>0.2692570282679681</v>
      </c>
      <c r="AP1175">
        <f>IF(OR(Q1175&lt;0, Q1175="NA"), 0, 1)</f>
        <v>0</v>
      </c>
      <c r="AQ1175">
        <f>IF(OR(S1175&lt;0, S1175="NA"), 0, 1)</f>
        <v>1</v>
      </c>
      <c r="AR1175">
        <f>IFERROR(IF((AF1175-AG1175)&gt;0,1,0),0)</f>
        <v>1</v>
      </c>
      <c r="AS1175">
        <f>IFERROR(IF((S1175-Q1175)&gt;0,1,0),0)</f>
        <v>1</v>
      </c>
      <c r="AT1175">
        <f>IFERROR(IF((AH1175-AI1175)&lt;0,1,0),0)</f>
        <v>0</v>
      </c>
      <c r="AU1175">
        <f>IFERROR(IF((AJ1175-AK1175)&gt;0,1,0),0)</f>
        <v>1</v>
      </c>
      <c r="AV1175">
        <f>IFERROR(IF((AL1175-AM1175)&gt;0,1,0),0)</f>
        <v>1</v>
      </c>
      <c r="AW1175">
        <f>IFERROR(IF((AN1175-AO1175)&gt;0,1,0),0)</f>
        <v>1</v>
      </c>
      <c r="AX1175">
        <f>IFERROR(IF((AC1175-AD1175)&lt;0,1,0),0)</f>
        <v>0</v>
      </c>
      <c r="AY1175">
        <f>SUM(AP1175:AX1175)</f>
        <v>6</v>
      </c>
    </row>
    <row r="1176" spans="1:51" x14ac:dyDescent="0.45">
      <c r="A1176" s="1" t="s">
        <v>3992</v>
      </c>
      <c r="B1176" s="2">
        <v>14362218</v>
      </c>
      <c r="C1176" s="3" t="s">
        <v>5335</v>
      </c>
      <c r="D1176" s="5">
        <v>128.57</v>
      </c>
      <c r="E1176" s="5">
        <v>27406.23654002</v>
      </c>
      <c r="F1176" s="3" t="s">
        <v>4480</v>
      </c>
      <c r="G1176" s="3" t="s">
        <v>4491</v>
      </c>
      <c r="H1176" s="3" t="s">
        <v>4492</v>
      </c>
      <c r="I1176" s="3" t="s">
        <v>4802</v>
      </c>
      <c r="J1176" s="3" t="s">
        <v>4932</v>
      </c>
      <c r="K1176" s="6">
        <v>1630279</v>
      </c>
      <c r="L1176" s="6">
        <v>1510703</v>
      </c>
      <c r="M1176" s="6" t="s">
        <v>4474</v>
      </c>
      <c r="N1176" s="6" t="s">
        <v>4474</v>
      </c>
      <c r="O1176" s="6" t="s">
        <v>4474</v>
      </c>
      <c r="P1176" s="6" t="s">
        <v>4474</v>
      </c>
      <c r="Q1176" s="6">
        <v>513762</v>
      </c>
      <c r="R1176" s="6">
        <v>495169</v>
      </c>
      <c r="S1176" s="6">
        <v>860477</v>
      </c>
      <c r="T1176" s="6">
        <v>785734</v>
      </c>
      <c r="U1176" s="6" t="s">
        <v>4474</v>
      </c>
      <c r="V1176" s="6" t="s">
        <v>4474</v>
      </c>
      <c r="W1176" s="6">
        <v>7336717</v>
      </c>
      <c r="X1176" s="6">
        <v>7284541</v>
      </c>
      <c r="Y1176" s="6">
        <v>1786565</v>
      </c>
      <c r="Z1176" s="6">
        <v>2450068</v>
      </c>
      <c r="AA1176" s="6">
        <v>570503</v>
      </c>
      <c r="AB1176" s="6">
        <v>635783</v>
      </c>
      <c r="AC1176" s="6">
        <v>213160866</v>
      </c>
      <c r="AD1176" s="6">
        <v>213215797</v>
      </c>
      <c r="AF1176">
        <f>Q1176/W1176</f>
        <v>7.0026143846082661E-2</v>
      </c>
      <c r="AG1176">
        <f>R1176/X1176</f>
        <v>6.7975319241116217E-2</v>
      </c>
      <c r="AH1176" t="e">
        <f>U1176/W1176</f>
        <v>#VALUE!</v>
      </c>
      <c r="AI1176" t="e">
        <f>V1176/X1176</f>
        <v>#VALUE!</v>
      </c>
      <c r="AJ1176">
        <f>Y1176/AA1176</f>
        <v>3.1315610960853841</v>
      </c>
      <c r="AK1176">
        <f>Z1176/AB1176</f>
        <v>3.8536230128833266</v>
      </c>
      <c r="AL1176" t="e">
        <f>O1176/K1176</f>
        <v>#VALUE!</v>
      </c>
      <c r="AM1176" t="e">
        <f>P1176/L1176</f>
        <v>#VALUE!</v>
      </c>
      <c r="AN1176">
        <f>K1176/W1176</f>
        <v>0.22220824382349763</v>
      </c>
      <c r="AO1176">
        <f>L1176/X1176</f>
        <v>0.20738478924066733</v>
      </c>
      <c r="AP1176">
        <f>IF(OR(Q1176&lt;0, Q1176="NA"), 0, 1)</f>
        <v>1</v>
      </c>
      <c r="AQ1176">
        <f>IF(OR(S1176&lt;0, S1176="NA"), 0, 1)</f>
        <v>1</v>
      </c>
      <c r="AR1176">
        <f>IFERROR(IF((AF1176-AG1176)&gt;0,1,0),0)</f>
        <v>1</v>
      </c>
      <c r="AS1176">
        <f>IFERROR(IF((S1176-Q1176)&gt;0,1,0),0)</f>
        <v>1</v>
      </c>
      <c r="AT1176">
        <f>IFERROR(IF((AH1176-AI1176)&lt;0,1,0),0)</f>
        <v>0</v>
      </c>
      <c r="AU1176">
        <f>IFERROR(IF((AJ1176-AK1176)&gt;0,1,0),0)</f>
        <v>0</v>
      </c>
      <c r="AV1176">
        <f>IFERROR(IF((AL1176-AM1176)&gt;0,1,0),0)</f>
        <v>0</v>
      </c>
      <c r="AW1176">
        <f>IFERROR(IF((AN1176-AO1176)&gt;0,1,0),0)</f>
        <v>1</v>
      </c>
      <c r="AX1176">
        <f>IFERROR(IF((AC1176-AD1176)&lt;0,1,0),0)</f>
        <v>1</v>
      </c>
      <c r="AY1176">
        <f>SUM(AP1176:AX1176)</f>
        <v>6</v>
      </c>
    </row>
    <row r="1177" spans="1:51" x14ac:dyDescent="0.45">
      <c r="A1177" s="1" t="s">
        <v>4000</v>
      </c>
      <c r="B1177" s="2">
        <v>4154740</v>
      </c>
      <c r="C1177" s="3" t="s">
        <v>5337</v>
      </c>
      <c r="D1177" s="5">
        <v>53.16</v>
      </c>
      <c r="E1177" s="5">
        <v>3633.0747542399999</v>
      </c>
      <c r="F1177" s="3" t="s">
        <v>4475</v>
      </c>
      <c r="G1177" s="3" t="s">
        <v>4529</v>
      </c>
      <c r="H1177" s="3" t="s">
        <v>4530</v>
      </c>
      <c r="I1177" s="3" t="s">
        <v>4611</v>
      </c>
      <c r="J1177" s="3" t="s">
        <v>4785</v>
      </c>
      <c r="K1177" s="6">
        <v>3829000</v>
      </c>
      <c r="L1177" s="6">
        <v>3821000</v>
      </c>
      <c r="M1177" s="6">
        <v>864000</v>
      </c>
      <c r="N1177" s="6">
        <v>866000</v>
      </c>
      <c r="O1177" s="6">
        <v>749000</v>
      </c>
      <c r="P1177" s="6">
        <v>753000</v>
      </c>
      <c r="Q1177" s="6">
        <v>421000</v>
      </c>
      <c r="R1177" s="6">
        <v>434000</v>
      </c>
      <c r="S1177" s="6">
        <v>518000</v>
      </c>
      <c r="T1177" s="6">
        <v>461000</v>
      </c>
      <c r="U1177" s="6">
        <v>5047000</v>
      </c>
      <c r="V1177" s="6">
        <v>5043000</v>
      </c>
      <c r="W1177" s="6">
        <v>6698000</v>
      </c>
      <c r="X1177" s="6">
        <v>6693000</v>
      </c>
      <c r="Y1177" s="6">
        <v>4562000</v>
      </c>
      <c r="Z1177" s="6">
        <v>4535000</v>
      </c>
      <c r="AA1177" s="6">
        <v>1187000</v>
      </c>
      <c r="AB1177" s="6">
        <v>1230000</v>
      </c>
      <c r="AC1177" s="6">
        <v>68342264</v>
      </c>
      <c r="AD1177" s="6">
        <v>69884968</v>
      </c>
      <c r="AF1177">
        <f>Q1177/W1177</f>
        <v>6.2854583457748581E-2</v>
      </c>
      <c r="AG1177">
        <f>R1177/X1177</f>
        <v>6.4843866726430596E-2</v>
      </c>
      <c r="AH1177">
        <f>U1177/W1177</f>
        <v>0.75350851000298602</v>
      </c>
      <c r="AI1177">
        <f>V1177/X1177</f>
        <v>0.75347377857463016</v>
      </c>
      <c r="AJ1177">
        <f>Y1177/AA1177</f>
        <v>3.8433024431339513</v>
      </c>
      <c r="AK1177">
        <f>Z1177/AB1177</f>
        <v>3.6869918699186992</v>
      </c>
      <c r="AL1177">
        <f>O1177/K1177</f>
        <v>0.19561243144424131</v>
      </c>
      <c r="AM1177">
        <f>P1177/L1177</f>
        <v>0.19706883014917562</v>
      </c>
      <c r="AN1177">
        <f>K1177/W1177</f>
        <v>0.57166318303971331</v>
      </c>
      <c r="AO1177">
        <f>L1177/X1177</f>
        <v>0.57089496488868963</v>
      </c>
      <c r="AP1177">
        <f>IF(OR(Q1177&lt;0, Q1177="NA"), 0, 1)</f>
        <v>1</v>
      </c>
      <c r="AQ1177">
        <f>IF(OR(S1177&lt;0, S1177="NA"), 0, 1)</f>
        <v>1</v>
      </c>
      <c r="AR1177">
        <f>IFERROR(IF((AF1177-AG1177)&gt;0,1,0),0)</f>
        <v>0</v>
      </c>
      <c r="AS1177">
        <f>IFERROR(IF((S1177-Q1177)&gt;0,1,0),0)</f>
        <v>1</v>
      </c>
      <c r="AT1177">
        <f>IFERROR(IF((AH1177-AI1177)&lt;0,1,0),0)</f>
        <v>0</v>
      </c>
      <c r="AU1177">
        <f>IFERROR(IF((AJ1177-AK1177)&gt;0,1,0),0)</f>
        <v>1</v>
      </c>
      <c r="AV1177">
        <f>IFERROR(IF((AL1177-AM1177)&gt;0,1,0),0)</f>
        <v>0</v>
      </c>
      <c r="AW1177">
        <f>IFERROR(IF((AN1177-AO1177)&gt;0,1,0),0)</f>
        <v>1</v>
      </c>
      <c r="AX1177">
        <f>IFERROR(IF((AC1177-AD1177)&lt;0,1,0),0)</f>
        <v>1</v>
      </c>
      <c r="AY1177">
        <f>SUM(AP1177:AX1177)</f>
        <v>6</v>
      </c>
    </row>
    <row r="1178" spans="1:51" x14ac:dyDescent="0.45">
      <c r="A1178" s="1" t="s">
        <v>4010</v>
      </c>
      <c r="B1178" s="2">
        <v>4291524</v>
      </c>
      <c r="C1178" s="3" t="s">
        <v>5335</v>
      </c>
      <c r="D1178" s="5">
        <v>24.6</v>
      </c>
      <c r="E1178" s="5">
        <v>998.06288519999998</v>
      </c>
      <c r="F1178" s="3" t="s">
        <v>4583</v>
      </c>
      <c r="G1178" s="3" t="s">
        <v>4583</v>
      </c>
      <c r="H1178" s="3" t="s">
        <v>4682</v>
      </c>
      <c r="I1178" s="3" t="s">
        <v>4737</v>
      </c>
      <c r="J1178" s="3" t="s">
        <v>5018</v>
      </c>
      <c r="K1178" s="6">
        <v>906520</v>
      </c>
      <c r="L1178" s="6">
        <v>912500</v>
      </c>
      <c r="M1178" s="6">
        <v>112460</v>
      </c>
      <c r="N1178" s="6">
        <v>134210</v>
      </c>
      <c r="O1178" s="6">
        <v>55930</v>
      </c>
      <c r="P1178" s="6">
        <v>77930</v>
      </c>
      <c r="Q1178" s="6">
        <v>26550</v>
      </c>
      <c r="R1178" s="6">
        <v>40510</v>
      </c>
      <c r="S1178" s="6">
        <v>67290</v>
      </c>
      <c r="T1178" s="6">
        <v>76640</v>
      </c>
      <c r="U1178" s="6">
        <v>420170</v>
      </c>
      <c r="V1178" s="6">
        <v>432680</v>
      </c>
      <c r="W1178" s="6">
        <v>1367830</v>
      </c>
      <c r="X1178" s="6">
        <v>1365840</v>
      </c>
      <c r="Y1178" s="6">
        <v>435340</v>
      </c>
      <c r="Z1178" s="6">
        <v>438900</v>
      </c>
      <c r="AA1178" s="6">
        <v>153990</v>
      </c>
      <c r="AB1178" s="6">
        <v>155690</v>
      </c>
      <c r="AC1178" s="6">
        <v>40563351</v>
      </c>
      <c r="AD1178" s="6">
        <v>40656370</v>
      </c>
      <c r="AF1178">
        <f>Q1178/W1178</f>
        <v>1.9410306836375867E-2</v>
      </c>
      <c r="AG1178">
        <f>R1178/X1178</f>
        <v>2.9659403736894512E-2</v>
      </c>
      <c r="AH1178">
        <f>U1178/W1178</f>
        <v>0.30717998581695094</v>
      </c>
      <c r="AI1178">
        <f>V1178/X1178</f>
        <v>0.3167867392959644</v>
      </c>
      <c r="AJ1178">
        <f>Y1178/AA1178</f>
        <v>2.8270666926423793</v>
      </c>
      <c r="AK1178">
        <f>Z1178/AB1178</f>
        <v>2.8190635236688291</v>
      </c>
      <c r="AL1178">
        <f>O1178/K1178</f>
        <v>6.1697480474782684E-2</v>
      </c>
      <c r="AM1178">
        <f>P1178/L1178</f>
        <v>8.5402739726027396E-2</v>
      </c>
      <c r="AN1178">
        <f>K1178/W1178</f>
        <v>0.66274317714920716</v>
      </c>
      <c r="AO1178">
        <f>L1178/X1178</f>
        <v>0.66808703801323732</v>
      </c>
      <c r="AP1178">
        <f>IF(OR(Q1178&lt;0, Q1178="NA"), 0, 1)</f>
        <v>1</v>
      </c>
      <c r="AQ1178">
        <f>IF(OR(S1178&lt;0, S1178="NA"), 0, 1)</f>
        <v>1</v>
      </c>
      <c r="AR1178">
        <f>IFERROR(IF((AF1178-AG1178)&gt;0,1,0),0)</f>
        <v>0</v>
      </c>
      <c r="AS1178">
        <f>IFERROR(IF((S1178-Q1178)&gt;0,1,0),0)</f>
        <v>1</v>
      </c>
      <c r="AT1178">
        <f>IFERROR(IF((AH1178-AI1178)&lt;0,1,0),0)</f>
        <v>1</v>
      </c>
      <c r="AU1178">
        <f>IFERROR(IF((AJ1178-AK1178)&gt;0,1,0),0)</f>
        <v>1</v>
      </c>
      <c r="AV1178">
        <f>IFERROR(IF((AL1178-AM1178)&gt;0,1,0),0)</f>
        <v>0</v>
      </c>
      <c r="AW1178">
        <f>IFERROR(IF((AN1178-AO1178)&gt;0,1,0),0)</f>
        <v>0</v>
      </c>
      <c r="AX1178">
        <f>IFERROR(IF((AC1178-AD1178)&lt;0,1,0),0)</f>
        <v>1</v>
      </c>
      <c r="AY1178">
        <f>SUM(AP1178:AX1178)</f>
        <v>6</v>
      </c>
    </row>
    <row r="1179" spans="1:51" x14ac:dyDescent="0.45">
      <c r="A1179" s="1" t="s">
        <v>4017</v>
      </c>
      <c r="B1179" s="2">
        <v>4416735</v>
      </c>
      <c r="C1179" s="3" t="s">
        <v>5337</v>
      </c>
      <c r="D1179" s="7">
        <v>7.63</v>
      </c>
      <c r="E1179" s="5">
        <v>305.57388526</v>
      </c>
      <c r="F1179" s="3" t="s">
        <v>4480</v>
      </c>
      <c r="G1179" s="3" t="s">
        <v>4491</v>
      </c>
      <c r="H1179" s="3" t="s">
        <v>4492</v>
      </c>
      <c r="I1179" s="3" t="s">
        <v>4493</v>
      </c>
      <c r="J1179" s="3" t="s">
        <v>4494</v>
      </c>
      <c r="K1179" s="6">
        <v>115271</v>
      </c>
      <c r="L1179" s="6">
        <v>123975</v>
      </c>
      <c r="M1179" s="6" t="s">
        <v>4474</v>
      </c>
      <c r="N1179" s="6" t="s">
        <v>4474</v>
      </c>
      <c r="O1179" s="6">
        <v>90368</v>
      </c>
      <c r="P1179" s="6">
        <v>97836</v>
      </c>
      <c r="Q1179" s="6">
        <v>10437</v>
      </c>
      <c r="R1179" s="6">
        <v>-10049</v>
      </c>
      <c r="S1179" s="6">
        <v>149439</v>
      </c>
      <c r="T1179" s="6">
        <v>208218</v>
      </c>
      <c r="U1179" s="6">
        <v>403594</v>
      </c>
      <c r="V1179" s="6">
        <v>403362</v>
      </c>
      <c r="W1179" s="6">
        <v>778345</v>
      </c>
      <c r="X1179" s="6">
        <v>771268</v>
      </c>
      <c r="Y1179" s="6">
        <v>52796</v>
      </c>
      <c r="Z1179" s="6">
        <v>54991</v>
      </c>
      <c r="AA1179" s="6">
        <v>9780</v>
      </c>
      <c r="AB1179" s="6">
        <v>14229</v>
      </c>
      <c r="AC1179" s="6">
        <v>40049002</v>
      </c>
      <c r="AD1179" s="6">
        <v>39953000</v>
      </c>
      <c r="AF1179">
        <f>Q1179/W1179</f>
        <v>1.3409220846796729E-2</v>
      </c>
      <c r="AG1179">
        <f>R1179/X1179</f>
        <v>-1.3029193483977035E-2</v>
      </c>
      <c r="AH1179">
        <f>U1179/W1179</f>
        <v>0.51852841606228606</v>
      </c>
      <c r="AI1179">
        <f>V1179/X1179</f>
        <v>0.52298552513523189</v>
      </c>
      <c r="AJ1179">
        <f>Y1179/AA1179</f>
        <v>5.3983640081799589</v>
      </c>
      <c r="AK1179">
        <f>Z1179/AB1179</f>
        <v>3.864712910253707</v>
      </c>
      <c r="AL1179">
        <f>O1179/K1179</f>
        <v>0.78396127386766834</v>
      </c>
      <c r="AM1179">
        <f>P1179/L1179</f>
        <v>0.78915910465819716</v>
      </c>
      <c r="AN1179">
        <f>K1179/W1179</f>
        <v>0.1480975659893749</v>
      </c>
      <c r="AO1179">
        <f>L1179/X1179</f>
        <v>0.1607417914395515</v>
      </c>
      <c r="AP1179">
        <f>IF(OR(Q1179&lt;0, Q1179="NA"), 0, 1)</f>
        <v>1</v>
      </c>
      <c r="AQ1179">
        <f>IF(OR(S1179&lt;0, S1179="NA"), 0, 1)</f>
        <v>1</v>
      </c>
      <c r="AR1179">
        <f>IFERROR(IF((AF1179-AG1179)&gt;0,1,0),0)</f>
        <v>1</v>
      </c>
      <c r="AS1179">
        <f>IFERROR(IF((S1179-Q1179)&gt;0,1,0),0)</f>
        <v>1</v>
      </c>
      <c r="AT1179">
        <f>IFERROR(IF((AH1179-AI1179)&lt;0,1,0),0)</f>
        <v>1</v>
      </c>
      <c r="AU1179">
        <f>IFERROR(IF((AJ1179-AK1179)&gt;0,1,0),0)</f>
        <v>1</v>
      </c>
      <c r="AV1179">
        <f>IFERROR(IF((AL1179-AM1179)&gt;0,1,0),0)</f>
        <v>0</v>
      </c>
      <c r="AW1179">
        <f>IFERROR(IF((AN1179-AO1179)&gt;0,1,0),0)</f>
        <v>0</v>
      </c>
      <c r="AX1179">
        <f>IFERROR(IF((AC1179-AD1179)&lt;0,1,0),0)</f>
        <v>0</v>
      </c>
      <c r="AY1179">
        <f>SUM(AP1179:AX1179)</f>
        <v>6</v>
      </c>
    </row>
    <row r="1180" spans="1:51" x14ac:dyDescent="0.45">
      <c r="A1180" s="1" t="s">
        <v>4020</v>
      </c>
      <c r="B1180" s="2">
        <v>4121353</v>
      </c>
      <c r="C1180" s="3" t="s">
        <v>5337</v>
      </c>
      <c r="D1180" s="7">
        <v>9.9700000000000006</v>
      </c>
      <c r="E1180" s="5">
        <v>1574.5098871099999</v>
      </c>
      <c r="F1180" s="3" t="s">
        <v>4583</v>
      </c>
      <c r="G1180" s="3" t="s">
        <v>4583</v>
      </c>
      <c r="H1180" s="3" t="s">
        <v>4584</v>
      </c>
      <c r="I1180" s="3" t="s">
        <v>4585</v>
      </c>
      <c r="J1180" s="3" t="s">
        <v>5004</v>
      </c>
      <c r="K1180" s="6">
        <v>3084000</v>
      </c>
      <c r="L1180" s="6">
        <v>2942000</v>
      </c>
      <c r="M1180" s="6">
        <v>459000</v>
      </c>
      <c r="N1180" s="6">
        <v>434000</v>
      </c>
      <c r="O1180" s="6">
        <v>191000</v>
      </c>
      <c r="P1180" s="6">
        <v>169000</v>
      </c>
      <c r="Q1180" s="6">
        <v>37000</v>
      </c>
      <c r="R1180" s="6">
        <v>48000</v>
      </c>
      <c r="S1180" s="6">
        <v>318000</v>
      </c>
      <c r="T1180" s="6">
        <v>248000</v>
      </c>
      <c r="U1180" s="6">
        <v>2724000</v>
      </c>
      <c r="V1180" s="6">
        <v>2739000</v>
      </c>
      <c r="W1180" s="6">
        <v>6191000</v>
      </c>
      <c r="X1180" s="6">
        <v>6096000</v>
      </c>
      <c r="Y1180" s="6">
        <v>2219000</v>
      </c>
      <c r="Z1180" s="6">
        <v>2226000</v>
      </c>
      <c r="AA1180" s="6">
        <v>817000</v>
      </c>
      <c r="AB1180" s="6">
        <v>746000</v>
      </c>
      <c r="AC1180" s="6">
        <v>157920455</v>
      </c>
      <c r="AD1180" s="6">
        <v>157912468</v>
      </c>
      <c r="AF1180">
        <f>Q1180/W1180</f>
        <v>5.9764173800678404E-3</v>
      </c>
      <c r="AG1180">
        <f>R1180/X1180</f>
        <v>7.874015748031496E-3</v>
      </c>
      <c r="AH1180">
        <f>U1180/W1180</f>
        <v>0.43999353900823779</v>
      </c>
      <c r="AI1180">
        <f>V1180/X1180</f>
        <v>0.44931102362204722</v>
      </c>
      <c r="AJ1180">
        <f>Y1180/AA1180</f>
        <v>2.7160342717258263</v>
      </c>
      <c r="AK1180">
        <f>Z1180/AB1180</f>
        <v>2.9839142091152815</v>
      </c>
      <c r="AL1180">
        <f>O1180/K1180</f>
        <v>6.1932555123216604E-2</v>
      </c>
      <c r="AM1180">
        <f>P1180/L1180</f>
        <v>5.7443915703602993E-2</v>
      </c>
      <c r="AN1180">
        <f>K1180/W1180</f>
        <v>0.49814246486835728</v>
      </c>
      <c r="AO1180">
        <f>L1180/X1180</f>
        <v>0.48261154855643046</v>
      </c>
      <c r="AP1180">
        <f>IF(OR(Q1180&lt;0, Q1180="NA"), 0, 1)</f>
        <v>1</v>
      </c>
      <c r="AQ1180">
        <f>IF(OR(S1180&lt;0, S1180="NA"), 0, 1)</f>
        <v>1</v>
      </c>
      <c r="AR1180">
        <f>IFERROR(IF((AF1180-AG1180)&gt;0,1,0),0)</f>
        <v>0</v>
      </c>
      <c r="AS1180">
        <f>IFERROR(IF((S1180-Q1180)&gt;0,1,0),0)</f>
        <v>1</v>
      </c>
      <c r="AT1180">
        <f>IFERROR(IF((AH1180-AI1180)&lt;0,1,0),0)</f>
        <v>1</v>
      </c>
      <c r="AU1180">
        <f>IFERROR(IF((AJ1180-AK1180)&gt;0,1,0),0)</f>
        <v>0</v>
      </c>
      <c r="AV1180">
        <f>IFERROR(IF((AL1180-AM1180)&gt;0,1,0),0)</f>
        <v>1</v>
      </c>
      <c r="AW1180">
        <f>IFERROR(IF((AN1180-AO1180)&gt;0,1,0),0)</f>
        <v>1</v>
      </c>
      <c r="AX1180">
        <f>IFERROR(IF((AC1180-AD1180)&lt;0,1,0),0)</f>
        <v>0</v>
      </c>
      <c r="AY1180">
        <f>SUM(AP1180:AX1180)</f>
        <v>6</v>
      </c>
    </row>
    <row r="1181" spans="1:51" x14ac:dyDescent="0.45">
      <c r="A1181" s="1" t="s">
        <v>4025</v>
      </c>
      <c r="B1181" s="2">
        <v>4202601</v>
      </c>
      <c r="C1181" s="3" t="s">
        <v>5338</v>
      </c>
      <c r="D1181" s="5">
        <v>46.52</v>
      </c>
      <c r="E1181" s="5">
        <v>1969.82027128</v>
      </c>
      <c r="F1181" s="3" t="s">
        <v>4480</v>
      </c>
      <c r="G1181" s="3" t="s">
        <v>4509</v>
      </c>
      <c r="H1181" s="3" t="s">
        <v>4509</v>
      </c>
      <c r="I1181" s="3" t="s">
        <v>4677</v>
      </c>
      <c r="J1181" s="3" t="s">
        <v>4646</v>
      </c>
      <c r="K1181" s="6">
        <v>1244234</v>
      </c>
      <c r="L1181" s="6">
        <v>1202631</v>
      </c>
      <c r="M1181" s="6">
        <v>16974</v>
      </c>
      <c r="N1181" s="6">
        <v>9273</v>
      </c>
      <c r="O1181" s="6">
        <v>1403</v>
      </c>
      <c r="P1181" s="6">
        <v>-4907</v>
      </c>
      <c r="Q1181" s="6">
        <v>-13452</v>
      </c>
      <c r="R1181" s="6">
        <v>-18913</v>
      </c>
      <c r="S1181" s="6">
        <v>42092</v>
      </c>
      <c r="T1181" s="6">
        <v>38195</v>
      </c>
      <c r="U1181" s="6">
        <v>127548</v>
      </c>
      <c r="V1181" s="6">
        <v>127559</v>
      </c>
      <c r="W1181" s="6">
        <v>816118</v>
      </c>
      <c r="X1181" s="6">
        <v>795946</v>
      </c>
      <c r="Y1181" s="6" t="s">
        <v>4474</v>
      </c>
      <c r="Z1181" s="6" t="s">
        <v>4474</v>
      </c>
      <c r="AA1181" s="6" t="s">
        <v>4474</v>
      </c>
      <c r="AB1181" s="6" t="s">
        <v>4474</v>
      </c>
      <c r="AC1181" s="6">
        <v>42340695</v>
      </c>
      <c r="AD1181" s="6">
        <v>42159631</v>
      </c>
      <c r="AF1181">
        <f>Q1181/W1181</f>
        <v>-1.6482910559502423E-2</v>
      </c>
      <c r="AG1181">
        <f>R1181/X1181</f>
        <v>-2.3761662223316656E-2</v>
      </c>
      <c r="AH1181">
        <f>U1181/W1181</f>
        <v>0.15628622331574601</v>
      </c>
      <c r="AI1181">
        <f>V1181/X1181</f>
        <v>0.1602608719687014</v>
      </c>
      <c r="AJ1181" t="e">
        <f>Y1181/AA1181</f>
        <v>#VALUE!</v>
      </c>
      <c r="AK1181" t="e">
        <f>Z1181/AB1181</f>
        <v>#VALUE!</v>
      </c>
      <c r="AL1181">
        <f>O1181/K1181</f>
        <v>1.1276013997367055E-3</v>
      </c>
      <c r="AM1181">
        <f>P1181/L1181</f>
        <v>-4.0802207826008147E-3</v>
      </c>
      <c r="AN1181">
        <f>K1181/W1181</f>
        <v>1.5245761029655025</v>
      </c>
      <c r="AO1181">
        <f>L1181/X1181</f>
        <v>1.5109454661497137</v>
      </c>
      <c r="AP1181">
        <f>IF(OR(Q1181&lt;0, Q1181="NA"), 0, 1)</f>
        <v>0</v>
      </c>
      <c r="AQ1181">
        <f>IF(OR(S1181&lt;0, S1181="NA"), 0, 1)</f>
        <v>1</v>
      </c>
      <c r="AR1181">
        <f>IFERROR(IF((AF1181-AG1181)&gt;0,1,0),0)</f>
        <v>1</v>
      </c>
      <c r="AS1181">
        <f>IFERROR(IF((S1181-Q1181)&gt;0,1,0),0)</f>
        <v>1</v>
      </c>
      <c r="AT1181">
        <f>IFERROR(IF((AH1181-AI1181)&lt;0,1,0),0)</f>
        <v>1</v>
      </c>
      <c r="AU1181">
        <f>IFERROR(IF((AJ1181-AK1181)&gt;0,1,0),0)</f>
        <v>0</v>
      </c>
      <c r="AV1181">
        <f>IFERROR(IF((AL1181-AM1181)&gt;0,1,0),0)</f>
        <v>1</v>
      </c>
      <c r="AW1181">
        <f>IFERROR(IF((AN1181-AO1181)&gt;0,1,0),0)</f>
        <v>1</v>
      </c>
      <c r="AX1181">
        <f>IFERROR(IF((AC1181-AD1181)&lt;0,1,0),0)</f>
        <v>0</v>
      </c>
      <c r="AY1181">
        <f>SUM(AP1181:AX1181)</f>
        <v>6</v>
      </c>
    </row>
    <row r="1182" spans="1:51" x14ac:dyDescent="0.45">
      <c r="A1182" s="1" t="s">
        <v>4028</v>
      </c>
      <c r="B1182" s="2">
        <v>100464</v>
      </c>
      <c r="C1182" s="3" t="s">
        <v>5335</v>
      </c>
      <c r="D1182" s="5">
        <v>35.159999999999997</v>
      </c>
      <c r="E1182" s="5">
        <v>2150.3161941600001</v>
      </c>
      <c r="F1182" s="3" t="s">
        <v>4480</v>
      </c>
      <c r="G1182" s="3" t="s">
        <v>4481</v>
      </c>
      <c r="H1182" s="3" t="s">
        <v>4481</v>
      </c>
      <c r="I1182" s="3" t="s">
        <v>4482</v>
      </c>
      <c r="J1182" s="3" t="s">
        <v>4484</v>
      </c>
      <c r="K1182" s="6">
        <v>717085</v>
      </c>
      <c r="L1182" s="6">
        <v>700367</v>
      </c>
      <c r="M1182" s="6" t="s">
        <v>4474</v>
      </c>
      <c r="N1182" s="6" t="s">
        <v>4474</v>
      </c>
      <c r="O1182" s="6">
        <v>397756</v>
      </c>
      <c r="P1182" s="6">
        <v>365146</v>
      </c>
      <c r="Q1182" s="6">
        <v>202820</v>
      </c>
      <c r="R1182" s="6">
        <v>185519</v>
      </c>
      <c r="S1182" s="6">
        <v>81851</v>
      </c>
      <c r="T1182" s="6">
        <v>128717</v>
      </c>
      <c r="U1182" s="6">
        <v>123647</v>
      </c>
      <c r="V1182" s="6">
        <v>123592</v>
      </c>
      <c r="W1182" s="6">
        <v>18480372</v>
      </c>
      <c r="X1182" s="6">
        <v>18452487</v>
      </c>
      <c r="Y1182" s="6" t="s">
        <v>4474</v>
      </c>
      <c r="Z1182" s="6" t="s">
        <v>4474</v>
      </c>
      <c r="AA1182" s="6" t="s">
        <v>4474</v>
      </c>
      <c r="AB1182" s="6" t="s">
        <v>4474</v>
      </c>
      <c r="AC1182" s="6">
        <v>61206606</v>
      </c>
      <c r="AD1182" s="6">
        <v>61205969</v>
      </c>
      <c r="AF1182">
        <f>Q1182/W1182</f>
        <v>1.0974887302052145E-2</v>
      </c>
      <c r="AG1182">
        <f>R1182/X1182</f>
        <v>1.0053875122632521E-2</v>
      </c>
      <c r="AH1182">
        <f>U1182/W1182</f>
        <v>6.6907202950243641E-3</v>
      </c>
      <c r="AI1182">
        <f>V1182/X1182</f>
        <v>6.6978505390628378E-3</v>
      </c>
      <c r="AJ1182" t="e">
        <f>Y1182/AA1182</f>
        <v>#VALUE!</v>
      </c>
      <c r="AK1182" t="e">
        <f>Z1182/AB1182</f>
        <v>#VALUE!</v>
      </c>
      <c r="AL1182">
        <f>O1182/K1182</f>
        <v>0.55468459108752799</v>
      </c>
      <c r="AM1182">
        <f>P1182/L1182</f>
        <v>0.52136379926524234</v>
      </c>
      <c r="AN1182">
        <f>K1182/W1182</f>
        <v>3.880251977611706E-2</v>
      </c>
      <c r="AO1182">
        <f>L1182/X1182</f>
        <v>3.7955154771278254E-2</v>
      </c>
      <c r="AP1182">
        <f>IF(OR(Q1182&lt;0, Q1182="NA"), 0, 1)</f>
        <v>1</v>
      </c>
      <c r="AQ1182">
        <f>IF(OR(S1182&lt;0, S1182="NA"), 0, 1)</f>
        <v>1</v>
      </c>
      <c r="AR1182">
        <f>IFERROR(IF((AF1182-AG1182)&gt;0,1,0),0)</f>
        <v>1</v>
      </c>
      <c r="AS1182">
        <f>IFERROR(IF((S1182-Q1182)&gt;0,1,0),0)</f>
        <v>0</v>
      </c>
      <c r="AT1182">
        <f>IFERROR(IF((AH1182-AI1182)&lt;0,1,0),0)</f>
        <v>1</v>
      </c>
      <c r="AU1182">
        <f>IFERROR(IF((AJ1182-AK1182)&gt;0,1,0),0)</f>
        <v>0</v>
      </c>
      <c r="AV1182">
        <f>IFERROR(IF((AL1182-AM1182)&gt;0,1,0),0)</f>
        <v>1</v>
      </c>
      <c r="AW1182">
        <f>IFERROR(IF((AN1182-AO1182)&gt;0,1,0),0)</f>
        <v>1</v>
      </c>
      <c r="AX1182">
        <f>IFERROR(IF((AC1182-AD1182)&lt;0,1,0),0)</f>
        <v>0</v>
      </c>
      <c r="AY1182">
        <f>SUM(AP1182:AX1182)</f>
        <v>6</v>
      </c>
    </row>
    <row r="1183" spans="1:51" x14ac:dyDescent="0.45">
      <c r="A1183" s="1" t="s">
        <v>4030</v>
      </c>
      <c r="B1183" s="2">
        <v>4963656</v>
      </c>
      <c r="C1183" s="3" t="s">
        <v>5335</v>
      </c>
      <c r="D1183" s="5">
        <v>26.67</v>
      </c>
      <c r="E1183" s="5">
        <v>2719.5254982000001</v>
      </c>
      <c r="F1183" s="3" t="s">
        <v>4500</v>
      </c>
      <c r="G1183" s="3" t="s">
        <v>4574</v>
      </c>
      <c r="H1183" s="3" t="s">
        <v>4580</v>
      </c>
      <c r="I1183" s="3" t="s">
        <v>4824</v>
      </c>
      <c r="J1183" s="3" t="s">
        <v>5005</v>
      </c>
      <c r="K1183" s="6">
        <v>2360827</v>
      </c>
      <c r="L1183" s="6">
        <v>2316871</v>
      </c>
      <c r="M1183" s="6">
        <v>307060</v>
      </c>
      <c r="N1183" s="6">
        <v>293212</v>
      </c>
      <c r="O1183" s="6">
        <v>153849</v>
      </c>
      <c r="P1183" s="6">
        <v>139483</v>
      </c>
      <c r="Q1183" s="6">
        <v>68467</v>
      </c>
      <c r="R1183" s="6">
        <v>17090</v>
      </c>
      <c r="S1183" s="6">
        <v>198310</v>
      </c>
      <c r="T1183" s="6">
        <v>192072</v>
      </c>
      <c r="U1183" s="6">
        <v>914223</v>
      </c>
      <c r="V1183" s="6">
        <v>913428</v>
      </c>
      <c r="W1183" s="6">
        <v>3418818</v>
      </c>
      <c r="X1183" s="6">
        <v>3343364</v>
      </c>
      <c r="Y1183" s="6">
        <v>1524827</v>
      </c>
      <c r="Z1183" s="6">
        <v>1452631</v>
      </c>
      <c r="AA1183" s="6">
        <v>763250</v>
      </c>
      <c r="AB1183" s="6">
        <v>712100</v>
      </c>
      <c r="AC1183" s="6">
        <v>101968000</v>
      </c>
      <c r="AD1183" s="6">
        <v>101945000</v>
      </c>
      <c r="AF1183">
        <f>Q1183/W1183</f>
        <v>2.0026512086925949E-2</v>
      </c>
      <c r="AG1183">
        <f>R1183/X1183</f>
        <v>5.1116181187570364E-3</v>
      </c>
      <c r="AH1183">
        <f>U1183/W1183</f>
        <v>0.26740908700024396</v>
      </c>
      <c r="AI1183">
        <f>V1183/X1183</f>
        <v>0.27320626769923945</v>
      </c>
      <c r="AJ1183">
        <f>Y1183/AA1183</f>
        <v>1.9978080576482149</v>
      </c>
      <c r="AK1183">
        <f>Z1183/AB1183</f>
        <v>2.0399255722510885</v>
      </c>
      <c r="AL1183">
        <f>O1183/K1183</f>
        <v>6.5167418027665736E-2</v>
      </c>
      <c r="AM1183">
        <f>P1183/L1183</f>
        <v>6.0203179201604236E-2</v>
      </c>
      <c r="AN1183">
        <f>K1183/W1183</f>
        <v>0.6905389523513682</v>
      </c>
      <c r="AO1183">
        <f>L1183/X1183</f>
        <v>0.69297599663093823</v>
      </c>
      <c r="AP1183">
        <f>IF(OR(Q1183&lt;0, Q1183="NA"), 0, 1)</f>
        <v>1</v>
      </c>
      <c r="AQ1183">
        <f>IF(OR(S1183&lt;0, S1183="NA"), 0, 1)</f>
        <v>1</v>
      </c>
      <c r="AR1183">
        <f>IFERROR(IF((AF1183-AG1183)&gt;0,1,0),0)</f>
        <v>1</v>
      </c>
      <c r="AS1183">
        <f>IFERROR(IF((S1183-Q1183)&gt;0,1,0),0)</f>
        <v>1</v>
      </c>
      <c r="AT1183">
        <f>IFERROR(IF((AH1183-AI1183)&lt;0,1,0),0)</f>
        <v>1</v>
      </c>
      <c r="AU1183">
        <f>IFERROR(IF((AJ1183-AK1183)&gt;0,1,0),0)</f>
        <v>0</v>
      </c>
      <c r="AV1183">
        <f>IFERROR(IF((AL1183-AM1183)&gt;0,1,0),0)</f>
        <v>1</v>
      </c>
      <c r="AW1183">
        <f>IFERROR(IF((AN1183-AO1183)&gt;0,1,0),0)</f>
        <v>0</v>
      </c>
      <c r="AX1183">
        <f>IFERROR(IF((AC1183-AD1183)&lt;0,1,0),0)</f>
        <v>0</v>
      </c>
      <c r="AY1183">
        <f>SUM(AP1183:AX1183)</f>
        <v>6</v>
      </c>
    </row>
    <row r="1184" spans="1:51" x14ac:dyDescent="0.45">
      <c r="A1184" s="1" t="s">
        <v>4032</v>
      </c>
      <c r="B1184" s="2">
        <v>4911214</v>
      </c>
      <c r="C1184" s="3" t="s">
        <v>5337</v>
      </c>
      <c r="D1184" s="5">
        <v>57.06</v>
      </c>
      <c r="E1184" s="5">
        <v>1011.22519428</v>
      </c>
      <c r="F1184" s="3" t="s">
        <v>4559</v>
      </c>
      <c r="G1184" s="3" t="s">
        <v>4560</v>
      </c>
      <c r="H1184" s="3" t="s">
        <v>4671</v>
      </c>
      <c r="I1184" s="3" t="s">
        <v>4671</v>
      </c>
      <c r="J1184" s="3" t="s">
        <v>4672</v>
      </c>
      <c r="K1184" s="6">
        <v>409407</v>
      </c>
      <c r="L1184" s="6">
        <v>405312</v>
      </c>
      <c r="M1184" s="6">
        <v>97505</v>
      </c>
      <c r="N1184" s="6">
        <v>96288</v>
      </c>
      <c r="O1184" s="6">
        <v>90120</v>
      </c>
      <c r="P1184" s="6">
        <v>89532</v>
      </c>
      <c r="Q1184" s="6">
        <v>47320</v>
      </c>
      <c r="R1184" s="6">
        <v>45827</v>
      </c>
      <c r="S1184" s="6">
        <v>76197</v>
      </c>
      <c r="T1184" s="6">
        <v>75425</v>
      </c>
      <c r="U1184" s="6">
        <v>248282</v>
      </c>
      <c r="V1184" s="6">
        <v>247960</v>
      </c>
      <c r="W1184" s="6">
        <v>488009</v>
      </c>
      <c r="X1184" s="6">
        <v>591556</v>
      </c>
      <c r="Y1184" s="6">
        <v>184752</v>
      </c>
      <c r="Z1184" s="6">
        <v>289737</v>
      </c>
      <c r="AA1184" s="6">
        <v>43911</v>
      </c>
      <c r="AB1184" s="6">
        <v>160817</v>
      </c>
      <c r="AC1184" s="6">
        <v>17716847</v>
      </c>
      <c r="AD1184" s="6">
        <v>17703166</v>
      </c>
      <c r="AF1184">
        <f>Q1184/W1184</f>
        <v>9.696542481798491E-2</v>
      </c>
      <c r="AG1184">
        <f>R1184/X1184</f>
        <v>7.7468574403775803E-2</v>
      </c>
      <c r="AH1184">
        <f>U1184/W1184</f>
        <v>0.50876520719904761</v>
      </c>
      <c r="AI1184">
        <f>V1184/X1184</f>
        <v>0.41916572564558552</v>
      </c>
      <c r="AJ1184">
        <f>Y1184/AA1184</f>
        <v>4.2074195531871288</v>
      </c>
      <c r="AK1184">
        <f>Z1184/AB1184</f>
        <v>1.8016565412860581</v>
      </c>
      <c r="AL1184">
        <f>O1184/K1184</f>
        <v>0.22012325143439168</v>
      </c>
      <c r="AM1184">
        <f>P1184/L1184</f>
        <v>0.22089649455234486</v>
      </c>
      <c r="AN1184">
        <f>K1184/W1184</f>
        <v>0.83893329836130071</v>
      </c>
      <c r="AO1184">
        <f>L1184/X1184</f>
        <v>0.68516252053905291</v>
      </c>
      <c r="AP1184">
        <f>IF(OR(Q1184&lt;0, Q1184="NA"), 0, 1)</f>
        <v>1</v>
      </c>
      <c r="AQ1184">
        <f>IF(OR(S1184&lt;0, S1184="NA"), 0, 1)</f>
        <v>1</v>
      </c>
      <c r="AR1184">
        <f>IFERROR(IF((AF1184-AG1184)&gt;0,1,0),0)</f>
        <v>1</v>
      </c>
      <c r="AS1184">
        <f>IFERROR(IF((S1184-Q1184)&gt;0,1,0),0)</f>
        <v>1</v>
      </c>
      <c r="AT1184">
        <f>IFERROR(IF((AH1184-AI1184)&lt;0,1,0),0)</f>
        <v>0</v>
      </c>
      <c r="AU1184">
        <f>IFERROR(IF((AJ1184-AK1184)&gt;0,1,0),0)</f>
        <v>1</v>
      </c>
      <c r="AV1184">
        <f>IFERROR(IF((AL1184-AM1184)&gt;0,1,0),0)</f>
        <v>0</v>
      </c>
      <c r="AW1184">
        <f>IFERROR(IF((AN1184-AO1184)&gt;0,1,0),0)</f>
        <v>1</v>
      </c>
      <c r="AX1184">
        <f>IFERROR(IF((AC1184-AD1184)&lt;0,1,0),0)</f>
        <v>0</v>
      </c>
      <c r="AY1184">
        <f>SUM(AP1184:AX1184)</f>
        <v>6</v>
      </c>
    </row>
    <row r="1185" spans="1:51" x14ac:dyDescent="0.45">
      <c r="A1185" s="1" t="s">
        <v>4036</v>
      </c>
      <c r="B1185" s="2">
        <v>4757889</v>
      </c>
      <c r="C1185" s="3" t="s">
        <v>5337</v>
      </c>
      <c r="D1185" s="5">
        <v>112.65</v>
      </c>
      <c r="E1185" s="5">
        <v>17278.673467050001</v>
      </c>
      <c r="F1185" s="3" t="s">
        <v>4500</v>
      </c>
      <c r="G1185" s="3" t="s">
        <v>4501</v>
      </c>
      <c r="H1185" s="3" t="s">
        <v>4533</v>
      </c>
      <c r="I1185" s="3" t="s">
        <v>4618</v>
      </c>
      <c r="J1185" s="3" t="s">
        <v>4620</v>
      </c>
      <c r="K1185" s="6">
        <v>4339151</v>
      </c>
      <c r="L1185" s="6">
        <v>4239172</v>
      </c>
      <c r="M1185" s="6">
        <v>117501</v>
      </c>
      <c r="N1185" s="6">
        <v>38373</v>
      </c>
      <c r="O1185" s="6">
        <v>-104114</v>
      </c>
      <c r="P1185" s="6">
        <v>-205035</v>
      </c>
      <c r="Q1185" s="6">
        <v>-462341</v>
      </c>
      <c r="R1185" s="6">
        <v>-594322</v>
      </c>
      <c r="S1185" s="6">
        <v>830340</v>
      </c>
      <c r="T1185" s="6">
        <v>832438</v>
      </c>
      <c r="U1185" s="6">
        <v>990173</v>
      </c>
      <c r="V1185" s="6">
        <v>989762</v>
      </c>
      <c r="W1185" s="6">
        <v>10037257</v>
      </c>
      <c r="X1185" s="6">
        <v>10507652</v>
      </c>
      <c r="Y1185" s="6">
        <v>3548322</v>
      </c>
      <c r="Z1185" s="6">
        <v>3963701</v>
      </c>
      <c r="AA1185" s="6">
        <v>700737</v>
      </c>
      <c r="AB1185" s="6">
        <v>711499</v>
      </c>
      <c r="AC1185" s="6">
        <v>155386309</v>
      </c>
      <c r="AD1185" s="6">
        <v>164150089</v>
      </c>
      <c r="AF1185">
        <f>Q1185/W1185</f>
        <v>-4.6062484999636853E-2</v>
      </c>
      <c r="AG1185">
        <f>R1185/X1185</f>
        <v>-5.6560875826492919E-2</v>
      </c>
      <c r="AH1185">
        <f>U1185/W1185</f>
        <v>9.8649760586981078E-2</v>
      </c>
      <c r="AI1185">
        <f>V1185/X1185</f>
        <v>9.419440232698989E-2</v>
      </c>
      <c r="AJ1185">
        <f>Y1185/AA1185</f>
        <v>5.0637000757773603</v>
      </c>
      <c r="AK1185">
        <f>Z1185/AB1185</f>
        <v>5.5709157707881527</v>
      </c>
      <c r="AL1185">
        <f>O1185/K1185</f>
        <v>-2.3994094697326735E-2</v>
      </c>
      <c r="AM1185">
        <f>P1185/L1185</f>
        <v>-4.8366756526982156E-2</v>
      </c>
      <c r="AN1185">
        <f>K1185/W1185</f>
        <v>0.43230446326122762</v>
      </c>
      <c r="AO1185">
        <f>L1185/X1185</f>
        <v>0.40343665739976925</v>
      </c>
      <c r="AP1185">
        <f>IF(OR(Q1185&lt;0, Q1185="NA"), 0, 1)</f>
        <v>0</v>
      </c>
      <c r="AQ1185">
        <f>IF(OR(S1185&lt;0, S1185="NA"), 0, 1)</f>
        <v>1</v>
      </c>
      <c r="AR1185">
        <f>IFERROR(IF((AF1185-AG1185)&gt;0,1,0),0)</f>
        <v>1</v>
      </c>
      <c r="AS1185">
        <f>IFERROR(IF((S1185-Q1185)&gt;0,1,0),0)</f>
        <v>1</v>
      </c>
      <c r="AT1185">
        <f>IFERROR(IF((AH1185-AI1185)&lt;0,1,0),0)</f>
        <v>0</v>
      </c>
      <c r="AU1185">
        <f>IFERROR(IF((AJ1185-AK1185)&gt;0,1,0),0)</f>
        <v>0</v>
      </c>
      <c r="AV1185">
        <f>IFERROR(IF((AL1185-AM1185)&gt;0,1,0),0)</f>
        <v>1</v>
      </c>
      <c r="AW1185">
        <f>IFERROR(IF((AN1185-AO1185)&gt;0,1,0),0)</f>
        <v>1</v>
      </c>
      <c r="AX1185">
        <f>IFERROR(IF((AC1185-AD1185)&lt;0,1,0),0)</f>
        <v>1</v>
      </c>
      <c r="AY1185">
        <f>SUM(AP1185:AX1185)</f>
        <v>6</v>
      </c>
    </row>
    <row r="1186" spans="1:51" x14ac:dyDescent="0.45">
      <c r="A1186" s="1" t="s">
        <v>4049</v>
      </c>
      <c r="B1186" s="2">
        <v>4812024</v>
      </c>
      <c r="C1186" s="3" t="s">
        <v>5337</v>
      </c>
      <c r="D1186" s="5">
        <v>90.27</v>
      </c>
      <c r="E1186" s="5">
        <v>1362.62447649</v>
      </c>
      <c r="F1186" s="3" t="s">
        <v>4470</v>
      </c>
      <c r="G1186" s="3" t="s">
        <v>4512</v>
      </c>
      <c r="H1186" s="3" t="s">
        <v>4522</v>
      </c>
      <c r="I1186" s="3" t="s">
        <v>4523</v>
      </c>
      <c r="J1186" s="3" t="s">
        <v>5007</v>
      </c>
      <c r="K1186" s="6">
        <v>639062</v>
      </c>
      <c r="L1186" s="6">
        <v>621232</v>
      </c>
      <c r="M1186" s="6">
        <v>86347</v>
      </c>
      <c r="N1186" s="6">
        <v>83114</v>
      </c>
      <c r="O1186" s="6">
        <v>69238</v>
      </c>
      <c r="P1186" s="6">
        <v>66425</v>
      </c>
      <c r="Q1186" s="6">
        <v>31813</v>
      </c>
      <c r="R1186" s="6">
        <v>34258</v>
      </c>
      <c r="S1186" s="6">
        <v>82366</v>
      </c>
      <c r="T1186" s="6">
        <v>76610</v>
      </c>
      <c r="U1186" s="6">
        <v>132916</v>
      </c>
      <c r="V1186" s="6">
        <v>135699</v>
      </c>
      <c r="W1186" s="6">
        <v>1029191</v>
      </c>
      <c r="X1186" s="6">
        <v>1023134</v>
      </c>
      <c r="Y1186" s="6">
        <v>204870</v>
      </c>
      <c r="Z1186" s="6">
        <v>201677</v>
      </c>
      <c r="AA1186" s="6">
        <v>115300</v>
      </c>
      <c r="AB1186" s="6">
        <v>107099</v>
      </c>
      <c r="AC1186" s="6">
        <v>15076629</v>
      </c>
      <c r="AD1186" s="6">
        <v>15076629</v>
      </c>
      <c r="AF1186">
        <f>Q1186/W1186</f>
        <v>3.0910686160294833E-2</v>
      </c>
      <c r="AG1186">
        <f>R1186/X1186</f>
        <v>3.3483395136902891E-2</v>
      </c>
      <c r="AH1186">
        <f>U1186/W1186</f>
        <v>0.12914609630282425</v>
      </c>
      <c r="AI1186">
        <f>V1186/X1186</f>
        <v>0.13263072090263836</v>
      </c>
      <c r="AJ1186">
        <f>Y1186/AA1186</f>
        <v>1.7768430182133566</v>
      </c>
      <c r="AK1186">
        <f>Z1186/AB1186</f>
        <v>1.8830894779596448</v>
      </c>
      <c r="AL1186">
        <f>O1186/K1186</f>
        <v>0.10834316545186538</v>
      </c>
      <c r="AM1186">
        <f>P1186/L1186</f>
        <v>0.10692462719241765</v>
      </c>
      <c r="AN1186">
        <f>K1186/W1186</f>
        <v>0.62093624992834173</v>
      </c>
      <c r="AO1186">
        <f>L1186/X1186</f>
        <v>0.6071853735678806</v>
      </c>
      <c r="AP1186">
        <f>IF(OR(Q1186&lt;0, Q1186="NA"), 0, 1)</f>
        <v>1</v>
      </c>
      <c r="AQ1186">
        <f>IF(OR(S1186&lt;0, S1186="NA"), 0, 1)</f>
        <v>1</v>
      </c>
      <c r="AR1186">
        <f>IFERROR(IF((AF1186-AG1186)&gt;0,1,0),0)</f>
        <v>0</v>
      </c>
      <c r="AS1186">
        <f>IFERROR(IF((S1186-Q1186)&gt;0,1,0),0)</f>
        <v>1</v>
      </c>
      <c r="AT1186">
        <f>IFERROR(IF((AH1186-AI1186)&lt;0,1,0),0)</f>
        <v>1</v>
      </c>
      <c r="AU1186">
        <f>IFERROR(IF((AJ1186-AK1186)&gt;0,1,0),0)</f>
        <v>0</v>
      </c>
      <c r="AV1186">
        <f>IFERROR(IF((AL1186-AM1186)&gt;0,1,0),0)</f>
        <v>1</v>
      </c>
      <c r="AW1186">
        <f>IFERROR(IF((AN1186-AO1186)&gt;0,1,0),0)</f>
        <v>1</v>
      </c>
      <c r="AX1186">
        <f>IFERROR(IF((AC1186-AD1186)&lt;0,1,0),0)</f>
        <v>0</v>
      </c>
      <c r="AY1186">
        <f>SUM(AP1186:AX1186)</f>
        <v>6</v>
      </c>
    </row>
    <row r="1187" spans="1:51" x14ac:dyDescent="0.45">
      <c r="A1187" s="1" t="s">
        <v>4050</v>
      </c>
      <c r="B1187" s="2">
        <v>4398745</v>
      </c>
      <c r="C1187" s="3" t="s">
        <v>5337</v>
      </c>
      <c r="D1187" s="5">
        <v>67.819999999999993</v>
      </c>
      <c r="E1187" s="5">
        <v>142809.20642150001</v>
      </c>
      <c r="F1187" s="3" t="s">
        <v>4485</v>
      </c>
      <c r="G1187" s="3" t="s">
        <v>4607</v>
      </c>
      <c r="H1187" s="3" t="s">
        <v>4742</v>
      </c>
      <c r="I1187" s="3" t="s">
        <v>4793</v>
      </c>
      <c r="J1187" s="3" t="s">
        <v>5165</v>
      </c>
      <c r="K1187" s="6">
        <v>41955000</v>
      </c>
      <c r="L1187" s="6">
        <v>40059000</v>
      </c>
      <c r="M1187" s="6">
        <v>3445000</v>
      </c>
      <c r="N1187" s="6">
        <v>2797000</v>
      </c>
      <c r="O1187" s="6">
        <v>2681000</v>
      </c>
      <c r="P1187" s="6">
        <v>2014000</v>
      </c>
      <c r="Q1187" s="6">
        <v>4644000</v>
      </c>
      <c r="R1187" s="6">
        <v>2264000</v>
      </c>
      <c r="S1187" s="6">
        <v>6210000</v>
      </c>
      <c r="T1187" s="6">
        <v>5025000</v>
      </c>
      <c r="U1187" s="6">
        <v>10986000</v>
      </c>
      <c r="V1187" s="6">
        <v>9454000</v>
      </c>
      <c r="W1187" s="6">
        <v>47117000</v>
      </c>
      <c r="X1187" s="6">
        <v>41514000</v>
      </c>
      <c r="Y1187" s="6">
        <v>15331000</v>
      </c>
      <c r="Z1187" s="6">
        <v>12483000</v>
      </c>
      <c r="AA1187" s="6">
        <v>10835000</v>
      </c>
      <c r="AB1187" s="6">
        <v>10318000</v>
      </c>
      <c r="AC1187" s="6">
        <v>2104178000</v>
      </c>
      <c r="AD1187" s="6">
        <v>2097951000</v>
      </c>
      <c r="AF1187">
        <f>Q1187/W1187</f>
        <v>9.8563151304200181E-2</v>
      </c>
      <c r="AG1187">
        <f>R1187/X1187</f>
        <v>5.4535819241701596E-2</v>
      </c>
      <c r="AH1187">
        <f>U1187/W1187</f>
        <v>0.23316425069507821</v>
      </c>
      <c r="AI1187">
        <f>V1187/X1187</f>
        <v>0.22773040420099244</v>
      </c>
      <c r="AJ1187">
        <f>Y1187/AA1187</f>
        <v>1.4149515459160129</v>
      </c>
      <c r="AK1187">
        <f>Z1187/AB1187</f>
        <v>1.2098274859468889</v>
      </c>
      <c r="AL1187">
        <f>O1187/K1187</f>
        <v>6.3901799547133833E-2</v>
      </c>
      <c r="AM1187">
        <f>P1187/L1187</f>
        <v>5.0275843131381212E-2</v>
      </c>
      <c r="AN1187">
        <f>K1187/W1187</f>
        <v>0.89044293991552947</v>
      </c>
      <c r="AO1187">
        <f>L1187/X1187</f>
        <v>0.96495158259864144</v>
      </c>
      <c r="AP1187">
        <f>IF(OR(Q1187&lt;0, Q1187="NA"), 0, 1)</f>
        <v>1</v>
      </c>
      <c r="AQ1187">
        <f>IF(OR(S1187&lt;0, S1187="NA"), 0, 1)</f>
        <v>1</v>
      </c>
      <c r="AR1187">
        <f>IFERROR(IF((AF1187-AG1187)&gt;0,1,0),0)</f>
        <v>1</v>
      </c>
      <c r="AS1187">
        <f>IFERROR(IF((S1187-Q1187)&gt;0,1,0),0)</f>
        <v>1</v>
      </c>
      <c r="AT1187">
        <f>IFERROR(IF((AH1187-AI1187)&lt;0,1,0),0)</f>
        <v>0</v>
      </c>
      <c r="AU1187">
        <f>IFERROR(IF((AJ1187-AK1187)&gt;0,1,0),0)</f>
        <v>1</v>
      </c>
      <c r="AV1187">
        <f>IFERROR(IF((AL1187-AM1187)&gt;0,1,0),0)</f>
        <v>1</v>
      </c>
      <c r="AW1187">
        <f>IFERROR(IF((AN1187-AO1187)&gt;0,1,0),0)</f>
        <v>0</v>
      </c>
      <c r="AX1187">
        <f>IFERROR(IF((AC1187-AD1187)&lt;0,1,0),0)</f>
        <v>0</v>
      </c>
      <c r="AY1187">
        <f>SUM(AP1187:AX1187)</f>
        <v>6</v>
      </c>
    </row>
    <row r="1188" spans="1:51" x14ac:dyDescent="0.45">
      <c r="A1188" s="1" t="s">
        <v>4058</v>
      </c>
      <c r="B1188" s="2">
        <v>9208881</v>
      </c>
      <c r="C1188" s="3" t="s">
        <v>5337</v>
      </c>
      <c r="D1188" s="5">
        <v>13.45</v>
      </c>
      <c r="E1188" s="5">
        <v>7392.1055950500004</v>
      </c>
      <c r="F1188" s="3" t="s">
        <v>4500</v>
      </c>
      <c r="G1188" s="3" t="s">
        <v>4501</v>
      </c>
      <c r="H1188" s="3" t="s">
        <v>4502</v>
      </c>
      <c r="I1188" s="3" t="s">
        <v>4503</v>
      </c>
      <c r="J1188" s="3" t="s">
        <v>4504</v>
      </c>
      <c r="K1188" s="6">
        <v>1411271</v>
      </c>
      <c r="L1188" s="6">
        <v>1382539</v>
      </c>
      <c r="M1188" s="6">
        <v>-147577</v>
      </c>
      <c r="N1188" s="6">
        <v>-162186</v>
      </c>
      <c r="O1188" s="6">
        <v>-165436</v>
      </c>
      <c r="P1188" s="6">
        <v>-180906</v>
      </c>
      <c r="Q1188" s="6">
        <v>-91572</v>
      </c>
      <c r="R1188" s="6">
        <v>-112454</v>
      </c>
      <c r="S1188" s="6">
        <v>320085</v>
      </c>
      <c r="T1188" s="6">
        <v>333869</v>
      </c>
      <c r="U1188" s="6" t="s">
        <v>4474</v>
      </c>
      <c r="V1188" s="6" t="s">
        <v>4474</v>
      </c>
      <c r="W1188" s="6">
        <v>2663291</v>
      </c>
      <c r="X1188" s="6">
        <v>2701333</v>
      </c>
      <c r="Y1188" s="6">
        <v>2176478</v>
      </c>
      <c r="Z1188" s="6">
        <v>2274334</v>
      </c>
      <c r="AA1188" s="6">
        <v>695473</v>
      </c>
      <c r="AB1188" s="6">
        <v>632503</v>
      </c>
      <c r="AC1188" s="6">
        <v>549659748</v>
      </c>
      <c r="AD1188" s="6">
        <v>560510748</v>
      </c>
      <c r="AF1188">
        <f>Q1188/W1188</f>
        <v>-3.4383024611279803E-2</v>
      </c>
      <c r="AG1188">
        <f>R1188/X1188</f>
        <v>-4.1629077200034205E-2</v>
      </c>
      <c r="AH1188" t="e">
        <f>U1188/W1188</f>
        <v>#VALUE!</v>
      </c>
      <c r="AI1188" t="e">
        <f>V1188/X1188</f>
        <v>#VALUE!</v>
      </c>
      <c r="AJ1188">
        <f>Y1188/AA1188</f>
        <v>3.129493165083332</v>
      </c>
      <c r="AK1188">
        <f>Z1188/AB1188</f>
        <v>3.5957679252114221</v>
      </c>
      <c r="AL1188">
        <f>O1188/K1188</f>
        <v>-0.11722482783249992</v>
      </c>
      <c r="AM1188">
        <f>P1188/L1188</f>
        <v>-0.13085055828443176</v>
      </c>
      <c r="AN1188">
        <f>K1188/W1188</f>
        <v>0.52989740888246906</v>
      </c>
      <c r="AO1188">
        <f>L1188/X1188</f>
        <v>0.51179880451614068</v>
      </c>
      <c r="AP1188">
        <f>IF(OR(Q1188&lt;0, Q1188="NA"), 0, 1)</f>
        <v>0</v>
      </c>
      <c r="AQ1188">
        <f>IF(OR(S1188&lt;0, S1188="NA"), 0, 1)</f>
        <v>1</v>
      </c>
      <c r="AR1188">
        <f>IFERROR(IF((AF1188-AG1188)&gt;0,1,0),0)</f>
        <v>1</v>
      </c>
      <c r="AS1188">
        <f>IFERROR(IF((S1188-Q1188)&gt;0,1,0),0)</f>
        <v>1</v>
      </c>
      <c r="AT1188">
        <f>IFERROR(IF((AH1188-AI1188)&lt;0,1,0),0)</f>
        <v>0</v>
      </c>
      <c r="AU1188">
        <f>IFERROR(IF((AJ1188-AK1188)&gt;0,1,0),0)</f>
        <v>0</v>
      </c>
      <c r="AV1188">
        <f>IFERROR(IF((AL1188-AM1188)&gt;0,1,0),0)</f>
        <v>1</v>
      </c>
      <c r="AW1188">
        <f>IFERROR(IF((AN1188-AO1188)&gt;0,1,0),0)</f>
        <v>1</v>
      </c>
      <c r="AX1188">
        <f>IFERROR(IF((AC1188-AD1188)&lt;0,1,0),0)</f>
        <v>1</v>
      </c>
      <c r="AY1188">
        <f>SUM(AP1188:AX1188)</f>
        <v>6</v>
      </c>
    </row>
    <row r="1189" spans="1:51" x14ac:dyDescent="0.45">
      <c r="A1189" s="1" t="s">
        <v>4059</v>
      </c>
      <c r="B1189" s="2">
        <v>4144812</v>
      </c>
      <c r="C1189" s="3" t="s">
        <v>5337</v>
      </c>
      <c r="D1189" s="5">
        <v>53.6</v>
      </c>
      <c r="E1189" s="5">
        <v>10726.3123648</v>
      </c>
      <c r="F1189" s="3" t="s">
        <v>4485</v>
      </c>
      <c r="G1189" s="3" t="s">
        <v>4517</v>
      </c>
      <c r="H1189" s="3" t="s">
        <v>4640</v>
      </c>
      <c r="I1189" s="3" t="s">
        <v>4685</v>
      </c>
      <c r="J1189" s="3" t="s">
        <v>5299</v>
      </c>
      <c r="K1189" s="6">
        <v>2815000</v>
      </c>
      <c r="L1189" s="6">
        <v>2760000</v>
      </c>
      <c r="M1189" s="6">
        <v>542000</v>
      </c>
      <c r="N1189" s="6">
        <v>533000</v>
      </c>
      <c r="O1189" s="6">
        <v>425000</v>
      </c>
      <c r="P1189" s="6">
        <v>422000</v>
      </c>
      <c r="Q1189" s="6">
        <v>322000</v>
      </c>
      <c r="R1189" s="6">
        <v>285000</v>
      </c>
      <c r="S1189" s="6">
        <v>520000</v>
      </c>
      <c r="T1189" s="6">
        <v>491000</v>
      </c>
      <c r="U1189" s="6">
        <v>760000</v>
      </c>
      <c r="V1189" s="6">
        <v>785000</v>
      </c>
      <c r="W1189" s="6">
        <v>2877000</v>
      </c>
      <c r="X1189" s="6">
        <v>2742000</v>
      </c>
      <c r="Y1189" s="6">
        <v>977000</v>
      </c>
      <c r="Z1189" s="6">
        <v>957000</v>
      </c>
      <c r="AA1189" s="6">
        <v>745000</v>
      </c>
      <c r="AB1189" s="6">
        <v>740000</v>
      </c>
      <c r="AC1189" s="6">
        <v>200016444</v>
      </c>
      <c r="AD1189" s="6">
        <v>200006949</v>
      </c>
      <c r="AF1189">
        <f>Q1189/W1189</f>
        <v>0.11192214111922141</v>
      </c>
      <c r="AG1189">
        <f>R1189/X1189</f>
        <v>0.10393873085339168</v>
      </c>
      <c r="AH1189">
        <f>U1189/W1189</f>
        <v>0.26416405978449775</v>
      </c>
      <c r="AI1189">
        <f>V1189/X1189</f>
        <v>0.28628738147337712</v>
      </c>
      <c r="AJ1189">
        <f>Y1189/AA1189</f>
        <v>1.3114093959731543</v>
      </c>
      <c r="AK1189">
        <f>Z1189/AB1189</f>
        <v>1.2932432432432432</v>
      </c>
      <c r="AL1189">
        <f>O1189/K1189</f>
        <v>0.15097690941385436</v>
      </c>
      <c r="AM1189">
        <f>P1189/L1189</f>
        <v>0.15289855072463768</v>
      </c>
      <c r="AN1189">
        <f>K1189/W1189</f>
        <v>0.97844977407021205</v>
      </c>
      <c r="AO1189">
        <f>L1189/X1189</f>
        <v>1.0065645514223194</v>
      </c>
      <c r="AP1189">
        <f>IF(OR(Q1189&lt;0, Q1189="NA"), 0, 1)</f>
        <v>1</v>
      </c>
      <c r="AQ1189">
        <f>IF(OR(S1189&lt;0, S1189="NA"), 0, 1)</f>
        <v>1</v>
      </c>
      <c r="AR1189">
        <f>IFERROR(IF((AF1189-AG1189)&gt;0,1,0),0)</f>
        <v>1</v>
      </c>
      <c r="AS1189">
        <f>IFERROR(IF((S1189-Q1189)&gt;0,1,0),0)</f>
        <v>1</v>
      </c>
      <c r="AT1189">
        <f>IFERROR(IF((AH1189-AI1189)&lt;0,1,0),0)</f>
        <v>1</v>
      </c>
      <c r="AU1189">
        <f>IFERROR(IF((AJ1189-AK1189)&gt;0,1,0),0)</f>
        <v>1</v>
      </c>
      <c r="AV1189">
        <f>IFERROR(IF((AL1189-AM1189)&gt;0,1,0),0)</f>
        <v>0</v>
      </c>
      <c r="AW1189">
        <f>IFERROR(IF((AN1189-AO1189)&gt;0,1,0),0)</f>
        <v>0</v>
      </c>
      <c r="AX1189">
        <f>IFERROR(IF((AC1189-AD1189)&lt;0,1,0),0)</f>
        <v>0</v>
      </c>
      <c r="AY1189">
        <f>SUM(AP1189:AX1189)</f>
        <v>6</v>
      </c>
    </row>
    <row r="1190" spans="1:51" x14ac:dyDescent="0.45">
      <c r="A1190" s="1" t="s">
        <v>4067</v>
      </c>
      <c r="B1190" s="2">
        <v>103232</v>
      </c>
      <c r="C1190" s="3" t="s">
        <v>5337</v>
      </c>
      <c r="D1190" s="5">
        <v>17.97</v>
      </c>
      <c r="E1190" s="5">
        <v>1417.82920833</v>
      </c>
      <c r="F1190" s="3" t="s">
        <v>4525</v>
      </c>
      <c r="G1190" s="3" t="s">
        <v>4526</v>
      </c>
      <c r="H1190" s="3" t="s">
        <v>4693</v>
      </c>
      <c r="I1190" s="3" t="s">
        <v>4694</v>
      </c>
      <c r="J1190" s="3" t="s">
        <v>4528</v>
      </c>
      <c r="K1190" s="6">
        <v>243806</v>
      </c>
      <c r="L1190" s="6">
        <v>238815</v>
      </c>
      <c r="M1190" s="6">
        <v>115779</v>
      </c>
      <c r="N1190" s="6">
        <v>101999</v>
      </c>
      <c r="O1190" s="6">
        <v>56896</v>
      </c>
      <c r="P1190" s="6">
        <v>43662</v>
      </c>
      <c r="Q1190" s="6">
        <v>27715</v>
      </c>
      <c r="R1190" s="6">
        <v>13311</v>
      </c>
      <c r="S1190" s="6">
        <v>83294</v>
      </c>
      <c r="T1190" s="6">
        <v>104680</v>
      </c>
      <c r="U1190" s="6">
        <v>614944</v>
      </c>
      <c r="V1190" s="6">
        <v>668876</v>
      </c>
      <c r="W1190" s="6">
        <v>1501533</v>
      </c>
      <c r="X1190" s="6">
        <v>1441295</v>
      </c>
      <c r="Y1190" s="6" t="s">
        <v>4474</v>
      </c>
      <c r="Z1190" s="6" t="s">
        <v>4474</v>
      </c>
      <c r="AA1190" s="6" t="s">
        <v>4474</v>
      </c>
      <c r="AB1190" s="6" t="s">
        <v>4474</v>
      </c>
      <c r="AC1190" s="6">
        <v>78697000</v>
      </c>
      <c r="AD1190" s="6">
        <v>72750000</v>
      </c>
      <c r="AF1190">
        <f>Q1190/W1190</f>
        <v>1.8457802792213027E-2</v>
      </c>
      <c r="AG1190">
        <f>R1190/X1190</f>
        <v>9.2354445134410369E-3</v>
      </c>
      <c r="AH1190">
        <f>U1190/W1190</f>
        <v>0.40954411258360623</v>
      </c>
      <c r="AI1190">
        <f>V1190/X1190</f>
        <v>0.46407987261455841</v>
      </c>
      <c r="AJ1190" t="e">
        <f>Y1190/AA1190</f>
        <v>#VALUE!</v>
      </c>
      <c r="AK1190" t="e">
        <f>Z1190/AB1190</f>
        <v>#VALUE!</v>
      </c>
      <c r="AL1190">
        <f>O1190/K1190</f>
        <v>0.23336587286613128</v>
      </c>
      <c r="AM1190">
        <f>P1190/L1190</f>
        <v>0.18282771182714655</v>
      </c>
      <c r="AN1190">
        <f>K1190/W1190</f>
        <v>0.16237138977298535</v>
      </c>
      <c r="AO1190">
        <f>L1190/X1190</f>
        <v>0.16569473979997154</v>
      </c>
      <c r="AP1190">
        <f>IF(OR(Q1190&lt;0, Q1190="NA"), 0, 1)</f>
        <v>1</v>
      </c>
      <c r="AQ1190">
        <f>IF(OR(S1190&lt;0, S1190="NA"), 0, 1)</f>
        <v>1</v>
      </c>
      <c r="AR1190">
        <f>IFERROR(IF((AF1190-AG1190)&gt;0,1,0),0)</f>
        <v>1</v>
      </c>
      <c r="AS1190">
        <f>IFERROR(IF((S1190-Q1190)&gt;0,1,0),0)</f>
        <v>1</v>
      </c>
      <c r="AT1190">
        <f>IFERROR(IF((AH1190-AI1190)&lt;0,1,0),0)</f>
        <v>1</v>
      </c>
      <c r="AU1190">
        <f>IFERROR(IF((AJ1190-AK1190)&gt;0,1,0),0)</f>
        <v>0</v>
      </c>
      <c r="AV1190">
        <f>IFERROR(IF((AL1190-AM1190)&gt;0,1,0),0)</f>
        <v>1</v>
      </c>
      <c r="AW1190">
        <f>IFERROR(IF((AN1190-AO1190)&gt;0,1,0),0)</f>
        <v>0</v>
      </c>
      <c r="AX1190">
        <f>IFERROR(IF((AC1190-AD1190)&lt;0,1,0),0)</f>
        <v>0</v>
      </c>
      <c r="AY1190">
        <f>SUM(AP1190:AX1190)</f>
        <v>6</v>
      </c>
    </row>
    <row r="1191" spans="1:51" x14ac:dyDescent="0.45">
      <c r="A1191" s="1" t="s">
        <v>4068</v>
      </c>
      <c r="B1191" s="2">
        <v>4256987</v>
      </c>
      <c r="C1191" s="3" t="s">
        <v>5337</v>
      </c>
      <c r="D1191" s="5">
        <v>8.61</v>
      </c>
      <c r="E1191" s="5">
        <v>3528.3816543299999</v>
      </c>
      <c r="F1191" s="3" t="s">
        <v>4475</v>
      </c>
      <c r="G1191" s="3" t="s">
        <v>4548</v>
      </c>
      <c r="H1191" s="3" t="s">
        <v>4647</v>
      </c>
      <c r="I1191" s="3" t="s">
        <v>4687</v>
      </c>
      <c r="J1191" s="3" t="s">
        <v>4893</v>
      </c>
      <c r="K1191" s="6">
        <v>5400928</v>
      </c>
      <c r="L1191" s="6">
        <v>5568579</v>
      </c>
      <c r="M1191" s="6">
        <v>360954</v>
      </c>
      <c r="N1191" s="6">
        <v>362268</v>
      </c>
      <c r="O1191" s="6">
        <v>221086</v>
      </c>
      <c r="P1191" s="6">
        <v>221543</v>
      </c>
      <c r="Q1191" s="6">
        <v>-17723</v>
      </c>
      <c r="R1191" s="6">
        <v>-83394</v>
      </c>
      <c r="S1191" s="6">
        <v>130078</v>
      </c>
      <c r="T1191" s="6">
        <v>512952</v>
      </c>
      <c r="U1191" s="6">
        <v>594592</v>
      </c>
      <c r="V1191" s="6">
        <v>595384</v>
      </c>
      <c r="W1191" s="6">
        <v>4494593</v>
      </c>
      <c r="X1191" s="6">
        <v>4860511</v>
      </c>
      <c r="Y1191" s="6">
        <v>2569736</v>
      </c>
      <c r="Z1191" s="6">
        <v>2967986</v>
      </c>
      <c r="AA1191" s="6">
        <v>1181129</v>
      </c>
      <c r="AB1191" s="6">
        <v>1718291</v>
      </c>
      <c r="AC1191" s="6">
        <v>432329631</v>
      </c>
      <c r="AD1191" s="6">
        <v>432045804</v>
      </c>
      <c r="AF1191">
        <f>Q1191/W1191</f>
        <v>-3.9431823971603211E-3</v>
      </c>
      <c r="AG1191">
        <f>R1191/X1191</f>
        <v>-1.7157455255219049E-2</v>
      </c>
      <c r="AH1191">
        <f>U1191/W1191</f>
        <v>0.13229050995273656</v>
      </c>
      <c r="AI1191">
        <f>V1191/X1191</f>
        <v>0.12249411635937045</v>
      </c>
      <c r="AJ1191">
        <f>Y1191/AA1191</f>
        <v>2.1756607449313328</v>
      </c>
      <c r="AK1191">
        <f>Z1191/AB1191</f>
        <v>1.7272894986937604</v>
      </c>
      <c r="AL1191">
        <f>O1191/K1191</f>
        <v>4.0934817127723233E-2</v>
      </c>
      <c r="AM1191">
        <f>P1191/L1191</f>
        <v>3.9784476434652362E-2</v>
      </c>
      <c r="AN1191">
        <f>K1191/W1191</f>
        <v>1.2016500715415166</v>
      </c>
      <c r="AO1191">
        <f>L1191/X1191</f>
        <v>1.145677686975711</v>
      </c>
      <c r="AP1191">
        <f>IF(OR(Q1191&lt;0, Q1191="NA"), 0, 1)</f>
        <v>0</v>
      </c>
      <c r="AQ1191">
        <f>IF(OR(S1191&lt;0, S1191="NA"), 0, 1)</f>
        <v>1</v>
      </c>
      <c r="AR1191">
        <f>IFERROR(IF((AF1191-AG1191)&gt;0,1,0),0)</f>
        <v>1</v>
      </c>
      <c r="AS1191">
        <f>IFERROR(IF((S1191-Q1191)&gt;0,1,0),0)</f>
        <v>1</v>
      </c>
      <c r="AT1191">
        <f>IFERROR(IF((AH1191-AI1191)&lt;0,1,0),0)</f>
        <v>0</v>
      </c>
      <c r="AU1191">
        <f>IFERROR(IF((AJ1191-AK1191)&gt;0,1,0),0)</f>
        <v>1</v>
      </c>
      <c r="AV1191">
        <f>IFERROR(IF((AL1191-AM1191)&gt;0,1,0),0)</f>
        <v>1</v>
      </c>
      <c r="AW1191">
        <f>IFERROR(IF((AN1191-AO1191)&gt;0,1,0),0)</f>
        <v>1</v>
      </c>
      <c r="AX1191">
        <f>IFERROR(IF((AC1191-AD1191)&lt;0,1,0),0)</f>
        <v>0</v>
      </c>
      <c r="AY1191">
        <f>SUM(AP1191:AX1191)</f>
        <v>6</v>
      </c>
    </row>
    <row r="1192" spans="1:51" x14ac:dyDescent="0.45">
      <c r="A1192" s="1" t="s">
        <v>4072</v>
      </c>
      <c r="B1192" s="2">
        <v>4004099</v>
      </c>
      <c r="C1192" s="3" t="s">
        <v>5337</v>
      </c>
      <c r="D1192" s="5">
        <v>235.8</v>
      </c>
      <c r="E1192" s="5">
        <v>142955.31264660001</v>
      </c>
      <c r="F1192" s="3" t="s">
        <v>4485</v>
      </c>
      <c r="G1192" s="3" t="s">
        <v>4607</v>
      </c>
      <c r="H1192" s="3" t="s">
        <v>4742</v>
      </c>
      <c r="I1192" s="3" t="s">
        <v>4972</v>
      </c>
      <c r="J1192" s="3" t="s">
        <v>4973</v>
      </c>
      <c r="K1192" s="6">
        <v>24250000</v>
      </c>
      <c r="L1192" s="6">
        <v>24288000</v>
      </c>
      <c r="M1192" s="6">
        <v>12111000</v>
      </c>
      <c r="N1192" s="6">
        <v>12030000</v>
      </c>
      <c r="O1192" s="6">
        <v>9713000</v>
      </c>
      <c r="P1192" s="6">
        <v>9649000</v>
      </c>
      <c r="Q1192" s="6">
        <v>6747000</v>
      </c>
      <c r="R1192" s="6">
        <v>6637000</v>
      </c>
      <c r="S1192" s="6">
        <v>9346000</v>
      </c>
      <c r="T1192" s="6">
        <v>9079000</v>
      </c>
      <c r="U1192" s="6">
        <v>29767000</v>
      </c>
      <c r="V1192" s="6">
        <v>29652000</v>
      </c>
      <c r="W1192" s="6">
        <v>67715000</v>
      </c>
      <c r="X1192" s="6">
        <v>67570000</v>
      </c>
      <c r="Y1192" s="6">
        <v>4021000</v>
      </c>
      <c r="Z1192" s="6">
        <v>4149000</v>
      </c>
      <c r="AA1192" s="6">
        <v>5254000</v>
      </c>
      <c r="AB1192" s="6">
        <v>5366000</v>
      </c>
      <c r="AC1192" s="6">
        <v>604200000</v>
      </c>
      <c r="AD1192" s="6">
        <v>606908876</v>
      </c>
      <c r="AF1192">
        <f>Q1192/W1192</f>
        <v>9.9638189470575206E-2</v>
      </c>
      <c r="AG1192">
        <f>R1192/X1192</f>
        <v>9.8224063933698383E-2</v>
      </c>
      <c r="AH1192">
        <f>U1192/W1192</f>
        <v>0.43959240936277044</v>
      </c>
      <c r="AI1192">
        <f>V1192/X1192</f>
        <v>0.4388338019831286</v>
      </c>
      <c r="AJ1192">
        <f>Y1192/AA1192</f>
        <v>0.76532165968785693</v>
      </c>
      <c r="AK1192">
        <f>Z1192/AB1192</f>
        <v>0.77320163995527391</v>
      </c>
      <c r="AL1192">
        <f>O1192/K1192</f>
        <v>0.40053608247422678</v>
      </c>
      <c r="AM1192">
        <f>P1192/L1192</f>
        <v>0.3972743741765481</v>
      </c>
      <c r="AN1192">
        <f>K1192/W1192</f>
        <v>0.35811858524699108</v>
      </c>
      <c r="AO1192">
        <f>L1192/X1192</f>
        <v>0.35944945981944648</v>
      </c>
      <c r="AP1192">
        <f>IF(OR(Q1192&lt;0, Q1192="NA"), 0, 1)</f>
        <v>1</v>
      </c>
      <c r="AQ1192">
        <f>IF(OR(S1192&lt;0, S1192="NA"), 0, 1)</f>
        <v>1</v>
      </c>
      <c r="AR1192">
        <f>IFERROR(IF((AF1192-AG1192)&gt;0,1,0),0)</f>
        <v>1</v>
      </c>
      <c r="AS1192">
        <f>IFERROR(IF((S1192-Q1192)&gt;0,1,0),0)</f>
        <v>1</v>
      </c>
      <c r="AT1192">
        <f>IFERROR(IF((AH1192-AI1192)&lt;0,1,0),0)</f>
        <v>0</v>
      </c>
      <c r="AU1192">
        <f>IFERROR(IF((AJ1192-AK1192)&gt;0,1,0),0)</f>
        <v>0</v>
      </c>
      <c r="AV1192">
        <f>IFERROR(IF((AL1192-AM1192)&gt;0,1,0),0)</f>
        <v>1</v>
      </c>
      <c r="AW1192">
        <f>IFERROR(IF((AN1192-AO1192)&gt;0,1,0),0)</f>
        <v>0</v>
      </c>
      <c r="AX1192">
        <f>IFERROR(IF((AC1192-AD1192)&lt;0,1,0),0)</f>
        <v>1</v>
      </c>
      <c r="AY1192">
        <f>SUM(AP1192:AX1192)</f>
        <v>6</v>
      </c>
    </row>
    <row r="1193" spans="1:51" x14ac:dyDescent="0.45">
      <c r="A1193" s="1" t="s">
        <v>4075</v>
      </c>
      <c r="B1193" s="2">
        <v>4994529</v>
      </c>
      <c r="C1193" s="3" t="s">
        <v>5335</v>
      </c>
      <c r="D1193" s="5">
        <v>107.97</v>
      </c>
      <c r="E1193" s="5">
        <v>35508.730923000003</v>
      </c>
      <c r="F1193" s="3" t="s">
        <v>4485</v>
      </c>
      <c r="G1193" s="3" t="s">
        <v>4607</v>
      </c>
      <c r="H1193" s="3" t="s">
        <v>4621</v>
      </c>
      <c r="I1193" s="3" t="s">
        <v>4621</v>
      </c>
      <c r="J1193" s="3" t="s">
        <v>4690</v>
      </c>
      <c r="K1193" s="6">
        <v>57063000</v>
      </c>
      <c r="L1193" s="6">
        <v>55994000</v>
      </c>
      <c r="M1193" s="6">
        <v>8136000</v>
      </c>
      <c r="N1193" s="6">
        <v>7483000</v>
      </c>
      <c r="O1193" s="6">
        <v>5208000</v>
      </c>
      <c r="P1193" s="6">
        <v>4798000</v>
      </c>
      <c r="Q1193" s="6">
        <v>3149000</v>
      </c>
      <c r="R1193" s="6">
        <v>2764000</v>
      </c>
      <c r="S1193" s="6">
        <v>9445000</v>
      </c>
      <c r="T1193" s="6">
        <v>6311000</v>
      </c>
      <c r="U1193" s="6">
        <v>25203000</v>
      </c>
      <c r="V1193" s="6">
        <v>22207000</v>
      </c>
      <c r="W1193" s="6">
        <v>74083000</v>
      </c>
      <c r="X1193" s="6">
        <v>72640000</v>
      </c>
      <c r="Y1193" s="6">
        <v>18883000</v>
      </c>
      <c r="Z1193" s="6">
        <v>18571000</v>
      </c>
      <c r="AA1193" s="6">
        <v>23314000</v>
      </c>
      <c r="AB1193" s="6">
        <v>23365000</v>
      </c>
      <c r="AC1193" s="6">
        <v>334500000</v>
      </c>
      <c r="AD1193" s="6">
        <v>328846178</v>
      </c>
      <c r="AF1193">
        <f>Q1193/W1193</f>
        <v>4.2506377981453236E-2</v>
      </c>
      <c r="AG1193">
        <f>R1193/X1193</f>
        <v>3.8050660792951545E-2</v>
      </c>
      <c r="AH1193">
        <f>U1193/W1193</f>
        <v>0.34019950595953186</v>
      </c>
      <c r="AI1193">
        <f>V1193/X1193</f>
        <v>0.30571310572687227</v>
      </c>
      <c r="AJ1193">
        <f>Y1193/AA1193</f>
        <v>0.80994252380543874</v>
      </c>
      <c r="AK1193">
        <f>Z1193/AB1193</f>
        <v>0.79482131393109356</v>
      </c>
      <c r="AL1193">
        <f>O1193/K1193</f>
        <v>9.1267546396088528E-2</v>
      </c>
      <c r="AM1193">
        <f>P1193/L1193</f>
        <v>8.5687752259170621E-2</v>
      </c>
      <c r="AN1193">
        <f>K1193/W1193</f>
        <v>0.77025768394908412</v>
      </c>
      <c r="AO1193">
        <f>L1193/X1193</f>
        <v>0.77084251101321588</v>
      </c>
      <c r="AP1193">
        <f>IF(OR(Q1193&lt;0, Q1193="NA"), 0, 1)</f>
        <v>1</v>
      </c>
      <c r="AQ1193">
        <f>IF(OR(S1193&lt;0, S1193="NA"), 0, 1)</f>
        <v>1</v>
      </c>
      <c r="AR1193">
        <f>IFERROR(IF((AF1193-AG1193)&gt;0,1,0),0)</f>
        <v>1</v>
      </c>
      <c r="AS1193">
        <f>IFERROR(IF((S1193-Q1193)&gt;0,1,0),0)</f>
        <v>1</v>
      </c>
      <c r="AT1193">
        <f>IFERROR(IF((AH1193-AI1193)&lt;0,1,0),0)</f>
        <v>0</v>
      </c>
      <c r="AU1193">
        <f>IFERROR(IF((AJ1193-AK1193)&gt;0,1,0),0)</f>
        <v>1</v>
      </c>
      <c r="AV1193">
        <f>IFERROR(IF((AL1193-AM1193)&gt;0,1,0),0)</f>
        <v>1</v>
      </c>
      <c r="AW1193">
        <f>IFERROR(IF((AN1193-AO1193)&gt;0,1,0),0)</f>
        <v>0</v>
      </c>
      <c r="AX1193">
        <f>IFERROR(IF((AC1193-AD1193)&lt;0,1,0),0)</f>
        <v>0</v>
      </c>
      <c r="AY1193">
        <f>SUM(AP1193:AX1193)</f>
        <v>6</v>
      </c>
    </row>
    <row r="1194" spans="1:51" x14ac:dyDescent="0.45">
      <c r="A1194" s="1" t="s">
        <v>4077</v>
      </c>
      <c r="B1194" s="2">
        <v>100469</v>
      </c>
      <c r="C1194" s="3" t="s">
        <v>5335</v>
      </c>
      <c r="D1194" s="5">
        <v>38.31</v>
      </c>
      <c r="E1194" s="5">
        <v>5168.1697498499998</v>
      </c>
      <c r="F1194" s="3" t="s">
        <v>4480</v>
      </c>
      <c r="G1194" s="3" t="s">
        <v>4481</v>
      </c>
      <c r="H1194" s="3" t="s">
        <v>4481</v>
      </c>
      <c r="I1194" s="3" t="s">
        <v>4482</v>
      </c>
      <c r="J1194" s="3" t="s">
        <v>4484</v>
      </c>
      <c r="K1194" s="6">
        <v>1029292</v>
      </c>
      <c r="L1194" s="6">
        <v>1028738</v>
      </c>
      <c r="M1194" s="6" t="s">
        <v>4474</v>
      </c>
      <c r="N1194" s="6" t="s">
        <v>4474</v>
      </c>
      <c r="O1194" s="6">
        <v>1034835</v>
      </c>
      <c r="P1194" s="6">
        <v>1011845</v>
      </c>
      <c r="Q1194" s="6">
        <v>357978</v>
      </c>
      <c r="R1194" s="6">
        <v>358868</v>
      </c>
      <c r="S1194" s="6">
        <v>471750</v>
      </c>
      <c r="T1194" s="6">
        <v>437702</v>
      </c>
      <c r="U1194" s="6" t="s">
        <v>4474</v>
      </c>
      <c r="V1194" s="6" t="s">
        <v>4474</v>
      </c>
      <c r="W1194" s="6">
        <v>29863262</v>
      </c>
      <c r="X1194" s="6">
        <v>29957418</v>
      </c>
      <c r="Y1194" s="6" t="s">
        <v>4474</v>
      </c>
      <c r="Z1194" s="6" t="s">
        <v>4474</v>
      </c>
      <c r="AA1194" s="6" t="s">
        <v>4474</v>
      </c>
      <c r="AB1194" s="6" t="s">
        <v>4474</v>
      </c>
      <c r="AC1194" s="6">
        <v>135220770</v>
      </c>
      <c r="AD1194" s="6">
        <v>135195704</v>
      </c>
      <c r="AF1194">
        <f>Q1194/W1194</f>
        <v>1.1987237027220939E-2</v>
      </c>
      <c r="AG1194">
        <f>R1194/X1194</f>
        <v>1.1979270042565084E-2</v>
      </c>
      <c r="AH1194" t="e">
        <f>U1194/W1194</f>
        <v>#VALUE!</v>
      </c>
      <c r="AI1194" t="e">
        <f>V1194/X1194</f>
        <v>#VALUE!</v>
      </c>
      <c r="AJ1194" t="e">
        <f>Y1194/AA1194</f>
        <v>#VALUE!</v>
      </c>
      <c r="AK1194" t="e">
        <f>Z1194/AB1194</f>
        <v>#VALUE!</v>
      </c>
      <c r="AL1194">
        <f>O1194/K1194</f>
        <v>1.0053852551073943</v>
      </c>
      <c r="AM1194">
        <f>P1194/L1194</f>
        <v>0.98357890930440983</v>
      </c>
      <c r="AN1194">
        <f>K1194/W1194</f>
        <v>3.4466830850561472E-2</v>
      </c>
      <c r="AO1194">
        <f>L1194/X1194</f>
        <v>3.4340008875264214E-2</v>
      </c>
      <c r="AP1194">
        <f>IF(OR(Q1194&lt;0, Q1194="NA"), 0, 1)</f>
        <v>1</v>
      </c>
      <c r="AQ1194">
        <f>IF(OR(S1194&lt;0, S1194="NA"), 0, 1)</f>
        <v>1</v>
      </c>
      <c r="AR1194">
        <f>IFERROR(IF((AF1194-AG1194)&gt;0,1,0),0)</f>
        <v>1</v>
      </c>
      <c r="AS1194">
        <f>IFERROR(IF((S1194-Q1194)&gt;0,1,0),0)</f>
        <v>1</v>
      </c>
      <c r="AT1194">
        <f>IFERROR(IF((AH1194-AI1194)&lt;0,1,0),0)</f>
        <v>0</v>
      </c>
      <c r="AU1194">
        <f>IFERROR(IF((AJ1194-AK1194)&gt;0,1,0),0)</f>
        <v>0</v>
      </c>
      <c r="AV1194">
        <f>IFERROR(IF((AL1194-AM1194)&gt;0,1,0),0)</f>
        <v>1</v>
      </c>
      <c r="AW1194">
        <f>IFERROR(IF((AN1194-AO1194)&gt;0,1,0),0)</f>
        <v>1</v>
      </c>
      <c r="AX1194">
        <f>IFERROR(IF((AC1194-AD1194)&lt;0,1,0),0)</f>
        <v>0</v>
      </c>
      <c r="AY1194">
        <f>SUM(AP1194:AX1194)</f>
        <v>6</v>
      </c>
    </row>
    <row r="1195" spans="1:51" x14ac:dyDescent="0.45">
      <c r="A1195" s="1" t="s">
        <v>4083</v>
      </c>
      <c r="B1195" s="2">
        <v>4243311</v>
      </c>
      <c r="C1195" s="3" t="s">
        <v>5337</v>
      </c>
      <c r="D1195" s="5">
        <v>51.98</v>
      </c>
      <c r="E1195" s="5">
        <v>2859.0824498000002</v>
      </c>
      <c r="F1195" s="3" t="s">
        <v>4475</v>
      </c>
      <c r="G1195" s="3" t="s">
        <v>4529</v>
      </c>
      <c r="H1195" s="3" t="s">
        <v>4530</v>
      </c>
      <c r="I1195" s="3" t="s">
        <v>4854</v>
      </c>
      <c r="J1195" s="3" t="s">
        <v>5252</v>
      </c>
      <c r="K1195" s="6">
        <v>1729882</v>
      </c>
      <c r="L1195" s="6">
        <v>1732228</v>
      </c>
      <c r="M1195" s="6">
        <v>673033</v>
      </c>
      <c r="N1195" s="6">
        <v>672761</v>
      </c>
      <c r="O1195" s="6">
        <v>513981</v>
      </c>
      <c r="P1195" s="6">
        <v>516115</v>
      </c>
      <c r="Q1195" s="6">
        <v>239653</v>
      </c>
      <c r="R1195" s="6">
        <v>243531</v>
      </c>
      <c r="S1195" s="6">
        <v>474130</v>
      </c>
      <c r="T1195" s="6">
        <v>514688</v>
      </c>
      <c r="U1195" s="6">
        <v>2234839</v>
      </c>
      <c r="V1195" s="6">
        <v>2239846</v>
      </c>
      <c r="W1195" s="6">
        <v>2579639</v>
      </c>
      <c r="X1195" s="6">
        <v>2756945</v>
      </c>
      <c r="Y1195" s="6">
        <v>256119</v>
      </c>
      <c r="Z1195" s="6">
        <v>430687</v>
      </c>
      <c r="AA1195" s="6">
        <v>398404</v>
      </c>
      <c r="AB1195" s="6">
        <v>523344</v>
      </c>
      <c r="AC1195" s="6">
        <v>55760392</v>
      </c>
      <c r="AD1195" s="6">
        <v>59861199</v>
      </c>
      <c r="AF1195">
        <f>Q1195/W1195</f>
        <v>9.2901758734458578E-2</v>
      </c>
      <c r="AG1195">
        <f>R1195/X1195</f>
        <v>8.8333644668283196E-2</v>
      </c>
      <c r="AH1195">
        <f>U1195/W1195</f>
        <v>0.86633788681284474</v>
      </c>
      <c r="AI1195">
        <f>V1195/X1195</f>
        <v>0.81243768011331385</v>
      </c>
      <c r="AJ1195">
        <f>Y1195/AA1195</f>
        <v>0.64286252146062794</v>
      </c>
      <c r="AK1195">
        <f>Z1195/AB1195</f>
        <v>0.82295201626463665</v>
      </c>
      <c r="AL1195">
        <f>O1195/K1195</f>
        <v>0.29711910985836026</v>
      </c>
      <c r="AM1195">
        <f>P1195/L1195</f>
        <v>0.29794865341052101</v>
      </c>
      <c r="AN1195">
        <f>K1195/W1195</f>
        <v>0.67059072994322078</v>
      </c>
      <c r="AO1195">
        <f>L1195/X1195</f>
        <v>0.62831431167469787</v>
      </c>
      <c r="AP1195">
        <f>IF(OR(Q1195&lt;0, Q1195="NA"), 0, 1)</f>
        <v>1</v>
      </c>
      <c r="AQ1195">
        <f>IF(OR(S1195&lt;0, S1195="NA"), 0, 1)</f>
        <v>1</v>
      </c>
      <c r="AR1195">
        <f>IFERROR(IF((AF1195-AG1195)&gt;0,1,0),0)</f>
        <v>1</v>
      </c>
      <c r="AS1195">
        <f>IFERROR(IF((S1195-Q1195)&gt;0,1,0),0)</f>
        <v>1</v>
      </c>
      <c r="AT1195">
        <f>IFERROR(IF((AH1195-AI1195)&lt;0,1,0),0)</f>
        <v>0</v>
      </c>
      <c r="AU1195">
        <f>IFERROR(IF((AJ1195-AK1195)&gt;0,1,0),0)</f>
        <v>0</v>
      </c>
      <c r="AV1195">
        <f>IFERROR(IF((AL1195-AM1195)&gt;0,1,0),0)</f>
        <v>0</v>
      </c>
      <c r="AW1195">
        <f>IFERROR(IF((AN1195-AO1195)&gt;0,1,0),0)</f>
        <v>1</v>
      </c>
      <c r="AX1195">
        <f>IFERROR(IF((AC1195-AD1195)&lt;0,1,0),0)</f>
        <v>1</v>
      </c>
      <c r="AY1195">
        <f>SUM(AP1195:AX1195)</f>
        <v>6</v>
      </c>
    </row>
    <row r="1196" spans="1:51" x14ac:dyDescent="0.45">
      <c r="A1196" s="1" t="s">
        <v>4090</v>
      </c>
      <c r="B1196" s="2">
        <v>4912079</v>
      </c>
      <c r="C1196" s="3" t="s">
        <v>5338</v>
      </c>
      <c r="D1196" s="5">
        <v>10.69</v>
      </c>
      <c r="E1196" s="5">
        <v>49.113270110000002</v>
      </c>
      <c r="F1196" s="3" t="s">
        <v>4559</v>
      </c>
      <c r="G1196" s="3" t="s">
        <v>4821</v>
      </c>
      <c r="H1196" s="3" t="s">
        <v>4822</v>
      </c>
      <c r="I1196" s="3" t="s">
        <v>4822</v>
      </c>
      <c r="J1196" s="3" t="s">
        <v>4959</v>
      </c>
      <c r="K1196" s="6">
        <v>12312.275</v>
      </c>
      <c r="L1196" s="6">
        <v>12309.68</v>
      </c>
      <c r="M1196" s="6">
        <v>3982.5569999999998</v>
      </c>
      <c r="N1196" s="6">
        <v>3759.0250000000001</v>
      </c>
      <c r="O1196" s="6">
        <v>3881.6790000000001</v>
      </c>
      <c r="P1196" s="6">
        <v>3654.4229999999998</v>
      </c>
      <c r="Q1196" s="6">
        <v>3484.59</v>
      </c>
      <c r="R1196" s="6">
        <v>3245.8620000000001</v>
      </c>
      <c r="S1196" s="6">
        <v>4324.5240000000003</v>
      </c>
      <c r="T1196" s="6">
        <v>4260.4830000000002</v>
      </c>
      <c r="U1196" s="6" t="s">
        <v>4474</v>
      </c>
      <c r="V1196" s="6" t="s">
        <v>4474</v>
      </c>
      <c r="W1196" s="6">
        <v>13254.38</v>
      </c>
      <c r="X1196" s="6">
        <v>13834.678</v>
      </c>
      <c r="Y1196" s="6">
        <v>12484.638999999999</v>
      </c>
      <c r="Z1196" s="6">
        <v>13142.508</v>
      </c>
      <c r="AA1196" s="6">
        <v>1875</v>
      </c>
      <c r="AB1196" s="6">
        <v>1713</v>
      </c>
      <c r="AC1196" s="6">
        <v>4594319</v>
      </c>
      <c r="AD1196" s="6">
        <v>4594319</v>
      </c>
      <c r="AF1196">
        <f>Q1196/W1196</f>
        <v>0.26290101838033919</v>
      </c>
      <c r="AG1196">
        <f>R1196/X1196</f>
        <v>0.23461782052318095</v>
      </c>
      <c r="AH1196" t="e">
        <f>U1196/W1196</f>
        <v>#VALUE!</v>
      </c>
      <c r="AI1196" t="e">
        <f>V1196/X1196</f>
        <v>#VALUE!</v>
      </c>
      <c r="AJ1196">
        <f>Y1196/AA1196</f>
        <v>6.6584741333333328</v>
      </c>
      <c r="AK1196">
        <f>Z1196/AB1196</f>
        <v>7.6722171628721538</v>
      </c>
      <c r="AL1196">
        <f>O1196/K1196</f>
        <v>0.31526903029700037</v>
      </c>
      <c r="AM1196">
        <f>P1196/L1196</f>
        <v>0.29687392361133674</v>
      </c>
      <c r="AN1196">
        <f>K1196/W1196</f>
        <v>0.92892123207573651</v>
      </c>
      <c r="AO1196">
        <f>L1196/X1196</f>
        <v>0.88976989562026676</v>
      </c>
      <c r="AP1196">
        <f>IF(OR(Q1196&lt;0, Q1196="NA"), 0, 1)</f>
        <v>1</v>
      </c>
      <c r="AQ1196">
        <f>IF(OR(S1196&lt;0, S1196="NA"), 0, 1)</f>
        <v>1</v>
      </c>
      <c r="AR1196">
        <f>IFERROR(IF((AF1196-AG1196)&gt;0,1,0),0)</f>
        <v>1</v>
      </c>
      <c r="AS1196">
        <f>IFERROR(IF((S1196-Q1196)&gt;0,1,0),0)</f>
        <v>1</v>
      </c>
      <c r="AT1196">
        <f>IFERROR(IF((AH1196-AI1196)&lt;0,1,0),0)</f>
        <v>0</v>
      </c>
      <c r="AU1196">
        <f>IFERROR(IF((AJ1196-AK1196)&gt;0,1,0),0)</f>
        <v>0</v>
      </c>
      <c r="AV1196">
        <f>IFERROR(IF((AL1196-AM1196)&gt;0,1,0),0)</f>
        <v>1</v>
      </c>
      <c r="AW1196">
        <f>IFERROR(IF((AN1196-AO1196)&gt;0,1,0),0)</f>
        <v>1</v>
      </c>
      <c r="AX1196">
        <f>IFERROR(IF((AC1196-AD1196)&lt;0,1,0),0)</f>
        <v>0</v>
      </c>
      <c r="AY1196">
        <f>SUM(AP1196:AX1196)</f>
        <v>6</v>
      </c>
    </row>
    <row r="1197" spans="1:51" x14ac:dyDescent="0.45">
      <c r="A1197" s="1" t="s">
        <v>4091</v>
      </c>
      <c r="B1197" s="2">
        <v>111568</v>
      </c>
      <c r="C1197" s="3" t="s">
        <v>5337</v>
      </c>
      <c r="D1197" s="5">
        <v>519.72</v>
      </c>
      <c r="E1197" s="5">
        <v>478290.17406648002</v>
      </c>
      <c r="F1197" s="3" t="s">
        <v>4470</v>
      </c>
      <c r="G1197" s="3" t="s">
        <v>4512</v>
      </c>
      <c r="H1197" s="3" t="s">
        <v>4522</v>
      </c>
      <c r="I1197" s="3" t="s">
        <v>4645</v>
      </c>
      <c r="J1197" s="3" t="s">
        <v>4909</v>
      </c>
      <c r="K1197" s="6">
        <v>400278000</v>
      </c>
      <c r="L1197" s="6">
        <v>393898000</v>
      </c>
      <c r="M1197" s="6">
        <v>28076000</v>
      </c>
      <c r="N1197" s="6">
        <v>27904000</v>
      </c>
      <c r="O1197" s="6">
        <v>23977000</v>
      </c>
      <c r="P1197" s="6">
        <v>23872000</v>
      </c>
      <c r="Q1197" s="6">
        <v>15242000</v>
      </c>
      <c r="R1197" s="6">
        <v>15133000</v>
      </c>
      <c r="S1197" s="6">
        <v>24204000</v>
      </c>
      <c r="T1197" s="6">
        <v>16642000</v>
      </c>
      <c r="U1197" s="6">
        <v>72359000</v>
      </c>
      <c r="V1197" s="6">
        <v>74101000</v>
      </c>
      <c r="W1197" s="6">
        <v>298278000</v>
      </c>
      <c r="X1197" s="6">
        <v>299309000</v>
      </c>
      <c r="Y1197" s="6">
        <v>85779000</v>
      </c>
      <c r="Z1197" s="6">
        <v>92258000</v>
      </c>
      <c r="AA1197" s="6">
        <v>103769000</v>
      </c>
      <c r="AB1197" s="6">
        <v>101565000</v>
      </c>
      <c r="AC1197" s="6" t="s">
        <v>4474</v>
      </c>
      <c r="AD1197" s="6">
        <v>923000000</v>
      </c>
      <c r="AF1197">
        <f>Q1197/W1197</f>
        <v>5.1099980555052667E-2</v>
      </c>
      <c r="AG1197">
        <f>R1197/X1197</f>
        <v>5.0559789381542153E-2</v>
      </c>
      <c r="AH1197">
        <f>U1197/W1197</f>
        <v>0.24258912826289569</v>
      </c>
      <c r="AI1197">
        <f>V1197/X1197</f>
        <v>0.24757357780755004</v>
      </c>
      <c r="AJ1197">
        <f>Y1197/AA1197</f>
        <v>0.8266341585637329</v>
      </c>
      <c r="AK1197">
        <f>Z1197/AB1197</f>
        <v>0.90836410180672478</v>
      </c>
      <c r="AL1197">
        <f>O1197/K1197</f>
        <v>5.9900868896117197E-2</v>
      </c>
      <c r="AM1197">
        <f>P1197/L1197</f>
        <v>6.0604521982848353E-2</v>
      </c>
      <c r="AN1197">
        <f>K1197/W1197</f>
        <v>1.3419628668557519</v>
      </c>
      <c r="AO1197">
        <f>L1197/X1197</f>
        <v>1.3160245766081207</v>
      </c>
      <c r="AP1197">
        <f>IF(OR(Q1197&lt;0, Q1197="NA"), 0, 1)</f>
        <v>1</v>
      </c>
      <c r="AQ1197">
        <f>IF(OR(S1197&lt;0, S1197="NA"), 0, 1)</f>
        <v>1</v>
      </c>
      <c r="AR1197">
        <f>IFERROR(IF((AF1197-AG1197)&gt;0,1,0),0)</f>
        <v>1</v>
      </c>
      <c r="AS1197">
        <f>IFERROR(IF((S1197-Q1197)&gt;0,1,0),0)</f>
        <v>1</v>
      </c>
      <c r="AT1197">
        <f>IFERROR(IF((AH1197-AI1197)&lt;0,1,0),0)</f>
        <v>1</v>
      </c>
      <c r="AU1197">
        <f>IFERROR(IF((AJ1197-AK1197)&gt;0,1,0),0)</f>
        <v>0</v>
      </c>
      <c r="AV1197">
        <f>IFERROR(IF((AL1197-AM1197)&gt;0,1,0),0)</f>
        <v>0</v>
      </c>
      <c r="AW1197">
        <f>IFERROR(IF((AN1197-AO1197)&gt;0,1,0),0)</f>
        <v>1</v>
      </c>
      <c r="AX1197">
        <f>IFERROR(IF((AC1197-AD1197)&lt;0,1,0),0)</f>
        <v>0</v>
      </c>
      <c r="AY1197">
        <f>SUM(AP1197:AX1197)</f>
        <v>6</v>
      </c>
    </row>
    <row r="1198" spans="1:51" x14ac:dyDescent="0.45">
      <c r="A1198" s="1" t="s">
        <v>4095</v>
      </c>
      <c r="B1198" s="2">
        <v>5261676</v>
      </c>
      <c r="C1198" s="3" t="s">
        <v>5337</v>
      </c>
      <c r="D1198" s="5">
        <v>23.06</v>
      </c>
      <c r="E1198" s="5">
        <v>9289.4926368199995</v>
      </c>
      <c r="F1198" s="3" t="s">
        <v>4500</v>
      </c>
      <c r="G1198" s="3" t="s">
        <v>4501</v>
      </c>
      <c r="H1198" s="3" t="s">
        <v>4502</v>
      </c>
      <c r="I1198" s="3" t="s">
        <v>4538</v>
      </c>
      <c r="J1198" s="3" t="s">
        <v>4504</v>
      </c>
      <c r="K1198" s="6">
        <v>1965424</v>
      </c>
      <c r="L1198" s="6">
        <v>2063117</v>
      </c>
      <c r="M1198" s="6">
        <v>-77009</v>
      </c>
      <c r="N1198" s="6">
        <v>-273838</v>
      </c>
      <c r="O1198" s="6">
        <v>-615082</v>
      </c>
      <c r="P1198" s="6">
        <v>-820334</v>
      </c>
      <c r="Q1198" s="6">
        <v>-795749</v>
      </c>
      <c r="R1198" s="6">
        <v>-796511</v>
      </c>
      <c r="S1198" s="6">
        <v>275464</v>
      </c>
      <c r="T1198" s="6">
        <v>273159</v>
      </c>
      <c r="U1198" s="6">
        <v>2238083</v>
      </c>
      <c r="V1198" s="6">
        <v>2237245</v>
      </c>
      <c r="W1198" s="6">
        <v>6725855</v>
      </c>
      <c r="X1198" s="6">
        <v>6683734</v>
      </c>
      <c r="Y1198" s="6">
        <v>2116368</v>
      </c>
      <c r="Z1198" s="6">
        <v>1984066</v>
      </c>
      <c r="AA1198" s="6">
        <v>876897</v>
      </c>
      <c r="AB1198" s="6">
        <v>841542</v>
      </c>
      <c r="AC1198" s="6">
        <v>402578140</v>
      </c>
      <c r="AD1198" s="6">
        <v>395444298</v>
      </c>
      <c r="AF1198">
        <f>Q1198/W1198</f>
        <v>-0.11831194695692963</v>
      </c>
      <c r="AG1198">
        <f>R1198/X1198</f>
        <v>-0.11917155889208038</v>
      </c>
      <c r="AH1198">
        <f>U1198/W1198</f>
        <v>0.33275814004316179</v>
      </c>
      <c r="AI1198">
        <f>V1198/X1198</f>
        <v>0.33472980821798115</v>
      </c>
      <c r="AJ1198">
        <f>Y1198/AA1198</f>
        <v>2.4134738743546849</v>
      </c>
      <c r="AK1198">
        <f>Z1198/AB1198</f>
        <v>2.357655351723384</v>
      </c>
      <c r="AL1198">
        <f>O1198/K1198</f>
        <v>-0.31295130211089311</v>
      </c>
      <c r="AM1198">
        <f>P1198/L1198</f>
        <v>-0.39761874871856517</v>
      </c>
      <c r="AN1198">
        <f>K1198/W1198</f>
        <v>0.29221920484458852</v>
      </c>
      <c r="AO1198">
        <f>L1198/X1198</f>
        <v>0.30867730523087844</v>
      </c>
      <c r="AP1198">
        <f>IF(OR(Q1198&lt;0, Q1198="NA"), 0, 1)</f>
        <v>0</v>
      </c>
      <c r="AQ1198">
        <f>IF(OR(S1198&lt;0, S1198="NA"), 0, 1)</f>
        <v>1</v>
      </c>
      <c r="AR1198">
        <f>IFERROR(IF((AF1198-AG1198)&gt;0,1,0),0)</f>
        <v>1</v>
      </c>
      <c r="AS1198">
        <f>IFERROR(IF((S1198-Q1198)&gt;0,1,0),0)</f>
        <v>1</v>
      </c>
      <c r="AT1198">
        <f>IFERROR(IF((AH1198-AI1198)&lt;0,1,0),0)</f>
        <v>1</v>
      </c>
      <c r="AU1198">
        <f>IFERROR(IF((AJ1198-AK1198)&gt;0,1,0),0)</f>
        <v>1</v>
      </c>
      <c r="AV1198">
        <f>IFERROR(IF((AL1198-AM1198)&gt;0,1,0),0)</f>
        <v>1</v>
      </c>
      <c r="AW1198">
        <f>IFERROR(IF((AN1198-AO1198)&gt;0,1,0),0)</f>
        <v>0</v>
      </c>
      <c r="AX1198">
        <f>IFERROR(IF((AC1198-AD1198)&lt;0,1,0),0)</f>
        <v>0</v>
      </c>
      <c r="AY1198">
        <f>SUM(AP1198:AX1198)</f>
        <v>6</v>
      </c>
    </row>
    <row r="1199" spans="1:51" x14ac:dyDescent="0.45">
      <c r="A1199" s="1" t="s">
        <v>4099</v>
      </c>
      <c r="B1199" s="2">
        <v>103026</v>
      </c>
      <c r="C1199" s="3" t="s">
        <v>5337</v>
      </c>
      <c r="D1199" s="5">
        <v>37.68</v>
      </c>
      <c r="E1199" s="5">
        <v>521.85172223999996</v>
      </c>
      <c r="F1199" s="3" t="s">
        <v>4525</v>
      </c>
      <c r="G1199" s="3" t="s">
        <v>4526</v>
      </c>
      <c r="H1199" s="3" t="s">
        <v>4634</v>
      </c>
      <c r="I1199" s="3" t="s">
        <v>4634</v>
      </c>
      <c r="J1199" s="3" t="s">
        <v>4528</v>
      </c>
      <c r="K1199" s="6">
        <v>99899</v>
      </c>
      <c r="L1199" s="6">
        <v>99642</v>
      </c>
      <c r="M1199" s="6">
        <v>64548</v>
      </c>
      <c r="N1199" s="6">
        <v>64100</v>
      </c>
      <c r="O1199" s="6">
        <v>36670</v>
      </c>
      <c r="P1199" s="6">
        <v>36219</v>
      </c>
      <c r="Q1199" s="6">
        <v>18166</v>
      </c>
      <c r="R1199" s="6">
        <v>18041</v>
      </c>
      <c r="S1199" s="6">
        <v>44213</v>
      </c>
      <c r="T1199" s="6">
        <v>44482</v>
      </c>
      <c r="U1199" s="6">
        <v>366871</v>
      </c>
      <c r="V1199" s="6">
        <v>362153</v>
      </c>
      <c r="W1199" s="6">
        <v>584330</v>
      </c>
      <c r="X1199" s="6">
        <v>586551</v>
      </c>
      <c r="Y1199" s="6" t="s">
        <v>4474</v>
      </c>
      <c r="Z1199" s="6" t="s">
        <v>4474</v>
      </c>
      <c r="AA1199" s="6" t="s">
        <v>4474</v>
      </c>
      <c r="AB1199" s="6" t="s">
        <v>4474</v>
      </c>
      <c r="AC1199" s="6">
        <v>13849424</v>
      </c>
      <c r="AD1199" s="6">
        <v>13848950</v>
      </c>
      <c r="AF1199">
        <f>Q1199/W1199</f>
        <v>3.1088597196789487E-2</v>
      </c>
      <c r="AG1199">
        <f>R1199/X1199</f>
        <v>3.0757768719173611E-2</v>
      </c>
      <c r="AH1199">
        <f>U1199/W1199</f>
        <v>0.62784898944089818</v>
      </c>
      <c r="AI1199">
        <f>V1199/X1199</f>
        <v>0.61742798153954215</v>
      </c>
      <c r="AJ1199" t="e">
        <f>Y1199/AA1199</f>
        <v>#VALUE!</v>
      </c>
      <c r="AK1199" t="e">
        <f>Z1199/AB1199</f>
        <v>#VALUE!</v>
      </c>
      <c r="AL1199">
        <f>O1199/K1199</f>
        <v>0.36707074144886337</v>
      </c>
      <c r="AM1199">
        <f>P1199/L1199</f>
        <v>0.36349129884988257</v>
      </c>
      <c r="AN1199">
        <f>K1199/W1199</f>
        <v>0.17096332551811477</v>
      </c>
      <c r="AO1199">
        <f>L1199/X1199</f>
        <v>0.1698778111366275</v>
      </c>
      <c r="AP1199">
        <f>IF(OR(Q1199&lt;0, Q1199="NA"), 0, 1)</f>
        <v>1</v>
      </c>
      <c r="AQ1199">
        <f>IF(OR(S1199&lt;0, S1199="NA"), 0, 1)</f>
        <v>1</v>
      </c>
      <c r="AR1199">
        <f>IFERROR(IF((AF1199-AG1199)&gt;0,1,0),0)</f>
        <v>1</v>
      </c>
      <c r="AS1199">
        <f>IFERROR(IF((S1199-Q1199)&gt;0,1,0),0)</f>
        <v>1</v>
      </c>
      <c r="AT1199">
        <f>IFERROR(IF((AH1199-AI1199)&lt;0,1,0),0)</f>
        <v>0</v>
      </c>
      <c r="AU1199">
        <f>IFERROR(IF((AJ1199-AK1199)&gt;0,1,0),0)</f>
        <v>0</v>
      </c>
      <c r="AV1199">
        <f>IFERROR(IF((AL1199-AM1199)&gt;0,1,0),0)</f>
        <v>1</v>
      </c>
      <c r="AW1199">
        <f>IFERROR(IF((AN1199-AO1199)&gt;0,1,0),0)</f>
        <v>1</v>
      </c>
      <c r="AX1199">
        <f>IFERROR(IF((AC1199-AD1199)&lt;0,1,0),0)</f>
        <v>0</v>
      </c>
      <c r="AY1199">
        <f>SUM(AP1199:AX1199)</f>
        <v>6</v>
      </c>
    </row>
    <row r="1200" spans="1:51" x14ac:dyDescent="0.45">
      <c r="A1200" s="1" t="s">
        <v>4106</v>
      </c>
      <c r="B1200" s="2">
        <v>103324</v>
      </c>
      <c r="C1200" s="3" t="s">
        <v>5337</v>
      </c>
      <c r="D1200" s="5">
        <v>75.34</v>
      </c>
      <c r="E1200" s="5">
        <v>13757.980395320001</v>
      </c>
      <c r="F1200" s="3" t="s">
        <v>4480</v>
      </c>
      <c r="G1200" s="3" t="s">
        <v>4509</v>
      </c>
      <c r="H1200" s="3" t="s">
        <v>4509</v>
      </c>
      <c r="I1200" s="3" t="s">
        <v>4596</v>
      </c>
      <c r="J1200" s="3" t="s">
        <v>4933</v>
      </c>
      <c r="K1200" s="6">
        <v>12795800</v>
      </c>
      <c r="L1200" s="6">
        <v>12671300</v>
      </c>
      <c r="M1200" s="6">
        <v>2550100</v>
      </c>
      <c r="N1200" s="6">
        <v>1994100</v>
      </c>
      <c r="O1200" s="6">
        <v>2432300</v>
      </c>
      <c r="P1200" s="6">
        <v>1878800</v>
      </c>
      <c r="Q1200" s="6">
        <v>1761000</v>
      </c>
      <c r="R1200" s="6">
        <v>1317300</v>
      </c>
      <c r="S1200" s="6">
        <v>1370900</v>
      </c>
      <c r="T1200" s="6">
        <v>1376000</v>
      </c>
      <c r="U1200" s="6">
        <v>3470400</v>
      </c>
      <c r="V1200" s="6">
        <v>3470300</v>
      </c>
      <c r="W1200" s="6">
        <v>64140500</v>
      </c>
      <c r="X1200" s="6">
        <v>62044400</v>
      </c>
      <c r="Y1200" s="6" t="s">
        <v>4474</v>
      </c>
      <c r="Z1200" s="6" t="s">
        <v>4474</v>
      </c>
      <c r="AA1200" s="6" t="s">
        <v>4474</v>
      </c>
      <c r="AB1200" s="6" t="s">
        <v>4474</v>
      </c>
      <c r="AC1200" s="6">
        <v>184501175</v>
      </c>
      <c r="AD1200" s="6">
        <v>188114912</v>
      </c>
      <c r="AF1200">
        <f>Q1200/W1200</f>
        <v>2.7455351922732126E-2</v>
      </c>
      <c r="AG1200">
        <f>R1200/X1200</f>
        <v>2.1231569650121525E-2</v>
      </c>
      <c r="AH1200">
        <f>U1200/W1200</f>
        <v>5.4106219939040079E-2</v>
      </c>
      <c r="AI1200">
        <f>V1200/X1200</f>
        <v>5.5932525739631617E-2</v>
      </c>
      <c r="AJ1200" t="e">
        <f>Y1200/AA1200</f>
        <v>#VALUE!</v>
      </c>
      <c r="AK1200" t="e">
        <f>Z1200/AB1200</f>
        <v>#VALUE!</v>
      </c>
      <c r="AL1200">
        <f>O1200/K1200</f>
        <v>0.19008580940621142</v>
      </c>
      <c r="AM1200">
        <f>P1200/L1200</f>
        <v>0.14827207942357926</v>
      </c>
      <c r="AN1200">
        <f>K1200/W1200</f>
        <v>0.19949641801981588</v>
      </c>
      <c r="AO1200">
        <f>L1200/X1200</f>
        <v>0.20422955174036658</v>
      </c>
      <c r="AP1200">
        <f>IF(OR(Q1200&lt;0, Q1200="NA"), 0, 1)</f>
        <v>1</v>
      </c>
      <c r="AQ1200">
        <f>IF(OR(S1200&lt;0, S1200="NA"), 0, 1)</f>
        <v>1</v>
      </c>
      <c r="AR1200">
        <f>IFERROR(IF((AF1200-AG1200)&gt;0,1,0),0)</f>
        <v>1</v>
      </c>
      <c r="AS1200">
        <f>IFERROR(IF((S1200-Q1200)&gt;0,1,0),0)</f>
        <v>0</v>
      </c>
      <c r="AT1200">
        <f>IFERROR(IF((AH1200-AI1200)&lt;0,1,0),0)</f>
        <v>1</v>
      </c>
      <c r="AU1200">
        <f>IFERROR(IF((AJ1200-AK1200)&gt;0,1,0),0)</f>
        <v>0</v>
      </c>
      <c r="AV1200">
        <f>IFERROR(IF((AL1200-AM1200)&gt;0,1,0),0)</f>
        <v>1</v>
      </c>
      <c r="AW1200">
        <f>IFERROR(IF((AN1200-AO1200)&gt;0,1,0),0)</f>
        <v>0</v>
      </c>
      <c r="AX1200">
        <f>IFERROR(IF((AC1200-AD1200)&lt;0,1,0),0)</f>
        <v>1</v>
      </c>
      <c r="AY1200">
        <f>SUM(AP1200:AX1200)</f>
        <v>6</v>
      </c>
    </row>
    <row r="1201" spans="1:51" x14ac:dyDescent="0.45">
      <c r="A1201" s="1" t="s">
        <v>4109</v>
      </c>
      <c r="B1201" s="2">
        <v>8702919</v>
      </c>
      <c r="C1201" s="3" t="s">
        <v>5335</v>
      </c>
      <c r="D1201" s="5">
        <v>65.55</v>
      </c>
      <c r="E1201" s="5">
        <v>5979.9971042999996</v>
      </c>
      <c r="F1201" s="3" t="s">
        <v>4480</v>
      </c>
      <c r="G1201" s="3" t="s">
        <v>4491</v>
      </c>
      <c r="H1201" s="3" t="s">
        <v>4663</v>
      </c>
      <c r="I1201" s="3" t="s">
        <v>4663</v>
      </c>
      <c r="J1201" s="3" t="s">
        <v>4595</v>
      </c>
      <c r="K1201" s="6">
        <v>604944</v>
      </c>
      <c r="L1201" s="6">
        <v>575957</v>
      </c>
      <c r="M1201" s="6">
        <v>-143586</v>
      </c>
      <c r="N1201" s="6">
        <v>-144139</v>
      </c>
      <c r="O1201" s="6">
        <v>-168539</v>
      </c>
      <c r="P1201" s="6">
        <v>-168636</v>
      </c>
      <c r="Q1201" s="6">
        <v>-168224</v>
      </c>
      <c r="R1201" s="6">
        <v>-201781</v>
      </c>
      <c r="S1201" s="6">
        <v>102877</v>
      </c>
      <c r="T1201" s="6">
        <v>-184172</v>
      </c>
      <c r="U1201" s="6">
        <v>987702</v>
      </c>
      <c r="V1201" s="6">
        <v>1026379</v>
      </c>
      <c r="W1201" s="6">
        <v>1808980</v>
      </c>
      <c r="X1201" s="6">
        <v>1820224</v>
      </c>
      <c r="Y1201" s="6">
        <v>1322205</v>
      </c>
      <c r="Z1201" s="6">
        <v>1392888</v>
      </c>
      <c r="AA1201" s="6">
        <v>98576</v>
      </c>
      <c r="AB1201" s="6">
        <v>70500</v>
      </c>
      <c r="AC1201" s="6">
        <v>90998255</v>
      </c>
      <c r="AD1201" s="6">
        <v>89084180</v>
      </c>
      <c r="AF1201">
        <f>Q1201/W1201</f>
        <v>-9.2993841833519442E-2</v>
      </c>
      <c r="AG1201">
        <f>R1201/X1201</f>
        <v>-0.11085503762174326</v>
      </c>
      <c r="AH1201">
        <f>U1201/W1201</f>
        <v>0.54599940297847405</v>
      </c>
      <c r="AI1201">
        <f>V1201/X1201</f>
        <v>0.5638751054815232</v>
      </c>
      <c r="AJ1201">
        <f>Y1201/AA1201</f>
        <v>13.413051858464534</v>
      </c>
      <c r="AK1201">
        <f>Z1201/AB1201</f>
        <v>19.757276595744681</v>
      </c>
      <c r="AL1201">
        <f>O1201/K1201</f>
        <v>-0.27860264751778679</v>
      </c>
      <c r="AM1201">
        <f>P1201/L1201</f>
        <v>-0.29279269112103856</v>
      </c>
      <c r="AN1201">
        <f>K1201/W1201</f>
        <v>0.33441165739809176</v>
      </c>
      <c r="AO1201">
        <f>L1201/X1201</f>
        <v>0.31642094599346016</v>
      </c>
      <c r="AP1201">
        <f>IF(OR(Q1201&lt;0, Q1201="NA"), 0, 1)</f>
        <v>0</v>
      </c>
      <c r="AQ1201">
        <f>IF(OR(S1201&lt;0, S1201="NA"), 0, 1)</f>
        <v>1</v>
      </c>
      <c r="AR1201">
        <f>IFERROR(IF((AF1201-AG1201)&gt;0,1,0),0)</f>
        <v>1</v>
      </c>
      <c r="AS1201">
        <f>IFERROR(IF((S1201-Q1201)&gt;0,1,0),0)</f>
        <v>1</v>
      </c>
      <c r="AT1201">
        <f>IFERROR(IF((AH1201-AI1201)&lt;0,1,0),0)</f>
        <v>1</v>
      </c>
      <c r="AU1201">
        <f>IFERROR(IF((AJ1201-AK1201)&gt;0,1,0),0)</f>
        <v>0</v>
      </c>
      <c r="AV1201">
        <f>IFERROR(IF((AL1201-AM1201)&gt;0,1,0),0)</f>
        <v>1</v>
      </c>
      <c r="AW1201">
        <f>IFERROR(IF((AN1201-AO1201)&gt;0,1,0),0)</f>
        <v>1</v>
      </c>
      <c r="AX1201">
        <f>IFERROR(IF((AC1201-AD1201)&lt;0,1,0),0)</f>
        <v>0</v>
      </c>
      <c r="AY1201">
        <f>SUM(AP1201:AX1201)</f>
        <v>6</v>
      </c>
    </row>
    <row r="1202" spans="1:51" x14ac:dyDescent="0.45">
      <c r="A1202" s="1" t="s">
        <v>4116</v>
      </c>
      <c r="B1202" s="2">
        <v>4290950</v>
      </c>
      <c r="C1202" s="3" t="s">
        <v>5337</v>
      </c>
      <c r="D1202" s="5">
        <v>25.75</v>
      </c>
      <c r="E1202" s="5">
        <v>3013.33794975</v>
      </c>
      <c r="F1202" s="3" t="s">
        <v>4654</v>
      </c>
      <c r="G1202" s="3" t="s">
        <v>4654</v>
      </c>
      <c r="H1202" s="3" t="s">
        <v>4747</v>
      </c>
      <c r="I1202" s="3" t="s">
        <v>4748</v>
      </c>
      <c r="J1202" s="3" t="s">
        <v>4749</v>
      </c>
      <c r="K1202" s="6">
        <v>929606</v>
      </c>
      <c r="L1202" s="6">
        <v>906723</v>
      </c>
      <c r="M1202" s="6">
        <v>551549</v>
      </c>
      <c r="N1202" s="6">
        <v>530824</v>
      </c>
      <c r="O1202" s="6">
        <v>293278</v>
      </c>
      <c r="P1202" s="6">
        <v>275689</v>
      </c>
      <c r="Q1202" s="6">
        <v>86979</v>
      </c>
      <c r="R1202" s="6">
        <v>88554</v>
      </c>
      <c r="S1202" s="6">
        <v>302743</v>
      </c>
      <c r="T1202" s="6">
        <v>304334</v>
      </c>
      <c r="U1202" s="6">
        <v>2532398</v>
      </c>
      <c r="V1202" s="6">
        <v>2484053</v>
      </c>
      <c r="W1202" s="6">
        <v>2803627</v>
      </c>
      <c r="X1202" s="6">
        <v>2821605</v>
      </c>
      <c r="Y1202" s="6">
        <v>262353</v>
      </c>
      <c r="Z1202" s="6">
        <v>255775</v>
      </c>
      <c r="AA1202" s="6">
        <v>183131</v>
      </c>
      <c r="AB1202" s="6">
        <v>204579</v>
      </c>
      <c r="AC1202" s="6">
        <v>117022833</v>
      </c>
      <c r="AD1202" s="6">
        <v>117007411</v>
      </c>
      <c r="AF1202">
        <f>Q1202/W1202</f>
        <v>3.1023741745959788E-2</v>
      </c>
      <c r="AG1202">
        <f>R1202/X1202</f>
        <v>3.1384265338344666E-2</v>
      </c>
      <c r="AH1202">
        <f>U1202/W1202</f>
        <v>0.90325781567947516</v>
      </c>
      <c r="AI1202">
        <f>V1202/X1202</f>
        <v>0.88036879719166927</v>
      </c>
      <c r="AJ1202">
        <f>Y1202/AA1202</f>
        <v>1.432597430254845</v>
      </c>
      <c r="AK1202">
        <f>Z1202/AB1202</f>
        <v>1.2502505144711822</v>
      </c>
      <c r="AL1202">
        <f>O1202/K1202</f>
        <v>0.31548634582823259</v>
      </c>
      <c r="AM1202">
        <f>P1202/L1202</f>
        <v>0.30404985866686962</v>
      </c>
      <c r="AN1202">
        <f>K1202/W1202</f>
        <v>0.33157263787229901</v>
      </c>
      <c r="AO1202">
        <f>L1202/X1202</f>
        <v>0.32135008266571685</v>
      </c>
      <c r="AP1202">
        <f>IF(OR(Q1202&lt;0, Q1202="NA"), 0, 1)</f>
        <v>1</v>
      </c>
      <c r="AQ1202">
        <f>IF(OR(S1202&lt;0, S1202="NA"), 0, 1)</f>
        <v>1</v>
      </c>
      <c r="AR1202">
        <f>IFERROR(IF((AF1202-AG1202)&gt;0,1,0),0)</f>
        <v>0</v>
      </c>
      <c r="AS1202">
        <f>IFERROR(IF((S1202-Q1202)&gt;0,1,0),0)</f>
        <v>1</v>
      </c>
      <c r="AT1202">
        <f>IFERROR(IF((AH1202-AI1202)&lt;0,1,0),0)</f>
        <v>0</v>
      </c>
      <c r="AU1202">
        <f>IFERROR(IF((AJ1202-AK1202)&gt;0,1,0),0)</f>
        <v>1</v>
      </c>
      <c r="AV1202">
        <f>IFERROR(IF((AL1202-AM1202)&gt;0,1,0),0)</f>
        <v>1</v>
      </c>
      <c r="AW1202">
        <f>IFERROR(IF((AN1202-AO1202)&gt;0,1,0),0)</f>
        <v>1</v>
      </c>
      <c r="AX1202">
        <f>IFERROR(IF((AC1202-AD1202)&lt;0,1,0),0)</f>
        <v>0</v>
      </c>
      <c r="AY1202">
        <f>SUM(AP1202:AX1202)</f>
        <v>6</v>
      </c>
    </row>
    <row r="1203" spans="1:51" x14ac:dyDescent="0.45">
      <c r="A1203" s="1" t="s">
        <v>4119</v>
      </c>
      <c r="B1203" s="2">
        <v>4812238</v>
      </c>
      <c r="C1203" s="3" t="s">
        <v>5335</v>
      </c>
      <c r="D1203" s="5">
        <v>62.83</v>
      </c>
      <c r="E1203" s="5">
        <v>213.09548459999999</v>
      </c>
      <c r="F1203" s="3" t="s">
        <v>4470</v>
      </c>
      <c r="G1203" s="3" t="s">
        <v>4512</v>
      </c>
      <c r="H1203" s="3" t="s">
        <v>4513</v>
      </c>
      <c r="I1203" s="3" t="s">
        <v>4643</v>
      </c>
      <c r="J1203" s="3" t="s">
        <v>4853</v>
      </c>
      <c r="K1203" s="6">
        <v>44078</v>
      </c>
      <c r="L1203" s="6">
        <v>46578</v>
      </c>
      <c r="M1203" s="6">
        <v>20174</v>
      </c>
      <c r="N1203" s="6">
        <v>21731</v>
      </c>
      <c r="O1203" s="6">
        <v>17070</v>
      </c>
      <c r="P1203" s="6">
        <v>17583</v>
      </c>
      <c r="Q1203" s="6">
        <v>15258</v>
      </c>
      <c r="R1203" s="6">
        <v>15630</v>
      </c>
      <c r="S1203" s="6">
        <v>17226</v>
      </c>
      <c r="T1203" s="6">
        <v>18491</v>
      </c>
      <c r="U1203" s="6" t="s">
        <v>4474</v>
      </c>
      <c r="V1203" s="6" t="s">
        <v>4474</v>
      </c>
      <c r="W1203" s="6">
        <v>129694</v>
      </c>
      <c r="X1203" s="6">
        <v>130032</v>
      </c>
      <c r="Y1203" s="6">
        <v>101656</v>
      </c>
      <c r="Z1203" s="6">
        <v>102322</v>
      </c>
      <c r="AA1203" s="6">
        <v>3435</v>
      </c>
      <c r="AB1203" s="6">
        <v>3939</v>
      </c>
      <c r="AC1203" s="6">
        <v>3440525</v>
      </c>
      <c r="AD1203" s="6">
        <v>3498902</v>
      </c>
      <c r="AF1203">
        <f>Q1203/W1203</f>
        <v>0.11764615171095039</v>
      </c>
      <c r="AG1203">
        <f>R1203/X1203</f>
        <v>0.12020118124769287</v>
      </c>
      <c r="AH1203" t="e">
        <f>U1203/W1203</f>
        <v>#VALUE!</v>
      </c>
      <c r="AI1203" t="e">
        <f>V1203/X1203</f>
        <v>#VALUE!</v>
      </c>
      <c r="AJ1203">
        <f>Y1203/AA1203</f>
        <v>29.594177583697235</v>
      </c>
      <c r="AK1203">
        <f>Z1203/AB1203</f>
        <v>25.976643818227977</v>
      </c>
      <c r="AL1203">
        <f>O1203/K1203</f>
        <v>0.38726802486501205</v>
      </c>
      <c r="AM1203">
        <f>P1203/L1203</f>
        <v>0.37749581347417238</v>
      </c>
      <c r="AN1203">
        <f>K1203/W1203</f>
        <v>0.33986152019368665</v>
      </c>
      <c r="AO1203">
        <f>L1203/X1203</f>
        <v>0.35820413436692505</v>
      </c>
      <c r="AP1203">
        <f>IF(OR(Q1203&lt;0, Q1203="NA"), 0, 1)</f>
        <v>1</v>
      </c>
      <c r="AQ1203">
        <f>IF(OR(S1203&lt;0, S1203="NA"), 0, 1)</f>
        <v>1</v>
      </c>
      <c r="AR1203">
        <f>IFERROR(IF((AF1203-AG1203)&gt;0,1,0),0)</f>
        <v>0</v>
      </c>
      <c r="AS1203">
        <f>IFERROR(IF((S1203-Q1203)&gt;0,1,0),0)</f>
        <v>1</v>
      </c>
      <c r="AT1203">
        <f>IFERROR(IF((AH1203-AI1203)&lt;0,1,0),0)</f>
        <v>0</v>
      </c>
      <c r="AU1203">
        <f>IFERROR(IF((AJ1203-AK1203)&gt;0,1,0),0)</f>
        <v>1</v>
      </c>
      <c r="AV1203">
        <f>IFERROR(IF((AL1203-AM1203)&gt;0,1,0),0)</f>
        <v>1</v>
      </c>
      <c r="AW1203">
        <f>IFERROR(IF((AN1203-AO1203)&gt;0,1,0),0)</f>
        <v>0</v>
      </c>
      <c r="AX1203">
        <f>IFERROR(IF((AC1203-AD1203)&lt;0,1,0),0)</f>
        <v>1</v>
      </c>
      <c r="AY1203">
        <f>SUM(AP1203:AX1203)</f>
        <v>6</v>
      </c>
    </row>
    <row r="1204" spans="1:51" x14ac:dyDescent="0.45">
      <c r="A1204" s="1" t="s">
        <v>4126</v>
      </c>
      <c r="B1204" s="2">
        <v>4010598</v>
      </c>
      <c r="C1204" s="3" t="s">
        <v>5337</v>
      </c>
      <c r="D1204" s="5">
        <v>48.26</v>
      </c>
      <c r="E1204" s="5">
        <v>3432.1736461800001</v>
      </c>
      <c r="F1204" s="3" t="s">
        <v>4654</v>
      </c>
      <c r="G1204" s="3" t="s">
        <v>4654</v>
      </c>
      <c r="H1204" s="3" t="s">
        <v>4747</v>
      </c>
      <c r="I1204" s="3" t="s">
        <v>5095</v>
      </c>
      <c r="J1204" s="3" t="s">
        <v>5096</v>
      </c>
      <c r="K1204" s="6">
        <v>2262000</v>
      </c>
      <c r="L1204" s="6">
        <v>2074000</v>
      </c>
      <c r="M1204" s="6">
        <v>403100</v>
      </c>
      <c r="N1204" s="6">
        <v>292200</v>
      </c>
      <c r="O1204" s="6">
        <v>287400</v>
      </c>
      <c r="P1204" s="6">
        <v>182400</v>
      </c>
      <c r="Q1204" s="6">
        <v>1067700</v>
      </c>
      <c r="R1204" s="6">
        <v>1021800</v>
      </c>
      <c r="S1204" s="6">
        <v>327500</v>
      </c>
      <c r="T1204" s="6">
        <v>182700</v>
      </c>
      <c r="U1204" s="6">
        <v>1081800</v>
      </c>
      <c r="V1204" s="6">
        <v>1081000</v>
      </c>
      <c r="W1204" s="6">
        <v>4333400</v>
      </c>
      <c r="X1204" s="6">
        <v>4415600</v>
      </c>
      <c r="Y1204" s="6">
        <v>1111500</v>
      </c>
      <c r="Z1204" s="6">
        <v>1224600</v>
      </c>
      <c r="AA1204" s="6">
        <v>692300</v>
      </c>
      <c r="AB1204" s="6">
        <v>707600</v>
      </c>
      <c r="AC1204" s="6">
        <v>71400000</v>
      </c>
      <c r="AD1204" s="6">
        <v>72400000</v>
      </c>
      <c r="AF1204">
        <f>Q1204/W1204</f>
        <v>0.24638851709973691</v>
      </c>
      <c r="AG1204">
        <f>R1204/X1204</f>
        <v>0.23140683032883413</v>
      </c>
      <c r="AH1204">
        <f>U1204/W1204</f>
        <v>0.24964231319518163</v>
      </c>
      <c r="AI1204">
        <f>V1204/X1204</f>
        <v>0.24481384183349941</v>
      </c>
      <c r="AJ1204">
        <f>Y1204/AA1204</f>
        <v>1.605517839087101</v>
      </c>
      <c r="AK1204">
        <f>Z1204/AB1204</f>
        <v>1.7306387789711701</v>
      </c>
      <c r="AL1204">
        <f>O1204/K1204</f>
        <v>0.12705570291777188</v>
      </c>
      <c r="AM1204">
        <f>P1204/L1204</f>
        <v>8.7945998071359693E-2</v>
      </c>
      <c r="AN1204">
        <f>K1204/W1204</f>
        <v>0.52199196935431758</v>
      </c>
      <c r="AO1204">
        <f>L1204/X1204</f>
        <v>0.46969834224114504</v>
      </c>
      <c r="AP1204">
        <f>IF(OR(Q1204&lt;0, Q1204="NA"), 0, 1)</f>
        <v>1</v>
      </c>
      <c r="AQ1204">
        <f>IF(OR(S1204&lt;0, S1204="NA"), 0, 1)</f>
        <v>1</v>
      </c>
      <c r="AR1204">
        <f>IFERROR(IF((AF1204-AG1204)&gt;0,1,0),0)</f>
        <v>1</v>
      </c>
      <c r="AS1204">
        <f>IFERROR(IF((S1204-Q1204)&gt;0,1,0),0)</f>
        <v>0</v>
      </c>
      <c r="AT1204">
        <f>IFERROR(IF((AH1204-AI1204)&lt;0,1,0),0)</f>
        <v>0</v>
      </c>
      <c r="AU1204">
        <f>IFERROR(IF((AJ1204-AK1204)&gt;0,1,0),0)</f>
        <v>0</v>
      </c>
      <c r="AV1204">
        <f>IFERROR(IF((AL1204-AM1204)&gt;0,1,0),0)</f>
        <v>1</v>
      </c>
      <c r="AW1204">
        <f>IFERROR(IF((AN1204-AO1204)&gt;0,1,0),0)</f>
        <v>1</v>
      </c>
      <c r="AX1204">
        <f>IFERROR(IF((AC1204-AD1204)&lt;0,1,0),0)</f>
        <v>1</v>
      </c>
      <c r="AY1204">
        <f>SUM(AP1204:AX1204)</f>
        <v>6</v>
      </c>
    </row>
    <row r="1205" spans="1:51" x14ac:dyDescent="0.45">
      <c r="A1205" s="1" t="s">
        <v>4127</v>
      </c>
      <c r="B1205" s="2">
        <v>4011157</v>
      </c>
      <c r="C1205" s="3" t="s">
        <v>5337</v>
      </c>
      <c r="D1205" s="5">
        <v>135.08000000000001</v>
      </c>
      <c r="E1205" s="5">
        <v>42764.332598239998</v>
      </c>
      <c r="F1205" s="3" t="s">
        <v>4654</v>
      </c>
      <c r="G1205" s="3" t="s">
        <v>4654</v>
      </c>
      <c r="H1205" s="3" t="s">
        <v>4655</v>
      </c>
      <c r="I1205" s="3" t="s">
        <v>4888</v>
      </c>
      <c r="J1205" s="3" t="s">
        <v>4889</v>
      </c>
      <c r="K1205" s="6">
        <v>128731000</v>
      </c>
      <c r="L1205" s="6">
        <v>134330000</v>
      </c>
      <c r="M1205" s="6">
        <v>7816000</v>
      </c>
      <c r="N1205" s="6">
        <v>10815000</v>
      </c>
      <c r="O1205" s="6">
        <v>5050000</v>
      </c>
      <c r="P1205" s="6">
        <v>8052000</v>
      </c>
      <c r="Q1205" s="6">
        <v>3867000</v>
      </c>
      <c r="R1205" s="6">
        <v>6137000</v>
      </c>
      <c r="S1205" s="6">
        <v>6852000</v>
      </c>
      <c r="T1205" s="6">
        <v>8865000</v>
      </c>
      <c r="U1205" s="6">
        <v>7339000</v>
      </c>
      <c r="V1205" s="6">
        <v>7358000</v>
      </c>
      <c r="W1205" s="6">
        <v>60382000</v>
      </c>
      <c r="X1205" s="6">
        <v>63615000</v>
      </c>
      <c r="Y1205" s="6">
        <v>23976000</v>
      </c>
      <c r="Z1205" s="6">
        <v>27115000</v>
      </c>
      <c r="AA1205" s="6">
        <v>15298000</v>
      </c>
      <c r="AB1205" s="6">
        <v>18318000</v>
      </c>
      <c r="AC1205" s="6">
        <v>316584910</v>
      </c>
      <c r="AD1205" s="6">
        <v>320382857</v>
      </c>
      <c r="AF1205">
        <f>Q1205/W1205</f>
        <v>6.4042264250935704E-2</v>
      </c>
      <c r="AG1205">
        <f>R1205/X1205</f>
        <v>9.6470958107364613E-2</v>
      </c>
      <c r="AH1205">
        <f>U1205/W1205</f>
        <v>0.12154284389387565</v>
      </c>
      <c r="AI1205">
        <f>V1205/X1205</f>
        <v>0.11566454452566219</v>
      </c>
      <c r="AJ1205">
        <f>Y1205/AA1205</f>
        <v>1.5672636946006013</v>
      </c>
      <c r="AK1205">
        <f>Z1205/AB1205</f>
        <v>1.4802380172507916</v>
      </c>
      <c r="AL1205">
        <f>O1205/K1205</f>
        <v>3.9229090118153356E-2</v>
      </c>
      <c r="AM1205">
        <f>P1205/L1205</f>
        <v>5.9941934043028361E-2</v>
      </c>
      <c r="AN1205">
        <f>K1205/W1205</f>
        <v>2.131943294359246</v>
      </c>
      <c r="AO1205">
        <f>L1205/X1205</f>
        <v>2.1116088972726557</v>
      </c>
      <c r="AP1205">
        <f>IF(OR(Q1205&lt;0, Q1205="NA"), 0, 1)</f>
        <v>1</v>
      </c>
      <c r="AQ1205">
        <f>IF(OR(S1205&lt;0, S1205="NA"), 0, 1)</f>
        <v>1</v>
      </c>
      <c r="AR1205">
        <f>IFERROR(IF((AF1205-AG1205)&gt;0,1,0),0)</f>
        <v>0</v>
      </c>
      <c r="AS1205">
        <f>IFERROR(IF((S1205-Q1205)&gt;0,1,0),0)</f>
        <v>1</v>
      </c>
      <c r="AT1205">
        <f>IFERROR(IF((AH1205-AI1205)&lt;0,1,0),0)</f>
        <v>0</v>
      </c>
      <c r="AU1205">
        <f>IFERROR(IF((AJ1205-AK1205)&gt;0,1,0),0)</f>
        <v>1</v>
      </c>
      <c r="AV1205">
        <f>IFERROR(IF((AL1205-AM1205)&gt;0,1,0),0)</f>
        <v>0</v>
      </c>
      <c r="AW1205">
        <f>IFERROR(IF((AN1205-AO1205)&gt;0,1,0),0)</f>
        <v>1</v>
      </c>
      <c r="AX1205">
        <f>IFERROR(IF((AC1205-AD1205)&lt;0,1,0),0)</f>
        <v>1</v>
      </c>
      <c r="AY1205">
        <f>SUM(AP1205:AX1205)</f>
        <v>6</v>
      </c>
    </row>
    <row r="1206" spans="1:51" x14ac:dyDescent="0.45">
      <c r="A1206" s="1" t="s">
        <v>4180</v>
      </c>
      <c r="B1206" s="2">
        <v>4303090</v>
      </c>
      <c r="C1206" s="3" t="s">
        <v>5336</v>
      </c>
      <c r="D1206" s="5">
        <v>44.38</v>
      </c>
      <c r="E1206" s="5">
        <v>3139.2384721600001</v>
      </c>
      <c r="F1206" s="3" t="s">
        <v>4665</v>
      </c>
      <c r="G1206" s="3" t="s">
        <v>4722</v>
      </c>
      <c r="H1206" s="3" t="s">
        <v>5069</v>
      </c>
      <c r="I1206" s="3" t="s">
        <v>5069</v>
      </c>
      <c r="J1206" s="3" t="s">
        <v>4686</v>
      </c>
      <c r="K1206" s="6">
        <v>3955000</v>
      </c>
      <c r="L1206" s="6">
        <v>3867000</v>
      </c>
      <c r="M1206" s="6">
        <v>1575000</v>
      </c>
      <c r="N1206" s="6">
        <v>1702999.8160000001</v>
      </c>
      <c r="O1206" s="6">
        <v>1064000</v>
      </c>
      <c r="P1206" s="6">
        <v>968000</v>
      </c>
      <c r="Q1206" s="6">
        <v>-2959000</v>
      </c>
      <c r="R1206" s="6">
        <v>-2910000</v>
      </c>
      <c r="S1206" s="6">
        <v>1299000</v>
      </c>
      <c r="T1206" s="6" t="s">
        <v>4474</v>
      </c>
      <c r="U1206" s="6">
        <v>1975000</v>
      </c>
      <c r="V1206" s="6">
        <v>1987000</v>
      </c>
      <c r="W1206" s="6">
        <v>7496000</v>
      </c>
      <c r="X1206" s="6">
        <v>7329000</v>
      </c>
      <c r="Y1206" s="6">
        <v>2523000</v>
      </c>
      <c r="Z1206" s="6">
        <v>2393000</v>
      </c>
      <c r="AA1206" s="6">
        <v>3129000</v>
      </c>
      <c r="AB1206" s="6">
        <v>3123000</v>
      </c>
      <c r="AC1206" s="6">
        <v>70735432</v>
      </c>
      <c r="AD1206" s="6">
        <v>70652754</v>
      </c>
      <c r="AF1206">
        <f>Q1206/W1206</f>
        <v>-0.39474386339381001</v>
      </c>
      <c r="AG1206">
        <f>R1206/X1206</f>
        <v>-0.39705280392959474</v>
      </c>
      <c r="AH1206">
        <f>U1206/W1206</f>
        <v>0.26347385272145146</v>
      </c>
      <c r="AI1206">
        <f>V1206/X1206</f>
        <v>0.27111474962477827</v>
      </c>
      <c r="AJ1206">
        <f>Y1206/AA1206</f>
        <v>0.80632790028763179</v>
      </c>
      <c r="AK1206">
        <f>Z1206/AB1206</f>
        <v>0.76625040025616398</v>
      </c>
      <c r="AL1206">
        <f>O1206/K1206</f>
        <v>0.26902654867256637</v>
      </c>
      <c r="AM1206">
        <f>P1206/L1206</f>
        <v>0.25032324799586242</v>
      </c>
      <c r="AN1206">
        <f>K1206/W1206</f>
        <v>0.52761472785485597</v>
      </c>
      <c r="AO1206">
        <f>L1206/X1206</f>
        <v>0.52762996316004906</v>
      </c>
      <c r="AP1206">
        <f>IF(OR(Q1206&lt;0, Q1206="NA"), 0, 1)</f>
        <v>0</v>
      </c>
      <c r="AQ1206">
        <f>IF(OR(S1206&lt;0, S1206="NA"), 0, 1)</f>
        <v>1</v>
      </c>
      <c r="AR1206">
        <f>IFERROR(IF((AF1206-AG1206)&gt;0,1,0),0)</f>
        <v>1</v>
      </c>
      <c r="AS1206">
        <f>IFERROR(IF((S1206-Q1206)&gt;0,1,0),0)</f>
        <v>1</v>
      </c>
      <c r="AT1206">
        <f>IFERROR(IF((AH1206-AI1206)&lt;0,1,0),0)</f>
        <v>1</v>
      </c>
      <c r="AU1206">
        <f>IFERROR(IF((AJ1206-AK1206)&gt;0,1,0),0)</f>
        <v>1</v>
      </c>
      <c r="AV1206">
        <f>IFERROR(IF((AL1206-AM1206)&gt;0,1,0),0)</f>
        <v>1</v>
      </c>
      <c r="AW1206">
        <f>IFERROR(IF((AN1206-AO1206)&gt;0,1,0),0)</f>
        <v>0</v>
      </c>
      <c r="AX1206">
        <f>IFERROR(IF((AC1206-AD1206)&lt;0,1,0),0)</f>
        <v>0</v>
      </c>
      <c r="AY1206">
        <f>SUM(AP1206:AX1206)</f>
        <v>6</v>
      </c>
    </row>
    <row r="1207" spans="1:51" x14ac:dyDescent="0.45">
      <c r="A1207" s="1" t="s">
        <v>4183</v>
      </c>
      <c r="B1207" s="2">
        <v>4270312</v>
      </c>
      <c r="C1207" s="3" t="s">
        <v>5338</v>
      </c>
      <c r="D1207" s="5">
        <v>43.05</v>
      </c>
      <c r="E1207" s="5">
        <v>3336.3590284500001</v>
      </c>
      <c r="F1207" s="3" t="s">
        <v>4470</v>
      </c>
      <c r="G1207" s="3" t="s">
        <v>4471</v>
      </c>
      <c r="H1207" s="3" t="s">
        <v>4489</v>
      </c>
      <c r="I1207" s="3" t="s">
        <v>4489</v>
      </c>
      <c r="J1207" s="3" t="s">
        <v>4795</v>
      </c>
      <c r="K1207" s="6">
        <v>425331</v>
      </c>
      <c r="L1207" s="6">
        <v>399579</v>
      </c>
      <c r="M1207" s="6">
        <v>44014</v>
      </c>
      <c r="N1207" s="6">
        <v>32183</v>
      </c>
      <c r="O1207" s="6">
        <v>20472</v>
      </c>
      <c r="P1207" s="6">
        <v>7196</v>
      </c>
      <c r="Q1207" s="6">
        <v>-9268</v>
      </c>
      <c r="R1207" s="6">
        <v>-54041</v>
      </c>
      <c r="S1207" s="6">
        <v>66124</v>
      </c>
      <c r="T1207" s="6">
        <v>50332</v>
      </c>
      <c r="U1207" s="6" t="s">
        <v>4474</v>
      </c>
      <c r="V1207" s="6" t="s">
        <v>4474</v>
      </c>
      <c r="W1207" s="6">
        <v>1275021</v>
      </c>
      <c r="X1207" s="6">
        <v>1234327</v>
      </c>
      <c r="Y1207" s="6">
        <v>356854</v>
      </c>
      <c r="Z1207" s="6">
        <v>321106</v>
      </c>
      <c r="AA1207" s="6">
        <v>70313</v>
      </c>
      <c r="AB1207" s="6">
        <v>72339</v>
      </c>
      <c r="AC1207" s="6">
        <v>77491212</v>
      </c>
      <c r="AD1207" s="6">
        <v>76743663</v>
      </c>
      <c r="AF1207">
        <f>Q1207/W1207</f>
        <v>-7.268899884786211E-3</v>
      </c>
      <c r="AG1207">
        <f>R1207/X1207</f>
        <v>-4.3781753133488935E-2</v>
      </c>
      <c r="AH1207" t="e">
        <f>U1207/W1207</f>
        <v>#VALUE!</v>
      </c>
      <c r="AI1207" t="e">
        <f>V1207/X1207</f>
        <v>#VALUE!</v>
      </c>
      <c r="AJ1207">
        <f>Y1207/AA1207</f>
        <v>5.0752207984298776</v>
      </c>
      <c r="AK1207">
        <f>Z1207/AB1207</f>
        <v>4.4389057078477725</v>
      </c>
      <c r="AL1207">
        <f>O1207/K1207</f>
        <v>4.8131925488619449E-2</v>
      </c>
      <c r="AM1207">
        <f>P1207/L1207</f>
        <v>1.800895442453182E-2</v>
      </c>
      <c r="AN1207">
        <f>K1207/W1207</f>
        <v>0.33358744679499397</v>
      </c>
      <c r="AO1207">
        <f>L1207/X1207</f>
        <v>0.32372215790467196</v>
      </c>
      <c r="AP1207">
        <f>IF(OR(Q1207&lt;0, Q1207="NA"), 0, 1)</f>
        <v>0</v>
      </c>
      <c r="AQ1207">
        <f>IF(OR(S1207&lt;0, S1207="NA"), 0, 1)</f>
        <v>1</v>
      </c>
      <c r="AR1207">
        <f>IFERROR(IF((AF1207-AG1207)&gt;0,1,0),0)</f>
        <v>1</v>
      </c>
      <c r="AS1207">
        <f>IFERROR(IF((S1207-Q1207)&gt;0,1,0),0)</f>
        <v>1</v>
      </c>
      <c r="AT1207">
        <f>IFERROR(IF((AH1207-AI1207)&lt;0,1,0),0)</f>
        <v>0</v>
      </c>
      <c r="AU1207">
        <f>IFERROR(IF((AJ1207-AK1207)&gt;0,1,0),0)</f>
        <v>1</v>
      </c>
      <c r="AV1207">
        <f>IFERROR(IF((AL1207-AM1207)&gt;0,1,0),0)</f>
        <v>1</v>
      </c>
      <c r="AW1207">
        <f>IFERROR(IF((AN1207-AO1207)&gt;0,1,0),0)</f>
        <v>1</v>
      </c>
      <c r="AX1207">
        <f>IFERROR(IF((AC1207-AD1207)&lt;0,1,0),0)</f>
        <v>0</v>
      </c>
      <c r="AY1207">
        <f>SUM(AP1207:AX1207)</f>
        <v>6</v>
      </c>
    </row>
    <row r="1208" spans="1:51" x14ac:dyDescent="0.45">
      <c r="A1208" s="1" t="s">
        <v>4184</v>
      </c>
      <c r="B1208" s="2">
        <v>112268261</v>
      </c>
      <c r="C1208" s="3" t="s">
        <v>5337</v>
      </c>
      <c r="D1208" s="5">
        <v>102.71</v>
      </c>
      <c r="E1208" s="5">
        <v>25400.981570249998</v>
      </c>
      <c r="F1208" s="3" t="s">
        <v>4485</v>
      </c>
      <c r="G1208" s="3" t="s">
        <v>4517</v>
      </c>
      <c r="H1208" s="3" t="s">
        <v>4518</v>
      </c>
      <c r="I1208" s="3" t="s">
        <v>4519</v>
      </c>
      <c r="J1208" s="3" t="s">
        <v>4702</v>
      </c>
      <c r="K1208" s="6">
        <v>5136000</v>
      </c>
      <c r="L1208" s="6">
        <v>5077000</v>
      </c>
      <c r="M1208" s="6">
        <v>1265000</v>
      </c>
      <c r="N1208" s="6">
        <v>1241000</v>
      </c>
      <c r="O1208" s="6">
        <v>1185000</v>
      </c>
      <c r="P1208" s="6">
        <v>1157000</v>
      </c>
      <c r="Q1208" s="6">
        <v>806000</v>
      </c>
      <c r="R1208" s="6">
        <v>792000</v>
      </c>
      <c r="S1208" s="6">
        <v>853000</v>
      </c>
      <c r="T1208" s="6">
        <v>872000</v>
      </c>
      <c r="U1208" s="6">
        <v>2639000</v>
      </c>
      <c r="V1208" s="6">
        <v>2615000</v>
      </c>
      <c r="W1208" s="6">
        <v>6263000</v>
      </c>
      <c r="X1208" s="6">
        <v>5903000</v>
      </c>
      <c r="Y1208" s="6">
        <v>2617000</v>
      </c>
      <c r="Z1208" s="6">
        <v>2333000</v>
      </c>
      <c r="AA1208" s="6">
        <v>1226000</v>
      </c>
      <c r="AB1208" s="6">
        <v>1190000</v>
      </c>
      <c r="AC1208" s="6">
        <v>247200000</v>
      </c>
      <c r="AD1208" s="6">
        <v>247100000</v>
      </c>
      <c r="AF1208">
        <f>Q1208/W1208</f>
        <v>0.12869231997445313</v>
      </c>
      <c r="AG1208">
        <f>R1208/X1208</f>
        <v>0.13416906657631714</v>
      </c>
      <c r="AH1208">
        <f>U1208/W1208</f>
        <v>0.42136356378732237</v>
      </c>
      <c r="AI1208">
        <f>V1208/X1208</f>
        <v>0.44299508724377434</v>
      </c>
      <c r="AJ1208">
        <f>Y1208/AA1208</f>
        <v>2.1345840130505711</v>
      </c>
      <c r="AK1208">
        <f>Z1208/AB1208</f>
        <v>1.9605042016806722</v>
      </c>
      <c r="AL1208">
        <f>O1208/K1208</f>
        <v>0.23072429906542055</v>
      </c>
      <c r="AM1208">
        <f>P1208/L1208</f>
        <v>0.22789048650778018</v>
      </c>
      <c r="AN1208">
        <f>K1208/W1208</f>
        <v>0.82005428708286765</v>
      </c>
      <c r="AO1208">
        <f>L1208/X1208</f>
        <v>0.8600711502625783</v>
      </c>
      <c r="AP1208">
        <f>IF(OR(Q1208&lt;0, Q1208="NA"), 0, 1)</f>
        <v>1</v>
      </c>
      <c r="AQ1208">
        <f>IF(OR(S1208&lt;0, S1208="NA"), 0, 1)</f>
        <v>1</v>
      </c>
      <c r="AR1208">
        <f>IFERROR(IF((AF1208-AG1208)&gt;0,1,0),0)</f>
        <v>0</v>
      </c>
      <c r="AS1208">
        <f>IFERROR(IF((S1208-Q1208)&gt;0,1,0),0)</f>
        <v>1</v>
      </c>
      <c r="AT1208">
        <f>IFERROR(IF((AH1208-AI1208)&lt;0,1,0),0)</f>
        <v>1</v>
      </c>
      <c r="AU1208">
        <f>IFERROR(IF((AJ1208-AK1208)&gt;0,1,0),0)</f>
        <v>1</v>
      </c>
      <c r="AV1208">
        <f>IFERROR(IF((AL1208-AM1208)&gt;0,1,0),0)</f>
        <v>1</v>
      </c>
      <c r="AW1208">
        <f>IFERROR(IF((AN1208-AO1208)&gt;0,1,0),0)</f>
        <v>0</v>
      </c>
      <c r="AX1208">
        <f>IFERROR(IF((AC1208-AD1208)&lt;0,1,0),0)</f>
        <v>0</v>
      </c>
      <c r="AY1208">
        <f>SUM(AP1208:AX1208)</f>
        <v>6</v>
      </c>
    </row>
    <row r="1209" spans="1:51" x14ac:dyDescent="0.45">
      <c r="A1209" s="1" t="s">
        <v>4196</v>
      </c>
      <c r="B1209" s="2">
        <v>6216370</v>
      </c>
      <c r="C1209" s="3" t="s">
        <v>5338</v>
      </c>
      <c r="D1209" s="5">
        <v>56.63</v>
      </c>
      <c r="E1209" s="5">
        <v>8832.0125348000001</v>
      </c>
      <c r="F1209" s="3" t="s">
        <v>4500</v>
      </c>
      <c r="G1209" s="3" t="s">
        <v>4501</v>
      </c>
      <c r="H1209" s="3" t="s">
        <v>4502</v>
      </c>
      <c r="I1209" s="3" t="s">
        <v>4538</v>
      </c>
      <c r="J1209" s="3" t="s">
        <v>4504</v>
      </c>
      <c r="K1209" s="6">
        <v>643234</v>
      </c>
      <c r="L1209" s="6">
        <v>617826</v>
      </c>
      <c r="M1209" s="6">
        <v>24029</v>
      </c>
      <c r="N1209" s="6">
        <v>16767</v>
      </c>
      <c r="O1209" s="6">
        <v>17124</v>
      </c>
      <c r="P1209" s="6">
        <v>9283</v>
      </c>
      <c r="Q1209" s="6">
        <v>30403</v>
      </c>
      <c r="R1209" s="6">
        <v>19783</v>
      </c>
      <c r="S1209" s="6">
        <v>171324</v>
      </c>
      <c r="T1209" s="6">
        <v>157522</v>
      </c>
      <c r="U1209" s="6">
        <v>334656</v>
      </c>
      <c r="V1209" s="6">
        <v>334092</v>
      </c>
      <c r="W1209" s="6">
        <v>1190840</v>
      </c>
      <c r="X1209" s="6">
        <v>1023830</v>
      </c>
      <c r="Y1209" s="6">
        <v>476619</v>
      </c>
      <c r="Z1209" s="6">
        <v>514809</v>
      </c>
      <c r="AA1209" s="6">
        <v>457921</v>
      </c>
      <c r="AB1209" s="6">
        <v>439069</v>
      </c>
      <c r="AC1209" s="6">
        <v>155883000</v>
      </c>
      <c r="AD1209" s="6">
        <v>155326000</v>
      </c>
      <c r="AF1209">
        <f>Q1209/W1209</f>
        <v>2.553071781263646E-2</v>
      </c>
      <c r="AG1209">
        <f>R1209/X1209</f>
        <v>1.9322543781682504E-2</v>
      </c>
      <c r="AH1209">
        <f>U1209/W1209</f>
        <v>0.28102515871149775</v>
      </c>
      <c r="AI1209">
        <f>V1209/X1209</f>
        <v>0.32631589228680541</v>
      </c>
      <c r="AJ1209">
        <f>Y1209/AA1209</f>
        <v>1.0408323706490858</v>
      </c>
      <c r="AK1209">
        <f>Z1209/AB1209</f>
        <v>1.1725013608339463</v>
      </c>
      <c r="AL1209">
        <f>O1209/K1209</f>
        <v>2.6621727085321983E-2</v>
      </c>
      <c r="AM1209">
        <f>P1209/L1209</f>
        <v>1.5025266013408306E-2</v>
      </c>
      <c r="AN1209">
        <f>K1209/W1209</f>
        <v>0.54015148970474625</v>
      </c>
      <c r="AO1209">
        <f>L1209/X1209</f>
        <v>0.60344588457068071</v>
      </c>
      <c r="AP1209">
        <f>IF(OR(Q1209&lt;0, Q1209="NA"), 0, 1)</f>
        <v>1</v>
      </c>
      <c r="AQ1209">
        <f>IF(OR(S1209&lt;0, S1209="NA"), 0, 1)</f>
        <v>1</v>
      </c>
      <c r="AR1209">
        <f>IFERROR(IF((AF1209-AG1209)&gt;0,1,0),0)</f>
        <v>1</v>
      </c>
      <c r="AS1209">
        <f>IFERROR(IF((S1209-Q1209)&gt;0,1,0),0)</f>
        <v>1</v>
      </c>
      <c r="AT1209">
        <f>IFERROR(IF((AH1209-AI1209)&lt;0,1,0),0)</f>
        <v>1</v>
      </c>
      <c r="AU1209">
        <f>IFERROR(IF((AJ1209-AK1209)&gt;0,1,0),0)</f>
        <v>0</v>
      </c>
      <c r="AV1209">
        <f>IFERROR(IF((AL1209-AM1209)&gt;0,1,0),0)</f>
        <v>1</v>
      </c>
      <c r="AW1209">
        <f>IFERROR(IF((AN1209-AO1209)&gt;0,1,0),0)</f>
        <v>0</v>
      </c>
      <c r="AX1209">
        <f>IFERROR(IF((AC1209-AD1209)&lt;0,1,0),0)</f>
        <v>0</v>
      </c>
      <c r="AY1209">
        <f>SUM(AP1209:AX1209)</f>
        <v>6</v>
      </c>
    </row>
    <row r="1210" spans="1:51" x14ac:dyDescent="0.45">
      <c r="A1210" s="1" t="s">
        <v>4205</v>
      </c>
      <c r="B1210" s="2">
        <v>6614190</v>
      </c>
      <c r="C1210" s="3" t="s">
        <v>5337</v>
      </c>
      <c r="D1210" s="5">
        <v>29.45</v>
      </c>
      <c r="E1210" s="5">
        <v>31045.428570249998</v>
      </c>
      <c r="F1210" s="3" t="s">
        <v>4525</v>
      </c>
      <c r="G1210" s="3" t="s">
        <v>4526</v>
      </c>
      <c r="H1210" s="3" t="s">
        <v>4705</v>
      </c>
      <c r="I1210" s="3" t="s">
        <v>5014</v>
      </c>
      <c r="J1210" s="3" t="s">
        <v>4703</v>
      </c>
      <c r="K1210" s="6">
        <v>3825741</v>
      </c>
      <c r="L1210" s="6">
        <v>3768876</v>
      </c>
      <c r="M1210" s="6">
        <v>3682114</v>
      </c>
      <c r="N1210" s="6">
        <v>3498888</v>
      </c>
      <c r="O1210" s="6">
        <v>3677395</v>
      </c>
      <c r="P1210" s="6">
        <v>3494166</v>
      </c>
      <c r="Q1210" s="6">
        <v>2856758</v>
      </c>
      <c r="R1210" s="6">
        <v>2677736</v>
      </c>
      <c r="S1210" s="6">
        <v>2313893</v>
      </c>
      <c r="T1210" s="6">
        <v>2286947</v>
      </c>
      <c r="U1210" s="6">
        <v>14703434</v>
      </c>
      <c r="V1210" s="6">
        <v>14677361</v>
      </c>
      <c r="W1210" s="6">
        <v>44918106</v>
      </c>
      <c r="X1210" s="6">
        <v>44511250</v>
      </c>
      <c r="Y1210" s="6" t="s">
        <v>4474</v>
      </c>
      <c r="Z1210" s="6" t="s">
        <v>4474</v>
      </c>
      <c r="AA1210" s="6" t="s">
        <v>4474</v>
      </c>
      <c r="AB1210" s="6" t="s">
        <v>4474</v>
      </c>
      <c r="AC1210" s="6">
        <v>1047172481</v>
      </c>
      <c r="AD1210" s="6">
        <v>1043171743</v>
      </c>
      <c r="AF1210">
        <f>Q1210/W1210</f>
        <v>6.359925327216602E-2</v>
      </c>
      <c r="AG1210">
        <f>R1210/X1210</f>
        <v>6.0158634053188803E-2</v>
      </c>
      <c r="AH1210">
        <f>U1210/W1210</f>
        <v>0.327338690549419</v>
      </c>
      <c r="AI1210">
        <f>V1210/X1210</f>
        <v>0.32974497458507679</v>
      </c>
      <c r="AJ1210" t="e">
        <f>Y1210/AA1210</f>
        <v>#VALUE!</v>
      </c>
      <c r="AK1210" t="e">
        <f>Z1210/AB1210</f>
        <v>#VALUE!</v>
      </c>
      <c r="AL1210">
        <f>O1210/K1210</f>
        <v>0.96122424387850613</v>
      </c>
      <c r="AM1210">
        <f>P1210/L1210</f>
        <v>0.92711089460093676</v>
      </c>
      <c r="AN1210">
        <f>K1210/W1210</f>
        <v>8.5171467381104621E-2</v>
      </c>
      <c r="AO1210">
        <f>L1210/X1210</f>
        <v>8.4672436743519902E-2</v>
      </c>
      <c r="AP1210">
        <f>IF(OR(Q1210&lt;0, Q1210="NA"), 0, 1)</f>
        <v>1</v>
      </c>
      <c r="AQ1210">
        <f>IF(OR(S1210&lt;0, S1210="NA"), 0, 1)</f>
        <v>1</v>
      </c>
      <c r="AR1210">
        <f>IFERROR(IF((AF1210-AG1210)&gt;0,1,0),0)</f>
        <v>1</v>
      </c>
      <c r="AS1210">
        <f>IFERROR(IF((S1210-Q1210)&gt;0,1,0),0)</f>
        <v>0</v>
      </c>
      <c r="AT1210">
        <f>IFERROR(IF((AH1210-AI1210)&lt;0,1,0),0)</f>
        <v>1</v>
      </c>
      <c r="AU1210">
        <f>IFERROR(IF((AJ1210-AK1210)&gt;0,1,0),0)</f>
        <v>0</v>
      </c>
      <c r="AV1210">
        <f>IFERROR(IF((AL1210-AM1210)&gt;0,1,0),0)</f>
        <v>1</v>
      </c>
      <c r="AW1210">
        <f>IFERROR(IF((AN1210-AO1210)&gt;0,1,0),0)</f>
        <v>1</v>
      </c>
      <c r="AX1210">
        <f>IFERROR(IF((AC1210-AD1210)&lt;0,1,0),0)</f>
        <v>0</v>
      </c>
      <c r="AY1210">
        <f>SUM(AP1210:AX1210)</f>
        <v>6</v>
      </c>
    </row>
    <row r="1211" spans="1:51" x14ac:dyDescent="0.45">
      <c r="A1211" s="1" t="s">
        <v>4207</v>
      </c>
      <c r="B1211" s="2">
        <v>29443409</v>
      </c>
      <c r="C1211" s="3" t="s">
        <v>5337</v>
      </c>
      <c r="D1211" s="5">
        <v>38.6</v>
      </c>
      <c r="E1211" s="5">
        <v>3034.7933739999999</v>
      </c>
      <c r="F1211" s="3" t="s">
        <v>4475</v>
      </c>
      <c r="G1211" s="3" t="s">
        <v>4476</v>
      </c>
      <c r="H1211" s="3" t="s">
        <v>4477</v>
      </c>
      <c r="I1211" s="3" t="s">
        <v>4498</v>
      </c>
      <c r="J1211" s="3" t="s">
        <v>4516</v>
      </c>
      <c r="K1211" s="6">
        <v>6207000</v>
      </c>
      <c r="L1211" s="6">
        <v>6125000</v>
      </c>
      <c r="M1211" s="6">
        <v>544000</v>
      </c>
      <c r="N1211" s="6">
        <v>521000</v>
      </c>
      <c r="O1211" s="6">
        <v>284000</v>
      </c>
      <c r="P1211" s="6">
        <v>253000</v>
      </c>
      <c r="Q1211" s="6">
        <v>159000</v>
      </c>
      <c r="R1211" s="6">
        <v>143000</v>
      </c>
      <c r="S1211" s="6">
        <v>340000</v>
      </c>
      <c r="T1211" s="6">
        <v>407000</v>
      </c>
      <c r="U1211" s="6">
        <v>1414000</v>
      </c>
      <c r="V1211" s="6">
        <v>1119000</v>
      </c>
      <c r="W1211" s="6">
        <v>4921000</v>
      </c>
      <c r="X1211" s="6">
        <v>4635000</v>
      </c>
      <c r="Y1211" s="6">
        <v>1786000</v>
      </c>
      <c r="Z1211" s="6">
        <v>1488000</v>
      </c>
      <c r="AA1211" s="6">
        <v>1526000</v>
      </c>
      <c r="AB1211" s="6">
        <v>1494000</v>
      </c>
      <c r="AC1211" s="6">
        <v>79000000</v>
      </c>
      <c r="AD1211" s="6">
        <v>78000000</v>
      </c>
      <c r="AF1211">
        <f>Q1211/W1211</f>
        <v>3.2310505994716521E-2</v>
      </c>
      <c r="AG1211">
        <f>R1211/X1211</f>
        <v>3.0852211434735707E-2</v>
      </c>
      <c r="AH1211">
        <f>U1211/W1211</f>
        <v>0.28733997155049784</v>
      </c>
      <c r="AI1211">
        <f>V1211/X1211</f>
        <v>0.24142394822006472</v>
      </c>
      <c r="AJ1211">
        <f>Y1211/AA1211</f>
        <v>1.1703800786369594</v>
      </c>
      <c r="AK1211">
        <f>Z1211/AB1211</f>
        <v>0.99598393574297184</v>
      </c>
      <c r="AL1211">
        <f>O1211/K1211</f>
        <v>4.5754792975672628E-2</v>
      </c>
      <c r="AM1211">
        <f>P1211/L1211</f>
        <v>4.130612244897959E-2</v>
      </c>
      <c r="AN1211">
        <f>K1211/W1211</f>
        <v>1.2613289981711033</v>
      </c>
      <c r="AO1211">
        <f>L1211/X1211</f>
        <v>1.3214670981661274</v>
      </c>
      <c r="AP1211">
        <f>IF(OR(Q1211&lt;0, Q1211="NA"), 0, 1)</f>
        <v>1</v>
      </c>
      <c r="AQ1211">
        <f>IF(OR(S1211&lt;0, S1211="NA"), 0, 1)</f>
        <v>1</v>
      </c>
      <c r="AR1211">
        <f>IFERROR(IF((AF1211-AG1211)&gt;0,1,0),0)</f>
        <v>1</v>
      </c>
      <c r="AS1211">
        <f>IFERROR(IF((S1211-Q1211)&gt;0,1,0),0)</f>
        <v>1</v>
      </c>
      <c r="AT1211">
        <f>IFERROR(IF((AH1211-AI1211)&lt;0,1,0),0)</f>
        <v>0</v>
      </c>
      <c r="AU1211">
        <f>IFERROR(IF((AJ1211-AK1211)&gt;0,1,0),0)</f>
        <v>1</v>
      </c>
      <c r="AV1211">
        <f>IFERROR(IF((AL1211-AM1211)&gt;0,1,0),0)</f>
        <v>1</v>
      </c>
      <c r="AW1211">
        <f>IFERROR(IF((AN1211-AO1211)&gt;0,1,0),0)</f>
        <v>0</v>
      </c>
      <c r="AX1211">
        <f>IFERROR(IF((AC1211-AD1211)&lt;0,1,0),0)</f>
        <v>0</v>
      </c>
      <c r="AY1211">
        <f>SUM(AP1211:AX1211)</f>
        <v>6</v>
      </c>
    </row>
    <row r="1212" spans="1:51" x14ac:dyDescent="0.45">
      <c r="A1212" s="1" t="s">
        <v>4234</v>
      </c>
      <c r="B1212" s="2">
        <v>9211447</v>
      </c>
      <c r="C1212" s="3" t="s">
        <v>5336</v>
      </c>
      <c r="D1212" s="5">
        <v>8.1300000000000008</v>
      </c>
      <c r="E1212" s="5">
        <v>316.55424906000002</v>
      </c>
      <c r="F1212" s="3" t="s">
        <v>4470</v>
      </c>
      <c r="G1212" s="3" t="s">
        <v>4512</v>
      </c>
      <c r="H1212" s="3" t="s">
        <v>4522</v>
      </c>
      <c r="I1212" s="3" t="s">
        <v>4557</v>
      </c>
      <c r="J1212" s="3" t="s">
        <v>4558</v>
      </c>
      <c r="K1212" s="6">
        <v>214301</v>
      </c>
      <c r="L1212" s="6">
        <v>205699</v>
      </c>
      <c r="M1212" s="6">
        <v>42433</v>
      </c>
      <c r="N1212" s="6">
        <v>41490</v>
      </c>
      <c r="O1212" s="6">
        <v>17512</v>
      </c>
      <c r="P1212" s="6">
        <v>17002</v>
      </c>
      <c r="Q1212" s="6">
        <v>10462</v>
      </c>
      <c r="R1212" s="6">
        <v>9476</v>
      </c>
      <c r="S1212" s="6">
        <v>37386</v>
      </c>
      <c r="T1212" s="6">
        <v>38450</v>
      </c>
      <c r="U1212" s="6">
        <v>3650</v>
      </c>
      <c r="V1212" s="6">
        <v>8715</v>
      </c>
      <c r="W1212" s="6">
        <v>169526</v>
      </c>
      <c r="X1212" s="6">
        <v>163947</v>
      </c>
      <c r="Y1212" s="6">
        <v>47698</v>
      </c>
      <c r="Z1212" s="6">
        <v>44975</v>
      </c>
      <c r="AA1212" s="6">
        <v>36444</v>
      </c>
      <c r="AB1212" s="6">
        <v>31478</v>
      </c>
      <c r="AC1212" s="6">
        <v>38932247</v>
      </c>
      <c r="AD1212" s="6">
        <v>38825799</v>
      </c>
      <c r="AF1212">
        <f>Q1212/W1212</f>
        <v>6.1713247525453326E-2</v>
      </c>
      <c r="AG1212">
        <f>R1212/X1212</f>
        <v>5.7799166803906142E-2</v>
      </c>
      <c r="AH1212">
        <f>U1212/W1212</f>
        <v>2.1530620671755363E-2</v>
      </c>
      <c r="AI1212">
        <f>V1212/X1212</f>
        <v>5.3157422825669272E-2</v>
      </c>
      <c r="AJ1212">
        <f>Y1212/AA1212</f>
        <v>1.3088025463725168</v>
      </c>
      <c r="AK1212">
        <f>Z1212/AB1212</f>
        <v>1.428775652836902</v>
      </c>
      <c r="AL1212">
        <f>O1212/K1212</f>
        <v>8.1716837532256031E-2</v>
      </c>
      <c r="AM1212">
        <f>P1212/L1212</f>
        <v>8.2654752818438593E-2</v>
      </c>
      <c r="AN1212">
        <f>K1212/W1212</f>
        <v>1.2641187782405059</v>
      </c>
      <c r="AO1212">
        <f>L1212/X1212</f>
        <v>1.2546676669899419</v>
      </c>
      <c r="AP1212">
        <f>IF(OR(Q1212&lt;0, Q1212="NA"), 0, 1)</f>
        <v>1</v>
      </c>
      <c r="AQ1212">
        <f>IF(OR(S1212&lt;0, S1212="NA"), 0, 1)</f>
        <v>1</v>
      </c>
      <c r="AR1212">
        <f>IFERROR(IF((AF1212-AG1212)&gt;0,1,0),0)</f>
        <v>1</v>
      </c>
      <c r="AS1212">
        <f>IFERROR(IF((S1212-Q1212)&gt;0,1,0),0)</f>
        <v>1</v>
      </c>
      <c r="AT1212">
        <f>IFERROR(IF((AH1212-AI1212)&lt;0,1,0),0)</f>
        <v>1</v>
      </c>
      <c r="AU1212">
        <f>IFERROR(IF((AJ1212-AK1212)&gt;0,1,0),0)</f>
        <v>0</v>
      </c>
      <c r="AV1212">
        <f>IFERROR(IF((AL1212-AM1212)&gt;0,1,0),0)</f>
        <v>0</v>
      </c>
      <c r="AW1212">
        <f>IFERROR(IF((AN1212-AO1212)&gt;0,1,0),0)</f>
        <v>1</v>
      </c>
      <c r="AX1212">
        <f>IFERROR(IF((AC1212-AD1212)&lt;0,1,0),0)</f>
        <v>0</v>
      </c>
      <c r="AY1212">
        <f>SUM(AP1212:AX1212)</f>
        <v>6</v>
      </c>
    </row>
    <row r="1213" spans="1:51" x14ac:dyDescent="0.45">
      <c r="A1213" s="1" t="s">
        <v>4235</v>
      </c>
      <c r="B1213" s="2">
        <v>5827239</v>
      </c>
      <c r="C1213" s="3" t="s">
        <v>5337</v>
      </c>
      <c r="D1213" s="5">
        <v>47.81</v>
      </c>
      <c r="E1213" s="5">
        <v>20634.964673679999</v>
      </c>
      <c r="F1213" s="3" t="s">
        <v>4475</v>
      </c>
      <c r="G1213" s="3" t="s">
        <v>4529</v>
      </c>
      <c r="H1213" s="3" t="s">
        <v>4530</v>
      </c>
      <c r="I1213" s="3" t="s">
        <v>4611</v>
      </c>
      <c r="J1213" s="3" t="s">
        <v>5313</v>
      </c>
      <c r="K1213" s="6">
        <v>5104083</v>
      </c>
      <c r="L1213" s="6">
        <v>4932144</v>
      </c>
      <c r="M1213" s="6">
        <v>1235499</v>
      </c>
      <c r="N1213" s="6">
        <v>1159971</v>
      </c>
      <c r="O1213" s="6">
        <v>1004462</v>
      </c>
      <c r="P1213" s="6">
        <v>927179</v>
      </c>
      <c r="Q1213" s="6">
        <v>-559423</v>
      </c>
      <c r="R1213" s="6">
        <v>-2172415</v>
      </c>
      <c r="S1213" s="6">
        <v>1815071</v>
      </c>
      <c r="T1213" s="6">
        <v>1440701</v>
      </c>
      <c r="U1213" s="6">
        <v>4615215</v>
      </c>
      <c r="V1213" s="6">
        <v>4642692</v>
      </c>
      <c r="W1213" s="6">
        <v>9548486</v>
      </c>
      <c r="X1213" s="6">
        <v>8982671</v>
      </c>
      <c r="Y1213" s="6">
        <v>3186065</v>
      </c>
      <c r="Z1213" s="6">
        <v>2684821</v>
      </c>
      <c r="AA1213" s="6">
        <v>5465545</v>
      </c>
      <c r="AB1213" s="6">
        <v>5265063</v>
      </c>
      <c r="AC1213" s="6">
        <v>431603528</v>
      </c>
      <c r="AD1213" s="6">
        <v>431603528</v>
      </c>
      <c r="AF1213">
        <f>Q1213/W1213</f>
        <v>-5.8587612737768059E-2</v>
      </c>
      <c r="AG1213">
        <f>R1213/X1213</f>
        <v>-0.2418451037558873</v>
      </c>
      <c r="AH1213">
        <f>U1213/W1213</f>
        <v>0.48334521305262423</v>
      </c>
      <c r="AI1213">
        <f>V1213/X1213</f>
        <v>0.51684983230489012</v>
      </c>
      <c r="AJ1213">
        <f>Y1213/AA1213</f>
        <v>0.58293637688464739</v>
      </c>
      <c r="AK1213">
        <f>Z1213/AB1213</f>
        <v>0.50993141012747611</v>
      </c>
      <c r="AL1213">
        <f>O1213/K1213</f>
        <v>0.19679578094635217</v>
      </c>
      <c r="AM1213">
        <f>P1213/L1213</f>
        <v>0.18798700930062059</v>
      </c>
      <c r="AN1213">
        <f>K1213/W1213</f>
        <v>0.53454369624671383</v>
      </c>
      <c r="AO1213">
        <f>L1213/X1213</f>
        <v>0.54907320996171405</v>
      </c>
      <c r="AP1213">
        <f>IF(OR(Q1213&lt;0, Q1213="NA"), 0, 1)</f>
        <v>0</v>
      </c>
      <c r="AQ1213">
        <f>IF(OR(S1213&lt;0, S1213="NA"), 0, 1)</f>
        <v>1</v>
      </c>
      <c r="AR1213">
        <f>IFERROR(IF((AF1213-AG1213)&gt;0,1,0),0)</f>
        <v>1</v>
      </c>
      <c r="AS1213">
        <f>IFERROR(IF((S1213-Q1213)&gt;0,1,0),0)</f>
        <v>1</v>
      </c>
      <c r="AT1213">
        <f>IFERROR(IF((AH1213-AI1213)&lt;0,1,0),0)</f>
        <v>1</v>
      </c>
      <c r="AU1213">
        <f>IFERROR(IF((AJ1213-AK1213)&gt;0,1,0),0)</f>
        <v>1</v>
      </c>
      <c r="AV1213">
        <f>IFERROR(IF((AL1213-AM1213)&gt;0,1,0),0)</f>
        <v>1</v>
      </c>
      <c r="AW1213">
        <f>IFERROR(IF((AN1213-AO1213)&gt;0,1,0),0)</f>
        <v>0</v>
      </c>
      <c r="AX1213">
        <f>IFERROR(IF((AC1213-AD1213)&lt;0,1,0),0)</f>
        <v>0</v>
      </c>
      <c r="AY1213">
        <f>SUM(AP1213:AX1213)</f>
        <v>6</v>
      </c>
    </row>
    <row r="1214" spans="1:51" x14ac:dyDescent="0.45">
      <c r="A1214" s="1" t="s">
        <v>4239</v>
      </c>
      <c r="B1214" s="2">
        <v>4437014</v>
      </c>
      <c r="C1214" s="3" t="s">
        <v>5335</v>
      </c>
      <c r="D1214" s="5">
        <v>6.25</v>
      </c>
      <c r="E1214" s="5">
        <v>1036.5682125000001</v>
      </c>
      <c r="F1214" s="3" t="s">
        <v>4665</v>
      </c>
      <c r="G1214" s="3" t="s">
        <v>4666</v>
      </c>
      <c r="H1214" s="3" t="s">
        <v>4667</v>
      </c>
      <c r="I1214" s="3" t="s">
        <v>4667</v>
      </c>
      <c r="J1214" s="3" t="s">
        <v>4788</v>
      </c>
      <c r="K1214" s="6">
        <v>419394</v>
      </c>
      <c r="L1214" s="6">
        <v>421083</v>
      </c>
      <c r="M1214" s="6">
        <v>27696</v>
      </c>
      <c r="N1214" s="6">
        <v>25580</v>
      </c>
      <c r="O1214" s="6">
        <v>25194</v>
      </c>
      <c r="P1214" s="6">
        <v>23012</v>
      </c>
      <c r="Q1214" s="6">
        <v>33871</v>
      </c>
      <c r="R1214" s="6">
        <v>33053</v>
      </c>
      <c r="S1214" s="6">
        <v>56039</v>
      </c>
      <c r="T1214" s="6">
        <v>51877</v>
      </c>
      <c r="U1214" s="6" t="s">
        <v>4474</v>
      </c>
      <c r="V1214" s="6" t="s">
        <v>4474</v>
      </c>
      <c r="W1214" s="6">
        <v>642977</v>
      </c>
      <c r="X1214" s="6">
        <v>626293</v>
      </c>
      <c r="Y1214" s="6">
        <v>373842</v>
      </c>
      <c r="Z1214" s="6">
        <v>355957</v>
      </c>
      <c r="AA1214" s="6">
        <v>221338</v>
      </c>
      <c r="AB1214" s="6">
        <v>215202</v>
      </c>
      <c r="AC1214" s="6">
        <v>165941000</v>
      </c>
      <c r="AD1214" s="6">
        <v>166627000</v>
      </c>
      <c r="AF1214">
        <f>Q1214/W1214</f>
        <v>5.2678400627083087E-2</v>
      </c>
      <c r="AG1214">
        <f>R1214/X1214</f>
        <v>5.2775617801891446E-2</v>
      </c>
      <c r="AH1214" t="e">
        <f>U1214/W1214</f>
        <v>#VALUE!</v>
      </c>
      <c r="AI1214" t="e">
        <f>V1214/X1214</f>
        <v>#VALUE!</v>
      </c>
      <c r="AJ1214">
        <f>Y1214/AA1214</f>
        <v>1.6890095690753508</v>
      </c>
      <c r="AK1214">
        <f>Z1214/AB1214</f>
        <v>1.6540599065064452</v>
      </c>
      <c r="AL1214">
        <f>O1214/K1214</f>
        <v>6.00723901629494E-2</v>
      </c>
      <c r="AM1214">
        <f>P1214/L1214</f>
        <v>5.4649558400600359E-2</v>
      </c>
      <c r="AN1214">
        <f>K1214/W1214</f>
        <v>0.65226905472513008</v>
      </c>
      <c r="AO1214">
        <f>L1214/X1214</f>
        <v>0.67234185916176614</v>
      </c>
      <c r="AP1214">
        <f>IF(OR(Q1214&lt;0, Q1214="NA"), 0, 1)</f>
        <v>1</v>
      </c>
      <c r="AQ1214">
        <f>IF(OR(S1214&lt;0, S1214="NA"), 0, 1)</f>
        <v>1</v>
      </c>
      <c r="AR1214">
        <f>IFERROR(IF((AF1214-AG1214)&gt;0,1,0),0)</f>
        <v>0</v>
      </c>
      <c r="AS1214">
        <f>IFERROR(IF((S1214-Q1214)&gt;0,1,0),0)</f>
        <v>1</v>
      </c>
      <c r="AT1214">
        <f>IFERROR(IF((AH1214-AI1214)&lt;0,1,0),0)</f>
        <v>0</v>
      </c>
      <c r="AU1214">
        <f>IFERROR(IF((AJ1214-AK1214)&gt;0,1,0),0)</f>
        <v>1</v>
      </c>
      <c r="AV1214">
        <f>IFERROR(IF((AL1214-AM1214)&gt;0,1,0),0)</f>
        <v>1</v>
      </c>
      <c r="AW1214">
        <f>IFERROR(IF((AN1214-AO1214)&gt;0,1,0),0)</f>
        <v>0</v>
      </c>
      <c r="AX1214">
        <f>IFERROR(IF((AC1214-AD1214)&lt;0,1,0),0)</f>
        <v>1</v>
      </c>
      <c r="AY1214">
        <f>SUM(AP1214:AX1214)</f>
        <v>6</v>
      </c>
    </row>
    <row r="1215" spans="1:51" x14ac:dyDescent="0.45">
      <c r="A1215" s="1" t="s">
        <v>4251</v>
      </c>
      <c r="B1215" s="2">
        <v>4435552</v>
      </c>
      <c r="C1215" s="3" t="s">
        <v>5335</v>
      </c>
      <c r="D1215" s="5">
        <v>37.409999999999997</v>
      </c>
      <c r="E1215" s="5">
        <v>3215.53259325</v>
      </c>
      <c r="F1215" s="3" t="s">
        <v>4480</v>
      </c>
      <c r="G1215" s="3" t="s">
        <v>4491</v>
      </c>
      <c r="H1215" s="3" t="s">
        <v>4492</v>
      </c>
      <c r="I1215" s="3" t="s">
        <v>4836</v>
      </c>
      <c r="J1215" s="3" t="s">
        <v>5241</v>
      </c>
      <c r="K1215" s="6">
        <v>1937791</v>
      </c>
      <c r="L1215" s="6">
        <v>1863622</v>
      </c>
      <c r="M1215" s="6">
        <v>1219520</v>
      </c>
      <c r="N1215" s="6">
        <v>1211406</v>
      </c>
      <c r="O1215" s="6">
        <v>1100009</v>
      </c>
      <c r="P1215" s="6">
        <v>1088447</v>
      </c>
      <c r="Q1215" s="6">
        <v>365149</v>
      </c>
      <c r="R1215" s="6">
        <v>363719</v>
      </c>
      <c r="S1215" s="6">
        <v>555595</v>
      </c>
      <c r="T1215" s="6">
        <v>613569</v>
      </c>
      <c r="U1215" s="6">
        <v>1741543</v>
      </c>
      <c r="V1215" s="6">
        <v>1738056</v>
      </c>
      <c r="W1215" s="6">
        <v>14400706</v>
      </c>
      <c r="X1215" s="6">
        <v>13929358</v>
      </c>
      <c r="Y1215" s="6" t="s">
        <v>4474</v>
      </c>
      <c r="Z1215" s="6" t="s">
        <v>4474</v>
      </c>
      <c r="AA1215" s="6" t="s">
        <v>4474</v>
      </c>
      <c r="AB1215" s="6" t="s">
        <v>4474</v>
      </c>
      <c r="AC1215" s="6">
        <v>86392168</v>
      </c>
      <c r="AD1215" s="6">
        <v>87439686</v>
      </c>
      <c r="AF1215">
        <f>Q1215/W1215</f>
        <v>2.5356326280114323E-2</v>
      </c>
      <c r="AG1215">
        <f>R1215/X1215</f>
        <v>2.6111684400673744E-2</v>
      </c>
      <c r="AH1215">
        <f>U1215/W1215</f>
        <v>0.1209345569585269</v>
      </c>
      <c r="AI1215">
        <f>V1215/X1215</f>
        <v>0.12477646134157798</v>
      </c>
      <c r="AJ1215" t="e">
        <f>Y1215/AA1215</f>
        <v>#VALUE!</v>
      </c>
      <c r="AK1215" t="e">
        <f>Z1215/AB1215</f>
        <v>#VALUE!</v>
      </c>
      <c r="AL1215">
        <f>O1215/K1215</f>
        <v>0.56766132157699156</v>
      </c>
      <c r="AM1215">
        <f>P1215/L1215</f>
        <v>0.58404923315994339</v>
      </c>
      <c r="AN1215">
        <f>K1215/W1215</f>
        <v>0.13456222215771921</v>
      </c>
      <c r="AO1215">
        <f>L1215/X1215</f>
        <v>0.13379094714917944</v>
      </c>
      <c r="AP1215">
        <f>IF(OR(Q1215&lt;0, Q1215="NA"), 0, 1)</f>
        <v>1</v>
      </c>
      <c r="AQ1215">
        <f>IF(OR(S1215&lt;0, S1215="NA"), 0, 1)</f>
        <v>1</v>
      </c>
      <c r="AR1215">
        <f>IFERROR(IF((AF1215-AG1215)&gt;0,1,0),0)</f>
        <v>0</v>
      </c>
      <c r="AS1215">
        <f>IFERROR(IF((S1215-Q1215)&gt;0,1,0),0)</f>
        <v>1</v>
      </c>
      <c r="AT1215">
        <f>IFERROR(IF((AH1215-AI1215)&lt;0,1,0),0)</f>
        <v>1</v>
      </c>
      <c r="AU1215">
        <f>IFERROR(IF((AJ1215-AK1215)&gt;0,1,0),0)</f>
        <v>0</v>
      </c>
      <c r="AV1215">
        <f>IFERROR(IF((AL1215-AM1215)&gt;0,1,0),0)</f>
        <v>0</v>
      </c>
      <c r="AW1215">
        <f>IFERROR(IF((AN1215-AO1215)&gt;0,1,0),0)</f>
        <v>1</v>
      </c>
      <c r="AX1215">
        <f>IFERROR(IF((AC1215-AD1215)&lt;0,1,0),0)</f>
        <v>1</v>
      </c>
      <c r="AY1215">
        <f>SUM(AP1215:AX1215)</f>
        <v>6</v>
      </c>
    </row>
    <row r="1216" spans="1:51" x14ac:dyDescent="0.45">
      <c r="A1216" s="1" t="s">
        <v>4265</v>
      </c>
      <c r="B1216" s="2">
        <v>4208319</v>
      </c>
      <c r="C1216" s="3" t="s">
        <v>5337</v>
      </c>
      <c r="D1216" s="5">
        <v>34.630000000000003</v>
      </c>
      <c r="E1216" s="5">
        <v>1257.7669330199999</v>
      </c>
      <c r="F1216" s="3" t="s">
        <v>4654</v>
      </c>
      <c r="G1216" s="3" t="s">
        <v>4654</v>
      </c>
      <c r="H1216" s="3" t="s">
        <v>4655</v>
      </c>
      <c r="I1216" s="3" t="s">
        <v>4717</v>
      </c>
      <c r="J1216" s="3" t="s">
        <v>4718</v>
      </c>
      <c r="K1216" s="6">
        <v>1862465</v>
      </c>
      <c r="L1216" s="6">
        <v>1838745</v>
      </c>
      <c r="M1216" s="6">
        <v>1485018</v>
      </c>
      <c r="N1216" s="6">
        <v>1149480</v>
      </c>
      <c r="O1216" s="6">
        <v>801221</v>
      </c>
      <c r="P1216" s="6">
        <v>532247</v>
      </c>
      <c r="Q1216" s="6">
        <v>467305</v>
      </c>
      <c r="R1216" s="6">
        <v>256898</v>
      </c>
      <c r="S1216" s="6">
        <v>976890</v>
      </c>
      <c r="T1216" s="6">
        <v>944934</v>
      </c>
      <c r="U1216" s="6">
        <v>2433271</v>
      </c>
      <c r="V1216" s="6">
        <v>1662263</v>
      </c>
      <c r="W1216" s="6">
        <v>6251011</v>
      </c>
      <c r="X1216" s="6">
        <v>5263208</v>
      </c>
      <c r="Y1216" s="6">
        <v>419262</v>
      </c>
      <c r="Z1216" s="6">
        <v>312526</v>
      </c>
      <c r="AA1216" s="6">
        <v>626332</v>
      </c>
      <c r="AB1216" s="6">
        <v>617420</v>
      </c>
      <c r="AC1216" s="6">
        <v>36335935</v>
      </c>
      <c r="AD1216" s="6">
        <v>36320115</v>
      </c>
      <c r="AF1216">
        <f>Q1216/W1216</f>
        <v>7.4756707355018256E-2</v>
      </c>
      <c r="AG1216">
        <f>R1216/X1216</f>
        <v>4.8810155327321282E-2</v>
      </c>
      <c r="AH1216">
        <f>U1216/W1216</f>
        <v>0.38926039323878969</v>
      </c>
      <c r="AI1216">
        <f>V1216/X1216</f>
        <v>0.31582696332730914</v>
      </c>
      <c r="AJ1216">
        <f>Y1216/AA1216</f>
        <v>0.66939259051110278</v>
      </c>
      <c r="AK1216">
        <f>Z1216/AB1216</f>
        <v>0.50618055780505977</v>
      </c>
      <c r="AL1216">
        <f>O1216/K1216</f>
        <v>0.43019385599192467</v>
      </c>
      <c r="AM1216">
        <f>P1216/L1216</f>
        <v>0.28946210594726296</v>
      </c>
      <c r="AN1216">
        <f>K1216/W1216</f>
        <v>0.29794620422200507</v>
      </c>
      <c r="AO1216">
        <f>L1216/X1216</f>
        <v>0.34935822410970646</v>
      </c>
      <c r="AP1216">
        <f>IF(OR(Q1216&lt;0, Q1216="NA"), 0, 1)</f>
        <v>1</v>
      </c>
      <c r="AQ1216">
        <f>IF(OR(S1216&lt;0, S1216="NA"), 0, 1)</f>
        <v>1</v>
      </c>
      <c r="AR1216">
        <f>IFERROR(IF((AF1216-AG1216)&gt;0,1,0),0)</f>
        <v>1</v>
      </c>
      <c r="AS1216">
        <f>IFERROR(IF((S1216-Q1216)&gt;0,1,0),0)</f>
        <v>1</v>
      </c>
      <c r="AT1216">
        <f>IFERROR(IF((AH1216-AI1216)&lt;0,1,0),0)</f>
        <v>0</v>
      </c>
      <c r="AU1216">
        <f>IFERROR(IF((AJ1216-AK1216)&gt;0,1,0),0)</f>
        <v>1</v>
      </c>
      <c r="AV1216">
        <f>IFERROR(IF((AL1216-AM1216)&gt;0,1,0),0)</f>
        <v>1</v>
      </c>
      <c r="AW1216">
        <f>IFERROR(IF((AN1216-AO1216)&gt;0,1,0),0)</f>
        <v>0</v>
      </c>
      <c r="AX1216">
        <f>IFERROR(IF((AC1216-AD1216)&lt;0,1,0),0)</f>
        <v>0</v>
      </c>
      <c r="AY1216">
        <f>SUM(AP1216:AX1216)</f>
        <v>6</v>
      </c>
    </row>
    <row r="1217" spans="1:51" x14ac:dyDescent="0.45">
      <c r="A1217" s="1" t="s">
        <v>4267</v>
      </c>
      <c r="B1217" s="2">
        <v>7647654</v>
      </c>
      <c r="C1217" s="3" t="s">
        <v>5337</v>
      </c>
      <c r="D1217" s="5">
        <v>26.73</v>
      </c>
      <c r="E1217" s="5">
        <v>789.69975975</v>
      </c>
      <c r="F1217" s="3" t="s">
        <v>4654</v>
      </c>
      <c r="G1217" s="3" t="s">
        <v>4654</v>
      </c>
      <c r="H1217" s="3" t="s">
        <v>4655</v>
      </c>
      <c r="I1217" s="3" t="s">
        <v>4717</v>
      </c>
      <c r="J1217" s="3" t="s">
        <v>4718</v>
      </c>
      <c r="K1217" s="6">
        <v>232520</v>
      </c>
      <c r="L1217" s="6">
        <v>229471</v>
      </c>
      <c r="M1217" s="6">
        <v>172536</v>
      </c>
      <c r="N1217" s="6">
        <v>145938</v>
      </c>
      <c r="O1217" s="6">
        <v>73248</v>
      </c>
      <c r="P1217" s="6">
        <v>52553</v>
      </c>
      <c r="Q1217" s="6">
        <v>46102</v>
      </c>
      <c r="R1217" s="6">
        <v>27193</v>
      </c>
      <c r="S1217" s="6">
        <v>151948</v>
      </c>
      <c r="T1217" s="6">
        <v>138279</v>
      </c>
      <c r="U1217" s="6">
        <v>105000</v>
      </c>
      <c r="V1217" s="6">
        <v>115000</v>
      </c>
      <c r="W1217" s="6">
        <v>791241</v>
      </c>
      <c r="X1217" s="6">
        <v>778428</v>
      </c>
      <c r="Y1217" s="6">
        <v>54293</v>
      </c>
      <c r="Z1217" s="6">
        <v>48986</v>
      </c>
      <c r="AA1217" s="6">
        <v>72704</v>
      </c>
      <c r="AB1217" s="6">
        <v>59167</v>
      </c>
      <c r="AC1217" s="6">
        <v>32658365</v>
      </c>
      <c r="AD1217" s="6">
        <v>32629594</v>
      </c>
      <c r="AF1217">
        <f>Q1217/W1217</f>
        <v>5.8265433666860031E-2</v>
      </c>
      <c r="AG1217">
        <f>R1217/X1217</f>
        <v>3.4933224395833656E-2</v>
      </c>
      <c r="AH1217">
        <f>U1217/W1217</f>
        <v>0.132702931218175</v>
      </c>
      <c r="AI1217">
        <f>V1217/X1217</f>
        <v>0.14773363753616262</v>
      </c>
      <c r="AJ1217">
        <f>Y1217/AA1217</f>
        <v>0.74676771566901412</v>
      </c>
      <c r="AK1217">
        <f>Z1217/AB1217</f>
        <v>0.82792772998461983</v>
      </c>
      <c r="AL1217">
        <f>O1217/K1217</f>
        <v>0.31501806296232582</v>
      </c>
      <c r="AM1217">
        <f>P1217/L1217</f>
        <v>0.22901804585328864</v>
      </c>
      <c r="AN1217">
        <f>K1217/W1217</f>
        <v>0.29386748158904807</v>
      </c>
      <c r="AO1217">
        <f>L1217/X1217</f>
        <v>0.2947877003396589</v>
      </c>
      <c r="AP1217">
        <f>IF(OR(Q1217&lt;0, Q1217="NA"), 0, 1)</f>
        <v>1</v>
      </c>
      <c r="AQ1217">
        <f>IF(OR(S1217&lt;0, S1217="NA"), 0, 1)</f>
        <v>1</v>
      </c>
      <c r="AR1217">
        <f>IFERROR(IF((AF1217-AG1217)&gt;0,1,0),0)</f>
        <v>1</v>
      </c>
      <c r="AS1217">
        <f>IFERROR(IF((S1217-Q1217)&gt;0,1,0),0)</f>
        <v>1</v>
      </c>
      <c r="AT1217">
        <f>IFERROR(IF((AH1217-AI1217)&lt;0,1,0),0)</f>
        <v>1</v>
      </c>
      <c r="AU1217">
        <f>IFERROR(IF((AJ1217-AK1217)&gt;0,1,0),0)</f>
        <v>0</v>
      </c>
      <c r="AV1217">
        <f>IFERROR(IF((AL1217-AM1217)&gt;0,1,0),0)</f>
        <v>1</v>
      </c>
      <c r="AW1217">
        <f>IFERROR(IF((AN1217-AO1217)&gt;0,1,0),0)</f>
        <v>0</v>
      </c>
      <c r="AX1217">
        <f>IFERROR(IF((AC1217-AD1217)&lt;0,1,0),0)</f>
        <v>0</v>
      </c>
      <c r="AY1217">
        <f>SUM(AP1217:AX1217)</f>
        <v>6</v>
      </c>
    </row>
    <row r="1218" spans="1:51" x14ac:dyDescent="0.45">
      <c r="A1218" s="1" t="s">
        <v>4284</v>
      </c>
      <c r="B1218" s="2">
        <v>4063773</v>
      </c>
      <c r="C1218" s="3" t="s">
        <v>5337</v>
      </c>
      <c r="D1218" s="5">
        <v>274.38</v>
      </c>
      <c r="E1218" s="5">
        <v>36234.968244420001</v>
      </c>
      <c r="F1218" s="3" t="s">
        <v>4583</v>
      </c>
      <c r="G1218" s="3" t="s">
        <v>4583</v>
      </c>
      <c r="H1218" s="3" t="s">
        <v>4962</v>
      </c>
      <c r="I1218" s="3" t="s">
        <v>4962</v>
      </c>
      <c r="J1218" s="3" t="s">
        <v>5316</v>
      </c>
      <c r="K1218" s="6">
        <v>7398300</v>
      </c>
      <c r="L1218" s="6">
        <v>7580200</v>
      </c>
      <c r="M1218" s="6">
        <v>1985700</v>
      </c>
      <c r="N1218" s="6">
        <v>2005700</v>
      </c>
      <c r="O1218" s="6">
        <v>1364700</v>
      </c>
      <c r="P1218" s="6">
        <v>1384300</v>
      </c>
      <c r="Q1218" s="6">
        <v>847700</v>
      </c>
      <c r="R1218" s="6">
        <v>916600</v>
      </c>
      <c r="S1218" s="6">
        <v>1451100</v>
      </c>
      <c r="T1218" s="6">
        <v>1403800</v>
      </c>
      <c r="U1218" s="6">
        <v>3329200</v>
      </c>
      <c r="V1218" s="6">
        <v>3331700</v>
      </c>
      <c r="W1218" s="6">
        <v>14351900</v>
      </c>
      <c r="X1218" s="6">
        <v>14216400</v>
      </c>
      <c r="Y1218" s="6">
        <v>2212900</v>
      </c>
      <c r="Z1218" s="6">
        <v>1976500</v>
      </c>
      <c r="AA1218" s="6">
        <v>774100</v>
      </c>
      <c r="AB1218" s="6">
        <v>796800</v>
      </c>
      <c r="AC1218" s="6">
        <v>132100000</v>
      </c>
      <c r="AD1218" s="6">
        <v>132100000</v>
      </c>
      <c r="AF1218">
        <f>Q1218/W1218</f>
        <v>5.9065350232373415E-2</v>
      </c>
      <c r="AG1218">
        <f>R1218/X1218</f>
        <v>6.4474831884302641E-2</v>
      </c>
      <c r="AH1218">
        <f>U1218/W1218</f>
        <v>0.23196928629658792</v>
      </c>
      <c r="AI1218">
        <f>V1218/X1218</f>
        <v>0.2343560957767086</v>
      </c>
      <c r="AJ1218">
        <f>Y1218/AA1218</f>
        <v>2.8586745898462729</v>
      </c>
      <c r="AK1218">
        <f>Z1218/AB1218</f>
        <v>2.4805471887550201</v>
      </c>
      <c r="AL1218">
        <f>O1218/K1218</f>
        <v>0.18446129516240217</v>
      </c>
      <c r="AM1218">
        <f>P1218/L1218</f>
        <v>0.18262051133215482</v>
      </c>
      <c r="AN1218">
        <f>K1218/W1218</f>
        <v>0.51549272221796416</v>
      </c>
      <c r="AO1218">
        <f>L1218/X1218</f>
        <v>0.53320109169691343</v>
      </c>
      <c r="AP1218">
        <f>IF(OR(Q1218&lt;0, Q1218="NA"), 0, 1)</f>
        <v>1</v>
      </c>
      <c r="AQ1218">
        <f>IF(OR(S1218&lt;0, S1218="NA"), 0, 1)</f>
        <v>1</v>
      </c>
      <c r="AR1218">
        <f>IFERROR(IF((AF1218-AG1218)&gt;0,1,0),0)</f>
        <v>0</v>
      </c>
      <c r="AS1218">
        <f>IFERROR(IF((S1218-Q1218)&gt;0,1,0),0)</f>
        <v>1</v>
      </c>
      <c r="AT1218">
        <f>IFERROR(IF((AH1218-AI1218)&lt;0,1,0),0)</f>
        <v>1</v>
      </c>
      <c r="AU1218">
        <f>IFERROR(IF((AJ1218-AK1218)&gt;0,1,0),0)</f>
        <v>1</v>
      </c>
      <c r="AV1218">
        <f>IFERROR(IF((AL1218-AM1218)&gt;0,1,0),0)</f>
        <v>1</v>
      </c>
      <c r="AW1218">
        <f>IFERROR(IF((AN1218-AO1218)&gt;0,1,0),0)</f>
        <v>0</v>
      </c>
      <c r="AX1218">
        <f>IFERROR(IF((AC1218-AD1218)&lt;0,1,0),0)</f>
        <v>0</v>
      </c>
      <c r="AY1218">
        <f>SUM(AP1218:AX1218)</f>
        <v>6</v>
      </c>
    </row>
    <row r="1219" spans="1:51" x14ac:dyDescent="0.45">
      <c r="A1219" s="1" t="s">
        <v>4297</v>
      </c>
      <c r="B1219" s="2">
        <v>100491</v>
      </c>
      <c r="C1219" s="3" t="s">
        <v>5335</v>
      </c>
      <c r="D1219" s="5">
        <v>32.369999999999997</v>
      </c>
      <c r="E1219" s="5">
        <v>623.55570770999998</v>
      </c>
      <c r="F1219" s="3" t="s">
        <v>4480</v>
      </c>
      <c r="G1219" s="3" t="s">
        <v>4481</v>
      </c>
      <c r="H1219" s="3" t="s">
        <v>4481</v>
      </c>
      <c r="I1219" s="3" t="s">
        <v>4482</v>
      </c>
      <c r="J1219" s="3" t="s">
        <v>4484</v>
      </c>
      <c r="K1219" s="6">
        <v>188479</v>
      </c>
      <c r="L1219" s="6">
        <v>188922</v>
      </c>
      <c r="M1219" s="6" t="s">
        <v>4474</v>
      </c>
      <c r="N1219" s="6" t="s">
        <v>4474</v>
      </c>
      <c r="O1219" s="6">
        <v>268222</v>
      </c>
      <c r="P1219" s="6">
        <v>260125</v>
      </c>
      <c r="Q1219" s="6">
        <v>45679</v>
      </c>
      <c r="R1219" s="6">
        <v>45859</v>
      </c>
      <c r="S1219" s="6">
        <v>50498</v>
      </c>
      <c r="T1219" s="6">
        <v>54634</v>
      </c>
      <c r="U1219" s="6" t="s">
        <v>4474</v>
      </c>
      <c r="V1219" s="6" t="s">
        <v>4474</v>
      </c>
      <c r="W1219" s="6">
        <v>7141571</v>
      </c>
      <c r="X1219" s="6">
        <v>7184360</v>
      </c>
      <c r="Y1219" s="6" t="s">
        <v>4474</v>
      </c>
      <c r="Z1219" s="6" t="s">
        <v>4474</v>
      </c>
      <c r="AA1219" s="6" t="s">
        <v>4474</v>
      </c>
      <c r="AB1219" s="6" t="s">
        <v>4474</v>
      </c>
      <c r="AC1219" s="6">
        <v>17058413</v>
      </c>
      <c r="AD1219" s="6">
        <v>17058411</v>
      </c>
      <c r="AF1219">
        <f>Q1219/W1219</f>
        <v>6.3962117018790407E-3</v>
      </c>
      <c r="AG1219">
        <f>R1219/X1219</f>
        <v>6.3831712219320855E-3</v>
      </c>
      <c r="AH1219" t="e">
        <f>U1219/W1219</f>
        <v>#VALUE!</v>
      </c>
      <c r="AI1219" t="e">
        <f>V1219/X1219</f>
        <v>#VALUE!</v>
      </c>
      <c r="AJ1219" t="e">
        <f>Y1219/AA1219</f>
        <v>#VALUE!</v>
      </c>
      <c r="AK1219" t="e">
        <f>Z1219/AB1219</f>
        <v>#VALUE!</v>
      </c>
      <c r="AL1219">
        <f>O1219/K1219</f>
        <v>1.4230869221504783</v>
      </c>
      <c r="AM1219">
        <f>P1219/L1219</f>
        <v>1.3768909920496288</v>
      </c>
      <c r="AN1219">
        <f>K1219/W1219</f>
        <v>2.6391812109688471E-2</v>
      </c>
      <c r="AO1219">
        <f>L1219/X1219</f>
        <v>2.6296288047926331E-2</v>
      </c>
      <c r="AP1219">
        <f>IF(OR(Q1219&lt;0, Q1219="NA"), 0, 1)</f>
        <v>1</v>
      </c>
      <c r="AQ1219">
        <f>IF(OR(S1219&lt;0, S1219="NA"), 0, 1)</f>
        <v>1</v>
      </c>
      <c r="AR1219">
        <f>IFERROR(IF((AF1219-AG1219)&gt;0,1,0),0)</f>
        <v>1</v>
      </c>
      <c r="AS1219">
        <f>IFERROR(IF((S1219-Q1219)&gt;0,1,0),0)</f>
        <v>1</v>
      </c>
      <c r="AT1219">
        <f>IFERROR(IF((AH1219-AI1219)&lt;0,1,0),0)</f>
        <v>0</v>
      </c>
      <c r="AU1219">
        <f>IFERROR(IF((AJ1219-AK1219)&gt;0,1,0),0)</f>
        <v>0</v>
      </c>
      <c r="AV1219">
        <f>IFERROR(IF((AL1219-AM1219)&gt;0,1,0),0)</f>
        <v>1</v>
      </c>
      <c r="AW1219">
        <f>IFERROR(IF((AN1219-AO1219)&gt;0,1,0),0)</f>
        <v>1</v>
      </c>
      <c r="AX1219">
        <f>IFERROR(IF((AC1219-AD1219)&lt;0,1,0),0)</f>
        <v>0</v>
      </c>
      <c r="AY1219">
        <f>SUM(AP1219:AX1219)</f>
        <v>6</v>
      </c>
    </row>
    <row r="1220" spans="1:51" x14ac:dyDescent="0.45">
      <c r="A1220" s="1" t="s">
        <v>4298</v>
      </c>
      <c r="B1220" s="2">
        <v>4173015</v>
      </c>
      <c r="C1220" s="3" t="s">
        <v>5337</v>
      </c>
      <c r="D1220" s="7">
        <v>178.45</v>
      </c>
      <c r="E1220" s="5">
        <v>46051.36394245</v>
      </c>
      <c r="F1220" s="3" t="s">
        <v>4485</v>
      </c>
      <c r="G1220" s="3" t="s">
        <v>4517</v>
      </c>
      <c r="H1220" s="3" t="s">
        <v>4518</v>
      </c>
      <c r="I1220" s="3" t="s">
        <v>4519</v>
      </c>
      <c r="J1220" s="3" t="s">
        <v>5320</v>
      </c>
      <c r="K1220" s="6">
        <v>8694917</v>
      </c>
      <c r="L1220" s="6">
        <v>8421172</v>
      </c>
      <c r="M1220" s="6">
        <v>2628191</v>
      </c>
      <c r="N1220" s="6">
        <v>2523497</v>
      </c>
      <c r="O1220" s="6">
        <v>1533091</v>
      </c>
      <c r="P1220" s="6">
        <v>1467667</v>
      </c>
      <c r="Q1220" s="6">
        <v>939203</v>
      </c>
      <c r="R1220" s="6">
        <v>860348</v>
      </c>
      <c r="S1220" s="6">
        <v>2215939</v>
      </c>
      <c r="T1220" s="6">
        <v>2211792</v>
      </c>
      <c r="U1220" s="6">
        <v>8154001</v>
      </c>
      <c r="V1220" s="6">
        <v>7688779</v>
      </c>
      <c r="W1220" s="6">
        <v>20095364</v>
      </c>
      <c r="X1220" s="6">
        <v>19301526</v>
      </c>
      <c r="Y1220" s="6">
        <v>1355132</v>
      </c>
      <c r="Z1220" s="6">
        <v>1235707</v>
      </c>
      <c r="AA1220" s="6">
        <v>1754033</v>
      </c>
      <c r="AB1220" s="6">
        <v>1770466</v>
      </c>
      <c r="AC1220" s="6">
        <v>258009392</v>
      </c>
      <c r="AD1220" s="6">
        <v>257965548</v>
      </c>
      <c r="AF1220">
        <f>Q1220/W1220</f>
        <v>4.6737297219398462E-2</v>
      </c>
      <c r="AG1220">
        <f>R1220/X1220</f>
        <v>4.4574092224625141E-2</v>
      </c>
      <c r="AH1220">
        <f>U1220/W1220</f>
        <v>0.4057652799919424</v>
      </c>
      <c r="AI1220">
        <f>V1220/X1220</f>
        <v>0.39835083505832647</v>
      </c>
      <c r="AJ1220">
        <f>Y1220/AA1220</f>
        <v>0.7725806755061051</v>
      </c>
      <c r="AK1220">
        <f>Z1220/AB1220</f>
        <v>0.69795579242978967</v>
      </c>
      <c r="AL1220">
        <f>O1220/K1220</f>
        <v>0.17632037200585124</v>
      </c>
      <c r="AM1220">
        <f>P1220/L1220</f>
        <v>0.17428298578867646</v>
      </c>
      <c r="AN1220">
        <f>K1220/W1220</f>
        <v>0.4326827321963414</v>
      </c>
      <c r="AO1220">
        <f>L1220/X1220</f>
        <v>0.43629565869558706</v>
      </c>
      <c r="AP1220">
        <f>IF(OR(Q1220&lt;0, Q1220="NA"), 0, 1)</f>
        <v>1</v>
      </c>
      <c r="AQ1220">
        <f>IF(OR(S1220&lt;0, S1220="NA"), 0, 1)</f>
        <v>1</v>
      </c>
      <c r="AR1220">
        <f>IFERROR(IF((AF1220-AG1220)&gt;0,1,0),0)</f>
        <v>1</v>
      </c>
      <c r="AS1220">
        <f>IFERROR(IF((S1220-Q1220)&gt;0,1,0),0)</f>
        <v>1</v>
      </c>
      <c r="AT1220">
        <f>IFERROR(IF((AH1220-AI1220)&lt;0,1,0),0)</f>
        <v>0</v>
      </c>
      <c r="AU1220">
        <f>IFERROR(IF((AJ1220-AK1220)&gt;0,1,0),0)</f>
        <v>1</v>
      </c>
      <c r="AV1220">
        <f>IFERROR(IF((AL1220-AM1220)&gt;0,1,0),0)</f>
        <v>1</v>
      </c>
      <c r="AW1220">
        <f>IFERROR(IF((AN1220-AO1220)&gt;0,1,0),0)</f>
        <v>0</v>
      </c>
      <c r="AX1220">
        <f>IFERROR(IF((AC1220-AD1220)&lt;0,1,0),0)</f>
        <v>0</v>
      </c>
      <c r="AY1220">
        <f>SUM(AP1220:AX1220)</f>
        <v>6</v>
      </c>
    </row>
    <row r="1221" spans="1:51" x14ac:dyDescent="0.45">
      <c r="A1221" s="1" t="s">
        <v>4299</v>
      </c>
      <c r="B1221" s="2">
        <v>4063852</v>
      </c>
      <c r="C1221" s="3" t="s">
        <v>5337</v>
      </c>
      <c r="D1221" s="7">
        <v>211.44</v>
      </c>
      <c r="E1221" s="5">
        <v>84864.729989040003</v>
      </c>
      <c r="F1221" s="3" t="s">
        <v>4485</v>
      </c>
      <c r="G1221" s="3" t="s">
        <v>4517</v>
      </c>
      <c r="H1221" s="3" t="s">
        <v>4518</v>
      </c>
      <c r="I1221" s="3" t="s">
        <v>4519</v>
      </c>
      <c r="J1221" s="3" t="s">
        <v>5321</v>
      </c>
      <c r="K1221" s="6">
        <v>21387000</v>
      </c>
      <c r="L1221" s="6">
        <v>20976000</v>
      </c>
      <c r="M1221" s="6">
        <v>6381000</v>
      </c>
      <c r="N1221" s="6">
        <v>6236000</v>
      </c>
      <c r="O1221" s="6">
        <v>4240000</v>
      </c>
      <c r="P1221" s="6">
        <v>4134000</v>
      </c>
      <c r="Q1221" s="6">
        <v>2616000</v>
      </c>
      <c r="R1221" s="6">
        <v>2518000</v>
      </c>
      <c r="S1221" s="6">
        <v>5261000</v>
      </c>
      <c r="T1221" s="6">
        <v>5166000</v>
      </c>
      <c r="U1221" s="6">
        <v>15112000</v>
      </c>
      <c r="V1221" s="6">
        <v>15645000</v>
      </c>
      <c r="W1221" s="6">
        <v>34730000</v>
      </c>
      <c r="X1221" s="6">
        <v>33999000</v>
      </c>
      <c r="Y1221" s="6">
        <v>4259000</v>
      </c>
      <c r="Z1221" s="6">
        <v>4439000</v>
      </c>
      <c r="AA1221" s="6">
        <v>4779000</v>
      </c>
      <c r="AB1221" s="6">
        <v>4136000</v>
      </c>
      <c r="AC1221" s="6">
        <v>401354006</v>
      </c>
      <c r="AD1221" s="6">
        <v>401099070</v>
      </c>
      <c r="AF1221">
        <f>Q1221/W1221</f>
        <v>7.5323927440253388E-2</v>
      </c>
      <c r="AG1221">
        <f>R1221/X1221</f>
        <v>7.4061001794170411E-2</v>
      </c>
      <c r="AH1221">
        <f>U1221/W1221</f>
        <v>0.43512813129858913</v>
      </c>
      <c r="AI1221">
        <f>V1221/X1221</f>
        <v>0.46016059295861644</v>
      </c>
      <c r="AJ1221">
        <f>Y1221/AA1221</f>
        <v>0.8911906256539025</v>
      </c>
      <c r="AK1221">
        <f>Z1221/AB1221</f>
        <v>1.0732591876208897</v>
      </c>
      <c r="AL1221">
        <f>O1221/K1221</f>
        <v>0.19825127413849536</v>
      </c>
      <c r="AM1221">
        <f>P1221/L1221</f>
        <v>0.19708237986270022</v>
      </c>
      <c r="AN1221">
        <f>K1221/W1221</f>
        <v>0.61580765908436508</v>
      </c>
      <c r="AO1221">
        <f>L1221/X1221</f>
        <v>0.61695932233300976</v>
      </c>
      <c r="AP1221">
        <f>IF(OR(Q1221&lt;0, Q1221="NA"), 0, 1)</f>
        <v>1</v>
      </c>
      <c r="AQ1221">
        <f>IF(OR(S1221&lt;0, S1221="NA"), 0, 1)</f>
        <v>1</v>
      </c>
      <c r="AR1221">
        <f>IFERROR(IF((AF1221-AG1221)&gt;0,1,0),0)</f>
        <v>1</v>
      </c>
      <c r="AS1221">
        <f>IFERROR(IF((S1221-Q1221)&gt;0,1,0),0)</f>
        <v>1</v>
      </c>
      <c r="AT1221">
        <f>IFERROR(IF((AH1221-AI1221)&lt;0,1,0),0)</f>
        <v>1</v>
      </c>
      <c r="AU1221">
        <f>IFERROR(IF((AJ1221-AK1221)&gt;0,1,0),0)</f>
        <v>0</v>
      </c>
      <c r="AV1221">
        <f>IFERROR(IF((AL1221-AM1221)&gt;0,1,0),0)</f>
        <v>1</v>
      </c>
      <c r="AW1221">
        <f>IFERROR(IF((AN1221-AO1221)&gt;0,1,0),0)</f>
        <v>0</v>
      </c>
      <c r="AX1221">
        <f>IFERROR(IF((AC1221-AD1221)&lt;0,1,0),0)</f>
        <v>0</v>
      </c>
      <c r="AY1221">
        <f>SUM(AP1221:AX1221)</f>
        <v>6</v>
      </c>
    </row>
    <row r="1222" spans="1:51" x14ac:dyDescent="0.45">
      <c r="A1222" s="1" t="s">
        <v>4300</v>
      </c>
      <c r="B1222" s="2">
        <v>4337758</v>
      </c>
      <c r="C1222" s="3" t="s">
        <v>5337</v>
      </c>
      <c r="D1222" s="5">
        <v>408.35</v>
      </c>
      <c r="E1222" s="5">
        <v>24246.2606529</v>
      </c>
      <c r="F1222" s="3" t="s">
        <v>4470</v>
      </c>
      <c r="G1222" s="3" t="s">
        <v>4471</v>
      </c>
      <c r="H1222" s="3" t="s">
        <v>4472</v>
      </c>
      <c r="I1222" s="3" t="s">
        <v>4472</v>
      </c>
      <c r="J1222" s="3" t="s">
        <v>4601</v>
      </c>
      <c r="K1222" s="6">
        <v>2905147</v>
      </c>
      <c r="L1222" s="6">
        <v>2876534</v>
      </c>
      <c r="M1222" s="6">
        <v>1008035</v>
      </c>
      <c r="N1222" s="6">
        <v>995238</v>
      </c>
      <c r="O1222" s="6">
        <v>816725</v>
      </c>
      <c r="P1222" s="6">
        <v>803628</v>
      </c>
      <c r="Q1222" s="6">
        <v>622641</v>
      </c>
      <c r="R1222" s="6">
        <v>595690</v>
      </c>
      <c r="S1222" s="6">
        <v>752106</v>
      </c>
      <c r="T1222" s="6">
        <v>705344</v>
      </c>
      <c r="U1222" s="6">
        <v>1852717</v>
      </c>
      <c r="V1222" s="6">
        <v>2009365</v>
      </c>
      <c r="W1222" s="6">
        <v>4511620</v>
      </c>
      <c r="X1222" s="6">
        <v>4449047</v>
      </c>
      <c r="Y1222" s="6">
        <v>1647724</v>
      </c>
      <c r="Z1222" s="6">
        <v>1603683</v>
      </c>
      <c r="AA1222" s="6">
        <v>816040</v>
      </c>
      <c r="AB1222" s="6">
        <v>762532</v>
      </c>
      <c r="AC1222" s="6">
        <v>59367000</v>
      </c>
      <c r="AD1222" s="6">
        <v>59353000</v>
      </c>
      <c r="AF1222">
        <f>Q1222/W1222</f>
        <v>0.13800829857124491</v>
      </c>
      <c r="AG1222">
        <f>R1222/X1222</f>
        <v>0.13389159521128907</v>
      </c>
      <c r="AH1222">
        <f>U1222/W1222</f>
        <v>0.41065448774497854</v>
      </c>
      <c r="AI1222">
        <f>V1222/X1222</f>
        <v>0.45163941850917738</v>
      </c>
      <c r="AJ1222">
        <f>Y1222/AA1222</f>
        <v>2.0191706288907407</v>
      </c>
      <c r="AK1222">
        <f>Z1222/AB1222</f>
        <v>2.1031025583188638</v>
      </c>
      <c r="AL1222">
        <f>O1222/K1222</f>
        <v>0.28113035243999701</v>
      </c>
      <c r="AM1222">
        <f>P1222/L1222</f>
        <v>0.27937371850984555</v>
      </c>
      <c r="AN1222">
        <f>K1222/W1222</f>
        <v>0.64392546358070935</v>
      </c>
      <c r="AO1222">
        <f>L1222/X1222</f>
        <v>0.64655059836409912</v>
      </c>
      <c r="AP1222">
        <f>IF(OR(Q1222&lt;0, Q1222="NA"), 0, 1)</f>
        <v>1</v>
      </c>
      <c r="AQ1222">
        <f>IF(OR(S1222&lt;0, S1222="NA"), 0, 1)</f>
        <v>1</v>
      </c>
      <c r="AR1222">
        <f>IFERROR(IF((AF1222-AG1222)&gt;0,1,0),0)</f>
        <v>1</v>
      </c>
      <c r="AS1222">
        <f>IFERROR(IF((S1222-Q1222)&gt;0,1,0),0)</f>
        <v>1</v>
      </c>
      <c r="AT1222">
        <f>IFERROR(IF((AH1222-AI1222)&lt;0,1,0),0)</f>
        <v>1</v>
      </c>
      <c r="AU1222">
        <f>IFERROR(IF((AJ1222-AK1222)&gt;0,1,0),0)</f>
        <v>0</v>
      </c>
      <c r="AV1222">
        <f>IFERROR(IF((AL1222-AM1222)&gt;0,1,0),0)</f>
        <v>1</v>
      </c>
      <c r="AW1222">
        <f>IFERROR(IF((AN1222-AO1222)&gt;0,1,0),0)</f>
        <v>0</v>
      </c>
      <c r="AX1222">
        <f>IFERROR(IF((AC1222-AD1222)&lt;0,1,0),0)</f>
        <v>0</v>
      </c>
      <c r="AY1222">
        <f>SUM(AP1222:AX1222)</f>
        <v>6</v>
      </c>
    </row>
    <row r="1223" spans="1:51" x14ac:dyDescent="0.45">
      <c r="A1223" s="1" t="s">
        <v>4301</v>
      </c>
      <c r="B1223" s="2">
        <v>4102320</v>
      </c>
      <c r="C1223" s="3" t="s">
        <v>5335</v>
      </c>
      <c r="D1223" s="5">
        <v>13.21</v>
      </c>
      <c r="E1223" s="5">
        <v>242.19706733000001</v>
      </c>
      <c r="F1223" s="3" t="s">
        <v>4480</v>
      </c>
      <c r="G1223" s="3" t="s">
        <v>4491</v>
      </c>
      <c r="H1223" s="3" t="s">
        <v>4491</v>
      </c>
      <c r="I1223" s="3" t="s">
        <v>4831</v>
      </c>
      <c r="J1223" s="3" t="s">
        <v>4483</v>
      </c>
      <c r="K1223" s="6">
        <v>133232</v>
      </c>
      <c r="L1223" s="6">
        <v>132560</v>
      </c>
      <c r="M1223" s="6" t="s">
        <v>4474</v>
      </c>
      <c r="N1223" s="6" t="s">
        <v>4474</v>
      </c>
      <c r="O1223" s="6" t="s">
        <v>4474</v>
      </c>
      <c r="P1223" s="6" t="s">
        <v>4474</v>
      </c>
      <c r="Q1223" s="6">
        <v>13438</v>
      </c>
      <c r="R1223" s="6">
        <v>11963</v>
      </c>
      <c r="S1223" s="6">
        <v>23634</v>
      </c>
      <c r="T1223" s="6">
        <v>-2040</v>
      </c>
      <c r="U1223" s="6" t="s">
        <v>4474</v>
      </c>
      <c r="V1223" s="6" t="s">
        <v>4474</v>
      </c>
      <c r="W1223" s="6">
        <v>2244336</v>
      </c>
      <c r="X1223" s="6">
        <v>2289614</v>
      </c>
      <c r="Y1223" s="6">
        <v>243235</v>
      </c>
      <c r="Z1223" s="6">
        <v>312352</v>
      </c>
      <c r="AA1223" s="6">
        <v>1673368</v>
      </c>
      <c r="AB1223" s="6">
        <v>1798047</v>
      </c>
      <c r="AC1223" s="6">
        <v>18350000</v>
      </c>
      <c r="AD1223" s="6">
        <v>18524000</v>
      </c>
      <c r="AF1223">
        <f>Q1223/W1223</f>
        <v>5.9875170206243628E-3</v>
      </c>
      <c r="AG1223">
        <f>R1223/X1223</f>
        <v>5.2248981706086699E-3</v>
      </c>
      <c r="AH1223" t="e">
        <f>U1223/W1223</f>
        <v>#VALUE!</v>
      </c>
      <c r="AI1223" t="e">
        <f>V1223/X1223</f>
        <v>#VALUE!</v>
      </c>
      <c r="AJ1223">
        <f>Y1223/AA1223</f>
        <v>0.14535655038222317</v>
      </c>
      <c r="AK1223">
        <f>Z1223/AB1223</f>
        <v>0.17371737223776687</v>
      </c>
      <c r="AL1223" t="e">
        <f>O1223/K1223</f>
        <v>#VALUE!</v>
      </c>
      <c r="AM1223" t="e">
        <f>P1223/L1223</f>
        <v>#VALUE!</v>
      </c>
      <c r="AN1223">
        <f>K1223/W1223</f>
        <v>5.936366034319282E-2</v>
      </c>
      <c r="AO1223">
        <f>L1223/X1223</f>
        <v>5.7896221808566857E-2</v>
      </c>
      <c r="AP1223">
        <f>IF(OR(Q1223&lt;0, Q1223="NA"), 0, 1)</f>
        <v>1</v>
      </c>
      <c r="AQ1223">
        <f>IF(OR(S1223&lt;0, S1223="NA"), 0, 1)</f>
        <v>1</v>
      </c>
      <c r="AR1223">
        <f>IFERROR(IF((AF1223-AG1223)&gt;0,1,0),0)</f>
        <v>1</v>
      </c>
      <c r="AS1223">
        <f>IFERROR(IF((S1223-Q1223)&gt;0,1,0),0)</f>
        <v>1</v>
      </c>
      <c r="AT1223">
        <f>IFERROR(IF((AH1223-AI1223)&lt;0,1,0),0)</f>
        <v>0</v>
      </c>
      <c r="AU1223">
        <f>IFERROR(IF((AJ1223-AK1223)&gt;0,1,0),0)</f>
        <v>0</v>
      </c>
      <c r="AV1223">
        <f>IFERROR(IF((AL1223-AM1223)&gt;0,1,0),0)</f>
        <v>0</v>
      </c>
      <c r="AW1223">
        <f>IFERROR(IF((AN1223-AO1223)&gt;0,1,0),0)</f>
        <v>1</v>
      </c>
      <c r="AX1223">
        <f>IFERROR(IF((AC1223-AD1223)&lt;0,1,0),0)</f>
        <v>1</v>
      </c>
      <c r="AY1223">
        <f>SUM(AP1223:AX1223)</f>
        <v>6</v>
      </c>
    </row>
    <row r="1224" spans="1:51" x14ac:dyDescent="0.45">
      <c r="A1224" s="1" t="s">
        <v>4305</v>
      </c>
      <c r="B1224" s="2">
        <v>4647961</v>
      </c>
      <c r="C1224" s="3" t="s">
        <v>5337</v>
      </c>
      <c r="D1224" s="5">
        <v>47.75</v>
      </c>
      <c r="E1224" s="5">
        <v>5983.9628634999999</v>
      </c>
      <c r="F1224" s="3" t="s">
        <v>4475</v>
      </c>
      <c r="G1224" s="3" t="s">
        <v>4476</v>
      </c>
      <c r="H1224" s="3" t="s">
        <v>4477</v>
      </c>
      <c r="I1224" s="3" t="s">
        <v>4753</v>
      </c>
      <c r="J1224" s="3" t="s">
        <v>4754</v>
      </c>
      <c r="K1224" s="6">
        <v>11844000</v>
      </c>
      <c r="L1224" s="6">
        <v>11904000</v>
      </c>
      <c r="M1224" s="6">
        <v>-314000</v>
      </c>
      <c r="N1224" s="6">
        <v>-380000</v>
      </c>
      <c r="O1224" s="6">
        <v>-437000</v>
      </c>
      <c r="P1224" s="6">
        <v>-515000</v>
      </c>
      <c r="Q1224" s="6">
        <v>-538000</v>
      </c>
      <c r="R1224" s="6">
        <v>-627000</v>
      </c>
      <c r="S1224" s="6">
        <v>313000</v>
      </c>
      <c r="T1224" s="6">
        <v>385000</v>
      </c>
      <c r="U1224" s="6">
        <v>3061000</v>
      </c>
      <c r="V1224" s="6">
        <v>3059000</v>
      </c>
      <c r="W1224" s="6">
        <v>3414000</v>
      </c>
      <c r="X1224" s="6">
        <v>3436000</v>
      </c>
      <c r="Y1224" s="6">
        <v>1812000</v>
      </c>
      <c r="Z1224" s="6">
        <v>1822000</v>
      </c>
      <c r="AA1224" s="6">
        <v>2169000</v>
      </c>
      <c r="AB1224" s="6">
        <v>2207000</v>
      </c>
      <c r="AC1224" s="6">
        <v>123579896</v>
      </c>
      <c r="AD1224" s="6">
        <v>122043289</v>
      </c>
      <c r="AF1224">
        <f>Q1224/W1224</f>
        <v>-0.15758640890451084</v>
      </c>
      <c r="AG1224">
        <f>R1224/X1224</f>
        <v>-0.18247962747380675</v>
      </c>
      <c r="AH1224">
        <f>U1224/W1224</f>
        <v>0.89660222612770946</v>
      </c>
      <c r="AI1224">
        <f>V1224/X1224</f>
        <v>0.890279394644936</v>
      </c>
      <c r="AJ1224">
        <f>Y1224/AA1224</f>
        <v>0.83540802213001386</v>
      </c>
      <c r="AK1224">
        <f>Z1224/AB1224</f>
        <v>0.82555505210693247</v>
      </c>
      <c r="AL1224">
        <f>O1224/K1224</f>
        <v>-3.6896318811212428E-2</v>
      </c>
      <c r="AM1224">
        <f>P1224/L1224</f>
        <v>-4.3262768817204304E-2</v>
      </c>
      <c r="AN1224">
        <f>K1224/W1224</f>
        <v>3.4692442882249561</v>
      </c>
      <c r="AO1224">
        <f>L1224/X1224</f>
        <v>3.4644935972060535</v>
      </c>
      <c r="AP1224">
        <f>IF(OR(Q1224&lt;0, Q1224="NA"), 0, 1)</f>
        <v>0</v>
      </c>
      <c r="AQ1224">
        <f>IF(OR(S1224&lt;0, S1224="NA"), 0, 1)</f>
        <v>1</v>
      </c>
      <c r="AR1224">
        <f>IFERROR(IF((AF1224-AG1224)&gt;0,1,0),0)</f>
        <v>1</v>
      </c>
      <c r="AS1224">
        <f>IFERROR(IF((S1224-Q1224)&gt;0,1,0),0)</f>
        <v>1</v>
      </c>
      <c r="AT1224">
        <f>IFERROR(IF((AH1224-AI1224)&lt;0,1,0),0)</f>
        <v>0</v>
      </c>
      <c r="AU1224">
        <f>IFERROR(IF((AJ1224-AK1224)&gt;0,1,0),0)</f>
        <v>1</v>
      </c>
      <c r="AV1224">
        <f>IFERROR(IF((AL1224-AM1224)&gt;0,1,0),0)</f>
        <v>1</v>
      </c>
      <c r="AW1224">
        <f>IFERROR(IF((AN1224-AO1224)&gt;0,1,0),0)</f>
        <v>1</v>
      </c>
      <c r="AX1224">
        <f>IFERROR(IF((AC1224-AD1224)&lt;0,1,0),0)</f>
        <v>0</v>
      </c>
      <c r="AY1224">
        <f>SUM(AP1224:AX1224)</f>
        <v>6</v>
      </c>
    </row>
    <row r="1225" spans="1:51" x14ac:dyDescent="0.45">
      <c r="A1225" s="1" t="s">
        <v>4307</v>
      </c>
      <c r="B1225" s="2">
        <v>4912147</v>
      </c>
      <c r="C1225" s="3" t="s">
        <v>5335</v>
      </c>
      <c r="D1225" s="7">
        <v>230.7</v>
      </c>
      <c r="E1225" s="5">
        <v>3125.1173373000001</v>
      </c>
      <c r="F1225" s="3" t="s">
        <v>4559</v>
      </c>
      <c r="G1225" s="3" t="s">
        <v>4821</v>
      </c>
      <c r="H1225" s="3" t="s">
        <v>4911</v>
      </c>
      <c r="I1225" s="3" t="s">
        <v>4911</v>
      </c>
      <c r="J1225" s="3" t="s">
        <v>4922</v>
      </c>
      <c r="K1225" s="6">
        <v>603636</v>
      </c>
      <c r="L1225" s="6">
        <v>590557</v>
      </c>
      <c r="M1225" s="6">
        <v>106559</v>
      </c>
      <c r="N1225" s="6">
        <v>105807</v>
      </c>
      <c r="O1225" s="6">
        <v>97289</v>
      </c>
      <c r="P1225" s="6">
        <v>96351</v>
      </c>
      <c r="Q1225" s="6">
        <v>71087</v>
      </c>
      <c r="R1225" s="6">
        <v>69644</v>
      </c>
      <c r="S1225" s="6">
        <v>80048</v>
      </c>
      <c r="T1225" s="6">
        <v>92034</v>
      </c>
      <c r="U1225" s="6">
        <v>84552</v>
      </c>
      <c r="V1225" s="6">
        <v>85977</v>
      </c>
      <c r="W1225" s="6">
        <v>447324</v>
      </c>
      <c r="X1225" s="6">
        <v>449039</v>
      </c>
      <c r="Y1225" s="6">
        <v>262801</v>
      </c>
      <c r="Z1225" s="6">
        <v>255441</v>
      </c>
      <c r="AA1225" s="6">
        <v>107502</v>
      </c>
      <c r="AB1225" s="6">
        <v>103500</v>
      </c>
      <c r="AC1225" s="6">
        <v>13549989</v>
      </c>
      <c r="AD1225" s="6">
        <v>13548581</v>
      </c>
      <c r="AF1225">
        <f>Q1225/W1225</f>
        <v>0.15891613237832086</v>
      </c>
      <c r="AG1225">
        <f>R1225/X1225</f>
        <v>0.15509565984246357</v>
      </c>
      <c r="AH1225">
        <f>U1225/W1225</f>
        <v>0.18901735654693241</v>
      </c>
      <c r="AI1225">
        <f>V1225/X1225</f>
        <v>0.19146889245700263</v>
      </c>
      <c r="AJ1225">
        <f>Y1225/AA1225</f>
        <v>2.4446149839072762</v>
      </c>
      <c r="AK1225">
        <f>Z1225/AB1225</f>
        <v>2.4680289855072464</v>
      </c>
      <c r="AL1225">
        <f>O1225/K1225</f>
        <v>0.16117163323592362</v>
      </c>
      <c r="AM1225">
        <f>P1225/L1225</f>
        <v>0.16315275240154634</v>
      </c>
      <c r="AN1225">
        <f>K1225/W1225</f>
        <v>1.349437991254661</v>
      </c>
      <c r="AO1225">
        <f>L1225/X1225</f>
        <v>1.3151574807533422</v>
      </c>
      <c r="AP1225">
        <f>IF(OR(Q1225&lt;0, Q1225="NA"), 0, 1)</f>
        <v>1</v>
      </c>
      <c r="AQ1225">
        <f>IF(OR(S1225&lt;0, S1225="NA"), 0, 1)</f>
        <v>1</v>
      </c>
      <c r="AR1225">
        <f>IFERROR(IF((AF1225-AG1225)&gt;0,1,0),0)</f>
        <v>1</v>
      </c>
      <c r="AS1225">
        <f>IFERROR(IF((S1225-Q1225)&gt;0,1,0),0)</f>
        <v>1</v>
      </c>
      <c r="AT1225">
        <f>IFERROR(IF((AH1225-AI1225)&lt;0,1,0),0)</f>
        <v>1</v>
      </c>
      <c r="AU1225">
        <f>IFERROR(IF((AJ1225-AK1225)&gt;0,1,0),0)</f>
        <v>0</v>
      </c>
      <c r="AV1225">
        <f>IFERROR(IF((AL1225-AM1225)&gt;0,1,0),0)</f>
        <v>0</v>
      </c>
      <c r="AW1225">
        <f>IFERROR(IF((AN1225-AO1225)&gt;0,1,0),0)</f>
        <v>1</v>
      </c>
      <c r="AX1225">
        <f>IFERROR(IF((AC1225-AD1225)&lt;0,1,0),0)</f>
        <v>0</v>
      </c>
      <c r="AY1225">
        <f>SUM(AP1225:AX1225)</f>
        <v>6</v>
      </c>
    </row>
    <row r="1226" spans="1:51" x14ac:dyDescent="0.45">
      <c r="A1226" s="1" t="s">
        <v>4331</v>
      </c>
      <c r="B1226" s="2">
        <v>5721689</v>
      </c>
      <c r="C1226" s="3" t="s">
        <v>5337</v>
      </c>
      <c r="D1226" s="7">
        <v>8.1199999999999992</v>
      </c>
      <c r="E1226" s="5">
        <v>189.37671872000001</v>
      </c>
      <c r="F1226" s="3" t="s">
        <v>4480</v>
      </c>
      <c r="G1226" s="3" t="s">
        <v>4491</v>
      </c>
      <c r="H1226" s="3" t="s">
        <v>4492</v>
      </c>
      <c r="I1226" s="3" t="s">
        <v>4493</v>
      </c>
      <c r="J1226" s="3"/>
      <c r="K1226" s="6">
        <v>16446.982</v>
      </c>
      <c r="L1226" s="6">
        <v>16353.9</v>
      </c>
      <c r="M1226" s="6" t="s">
        <v>4474</v>
      </c>
      <c r="N1226" s="6" t="s">
        <v>4474</v>
      </c>
      <c r="O1226" s="6">
        <v>14659.48</v>
      </c>
      <c r="P1226" s="6">
        <v>14527.668</v>
      </c>
      <c r="Q1226" s="6">
        <v>7258.0420000000004</v>
      </c>
      <c r="R1226" s="6">
        <v>3333.9929999999999</v>
      </c>
      <c r="S1226" s="6">
        <v>19308.981</v>
      </c>
      <c r="T1226" s="6">
        <v>27907.882000000001</v>
      </c>
      <c r="U1226" s="6">
        <v>33.816000000000003</v>
      </c>
      <c r="V1226" s="6">
        <v>33.816000000000003</v>
      </c>
      <c r="W1226" s="6">
        <v>361396.33399999997</v>
      </c>
      <c r="X1226" s="6">
        <v>361396.33399999997</v>
      </c>
      <c r="Y1226" s="6">
        <v>9656.9349999999995</v>
      </c>
      <c r="Z1226" s="6">
        <v>9656.9349999999995</v>
      </c>
      <c r="AA1226" s="6">
        <v>145420</v>
      </c>
      <c r="AB1226" s="6">
        <v>145420</v>
      </c>
      <c r="AC1226" s="6">
        <v>23322256</v>
      </c>
      <c r="AD1226" s="6">
        <v>23322256</v>
      </c>
      <c r="AF1226">
        <f>Q1226/W1226</f>
        <v>2.0083330452378083E-2</v>
      </c>
      <c r="AG1226">
        <f>R1226/X1226</f>
        <v>9.2253094078148575E-3</v>
      </c>
      <c r="AH1226">
        <f>U1226/W1226</f>
        <v>9.3570401297983301E-5</v>
      </c>
      <c r="AI1226">
        <f>V1226/X1226</f>
        <v>9.3570401297983301E-5</v>
      </c>
      <c r="AJ1226">
        <f>Y1226/AA1226</f>
        <v>6.6407199834960795E-2</v>
      </c>
      <c r="AK1226">
        <f>Z1226/AB1226</f>
        <v>6.6407199834960795E-2</v>
      </c>
      <c r="AL1226">
        <f>O1226/K1226</f>
        <v>0.89131732496575966</v>
      </c>
      <c r="AM1226">
        <f>P1226/L1226</f>
        <v>0.88833048997486841</v>
      </c>
      <c r="AN1226">
        <f>K1226/W1226</f>
        <v>4.5509542993869993E-2</v>
      </c>
      <c r="AO1226">
        <f>L1226/X1226</f>
        <v>4.5251980890320821E-2</v>
      </c>
      <c r="AP1226">
        <f>IF(OR(Q1226&lt;0, Q1226="NA"), 0, 1)</f>
        <v>1</v>
      </c>
      <c r="AQ1226">
        <f>IF(OR(S1226&lt;0, S1226="NA"), 0, 1)</f>
        <v>1</v>
      </c>
      <c r="AR1226">
        <f>IFERROR(IF((AF1226-AG1226)&gt;0,1,0),0)</f>
        <v>1</v>
      </c>
      <c r="AS1226">
        <f>IFERROR(IF((S1226-Q1226)&gt;0,1,0),0)</f>
        <v>1</v>
      </c>
      <c r="AT1226">
        <f>IFERROR(IF((AH1226-AI1226)&lt;0,1,0),0)</f>
        <v>0</v>
      </c>
      <c r="AU1226">
        <f>IFERROR(IF((AJ1226-AK1226)&gt;0,1,0),0)</f>
        <v>0</v>
      </c>
      <c r="AV1226">
        <f>IFERROR(IF((AL1226-AM1226)&gt;0,1,0),0)</f>
        <v>1</v>
      </c>
      <c r="AW1226">
        <f>IFERROR(IF((AN1226-AO1226)&gt;0,1,0),0)</f>
        <v>1</v>
      </c>
      <c r="AX1226">
        <f>IFERROR(IF((AC1226-AD1226)&lt;0,1,0),0)</f>
        <v>0</v>
      </c>
      <c r="AY1226">
        <f>SUM(AP1226:AX1226)</f>
        <v>6</v>
      </c>
    </row>
    <row r="1227" spans="1:51" x14ac:dyDescent="0.45">
      <c r="A1227" s="1" t="s">
        <v>4332</v>
      </c>
      <c r="B1227" s="2">
        <v>5721905</v>
      </c>
      <c r="C1227" s="3" t="s">
        <v>5337</v>
      </c>
      <c r="D1227" s="5">
        <v>8.5449999999999999</v>
      </c>
      <c r="E1227" s="5">
        <v>522.81842502999996</v>
      </c>
      <c r="F1227" s="3" t="s">
        <v>4480</v>
      </c>
      <c r="G1227" s="3" t="s">
        <v>4491</v>
      </c>
      <c r="H1227" s="3" t="s">
        <v>4492</v>
      </c>
      <c r="I1227" s="3" t="s">
        <v>4493</v>
      </c>
      <c r="J1227" s="3"/>
      <c r="K1227" s="6">
        <v>47979.756999999998</v>
      </c>
      <c r="L1227" s="6">
        <v>47956.339</v>
      </c>
      <c r="M1227" s="6" t="s">
        <v>4474</v>
      </c>
      <c r="N1227" s="6" t="s">
        <v>4474</v>
      </c>
      <c r="O1227" s="6">
        <v>43497.264000000003</v>
      </c>
      <c r="P1227" s="6">
        <v>43384.160000000003</v>
      </c>
      <c r="Q1227" s="6">
        <v>20809.642</v>
      </c>
      <c r="R1227" s="6">
        <v>10928.097</v>
      </c>
      <c r="S1227" s="6">
        <v>53671.928999999996</v>
      </c>
      <c r="T1227" s="6">
        <v>57288.705000000002</v>
      </c>
      <c r="U1227" s="6" t="s">
        <v>4474</v>
      </c>
      <c r="V1227" s="6" t="s">
        <v>4474</v>
      </c>
      <c r="W1227" s="6">
        <v>991347.61800000002</v>
      </c>
      <c r="X1227" s="6">
        <v>991347.61800000002</v>
      </c>
      <c r="Y1227" s="6">
        <v>27981.966</v>
      </c>
      <c r="Z1227" s="6">
        <v>27981.966</v>
      </c>
      <c r="AA1227" s="6">
        <v>384326</v>
      </c>
      <c r="AB1227" s="6">
        <v>384326</v>
      </c>
      <c r="AC1227" s="6">
        <v>61184134</v>
      </c>
      <c r="AD1227" s="6">
        <v>61184134</v>
      </c>
      <c r="AF1227">
        <f>Q1227/W1227</f>
        <v>2.0991266456041456E-2</v>
      </c>
      <c r="AG1227">
        <f>R1227/X1227</f>
        <v>1.102347632815919E-2</v>
      </c>
      <c r="AH1227" t="e">
        <f>U1227/W1227</f>
        <v>#VALUE!</v>
      </c>
      <c r="AI1227" t="e">
        <f>V1227/X1227</f>
        <v>#VALUE!</v>
      </c>
      <c r="AJ1227">
        <f>Y1227/AA1227</f>
        <v>7.2807892258135026E-2</v>
      </c>
      <c r="AK1227">
        <f>Z1227/AB1227</f>
        <v>7.2807892258135026E-2</v>
      </c>
      <c r="AL1227">
        <f>O1227/K1227</f>
        <v>0.90657532925812867</v>
      </c>
      <c r="AM1227">
        <f>P1227/L1227</f>
        <v>0.90465954876163512</v>
      </c>
      <c r="AN1227">
        <f>K1227/W1227</f>
        <v>4.8398519478764709E-2</v>
      </c>
      <c r="AO1227">
        <f>L1227/X1227</f>
        <v>4.8374897088823185E-2</v>
      </c>
      <c r="AP1227">
        <f>IF(OR(Q1227&lt;0, Q1227="NA"), 0, 1)</f>
        <v>1</v>
      </c>
      <c r="AQ1227">
        <f>IF(OR(S1227&lt;0, S1227="NA"), 0, 1)</f>
        <v>1</v>
      </c>
      <c r="AR1227">
        <f>IFERROR(IF((AF1227-AG1227)&gt;0,1,0),0)</f>
        <v>1</v>
      </c>
      <c r="AS1227">
        <f>IFERROR(IF((S1227-Q1227)&gt;0,1,0),0)</f>
        <v>1</v>
      </c>
      <c r="AT1227">
        <f>IFERROR(IF((AH1227-AI1227)&lt;0,1,0),0)</f>
        <v>0</v>
      </c>
      <c r="AU1227">
        <f>IFERROR(IF((AJ1227-AK1227)&gt;0,1,0),0)</f>
        <v>0</v>
      </c>
      <c r="AV1227">
        <f>IFERROR(IF((AL1227-AM1227)&gt;0,1,0),0)</f>
        <v>1</v>
      </c>
      <c r="AW1227">
        <f>IFERROR(IF((AN1227-AO1227)&gt;0,1,0),0)</f>
        <v>1</v>
      </c>
      <c r="AX1227">
        <f>IFERROR(IF((AC1227-AD1227)&lt;0,1,0),0)</f>
        <v>0</v>
      </c>
      <c r="AY1227">
        <f>SUM(AP1227:AX1227)</f>
        <v>6</v>
      </c>
    </row>
    <row r="1228" spans="1:51" x14ac:dyDescent="0.45">
      <c r="A1228" s="1" t="s">
        <v>4342</v>
      </c>
      <c r="B1228" s="2">
        <v>4066200</v>
      </c>
      <c r="C1228" s="3" t="s">
        <v>5335</v>
      </c>
      <c r="D1228" s="7">
        <v>8.91</v>
      </c>
      <c r="E1228" s="5">
        <v>185.31155214</v>
      </c>
      <c r="F1228" s="3" t="s">
        <v>4480</v>
      </c>
      <c r="G1228" s="3" t="s">
        <v>4481</v>
      </c>
      <c r="H1228" s="3" t="s">
        <v>4481</v>
      </c>
      <c r="I1228" s="3" t="s">
        <v>4482</v>
      </c>
      <c r="J1228" s="3" t="s">
        <v>4484</v>
      </c>
      <c r="K1228" s="6">
        <v>73089</v>
      </c>
      <c r="L1228" s="6">
        <v>74440</v>
      </c>
      <c r="M1228" s="6" t="s">
        <v>4474</v>
      </c>
      <c r="N1228" s="6" t="s">
        <v>4474</v>
      </c>
      <c r="O1228" s="6">
        <v>61509</v>
      </c>
      <c r="P1228" s="6">
        <v>60916</v>
      </c>
      <c r="Q1228" s="6">
        <v>10889</v>
      </c>
      <c r="R1228" s="6">
        <v>13475</v>
      </c>
      <c r="S1228" s="6">
        <v>14977</v>
      </c>
      <c r="T1228" s="6">
        <v>19642</v>
      </c>
      <c r="U1228" s="6">
        <v>19741</v>
      </c>
      <c r="V1228" s="6">
        <v>19731</v>
      </c>
      <c r="W1228" s="6">
        <v>2640479</v>
      </c>
      <c r="X1228" s="6">
        <v>2586070</v>
      </c>
      <c r="Y1228" s="6" t="s">
        <v>4474</v>
      </c>
      <c r="Z1228" s="6" t="s">
        <v>4474</v>
      </c>
      <c r="AA1228" s="6" t="s">
        <v>4474</v>
      </c>
      <c r="AB1228" s="6" t="s">
        <v>4474</v>
      </c>
      <c r="AC1228" s="6">
        <v>21113408</v>
      </c>
      <c r="AD1228" s="6">
        <v>21357849</v>
      </c>
      <c r="AF1228">
        <f>Q1228/W1228</f>
        <v>4.1238729791071996E-3</v>
      </c>
      <c r="AG1228">
        <f>R1228/X1228</f>
        <v>5.2106091482442473E-3</v>
      </c>
      <c r="AH1228">
        <f>U1228/W1228</f>
        <v>7.4762950207140451E-3</v>
      </c>
      <c r="AI1228">
        <f>V1228/X1228</f>
        <v>7.6297238667166782E-3</v>
      </c>
      <c r="AJ1228" t="e">
        <f>Y1228/AA1228</f>
        <v>#VALUE!</v>
      </c>
      <c r="AK1228" t="e">
        <f>Z1228/AB1228</f>
        <v>#VALUE!</v>
      </c>
      <c r="AL1228">
        <f>O1228/K1228</f>
        <v>0.84156302589993026</v>
      </c>
      <c r="AM1228">
        <f>P1228/L1228</f>
        <v>0.81832348199892535</v>
      </c>
      <c r="AN1228">
        <f>K1228/W1228</f>
        <v>2.7680204993109206E-2</v>
      </c>
      <c r="AO1228">
        <f>L1228/X1228</f>
        <v>2.8784990352155974E-2</v>
      </c>
      <c r="AP1228">
        <f>IF(OR(Q1228&lt;0, Q1228="NA"), 0, 1)</f>
        <v>1</v>
      </c>
      <c r="AQ1228">
        <f>IF(OR(S1228&lt;0, S1228="NA"), 0, 1)</f>
        <v>1</v>
      </c>
      <c r="AR1228">
        <f>IFERROR(IF((AF1228-AG1228)&gt;0,1,0),0)</f>
        <v>0</v>
      </c>
      <c r="AS1228">
        <f>IFERROR(IF((S1228-Q1228)&gt;0,1,0),0)</f>
        <v>1</v>
      </c>
      <c r="AT1228">
        <f>IFERROR(IF((AH1228-AI1228)&lt;0,1,0),0)</f>
        <v>1</v>
      </c>
      <c r="AU1228">
        <f>IFERROR(IF((AJ1228-AK1228)&gt;0,1,0),0)</f>
        <v>0</v>
      </c>
      <c r="AV1228">
        <f>IFERROR(IF((AL1228-AM1228)&gt;0,1,0),0)</f>
        <v>1</v>
      </c>
      <c r="AW1228">
        <f>IFERROR(IF((AN1228-AO1228)&gt;0,1,0),0)</f>
        <v>0</v>
      </c>
      <c r="AX1228">
        <f>IFERROR(IF((AC1228-AD1228)&lt;0,1,0),0)</f>
        <v>1</v>
      </c>
      <c r="AY1228">
        <f>SUM(AP1228:AX1228)</f>
        <v>6</v>
      </c>
    </row>
    <row r="1229" spans="1:51" x14ac:dyDescent="0.45">
      <c r="A1229" s="1" t="s">
        <v>4344</v>
      </c>
      <c r="B1229" s="2">
        <v>4757767</v>
      </c>
      <c r="C1229" s="3" t="s">
        <v>5337</v>
      </c>
      <c r="D1229" s="5">
        <v>24.18</v>
      </c>
      <c r="E1229" s="5">
        <v>852.06828408000001</v>
      </c>
      <c r="F1229" s="3" t="s">
        <v>4583</v>
      </c>
      <c r="G1229" s="3" t="s">
        <v>4583</v>
      </c>
      <c r="H1229" s="3" t="s">
        <v>4584</v>
      </c>
      <c r="I1229" s="3" t="s">
        <v>4585</v>
      </c>
      <c r="J1229" s="3" t="s">
        <v>5323</v>
      </c>
      <c r="K1229" s="6">
        <v>1143109</v>
      </c>
      <c r="L1229" s="6">
        <v>1187778</v>
      </c>
      <c r="M1229" s="6">
        <v>497735</v>
      </c>
      <c r="N1229" s="6">
        <v>480622</v>
      </c>
      <c r="O1229" s="6">
        <v>385013</v>
      </c>
      <c r="P1229" s="6">
        <v>367786</v>
      </c>
      <c r="Q1229" s="6">
        <v>368829</v>
      </c>
      <c r="R1229" s="6">
        <v>345582</v>
      </c>
      <c r="S1229" s="6">
        <v>460203</v>
      </c>
      <c r="T1229" s="6">
        <v>435057</v>
      </c>
      <c r="U1229" s="6">
        <v>399674</v>
      </c>
      <c r="V1229" s="6">
        <v>399674</v>
      </c>
      <c r="W1229" s="6">
        <v>1294695</v>
      </c>
      <c r="X1229" s="6">
        <v>1288362</v>
      </c>
      <c r="Y1229" s="6">
        <v>241562</v>
      </c>
      <c r="Z1229" s="6">
        <v>232126</v>
      </c>
      <c r="AA1229" s="6">
        <v>53291</v>
      </c>
      <c r="AB1229" s="6">
        <v>49607</v>
      </c>
      <c r="AC1229" s="6">
        <v>35238556</v>
      </c>
      <c r="AD1229" s="6">
        <v>35230576</v>
      </c>
      <c r="AF1229">
        <f>Q1229/W1229</f>
        <v>0.28487713322442737</v>
      </c>
      <c r="AG1229">
        <f>R1229/X1229</f>
        <v>0.26823361757021708</v>
      </c>
      <c r="AH1229">
        <f>U1229/W1229</f>
        <v>0.30870127713476919</v>
      </c>
      <c r="AI1229">
        <f>V1229/X1229</f>
        <v>0.31021871182167743</v>
      </c>
      <c r="AJ1229">
        <f>Y1229/AA1229</f>
        <v>4.5328854778480423</v>
      </c>
      <c r="AK1229">
        <f>Z1229/AB1229</f>
        <v>4.679299292438567</v>
      </c>
      <c r="AL1229">
        <f>O1229/K1229</f>
        <v>0.33681215002243881</v>
      </c>
      <c r="AM1229">
        <f>P1229/L1229</f>
        <v>0.30964203748511926</v>
      </c>
      <c r="AN1229">
        <f>K1229/W1229</f>
        <v>0.8829175983532801</v>
      </c>
      <c r="AO1229">
        <f>L1229/X1229</f>
        <v>0.92192877467668244</v>
      </c>
      <c r="AP1229">
        <f>IF(OR(Q1229&lt;0, Q1229="NA"), 0, 1)</f>
        <v>1</v>
      </c>
      <c r="AQ1229">
        <f>IF(OR(S1229&lt;0, S1229="NA"), 0, 1)</f>
        <v>1</v>
      </c>
      <c r="AR1229">
        <f>IFERROR(IF((AF1229-AG1229)&gt;0,1,0),0)</f>
        <v>1</v>
      </c>
      <c r="AS1229">
        <f>IFERROR(IF((S1229-Q1229)&gt;0,1,0),0)</f>
        <v>1</v>
      </c>
      <c r="AT1229">
        <f>IFERROR(IF((AH1229-AI1229)&lt;0,1,0),0)</f>
        <v>1</v>
      </c>
      <c r="AU1229">
        <f>IFERROR(IF((AJ1229-AK1229)&gt;0,1,0),0)</f>
        <v>0</v>
      </c>
      <c r="AV1229">
        <f>IFERROR(IF((AL1229-AM1229)&gt;0,1,0),0)</f>
        <v>1</v>
      </c>
      <c r="AW1229">
        <f>IFERROR(IF((AN1229-AO1229)&gt;0,1,0),0)</f>
        <v>0</v>
      </c>
      <c r="AX1229">
        <f>IFERROR(IF((AC1229-AD1229)&lt;0,1,0),0)</f>
        <v>0</v>
      </c>
      <c r="AY1229">
        <f>SUM(AP1229:AX1229)</f>
        <v>6</v>
      </c>
    </row>
    <row r="1230" spans="1:51" x14ac:dyDescent="0.45">
      <c r="A1230" s="1" t="s">
        <v>4354</v>
      </c>
      <c r="B1230" s="2">
        <v>4050763</v>
      </c>
      <c r="C1230" s="3" t="s">
        <v>5337</v>
      </c>
      <c r="D1230" s="7">
        <v>1869.14</v>
      </c>
      <c r="E1230" s="5">
        <v>4734.0792881199995</v>
      </c>
      <c r="F1230" s="3" t="s">
        <v>4480</v>
      </c>
      <c r="G1230" s="3" t="s">
        <v>4509</v>
      </c>
      <c r="H1230" s="3" t="s">
        <v>4509</v>
      </c>
      <c r="I1230" s="3" t="s">
        <v>4677</v>
      </c>
      <c r="J1230" s="3" t="s">
        <v>4691</v>
      </c>
      <c r="K1230" s="6">
        <v>2618600</v>
      </c>
      <c r="L1230" s="6">
        <v>2299100</v>
      </c>
      <c r="M1230" s="6">
        <v>814700</v>
      </c>
      <c r="N1230" s="6">
        <v>592700</v>
      </c>
      <c r="O1230" s="6">
        <v>829700</v>
      </c>
      <c r="P1230" s="6">
        <v>610300</v>
      </c>
      <c r="Q1230" s="6">
        <v>771200</v>
      </c>
      <c r="R1230" s="6">
        <v>557100</v>
      </c>
      <c r="S1230" s="6">
        <v>547200</v>
      </c>
      <c r="T1230" s="6">
        <v>500700</v>
      </c>
      <c r="U1230" s="6">
        <v>544900</v>
      </c>
      <c r="V1230" s="6">
        <v>530200</v>
      </c>
      <c r="W1230" s="6">
        <v>10337500</v>
      </c>
      <c r="X1230" s="6">
        <v>10166900</v>
      </c>
      <c r="Y1230" s="6" t="s">
        <v>4474</v>
      </c>
      <c r="Z1230" s="6" t="s">
        <v>4474</v>
      </c>
      <c r="AA1230" s="6" t="s">
        <v>4474</v>
      </c>
      <c r="AB1230" s="6" t="s">
        <v>4474</v>
      </c>
      <c r="AC1230" s="6">
        <v>2568148</v>
      </c>
      <c r="AD1230" s="6">
        <v>2568283</v>
      </c>
      <c r="AF1230">
        <f>Q1230/W1230</f>
        <v>7.4602176541717052E-2</v>
      </c>
      <c r="AG1230">
        <f>R1230/X1230</f>
        <v>5.4795463710668936E-2</v>
      </c>
      <c r="AH1230">
        <f>U1230/W1230</f>
        <v>5.271100362756953E-2</v>
      </c>
      <c r="AI1230">
        <f>V1230/X1230</f>
        <v>5.2149622795542395E-2</v>
      </c>
      <c r="AJ1230" t="e">
        <f>Y1230/AA1230</f>
        <v>#VALUE!</v>
      </c>
      <c r="AK1230" t="e">
        <f>Z1230/AB1230</f>
        <v>#VALUE!</v>
      </c>
      <c r="AL1230">
        <f>O1230/K1230</f>
        <v>0.31684869777743835</v>
      </c>
      <c r="AM1230">
        <f>P1230/L1230</f>
        <v>0.26545169849071376</v>
      </c>
      <c r="AN1230">
        <f>K1230/W1230</f>
        <v>0.25331076178960099</v>
      </c>
      <c r="AO1230">
        <f>L1230/X1230</f>
        <v>0.22613579360473693</v>
      </c>
      <c r="AP1230">
        <f>IF(OR(Q1230&lt;0, Q1230="NA"), 0, 1)</f>
        <v>1</v>
      </c>
      <c r="AQ1230">
        <f>IF(OR(S1230&lt;0, S1230="NA"), 0, 1)</f>
        <v>1</v>
      </c>
      <c r="AR1230">
        <f>IFERROR(IF((AF1230-AG1230)&gt;0,1,0),0)</f>
        <v>1</v>
      </c>
      <c r="AS1230">
        <f>IFERROR(IF((S1230-Q1230)&gt;0,1,0),0)</f>
        <v>0</v>
      </c>
      <c r="AT1230">
        <f>IFERROR(IF((AH1230-AI1230)&lt;0,1,0),0)</f>
        <v>0</v>
      </c>
      <c r="AU1230">
        <f>IFERROR(IF((AJ1230-AK1230)&gt;0,1,0),0)</f>
        <v>0</v>
      </c>
      <c r="AV1230">
        <f>IFERROR(IF((AL1230-AM1230)&gt;0,1,0),0)</f>
        <v>1</v>
      </c>
      <c r="AW1230">
        <f>IFERROR(IF((AN1230-AO1230)&gt;0,1,0),0)</f>
        <v>1</v>
      </c>
      <c r="AX1230">
        <f>IFERROR(IF((AC1230-AD1230)&lt;0,1,0),0)</f>
        <v>1</v>
      </c>
      <c r="AY1230">
        <f>SUM(AP1230:AX1230)</f>
        <v>6</v>
      </c>
    </row>
    <row r="1231" spans="1:51" x14ac:dyDescent="0.45">
      <c r="A1231" s="1" t="s">
        <v>4358</v>
      </c>
      <c r="B1231" s="2">
        <v>4996871</v>
      </c>
      <c r="C1231" s="3" t="s">
        <v>5338</v>
      </c>
      <c r="D1231" s="5">
        <v>38.229999999999997</v>
      </c>
      <c r="E1231" s="5">
        <v>539.99358895</v>
      </c>
      <c r="F1231" s="3" t="s">
        <v>4485</v>
      </c>
      <c r="G1231" s="3" t="s">
        <v>4517</v>
      </c>
      <c r="H1231" s="3" t="s">
        <v>4640</v>
      </c>
      <c r="I1231" s="3" t="s">
        <v>4685</v>
      </c>
      <c r="J1231" s="3" t="s">
        <v>5205</v>
      </c>
      <c r="K1231" s="6">
        <v>577414</v>
      </c>
      <c r="L1231" s="6">
        <v>551900</v>
      </c>
      <c r="M1231" s="6">
        <v>47082</v>
      </c>
      <c r="N1231" s="6">
        <v>42719</v>
      </c>
      <c r="O1231" s="6">
        <v>32232</v>
      </c>
      <c r="P1231" s="6">
        <v>27395</v>
      </c>
      <c r="Q1231" s="6">
        <v>22913</v>
      </c>
      <c r="R1231" s="6">
        <v>17133</v>
      </c>
      <c r="S1231" s="6">
        <v>53713</v>
      </c>
      <c r="T1231" s="6">
        <v>48143</v>
      </c>
      <c r="U1231" s="6">
        <v>82440</v>
      </c>
      <c r="V1231" s="6">
        <v>84466</v>
      </c>
      <c r="W1231" s="6">
        <v>447253</v>
      </c>
      <c r="X1231" s="6">
        <v>421289</v>
      </c>
      <c r="Y1231" s="6">
        <v>228139</v>
      </c>
      <c r="Z1231" s="6">
        <v>200450</v>
      </c>
      <c r="AA1231" s="6">
        <v>128551</v>
      </c>
      <c r="AB1231" s="6">
        <v>110827</v>
      </c>
      <c r="AC1231" s="6">
        <v>14117000</v>
      </c>
      <c r="AD1231" s="6">
        <v>13916000</v>
      </c>
      <c r="AF1231">
        <f>Q1231/W1231</f>
        <v>5.1230511589637186E-2</v>
      </c>
      <c r="AG1231">
        <f>R1231/X1231</f>
        <v>4.0668044976251455E-2</v>
      </c>
      <c r="AH1231">
        <f>U1231/W1231</f>
        <v>0.18432520296118751</v>
      </c>
      <c r="AI1231">
        <f>V1231/X1231</f>
        <v>0.20049419756983924</v>
      </c>
      <c r="AJ1231">
        <f>Y1231/AA1231</f>
        <v>1.7746964239873668</v>
      </c>
      <c r="AK1231">
        <f>Z1231/AB1231</f>
        <v>1.8086747814160808</v>
      </c>
      <c r="AL1231">
        <f>O1231/K1231</f>
        <v>5.5821299795294189E-2</v>
      </c>
      <c r="AM1231">
        <f>P1231/L1231</f>
        <v>4.9637615510056167E-2</v>
      </c>
      <c r="AN1231">
        <f>K1231/W1231</f>
        <v>1.2910232016330803</v>
      </c>
      <c r="AO1231">
        <f>L1231/X1231</f>
        <v>1.3100270835459744</v>
      </c>
      <c r="AP1231">
        <f>IF(OR(Q1231&lt;0, Q1231="NA"), 0, 1)</f>
        <v>1</v>
      </c>
      <c r="AQ1231">
        <f>IF(OR(S1231&lt;0, S1231="NA"), 0, 1)</f>
        <v>1</v>
      </c>
      <c r="AR1231">
        <f>IFERROR(IF((AF1231-AG1231)&gt;0,1,0),0)</f>
        <v>1</v>
      </c>
      <c r="AS1231">
        <f>IFERROR(IF((S1231-Q1231)&gt;0,1,0),0)</f>
        <v>1</v>
      </c>
      <c r="AT1231">
        <f>IFERROR(IF((AH1231-AI1231)&lt;0,1,0),0)</f>
        <v>1</v>
      </c>
      <c r="AU1231">
        <f>IFERROR(IF((AJ1231-AK1231)&gt;0,1,0),0)</f>
        <v>0</v>
      </c>
      <c r="AV1231">
        <f>IFERROR(IF((AL1231-AM1231)&gt;0,1,0),0)</f>
        <v>1</v>
      </c>
      <c r="AW1231">
        <f>IFERROR(IF((AN1231-AO1231)&gt;0,1,0),0)</f>
        <v>0</v>
      </c>
      <c r="AX1231">
        <f>IFERROR(IF((AC1231-AD1231)&lt;0,1,0),0)</f>
        <v>0</v>
      </c>
      <c r="AY1231">
        <f>SUM(AP1231:AX1231)</f>
        <v>6</v>
      </c>
    </row>
    <row r="1232" spans="1:51" x14ac:dyDescent="0.45">
      <c r="A1232" s="1" t="s">
        <v>4360</v>
      </c>
      <c r="B1232" s="2">
        <v>4252151</v>
      </c>
      <c r="C1232" s="3" t="s">
        <v>5337</v>
      </c>
      <c r="D1232" s="5">
        <v>212.11</v>
      </c>
      <c r="E1232" s="5">
        <v>26110.728909730002</v>
      </c>
      <c r="F1232" s="3" t="s">
        <v>4475</v>
      </c>
      <c r="G1232" s="3" t="s">
        <v>4476</v>
      </c>
      <c r="H1232" s="3" t="s">
        <v>4477</v>
      </c>
      <c r="I1232" s="3" t="s">
        <v>4753</v>
      </c>
      <c r="J1232" s="3" t="s">
        <v>5328</v>
      </c>
      <c r="K1232" s="6">
        <v>7528260</v>
      </c>
      <c r="L1232" s="6">
        <v>7581242</v>
      </c>
      <c r="M1232" s="6">
        <v>1614698</v>
      </c>
      <c r="N1232" s="6">
        <v>1628123</v>
      </c>
      <c r="O1232" s="6">
        <v>1376478</v>
      </c>
      <c r="P1232" s="6">
        <v>1393112</v>
      </c>
      <c r="Q1232" s="6">
        <v>1094803</v>
      </c>
      <c r="R1232" s="6">
        <v>1083135</v>
      </c>
      <c r="S1232" s="6">
        <v>1401603</v>
      </c>
      <c r="T1232" s="6">
        <v>1438571</v>
      </c>
      <c r="U1232" s="6" t="s">
        <v>4474</v>
      </c>
      <c r="V1232" s="6" t="s">
        <v>4474</v>
      </c>
      <c r="W1232" s="6">
        <v>4968340</v>
      </c>
      <c r="X1232" s="6">
        <v>5211672</v>
      </c>
      <c r="Y1232" s="6">
        <v>2486781</v>
      </c>
      <c r="Z1232" s="6">
        <v>2744297</v>
      </c>
      <c r="AA1232" s="6">
        <v>1845310</v>
      </c>
      <c r="AB1232" s="6">
        <v>1758795</v>
      </c>
      <c r="AC1232" s="6">
        <v>123876000</v>
      </c>
      <c r="AD1232" s="6">
        <v>127788000</v>
      </c>
      <c r="AF1232">
        <f>Q1232/W1232</f>
        <v>0.22035589351775442</v>
      </c>
      <c r="AG1232">
        <f>R1232/X1232</f>
        <v>0.20782869681745128</v>
      </c>
      <c r="AH1232" t="e">
        <f>U1232/W1232</f>
        <v>#VALUE!</v>
      </c>
      <c r="AI1232" t="e">
        <f>V1232/X1232</f>
        <v>#VALUE!</v>
      </c>
      <c r="AJ1232">
        <f>Y1232/AA1232</f>
        <v>1.3476223507161398</v>
      </c>
      <c r="AK1232">
        <f>Z1232/AB1232</f>
        <v>1.5603279518079138</v>
      </c>
      <c r="AL1232">
        <f>O1232/K1232</f>
        <v>0.18284145340357533</v>
      </c>
      <c r="AM1232">
        <f>P1232/L1232</f>
        <v>0.18375775367677222</v>
      </c>
      <c r="AN1232">
        <f>K1232/W1232</f>
        <v>1.5152465410982341</v>
      </c>
      <c r="AO1232">
        <f>L1232/X1232</f>
        <v>1.4546659881895867</v>
      </c>
      <c r="AP1232">
        <f>IF(OR(Q1232&lt;0, Q1232="NA"), 0, 1)</f>
        <v>1</v>
      </c>
      <c r="AQ1232">
        <f>IF(OR(S1232&lt;0, S1232="NA"), 0, 1)</f>
        <v>1</v>
      </c>
      <c r="AR1232">
        <f>IFERROR(IF((AF1232-AG1232)&gt;0,1,0),0)</f>
        <v>1</v>
      </c>
      <c r="AS1232">
        <f>IFERROR(IF((S1232-Q1232)&gt;0,1,0),0)</f>
        <v>1</v>
      </c>
      <c r="AT1232">
        <f>IFERROR(IF((AH1232-AI1232)&lt;0,1,0),0)</f>
        <v>0</v>
      </c>
      <c r="AU1232">
        <f>IFERROR(IF((AJ1232-AK1232)&gt;0,1,0),0)</f>
        <v>0</v>
      </c>
      <c r="AV1232">
        <f>IFERROR(IF((AL1232-AM1232)&gt;0,1,0),0)</f>
        <v>0</v>
      </c>
      <c r="AW1232">
        <f>IFERROR(IF((AN1232-AO1232)&gt;0,1,0),0)</f>
        <v>1</v>
      </c>
      <c r="AX1232">
        <f>IFERROR(IF((AC1232-AD1232)&lt;0,1,0),0)</f>
        <v>1</v>
      </c>
      <c r="AY1232">
        <f>SUM(AP1232:AX1232)</f>
        <v>6</v>
      </c>
    </row>
    <row r="1233" spans="1:51" x14ac:dyDescent="0.45">
      <c r="A1233" s="1" t="s">
        <v>4365</v>
      </c>
      <c r="B1233" s="2">
        <v>4227527</v>
      </c>
      <c r="C1233" s="3" t="s">
        <v>5335</v>
      </c>
      <c r="D1233" s="5">
        <v>283.58</v>
      </c>
      <c r="E1233" s="5">
        <v>8284.0194967200005</v>
      </c>
      <c r="F1233" s="3" t="s">
        <v>4475</v>
      </c>
      <c r="G1233" s="3" t="s">
        <v>4529</v>
      </c>
      <c r="H1233" s="3" t="s">
        <v>4530</v>
      </c>
      <c r="I1233" s="3" t="s">
        <v>4739</v>
      </c>
      <c r="J1233" s="3" t="s">
        <v>4750</v>
      </c>
      <c r="K1233" s="6">
        <v>591043</v>
      </c>
      <c r="L1233" s="6">
        <v>545649</v>
      </c>
      <c r="M1233" s="6">
        <v>171590</v>
      </c>
      <c r="N1233" s="6">
        <v>161345</v>
      </c>
      <c r="O1233" s="6">
        <v>154317</v>
      </c>
      <c r="P1233" s="6">
        <v>145742</v>
      </c>
      <c r="Q1233" s="6">
        <v>100778</v>
      </c>
      <c r="R1233" s="6">
        <v>94557</v>
      </c>
      <c r="S1233" s="6">
        <v>187722</v>
      </c>
      <c r="T1233" s="6">
        <v>154471</v>
      </c>
      <c r="U1233" s="6">
        <v>713729</v>
      </c>
      <c r="V1233" s="6">
        <v>713258</v>
      </c>
      <c r="W1233" s="6">
        <v>484762</v>
      </c>
      <c r="X1233" s="6">
        <v>451821</v>
      </c>
      <c r="Y1233" s="6">
        <v>166237</v>
      </c>
      <c r="Z1233" s="6">
        <v>162788</v>
      </c>
      <c r="AA1233" s="6">
        <v>118891</v>
      </c>
      <c r="AB1233" s="6">
        <v>84536</v>
      </c>
      <c r="AC1233" s="6">
        <v>29212082</v>
      </c>
      <c r="AD1233" s="6">
        <v>29304401</v>
      </c>
      <c r="AF1233">
        <f>Q1233/W1233</f>
        <v>0.20789170768335802</v>
      </c>
      <c r="AG1233">
        <f>R1233/X1233</f>
        <v>0.20927978115227047</v>
      </c>
      <c r="AH1233">
        <f>U1233/W1233</f>
        <v>1.4723286891299237</v>
      </c>
      <c r="AI1233">
        <f>V1233/X1233</f>
        <v>1.5786295900367624</v>
      </c>
      <c r="AJ1233">
        <f>Y1233/AA1233</f>
        <v>1.3982303117982018</v>
      </c>
      <c r="AK1233">
        <f>Z1233/AB1233</f>
        <v>1.9256648055266394</v>
      </c>
      <c r="AL1233">
        <f>O1233/K1233</f>
        <v>0.26109267853607943</v>
      </c>
      <c r="AM1233">
        <f>P1233/L1233</f>
        <v>0.26709844607064248</v>
      </c>
      <c r="AN1233">
        <f>K1233/W1233</f>
        <v>1.2192436700896523</v>
      </c>
      <c r="AO1233">
        <f>L1233/X1233</f>
        <v>1.2076663103308611</v>
      </c>
      <c r="AP1233">
        <f>IF(OR(Q1233&lt;0, Q1233="NA"), 0, 1)</f>
        <v>1</v>
      </c>
      <c r="AQ1233">
        <f>IF(OR(S1233&lt;0, S1233="NA"), 0, 1)</f>
        <v>1</v>
      </c>
      <c r="AR1233">
        <f>IFERROR(IF((AF1233-AG1233)&gt;0,1,0),0)</f>
        <v>0</v>
      </c>
      <c r="AS1233">
        <f>IFERROR(IF((S1233-Q1233)&gt;0,1,0),0)</f>
        <v>1</v>
      </c>
      <c r="AT1233">
        <f>IFERROR(IF((AH1233-AI1233)&lt;0,1,0),0)</f>
        <v>1</v>
      </c>
      <c r="AU1233">
        <f>IFERROR(IF((AJ1233-AK1233)&gt;0,1,0),0)</f>
        <v>0</v>
      </c>
      <c r="AV1233">
        <f>IFERROR(IF((AL1233-AM1233)&gt;0,1,0),0)</f>
        <v>0</v>
      </c>
      <c r="AW1233">
        <f>IFERROR(IF((AN1233-AO1233)&gt;0,1,0),0)</f>
        <v>1</v>
      </c>
      <c r="AX1233">
        <f>IFERROR(IF((AC1233-AD1233)&lt;0,1,0),0)</f>
        <v>1</v>
      </c>
      <c r="AY1233">
        <f>SUM(AP1233:AX1233)</f>
        <v>6</v>
      </c>
    </row>
    <row r="1234" spans="1:51" x14ac:dyDescent="0.45">
      <c r="A1234" s="1" t="s">
        <v>4366</v>
      </c>
      <c r="B1234" s="2">
        <v>4295648</v>
      </c>
      <c r="C1234" s="3" t="s">
        <v>5338</v>
      </c>
      <c r="D1234" s="5">
        <v>383.77</v>
      </c>
      <c r="E1234" s="5">
        <v>1351.0246755400001</v>
      </c>
      <c r="F1234" s="3" t="s">
        <v>4475</v>
      </c>
      <c r="G1234" s="3" t="s">
        <v>4476</v>
      </c>
      <c r="H1234" s="3" t="s">
        <v>4477</v>
      </c>
      <c r="I1234" s="3" t="s">
        <v>4478</v>
      </c>
      <c r="J1234" s="3" t="s">
        <v>4499</v>
      </c>
      <c r="K1234" s="6">
        <v>81781</v>
      </c>
      <c r="L1234" s="6">
        <v>82587.899999999994</v>
      </c>
      <c r="M1234" s="6">
        <v>53488.2</v>
      </c>
      <c r="N1234" s="6">
        <v>53666.1</v>
      </c>
      <c r="O1234" s="6">
        <v>52683.3</v>
      </c>
      <c r="P1234" s="6">
        <v>52877.2</v>
      </c>
      <c r="Q1234" s="6">
        <v>40088</v>
      </c>
      <c r="R1234" s="6">
        <v>40117</v>
      </c>
      <c r="S1234" s="6">
        <v>42462.9</v>
      </c>
      <c r="T1234" s="6">
        <v>42428</v>
      </c>
      <c r="U1234" s="6">
        <v>62431.199999999997</v>
      </c>
      <c r="V1234" s="6">
        <v>62739</v>
      </c>
      <c r="W1234" s="6">
        <v>51951.199999999997</v>
      </c>
      <c r="X1234" s="6">
        <v>44686.9</v>
      </c>
      <c r="Y1234" s="6">
        <v>40502.6</v>
      </c>
      <c r="Z1234" s="6">
        <v>32953.599999999999</v>
      </c>
      <c r="AA1234" s="6">
        <v>10549</v>
      </c>
      <c r="AB1234" s="6">
        <v>11452</v>
      </c>
      <c r="AC1234" s="6">
        <v>3520402</v>
      </c>
      <c r="AD1234" s="6">
        <v>3520327</v>
      </c>
      <c r="AF1234">
        <f>Q1234/W1234</f>
        <v>0.77164723817736647</v>
      </c>
      <c r="AG1234">
        <f>R1234/X1234</f>
        <v>0.89773513042972319</v>
      </c>
      <c r="AH1234">
        <f>U1234/W1234</f>
        <v>1.201727775296817</v>
      </c>
      <c r="AI1234">
        <f>V1234/X1234</f>
        <v>1.4039685008358154</v>
      </c>
      <c r="AJ1234">
        <f>Y1234/AA1234</f>
        <v>3.8394729358233008</v>
      </c>
      <c r="AK1234">
        <f>Z1234/AB1234</f>
        <v>2.8775410408662241</v>
      </c>
      <c r="AL1234">
        <f>O1234/K1234</f>
        <v>0.6441997529988629</v>
      </c>
      <c r="AM1234">
        <f>P1234/L1234</f>
        <v>0.64025359647115376</v>
      </c>
      <c r="AN1234">
        <f>K1234/W1234</f>
        <v>1.5741888541554383</v>
      </c>
      <c r="AO1234">
        <f>L1234/X1234</f>
        <v>1.8481456534241576</v>
      </c>
      <c r="AP1234">
        <f>IF(OR(Q1234&lt;0, Q1234="NA"), 0, 1)</f>
        <v>1</v>
      </c>
      <c r="AQ1234">
        <f>IF(OR(S1234&lt;0, S1234="NA"), 0, 1)</f>
        <v>1</v>
      </c>
      <c r="AR1234">
        <f>IFERROR(IF((AF1234-AG1234)&gt;0,1,0),0)</f>
        <v>0</v>
      </c>
      <c r="AS1234">
        <f>IFERROR(IF((S1234-Q1234)&gt;0,1,0),0)</f>
        <v>1</v>
      </c>
      <c r="AT1234">
        <f>IFERROR(IF((AH1234-AI1234)&lt;0,1,0),0)</f>
        <v>1</v>
      </c>
      <c r="AU1234">
        <f>IFERROR(IF((AJ1234-AK1234)&gt;0,1,0),0)</f>
        <v>1</v>
      </c>
      <c r="AV1234">
        <f>IFERROR(IF((AL1234-AM1234)&gt;0,1,0),0)</f>
        <v>1</v>
      </c>
      <c r="AW1234">
        <f>IFERROR(IF((AN1234-AO1234)&gt;0,1,0),0)</f>
        <v>0</v>
      </c>
      <c r="AX1234">
        <f>IFERROR(IF((AC1234-AD1234)&lt;0,1,0),0)</f>
        <v>0</v>
      </c>
      <c r="AY1234">
        <f>SUM(AP1234:AX1234)</f>
        <v>6</v>
      </c>
    </row>
    <row r="1235" spans="1:51" x14ac:dyDescent="0.45">
      <c r="A1235" s="1" t="s">
        <v>4388</v>
      </c>
      <c r="B1235" s="2">
        <v>4146047</v>
      </c>
      <c r="C1235" s="3" t="s">
        <v>5337</v>
      </c>
      <c r="D1235" s="5">
        <v>9.91</v>
      </c>
      <c r="E1235" s="5">
        <v>1400.02764903</v>
      </c>
      <c r="F1235" s="3" t="s">
        <v>4480</v>
      </c>
      <c r="G1235" s="3" t="s">
        <v>4491</v>
      </c>
      <c r="H1235" s="3" t="s">
        <v>4492</v>
      </c>
      <c r="I1235" s="3" t="s">
        <v>4493</v>
      </c>
      <c r="J1235" s="3" t="s">
        <v>4553</v>
      </c>
      <c r="K1235" s="6">
        <v>407884</v>
      </c>
      <c r="L1235" s="6">
        <v>385139</v>
      </c>
      <c r="M1235" s="6">
        <v>128522</v>
      </c>
      <c r="N1235" s="6">
        <v>114480</v>
      </c>
      <c r="O1235" s="6">
        <v>128288</v>
      </c>
      <c r="P1235" s="6">
        <v>114201</v>
      </c>
      <c r="Q1235" s="6">
        <v>58462</v>
      </c>
      <c r="R1235" s="6">
        <v>75931</v>
      </c>
      <c r="S1235" s="6">
        <v>116136</v>
      </c>
      <c r="T1235" s="6">
        <v>96743</v>
      </c>
      <c r="U1235" s="6">
        <v>511406</v>
      </c>
      <c r="V1235" s="6">
        <v>275638</v>
      </c>
      <c r="W1235" s="6">
        <v>1019435</v>
      </c>
      <c r="X1235" s="6">
        <v>964130</v>
      </c>
      <c r="Y1235" s="6">
        <v>307165</v>
      </c>
      <c r="Z1235" s="6">
        <v>254700</v>
      </c>
      <c r="AA1235" s="6">
        <v>106473</v>
      </c>
      <c r="AB1235" s="6">
        <v>84688</v>
      </c>
      <c r="AC1235" s="6">
        <v>141274577</v>
      </c>
      <c r="AD1235" s="6">
        <v>146950841</v>
      </c>
      <c r="AF1235">
        <f>Q1235/W1235</f>
        <v>5.7347452265225349E-2</v>
      </c>
      <c r="AG1235">
        <f>R1235/X1235</f>
        <v>7.8755976891083157E-2</v>
      </c>
      <c r="AH1235">
        <f>U1235/W1235</f>
        <v>0.50165630962248697</v>
      </c>
      <c r="AI1235">
        <f>V1235/X1235</f>
        <v>0.2858929812369701</v>
      </c>
      <c r="AJ1235">
        <f>Y1235/AA1235</f>
        <v>2.8849097893362639</v>
      </c>
      <c r="AK1235">
        <f>Z1235/AB1235</f>
        <v>3.0075099187606273</v>
      </c>
      <c r="AL1235">
        <f>O1235/K1235</f>
        <v>0.31452079512802661</v>
      </c>
      <c r="AM1235">
        <f>P1235/L1235</f>
        <v>0.29651891914347805</v>
      </c>
      <c r="AN1235">
        <f>K1235/W1235</f>
        <v>0.40010790290700243</v>
      </c>
      <c r="AO1235">
        <f>L1235/X1235</f>
        <v>0.39946791407797705</v>
      </c>
      <c r="AP1235">
        <f>IF(OR(Q1235&lt;0, Q1235="NA"), 0, 1)</f>
        <v>1</v>
      </c>
      <c r="AQ1235">
        <f>IF(OR(S1235&lt;0, S1235="NA"), 0, 1)</f>
        <v>1</v>
      </c>
      <c r="AR1235">
        <f>IFERROR(IF((AF1235-AG1235)&gt;0,1,0),0)</f>
        <v>0</v>
      </c>
      <c r="AS1235">
        <f>IFERROR(IF((S1235-Q1235)&gt;0,1,0),0)</f>
        <v>1</v>
      </c>
      <c r="AT1235">
        <f>IFERROR(IF((AH1235-AI1235)&lt;0,1,0),0)</f>
        <v>0</v>
      </c>
      <c r="AU1235">
        <f>IFERROR(IF((AJ1235-AK1235)&gt;0,1,0),0)</f>
        <v>0</v>
      </c>
      <c r="AV1235">
        <f>IFERROR(IF((AL1235-AM1235)&gt;0,1,0),0)</f>
        <v>1</v>
      </c>
      <c r="AW1235">
        <f>IFERROR(IF((AN1235-AO1235)&gt;0,1,0),0)</f>
        <v>1</v>
      </c>
      <c r="AX1235">
        <f>IFERROR(IF((AC1235-AD1235)&lt;0,1,0),0)</f>
        <v>1</v>
      </c>
      <c r="AY1235">
        <f>SUM(AP1235:AX1235)</f>
        <v>6</v>
      </c>
    </row>
    <row r="1236" spans="1:51" x14ac:dyDescent="0.45">
      <c r="A1236" s="1" t="s">
        <v>4389</v>
      </c>
      <c r="B1236" s="2">
        <v>4971504</v>
      </c>
      <c r="C1236" s="3" t="s">
        <v>5335</v>
      </c>
      <c r="D1236" s="7">
        <v>235</v>
      </c>
      <c r="E1236" s="5">
        <v>13153.609409999999</v>
      </c>
      <c r="F1236" s="3" t="s">
        <v>4500</v>
      </c>
      <c r="G1236" s="3" t="s">
        <v>4501</v>
      </c>
      <c r="H1236" s="3" t="s">
        <v>4533</v>
      </c>
      <c r="I1236" s="3" t="s">
        <v>4618</v>
      </c>
      <c r="J1236" s="3" t="s">
        <v>4620</v>
      </c>
      <c r="K1236" s="6">
        <v>1703966</v>
      </c>
      <c r="L1236" s="6">
        <v>1653134</v>
      </c>
      <c r="M1236" s="6">
        <v>98154</v>
      </c>
      <c r="N1236" s="6">
        <v>68653</v>
      </c>
      <c r="O1236" s="6">
        <v>66564</v>
      </c>
      <c r="P1236" s="6">
        <v>38786</v>
      </c>
      <c r="Q1236" s="6">
        <v>93252</v>
      </c>
      <c r="R1236" s="6">
        <v>73449</v>
      </c>
      <c r="S1236" s="6">
        <v>454059</v>
      </c>
      <c r="T1236" s="6">
        <v>388389</v>
      </c>
      <c r="U1236" s="6" t="s">
        <v>4474</v>
      </c>
      <c r="V1236" s="6">
        <v>571295</v>
      </c>
      <c r="W1236" s="6">
        <v>1714480</v>
      </c>
      <c r="X1236" s="6">
        <v>1591009</v>
      </c>
      <c r="Y1236" s="6">
        <v>1069553</v>
      </c>
      <c r="Z1236" s="6">
        <v>928019</v>
      </c>
      <c r="AA1236" s="6">
        <v>1440557</v>
      </c>
      <c r="AB1236" s="6">
        <v>848977</v>
      </c>
      <c r="AC1236" s="6">
        <v>55099939</v>
      </c>
      <c r="AD1236" s="6">
        <v>55361595</v>
      </c>
      <c r="AF1236">
        <f>Q1236/W1236</f>
        <v>5.4390835705286737E-2</v>
      </c>
      <c r="AG1236">
        <f>R1236/X1236</f>
        <v>4.6165043692398974E-2</v>
      </c>
      <c r="AH1236" t="e">
        <f>U1236/W1236</f>
        <v>#VALUE!</v>
      </c>
      <c r="AI1236">
        <f>V1236/X1236</f>
        <v>0.35907716423980002</v>
      </c>
      <c r="AJ1236">
        <f>Y1236/AA1236</f>
        <v>0.74245795202827791</v>
      </c>
      <c r="AK1236">
        <f>Z1236/AB1236</f>
        <v>1.0931026400008481</v>
      </c>
      <c r="AL1236">
        <f>O1236/K1236</f>
        <v>3.9064159730886651E-2</v>
      </c>
      <c r="AM1236">
        <f>P1236/L1236</f>
        <v>2.3462102890630766E-2</v>
      </c>
      <c r="AN1236">
        <f>K1236/W1236</f>
        <v>0.99386752834678738</v>
      </c>
      <c r="AO1236">
        <f>L1236/X1236</f>
        <v>1.0390475478139973</v>
      </c>
      <c r="AP1236">
        <f>IF(OR(Q1236&lt;0, Q1236="NA"), 0, 1)</f>
        <v>1</v>
      </c>
      <c r="AQ1236">
        <f>IF(OR(S1236&lt;0, S1236="NA"), 0, 1)</f>
        <v>1</v>
      </c>
      <c r="AR1236">
        <f>IFERROR(IF((AF1236-AG1236)&gt;0,1,0),0)</f>
        <v>1</v>
      </c>
      <c r="AS1236">
        <f>IFERROR(IF((S1236-Q1236)&gt;0,1,0),0)</f>
        <v>1</v>
      </c>
      <c r="AT1236">
        <f>IFERROR(IF((AH1236-AI1236)&lt;0,1,0),0)</f>
        <v>0</v>
      </c>
      <c r="AU1236">
        <f>IFERROR(IF((AJ1236-AK1236)&gt;0,1,0),0)</f>
        <v>0</v>
      </c>
      <c r="AV1236">
        <f>IFERROR(IF((AL1236-AM1236)&gt;0,1,0),0)</f>
        <v>1</v>
      </c>
      <c r="AW1236">
        <f>IFERROR(IF((AN1236-AO1236)&gt;0,1,0),0)</f>
        <v>0</v>
      </c>
      <c r="AX1236">
        <f>IFERROR(IF((AC1236-AD1236)&lt;0,1,0),0)</f>
        <v>1</v>
      </c>
      <c r="AY1236">
        <f>SUM(AP1236:AX1236)</f>
        <v>6</v>
      </c>
    </row>
    <row r="1237" spans="1:51" x14ac:dyDescent="0.45">
      <c r="A1237" s="1" t="s">
        <v>4391</v>
      </c>
      <c r="B1237" s="2">
        <v>4159229</v>
      </c>
      <c r="C1237" s="3" t="s">
        <v>5337</v>
      </c>
      <c r="D1237" s="5">
        <v>49.5</v>
      </c>
      <c r="E1237" s="5">
        <v>2147.0994270000001</v>
      </c>
      <c r="F1237" s="3" t="s">
        <v>4485</v>
      </c>
      <c r="G1237" s="3" t="s">
        <v>4517</v>
      </c>
      <c r="H1237" s="3" t="s">
        <v>4640</v>
      </c>
      <c r="I1237" s="3" t="s">
        <v>4865</v>
      </c>
      <c r="J1237" s="3" t="s">
        <v>4620</v>
      </c>
      <c r="K1237" s="6">
        <v>1315493</v>
      </c>
      <c r="L1237" s="6">
        <v>1308696</v>
      </c>
      <c r="M1237" s="6">
        <v>235056</v>
      </c>
      <c r="N1237" s="6">
        <v>232316</v>
      </c>
      <c r="O1237" s="6">
        <v>184970</v>
      </c>
      <c r="P1237" s="6">
        <v>183241</v>
      </c>
      <c r="Q1237" s="6">
        <v>128416</v>
      </c>
      <c r="R1237" s="6">
        <v>119452</v>
      </c>
      <c r="S1237" s="6" t="s">
        <v>4474</v>
      </c>
      <c r="T1237" s="6">
        <v>221885</v>
      </c>
      <c r="U1237" s="6">
        <v>143100</v>
      </c>
      <c r="V1237" s="6">
        <v>167018</v>
      </c>
      <c r="W1237" s="6">
        <v>1409800</v>
      </c>
      <c r="X1237" s="6">
        <v>1448835</v>
      </c>
      <c r="Y1237" s="6">
        <v>518300</v>
      </c>
      <c r="Z1237" s="6">
        <v>536516</v>
      </c>
      <c r="AA1237" s="6">
        <v>285800</v>
      </c>
      <c r="AB1237" s="6">
        <v>331857</v>
      </c>
      <c r="AC1237" s="6">
        <v>43432623</v>
      </c>
      <c r="AD1237" s="6">
        <v>43375746</v>
      </c>
      <c r="AF1237">
        <f>Q1237/W1237</f>
        <v>9.1088097602496809E-2</v>
      </c>
      <c r="AG1237">
        <f>R1237/X1237</f>
        <v>8.2446931500136322E-2</v>
      </c>
      <c r="AH1237">
        <f>U1237/W1237</f>
        <v>0.10150375939849623</v>
      </c>
      <c r="AI1237">
        <f>V1237/X1237</f>
        <v>0.11527744705228683</v>
      </c>
      <c r="AJ1237">
        <f>Y1237/AA1237</f>
        <v>1.8135059482155353</v>
      </c>
      <c r="AK1237">
        <f>Z1237/AB1237</f>
        <v>1.6167084015102891</v>
      </c>
      <c r="AL1237">
        <f>O1237/K1237</f>
        <v>0.14060888199329072</v>
      </c>
      <c r="AM1237">
        <f>P1237/L1237</f>
        <v>0.14001800265302256</v>
      </c>
      <c r="AN1237">
        <f>K1237/W1237</f>
        <v>0.93310611434245994</v>
      </c>
      <c r="AO1237">
        <f>L1237/X1237</f>
        <v>0.90327470001760035</v>
      </c>
      <c r="AP1237">
        <f>IF(OR(Q1237&lt;0, Q1237="NA"), 0, 1)</f>
        <v>1</v>
      </c>
      <c r="AQ1237">
        <f>IF(OR(S1237&lt;0, S1237="NA"), 0, 1)</f>
        <v>0</v>
      </c>
      <c r="AR1237">
        <f>IFERROR(IF((AF1237-AG1237)&gt;0,1,0),0)</f>
        <v>1</v>
      </c>
      <c r="AS1237">
        <f>IFERROR(IF((S1237-Q1237)&gt;0,1,0),0)</f>
        <v>0</v>
      </c>
      <c r="AT1237">
        <f>IFERROR(IF((AH1237-AI1237)&lt;0,1,0),0)</f>
        <v>1</v>
      </c>
      <c r="AU1237">
        <f>IFERROR(IF((AJ1237-AK1237)&gt;0,1,0),0)</f>
        <v>1</v>
      </c>
      <c r="AV1237">
        <f>IFERROR(IF((AL1237-AM1237)&gt;0,1,0),0)</f>
        <v>1</v>
      </c>
      <c r="AW1237">
        <f>IFERROR(IF((AN1237-AO1237)&gt;0,1,0),0)</f>
        <v>1</v>
      </c>
      <c r="AX1237">
        <f>IFERROR(IF((AC1237-AD1237)&lt;0,1,0),0)</f>
        <v>0</v>
      </c>
      <c r="AY1237">
        <f>SUM(AP1237:AX1237)</f>
        <v>6</v>
      </c>
    </row>
    <row r="1238" spans="1:51" x14ac:dyDescent="0.45">
      <c r="A1238" s="1" t="s">
        <v>4402</v>
      </c>
      <c r="B1238" s="2">
        <v>101999</v>
      </c>
      <c r="C1238" s="3" t="s">
        <v>5335</v>
      </c>
      <c r="D1238" s="5">
        <v>53.65</v>
      </c>
      <c r="E1238" s="5">
        <v>3159.8696525</v>
      </c>
      <c r="F1238" s="3" t="s">
        <v>4480</v>
      </c>
      <c r="G1238" s="3" t="s">
        <v>4481</v>
      </c>
      <c r="H1238" s="3" t="s">
        <v>4481</v>
      </c>
      <c r="I1238" s="3" t="s">
        <v>4482</v>
      </c>
      <c r="J1238" s="3" t="s">
        <v>4483</v>
      </c>
      <c r="K1238" s="6">
        <v>1050472</v>
      </c>
      <c r="L1238" s="6">
        <v>1038080</v>
      </c>
      <c r="M1238" s="6" t="s">
        <v>4474</v>
      </c>
      <c r="N1238" s="6" t="s">
        <v>4474</v>
      </c>
      <c r="O1238" s="6">
        <v>707893</v>
      </c>
      <c r="P1238" s="6">
        <v>692200</v>
      </c>
      <c r="Q1238" s="6">
        <v>262845</v>
      </c>
      <c r="R1238" s="6">
        <v>272699</v>
      </c>
      <c r="S1238" s="6">
        <v>110055</v>
      </c>
      <c r="T1238" s="6">
        <v>272155</v>
      </c>
      <c r="U1238" s="6">
        <v>218573</v>
      </c>
      <c r="V1238" s="6">
        <v>218515</v>
      </c>
      <c r="W1238" s="6">
        <v>20905209</v>
      </c>
      <c r="X1238" s="6">
        <v>20744530</v>
      </c>
      <c r="Y1238" s="6" t="s">
        <v>4474</v>
      </c>
      <c r="Z1238" s="6" t="s">
        <v>4474</v>
      </c>
      <c r="AA1238" s="6" t="s">
        <v>4474</v>
      </c>
      <c r="AB1238" s="6" t="s">
        <v>4474</v>
      </c>
      <c r="AC1238" s="6">
        <v>59033007</v>
      </c>
      <c r="AD1238" s="6">
        <v>59261262</v>
      </c>
      <c r="AF1238">
        <f>Q1238/W1238</f>
        <v>1.2573182119346427E-2</v>
      </c>
      <c r="AG1238">
        <f>R1238/X1238</f>
        <v>1.3145585848414016E-2</v>
      </c>
      <c r="AH1238">
        <f>U1238/W1238</f>
        <v>1.0455432423564864E-2</v>
      </c>
      <c r="AI1238">
        <f>V1238/X1238</f>
        <v>1.0533620188068854E-2</v>
      </c>
      <c r="AJ1238" t="e">
        <f>Y1238/AA1238</f>
        <v>#VALUE!</v>
      </c>
      <c r="AK1238" t="e">
        <f>Z1238/AB1238</f>
        <v>#VALUE!</v>
      </c>
      <c r="AL1238">
        <f>O1238/K1238</f>
        <v>0.6738808840216588</v>
      </c>
      <c r="AM1238">
        <f>P1238/L1238</f>
        <v>0.66680795314426633</v>
      </c>
      <c r="AN1238">
        <f>K1238/W1238</f>
        <v>5.0249294326595827E-2</v>
      </c>
      <c r="AO1238">
        <f>L1238/X1238</f>
        <v>5.0041143376109265E-2</v>
      </c>
      <c r="AP1238">
        <f>IF(OR(Q1238&lt;0, Q1238="NA"), 0, 1)</f>
        <v>1</v>
      </c>
      <c r="AQ1238">
        <f>IF(OR(S1238&lt;0, S1238="NA"), 0, 1)</f>
        <v>1</v>
      </c>
      <c r="AR1238">
        <f>IFERROR(IF((AF1238-AG1238)&gt;0,1,0),0)</f>
        <v>0</v>
      </c>
      <c r="AS1238">
        <f>IFERROR(IF((S1238-Q1238)&gt;0,1,0),0)</f>
        <v>0</v>
      </c>
      <c r="AT1238">
        <f>IFERROR(IF((AH1238-AI1238)&lt;0,1,0),0)</f>
        <v>1</v>
      </c>
      <c r="AU1238">
        <f>IFERROR(IF((AJ1238-AK1238)&gt;0,1,0),0)</f>
        <v>0</v>
      </c>
      <c r="AV1238">
        <f>IFERROR(IF((AL1238-AM1238)&gt;0,1,0),0)</f>
        <v>1</v>
      </c>
      <c r="AW1238">
        <f>IFERROR(IF((AN1238-AO1238)&gt;0,1,0),0)</f>
        <v>1</v>
      </c>
      <c r="AX1238">
        <f>IFERROR(IF((AC1238-AD1238)&lt;0,1,0),0)</f>
        <v>1</v>
      </c>
      <c r="AY1238">
        <f>SUM(AP1238:AX1238)</f>
        <v>6</v>
      </c>
    </row>
    <row r="1239" spans="1:51" x14ac:dyDescent="0.45">
      <c r="A1239" s="1" t="s">
        <v>4403</v>
      </c>
      <c r="B1239" s="2">
        <v>10348007</v>
      </c>
      <c r="C1239" s="3" t="s">
        <v>5337</v>
      </c>
      <c r="D1239" s="5">
        <v>105.84</v>
      </c>
      <c r="E1239" s="5">
        <v>8233.2203587200001</v>
      </c>
      <c r="F1239" s="3" t="s">
        <v>4475</v>
      </c>
      <c r="G1239" s="3" t="s">
        <v>4529</v>
      </c>
      <c r="H1239" s="3" t="s">
        <v>4530</v>
      </c>
      <c r="I1239" s="3" t="s">
        <v>4611</v>
      </c>
      <c r="J1239" s="3" t="s">
        <v>4785</v>
      </c>
      <c r="K1239" s="6">
        <v>1383000</v>
      </c>
      <c r="L1239" s="6">
        <v>1388000</v>
      </c>
      <c r="M1239" s="6">
        <v>609000</v>
      </c>
      <c r="N1239" s="6">
        <v>602000</v>
      </c>
      <c r="O1239" s="6">
        <v>535000</v>
      </c>
      <c r="P1239" s="6">
        <v>526000</v>
      </c>
      <c r="Q1239" s="6">
        <v>253000</v>
      </c>
      <c r="R1239" s="6">
        <v>254000</v>
      </c>
      <c r="S1239" s="6">
        <v>279000</v>
      </c>
      <c r="T1239" s="6">
        <v>277000</v>
      </c>
      <c r="U1239" s="6">
        <v>2405000</v>
      </c>
      <c r="V1239" s="6">
        <v>2347000</v>
      </c>
      <c r="W1239" s="6">
        <v>4154000</v>
      </c>
      <c r="X1239" s="6">
        <v>4151000</v>
      </c>
      <c r="Y1239" s="6">
        <v>445000</v>
      </c>
      <c r="Z1239" s="6">
        <v>432000</v>
      </c>
      <c r="AA1239" s="6">
        <v>459000</v>
      </c>
      <c r="AB1239" s="6">
        <v>481000</v>
      </c>
      <c r="AC1239" s="6">
        <v>78000000</v>
      </c>
      <c r="AD1239" s="6">
        <v>79300000</v>
      </c>
      <c r="AF1239">
        <f>Q1239/W1239</f>
        <v>6.0905151661049588E-2</v>
      </c>
      <c r="AG1239">
        <f>R1239/X1239</f>
        <v>6.1190074680799809E-2</v>
      </c>
      <c r="AH1239">
        <f>U1239/W1239</f>
        <v>0.57896003851709199</v>
      </c>
      <c r="AI1239">
        <f>V1239/X1239</f>
        <v>0.56540592628282338</v>
      </c>
      <c r="AJ1239">
        <f>Y1239/AA1239</f>
        <v>0.9694989106753813</v>
      </c>
      <c r="AK1239">
        <f>Z1239/AB1239</f>
        <v>0.89812889812889818</v>
      </c>
      <c r="AL1239">
        <f>O1239/K1239</f>
        <v>0.38684020245842371</v>
      </c>
      <c r="AM1239">
        <f>P1239/L1239</f>
        <v>0.37896253602305474</v>
      </c>
      <c r="AN1239">
        <f>K1239/W1239</f>
        <v>0.3329321136254213</v>
      </c>
      <c r="AO1239">
        <f>L1239/X1239</f>
        <v>0.33437725849192967</v>
      </c>
      <c r="AP1239">
        <f>IF(OR(Q1239&lt;0, Q1239="NA"), 0, 1)</f>
        <v>1</v>
      </c>
      <c r="AQ1239">
        <f>IF(OR(S1239&lt;0, S1239="NA"), 0, 1)</f>
        <v>1</v>
      </c>
      <c r="AR1239">
        <f>IFERROR(IF((AF1239-AG1239)&gt;0,1,0),0)</f>
        <v>0</v>
      </c>
      <c r="AS1239">
        <f>IFERROR(IF((S1239-Q1239)&gt;0,1,0),0)</f>
        <v>1</v>
      </c>
      <c r="AT1239">
        <f>IFERROR(IF((AH1239-AI1239)&lt;0,1,0),0)</f>
        <v>0</v>
      </c>
      <c r="AU1239">
        <f>IFERROR(IF((AJ1239-AK1239)&gt;0,1,0),0)</f>
        <v>1</v>
      </c>
      <c r="AV1239">
        <f>IFERROR(IF((AL1239-AM1239)&gt;0,1,0),0)</f>
        <v>1</v>
      </c>
      <c r="AW1239">
        <f>IFERROR(IF((AN1239-AO1239)&gt;0,1,0),0)</f>
        <v>0</v>
      </c>
      <c r="AX1239">
        <f>IFERROR(IF((AC1239-AD1239)&lt;0,1,0),0)</f>
        <v>1</v>
      </c>
      <c r="AY1239">
        <f>SUM(AP1239:AX1239)</f>
        <v>6</v>
      </c>
    </row>
    <row r="1240" spans="1:51" x14ac:dyDescent="0.45">
      <c r="A1240" s="1" t="s">
        <v>4404</v>
      </c>
      <c r="B1240" s="2">
        <v>4107971</v>
      </c>
      <c r="C1240" s="3" t="s">
        <v>5335</v>
      </c>
      <c r="D1240" s="5">
        <v>85.16</v>
      </c>
      <c r="E1240" s="5">
        <v>9268.5856602399999</v>
      </c>
      <c r="F1240" s="3" t="s">
        <v>4475</v>
      </c>
      <c r="G1240" s="3" t="s">
        <v>4529</v>
      </c>
      <c r="H1240" s="3" t="s">
        <v>4530</v>
      </c>
      <c r="I1240" s="3" t="s">
        <v>4531</v>
      </c>
      <c r="J1240" s="3" t="s">
        <v>4884</v>
      </c>
      <c r="K1240" s="6">
        <v>7129624</v>
      </c>
      <c r="L1240" s="6">
        <v>7108237</v>
      </c>
      <c r="M1240" s="6">
        <v>1829333</v>
      </c>
      <c r="N1240" s="6">
        <v>1940977</v>
      </c>
      <c r="O1240" s="6">
        <v>1158861</v>
      </c>
      <c r="P1240" s="6">
        <v>1254809</v>
      </c>
      <c r="Q1240" s="6">
        <v>1091133</v>
      </c>
      <c r="R1240" s="6">
        <v>976007</v>
      </c>
      <c r="S1240" s="6">
        <v>1388504</v>
      </c>
      <c r="T1240" s="6">
        <v>1384994</v>
      </c>
      <c r="U1240" s="6">
        <v>10547508</v>
      </c>
      <c r="V1240" s="6">
        <v>9739417</v>
      </c>
      <c r="W1240" s="6">
        <v>14111399</v>
      </c>
      <c r="X1240" s="6">
        <v>13289798</v>
      </c>
      <c r="Y1240" s="6">
        <v>4190673</v>
      </c>
      <c r="Z1240" s="6">
        <v>3372513</v>
      </c>
      <c r="AA1240" s="6">
        <v>2743305</v>
      </c>
      <c r="AB1240" s="6">
        <v>2601026</v>
      </c>
      <c r="AC1240" s="6">
        <v>108944418</v>
      </c>
      <c r="AD1240" s="6">
        <v>110397404</v>
      </c>
      <c r="AF1240">
        <f>Q1240/W1240</f>
        <v>7.7322808319713734E-2</v>
      </c>
      <c r="AG1240">
        <f>R1240/X1240</f>
        <v>7.344031865646114E-2</v>
      </c>
      <c r="AH1240">
        <f>U1240/W1240</f>
        <v>0.74744594777597884</v>
      </c>
      <c r="AI1240">
        <f>V1240/X1240</f>
        <v>0.73284913736085378</v>
      </c>
      <c r="AJ1240">
        <f>Y1240/AA1240</f>
        <v>1.5276001027957153</v>
      </c>
      <c r="AK1240">
        <f>Z1240/AB1240</f>
        <v>1.2966087228655154</v>
      </c>
      <c r="AL1240">
        <f>O1240/K1240</f>
        <v>0.16254167120173518</v>
      </c>
      <c r="AM1240">
        <f>P1240/L1240</f>
        <v>0.17652886362680367</v>
      </c>
      <c r="AN1240">
        <f>K1240/W1240</f>
        <v>0.50523863721803908</v>
      </c>
      <c r="AO1240">
        <f>L1240/X1240</f>
        <v>0.53486418679952852</v>
      </c>
      <c r="AP1240">
        <f>IF(OR(Q1240&lt;0, Q1240="NA"), 0, 1)</f>
        <v>1</v>
      </c>
      <c r="AQ1240">
        <f>IF(OR(S1240&lt;0, S1240="NA"), 0, 1)</f>
        <v>1</v>
      </c>
      <c r="AR1240">
        <f>IFERROR(IF((AF1240-AG1240)&gt;0,1,0),0)</f>
        <v>1</v>
      </c>
      <c r="AS1240">
        <f>IFERROR(IF((S1240-Q1240)&gt;0,1,0),0)</f>
        <v>1</v>
      </c>
      <c r="AT1240">
        <f>IFERROR(IF((AH1240-AI1240)&lt;0,1,0),0)</f>
        <v>0</v>
      </c>
      <c r="AU1240">
        <f>IFERROR(IF((AJ1240-AK1240)&gt;0,1,0),0)</f>
        <v>1</v>
      </c>
      <c r="AV1240">
        <f>IFERROR(IF((AL1240-AM1240)&gt;0,1,0),0)</f>
        <v>0</v>
      </c>
      <c r="AW1240">
        <f>IFERROR(IF((AN1240-AO1240)&gt;0,1,0),0)</f>
        <v>0</v>
      </c>
      <c r="AX1240">
        <f>IFERROR(IF((AC1240-AD1240)&lt;0,1,0),0)</f>
        <v>1</v>
      </c>
      <c r="AY1240">
        <f>SUM(AP1240:AX1240)</f>
        <v>6</v>
      </c>
    </row>
    <row r="1241" spans="1:51" x14ac:dyDescent="0.45">
      <c r="A1241" s="1" t="s">
        <v>4431</v>
      </c>
      <c r="B1241" s="2">
        <v>4025819</v>
      </c>
      <c r="C1241" s="3" t="s">
        <v>5337</v>
      </c>
      <c r="D1241" s="5">
        <v>126.22</v>
      </c>
      <c r="E1241" s="5">
        <v>35224.449411879999</v>
      </c>
      <c r="F1241" s="3" t="s">
        <v>4475</v>
      </c>
      <c r="G1241" s="3" t="s">
        <v>4529</v>
      </c>
      <c r="H1241" s="3" t="s">
        <v>4530</v>
      </c>
      <c r="I1241" s="3" t="s">
        <v>4739</v>
      </c>
      <c r="J1241" s="3" t="s">
        <v>4740</v>
      </c>
      <c r="K1241" s="6">
        <v>7223000</v>
      </c>
      <c r="L1241" s="6">
        <v>7105000</v>
      </c>
      <c r="M1241" s="6">
        <v>2631000</v>
      </c>
      <c r="N1241" s="6">
        <v>2627000</v>
      </c>
      <c r="O1241" s="6">
        <v>2462000</v>
      </c>
      <c r="P1241" s="6">
        <v>2465000</v>
      </c>
      <c r="Q1241" s="6">
        <v>1526000</v>
      </c>
      <c r="R1241" s="6">
        <v>1560000</v>
      </c>
      <c r="S1241" s="6">
        <v>1624000</v>
      </c>
      <c r="T1241" s="6">
        <v>1630000</v>
      </c>
      <c r="U1241" s="6">
        <v>11107000</v>
      </c>
      <c r="V1241" s="6">
        <v>11088000</v>
      </c>
      <c r="W1241" s="6">
        <v>6461000</v>
      </c>
      <c r="X1241" s="6">
        <v>6395000</v>
      </c>
      <c r="Y1241" s="6">
        <v>1625000</v>
      </c>
      <c r="Z1241" s="6">
        <v>1635000</v>
      </c>
      <c r="AA1241" s="6">
        <v>1186000</v>
      </c>
      <c r="AB1241" s="6">
        <v>1136000</v>
      </c>
      <c r="AC1241" s="6">
        <v>280000000</v>
      </c>
      <c r="AD1241" s="6">
        <v>281000000</v>
      </c>
      <c r="AF1241">
        <f>Q1241/W1241</f>
        <v>0.23618634886240519</v>
      </c>
      <c r="AG1241">
        <f>R1241/X1241</f>
        <v>0.24394057857701329</v>
      </c>
      <c r="AH1241">
        <f>U1241/W1241</f>
        <v>1.7190837331682403</v>
      </c>
      <c r="AI1241">
        <f>V1241/X1241</f>
        <v>1.7338545738858484</v>
      </c>
      <c r="AJ1241">
        <f>Y1241/AA1241</f>
        <v>1.3701517706576729</v>
      </c>
      <c r="AK1241">
        <f>Z1241/AB1241</f>
        <v>1.4392605633802817</v>
      </c>
      <c r="AL1241">
        <f>O1241/K1241</f>
        <v>0.34085560016613597</v>
      </c>
      <c r="AM1241">
        <f>P1241/L1241</f>
        <v>0.34693877551020408</v>
      </c>
      <c r="AN1241">
        <f>K1241/W1241</f>
        <v>1.1179383996285406</v>
      </c>
      <c r="AO1241">
        <f>L1241/X1241</f>
        <v>1.111024237685692</v>
      </c>
      <c r="AP1241">
        <f>IF(OR(Q1241&lt;0, Q1241="NA"), 0, 1)</f>
        <v>1</v>
      </c>
      <c r="AQ1241">
        <f>IF(OR(S1241&lt;0, S1241="NA"), 0, 1)</f>
        <v>1</v>
      </c>
      <c r="AR1241">
        <f>IFERROR(IF((AF1241-AG1241)&gt;0,1,0),0)</f>
        <v>0</v>
      </c>
      <c r="AS1241">
        <f>IFERROR(IF((S1241-Q1241)&gt;0,1,0),0)</f>
        <v>1</v>
      </c>
      <c r="AT1241">
        <f>IFERROR(IF((AH1241-AI1241)&lt;0,1,0),0)</f>
        <v>1</v>
      </c>
      <c r="AU1241">
        <f>IFERROR(IF((AJ1241-AK1241)&gt;0,1,0),0)</f>
        <v>0</v>
      </c>
      <c r="AV1241">
        <f>IFERROR(IF((AL1241-AM1241)&gt;0,1,0),0)</f>
        <v>0</v>
      </c>
      <c r="AW1241">
        <f>IFERROR(IF((AN1241-AO1241)&gt;0,1,0),0)</f>
        <v>1</v>
      </c>
      <c r="AX1241">
        <f>IFERROR(IF((AC1241-AD1241)&lt;0,1,0),0)</f>
        <v>1</v>
      </c>
      <c r="AY1241">
        <f>SUM(AP1241:AX1241)</f>
        <v>6</v>
      </c>
    </row>
    <row r="1242" spans="1:51" x14ac:dyDescent="0.45">
      <c r="A1242" s="1" t="s">
        <v>4436</v>
      </c>
      <c r="B1242" s="2">
        <v>28766501</v>
      </c>
      <c r="C1242" s="3" t="s">
        <v>5337</v>
      </c>
      <c r="D1242" s="5">
        <v>18.88</v>
      </c>
      <c r="E1242" s="5">
        <v>4483.0175036800001</v>
      </c>
      <c r="F1242" s="3" t="s">
        <v>4500</v>
      </c>
      <c r="G1242" s="3" t="s">
        <v>4501</v>
      </c>
      <c r="H1242" s="3" t="s">
        <v>4502</v>
      </c>
      <c r="I1242" s="3" t="s">
        <v>4538</v>
      </c>
      <c r="J1242" s="3" t="s">
        <v>4504</v>
      </c>
      <c r="K1242" s="6">
        <v>901401</v>
      </c>
      <c r="L1242" s="6">
        <v>822090</v>
      </c>
      <c r="M1242" s="6">
        <v>-73486</v>
      </c>
      <c r="N1242" s="6">
        <v>-102213</v>
      </c>
      <c r="O1242" s="6">
        <v>-102113</v>
      </c>
      <c r="P1242" s="6">
        <v>-131483</v>
      </c>
      <c r="Q1242" s="6">
        <v>-120288</v>
      </c>
      <c r="R1242" s="6">
        <v>-145999</v>
      </c>
      <c r="S1242" s="6">
        <v>117140</v>
      </c>
      <c r="T1242" s="6">
        <v>105566</v>
      </c>
      <c r="U1242" s="6">
        <v>196089</v>
      </c>
      <c r="V1242" s="6">
        <v>184351</v>
      </c>
      <c r="W1242" s="6">
        <v>869081</v>
      </c>
      <c r="X1242" s="6">
        <v>583864</v>
      </c>
      <c r="Y1242" s="6">
        <v>633645</v>
      </c>
      <c r="Z1242" s="6">
        <v>347569</v>
      </c>
      <c r="AA1242" s="6">
        <v>190915</v>
      </c>
      <c r="AB1242" s="6">
        <v>175951</v>
      </c>
      <c r="AC1242" s="6">
        <v>230526832</v>
      </c>
      <c r="AD1242" s="6">
        <v>219083039</v>
      </c>
      <c r="AF1242">
        <f>Q1242/W1242</f>
        <v>-0.13840827264662328</v>
      </c>
      <c r="AG1242">
        <f>R1242/X1242</f>
        <v>-0.25005652001150952</v>
      </c>
      <c r="AH1242">
        <f>U1242/W1242</f>
        <v>0.2256279909467587</v>
      </c>
      <c r="AI1242">
        <f>V1242/X1242</f>
        <v>0.31574304975131195</v>
      </c>
      <c r="AJ1242">
        <f>Y1242/AA1242</f>
        <v>3.3189901264960846</v>
      </c>
      <c r="AK1242">
        <f>Z1242/AB1242</f>
        <v>1.9753738256673734</v>
      </c>
      <c r="AL1242">
        <f>O1242/K1242</f>
        <v>-0.11328254572604202</v>
      </c>
      <c r="AM1242">
        <f>P1242/L1242</f>
        <v>-0.15993747643202083</v>
      </c>
      <c r="AN1242">
        <f>K1242/W1242</f>
        <v>1.0371887085323461</v>
      </c>
      <c r="AO1242">
        <f>L1242/X1242</f>
        <v>1.4080162503596727</v>
      </c>
      <c r="AP1242">
        <f>IF(OR(Q1242&lt;0, Q1242="NA"), 0, 1)</f>
        <v>0</v>
      </c>
      <c r="AQ1242">
        <f>IF(OR(S1242&lt;0, S1242="NA"), 0, 1)</f>
        <v>1</v>
      </c>
      <c r="AR1242">
        <f>IFERROR(IF((AF1242-AG1242)&gt;0,1,0),0)</f>
        <v>1</v>
      </c>
      <c r="AS1242">
        <f>IFERROR(IF((S1242-Q1242)&gt;0,1,0),0)</f>
        <v>1</v>
      </c>
      <c r="AT1242">
        <f>IFERROR(IF((AH1242-AI1242)&lt;0,1,0),0)</f>
        <v>1</v>
      </c>
      <c r="AU1242">
        <f>IFERROR(IF((AJ1242-AK1242)&gt;0,1,0),0)</f>
        <v>1</v>
      </c>
      <c r="AV1242">
        <f>IFERROR(IF((AL1242-AM1242)&gt;0,1,0),0)</f>
        <v>1</v>
      </c>
      <c r="AW1242">
        <f>IFERROR(IF((AN1242-AO1242)&gt;0,1,0),0)</f>
        <v>0</v>
      </c>
      <c r="AX1242">
        <f>IFERROR(IF((AC1242-AD1242)&lt;0,1,0),0)</f>
        <v>0</v>
      </c>
      <c r="AY1242">
        <f>SUM(AP1242:AX1242)</f>
        <v>6</v>
      </c>
    </row>
    <row r="1243" spans="1:51" x14ac:dyDescent="0.45">
      <c r="A1243" s="1" t="s">
        <v>4448</v>
      </c>
      <c r="B1243" s="2">
        <v>19912563</v>
      </c>
      <c r="C1243" s="3" t="s">
        <v>5335</v>
      </c>
      <c r="D1243" s="7">
        <v>9.89</v>
      </c>
      <c r="E1243" s="5">
        <v>3395.9169869500001</v>
      </c>
      <c r="F1243" s="3" t="s">
        <v>4665</v>
      </c>
      <c r="G1243" s="3" t="s">
        <v>4666</v>
      </c>
      <c r="H1243" s="3" t="s">
        <v>4667</v>
      </c>
      <c r="I1243" s="3" t="s">
        <v>4667</v>
      </c>
      <c r="J1243" s="3" t="s">
        <v>4788</v>
      </c>
      <c r="K1243" s="6">
        <v>1221600</v>
      </c>
      <c r="L1243" s="6">
        <v>1231800</v>
      </c>
      <c r="M1243" s="6">
        <v>243800</v>
      </c>
      <c r="N1243" s="6">
        <v>215400</v>
      </c>
      <c r="O1243" s="6">
        <v>198700</v>
      </c>
      <c r="P1243" s="6">
        <v>172800</v>
      </c>
      <c r="Q1243" s="6">
        <v>9000</v>
      </c>
      <c r="R1243" s="6">
        <v>15400</v>
      </c>
      <c r="S1243" s="6">
        <v>389200</v>
      </c>
      <c r="T1243" s="6">
        <v>451900</v>
      </c>
      <c r="U1243" s="6">
        <v>1222900</v>
      </c>
      <c r="V1243" s="6">
        <v>1223800</v>
      </c>
      <c r="W1243" s="6">
        <v>6394900</v>
      </c>
      <c r="X1243" s="6">
        <v>6683500</v>
      </c>
      <c r="Y1243" s="6">
        <v>390700</v>
      </c>
      <c r="Z1243" s="6">
        <v>659600</v>
      </c>
      <c r="AA1243" s="6">
        <v>624100</v>
      </c>
      <c r="AB1243" s="6">
        <v>680700</v>
      </c>
      <c r="AC1243" s="6">
        <v>342905049</v>
      </c>
      <c r="AD1243" s="6">
        <v>366772027</v>
      </c>
      <c r="AF1243">
        <f>Q1243/W1243</f>
        <v>1.4073714991633959E-3</v>
      </c>
      <c r="AG1243">
        <f>R1243/X1243</f>
        <v>2.3041819405999853E-3</v>
      </c>
      <c r="AH1243">
        <f>U1243/W1243</f>
        <v>0.19123051181410186</v>
      </c>
      <c r="AI1243">
        <f>V1243/X1243</f>
        <v>0.18310765317573127</v>
      </c>
      <c r="AJ1243">
        <f>Y1243/AA1243</f>
        <v>0.6260214709181221</v>
      </c>
      <c r="AK1243">
        <f>Z1243/AB1243</f>
        <v>0.96900249742911704</v>
      </c>
      <c r="AL1243">
        <f>O1243/K1243</f>
        <v>0.16265553372626065</v>
      </c>
      <c r="AM1243">
        <f>P1243/L1243</f>
        <v>0.14028251339503167</v>
      </c>
      <c r="AN1243">
        <f>K1243/W1243</f>
        <v>0.19102722481977827</v>
      </c>
      <c r="AO1243">
        <f>L1243/X1243</f>
        <v>0.18430463080721179</v>
      </c>
      <c r="AP1243">
        <f>IF(OR(Q1243&lt;0, Q1243="NA"), 0, 1)</f>
        <v>1</v>
      </c>
      <c r="AQ1243">
        <f>IF(OR(S1243&lt;0, S1243="NA"), 0, 1)</f>
        <v>1</v>
      </c>
      <c r="AR1243">
        <f>IFERROR(IF((AF1243-AG1243)&gt;0,1,0),0)</f>
        <v>0</v>
      </c>
      <c r="AS1243">
        <f>IFERROR(IF((S1243-Q1243)&gt;0,1,0),0)</f>
        <v>1</v>
      </c>
      <c r="AT1243">
        <f>IFERROR(IF((AH1243-AI1243)&lt;0,1,0),0)</f>
        <v>0</v>
      </c>
      <c r="AU1243">
        <f>IFERROR(IF((AJ1243-AK1243)&gt;0,1,0),0)</f>
        <v>0</v>
      </c>
      <c r="AV1243">
        <f>IFERROR(IF((AL1243-AM1243)&gt;0,1,0),0)</f>
        <v>1</v>
      </c>
      <c r="AW1243">
        <f>IFERROR(IF((AN1243-AO1243)&gt;0,1,0),0)</f>
        <v>1</v>
      </c>
      <c r="AX1243">
        <f>IFERROR(IF((AC1243-AD1243)&lt;0,1,0),0)</f>
        <v>1</v>
      </c>
      <c r="AY1243">
        <f>SUM(AP1243:AX1243)</f>
        <v>6</v>
      </c>
    </row>
    <row r="1244" spans="1:51" x14ac:dyDescent="0.45">
      <c r="A1244" s="1" t="s">
        <v>4449</v>
      </c>
      <c r="B1244" s="2">
        <v>5174695</v>
      </c>
      <c r="C1244" s="3" t="s">
        <v>5335</v>
      </c>
      <c r="D1244" s="5">
        <v>192.93</v>
      </c>
      <c r="E1244" s="5">
        <v>29602.913535389998</v>
      </c>
      <c r="F1244" s="3" t="s">
        <v>4500</v>
      </c>
      <c r="G1244" s="3" t="s">
        <v>4501</v>
      </c>
      <c r="H1244" s="3" t="s">
        <v>4502</v>
      </c>
      <c r="I1244" s="3" t="s">
        <v>4503</v>
      </c>
      <c r="J1244" s="3" t="s">
        <v>4504</v>
      </c>
      <c r="K1244" s="6">
        <v>2299023</v>
      </c>
      <c r="L1244" s="6">
        <v>2167771</v>
      </c>
      <c r="M1244" s="6">
        <v>-69997</v>
      </c>
      <c r="N1244" s="6">
        <v>-90237</v>
      </c>
      <c r="O1244" s="6">
        <v>-106087</v>
      </c>
      <c r="P1244" s="6">
        <v>-121477</v>
      </c>
      <c r="Q1244" s="6">
        <v>-36274</v>
      </c>
      <c r="R1244" s="6">
        <v>-57706</v>
      </c>
      <c r="S1244" s="6">
        <v>850375</v>
      </c>
      <c r="T1244" s="6">
        <v>779846</v>
      </c>
      <c r="U1244" s="6" t="s">
        <v>4474</v>
      </c>
      <c r="V1244" s="6" t="s">
        <v>4474</v>
      </c>
      <c r="W1244" s="6">
        <v>4709002</v>
      </c>
      <c r="X1244" s="6">
        <v>4704968</v>
      </c>
      <c r="Y1244" s="6">
        <v>3393780</v>
      </c>
      <c r="Z1244" s="6">
        <v>3396617</v>
      </c>
      <c r="AA1244" s="6">
        <v>2963610</v>
      </c>
      <c r="AB1244" s="6">
        <v>3112887</v>
      </c>
      <c r="AC1244" s="6">
        <v>153415000</v>
      </c>
      <c r="AD1244" s="6">
        <v>152490000</v>
      </c>
      <c r="AF1244">
        <f>Q1244/W1244</f>
        <v>-7.7031184102278995E-3</v>
      </c>
      <c r="AG1244">
        <f>R1244/X1244</f>
        <v>-1.226490807163832E-2</v>
      </c>
      <c r="AH1244" t="e">
        <f>U1244/W1244</f>
        <v>#VALUE!</v>
      </c>
      <c r="AI1244" t="e">
        <f>V1244/X1244</f>
        <v>#VALUE!</v>
      </c>
      <c r="AJ1244">
        <f>Y1244/AA1244</f>
        <v>1.1451506777207527</v>
      </c>
      <c r="AK1244">
        <f>Z1244/AB1244</f>
        <v>1.0911468999677791</v>
      </c>
      <c r="AL1244">
        <f>O1244/K1244</f>
        <v>-4.6144383940482543E-2</v>
      </c>
      <c r="AM1244">
        <f>P1244/L1244</f>
        <v>-5.6037745684391939E-2</v>
      </c>
      <c r="AN1244">
        <f>K1244/W1244</f>
        <v>0.4882187350950371</v>
      </c>
      <c r="AO1244">
        <f>L1244/X1244</f>
        <v>0.46074085944899096</v>
      </c>
      <c r="AP1244">
        <f>IF(OR(Q1244&lt;0, Q1244="NA"), 0, 1)</f>
        <v>0</v>
      </c>
      <c r="AQ1244">
        <f>IF(OR(S1244&lt;0, S1244="NA"), 0, 1)</f>
        <v>1</v>
      </c>
      <c r="AR1244">
        <f>IFERROR(IF((AF1244-AG1244)&gt;0,1,0),0)</f>
        <v>1</v>
      </c>
      <c r="AS1244">
        <f>IFERROR(IF((S1244-Q1244)&gt;0,1,0),0)</f>
        <v>1</v>
      </c>
      <c r="AT1244">
        <f>IFERROR(IF((AH1244-AI1244)&lt;0,1,0),0)</f>
        <v>0</v>
      </c>
      <c r="AU1244">
        <f>IFERROR(IF((AJ1244-AK1244)&gt;0,1,0),0)</f>
        <v>1</v>
      </c>
      <c r="AV1244">
        <f>IFERROR(IF((AL1244-AM1244)&gt;0,1,0),0)</f>
        <v>1</v>
      </c>
      <c r="AW1244">
        <f>IFERROR(IF((AN1244-AO1244)&gt;0,1,0),0)</f>
        <v>1</v>
      </c>
      <c r="AX1244">
        <f>IFERROR(IF((AC1244-AD1244)&lt;0,1,0),0)</f>
        <v>0</v>
      </c>
      <c r="AY1244">
        <f>SUM(AP1244:AX1244)</f>
        <v>6</v>
      </c>
    </row>
    <row r="1245" spans="1:51" x14ac:dyDescent="0.45">
      <c r="A1245" s="1" t="s">
        <v>2</v>
      </c>
      <c r="B1245" s="2">
        <v>11123920</v>
      </c>
      <c r="C1245" s="3" t="s">
        <v>5336</v>
      </c>
      <c r="D1245" s="5">
        <v>9.6999999999999993</v>
      </c>
      <c r="E1245" s="5">
        <v>53.728009</v>
      </c>
      <c r="F1245" s="3" t="s">
        <v>4480</v>
      </c>
      <c r="G1245" s="3" t="s">
        <v>4481</v>
      </c>
      <c r="H1245" s="3" t="s">
        <v>4481</v>
      </c>
      <c r="I1245" s="3" t="s">
        <v>4482</v>
      </c>
      <c r="J1245" s="3" t="s">
        <v>4483</v>
      </c>
      <c r="K1245" s="6">
        <v>12126</v>
      </c>
      <c r="L1245" s="6">
        <v>10086</v>
      </c>
      <c r="M1245" s="6" t="s">
        <v>4474</v>
      </c>
      <c r="N1245" s="6" t="s">
        <v>4474</v>
      </c>
      <c r="O1245" s="6">
        <v>7291</v>
      </c>
      <c r="P1245" s="6">
        <v>4937</v>
      </c>
      <c r="Q1245" s="6">
        <v>-3263</v>
      </c>
      <c r="R1245" s="6">
        <v>-6745</v>
      </c>
      <c r="S1245" s="6">
        <v>-43</v>
      </c>
      <c r="T1245" s="6">
        <v>-1067</v>
      </c>
      <c r="U1245" s="6" t="s">
        <v>4474</v>
      </c>
      <c r="V1245" s="6" t="s">
        <v>4474</v>
      </c>
      <c r="W1245" s="6">
        <v>564540</v>
      </c>
      <c r="X1245" s="6">
        <v>561454</v>
      </c>
      <c r="Y1245" s="6" t="s">
        <v>4474</v>
      </c>
      <c r="Z1245" s="6" t="s">
        <v>4474</v>
      </c>
      <c r="AA1245" s="6" t="s">
        <v>4474</v>
      </c>
      <c r="AB1245" s="6" t="s">
        <v>4474</v>
      </c>
      <c r="AC1245" s="6">
        <v>5965459</v>
      </c>
      <c r="AD1245" s="6">
        <v>5969174</v>
      </c>
      <c r="AF1245">
        <f>Q1245/W1245</f>
        <v>-5.7799270202288592E-3</v>
      </c>
      <c r="AG1245">
        <f>R1245/X1245</f>
        <v>-1.201345079026955E-2</v>
      </c>
      <c r="AH1245" t="e">
        <f>U1245/W1245</f>
        <v>#VALUE!</v>
      </c>
      <c r="AI1245" t="e">
        <f>V1245/X1245</f>
        <v>#VALUE!</v>
      </c>
      <c r="AJ1245" t="e">
        <f>Y1245/AA1245</f>
        <v>#VALUE!</v>
      </c>
      <c r="AK1245" t="e">
        <f>Z1245/AB1245</f>
        <v>#VALUE!</v>
      </c>
      <c r="AL1245">
        <f>O1245/K1245</f>
        <v>0.60126999835065154</v>
      </c>
      <c r="AM1245">
        <f>P1245/L1245</f>
        <v>0.48949038270870515</v>
      </c>
      <c r="AN1245">
        <f>K1245/W1245</f>
        <v>2.1479434583909024E-2</v>
      </c>
      <c r="AO1245">
        <f>L1245/X1245</f>
        <v>1.7964071856287425E-2</v>
      </c>
      <c r="AP1245">
        <f>IF(OR(Q1245&lt;0, Q1245="NA"), 0, 1)</f>
        <v>0</v>
      </c>
      <c r="AQ1245">
        <f>IF(OR(S1245&lt;0, S1245="NA"), 0, 1)</f>
        <v>0</v>
      </c>
      <c r="AR1245">
        <f>IFERROR(IF((AF1245-AG1245)&gt;0,1,0),0)</f>
        <v>1</v>
      </c>
      <c r="AS1245">
        <f>IFERROR(IF((S1245-Q1245)&gt;0,1,0),0)</f>
        <v>1</v>
      </c>
      <c r="AT1245">
        <f>IFERROR(IF((AH1245-AI1245)&lt;0,1,0),0)</f>
        <v>0</v>
      </c>
      <c r="AU1245">
        <f>IFERROR(IF((AJ1245-AK1245)&gt;0,1,0),0)</f>
        <v>0</v>
      </c>
      <c r="AV1245">
        <f>IFERROR(IF((AL1245-AM1245)&gt;0,1,0),0)</f>
        <v>1</v>
      </c>
      <c r="AW1245">
        <f>IFERROR(IF((AN1245-AO1245)&gt;0,1,0),0)</f>
        <v>1</v>
      </c>
      <c r="AX1245">
        <f>IFERROR(IF((AC1245-AD1245)&lt;0,1,0),0)</f>
        <v>1</v>
      </c>
      <c r="AY1245">
        <f>SUM(AP1245:AX1245)</f>
        <v>5</v>
      </c>
    </row>
    <row r="1246" spans="1:51" x14ac:dyDescent="0.45">
      <c r="A1246" s="1" t="s">
        <v>10</v>
      </c>
      <c r="B1246" s="2">
        <v>29663785</v>
      </c>
      <c r="C1246" s="3" t="s">
        <v>5337</v>
      </c>
      <c r="D1246" s="5">
        <v>16.5</v>
      </c>
      <c r="E1246" s="5">
        <v>175.5664845</v>
      </c>
      <c r="F1246" s="3" t="s">
        <v>4475</v>
      </c>
      <c r="G1246" s="3" t="s">
        <v>4476</v>
      </c>
      <c r="H1246" s="3" t="s">
        <v>4477</v>
      </c>
      <c r="I1246" s="3" t="s">
        <v>4498</v>
      </c>
      <c r="J1246" s="3" t="s">
        <v>4499</v>
      </c>
      <c r="K1246" s="6">
        <v>564586</v>
      </c>
      <c r="L1246" s="6">
        <v>555516</v>
      </c>
      <c r="M1246" s="6">
        <v>6553</v>
      </c>
      <c r="N1246" s="6">
        <v>4878</v>
      </c>
      <c r="O1246" s="6">
        <v>-10917</v>
      </c>
      <c r="P1246" s="6">
        <v>-12670</v>
      </c>
      <c r="Q1246" s="6">
        <v>-30516</v>
      </c>
      <c r="R1246" s="6">
        <v>-95487</v>
      </c>
      <c r="S1246" s="6">
        <v>9046</v>
      </c>
      <c r="T1246" s="6">
        <v>21938</v>
      </c>
      <c r="U1246" s="6">
        <v>105610</v>
      </c>
      <c r="V1246" s="6">
        <v>100607</v>
      </c>
      <c r="W1246" s="6">
        <v>404101</v>
      </c>
      <c r="X1246" s="6">
        <v>388804</v>
      </c>
      <c r="Y1246" s="6">
        <v>156277</v>
      </c>
      <c r="Z1246" s="6">
        <v>155067</v>
      </c>
      <c r="AA1246" s="6">
        <v>98830</v>
      </c>
      <c r="AB1246" s="6">
        <v>99843</v>
      </c>
      <c r="AC1246" s="6">
        <v>10631326</v>
      </c>
      <c r="AD1246" s="6">
        <v>10529419</v>
      </c>
      <c r="AF1246">
        <f>Q1246/W1246</f>
        <v>-7.5515774521716109E-2</v>
      </c>
      <c r="AG1246">
        <f>R1246/X1246</f>
        <v>-0.24559160913982367</v>
      </c>
      <c r="AH1246">
        <f>U1246/W1246</f>
        <v>0.2613455547004338</v>
      </c>
      <c r="AI1246">
        <f>V1246/X1246</f>
        <v>0.25876019794035043</v>
      </c>
      <c r="AJ1246">
        <f>Y1246/AA1246</f>
        <v>1.5812708691692805</v>
      </c>
      <c r="AK1246">
        <f>Z1246/AB1246</f>
        <v>1.5531083801568462</v>
      </c>
      <c r="AL1246">
        <f>O1246/K1246</f>
        <v>-1.9336292433747914E-2</v>
      </c>
      <c r="AM1246">
        <f>P1246/L1246</f>
        <v>-2.2807623902821882E-2</v>
      </c>
      <c r="AN1246">
        <f>K1246/W1246</f>
        <v>1.3971408138064494</v>
      </c>
      <c r="AO1246">
        <f>L1246/X1246</f>
        <v>1.4287815968971513</v>
      </c>
      <c r="AP1246">
        <f>IF(OR(Q1246&lt;0, Q1246="NA"), 0, 1)</f>
        <v>0</v>
      </c>
      <c r="AQ1246">
        <f>IF(OR(S1246&lt;0, S1246="NA"), 0, 1)</f>
        <v>1</v>
      </c>
      <c r="AR1246">
        <f>IFERROR(IF((AF1246-AG1246)&gt;0,1,0),0)</f>
        <v>1</v>
      </c>
      <c r="AS1246">
        <f>IFERROR(IF((S1246-Q1246)&gt;0,1,0),0)</f>
        <v>1</v>
      </c>
      <c r="AT1246">
        <f>IFERROR(IF((AH1246-AI1246)&lt;0,1,0),0)</f>
        <v>0</v>
      </c>
      <c r="AU1246">
        <f>IFERROR(IF((AJ1246-AK1246)&gt;0,1,0),0)</f>
        <v>1</v>
      </c>
      <c r="AV1246">
        <f>IFERROR(IF((AL1246-AM1246)&gt;0,1,0),0)</f>
        <v>1</v>
      </c>
      <c r="AW1246">
        <f>IFERROR(IF((AN1246-AO1246)&gt;0,1,0),0)</f>
        <v>0</v>
      </c>
      <c r="AX1246">
        <f>IFERROR(IF((AC1246-AD1246)&lt;0,1,0),0)</f>
        <v>0</v>
      </c>
      <c r="AY1246">
        <f>SUM(AP1246:AX1246)</f>
        <v>5</v>
      </c>
    </row>
    <row r="1247" spans="1:51" x14ac:dyDescent="0.45">
      <c r="A1247" s="1" t="s">
        <v>12</v>
      </c>
      <c r="B1247" s="2">
        <v>19068495</v>
      </c>
      <c r="C1247" s="3" t="s">
        <v>5336</v>
      </c>
      <c r="D1247" s="5">
        <v>6.5</v>
      </c>
      <c r="E1247" s="5">
        <v>169.4293705</v>
      </c>
      <c r="F1247" s="3" t="s">
        <v>4485</v>
      </c>
      <c r="G1247" s="3" t="s">
        <v>4486</v>
      </c>
      <c r="H1247" s="3" t="s">
        <v>4505</v>
      </c>
      <c r="I1247" s="3" t="s">
        <v>4505</v>
      </c>
      <c r="J1247" s="3" t="s">
        <v>4506</v>
      </c>
      <c r="K1247" s="6">
        <v>6628</v>
      </c>
      <c r="L1247" s="6">
        <v>7142</v>
      </c>
      <c r="M1247" s="6">
        <v>-13874</v>
      </c>
      <c r="N1247" s="6">
        <v>-15876</v>
      </c>
      <c r="O1247" s="6">
        <v>-14501</v>
      </c>
      <c r="P1247" s="6">
        <v>-16541</v>
      </c>
      <c r="Q1247" s="6">
        <v>-11307</v>
      </c>
      <c r="R1247" s="6">
        <v>-10362</v>
      </c>
      <c r="S1247" s="6">
        <v>-10472</v>
      </c>
      <c r="T1247" s="6">
        <v>-13179</v>
      </c>
      <c r="U1247" s="6">
        <v>136</v>
      </c>
      <c r="V1247" s="6">
        <v>133</v>
      </c>
      <c r="W1247" s="6">
        <v>10152</v>
      </c>
      <c r="X1247" s="6">
        <v>7219</v>
      </c>
      <c r="Y1247" s="6">
        <v>6627</v>
      </c>
      <c r="Z1247" s="6">
        <v>3561</v>
      </c>
      <c r="AA1247" s="6">
        <v>9356</v>
      </c>
      <c r="AB1247" s="6">
        <v>6768</v>
      </c>
      <c r="AC1247" s="6">
        <v>22732495</v>
      </c>
      <c r="AD1247" s="6">
        <v>20892941</v>
      </c>
      <c r="AF1247">
        <f>Q1247/W1247</f>
        <v>-1.1137706855791962</v>
      </c>
      <c r="AG1247">
        <f>R1247/X1247</f>
        <v>-1.4353788613381355</v>
      </c>
      <c r="AH1247">
        <f>U1247/W1247</f>
        <v>1.3396375098502758E-2</v>
      </c>
      <c r="AI1247">
        <f>V1247/X1247</f>
        <v>1.8423604377337581E-2</v>
      </c>
      <c r="AJ1247">
        <f>Y1247/AA1247</f>
        <v>0.70831551945275761</v>
      </c>
      <c r="AK1247">
        <f>Z1247/AB1247</f>
        <v>0.52615248226950351</v>
      </c>
      <c r="AL1247">
        <f>O1247/K1247</f>
        <v>-2.1878394689197345</v>
      </c>
      <c r="AM1247">
        <f>P1247/L1247</f>
        <v>-2.316017922150658</v>
      </c>
      <c r="AN1247">
        <f>K1247/W1247</f>
        <v>0.652876280535855</v>
      </c>
      <c r="AO1247">
        <f>L1247/X1247</f>
        <v>0.98933370272890986</v>
      </c>
      <c r="AP1247">
        <f>IF(OR(Q1247&lt;0, Q1247="NA"), 0, 1)</f>
        <v>0</v>
      </c>
      <c r="AQ1247">
        <f>IF(OR(S1247&lt;0, S1247="NA"), 0, 1)</f>
        <v>0</v>
      </c>
      <c r="AR1247">
        <f>IFERROR(IF((AF1247-AG1247)&gt;0,1,0),0)</f>
        <v>1</v>
      </c>
      <c r="AS1247">
        <f>IFERROR(IF((S1247-Q1247)&gt;0,1,0),0)</f>
        <v>1</v>
      </c>
      <c r="AT1247">
        <f>IFERROR(IF((AH1247-AI1247)&lt;0,1,0),0)</f>
        <v>1</v>
      </c>
      <c r="AU1247">
        <f>IFERROR(IF((AJ1247-AK1247)&gt;0,1,0),0)</f>
        <v>1</v>
      </c>
      <c r="AV1247">
        <f>IFERROR(IF((AL1247-AM1247)&gt;0,1,0),0)</f>
        <v>1</v>
      </c>
      <c r="AW1247">
        <f>IFERROR(IF((AN1247-AO1247)&gt;0,1,0),0)</f>
        <v>0</v>
      </c>
      <c r="AX1247">
        <f>IFERROR(IF((AC1247-AD1247)&lt;0,1,0),0)</f>
        <v>0</v>
      </c>
      <c r="AY1247">
        <f>SUM(AP1247:AX1247)</f>
        <v>5</v>
      </c>
    </row>
    <row r="1248" spans="1:51" x14ac:dyDescent="0.45">
      <c r="A1248" s="1" t="s">
        <v>15</v>
      </c>
      <c r="B1248" s="2">
        <v>4157610</v>
      </c>
      <c r="C1248" s="3" t="s">
        <v>5337</v>
      </c>
      <c r="D1248" s="5">
        <v>71.11</v>
      </c>
      <c r="E1248" s="5">
        <v>2508.6647303899999</v>
      </c>
      <c r="F1248" s="3" t="s">
        <v>4485</v>
      </c>
      <c r="G1248" s="3" t="s">
        <v>4486</v>
      </c>
      <c r="H1248" s="3" t="s">
        <v>4505</v>
      </c>
      <c r="I1248" s="3" t="s">
        <v>4505</v>
      </c>
      <c r="J1248" s="3" t="s">
        <v>4508</v>
      </c>
      <c r="K1248" s="6">
        <v>2571600</v>
      </c>
      <c r="L1248" s="6">
        <v>2430900</v>
      </c>
      <c r="M1248" s="6">
        <v>176100</v>
      </c>
      <c r="N1248" s="6">
        <v>212800</v>
      </c>
      <c r="O1248" s="6">
        <v>123200</v>
      </c>
      <c r="P1248" s="6">
        <v>165800</v>
      </c>
      <c r="Q1248" s="6">
        <v>10500</v>
      </c>
      <c r="R1248" s="6">
        <v>64900</v>
      </c>
      <c r="S1248" s="6">
        <v>48300</v>
      </c>
      <c r="T1248" s="6">
        <v>43700</v>
      </c>
      <c r="U1248" s="6">
        <v>986700</v>
      </c>
      <c r="V1248" s="6">
        <v>981000</v>
      </c>
      <c r="W1248" s="6">
        <v>2849300</v>
      </c>
      <c r="X1248" s="6">
        <v>2783300</v>
      </c>
      <c r="Y1248" s="6">
        <v>1498000</v>
      </c>
      <c r="Z1248" s="6">
        <v>1426900</v>
      </c>
      <c r="AA1248" s="6">
        <v>558300</v>
      </c>
      <c r="AB1248" s="6">
        <v>466900</v>
      </c>
      <c r="AC1248" s="6">
        <v>35278649</v>
      </c>
      <c r="AD1248" s="6">
        <v>35271686</v>
      </c>
      <c r="AF1248">
        <f>Q1248/W1248</f>
        <v>3.6851156424384936E-3</v>
      </c>
      <c r="AG1248">
        <f>R1248/X1248</f>
        <v>2.3317644522688894E-2</v>
      </c>
      <c r="AH1248">
        <f>U1248/W1248</f>
        <v>0.34629558137086303</v>
      </c>
      <c r="AI1248">
        <f>V1248/X1248</f>
        <v>0.35245931088995081</v>
      </c>
      <c r="AJ1248">
        <f>Y1248/AA1248</f>
        <v>2.6831452624037255</v>
      </c>
      <c r="AK1248">
        <f>Z1248/AB1248</f>
        <v>3.0561147997429856</v>
      </c>
      <c r="AL1248">
        <f>O1248/K1248</f>
        <v>4.7907917249961116E-2</v>
      </c>
      <c r="AM1248">
        <f>P1248/L1248</f>
        <v>6.8205191492862721E-2</v>
      </c>
      <c r="AN1248">
        <f>K1248/W1248</f>
        <v>0.90253746534236479</v>
      </c>
      <c r="AO1248">
        <f>L1248/X1248</f>
        <v>0.87338770524197895</v>
      </c>
      <c r="AP1248">
        <f>IF(OR(Q1248&lt;0, Q1248="NA"), 0, 1)</f>
        <v>1</v>
      </c>
      <c r="AQ1248">
        <f>IF(OR(S1248&lt;0, S1248="NA"), 0, 1)</f>
        <v>1</v>
      </c>
      <c r="AR1248">
        <f>IFERROR(IF((AF1248-AG1248)&gt;0,1,0),0)</f>
        <v>0</v>
      </c>
      <c r="AS1248">
        <f>IFERROR(IF((S1248-Q1248)&gt;0,1,0),0)</f>
        <v>1</v>
      </c>
      <c r="AT1248">
        <f>IFERROR(IF((AH1248-AI1248)&lt;0,1,0),0)</f>
        <v>1</v>
      </c>
      <c r="AU1248">
        <f>IFERROR(IF((AJ1248-AK1248)&gt;0,1,0),0)</f>
        <v>0</v>
      </c>
      <c r="AV1248">
        <f>IFERROR(IF((AL1248-AM1248)&gt;0,1,0),0)</f>
        <v>0</v>
      </c>
      <c r="AW1248">
        <f>IFERROR(IF((AN1248-AO1248)&gt;0,1,0),0)</f>
        <v>1</v>
      </c>
      <c r="AX1248">
        <f>IFERROR(IF((AC1248-AD1248)&lt;0,1,0),0)</f>
        <v>0</v>
      </c>
      <c r="AY1248">
        <f>SUM(AP1248:AX1248)</f>
        <v>5</v>
      </c>
    </row>
    <row r="1249" spans="1:51" x14ac:dyDescent="0.45">
      <c r="A1249" s="1" t="s">
        <v>23</v>
      </c>
      <c r="B1249" s="2">
        <v>4066681</v>
      </c>
      <c r="C1249" s="3" t="s">
        <v>5337</v>
      </c>
      <c r="D1249" s="5">
        <v>128.57</v>
      </c>
      <c r="E1249" s="5">
        <v>6476.41662473</v>
      </c>
      <c r="F1249" s="3" t="s">
        <v>4475</v>
      </c>
      <c r="G1249" s="3" t="s">
        <v>4476</v>
      </c>
      <c r="H1249" s="3" t="s">
        <v>4477</v>
      </c>
      <c r="I1249" s="3" t="s">
        <v>4498</v>
      </c>
      <c r="J1249" s="3" t="s">
        <v>4516</v>
      </c>
      <c r="K1249" s="6">
        <v>4816577</v>
      </c>
      <c r="L1249" s="6">
        <v>4664042</v>
      </c>
      <c r="M1249" s="6">
        <v>866770</v>
      </c>
      <c r="N1249" s="6">
        <v>816855</v>
      </c>
      <c r="O1249" s="6">
        <v>714603</v>
      </c>
      <c r="P1249" s="6">
        <v>671118</v>
      </c>
      <c r="Q1249" s="6">
        <v>545424</v>
      </c>
      <c r="R1249" s="6">
        <v>509292</v>
      </c>
      <c r="S1249" s="6">
        <v>706036</v>
      </c>
      <c r="T1249" s="6">
        <v>697213</v>
      </c>
      <c r="U1249" s="6" t="s">
        <v>4474</v>
      </c>
      <c r="V1249" s="6" t="s">
        <v>4474</v>
      </c>
      <c r="W1249" s="6">
        <v>3269872</v>
      </c>
      <c r="X1249" s="6">
        <v>3049558</v>
      </c>
      <c r="Y1249" s="6">
        <v>1655767</v>
      </c>
      <c r="Z1249" s="6">
        <v>1516653</v>
      </c>
      <c r="AA1249" s="6">
        <v>1182089</v>
      </c>
      <c r="AB1249" s="6">
        <v>1051656</v>
      </c>
      <c r="AC1249" s="6">
        <v>50371000</v>
      </c>
      <c r="AD1249" s="6">
        <v>51069000</v>
      </c>
      <c r="AF1249">
        <f>Q1249/W1249</f>
        <v>0.1668028595614752</v>
      </c>
      <c r="AG1249">
        <f>R1249/X1249</f>
        <v>0.16700518566952982</v>
      </c>
      <c r="AH1249" t="e">
        <f>U1249/W1249</f>
        <v>#VALUE!</v>
      </c>
      <c r="AI1249" t="e">
        <f>V1249/X1249</f>
        <v>#VALUE!</v>
      </c>
      <c r="AJ1249">
        <f>Y1249/AA1249</f>
        <v>1.4007126366965601</v>
      </c>
      <c r="AK1249">
        <f>Z1249/AB1249</f>
        <v>1.442156941052968</v>
      </c>
      <c r="AL1249">
        <f>O1249/K1249</f>
        <v>0.14836324634693893</v>
      </c>
      <c r="AM1249">
        <f>P1249/L1249</f>
        <v>0.14389192893202934</v>
      </c>
      <c r="AN1249">
        <f>K1249/W1249</f>
        <v>1.4730169865976406</v>
      </c>
      <c r="AO1249">
        <f>L1249/X1249</f>
        <v>1.5294157382807607</v>
      </c>
      <c r="AP1249">
        <f>IF(OR(Q1249&lt;0, Q1249="NA"), 0, 1)</f>
        <v>1</v>
      </c>
      <c r="AQ1249">
        <f>IF(OR(S1249&lt;0, S1249="NA"), 0, 1)</f>
        <v>1</v>
      </c>
      <c r="AR1249">
        <f>IFERROR(IF((AF1249-AG1249)&gt;0,1,0),0)</f>
        <v>0</v>
      </c>
      <c r="AS1249">
        <f>IFERROR(IF((S1249-Q1249)&gt;0,1,0),0)</f>
        <v>1</v>
      </c>
      <c r="AT1249">
        <f>IFERROR(IF((AH1249-AI1249)&lt;0,1,0),0)</f>
        <v>0</v>
      </c>
      <c r="AU1249">
        <f>IFERROR(IF((AJ1249-AK1249)&gt;0,1,0),0)</f>
        <v>0</v>
      </c>
      <c r="AV1249">
        <f>IFERROR(IF((AL1249-AM1249)&gt;0,1,0),0)</f>
        <v>1</v>
      </c>
      <c r="AW1249">
        <f>IFERROR(IF((AN1249-AO1249)&gt;0,1,0),0)</f>
        <v>0</v>
      </c>
      <c r="AX1249">
        <f>IFERROR(IF((AC1249-AD1249)&lt;0,1,0),0)</f>
        <v>1</v>
      </c>
      <c r="AY1249">
        <f>SUM(AP1249:AX1249)</f>
        <v>5</v>
      </c>
    </row>
    <row r="1250" spans="1:51" x14ac:dyDescent="0.45">
      <c r="A1250" s="1" t="s">
        <v>30</v>
      </c>
      <c r="B1250" s="2">
        <v>5721558</v>
      </c>
      <c r="C1250" s="3" t="s">
        <v>5337</v>
      </c>
      <c r="D1250" s="5">
        <v>5.76</v>
      </c>
      <c r="E1250" s="5">
        <v>79.76637504</v>
      </c>
      <c r="F1250" s="3" t="s">
        <v>4480</v>
      </c>
      <c r="G1250" s="3" t="s">
        <v>4491</v>
      </c>
      <c r="H1250" s="3" t="s">
        <v>4492</v>
      </c>
      <c r="I1250" s="3" t="s">
        <v>4493</v>
      </c>
      <c r="J1250" s="3"/>
      <c r="K1250" s="6">
        <v>1919.471</v>
      </c>
      <c r="L1250" s="6">
        <v>1845.097</v>
      </c>
      <c r="M1250" s="6" t="s">
        <v>4474</v>
      </c>
      <c r="N1250" s="6" t="s">
        <v>4474</v>
      </c>
      <c r="O1250" s="6">
        <v>937.95799999999997</v>
      </c>
      <c r="P1250" s="6">
        <v>808.77</v>
      </c>
      <c r="Q1250" s="6">
        <v>18925.896000000001</v>
      </c>
      <c r="R1250" s="6">
        <v>15678.377</v>
      </c>
      <c r="S1250" s="6">
        <v>4913.0649999999996</v>
      </c>
      <c r="T1250" s="6">
        <v>4480.0730000000003</v>
      </c>
      <c r="U1250" s="6" t="s">
        <v>4474</v>
      </c>
      <c r="V1250" s="6" t="s">
        <v>4474</v>
      </c>
      <c r="W1250" s="6">
        <v>108172.058</v>
      </c>
      <c r="X1250" s="6">
        <v>108172.058</v>
      </c>
      <c r="Y1250" s="6">
        <v>2146.8240000000001</v>
      </c>
      <c r="Z1250" s="6">
        <v>2146.8240000000001</v>
      </c>
      <c r="AA1250" s="6">
        <v>10773</v>
      </c>
      <c r="AB1250" s="6">
        <v>10773</v>
      </c>
      <c r="AC1250" s="6">
        <v>13999038</v>
      </c>
      <c r="AD1250" s="6">
        <v>13999038</v>
      </c>
      <c r="AF1250">
        <f>Q1250/W1250</f>
        <v>0.17496104215748581</v>
      </c>
      <c r="AG1250">
        <f>R1250/X1250</f>
        <v>0.14493925039310984</v>
      </c>
      <c r="AH1250" t="e">
        <f>U1250/W1250</f>
        <v>#VALUE!</v>
      </c>
      <c r="AI1250" t="e">
        <f>V1250/X1250</f>
        <v>#VALUE!</v>
      </c>
      <c r="AJ1250">
        <f>Y1250/AA1250</f>
        <v>0.1992781954887218</v>
      </c>
      <c r="AK1250">
        <f>Z1250/AB1250</f>
        <v>0.1992781954887218</v>
      </c>
      <c r="AL1250">
        <f>O1250/K1250</f>
        <v>0.48865442614136917</v>
      </c>
      <c r="AM1250">
        <f>P1250/L1250</f>
        <v>0.43833467833940437</v>
      </c>
      <c r="AN1250">
        <f>K1250/W1250</f>
        <v>1.7744610165408889E-2</v>
      </c>
      <c r="AO1250">
        <f>L1250/X1250</f>
        <v>1.705705737797833E-2</v>
      </c>
      <c r="AP1250">
        <f>IF(OR(Q1250&lt;0, Q1250="NA"), 0, 1)</f>
        <v>1</v>
      </c>
      <c r="AQ1250">
        <f>IF(OR(S1250&lt;0, S1250="NA"), 0, 1)</f>
        <v>1</v>
      </c>
      <c r="AR1250">
        <f>IFERROR(IF((AF1250-AG1250)&gt;0,1,0),0)</f>
        <v>1</v>
      </c>
      <c r="AS1250">
        <f>IFERROR(IF((S1250-Q1250)&gt;0,1,0),0)</f>
        <v>0</v>
      </c>
      <c r="AT1250">
        <f>IFERROR(IF((AH1250-AI1250)&lt;0,1,0),0)</f>
        <v>0</v>
      </c>
      <c r="AU1250">
        <f>IFERROR(IF((AJ1250-AK1250)&gt;0,1,0),0)</f>
        <v>0</v>
      </c>
      <c r="AV1250">
        <f>IFERROR(IF((AL1250-AM1250)&gt;0,1,0),0)</f>
        <v>1</v>
      </c>
      <c r="AW1250">
        <f>IFERROR(IF((AN1250-AO1250)&gt;0,1,0),0)</f>
        <v>1</v>
      </c>
      <c r="AX1250">
        <f>IFERROR(IF((AC1250-AD1250)&lt;0,1,0),0)</f>
        <v>0</v>
      </c>
      <c r="AY1250">
        <f>SUM(AP1250:AX1250)</f>
        <v>5</v>
      </c>
    </row>
    <row r="1251" spans="1:51" x14ac:dyDescent="0.45">
      <c r="A1251" s="1" t="s">
        <v>31</v>
      </c>
      <c r="B1251" s="2">
        <v>5720684</v>
      </c>
      <c r="C1251" s="3" t="s">
        <v>5337</v>
      </c>
      <c r="D1251" s="5">
        <v>13.83</v>
      </c>
      <c r="E1251" s="5">
        <v>388.08914816999999</v>
      </c>
      <c r="F1251" s="3" t="s">
        <v>4480</v>
      </c>
      <c r="G1251" s="3" t="s">
        <v>4491</v>
      </c>
      <c r="H1251" s="3" t="s">
        <v>4492</v>
      </c>
      <c r="I1251" s="3" t="s">
        <v>4493</v>
      </c>
      <c r="J1251" s="3"/>
      <c r="K1251" s="6">
        <v>3979.9859999999999</v>
      </c>
      <c r="L1251" s="6">
        <v>3512.9189999999999</v>
      </c>
      <c r="M1251" s="6" t="s">
        <v>4474</v>
      </c>
      <c r="N1251" s="6" t="s">
        <v>4474</v>
      </c>
      <c r="O1251" s="6">
        <v>-1920.347</v>
      </c>
      <c r="P1251" s="6">
        <v>-2243.029</v>
      </c>
      <c r="Q1251" s="6">
        <v>85296.459000000003</v>
      </c>
      <c r="R1251" s="6">
        <v>5496.0990000000002</v>
      </c>
      <c r="S1251" s="6" t="s">
        <v>4474</v>
      </c>
      <c r="T1251" s="6" t="s">
        <v>4474</v>
      </c>
      <c r="U1251" s="6" t="s">
        <v>4474</v>
      </c>
      <c r="V1251" s="6" t="s">
        <v>4474</v>
      </c>
      <c r="W1251" s="6">
        <v>460583.21600000001</v>
      </c>
      <c r="X1251" s="6">
        <v>432689.11599999998</v>
      </c>
      <c r="Y1251" s="8">
        <v>281.79700000000003</v>
      </c>
      <c r="Z1251" s="8">
        <v>2693.02</v>
      </c>
      <c r="AA1251" s="6">
        <v>889</v>
      </c>
      <c r="AB1251" s="6">
        <v>10044</v>
      </c>
      <c r="AC1251" s="6">
        <v>28061399</v>
      </c>
      <c r="AD1251" s="6">
        <v>26212047</v>
      </c>
      <c r="AF1251">
        <f>Q1251/W1251</f>
        <v>0.1851922867289198</v>
      </c>
      <c r="AG1251">
        <f>R1251/X1251</f>
        <v>1.2702189162530264E-2</v>
      </c>
      <c r="AH1251" t="e">
        <f>U1251/W1251</f>
        <v>#VALUE!</v>
      </c>
      <c r="AI1251" t="e">
        <f>V1251/X1251</f>
        <v>#VALUE!</v>
      </c>
      <c r="AJ1251">
        <f>Y1251/AA1251</f>
        <v>0.31698200224971879</v>
      </c>
      <c r="AK1251">
        <f>Z1251/AB1251</f>
        <v>0.26812226204699324</v>
      </c>
      <c r="AL1251">
        <f>O1251/K1251</f>
        <v>-0.48250094347065542</v>
      </c>
      <c r="AM1251">
        <f>P1251/L1251</f>
        <v>-0.6385086021055425</v>
      </c>
      <c r="AN1251">
        <f>K1251/W1251</f>
        <v>8.641187654567074E-3</v>
      </c>
      <c r="AO1251">
        <f>L1251/X1251</f>
        <v>8.1188060205332271E-3</v>
      </c>
      <c r="AP1251">
        <f>IF(OR(Q1251&lt;0, Q1251="NA"), 0, 1)</f>
        <v>1</v>
      </c>
      <c r="AQ1251">
        <f>IF(OR(S1251&lt;0, S1251="NA"), 0, 1)</f>
        <v>0</v>
      </c>
      <c r="AR1251">
        <f>IFERROR(IF((AF1251-AG1251)&gt;0,1,0),0)</f>
        <v>1</v>
      </c>
      <c r="AS1251">
        <f>IFERROR(IF((S1251-Q1251)&gt;0,1,0),0)</f>
        <v>0</v>
      </c>
      <c r="AT1251">
        <f>IFERROR(IF((AH1251-AI1251)&lt;0,1,0),0)</f>
        <v>0</v>
      </c>
      <c r="AU1251">
        <f>IFERROR(IF((AJ1251-AK1251)&gt;0,1,0),0)</f>
        <v>1</v>
      </c>
      <c r="AV1251">
        <f>IFERROR(IF((AL1251-AM1251)&gt;0,1,0),0)</f>
        <v>1</v>
      </c>
      <c r="AW1251">
        <f>IFERROR(IF((AN1251-AO1251)&gt;0,1,0),0)</f>
        <v>1</v>
      </c>
      <c r="AX1251">
        <f>IFERROR(IF((AC1251-AD1251)&lt;0,1,0),0)</f>
        <v>0</v>
      </c>
      <c r="AY1251">
        <f>SUM(AP1251:AX1251)</f>
        <v>5</v>
      </c>
    </row>
    <row r="1252" spans="1:51" x14ac:dyDescent="0.45">
      <c r="A1252" s="1" t="s">
        <v>34</v>
      </c>
      <c r="B1252" s="2">
        <v>5223225</v>
      </c>
      <c r="C1252" s="3" t="s">
        <v>5335</v>
      </c>
      <c r="D1252" s="5">
        <v>54.744999999999997</v>
      </c>
      <c r="E1252" s="5">
        <v>3799.1440752650001</v>
      </c>
      <c r="F1252" s="3" t="s">
        <v>4475</v>
      </c>
      <c r="G1252" s="3" t="s">
        <v>4476</v>
      </c>
      <c r="H1252" s="3" t="s">
        <v>4477</v>
      </c>
      <c r="I1252" s="3" t="s">
        <v>4478</v>
      </c>
      <c r="J1252" s="3" t="s">
        <v>4521</v>
      </c>
      <c r="K1252" s="6">
        <v>6051358</v>
      </c>
      <c r="L1252" s="6">
        <v>6105805</v>
      </c>
      <c r="M1252" s="6">
        <v>706559</v>
      </c>
      <c r="N1252" s="6">
        <v>749851</v>
      </c>
      <c r="O1252" s="6">
        <v>587909</v>
      </c>
      <c r="P1252" s="6">
        <v>633165</v>
      </c>
      <c r="Q1252" s="6">
        <v>452983</v>
      </c>
      <c r="R1252" s="6">
        <v>487198</v>
      </c>
      <c r="S1252" s="6">
        <v>622649</v>
      </c>
      <c r="T1252" s="6">
        <v>583236</v>
      </c>
      <c r="U1252" s="6">
        <v>483148</v>
      </c>
      <c r="V1252" s="6">
        <v>483617</v>
      </c>
      <c r="W1252" s="6">
        <v>5091778</v>
      </c>
      <c r="X1252" s="6">
        <v>4874358</v>
      </c>
      <c r="Y1252" s="6">
        <v>1907982</v>
      </c>
      <c r="Z1252" s="6">
        <v>1812388</v>
      </c>
      <c r="AA1252" s="6">
        <v>1212014</v>
      </c>
      <c r="AB1252" s="6">
        <v>1091275</v>
      </c>
      <c r="AC1252" s="6">
        <v>69932128</v>
      </c>
      <c r="AD1252" s="6">
        <v>70915916</v>
      </c>
      <c r="AF1252">
        <f>Q1252/W1252</f>
        <v>8.8963619387962323E-2</v>
      </c>
      <c r="AG1252">
        <f>R1252/X1252</f>
        <v>9.9951214088091198E-2</v>
      </c>
      <c r="AH1252">
        <f>U1252/W1252</f>
        <v>9.4887876101432539E-2</v>
      </c>
      <c r="AI1252">
        <f>V1252/X1252</f>
        <v>9.9216553236344152E-2</v>
      </c>
      <c r="AJ1252">
        <f>Y1252/AA1252</f>
        <v>1.5742243901473085</v>
      </c>
      <c r="AK1252">
        <f>Z1252/AB1252</f>
        <v>1.6607986071338572</v>
      </c>
      <c r="AL1252">
        <f>O1252/K1252</f>
        <v>9.7153234034410133E-2</v>
      </c>
      <c r="AM1252">
        <f>P1252/L1252</f>
        <v>0.10369885707126252</v>
      </c>
      <c r="AN1252">
        <f>K1252/W1252</f>
        <v>1.1884567630403369</v>
      </c>
      <c r="AO1252">
        <f>L1252/X1252</f>
        <v>1.2526377832732023</v>
      </c>
      <c r="AP1252">
        <f>IF(OR(Q1252&lt;0, Q1252="NA"), 0, 1)</f>
        <v>1</v>
      </c>
      <c r="AQ1252">
        <f>IF(OR(S1252&lt;0, S1252="NA"), 0, 1)</f>
        <v>1</v>
      </c>
      <c r="AR1252">
        <f>IFERROR(IF((AF1252-AG1252)&gt;0,1,0),0)</f>
        <v>0</v>
      </c>
      <c r="AS1252">
        <f>IFERROR(IF((S1252-Q1252)&gt;0,1,0),0)</f>
        <v>1</v>
      </c>
      <c r="AT1252">
        <f>IFERROR(IF((AH1252-AI1252)&lt;0,1,0),0)</f>
        <v>1</v>
      </c>
      <c r="AU1252">
        <f>IFERROR(IF((AJ1252-AK1252)&gt;0,1,0),0)</f>
        <v>0</v>
      </c>
      <c r="AV1252">
        <f>IFERROR(IF((AL1252-AM1252)&gt;0,1,0),0)</f>
        <v>0</v>
      </c>
      <c r="AW1252">
        <f>IFERROR(IF((AN1252-AO1252)&gt;0,1,0),0)</f>
        <v>0</v>
      </c>
      <c r="AX1252">
        <f>IFERROR(IF((AC1252-AD1252)&lt;0,1,0),0)</f>
        <v>1</v>
      </c>
      <c r="AY1252">
        <f>SUM(AP1252:AX1252)</f>
        <v>5</v>
      </c>
    </row>
    <row r="1253" spans="1:51" x14ac:dyDescent="0.45">
      <c r="A1253" s="1" t="s">
        <v>35</v>
      </c>
      <c r="B1253" s="2">
        <v>4811530</v>
      </c>
      <c r="C1253" s="3" t="s">
        <v>5335</v>
      </c>
      <c r="D1253" s="5">
        <v>44.26</v>
      </c>
      <c r="E1253" s="5">
        <v>4111.1056795200002</v>
      </c>
      <c r="F1253" s="3" t="s">
        <v>4470</v>
      </c>
      <c r="G1253" s="3" t="s">
        <v>4512</v>
      </c>
      <c r="H1253" s="3" t="s">
        <v>4522</v>
      </c>
      <c r="I1253" s="3" t="s">
        <v>4523</v>
      </c>
      <c r="J1253" s="3" t="s">
        <v>4524</v>
      </c>
      <c r="K1253" s="6">
        <v>3122525</v>
      </c>
      <c r="L1253" s="6">
        <v>3057225</v>
      </c>
      <c r="M1253" s="6">
        <v>689293</v>
      </c>
      <c r="N1253" s="6">
        <v>672171</v>
      </c>
      <c r="O1253" s="6">
        <v>543859</v>
      </c>
      <c r="P1253" s="6">
        <v>530990</v>
      </c>
      <c r="Q1253" s="6">
        <v>290712</v>
      </c>
      <c r="R1253" s="6">
        <v>3819</v>
      </c>
      <c r="S1253" s="6">
        <v>129296</v>
      </c>
      <c r="T1253" s="6">
        <v>104025</v>
      </c>
      <c r="U1253" s="6">
        <v>1804825</v>
      </c>
      <c r="V1253" s="6">
        <v>1774556</v>
      </c>
      <c r="W1253" s="6">
        <v>5870457</v>
      </c>
      <c r="X1253" s="6">
        <v>5678052</v>
      </c>
      <c r="Y1253" s="6">
        <v>652062</v>
      </c>
      <c r="Z1253" s="6">
        <v>645214</v>
      </c>
      <c r="AA1253" s="6">
        <v>609500</v>
      </c>
      <c r="AB1253" s="6">
        <v>546522</v>
      </c>
      <c r="AC1253" s="6">
        <v>91757352</v>
      </c>
      <c r="AD1253" s="6">
        <v>91680774</v>
      </c>
      <c r="AF1253">
        <f>Q1253/W1253</f>
        <v>4.9521187192070396E-2</v>
      </c>
      <c r="AG1253">
        <f>R1253/X1253</f>
        <v>6.7258982482020239E-4</v>
      </c>
      <c r="AH1253">
        <f>U1253/W1253</f>
        <v>0.30744199301689801</v>
      </c>
      <c r="AI1253">
        <f>V1253/X1253</f>
        <v>0.31252901523268894</v>
      </c>
      <c r="AJ1253">
        <f>Y1253/AA1253</f>
        <v>1.0698310090237899</v>
      </c>
      <c r="AK1253">
        <f>Z1253/AB1253</f>
        <v>1.1805819344875412</v>
      </c>
      <c r="AL1253">
        <f>O1253/K1253</f>
        <v>0.17417282487730282</v>
      </c>
      <c r="AM1253">
        <f>P1253/L1253</f>
        <v>0.17368365102339539</v>
      </c>
      <c r="AN1253">
        <f>K1253/W1253</f>
        <v>0.531904926652218</v>
      </c>
      <c r="AO1253">
        <f>L1253/X1253</f>
        <v>0.5384284962518836</v>
      </c>
      <c r="AP1253">
        <f>IF(OR(Q1253&lt;0, Q1253="NA"), 0, 1)</f>
        <v>1</v>
      </c>
      <c r="AQ1253">
        <f>IF(OR(S1253&lt;0, S1253="NA"), 0, 1)</f>
        <v>1</v>
      </c>
      <c r="AR1253">
        <f>IFERROR(IF((AF1253-AG1253)&gt;0,1,0),0)</f>
        <v>1</v>
      </c>
      <c r="AS1253">
        <f>IFERROR(IF((S1253-Q1253)&gt;0,1,0),0)</f>
        <v>0</v>
      </c>
      <c r="AT1253">
        <f>IFERROR(IF((AH1253-AI1253)&lt;0,1,0),0)</f>
        <v>1</v>
      </c>
      <c r="AU1253">
        <f>IFERROR(IF((AJ1253-AK1253)&gt;0,1,0),0)</f>
        <v>0</v>
      </c>
      <c r="AV1253">
        <f>IFERROR(IF((AL1253-AM1253)&gt;0,1,0),0)</f>
        <v>1</v>
      </c>
      <c r="AW1253">
        <f>IFERROR(IF((AN1253-AO1253)&gt;0,1,0),0)</f>
        <v>0</v>
      </c>
      <c r="AX1253">
        <f>IFERROR(IF((AC1253-AD1253)&lt;0,1,0),0)</f>
        <v>0</v>
      </c>
      <c r="AY1253">
        <f>SUM(AP1253:AX1253)</f>
        <v>5</v>
      </c>
    </row>
    <row r="1254" spans="1:51" x14ac:dyDescent="0.45">
      <c r="A1254" s="1" t="s">
        <v>40</v>
      </c>
      <c r="B1254" s="2">
        <v>4828634</v>
      </c>
      <c r="C1254" s="3" t="s">
        <v>5337</v>
      </c>
      <c r="D1254" s="5">
        <v>5.25</v>
      </c>
      <c r="E1254" s="5">
        <v>487.625292</v>
      </c>
      <c r="F1254" s="3" t="s">
        <v>4485</v>
      </c>
      <c r="G1254" s="3" t="s">
        <v>4517</v>
      </c>
      <c r="H1254" s="3" t="s">
        <v>4518</v>
      </c>
      <c r="I1254" s="3" t="s">
        <v>4536</v>
      </c>
      <c r="J1254" s="3" t="s">
        <v>4537</v>
      </c>
      <c r="K1254" s="6">
        <v>1706700</v>
      </c>
      <c r="L1254" s="6">
        <v>1733800</v>
      </c>
      <c r="M1254" s="6">
        <v>201500</v>
      </c>
      <c r="N1254" s="6">
        <v>203800</v>
      </c>
      <c r="O1254" s="6">
        <v>143000</v>
      </c>
      <c r="P1254" s="6">
        <v>145400</v>
      </c>
      <c r="Q1254" s="6">
        <v>-181600</v>
      </c>
      <c r="R1254" s="6">
        <v>-176000</v>
      </c>
      <c r="S1254" s="6">
        <v>153500</v>
      </c>
      <c r="T1254" s="6">
        <v>170600</v>
      </c>
      <c r="U1254" s="6">
        <v>849800</v>
      </c>
      <c r="V1254" s="6">
        <v>917500</v>
      </c>
      <c r="W1254" s="6">
        <v>2357500</v>
      </c>
      <c r="X1254" s="6">
        <v>2413400</v>
      </c>
      <c r="Y1254" s="6">
        <v>794000</v>
      </c>
      <c r="Z1254" s="6">
        <v>858400</v>
      </c>
      <c r="AA1254" s="6">
        <v>497700</v>
      </c>
      <c r="AB1254" s="6">
        <v>484300</v>
      </c>
      <c r="AC1254" s="6">
        <v>93400000</v>
      </c>
      <c r="AD1254" s="6">
        <v>95800000</v>
      </c>
      <c r="AF1254">
        <f>Q1254/W1254</f>
        <v>-7.7030752916224812E-2</v>
      </c>
      <c r="AG1254">
        <f>R1254/X1254</f>
        <v>-7.2926162260711025E-2</v>
      </c>
      <c r="AH1254">
        <f>U1254/W1254</f>
        <v>0.3604665959703075</v>
      </c>
      <c r="AI1254">
        <f>V1254/X1254</f>
        <v>0.38016905610342255</v>
      </c>
      <c r="AJ1254">
        <f>Y1254/AA1254</f>
        <v>1.5953385573638739</v>
      </c>
      <c r="AK1254">
        <f>Z1254/AB1254</f>
        <v>1.7724550898203593</v>
      </c>
      <c r="AL1254">
        <f>O1254/K1254</f>
        <v>8.3787426026835407E-2</v>
      </c>
      <c r="AM1254">
        <f>P1254/L1254</f>
        <v>8.3862037143845894E-2</v>
      </c>
      <c r="AN1254">
        <f>K1254/W1254</f>
        <v>0.72394485683987275</v>
      </c>
      <c r="AO1254">
        <f>L1254/X1254</f>
        <v>0.7184055689069363</v>
      </c>
      <c r="AP1254">
        <f>IF(OR(Q1254&lt;0, Q1254="NA"), 0, 1)</f>
        <v>0</v>
      </c>
      <c r="AQ1254">
        <f>IF(OR(S1254&lt;0, S1254="NA"), 0, 1)</f>
        <v>1</v>
      </c>
      <c r="AR1254">
        <f>IFERROR(IF((AF1254-AG1254)&gt;0,1,0),0)</f>
        <v>0</v>
      </c>
      <c r="AS1254">
        <f>IFERROR(IF((S1254-Q1254)&gt;0,1,0),0)</f>
        <v>1</v>
      </c>
      <c r="AT1254">
        <f>IFERROR(IF((AH1254-AI1254)&lt;0,1,0),0)</f>
        <v>1</v>
      </c>
      <c r="AU1254">
        <f>IFERROR(IF((AJ1254-AK1254)&gt;0,1,0),0)</f>
        <v>0</v>
      </c>
      <c r="AV1254">
        <f>IFERROR(IF((AL1254-AM1254)&gt;0,1,0),0)</f>
        <v>0</v>
      </c>
      <c r="AW1254">
        <f>IFERROR(IF((AN1254-AO1254)&gt;0,1,0),0)</f>
        <v>1</v>
      </c>
      <c r="AX1254">
        <f>IFERROR(IF((AC1254-AD1254)&lt;0,1,0),0)</f>
        <v>1</v>
      </c>
      <c r="AY1254">
        <f>SUM(AP1254:AX1254)</f>
        <v>5</v>
      </c>
    </row>
    <row r="1255" spans="1:51" x14ac:dyDescent="0.45">
      <c r="A1255" s="1" t="s">
        <v>43</v>
      </c>
      <c r="B1255" s="2">
        <v>100603</v>
      </c>
      <c r="C1255" s="3" t="s">
        <v>5336</v>
      </c>
      <c r="D1255" s="5">
        <v>38.56</v>
      </c>
      <c r="E1255" s="5">
        <v>329.63497999999998</v>
      </c>
      <c r="F1255" s="3" t="s">
        <v>4480</v>
      </c>
      <c r="G1255" s="3" t="s">
        <v>4481</v>
      </c>
      <c r="H1255" s="3" t="s">
        <v>4481</v>
      </c>
      <c r="I1255" s="3" t="s">
        <v>4482</v>
      </c>
      <c r="J1255" s="3" t="s">
        <v>4484</v>
      </c>
      <c r="K1255" s="6">
        <v>108389</v>
      </c>
      <c r="L1255" s="6">
        <v>108642</v>
      </c>
      <c r="M1255" s="6" t="s">
        <v>4474</v>
      </c>
      <c r="N1255" s="6" t="s">
        <v>4474</v>
      </c>
      <c r="O1255" s="6">
        <v>58307</v>
      </c>
      <c r="P1255" s="6">
        <v>56714</v>
      </c>
      <c r="Q1255" s="6">
        <v>29348</v>
      </c>
      <c r="R1255" s="6">
        <v>31188</v>
      </c>
      <c r="S1255" s="6">
        <v>42687</v>
      </c>
      <c r="T1255" s="6">
        <v>36653</v>
      </c>
      <c r="U1255" s="6">
        <v>15000</v>
      </c>
      <c r="V1255" s="6">
        <v>15000</v>
      </c>
      <c r="W1255" s="6">
        <v>2420914</v>
      </c>
      <c r="X1255" s="6">
        <v>2457753</v>
      </c>
      <c r="Y1255" s="6" t="s">
        <v>4474</v>
      </c>
      <c r="Z1255" s="6" t="s">
        <v>4474</v>
      </c>
      <c r="AA1255" s="6" t="s">
        <v>4474</v>
      </c>
      <c r="AB1255" s="6" t="s">
        <v>4474</v>
      </c>
      <c r="AC1255" s="6">
        <v>8548625</v>
      </c>
      <c r="AD1255" s="6">
        <v>8545629</v>
      </c>
      <c r="AF1255">
        <f>Q1255/W1255</f>
        <v>1.2122694156008846E-2</v>
      </c>
      <c r="AG1255">
        <f>R1255/X1255</f>
        <v>1.2689639683076371E-2</v>
      </c>
      <c r="AH1255">
        <f>U1255/W1255</f>
        <v>6.1960069626595575E-3</v>
      </c>
      <c r="AI1255">
        <f>V1255/X1255</f>
        <v>6.1031356690440415E-3</v>
      </c>
      <c r="AJ1255" t="e">
        <f>Y1255/AA1255</f>
        <v>#VALUE!</v>
      </c>
      <c r="AK1255" t="e">
        <f>Z1255/AB1255</f>
        <v>#VALUE!</v>
      </c>
      <c r="AL1255">
        <f>O1255/K1255</f>
        <v>0.53794204208914187</v>
      </c>
      <c r="AM1255">
        <f>P1255/L1255</f>
        <v>0.52202647226671084</v>
      </c>
      <c r="AN1255">
        <f>K1255/W1255</f>
        <v>4.4771933245047121E-2</v>
      </c>
      <c r="AO1255">
        <f>L1255/X1255</f>
        <v>4.420379102375218E-2</v>
      </c>
      <c r="AP1255">
        <f>IF(OR(Q1255&lt;0, Q1255="NA"), 0, 1)</f>
        <v>1</v>
      </c>
      <c r="AQ1255">
        <f>IF(OR(S1255&lt;0, S1255="NA"), 0, 1)</f>
        <v>1</v>
      </c>
      <c r="AR1255">
        <f>IFERROR(IF((AF1255-AG1255)&gt;0,1,0),0)</f>
        <v>0</v>
      </c>
      <c r="AS1255">
        <f>IFERROR(IF((S1255-Q1255)&gt;0,1,0),0)</f>
        <v>1</v>
      </c>
      <c r="AT1255">
        <f>IFERROR(IF((AH1255-AI1255)&lt;0,1,0),0)</f>
        <v>0</v>
      </c>
      <c r="AU1255">
        <f>IFERROR(IF((AJ1255-AK1255)&gt;0,1,0),0)</f>
        <v>0</v>
      </c>
      <c r="AV1255">
        <f>IFERROR(IF((AL1255-AM1255)&gt;0,1,0),0)</f>
        <v>1</v>
      </c>
      <c r="AW1255">
        <f>IFERROR(IF((AN1255-AO1255)&gt;0,1,0),0)</f>
        <v>1</v>
      </c>
      <c r="AX1255">
        <f>IFERROR(IF((AC1255-AD1255)&lt;0,1,0),0)</f>
        <v>0</v>
      </c>
      <c r="AY1255">
        <f>SUM(AP1255:AX1255)</f>
        <v>5</v>
      </c>
    </row>
    <row r="1256" spans="1:51" x14ac:dyDescent="0.45">
      <c r="A1256" s="1" t="s">
        <v>56</v>
      </c>
      <c r="B1256" s="2">
        <v>4968288</v>
      </c>
      <c r="C1256" s="3" t="s">
        <v>5335</v>
      </c>
      <c r="D1256" s="7">
        <v>13.3</v>
      </c>
      <c r="E1256" s="5">
        <v>1453.2236621</v>
      </c>
      <c r="F1256" s="3" t="s">
        <v>4500</v>
      </c>
      <c r="G1256" s="3" t="s">
        <v>4501</v>
      </c>
      <c r="H1256" s="3" t="s">
        <v>4502</v>
      </c>
      <c r="I1256" s="3" t="s">
        <v>4503</v>
      </c>
      <c r="J1256" s="3" t="s">
        <v>4504</v>
      </c>
      <c r="K1256" s="6">
        <v>343723</v>
      </c>
      <c r="L1256" s="6">
        <v>359019</v>
      </c>
      <c r="M1256" s="6">
        <v>188131</v>
      </c>
      <c r="N1256" s="6">
        <v>209322</v>
      </c>
      <c r="O1256" s="6">
        <v>106410</v>
      </c>
      <c r="P1256" s="6">
        <v>117959</v>
      </c>
      <c r="Q1256" s="6">
        <v>41295</v>
      </c>
      <c r="R1256" s="6">
        <v>46213</v>
      </c>
      <c r="S1256" s="6">
        <v>144441</v>
      </c>
      <c r="T1256" s="6">
        <v>151377</v>
      </c>
      <c r="U1256" s="6">
        <v>499692</v>
      </c>
      <c r="V1256" s="6">
        <v>510857</v>
      </c>
      <c r="W1256" s="6">
        <v>1083165</v>
      </c>
      <c r="X1256" s="6">
        <v>1068674</v>
      </c>
      <c r="Y1256" s="6">
        <v>244710</v>
      </c>
      <c r="Z1256" s="6">
        <v>219383</v>
      </c>
      <c r="AA1256" s="6">
        <v>71498</v>
      </c>
      <c r="AB1256" s="6">
        <v>73223</v>
      </c>
      <c r="AC1256" s="6">
        <v>109193000</v>
      </c>
      <c r="AD1256" s="6">
        <v>108854000</v>
      </c>
      <c r="AF1256">
        <f>Q1256/W1256</f>
        <v>3.8124385481436346E-2</v>
      </c>
      <c r="AG1256">
        <f>R1256/X1256</f>
        <v>4.3243308997879613E-2</v>
      </c>
      <c r="AH1256">
        <f>U1256/W1256</f>
        <v>0.46132583678386951</v>
      </c>
      <c r="AI1256">
        <f>V1256/X1256</f>
        <v>0.47802884696362036</v>
      </c>
      <c r="AJ1256">
        <f>Y1256/AA1256</f>
        <v>3.4226132199502084</v>
      </c>
      <c r="AK1256">
        <f>Z1256/AB1256</f>
        <v>2.9960941234311624</v>
      </c>
      <c r="AL1256">
        <f>O1256/K1256</f>
        <v>0.30958067979157633</v>
      </c>
      <c r="AM1256">
        <f>P1256/L1256</f>
        <v>0.32855921274361521</v>
      </c>
      <c r="AN1256">
        <f>K1256/W1256</f>
        <v>0.31733207775362016</v>
      </c>
      <c r="AO1256">
        <f>L1256/X1256</f>
        <v>0.33594810016899446</v>
      </c>
      <c r="AP1256">
        <f>IF(OR(Q1256&lt;0, Q1256="NA"), 0, 1)</f>
        <v>1</v>
      </c>
      <c r="AQ1256">
        <f>IF(OR(S1256&lt;0, S1256="NA"), 0, 1)</f>
        <v>1</v>
      </c>
      <c r="AR1256">
        <f>IFERROR(IF((AF1256-AG1256)&gt;0,1,0),0)</f>
        <v>0</v>
      </c>
      <c r="AS1256">
        <f>IFERROR(IF((S1256-Q1256)&gt;0,1,0),0)</f>
        <v>1</v>
      </c>
      <c r="AT1256">
        <f>IFERROR(IF((AH1256-AI1256)&lt;0,1,0),0)</f>
        <v>1</v>
      </c>
      <c r="AU1256">
        <f>IFERROR(IF((AJ1256-AK1256)&gt;0,1,0),0)</f>
        <v>1</v>
      </c>
      <c r="AV1256">
        <f>IFERROR(IF((AL1256-AM1256)&gt;0,1,0),0)</f>
        <v>0</v>
      </c>
      <c r="AW1256">
        <f>IFERROR(IF((AN1256-AO1256)&gt;0,1,0),0)</f>
        <v>0</v>
      </c>
      <c r="AX1256">
        <f>IFERROR(IF((AC1256-AD1256)&lt;0,1,0),0)</f>
        <v>0</v>
      </c>
      <c r="AY1256">
        <f>SUM(AP1256:AX1256)</f>
        <v>5</v>
      </c>
    </row>
    <row r="1257" spans="1:51" x14ac:dyDescent="0.45">
      <c r="A1257" s="1" t="s">
        <v>65</v>
      </c>
      <c r="B1257" s="2">
        <v>4987603</v>
      </c>
      <c r="C1257" s="3" t="s">
        <v>5337</v>
      </c>
      <c r="D1257" s="5">
        <v>124.94</v>
      </c>
      <c r="E1257" s="5">
        <v>9687.3663311199998</v>
      </c>
      <c r="F1257" s="3" t="s">
        <v>4485</v>
      </c>
      <c r="G1257" s="3" t="s">
        <v>4486</v>
      </c>
      <c r="H1257" s="3" t="s">
        <v>4496</v>
      </c>
      <c r="I1257" s="3" t="s">
        <v>4496</v>
      </c>
      <c r="J1257" s="3" t="s">
        <v>4579</v>
      </c>
      <c r="K1257" s="6">
        <v>2914153</v>
      </c>
      <c r="L1257" s="6">
        <v>2911763</v>
      </c>
      <c r="M1257" s="6">
        <v>858326</v>
      </c>
      <c r="N1257" s="6">
        <v>860407</v>
      </c>
      <c r="O1257" s="6">
        <v>707959</v>
      </c>
      <c r="P1257" s="6">
        <v>718126</v>
      </c>
      <c r="Q1257" s="6">
        <v>495855</v>
      </c>
      <c r="R1257" s="6">
        <v>501708</v>
      </c>
      <c r="S1257" s="6">
        <v>609390</v>
      </c>
      <c r="T1257" s="6">
        <v>657387</v>
      </c>
      <c r="U1257" s="6">
        <v>1250983</v>
      </c>
      <c r="V1257" s="6">
        <v>1252266</v>
      </c>
      <c r="W1257" s="6">
        <v>3535750</v>
      </c>
      <c r="X1257" s="6">
        <v>3447538</v>
      </c>
      <c r="Y1257" s="6">
        <v>1491920</v>
      </c>
      <c r="Z1257" s="6">
        <v>1424300</v>
      </c>
      <c r="AA1257" s="6">
        <v>467337</v>
      </c>
      <c r="AB1257" s="6">
        <v>492927</v>
      </c>
      <c r="AC1257" s="6">
        <v>71463000</v>
      </c>
      <c r="AD1257" s="6">
        <v>71198000</v>
      </c>
      <c r="AF1257">
        <f>Q1257/W1257</f>
        <v>0.14024040161210494</v>
      </c>
      <c r="AG1257">
        <f>R1257/X1257</f>
        <v>0.14552645975185771</v>
      </c>
      <c r="AH1257">
        <f>U1257/W1257</f>
        <v>0.35380979990101108</v>
      </c>
      <c r="AI1257">
        <f>V1257/X1257</f>
        <v>0.36323486499641194</v>
      </c>
      <c r="AJ1257">
        <f>Y1257/AA1257</f>
        <v>3.1923857944053222</v>
      </c>
      <c r="AK1257">
        <f>Z1257/AB1257</f>
        <v>2.8894745063670686</v>
      </c>
      <c r="AL1257">
        <f>O1257/K1257</f>
        <v>0.24293817105690743</v>
      </c>
      <c r="AM1257">
        <f>P1257/L1257</f>
        <v>0.24662927580301006</v>
      </c>
      <c r="AN1257">
        <f>K1257/W1257</f>
        <v>0.82419656367107408</v>
      </c>
      <c r="AO1257">
        <f>L1257/X1257</f>
        <v>0.84459199579526023</v>
      </c>
      <c r="AP1257">
        <f>IF(OR(Q1257&lt;0, Q1257="NA"), 0, 1)</f>
        <v>1</v>
      </c>
      <c r="AQ1257">
        <f>IF(OR(S1257&lt;0, S1257="NA"), 0, 1)</f>
        <v>1</v>
      </c>
      <c r="AR1257">
        <f>IFERROR(IF((AF1257-AG1257)&gt;0,1,0),0)</f>
        <v>0</v>
      </c>
      <c r="AS1257">
        <f>IFERROR(IF((S1257-Q1257)&gt;0,1,0),0)</f>
        <v>1</v>
      </c>
      <c r="AT1257">
        <f>IFERROR(IF((AH1257-AI1257)&lt;0,1,0),0)</f>
        <v>1</v>
      </c>
      <c r="AU1257">
        <f>IFERROR(IF((AJ1257-AK1257)&gt;0,1,0),0)</f>
        <v>1</v>
      </c>
      <c r="AV1257">
        <f>IFERROR(IF((AL1257-AM1257)&gt;0,1,0),0)</f>
        <v>0</v>
      </c>
      <c r="AW1257">
        <f>IFERROR(IF((AN1257-AO1257)&gt;0,1,0),0)</f>
        <v>0</v>
      </c>
      <c r="AX1257">
        <f>IFERROR(IF((AC1257-AD1257)&lt;0,1,0),0)</f>
        <v>0</v>
      </c>
      <c r="AY1257">
        <f>SUM(AP1257:AX1257)</f>
        <v>5</v>
      </c>
    </row>
    <row r="1258" spans="1:51" x14ac:dyDescent="0.45">
      <c r="A1258" s="1" t="s">
        <v>66</v>
      </c>
      <c r="B1258" s="2">
        <v>4306705</v>
      </c>
      <c r="C1258" s="3" t="s">
        <v>5335</v>
      </c>
      <c r="D1258" s="5">
        <v>125.95</v>
      </c>
      <c r="E1258" s="5">
        <v>4744.9227886500003</v>
      </c>
      <c r="F1258" s="3" t="s">
        <v>4500</v>
      </c>
      <c r="G1258" s="3" t="s">
        <v>4574</v>
      </c>
      <c r="H1258" s="3" t="s">
        <v>4580</v>
      </c>
      <c r="I1258" s="3" t="s">
        <v>4581</v>
      </c>
      <c r="J1258" s="3" t="s">
        <v>4541</v>
      </c>
      <c r="K1258" s="6">
        <v>1471910</v>
      </c>
      <c r="L1258" s="6">
        <v>1507684</v>
      </c>
      <c r="M1258" s="6">
        <v>135878</v>
      </c>
      <c r="N1258" s="6">
        <v>150671</v>
      </c>
      <c r="O1258" s="6">
        <v>67285</v>
      </c>
      <c r="P1258" s="6">
        <v>83186</v>
      </c>
      <c r="Q1258" s="6">
        <v>42842</v>
      </c>
      <c r="R1258" s="6">
        <v>90468</v>
      </c>
      <c r="S1258" s="6">
        <v>132063</v>
      </c>
      <c r="T1258" s="6">
        <v>170520</v>
      </c>
      <c r="U1258" s="6">
        <v>564000</v>
      </c>
      <c r="V1258" s="6">
        <v>887309</v>
      </c>
      <c r="W1258" s="6">
        <v>2192860</v>
      </c>
      <c r="X1258" s="6">
        <v>2541859</v>
      </c>
      <c r="Y1258" s="6">
        <v>1345708</v>
      </c>
      <c r="Z1258" s="6">
        <v>1677839</v>
      </c>
      <c r="AA1258" s="6">
        <v>291508</v>
      </c>
      <c r="AB1258" s="6">
        <v>306837</v>
      </c>
      <c r="AC1258" s="6">
        <v>37671000</v>
      </c>
      <c r="AD1258" s="6">
        <v>37671000</v>
      </c>
      <c r="AF1258">
        <f>Q1258/W1258</f>
        <v>1.9537042948478241E-2</v>
      </c>
      <c r="AG1258">
        <f>R1258/X1258</f>
        <v>3.5591273945565036E-2</v>
      </c>
      <c r="AH1258">
        <f>U1258/W1258</f>
        <v>0.25719836195653167</v>
      </c>
      <c r="AI1258">
        <f>V1258/X1258</f>
        <v>0.34907876479379857</v>
      </c>
      <c r="AJ1258">
        <f>Y1258/AA1258</f>
        <v>4.6163673038132744</v>
      </c>
      <c r="AK1258">
        <f>Z1258/AB1258</f>
        <v>5.4681769147788568</v>
      </c>
      <c r="AL1258">
        <f>O1258/K1258</f>
        <v>4.5712713413184232E-2</v>
      </c>
      <c r="AM1258">
        <f>P1258/L1258</f>
        <v>5.5174691778913883E-2</v>
      </c>
      <c r="AN1258">
        <f>K1258/W1258</f>
        <v>0.67122844139616755</v>
      </c>
      <c r="AO1258">
        <f>L1258/X1258</f>
        <v>0.59314226320185348</v>
      </c>
      <c r="AP1258">
        <f>IF(OR(Q1258&lt;0, Q1258="NA"), 0, 1)</f>
        <v>1</v>
      </c>
      <c r="AQ1258">
        <f>IF(OR(S1258&lt;0, S1258="NA"), 0, 1)</f>
        <v>1</v>
      </c>
      <c r="AR1258">
        <f>IFERROR(IF((AF1258-AG1258)&gt;0,1,0),0)</f>
        <v>0</v>
      </c>
      <c r="AS1258">
        <f>IFERROR(IF((S1258-Q1258)&gt;0,1,0),0)</f>
        <v>1</v>
      </c>
      <c r="AT1258">
        <f>IFERROR(IF((AH1258-AI1258)&lt;0,1,0),0)</f>
        <v>1</v>
      </c>
      <c r="AU1258">
        <f>IFERROR(IF((AJ1258-AK1258)&gt;0,1,0),0)</f>
        <v>0</v>
      </c>
      <c r="AV1258">
        <f>IFERROR(IF((AL1258-AM1258)&gt;0,1,0),0)</f>
        <v>0</v>
      </c>
      <c r="AW1258">
        <f>IFERROR(IF((AN1258-AO1258)&gt;0,1,0),0)</f>
        <v>1</v>
      </c>
      <c r="AX1258">
        <f>IFERROR(IF((AC1258-AD1258)&lt;0,1,0),0)</f>
        <v>0</v>
      </c>
      <c r="AY1258">
        <f>SUM(AP1258:AX1258)</f>
        <v>5</v>
      </c>
    </row>
    <row r="1259" spans="1:51" x14ac:dyDescent="0.45">
      <c r="A1259" s="1" t="s">
        <v>70</v>
      </c>
      <c r="B1259" s="2">
        <v>5721375</v>
      </c>
      <c r="C1259" s="3" t="s">
        <v>5337</v>
      </c>
      <c r="D1259" s="5">
        <v>12.16</v>
      </c>
      <c r="E1259" s="5">
        <v>420.66023103999999</v>
      </c>
      <c r="F1259" s="3" t="s">
        <v>4480</v>
      </c>
      <c r="G1259" s="3" t="s">
        <v>4491</v>
      </c>
      <c r="H1259" s="3" t="s">
        <v>4492</v>
      </c>
      <c r="I1259" s="3" t="s">
        <v>4493</v>
      </c>
      <c r="J1259" s="3" t="s">
        <v>4494</v>
      </c>
      <c r="K1259" s="6">
        <v>37910.627999999997</v>
      </c>
      <c r="L1259" s="6">
        <v>32267.670999999998</v>
      </c>
      <c r="M1259" s="6" t="s">
        <v>4474</v>
      </c>
      <c r="N1259" s="6" t="s">
        <v>4474</v>
      </c>
      <c r="O1259" s="6">
        <v>30309.895</v>
      </c>
      <c r="P1259" s="6">
        <v>24542.843000000001</v>
      </c>
      <c r="Q1259" s="6">
        <v>106501.27499999999</v>
      </c>
      <c r="R1259" s="6">
        <v>-38747.012999999999</v>
      </c>
      <c r="S1259" s="6">
        <v>-18023.244999999999</v>
      </c>
      <c r="T1259" s="6">
        <v>48505.737999999998</v>
      </c>
      <c r="U1259" s="6">
        <v>132000</v>
      </c>
      <c r="V1259" s="6">
        <v>173000</v>
      </c>
      <c r="W1259" s="6">
        <v>863675.34699999995</v>
      </c>
      <c r="X1259" s="6">
        <v>787917.65</v>
      </c>
      <c r="Y1259" s="6">
        <v>17193.304</v>
      </c>
      <c r="Z1259" s="6">
        <v>16483.794999999998</v>
      </c>
      <c r="AA1259" s="6">
        <v>197019</v>
      </c>
      <c r="AB1259" s="6">
        <v>188090</v>
      </c>
      <c r="AC1259" s="6">
        <v>44148745</v>
      </c>
      <c r="AD1259" s="6">
        <v>34593769</v>
      </c>
      <c r="AF1259">
        <f>Q1259/W1259</f>
        <v>0.12331169966809299</v>
      </c>
      <c r="AG1259">
        <f>R1259/X1259</f>
        <v>-4.9176475485731279E-2</v>
      </c>
      <c r="AH1259">
        <f>U1259/W1259</f>
        <v>0.15283520649107982</v>
      </c>
      <c r="AI1259">
        <f>V1259/X1259</f>
        <v>0.21956609297938687</v>
      </c>
      <c r="AJ1259">
        <f>Y1259/AA1259</f>
        <v>8.7267238185149656E-2</v>
      </c>
      <c r="AK1259">
        <f>Z1259/AB1259</f>
        <v>8.7637806369291291E-2</v>
      </c>
      <c r="AL1259">
        <f>O1259/K1259</f>
        <v>0.79950917721542369</v>
      </c>
      <c r="AM1259">
        <f>P1259/L1259</f>
        <v>0.76060162507545093</v>
      </c>
      <c r="AN1259">
        <f>K1259/W1259</f>
        <v>4.3894535292322054E-2</v>
      </c>
      <c r="AO1259">
        <f>L1259/X1259</f>
        <v>4.0953100872914823E-2</v>
      </c>
      <c r="AP1259">
        <f>IF(OR(Q1259&lt;0, Q1259="NA"), 0, 1)</f>
        <v>1</v>
      </c>
      <c r="AQ1259">
        <f>IF(OR(S1259&lt;0, S1259="NA"), 0, 1)</f>
        <v>0</v>
      </c>
      <c r="AR1259">
        <f>IFERROR(IF((AF1259-AG1259)&gt;0,1,0),0)</f>
        <v>1</v>
      </c>
      <c r="AS1259">
        <f>IFERROR(IF((S1259-Q1259)&gt;0,1,0),0)</f>
        <v>0</v>
      </c>
      <c r="AT1259">
        <f>IFERROR(IF((AH1259-AI1259)&lt;0,1,0),0)</f>
        <v>1</v>
      </c>
      <c r="AU1259">
        <f>IFERROR(IF((AJ1259-AK1259)&gt;0,1,0),0)</f>
        <v>0</v>
      </c>
      <c r="AV1259">
        <f>IFERROR(IF((AL1259-AM1259)&gt;0,1,0),0)</f>
        <v>1</v>
      </c>
      <c r="AW1259">
        <f>IFERROR(IF((AN1259-AO1259)&gt;0,1,0),0)</f>
        <v>1</v>
      </c>
      <c r="AX1259">
        <f>IFERROR(IF((AC1259-AD1259)&lt;0,1,0),0)</f>
        <v>0</v>
      </c>
      <c r="AY1259">
        <f>SUM(AP1259:AX1259)</f>
        <v>5</v>
      </c>
    </row>
    <row r="1260" spans="1:51" x14ac:dyDescent="0.45">
      <c r="A1260" s="1" t="s">
        <v>80</v>
      </c>
      <c r="B1260" s="2">
        <v>4152754</v>
      </c>
      <c r="C1260" s="3" t="s">
        <v>5337</v>
      </c>
      <c r="D1260" s="5">
        <v>94.89</v>
      </c>
      <c r="E1260" s="5">
        <v>17534.044541610001</v>
      </c>
      <c r="F1260" s="3" t="s">
        <v>4485</v>
      </c>
      <c r="G1260" s="3" t="s">
        <v>4486</v>
      </c>
      <c r="H1260" s="3" t="s">
        <v>4590</v>
      </c>
      <c r="I1260" s="3" t="s">
        <v>4590</v>
      </c>
      <c r="J1260" s="3" t="s">
        <v>4591</v>
      </c>
      <c r="K1260" s="6">
        <v>7817256</v>
      </c>
      <c r="L1260" s="6">
        <v>7760794</v>
      </c>
      <c r="M1260" s="6">
        <v>4075643</v>
      </c>
      <c r="N1260" s="6">
        <v>4168787</v>
      </c>
      <c r="O1260" s="6">
        <v>4043666</v>
      </c>
      <c r="P1260" s="6">
        <v>4135432</v>
      </c>
      <c r="Q1260" s="6">
        <v>2534101</v>
      </c>
      <c r="R1260" s="6">
        <v>3268075</v>
      </c>
      <c r="S1260" s="6">
        <v>5551903</v>
      </c>
      <c r="T1260" s="6">
        <v>5489352</v>
      </c>
      <c r="U1260" s="6">
        <v>48352710</v>
      </c>
      <c r="V1260" s="6">
        <v>45697189</v>
      </c>
      <c r="W1260" s="6">
        <v>73824890</v>
      </c>
      <c r="X1260" s="6">
        <v>71106661</v>
      </c>
      <c r="Y1260" s="6">
        <v>8095239</v>
      </c>
      <c r="Z1260" s="6">
        <v>5134134</v>
      </c>
      <c r="AA1260" s="6">
        <v>4083978</v>
      </c>
      <c r="AB1260" s="6">
        <v>3848570</v>
      </c>
      <c r="AC1260" s="6">
        <v>184782849</v>
      </c>
      <c r="AD1260" s="6">
        <v>190184075</v>
      </c>
      <c r="AF1260">
        <f>Q1260/W1260</f>
        <v>3.4325835094369934E-2</v>
      </c>
      <c r="AG1260">
        <f>R1260/X1260</f>
        <v>4.5960180861255744E-2</v>
      </c>
      <c r="AH1260">
        <f>U1260/W1260</f>
        <v>0.65496487702182826</v>
      </c>
      <c r="AI1260">
        <f>V1260/X1260</f>
        <v>0.64265693758282361</v>
      </c>
      <c r="AJ1260">
        <f>Y1260/AA1260</f>
        <v>1.9821945661803271</v>
      </c>
      <c r="AK1260">
        <f>Z1260/AB1260</f>
        <v>1.334036798083444</v>
      </c>
      <c r="AL1260">
        <f>O1260/K1260</f>
        <v>0.51727434792975946</v>
      </c>
      <c r="AM1260">
        <f>P1260/L1260</f>
        <v>0.53286197262805846</v>
      </c>
      <c r="AN1260">
        <f>K1260/W1260</f>
        <v>0.1058891655646219</v>
      </c>
      <c r="AO1260">
        <f>L1260/X1260</f>
        <v>0.10914299575956744</v>
      </c>
      <c r="AP1260">
        <f>IF(OR(Q1260&lt;0, Q1260="NA"), 0, 1)</f>
        <v>1</v>
      </c>
      <c r="AQ1260">
        <f>IF(OR(S1260&lt;0, S1260="NA"), 0, 1)</f>
        <v>1</v>
      </c>
      <c r="AR1260">
        <f>IFERROR(IF((AF1260-AG1260)&gt;0,1,0),0)</f>
        <v>0</v>
      </c>
      <c r="AS1260">
        <f>IFERROR(IF((S1260-Q1260)&gt;0,1,0),0)</f>
        <v>1</v>
      </c>
      <c r="AT1260">
        <f>IFERROR(IF((AH1260-AI1260)&lt;0,1,0),0)</f>
        <v>0</v>
      </c>
      <c r="AU1260">
        <f>IFERROR(IF((AJ1260-AK1260)&gt;0,1,0),0)</f>
        <v>1</v>
      </c>
      <c r="AV1260">
        <f>IFERROR(IF((AL1260-AM1260)&gt;0,1,0),0)</f>
        <v>0</v>
      </c>
      <c r="AW1260">
        <f>IFERROR(IF((AN1260-AO1260)&gt;0,1,0),0)</f>
        <v>0</v>
      </c>
      <c r="AX1260">
        <f>IFERROR(IF((AC1260-AD1260)&lt;0,1,0),0)</f>
        <v>1</v>
      </c>
      <c r="AY1260">
        <f>SUM(AP1260:AX1260)</f>
        <v>5</v>
      </c>
    </row>
    <row r="1261" spans="1:51" x14ac:dyDescent="0.45">
      <c r="A1261" s="1" t="s">
        <v>81</v>
      </c>
      <c r="B1261" s="2">
        <v>4987550</v>
      </c>
      <c r="C1261" s="3" t="s">
        <v>5335</v>
      </c>
      <c r="D1261" s="7">
        <v>177.88</v>
      </c>
      <c r="E1261" s="5">
        <v>4981.1482031599999</v>
      </c>
      <c r="F1261" s="3" t="s">
        <v>4485</v>
      </c>
      <c r="G1261" s="3" t="s">
        <v>4486</v>
      </c>
      <c r="H1261" s="3" t="s">
        <v>4505</v>
      </c>
      <c r="I1261" s="3" t="s">
        <v>4505</v>
      </c>
      <c r="J1261" s="3" t="s">
        <v>4592</v>
      </c>
      <c r="K1261" s="6">
        <v>761498</v>
      </c>
      <c r="L1261" s="6">
        <v>753856</v>
      </c>
      <c r="M1261" s="6">
        <v>90458</v>
      </c>
      <c r="N1261" s="6">
        <v>108064</v>
      </c>
      <c r="O1261" s="6">
        <v>52242</v>
      </c>
      <c r="P1261" s="6">
        <v>70414</v>
      </c>
      <c r="Q1261" s="6">
        <v>48640</v>
      </c>
      <c r="R1261" s="6">
        <v>58937</v>
      </c>
      <c r="S1261" s="6">
        <v>65591</v>
      </c>
      <c r="T1261" s="6">
        <v>60705</v>
      </c>
      <c r="U1261" s="6">
        <v>15000</v>
      </c>
      <c r="V1261" s="6">
        <v>6788</v>
      </c>
      <c r="W1261" s="6">
        <v>1019085</v>
      </c>
      <c r="X1261" s="6">
        <v>999169</v>
      </c>
      <c r="Y1261" s="6">
        <v>514845</v>
      </c>
      <c r="Z1261" s="6">
        <v>500346</v>
      </c>
      <c r="AA1261" s="6">
        <v>111611</v>
      </c>
      <c r="AB1261" s="6">
        <v>117358</v>
      </c>
      <c r="AC1261" s="6">
        <v>28003728</v>
      </c>
      <c r="AD1261" s="6">
        <v>28004971</v>
      </c>
      <c r="AF1261">
        <f>Q1261/W1261</f>
        <v>4.7729090311406798E-2</v>
      </c>
      <c r="AG1261">
        <f>R1261/X1261</f>
        <v>5.8986017380443151E-2</v>
      </c>
      <c r="AH1261">
        <f>U1261/W1261</f>
        <v>1.4719086239126275E-2</v>
      </c>
      <c r="AI1261">
        <f>V1261/X1261</f>
        <v>6.7936455194266433E-3</v>
      </c>
      <c r="AJ1261">
        <f>Y1261/AA1261</f>
        <v>4.6128517798424884</v>
      </c>
      <c r="AK1261">
        <f>Z1261/AB1261</f>
        <v>4.2634162136369058</v>
      </c>
      <c r="AL1261">
        <f>O1261/K1261</f>
        <v>6.8604251094553106E-2</v>
      </c>
      <c r="AM1261">
        <f>P1261/L1261</f>
        <v>9.3405106545547165E-2</v>
      </c>
      <c r="AN1261">
        <f>K1261/W1261</f>
        <v>0.74723698219481205</v>
      </c>
      <c r="AO1261">
        <f>L1261/X1261</f>
        <v>0.75448297535251796</v>
      </c>
      <c r="AP1261">
        <f>IF(OR(Q1261&lt;0, Q1261="NA"), 0, 1)</f>
        <v>1</v>
      </c>
      <c r="AQ1261">
        <f>IF(OR(S1261&lt;0, S1261="NA"), 0, 1)</f>
        <v>1</v>
      </c>
      <c r="AR1261">
        <f>IFERROR(IF((AF1261-AG1261)&gt;0,1,0),0)</f>
        <v>0</v>
      </c>
      <c r="AS1261">
        <f>IFERROR(IF((S1261-Q1261)&gt;0,1,0),0)</f>
        <v>1</v>
      </c>
      <c r="AT1261">
        <f>IFERROR(IF((AH1261-AI1261)&lt;0,1,0),0)</f>
        <v>0</v>
      </c>
      <c r="AU1261">
        <f>IFERROR(IF((AJ1261-AK1261)&gt;0,1,0),0)</f>
        <v>1</v>
      </c>
      <c r="AV1261">
        <f>IFERROR(IF((AL1261-AM1261)&gt;0,1,0),0)</f>
        <v>0</v>
      </c>
      <c r="AW1261">
        <f>IFERROR(IF((AN1261-AO1261)&gt;0,1,0),0)</f>
        <v>0</v>
      </c>
      <c r="AX1261">
        <f>IFERROR(IF((AC1261-AD1261)&lt;0,1,0),0)</f>
        <v>1</v>
      </c>
      <c r="AY1261">
        <f>SUM(AP1261:AX1261)</f>
        <v>5</v>
      </c>
    </row>
    <row r="1262" spans="1:51" x14ac:dyDescent="0.45">
      <c r="A1262" s="1" t="s">
        <v>82</v>
      </c>
      <c r="B1262" s="2">
        <v>7240660</v>
      </c>
      <c r="C1262" s="3" t="s">
        <v>5336</v>
      </c>
      <c r="D1262" s="7">
        <v>6.82</v>
      </c>
      <c r="E1262" s="5">
        <v>362.89794244000001</v>
      </c>
      <c r="F1262" s="3" t="s">
        <v>4485</v>
      </c>
      <c r="G1262" s="3" t="s">
        <v>4486</v>
      </c>
      <c r="H1262" s="3" t="s">
        <v>4505</v>
      </c>
      <c r="I1262" s="3" t="s">
        <v>4505</v>
      </c>
      <c r="J1262" s="3" t="s">
        <v>4593</v>
      </c>
      <c r="K1262" s="6">
        <v>344747</v>
      </c>
      <c r="L1262" s="6">
        <v>354547</v>
      </c>
      <c r="M1262" s="6">
        <v>17575</v>
      </c>
      <c r="N1262" s="6">
        <v>11655</v>
      </c>
      <c r="O1262" s="6">
        <v>3756</v>
      </c>
      <c r="P1262" s="6">
        <v>-169</v>
      </c>
      <c r="Q1262" s="6">
        <v>417</v>
      </c>
      <c r="R1262" s="6">
        <v>-240</v>
      </c>
      <c r="S1262" s="6">
        <v>-32453</v>
      </c>
      <c r="T1262" s="6">
        <v>-81753</v>
      </c>
      <c r="U1262" s="6">
        <v>78889</v>
      </c>
      <c r="V1262" s="6">
        <v>81477</v>
      </c>
      <c r="W1262" s="6">
        <v>601456</v>
      </c>
      <c r="X1262" s="6">
        <v>598694</v>
      </c>
      <c r="Y1262" s="6">
        <v>339736</v>
      </c>
      <c r="Z1262" s="6">
        <v>295828</v>
      </c>
      <c r="AA1262" s="6">
        <v>47114</v>
      </c>
      <c r="AB1262" s="6">
        <v>43008</v>
      </c>
      <c r="AC1262" s="6">
        <v>53210842</v>
      </c>
      <c r="AD1262" s="6">
        <v>53084214</v>
      </c>
      <c r="AF1262">
        <f>Q1262/W1262</f>
        <v>6.9331754941342344E-4</v>
      </c>
      <c r="AG1262">
        <f>R1262/X1262</f>
        <v>-4.0087256595188863E-4</v>
      </c>
      <c r="AH1262">
        <f>U1262/W1262</f>
        <v>0.13116337687212365</v>
      </c>
      <c r="AI1262">
        <f>V1262/X1262</f>
        <v>0.13609122523359179</v>
      </c>
      <c r="AJ1262">
        <f>Y1262/AA1262</f>
        <v>7.2109351785032052</v>
      </c>
      <c r="AK1262">
        <f>Z1262/AB1262</f>
        <v>6.8784412202380949</v>
      </c>
      <c r="AL1262">
        <f>O1262/K1262</f>
        <v>1.0894946148915001E-2</v>
      </c>
      <c r="AM1262">
        <f>P1262/L1262</f>
        <v>-4.7666458889794583E-4</v>
      </c>
      <c r="AN1262">
        <f>K1262/W1262</f>
        <v>0.57318739857944723</v>
      </c>
      <c r="AO1262">
        <f>L1262/X1262</f>
        <v>0.5922006901689344</v>
      </c>
      <c r="AP1262">
        <f>IF(OR(Q1262&lt;0, Q1262="NA"), 0, 1)</f>
        <v>1</v>
      </c>
      <c r="AQ1262">
        <f>IF(OR(S1262&lt;0, S1262="NA"), 0, 1)</f>
        <v>0</v>
      </c>
      <c r="AR1262">
        <f>IFERROR(IF((AF1262-AG1262)&gt;0,1,0),0)</f>
        <v>1</v>
      </c>
      <c r="AS1262">
        <f>IFERROR(IF((S1262-Q1262)&gt;0,1,0),0)</f>
        <v>0</v>
      </c>
      <c r="AT1262">
        <f>IFERROR(IF((AH1262-AI1262)&lt;0,1,0),0)</f>
        <v>1</v>
      </c>
      <c r="AU1262">
        <f>IFERROR(IF((AJ1262-AK1262)&gt;0,1,0),0)</f>
        <v>1</v>
      </c>
      <c r="AV1262">
        <f>IFERROR(IF((AL1262-AM1262)&gt;0,1,0),0)</f>
        <v>1</v>
      </c>
      <c r="AW1262">
        <f>IFERROR(IF((AN1262-AO1262)&gt;0,1,0),0)</f>
        <v>0</v>
      </c>
      <c r="AX1262">
        <f>IFERROR(IF((AC1262-AD1262)&lt;0,1,0),0)</f>
        <v>0</v>
      </c>
      <c r="AY1262">
        <f>SUM(AP1262:AX1262)</f>
        <v>5</v>
      </c>
    </row>
    <row r="1263" spans="1:51" x14ac:dyDescent="0.45">
      <c r="A1263" s="1" t="s">
        <v>83</v>
      </c>
      <c r="B1263" s="2">
        <v>113618</v>
      </c>
      <c r="C1263" s="3" t="s">
        <v>5337</v>
      </c>
      <c r="D1263" s="5">
        <v>186.88</v>
      </c>
      <c r="E1263" s="5">
        <v>5648.4726681599996</v>
      </c>
      <c r="F1263" s="3" t="s">
        <v>4480</v>
      </c>
      <c r="G1263" s="3" t="s">
        <v>4491</v>
      </c>
      <c r="H1263" s="3" t="s">
        <v>4492</v>
      </c>
      <c r="I1263" s="3" t="s">
        <v>4493</v>
      </c>
      <c r="J1263" s="3" t="s">
        <v>4553</v>
      </c>
      <c r="K1263" s="6">
        <v>2019200</v>
      </c>
      <c r="L1263" s="6">
        <v>2028200</v>
      </c>
      <c r="M1263" s="6">
        <v>694200</v>
      </c>
      <c r="N1263" s="6">
        <v>721800</v>
      </c>
      <c r="O1263" s="6">
        <v>649200</v>
      </c>
      <c r="P1263" s="6">
        <v>671900</v>
      </c>
      <c r="Q1263" s="6">
        <v>763700</v>
      </c>
      <c r="R1263" s="6">
        <v>864000</v>
      </c>
      <c r="S1263" s="6">
        <v>974500</v>
      </c>
      <c r="T1263" s="6">
        <v>1003200</v>
      </c>
      <c r="U1263" s="6">
        <v>2280700</v>
      </c>
      <c r="V1263" s="6">
        <v>2186200</v>
      </c>
      <c r="W1263" s="6">
        <v>8903000</v>
      </c>
      <c r="X1263" s="6">
        <v>8845000</v>
      </c>
      <c r="Y1263" s="6">
        <v>1539800</v>
      </c>
      <c r="Z1263" s="6">
        <v>1494600</v>
      </c>
      <c r="AA1263" s="6">
        <v>10200</v>
      </c>
      <c r="AB1263" s="6">
        <v>19400</v>
      </c>
      <c r="AC1263" s="6">
        <v>30100000</v>
      </c>
      <c r="AD1263" s="6">
        <v>33200000</v>
      </c>
      <c r="AF1263">
        <f>Q1263/W1263</f>
        <v>8.5780074132314948E-2</v>
      </c>
      <c r="AG1263">
        <f>R1263/X1263</f>
        <v>9.7682306387789714E-2</v>
      </c>
      <c r="AH1263">
        <f>U1263/W1263</f>
        <v>0.2561720768280355</v>
      </c>
      <c r="AI1263">
        <f>V1263/X1263</f>
        <v>0.24716789146410401</v>
      </c>
      <c r="AJ1263">
        <f>Y1263/AA1263</f>
        <v>150.9607843137255</v>
      </c>
      <c r="AK1263">
        <f>Z1263/AB1263</f>
        <v>77.041237113402062</v>
      </c>
      <c r="AL1263">
        <f>O1263/K1263</f>
        <v>0.32151347068145802</v>
      </c>
      <c r="AM1263">
        <f>P1263/L1263</f>
        <v>0.33127896657134404</v>
      </c>
      <c r="AN1263">
        <f>K1263/W1263</f>
        <v>0.22679995507132428</v>
      </c>
      <c r="AO1263">
        <f>L1263/X1263</f>
        <v>0.2293046919163369</v>
      </c>
      <c r="AP1263">
        <f>IF(OR(Q1263&lt;0, Q1263="NA"), 0, 1)</f>
        <v>1</v>
      </c>
      <c r="AQ1263">
        <f>IF(OR(S1263&lt;0, S1263="NA"), 0, 1)</f>
        <v>1</v>
      </c>
      <c r="AR1263">
        <f>IFERROR(IF((AF1263-AG1263)&gt;0,1,0),0)</f>
        <v>0</v>
      </c>
      <c r="AS1263">
        <f>IFERROR(IF((S1263-Q1263)&gt;0,1,0),0)</f>
        <v>1</v>
      </c>
      <c r="AT1263">
        <f>IFERROR(IF((AH1263-AI1263)&lt;0,1,0),0)</f>
        <v>0</v>
      </c>
      <c r="AU1263">
        <f>IFERROR(IF((AJ1263-AK1263)&gt;0,1,0),0)</f>
        <v>1</v>
      </c>
      <c r="AV1263">
        <f>IFERROR(IF((AL1263-AM1263)&gt;0,1,0),0)</f>
        <v>0</v>
      </c>
      <c r="AW1263">
        <f>IFERROR(IF((AN1263-AO1263)&gt;0,1,0),0)</f>
        <v>0</v>
      </c>
      <c r="AX1263">
        <f>IFERROR(IF((AC1263-AD1263)&lt;0,1,0),0)</f>
        <v>1</v>
      </c>
      <c r="AY1263">
        <f>SUM(AP1263:AX1263)</f>
        <v>5</v>
      </c>
    </row>
    <row r="1264" spans="1:51" x14ac:dyDescent="0.45">
      <c r="A1264" s="1" t="s">
        <v>87</v>
      </c>
      <c r="B1264" s="2">
        <v>15170166</v>
      </c>
      <c r="C1264" s="3" t="s">
        <v>5335</v>
      </c>
      <c r="D1264" s="5">
        <v>15.74</v>
      </c>
      <c r="E1264" s="5">
        <v>1423.6504496800001</v>
      </c>
      <c r="F1264" s="3" t="s">
        <v>4475</v>
      </c>
      <c r="G1264" s="3" t="s">
        <v>4529</v>
      </c>
      <c r="H1264" s="3" t="s">
        <v>4569</v>
      </c>
      <c r="I1264" s="3" t="s">
        <v>4572</v>
      </c>
      <c r="J1264" s="3" t="s">
        <v>4573</v>
      </c>
      <c r="K1264" s="6">
        <v>617987.39927563875</v>
      </c>
      <c r="L1264" s="6">
        <v>614179.76915537799</v>
      </c>
      <c r="M1264" s="6">
        <v>222247.72351441698</v>
      </c>
      <c r="N1264" s="6">
        <v>219177.23926028475</v>
      </c>
      <c r="O1264" s="6">
        <v>182288.41357971495</v>
      </c>
      <c r="P1264" s="6">
        <v>178876.09306789204</v>
      </c>
      <c r="Q1264" s="6">
        <v>115737.93924603914</v>
      </c>
      <c r="R1264" s="6">
        <v>114248.41650781863</v>
      </c>
      <c r="S1264" s="6">
        <v>251371.03791682745</v>
      </c>
      <c r="T1264" s="6">
        <v>234921.99873576924</v>
      </c>
      <c r="U1264" s="6">
        <v>388455.70410636888</v>
      </c>
      <c r="V1264" s="6">
        <v>292044.45565242454</v>
      </c>
      <c r="W1264" s="6">
        <v>1600240.0279144933</v>
      </c>
      <c r="X1264" s="6">
        <v>1414265.6171193889</v>
      </c>
      <c r="Y1264" s="6">
        <v>271104.82626900758</v>
      </c>
      <c r="Z1264" s="6">
        <v>258393.07587001944</v>
      </c>
      <c r="AA1264" s="6">
        <v>169908.35965621096</v>
      </c>
      <c r="AB1264" s="6">
        <v>175509.58282296994</v>
      </c>
      <c r="AC1264" s="6">
        <v>90229593</v>
      </c>
      <c r="AD1264" s="6">
        <v>90192887</v>
      </c>
      <c r="AF1264">
        <f>Q1264/W1264</f>
        <v>7.2325361962651422E-2</v>
      </c>
      <c r="AG1264">
        <f>R1264/X1264</f>
        <v>8.0782856575784281E-2</v>
      </c>
      <c r="AH1264">
        <f>U1264/W1264</f>
        <v>0.24274839857157071</v>
      </c>
      <c r="AI1264">
        <f>V1264/X1264</f>
        <v>0.20649901412951543</v>
      </c>
      <c r="AJ1264">
        <f>Y1264/AA1264</f>
        <v>1.5955943946345867</v>
      </c>
      <c r="AK1264">
        <f>Z1264/AB1264</f>
        <v>1.4722448296777677</v>
      </c>
      <c r="AL1264">
        <f>O1264/K1264</f>
        <v>0.29497108483664969</v>
      </c>
      <c r="AM1264">
        <f>P1264/L1264</f>
        <v>0.29124387036369337</v>
      </c>
      <c r="AN1264">
        <f>K1264/W1264</f>
        <v>0.38618419018116201</v>
      </c>
      <c r="AO1264">
        <f>L1264/X1264</f>
        <v>0.43427469473970137</v>
      </c>
      <c r="AP1264">
        <f>IF(OR(Q1264&lt;0, Q1264="NA"), 0, 1)</f>
        <v>1</v>
      </c>
      <c r="AQ1264">
        <f>IF(OR(S1264&lt;0, S1264="NA"), 0, 1)</f>
        <v>1</v>
      </c>
      <c r="AR1264">
        <f>IFERROR(IF((AF1264-AG1264)&gt;0,1,0),0)</f>
        <v>0</v>
      </c>
      <c r="AS1264">
        <f>IFERROR(IF((S1264-Q1264)&gt;0,1,0),0)</f>
        <v>1</v>
      </c>
      <c r="AT1264">
        <f>IFERROR(IF((AH1264-AI1264)&lt;0,1,0),0)</f>
        <v>0</v>
      </c>
      <c r="AU1264">
        <f>IFERROR(IF((AJ1264-AK1264)&gt;0,1,0),0)</f>
        <v>1</v>
      </c>
      <c r="AV1264">
        <f>IFERROR(IF((AL1264-AM1264)&gt;0,1,0),0)</f>
        <v>1</v>
      </c>
      <c r="AW1264">
        <f>IFERROR(IF((AN1264-AO1264)&gt;0,1,0),0)</f>
        <v>0</v>
      </c>
      <c r="AX1264">
        <f>IFERROR(IF((AC1264-AD1264)&lt;0,1,0),0)</f>
        <v>0</v>
      </c>
      <c r="AY1264">
        <f>SUM(AP1264:AX1264)</f>
        <v>5</v>
      </c>
    </row>
    <row r="1265" spans="1:51" x14ac:dyDescent="0.45">
      <c r="A1265" s="1" t="s">
        <v>103</v>
      </c>
      <c r="B1265" s="2">
        <v>4995184</v>
      </c>
      <c r="C1265" s="3" t="s">
        <v>5336</v>
      </c>
      <c r="D1265" s="5">
        <v>20.03</v>
      </c>
      <c r="E1265" s="5">
        <v>55.283741409999998</v>
      </c>
      <c r="F1265" s="3" t="s">
        <v>4485</v>
      </c>
      <c r="G1265" s="3" t="s">
        <v>4607</v>
      </c>
      <c r="H1265" s="3" t="s">
        <v>4608</v>
      </c>
      <c r="I1265" s="3" t="s">
        <v>4608</v>
      </c>
      <c r="J1265" s="3" t="s">
        <v>4609</v>
      </c>
      <c r="K1265" s="6">
        <v>284091</v>
      </c>
      <c r="L1265" s="6">
        <v>281814</v>
      </c>
      <c r="M1265" s="6">
        <v>6299</v>
      </c>
      <c r="N1265" s="6">
        <v>2915</v>
      </c>
      <c r="O1265" s="6">
        <v>3181</v>
      </c>
      <c r="P1265" s="6">
        <v>47</v>
      </c>
      <c r="Q1265" s="6">
        <v>-54</v>
      </c>
      <c r="R1265" s="6">
        <v>-4625</v>
      </c>
      <c r="S1265" s="6">
        <v>4325</v>
      </c>
      <c r="T1265" s="6">
        <v>13807</v>
      </c>
      <c r="U1265" s="6">
        <v>118409</v>
      </c>
      <c r="V1265" s="6">
        <v>100471</v>
      </c>
      <c r="W1265" s="6">
        <v>197116</v>
      </c>
      <c r="X1265" s="6">
        <v>175486</v>
      </c>
      <c r="Y1265" s="6">
        <v>102610</v>
      </c>
      <c r="Z1265" s="6">
        <v>100670</v>
      </c>
      <c r="AA1265" s="6">
        <v>45113</v>
      </c>
      <c r="AB1265" s="6">
        <v>46850</v>
      </c>
      <c r="AC1265" s="6">
        <v>2760047</v>
      </c>
      <c r="AD1265" s="6">
        <v>2760047</v>
      </c>
      <c r="AF1265">
        <f>Q1265/W1265</f>
        <v>-2.7395036425252134E-4</v>
      </c>
      <c r="AG1265">
        <f>R1265/X1265</f>
        <v>-2.6355378776654548E-2</v>
      </c>
      <c r="AH1265">
        <f>U1265/W1265</f>
        <v>0.60070719779216297</v>
      </c>
      <c r="AI1265">
        <f>V1265/X1265</f>
        <v>0.57253000239335328</v>
      </c>
      <c r="AJ1265">
        <f>Y1265/AA1265</f>
        <v>2.2745106731984128</v>
      </c>
      <c r="AK1265">
        <f>Z1265/AB1265</f>
        <v>2.1487726787620063</v>
      </c>
      <c r="AL1265">
        <f>O1265/K1265</f>
        <v>1.1197116416922746E-2</v>
      </c>
      <c r="AM1265">
        <f>P1265/L1265</f>
        <v>1.6677666829894894E-4</v>
      </c>
      <c r="AN1265">
        <f>K1265/W1265</f>
        <v>1.4412376468678341</v>
      </c>
      <c r="AO1265">
        <f>L1265/X1265</f>
        <v>1.6059058842300811</v>
      </c>
      <c r="AP1265">
        <f>IF(OR(Q1265&lt;0, Q1265="NA"), 0, 1)</f>
        <v>0</v>
      </c>
      <c r="AQ1265">
        <f>IF(OR(S1265&lt;0, S1265="NA"), 0, 1)</f>
        <v>1</v>
      </c>
      <c r="AR1265">
        <f>IFERROR(IF((AF1265-AG1265)&gt;0,1,0),0)</f>
        <v>1</v>
      </c>
      <c r="AS1265">
        <f>IFERROR(IF((S1265-Q1265)&gt;0,1,0),0)</f>
        <v>1</v>
      </c>
      <c r="AT1265">
        <f>IFERROR(IF((AH1265-AI1265)&lt;0,1,0),0)</f>
        <v>0</v>
      </c>
      <c r="AU1265">
        <f>IFERROR(IF((AJ1265-AK1265)&gt;0,1,0),0)</f>
        <v>1</v>
      </c>
      <c r="AV1265">
        <f>IFERROR(IF((AL1265-AM1265)&gt;0,1,0),0)</f>
        <v>1</v>
      </c>
      <c r="AW1265">
        <f>IFERROR(IF((AN1265-AO1265)&gt;0,1,0),0)</f>
        <v>0</v>
      </c>
      <c r="AX1265">
        <f>IFERROR(IF((AC1265-AD1265)&lt;0,1,0),0)</f>
        <v>0</v>
      </c>
      <c r="AY1265">
        <f>SUM(AP1265:AX1265)</f>
        <v>5</v>
      </c>
    </row>
    <row r="1266" spans="1:51" x14ac:dyDescent="0.45">
      <c r="A1266" s="1" t="s">
        <v>105</v>
      </c>
      <c r="B1266" s="2">
        <v>4819787</v>
      </c>
      <c r="C1266" s="3" t="s">
        <v>5335</v>
      </c>
      <c r="D1266" s="7">
        <v>132.5</v>
      </c>
      <c r="E1266" s="5">
        <v>82782.242299999998</v>
      </c>
      <c r="F1266" s="3" t="s">
        <v>4475</v>
      </c>
      <c r="G1266" s="3" t="s">
        <v>4529</v>
      </c>
      <c r="H1266" s="3" t="s">
        <v>4530</v>
      </c>
      <c r="I1266" s="3" t="s">
        <v>4611</v>
      </c>
      <c r="J1266" s="3" t="s">
        <v>4612</v>
      </c>
      <c r="K1266" s="6">
        <v>10840000</v>
      </c>
      <c r="L1266" s="6">
        <v>10505000</v>
      </c>
      <c r="M1266" s="6">
        <v>1673000</v>
      </c>
      <c r="N1266" s="6">
        <v>1637000</v>
      </c>
      <c r="O1266" s="6">
        <v>1627000</v>
      </c>
      <c r="P1266" s="6">
        <v>1598000</v>
      </c>
      <c r="Q1266" s="6">
        <v>1838000</v>
      </c>
      <c r="R1266" s="6">
        <v>4844000</v>
      </c>
      <c r="S1266" s="6">
        <v>4115000</v>
      </c>
      <c r="T1266" s="6">
        <v>4362000</v>
      </c>
      <c r="U1266" s="6">
        <v>1994000</v>
      </c>
      <c r="V1266" s="6">
        <v>1993000</v>
      </c>
      <c r="W1266" s="6">
        <v>22172000</v>
      </c>
      <c r="X1266" s="6">
        <v>26320000</v>
      </c>
      <c r="Y1266" s="6">
        <v>18319000</v>
      </c>
      <c r="Z1266" s="6">
        <v>22252000</v>
      </c>
      <c r="AA1266" s="6">
        <v>11336000</v>
      </c>
      <c r="AB1266" s="6">
        <v>15828000</v>
      </c>
      <c r="AC1266" s="6">
        <v>638000000</v>
      </c>
      <c r="AD1266" s="6">
        <v>634000000</v>
      </c>
      <c r="AF1266">
        <f>Q1266/W1266</f>
        <v>8.2897348006494675E-2</v>
      </c>
      <c r="AG1266">
        <f>R1266/X1266</f>
        <v>0.18404255319148935</v>
      </c>
      <c r="AH1266">
        <f>U1266/W1266</f>
        <v>8.9933249143063318E-2</v>
      </c>
      <c r="AI1266">
        <f>V1266/X1266</f>
        <v>7.5721884498480246E-2</v>
      </c>
      <c r="AJ1266">
        <f>Y1266/AA1266</f>
        <v>1.6160021171489061</v>
      </c>
      <c r="AK1266">
        <f>Z1266/AB1266</f>
        <v>1.4058630275461208</v>
      </c>
      <c r="AL1266">
        <f>O1266/K1266</f>
        <v>0.15009225092250922</v>
      </c>
      <c r="AM1266">
        <f>P1266/L1266</f>
        <v>0.15211803902903379</v>
      </c>
      <c r="AN1266">
        <f>K1266/W1266</f>
        <v>0.48890492513079559</v>
      </c>
      <c r="AO1266">
        <f>L1266/X1266</f>
        <v>0.39912613981762918</v>
      </c>
      <c r="AP1266">
        <f>IF(OR(Q1266&lt;0, Q1266="NA"), 0, 1)</f>
        <v>1</v>
      </c>
      <c r="AQ1266">
        <f>IF(OR(S1266&lt;0, S1266="NA"), 0, 1)</f>
        <v>1</v>
      </c>
      <c r="AR1266">
        <f>IFERROR(IF((AF1266-AG1266)&gt;0,1,0),0)</f>
        <v>0</v>
      </c>
      <c r="AS1266">
        <f>IFERROR(IF((S1266-Q1266)&gt;0,1,0),0)</f>
        <v>1</v>
      </c>
      <c r="AT1266">
        <f>IFERROR(IF((AH1266-AI1266)&lt;0,1,0),0)</f>
        <v>0</v>
      </c>
      <c r="AU1266">
        <f>IFERROR(IF((AJ1266-AK1266)&gt;0,1,0),0)</f>
        <v>1</v>
      </c>
      <c r="AV1266">
        <f>IFERROR(IF((AL1266-AM1266)&gt;0,1,0),0)</f>
        <v>0</v>
      </c>
      <c r="AW1266">
        <f>IFERROR(IF((AN1266-AO1266)&gt;0,1,0),0)</f>
        <v>1</v>
      </c>
      <c r="AX1266">
        <f>IFERROR(IF((AC1266-AD1266)&lt;0,1,0),0)</f>
        <v>0</v>
      </c>
      <c r="AY1266">
        <f>SUM(AP1266:AX1266)</f>
        <v>5</v>
      </c>
    </row>
    <row r="1267" spans="1:51" x14ac:dyDescent="0.45">
      <c r="A1267" s="1" t="s">
        <v>111</v>
      </c>
      <c r="B1267" s="2">
        <v>4995937</v>
      </c>
      <c r="C1267" s="3" t="s">
        <v>5337</v>
      </c>
      <c r="D1267" s="5">
        <v>183.74</v>
      </c>
      <c r="E1267" s="5">
        <v>2215.9303073400001</v>
      </c>
      <c r="F1267" s="3" t="s">
        <v>4485</v>
      </c>
      <c r="G1267" s="3" t="s">
        <v>4486</v>
      </c>
      <c r="H1267" s="3" t="s">
        <v>4598</v>
      </c>
      <c r="I1267" s="3" t="s">
        <v>4599</v>
      </c>
      <c r="J1267" s="3" t="s">
        <v>4619</v>
      </c>
      <c r="K1267" s="6">
        <v>1660732</v>
      </c>
      <c r="L1267" s="6">
        <v>1679075</v>
      </c>
      <c r="M1267" s="6">
        <v>227458</v>
      </c>
      <c r="N1267" s="6">
        <v>235851</v>
      </c>
      <c r="O1267" s="6">
        <v>175165</v>
      </c>
      <c r="P1267" s="6">
        <v>184839</v>
      </c>
      <c r="Q1267" s="6">
        <v>119372</v>
      </c>
      <c r="R1267" s="6">
        <v>126882</v>
      </c>
      <c r="S1267" s="6">
        <v>184765</v>
      </c>
      <c r="T1267" s="6">
        <v>128286</v>
      </c>
      <c r="U1267" s="6">
        <v>209157</v>
      </c>
      <c r="V1267" s="6">
        <v>278588</v>
      </c>
      <c r="W1267" s="6">
        <v>1481341</v>
      </c>
      <c r="X1267" s="6">
        <v>1505970</v>
      </c>
      <c r="Y1267" s="6">
        <v>879604</v>
      </c>
      <c r="Z1267" s="6">
        <v>907476</v>
      </c>
      <c r="AA1267" s="6">
        <v>212016</v>
      </c>
      <c r="AB1267" s="6">
        <v>207556</v>
      </c>
      <c r="AC1267" s="6">
        <v>11930883</v>
      </c>
      <c r="AD1267" s="6">
        <v>11927107</v>
      </c>
      <c r="AF1267">
        <f>Q1267/W1267</f>
        <v>8.0583741353273827E-2</v>
      </c>
      <c r="AG1267">
        <f>R1267/X1267</f>
        <v>8.4252674356062873E-2</v>
      </c>
      <c r="AH1267">
        <f>U1267/W1267</f>
        <v>0.14119436375554312</v>
      </c>
      <c r="AI1267">
        <f>V1267/X1267</f>
        <v>0.18498907680763893</v>
      </c>
      <c r="AJ1267">
        <f>Y1267/AA1267</f>
        <v>4.1487623575579198</v>
      </c>
      <c r="AK1267">
        <f>Z1267/AB1267</f>
        <v>4.3721983464703502</v>
      </c>
      <c r="AL1267">
        <f>O1267/K1267</f>
        <v>0.10547457386260999</v>
      </c>
      <c r="AM1267">
        <f>P1267/L1267</f>
        <v>0.11008382591605496</v>
      </c>
      <c r="AN1267">
        <f>K1267/W1267</f>
        <v>1.1211004083462215</v>
      </c>
      <c r="AO1267">
        <f>L1267/X1267</f>
        <v>1.1149458488548909</v>
      </c>
      <c r="AP1267">
        <f>IF(OR(Q1267&lt;0, Q1267="NA"), 0, 1)</f>
        <v>1</v>
      </c>
      <c r="AQ1267">
        <f>IF(OR(S1267&lt;0, S1267="NA"), 0, 1)</f>
        <v>1</v>
      </c>
      <c r="AR1267">
        <f>IFERROR(IF((AF1267-AG1267)&gt;0,1,0),0)</f>
        <v>0</v>
      </c>
      <c r="AS1267">
        <f>IFERROR(IF((S1267-Q1267)&gt;0,1,0),0)</f>
        <v>1</v>
      </c>
      <c r="AT1267">
        <f>IFERROR(IF((AH1267-AI1267)&lt;0,1,0),0)</f>
        <v>1</v>
      </c>
      <c r="AU1267">
        <f>IFERROR(IF((AJ1267-AK1267)&gt;0,1,0),0)</f>
        <v>0</v>
      </c>
      <c r="AV1267">
        <f>IFERROR(IF((AL1267-AM1267)&gt;0,1,0),0)</f>
        <v>0</v>
      </c>
      <c r="AW1267">
        <f>IFERROR(IF((AN1267-AO1267)&gt;0,1,0),0)</f>
        <v>1</v>
      </c>
      <c r="AX1267">
        <f>IFERROR(IF((AC1267-AD1267)&lt;0,1,0),0)</f>
        <v>0</v>
      </c>
      <c r="AY1267">
        <f>SUM(AP1267:AX1267)</f>
        <v>5</v>
      </c>
    </row>
    <row r="1268" spans="1:51" x14ac:dyDescent="0.45">
      <c r="A1268" s="1" t="s">
        <v>120</v>
      </c>
      <c r="B1268" s="2">
        <v>1023992</v>
      </c>
      <c r="C1268" s="3" t="s">
        <v>5336</v>
      </c>
      <c r="D1268" s="5">
        <v>20.14</v>
      </c>
      <c r="E1268" s="5">
        <v>510.31295920000002</v>
      </c>
      <c r="F1268" s="3" t="s">
        <v>4480</v>
      </c>
      <c r="G1268" s="3" t="s">
        <v>4491</v>
      </c>
      <c r="H1268" s="3" t="s">
        <v>4491</v>
      </c>
      <c r="I1268" s="3" t="s">
        <v>4631</v>
      </c>
      <c r="J1268" s="3" t="s">
        <v>4484</v>
      </c>
      <c r="K1268" s="6">
        <v>171686</v>
      </c>
      <c r="L1268" s="6">
        <v>167284</v>
      </c>
      <c r="M1268" s="6" t="s">
        <v>4474</v>
      </c>
      <c r="N1268" s="6" t="s">
        <v>4474</v>
      </c>
      <c r="O1268" s="6">
        <v>114286</v>
      </c>
      <c r="P1268" s="6">
        <v>111004</v>
      </c>
      <c r="Q1268" s="6">
        <v>3093</v>
      </c>
      <c r="R1268" s="6">
        <v>7047</v>
      </c>
      <c r="S1268" s="6">
        <v>23619</v>
      </c>
      <c r="T1268" s="6">
        <v>17484</v>
      </c>
      <c r="U1268" s="6">
        <v>50000</v>
      </c>
      <c r="V1268" s="6">
        <v>50000</v>
      </c>
      <c r="W1268" s="6">
        <v>4084640</v>
      </c>
      <c r="X1268" s="6">
        <v>4358623</v>
      </c>
      <c r="Y1268" s="6" t="s">
        <v>4474</v>
      </c>
      <c r="Z1268" s="6" t="s">
        <v>4474</v>
      </c>
      <c r="AA1268" s="6" t="s">
        <v>4474</v>
      </c>
      <c r="AB1268" s="6" t="s">
        <v>4474</v>
      </c>
      <c r="AC1268" s="6">
        <v>19790005</v>
      </c>
      <c r="AD1268" s="6">
        <v>19777796</v>
      </c>
      <c r="AF1268">
        <f>Q1268/W1268</f>
        <v>7.5722707509107286E-4</v>
      </c>
      <c r="AG1268">
        <f>R1268/X1268</f>
        <v>1.6167950290722551E-3</v>
      </c>
      <c r="AH1268">
        <f>U1268/W1268</f>
        <v>1.2240980845313174E-2</v>
      </c>
      <c r="AI1268">
        <f>V1268/X1268</f>
        <v>1.1471512906713886E-2</v>
      </c>
      <c r="AJ1268" t="e">
        <f>Y1268/AA1268</f>
        <v>#VALUE!</v>
      </c>
      <c r="AK1268" t="e">
        <f>Z1268/AB1268</f>
        <v>#VALUE!</v>
      </c>
      <c r="AL1268">
        <f>O1268/K1268</f>
        <v>0.66566872080425898</v>
      </c>
      <c r="AM1268">
        <f>P1268/L1268</f>
        <v>0.66356615097678195</v>
      </c>
      <c r="AN1268">
        <f>K1268/W1268</f>
        <v>4.2032100748168752E-2</v>
      </c>
      <c r="AO1268">
        <f>L1268/X1268</f>
        <v>3.8380011301734518E-2</v>
      </c>
      <c r="AP1268">
        <f>IF(OR(Q1268&lt;0, Q1268="NA"), 0, 1)</f>
        <v>1</v>
      </c>
      <c r="AQ1268">
        <f>IF(OR(S1268&lt;0, S1268="NA"), 0, 1)</f>
        <v>1</v>
      </c>
      <c r="AR1268">
        <f>IFERROR(IF((AF1268-AG1268)&gt;0,1,0),0)</f>
        <v>0</v>
      </c>
      <c r="AS1268">
        <f>IFERROR(IF((S1268-Q1268)&gt;0,1,0),0)</f>
        <v>1</v>
      </c>
      <c r="AT1268">
        <f>IFERROR(IF((AH1268-AI1268)&lt;0,1,0),0)</f>
        <v>0</v>
      </c>
      <c r="AU1268">
        <f>IFERROR(IF((AJ1268-AK1268)&gt;0,1,0),0)</f>
        <v>0</v>
      </c>
      <c r="AV1268">
        <f>IFERROR(IF((AL1268-AM1268)&gt;0,1,0),0)</f>
        <v>1</v>
      </c>
      <c r="AW1268">
        <f>IFERROR(IF((AN1268-AO1268)&gt;0,1,0),0)</f>
        <v>1</v>
      </c>
      <c r="AX1268">
        <f>IFERROR(IF((AC1268-AD1268)&lt;0,1,0),0)</f>
        <v>0</v>
      </c>
      <c r="AY1268">
        <f>SUM(AP1268:AX1268)</f>
        <v>5</v>
      </c>
    </row>
    <row r="1269" spans="1:51" x14ac:dyDescent="0.45">
      <c r="A1269" s="1" t="s">
        <v>127</v>
      </c>
      <c r="B1269" s="2">
        <v>14092075</v>
      </c>
      <c r="C1269" s="3" t="s">
        <v>5337</v>
      </c>
      <c r="D1269" s="5">
        <v>7.05</v>
      </c>
      <c r="E1269" s="5">
        <v>3754.1696899499998</v>
      </c>
      <c r="F1269" s="3" t="s">
        <v>4485</v>
      </c>
      <c r="G1269" s="3" t="s">
        <v>4517</v>
      </c>
      <c r="H1269" s="3" t="s">
        <v>4640</v>
      </c>
      <c r="I1269" s="3" t="s">
        <v>4641</v>
      </c>
      <c r="J1269" s="3" t="s">
        <v>4642</v>
      </c>
      <c r="K1269" s="6">
        <v>3358000</v>
      </c>
      <c r="L1269" s="6">
        <v>3360000</v>
      </c>
      <c r="M1269" s="6">
        <v>451000</v>
      </c>
      <c r="N1269" s="6">
        <v>448000</v>
      </c>
      <c r="O1269" s="6">
        <v>16000</v>
      </c>
      <c r="P1269" s="6">
        <v>16000</v>
      </c>
      <c r="Q1269" s="6">
        <v>-337000</v>
      </c>
      <c r="R1269" s="6">
        <v>-309000</v>
      </c>
      <c r="S1269" s="6">
        <v>269000</v>
      </c>
      <c r="T1269" s="6">
        <v>382000</v>
      </c>
      <c r="U1269" s="6">
        <v>2009000</v>
      </c>
      <c r="V1269" s="6">
        <v>2451000</v>
      </c>
      <c r="W1269" s="6">
        <v>8271000</v>
      </c>
      <c r="X1269" s="6">
        <v>10473000</v>
      </c>
      <c r="Y1269" s="6">
        <v>1201000</v>
      </c>
      <c r="Z1269" s="6">
        <v>3443000</v>
      </c>
      <c r="AA1269" s="6">
        <v>926000</v>
      </c>
      <c r="AB1269" s="6">
        <v>2517000</v>
      </c>
      <c r="AC1269" s="6">
        <v>532444353</v>
      </c>
      <c r="AD1269" s="6">
        <v>541445348</v>
      </c>
      <c r="AF1269">
        <f>Q1269/W1269</f>
        <v>-4.0744770886228993E-2</v>
      </c>
      <c r="AG1269">
        <f>R1269/X1269</f>
        <v>-2.9504439988541964E-2</v>
      </c>
      <c r="AH1269">
        <f>U1269/W1269</f>
        <v>0.24289686857695564</v>
      </c>
      <c r="AI1269">
        <f>V1269/X1269</f>
        <v>0.23403036379260958</v>
      </c>
      <c r="AJ1269">
        <f>Y1269/AA1269</f>
        <v>1.2969762419006479</v>
      </c>
      <c r="AK1269">
        <f>Z1269/AB1269</f>
        <v>1.3678982916170044</v>
      </c>
      <c r="AL1269">
        <f>O1269/K1269</f>
        <v>4.764740917212627E-3</v>
      </c>
      <c r="AM1269">
        <f>P1269/L1269</f>
        <v>4.7619047619047623E-3</v>
      </c>
      <c r="AN1269">
        <f>K1269/W1269</f>
        <v>0.40599685648651918</v>
      </c>
      <c r="AO1269">
        <f>L1269/X1269</f>
        <v>0.32082497851618447</v>
      </c>
      <c r="AP1269">
        <f>IF(OR(Q1269&lt;0, Q1269="NA"), 0, 1)</f>
        <v>0</v>
      </c>
      <c r="AQ1269">
        <f>IF(OR(S1269&lt;0, S1269="NA"), 0, 1)</f>
        <v>1</v>
      </c>
      <c r="AR1269">
        <f>IFERROR(IF((AF1269-AG1269)&gt;0,1,0),0)</f>
        <v>0</v>
      </c>
      <c r="AS1269">
        <f>IFERROR(IF((S1269-Q1269)&gt;0,1,0),0)</f>
        <v>1</v>
      </c>
      <c r="AT1269">
        <f>IFERROR(IF((AH1269-AI1269)&lt;0,1,0),0)</f>
        <v>0</v>
      </c>
      <c r="AU1269">
        <f>IFERROR(IF((AJ1269-AK1269)&gt;0,1,0),0)</f>
        <v>0</v>
      </c>
      <c r="AV1269">
        <f>IFERROR(IF((AL1269-AM1269)&gt;0,1,0),0)</f>
        <v>1</v>
      </c>
      <c r="AW1269">
        <f>IFERROR(IF((AN1269-AO1269)&gt;0,1,0),0)</f>
        <v>1</v>
      </c>
      <c r="AX1269">
        <f>IFERROR(IF((AC1269-AD1269)&lt;0,1,0),0)</f>
        <v>1</v>
      </c>
      <c r="AY1269">
        <f>SUM(AP1269:AX1269)</f>
        <v>5</v>
      </c>
    </row>
    <row r="1270" spans="1:51" x14ac:dyDescent="0.45">
      <c r="A1270" s="1" t="s">
        <v>131</v>
      </c>
      <c r="B1270" s="2">
        <v>5198840</v>
      </c>
      <c r="C1270" s="3" t="s">
        <v>5335</v>
      </c>
      <c r="D1270" s="5">
        <v>35.299999999999997</v>
      </c>
      <c r="E1270" s="5">
        <v>3547.5318861999999</v>
      </c>
      <c r="F1270" s="3" t="s">
        <v>4500</v>
      </c>
      <c r="G1270" s="3" t="s">
        <v>4501</v>
      </c>
      <c r="H1270" s="3" t="s">
        <v>4502</v>
      </c>
      <c r="I1270" s="3" t="s">
        <v>4538</v>
      </c>
      <c r="J1270" s="3" t="s">
        <v>4504</v>
      </c>
      <c r="K1270" s="6">
        <v>315562</v>
      </c>
      <c r="L1270" s="6">
        <v>297359</v>
      </c>
      <c r="M1270" s="6">
        <v>-43617</v>
      </c>
      <c r="N1270" s="6">
        <v>-48960</v>
      </c>
      <c r="O1270" s="6">
        <v>-48861</v>
      </c>
      <c r="P1270" s="6">
        <v>-54220</v>
      </c>
      <c r="Q1270" s="6">
        <v>-45905</v>
      </c>
      <c r="R1270" s="6">
        <v>-51939</v>
      </c>
      <c r="S1270" s="6">
        <v>7181</v>
      </c>
      <c r="T1270" s="6">
        <v>-678</v>
      </c>
      <c r="U1270" s="6" t="s">
        <v>4474</v>
      </c>
      <c r="V1270" s="6" t="s">
        <v>4474</v>
      </c>
      <c r="W1270" s="6">
        <v>422193</v>
      </c>
      <c r="X1270" s="6">
        <v>403857</v>
      </c>
      <c r="Y1270" s="6">
        <v>169006</v>
      </c>
      <c r="Z1270" s="6">
        <v>151956</v>
      </c>
      <c r="AA1270" s="6">
        <v>48037</v>
      </c>
      <c r="AB1270" s="6">
        <v>40520</v>
      </c>
      <c r="AC1270" s="6">
        <v>100496654</v>
      </c>
      <c r="AD1270" s="6">
        <v>98985370</v>
      </c>
      <c r="AF1270">
        <f>Q1270/W1270</f>
        <v>-0.10872989367422009</v>
      </c>
      <c r="AG1270">
        <f>R1270/X1270</f>
        <v>-0.12860740311545918</v>
      </c>
      <c r="AH1270" t="e">
        <f>U1270/W1270</f>
        <v>#VALUE!</v>
      </c>
      <c r="AI1270" t="e">
        <f>V1270/X1270</f>
        <v>#VALUE!</v>
      </c>
      <c r="AJ1270">
        <f>Y1270/AA1270</f>
        <v>3.51824635177051</v>
      </c>
      <c r="AK1270">
        <f>Z1270/AB1270</f>
        <v>3.7501480750246792</v>
      </c>
      <c r="AL1270">
        <f>O1270/K1270</f>
        <v>-0.15483803499787679</v>
      </c>
      <c r="AM1270">
        <f>P1270/L1270</f>
        <v>-0.18233852010532722</v>
      </c>
      <c r="AN1270">
        <f>K1270/W1270</f>
        <v>0.74743541460895846</v>
      </c>
      <c r="AO1270">
        <f>L1270/X1270</f>
        <v>0.73629774895569466</v>
      </c>
      <c r="AP1270">
        <f>IF(OR(Q1270&lt;0, Q1270="NA"), 0, 1)</f>
        <v>0</v>
      </c>
      <c r="AQ1270">
        <f>IF(OR(S1270&lt;0, S1270="NA"), 0, 1)</f>
        <v>1</v>
      </c>
      <c r="AR1270">
        <f>IFERROR(IF((AF1270-AG1270)&gt;0,1,0),0)</f>
        <v>1</v>
      </c>
      <c r="AS1270">
        <f>IFERROR(IF((S1270-Q1270)&gt;0,1,0),0)</f>
        <v>1</v>
      </c>
      <c r="AT1270">
        <f>IFERROR(IF((AH1270-AI1270)&lt;0,1,0),0)</f>
        <v>0</v>
      </c>
      <c r="AU1270">
        <f>IFERROR(IF((AJ1270-AK1270)&gt;0,1,0),0)</f>
        <v>0</v>
      </c>
      <c r="AV1270">
        <f>IFERROR(IF((AL1270-AM1270)&gt;0,1,0),0)</f>
        <v>1</v>
      </c>
      <c r="AW1270">
        <f>IFERROR(IF((AN1270-AO1270)&gt;0,1,0),0)</f>
        <v>1</v>
      </c>
      <c r="AX1270">
        <f>IFERROR(IF((AC1270-AD1270)&lt;0,1,0),0)</f>
        <v>0</v>
      </c>
      <c r="AY1270">
        <f>SUM(AP1270:AX1270)</f>
        <v>5</v>
      </c>
    </row>
    <row r="1271" spans="1:51" x14ac:dyDescent="0.45">
      <c r="A1271" s="1" t="s">
        <v>141</v>
      </c>
      <c r="B1271" s="2">
        <v>5721240</v>
      </c>
      <c r="C1271" s="3" t="s">
        <v>5337</v>
      </c>
      <c r="D1271" s="7">
        <v>11.06</v>
      </c>
      <c r="E1271" s="5">
        <v>317.91899216000002</v>
      </c>
      <c r="F1271" s="3" t="s">
        <v>4480</v>
      </c>
      <c r="G1271" s="3" t="s">
        <v>4491</v>
      </c>
      <c r="H1271" s="3" t="s">
        <v>4492</v>
      </c>
      <c r="I1271" s="3" t="s">
        <v>4493</v>
      </c>
      <c r="J1271" s="3" t="s">
        <v>4553</v>
      </c>
      <c r="K1271" s="6">
        <v>26097.996999999999</v>
      </c>
      <c r="L1271" s="6">
        <v>25789.281999999999</v>
      </c>
      <c r="M1271" s="6" t="s">
        <v>4474</v>
      </c>
      <c r="N1271" s="6" t="s">
        <v>4474</v>
      </c>
      <c r="O1271" s="6">
        <v>22429.297999999999</v>
      </c>
      <c r="P1271" s="6">
        <v>22144.04</v>
      </c>
      <c r="Q1271" s="6">
        <v>61338.373</v>
      </c>
      <c r="R1271" s="6">
        <v>33360.379999999997</v>
      </c>
      <c r="S1271" s="6">
        <v>11558.35</v>
      </c>
      <c r="T1271" s="6">
        <v>11452.495000000001</v>
      </c>
      <c r="U1271" s="6">
        <v>187704.08199999999</v>
      </c>
      <c r="V1271" s="6">
        <v>187704.08199999999</v>
      </c>
      <c r="W1271" s="6">
        <v>605772.995</v>
      </c>
      <c r="X1271" s="6">
        <v>605772.995</v>
      </c>
      <c r="Y1271" s="6">
        <v>8025.7579999999998</v>
      </c>
      <c r="Z1271" s="6">
        <v>8025.7579999999998</v>
      </c>
      <c r="AA1271" s="6">
        <v>56638</v>
      </c>
      <c r="AB1271" s="6">
        <v>56638</v>
      </c>
      <c r="AC1271" s="6">
        <v>28744936</v>
      </c>
      <c r="AD1271" s="6">
        <v>28744936</v>
      </c>
      <c r="AF1271">
        <f>Q1271/W1271</f>
        <v>0.10125636749455957</v>
      </c>
      <c r="AG1271">
        <f>R1271/X1271</f>
        <v>5.5070761284101148E-2</v>
      </c>
      <c r="AH1271">
        <f>U1271/W1271</f>
        <v>0.3098587813410203</v>
      </c>
      <c r="AI1271">
        <f>V1271/X1271</f>
        <v>0.3098587813410203</v>
      </c>
      <c r="AJ1271">
        <f>Y1271/AA1271</f>
        <v>0.14170270842896995</v>
      </c>
      <c r="AK1271">
        <f>Z1271/AB1271</f>
        <v>0.14170270842896995</v>
      </c>
      <c r="AL1271">
        <f>O1271/K1271</f>
        <v>0.85942603181385913</v>
      </c>
      <c r="AM1271">
        <f>P1271/L1271</f>
        <v>0.85865283104818513</v>
      </c>
      <c r="AN1271">
        <f>K1271/W1271</f>
        <v>4.3082140034981252E-2</v>
      </c>
      <c r="AO1271">
        <f>L1271/X1271</f>
        <v>4.2572518439848904E-2</v>
      </c>
      <c r="AP1271">
        <f>IF(OR(Q1271&lt;0, Q1271="NA"), 0, 1)</f>
        <v>1</v>
      </c>
      <c r="AQ1271">
        <f>IF(OR(S1271&lt;0, S1271="NA"), 0, 1)</f>
        <v>1</v>
      </c>
      <c r="AR1271">
        <f>IFERROR(IF((AF1271-AG1271)&gt;0,1,0),0)</f>
        <v>1</v>
      </c>
      <c r="AS1271">
        <f>IFERROR(IF((S1271-Q1271)&gt;0,1,0),0)</f>
        <v>0</v>
      </c>
      <c r="AT1271">
        <f>IFERROR(IF((AH1271-AI1271)&lt;0,1,0),0)</f>
        <v>0</v>
      </c>
      <c r="AU1271">
        <f>IFERROR(IF((AJ1271-AK1271)&gt;0,1,0),0)</f>
        <v>0</v>
      </c>
      <c r="AV1271">
        <f>IFERROR(IF((AL1271-AM1271)&gt;0,1,0),0)</f>
        <v>1</v>
      </c>
      <c r="AW1271">
        <f>IFERROR(IF((AN1271-AO1271)&gt;0,1,0),0)</f>
        <v>1</v>
      </c>
      <c r="AX1271">
        <f>IFERROR(IF((AC1271-AD1271)&lt;0,1,0),0)</f>
        <v>0</v>
      </c>
      <c r="AY1271">
        <f>SUM(AP1271:AX1271)</f>
        <v>5</v>
      </c>
    </row>
    <row r="1272" spans="1:51" x14ac:dyDescent="0.45">
      <c r="A1272" s="1" t="s">
        <v>147</v>
      </c>
      <c r="B1272" s="2">
        <v>4968391</v>
      </c>
      <c r="C1272" s="3" t="s">
        <v>5335</v>
      </c>
      <c r="D1272" s="5">
        <v>42.11</v>
      </c>
      <c r="E1272" s="5">
        <v>1222.4885881800001</v>
      </c>
      <c r="F1272" s="3" t="s">
        <v>4500</v>
      </c>
      <c r="G1272" s="3" t="s">
        <v>4539</v>
      </c>
      <c r="H1272" s="3" t="s">
        <v>4539</v>
      </c>
      <c r="I1272" s="3" t="s">
        <v>4582</v>
      </c>
      <c r="J1272" s="3" t="s">
        <v>5376</v>
      </c>
      <c r="K1272" s="6">
        <v>658528</v>
      </c>
      <c r="L1272" s="6">
        <v>657274</v>
      </c>
      <c r="M1272" s="6">
        <v>41379</v>
      </c>
      <c r="N1272" s="6">
        <v>49401</v>
      </c>
      <c r="O1272" s="6">
        <v>-13389</v>
      </c>
      <c r="P1272" s="6">
        <v>-3756</v>
      </c>
      <c r="Q1272" s="6">
        <v>-19363</v>
      </c>
      <c r="R1272" s="6">
        <v>-11081</v>
      </c>
      <c r="S1272" s="6">
        <v>22908</v>
      </c>
      <c r="T1272" s="6">
        <v>25710</v>
      </c>
      <c r="U1272" s="6">
        <v>23782</v>
      </c>
      <c r="V1272" s="6">
        <v>26724</v>
      </c>
      <c r="W1272" s="6">
        <v>1137625</v>
      </c>
      <c r="X1272" s="6">
        <v>1145013</v>
      </c>
      <c r="Y1272" s="6">
        <v>402737</v>
      </c>
      <c r="Z1272" s="6">
        <v>398001</v>
      </c>
      <c r="AA1272" s="6">
        <v>151737</v>
      </c>
      <c r="AB1272" s="6">
        <v>154233</v>
      </c>
      <c r="AC1272" s="6">
        <v>29024000</v>
      </c>
      <c r="AD1272" s="6">
        <v>28969000</v>
      </c>
      <c r="AF1272">
        <f>Q1272/W1272</f>
        <v>-1.7020547192616198E-2</v>
      </c>
      <c r="AG1272">
        <f>R1272/X1272</f>
        <v>-9.6776193807406562E-3</v>
      </c>
      <c r="AH1272">
        <f>U1272/W1272</f>
        <v>2.090495549939567E-2</v>
      </c>
      <c r="AI1272">
        <f>V1272/X1272</f>
        <v>2.3339473001616574E-2</v>
      </c>
      <c r="AJ1272">
        <f>Y1272/AA1272</f>
        <v>2.6541779526417422</v>
      </c>
      <c r="AK1272">
        <f>Z1272/AB1272</f>
        <v>2.5805177880220187</v>
      </c>
      <c r="AL1272">
        <f>O1272/K1272</f>
        <v>-2.0331709509694349E-2</v>
      </c>
      <c r="AM1272">
        <f>P1272/L1272</f>
        <v>-5.7145117561321459E-3</v>
      </c>
      <c r="AN1272">
        <f>K1272/W1272</f>
        <v>0.57886210306559716</v>
      </c>
      <c r="AO1272">
        <f>L1272/X1272</f>
        <v>0.57403191055472735</v>
      </c>
      <c r="AP1272">
        <f>IF(OR(Q1272&lt;0, Q1272="NA"), 0, 1)</f>
        <v>0</v>
      </c>
      <c r="AQ1272">
        <f>IF(OR(S1272&lt;0, S1272="NA"), 0, 1)</f>
        <v>1</v>
      </c>
      <c r="AR1272">
        <f>IFERROR(IF((AF1272-AG1272)&gt;0,1,0),0)</f>
        <v>0</v>
      </c>
      <c r="AS1272">
        <f>IFERROR(IF((S1272-Q1272)&gt;0,1,0),0)</f>
        <v>1</v>
      </c>
      <c r="AT1272">
        <f>IFERROR(IF((AH1272-AI1272)&lt;0,1,0),0)</f>
        <v>1</v>
      </c>
      <c r="AU1272">
        <f>IFERROR(IF((AJ1272-AK1272)&gt;0,1,0),0)</f>
        <v>1</v>
      </c>
      <c r="AV1272">
        <f>IFERROR(IF((AL1272-AM1272)&gt;0,1,0),0)</f>
        <v>0</v>
      </c>
      <c r="AW1272">
        <f>IFERROR(IF((AN1272-AO1272)&gt;0,1,0),0)</f>
        <v>1</v>
      </c>
      <c r="AX1272">
        <f>IFERROR(IF((AC1272-AD1272)&lt;0,1,0),0)</f>
        <v>0</v>
      </c>
      <c r="AY1272">
        <f>SUM(AP1272:AX1272)</f>
        <v>5</v>
      </c>
    </row>
    <row r="1273" spans="1:51" x14ac:dyDescent="0.45">
      <c r="A1273" s="1" t="s">
        <v>153</v>
      </c>
      <c r="B1273" s="2">
        <v>4811748</v>
      </c>
      <c r="C1273" s="3" t="s">
        <v>5335</v>
      </c>
      <c r="D1273" s="7">
        <v>11.38</v>
      </c>
      <c r="E1273" s="5">
        <v>1613.8560087000001</v>
      </c>
      <c r="F1273" s="3" t="s">
        <v>4470</v>
      </c>
      <c r="G1273" s="3" t="s">
        <v>4512</v>
      </c>
      <c r="H1273" s="3" t="s">
        <v>4513</v>
      </c>
      <c r="I1273" s="3" t="s">
        <v>4514</v>
      </c>
      <c r="J1273" s="3" t="s">
        <v>4669</v>
      </c>
      <c r="K1273" s="6">
        <v>572739</v>
      </c>
      <c r="L1273" s="6">
        <v>540282</v>
      </c>
      <c r="M1273" s="6">
        <v>-62604</v>
      </c>
      <c r="N1273" s="6">
        <v>-73068</v>
      </c>
      <c r="O1273" s="6">
        <v>-137033</v>
      </c>
      <c r="P1273" s="6">
        <v>-141594</v>
      </c>
      <c r="Q1273" s="6">
        <v>-177869</v>
      </c>
      <c r="R1273" s="6">
        <v>-180907</v>
      </c>
      <c r="S1273" s="6">
        <v>-80178</v>
      </c>
      <c r="T1273" s="6">
        <v>-92121</v>
      </c>
      <c r="U1273" s="6">
        <v>525935</v>
      </c>
      <c r="V1273" s="6">
        <v>516881</v>
      </c>
      <c r="W1273" s="6">
        <v>745895</v>
      </c>
      <c r="X1273" s="6">
        <v>768586</v>
      </c>
      <c r="Y1273" s="6">
        <v>362425</v>
      </c>
      <c r="Z1273" s="6">
        <v>376605</v>
      </c>
      <c r="AA1273" s="6">
        <v>156221</v>
      </c>
      <c r="AB1273" s="6">
        <v>169451</v>
      </c>
      <c r="AC1273" s="6">
        <v>142099000</v>
      </c>
      <c r="AD1273" s="6">
        <v>143014000</v>
      </c>
      <c r="AF1273">
        <f>Q1273/W1273</f>
        <v>-0.23846385885412827</v>
      </c>
      <c r="AG1273">
        <f>R1273/X1273</f>
        <v>-0.23537639249218695</v>
      </c>
      <c r="AH1273">
        <f>U1273/W1273</f>
        <v>0.7051059465474363</v>
      </c>
      <c r="AI1273">
        <f>V1273/X1273</f>
        <v>0.67250899704132006</v>
      </c>
      <c r="AJ1273">
        <f>Y1273/AA1273</f>
        <v>2.3199505828281728</v>
      </c>
      <c r="AK1273">
        <f>Z1273/AB1273</f>
        <v>2.2225008999651816</v>
      </c>
      <c r="AL1273">
        <f>O1273/K1273</f>
        <v>-0.23925906913969539</v>
      </c>
      <c r="AM1273">
        <f>P1273/L1273</f>
        <v>-0.26207425011382945</v>
      </c>
      <c r="AN1273">
        <f>K1273/W1273</f>
        <v>0.7678547248607378</v>
      </c>
      <c r="AO1273">
        <f>L1273/X1273</f>
        <v>0.70295581756628411</v>
      </c>
      <c r="AP1273">
        <f>IF(OR(Q1273&lt;0, Q1273="NA"), 0, 1)</f>
        <v>0</v>
      </c>
      <c r="AQ1273">
        <f>IF(OR(S1273&lt;0, S1273="NA"), 0, 1)</f>
        <v>0</v>
      </c>
      <c r="AR1273">
        <f>IFERROR(IF((AF1273-AG1273)&gt;0,1,0),0)</f>
        <v>0</v>
      </c>
      <c r="AS1273">
        <f>IFERROR(IF((S1273-Q1273)&gt;0,1,0),0)</f>
        <v>1</v>
      </c>
      <c r="AT1273">
        <f>IFERROR(IF((AH1273-AI1273)&lt;0,1,0),0)</f>
        <v>0</v>
      </c>
      <c r="AU1273">
        <f>IFERROR(IF((AJ1273-AK1273)&gt;0,1,0),0)</f>
        <v>1</v>
      </c>
      <c r="AV1273">
        <f>IFERROR(IF((AL1273-AM1273)&gt;0,1,0),0)</f>
        <v>1</v>
      </c>
      <c r="AW1273">
        <f>IFERROR(IF((AN1273-AO1273)&gt;0,1,0),0)</f>
        <v>1</v>
      </c>
      <c r="AX1273">
        <f>IFERROR(IF((AC1273-AD1273)&lt;0,1,0),0)</f>
        <v>1</v>
      </c>
      <c r="AY1273">
        <f>SUM(AP1273:AX1273)</f>
        <v>5</v>
      </c>
    </row>
    <row r="1274" spans="1:51" x14ac:dyDescent="0.45">
      <c r="A1274" s="1" t="s">
        <v>162</v>
      </c>
      <c r="B1274" s="2">
        <v>4087349</v>
      </c>
      <c r="C1274" s="3" t="s">
        <v>5337</v>
      </c>
      <c r="D1274" s="5">
        <v>50.81</v>
      </c>
      <c r="E1274" s="5">
        <v>86113.447615419995</v>
      </c>
      <c r="F1274" s="3" t="s">
        <v>4559</v>
      </c>
      <c r="G1274" s="3" t="s">
        <v>4560</v>
      </c>
      <c r="H1274" s="3" t="s">
        <v>4671</v>
      </c>
      <c r="I1274" s="3" t="s">
        <v>4671</v>
      </c>
      <c r="J1274" s="3" t="s">
        <v>4672</v>
      </c>
      <c r="K1274" s="6">
        <v>20362000</v>
      </c>
      <c r="L1274" s="6">
        <v>20295000</v>
      </c>
      <c r="M1274" s="6">
        <v>12216000</v>
      </c>
      <c r="N1274" s="6">
        <v>12192000</v>
      </c>
      <c r="O1274" s="6">
        <v>11925000</v>
      </c>
      <c r="P1274" s="6">
        <v>11895000</v>
      </c>
      <c r="Q1274" s="6">
        <v>10285000</v>
      </c>
      <c r="R1274" s="6">
        <v>10158000</v>
      </c>
      <c r="S1274" s="6">
        <v>8640000</v>
      </c>
      <c r="T1274" s="6">
        <v>8981000</v>
      </c>
      <c r="U1274" s="6">
        <v>23570000</v>
      </c>
      <c r="V1274" s="6">
        <v>23470000</v>
      </c>
      <c r="W1274" s="6">
        <v>34167000</v>
      </c>
      <c r="X1274" s="6">
        <v>34387000</v>
      </c>
      <c r="Y1274" s="6">
        <v>3499000</v>
      </c>
      <c r="Z1274" s="6">
        <v>3540000</v>
      </c>
      <c r="AA1274" s="6">
        <v>7996000</v>
      </c>
      <c r="AB1274" s="6">
        <v>7782000</v>
      </c>
      <c r="AC1274" s="6">
        <v>1696476281</v>
      </c>
      <c r="AD1274" s="6">
        <v>1709979128</v>
      </c>
      <c r="AF1274">
        <f>Q1274/W1274</f>
        <v>0.30102145344923464</v>
      </c>
      <c r="AG1274">
        <f>R1274/X1274</f>
        <v>0.29540233227673246</v>
      </c>
      <c r="AH1274">
        <f>U1274/W1274</f>
        <v>0.68984692832265049</v>
      </c>
      <c r="AI1274">
        <f>V1274/X1274</f>
        <v>0.68252537296071192</v>
      </c>
      <c r="AJ1274">
        <f>Y1274/AA1274</f>
        <v>0.43759379689844924</v>
      </c>
      <c r="AK1274">
        <f>Z1274/AB1274</f>
        <v>0.45489591364687743</v>
      </c>
      <c r="AL1274">
        <f>O1274/K1274</f>
        <v>0.5856497397112268</v>
      </c>
      <c r="AM1274">
        <f>P1274/L1274</f>
        <v>0.58610495195861045</v>
      </c>
      <c r="AN1274">
        <f>K1274/W1274</f>
        <v>0.59595516141305938</v>
      </c>
      <c r="AO1274">
        <f>L1274/X1274</f>
        <v>0.59019396865094365</v>
      </c>
      <c r="AP1274">
        <f>IF(OR(Q1274&lt;0, Q1274="NA"), 0, 1)</f>
        <v>1</v>
      </c>
      <c r="AQ1274">
        <f>IF(OR(S1274&lt;0, S1274="NA"), 0, 1)</f>
        <v>1</v>
      </c>
      <c r="AR1274">
        <f>IFERROR(IF((AF1274-AG1274)&gt;0,1,0),0)</f>
        <v>1</v>
      </c>
      <c r="AS1274">
        <f>IFERROR(IF((S1274-Q1274)&gt;0,1,0),0)</f>
        <v>0</v>
      </c>
      <c r="AT1274">
        <f>IFERROR(IF((AH1274-AI1274)&lt;0,1,0),0)</f>
        <v>0</v>
      </c>
      <c r="AU1274">
        <f>IFERROR(IF((AJ1274-AK1274)&gt;0,1,0),0)</f>
        <v>0</v>
      </c>
      <c r="AV1274">
        <f>IFERROR(IF((AL1274-AM1274)&gt;0,1,0),0)</f>
        <v>0</v>
      </c>
      <c r="AW1274">
        <f>IFERROR(IF((AN1274-AO1274)&gt;0,1,0),0)</f>
        <v>1</v>
      </c>
      <c r="AX1274">
        <f>IFERROR(IF((AC1274-AD1274)&lt;0,1,0),0)</f>
        <v>1</v>
      </c>
      <c r="AY1274">
        <f>SUM(AP1274:AX1274)</f>
        <v>5</v>
      </c>
    </row>
    <row r="1275" spans="1:51" x14ac:dyDescent="0.45">
      <c r="A1275" s="1" t="s">
        <v>164</v>
      </c>
      <c r="B1275" s="2">
        <v>26163748</v>
      </c>
      <c r="C1275" s="3" t="s">
        <v>5338</v>
      </c>
      <c r="D1275" s="5">
        <v>13.29</v>
      </c>
      <c r="E1275" s="5">
        <v>4008.8015007600002</v>
      </c>
      <c r="F1275" s="3" t="s">
        <v>4470</v>
      </c>
      <c r="G1275" s="3" t="s">
        <v>4471</v>
      </c>
      <c r="H1275" s="3" t="s">
        <v>4489</v>
      </c>
      <c r="I1275" s="3" t="s">
        <v>4489</v>
      </c>
      <c r="J1275" s="3" t="s">
        <v>4495</v>
      </c>
      <c r="K1275" s="6">
        <v>393919</v>
      </c>
      <c r="L1275" s="6">
        <v>308729</v>
      </c>
      <c r="M1275" s="6">
        <v>2050</v>
      </c>
      <c r="N1275" s="6">
        <v>-104551</v>
      </c>
      <c r="O1275" s="6">
        <v>-18282</v>
      </c>
      <c r="P1275" s="6">
        <v>-120533</v>
      </c>
      <c r="Q1275" s="6">
        <v>-441454</v>
      </c>
      <c r="R1275" s="6">
        <v>-618381</v>
      </c>
      <c r="S1275" s="6">
        <v>-264804</v>
      </c>
      <c r="T1275" s="6">
        <v>-310183</v>
      </c>
      <c r="U1275" s="6">
        <v>1005940</v>
      </c>
      <c r="V1275" s="6">
        <v>56877</v>
      </c>
      <c r="W1275" s="6">
        <v>1232948</v>
      </c>
      <c r="X1275" s="6">
        <v>1068478</v>
      </c>
      <c r="Y1275" s="6">
        <v>432606</v>
      </c>
      <c r="Z1275" s="6">
        <v>285193</v>
      </c>
      <c r="AA1275" s="6">
        <v>160549</v>
      </c>
      <c r="AB1275" s="6">
        <v>1202466</v>
      </c>
      <c r="AC1275" s="6">
        <v>280786895</v>
      </c>
      <c r="AD1275" s="6">
        <v>279408018</v>
      </c>
      <c r="AF1275">
        <f>Q1275/W1275</f>
        <v>-0.35804754133994299</v>
      </c>
      <c r="AG1275">
        <f>R1275/X1275</f>
        <v>-0.57874939867737096</v>
      </c>
      <c r="AH1275">
        <f>U1275/W1275</f>
        <v>0.81588193500455819</v>
      </c>
      <c r="AI1275">
        <f>V1275/X1275</f>
        <v>5.3231793261068548E-2</v>
      </c>
      <c r="AJ1275">
        <f>Y1275/AA1275</f>
        <v>2.6945418532659811</v>
      </c>
      <c r="AK1275">
        <f>Z1275/AB1275</f>
        <v>0.23717344191020787</v>
      </c>
      <c r="AL1275">
        <f>O1275/K1275</f>
        <v>-4.6410556484962645E-2</v>
      </c>
      <c r="AM1275">
        <f>P1275/L1275</f>
        <v>-0.39041683806833827</v>
      </c>
      <c r="AN1275">
        <f>K1275/W1275</f>
        <v>0.31949360394761173</v>
      </c>
      <c r="AO1275">
        <f>L1275/X1275</f>
        <v>0.28894277654757516</v>
      </c>
      <c r="AP1275">
        <f>IF(OR(Q1275&lt;0, Q1275="NA"), 0, 1)</f>
        <v>0</v>
      </c>
      <c r="AQ1275">
        <f>IF(OR(S1275&lt;0, S1275="NA"), 0, 1)</f>
        <v>0</v>
      </c>
      <c r="AR1275">
        <f>IFERROR(IF((AF1275-AG1275)&gt;0,1,0),0)</f>
        <v>1</v>
      </c>
      <c r="AS1275">
        <f>IFERROR(IF((S1275-Q1275)&gt;0,1,0),0)</f>
        <v>1</v>
      </c>
      <c r="AT1275">
        <f>IFERROR(IF((AH1275-AI1275)&lt;0,1,0),0)</f>
        <v>0</v>
      </c>
      <c r="AU1275">
        <f>IFERROR(IF((AJ1275-AK1275)&gt;0,1,0),0)</f>
        <v>1</v>
      </c>
      <c r="AV1275">
        <f>IFERROR(IF((AL1275-AM1275)&gt;0,1,0),0)</f>
        <v>1</v>
      </c>
      <c r="AW1275">
        <f>IFERROR(IF((AN1275-AO1275)&gt;0,1,0),0)</f>
        <v>1</v>
      </c>
      <c r="AX1275">
        <f>IFERROR(IF((AC1275-AD1275)&lt;0,1,0),0)</f>
        <v>0</v>
      </c>
      <c r="AY1275">
        <f>SUM(AP1275:AX1275)</f>
        <v>5</v>
      </c>
    </row>
    <row r="1276" spans="1:51" x14ac:dyDescent="0.45">
      <c r="A1276" s="1" t="s">
        <v>169</v>
      </c>
      <c r="B1276" s="2">
        <v>4970266</v>
      </c>
      <c r="C1276" s="3" t="s">
        <v>5335</v>
      </c>
      <c r="D1276" s="5">
        <v>81.555000000000007</v>
      </c>
      <c r="E1276" s="5">
        <v>3401.0027769150001</v>
      </c>
      <c r="F1276" s="3" t="s">
        <v>4500</v>
      </c>
      <c r="G1276" s="3" t="s">
        <v>4539</v>
      </c>
      <c r="H1276" s="3" t="s">
        <v>4539</v>
      </c>
      <c r="I1276" s="3" t="s">
        <v>4582</v>
      </c>
      <c r="J1276" s="3" t="s">
        <v>5376</v>
      </c>
      <c r="K1276" s="6">
        <v>252466</v>
      </c>
      <c r="L1276" s="6">
        <v>220408</v>
      </c>
      <c r="M1276" s="6">
        <v>-129411</v>
      </c>
      <c r="N1276" s="6">
        <v>-145888</v>
      </c>
      <c r="O1276" s="6">
        <v>-142956</v>
      </c>
      <c r="P1276" s="6">
        <v>-159411</v>
      </c>
      <c r="Q1276" s="6">
        <v>-157499</v>
      </c>
      <c r="R1276" s="6">
        <v>-175138</v>
      </c>
      <c r="S1276" s="6">
        <v>4374</v>
      </c>
      <c r="T1276" s="6">
        <v>5624</v>
      </c>
      <c r="U1276" s="6" t="s">
        <v>4474</v>
      </c>
      <c r="V1276" s="6" t="s">
        <v>4474</v>
      </c>
      <c r="W1276" s="6">
        <v>670789</v>
      </c>
      <c r="X1276" s="6">
        <v>650334</v>
      </c>
      <c r="Y1276" s="6">
        <v>303610</v>
      </c>
      <c r="Z1276" s="6">
        <v>279683</v>
      </c>
      <c r="AA1276" s="6">
        <v>106870</v>
      </c>
      <c r="AB1276" s="6">
        <v>91456</v>
      </c>
      <c r="AC1276" s="6">
        <v>41670716</v>
      </c>
      <c r="AD1276" s="6">
        <v>41272671</v>
      </c>
      <c r="AF1276">
        <f>Q1276/W1276</f>
        <v>-0.23479663500743156</v>
      </c>
      <c r="AG1276">
        <f>R1276/X1276</f>
        <v>-0.26930469574095772</v>
      </c>
      <c r="AH1276" t="e">
        <f>U1276/W1276</f>
        <v>#VALUE!</v>
      </c>
      <c r="AI1276" t="e">
        <f>V1276/X1276</f>
        <v>#VALUE!</v>
      </c>
      <c r="AJ1276">
        <f>Y1276/AA1276</f>
        <v>2.8409282305604941</v>
      </c>
      <c r="AK1276">
        <f>Z1276/AB1276</f>
        <v>3.0581153778866339</v>
      </c>
      <c r="AL1276">
        <f>O1276/K1276</f>
        <v>-0.56623862223032018</v>
      </c>
      <c r="AM1276">
        <f>P1276/L1276</f>
        <v>-0.72325414685492362</v>
      </c>
      <c r="AN1276">
        <f>K1276/W1276</f>
        <v>0.37637170555867794</v>
      </c>
      <c r="AO1276">
        <f>L1276/X1276</f>
        <v>0.33891508055860525</v>
      </c>
      <c r="AP1276">
        <f>IF(OR(Q1276&lt;0, Q1276="NA"), 0, 1)</f>
        <v>0</v>
      </c>
      <c r="AQ1276">
        <f>IF(OR(S1276&lt;0, S1276="NA"), 0, 1)</f>
        <v>1</v>
      </c>
      <c r="AR1276">
        <f>IFERROR(IF((AF1276-AG1276)&gt;0,1,0),0)</f>
        <v>1</v>
      </c>
      <c r="AS1276">
        <f>IFERROR(IF((S1276-Q1276)&gt;0,1,0),0)</f>
        <v>1</v>
      </c>
      <c r="AT1276">
        <f>IFERROR(IF((AH1276-AI1276)&lt;0,1,0),0)</f>
        <v>0</v>
      </c>
      <c r="AU1276">
        <f>IFERROR(IF((AJ1276-AK1276)&gt;0,1,0),0)</f>
        <v>0</v>
      </c>
      <c r="AV1276">
        <f>IFERROR(IF((AL1276-AM1276)&gt;0,1,0),0)</f>
        <v>1</v>
      </c>
      <c r="AW1276">
        <f>IFERROR(IF((AN1276-AO1276)&gt;0,1,0),0)</f>
        <v>1</v>
      </c>
      <c r="AX1276">
        <f>IFERROR(IF((AC1276-AD1276)&lt;0,1,0),0)</f>
        <v>0</v>
      </c>
      <c r="AY1276">
        <f>SUM(AP1276:AX1276)</f>
        <v>5</v>
      </c>
    </row>
    <row r="1277" spans="1:51" x14ac:dyDescent="0.45">
      <c r="A1277" s="1" t="s">
        <v>175</v>
      </c>
      <c r="B1277" s="2">
        <v>115686890</v>
      </c>
      <c r="C1277" s="3" t="s">
        <v>5337</v>
      </c>
      <c r="D1277" s="5">
        <v>30.78</v>
      </c>
      <c r="E1277" s="5">
        <v>16816.95055026</v>
      </c>
      <c r="F1277" s="3" t="s">
        <v>4475</v>
      </c>
      <c r="G1277" s="3" t="s">
        <v>4548</v>
      </c>
      <c r="H1277" s="3" t="s">
        <v>4647</v>
      </c>
      <c r="I1277" s="3" t="s">
        <v>4687</v>
      </c>
      <c r="J1277" s="3" t="s">
        <v>4550</v>
      </c>
      <c r="K1277" s="6">
        <v>4843300</v>
      </c>
      <c r="L1277" s="6">
        <v>4642600</v>
      </c>
      <c r="M1277" s="6">
        <v>479700</v>
      </c>
      <c r="N1277" s="6">
        <v>398700</v>
      </c>
      <c r="O1277" s="6">
        <v>336800</v>
      </c>
      <c r="P1277" s="6">
        <v>261900</v>
      </c>
      <c r="Q1277" s="6">
        <v>-33600</v>
      </c>
      <c r="R1277" s="6">
        <v>-125700</v>
      </c>
      <c r="S1277" s="6">
        <v>297800</v>
      </c>
      <c r="T1277" s="6">
        <v>332700</v>
      </c>
      <c r="U1277" s="6">
        <v>1984700</v>
      </c>
      <c r="V1277" s="6">
        <v>2013900</v>
      </c>
      <c r="W1277" s="6">
        <v>8828400</v>
      </c>
      <c r="X1277" s="6">
        <v>8244700</v>
      </c>
      <c r="Y1277" s="6">
        <v>2548300</v>
      </c>
      <c r="Z1277" s="6">
        <v>2192700</v>
      </c>
      <c r="AA1277" s="6">
        <v>1571400</v>
      </c>
      <c r="AB1277" s="6">
        <v>1170800</v>
      </c>
      <c r="AC1277" s="6">
        <v>505559667</v>
      </c>
      <c r="AD1277" s="6">
        <v>505249607</v>
      </c>
      <c r="AF1277">
        <f>Q1277/W1277</f>
        <v>-3.8058991436726928E-3</v>
      </c>
      <c r="AG1277">
        <f>R1277/X1277</f>
        <v>-1.5246158137955292E-2</v>
      </c>
      <c r="AH1277">
        <f>U1277/W1277</f>
        <v>0.22480857233473789</v>
      </c>
      <c r="AI1277">
        <f>V1277/X1277</f>
        <v>0.2442660133176465</v>
      </c>
      <c r="AJ1277">
        <f>Y1277/AA1277</f>
        <v>1.6216749395443553</v>
      </c>
      <c r="AK1277">
        <f>Z1277/AB1277</f>
        <v>1.8728220020498805</v>
      </c>
      <c r="AL1277">
        <f>O1277/K1277</f>
        <v>6.9539363657010717E-2</v>
      </c>
      <c r="AM1277">
        <f>P1277/L1277</f>
        <v>5.6412355145823462E-2</v>
      </c>
      <c r="AN1277">
        <f>K1277/W1277</f>
        <v>0.54860450364732005</v>
      </c>
      <c r="AO1277">
        <f>L1277/X1277</f>
        <v>0.56310114376508547</v>
      </c>
      <c r="AP1277">
        <f>IF(OR(Q1277&lt;0, Q1277="NA"), 0, 1)</f>
        <v>0</v>
      </c>
      <c r="AQ1277">
        <f>IF(OR(S1277&lt;0, S1277="NA"), 0, 1)</f>
        <v>1</v>
      </c>
      <c r="AR1277">
        <f>IFERROR(IF((AF1277-AG1277)&gt;0,1,0),0)</f>
        <v>1</v>
      </c>
      <c r="AS1277">
        <f>IFERROR(IF((S1277-Q1277)&gt;0,1,0),0)</f>
        <v>1</v>
      </c>
      <c r="AT1277">
        <f>IFERROR(IF((AH1277-AI1277)&lt;0,1,0),0)</f>
        <v>1</v>
      </c>
      <c r="AU1277">
        <f>IFERROR(IF((AJ1277-AK1277)&gt;0,1,0),0)</f>
        <v>0</v>
      </c>
      <c r="AV1277">
        <f>IFERROR(IF((AL1277-AM1277)&gt;0,1,0),0)</f>
        <v>1</v>
      </c>
      <c r="AW1277">
        <f>IFERROR(IF((AN1277-AO1277)&gt;0,1,0),0)</f>
        <v>0</v>
      </c>
      <c r="AX1277">
        <f>IFERROR(IF((AC1277-AD1277)&lt;0,1,0),0)</f>
        <v>0</v>
      </c>
      <c r="AY1277">
        <f>SUM(AP1277:AX1277)</f>
        <v>5</v>
      </c>
    </row>
    <row r="1278" spans="1:51" x14ac:dyDescent="0.45">
      <c r="A1278" s="1" t="s">
        <v>189</v>
      </c>
      <c r="B1278" s="2">
        <v>4360922</v>
      </c>
      <c r="C1278" s="3" t="s">
        <v>5337</v>
      </c>
      <c r="D1278" s="5">
        <v>28.25</v>
      </c>
      <c r="E1278" s="5">
        <v>4324.0129129999996</v>
      </c>
      <c r="F1278" s="3" t="s">
        <v>4525</v>
      </c>
      <c r="G1278" s="3" t="s">
        <v>4526</v>
      </c>
      <c r="H1278" s="3" t="s">
        <v>4634</v>
      </c>
      <c r="I1278" s="3" t="s">
        <v>4634</v>
      </c>
      <c r="J1278" s="3" t="s">
        <v>4528</v>
      </c>
      <c r="K1278" s="6">
        <v>2014108</v>
      </c>
      <c r="L1278" s="6">
        <v>1955769</v>
      </c>
      <c r="M1278" s="6">
        <v>279984</v>
      </c>
      <c r="N1278" s="6">
        <v>293516</v>
      </c>
      <c r="O1278" s="6">
        <v>103747</v>
      </c>
      <c r="P1278" s="6">
        <v>112252</v>
      </c>
      <c r="Q1278" s="6">
        <v>-34130</v>
      </c>
      <c r="R1278" s="6">
        <v>-37483</v>
      </c>
      <c r="S1278" s="6">
        <v>142347</v>
      </c>
      <c r="T1278" s="6">
        <v>108341</v>
      </c>
      <c r="U1278" s="6">
        <v>1883121</v>
      </c>
      <c r="V1278" s="6">
        <v>1898240</v>
      </c>
      <c r="W1278" s="6">
        <v>4677012</v>
      </c>
      <c r="X1278" s="6">
        <v>4644615</v>
      </c>
      <c r="Y1278" s="6" t="s">
        <v>4474</v>
      </c>
      <c r="Z1278" s="6" t="s">
        <v>4474</v>
      </c>
      <c r="AA1278" s="6" t="s">
        <v>4474</v>
      </c>
      <c r="AB1278" s="6" t="s">
        <v>4474</v>
      </c>
      <c r="AC1278" s="6">
        <v>152873586</v>
      </c>
      <c r="AD1278" s="6">
        <v>131647018</v>
      </c>
      <c r="AF1278">
        <f>Q1278/W1278</f>
        <v>-7.2973941482296816E-3</v>
      </c>
      <c r="AG1278">
        <f>R1278/X1278</f>
        <v>-8.0702060342999361E-3</v>
      </c>
      <c r="AH1278">
        <f>U1278/W1278</f>
        <v>0.40263334795805528</v>
      </c>
      <c r="AI1278">
        <f>V1278/X1278</f>
        <v>0.40869695335350725</v>
      </c>
      <c r="AJ1278" t="e">
        <f>Y1278/AA1278</f>
        <v>#VALUE!</v>
      </c>
      <c r="AK1278" t="e">
        <f>Z1278/AB1278</f>
        <v>#VALUE!</v>
      </c>
      <c r="AL1278">
        <f>O1278/K1278</f>
        <v>5.1510147420098622E-2</v>
      </c>
      <c r="AM1278">
        <f>P1278/L1278</f>
        <v>5.7395326339664855E-2</v>
      </c>
      <c r="AN1278">
        <f>K1278/W1278</f>
        <v>0.43063990428076732</v>
      </c>
      <c r="AO1278">
        <f>L1278/X1278</f>
        <v>0.4210831252967146</v>
      </c>
      <c r="AP1278">
        <f>IF(OR(Q1278&lt;0, Q1278="NA"), 0, 1)</f>
        <v>0</v>
      </c>
      <c r="AQ1278">
        <f>IF(OR(S1278&lt;0, S1278="NA"), 0, 1)</f>
        <v>1</v>
      </c>
      <c r="AR1278">
        <f>IFERROR(IF((AF1278-AG1278)&gt;0,1,0),0)</f>
        <v>1</v>
      </c>
      <c r="AS1278">
        <f>IFERROR(IF((S1278-Q1278)&gt;0,1,0),0)</f>
        <v>1</v>
      </c>
      <c r="AT1278">
        <f>IFERROR(IF((AH1278-AI1278)&lt;0,1,0),0)</f>
        <v>1</v>
      </c>
      <c r="AU1278">
        <f>IFERROR(IF((AJ1278-AK1278)&gt;0,1,0),0)</f>
        <v>0</v>
      </c>
      <c r="AV1278">
        <f>IFERROR(IF((AL1278-AM1278)&gt;0,1,0),0)</f>
        <v>0</v>
      </c>
      <c r="AW1278">
        <f>IFERROR(IF((AN1278-AO1278)&gt;0,1,0),0)</f>
        <v>1</v>
      </c>
      <c r="AX1278">
        <f>IFERROR(IF((AC1278-AD1278)&lt;0,1,0),0)</f>
        <v>0</v>
      </c>
      <c r="AY1278">
        <f>SUM(AP1278:AX1278)</f>
        <v>5</v>
      </c>
    </row>
    <row r="1279" spans="1:51" x14ac:dyDescent="0.45">
      <c r="A1279" s="1" t="s">
        <v>190</v>
      </c>
      <c r="B1279" s="2">
        <v>4392539</v>
      </c>
      <c r="C1279" s="3" t="s">
        <v>5337</v>
      </c>
      <c r="D1279" s="5">
        <v>34.909999999999997</v>
      </c>
      <c r="E1279" s="5">
        <v>12899.49938917</v>
      </c>
      <c r="F1279" s="3" t="s">
        <v>4525</v>
      </c>
      <c r="G1279" s="3" t="s">
        <v>4526</v>
      </c>
      <c r="H1279" s="3" t="s">
        <v>4693</v>
      </c>
      <c r="I1279" s="3" t="s">
        <v>4694</v>
      </c>
      <c r="J1279" s="3" t="s">
        <v>4528</v>
      </c>
      <c r="K1279" s="6">
        <v>1717141</v>
      </c>
      <c r="L1279" s="6">
        <v>1687392</v>
      </c>
      <c r="M1279" s="6">
        <v>1039954</v>
      </c>
      <c r="N1279" s="6">
        <v>1026348</v>
      </c>
      <c r="O1279" s="6">
        <v>571163</v>
      </c>
      <c r="P1279" s="6">
        <v>562385</v>
      </c>
      <c r="Q1279" s="6">
        <v>415206</v>
      </c>
      <c r="R1279" s="6">
        <v>415658</v>
      </c>
      <c r="S1279" s="6">
        <v>824663</v>
      </c>
      <c r="T1279" s="6">
        <v>798793</v>
      </c>
      <c r="U1279" s="6">
        <v>4518813</v>
      </c>
      <c r="V1279" s="6">
        <v>4514539</v>
      </c>
      <c r="W1279" s="6">
        <v>12844285</v>
      </c>
      <c r="X1279" s="6">
        <v>13303940</v>
      </c>
      <c r="Y1279" s="6" t="s">
        <v>4474</v>
      </c>
      <c r="Z1279" s="6" t="s">
        <v>4474</v>
      </c>
      <c r="AA1279" s="6" t="s">
        <v>4474</v>
      </c>
      <c r="AB1279" s="6" t="s">
        <v>4474</v>
      </c>
      <c r="AC1279" s="6">
        <v>366520263</v>
      </c>
      <c r="AD1279" s="6">
        <v>366498620</v>
      </c>
      <c r="AF1279">
        <f>Q1279/W1279</f>
        <v>3.2326127923819815E-2</v>
      </c>
      <c r="AG1279">
        <f>R1279/X1279</f>
        <v>3.1243225691035888E-2</v>
      </c>
      <c r="AH1279">
        <f>U1279/W1279</f>
        <v>0.35181506794656142</v>
      </c>
      <c r="AI1279">
        <f>V1279/X1279</f>
        <v>0.33933849671601046</v>
      </c>
      <c r="AJ1279" t="e">
        <f>Y1279/AA1279</f>
        <v>#VALUE!</v>
      </c>
      <c r="AK1279" t="e">
        <f>Z1279/AB1279</f>
        <v>#VALUE!</v>
      </c>
      <c r="AL1279">
        <f>O1279/K1279</f>
        <v>0.33262440300476198</v>
      </c>
      <c r="AM1279">
        <f>P1279/L1279</f>
        <v>0.33328651552217858</v>
      </c>
      <c r="AN1279">
        <f>K1279/W1279</f>
        <v>0.1336891076459297</v>
      </c>
      <c r="AO1279">
        <f>L1279/X1279</f>
        <v>0.12683400556526864</v>
      </c>
      <c r="AP1279">
        <f>IF(OR(Q1279&lt;0, Q1279="NA"), 0, 1)</f>
        <v>1</v>
      </c>
      <c r="AQ1279">
        <f>IF(OR(S1279&lt;0, S1279="NA"), 0, 1)</f>
        <v>1</v>
      </c>
      <c r="AR1279">
        <f>IFERROR(IF((AF1279-AG1279)&gt;0,1,0),0)</f>
        <v>1</v>
      </c>
      <c r="AS1279">
        <f>IFERROR(IF((S1279-Q1279)&gt;0,1,0),0)</f>
        <v>1</v>
      </c>
      <c r="AT1279">
        <f>IFERROR(IF((AH1279-AI1279)&lt;0,1,0),0)</f>
        <v>0</v>
      </c>
      <c r="AU1279">
        <f>IFERROR(IF((AJ1279-AK1279)&gt;0,1,0),0)</f>
        <v>0</v>
      </c>
      <c r="AV1279">
        <f>IFERROR(IF((AL1279-AM1279)&gt;0,1,0),0)</f>
        <v>0</v>
      </c>
      <c r="AW1279">
        <f>IFERROR(IF((AN1279-AO1279)&gt;0,1,0),0)</f>
        <v>1</v>
      </c>
      <c r="AX1279">
        <f>IFERROR(IF((AC1279-AD1279)&lt;0,1,0),0)</f>
        <v>0</v>
      </c>
      <c r="AY1279">
        <f>SUM(AP1279:AX1279)</f>
        <v>5</v>
      </c>
    </row>
    <row r="1280" spans="1:51" x14ac:dyDescent="0.45">
      <c r="A1280" s="1" t="s">
        <v>192</v>
      </c>
      <c r="B1280" s="2">
        <v>21372078</v>
      </c>
      <c r="C1280" s="3" t="s">
        <v>5335</v>
      </c>
      <c r="D1280" s="7">
        <v>16.77</v>
      </c>
      <c r="E1280" s="5">
        <v>214.05072039000001</v>
      </c>
      <c r="F1280" s="3" t="s">
        <v>4475</v>
      </c>
      <c r="G1280" s="3" t="s">
        <v>4548</v>
      </c>
      <c r="H1280" s="3" t="s">
        <v>4549</v>
      </c>
      <c r="I1280" s="3" t="s">
        <v>4549</v>
      </c>
      <c r="J1280" s="3" t="s">
        <v>4696</v>
      </c>
      <c r="K1280" s="6">
        <v>201598</v>
      </c>
      <c r="L1280" s="6">
        <v>199297</v>
      </c>
      <c r="M1280" s="6">
        <v>6906</v>
      </c>
      <c r="N1280" s="6">
        <v>4455</v>
      </c>
      <c r="O1280" s="6">
        <v>-7894</v>
      </c>
      <c r="P1280" s="6">
        <v>-10986</v>
      </c>
      <c r="Q1280" s="6">
        <v>-7466</v>
      </c>
      <c r="R1280" s="6">
        <v>-10500</v>
      </c>
      <c r="S1280" s="6">
        <v>15419</v>
      </c>
      <c r="T1280" s="6">
        <v>14974</v>
      </c>
      <c r="U1280" s="6" t="s">
        <v>4474</v>
      </c>
      <c r="V1280" s="6" t="s">
        <v>4474</v>
      </c>
      <c r="W1280" s="6">
        <v>254125</v>
      </c>
      <c r="X1280" s="6">
        <v>244790</v>
      </c>
      <c r="Y1280" s="6">
        <v>174222</v>
      </c>
      <c r="Z1280" s="6">
        <v>162349</v>
      </c>
      <c r="AA1280" s="6">
        <v>42641</v>
      </c>
      <c r="AB1280" s="6">
        <v>36125</v>
      </c>
      <c r="AC1280" s="6">
        <v>12832682</v>
      </c>
      <c r="AD1280" s="6">
        <v>12875062</v>
      </c>
      <c r="AF1280">
        <f>Q1280/W1280</f>
        <v>-2.9379242498770289E-2</v>
      </c>
      <c r="AG1280">
        <f>R1280/X1280</f>
        <v>-4.2893909064912784E-2</v>
      </c>
      <c r="AH1280" t="e">
        <f>U1280/W1280</f>
        <v>#VALUE!</v>
      </c>
      <c r="AI1280" t="e">
        <f>V1280/X1280</f>
        <v>#VALUE!</v>
      </c>
      <c r="AJ1280">
        <f>Y1280/AA1280</f>
        <v>4.0857859806289722</v>
      </c>
      <c r="AK1280">
        <f>Z1280/AB1280</f>
        <v>4.494089965397924</v>
      </c>
      <c r="AL1280">
        <f>O1280/K1280</f>
        <v>-3.9157134495381898E-2</v>
      </c>
      <c r="AM1280">
        <f>P1280/L1280</f>
        <v>-5.512376001645785E-2</v>
      </c>
      <c r="AN1280">
        <f>K1280/W1280</f>
        <v>0.79330250860796847</v>
      </c>
      <c r="AO1280">
        <f>L1280/X1280</f>
        <v>0.81415498999142122</v>
      </c>
      <c r="AP1280">
        <f>IF(OR(Q1280&lt;0, Q1280="NA"), 0, 1)</f>
        <v>0</v>
      </c>
      <c r="AQ1280">
        <f>IF(OR(S1280&lt;0, S1280="NA"), 0, 1)</f>
        <v>1</v>
      </c>
      <c r="AR1280">
        <f>IFERROR(IF((AF1280-AG1280)&gt;0,1,0),0)</f>
        <v>1</v>
      </c>
      <c r="AS1280">
        <f>IFERROR(IF((S1280-Q1280)&gt;0,1,0),0)</f>
        <v>1</v>
      </c>
      <c r="AT1280">
        <f>IFERROR(IF((AH1280-AI1280)&lt;0,1,0),0)</f>
        <v>0</v>
      </c>
      <c r="AU1280">
        <f>IFERROR(IF((AJ1280-AK1280)&gt;0,1,0),0)</f>
        <v>0</v>
      </c>
      <c r="AV1280">
        <f>IFERROR(IF((AL1280-AM1280)&gt;0,1,0),0)</f>
        <v>1</v>
      </c>
      <c r="AW1280">
        <f>IFERROR(IF((AN1280-AO1280)&gt;0,1,0),0)</f>
        <v>0</v>
      </c>
      <c r="AX1280">
        <f>IFERROR(IF((AC1280-AD1280)&lt;0,1,0),0)</f>
        <v>1</v>
      </c>
      <c r="AY1280">
        <f>SUM(AP1280:AX1280)</f>
        <v>5</v>
      </c>
    </row>
    <row r="1281" spans="1:51" x14ac:dyDescent="0.45">
      <c r="A1281" s="1" t="s">
        <v>197</v>
      </c>
      <c r="B1281" s="2">
        <v>4991374</v>
      </c>
      <c r="C1281" s="3" t="s">
        <v>5335</v>
      </c>
      <c r="D1281" s="5">
        <v>28.87</v>
      </c>
      <c r="E1281" s="5">
        <v>1139.01431705</v>
      </c>
      <c r="F1281" s="3" t="s">
        <v>4485</v>
      </c>
      <c r="G1281" s="3" t="s">
        <v>4486</v>
      </c>
      <c r="H1281" s="3" t="s">
        <v>4545</v>
      </c>
      <c r="I1281" s="3" t="s">
        <v>4546</v>
      </c>
      <c r="J1281" s="3" t="s">
        <v>4704</v>
      </c>
      <c r="K1281" s="6">
        <v>176142</v>
      </c>
      <c r="L1281" s="6">
        <v>155675</v>
      </c>
      <c r="M1281" s="6">
        <v>7730</v>
      </c>
      <c r="N1281" s="6">
        <v>2529</v>
      </c>
      <c r="O1281" s="6">
        <v>3075</v>
      </c>
      <c r="P1281" s="6">
        <v>-1854</v>
      </c>
      <c r="Q1281" s="6">
        <v>-865</v>
      </c>
      <c r="R1281" s="6">
        <v>-8237</v>
      </c>
      <c r="S1281" s="6">
        <v>19607</v>
      </c>
      <c r="T1281" s="6">
        <v>7792</v>
      </c>
      <c r="U1281" s="6" t="s">
        <v>4474</v>
      </c>
      <c r="V1281" s="6" t="s">
        <v>4474</v>
      </c>
      <c r="W1281" s="6">
        <v>298448</v>
      </c>
      <c r="X1281" s="6">
        <v>240143</v>
      </c>
      <c r="Y1281" s="6">
        <v>195077</v>
      </c>
      <c r="Z1281" s="6">
        <v>173025</v>
      </c>
      <c r="AA1281" s="6">
        <v>95085</v>
      </c>
      <c r="AB1281" s="6">
        <v>86184</v>
      </c>
      <c r="AC1281" s="6">
        <v>39453215</v>
      </c>
      <c r="AD1281" s="6">
        <v>38295761</v>
      </c>
      <c r="AF1281">
        <f>Q1281/W1281</f>
        <v>-2.8983273468074842E-3</v>
      </c>
      <c r="AG1281">
        <f>R1281/X1281</f>
        <v>-3.4300396014041633E-2</v>
      </c>
      <c r="AH1281" t="e">
        <f>U1281/W1281</f>
        <v>#VALUE!</v>
      </c>
      <c r="AI1281" t="e">
        <f>V1281/X1281</f>
        <v>#VALUE!</v>
      </c>
      <c r="AJ1281">
        <f>Y1281/AA1281</f>
        <v>2.0516064573802386</v>
      </c>
      <c r="AK1281">
        <f>Z1281/AB1281</f>
        <v>2.007623224728488</v>
      </c>
      <c r="AL1281">
        <f>O1281/K1281</f>
        <v>1.7457505875941002E-2</v>
      </c>
      <c r="AM1281">
        <f>P1281/L1281</f>
        <v>-1.190942669022001E-2</v>
      </c>
      <c r="AN1281">
        <f>K1281/W1281</f>
        <v>0.59019326649868653</v>
      </c>
      <c r="AO1281">
        <f>L1281/X1281</f>
        <v>0.64825957866771045</v>
      </c>
      <c r="AP1281">
        <f>IF(OR(Q1281&lt;0, Q1281="NA"), 0, 1)</f>
        <v>0</v>
      </c>
      <c r="AQ1281">
        <f>IF(OR(S1281&lt;0, S1281="NA"), 0, 1)</f>
        <v>1</v>
      </c>
      <c r="AR1281">
        <f>IFERROR(IF((AF1281-AG1281)&gt;0,1,0),0)</f>
        <v>1</v>
      </c>
      <c r="AS1281">
        <f>IFERROR(IF((S1281-Q1281)&gt;0,1,0),0)</f>
        <v>1</v>
      </c>
      <c r="AT1281">
        <f>IFERROR(IF((AH1281-AI1281)&lt;0,1,0),0)</f>
        <v>0</v>
      </c>
      <c r="AU1281">
        <f>IFERROR(IF((AJ1281-AK1281)&gt;0,1,0),0)</f>
        <v>1</v>
      </c>
      <c r="AV1281">
        <f>IFERROR(IF((AL1281-AM1281)&gt;0,1,0),0)</f>
        <v>1</v>
      </c>
      <c r="AW1281">
        <f>IFERROR(IF((AN1281-AO1281)&gt;0,1,0),0)</f>
        <v>0</v>
      </c>
      <c r="AX1281">
        <f>IFERROR(IF((AC1281-AD1281)&lt;0,1,0),0)</f>
        <v>0</v>
      </c>
      <c r="AY1281">
        <f>SUM(AP1281:AX1281)</f>
        <v>5</v>
      </c>
    </row>
    <row r="1282" spans="1:51" x14ac:dyDescent="0.45">
      <c r="A1282" s="1" t="s">
        <v>198</v>
      </c>
      <c r="B1282" s="2">
        <v>4290489</v>
      </c>
      <c r="C1282" s="3" t="s">
        <v>5337</v>
      </c>
      <c r="D1282" s="5">
        <v>185.29</v>
      </c>
      <c r="E1282" s="5">
        <v>86584.052740710002</v>
      </c>
      <c r="F1282" s="3" t="s">
        <v>4525</v>
      </c>
      <c r="G1282" s="3" t="s">
        <v>4526</v>
      </c>
      <c r="H1282" s="3" t="s">
        <v>4705</v>
      </c>
      <c r="I1282" s="3" t="s">
        <v>4706</v>
      </c>
      <c r="J1282" s="3" t="s">
        <v>4707</v>
      </c>
      <c r="K1282" s="6">
        <v>10875800</v>
      </c>
      <c r="L1282" s="6">
        <v>11513400</v>
      </c>
      <c r="M1282" s="6">
        <v>6312100</v>
      </c>
      <c r="N1282" s="6">
        <v>6818400</v>
      </c>
      <c r="O1282" s="6">
        <v>3977500</v>
      </c>
      <c r="P1282" s="6">
        <v>4179500</v>
      </c>
      <c r="Q1282" s="6">
        <v>1063000</v>
      </c>
      <c r="R1282" s="6">
        <v>2420700</v>
      </c>
      <c r="S1282" s="6">
        <v>5233400</v>
      </c>
      <c r="T1282" s="6">
        <v>5064600</v>
      </c>
      <c r="U1282" s="6">
        <v>33350600</v>
      </c>
      <c r="V1282" s="6">
        <v>35618700</v>
      </c>
      <c r="W1282" s="6">
        <v>62816800</v>
      </c>
      <c r="X1282" s="6">
        <v>65837800</v>
      </c>
      <c r="Y1282" s="6" t="s">
        <v>4474</v>
      </c>
      <c r="Z1282" s="6" t="s">
        <v>4474</v>
      </c>
      <c r="AA1282" s="6" t="s">
        <v>4474</v>
      </c>
      <c r="AB1282" s="6" t="s">
        <v>4474</v>
      </c>
      <c r="AC1282" s="6">
        <v>467276000</v>
      </c>
      <c r="AD1282" s="6">
        <v>467077000</v>
      </c>
      <c r="AF1282">
        <f>Q1282/W1282</f>
        <v>1.6922224627806574E-2</v>
      </c>
      <c r="AG1282">
        <f>R1282/X1282</f>
        <v>3.6767631968261397E-2</v>
      </c>
      <c r="AH1282">
        <f>U1282/W1282</f>
        <v>0.53091848040651546</v>
      </c>
      <c r="AI1282">
        <f>V1282/X1282</f>
        <v>0.54100683801706617</v>
      </c>
      <c r="AJ1282" t="e">
        <f>Y1282/AA1282</f>
        <v>#VALUE!</v>
      </c>
      <c r="AK1282" t="e">
        <f>Z1282/AB1282</f>
        <v>#VALUE!</v>
      </c>
      <c r="AL1282">
        <f>O1282/K1282</f>
        <v>0.36572022288015593</v>
      </c>
      <c r="AM1282">
        <f>P1282/L1282</f>
        <v>0.363011794951969</v>
      </c>
      <c r="AN1282">
        <f>K1282/W1282</f>
        <v>0.17313521223621706</v>
      </c>
      <c r="AO1282">
        <f>L1282/X1282</f>
        <v>0.17487522365571145</v>
      </c>
      <c r="AP1282">
        <f>IF(OR(Q1282&lt;0, Q1282="NA"), 0, 1)</f>
        <v>1</v>
      </c>
      <c r="AQ1282">
        <f>IF(OR(S1282&lt;0, S1282="NA"), 0, 1)</f>
        <v>1</v>
      </c>
      <c r="AR1282">
        <f>IFERROR(IF((AF1282-AG1282)&gt;0,1,0),0)</f>
        <v>0</v>
      </c>
      <c r="AS1282">
        <f>IFERROR(IF((S1282-Q1282)&gt;0,1,0),0)</f>
        <v>1</v>
      </c>
      <c r="AT1282">
        <f>IFERROR(IF((AH1282-AI1282)&lt;0,1,0),0)</f>
        <v>1</v>
      </c>
      <c r="AU1282">
        <f>IFERROR(IF((AJ1282-AK1282)&gt;0,1,0),0)</f>
        <v>0</v>
      </c>
      <c r="AV1282">
        <f>IFERROR(IF((AL1282-AM1282)&gt;0,1,0),0)</f>
        <v>1</v>
      </c>
      <c r="AW1282">
        <f>IFERROR(IF((AN1282-AO1282)&gt;0,1,0),0)</f>
        <v>0</v>
      </c>
      <c r="AX1282">
        <f>IFERROR(IF((AC1282-AD1282)&lt;0,1,0),0)</f>
        <v>0</v>
      </c>
      <c r="AY1282">
        <f>SUM(AP1282:AX1282)</f>
        <v>5</v>
      </c>
    </row>
    <row r="1283" spans="1:51" x14ac:dyDescent="0.45">
      <c r="A1283" s="1" t="s">
        <v>199</v>
      </c>
      <c r="B1283" s="2">
        <v>4981574</v>
      </c>
      <c r="C1283" s="3" t="s">
        <v>5337</v>
      </c>
      <c r="D1283" s="7">
        <v>5.2</v>
      </c>
      <c r="E1283" s="5">
        <v>149.69671080000001</v>
      </c>
      <c r="F1283" s="3" t="s">
        <v>4583</v>
      </c>
      <c r="G1283" s="3" t="s">
        <v>4583</v>
      </c>
      <c r="H1283" s="3" t="s">
        <v>4584</v>
      </c>
      <c r="I1283" s="3" t="s">
        <v>4708</v>
      </c>
      <c r="J1283" s="3" t="s">
        <v>4709</v>
      </c>
      <c r="K1283" s="6">
        <v>553839</v>
      </c>
      <c r="L1283" s="6">
        <v>585049</v>
      </c>
      <c r="M1283" s="6">
        <v>19675</v>
      </c>
      <c r="N1283" s="6">
        <v>44116</v>
      </c>
      <c r="O1283" s="6">
        <v>-2810</v>
      </c>
      <c r="P1283" s="6">
        <v>21630</v>
      </c>
      <c r="Q1283" s="6">
        <v>-28932</v>
      </c>
      <c r="R1283" s="6">
        <v>-3515</v>
      </c>
      <c r="S1283" s="6">
        <v>57257</v>
      </c>
      <c r="T1283" s="6">
        <v>-18598</v>
      </c>
      <c r="U1283" s="6">
        <v>178749</v>
      </c>
      <c r="V1283" s="6">
        <v>211254</v>
      </c>
      <c r="W1283" s="6">
        <v>759458</v>
      </c>
      <c r="X1283" s="6">
        <v>807455</v>
      </c>
      <c r="Y1283" s="6">
        <v>425105</v>
      </c>
      <c r="Z1283" s="6">
        <v>477581</v>
      </c>
      <c r="AA1283" s="6">
        <v>225304</v>
      </c>
      <c r="AB1283" s="6">
        <v>214928</v>
      </c>
      <c r="AC1283" s="6">
        <v>28610801</v>
      </c>
      <c r="AD1283" s="6">
        <v>28740247</v>
      </c>
      <c r="AF1283">
        <f>Q1283/W1283</f>
        <v>-3.8095589222840502E-2</v>
      </c>
      <c r="AG1283">
        <f>R1283/X1283</f>
        <v>-4.3531837687549148E-3</v>
      </c>
      <c r="AH1283">
        <f>U1283/W1283</f>
        <v>0.23536390425803666</v>
      </c>
      <c r="AI1283">
        <f>V1283/X1283</f>
        <v>0.26162944064994337</v>
      </c>
      <c r="AJ1283">
        <f>Y1283/AA1283</f>
        <v>1.8868062706387814</v>
      </c>
      <c r="AK1283">
        <f>Z1283/AB1283</f>
        <v>2.2220511054864884</v>
      </c>
      <c r="AL1283">
        <f>O1283/K1283</f>
        <v>-5.0736766461011232E-3</v>
      </c>
      <c r="AM1283">
        <f>P1283/L1283</f>
        <v>3.697126223615458E-2</v>
      </c>
      <c r="AN1283">
        <f>K1283/W1283</f>
        <v>0.72925560070471307</v>
      </c>
      <c r="AO1283">
        <f>L1283/X1283</f>
        <v>0.72455926336452181</v>
      </c>
      <c r="AP1283">
        <f>IF(OR(Q1283&lt;0, Q1283="NA"), 0, 1)</f>
        <v>0</v>
      </c>
      <c r="AQ1283">
        <f>IF(OR(S1283&lt;0, S1283="NA"), 0, 1)</f>
        <v>1</v>
      </c>
      <c r="AR1283">
        <f>IFERROR(IF((AF1283-AG1283)&gt;0,1,0),0)</f>
        <v>0</v>
      </c>
      <c r="AS1283">
        <f>IFERROR(IF((S1283-Q1283)&gt;0,1,0),0)</f>
        <v>1</v>
      </c>
      <c r="AT1283">
        <f>IFERROR(IF((AH1283-AI1283)&lt;0,1,0),0)</f>
        <v>1</v>
      </c>
      <c r="AU1283">
        <f>IFERROR(IF((AJ1283-AK1283)&gt;0,1,0),0)</f>
        <v>0</v>
      </c>
      <c r="AV1283">
        <f>IFERROR(IF((AL1283-AM1283)&gt;0,1,0),0)</f>
        <v>0</v>
      </c>
      <c r="AW1283">
        <f>IFERROR(IF((AN1283-AO1283)&gt;0,1,0),0)</f>
        <v>1</v>
      </c>
      <c r="AX1283">
        <f>IFERROR(IF((AC1283-AD1283)&lt;0,1,0),0)</f>
        <v>1</v>
      </c>
      <c r="AY1283">
        <f>SUM(AP1283:AX1283)</f>
        <v>5</v>
      </c>
    </row>
    <row r="1284" spans="1:51" x14ac:dyDescent="0.45">
      <c r="A1284" s="1" t="s">
        <v>205</v>
      </c>
      <c r="B1284" s="2">
        <v>113901</v>
      </c>
      <c r="C1284" s="3" t="s">
        <v>5337</v>
      </c>
      <c r="D1284" s="5">
        <v>561.53</v>
      </c>
      <c r="E1284" s="5">
        <v>54476.589245980002</v>
      </c>
      <c r="F1284" s="3" t="s">
        <v>4480</v>
      </c>
      <c r="G1284" s="3" t="s">
        <v>4491</v>
      </c>
      <c r="H1284" s="3" t="s">
        <v>4492</v>
      </c>
      <c r="I1284" s="3" t="s">
        <v>4493</v>
      </c>
      <c r="J1284" s="3" t="s">
        <v>4658</v>
      </c>
      <c r="K1284" s="6">
        <v>17445000</v>
      </c>
      <c r="L1284" s="6">
        <v>16961000</v>
      </c>
      <c r="M1284" s="6" t="s">
        <v>4474</v>
      </c>
      <c r="N1284" s="6" t="s">
        <v>4474</v>
      </c>
      <c r="O1284" s="6">
        <v>5936000</v>
      </c>
      <c r="P1284" s="6">
        <v>6038000</v>
      </c>
      <c r="Q1284" s="6">
        <v>2707000</v>
      </c>
      <c r="R1284" s="6">
        <v>3068000</v>
      </c>
      <c r="S1284" s="6">
        <v>8355000</v>
      </c>
      <c r="T1284" s="6">
        <v>6232000</v>
      </c>
      <c r="U1284" s="6">
        <v>3383000</v>
      </c>
      <c r="V1284" s="6">
        <v>3381000</v>
      </c>
      <c r="W1284" s="6">
        <v>185969000</v>
      </c>
      <c r="X1284" s="6">
        <v>179700000</v>
      </c>
      <c r="Y1284" s="6">
        <v>35254000</v>
      </c>
      <c r="Z1284" s="6">
        <v>31511000</v>
      </c>
      <c r="AA1284" s="6">
        <v>11862000</v>
      </c>
      <c r="AB1284" s="6">
        <v>10517000</v>
      </c>
      <c r="AC1284" s="6">
        <v>97220158</v>
      </c>
      <c r="AD1284" s="6">
        <v>98435479</v>
      </c>
      <c r="AF1284">
        <f>Q1284/W1284</f>
        <v>1.4556189472438955E-2</v>
      </c>
      <c r="AG1284">
        <f>R1284/X1284</f>
        <v>1.7072899276572063E-2</v>
      </c>
      <c r="AH1284">
        <f>U1284/W1284</f>
        <v>1.8191203910329141E-2</v>
      </c>
      <c r="AI1284">
        <f>V1284/X1284</f>
        <v>1.8814691151919867E-2</v>
      </c>
      <c r="AJ1284">
        <f>Y1284/AA1284</f>
        <v>2.9720114651829372</v>
      </c>
      <c r="AK1284">
        <f>Z1284/AB1284</f>
        <v>2.9961966340211088</v>
      </c>
      <c r="AL1284">
        <f>O1284/K1284</f>
        <v>0.34026941817139583</v>
      </c>
      <c r="AM1284">
        <f>P1284/L1284</f>
        <v>0.35599316078061433</v>
      </c>
      <c r="AN1284">
        <f>K1284/W1284</f>
        <v>9.3805956906796301E-2</v>
      </c>
      <c r="AO1284">
        <f>L1284/X1284</f>
        <v>9.438508625486923E-2</v>
      </c>
      <c r="AP1284">
        <f>IF(OR(Q1284&lt;0, Q1284="NA"), 0, 1)</f>
        <v>1</v>
      </c>
      <c r="AQ1284">
        <f>IF(OR(S1284&lt;0, S1284="NA"), 0, 1)</f>
        <v>1</v>
      </c>
      <c r="AR1284">
        <f>IFERROR(IF((AF1284-AG1284)&gt;0,1,0),0)</f>
        <v>0</v>
      </c>
      <c r="AS1284">
        <f>IFERROR(IF((S1284-Q1284)&gt;0,1,0),0)</f>
        <v>1</v>
      </c>
      <c r="AT1284">
        <f>IFERROR(IF((AH1284-AI1284)&lt;0,1,0),0)</f>
        <v>1</v>
      </c>
      <c r="AU1284">
        <f>IFERROR(IF((AJ1284-AK1284)&gt;0,1,0),0)</f>
        <v>0</v>
      </c>
      <c r="AV1284">
        <f>IFERROR(IF((AL1284-AM1284)&gt;0,1,0),0)</f>
        <v>0</v>
      </c>
      <c r="AW1284">
        <f>IFERROR(IF((AN1284-AO1284)&gt;0,1,0),0)</f>
        <v>0</v>
      </c>
      <c r="AX1284">
        <f>IFERROR(IF((AC1284-AD1284)&lt;0,1,0),0)</f>
        <v>1</v>
      </c>
      <c r="AY1284">
        <f>SUM(AP1284:AX1284)</f>
        <v>5</v>
      </c>
    </row>
    <row r="1285" spans="1:51" x14ac:dyDescent="0.45">
      <c r="A1285" s="1" t="s">
        <v>206</v>
      </c>
      <c r="B1285" s="2">
        <v>100594</v>
      </c>
      <c r="C1285" s="3" t="s">
        <v>5337</v>
      </c>
      <c r="D1285" s="5">
        <v>64.489999999999995</v>
      </c>
      <c r="E1285" s="5">
        <v>4437.4960859299999</v>
      </c>
      <c r="F1285" s="3" t="s">
        <v>4480</v>
      </c>
      <c r="G1285" s="3" t="s">
        <v>4481</v>
      </c>
      <c r="H1285" s="3" t="s">
        <v>4481</v>
      </c>
      <c r="I1285" s="3" t="s">
        <v>4482</v>
      </c>
      <c r="J1285" s="3" t="s">
        <v>4484</v>
      </c>
      <c r="K1285" s="6">
        <v>1099998</v>
      </c>
      <c r="L1285" s="6">
        <v>1087161</v>
      </c>
      <c r="M1285" s="6" t="s">
        <v>4474</v>
      </c>
      <c r="N1285" s="6" t="s">
        <v>4474</v>
      </c>
      <c r="O1285" s="6">
        <v>970888</v>
      </c>
      <c r="P1285" s="6">
        <v>931746</v>
      </c>
      <c r="Q1285" s="6">
        <v>330243</v>
      </c>
      <c r="R1285" s="6">
        <v>311146</v>
      </c>
      <c r="S1285" s="6">
        <v>236581</v>
      </c>
      <c r="T1285" s="6">
        <v>266313</v>
      </c>
      <c r="U1285" s="6">
        <v>298109</v>
      </c>
      <c r="V1285" s="6">
        <v>298035</v>
      </c>
      <c r="W1285" s="6">
        <v>26399782</v>
      </c>
      <c r="X1285" s="6">
        <v>26520728</v>
      </c>
      <c r="Y1285" s="6" t="s">
        <v>4474</v>
      </c>
      <c r="Z1285" s="6" t="s">
        <v>4474</v>
      </c>
      <c r="AA1285" s="6" t="s">
        <v>4474</v>
      </c>
      <c r="AB1285" s="6" t="s">
        <v>4474</v>
      </c>
      <c r="AC1285" s="6">
        <v>69067019</v>
      </c>
      <c r="AD1285" s="6">
        <v>69066573</v>
      </c>
      <c r="AF1285">
        <f>Q1285/W1285</f>
        <v>1.2509307842011725E-2</v>
      </c>
      <c r="AG1285">
        <f>R1285/X1285</f>
        <v>1.1732181710848963E-2</v>
      </c>
      <c r="AH1285">
        <f>U1285/W1285</f>
        <v>1.1292100821135569E-2</v>
      </c>
      <c r="AI1285">
        <f>V1285/X1285</f>
        <v>1.1237813682942641E-2</v>
      </c>
      <c r="AJ1285" t="e">
        <f>Y1285/AA1285</f>
        <v>#VALUE!</v>
      </c>
      <c r="AK1285" t="e">
        <f>Z1285/AB1285</f>
        <v>#VALUE!</v>
      </c>
      <c r="AL1285">
        <f>O1285/K1285</f>
        <v>0.88262705932192609</v>
      </c>
      <c r="AM1285">
        <f>P1285/L1285</f>
        <v>0.85704509267716555</v>
      </c>
      <c r="AN1285">
        <f>K1285/W1285</f>
        <v>4.1666934976963069E-2</v>
      </c>
      <c r="AO1285">
        <f>L1285/X1285</f>
        <v>4.0992879230162912E-2</v>
      </c>
      <c r="AP1285">
        <f>IF(OR(Q1285&lt;0, Q1285="NA"), 0, 1)</f>
        <v>1</v>
      </c>
      <c r="AQ1285">
        <f>IF(OR(S1285&lt;0, S1285="NA"), 0, 1)</f>
        <v>1</v>
      </c>
      <c r="AR1285">
        <f>IFERROR(IF((AF1285-AG1285)&gt;0,1,0),0)</f>
        <v>1</v>
      </c>
      <c r="AS1285">
        <f>IFERROR(IF((S1285-Q1285)&gt;0,1,0),0)</f>
        <v>0</v>
      </c>
      <c r="AT1285">
        <f>IFERROR(IF((AH1285-AI1285)&lt;0,1,0),0)</f>
        <v>0</v>
      </c>
      <c r="AU1285">
        <f>IFERROR(IF((AJ1285-AK1285)&gt;0,1,0),0)</f>
        <v>0</v>
      </c>
      <c r="AV1285">
        <f>IFERROR(IF((AL1285-AM1285)&gt;0,1,0),0)</f>
        <v>1</v>
      </c>
      <c r="AW1285">
        <f>IFERROR(IF((AN1285-AO1285)&gt;0,1,0),0)</f>
        <v>1</v>
      </c>
      <c r="AX1285">
        <f>IFERROR(IF((AC1285-AD1285)&lt;0,1,0),0)</f>
        <v>0</v>
      </c>
      <c r="AY1285">
        <f>SUM(AP1285:AX1285)</f>
        <v>5</v>
      </c>
    </row>
    <row r="1286" spans="1:51" x14ac:dyDescent="0.45">
      <c r="A1286" s="1" t="s">
        <v>215</v>
      </c>
      <c r="B1286" s="2">
        <v>4260544</v>
      </c>
      <c r="C1286" s="3" t="s">
        <v>5335</v>
      </c>
      <c r="D1286" s="5">
        <v>36.14</v>
      </c>
      <c r="E1286" s="5">
        <v>1737.6629886200001</v>
      </c>
      <c r="F1286" s="3" t="s">
        <v>4470</v>
      </c>
      <c r="G1286" s="3" t="s">
        <v>4471</v>
      </c>
      <c r="H1286" s="3" t="s">
        <v>4673</v>
      </c>
      <c r="I1286" s="3" t="s">
        <v>4673</v>
      </c>
      <c r="J1286" s="3" t="s">
        <v>4544</v>
      </c>
      <c r="K1286" s="6">
        <v>723549</v>
      </c>
      <c r="L1286" s="6">
        <v>712891</v>
      </c>
      <c r="M1286" s="6">
        <v>266611</v>
      </c>
      <c r="N1286" s="6">
        <v>284159</v>
      </c>
      <c r="O1286" s="6">
        <v>214255</v>
      </c>
      <c r="P1286" s="6">
        <v>232585</v>
      </c>
      <c r="Q1286" s="6">
        <v>157722</v>
      </c>
      <c r="R1286" s="6">
        <v>166515</v>
      </c>
      <c r="S1286" s="6">
        <v>208226</v>
      </c>
      <c r="T1286" s="6">
        <v>212598</v>
      </c>
      <c r="U1286" s="6">
        <v>595961</v>
      </c>
      <c r="V1286" s="6">
        <v>586327</v>
      </c>
      <c r="W1286" s="6">
        <v>1545178</v>
      </c>
      <c r="X1286" s="6">
        <v>1491522</v>
      </c>
      <c r="Y1286" s="6">
        <v>545949</v>
      </c>
      <c r="Z1286" s="6">
        <v>482645</v>
      </c>
      <c r="AA1286" s="6">
        <v>159010</v>
      </c>
      <c r="AB1286" s="6">
        <v>136971</v>
      </c>
      <c r="AC1286" s="6">
        <v>48372997</v>
      </c>
      <c r="AD1286" s="6">
        <v>48962414</v>
      </c>
      <c r="AF1286">
        <f>Q1286/W1286</f>
        <v>0.10207367694854573</v>
      </c>
      <c r="AG1286">
        <f>R1286/X1286</f>
        <v>0.11164099490319285</v>
      </c>
      <c r="AH1286">
        <f>U1286/W1286</f>
        <v>0.38569083950198618</v>
      </c>
      <c r="AI1286">
        <f>V1286/X1286</f>
        <v>0.39310650463084018</v>
      </c>
      <c r="AJ1286">
        <f>Y1286/AA1286</f>
        <v>3.4334255707188226</v>
      </c>
      <c r="AK1286">
        <f>Z1286/AB1286</f>
        <v>3.5237020975242936</v>
      </c>
      <c r="AL1286">
        <f>O1286/K1286</f>
        <v>0.29611677992782798</v>
      </c>
      <c r="AM1286">
        <f>P1286/L1286</f>
        <v>0.32625604755846266</v>
      </c>
      <c r="AN1286">
        <f>K1286/W1286</f>
        <v>0.46826255615857848</v>
      </c>
      <c r="AO1286">
        <f>L1286/X1286</f>
        <v>0.47796210850393089</v>
      </c>
      <c r="AP1286">
        <f>IF(OR(Q1286&lt;0, Q1286="NA"), 0, 1)</f>
        <v>1</v>
      </c>
      <c r="AQ1286">
        <f>IF(OR(S1286&lt;0, S1286="NA"), 0, 1)</f>
        <v>1</v>
      </c>
      <c r="AR1286">
        <f>IFERROR(IF((AF1286-AG1286)&gt;0,1,0),0)</f>
        <v>0</v>
      </c>
      <c r="AS1286">
        <f>IFERROR(IF((S1286-Q1286)&gt;0,1,0),0)</f>
        <v>1</v>
      </c>
      <c r="AT1286">
        <f>IFERROR(IF((AH1286-AI1286)&lt;0,1,0),0)</f>
        <v>1</v>
      </c>
      <c r="AU1286">
        <f>IFERROR(IF((AJ1286-AK1286)&gt;0,1,0),0)</f>
        <v>0</v>
      </c>
      <c r="AV1286">
        <f>IFERROR(IF((AL1286-AM1286)&gt;0,1,0),0)</f>
        <v>0</v>
      </c>
      <c r="AW1286">
        <f>IFERROR(IF((AN1286-AO1286)&gt;0,1,0),0)</f>
        <v>0</v>
      </c>
      <c r="AX1286">
        <f>IFERROR(IF((AC1286-AD1286)&lt;0,1,0),0)</f>
        <v>1</v>
      </c>
      <c r="AY1286">
        <f>SUM(AP1286:AX1286)</f>
        <v>5</v>
      </c>
    </row>
    <row r="1287" spans="1:51" x14ac:dyDescent="0.45">
      <c r="A1287" s="1" t="s">
        <v>223</v>
      </c>
      <c r="B1287" s="2">
        <v>4113211</v>
      </c>
      <c r="C1287" s="3" t="s">
        <v>5335</v>
      </c>
      <c r="D1287" s="5">
        <v>224.08</v>
      </c>
      <c r="E1287" s="5">
        <v>111210.19904432</v>
      </c>
      <c r="F1287" s="3" t="s">
        <v>4500</v>
      </c>
      <c r="G1287" s="3" t="s">
        <v>4539</v>
      </c>
      <c r="H1287" s="3" t="s">
        <v>4539</v>
      </c>
      <c r="I1287" s="3" t="s">
        <v>4582</v>
      </c>
      <c r="J1287" s="3" t="s">
        <v>5376</v>
      </c>
      <c r="K1287" s="6">
        <v>9427157</v>
      </c>
      <c r="L1287" s="6">
        <v>9700436</v>
      </c>
      <c r="M1287" s="6">
        <v>4167704</v>
      </c>
      <c r="N1287" s="6">
        <v>4361349</v>
      </c>
      <c r="O1287" s="6">
        <v>2063388</v>
      </c>
      <c r="P1287" s="6">
        <v>2241377</v>
      </c>
      <c r="Q1287" s="6">
        <v>1635273</v>
      </c>
      <c r="R1287" s="6">
        <v>1655631</v>
      </c>
      <c r="S1287" s="6">
        <v>3852529</v>
      </c>
      <c r="T1287" s="6">
        <v>3989006</v>
      </c>
      <c r="U1287" s="6">
        <v>6634313</v>
      </c>
      <c r="V1287" s="6">
        <v>6655723</v>
      </c>
      <c r="W1287" s="6">
        <v>48228277</v>
      </c>
      <c r="X1287" s="6">
        <v>48618374</v>
      </c>
      <c r="Y1287" s="6">
        <v>5484654</v>
      </c>
      <c r="Z1287" s="6">
        <v>5442936</v>
      </c>
      <c r="AA1287" s="6">
        <v>2988280</v>
      </c>
      <c r="AB1287" s="6">
        <v>3226629</v>
      </c>
      <c r="AC1287" s="6">
        <v>496296854</v>
      </c>
      <c r="AD1287" s="6">
        <v>496493455</v>
      </c>
      <c r="AF1287">
        <f>Q1287/W1287</f>
        <v>3.3906933892745121E-2</v>
      </c>
      <c r="AG1287">
        <f>R1287/X1287</f>
        <v>3.4053606975831811E-2</v>
      </c>
      <c r="AH1287">
        <f>U1287/W1287</f>
        <v>0.13756064725264808</v>
      </c>
      <c r="AI1287">
        <f>V1287/X1287</f>
        <v>0.13689727673739149</v>
      </c>
      <c r="AJ1287">
        <f>Y1287/AA1287</f>
        <v>1.8353882500970458</v>
      </c>
      <c r="AK1287">
        <f>Z1287/AB1287</f>
        <v>1.6868800224630722</v>
      </c>
      <c r="AL1287">
        <f>O1287/K1287</f>
        <v>0.2188770166870033</v>
      </c>
      <c r="AM1287">
        <f>P1287/L1287</f>
        <v>0.23105940805134945</v>
      </c>
      <c r="AN1287">
        <f>K1287/W1287</f>
        <v>0.19546949603859992</v>
      </c>
      <c r="AO1287">
        <f>L1287/X1287</f>
        <v>0.19952201610033277</v>
      </c>
      <c r="AP1287">
        <f>IF(OR(Q1287&lt;0, Q1287="NA"), 0, 1)</f>
        <v>1</v>
      </c>
      <c r="AQ1287">
        <f>IF(OR(S1287&lt;0, S1287="NA"), 0, 1)</f>
        <v>1</v>
      </c>
      <c r="AR1287">
        <f>IFERROR(IF((AF1287-AG1287)&gt;0,1,0),0)</f>
        <v>0</v>
      </c>
      <c r="AS1287">
        <f>IFERROR(IF((S1287-Q1287)&gt;0,1,0),0)</f>
        <v>1</v>
      </c>
      <c r="AT1287">
        <f>IFERROR(IF((AH1287-AI1287)&lt;0,1,0),0)</f>
        <v>0</v>
      </c>
      <c r="AU1287">
        <f>IFERROR(IF((AJ1287-AK1287)&gt;0,1,0),0)</f>
        <v>1</v>
      </c>
      <c r="AV1287">
        <f>IFERROR(IF((AL1287-AM1287)&gt;0,1,0),0)</f>
        <v>0</v>
      </c>
      <c r="AW1287">
        <f>IFERROR(IF((AN1287-AO1287)&gt;0,1,0),0)</f>
        <v>0</v>
      </c>
      <c r="AX1287">
        <f>IFERROR(IF((AC1287-AD1287)&lt;0,1,0),0)</f>
        <v>1</v>
      </c>
      <c r="AY1287">
        <f>SUM(AP1287:AX1287)</f>
        <v>5</v>
      </c>
    </row>
    <row r="1288" spans="1:51" x14ac:dyDescent="0.45">
      <c r="A1288" s="1" t="s">
        <v>227</v>
      </c>
      <c r="B1288" s="2">
        <v>10827114</v>
      </c>
      <c r="C1288" s="3" t="s">
        <v>5337</v>
      </c>
      <c r="D1288" s="5">
        <v>13.14</v>
      </c>
      <c r="E1288" s="5">
        <v>329.32306332000002</v>
      </c>
      <c r="F1288" s="3" t="s">
        <v>4480</v>
      </c>
      <c r="G1288" s="3" t="s">
        <v>4491</v>
      </c>
      <c r="H1288" s="3" t="s">
        <v>4492</v>
      </c>
      <c r="I1288" s="3" t="s">
        <v>4493</v>
      </c>
      <c r="J1288" s="3" t="s">
        <v>4721</v>
      </c>
      <c r="K1288" s="6">
        <v>31463.276000000002</v>
      </c>
      <c r="L1288" s="6">
        <v>31579.911</v>
      </c>
      <c r="M1288" s="6" t="s">
        <v>4474</v>
      </c>
      <c r="N1288" s="6" t="s">
        <v>4474</v>
      </c>
      <c r="O1288" s="6">
        <v>23901.484</v>
      </c>
      <c r="P1288" s="6">
        <v>23820.404999999999</v>
      </c>
      <c r="Q1288" s="6">
        <v>7580.1670000000004</v>
      </c>
      <c r="R1288" s="6">
        <v>-12705.865</v>
      </c>
      <c r="S1288" s="6">
        <v>44293.42</v>
      </c>
      <c r="T1288" s="6">
        <v>112476.374</v>
      </c>
      <c r="U1288" s="6">
        <v>84422.441000000006</v>
      </c>
      <c r="V1288" s="6">
        <v>84422.441000000006</v>
      </c>
      <c r="W1288" s="6">
        <v>487233.12</v>
      </c>
      <c r="X1288" s="6">
        <v>487233.12</v>
      </c>
      <c r="Y1288" s="6">
        <v>5694.6189999999997</v>
      </c>
      <c r="Z1288" s="6">
        <v>5694.6189999999997</v>
      </c>
      <c r="AA1288" s="6">
        <v>55825</v>
      </c>
      <c r="AB1288" s="6">
        <v>55825</v>
      </c>
      <c r="AC1288" s="6">
        <v>25062638</v>
      </c>
      <c r="AD1288" s="6">
        <v>25062638</v>
      </c>
      <c r="AF1288">
        <f>Q1288/W1288</f>
        <v>1.5557577448758001E-2</v>
      </c>
      <c r="AG1288">
        <f>R1288/X1288</f>
        <v>-2.6077588896255655E-2</v>
      </c>
      <c r="AH1288">
        <f>U1288/W1288</f>
        <v>0.17326909344750621</v>
      </c>
      <c r="AI1288">
        <f>V1288/X1288</f>
        <v>0.17326909344750621</v>
      </c>
      <c r="AJ1288">
        <f>Y1288/AA1288</f>
        <v>0.1020084012539185</v>
      </c>
      <c r="AK1288">
        <f>Z1288/AB1288</f>
        <v>0.1020084012539185</v>
      </c>
      <c r="AL1288">
        <f>O1288/K1288</f>
        <v>0.75966291622016724</v>
      </c>
      <c r="AM1288">
        <f>P1288/L1288</f>
        <v>0.75428980784651356</v>
      </c>
      <c r="AN1288">
        <f>K1288/W1288</f>
        <v>6.4575404890373625E-2</v>
      </c>
      <c r="AO1288">
        <f>L1288/X1288</f>
        <v>6.4814787221361303E-2</v>
      </c>
      <c r="AP1288">
        <f>IF(OR(Q1288&lt;0, Q1288="NA"), 0, 1)</f>
        <v>1</v>
      </c>
      <c r="AQ1288">
        <f>IF(OR(S1288&lt;0, S1288="NA"), 0, 1)</f>
        <v>1</v>
      </c>
      <c r="AR1288">
        <f>IFERROR(IF((AF1288-AG1288)&gt;0,1,0),0)</f>
        <v>1</v>
      </c>
      <c r="AS1288">
        <f>IFERROR(IF((S1288-Q1288)&gt;0,1,0),0)</f>
        <v>1</v>
      </c>
      <c r="AT1288">
        <f>IFERROR(IF((AH1288-AI1288)&lt;0,1,0),0)</f>
        <v>0</v>
      </c>
      <c r="AU1288">
        <f>IFERROR(IF((AJ1288-AK1288)&gt;0,1,0),0)</f>
        <v>0</v>
      </c>
      <c r="AV1288">
        <f>IFERROR(IF((AL1288-AM1288)&gt;0,1,0),0)</f>
        <v>1</v>
      </c>
      <c r="AW1288">
        <f>IFERROR(IF((AN1288-AO1288)&gt;0,1,0),0)</f>
        <v>0</v>
      </c>
      <c r="AX1288">
        <f>IFERROR(IF((AC1288-AD1288)&lt;0,1,0),0)</f>
        <v>0</v>
      </c>
      <c r="AY1288">
        <f>SUM(AP1288:AX1288)</f>
        <v>5</v>
      </c>
    </row>
    <row r="1289" spans="1:51" x14ac:dyDescent="0.45">
      <c r="A1289" s="1" t="s">
        <v>228</v>
      </c>
      <c r="B1289" s="2">
        <v>13970906</v>
      </c>
      <c r="C1289" s="3" t="s">
        <v>5337</v>
      </c>
      <c r="D1289" s="7">
        <v>10.08</v>
      </c>
      <c r="E1289" s="5">
        <v>236.99362176</v>
      </c>
      <c r="F1289" s="3" t="s">
        <v>4480</v>
      </c>
      <c r="G1289" s="3" t="s">
        <v>4491</v>
      </c>
      <c r="H1289" s="3" t="s">
        <v>4542</v>
      </c>
      <c r="I1289" s="3" t="s">
        <v>4543</v>
      </c>
      <c r="J1289" s="3" t="s">
        <v>4494</v>
      </c>
      <c r="K1289" s="6">
        <v>94440</v>
      </c>
      <c r="L1289" s="6">
        <v>69248</v>
      </c>
      <c r="M1289" s="6">
        <v>143936</v>
      </c>
      <c r="N1289" s="6">
        <v>116239</v>
      </c>
      <c r="O1289" s="6">
        <v>143936</v>
      </c>
      <c r="P1289" s="6">
        <v>116239</v>
      </c>
      <c r="Q1289" s="6">
        <v>72404</v>
      </c>
      <c r="R1289" s="6">
        <v>49473</v>
      </c>
      <c r="S1289" s="6">
        <v>-243720</v>
      </c>
      <c r="T1289" s="6">
        <v>30393</v>
      </c>
      <c r="U1289" s="6">
        <v>1401374</v>
      </c>
      <c r="V1289" s="6">
        <v>1372272</v>
      </c>
      <c r="W1289" s="6">
        <v>2303866</v>
      </c>
      <c r="X1289" s="6">
        <v>2113774</v>
      </c>
      <c r="Y1289" s="6" t="s">
        <v>4474</v>
      </c>
      <c r="Z1289" s="6" t="s">
        <v>4474</v>
      </c>
      <c r="AA1289" s="6" t="s">
        <v>4474</v>
      </c>
      <c r="AB1289" s="6" t="s">
        <v>4474</v>
      </c>
      <c r="AC1289" s="6">
        <v>23511272</v>
      </c>
      <c r="AD1289" s="6">
        <v>24998549</v>
      </c>
      <c r="AF1289">
        <f>Q1289/W1289</f>
        <v>3.1427175017991499E-2</v>
      </c>
      <c r="AG1289">
        <f>R1289/X1289</f>
        <v>2.340505654814564E-2</v>
      </c>
      <c r="AH1289">
        <f>U1289/W1289</f>
        <v>0.60827061990584519</v>
      </c>
      <c r="AI1289">
        <f>V1289/X1289</f>
        <v>0.64920469264926151</v>
      </c>
      <c r="AJ1289" t="e">
        <f>Y1289/AA1289</f>
        <v>#VALUE!</v>
      </c>
      <c r="AK1289" t="e">
        <f>Z1289/AB1289</f>
        <v>#VALUE!</v>
      </c>
      <c r="AL1289">
        <f>O1289/K1289</f>
        <v>1.5240999576450656</v>
      </c>
      <c r="AM1289">
        <f>P1289/L1289</f>
        <v>1.6785899953789278</v>
      </c>
      <c r="AN1289">
        <f>K1289/W1289</f>
        <v>4.099196741477152E-2</v>
      </c>
      <c r="AO1289">
        <f>L1289/X1289</f>
        <v>3.2760361325288326E-2</v>
      </c>
      <c r="AP1289">
        <f>IF(OR(Q1289&lt;0, Q1289="NA"), 0, 1)</f>
        <v>1</v>
      </c>
      <c r="AQ1289">
        <f>IF(OR(S1289&lt;0, S1289="NA"), 0, 1)</f>
        <v>0</v>
      </c>
      <c r="AR1289">
        <f>IFERROR(IF((AF1289-AG1289)&gt;0,1,0),0)</f>
        <v>1</v>
      </c>
      <c r="AS1289">
        <f>IFERROR(IF((S1289-Q1289)&gt;0,1,0),0)</f>
        <v>0</v>
      </c>
      <c r="AT1289">
        <f>IFERROR(IF((AH1289-AI1289)&lt;0,1,0),0)</f>
        <v>1</v>
      </c>
      <c r="AU1289">
        <f>IFERROR(IF((AJ1289-AK1289)&gt;0,1,0),0)</f>
        <v>0</v>
      </c>
      <c r="AV1289">
        <f>IFERROR(IF((AL1289-AM1289)&gt;0,1,0),0)</f>
        <v>0</v>
      </c>
      <c r="AW1289">
        <f>IFERROR(IF((AN1289-AO1289)&gt;0,1,0),0)</f>
        <v>1</v>
      </c>
      <c r="AX1289">
        <f>IFERROR(IF((AC1289-AD1289)&lt;0,1,0),0)</f>
        <v>1</v>
      </c>
      <c r="AY1289">
        <f>SUM(AP1289:AX1289)</f>
        <v>5</v>
      </c>
    </row>
    <row r="1290" spans="1:51" x14ac:dyDescent="0.45">
      <c r="A1290" s="1" t="s">
        <v>240</v>
      </c>
      <c r="B1290" s="2">
        <v>103317</v>
      </c>
      <c r="C1290" s="3" t="s">
        <v>5337</v>
      </c>
      <c r="D1290" s="5">
        <v>367.31</v>
      </c>
      <c r="E1290" s="5">
        <v>79436.76657218</v>
      </c>
      <c r="F1290" s="3" t="s">
        <v>4480</v>
      </c>
      <c r="G1290" s="3" t="s">
        <v>4509</v>
      </c>
      <c r="H1290" s="3" t="s">
        <v>4509</v>
      </c>
      <c r="I1290" s="3" t="s">
        <v>4510</v>
      </c>
      <c r="J1290" s="3" t="s">
        <v>4727</v>
      </c>
      <c r="K1290" s="6">
        <v>15001000</v>
      </c>
      <c r="L1290" s="6">
        <v>14238000</v>
      </c>
      <c r="M1290" s="6">
        <v>4407000</v>
      </c>
      <c r="N1290" s="6">
        <v>4265000</v>
      </c>
      <c r="O1290" s="6">
        <v>3886000</v>
      </c>
      <c r="P1290" s="6">
        <v>3903000</v>
      </c>
      <c r="Q1290" s="6">
        <v>2493000</v>
      </c>
      <c r="R1290" s="6">
        <v>2605000</v>
      </c>
      <c r="S1290" s="6">
        <v>3096000</v>
      </c>
      <c r="T1290" s="6">
        <v>3126000</v>
      </c>
      <c r="U1290" s="6">
        <v>17090000</v>
      </c>
      <c r="V1290" s="6">
        <v>17610000</v>
      </c>
      <c r="W1290" s="6">
        <v>49885000</v>
      </c>
      <c r="X1290" s="6">
        <v>51453000</v>
      </c>
      <c r="Y1290" s="6">
        <v>23653000</v>
      </c>
      <c r="Z1290" s="6">
        <v>25543000</v>
      </c>
      <c r="AA1290" s="6">
        <v>22098000</v>
      </c>
      <c r="AB1290" s="6">
        <v>23498000</v>
      </c>
      <c r="AC1290" s="6">
        <v>216500000</v>
      </c>
      <c r="AD1290" s="6">
        <v>217200000</v>
      </c>
      <c r="AF1290">
        <f>Q1290/W1290</f>
        <v>4.9974942367445124E-2</v>
      </c>
      <c r="AG1290">
        <f>R1290/X1290</f>
        <v>5.0628729131440342E-2</v>
      </c>
      <c r="AH1290">
        <f>U1290/W1290</f>
        <v>0.34258795229026762</v>
      </c>
      <c r="AI1290">
        <f>V1290/X1290</f>
        <v>0.34225409597108042</v>
      </c>
      <c r="AJ1290">
        <f>Y1290/AA1290</f>
        <v>1.0703683591275228</v>
      </c>
      <c r="AK1290">
        <f>Z1290/AB1290</f>
        <v>1.0870286832921952</v>
      </c>
      <c r="AL1290">
        <f>O1290/K1290</f>
        <v>0.2590493967068862</v>
      </c>
      <c r="AM1290">
        <f>P1290/L1290</f>
        <v>0.27412557943531396</v>
      </c>
      <c r="AN1290">
        <f>K1290/W1290</f>
        <v>0.30071163676455848</v>
      </c>
      <c r="AO1290">
        <f>L1290/X1290</f>
        <v>0.2767185586846248</v>
      </c>
      <c r="AP1290">
        <f>IF(OR(Q1290&lt;0, Q1290="NA"), 0, 1)</f>
        <v>1</v>
      </c>
      <c r="AQ1290">
        <f>IF(OR(S1290&lt;0, S1290="NA"), 0, 1)</f>
        <v>1</v>
      </c>
      <c r="AR1290">
        <f>IFERROR(IF((AF1290-AG1290)&gt;0,1,0),0)</f>
        <v>0</v>
      </c>
      <c r="AS1290">
        <f>IFERROR(IF((S1290-Q1290)&gt;0,1,0),0)</f>
        <v>1</v>
      </c>
      <c r="AT1290">
        <f>IFERROR(IF((AH1290-AI1290)&lt;0,1,0),0)</f>
        <v>0</v>
      </c>
      <c r="AU1290">
        <f>IFERROR(IF((AJ1290-AK1290)&gt;0,1,0),0)</f>
        <v>0</v>
      </c>
      <c r="AV1290">
        <f>IFERROR(IF((AL1290-AM1290)&gt;0,1,0),0)</f>
        <v>0</v>
      </c>
      <c r="AW1290">
        <f>IFERROR(IF((AN1290-AO1290)&gt;0,1,0),0)</f>
        <v>1</v>
      </c>
      <c r="AX1290">
        <f>IFERROR(IF((AC1290-AD1290)&lt;0,1,0),0)</f>
        <v>1</v>
      </c>
      <c r="AY1290">
        <f>SUM(AP1290:AX1290)</f>
        <v>5</v>
      </c>
    </row>
    <row r="1291" spans="1:51" x14ac:dyDescent="0.45">
      <c r="A1291" s="1" t="s">
        <v>243</v>
      </c>
      <c r="B1291" s="2">
        <v>5198313</v>
      </c>
      <c r="C1291" s="3" t="s">
        <v>5335</v>
      </c>
      <c r="D1291" s="5">
        <v>30.39</v>
      </c>
      <c r="E1291" s="5">
        <v>3780.3037866300001</v>
      </c>
      <c r="F1291" s="3" t="s">
        <v>4470</v>
      </c>
      <c r="G1291" s="3" t="s">
        <v>4471</v>
      </c>
      <c r="H1291" s="3" t="s">
        <v>4489</v>
      </c>
      <c r="I1291" s="3" t="s">
        <v>4489</v>
      </c>
      <c r="J1291" s="3" t="s">
        <v>4495</v>
      </c>
      <c r="K1291" s="6">
        <v>715216</v>
      </c>
      <c r="L1291" s="6">
        <v>628786</v>
      </c>
      <c r="M1291" s="6">
        <v>-221507</v>
      </c>
      <c r="N1291" s="6">
        <v>-311300</v>
      </c>
      <c r="O1291" s="6">
        <v>-223333</v>
      </c>
      <c r="P1291" s="6">
        <v>-313131</v>
      </c>
      <c r="Q1291" s="6">
        <v>-250101</v>
      </c>
      <c r="R1291" s="6">
        <v>-332893</v>
      </c>
      <c r="S1291" s="6">
        <v>-205101</v>
      </c>
      <c r="T1291" s="6">
        <v>-408282</v>
      </c>
      <c r="U1291" s="6">
        <v>452245</v>
      </c>
      <c r="V1291" s="6">
        <v>457211</v>
      </c>
      <c r="W1291" s="6">
        <v>901866</v>
      </c>
      <c r="X1291" s="6">
        <v>904482</v>
      </c>
      <c r="Y1291" s="6">
        <v>833897</v>
      </c>
      <c r="Z1291" s="6">
        <v>859974</v>
      </c>
      <c r="AA1291" s="6">
        <v>191260</v>
      </c>
      <c r="AB1291" s="6">
        <v>169168</v>
      </c>
      <c r="AC1291" s="6">
        <v>122069000</v>
      </c>
      <c r="AD1291" s="6">
        <v>121687000</v>
      </c>
      <c r="AF1291">
        <f>Q1291/W1291</f>
        <v>-0.27731503349721576</v>
      </c>
      <c r="AG1291">
        <f>R1291/X1291</f>
        <v>-0.36804823092112393</v>
      </c>
      <c r="AH1291">
        <f>U1291/W1291</f>
        <v>0.50145476157211821</v>
      </c>
      <c r="AI1291">
        <f>V1291/X1291</f>
        <v>0.50549485783022774</v>
      </c>
      <c r="AJ1291">
        <f>Y1291/AA1291</f>
        <v>4.3600177768482693</v>
      </c>
      <c r="AK1291">
        <f>Z1291/AB1291</f>
        <v>5.0835500803934552</v>
      </c>
      <c r="AL1291">
        <f>O1291/K1291</f>
        <v>-0.31225951320999529</v>
      </c>
      <c r="AM1291">
        <f>P1291/L1291</f>
        <v>-0.49799295785847647</v>
      </c>
      <c r="AN1291">
        <f>K1291/W1291</f>
        <v>0.79304020774704886</v>
      </c>
      <c r="AO1291">
        <f>L1291/X1291</f>
        <v>0.6951890695447781</v>
      </c>
      <c r="AP1291">
        <f>IF(OR(Q1291&lt;0, Q1291="NA"), 0, 1)</f>
        <v>0</v>
      </c>
      <c r="AQ1291">
        <f>IF(OR(S1291&lt;0, S1291="NA"), 0, 1)</f>
        <v>0</v>
      </c>
      <c r="AR1291">
        <f>IFERROR(IF((AF1291-AG1291)&gt;0,1,0),0)</f>
        <v>1</v>
      </c>
      <c r="AS1291">
        <f>IFERROR(IF((S1291-Q1291)&gt;0,1,0),0)</f>
        <v>1</v>
      </c>
      <c r="AT1291">
        <f>IFERROR(IF((AH1291-AI1291)&lt;0,1,0),0)</f>
        <v>1</v>
      </c>
      <c r="AU1291">
        <f>IFERROR(IF((AJ1291-AK1291)&gt;0,1,0),0)</f>
        <v>0</v>
      </c>
      <c r="AV1291">
        <f>IFERROR(IF((AL1291-AM1291)&gt;0,1,0),0)</f>
        <v>1</v>
      </c>
      <c r="AW1291">
        <f>IFERROR(IF((AN1291-AO1291)&gt;0,1,0),0)</f>
        <v>1</v>
      </c>
      <c r="AX1291">
        <f>IFERROR(IF((AC1291-AD1291)&lt;0,1,0),0)</f>
        <v>0</v>
      </c>
      <c r="AY1291">
        <f>SUM(AP1291:AX1291)</f>
        <v>5</v>
      </c>
    </row>
    <row r="1292" spans="1:51" x14ac:dyDescent="0.45">
      <c r="A1292" s="1" t="s">
        <v>249</v>
      </c>
      <c r="B1292" s="2">
        <v>4971373</v>
      </c>
      <c r="C1292" s="3" t="s">
        <v>5338</v>
      </c>
      <c r="D1292" s="7">
        <v>257.62</v>
      </c>
      <c r="E1292" s="5">
        <v>9252.2460879200007</v>
      </c>
      <c r="F1292" s="3" t="s">
        <v>4500</v>
      </c>
      <c r="G1292" s="3" t="s">
        <v>4501</v>
      </c>
      <c r="H1292" s="3" t="s">
        <v>4502</v>
      </c>
      <c r="I1292" s="3" t="s">
        <v>4538</v>
      </c>
      <c r="J1292" s="3" t="s">
        <v>4504</v>
      </c>
      <c r="K1292" s="6">
        <v>762368</v>
      </c>
      <c r="L1292" s="6">
        <v>722075</v>
      </c>
      <c r="M1292" s="6">
        <v>146314</v>
      </c>
      <c r="N1292" s="6">
        <v>117230</v>
      </c>
      <c r="O1292" s="6">
        <v>140925</v>
      </c>
      <c r="P1292" s="6">
        <v>110373</v>
      </c>
      <c r="Q1292" s="6">
        <v>131602</v>
      </c>
      <c r="R1292" s="6">
        <v>125041</v>
      </c>
      <c r="S1292" s="6">
        <v>182776</v>
      </c>
      <c r="T1292" s="6">
        <v>161763</v>
      </c>
      <c r="U1292" s="6" t="s">
        <v>4474</v>
      </c>
      <c r="V1292" s="6" t="s">
        <v>4474</v>
      </c>
      <c r="W1292" s="6">
        <v>523297</v>
      </c>
      <c r="X1292" s="6">
        <v>479317</v>
      </c>
      <c r="Y1292" s="6">
        <v>395143</v>
      </c>
      <c r="Z1292" s="6">
        <v>348797</v>
      </c>
      <c r="AA1292" s="6">
        <v>63697</v>
      </c>
      <c r="AB1292" s="6">
        <v>63349</v>
      </c>
      <c r="AC1292" s="6">
        <v>35913000</v>
      </c>
      <c r="AD1292" s="6">
        <v>35853000</v>
      </c>
      <c r="AF1292">
        <f>Q1292/W1292</f>
        <v>0.25148624968230276</v>
      </c>
      <c r="AG1292">
        <f>R1292/X1292</f>
        <v>0.26087328427741974</v>
      </c>
      <c r="AH1292" t="e">
        <f>U1292/W1292</f>
        <v>#VALUE!</v>
      </c>
      <c r="AI1292" t="e">
        <f>V1292/X1292</f>
        <v>#VALUE!</v>
      </c>
      <c r="AJ1292">
        <f>Y1292/AA1292</f>
        <v>6.2034789707521547</v>
      </c>
      <c r="AK1292">
        <f>Z1292/AB1292</f>
        <v>5.5059590522344477</v>
      </c>
      <c r="AL1292">
        <f>O1292/K1292</f>
        <v>0.18485167268300873</v>
      </c>
      <c r="AM1292">
        <f>P1292/L1292</f>
        <v>0.15285531281376588</v>
      </c>
      <c r="AN1292">
        <f>K1292/W1292</f>
        <v>1.4568552848573564</v>
      </c>
      <c r="AO1292">
        <f>L1292/X1292</f>
        <v>1.5064664929472562</v>
      </c>
      <c r="AP1292">
        <f>IF(OR(Q1292&lt;0, Q1292="NA"), 0, 1)</f>
        <v>1</v>
      </c>
      <c r="AQ1292">
        <f>IF(OR(S1292&lt;0, S1292="NA"), 0, 1)</f>
        <v>1</v>
      </c>
      <c r="AR1292">
        <f>IFERROR(IF((AF1292-AG1292)&gt;0,1,0),0)</f>
        <v>0</v>
      </c>
      <c r="AS1292">
        <f>IFERROR(IF((S1292-Q1292)&gt;0,1,0),0)</f>
        <v>1</v>
      </c>
      <c r="AT1292">
        <f>IFERROR(IF((AH1292-AI1292)&lt;0,1,0),0)</f>
        <v>0</v>
      </c>
      <c r="AU1292">
        <f>IFERROR(IF((AJ1292-AK1292)&gt;0,1,0),0)</f>
        <v>1</v>
      </c>
      <c r="AV1292">
        <f>IFERROR(IF((AL1292-AM1292)&gt;0,1,0),0)</f>
        <v>1</v>
      </c>
      <c r="AW1292">
        <f>IFERROR(IF((AN1292-AO1292)&gt;0,1,0),0)</f>
        <v>0</v>
      </c>
      <c r="AX1292">
        <f>IFERROR(IF((AC1292-AD1292)&lt;0,1,0),0)</f>
        <v>0</v>
      </c>
      <c r="AY1292">
        <f>SUM(AP1292:AX1292)</f>
        <v>5</v>
      </c>
    </row>
    <row r="1293" spans="1:51" x14ac:dyDescent="0.45">
      <c r="A1293" s="1" t="s">
        <v>250</v>
      </c>
      <c r="B1293" s="2">
        <v>4282243</v>
      </c>
      <c r="C1293" s="3" t="s">
        <v>5338</v>
      </c>
      <c r="D1293" s="5">
        <v>32.840000000000003</v>
      </c>
      <c r="E1293" s="5">
        <v>2389.4432603199998</v>
      </c>
      <c r="F1293" s="3" t="s">
        <v>4500</v>
      </c>
      <c r="G1293" s="3" t="s">
        <v>4501</v>
      </c>
      <c r="H1293" s="3" t="s">
        <v>4502</v>
      </c>
      <c r="I1293" s="3" t="s">
        <v>4503</v>
      </c>
      <c r="J1293" s="3" t="s">
        <v>4504</v>
      </c>
      <c r="K1293" s="6">
        <v>595656</v>
      </c>
      <c r="L1293" s="6">
        <v>578698</v>
      </c>
      <c r="M1293" s="6">
        <v>-65098</v>
      </c>
      <c r="N1293" s="6">
        <v>-73567</v>
      </c>
      <c r="O1293" s="6">
        <v>-75028</v>
      </c>
      <c r="P1293" s="6">
        <v>-83276</v>
      </c>
      <c r="Q1293" s="6">
        <v>-88621</v>
      </c>
      <c r="R1293" s="6">
        <v>-108772</v>
      </c>
      <c r="S1293" s="6">
        <v>-15237</v>
      </c>
      <c r="T1293" s="6">
        <v>-71989</v>
      </c>
      <c r="U1293" s="6">
        <v>243225</v>
      </c>
      <c r="V1293" s="6">
        <v>245625</v>
      </c>
      <c r="W1293" s="6">
        <v>549913</v>
      </c>
      <c r="X1293" s="6">
        <v>554581</v>
      </c>
      <c r="Y1293" s="6">
        <v>360472</v>
      </c>
      <c r="Z1293" s="6">
        <v>363985</v>
      </c>
      <c r="AA1293" s="6">
        <v>298474</v>
      </c>
      <c r="AB1293" s="6">
        <v>293688</v>
      </c>
      <c r="AC1293" s="6">
        <v>72429625</v>
      </c>
      <c r="AD1293" s="6">
        <v>72343077</v>
      </c>
      <c r="AF1293">
        <f>Q1293/W1293</f>
        <v>-0.16115458263398028</v>
      </c>
      <c r="AG1293">
        <f>R1293/X1293</f>
        <v>-0.19613365766227114</v>
      </c>
      <c r="AH1293">
        <f>U1293/W1293</f>
        <v>0.44229723610825711</v>
      </c>
      <c r="AI1293">
        <f>V1293/X1293</f>
        <v>0.44290193858065818</v>
      </c>
      <c r="AJ1293">
        <f>Y1293/AA1293</f>
        <v>1.2077165850291818</v>
      </c>
      <c r="AK1293">
        <f>Z1293/AB1293</f>
        <v>1.239359456293754</v>
      </c>
      <c r="AL1293">
        <f>O1293/K1293</f>
        <v>-0.12595860698121064</v>
      </c>
      <c r="AM1293">
        <f>P1293/L1293</f>
        <v>-0.14390234630152515</v>
      </c>
      <c r="AN1293">
        <f>K1293/W1293</f>
        <v>1.083182248828451</v>
      </c>
      <c r="AO1293">
        <f>L1293/X1293</f>
        <v>1.0434868846931287</v>
      </c>
      <c r="AP1293">
        <f>IF(OR(Q1293&lt;0, Q1293="NA"), 0, 1)</f>
        <v>0</v>
      </c>
      <c r="AQ1293">
        <f>IF(OR(S1293&lt;0, S1293="NA"), 0, 1)</f>
        <v>0</v>
      </c>
      <c r="AR1293">
        <f>IFERROR(IF((AF1293-AG1293)&gt;0,1,0),0)</f>
        <v>1</v>
      </c>
      <c r="AS1293">
        <f>IFERROR(IF((S1293-Q1293)&gt;0,1,0),0)</f>
        <v>1</v>
      </c>
      <c r="AT1293">
        <f>IFERROR(IF((AH1293-AI1293)&lt;0,1,0),0)</f>
        <v>1</v>
      </c>
      <c r="AU1293">
        <f>IFERROR(IF((AJ1293-AK1293)&gt;0,1,0),0)</f>
        <v>0</v>
      </c>
      <c r="AV1293">
        <f>IFERROR(IF((AL1293-AM1293)&gt;0,1,0),0)</f>
        <v>1</v>
      </c>
      <c r="AW1293">
        <f>IFERROR(IF((AN1293-AO1293)&gt;0,1,0),0)</f>
        <v>1</v>
      </c>
      <c r="AX1293">
        <f>IFERROR(IF((AC1293-AD1293)&lt;0,1,0),0)</f>
        <v>0</v>
      </c>
      <c r="AY1293">
        <f>SUM(AP1293:AX1293)</f>
        <v>5</v>
      </c>
    </row>
    <row r="1294" spans="1:51" x14ac:dyDescent="0.45">
      <c r="A1294" s="1" t="s">
        <v>251</v>
      </c>
      <c r="B1294" s="2">
        <v>4187996</v>
      </c>
      <c r="C1294" s="3" t="s">
        <v>5337</v>
      </c>
      <c r="D1294" s="5">
        <v>15.18</v>
      </c>
      <c r="E1294" s="5">
        <v>3642.0624867000001</v>
      </c>
      <c r="F1294" s="3" t="s">
        <v>4525</v>
      </c>
      <c r="G1294" s="3" t="s">
        <v>4526</v>
      </c>
      <c r="H1294" s="3" t="s">
        <v>4733</v>
      </c>
      <c r="I1294" s="3" t="s">
        <v>4733</v>
      </c>
      <c r="J1294" s="3" t="s">
        <v>4528</v>
      </c>
      <c r="K1294" s="6">
        <v>1410888</v>
      </c>
      <c r="L1294" s="6">
        <v>1390305</v>
      </c>
      <c r="M1294" s="6">
        <v>470291</v>
      </c>
      <c r="N1294" s="6">
        <v>466215</v>
      </c>
      <c r="O1294" s="6">
        <v>281766</v>
      </c>
      <c r="P1294" s="6">
        <v>280335</v>
      </c>
      <c r="Q1294" s="6">
        <v>205012</v>
      </c>
      <c r="R1294" s="6">
        <v>207258</v>
      </c>
      <c r="S1294" s="6">
        <v>407025</v>
      </c>
      <c r="T1294" s="6">
        <v>410435</v>
      </c>
      <c r="U1294" s="6">
        <v>1505233</v>
      </c>
      <c r="V1294" s="6">
        <v>1427855</v>
      </c>
      <c r="W1294" s="6">
        <v>5021803</v>
      </c>
      <c r="X1294" s="6">
        <v>5075400</v>
      </c>
      <c r="Y1294" s="6" t="s">
        <v>4474</v>
      </c>
      <c r="Z1294" s="6" t="s">
        <v>4474</v>
      </c>
      <c r="AA1294" s="6" t="s">
        <v>4474</v>
      </c>
      <c r="AB1294" s="6" t="s">
        <v>4474</v>
      </c>
      <c r="AC1294" s="6">
        <v>239925065</v>
      </c>
      <c r="AD1294" s="6">
        <v>241280329</v>
      </c>
      <c r="AF1294">
        <f>Q1294/W1294</f>
        <v>4.082438120332478E-2</v>
      </c>
      <c r="AG1294">
        <f>R1294/X1294</f>
        <v>4.0835796193403474E-2</v>
      </c>
      <c r="AH1294">
        <f>U1294/W1294</f>
        <v>0.29973955569344318</v>
      </c>
      <c r="AI1294">
        <f>V1294/X1294</f>
        <v>0.28132856523623756</v>
      </c>
      <c r="AJ1294" t="e">
        <f>Y1294/AA1294</f>
        <v>#VALUE!</v>
      </c>
      <c r="AK1294" t="e">
        <f>Z1294/AB1294</f>
        <v>#VALUE!</v>
      </c>
      <c r="AL1294">
        <f>O1294/K1294</f>
        <v>0.1997082688349465</v>
      </c>
      <c r="AM1294">
        <f>P1294/L1294</f>
        <v>0.20163561232966867</v>
      </c>
      <c r="AN1294">
        <f>K1294/W1294</f>
        <v>0.28095247862172212</v>
      </c>
      <c r="AO1294">
        <f>L1294/X1294</f>
        <v>0.2739301335855302</v>
      </c>
      <c r="AP1294">
        <f>IF(OR(Q1294&lt;0, Q1294="NA"), 0, 1)</f>
        <v>1</v>
      </c>
      <c r="AQ1294">
        <f>IF(OR(S1294&lt;0, S1294="NA"), 0, 1)</f>
        <v>1</v>
      </c>
      <c r="AR1294">
        <f>IFERROR(IF((AF1294-AG1294)&gt;0,1,0),0)</f>
        <v>0</v>
      </c>
      <c r="AS1294">
        <f>IFERROR(IF((S1294-Q1294)&gt;0,1,0),0)</f>
        <v>1</v>
      </c>
      <c r="AT1294">
        <f>IFERROR(IF((AH1294-AI1294)&lt;0,1,0),0)</f>
        <v>0</v>
      </c>
      <c r="AU1294">
        <f>IFERROR(IF((AJ1294-AK1294)&gt;0,1,0),0)</f>
        <v>0</v>
      </c>
      <c r="AV1294">
        <f>IFERROR(IF((AL1294-AM1294)&gt;0,1,0),0)</f>
        <v>0</v>
      </c>
      <c r="AW1294">
        <f>IFERROR(IF((AN1294-AO1294)&gt;0,1,0),0)</f>
        <v>1</v>
      </c>
      <c r="AX1294">
        <f>IFERROR(IF((AC1294-AD1294)&lt;0,1,0),0)</f>
        <v>1</v>
      </c>
      <c r="AY1294">
        <f>SUM(AP1294:AX1294)</f>
        <v>5</v>
      </c>
    </row>
    <row r="1295" spans="1:51" x14ac:dyDescent="0.45">
      <c r="A1295" s="1" t="s">
        <v>254</v>
      </c>
      <c r="B1295" s="2">
        <v>4993561</v>
      </c>
      <c r="C1295" s="3" t="s">
        <v>5337</v>
      </c>
      <c r="D1295" s="5">
        <v>261.72000000000003</v>
      </c>
      <c r="E1295" s="5">
        <v>10062.225308159999</v>
      </c>
      <c r="F1295" s="3" t="s">
        <v>4485</v>
      </c>
      <c r="G1295" s="3" t="s">
        <v>4486</v>
      </c>
      <c r="H1295" s="3" t="s">
        <v>4590</v>
      </c>
      <c r="I1295" s="3" t="s">
        <v>4590</v>
      </c>
      <c r="J1295" s="3" t="s">
        <v>4735</v>
      </c>
      <c r="K1295" s="6">
        <v>4483162</v>
      </c>
      <c r="L1295" s="6">
        <v>4479406</v>
      </c>
      <c r="M1295" s="6">
        <v>540959</v>
      </c>
      <c r="N1295" s="6">
        <v>548063</v>
      </c>
      <c r="O1295" s="6">
        <v>488191</v>
      </c>
      <c r="P1295" s="6">
        <v>495709</v>
      </c>
      <c r="Q1295" s="6">
        <v>383999</v>
      </c>
      <c r="R1295" s="6">
        <v>385762</v>
      </c>
      <c r="S1295" s="6">
        <v>432931</v>
      </c>
      <c r="T1295" s="6">
        <v>371393</v>
      </c>
      <c r="U1295" s="6">
        <v>572288</v>
      </c>
      <c r="V1295" s="6">
        <v>572279</v>
      </c>
      <c r="W1295" s="6">
        <v>3003211</v>
      </c>
      <c r="X1295" s="6">
        <v>2951910</v>
      </c>
      <c r="Y1295" s="6">
        <v>1809550</v>
      </c>
      <c r="Z1295" s="6">
        <v>1769901</v>
      </c>
      <c r="AA1295" s="6">
        <v>478300</v>
      </c>
      <c r="AB1295" s="6">
        <v>501100</v>
      </c>
      <c r="AC1295" s="6">
        <v>38446000</v>
      </c>
      <c r="AD1295" s="6">
        <v>38409000</v>
      </c>
      <c r="AF1295">
        <f>Q1295/W1295</f>
        <v>0.12786281083813292</v>
      </c>
      <c r="AG1295">
        <f>R1295/X1295</f>
        <v>0.13068216849429692</v>
      </c>
      <c r="AH1295">
        <f>U1295/W1295</f>
        <v>0.19055870533239255</v>
      </c>
      <c r="AI1295">
        <f>V1295/X1295</f>
        <v>0.19386736045475642</v>
      </c>
      <c r="AJ1295">
        <f>Y1295/AA1295</f>
        <v>3.7832950031361072</v>
      </c>
      <c r="AK1295">
        <f>Z1295/AB1295</f>
        <v>3.5320315306326084</v>
      </c>
      <c r="AL1295">
        <f>O1295/K1295</f>
        <v>0.10889434733788339</v>
      </c>
      <c r="AM1295">
        <f>P1295/L1295</f>
        <v>0.11066400321828385</v>
      </c>
      <c r="AN1295">
        <f>K1295/W1295</f>
        <v>1.4927895509173348</v>
      </c>
      <c r="AO1295">
        <f>L1295/X1295</f>
        <v>1.5174602206706844</v>
      </c>
      <c r="AP1295">
        <f>IF(OR(Q1295&lt;0, Q1295="NA"), 0, 1)</f>
        <v>1</v>
      </c>
      <c r="AQ1295">
        <f>IF(OR(S1295&lt;0, S1295="NA"), 0, 1)</f>
        <v>1</v>
      </c>
      <c r="AR1295">
        <f>IFERROR(IF((AF1295-AG1295)&gt;0,1,0),0)</f>
        <v>0</v>
      </c>
      <c r="AS1295">
        <f>IFERROR(IF((S1295-Q1295)&gt;0,1,0),0)</f>
        <v>1</v>
      </c>
      <c r="AT1295">
        <f>IFERROR(IF((AH1295-AI1295)&lt;0,1,0),0)</f>
        <v>1</v>
      </c>
      <c r="AU1295">
        <f>IFERROR(IF((AJ1295-AK1295)&gt;0,1,0),0)</f>
        <v>1</v>
      </c>
      <c r="AV1295">
        <f>IFERROR(IF((AL1295-AM1295)&gt;0,1,0),0)</f>
        <v>0</v>
      </c>
      <c r="AW1295">
        <f>IFERROR(IF((AN1295-AO1295)&gt;0,1,0),0)</f>
        <v>0</v>
      </c>
      <c r="AX1295">
        <f>IFERROR(IF((AC1295-AD1295)&lt;0,1,0),0)</f>
        <v>0</v>
      </c>
      <c r="AY1295">
        <f>SUM(AP1295:AX1295)</f>
        <v>5</v>
      </c>
    </row>
    <row r="1296" spans="1:51" x14ac:dyDescent="0.45">
      <c r="A1296" s="1" t="s">
        <v>255</v>
      </c>
      <c r="B1296" s="2">
        <v>4073928</v>
      </c>
      <c r="C1296" s="3" t="s">
        <v>5335</v>
      </c>
      <c r="D1296" s="5">
        <v>195.51</v>
      </c>
      <c r="E1296" s="5">
        <v>159083.48357538</v>
      </c>
      <c r="F1296" s="3" t="s">
        <v>4500</v>
      </c>
      <c r="G1296" s="3" t="s">
        <v>4539</v>
      </c>
      <c r="H1296" s="3" t="s">
        <v>4539</v>
      </c>
      <c r="I1296" s="3" t="s">
        <v>4540</v>
      </c>
      <c r="J1296" s="3" t="s">
        <v>4541</v>
      </c>
      <c r="K1296" s="6">
        <v>27176000</v>
      </c>
      <c r="L1296" s="6">
        <v>26854000</v>
      </c>
      <c r="M1296" s="6">
        <v>8259000</v>
      </c>
      <c r="N1296" s="6">
        <v>8204000</v>
      </c>
      <c r="O1296" s="6">
        <v>7867000</v>
      </c>
      <c r="P1296" s="6">
        <v>7792000</v>
      </c>
      <c r="Q1296" s="6">
        <v>7177000</v>
      </c>
      <c r="R1296" s="6">
        <v>7450000</v>
      </c>
      <c r="S1296" s="6">
        <v>8677000</v>
      </c>
      <c r="T1296" s="6">
        <v>7657000</v>
      </c>
      <c r="U1296" s="6">
        <v>5460000</v>
      </c>
      <c r="V1296" s="6">
        <v>6158000</v>
      </c>
      <c r="W1296" s="6">
        <v>34409000</v>
      </c>
      <c r="X1296" s="6">
        <v>33647000</v>
      </c>
      <c r="Y1296" s="6">
        <v>21220000</v>
      </c>
      <c r="Z1296" s="6">
        <v>20671000</v>
      </c>
      <c r="AA1296" s="6">
        <v>8468000</v>
      </c>
      <c r="AB1296" s="6">
        <v>7228000</v>
      </c>
      <c r="AC1296" s="6">
        <v>818000000</v>
      </c>
      <c r="AD1296" s="6">
        <v>824404088</v>
      </c>
      <c r="AF1296">
        <f>Q1296/W1296</f>
        <v>0.20857915080356884</v>
      </c>
      <c r="AG1296">
        <f>R1296/X1296</f>
        <v>0.22141647100781645</v>
      </c>
      <c r="AH1296">
        <f>U1296/W1296</f>
        <v>0.15867941526926094</v>
      </c>
      <c r="AI1296">
        <f>V1296/X1296</f>
        <v>0.18301780247867566</v>
      </c>
      <c r="AJ1296">
        <f>Y1296/AA1296</f>
        <v>2.5059045819555976</v>
      </c>
      <c r="AK1296">
        <f>Z1296/AB1296</f>
        <v>2.8598505810736028</v>
      </c>
      <c r="AL1296">
        <f>O1296/K1296</f>
        <v>0.28948336767736238</v>
      </c>
      <c r="AM1296">
        <f>P1296/L1296</f>
        <v>0.29016161465703433</v>
      </c>
      <c r="AN1296">
        <f>K1296/W1296</f>
        <v>0.78979336801418232</v>
      </c>
      <c r="AO1296">
        <f>L1296/X1296</f>
        <v>0.79810978690522183</v>
      </c>
      <c r="AP1296">
        <f>IF(OR(Q1296&lt;0, Q1296="NA"), 0, 1)</f>
        <v>1</v>
      </c>
      <c r="AQ1296">
        <f>IF(OR(S1296&lt;0, S1296="NA"), 0, 1)</f>
        <v>1</v>
      </c>
      <c r="AR1296">
        <f>IFERROR(IF((AF1296-AG1296)&gt;0,1,0),0)</f>
        <v>0</v>
      </c>
      <c r="AS1296">
        <f>IFERROR(IF((S1296-Q1296)&gt;0,1,0),0)</f>
        <v>1</v>
      </c>
      <c r="AT1296">
        <f>IFERROR(IF((AH1296-AI1296)&lt;0,1,0),0)</f>
        <v>1</v>
      </c>
      <c r="AU1296">
        <f>IFERROR(IF((AJ1296-AK1296)&gt;0,1,0),0)</f>
        <v>0</v>
      </c>
      <c r="AV1296">
        <f>IFERROR(IF((AL1296-AM1296)&gt;0,1,0),0)</f>
        <v>0</v>
      </c>
      <c r="AW1296">
        <f>IFERROR(IF((AN1296-AO1296)&gt;0,1,0),0)</f>
        <v>0</v>
      </c>
      <c r="AX1296">
        <f>IFERROR(IF((AC1296-AD1296)&lt;0,1,0),0)</f>
        <v>1</v>
      </c>
      <c r="AY1296">
        <f>SUM(AP1296:AX1296)</f>
        <v>5</v>
      </c>
    </row>
    <row r="1297" spans="1:51" x14ac:dyDescent="0.45">
      <c r="A1297" s="1" t="s">
        <v>260</v>
      </c>
      <c r="B1297" s="2">
        <v>4306801</v>
      </c>
      <c r="C1297" s="3" t="s">
        <v>5337</v>
      </c>
      <c r="D1297" s="5">
        <v>62.73</v>
      </c>
      <c r="E1297" s="5">
        <v>14743.79190747</v>
      </c>
      <c r="F1297" s="3" t="s">
        <v>4475</v>
      </c>
      <c r="G1297" s="3" t="s">
        <v>4564</v>
      </c>
      <c r="H1297" s="3" t="s">
        <v>4565</v>
      </c>
      <c r="I1297" s="3" t="s">
        <v>4566</v>
      </c>
      <c r="J1297" s="3" t="s">
        <v>4567</v>
      </c>
      <c r="K1297" s="6">
        <v>19725000</v>
      </c>
      <c r="L1297" s="6">
        <v>19985000</v>
      </c>
      <c r="M1297" s="6">
        <v>3033000</v>
      </c>
      <c r="N1297" s="6">
        <v>2977000</v>
      </c>
      <c r="O1297" s="6">
        <v>2076000</v>
      </c>
      <c r="P1297" s="6">
        <v>2035000</v>
      </c>
      <c r="Q1297" s="6">
        <v>2454000</v>
      </c>
      <c r="R1297" s="6">
        <v>3723000</v>
      </c>
      <c r="S1297" s="6">
        <v>2010000</v>
      </c>
      <c r="T1297" s="6">
        <v>2257000</v>
      </c>
      <c r="U1297" s="6">
        <v>8254000</v>
      </c>
      <c r="V1297" s="6">
        <v>5470000</v>
      </c>
      <c r="W1297" s="6">
        <v>24766000</v>
      </c>
      <c r="X1297" s="6">
        <v>24751000</v>
      </c>
      <c r="Y1297" s="6">
        <v>8688000</v>
      </c>
      <c r="Z1297" s="6">
        <v>8829000</v>
      </c>
      <c r="AA1297" s="6">
        <v>5804000</v>
      </c>
      <c r="AB1297" s="6">
        <v>5908000</v>
      </c>
      <c r="AC1297" s="6">
        <v>234992960</v>
      </c>
      <c r="AD1297" s="6">
        <v>266704200</v>
      </c>
      <c r="AF1297">
        <f>Q1297/W1297</f>
        <v>9.9087458612614074E-2</v>
      </c>
      <c r="AG1297">
        <f>R1297/X1297</f>
        <v>0.15041816492262938</v>
      </c>
      <c r="AH1297">
        <f>U1297/W1297</f>
        <v>0.33327949608334007</v>
      </c>
      <c r="AI1297">
        <f>V1297/X1297</f>
        <v>0.22100117166983152</v>
      </c>
      <c r="AJ1297">
        <f>Y1297/AA1297</f>
        <v>1.4968986905582358</v>
      </c>
      <c r="AK1297">
        <f>Z1297/AB1297</f>
        <v>1.4944143534190928</v>
      </c>
      <c r="AL1297">
        <f>O1297/K1297</f>
        <v>0.10524714828897339</v>
      </c>
      <c r="AM1297">
        <f>P1297/L1297</f>
        <v>0.101826369777333</v>
      </c>
      <c r="AN1297">
        <f>K1297/W1297</f>
        <v>0.79645481708794319</v>
      </c>
      <c r="AO1297">
        <f>L1297/X1297</f>
        <v>0.80744212355056366</v>
      </c>
      <c r="AP1297">
        <f>IF(OR(Q1297&lt;0, Q1297="NA"), 0, 1)</f>
        <v>1</v>
      </c>
      <c r="AQ1297">
        <f>IF(OR(S1297&lt;0, S1297="NA"), 0, 1)</f>
        <v>1</v>
      </c>
      <c r="AR1297">
        <f>IFERROR(IF((AF1297-AG1297)&gt;0,1,0),0)</f>
        <v>0</v>
      </c>
      <c r="AS1297">
        <f>IFERROR(IF((S1297-Q1297)&gt;0,1,0),0)</f>
        <v>0</v>
      </c>
      <c r="AT1297">
        <f>IFERROR(IF((AH1297-AI1297)&lt;0,1,0),0)</f>
        <v>0</v>
      </c>
      <c r="AU1297">
        <f>IFERROR(IF((AJ1297-AK1297)&gt;0,1,0),0)</f>
        <v>1</v>
      </c>
      <c r="AV1297">
        <f>IFERROR(IF((AL1297-AM1297)&gt;0,1,0),0)</f>
        <v>1</v>
      </c>
      <c r="AW1297">
        <f>IFERROR(IF((AN1297-AO1297)&gt;0,1,0),0)</f>
        <v>0</v>
      </c>
      <c r="AX1297">
        <f>IFERROR(IF((AC1297-AD1297)&lt;0,1,0),0)</f>
        <v>1</v>
      </c>
      <c r="AY1297">
        <f>SUM(AP1297:AX1297)</f>
        <v>5</v>
      </c>
    </row>
    <row r="1298" spans="1:51" x14ac:dyDescent="0.45">
      <c r="A1298" s="1" t="s">
        <v>267</v>
      </c>
      <c r="B1298" s="2">
        <v>5306107</v>
      </c>
      <c r="C1298" s="3" t="s">
        <v>5335</v>
      </c>
      <c r="D1298" s="5">
        <v>65.849999999999994</v>
      </c>
      <c r="E1298" s="5">
        <v>3560.8170194999998</v>
      </c>
      <c r="F1298" s="3" t="s">
        <v>4470</v>
      </c>
      <c r="G1298" s="3" t="s">
        <v>4471</v>
      </c>
      <c r="H1298" s="3" t="s">
        <v>4489</v>
      </c>
      <c r="I1298" s="3" t="s">
        <v>4489</v>
      </c>
      <c r="J1298" s="3" t="s">
        <v>4495</v>
      </c>
      <c r="K1298" s="6">
        <v>155818</v>
      </c>
      <c r="L1298" s="6">
        <v>144746</v>
      </c>
      <c r="M1298" s="6">
        <v>-65299</v>
      </c>
      <c r="N1298" s="6">
        <v>-77432</v>
      </c>
      <c r="O1298" s="6">
        <v>-69420</v>
      </c>
      <c r="P1298" s="6">
        <v>-80666</v>
      </c>
      <c r="Q1298" s="6">
        <v>-40423</v>
      </c>
      <c r="R1298" s="6">
        <v>-53892</v>
      </c>
      <c r="S1298" s="6">
        <v>20811</v>
      </c>
      <c r="T1298" s="6">
        <v>-20010</v>
      </c>
      <c r="U1298" s="6" t="s">
        <v>4474</v>
      </c>
      <c r="V1298" s="6" t="s">
        <v>4474</v>
      </c>
      <c r="W1298" s="6">
        <v>764909</v>
      </c>
      <c r="X1298" s="6">
        <v>734306</v>
      </c>
      <c r="Y1298" s="6">
        <v>587301</v>
      </c>
      <c r="Z1298" s="6">
        <v>530203</v>
      </c>
      <c r="AA1298" s="6">
        <v>137017</v>
      </c>
      <c r="AB1298" s="6">
        <v>88290</v>
      </c>
      <c r="AC1298" s="6">
        <v>53994996</v>
      </c>
      <c r="AD1298" s="6">
        <v>53631144</v>
      </c>
      <c r="AF1298">
        <f>Q1298/W1298</f>
        <v>-5.2846809228287286E-2</v>
      </c>
      <c r="AG1298">
        <f>R1298/X1298</f>
        <v>-7.3391746764972635E-2</v>
      </c>
      <c r="AH1298" t="e">
        <f>U1298/W1298</f>
        <v>#VALUE!</v>
      </c>
      <c r="AI1298" t="e">
        <f>V1298/X1298</f>
        <v>#VALUE!</v>
      </c>
      <c r="AJ1298">
        <f>Y1298/AA1298</f>
        <v>4.2863367319383725</v>
      </c>
      <c r="AK1298">
        <f>Z1298/AB1298</f>
        <v>6.0052440820024922</v>
      </c>
      <c r="AL1298">
        <f>O1298/K1298</f>
        <v>-0.44551977306857998</v>
      </c>
      <c r="AM1298">
        <f>P1298/L1298</f>
        <v>-0.55729346579525518</v>
      </c>
      <c r="AN1298">
        <f>K1298/W1298</f>
        <v>0.20370789204990397</v>
      </c>
      <c r="AO1298">
        <f>L1298/X1298</f>
        <v>0.19711945701110981</v>
      </c>
      <c r="AP1298">
        <f>IF(OR(Q1298&lt;0, Q1298="NA"), 0, 1)</f>
        <v>0</v>
      </c>
      <c r="AQ1298">
        <f>IF(OR(S1298&lt;0, S1298="NA"), 0, 1)</f>
        <v>1</v>
      </c>
      <c r="AR1298">
        <f>IFERROR(IF((AF1298-AG1298)&gt;0,1,0),0)</f>
        <v>1</v>
      </c>
      <c r="AS1298">
        <f>IFERROR(IF((S1298-Q1298)&gt;0,1,0),0)</f>
        <v>1</v>
      </c>
      <c r="AT1298">
        <f>IFERROR(IF((AH1298-AI1298)&lt;0,1,0),0)</f>
        <v>0</v>
      </c>
      <c r="AU1298">
        <f>IFERROR(IF((AJ1298-AK1298)&gt;0,1,0),0)</f>
        <v>0</v>
      </c>
      <c r="AV1298">
        <f>IFERROR(IF((AL1298-AM1298)&gt;0,1,0),0)</f>
        <v>1</v>
      </c>
      <c r="AW1298">
        <f>IFERROR(IF((AN1298-AO1298)&gt;0,1,0),0)</f>
        <v>1</v>
      </c>
      <c r="AX1298">
        <f>IFERROR(IF((AC1298-AD1298)&lt;0,1,0),0)</f>
        <v>0</v>
      </c>
      <c r="AY1298">
        <f>SUM(AP1298:AX1298)</f>
        <v>5</v>
      </c>
    </row>
    <row r="1299" spans="1:51" x14ac:dyDescent="0.45">
      <c r="A1299" s="1" t="s">
        <v>271</v>
      </c>
      <c r="B1299" s="2">
        <v>4121009</v>
      </c>
      <c r="C1299" s="3" t="s">
        <v>5337</v>
      </c>
      <c r="D1299" s="5">
        <v>29.75</v>
      </c>
      <c r="E1299" s="5">
        <v>5211.3705104999999</v>
      </c>
      <c r="F1299" s="3" t="s">
        <v>4654</v>
      </c>
      <c r="G1299" s="3" t="s">
        <v>4654</v>
      </c>
      <c r="H1299" s="3" t="s">
        <v>4747</v>
      </c>
      <c r="I1299" s="3" t="s">
        <v>4748</v>
      </c>
      <c r="J1299" s="3" t="s">
        <v>4749</v>
      </c>
      <c r="K1299" s="6">
        <v>1090768</v>
      </c>
      <c r="L1299" s="6">
        <v>1051974</v>
      </c>
      <c r="M1299" s="6">
        <v>507198</v>
      </c>
      <c r="N1299" s="6">
        <v>476149</v>
      </c>
      <c r="O1299" s="6">
        <v>329438</v>
      </c>
      <c r="P1299" s="6">
        <v>304611</v>
      </c>
      <c r="Q1299" s="6">
        <v>145475</v>
      </c>
      <c r="R1299" s="6">
        <v>138817</v>
      </c>
      <c r="S1299" s="6">
        <v>376972</v>
      </c>
      <c r="T1299" s="6">
        <v>400142</v>
      </c>
      <c r="U1299" s="6">
        <v>2236131</v>
      </c>
      <c r="V1299" s="6">
        <v>1608956</v>
      </c>
      <c r="W1299" s="6">
        <v>3816248</v>
      </c>
      <c r="X1299" s="6">
        <v>2710647</v>
      </c>
      <c r="Y1299" s="6">
        <v>244681</v>
      </c>
      <c r="Z1299" s="6">
        <v>204174</v>
      </c>
      <c r="AA1299" s="6">
        <v>194661</v>
      </c>
      <c r="AB1299" s="6">
        <v>133192</v>
      </c>
      <c r="AC1299" s="6">
        <v>175175644</v>
      </c>
      <c r="AD1299" s="6">
        <v>156300536</v>
      </c>
      <c r="AF1299">
        <f>Q1299/W1299</f>
        <v>3.8119902060872353E-2</v>
      </c>
      <c r="AG1299">
        <f>R1299/X1299</f>
        <v>5.1211758668686852E-2</v>
      </c>
      <c r="AH1299">
        <f>U1299/W1299</f>
        <v>0.58595012693095416</v>
      </c>
      <c r="AI1299">
        <f>V1299/X1299</f>
        <v>0.59356898924869228</v>
      </c>
      <c r="AJ1299">
        <f>Y1299/AA1299</f>
        <v>1.2569595347809781</v>
      </c>
      <c r="AK1299">
        <f>Z1299/AB1299</f>
        <v>1.5329299057000421</v>
      </c>
      <c r="AL1299">
        <f>O1299/K1299</f>
        <v>0.3020238950904317</v>
      </c>
      <c r="AM1299">
        <f>P1299/L1299</f>
        <v>0.2895613389684536</v>
      </c>
      <c r="AN1299">
        <f>K1299/W1299</f>
        <v>0.28582209541937525</v>
      </c>
      <c r="AO1299">
        <f>L1299/X1299</f>
        <v>0.38808963321302997</v>
      </c>
      <c r="AP1299">
        <f>IF(OR(Q1299&lt;0, Q1299="NA"), 0, 1)</f>
        <v>1</v>
      </c>
      <c r="AQ1299">
        <f>IF(OR(S1299&lt;0, S1299="NA"), 0, 1)</f>
        <v>1</v>
      </c>
      <c r="AR1299">
        <f>IFERROR(IF((AF1299-AG1299)&gt;0,1,0),0)</f>
        <v>0</v>
      </c>
      <c r="AS1299">
        <f>IFERROR(IF((S1299-Q1299)&gt;0,1,0),0)</f>
        <v>1</v>
      </c>
      <c r="AT1299">
        <f>IFERROR(IF((AH1299-AI1299)&lt;0,1,0),0)</f>
        <v>1</v>
      </c>
      <c r="AU1299">
        <f>IFERROR(IF((AJ1299-AK1299)&gt;0,1,0),0)</f>
        <v>0</v>
      </c>
      <c r="AV1299">
        <f>IFERROR(IF((AL1299-AM1299)&gt;0,1,0),0)</f>
        <v>1</v>
      </c>
      <c r="AW1299">
        <f>IFERROR(IF((AN1299-AO1299)&gt;0,1,0),0)</f>
        <v>0</v>
      </c>
      <c r="AX1299">
        <f>IFERROR(IF((AC1299-AD1299)&lt;0,1,0),0)</f>
        <v>0</v>
      </c>
      <c r="AY1299">
        <f>SUM(AP1299:AX1299)</f>
        <v>5</v>
      </c>
    </row>
    <row r="1300" spans="1:51" x14ac:dyDescent="0.45">
      <c r="A1300" s="1" t="s">
        <v>272</v>
      </c>
      <c r="B1300" s="2">
        <v>4911029</v>
      </c>
      <c r="C1300" s="3" t="s">
        <v>5337</v>
      </c>
      <c r="D1300" s="7">
        <v>7.33</v>
      </c>
      <c r="E1300" s="5">
        <v>1544.16020781</v>
      </c>
      <c r="F1300" s="3" t="s">
        <v>4475</v>
      </c>
      <c r="G1300" s="3" t="s">
        <v>4529</v>
      </c>
      <c r="H1300" s="3" t="s">
        <v>4530</v>
      </c>
      <c r="I1300" s="3" t="s">
        <v>4739</v>
      </c>
      <c r="J1300" s="3" t="s">
        <v>4750</v>
      </c>
      <c r="K1300" s="6">
        <v>4501397</v>
      </c>
      <c r="L1300" s="6">
        <v>4492822</v>
      </c>
      <c r="M1300" s="6">
        <v>481682</v>
      </c>
      <c r="N1300" s="6">
        <v>484807</v>
      </c>
      <c r="O1300" s="6">
        <v>304516</v>
      </c>
      <c r="P1300" s="6">
        <v>315766</v>
      </c>
      <c r="Q1300" s="6">
        <v>146991</v>
      </c>
      <c r="R1300" s="6">
        <v>171811</v>
      </c>
      <c r="S1300" s="6">
        <v>309482</v>
      </c>
      <c r="T1300" s="6">
        <v>361416</v>
      </c>
      <c r="U1300" s="6">
        <v>706814</v>
      </c>
      <c r="V1300" s="6">
        <v>717279</v>
      </c>
      <c r="W1300" s="6">
        <v>2961117</v>
      </c>
      <c r="X1300" s="6">
        <v>2896023</v>
      </c>
      <c r="Y1300" s="6">
        <v>506255</v>
      </c>
      <c r="Z1300" s="6">
        <v>513133</v>
      </c>
      <c r="AA1300" s="6">
        <v>803471</v>
      </c>
      <c r="AB1300" s="6">
        <v>816618</v>
      </c>
      <c r="AC1300" s="6">
        <v>210663057</v>
      </c>
      <c r="AD1300" s="6">
        <v>210663057</v>
      </c>
      <c r="AF1300">
        <f>Q1300/W1300</f>
        <v>4.964038908290351E-2</v>
      </c>
      <c r="AG1300">
        <f>R1300/X1300</f>
        <v>5.9326531591772577E-2</v>
      </c>
      <c r="AH1300">
        <f>U1300/W1300</f>
        <v>0.23869843711005004</v>
      </c>
      <c r="AI1300">
        <f>V1300/X1300</f>
        <v>0.24767724565723406</v>
      </c>
      <c r="AJ1300">
        <f>Y1300/AA1300</f>
        <v>0.63008496884143916</v>
      </c>
      <c r="AK1300">
        <f>Z1300/AB1300</f>
        <v>0.6283635677881213</v>
      </c>
      <c r="AL1300">
        <f>O1300/K1300</f>
        <v>6.7649220897423618E-2</v>
      </c>
      <c r="AM1300">
        <f>P1300/L1300</f>
        <v>7.0282330348275537E-2</v>
      </c>
      <c r="AN1300">
        <f>K1300/W1300</f>
        <v>1.5201685715221656</v>
      </c>
      <c r="AO1300">
        <f>L1300/X1300</f>
        <v>1.5513764911397459</v>
      </c>
      <c r="AP1300">
        <f>IF(OR(Q1300&lt;0, Q1300="NA"), 0, 1)</f>
        <v>1</v>
      </c>
      <c r="AQ1300">
        <f>IF(OR(S1300&lt;0, S1300="NA"), 0, 1)</f>
        <v>1</v>
      </c>
      <c r="AR1300">
        <f>IFERROR(IF((AF1300-AG1300)&gt;0,1,0),0)</f>
        <v>0</v>
      </c>
      <c r="AS1300">
        <f>IFERROR(IF((S1300-Q1300)&gt;0,1,0),0)</f>
        <v>1</v>
      </c>
      <c r="AT1300">
        <f>IFERROR(IF((AH1300-AI1300)&lt;0,1,0),0)</f>
        <v>1</v>
      </c>
      <c r="AU1300">
        <f>IFERROR(IF((AJ1300-AK1300)&gt;0,1,0),0)</f>
        <v>1</v>
      </c>
      <c r="AV1300">
        <f>IFERROR(IF((AL1300-AM1300)&gt;0,1,0),0)</f>
        <v>0</v>
      </c>
      <c r="AW1300">
        <f>IFERROR(IF((AN1300-AO1300)&gt;0,1,0),0)</f>
        <v>0</v>
      </c>
      <c r="AX1300">
        <f>IFERROR(IF((AC1300-AD1300)&lt;0,1,0),0)</f>
        <v>0</v>
      </c>
      <c r="AY1300">
        <f>SUM(AP1300:AX1300)</f>
        <v>5</v>
      </c>
    </row>
    <row r="1301" spans="1:51" x14ac:dyDescent="0.45">
      <c r="A1301" s="1" t="s">
        <v>273</v>
      </c>
      <c r="B1301" s="2">
        <v>10660585</v>
      </c>
      <c r="C1301" s="3" t="s">
        <v>5337</v>
      </c>
      <c r="D1301" s="5">
        <v>100.14</v>
      </c>
      <c r="E1301" s="5">
        <v>4884.5105545200004</v>
      </c>
      <c r="F1301" s="3" t="s">
        <v>4485</v>
      </c>
      <c r="G1301" s="3" t="s">
        <v>4486</v>
      </c>
      <c r="H1301" s="3" t="s">
        <v>4588</v>
      </c>
      <c r="I1301" s="3" t="s">
        <v>4588</v>
      </c>
      <c r="J1301" s="3" t="s">
        <v>4689</v>
      </c>
      <c r="K1301" s="6">
        <v>2485900</v>
      </c>
      <c r="L1301" s="6">
        <v>2437200</v>
      </c>
      <c r="M1301" s="6">
        <v>386700</v>
      </c>
      <c r="N1301" s="6">
        <v>357800</v>
      </c>
      <c r="O1301" s="6">
        <v>211400</v>
      </c>
      <c r="P1301" s="6">
        <v>187200</v>
      </c>
      <c r="Q1301" s="6">
        <v>128500</v>
      </c>
      <c r="R1301" s="6">
        <v>147400</v>
      </c>
      <c r="S1301" s="6">
        <v>316000</v>
      </c>
      <c r="T1301" s="6">
        <v>224900</v>
      </c>
      <c r="U1301" s="6">
        <v>1228200</v>
      </c>
      <c r="V1301" s="6">
        <v>696100</v>
      </c>
      <c r="W1301" s="6">
        <v>4356900</v>
      </c>
      <c r="X1301" s="6">
        <v>3807900</v>
      </c>
      <c r="Y1301" s="6">
        <v>1559700</v>
      </c>
      <c r="Z1301" s="6">
        <v>990900</v>
      </c>
      <c r="AA1301" s="6">
        <v>432300</v>
      </c>
      <c r="AB1301" s="6">
        <v>429400</v>
      </c>
      <c r="AC1301" s="6">
        <v>48800000</v>
      </c>
      <c r="AD1301" s="6">
        <v>48800000</v>
      </c>
      <c r="AF1301">
        <f>Q1301/W1301</f>
        <v>2.949344717574422E-2</v>
      </c>
      <c r="AG1301">
        <f>R1301/X1301</f>
        <v>3.8708999711126867E-2</v>
      </c>
      <c r="AH1301">
        <f>U1301/W1301</f>
        <v>0.28189767954279421</v>
      </c>
      <c r="AI1301">
        <f>V1301/X1301</f>
        <v>0.18280417027758081</v>
      </c>
      <c r="AJ1301">
        <f>Y1301/AA1301</f>
        <v>3.6079111727966691</v>
      </c>
      <c r="AK1301">
        <f>Z1301/AB1301</f>
        <v>2.3076385654401492</v>
      </c>
      <c r="AL1301">
        <f>O1301/K1301</f>
        <v>8.5039623476406936E-2</v>
      </c>
      <c r="AM1301">
        <f>P1301/L1301</f>
        <v>7.6809453471196457E-2</v>
      </c>
      <c r="AN1301">
        <f>K1301/W1301</f>
        <v>0.57056622828157633</v>
      </c>
      <c r="AO1301">
        <f>L1301/X1301</f>
        <v>0.64003781611912081</v>
      </c>
      <c r="AP1301">
        <f>IF(OR(Q1301&lt;0, Q1301="NA"), 0, 1)</f>
        <v>1</v>
      </c>
      <c r="AQ1301">
        <f>IF(OR(S1301&lt;0, S1301="NA"), 0, 1)</f>
        <v>1</v>
      </c>
      <c r="AR1301">
        <f>IFERROR(IF((AF1301-AG1301)&gt;0,1,0),0)</f>
        <v>0</v>
      </c>
      <c r="AS1301">
        <f>IFERROR(IF((S1301-Q1301)&gt;0,1,0),0)</f>
        <v>1</v>
      </c>
      <c r="AT1301">
        <f>IFERROR(IF((AH1301-AI1301)&lt;0,1,0),0)</f>
        <v>0</v>
      </c>
      <c r="AU1301">
        <f>IFERROR(IF((AJ1301-AK1301)&gt;0,1,0),0)</f>
        <v>1</v>
      </c>
      <c r="AV1301">
        <f>IFERROR(IF((AL1301-AM1301)&gt;0,1,0),0)</f>
        <v>1</v>
      </c>
      <c r="AW1301">
        <f>IFERROR(IF((AN1301-AO1301)&gt;0,1,0),0)</f>
        <v>0</v>
      </c>
      <c r="AX1301">
        <f>IFERROR(IF((AC1301-AD1301)&lt;0,1,0),0)</f>
        <v>0</v>
      </c>
      <c r="AY1301">
        <f>SUM(AP1301:AX1301)</f>
        <v>5</v>
      </c>
    </row>
    <row r="1302" spans="1:51" x14ac:dyDescent="0.45">
      <c r="A1302" s="1" t="s">
        <v>274</v>
      </c>
      <c r="B1302" s="2">
        <v>5257945</v>
      </c>
      <c r="C1302" s="3" t="s">
        <v>5338</v>
      </c>
      <c r="D1302" s="5">
        <v>16.739999999999998</v>
      </c>
      <c r="E1302" s="5">
        <v>453.44238966</v>
      </c>
      <c r="F1302" s="3" t="s">
        <v>4470</v>
      </c>
      <c r="G1302" s="3" t="s">
        <v>4471</v>
      </c>
      <c r="H1302" s="3" t="s">
        <v>4489</v>
      </c>
      <c r="I1302" s="3" t="s">
        <v>4489</v>
      </c>
      <c r="J1302" s="3" t="s">
        <v>4495</v>
      </c>
      <c r="K1302" s="6">
        <v>160399</v>
      </c>
      <c r="L1302" s="6">
        <v>163866</v>
      </c>
      <c r="M1302" s="6">
        <v>-77007</v>
      </c>
      <c r="N1302" s="6">
        <v>-85669</v>
      </c>
      <c r="O1302" s="6">
        <v>-80547</v>
      </c>
      <c r="P1302" s="6">
        <v>-89124</v>
      </c>
      <c r="Q1302" s="6">
        <v>-62643</v>
      </c>
      <c r="R1302" s="6">
        <v>-71962</v>
      </c>
      <c r="S1302" s="6">
        <v>-60092</v>
      </c>
      <c r="T1302" s="6">
        <v>-68734</v>
      </c>
      <c r="U1302" s="6" t="s">
        <v>4474</v>
      </c>
      <c r="V1302" s="6" t="s">
        <v>4474</v>
      </c>
      <c r="W1302" s="6">
        <v>370654</v>
      </c>
      <c r="X1302" s="6">
        <v>388608</v>
      </c>
      <c r="Y1302" s="6">
        <v>330821</v>
      </c>
      <c r="Z1302" s="6">
        <v>347008</v>
      </c>
      <c r="AA1302" s="6">
        <v>69463</v>
      </c>
      <c r="AB1302" s="6">
        <v>91717</v>
      </c>
      <c r="AC1302" s="6">
        <v>27084000</v>
      </c>
      <c r="AD1302" s="6">
        <v>27042000</v>
      </c>
      <c r="AF1302">
        <f>Q1302/W1302</f>
        <v>-0.16900667468852354</v>
      </c>
      <c r="AG1302">
        <f>R1302/X1302</f>
        <v>-0.18517889492753623</v>
      </c>
      <c r="AH1302" t="e">
        <f>U1302/W1302</f>
        <v>#VALUE!</v>
      </c>
      <c r="AI1302" t="e">
        <f>V1302/X1302</f>
        <v>#VALUE!</v>
      </c>
      <c r="AJ1302">
        <f>Y1302/AA1302</f>
        <v>4.762549846680967</v>
      </c>
      <c r="AK1302">
        <f>Z1302/AB1302</f>
        <v>3.7834643523011002</v>
      </c>
      <c r="AL1302">
        <f>O1302/K1302</f>
        <v>-0.50216647235955336</v>
      </c>
      <c r="AM1302">
        <f>P1302/L1302</f>
        <v>-0.54388341693823006</v>
      </c>
      <c r="AN1302">
        <f>K1302/W1302</f>
        <v>0.43274590318733913</v>
      </c>
      <c r="AO1302">
        <f>L1302/X1302</f>
        <v>0.42167428359683795</v>
      </c>
      <c r="AP1302">
        <f>IF(OR(Q1302&lt;0, Q1302="NA"), 0, 1)</f>
        <v>0</v>
      </c>
      <c r="AQ1302">
        <f>IF(OR(S1302&lt;0, S1302="NA"), 0, 1)</f>
        <v>0</v>
      </c>
      <c r="AR1302">
        <f>IFERROR(IF((AF1302-AG1302)&gt;0,1,0),0)</f>
        <v>1</v>
      </c>
      <c r="AS1302">
        <f>IFERROR(IF((S1302-Q1302)&gt;0,1,0),0)</f>
        <v>1</v>
      </c>
      <c r="AT1302">
        <f>IFERROR(IF((AH1302-AI1302)&lt;0,1,0),0)</f>
        <v>0</v>
      </c>
      <c r="AU1302">
        <f>IFERROR(IF((AJ1302-AK1302)&gt;0,1,0),0)</f>
        <v>1</v>
      </c>
      <c r="AV1302">
        <f>IFERROR(IF((AL1302-AM1302)&gt;0,1,0),0)</f>
        <v>1</v>
      </c>
      <c r="AW1302">
        <f>IFERROR(IF((AN1302-AO1302)&gt;0,1,0),0)</f>
        <v>1</v>
      </c>
      <c r="AX1302">
        <f>IFERROR(IF((AC1302-AD1302)&lt;0,1,0),0)</f>
        <v>0</v>
      </c>
      <c r="AY1302">
        <f>SUM(AP1302:AX1302)</f>
        <v>5</v>
      </c>
    </row>
    <row r="1303" spans="1:51" x14ac:dyDescent="0.45">
      <c r="A1303" s="1" t="s">
        <v>288</v>
      </c>
      <c r="B1303" s="2">
        <v>4912626</v>
      </c>
      <c r="C1303" s="3" t="s">
        <v>5338</v>
      </c>
      <c r="D1303" s="7">
        <v>13.6</v>
      </c>
      <c r="E1303" s="5">
        <v>49.0165352</v>
      </c>
      <c r="F1303" s="3" t="s">
        <v>4475</v>
      </c>
      <c r="G1303" s="3" t="s">
        <v>4529</v>
      </c>
      <c r="H1303" s="3" t="s">
        <v>4530</v>
      </c>
      <c r="I1303" s="3" t="s">
        <v>4739</v>
      </c>
      <c r="J1303" s="3" t="s">
        <v>4756</v>
      </c>
      <c r="K1303" s="6">
        <v>183545</v>
      </c>
      <c r="L1303" s="6">
        <v>184539</v>
      </c>
      <c r="M1303" s="6">
        <v>7172</v>
      </c>
      <c r="N1303" s="6">
        <v>7283</v>
      </c>
      <c r="O1303" s="6">
        <v>3082</v>
      </c>
      <c r="P1303" s="6">
        <v>3022</v>
      </c>
      <c r="Q1303" s="6">
        <v>-3745</v>
      </c>
      <c r="R1303" s="6">
        <v>-9178</v>
      </c>
      <c r="S1303" s="6">
        <v>4654</v>
      </c>
      <c r="T1303" s="6">
        <v>5440</v>
      </c>
      <c r="U1303" s="6" t="s">
        <v>4474</v>
      </c>
      <c r="V1303" s="6" t="s">
        <v>4474</v>
      </c>
      <c r="W1303" s="6">
        <v>156041</v>
      </c>
      <c r="X1303" s="6">
        <v>166533</v>
      </c>
      <c r="Y1303" s="6">
        <v>18225</v>
      </c>
      <c r="Z1303" s="6">
        <v>21707</v>
      </c>
      <c r="AA1303" s="6">
        <v>28884</v>
      </c>
      <c r="AB1303" s="6">
        <v>30764</v>
      </c>
      <c r="AC1303" s="6">
        <v>3604000</v>
      </c>
      <c r="AD1303" s="6">
        <v>3604000</v>
      </c>
      <c r="AF1303">
        <f>Q1303/W1303</f>
        <v>-2.4000102537153695E-2</v>
      </c>
      <c r="AG1303">
        <f>R1303/X1303</f>
        <v>-5.5112199984387482E-2</v>
      </c>
      <c r="AH1303" t="e">
        <f>U1303/W1303</f>
        <v>#VALUE!</v>
      </c>
      <c r="AI1303" t="e">
        <f>V1303/X1303</f>
        <v>#VALUE!</v>
      </c>
      <c r="AJ1303">
        <f>Y1303/AA1303</f>
        <v>0.63097216452014959</v>
      </c>
      <c r="AK1303">
        <f>Z1303/AB1303</f>
        <v>0.70559745156676634</v>
      </c>
      <c r="AL1303">
        <f>O1303/K1303</f>
        <v>1.67915225149146E-2</v>
      </c>
      <c r="AM1303">
        <f>P1303/L1303</f>
        <v>1.6375942212757195E-2</v>
      </c>
      <c r="AN1303">
        <f>K1303/W1303</f>
        <v>1.176261367204773</v>
      </c>
      <c r="AO1303">
        <f>L1303/X1303</f>
        <v>1.1081227144169623</v>
      </c>
      <c r="AP1303">
        <f>IF(OR(Q1303&lt;0, Q1303="NA"), 0, 1)</f>
        <v>0</v>
      </c>
      <c r="AQ1303">
        <f>IF(OR(S1303&lt;0, S1303="NA"), 0, 1)</f>
        <v>1</v>
      </c>
      <c r="AR1303">
        <f>IFERROR(IF((AF1303-AG1303)&gt;0,1,0),0)</f>
        <v>1</v>
      </c>
      <c r="AS1303">
        <f>IFERROR(IF((S1303-Q1303)&gt;0,1,0),0)</f>
        <v>1</v>
      </c>
      <c r="AT1303">
        <f>IFERROR(IF((AH1303-AI1303)&lt;0,1,0),0)</f>
        <v>0</v>
      </c>
      <c r="AU1303">
        <f>IFERROR(IF((AJ1303-AK1303)&gt;0,1,0),0)</f>
        <v>0</v>
      </c>
      <c r="AV1303">
        <f>IFERROR(IF((AL1303-AM1303)&gt;0,1,0),0)</f>
        <v>1</v>
      </c>
      <c r="AW1303">
        <f>IFERROR(IF((AN1303-AO1303)&gt;0,1,0),0)</f>
        <v>1</v>
      </c>
      <c r="AX1303">
        <f>IFERROR(IF((AC1303-AD1303)&lt;0,1,0),0)</f>
        <v>0</v>
      </c>
      <c r="AY1303">
        <f>SUM(AP1303:AX1303)</f>
        <v>5</v>
      </c>
    </row>
    <row r="1304" spans="1:51" x14ac:dyDescent="0.45">
      <c r="A1304" s="1" t="s">
        <v>300</v>
      </c>
      <c r="B1304" s="2">
        <v>4066994</v>
      </c>
      <c r="C1304" s="3" t="s">
        <v>5337</v>
      </c>
      <c r="D1304" s="5">
        <v>119.16</v>
      </c>
      <c r="E1304" s="5">
        <v>6266.6682508800004</v>
      </c>
      <c r="F1304" s="3" t="s">
        <v>4500</v>
      </c>
      <c r="G1304" s="3" t="s">
        <v>4574</v>
      </c>
      <c r="H1304" s="3" t="s">
        <v>4580</v>
      </c>
      <c r="I1304" s="3" t="s">
        <v>4763</v>
      </c>
      <c r="J1304" s="3" t="s">
        <v>4764</v>
      </c>
      <c r="K1304" s="6">
        <v>28489604</v>
      </c>
      <c r="L1304" s="6">
        <v>29673304</v>
      </c>
      <c r="M1304" s="6">
        <v>1213747</v>
      </c>
      <c r="N1304" s="6">
        <v>1420486</v>
      </c>
      <c r="O1304" s="6">
        <v>1047223</v>
      </c>
      <c r="P1304" s="6">
        <v>1249549</v>
      </c>
      <c r="Q1304" s="6">
        <v>489825</v>
      </c>
      <c r="R1304" s="6">
        <v>588969</v>
      </c>
      <c r="S1304" s="6">
        <v>1090691</v>
      </c>
      <c r="T1304" s="6">
        <v>1331840</v>
      </c>
      <c r="U1304" s="6">
        <v>2363241</v>
      </c>
      <c r="V1304" s="6">
        <v>2975043</v>
      </c>
      <c r="W1304" s="6">
        <v>20934649</v>
      </c>
      <c r="X1304" s="6">
        <v>20107766</v>
      </c>
      <c r="Y1304" s="6">
        <v>17526876</v>
      </c>
      <c r="Z1304" s="6">
        <v>16765245</v>
      </c>
      <c r="AA1304" s="6">
        <v>11970848</v>
      </c>
      <c r="AB1304" s="6">
        <v>11318673</v>
      </c>
      <c r="AC1304" s="6">
        <v>52587000</v>
      </c>
      <c r="AD1304" s="6">
        <v>52945000</v>
      </c>
      <c r="AF1304">
        <f>Q1304/W1304</f>
        <v>2.3397812879499436E-2</v>
      </c>
      <c r="AG1304">
        <f>R1304/X1304</f>
        <v>2.9290623334287856E-2</v>
      </c>
      <c r="AH1304">
        <f>U1304/W1304</f>
        <v>0.11288658338623207</v>
      </c>
      <c r="AI1304">
        <f>V1304/X1304</f>
        <v>0.14795492448042213</v>
      </c>
      <c r="AJ1304">
        <f>Y1304/AA1304</f>
        <v>1.4641298594719439</v>
      </c>
      <c r="AK1304">
        <f>Z1304/AB1304</f>
        <v>1.4812023458933745</v>
      </c>
      <c r="AL1304">
        <f>O1304/K1304</f>
        <v>3.6758074980613981E-2</v>
      </c>
      <c r="AM1304">
        <f>P1304/L1304</f>
        <v>4.2110207882479149E-2</v>
      </c>
      <c r="AN1304">
        <f>K1304/W1304</f>
        <v>1.3608828120309062</v>
      </c>
      <c r="AO1304">
        <f>L1304/X1304</f>
        <v>1.4757136123426142</v>
      </c>
      <c r="AP1304">
        <f>IF(OR(Q1304&lt;0, Q1304="NA"), 0, 1)</f>
        <v>1</v>
      </c>
      <c r="AQ1304">
        <f>IF(OR(S1304&lt;0, S1304="NA"), 0, 1)</f>
        <v>1</v>
      </c>
      <c r="AR1304">
        <f>IFERROR(IF((AF1304-AG1304)&gt;0,1,0),0)</f>
        <v>0</v>
      </c>
      <c r="AS1304">
        <f>IFERROR(IF((S1304-Q1304)&gt;0,1,0),0)</f>
        <v>1</v>
      </c>
      <c r="AT1304">
        <f>IFERROR(IF((AH1304-AI1304)&lt;0,1,0),0)</f>
        <v>1</v>
      </c>
      <c r="AU1304">
        <f>IFERROR(IF((AJ1304-AK1304)&gt;0,1,0),0)</f>
        <v>0</v>
      </c>
      <c r="AV1304">
        <f>IFERROR(IF((AL1304-AM1304)&gt;0,1,0),0)</f>
        <v>0</v>
      </c>
      <c r="AW1304">
        <f>IFERROR(IF((AN1304-AO1304)&gt;0,1,0),0)</f>
        <v>0</v>
      </c>
      <c r="AX1304">
        <f>IFERROR(IF((AC1304-AD1304)&lt;0,1,0),0)</f>
        <v>1</v>
      </c>
      <c r="AY1304">
        <f>SUM(AP1304:AX1304)</f>
        <v>5</v>
      </c>
    </row>
    <row r="1305" spans="1:51" x14ac:dyDescent="0.45">
      <c r="A1305" s="1" t="s">
        <v>309</v>
      </c>
      <c r="B1305" s="2">
        <v>4283377</v>
      </c>
      <c r="C1305" s="3" t="s">
        <v>5337</v>
      </c>
      <c r="D1305" s="5">
        <v>43.81</v>
      </c>
      <c r="E1305" s="5">
        <v>3069.7281472</v>
      </c>
      <c r="F1305" s="3" t="s">
        <v>4480</v>
      </c>
      <c r="G1305" s="3" t="s">
        <v>4491</v>
      </c>
      <c r="H1305" s="3" t="s">
        <v>4492</v>
      </c>
      <c r="I1305" s="3" t="s">
        <v>4493</v>
      </c>
      <c r="J1305" s="3" t="s">
        <v>4658</v>
      </c>
      <c r="K1305" s="6">
        <v>1063748</v>
      </c>
      <c r="L1305" s="6">
        <v>1032888</v>
      </c>
      <c r="M1305" s="6">
        <v>343849</v>
      </c>
      <c r="N1305" s="6">
        <v>332535</v>
      </c>
      <c r="O1305" s="6">
        <v>333896</v>
      </c>
      <c r="P1305" s="6">
        <v>322871</v>
      </c>
      <c r="Q1305" s="6">
        <v>354937</v>
      </c>
      <c r="R1305" s="6">
        <v>324180</v>
      </c>
      <c r="S1305" s="6">
        <v>325892</v>
      </c>
      <c r="T1305" s="6">
        <v>292826</v>
      </c>
      <c r="U1305" s="6">
        <v>199389</v>
      </c>
      <c r="V1305" s="6">
        <v>199349</v>
      </c>
      <c r="W1305" s="6">
        <v>1610601</v>
      </c>
      <c r="X1305" s="6">
        <v>1505282</v>
      </c>
      <c r="Y1305" s="6">
        <v>434760</v>
      </c>
      <c r="Z1305" s="6">
        <v>376232</v>
      </c>
      <c r="AA1305" s="6">
        <v>251247</v>
      </c>
      <c r="AB1305" s="6">
        <v>185496</v>
      </c>
      <c r="AC1305" s="6">
        <v>70069120</v>
      </c>
      <c r="AD1305" s="6">
        <v>69903580</v>
      </c>
      <c r="AF1305">
        <f>Q1305/W1305</f>
        <v>0.22037549958059136</v>
      </c>
      <c r="AG1305">
        <f>R1305/X1305</f>
        <v>0.21536163987877355</v>
      </c>
      <c r="AH1305">
        <f>U1305/W1305</f>
        <v>0.12379788662741424</v>
      </c>
      <c r="AI1305">
        <f>V1305/X1305</f>
        <v>0.13243299262198047</v>
      </c>
      <c r="AJ1305">
        <f>Y1305/AA1305</f>
        <v>1.7304087212981647</v>
      </c>
      <c r="AK1305">
        <f>Z1305/AB1305</f>
        <v>2.0282485875706215</v>
      </c>
      <c r="AL1305">
        <f>O1305/K1305</f>
        <v>0.31388637158424737</v>
      </c>
      <c r="AM1305">
        <f>P1305/L1305</f>
        <v>0.31259052288341038</v>
      </c>
      <c r="AN1305">
        <f>K1305/W1305</f>
        <v>0.66046649666801394</v>
      </c>
      <c r="AO1305">
        <f>L1305/X1305</f>
        <v>0.68617574647142532</v>
      </c>
      <c r="AP1305">
        <f>IF(OR(Q1305&lt;0, Q1305="NA"), 0, 1)</f>
        <v>1</v>
      </c>
      <c r="AQ1305">
        <f>IF(OR(S1305&lt;0, S1305="NA"), 0, 1)</f>
        <v>1</v>
      </c>
      <c r="AR1305">
        <f>IFERROR(IF((AF1305-AG1305)&gt;0,1,0),0)</f>
        <v>1</v>
      </c>
      <c r="AS1305">
        <f>IFERROR(IF((S1305-Q1305)&gt;0,1,0),0)</f>
        <v>0</v>
      </c>
      <c r="AT1305">
        <f>IFERROR(IF((AH1305-AI1305)&lt;0,1,0),0)</f>
        <v>1</v>
      </c>
      <c r="AU1305">
        <f>IFERROR(IF((AJ1305-AK1305)&gt;0,1,0),0)</f>
        <v>0</v>
      </c>
      <c r="AV1305">
        <f>IFERROR(IF((AL1305-AM1305)&gt;0,1,0),0)</f>
        <v>1</v>
      </c>
      <c r="AW1305">
        <f>IFERROR(IF((AN1305-AO1305)&gt;0,1,0),0)</f>
        <v>0</v>
      </c>
      <c r="AX1305">
        <f>IFERROR(IF((AC1305-AD1305)&lt;0,1,0),0)</f>
        <v>0</v>
      </c>
      <c r="AY1305">
        <f>SUM(AP1305:AX1305)</f>
        <v>5</v>
      </c>
    </row>
    <row r="1306" spans="1:51" x14ac:dyDescent="0.45">
      <c r="A1306" s="1" t="s">
        <v>312</v>
      </c>
      <c r="B1306" s="2">
        <v>5262982</v>
      </c>
      <c r="C1306" s="3" t="s">
        <v>5335</v>
      </c>
      <c r="D1306" s="5">
        <v>18.22</v>
      </c>
      <c r="E1306" s="5">
        <v>1251.9526455600001</v>
      </c>
      <c r="F1306" s="3" t="s">
        <v>4470</v>
      </c>
      <c r="G1306" s="3" t="s">
        <v>4471</v>
      </c>
      <c r="H1306" s="3" t="s">
        <v>4673</v>
      </c>
      <c r="I1306" s="3" t="s">
        <v>4673</v>
      </c>
      <c r="J1306" s="3" t="s">
        <v>4544</v>
      </c>
      <c r="K1306" s="6">
        <v>161100</v>
      </c>
      <c r="L1306" s="6">
        <v>93300</v>
      </c>
      <c r="M1306" s="6">
        <v>-352600</v>
      </c>
      <c r="N1306" s="6">
        <v>-366200</v>
      </c>
      <c r="O1306" s="6">
        <v>-357300</v>
      </c>
      <c r="P1306" s="6">
        <v>-371000</v>
      </c>
      <c r="Q1306" s="6">
        <v>-308600</v>
      </c>
      <c r="R1306" s="6">
        <v>-323400</v>
      </c>
      <c r="S1306" s="6">
        <v>-258300</v>
      </c>
      <c r="T1306" s="6">
        <v>-215100</v>
      </c>
      <c r="U1306" s="6">
        <v>600</v>
      </c>
      <c r="V1306" s="6">
        <v>700</v>
      </c>
      <c r="W1306" s="6">
        <v>1167100</v>
      </c>
      <c r="X1306" s="6">
        <v>1279600</v>
      </c>
      <c r="Y1306" s="6">
        <v>1149500</v>
      </c>
      <c r="Z1306" s="6">
        <v>1256700</v>
      </c>
      <c r="AA1306" s="6">
        <v>275900</v>
      </c>
      <c r="AB1306" s="6">
        <v>347200</v>
      </c>
      <c r="AC1306" s="6">
        <v>68700000</v>
      </c>
      <c r="AD1306" s="6">
        <v>68600000</v>
      </c>
      <c r="AF1306">
        <f>Q1306/W1306</f>
        <v>-0.26441607402964612</v>
      </c>
      <c r="AG1306">
        <f>R1306/X1306</f>
        <v>-0.2527352297592998</v>
      </c>
      <c r="AH1306">
        <f>U1306/W1306</f>
        <v>5.1409476480164507E-4</v>
      </c>
      <c r="AI1306">
        <f>V1306/X1306</f>
        <v>5.4704595185995622E-4</v>
      </c>
      <c r="AJ1306">
        <f>Y1306/AA1306</f>
        <v>4.1663646248640811</v>
      </c>
      <c r="AK1306">
        <f>Z1306/AB1306</f>
        <v>3.6195276497695854</v>
      </c>
      <c r="AL1306">
        <f>O1306/K1306</f>
        <v>-2.2178770949720672</v>
      </c>
      <c r="AM1306">
        <f>P1306/L1306</f>
        <v>-3.9764201500535905</v>
      </c>
      <c r="AN1306">
        <f>K1306/W1306</f>
        <v>0.1380344443492417</v>
      </c>
      <c r="AO1306">
        <f>L1306/X1306</f>
        <v>7.2913410440762744E-2</v>
      </c>
      <c r="AP1306">
        <f>IF(OR(Q1306&lt;0, Q1306="NA"), 0, 1)</f>
        <v>0</v>
      </c>
      <c r="AQ1306">
        <f>IF(OR(S1306&lt;0, S1306="NA"), 0, 1)</f>
        <v>0</v>
      </c>
      <c r="AR1306">
        <f>IFERROR(IF((AF1306-AG1306)&gt;0,1,0),0)</f>
        <v>0</v>
      </c>
      <c r="AS1306">
        <f>IFERROR(IF((S1306-Q1306)&gt;0,1,0),0)</f>
        <v>1</v>
      </c>
      <c r="AT1306">
        <f>IFERROR(IF((AH1306-AI1306)&lt;0,1,0),0)</f>
        <v>1</v>
      </c>
      <c r="AU1306">
        <f>IFERROR(IF((AJ1306-AK1306)&gt;0,1,0),0)</f>
        <v>1</v>
      </c>
      <c r="AV1306">
        <f>IFERROR(IF((AL1306-AM1306)&gt;0,1,0),0)</f>
        <v>1</v>
      </c>
      <c r="AW1306">
        <f>IFERROR(IF((AN1306-AO1306)&gt;0,1,0),0)</f>
        <v>1</v>
      </c>
      <c r="AX1306">
        <f>IFERROR(IF((AC1306-AD1306)&lt;0,1,0),0)</f>
        <v>0</v>
      </c>
      <c r="AY1306">
        <f>SUM(AP1306:AX1306)</f>
        <v>5</v>
      </c>
    </row>
    <row r="1307" spans="1:51" x14ac:dyDescent="0.45">
      <c r="A1307" s="1" t="s">
        <v>321</v>
      </c>
      <c r="B1307" s="2">
        <v>107487119</v>
      </c>
      <c r="C1307" s="3" t="s">
        <v>5336</v>
      </c>
      <c r="D1307" s="7">
        <v>6.67</v>
      </c>
      <c r="E1307" s="5">
        <v>476.17201368999997</v>
      </c>
      <c r="F1307" s="3" t="s">
        <v>4583</v>
      </c>
      <c r="G1307" s="3" t="s">
        <v>4583</v>
      </c>
      <c r="H1307" s="3" t="s">
        <v>4584</v>
      </c>
      <c r="I1307" s="3" t="s">
        <v>4624</v>
      </c>
      <c r="J1307" s="3" t="s">
        <v>4625</v>
      </c>
      <c r="K1307" s="6">
        <v>3383.3739999999998</v>
      </c>
      <c r="L1307" s="6">
        <v>2295.6790000000001</v>
      </c>
      <c r="M1307" s="6">
        <v>-22266.916000000001</v>
      </c>
      <c r="N1307" s="6">
        <v>-20954.917000000001</v>
      </c>
      <c r="O1307" s="6">
        <v>-22729.01</v>
      </c>
      <c r="P1307" s="6">
        <v>-21241.897000000001</v>
      </c>
      <c r="Q1307" s="6">
        <v>-27371.894</v>
      </c>
      <c r="R1307" s="6">
        <v>-24238.988000000001</v>
      </c>
      <c r="S1307" s="6">
        <v>-14992.775</v>
      </c>
      <c r="T1307" s="6">
        <v>-10805.758</v>
      </c>
      <c r="U1307" s="6">
        <v>31778.741999999998</v>
      </c>
      <c r="V1307" s="6">
        <v>29086.669000000002</v>
      </c>
      <c r="W1307" s="6">
        <v>84125.743000000002</v>
      </c>
      <c r="X1307" s="6">
        <v>54760.934000000001</v>
      </c>
      <c r="Y1307" s="6">
        <v>56089.264000000003</v>
      </c>
      <c r="Z1307" s="6">
        <v>32071.214</v>
      </c>
      <c r="AA1307" s="6">
        <v>7426</v>
      </c>
      <c r="AB1307" s="6">
        <v>8011</v>
      </c>
      <c r="AC1307" s="6">
        <v>68409116</v>
      </c>
      <c r="AD1307" s="6">
        <v>52132833</v>
      </c>
      <c r="AF1307">
        <f>Q1307/W1307</f>
        <v>-0.32536882319125549</v>
      </c>
      <c r="AG1307">
        <f>R1307/X1307</f>
        <v>-0.44263284479406434</v>
      </c>
      <c r="AH1307">
        <f>U1307/W1307</f>
        <v>0.37775288356145631</v>
      </c>
      <c r="AI1307">
        <f>V1307/X1307</f>
        <v>0.53115728449774069</v>
      </c>
      <c r="AJ1307">
        <f>Y1307/AA1307</f>
        <v>7.5530923781308914</v>
      </c>
      <c r="AK1307">
        <f>Z1307/AB1307</f>
        <v>4.0033970790163522</v>
      </c>
      <c r="AL1307">
        <f>O1307/K1307</f>
        <v>-6.7178532435373679</v>
      </c>
      <c r="AM1307">
        <f>P1307/L1307</f>
        <v>-9.2529909451626295</v>
      </c>
      <c r="AN1307">
        <f>K1307/W1307</f>
        <v>4.0218057866068413E-2</v>
      </c>
      <c r="AO1307">
        <f>L1307/X1307</f>
        <v>4.1921837929206979E-2</v>
      </c>
      <c r="AP1307">
        <f>IF(OR(Q1307&lt;0, Q1307="NA"), 0, 1)</f>
        <v>0</v>
      </c>
      <c r="AQ1307">
        <f>IF(OR(S1307&lt;0, S1307="NA"), 0, 1)</f>
        <v>0</v>
      </c>
      <c r="AR1307">
        <f>IFERROR(IF((AF1307-AG1307)&gt;0,1,0),0)</f>
        <v>1</v>
      </c>
      <c r="AS1307">
        <f>IFERROR(IF((S1307-Q1307)&gt;0,1,0),0)</f>
        <v>1</v>
      </c>
      <c r="AT1307">
        <f>IFERROR(IF((AH1307-AI1307)&lt;0,1,0),0)</f>
        <v>1</v>
      </c>
      <c r="AU1307">
        <f>IFERROR(IF((AJ1307-AK1307)&gt;0,1,0),0)</f>
        <v>1</v>
      </c>
      <c r="AV1307">
        <f>IFERROR(IF((AL1307-AM1307)&gt;0,1,0),0)</f>
        <v>1</v>
      </c>
      <c r="AW1307">
        <f>IFERROR(IF((AN1307-AO1307)&gt;0,1,0),0)</f>
        <v>0</v>
      </c>
      <c r="AX1307">
        <f>IFERROR(IF((AC1307-AD1307)&lt;0,1,0),0)</f>
        <v>0</v>
      </c>
      <c r="AY1307">
        <f>SUM(AP1307:AX1307)</f>
        <v>5</v>
      </c>
    </row>
    <row r="1308" spans="1:51" x14ac:dyDescent="0.45">
      <c r="A1308" s="1" t="s">
        <v>325</v>
      </c>
      <c r="B1308" s="2">
        <v>100135</v>
      </c>
      <c r="C1308" s="3" t="s">
        <v>5337</v>
      </c>
      <c r="D1308" s="5">
        <v>25.52</v>
      </c>
      <c r="E1308" s="5">
        <v>4152.5381717600003</v>
      </c>
      <c r="F1308" s="3" t="s">
        <v>4480</v>
      </c>
      <c r="G1308" s="3" t="s">
        <v>4481</v>
      </c>
      <c r="H1308" s="3" t="s">
        <v>4481</v>
      </c>
      <c r="I1308" s="3" t="s">
        <v>4482</v>
      </c>
      <c r="J1308" s="3" t="s">
        <v>4484</v>
      </c>
      <c r="K1308" s="6">
        <v>1297977</v>
      </c>
      <c r="L1308" s="6">
        <v>1289070</v>
      </c>
      <c r="M1308" s="6" t="s">
        <v>4474</v>
      </c>
      <c r="N1308" s="6" t="s">
        <v>4474</v>
      </c>
      <c r="O1308" s="6">
        <v>1263187</v>
      </c>
      <c r="P1308" s="6">
        <v>1234304</v>
      </c>
      <c r="Q1308" s="6">
        <v>193954</v>
      </c>
      <c r="R1308" s="6">
        <v>189184</v>
      </c>
      <c r="S1308" s="6">
        <v>437750</v>
      </c>
      <c r="T1308" s="6">
        <v>531965</v>
      </c>
      <c r="U1308" s="6">
        <v>585861</v>
      </c>
      <c r="V1308" s="6">
        <v>286740</v>
      </c>
      <c r="W1308" s="6">
        <v>42210815</v>
      </c>
      <c r="X1308" s="6">
        <v>41623908</v>
      </c>
      <c r="Y1308" s="6" t="s">
        <v>4474</v>
      </c>
      <c r="Z1308" s="6" t="s">
        <v>4474</v>
      </c>
      <c r="AA1308" s="6" t="s">
        <v>4474</v>
      </c>
      <c r="AB1308" s="6" t="s">
        <v>4474</v>
      </c>
      <c r="AC1308" s="6">
        <v>151212711</v>
      </c>
      <c r="AD1308" s="6">
        <v>150785257</v>
      </c>
      <c r="AF1308">
        <f>Q1308/W1308</f>
        <v>4.5948887743579459E-3</v>
      </c>
      <c r="AG1308">
        <f>R1308/X1308</f>
        <v>4.5450801976594799E-3</v>
      </c>
      <c r="AH1308">
        <f>U1308/W1308</f>
        <v>1.387940507663735E-2</v>
      </c>
      <c r="AI1308">
        <f>V1308/X1308</f>
        <v>6.8888293718119883E-3</v>
      </c>
      <c r="AJ1308" t="e">
        <f>Y1308/AA1308</f>
        <v>#VALUE!</v>
      </c>
      <c r="AK1308" t="e">
        <f>Z1308/AB1308</f>
        <v>#VALUE!</v>
      </c>
      <c r="AL1308">
        <f>O1308/K1308</f>
        <v>0.97319675156031271</v>
      </c>
      <c r="AM1308">
        <f>P1308/L1308</f>
        <v>0.957515107790888</v>
      </c>
      <c r="AN1308">
        <f>K1308/W1308</f>
        <v>3.0749868250589334E-2</v>
      </c>
      <c r="AO1308">
        <f>L1308/X1308</f>
        <v>3.0969461108745485E-2</v>
      </c>
      <c r="AP1308">
        <f>IF(OR(Q1308&lt;0, Q1308="NA"), 0, 1)</f>
        <v>1</v>
      </c>
      <c r="AQ1308">
        <f>IF(OR(S1308&lt;0, S1308="NA"), 0, 1)</f>
        <v>1</v>
      </c>
      <c r="AR1308">
        <f>IFERROR(IF((AF1308-AG1308)&gt;0,1,0),0)</f>
        <v>1</v>
      </c>
      <c r="AS1308">
        <f>IFERROR(IF((S1308-Q1308)&gt;0,1,0),0)</f>
        <v>1</v>
      </c>
      <c r="AT1308">
        <f>IFERROR(IF((AH1308-AI1308)&lt;0,1,0),0)</f>
        <v>0</v>
      </c>
      <c r="AU1308">
        <f>IFERROR(IF((AJ1308-AK1308)&gt;0,1,0),0)</f>
        <v>0</v>
      </c>
      <c r="AV1308">
        <f>IFERROR(IF((AL1308-AM1308)&gt;0,1,0),0)</f>
        <v>1</v>
      </c>
      <c r="AW1308">
        <f>IFERROR(IF((AN1308-AO1308)&gt;0,1,0),0)</f>
        <v>0</v>
      </c>
      <c r="AX1308">
        <f>IFERROR(IF((AC1308-AD1308)&lt;0,1,0),0)</f>
        <v>0</v>
      </c>
      <c r="AY1308">
        <f>SUM(AP1308:AX1308)</f>
        <v>5</v>
      </c>
    </row>
    <row r="1309" spans="1:51" x14ac:dyDescent="0.45">
      <c r="A1309" s="1" t="s">
        <v>327</v>
      </c>
      <c r="B1309" s="2">
        <v>4090153</v>
      </c>
      <c r="C1309" s="3" t="s">
        <v>5337</v>
      </c>
      <c r="D1309" s="5">
        <v>207.22</v>
      </c>
      <c r="E1309" s="5">
        <v>10627.77005472</v>
      </c>
      <c r="F1309" s="3" t="s">
        <v>4480</v>
      </c>
      <c r="G1309" s="3" t="s">
        <v>4509</v>
      </c>
      <c r="H1309" s="3" t="s">
        <v>4509</v>
      </c>
      <c r="I1309" s="3" t="s">
        <v>4677</v>
      </c>
      <c r="J1309" s="3" t="s">
        <v>4768</v>
      </c>
      <c r="K1309" s="6">
        <v>11755800</v>
      </c>
      <c r="L1309" s="6">
        <v>11562200</v>
      </c>
      <c r="M1309" s="6">
        <v>1225700</v>
      </c>
      <c r="N1309" s="6">
        <v>1290700</v>
      </c>
      <c r="O1309" s="6">
        <v>1010900</v>
      </c>
      <c r="P1309" s="6">
        <v>1088500</v>
      </c>
      <c r="Q1309" s="6">
        <v>741400</v>
      </c>
      <c r="R1309" s="6">
        <v>797700</v>
      </c>
      <c r="S1309" s="6">
        <v>1592500</v>
      </c>
      <c r="T1309" s="6">
        <v>1486500</v>
      </c>
      <c r="U1309" s="6">
        <v>2082500</v>
      </c>
      <c r="V1309" s="6">
        <v>2081800</v>
      </c>
      <c r="W1309" s="6">
        <v>35332300</v>
      </c>
      <c r="X1309" s="6">
        <v>33773000</v>
      </c>
      <c r="Y1309" s="6" t="s">
        <v>4474</v>
      </c>
      <c r="Z1309" s="6" t="s">
        <v>4474</v>
      </c>
      <c r="AA1309" s="6" t="s">
        <v>4474</v>
      </c>
      <c r="AB1309" s="6" t="s">
        <v>4474</v>
      </c>
      <c r="AC1309" s="6">
        <v>51376203</v>
      </c>
      <c r="AD1309" s="6">
        <v>51843450</v>
      </c>
      <c r="AF1309">
        <f>Q1309/W1309</f>
        <v>2.0983632540196931E-2</v>
      </c>
      <c r="AG1309">
        <f>R1309/X1309</f>
        <v>2.3619459331418589E-2</v>
      </c>
      <c r="AH1309">
        <f>U1309/W1309</f>
        <v>5.894040297404924E-2</v>
      </c>
      <c r="AI1309">
        <f>V1309/X1309</f>
        <v>6.1640955793089154E-2</v>
      </c>
      <c r="AJ1309" t="e">
        <f>Y1309/AA1309</f>
        <v>#VALUE!</v>
      </c>
      <c r="AK1309" t="e">
        <f>Z1309/AB1309</f>
        <v>#VALUE!</v>
      </c>
      <c r="AL1309">
        <f>O1309/K1309</f>
        <v>8.5991595637897891E-2</v>
      </c>
      <c r="AM1309">
        <f>P1309/L1309</f>
        <v>9.4142983169293037E-2</v>
      </c>
      <c r="AN1309">
        <f>K1309/W1309</f>
        <v>0.33272105127602786</v>
      </c>
      <c r="AO1309">
        <f>L1309/X1309</f>
        <v>0.34235039824712049</v>
      </c>
      <c r="AP1309">
        <f>IF(OR(Q1309&lt;0, Q1309="NA"), 0, 1)</f>
        <v>1</v>
      </c>
      <c r="AQ1309">
        <f>IF(OR(S1309&lt;0, S1309="NA"), 0, 1)</f>
        <v>1</v>
      </c>
      <c r="AR1309">
        <f>IFERROR(IF((AF1309-AG1309)&gt;0,1,0),0)</f>
        <v>0</v>
      </c>
      <c r="AS1309">
        <f>IFERROR(IF((S1309-Q1309)&gt;0,1,0),0)</f>
        <v>1</v>
      </c>
      <c r="AT1309">
        <f>IFERROR(IF((AH1309-AI1309)&lt;0,1,0),0)</f>
        <v>1</v>
      </c>
      <c r="AU1309">
        <f>IFERROR(IF((AJ1309-AK1309)&gt;0,1,0),0)</f>
        <v>0</v>
      </c>
      <c r="AV1309">
        <f>IFERROR(IF((AL1309-AM1309)&gt;0,1,0),0)</f>
        <v>0</v>
      </c>
      <c r="AW1309">
        <f>IFERROR(IF((AN1309-AO1309)&gt;0,1,0),0)</f>
        <v>0</v>
      </c>
      <c r="AX1309">
        <f>IFERROR(IF((AC1309-AD1309)&lt;0,1,0),0)</f>
        <v>1</v>
      </c>
      <c r="AY1309">
        <f>SUM(AP1309:AX1309)</f>
        <v>5</v>
      </c>
    </row>
    <row r="1310" spans="1:51" x14ac:dyDescent="0.45">
      <c r="A1310" s="1" t="s">
        <v>331</v>
      </c>
      <c r="B1310" s="2">
        <v>10461017</v>
      </c>
      <c r="C1310" s="3" t="s">
        <v>5335</v>
      </c>
      <c r="D1310" s="5">
        <v>122.95</v>
      </c>
      <c r="E1310" s="5">
        <v>19501.204376350001</v>
      </c>
      <c r="F1310" s="3" t="s">
        <v>4500</v>
      </c>
      <c r="G1310" s="3" t="s">
        <v>4539</v>
      </c>
      <c r="H1310" s="3" t="s">
        <v>4539</v>
      </c>
      <c r="I1310" s="3" t="s">
        <v>4582</v>
      </c>
      <c r="J1310" s="3" t="s">
        <v>5376</v>
      </c>
      <c r="K1310" s="6">
        <v>305708</v>
      </c>
      <c r="L1310" s="6">
        <v>229550</v>
      </c>
      <c r="M1310" s="6">
        <v>-104470</v>
      </c>
      <c r="N1310" s="6">
        <v>-97922</v>
      </c>
      <c r="O1310" s="6">
        <v>-107190</v>
      </c>
      <c r="P1310" s="6">
        <v>-100271</v>
      </c>
      <c r="Q1310" s="6">
        <v>-93809</v>
      </c>
      <c r="R1310" s="6">
        <v>-89340</v>
      </c>
      <c r="S1310" s="6">
        <v>111372</v>
      </c>
      <c r="T1310" s="6">
        <v>47530</v>
      </c>
      <c r="U1310" s="6" t="s">
        <v>4474</v>
      </c>
      <c r="V1310" s="6" t="s">
        <v>4474</v>
      </c>
      <c r="W1310" s="6">
        <v>983065</v>
      </c>
      <c r="X1310" s="6">
        <v>915515</v>
      </c>
      <c r="Y1310" s="6">
        <v>945589</v>
      </c>
      <c r="Z1310" s="6">
        <v>891245</v>
      </c>
      <c r="AA1310" s="6">
        <v>88040</v>
      </c>
      <c r="AB1310" s="6">
        <v>64073</v>
      </c>
      <c r="AC1310" s="6">
        <v>158561000</v>
      </c>
      <c r="AD1310" s="6">
        <v>156656000</v>
      </c>
      <c r="AF1310">
        <f>Q1310/W1310</f>
        <v>-9.5425022760448189E-2</v>
      </c>
      <c r="AG1310">
        <f>R1310/X1310</f>
        <v>-9.7584419698202654E-2</v>
      </c>
      <c r="AH1310" t="e">
        <f>U1310/W1310</f>
        <v>#VALUE!</v>
      </c>
      <c r="AI1310" t="e">
        <f>V1310/X1310</f>
        <v>#VALUE!</v>
      </c>
      <c r="AJ1310">
        <f>Y1310/AA1310</f>
        <v>10.740447523852794</v>
      </c>
      <c r="AK1310">
        <f>Z1310/AB1310</f>
        <v>13.909837216924446</v>
      </c>
      <c r="AL1310">
        <f>O1310/K1310</f>
        <v>-0.35062870451541994</v>
      </c>
      <c r="AM1310">
        <f>P1310/L1310</f>
        <v>-0.43681550860379004</v>
      </c>
      <c r="AN1310">
        <f>K1310/W1310</f>
        <v>0.3109743506278832</v>
      </c>
      <c r="AO1310">
        <f>L1310/X1310</f>
        <v>0.25073319388540877</v>
      </c>
      <c r="AP1310">
        <f>IF(OR(Q1310&lt;0, Q1310="NA"), 0, 1)</f>
        <v>0</v>
      </c>
      <c r="AQ1310">
        <f>IF(OR(S1310&lt;0, S1310="NA"), 0, 1)</f>
        <v>1</v>
      </c>
      <c r="AR1310">
        <f>IFERROR(IF((AF1310-AG1310)&gt;0,1,0),0)</f>
        <v>1</v>
      </c>
      <c r="AS1310">
        <f>IFERROR(IF((S1310-Q1310)&gt;0,1,0),0)</f>
        <v>1</v>
      </c>
      <c r="AT1310">
        <f>IFERROR(IF((AH1310-AI1310)&lt;0,1,0),0)</f>
        <v>0</v>
      </c>
      <c r="AU1310">
        <f>IFERROR(IF((AJ1310-AK1310)&gt;0,1,0),0)</f>
        <v>0</v>
      </c>
      <c r="AV1310">
        <f>IFERROR(IF((AL1310-AM1310)&gt;0,1,0),0)</f>
        <v>1</v>
      </c>
      <c r="AW1310">
        <f>IFERROR(IF((AN1310-AO1310)&gt;0,1,0),0)</f>
        <v>1</v>
      </c>
      <c r="AX1310">
        <f>IFERROR(IF((AC1310-AD1310)&lt;0,1,0),0)</f>
        <v>0</v>
      </c>
      <c r="AY1310">
        <f>SUM(AP1310:AX1310)</f>
        <v>5</v>
      </c>
    </row>
    <row r="1311" spans="1:51" x14ac:dyDescent="0.45">
      <c r="A1311" s="1" t="s">
        <v>334</v>
      </c>
      <c r="B1311" s="2">
        <v>4987823</v>
      </c>
      <c r="C1311" s="3" t="s">
        <v>5335</v>
      </c>
      <c r="D1311" s="5">
        <v>17.170000000000002</v>
      </c>
      <c r="E1311" s="5">
        <v>607.29578988000003</v>
      </c>
      <c r="F1311" s="3" t="s">
        <v>4485</v>
      </c>
      <c r="G1311" s="3" t="s">
        <v>4486</v>
      </c>
      <c r="H1311" s="3" t="s">
        <v>4505</v>
      </c>
      <c r="I1311" s="3" t="s">
        <v>4505</v>
      </c>
      <c r="J1311" s="3" t="s">
        <v>4593</v>
      </c>
      <c r="K1311" s="6">
        <v>782178</v>
      </c>
      <c r="L1311" s="6">
        <v>741402</v>
      </c>
      <c r="M1311" s="6">
        <v>47306</v>
      </c>
      <c r="N1311" s="6">
        <v>24912</v>
      </c>
      <c r="O1311" s="6">
        <v>22388</v>
      </c>
      <c r="P1311" s="6">
        <v>-350</v>
      </c>
      <c r="Q1311" s="6">
        <v>-6407</v>
      </c>
      <c r="R1311" s="6">
        <v>-11652</v>
      </c>
      <c r="S1311" s="6">
        <v>2475</v>
      </c>
      <c r="T1311" s="6">
        <v>-7022</v>
      </c>
      <c r="U1311" s="6">
        <v>178423</v>
      </c>
      <c r="V1311" s="6">
        <v>172635</v>
      </c>
      <c r="W1311" s="6">
        <v>651597</v>
      </c>
      <c r="X1311" s="6">
        <v>644859</v>
      </c>
      <c r="Y1311" s="6">
        <v>424181</v>
      </c>
      <c r="Z1311" s="6">
        <v>412405</v>
      </c>
      <c r="AA1311" s="6">
        <v>150036</v>
      </c>
      <c r="AB1311" s="6">
        <v>141142</v>
      </c>
      <c r="AC1311" s="6">
        <v>35043000</v>
      </c>
      <c r="AD1311" s="6">
        <v>34992000</v>
      </c>
      <c r="AF1311">
        <f>Q1311/W1311</f>
        <v>-9.8327647303471325E-3</v>
      </c>
      <c r="AG1311">
        <f>R1311/X1311</f>
        <v>-1.8069066260996591E-2</v>
      </c>
      <c r="AH1311">
        <f>U1311/W1311</f>
        <v>0.27382415818366262</v>
      </c>
      <c r="AI1311">
        <f>V1311/X1311</f>
        <v>0.26770968537308154</v>
      </c>
      <c r="AJ1311">
        <f>Y1311/AA1311</f>
        <v>2.8271948065797541</v>
      </c>
      <c r="AK1311">
        <f>Z1311/AB1311</f>
        <v>2.9219155177055729</v>
      </c>
      <c r="AL1311">
        <f>O1311/K1311</f>
        <v>2.8622640882254424E-2</v>
      </c>
      <c r="AM1311">
        <f>P1311/L1311</f>
        <v>-4.7207857545569071E-4</v>
      </c>
      <c r="AN1311">
        <f>K1311/W1311</f>
        <v>1.2004014751449132</v>
      </c>
      <c r="AO1311">
        <f>L1311/X1311</f>
        <v>1.1497117974627011</v>
      </c>
      <c r="AP1311">
        <f>IF(OR(Q1311&lt;0, Q1311="NA"), 0, 1)</f>
        <v>0</v>
      </c>
      <c r="AQ1311">
        <f>IF(OR(S1311&lt;0, S1311="NA"), 0, 1)</f>
        <v>1</v>
      </c>
      <c r="AR1311">
        <f>IFERROR(IF((AF1311-AG1311)&gt;0,1,0),0)</f>
        <v>1</v>
      </c>
      <c r="AS1311">
        <f>IFERROR(IF((S1311-Q1311)&gt;0,1,0),0)</f>
        <v>1</v>
      </c>
      <c r="AT1311">
        <f>IFERROR(IF((AH1311-AI1311)&lt;0,1,0),0)</f>
        <v>0</v>
      </c>
      <c r="AU1311">
        <f>IFERROR(IF((AJ1311-AK1311)&gt;0,1,0),0)</f>
        <v>0</v>
      </c>
      <c r="AV1311">
        <f>IFERROR(IF((AL1311-AM1311)&gt;0,1,0),0)</f>
        <v>1</v>
      </c>
      <c r="AW1311">
        <f>IFERROR(IF((AN1311-AO1311)&gt;0,1,0),0)</f>
        <v>1</v>
      </c>
      <c r="AX1311">
        <f>IFERROR(IF((AC1311-AD1311)&lt;0,1,0),0)</f>
        <v>0</v>
      </c>
      <c r="AY1311">
        <f>SUM(AP1311:AX1311)</f>
        <v>5</v>
      </c>
    </row>
    <row r="1312" spans="1:51" x14ac:dyDescent="0.45">
      <c r="A1312" s="1" t="s">
        <v>339</v>
      </c>
      <c r="B1312" s="2">
        <v>4810174</v>
      </c>
      <c r="C1312" s="3" t="s">
        <v>5335</v>
      </c>
      <c r="D1312" s="5">
        <v>6.89</v>
      </c>
      <c r="E1312" s="5">
        <v>39.684677499999999</v>
      </c>
      <c r="F1312" s="3" t="s">
        <v>4470</v>
      </c>
      <c r="G1312" s="3" t="s">
        <v>4471</v>
      </c>
      <c r="H1312" s="3" t="s">
        <v>4489</v>
      </c>
      <c r="I1312" s="3" t="s">
        <v>4489</v>
      </c>
      <c r="J1312" s="3" t="s">
        <v>4495</v>
      </c>
      <c r="K1312" s="6">
        <v>100439</v>
      </c>
      <c r="L1312" s="6">
        <v>62387</v>
      </c>
      <c r="M1312" s="6">
        <v>-114249</v>
      </c>
      <c r="N1312" s="6">
        <v>-162125</v>
      </c>
      <c r="O1312" s="6">
        <v>-119405</v>
      </c>
      <c r="P1312" s="6">
        <v>-167260</v>
      </c>
      <c r="Q1312" s="6">
        <v>-133160</v>
      </c>
      <c r="R1312" s="6">
        <v>-181048</v>
      </c>
      <c r="S1312" s="6">
        <v>-94652</v>
      </c>
      <c r="T1312" s="6">
        <v>-142009</v>
      </c>
      <c r="U1312" s="6" t="s">
        <v>4474</v>
      </c>
      <c r="V1312" s="6" t="s">
        <v>4474</v>
      </c>
      <c r="W1312" s="6">
        <v>142706</v>
      </c>
      <c r="X1312" s="6">
        <v>117284</v>
      </c>
      <c r="Y1312" s="6">
        <v>91855</v>
      </c>
      <c r="Z1312" s="6">
        <v>62410</v>
      </c>
      <c r="AA1312" s="6">
        <v>155979</v>
      </c>
      <c r="AB1312" s="6">
        <v>148267</v>
      </c>
      <c r="AC1312" s="6">
        <v>5740000</v>
      </c>
      <c r="AD1312" s="6">
        <v>4904000</v>
      </c>
      <c r="AF1312">
        <f>Q1312/W1312</f>
        <v>-0.93310722744663854</v>
      </c>
      <c r="AG1312">
        <f>R1312/X1312</f>
        <v>-1.5436717710855701</v>
      </c>
      <c r="AH1312" t="e">
        <f>U1312/W1312</f>
        <v>#VALUE!</v>
      </c>
      <c r="AI1312" t="e">
        <f>V1312/X1312</f>
        <v>#VALUE!</v>
      </c>
      <c r="AJ1312">
        <f>Y1312/AA1312</f>
        <v>0.58889337667250075</v>
      </c>
      <c r="AK1312">
        <f>Z1312/AB1312</f>
        <v>0.42092980906068106</v>
      </c>
      <c r="AL1312">
        <f>O1312/K1312</f>
        <v>-1.1888310317705273</v>
      </c>
      <c r="AM1312">
        <f>P1312/L1312</f>
        <v>-2.6810072611281197</v>
      </c>
      <c r="AN1312">
        <f>K1312/W1312</f>
        <v>0.70381763906212769</v>
      </c>
      <c r="AO1312">
        <f>L1312/X1312</f>
        <v>0.53193103918693085</v>
      </c>
      <c r="AP1312">
        <f>IF(OR(Q1312&lt;0, Q1312="NA"), 0, 1)</f>
        <v>0</v>
      </c>
      <c r="AQ1312">
        <f>IF(OR(S1312&lt;0, S1312="NA"), 0, 1)</f>
        <v>0</v>
      </c>
      <c r="AR1312">
        <f>IFERROR(IF((AF1312-AG1312)&gt;0,1,0),0)</f>
        <v>1</v>
      </c>
      <c r="AS1312">
        <f>IFERROR(IF((S1312-Q1312)&gt;0,1,0),0)</f>
        <v>1</v>
      </c>
      <c r="AT1312">
        <f>IFERROR(IF((AH1312-AI1312)&lt;0,1,0),0)</f>
        <v>0</v>
      </c>
      <c r="AU1312">
        <f>IFERROR(IF((AJ1312-AK1312)&gt;0,1,0),0)</f>
        <v>1</v>
      </c>
      <c r="AV1312">
        <f>IFERROR(IF((AL1312-AM1312)&gt;0,1,0),0)</f>
        <v>1</v>
      </c>
      <c r="AW1312">
        <f>IFERROR(IF((AN1312-AO1312)&gt;0,1,0),0)</f>
        <v>1</v>
      </c>
      <c r="AX1312">
        <f>IFERROR(IF((AC1312-AD1312)&lt;0,1,0),0)</f>
        <v>0</v>
      </c>
      <c r="AY1312">
        <f>SUM(AP1312:AX1312)</f>
        <v>5</v>
      </c>
    </row>
    <row r="1313" spans="1:51" x14ac:dyDescent="0.45">
      <c r="A1313" s="1" t="s">
        <v>341</v>
      </c>
      <c r="B1313" s="2">
        <v>4990903</v>
      </c>
      <c r="C1313" s="3" t="s">
        <v>5337</v>
      </c>
      <c r="D1313" s="5">
        <v>87.35</v>
      </c>
      <c r="E1313" s="5">
        <v>3033.1163305499999</v>
      </c>
      <c r="F1313" s="3" t="s">
        <v>4485</v>
      </c>
      <c r="G1313" s="3" t="s">
        <v>4486</v>
      </c>
      <c r="H1313" s="3" t="s">
        <v>4545</v>
      </c>
      <c r="I1313" s="3" t="s">
        <v>4546</v>
      </c>
      <c r="J1313" s="3" t="s">
        <v>4775</v>
      </c>
      <c r="K1313" s="6">
        <v>3202053</v>
      </c>
      <c r="L1313" s="6">
        <v>3283645</v>
      </c>
      <c r="M1313" s="6">
        <v>744704</v>
      </c>
      <c r="N1313" s="6">
        <v>830501</v>
      </c>
      <c r="O1313" s="6">
        <v>623686</v>
      </c>
      <c r="P1313" s="6">
        <v>711241</v>
      </c>
      <c r="Q1313" s="6">
        <v>472872</v>
      </c>
      <c r="R1313" s="6">
        <v>540678</v>
      </c>
      <c r="S1313" s="6">
        <v>549033</v>
      </c>
      <c r="T1313" s="6">
        <v>593843</v>
      </c>
      <c r="U1313" s="6">
        <v>764838</v>
      </c>
      <c r="V1313" s="6">
        <v>764300</v>
      </c>
      <c r="W1313" s="6">
        <v>3021403</v>
      </c>
      <c r="X1313" s="6">
        <v>2964044</v>
      </c>
      <c r="Y1313" s="6">
        <v>1524388</v>
      </c>
      <c r="Z1313" s="6">
        <v>1520254</v>
      </c>
      <c r="AA1313" s="6">
        <v>510866</v>
      </c>
      <c r="AB1313" s="6">
        <v>465836</v>
      </c>
      <c r="AC1313" s="6">
        <v>34859033</v>
      </c>
      <c r="AD1313" s="6">
        <v>35864442</v>
      </c>
      <c r="AF1313">
        <f>Q1313/W1313</f>
        <v>0.15650742386897742</v>
      </c>
      <c r="AG1313">
        <f>R1313/X1313</f>
        <v>0.18241227188260364</v>
      </c>
      <c r="AH1313">
        <f>U1313/W1313</f>
        <v>0.2531400147547348</v>
      </c>
      <c r="AI1313">
        <f>V1313/X1313</f>
        <v>0.2578571708112295</v>
      </c>
      <c r="AJ1313">
        <f>Y1313/AA1313</f>
        <v>2.9839292495488055</v>
      </c>
      <c r="AK1313">
        <f>Z1313/AB1313</f>
        <v>3.2634961660326809</v>
      </c>
      <c r="AL1313">
        <f>O1313/K1313</f>
        <v>0.19477691343647341</v>
      </c>
      <c r="AM1313">
        <f>P1313/L1313</f>
        <v>0.21660106375689211</v>
      </c>
      <c r="AN1313">
        <f>K1313/W1313</f>
        <v>1.0597901041337419</v>
      </c>
      <c r="AO1313">
        <f>L1313/X1313</f>
        <v>1.1078259971849271</v>
      </c>
      <c r="AP1313">
        <f>IF(OR(Q1313&lt;0, Q1313="NA"), 0, 1)</f>
        <v>1</v>
      </c>
      <c r="AQ1313">
        <f>IF(OR(S1313&lt;0, S1313="NA"), 0, 1)</f>
        <v>1</v>
      </c>
      <c r="AR1313">
        <f>IFERROR(IF((AF1313-AG1313)&gt;0,1,0),0)</f>
        <v>0</v>
      </c>
      <c r="AS1313">
        <f>IFERROR(IF((S1313-Q1313)&gt;0,1,0),0)</f>
        <v>1</v>
      </c>
      <c r="AT1313">
        <f>IFERROR(IF((AH1313-AI1313)&lt;0,1,0),0)</f>
        <v>1</v>
      </c>
      <c r="AU1313">
        <f>IFERROR(IF((AJ1313-AK1313)&gt;0,1,0),0)</f>
        <v>0</v>
      </c>
      <c r="AV1313">
        <f>IFERROR(IF((AL1313-AM1313)&gt;0,1,0),0)</f>
        <v>0</v>
      </c>
      <c r="AW1313">
        <f>IFERROR(IF((AN1313-AO1313)&gt;0,1,0),0)</f>
        <v>0</v>
      </c>
      <c r="AX1313">
        <f>IFERROR(IF((AC1313-AD1313)&lt;0,1,0),0)</f>
        <v>1</v>
      </c>
      <c r="AY1313">
        <f>SUM(AP1313:AX1313)</f>
        <v>5</v>
      </c>
    </row>
    <row r="1314" spans="1:51" x14ac:dyDescent="0.45">
      <c r="A1314" s="1" t="s">
        <v>342</v>
      </c>
      <c r="B1314" s="2">
        <v>4995882</v>
      </c>
      <c r="C1314" s="3" t="s">
        <v>5335</v>
      </c>
      <c r="D1314" s="5">
        <v>37.869999999999997</v>
      </c>
      <c r="E1314" s="5">
        <v>2395.7156614199998</v>
      </c>
      <c r="F1314" s="3" t="s">
        <v>4665</v>
      </c>
      <c r="G1314" s="3" t="s">
        <v>4666</v>
      </c>
      <c r="H1314" s="3" t="s">
        <v>4776</v>
      </c>
      <c r="I1314" s="3" t="s">
        <v>4777</v>
      </c>
      <c r="J1314" s="3" t="s">
        <v>4778</v>
      </c>
      <c r="K1314" s="6">
        <v>678378</v>
      </c>
      <c r="L1314" s="6">
        <v>659528</v>
      </c>
      <c r="M1314" s="6">
        <v>11127</v>
      </c>
      <c r="N1314" s="6">
        <v>23049</v>
      </c>
      <c r="O1314" s="6">
        <v>-50607</v>
      </c>
      <c r="P1314" s="6">
        <v>-41293</v>
      </c>
      <c r="Q1314" s="6">
        <v>-44501</v>
      </c>
      <c r="R1314" s="6">
        <v>-60568</v>
      </c>
      <c r="S1314" s="6">
        <v>10660</v>
      </c>
      <c r="T1314" s="6">
        <v>22486</v>
      </c>
      <c r="U1314" s="6">
        <v>503379</v>
      </c>
      <c r="V1314" s="6">
        <v>462363</v>
      </c>
      <c r="W1314" s="6">
        <v>1557247</v>
      </c>
      <c r="X1314" s="6">
        <v>1573817</v>
      </c>
      <c r="Y1314" s="6">
        <v>224138</v>
      </c>
      <c r="Z1314" s="6">
        <v>248296</v>
      </c>
      <c r="AA1314" s="6">
        <v>321658</v>
      </c>
      <c r="AB1314" s="6">
        <v>388170</v>
      </c>
      <c r="AC1314" s="6">
        <v>62138584</v>
      </c>
      <c r="AD1314" s="6">
        <v>61972169</v>
      </c>
      <c r="AF1314">
        <f>Q1314/W1314</f>
        <v>-2.8576712621697135E-2</v>
      </c>
      <c r="AG1314">
        <f>R1314/X1314</f>
        <v>-3.8484779361259915E-2</v>
      </c>
      <c r="AH1314">
        <f>U1314/W1314</f>
        <v>0.32324929828087645</v>
      </c>
      <c r="AI1314">
        <f>V1314/X1314</f>
        <v>0.29378447430673327</v>
      </c>
      <c r="AJ1314">
        <f>Y1314/AA1314</f>
        <v>0.69682084698655089</v>
      </c>
      <c r="AK1314">
        <f>Z1314/AB1314</f>
        <v>0.6396578818558879</v>
      </c>
      <c r="AL1314">
        <f>O1314/K1314</f>
        <v>-7.4600001768925284E-2</v>
      </c>
      <c r="AM1314">
        <f>P1314/L1314</f>
        <v>-6.2609927099380167E-2</v>
      </c>
      <c r="AN1314">
        <f>K1314/W1314</f>
        <v>0.43562646131281679</v>
      </c>
      <c r="AO1314">
        <f>L1314/X1314</f>
        <v>0.41906269915752592</v>
      </c>
      <c r="AP1314">
        <f>IF(OR(Q1314&lt;0, Q1314="NA"), 0, 1)</f>
        <v>0</v>
      </c>
      <c r="AQ1314">
        <f>IF(OR(S1314&lt;0, S1314="NA"), 0, 1)</f>
        <v>1</v>
      </c>
      <c r="AR1314">
        <f>IFERROR(IF((AF1314-AG1314)&gt;0,1,0),0)</f>
        <v>1</v>
      </c>
      <c r="AS1314">
        <f>IFERROR(IF((S1314-Q1314)&gt;0,1,0),0)</f>
        <v>1</v>
      </c>
      <c r="AT1314">
        <f>IFERROR(IF((AH1314-AI1314)&lt;0,1,0),0)</f>
        <v>0</v>
      </c>
      <c r="AU1314">
        <f>IFERROR(IF((AJ1314-AK1314)&gt;0,1,0),0)</f>
        <v>1</v>
      </c>
      <c r="AV1314">
        <f>IFERROR(IF((AL1314-AM1314)&gt;0,1,0),0)</f>
        <v>0</v>
      </c>
      <c r="AW1314">
        <f>IFERROR(IF((AN1314-AO1314)&gt;0,1,0),0)</f>
        <v>1</v>
      </c>
      <c r="AX1314">
        <f>IFERROR(IF((AC1314-AD1314)&lt;0,1,0),0)</f>
        <v>0</v>
      </c>
      <c r="AY1314">
        <f>SUM(AP1314:AX1314)</f>
        <v>5</v>
      </c>
    </row>
    <row r="1315" spans="1:51" x14ac:dyDescent="0.45">
      <c r="A1315" s="1" t="s">
        <v>345</v>
      </c>
      <c r="B1315" s="2">
        <v>4236951</v>
      </c>
      <c r="C1315" s="3" t="s">
        <v>5335</v>
      </c>
      <c r="D1315" s="5">
        <v>58.97</v>
      </c>
      <c r="E1315" s="5">
        <v>869.15069214000005</v>
      </c>
      <c r="F1315" s="3" t="s">
        <v>4480</v>
      </c>
      <c r="G1315" s="3" t="s">
        <v>4491</v>
      </c>
      <c r="H1315" s="3" t="s">
        <v>4663</v>
      </c>
      <c r="I1315" s="3" t="s">
        <v>4663</v>
      </c>
      <c r="J1315" s="3" t="s">
        <v>4595</v>
      </c>
      <c r="K1315" s="6">
        <v>374090</v>
      </c>
      <c r="L1315" s="6">
        <v>362247</v>
      </c>
      <c r="M1315" s="6" t="s">
        <v>4474</v>
      </c>
      <c r="N1315" s="6" t="s">
        <v>4474</v>
      </c>
      <c r="O1315" s="6" t="s">
        <v>4474</v>
      </c>
      <c r="P1315" s="6" t="s">
        <v>4474</v>
      </c>
      <c r="Q1315" s="6">
        <v>105408</v>
      </c>
      <c r="R1315" s="6">
        <v>101192</v>
      </c>
      <c r="S1315" s="6">
        <v>479470</v>
      </c>
      <c r="T1315" s="6">
        <v>483969</v>
      </c>
      <c r="U1315" s="6">
        <v>2148504</v>
      </c>
      <c r="V1315" s="6">
        <v>2041167</v>
      </c>
      <c r="W1315" s="6">
        <v>3039964</v>
      </c>
      <c r="X1315" s="6">
        <v>2837261</v>
      </c>
      <c r="Y1315" s="6">
        <v>3019248</v>
      </c>
      <c r="Z1315" s="6">
        <v>2815881</v>
      </c>
      <c r="AA1315" s="6">
        <v>303337</v>
      </c>
      <c r="AB1315" s="6">
        <v>206611</v>
      </c>
      <c r="AC1315" s="6">
        <v>14738862</v>
      </c>
      <c r="AD1315" s="6">
        <v>14748938</v>
      </c>
      <c r="AF1315">
        <f>Q1315/W1315</f>
        <v>3.4674094824807135E-2</v>
      </c>
      <c r="AG1315">
        <f>R1315/X1315</f>
        <v>3.5665382916834229E-2</v>
      </c>
      <c r="AH1315">
        <f>U1315/W1315</f>
        <v>0.706753106286785</v>
      </c>
      <c r="AI1315">
        <f>V1315/X1315</f>
        <v>0.71941460443716665</v>
      </c>
      <c r="AJ1315">
        <f>Y1315/AA1315</f>
        <v>9.9534445188025202</v>
      </c>
      <c r="AK1315">
        <f>Z1315/AB1315</f>
        <v>13.628901655768569</v>
      </c>
      <c r="AL1315" t="e">
        <f>O1315/K1315</f>
        <v>#VALUE!</v>
      </c>
      <c r="AM1315" t="e">
        <f>P1315/L1315</f>
        <v>#VALUE!</v>
      </c>
      <c r="AN1315">
        <f>K1315/W1315</f>
        <v>0.12305737831105895</v>
      </c>
      <c r="AO1315">
        <f>L1315/X1315</f>
        <v>0.12767489490744771</v>
      </c>
      <c r="AP1315">
        <f>IF(OR(Q1315&lt;0, Q1315="NA"), 0, 1)</f>
        <v>1</v>
      </c>
      <c r="AQ1315">
        <f>IF(OR(S1315&lt;0, S1315="NA"), 0, 1)</f>
        <v>1</v>
      </c>
      <c r="AR1315">
        <f>IFERROR(IF((AF1315-AG1315)&gt;0,1,0),0)</f>
        <v>0</v>
      </c>
      <c r="AS1315">
        <f>IFERROR(IF((S1315-Q1315)&gt;0,1,0),0)</f>
        <v>1</v>
      </c>
      <c r="AT1315">
        <f>IFERROR(IF((AH1315-AI1315)&lt;0,1,0),0)</f>
        <v>1</v>
      </c>
      <c r="AU1315">
        <f>IFERROR(IF((AJ1315-AK1315)&gt;0,1,0),0)</f>
        <v>0</v>
      </c>
      <c r="AV1315">
        <f>IFERROR(IF((AL1315-AM1315)&gt;0,1,0),0)</f>
        <v>0</v>
      </c>
      <c r="AW1315">
        <f>IFERROR(IF((AN1315-AO1315)&gt;0,1,0),0)</f>
        <v>0</v>
      </c>
      <c r="AX1315">
        <f>IFERROR(IF((AC1315-AD1315)&lt;0,1,0),0)</f>
        <v>1</v>
      </c>
      <c r="AY1315">
        <f>SUM(AP1315:AX1315)</f>
        <v>5</v>
      </c>
    </row>
    <row r="1316" spans="1:51" x14ac:dyDescent="0.45">
      <c r="A1316" s="1" t="s">
        <v>346</v>
      </c>
      <c r="B1316" s="2">
        <v>109549301</v>
      </c>
      <c r="C1316" s="3" t="s">
        <v>5337</v>
      </c>
      <c r="D1316" s="5">
        <v>23.7</v>
      </c>
      <c r="E1316" s="5">
        <v>2612.1390132000001</v>
      </c>
      <c r="F1316" s="3" t="s">
        <v>4654</v>
      </c>
      <c r="G1316" s="3" t="s">
        <v>4654</v>
      </c>
      <c r="H1316" s="3" t="s">
        <v>4747</v>
      </c>
      <c r="I1316" s="3" t="s">
        <v>4748</v>
      </c>
      <c r="J1316" s="3"/>
      <c r="K1316" s="6">
        <v>925757</v>
      </c>
      <c r="L1316" s="6">
        <v>778939</v>
      </c>
      <c r="M1316" s="6">
        <v>261939</v>
      </c>
      <c r="N1316" s="6">
        <v>280366</v>
      </c>
      <c r="O1316" s="6">
        <v>165877</v>
      </c>
      <c r="P1316" s="6">
        <v>204274</v>
      </c>
      <c r="Q1316" s="6">
        <v>81592</v>
      </c>
      <c r="R1316" s="6">
        <v>134001</v>
      </c>
      <c r="S1316" s="6">
        <v>271110</v>
      </c>
      <c r="T1316" s="6">
        <v>241327</v>
      </c>
      <c r="U1316" s="6">
        <v>439043</v>
      </c>
      <c r="V1316" s="6">
        <v>447450</v>
      </c>
      <c r="W1316" s="6">
        <v>1973490</v>
      </c>
      <c r="X1316" s="6">
        <v>1982329</v>
      </c>
      <c r="Y1316" s="6">
        <v>316513</v>
      </c>
      <c r="Z1316" s="6">
        <v>365156</v>
      </c>
      <c r="AA1316" s="6">
        <v>258172</v>
      </c>
      <c r="AB1316" s="6">
        <v>239333</v>
      </c>
      <c r="AC1316" s="6">
        <v>109874855</v>
      </c>
      <c r="AD1316" s="6">
        <v>109863098</v>
      </c>
      <c r="AF1316">
        <f>Q1316/W1316</f>
        <v>4.1344014917734574E-2</v>
      </c>
      <c r="AG1316">
        <f>R1316/X1316</f>
        <v>6.7597760008555594E-2</v>
      </c>
      <c r="AH1316">
        <f>U1316/W1316</f>
        <v>0.22247034441522379</v>
      </c>
      <c r="AI1316">
        <f>V1316/X1316</f>
        <v>0.22571934325735032</v>
      </c>
      <c r="AJ1316">
        <f>Y1316/AA1316</f>
        <v>1.2259772554730954</v>
      </c>
      <c r="AK1316">
        <f>Z1316/AB1316</f>
        <v>1.5257235734311607</v>
      </c>
      <c r="AL1316">
        <f>O1316/K1316</f>
        <v>0.17917984957175587</v>
      </c>
      <c r="AM1316">
        <f>P1316/L1316</f>
        <v>0.26224646602622287</v>
      </c>
      <c r="AN1316">
        <f>K1316/W1316</f>
        <v>0.46909637241637908</v>
      </c>
      <c r="AO1316">
        <f>L1316/X1316</f>
        <v>0.39294133314903834</v>
      </c>
      <c r="AP1316">
        <f>IF(OR(Q1316&lt;0, Q1316="NA"), 0, 1)</f>
        <v>1</v>
      </c>
      <c r="AQ1316">
        <f>IF(OR(S1316&lt;0, S1316="NA"), 0, 1)</f>
        <v>1</v>
      </c>
      <c r="AR1316">
        <f>IFERROR(IF((AF1316-AG1316)&gt;0,1,0),0)</f>
        <v>0</v>
      </c>
      <c r="AS1316">
        <f>IFERROR(IF((S1316-Q1316)&gt;0,1,0),0)</f>
        <v>1</v>
      </c>
      <c r="AT1316">
        <f>IFERROR(IF((AH1316-AI1316)&lt;0,1,0),0)</f>
        <v>1</v>
      </c>
      <c r="AU1316">
        <f>IFERROR(IF((AJ1316-AK1316)&gt;0,1,0),0)</f>
        <v>0</v>
      </c>
      <c r="AV1316">
        <f>IFERROR(IF((AL1316-AM1316)&gt;0,1,0),0)</f>
        <v>0</v>
      </c>
      <c r="AW1316">
        <f>IFERROR(IF((AN1316-AO1316)&gt;0,1,0),0)</f>
        <v>1</v>
      </c>
      <c r="AX1316">
        <f>IFERROR(IF((AC1316-AD1316)&lt;0,1,0),0)</f>
        <v>0</v>
      </c>
      <c r="AY1316">
        <f>SUM(AP1316:AX1316)</f>
        <v>5</v>
      </c>
    </row>
    <row r="1317" spans="1:51" x14ac:dyDescent="0.45">
      <c r="A1317" s="1" t="s">
        <v>357</v>
      </c>
      <c r="B1317" s="2">
        <v>4970970</v>
      </c>
      <c r="C1317" s="3" t="s">
        <v>5336</v>
      </c>
      <c r="D1317" s="5">
        <v>18.13</v>
      </c>
      <c r="E1317" s="5">
        <v>220.78949689999999</v>
      </c>
      <c r="F1317" s="3" t="s">
        <v>4500</v>
      </c>
      <c r="G1317" s="3" t="s">
        <v>4501</v>
      </c>
      <c r="H1317" s="3" t="s">
        <v>4502</v>
      </c>
      <c r="I1317" s="3" t="s">
        <v>4538</v>
      </c>
      <c r="J1317" s="3" t="s">
        <v>4504</v>
      </c>
      <c r="K1317" s="6">
        <v>33348</v>
      </c>
      <c r="L1317" s="6">
        <v>32261</v>
      </c>
      <c r="M1317" s="6">
        <v>618</v>
      </c>
      <c r="N1317" s="6">
        <v>-1557</v>
      </c>
      <c r="O1317" s="6">
        <v>-234</v>
      </c>
      <c r="P1317" s="6">
        <v>-2380</v>
      </c>
      <c r="Q1317" s="6">
        <v>-3299</v>
      </c>
      <c r="R1317" s="6">
        <v>-3452</v>
      </c>
      <c r="S1317" s="6">
        <v>2999</v>
      </c>
      <c r="T1317" s="6">
        <v>1122</v>
      </c>
      <c r="U1317" s="6">
        <v>6796</v>
      </c>
      <c r="V1317" s="6">
        <v>6773</v>
      </c>
      <c r="W1317" s="6">
        <v>29390</v>
      </c>
      <c r="X1317" s="6">
        <v>22004</v>
      </c>
      <c r="Y1317" s="6">
        <v>11396</v>
      </c>
      <c r="Z1317" s="6">
        <v>11556</v>
      </c>
      <c r="AA1317" s="6">
        <v>13610</v>
      </c>
      <c r="AB1317" s="6">
        <v>9949</v>
      </c>
      <c r="AC1317" s="6">
        <v>12034000</v>
      </c>
      <c r="AD1317" s="6">
        <v>11808000</v>
      </c>
      <c r="AF1317">
        <f>Q1317/W1317</f>
        <v>-0.11224906430758762</v>
      </c>
      <c r="AG1317">
        <f>R1317/X1317</f>
        <v>-0.15688056716960552</v>
      </c>
      <c r="AH1317">
        <f>U1317/W1317</f>
        <v>0.23123511398434843</v>
      </c>
      <c r="AI1317">
        <f>V1317/X1317</f>
        <v>0.30780767133248499</v>
      </c>
      <c r="AJ1317">
        <f>Y1317/AA1317</f>
        <v>0.83732549595885375</v>
      </c>
      <c r="AK1317">
        <f>Z1317/AB1317</f>
        <v>1.1615237712332898</v>
      </c>
      <c r="AL1317">
        <f>O1317/K1317</f>
        <v>-7.0169125584742713E-3</v>
      </c>
      <c r="AM1317">
        <f>P1317/L1317</f>
        <v>-7.377328663091659E-2</v>
      </c>
      <c r="AN1317">
        <f>K1317/W1317</f>
        <v>1.1346716570261994</v>
      </c>
      <c r="AO1317">
        <f>L1317/X1317</f>
        <v>1.4661425195419016</v>
      </c>
      <c r="AP1317">
        <f>IF(OR(Q1317&lt;0, Q1317="NA"), 0, 1)</f>
        <v>0</v>
      </c>
      <c r="AQ1317">
        <f>IF(OR(S1317&lt;0, S1317="NA"), 0, 1)</f>
        <v>1</v>
      </c>
      <c r="AR1317">
        <f>IFERROR(IF((AF1317-AG1317)&gt;0,1,0),0)</f>
        <v>1</v>
      </c>
      <c r="AS1317">
        <f>IFERROR(IF((S1317-Q1317)&gt;0,1,0),0)</f>
        <v>1</v>
      </c>
      <c r="AT1317">
        <f>IFERROR(IF((AH1317-AI1317)&lt;0,1,0),0)</f>
        <v>1</v>
      </c>
      <c r="AU1317">
        <f>IFERROR(IF((AJ1317-AK1317)&gt;0,1,0),0)</f>
        <v>0</v>
      </c>
      <c r="AV1317">
        <f>IFERROR(IF((AL1317-AM1317)&gt;0,1,0),0)</f>
        <v>1</v>
      </c>
      <c r="AW1317">
        <f>IFERROR(IF((AN1317-AO1317)&gt;0,1,0),0)</f>
        <v>0</v>
      </c>
      <c r="AX1317">
        <f>IFERROR(IF((AC1317-AD1317)&lt;0,1,0),0)</f>
        <v>0</v>
      </c>
      <c r="AY1317">
        <f>SUM(AP1317:AX1317)</f>
        <v>5</v>
      </c>
    </row>
    <row r="1318" spans="1:51" x14ac:dyDescent="0.45">
      <c r="A1318" s="1" t="s">
        <v>365</v>
      </c>
      <c r="B1318" s="2">
        <v>4576086</v>
      </c>
      <c r="C1318" s="3" t="s">
        <v>5337</v>
      </c>
      <c r="D1318" s="5">
        <v>99.49</v>
      </c>
      <c r="E1318" s="5">
        <v>7731.6145357100004</v>
      </c>
      <c r="F1318" s="3" t="s">
        <v>4475</v>
      </c>
      <c r="G1318" s="3" t="s">
        <v>4564</v>
      </c>
      <c r="H1318" s="3" t="s">
        <v>4565</v>
      </c>
      <c r="I1318" s="3" t="s">
        <v>4566</v>
      </c>
      <c r="J1318" s="3" t="s">
        <v>4662</v>
      </c>
      <c r="K1318" s="6">
        <v>10525000</v>
      </c>
      <c r="L1318" s="6">
        <v>10568000</v>
      </c>
      <c r="M1318" s="6">
        <v>1351000</v>
      </c>
      <c r="N1318" s="6">
        <v>1357000</v>
      </c>
      <c r="O1318" s="6">
        <v>965000</v>
      </c>
      <c r="P1318" s="6">
        <v>973000</v>
      </c>
      <c r="Q1318" s="6">
        <v>631000</v>
      </c>
      <c r="R1318" s="6">
        <v>627000</v>
      </c>
      <c r="S1318" s="6">
        <v>1086000</v>
      </c>
      <c r="T1318" s="6">
        <v>1110000</v>
      </c>
      <c r="U1318" s="6">
        <v>1586000</v>
      </c>
      <c r="V1318" s="6">
        <v>1540000</v>
      </c>
      <c r="W1318" s="6">
        <v>8306000</v>
      </c>
      <c r="X1318" s="6">
        <v>8010000</v>
      </c>
      <c r="Y1318" s="6">
        <v>3865000</v>
      </c>
      <c r="Z1318" s="6">
        <v>3703000</v>
      </c>
      <c r="AA1318" s="6">
        <v>4034000</v>
      </c>
      <c r="AB1318" s="6">
        <v>3785000</v>
      </c>
      <c r="AC1318" s="6">
        <v>78751746</v>
      </c>
      <c r="AD1318" s="6">
        <v>80079757</v>
      </c>
      <c r="AF1318">
        <f>Q1318/W1318</f>
        <v>7.5969178906814344E-2</v>
      </c>
      <c r="AG1318">
        <f>R1318/X1318</f>
        <v>7.827715355805244E-2</v>
      </c>
      <c r="AH1318">
        <f>U1318/W1318</f>
        <v>0.19094630387671563</v>
      </c>
      <c r="AI1318">
        <f>V1318/X1318</f>
        <v>0.19225967540574282</v>
      </c>
      <c r="AJ1318">
        <f>Y1318/AA1318</f>
        <v>0.95810609816559245</v>
      </c>
      <c r="AK1318">
        <f>Z1318/AB1318</f>
        <v>0.97833553500660497</v>
      </c>
      <c r="AL1318">
        <f>O1318/K1318</f>
        <v>9.1686460807600956E-2</v>
      </c>
      <c r="AM1318">
        <f>P1318/L1318</f>
        <v>9.2070401211203634E-2</v>
      </c>
      <c r="AN1318">
        <f>K1318/W1318</f>
        <v>1.2671562725740428</v>
      </c>
      <c r="AO1318">
        <f>L1318/X1318</f>
        <v>1.3193508114856429</v>
      </c>
      <c r="AP1318">
        <f>IF(OR(Q1318&lt;0, Q1318="NA"), 0, 1)</f>
        <v>1</v>
      </c>
      <c r="AQ1318">
        <f>IF(OR(S1318&lt;0, S1318="NA"), 0, 1)</f>
        <v>1</v>
      </c>
      <c r="AR1318">
        <f>IFERROR(IF((AF1318-AG1318)&gt;0,1,0),0)</f>
        <v>0</v>
      </c>
      <c r="AS1318">
        <f>IFERROR(IF((S1318-Q1318)&gt;0,1,0),0)</f>
        <v>1</v>
      </c>
      <c r="AT1318">
        <f>IFERROR(IF((AH1318-AI1318)&lt;0,1,0),0)</f>
        <v>1</v>
      </c>
      <c r="AU1318">
        <f>IFERROR(IF((AJ1318-AK1318)&gt;0,1,0),0)</f>
        <v>0</v>
      </c>
      <c r="AV1318">
        <f>IFERROR(IF((AL1318-AM1318)&gt;0,1,0),0)</f>
        <v>0</v>
      </c>
      <c r="AW1318">
        <f>IFERROR(IF((AN1318-AO1318)&gt;0,1,0),0)</f>
        <v>0</v>
      </c>
      <c r="AX1318">
        <f>IFERROR(IF((AC1318-AD1318)&lt;0,1,0),0)</f>
        <v>1</v>
      </c>
      <c r="AY1318">
        <f>SUM(AP1318:AX1318)</f>
        <v>5</v>
      </c>
    </row>
    <row r="1319" spans="1:51" x14ac:dyDescent="0.45">
      <c r="A1319" s="1" t="s">
        <v>369</v>
      </c>
      <c r="B1319" s="2">
        <v>4344582</v>
      </c>
      <c r="C1319" s="3" t="s">
        <v>5337</v>
      </c>
      <c r="D1319" s="5">
        <v>3326.01</v>
      </c>
      <c r="E1319" s="5">
        <v>55817.631981600003</v>
      </c>
      <c r="F1319" s="3" t="s">
        <v>4475</v>
      </c>
      <c r="G1319" s="3" t="s">
        <v>4476</v>
      </c>
      <c r="H1319" s="3" t="s">
        <v>4477</v>
      </c>
      <c r="I1319" s="3" t="s">
        <v>4577</v>
      </c>
      <c r="J1319" s="3" t="s">
        <v>4578</v>
      </c>
      <c r="K1319" s="6">
        <v>18579632</v>
      </c>
      <c r="L1319" s="6">
        <v>18490268</v>
      </c>
      <c r="M1319" s="6">
        <v>4343957</v>
      </c>
      <c r="N1319" s="6">
        <v>4338463</v>
      </c>
      <c r="O1319" s="6">
        <v>3781253</v>
      </c>
      <c r="P1319" s="6">
        <v>3788708</v>
      </c>
      <c r="Q1319" s="6">
        <v>2633897</v>
      </c>
      <c r="R1319" s="6">
        <v>2662427</v>
      </c>
      <c r="S1319" s="6">
        <v>2985660</v>
      </c>
      <c r="T1319" s="6">
        <v>3004116</v>
      </c>
      <c r="U1319" s="6">
        <v>9012539</v>
      </c>
      <c r="V1319" s="6">
        <v>9024381</v>
      </c>
      <c r="W1319" s="6">
        <v>17465762</v>
      </c>
      <c r="X1319" s="6">
        <v>17176538</v>
      </c>
      <c r="Y1319" s="6">
        <v>7420550</v>
      </c>
      <c r="Z1319" s="6">
        <v>7306759</v>
      </c>
      <c r="AA1319" s="6">
        <v>8888570</v>
      </c>
      <c r="AB1319" s="6">
        <v>8714243</v>
      </c>
      <c r="AC1319" s="6">
        <v>16810000</v>
      </c>
      <c r="AD1319" s="6">
        <v>16926000</v>
      </c>
      <c r="AF1319">
        <f>Q1319/W1319</f>
        <v>0.15080344046827157</v>
      </c>
      <c r="AG1319">
        <f>R1319/X1319</f>
        <v>0.15500370330738358</v>
      </c>
      <c r="AH1319">
        <f>U1319/W1319</f>
        <v>0.51601178351107724</v>
      </c>
      <c r="AI1319">
        <f>V1319/X1319</f>
        <v>0.52538998254479452</v>
      </c>
      <c r="AJ1319">
        <f>Y1319/AA1319</f>
        <v>0.8348418249504701</v>
      </c>
      <c r="AK1319">
        <f>Z1319/AB1319</f>
        <v>0.8384846509329611</v>
      </c>
      <c r="AL1319">
        <f>O1319/K1319</f>
        <v>0.20351603304091276</v>
      </c>
      <c r="AM1319">
        <f>P1319/L1319</f>
        <v>0.20490281698458887</v>
      </c>
      <c r="AN1319">
        <f>K1319/W1319</f>
        <v>1.0637744863350365</v>
      </c>
      <c r="AO1319">
        <f>L1319/X1319</f>
        <v>1.0764839806484869</v>
      </c>
      <c r="AP1319">
        <f>IF(OR(Q1319&lt;0, Q1319="NA"), 0, 1)</f>
        <v>1</v>
      </c>
      <c r="AQ1319">
        <f>IF(OR(S1319&lt;0, S1319="NA"), 0, 1)</f>
        <v>1</v>
      </c>
      <c r="AR1319">
        <f>IFERROR(IF((AF1319-AG1319)&gt;0,1,0),0)</f>
        <v>0</v>
      </c>
      <c r="AS1319">
        <f>IFERROR(IF((S1319-Q1319)&gt;0,1,0),0)</f>
        <v>1</v>
      </c>
      <c r="AT1319">
        <f>IFERROR(IF((AH1319-AI1319)&lt;0,1,0),0)</f>
        <v>1</v>
      </c>
      <c r="AU1319">
        <f>IFERROR(IF((AJ1319-AK1319)&gt;0,1,0),0)</f>
        <v>0</v>
      </c>
      <c r="AV1319">
        <f>IFERROR(IF((AL1319-AM1319)&gt;0,1,0),0)</f>
        <v>0</v>
      </c>
      <c r="AW1319">
        <f>IFERROR(IF((AN1319-AO1319)&gt;0,1,0),0)</f>
        <v>0</v>
      </c>
      <c r="AX1319">
        <f>IFERROR(IF((AC1319-AD1319)&lt;0,1,0),0)</f>
        <v>1</v>
      </c>
      <c r="AY1319">
        <f>SUM(AP1319:AX1319)</f>
        <v>5</v>
      </c>
    </row>
    <row r="1320" spans="1:51" x14ac:dyDescent="0.45">
      <c r="A1320" s="1" t="s">
        <v>370</v>
      </c>
      <c r="B1320" s="2">
        <v>4810639</v>
      </c>
      <c r="C1320" s="3" t="s">
        <v>5338</v>
      </c>
      <c r="D1320" s="5">
        <v>8</v>
      </c>
      <c r="E1320" s="5">
        <v>770.89222400000006</v>
      </c>
      <c r="F1320" s="3" t="s">
        <v>4470</v>
      </c>
      <c r="G1320" s="3" t="s">
        <v>4471</v>
      </c>
      <c r="H1320" s="3" t="s">
        <v>4673</v>
      </c>
      <c r="I1320" s="3" t="s">
        <v>4673</v>
      </c>
      <c r="J1320" s="3" t="s">
        <v>4544</v>
      </c>
      <c r="K1320" s="6">
        <v>138160</v>
      </c>
      <c r="L1320" s="6">
        <v>95149</v>
      </c>
      <c r="M1320" s="6">
        <v>-62007</v>
      </c>
      <c r="N1320" s="6">
        <v>-97231</v>
      </c>
      <c r="O1320" s="6">
        <v>-64002</v>
      </c>
      <c r="P1320" s="6">
        <v>-98786</v>
      </c>
      <c r="Q1320" s="6">
        <v>-72575</v>
      </c>
      <c r="R1320" s="6">
        <v>-106224</v>
      </c>
      <c r="S1320" s="6">
        <v>-82809</v>
      </c>
      <c r="T1320" s="6">
        <v>-114145</v>
      </c>
      <c r="U1320" s="6">
        <v>34437</v>
      </c>
      <c r="V1320" s="6">
        <v>35493</v>
      </c>
      <c r="W1320" s="6">
        <v>158253</v>
      </c>
      <c r="X1320" s="6">
        <v>157521</v>
      </c>
      <c r="Y1320" s="6">
        <v>127258</v>
      </c>
      <c r="Z1320" s="6">
        <v>125780</v>
      </c>
      <c r="AA1320" s="6">
        <v>42783</v>
      </c>
      <c r="AB1320" s="6">
        <v>44613</v>
      </c>
      <c r="AC1320" s="6">
        <v>96338000</v>
      </c>
      <c r="AD1320" s="6">
        <v>96204000</v>
      </c>
      <c r="AF1320">
        <f>Q1320/W1320</f>
        <v>-0.45860110076902177</v>
      </c>
      <c r="AG1320">
        <f>R1320/X1320</f>
        <v>-0.67434818214714232</v>
      </c>
      <c r="AH1320">
        <f>U1320/W1320</f>
        <v>0.21760724915167484</v>
      </c>
      <c r="AI1320">
        <f>V1320/X1320</f>
        <v>0.22532233797398443</v>
      </c>
      <c r="AJ1320">
        <f>Y1320/AA1320</f>
        <v>2.9744992169787063</v>
      </c>
      <c r="AK1320">
        <f>Z1320/AB1320</f>
        <v>2.8193575863537532</v>
      </c>
      <c r="AL1320">
        <f>O1320/K1320</f>
        <v>-0.4632455124493341</v>
      </c>
      <c r="AM1320">
        <f>P1320/L1320</f>
        <v>-1.038224258794102</v>
      </c>
      <c r="AN1320">
        <f>K1320/W1320</f>
        <v>0.87303242276607707</v>
      </c>
      <c r="AO1320">
        <f>L1320/X1320</f>
        <v>0.60404009624113608</v>
      </c>
      <c r="AP1320">
        <f>IF(OR(Q1320&lt;0, Q1320="NA"), 0, 1)</f>
        <v>0</v>
      </c>
      <c r="AQ1320">
        <f>IF(OR(S1320&lt;0, S1320="NA"), 0, 1)</f>
        <v>0</v>
      </c>
      <c r="AR1320">
        <f>IFERROR(IF((AF1320-AG1320)&gt;0,1,0),0)</f>
        <v>1</v>
      </c>
      <c r="AS1320">
        <f>IFERROR(IF((S1320-Q1320)&gt;0,1,0),0)</f>
        <v>0</v>
      </c>
      <c r="AT1320">
        <f>IFERROR(IF((AH1320-AI1320)&lt;0,1,0),0)</f>
        <v>1</v>
      </c>
      <c r="AU1320">
        <f>IFERROR(IF((AJ1320-AK1320)&gt;0,1,0),0)</f>
        <v>1</v>
      </c>
      <c r="AV1320">
        <f>IFERROR(IF((AL1320-AM1320)&gt;0,1,0),0)</f>
        <v>1</v>
      </c>
      <c r="AW1320">
        <f>IFERROR(IF((AN1320-AO1320)&gt;0,1,0),0)</f>
        <v>1</v>
      </c>
      <c r="AX1320">
        <f>IFERROR(IF((AC1320-AD1320)&lt;0,1,0),0)</f>
        <v>0</v>
      </c>
      <c r="AY1320">
        <f>SUM(AP1320:AX1320)</f>
        <v>5</v>
      </c>
    </row>
    <row r="1321" spans="1:51" x14ac:dyDescent="0.45">
      <c r="A1321" s="1" t="s">
        <v>373</v>
      </c>
      <c r="B1321" s="2">
        <v>4057045</v>
      </c>
      <c r="C1321" s="3" t="s">
        <v>5337</v>
      </c>
      <c r="D1321" s="5">
        <v>36.020000000000003</v>
      </c>
      <c r="E1321" s="5">
        <v>13936.53508448</v>
      </c>
      <c r="F1321" s="3" t="s">
        <v>4651</v>
      </c>
      <c r="G1321" s="3" t="s">
        <v>4651</v>
      </c>
      <c r="H1321" s="3" t="s">
        <v>4652</v>
      </c>
      <c r="I1321" s="3" t="s">
        <v>4652</v>
      </c>
      <c r="J1321" s="3" t="s">
        <v>4659</v>
      </c>
      <c r="K1321" s="6">
        <v>8705000</v>
      </c>
      <c r="L1321" s="6">
        <v>8596000</v>
      </c>
      <c r="M1321" s="6">
        <v>2566000</v>
      </c>
      <c r="N1321" s="6">
        <v>2387000</v>
      </c>
      <c r="O1321" s="6">
        <v>1343000</v>
      </c>
      <c r="P1321" s="6">
        <v>1172000</v>
      </c>
      <c r="Q1321" s="6">
        <v>990000</v>
      </c>
      <c r="R1321" s="6">
        <v>849000</v>
      </c>
      <c r="S1321" s="6">
        <v>1102000</v>
      </c>
      <c r="T1321" s="6">
        <v>828000</v>
      </c>
      <c r="U1321" s="6">
        <v>10839000</v>
      </c>
      <c r="V1321" s="6">
        <v>10312000</v>
      </c>
      <c r="W1321" s="6">
        <v>46733000</v>
      </c>
      <c r="X1321" s="6">
        <v>45689000</v>
      </c>
      <c r="Y1321" s="6">
        <v>3666000</v>
      </c>
      <c r="Z1321" s="6">
        <v>3323000</v>
      </c>
      <c r="AA1321" s="6">
        <v>7139000</v>
      </c>
      <c r="AB1321" s="6">
        <v>6444000</v>
      </c>
      <c r="AC1321" s="6">
        <v>386911024</v>
      </c>
      <c r="AD1321" s="6">
        <v>386911024</v>
      </c>
      <c r="AF1321">
        <f>Q1321/W1321</f>
        <v>2.1184173924207732E-2</v>
      </c>
      <c r="AG1321">
        <f>R1321/X1321</f>
        <v>1.8582153253518353E-2</v>
      </c>
      <c r="AH1321">
        <f>U1321/W1321</f>
        <v>0.23193460723685619</v>
      </c>
      <c r="AI1321">
        <f>V1321/X1321</f>
        <v>0.22569984022412398</v>
      </c>
      <c r="AJ1321">
        <f>Y1321/AA1321</f>
        <v>0.51351729934164447</v>
      </c>
      <c r="AK1321">
        <f>Z1321/AB1321</f>
        <v>0.51567349472377411</v>
      </c>
      <c r="AL1321">
        <f>O1321/K1321</f>
        <v>0.15427914991384262</v>
      </c>
      <c r="AM1321">
        <f>P1321/L1321</f>
        <v>0.13634248487668682</v>
      </c>
      <c r="AN1321">
        <f>K1321/W1321</f>
        <v>0.18627094344467507</v>
      </c>
      <c r="AO1321">
        <f>L1321/X1321</f>
        <v>0.1881415658035851</v>
      </c>
      <c r="AP1321">
        <f>IF(OR(Q1321&lt;0, Q1321="NA"), 0, 1)</f>
        <v>1</v>
      </c>
      <c r="AQ1321">
        <f>IF(OR(S1321&lt;0, S1321="NA"), 0, 1)</f>
        <v>1</v>
      </c>
      <c r="AR1321">
        <f>IFERROR(IF((AF1321-AG1321)&gt;0,1,0),0)</f>
        <v>1</v>
      </c>
      <c r="AS1321">
        <f>IFERROR(IF((S1321-Q1321)&gt;0,1,0),0)</f>
        <v>1</v>
      </c>
      <c r="AT1321">
        <f>IFERROR(IF((AH1321-AI1321)&lt;0,1,0),0)</f>
        <v>0</v>
      </c>
      <c r="AU1321">
        <f>IFERROR(IF((AJ1321-AK1321)&gt;0,1,0),0)</f>
        <v>0</v>
      </c>
      <c r="AV1321">
        <f>IFERROR(IF((AL1321-AM1321)&gt;0,1,0),0)</f>
        <v>1</v>
      </c>
      <c r="AW1321">
        <f>IFERROR(IF((AN1321-AO1321)&gt;0,1,0),0)</f>
        <v>0</v>
      </c>
      <c r="AX1321">
        <f>IFERROR(IF((AC1321-AD1321)&lt;0,1,0),0)</f>
        <v>0</v>
      </c>
      <c r="AY1321">
        <f>SUM(AP1321:AX1321)</f>
        <v>5</v>
      </c>
    </row>
    <row r="1322" spans="1:51" x14ac:dyDescent="0.45">
      <c r="A1322" s="1" t="s">
        <v>374</v>
      </c>
      <c r="B1322" s="2">
        <v>4810658</v>
      </c>
      <c r="C1322" s="3" t="s">
        <v>5337</v>
      </c>
      <c r="D1322" s="5">
        <v>15.86</v>
      </c>
      <c r="E1322" s="5">
        <v>684.53503014</v>
      </c>
      <c r="F1322" s="3" t="s">
        <v>4470</v>
      </c>
      <c r="G1322" s="3" t="s">
        <v>4512</v>
      </c>
      <c r="H1322" s="3" t="s">
        <v>4513</v>
      </c>
      <c r="I1322" s="3" t="s">
        <v>4643</v>
      </c>
      <c r="J1322" s="3" t="s">
        <v>4473</v>
      </c>
      <c r="K1322" s="6">
        <v>681500</v>
      </c>
      <c r="L1322" s="6">
        <v>682400</v>
      </c>
      <c r="M1322" s="6">
        <v>104800</v>
      </c>
      <c r="N1322" s="6">
        <v>118600</v>
      </c>
      <c r="O1322" s="6">
        <v>56300</v>
      </c>
      <c r="P1322" s="6">
        <v>73400</v>
      </c>
      <c r="Q1322" s="6">
        <v>15700</v>
      </c>
      <c r="R1322" s="6">
        <v>7700</v>
      </c>
      <c r="S1322" s="6">
        <v>55500</v>
      </c>
      <c r="T1322" s="6">
        <v>61600</v>
      </c>
      <c r="U1322" s="6">
        <v>152600</v>
      </c>
      <c r="V1322" s="6">
        <v>164900</v>
      </c>
      <c r="W1322" s="6">
        <v>1656200</v>
      </c>
      <c r="X1322" s="6">
        <v>1657800</v>
      </c>
      <c r="Y1322" s="6">
        <v>472600</v>
      </c>
      <c r="Z1322" s="6">
        <v>474100</v>
      </c>
      <c r="AA1322" s="6">
        <v>212900</v>
      </c>
      <c r="AB1322" s="6">
        <v>208200</v>
      </c>
      <c r="AC1322" s="6">
        <v>46000000</v>
      </c>
      <c r="AD1322" s="6">
        <v>45900000</v>
      </c>
      <c r="AF1322">
        <f>Q1322/W1322</f>
        <v>9.4795314575534355E-3</v>
      </c>
      <c r="AG1322">
        <f>R1322/X1322</f>
        <v>4.6447098564362408E-3</v>
      </c>
      <c r="AH1322">
        <f>U1322/W1322</f>
        <v>9.2138630600169066E-2</v>
      </c>
      <c r="AI1322">
        <f>V1322/X1322</f>
        <v>9.9469176016407285E-2</v>
      </c>
      <c r="AJ1322">
        <f>Y1322/AA1322</f>
        <v>2.2198215124471581</v>
      </c>
      <c r="AK1322">
        <f>Z1322/AB1322</f>
        <v>2.2771373679154658</v>
      </c>
      <c r="AL1322">
        <f>O1322/K1322</f>
        <v>8.2611885546588409E-2</v>
      </c>
      <c r="AM1322">
        <f>P1322/L1322</f>
        <v>0.10756154747948417</v>
      </c>
      <c r="AN1322">
        <f>K1322/W1322</f>
        <v>0.41148412027532905</v>
      </c>
      <c r="AO1322">
        <f>L1322/X1322</f>
        <v>0.41162987091325853</v>
      </c>
      <c r="AP1322">
        <f>IF(OR(Q1322&lt;0, Q1322="NA"), 0, 1)</f>
        <v>1</v>
      </c>
      <c r="AQ1322">
        <f>IF(OR(S1322&lt;0, S1322="NA"), 0, 1)</f>
        <v>1</v>
      </c>
      <c r="AR1322">
        <f>IFERROR(IF((AF1322-AG1322)&gt;0,1,0),0)</f>
        <v>1</v>
      </c>
      <c r="AS1322">
        <f>IFERROR(IF((S1322-Q1322)&gt;0,1,0),0)</f>
        <v>1</v>
      </c>
      <c r="AT1322">
        <f>IFERROR(IF((AH1322-AI1322)&lt;0,1,0),0)</f>
        <v>1</v>
      </c>
      <c r="AU1322">
        <f>IFERROR(IF((AJ1322-AK1322)&gt;0,1,0),0)</f>
        <v>0</v>
      </c>
      <c r="AV1322">
        <f>IFERROR(IF((AL1322-AM1322)&gt;0,1,0),0)</f>
        <v>0</v>
      </c>
      <c r="AW1322">
        <f>IFERROR(IF((AN1322-AO1322)&gt;0,1,0),0)</f>
        <v>0</v>
      </c>
      <c r="AX1322">
        <f>IFERROR(IF((AC1322-AD1322)&lt;0,1,0),0)</f>
        <v>0</v>
      </c>
      <c r="AY1322">
        <f>SUM(AP1322:AX1322)</f>
        <v>5</v>
      </c>
    </row>
    <row r="1323" spans="1:51" x14ac:dyDescent="0.45">
      <c r="A1323" s="1" t="s">
        <v>384</v>
      </c>
      <c r="B1323" s="2">
        <v>4007807</v>
      </c>
      <c r="C1323" s="3" t="s">
        <v>5335</v>
      </c>
      <c r="D1323" s="5">
        <v>91.3</v>
      </c>
      <c r="E1323" s="5">
        <v>3208.2087774000001</v>
      </c>
      <c r="F1323" s="3" t="s">
        <v>4485</v>
      </c>
      <c r="G1323" s="3" t="s">
        <v>4607</v>
      </c>
      <c r="H1323" s="3" t="s">
        <v>4742</v>
      </c>
      <c r="I1323" s="3" t="s">
        <v>4793</v>
      </c>
      <c r="J1323" s="3" t="s">
        <v>4794</v>
      </c>
      <c r="K1323" s="6">
        <v>11843000</v>
      </c>
      <c r="L1323" s="6">
        <v>11927000</v>
      </c>
      <c r="M1323" s="6">
        <v>1842000</v>
      </c>
      <c r="N1323" s="6">
        <v>2217000</v>
      </c>
      <c r="O1323" s="6">
        <v>1713000</v>
      </c>
      <c r="P1323" s="6">
        <v>2091000</v>
      </c>
      <c r="Q1323" s="6">
        <v>400000</v>
      </c>
      <c r="R1323" s="6">
        <v>789000</v>
      </c>
      <c r="S1323" s="6">
        <v>3539000</v>
      </c>
      <c r="T1323" s="6">
        <v>3519000</v>
      </c>
      <c r="U1323" s="6">
        <v>5465000</v>
      </c>
      <c r="V1323" s="6">
        <v>5233000</v>
      </c>
      <c r="W1323" s="6">
        <v>32749000</v>
      </c>
      <c r="X1323" s="6">
        <v>33882000</v>
      </c>
      <c r="Y1323" s="6">
        <v>2363000</v>
      </c>
      <c r="Z1323" s="6">
        <v>2528000</v>
      </c>
      <c r="AA1323" s="6">
        <v>3339000</v>
      </c>
      <c r="AB1323" s="6">
        <v>2910000</v>
      </c>
      <c r="AC1323" s="6">
        <v>35600000</v>
      </c>
      <c r="AD1323" s="6">
        <v>35700000</v>
      </c>
      <c r="AF1323">
        <f>Q1323/W1323</f>
        <v>1.2214113408042994E-2</v>
      </c>
      <c r="AG1323">
        <f>R1323/X1323</f>
        <v>2.3286700903134408E-2</v>
      </c>
      <c r="AH1323">
        <f>U1323/W1323</f>
        <v>0.1668753244373874</v>
      </c>
      <c r="AI1323">
        <f>V1323/X1323</f>
        <v>0.15444778938669501</v>
      </c>
      <c r="AJ1323">
        <f>Y1323/AA1323</f>
        <v>0.70769691524408507</v>
      </c>
      <c r="AK1323">
        <f>Z1323/AB1323</f>
        <v>0.86872852233676978</v>
      </c>
      <c r="AL1323">
        <f>O1323/K1323</f>
        <v>0.14464240479608206</v>
      </c>
      <c r="AM1323">
        <f>P1323/L1323</f>
        <v>0.17531650876163327</v>
      </c>
      <c r="AN1323">
        <f>K1323/W1323</f>
        <v>0.36162936272863294</v>
      </c>
      <c r="AO1323">
        <f>L1323/X1323</f>
        <v>0.35201581960923206</v>
      </c>
      <c r="AP1323">
        <f>IF(OR(Q1323&lt;0, Q1323="NA"), 0, 1)</f>
        <v>1</v>
      </c>
      <c r="AQ1323">
        <f>IF(OR(S1323&lt;0, S1323="NA"), 0, 1)</f>
        <v>1</v>
      </c>
      <c r="AR1323">
        <f>IFERROR(IF((AF1323-AG1323)&gt;0,1,0),0)</f>
        <v>0</v>
      </c>
      <c r="AS1323">
        <f>IFERROR(IF((S1323-Q1323)&gt;0,1,0),0)</f>
        <v>1</v>
      </c>
      <c r="AT1323">
        <f>IFERROR(IF((AH1323-AI1323)&lt;0,1,0),0)</f>
        <v>0</v>
      </c>
      <c r="AU1323">
        <f>IFERROR(IF((AJ1323-AK1323)&gt;0,1,0),0)</f>
        <v>0</v>
      </c>
      <c r="AV1323">
        <f>IFERROR(IF((AL1323-AM1323)&gt;0,1,0),0)</f>
        <v>0</v>
      </c>
      <c r="AW1323">
        <f>IFERROR(IF((AN1323-AO1323)&gt;0,1,0),0)</f>
        <v>1</v>
      </c>
      <c r="AX1323">
        <f>IFERROR(IF((AC1323-AD1323)&lt;0,1,0),0)</f>
        <v>1</v>
      </c>
      <c r="AY1323">
        <f>SUM(AP1323:AX1323)</f>
        <v>5</v>
      </c>
    </row>
    <row r="1324" spans="1:51" x14ac:dyDescent="0.45">
      <c r="A1324" s="1" t="s">
        <v>387</v>
      </c>
      <c r="B1324" s="2">
        <v>4004310</v>
      </c>
      <c r="C1324" s="3" t="s">
        <v>5335</v>
      </c>
      <c r="D1324" s="5">
        <v>54.41</v>
      </c>
      <c r="E1324" s="5">
        <v>4730.45698068</v>
      </c>
      <c r="F1324" s="3" t="s">
        <v>4500</v>
      </c>
      <c r="G1324" s="3" t="s">
        <v>4574</v>
      </c>
      <c r="H1324" s="3" t="s">
        <v>4580</v>
      </c>
      <c r="I1324" s="3" t="s">
        <v>4763</v>
      </c>
      <c r="J1324" s="3" t="s">
        <v>4764</v>
      </c>
      <c r="K1324" s="6">
        <v>23025633</v>
      </c>
      <c r="L1324" s="6">
        <v>23757129</v>
      </c>
      <c r="M1324" s="6">
        <v>908436</v>
      </c>
      <c r="N1324" s="6">
        <v>998777</v>
      </c>
      <c r="O1324" s="6">
        <v>823362</v>
      </c>
      <c r="P1324" s="6">
        <v>912069</v>
      </c>
      <c r="Q1324" s="6">
        <v>348387</v>
      </c>
      <c r="R1324" s="6">
        <v>498699</v>
      </c>
      <c r="S1324" s="6">
        <v>837603</v>
      </c>
      <c r="T1324" s="6">
        <v>689984</v>
      </c>
      <c r="U1324" s="6">
        <v>2430730</v>
      </c>
      <c r="V1324" s="6">
        <v>2406629</v>
      </c>
      <c r="W1324" s="6">
        <v>12597564</v>
      </c>
      <c r="X1324" s="6">
        <v>12209147</v>
      </c>
      <c r="Y1324" s="6">
        <v>10679244</v>
      </c>
      <c r="Z1324" s="6">
        <v>10370552</v>
      </c>
      <c r="AA1324" s="6">
        <v>4747883</v>
      </c>
      <c r="AB1324" s="6">
        <v>4465269</v>
      </c>
      <c r="AC1324" s="6">
        <v>87253739</v>
      </c>
      <c r="AD1324" s="6">
        <v>89045996</v>
      </c>
      <c r="AF1324">
        <f>Q1324/W1324</f>
        <v>2.7655108559083326E-2</v>
      </c>
      <c r="AG1324">
        <f>R1324/X1324</f>
        <v>4.0846342500422017E-2</v>
      </c>
      <c r="AH1324">
        <f>U1324/W1324</f>
        <v>0.19295238349255459</v>
      </c>
      <c r="AI1324">
        <f>V1324/X1324</f>
        <v>0.19711688294030696</v>
      </c>
      <c r="AJ1324">
        <f>Y1324/AA1324</f>
        <v>2.249264356345765</v>
      </c>
      <c r="AK1324">
        <f>Z1324/AB1324</f>
        <v>2.3224921051788816</v>
      </c>
      <c r="AL1324">
        <f>O1324/K1324</f>
        <v>3.5758495759921127E-2</v>
      </c>
      <c r="AM1324">
        <f>P1324/L1324</f>
        <v>3.8391381382826183E-2</v>
      </c>
      <c r="AN1324">
        <f>K1324/W1324</f>
        <v>1.8277845621582078</v>
      </c>
      <c r="AO1324">
        <f>L1324/X1324</f>
        <v>1.9458467491627385</v>
      </c>
      <c r="AP1324">
        <f>IF(OR(Q1324&lt;0, Q1324="NA"), 0, 1)</f>
        <v>1</v>
      </c>
      <c r="AQ1324">
        <f>IF(OR(S1324&lt;0, S1324="NA"), 0, 1)</f>
        <v>1</v>
      </c>
      <c r="AR1324">
        <f>IFERROR(IF((AF1324-AG1324)&gt;0,1,0),0)</f>
        <v>0</v>
      </c>
      <c r="AS1324">
        <f>IFERROR(IF((S1324-Q1324)&gt;0,1,0),0)</f>
        <v>1</v>
      </c>
      <c r="AT1324">
        <f>IFERROR(IF((AH1324-AI1324)&lt;0,1,0),0)</f>
        <v>1</v>
      </c>
      <c r="AU1324">
        <f>IFERROR(IF((AJ1324-AK1324)&gt;0,1,0),0)</f>
        <v>0</v>
      </c>
      <c r="AV1324">
        <f>IFERROR(IF((AL1324-AM1324)&gt;0,1,0),0)</f>
        <v>0</v>
      </c>
      <c r="AW1324">
        <f>IFERROR(IF((AN1324-AO1324)&gt;0,1,0),0)</f>
        <v>0</v>
      </c>
      <c r="AX1324">
        <f>IFERROR(IF((AC1324-AD1324)&lt;0,1,0),0)</f>
        <v>1</v>
      </c>
      <c r="AY1324">
        <f>SUM(AP1324:AX1324)</f>
        <v>5</v>
      </c>
    </row>
    <row r="1325" spans="1:51" x14ac:dyDescent="0.45">
      <c r="A1325" s="1" t="s">
        <v>394</v>
      </c>
      <c r="B1325" s="2">
        <v>4055785</v>
      </c>
      <c r="C1325" s="3" t="s">
        <v>5337</v>
      </c>
      <c r="D1325" s="5">
        <v>71.319999999999993</v>
      </c>
      <c r="E1325" s="5">
        <v>4071.83239288</v>
      </c>
      <c r="F1325" s="3" t="s">
        <v>4480</v>
      </c>
      <c r="G1325" s="3" t="s">
        <v>4481</v>
      </c>
      <c r="H1325" s="3" t="s">
        <v>4481</v>
      </c>
      <c r="I1325" s="3" t="s">
        <v>4482</v>
      </c>
      <c r="J1325" s="3" t="s">
        <v>4483</v>
      </c>
      <c r="K1325" s="6">
        <v>1166687</v>
      </c>
      <c r="L1325" s="6">
        <v>1091692</v>
      </c>
      <c r="M1325" s="6" t="s">
        <v>4474</v>
      </c>
      <c r="N1325" s="6" t="s">
        <v>4474</v>
      </c>
      <c r="O1325" s="6">
        <v>1410112</v>
      </c>
      <c r="P1325" s="6">
        <v>1329659</v>
      </c>
      <c r="Q1325" s="6">
        <v>479703</v>
      </c>
      <c r="R1325" s="6">
        <v>450008</v>
      </c>
      <c r="S1325" s="6">
        <v>368008</v>
      </c>
      <c r="T1325" s="6">
        <v>449827</v>
      </c>
      <c r="U1325" s="6">
        <v>313519</v>
      </c>
      <c r="V1325" s="6">
        <v>320524</v>
      </c>
      <c r="W1325" s="6">
        <v>23569084</v>
      </c>
      <c r="X1325" s="6">
        <v>22855334</v>
      </c>
      <c r="Y1325" s="6" t="s">
        <v>4474</v>
      </c>
      <c r="Z1325" s="6" t="s">
        <v>4474</v>
      </c>
      <c r="AA1325" s="6" t="s">
        <v>4474</v>
      </c>
      <c r="AB1325" s="6" t="s">
        <v>4474</v>
      </c>
      <c r="AC1325" s="6">
        <v>57092216</v>
      </c>
      <c r="AD1325" s="6">
        <v>56894565</v>
      </c>
      <c r="AF1325">
        <f>Q1325/W1325</f>
        <v>2.0353060814752071E-2</v>
      </c>
      <c r="AG1325">
        <f>R1325/X1325</f>
        <v>1.9689408170539095E-2</v>
      </c>
      <c r="AH1325">
        <f>U1325/W1325</f>
        <v>1.330212917905507E-2</v>
      </c>
      <c r="AI1325">
        <f>V1325/X1325</f>
        <v>1.4024034827056126E-2</v>
      </c>
      <c r="AJ1325" t="e">
        <f>Y1325/AA1325</f>
        <v>#VALUE!</v>
      </c>
      <c r="AK1325" t="e">
        <f>Z1325/AB1325</f>
        <v>#VALUE!</v>
      </c>
      <c r="AL1325">
        <f>O1325/K1325</f>
        <v>1.2086463635919489</v>
      </c>
      <c r="AM1325">
        <f>P1325/L1325</f>
        <v>1.2179799797012345</v>
      </c>
      <c r="AN1325">
        <f>K1325/W1325</f>
        <v>4.9500735794399141E-2</v>
      </c>
      <c r="AO1325">
        <f>L1325/X1325</f>
        <v>4.7765305026826563E-2</v>
      </c>
      <c r="AP1325">
        <f>IF(OR(Q1325&lt;0, Q1325="NA"), 0, 1)</f>
        <v>1</v>
      </c>
      <c r="AQ1325">
        <f>IF(OR(S1325&lt;0, S1325="NA"), 0, 1)</f>
        <v>1</v>
      </c>
      <c r="AR1325">
        <f>IFERROR(IF((AF1325-AG1325)&gt;0,1,0),0)</f>
        <v>1</v>
      </c>
      <c r="AS1325">
        <f>IFERROR(IF((S1325-Q1325)&gt;0,1,0),0)</f>
        <v>0</v>
      </c>
      <c r="AT1325">
        <f>IFERROR(IF((AH1325-AI1325)&lt;0,1,0),0)</f>
        <v>1</v>
      </c>
      <c r="AU1325">
        <f>IFERROR(IF((AJ1325-AK1325)&gt;0,1,0),0)</f>
        <v>0</v>
      </c>
      <c r="AV1325">
        <f>IFERROR(IF((AL1325-AM1325)&gt;0,1,0),0)</f>
        <v>0</v>
      </c>
      <c r="AW1325">
        <f>IFERROR(IF((AN1325-AO1325)&gt;0,1,0),0)</f>
        <v>1</v>
      </c>
      <c r="AX1325">
        <f>IFERROR(IF((AC1325-AD1325)&lt;0,1,0),0)</f>
        <v>0</v>
      </c>
      <c r="AY1325">
        <f>SUM(AP1325:AX1325)</f>
        <v>5</v>
      </c>
    </row>
    <row r="1326" spans="1:51" x14ac:dyDescent="0.45">
      <c r="A1326" s="1" t="s">
        <v>395</v>
      </c>
      <c r="B1326" s="2">
        <v>4811624</v>
      </c>
      <c r="C1326" s="3" t="s">
        <v>5338</v>
      </c>
      <c r="D1326" s="5">
        <v>102.27</v>
      </c>
      <c r="E1326" s="5">
        <v>4956.2471935200001</v>
      </c>
      <c r="F1326" s="3" t="s">
        <v>4470</v>
      </c>
      <c r="G1326" s="3" t="s">
        <v>4471</v>
      </c>
      <c r="H1326" s="3" t="s">
        <v>4673</v>
      </c>
      <c r="I1326" s="3" t="s">
        <v>4673</v>
      </c>
      <c r="J1326" s="3" t="s">
        <v>4544</v>
      </c>
      <c r="K1326" s="6">
        <v>338457</v>
      </c>
      <c r="L1326" s="6">
        <v>291489</v>
      </c>
      <c r="M1326" s="6">
        <v>-244623</v>
      </c>
      <c r="N1326" s="6">
        <v>-261381</v>
      </c>
      <c r="O1326" s="6">
        <v>-245873</v>
      </c>
      <c r="P1326" s="6">
        <v>-261940</v>
      </c>
      <c r="Q1326" s="6">
        <v>-310955</v>
      </c>
      <c r="R1326" s="6">
        <v>-308552</v>
      </c>
      <c r="S1326" s="6">
        <v>-132570</v>
      </c>
      <c r="T1326" s="6">
        <v>-167487</v>
      </c>
      <c r="U1326" s="6">
        <v>180002</v>
      </c>
      <c r="V1326" s="6">
        <v>179330</v>
      </c>
      <c r="W1326" s="6">
        <v>561458</v>
      </c>
      <c r="X1326" s="6">
        <v>548226</v>
      </c>
      <c r="Y1326" s="6">
        <v>479113</v>
      </c>
      <c r="Z1326" s="6">
        <v>463027</v>
      </c>
      <c r="AA1326" s="6">
        <v>196187</v>
      </c>
      <c r="AB1326" s="6">
        <v>186570</v>
      </c>
      <c r="AC1326" s="6">
        <v>48436108</v>
      </c>
      <c r="AD1326" s="6">
        <v>47801578</v>
      </c>
      <c r="AF1326">
        <f>Q1326/W1326</f>
        <v>-0.55383483715611859</v>
      </c>
      <c r="AG1326">
        <f>R1326/X1326</f>
        <v>-0.56281898341195058</v>
      </c>
      <c r="AH1326">
        <f>U1326/W1326</f>
        <v>0.32059744451054217</v>
      </c>
      <c r="AI1326">
        <f>V1326/X1326</f>
        <v>0.32710962267386079</v>
      </c>
      <c r="AJ1326">
        <f>Y1326/AA1326</f>
        <v>2.442124095888107</v>
      </c>
      <c r="AK1326">
        <f>Z1326/AB1326</f>
        <v>2.481786996837648</v>
      </c>
      <c r="AL1326">
        <f>O1326/K1326</f>
        <v>-0.72645269561569126</v>
      </c>
      <c r="AM1326">
        <f>P1326/L1326</f>
        <v>-0.89862739245734835</v>
      </c>
      <c r="AN1326">
        <f>K1326/W1326</f>
        <v>0.6028180202259118</v>
      </c>
      <c r="AO1326">
        <f>L1326/X1326</f>
        <v>0.53169495791881449</v>
      </c>
      <c r="AP1326">
        <f>IF(OR(Q1326&lt;0, Q1326="NA"), 0, 1)</f>
        <v>0</v>
      </c>
      <c r="AQ1326">
        <f>IF(OR(S1326&lt;0, S1326="NA"), 0, 1)</f>
        <v>0</v>
      </c>
      <c r="AR1326">
        <f>IFERROR(IF((AF1326-AG1326)&gt;0,1,0),0)</f>
        <v>1</v>
      </c>
      <c r="AS1326">
        <f>IFERROR(IF((S1326-Q1326)&gt;0,1,0),0)</f>
        <v>1</v>
      </c>
      <c r="AT1326">
        <f>IFERROR(IF((AH1326-AI1326)&lt;0,1,0),0)</f>
        <v>1</v>
      </c>
      <c r="AU1326">
        <f>IFERROR(IF((AJ1326-AK1326)&gt;0,1,0),0)</f>
        <v>0</v>
      </c>
      <c r="AV1326">
        <f>IFERROR(IF((AL1326-AM1326)&gt;0,1,0),0)</f>
        <v>1</v>
      </c>
      <c r="AW1326">
        <f>IFERROR(IF((AN1326-AO1326)&gt;0,1,0),0)</f>
        <v>1</v>
      </c>
      <c r="AX1326">
        <f>IFERROR(IF((AC1326-AD1326)&lt;0,1,0),0)</f>
        <v>0</v>
      </c>
      <c r="AY1326">
        <f>SUM(AP1326:AX1326)</f>
        <v>5</v>
      </c>
    </row>
    <row r="1327" spans="1:51" x14ac:dyDescent="0.45">
      <c r="A1327" s="1" t="s">
        <v>398</v>
      </c>
      <c r="B1327" s="2">
        <v>4067079</v>
      </c>
      <c r="C1327" s="3" t="s">
        <v>5337</v>
      </c>
      <c r="D1327" s="7">
        <v>6.43</v>
      </c>
      <c r="E1327" s="5">
        <v>509.02378698000001</v>
      </c>
      <c r="F1327" s="3" t="s">
        <v>4559</v>
      </c>
      <c r="G1327" s="3" t="s">
        <v>4560</v>
      </c>
      <c r="H1327" s="3" t="s">
        <v>4561</v>
      </c>
      <c r="I1327" s="3" t="s">
        <v>4562</v>
      </c>
      <c r="J1327" s="3" t="s">
        <v>4799</v>
      </c>
      <c r="K1327" s="6">
        <v>1959014</v>
      </c>
      <c r="L1327" s="6">
        <v>2000675</v>
      </c>
      <c r="M1327" s="6">
        <v>287913</v>
      </c>
      <c r="N1327" s="6">
        <v>298532</v>
      </c>
      <c r="O1327" s="6">
        <v>219170</v>
      </c>
      <c r="P1327" s="6">
        <v>229664</v>
      </c>
      <c r="Q1327" s="6">
        <v>-26262</v>
      </c>
      <c r="R1327" s="6">
        <v>-116467</v>
      </c>
      <c r="S1327" s="6">
        <v>142644</v>
      </c>
      <c r="T1327" s="6">
        <v>161792</v>
      </c>
      <c r="U1327" s="6">
        <v>1813961</v>
      </c>
      <c r="V1327" s="6">
        <v>1779034</v>
      </c>
      <c r="W1327" s="6">
        <v>3418415</v>
      </c>
      <c r="X1327" s="6">
        <v>3351549</v>
      </c>
      <c r="Y1327" s="6">
        <v>882507</v>
      </c>
      <c r="Z1327" s="6">
        <v>796576</v>
      </c>
      <c r="AA1327" s="6">
        <v>537632</v>
      </c>
      <c r="AB1327" s="6">
        <v>489972</v>
      </c>
      <c r="AC1327" s="6">
        <v>79163886</v>
      </c>
      <c r="AD1327" s="6">
        <v>79163886</v>
      </c>
      <c r="AF1327">
        <f>Q1327/W1327</f>
        <v>-7.6825078289207132E-3</v>
      </c>
      <c r="AG1327">
        <f>R1327/X1327</f>
        <v>-3.4750200578896502E-2</v>
      </c>
      <c r="AH1327">
        <f>U1327/W1327</f>
        <v>0.53064388027784803</v>
      </c>
      <c r="AI1327">
        <f>V1327/X1327</f>
        <v>0.53080948540510675</v>
      </c>
      <c r="AJ1327">
        <f>Y1327/AA1327</f>
        <v>1.6414703737872747</v>
      </c>
      <c r="AK1327">
        <f>Z1327/AB1327</f>
        <v>1.6257582065913971</v>
      </c>
      <c r="AL1327">
        <f>O1327/K1327</f>
        <v>0.11187770990916859</v>
      </c>
      <c r="AM1327">
        <f>P1327/L1327</f>
        <v>0.11479325727566946</v>
      </c>
      <c r="AN1327">
        <f>K1327/W1327</f>
        <v>0.57307670367699648</v>
      </c>
      <c r="AO1327">
        <f>L1327/X1327</f>
        <v>0.59694039979722813</v>
      </c>
      <c r="AP1327">
        <f>IF(OR(Q1327&lt;0, Q1327="NA"), 0, 1)</f>
        <v>0</v>
      </c>
      <c r="AQ1327">
        <f>IF(OR(S1327&lt;0, S1327="NA"), 0, 1)</f>
        <v>1</v>
      </c>
      <c r="AR1327">
        <f>IFERROR(IF((AF1327-AG1327)&gt;0,1,0),0)</f>
        <v>1</v>
      </c>
      <c r="AS1327">
        <f>IFERROR(IF((S1327-Q1327)&gt;0,1,0),0)</f>
        <v>1</v>
      </c>
      <c r="AT1327">
        <f>IFERROR(IF((AH1327-AI1327)&lt;0,1,0),0)</f>
        <v>1</v>
      </c>
      <c r="AU1327">
        <f>IFERROR(IF((AJ1327-AK1327)&gt;0,1,0),0)</f>
        <v>1</v>
      </c>
      <c r="AV1327">
        <f>IFERROR(IF((AL1327-AM1327)&gt;0,1,0),0)</f>
        <v>0</v>
      </c>
      <c r="AW1327">
        <f>IFERROR(IF((AN1327-AO1327)&gt;0,1,0),0)</f>
        <v>0</v>
      </c>
      <c r="AX1327">
        <f>IFERROR(IF((AC1327-AD1327)&lt;0,1,0),0)</f>
        <v>0</v>
      </c>
      <c r="AY1327">
        <f>SUM(AP1327:AX1327)</f>
        <v>5</v>
      </c>
    </row>
    <row r="1328" spans="1:51" x14ac:dyDescent="0.45">
      <c r="A1328" s="1" t="s">
        <v>399</v>
      </c>
      <c r="B1328" s="2">
        <v>5198260</v>
      </c>
      <c r="C1328" s="3" t="s">
        <v>5338</v>
      </c>
      <c r="D1328" s="7">
        <v>6.35</v>
      </c>
      <c r="E1328" s="5">
        <v>321.6275</v>
      </c>
      <c r="F1328" s="3" t="s">
        <v>4500</v>
      </c>
      <c r="G1328" s="3" t="s">
        <v>4501</v>
      </c>
      <c r="H1328" s="3" t="s">
        <v>4533</v>
      </c>
      <c r="I1328" s="3" t="s">
        <v>4618</v>
      </c>
      <c r="J1328" s="3" t="s">
        <v>4620</v>
      </c>
      <c r="K1328" s="6">
        <v>122579</v>
      </c>
      <c r="L1328" s="6">
        <v>115289</v>
      </c>
      <c r="M1328" s="6">
        <v>-22067</v>
      </c>
      <c r="N1328" s="6">
        <v>-25281</v>
      </c>
      <c r="O1328" s="6">
        <v>-43910</v>
      </c>
      <c r="P1328" s="6">
        <v>-47266</v>
      </c>
      <c r="Q1328" s="6">
        <v>-46362</v>
      </c>
      <c r="R1328" s="6">
        <v>-49664</v>
      </c>
      <c r="S1328" s="6">
        <v>13520</v>
      </c>
      <c r="T1328" s="6">
        <v>8721</v>
      </c>
      <c r="U1328" s="6">
        <v>4682</v>
      </c>
      <c r="V1328" s="6">
        <v>4682</v>
      </c>
      <c r="W1328" s="6">
        <v>136244</v>
      </c>
      <c r="X1328" s="6">
        <v>127776</v>
      </c>
      <c r="Y1328" s="6">
        <v>31897</v>
      </c>
      <c r="Z1328" s="6">
        <v>33712</v>
      </c>
      <c r="AA1328" s="6">
        <v>59198</v>
      </c>
      <c r="AB1328" s="6">
        <v>55058</v>
      </c>
      <c r="AC1328" s="6">
        <v>44265173</v>
      </c>
      <c r="AD1328" s="6">
        <v>42886281</v>
      </c>
      <c r="AF1328">
        <f>Q1328/W1328</f>
        <v>-0.34028654472857522</v>
      </c>
      <c r="AG1328">
        <f>R1328/X1328</f>
        <v>-0.38868019033308288</v>
      </c>
      <c r="AH1328">
        <f>U1328/W1328</f>
        <v>3.4364816065294616E-2</v>
      </c>
      <c r="AI1328">
        <f>V1328/X1328</f>
        <v>3.6642248935637368E-2</v>
      </c>
      <c r="AJ1328">
        <f>Y1328/AA1328</f>
        <v>0.53881887901618297</v>
      </c>
      <c r="AK1328">
        <f>Z1328/AB1328</f>
        <v>0.61229975662029135</v>
      </c>
      <c r="AL1328">
        <f>O1328/K1328</f>
        <v>-0.35821796555690616</v>
      </c>
      <c r="AM1328">
        <f>P1328/L1328</f>
        <v>-0.40997840210254233</v>
      </c>
      <c r="AN1328">
        <f>K1328/W1328</f>
        <v>0.89970200522591826</v>
      </c>
      <c r="AO1328">
        <f>L1328/X1328</f>
        <v>0.90227429251189584</v>
      </c>
      <c r="AP1328">
        <f>IF(OR(Q1328&lt;0, Q1328="NA"), 0, 1)</f>
        <v>0</v>
      </c>
      <c r="AQ1328">
        <f>IF(OR(S1328&lt;0, S1328="NA"), 0, 1)</f>
        <v>1</v>
      </c>
      <c r="AR1328">
        <f>IFERROR(IF((AF1328-AG1328)&gt;0,1,0),0)</f>
        <v>1</v>
      </c>
      <c r="AS1328">
        <f>IFERROR(IF((S1328-Q1328)&gt;0,1,0),0)</f>
        <v>1</v>
      </c>
      <c r="AT1328">
        <f>IFERROR(IF((AH1328-AI1328)&lt;0,1,0),0)</f>
        <v>1</v>
      </c>
      <c r="AU1328">
        <f>IFERROR(IF((AJ1328-AK1328)&gt;0,1,0),0)</f>
        <v>0</v>
      </c>
      <c r="AV1328">
        <f>IFERROR(IF((AL1328-AM1328)&gt;0,1,0),0)</f>
        <v>1</v>
      </c>
      <c r="AW1328">
        <f>IFERROR(IF((AN1328-AO1328)&gt;0,1,0),0)</f>
        <v>0</v>
      </c>
      <c r="AX1328">
        <f>IFERROR(IF((AC1328-AD1328)&lt;0,1,0),0)</f>
        <v>0</v>
      </c>
      <c r="AY1328">
        <f>SUM(AP1328:AX1328)</f>
        <v>5</v>
      </c>
    </row>
    <row r="1329" spans="1:51" x14ac:dyDescent="0.45">
      <c r="A1329" s="1" t="s">
        <v>409</v>
      </c>
      <c r="B1329" s="2">
        <v>4053613</v>
      </c>
      <c r="C1329" s="3" t="s">
        <v>5337</v>
      </c>
      <c r="D1329" s="5">
        <v>16.07</v>
      </c>
      <c r="E1329" s="5">
        <v>2709.3622910300001</v>
      </c>
      <c r="F1329" s="3" t="s">
        <v>4480</v>
      </c>
      <c r="G1329" s="3" t="s">
        <v>4481</v>
      </c>
      <c r="H1329" s="3" t="s">
        <v>4481</v>
      </c>
      <c r="I1329" s="3" t="s">
        <v>4482</v>
      </c>
      <c r="J1329" s="3" t="s">
        <v>4484</v>
      </c>
      <c r="K1329" s="6">
        <v>1056689</v>
      </c>
      <c r="L1329" s="6">
        <v>535477</v>
      </c>
      <c r="M1329" s="6" t="s">
        <v>4474</v>
      </c>
      <c r="N1329" s="6" t="s">
        <v>4474</v>
      </c>
      <c r="O1329" s="6">
        <v>1055309</v>
      </c>
      <c r="P1329" s="6">
        <v>452172</v>
      </c>
      <c r="Q1329" s="6">
        <v>126888</v>
      </c>
      <c r="R1329" s="6">
        <v>-412986</v>
      </c>
      <c r="S1329" s="6" t="s">
        <v>4474</v>
      </c>
      <c r="T1329" s="6">
        <v>79147</v>
      </c>
      <c r="U1329" s="6">
        <v>2333737</v>
      </c>
      <c r="V1329" s="6">
        <v>747883</v>
      </c>
      <c r="W1329" s="6">
        <v>33542864</v>
      </c>
      <c r="X1329" s="6">
        <v>33432613</v>
      </c>
      <c r="Y1329" s="6" t="s">
        <v>4474</v>
      </c>
      <c r="Z1329" s="6" t="s">
        <v>4474</v>
      </c>
      <c r="AA1329" s="6" t="s">
        <v>4474</v>
      </c>
      <c r="AB1329" s="6" t="s">
        <v>4474</v>
      </c>
      <c r="AC1329" s="6">
        <v>168825656</v>
      </c>
      <c r="AD1329" s="6">
        <v>168879566</v>
      </c>
      <c r="AF1329">
        <f>Q1329/W1329</f>
        <v>3.7828612368937847E-3</v>
      </c>
      <c r="AG1329">
        <f>R1329/X1329</f>
        <v>-1.235278857802709E-2</v>
      </c>
      <c r="AH1329">
        <f>U1329/W1329</f>
        <v>6.9574768570745779E-2</v>
      </c>
      <c r="AI1329">
        <f>V1329/X1329</f>
        <v>2.2369863821293298E-2</v>
      </c>
      <c r="AJ1329" t="e">
        <f>Y1329/AA1329</f>
        <v>#VALUE!</v>
      </c>
      <c r="AK1329" t="e">
        <f>Z1329/AB1329</f>
        <v>#VALUE!</v>
      </c>
      <c r="AL1329">
        <f>O1329/K1329</f>
        <v>0.99869403391158607</v>
      </c>
      <c r="AM1329">
        <f>P1329/L1329</f>
        <v>0.84442842549726693</v>
      </c>
      <c r="AN1329">
        <f>K1329/W1329</f>
        <v>3.1502646881912053E-2</v>
      </c>
      <c r="AO1329">
        <f>L1329/X1329</f>
        <v>1.6016606299962256E-2</v>
      </c>
      <c r="AP1329">
        <f>IF(OR(Q1329&lt;0, Q1329="NA"), 0, 1)</f>
        <v>1</v>
      </c>
      <c r="AQ1329">
        <f>IF(OR(S1329&lt;0, S1329="NA"), 0, 1)</f>
        <v>0</v>
      </c>
      <c r="AR1329">
        <f>IFERROR(IF((AF1329-AG1329)&gt;0,1,0),0)</f>
        <v>1</v>
      </c>
      <c r="AS1329">
        <f>IFERROR(IF((S1329-Q1329)&gt;0,1,0),0)</f>
        <v>0</v>
      </c>
      <c r="AT1329">
        <f>IFERROR(IF((AH1329-AI1329)&lt;0,1,0),0)</f>
        <v>0</v>
      </c>
      <c r="AU1329">
        <f>IFERROR(IF((AJ1329-AK1329)&gt;0,1,0),0)</f>
        <v>0</v>
      </c>
      <c r="AV1329">
        <f>IFERROR(IF((AL1329-AM1329)&gt;0,1,0),0)</f>
        <v>1</v>
      </c>
      <c r="AW1329">
        <f>IFERROR(IF((AN1329-AO1329)&gt;0,1,0),0)</f>
        <v>1</v>
      </c>
      <c r="AX1329">
        <f>IFERROR(IF((AC1329-AD1329)&lt;0,1,0),0)</f>
        <v>1</v>
      </c>
      <c r="AY1329">
        <f>SUM(AP1329:AX1329)</f>
        <v>5</v>
      </c>
    </row>
    <row r="1330" spans="1:51" x14ac:dyDescent="0.45">
      <c r="A1330" s="1" t="s">
        <v>410</v>
      </c>
      <c r="B1330" s="2">
        <v>100534</v>
      </c>
      <c r="C1330" s="3" t="s">
        <v>5335</v>
      </c>
      <c r="D1330" s="5">
        <v>120.71</v>
      </c>
      <c r="E1330" s="5">
        <v>3998.9922953300002</v>
      </c>
      <c r="F1330" s="3" t="s">
        <v>4480</v>
      </c>
      <c r="G1330" s="3" t="s">
        <v>4481</v>
      </c>
      <c r="H1330" s="3" t="s">
        <v>4481</v>
      </c>
      <c r="I1330" s="3" t="s">
        <v>4482</v>
      </c>
      <c r="J1330" s="3" t="s">
        <v>4484</v>
      </c>
      <c r="K1330" s="6">
        <v>618736</v>
      </c>
      <c r="L1330" s="6">
        <v>603824</v>
      </c>
      <c r="M1330" s="6" t="s">
        <v>4474</v>
      </c>
      <c r="N1330" s="6" t="s">
        <v>4474</v>
      </c>
      <c r="O1330" s="6">
        <v>532869</v>
      </c>
      <c r="P1330" s="6">
        <v>507419</v>
      </c>
      <c r="Q1330" s="6">
        <v>208812</v>
      </c>
      <c r="R1330" s="6">
        <v>200897</v>
      </c>
      <c r="S1330" s="6">
        <v>286832</v>
      </c>
      <c r="T1330" s="6">
        <v>270340</v>
      </c>
      <c r="U1330" s="6">
        <v>86143</v>
      </c>
      <c r="V1330" s="6">
        <v>86129</v>
      </c>
      <c r="W1330" s="6">
        <v>13313482</v>
      </c>
      <c r="X1330" s="6">
        <v>12737318</v>
      </c>
      <c r="Y1330" s="6" t="s">
        <v>4474</v>
      </c>
      <c r="Z1330" s="6" t="s">
        <v>4474</v>
      </c>
      <c r="AA1330" s="6" t="s">
        <v>4474</v>
      </c>
      <c r="AB1330" s="6" t="s">
        <v>4474</v>
      </c>
      <c r="AC1330" s="6">
        <v>33122689</v>
      </c>
      <c r="AD1330" s="6">
        <v>33022124</v>
      </c>
      <c r="AF1330">
        <f>Q1330/W1330</f>
        <v>1.5684251497842562E-2</v>
      </c>
      <c r="AG1330">
        <f>R1330/X1330</f>
        <v>1.5772315647611217E-2</v>
      </c>
      <c r="AH1330">
        <f>U1330/W1330</f>
        <v>6.4703583930935575E-3</v>
      </c>
      <c r="AI1330">
        <f>V1330/X1330</f>
        <v>6.7619415641503181E-3</v>
      </c>
      <c r="AJ1330" t="e">
        <f>Y1330/AA1330</f>
        <v>#VALUE!</v>
      </c>
      <c r="AK1330" t="e">
        <f>Z1330/AB1330</f>
        <v>#VALUE!</v>
      </c>
      <c r="AL1330">
        <f>O1330/K1330</f>
        <v>0.86122191047555019</v>
      </c>
      <c r="AM1330">
        <f>P1330/L1330</f>
        <v>0.84034255014706272</v>
      </c>
      <c r="AN1330">
        <f>K1330/W1330</f>
        <v>4.6474393400614503E-2</v>
      </c>
      <c r="AO1330">
        <f>L1330/X1330</f>
        <v>4.7405898164747086E-2</v>
      </c>
      <c r="AP1330">
        <f>IF(OR(Q1330&lt;0, Q1330="NA"), 0, 1)</f>
        <v>1</v>
      </c>
      <c r="AQ1330">
        <f>IF(OR(S1330&lt;0, S1330="NA"), 0, 1)</f>
        <v>1</v>
      </c>
      <c r="AR1330">
        <f>IFERROR(IF((AF1330-AG1330)&gt;0,1,0),0)</f>
        <v>0</v>
      </c>
      <c r="AS1330">
        <f>IFERROR(IF((S1330-Q1330)&gt;0,1,0),0)</f>
        <v>1</v>
      </c>
      <c r="AT1330">
        <f>IFERROR(IF((AH1330-AI1330)&lt;0,1,0),0)</f>
        <v>1</v>
      </c>
      <c r="AU1330">
        <f>IFERROR(IF((AJ1330-AK1330)&gt;0,1,0),0)</f>
        <v>0</v>
      </c>
      <c r="AV1330">
        <f>IFERROR(IF((AL1330-AM1330)&gt;0,1,0),0)</f>
        <v>1</v>
      </c>
      <c r="AW1330">
        <f>IFERROR(IF((AN1330-AO1330)&gt;0,1,0),0)</f>
        <v>0</v>
      </c>
      <c r="AX1330">
        <f>IFERROR(IF((AC1330-AD1330)&lt;0,1,0),0)</f>
        <v>0</v>
      </c>
      <c r="AY1330">
        <f>SUM(AP1330:AX1330)</f>
        <v>5</v>
      </c>
    </row>
    <row r="1331" spans="1:51" x14ac:dyDescent="0.45">
      <c r="A1331" s="1" t="s">
        <v>417</v>
      </c>
      <c r="B1331" s="2">
        <v>4090994</v>
      </c>
      <c r="C1331" s="3" t="s">
        <v>5336</v>
      </c>
      <c r="D1331" s="5">
        <v>13.11</v>
      </c>
      <c r="E1331" s="5">
        <v>59.563161180000002</v>
      </c>
      <c r="F1331" s="3" t="s">
        <v>4480</v>
      </c>
      <c r="G1331" s="3" t="s">
        <v>4481</v>
      </c>
      <c r="H1331" s="3" t="s">
        <v>4481</v>
      </c>
      <c r="I1331" s="3" t="s">
        <v>4482</v>
      </c>
      <c r="J1331" s="3" t="s">
        <v>4484</v>
      </c>
      <c r="K1331" s="6">
        <v>43438</v>
      </c>
      <c r="L1331" s="6">
        <v>42671</v>
      </c>
      <c r="M1331" s="6" t="s">
        <v>4474</v>
      </c>
      <c r="N1331" s="6" t="s">
        <v>4474</v>
      </c>
      <c r="O1331" s="6">
        <v>24510</v>
      </c>
      <c r="P1331" s="6">
        <v>23360</v>
      </c>
      <c r="Q1331" s="6">
        <v>8433</v>
      </c>
      <c r="R1331" s="6">
        <v>8521</v>
      </c>
      <c r="S1331" s="6">
        <v>10146</v>
      </c>
      <c r="T1331" s="6">
        <v>8549</v>
      </c>
      <c r="U1331" s="6">
        <v>19490</v>
      </c>
      <c r="V1331" s="6">
        <v>19638</v>
      </c>
      <c r="W1331" s="6">
        <v>1008063</v>
      </c>
      <c r="X1331" s="6">
        <v>978011</v>
      </c>
      <c r="Y1331" s="6" t="s">
        <v>4474</v>
      </c>
      <c r="Z1331" s="6" t="s">
        <v>4474</v>
      </c>
      <c r="AA1331" s="6" t="s">
        <v>4474</v>
      </c>
      <c r="AB1331" s="6" t="s">
        <v>4474</v>
      </c>
      <c r="AC1331" s="6">
        <v>4543338</v>
      </c>
      <c r="AD1331" s="6">
        <v>4543338</v>
      </c>
      <c r="AF1331">
        <f>Q1331/W1331</f>
        <v>8.3655485817850667E-3</v>
      </c>
      <c r="AG1331">
        <f>R1331/X1331</f>
        <v>8.7125809423411402E-3</v>
      </c>
      <c r="AH1331">
        <f>U1331/W1331</f>
        <v>1.9334109078500056E-2</v>
      </c>
      <c r="AI1331">
        <f>V1331/X1331</f>
        <v>2.0079528757856506E-2</v>
      </c>
      <c r="AJ1331" t="e">
        <f>Y1331/AA1331</f>
        <v>#VALUE!</v>
      </c>
      <c r="AK1331" t="e">
        <f>Z1331/AB1331</f>
        <v>#VALUE!</v>
      </c>
      <c r="AL1331">
        <f>O1331/K1331</f>
        <v>0.56425249781297482</v>
      </c>
      <c r="AM1331">
        <f>P1331/L1331</f>
        <v>0.54744440017810692</v>
      </c>
      <c r="AN1331">
        <f>K1331/W1331</f>
        <v>4.3090560808203456E-2</v>
      </c>
      <c r="AO1331">
        <f>L1331/X1331</f>
        <v>4.3630388615260973E-2</v>
      </c>
      <c r="AP1331">
        <f>IF(OR(Q1331&lt;0, Q1331="NA"), 0, 1)</f>
        <v>1</v>
      </c>
      <c r="AQ1331">
        <f>IF(OR(S1331&lt;0, S1331="NA"), 0, 1)</f>
        <v>1</v>
      </c>
      <c r="AR1331">
        <f>IFERROR(IF((AF1331-AG1331)&gt;0,1,0),0)</f>
        <v>0</v>
      </c>
      <c r="AS1331">
        <f>IFERROR(IF((S1331-Q1331)&gt;0,1,0),0)</f>
        <v>1</v>
      </c>
      <c r="AT1331">
        <f>IFERROR(IF((AH1331-AI1331)&lt;0,1,0),0)</f>
        <v>1</v>
      </c>
      <c r="AU1331">
        <f>IFERROR(IF((AJ1331-AK1331)&gt;0,1,0),0)</f>
        <v>0</v>
      </c>
      <c r="AV1331">
        <f>IFERROR(IF((AL1331-AM1331)&gt;0,1,0),0)</f>
        <v>1</v>
      </c>
      <c r="AW1331">
        <f>IFERROR(IF((AN1331-AO1331)&gt;0,1,0),0)</f>
        <v>0</v>
      </c>
      <c r="AX1331">
        <f>IFERROR(IF((AC1331-AD1331)&lt;0,1,0),0)</f>
        <v>0</v>
      </c>
      <c r="AY1331">
        <f>SUM(AP1331:AX1331)</f>
        <v>5</v>
      </c>
    </row>
    <row r="1332" spans="1:51" x14ac:dyDescent="0.45">
      <c r="A1332" s="1" t="s">
        <v>425</v>
      </c>
      <c r="B1332" s="2">
        <v>4147159</v>
      </c>
      <c r="C1332" s="3" t="s">
        <v>5337</v>
      </c>
      <c r="D1332" s="5">
        <v>9.8699999999999992</v>
      </c>
      <c r="E1332" s="5">
        <v>1041.86671806</v>
      </c>
      <c r="F1332" s="3" t="s">
        <v>4480</v>
      </c>
      <c r="G1332" s="3" t="s">
        <v>4491</v>
      </c>
      <c r="H1332" s="3" t="s">
        <v>4492</v>
      </c>
      <c r="I1332" s="3" t="s">
        <v>4493</v>
      </c>
      <c r="J1332" s="3" t="s">
        <v>4494</v>
      </c>
      <c r="K1332" s="6">
        <v>291393</v>
      </c>
      <c r="L1332" s="6">
        <v>291387</v>
      </c>
      <c r="M1332" s="6" t="s">
        <v>4474</v>
      </c>
      <c r="N1332" s="6" t="s">
        <v>4474</v>
      </c>
      <c r="O1332" s="6">
        <v>225024</v>
      </c>
      <c r="P1332" s="6">
        <v>226792</v>
      </c>
      <c r="Q1332" s="6">
        <v>115371</v>
      </c>
      <c r="R1332" s="6">
        <v>111672</v>
      </c>
      <c r="S1332" s="6">
        <v>306322</v>
      </c>
      <c r="T1332" s="6">
        <v>247343</v>
      </c>
      <c r="U1332" s="6">
        <v>1368855</v>
      </c>
      <c r="V1332" s="6">
        <v>1359908</v>
      </c>
      <c r="W1332" s="6">
        <v>2605078</v>
      </c>
      <c r="X1332" s="6">
        <v>2603643</v>
      </c>
      <c r="Y1332" s="6">
        <v>185797</v>
      </c>
      <c r="Z1332" s="6">
        <v>204952</v>
      </c>
      <c r="AA1332" s="6">
        <v>40794</v>
      </c>
      <c r="AB1332" s="6">
        <v>36778</v>
      </c>
      <c r="AC1332" s="6">
        <v>105558938</v>
      </c>
      <c r="AD1332" s="6">
        <v>105757992</v>
      </c>
      <c r="AF1332">
        <f>Q1332/W1332</f>
        <v>4.4286965687783626E-2</v>
      </c>
      <c r="AG1332">
        <f>R1332/X1332</f>
        <v>4.289067279961193E-2</v>
      </c>
      <c r="AH1332">
        <f>U1332/W1332</f>
        <v>0.52545643546949461</v>
      </c>
      <c r="AI1332">
        <f>V1332/X1332</f>
        <v>0.52230970221339867</v>
      </c>
      <c r="AJ1332">
        <f>Y1332/AA1332</f>
        <v>4.5545178212482229</v>
      </c>
      <c r="AK1332">
        <f>Z1332/AB1332</f>
        <v>5.5726793191581923</v>
      </c>
      <c r="AL1332">
        <f>O1332/K1332</f>
        <v>0.77223543461922561</v>
      </c>
      <c r="AM1332">
        <f>P1332/L1332</f>
        <v>0.77831886803460693</v>
      </c>
      <c r="AN1332">
        <f>K1332/W1332</f>
        <v>0.11185576785032925</v>
      </c>
      <c r="AO1332">
        <f>L1332/X1332</f>
        <v>0.11191511278619995</v>
      </c>
      <c r="AP1332">
        <f>IF(OR(Q1332&lt;0, Q1332="NA"), 0, 1)</f>
        <v>1</v>
      </c>
      <c r="AQ1332">
        <f>IF(OR(S1332&lt;0, S1332="NA"), 0, 1)</f>
        <v>1</v>
      </c>
      <c r="AR1332">
        <f>IFERROR(IF((AF1332-AG1332)&gt;0,1,0),0)</f>
        <v>1</v>
      </c>
      <c r="AS1332">
        <f>IFERROR(IF((S1332-Q1332)&gt;0,1,0),0)</f>
        <v>1</v>
      </c>
      <c r="AT1332">
        <f>IFERROR(IF((AH1332-AI1332)&lt;0,1,0),0)</f>
        <v>0</v>
      </c>
      <c r="AU1332">
        <f>IFERROR(IF((AJ1332-AK1332)&gt;0,1,0),0)</f>
        <v>0</v>
      </c>
      <c r="AV1332">
        <f>IFERROR(IF((AL1332-AM1332)&gt;0,1,0),0)</f>
        <v>0</v>
      </c>
      <c r="AW1332">
        <f>IFERROR(IF((AN1332-AO1332)&gt;0,1,0),0)</f>
        <v>0</v>
      </c>
      <c r="AX1332">
        <f>IFERROR(IF((AC1332-AD1332)&lt;0,1,0),0)</f>
        <v>1</v>
      </c>
      <c r="AY1332">
        <f>SUM(AP1332:AX1332)</f>
        <v>5</v>
      </c>
    </row>
    <row r="1333" spans="1:51" x14ac:dyDescent="0.45">
      <c r="A1333" s="1" t="s">
        <v>426</v>
      </c>
      <c r="B1333" s="2">
        <v>5721468</v>
      </c>
      <c r="C1333" s="3" t="s">
        <v>5337</v>
      </c>
      <c r="D1333" s="5">
        <v>20.66</v>
      </c>
      <c r="E1333" s="5">
        <v>420.11849683999998</v>
      </c>
      <c r="F1333" s="3" t="s">
        <v>4480</v>
      </c>
      <c r="G1333" s="3" t="s">
        <v>4491</v>
      </c>
      <c r="H1333" s="3" t="s">
        <v>4492</v>
      </c>
      <c r="I1333" s="3" t="s">
        <v>4493</v>
      </c>
      <c r="J1333" s="3" t="s">
        <v>4494</v>
      </c>
      <c r="K1333" s="6">
        <v>41585.296000000002</v>
      </c>
      <c r="L1333" s="6">
        <v>40913.786</v>
      </c>
      <c r="M1333" s="6" t="s">
        <v>4474</v>
      </c>
      <c r="N1333" s="6" t="s">
        <v>4474</v>
      </c>
      <c r="O1333" s="6">
        <v>35874.758999999998</v>
      </c>
      <c r="P1333" s="6">
        <v>35226.012000000002</v>
      </c>
      <c r="Q1333" s="6">
        <v>35992.938999999998</v>
      </c>
      <c r="R1333" s="6">
        <v>35644.487999999998</v>
      </c>
      <c r="S1333" s="6">
        <v>34416.137000000002</v>
      </c>
      <c r="T1333" s="6">
        <v>36952.506000000001</v>
      </c>
      <c r="U1333" s="6">
        <v>30000</v>
      </c>
      <c r="V1333" s="6">
        <v>30000</v>
      </c>
      <c r="W1333" s="6">
        <v>382497.766</v>
      </c>
      <c r="X1333" s="6">
        <v>382497.766</v>
      </c>
      <c r="Y1333" s="6">
        <v>22400.771000000001</v>
      </c>
      <c r="Z1333" s="6">
        <v>22400.771000000001</v>
      </c>
      <c r="AA1333" s="6">
        <v>1467</v>
      </c>
      <c r="AB1333" s="6">
        <v>1467</v>
      </c>
      <c r="AC1333" s="6">
        <v>20334874</v>
      </c>
      <c r="AD1333" s="6">
        <v>20334874</v>
      </c>
      <c r="AF1333">
        <f>Q1333/W1333</f>
        <v>9.4099736519768329E-2</v>
      </c>
      <c r="AG1333">
        <f>R1333/X1333</f>
        <v>9.3188748192584214E-2</v>
      </c>
      <c r="AH1333">
        <f>U1333/W1333</f>
        <v>7.8431830631920607E-2</v>
      </c>
      <c r="AI1333">
        <f>V1333/X1333</f>
        <v>7.8431830631920607E-2</v>
      </c>
      <c r="AJ1333">
        <f>Y1333/AA1333</f>
        <v>15.269782549420587</v>
      </c>
      <c r="AK1333">
        <f>Z1333/AB1333</f>
        <v>15.269782549420587</v>
      </c>
      <c r="AL1333">
        <f>O1333/K1333</f>
        <v>0.8626789382477883</v>
      </c>
      <c r="AM1333">
        <f>P1333/L1333</f>
        <v>0.86098147944558356</v>
      </c>
      <c r="AN1333">
        <f>K1333/W1333</f>
        <v>0.10872036308834285</v>
      </c>
      <c r="AO1333">
        <f>L1333/X1333</f>
        <v>0.10696477113542148</v>
      </c>
      <c r="AP1333">
        <f>IF(OR(Q1333&lt;0, Q1333="NA"), 0, 1)</f>
        <v>1</v>
      </c>
      <c r="AQ1333">
        <f>IF(OR(S1333&lt;0, S1333="NA"), 0, 1)</f>
        <v>1</v>
      </c>
      <c r="AR1333">
        <f>IFERROR(IF((AF1333-AG1333)&gt;0,1,0),0)</f>
        <v>1</v>
      </c>
      <c r="AS1333">
        <f>IFERROR(IF((S1333-Q1333)&gt;0,1,0),0)</f>
        <v>0</v>
      </c>
      <c r="AT1333">
        <f>IFERROR(IF((AH1333-AI1333)&lt;0,1,0),0)</f>
        <v>0</v>
      </c>
      <c r="AU1333">
        <f>IFERROR(IF((AJ1333-AK1333)&gt;0,1,0),0)</f>
        <v>0</v>
      </c>
      <c r="AV1333">
        <f>IFERROR(IF((AL1333-AM1333)&gt;0,1,0),0)</f>
        <v>1</v>
      </c>
      <c r="AW1333">
        <f>IFERROR(IF((AN1333-AO1333)&gt;0,1,0),0)</f>
        <v>1</v>
      </c>
      <c r="AX1333">
        <f>IFERROR(IF((AC1333-AD1333)&lt;0,1,0),0)</f>
        <v>0</v>
      </c>
      <c r="AY1333">
        <f>SUM(AP1333:AX1333)</f>
        <v>5</v>
      </c>
    </row>
    <row r="1334" spans="1:51" x14ac:dyDescent="0.45">
      <c r="A1334" s="1" t="s">
        <v>429</v>
      </c>
      <c r="B1334" s="2">
        <v>4910368</v>
      </c>
      <c r="C1334" s="3" t="s">
        <v>5337</v>
      </c>
      <c r="D1334" s="5">
        <v>10.97</v>
      </c>
      <c r="E1334" s="5">
        <v>331.44665852000003</v>
      </c>
      <c r="F1334" s="3" t="s">
        <v>4475</v>
      </c>
      <c r="G1334" s="3" t="s">
        <v>4476</v>
      </c>
      <c r="H1334" s="3" t="s">
        <v>4477</v>
      </c>
      <c r="I1334" s="3" t="s">
        <v>4478</v>
      </c>
      <c r="J1334" s="3" t="s">
        <v>4808</v>
      </c>
      <c r="K1334" s="6">
        <v>1558148</v>
      </c>
      <c r="L1334" s="6">
        <v>1566405</v>
      </c>
      <c r="M1334" s="6">
        <v>67988</v>
      </c>
      <c r="N1334" s="6">
        <v>53566</v>
      </c>
      <c r="O1334" s="6">
        <v>26269</v>
      </c>
      <c r="P1334" s="6">
        <v>10202</v>
      </c>
      <c r="Q1334" s="6">
        <v>-86747</v>
      </c>
      <c r="R1334" s="6">
        <v>-112302</v>
      </c>
      <c r="S1334" s="6">
        <v>-50605</v>
      </c>
      <c r="T1334" s="6">
        <v>-25990</v>
      </c>
      <c r="U1334" s="6">
        <v>177551</v>
      </c>
      <c r="V1334" s="6">
        <v>221916</v>
      </c>
      <c r="W1334" s="6">
        <v>1052050</v>
      </c>
      <c r="X1334" s="6">
        <v>1005235</v>
      </c>
      <c r="Y1334" s="6">
        <v>686032</v>
      </c>
      <c r="Z1334" s="6">
        <v>601361</v>
      </c>
      <c r="AA1334" s="6">
        <v>523561</v>
      </c>
      <c r="AB1334" s="6">
        <v>489856</v>
      </c>
      <c r="AC1334" s="6">
        <v>27286000</v>
      </c>
      <c r="AD1334" s="6">
        <v>26208036</v>
      </c>
      <c r="AF1334">
        <f>Q1334/W1334</f>
        <v>-8.2455206501592132E-2</v>
      </c>
      <c r="AG1334">
        <f>R1334/X1334</f>
        <v>-0.11171716066392436</v>
      </c>
      <c r="AH1334">
        <f>U1334/W1334</f>
        <v>0.168766693598213</v>
      </c>
      <c r="AI1334">
        <f>V1334/X1334</f>
        <v>0.22076031972623317</v>
      </c>
      <c r="AJ1334">
        <f>Y1334/AA1334</f>
        <v>1.3103191414180964</v>
      </c>
      <c r="AK1334">
        <f>Z1334/AB1334</f>
        <v>1.2276281192840346</v>
      </c>
      <c r="AL1334">
        <f>O1334/K1334</f>
        <v>1.6859117362407167E-2</v>
      </c>
      <c r="AM1334">
        <f>P1334/L1334</f>
        <v>6.5130027036430557E-3</v>
      </c>
      <c r="AN1334">
        <f>K1334/W1334</f>
        <v>1.4810588850339812</v>
      </c>
      <c r="AO1334">
        <f>L1334/X1334</f>
        <v>1.5582475739503698</v>
      </c>
      <c r="AP1334">
        <f>IF(OR(Q1334&lt;0, Q1334="NA"), 0, 1)</f>
        <v>0</v>
      </c>
      <c r="AQ1334">
        <f>IF(OR(S1334&lt;0, S1334="NA"), 0, 1)</f>
        <v>0</v>
      </c>
      <c r="AR1334">
        <f>IFERROR(IF((AF1334-AG1334)&gt;0,1,0),0)</f>
        <v>1</v>
      </c>
      <c r="AS1334">
        <f>IFERROR(IF((S1334-Q1334)&gt;0,1,0),0)</f>
        <v>1</v>
      </c>
      <c r="AT1334">
        <f>IFERROR(IF((AH1334-AI1334)&lt;0,1,0),0)</f>
        <v>1</v>
      </c>
      <c r="AU1334">
        <f>IFERROR(IF((AJ1334-AK1334)&gt;0,1,0),0)</f>
        <v>1</v>
      </c>
      <c r="AV1334">
        <f>IFERROR(IF((AL1334-AM1334)&gt;0,1,0),0)</f>
        <v>1</v>
      </c>
      <c r="AW1334">
        <f>IFERROR(IF((AN1334-AO1334)&gt;0,1,0),0)</f>
        <v>0</v>
      </c>
      <c r="AX1334">
        <f>IFERROR(IF((AC1334-AD1334)&lt;0,1,0),0)</f>
        <v>0</v>
      </c>
      <c r="AY1334">
        <f>SUM(AP1334:AX1334)</f>
        <v>5</v>
      </c>
    </row>
    <row r="1335" spans="1:51" x14ac:dyDescent="0.45">
      <c r="A1335" s="1" t="s">
        <v>431</v>
      </c>
      <c r="B1335" s="2">
        <v>4259706</v>
      </c>
      <c r="C1335" s="3" t="s">
        <v>5335</v>
      </c>
      <c r="D1335" s="5">
        <v>43.96</v>
      </c>
      <c r="E1335" s="5">
        <v>1140.1926740399999</v>
      </c>
      <c r="F1335" s="3" t="s">
        <v>4485</v>
      </c>
      <c r="G1335" s="3" t="s">
        <v>4517</v>
      </c>
      <c r="H1335" s="3" t="s">
        <v>4640</v>
      </c>
      <c r="I1335" s="3" t="s">
        <v>4641</v>
      </c>
      <c r="J1335" s="3" t="s">
        <v>4715</v>
      </c>
      <c r="K1335" s="6">
        <v>1116393</v>
      </c>
      <c r="L1335" s="6">
        <v>1095443</v>
      </c>
      <c r="M1335" s="6">
        <v>61360</v>
      </c>
      <c r="N1335" s="6">
        <v>60177</v>
      </c>
      <c r="O1335" s="6">
        <v>57360</v>
      </c>
      <c r="P1335" s="6">
        <v>56209</v>
      </c>
      <c r="Q1335" s="6">
        <v>50751</v>
      </c>
      <c r="R1335" s="6">
        <v>49342</v>
      </c>
      <c r="S1335" s="6">
        <v>13935</v>
      </c>
      <c r="T1335" s="6">
        <v>48066</v>
      </c>
      <c r="U1335" s="6" t="s">
        <v>4474</v>
      </c>
      <c r="V1335" s="6" t="s">
        <v>4474</v>
      </c>
      <c r="W1335" s="6">
        <v>725768</v>
      </c>
      <c r="X1335" s="6">
        <v>688587</v>
      </c>
      <c r="Y1335" s="6">
        <v>452685</v>
      </c>
      <c r="Z1335" s="6">
        <v>421474</v>
      </c>
      <c r="AA1335" s="6">
        <v>344879</v>
      </c>
      <c r="AB1335" s="6">
        <v>332830</v>
      </c>
      <c r="AC1335" s="6">
        <v>25937000</v>
      </c>
      <c r="AD1335" s="6">
        <v>25949000</v>
      </c>
      <c r="AF1335">
        <f>Q1335/W1335</f>
        <v>6.9927304593203343E-2</v>
      </c>
      <c r="AG1335">
        <f>R1335/X1335</f>
        <v>7.1656885767521022E-2</v>
      </c>
      <c r="AH1335" t="e">
        <f>U1335/W1335</f>
        <v>#VALUE!</v>
      </c>
      <c r="AI1335" t="e">
        <f>V1335/X1335</f>
        <v>#VALUE!</v>
      </c>
      <c r="AJ1335">
        <f>Y1335/AA1335</f>
        <v>1.3125907927128064</v>
      </c>
      <c r="AK1335">
        <f>Z1335/AB1335</f>
        <v>1.2663341645885287</v>
      </c>
      <c r="AL1335">
        <f>O1335/K1335</f>
        <v>5.1379756053647772E-2</v>
      </c>
      <c r="AM1335">
        <f>P1335/L1335</f>
        <v>5.1311661127050885E-2</v>
      </c>
      <c r="AN1335">
        <f>K1335/W1335</f>
        <v>1.5382229583007243</v>
      </c>
      <c r="AO1335">
        <f>L1335/X1335</f>
        <v>1.5908563478543742</v>
      </c>
      <c r="AP1335">
        <f>IF(OR(Q1335&lt;0, Q1335="NA"), 0, 1)</f>
        <v>1</v>
      </c>
      <c r="AQ1335">
        <f>IF(OR(S1335&lt;0, S1335="NA"), 0, 1)</f>
        <v>1</v>
      </c>
      <c r="AR1335">
        <f>IFERROR(IF((AF1335-AG1335)&gt;0,1,0),0)</f>
        <v>0</v>
      </c>
      <c r="AS1335">
        <f>IFERROR(IF((S1335-Q1335)&gt;0,1,0),0)</f>
        <v>0</v>
      </c>
      <c r="AT1335">
        <f>IFERROR(IF((AH1335-AI1335)&lt;0,1,0),0)</f>
        <v>0</v>
      </c>
      <c r="AU1335">
        <f>IFERROR(IF((AJ1335-AK1335)&gt;0,1,0),0)</f>
        <v>1</v>
      </c>
      <c r="AV1335">
        <f>IFERROR(IF((AL1335-AM1335)&gt;0,1,0),0)</f>
        <v>1</v>
      </c>
      <c r="AW1335">
        <f>IFERROR(IF((AN1335-AO1335)&gt;0,1,0),0)</f>
        <v>0</v>
      </c>
      <c r="AX1335">
        <f>IFERROR(IF((AC1335-AD1335)&lt;0,1,0),0)</f>
        <v>1</v>
      </c>
      <c r="AY1335">
        <f>SUM(AP1335:AX1335)</f>
        <v>5</v>
      </c>
    </row>
    <row r="1336" spans="1:51" x14ac:dyDescent="0.45">
      <c r="A1336" s="1" t="s">
        <v>435</v>
      </c>
      <c r="B1336" s="2">
        <v>29631408</v>
      </c>
      <c r="C1336" s="3" t="s">
        <v>5337</v>
      </c>
      <c r="D1336" s="5">
        <v>17.07</v>
      </c>
      <c r="E1336" s="5">
        <v>6011.5779518400004</v>
      </c>
      <c r="F1336" s="3" t="s">
        <v>4470</v>
      </c>
      <c r="G1336" s="3" t="s">
        <v>4512</v>
      </c>
      <c r="H1336" s="3" t="s">
        <v>4513</v>
      </c>
      <c r="I1336" s="3" t="s">
        <v>4643</v>
      </c>
      <c r="J1336" s="3" t="s">
        <v>4813</v>
      </c>
      <c r="K1336" s="6">
        <v>4684000</v>
      </c>
      <c r="L1336" s="6">
        <v>4495000</v>
      </c>
      <c r="M1336" s="6">
        <v>635000</v>
      </c>
      <c r="N1336" s="6">
        <v>607000</v>
      </c>
      <c r="O1336" s="6">
        <v>189000</v>
      </c>
      <c r="P1336" s="6">
        <v>189000</v>
      </c>
      <c r="Q1336" s="6">
        <v>-354000</v>
      </c>
      <c r="R1336" s="6">
        <v>-442000</v>
      </c>
      <c r="S1336" s="6">
        <v>225000</v>
      </c>
      <c r="T1336" s="6">
        <v>119000</v>
      </c>
      <c r="U1336" s="6">
        <v>4599000</v>
      </c>
      <c r="V1336" s="6">
        <v>4602000</v>
      </c>
      <c r="W1336" s="6">
        <v>13515000</v>
      </c>
      <c r="X1336" s="6">
        <v>13250000</v>
      </c>
      <c r="Y1336" s="6">
        <v>2828000</v>
      </c>
      <c r="Z1336" s="6">
        <v>2769000</v>
      </c>
      <c r="AA1336" s="6">
        <v>1801000</v>
      </c>
      <c r="AB1336" s="6">
        <v>1676000</v>
      </c>
      <c r="AC1336" s="6">
        <v>352077427</v>
      </c>
      <c r="AD1336" s="6">
        <v>351834173</v>
      </c>
      <c r="AF1336">
        <f>Q1336/W1336</f>
        <v>-2.6193118756936737E-2</v>
      </c>
      <c r="AG1336">
        <f>R1336/X1336</f>
        <v>-3.3358490566037735E-2</v>
      </c>
      <c r="AH1336">
        <f>U1336/W1336</f>
        <v>0.34028856825749165</v>
      </c>
      <c r="AI1336">
        <f>V1336/X1336</f>
        <v>0.34732075471698115</v>
      </c>
      <c r="AJ1336">
        <f>Y1336/AA1336</f>
        <v>1.5702387562465296</v>
      </c>
      <c r="AK1336">
        <f>Z1336/AB1336</f>
        <v>1.6521479713603819</v>
      </c>
      <c r="AL1336">
        <f>O1336/K1336</f>
        <v>4.0350128095644748E-2</v>
      </c>
      <c r="AM1336">
        <f>P1336/L1336</f>
        <v>4.2046718576195775E-2</v>
      </c>
      <c r="AN1336">
        <f>K1336/W1336</f>
        <v>0.34657787643359228</v>
      </c>
      <c r="AO1336">
        <f>L1336/X1336</f>
        <v>0.33924528301886792</v>
      </c>
      <c r="AP1336">
        <f>IF(OR(Q1336&lt;0, Q1336="NA"), 0, 1)</f>
        <v>0</v>
      </c>
      <c r="AQ1336">
        <f>IF(OR(S1336&lt;0, S1336="NA"), 0, 1)</f>
        <v>1</v>
      </c>
      <c r="AR1336">
        <f>IFERROR(IF((AF1336-AG1336)&gt;0,1,0),0)</f>
        <v>1</v>
      </c>
      <c r="AS1336">
        <f>IFERROR(IF((S1336-Q1336)&gt;0,1,0),0)</f>
        <v>1</v>
      </c>
      <c r="AT1336">
        <f>IFERROR(IF((AH1336-AI1336)&lt;0,1,0),0)</f>
        <v>1</v>
      </c>
      <c r="AU1336">
        <f>IFERROR(IF((AJ1336-AK1336)&gt;0,1,0),0)</f>
        <v>0</v>
      </c>
      <c r="AV1336">
        <f>IFERROR(IF((AL1336-AM1336)&gt;0,1,0),0)</f>
        <v>0</v>
      </c>
      <c r="AW1336">
        <f>IFERROR(IF((AN1336-AO1336)&gt;0,1,0),0)</f>
        <v>1</v>
      </c>
      <c r="AX1336">
        <f>IFERROR(IF((AC1336-AD1336)&lt;0,1,0),0)</f>
        <v>0</v>
      </c>
      <c r="AY1336">
        <f>SUM(AP1336:AX1336)</f>
        <v>5</v>
      </c>
    </row>
    <row r="1337" spans="1:51" x14ac:dyDescent="0.45">
      <c r="A1337" s="1" t="s">
        <v>436</v>
      </c>
      <c r="B1337" s="2">
        <v>4394665</v>
      </c>
      <c r="C1337" s="3" t="s">
        <v>5337</v>
      </c>
      <c r="D1337" s="5">
        <v>7.72</v>
      </c>
      <c r="E1337" s="5">
        <v>2839.44225572</v>
      </c>
      <c r="F1337" s="3" t="s">
        <v>4470</v>
      </c>
      <c r="G1337" s="3" t="s">
        <v>4471</v>
      </c>
      <c r="H1337" s="3" t="s">
        <v>4673</v>
      </c>
      <c r="I1337" s="3" t="s">
        <v>4673</v>
      </c>
      <c r="J1337" s="3" t="s">
        <v>4544</v>
      </c>
      <c r="K1337" s="6">
        <v>9474000</v>
      </c>
      <c r="L1337" s="6">
        <v>9202000</v>
      </c>
      <c r="M1337" s="6">
        <v>3069000</v>
      </c>
      <c r="N1337" s="6">
        <v>2999000</v>
      </c>
      <c r="O1337" s="6">
        <v>1780000</v>
      </c>
      <c r="P1337" s="6">
        <v>1731000</v>
      </c>
      <c r="Q1337" s="6">
        <v>-217000</v>
      </c>
      <c r="R1337" s="6">
        <v>-507000</v>
      </c>
      <c r="S1337" s="6">
        <v>1386000</v>
      </c>
      <c r="T1337" s="6">
        <v>1263000</v>
      </c>
      <c r="U1337" s="6">
        <v>21054000</v>
      </c>
      <c r="V1337" s="6">
        <v>21208000</v>
      </c>
      <c r="W1337" s="6">
        <v>26540000</v>
      </c>
      <c r="X1337" s="6">
        <v>26495000</v>
      </c>
      <c r="Y1337" s="6">
        <v>5351000</v>
      </c>
      <c r="Z1337" s="6">
        <v>5211000</v>
      </c>
      <c r="AA1337" s="6">
        <v>4506000</v>
      </c>
      <c r="AB1337" s="6">
        <v>4369000</v>
      </c>
      <c r="AC1337" s="6">
        <v>367695267</v>
      </c>
      <c r="AD1337" s="6">
        <v>366985967</v>
      </c>
      <c r="AF1337">
        <f>Q1337/W1337</f>
        <v>-8.1763376036171811E-3</v>
      </c>
      <c r="AG1337">
        <f>R1337/X1337</f>
        <v>-1.9135685978486507E-2</v>
      </c>
      <c r="AH1337">
        <f>U1337/W1337</f>
        <v>0.79329314242652604</v>
      </c>
      <c r="AI1337">
        <f>V1337/X1337</f>
        <v>0.80045291564446119</v>
      </c>
      <c r="AJ1337">
        <f>Y1337/AA1337</f>
        <v>1.1875277407900577</v>
      </c>
      <c r="AK1337">
        <f>Z1337/AB1337</f>
        <v>1.1927214465552758</v>
      </c>
      <c r="AL1337">
        <f>O1337/K1337</f>
        <v>0.1878826261346844</v>
      </c>
      <c r="AM1337">
        <f>P1337/L1337</f>
        <v>0.18811128015648773</v>
      </c>
      <c r="AN1337">
        <f>K1337/W1337</f>
        <v>0.35697061039939715</v>
      </c>
      <c r="AO1337">
        <f>L1337/X1337</f>
        <v>0.34731081336101149</v>
      </c>
      <c r="AP1337">
        <f>IF(OR(Q1337&lt;0, Q1337="NA"), 0, 1)</f>
        <v>0</v>
      </c>
      <c r="AQ1337">
        <f>IF(OR(S1337&lt;0, S1337="NA"), 0, 1)</f>
        <v>1</v>
      </c>
      <c r="AR1337">
        <f>IFERROR(IF((AF1337-AG1337)&gt;0,1,0),0)</f>
        <v>1</v>
      </c>
      <c r="AS1337">
        <f>IFERROR(IF((S1337-Q1337)&gt;0,1,0),0)</f>
        <v>1</v>
      </c>
      <c r="AT1337">
        <f>IFERROR(IF((AH1337-AI1337)&lt;0,1,0),0)</f>
        <v>1</v>
      </c>
      <c r="AU1337">
        <f>IFERROR(IF((AJ1337-AK1337)&gt;0,1,0),0)</f>
        <v>0</v>
      </c>
      <c r="AV1337">
        <f>IFERROR(IF((AL1337-AM1337)&gt;0,1,0),0)</f>
        <v>0</v>
      </c>
      <c r="AW1337">
        <f>IFERROR(IF((AN1337-AO1337)&gt;0,1,0),0)</f>
        <v>1</v>
      </c>
      <c r="AX1337">
        <f>IFERROR(IF((AC1337-AD1337)&lt;0,1,0),0)</f>
        <v>0</v>
      </c>
      <c r="AY1337">
        <f>SUM(AP1337:AX1337)</f>
        <v>5</v>
      </c>
    </row>
    <row r="1338" spans="1:51" x14ac:dyDescent="0.45">
      <c r="A1338" s="1" t="s">
        <v>437</v>
      </c>
      <c r="B1338" s="2">
        <v>4081442</v>
      </c>
      <c r="C1338" s="3" t="s">
        <v>5337</v>
      </c>
      <c r="D1338" s="5">
        <v>31.83</v>
      </c>
      <c r="E1338" s="5">
        <v>16252.00270323</v>
      </c>
      <c r="F1338" s="3" t="s">
        <v>4470</v>
      </c>
      <c r="G1338" s="3" t="s">
        <v>4512</v>
      </c>
      <c r="H1338" s="3" t="s">
        <v>4513</v>
      </c>
      <c r="I1338" s="3" t="s">
        <v>4514</v>
      </c>
      <c r="J1338" s="3" t="s">
        <v>4515</v>
      </c>
      <c r="K1338" s="6">
        <v>15062000</v>
      </c>
      <c r="L1338" s="6">
        <v>14962000</v>
      </c>
      <c r="M1338" s="6">
        <v>2763000</v>
      </c>
      <c r="N1338" s="6">
        <v>2759000</v>
      </c>
      <c r="O1338" s="6">
        <v>1468000</v>
      </c>
      <c r="P1338" s="6">
        <v>1501000</v>
      </c>
      <c r="Q1338" s="6">
        <v>118000</v>
      </c>
      <c r="R1338" s="6">
        <v>2485000</v>
      </c>
      <c r="S1338" s="6">
        <v>1062000</v>
      </c>
      <c r="T1338" s="6">
        <v>1174000</v>
      </c>
      <c r="U1338" s="6">
        <v>10437000</v>
      </c>
      <c r="V1338" s="6">
        <v>10436000</v>
      </c>
      <c r="W1338" s="6">
        <v>26676000</v>
      </c>
      <c r="X1338" s="6">
        <v>26312000</v>
      </c>
      <c r="Y1338" s="6">
        <v>8864000</v>
      </c>
      <c r="Z1338" s="6">
        <v>8593000</v>
      </c>
      <c r="AA1338" s="6">
        <v>6200000</v>
      </c>
      <c r="AB1338" s="6">
        <v>6131000</v>
      </c>
      <c r="AC1338" s="6">
        <v>510462122</v>
      </c>
      <c r="AD1338" s="6">
        <v>510065101</v>
      </c>
      <c r="AF1338">
        <f>Q1338/W1338</f>
        <v>4.4234517918728443E-3</v>
      </c>
      <c r="AG1338">
        <f>R1338/X1338</f>
        <v>9.4443599878382481E-2</v>
      </c>
      <c r="AH1338">
        <f>U1338/W1338</f>
        <v>0.39125056230319388</v>
      </c>
      <c r="AI1338">
        <f>V1338/X1338</f>
        <v>0.39662511401641837</v>
      </c>
      <c r="AJ1338">
        <f>Y1338/AA1338</f>
        <v>1.4296774193548387</v>
      </c>
      <c r="AK1338">
        <f>Z1338/AB1338</f>
        <v>1.4015658130810635</v>
      </c>
      <c r="AL1338">
        <f>O1338/K1338</f>
        <v>9.7463816226264766E-2</v>
      </c>
      <c r="AM1338">
        <f>P1338/L1338</f>
        <v>0.10032081272557145</v>
      </c>
      <c r="AN1338">
        <f>K1338/W1338</f>
        <v>0.56462738041685412</v>
      </c>
      <c r="AO1338">
        <f>L1338/X1338</f>
        <v>0.56863788385527514</v>
      </c>
      <c r="AP1338">
        <f>IF(OR(Q1338&lt;0, Q1338="NA"), 0, 1)</f>
        <v>1</v>
      </c>
      <c r="AQ1338">
        <f>IF(OR(S1338&lt;0, S1338="NA"), 0, 1)</f>
        <v>1</v>
      </c>
      <c r="AR1338">
        <f>IFERROR(IF((AF1338-AG1338)&gt;0,1,0),0)</f>
        <v>0</v>
      </c>
      <c r="AS1338">
        <f>IFERROR(IF((S1338-Q1338)&gt;0,1,0),0)</f>
        <v>1</v>
      </c>
      <c r="AT1338">
        <f>IFERROR(IF((AH1338-AI1338)&lt;0,1,0),0)</f>
        <v>1</v>
      </c>
      <c r="AU1338">
        <f>IFERROR(IF((AJ1338-AK1338)&gt;0,1,0),0)</f>
        <v>1</v>
      </c>
      <c r="AV1338">
        <f>IFERROR(IF((AL1338-AM1338)&gt;0,1,0),0)</f>
        <v>0</v>
      </c>
      <c r="AW1338">
        <f>IFERROR(IF((AN1338-AO1338)&gt;0,1,0),0)</f>
        <v>0</v>
      </c>
      <c r="AX1338">
        <f>IFERROR(IF((AC1338-AD1338)&lt;0,1,0),0)</f>
        <v>0</v>
      </c>
      <c r="AY1338">
        <f>SUM(AP1338:AX1338)</f>
        <v>5</v>
      </c>
    </row>
    <row r="1339" spans="1:51" x14ac:dyDescent="0.45">
      <c r="A1339" s="1" t="s">
        <v>443</v>
      </c>
      <c r="B1339" s="2">
        <v>4988905</v>
      </c>
      <c r="C1339" s="3" t="s">
        <v>5335</v>
      </c>
      <c r="D1339" s="5">
        <v>116.54</v>
      </c>
      <c r="E1339" s="5">
        <v>7212.4256553599998</v>
      </c>
      <c r="F1339" s="3" t="s">
        <v>4485</v>
      </c>
      <c r="G1339" s="3" t="s">
        <v>4486</v>
      </c>
      <c r="H1339" s="3" t="s">
        <v>4590</v>
      </c>
      <c r="I1339" s="3" t="s">
        <v>4590</v>
      </c>
      <c r="J1339" s="3" t="s">
        <v>4815</v>
      </c>
      <c r="K1339" s="6">
        <v>9659100</v>
      </c>
      <c r="L1339" s="6">
        <v>9470800</v>
      </c>
      <c r="M1339" s="6">
        <v>889900</v>
      </c>
      <c r="N1339" s="6">
        <v>874100</v>
      </c>
      <c r="O1339" s="6">
        <v>694900</v>
      </c>
      <c r="P1339" s="6">
        <v>688100</v>
      </c>
      <c r="Q1339" s="6">
        <v>373200</v>
      </c>
      <c r="R1339" s="6">
        <v>389200</v>
      </c>
      <c r="S1339" s="6">
        <v>321700</v>
      </c>
      <c r="T1339" s="6">
        <v>239900</v>
      </c>
      <c r="U1339" s="6">
        <v>2921200</v>
      </c>
      <c r="V1339" s="6">
        <v>2950000</v>
      </c>
      <c r="W1339" s="6">
        <v>7419500</v>
      </c>
      <c r="X1339" s="6">
        <v>7336900</v>
      </c>
      <c r="Y1339" s="6">
        <v>3700300</v>
      </c>
      <c r="Z1339" s="6">
        <v>3790200</v>
      </c>
      <c r="AA1339" s="6">
        <v>1935500</v>
      </c>
      <c r="AB1339" s="6">
        <v>1995500</v>
      </c>
      <c r="AC1339" s="6">
        <v>61900000</v>
      </c>
      <c r="AD1339" s="6">
        <v>61900000</v>
      </c>
      <c r="AF1339">
        <f>Q1339/W1339</f>
        <v>5.0299885437024058E-2</v>
      </c>
      <c r="AG1339">
        <f>R1339/X1339</f>
        <v>5.3046927176327877E-2</v>
      </c>
      <c r="AH1339">
        <f>U1339/W1339</f>
        <v>0.3937192533189568</v>
      </c>
      <c r="AI1339">
        <f>V1339/X1339</f>
        <v>0.4020771715574698</v>
      </c>
      <c r="AJ1339">
        <f>Y1339/AA1339</f>
        <v>1.9118057349522086</v>
      </c>
      <c r="AK1339">
        <f>Z1339/AB1339</f>
        <v>1.8993735905788023</v>
      </c>
      <c r="AL1339">
        <f>O1339/K1339</f>
        <v>7.1942520524686568E-2</v>
      </c>
      <c r="AM1339">
        <f>P1339/L1339</f>
        <v>7.2654897157579085E-2</v>
      </c>
      <c r="AN1339">
        <f>K1339/W1339</f>
        <v>1.3018532246108228</v>
      </c>
      <c r="AO1339">
        <f>L1339/X1339</f>
        <v>1.2908449072496559</v>
      </c>
      <c r="AP1339">
        <f>IF(OR(Q1339&lt;0, Q1339="NA"), 0, 1)</f>
        <v>1</v>
      </c>
      <c r="AQ1339">
        <f>IF(OR(S1339&lt;0, S1339="NA"), 0, 1)</f>
        <v>1</v>
      </c>
      <c r="AR1339">
        <f>IFERROR(IF((AF1339-AG1339)&gt;0,1,0),0)</f>
        <v>0</v>
      </c>
      <c r="AS1339">
        <f>IFERROR(IF((S1339-Q1339)&gt;0,1,0),0)</f>
        <v>0</v>
      </c>
      <c r="AT1339">
        <f>IFERROR(IF((AH1339-AI1339)&lt;0,1,0),0)</f>
        <v>1</v>
      </c>
      <c r="AU1339">
        <f>IFERROR(IF((AJ1339-AK1339)&gt;0,1,0),0)</f>
        <v>1</v>
      </c>
      <c r="AV1339">
        <f>IFERROR(IF((AL1339-AM1339)&gt;0,1,0),0)</f>
        <v>0</v>
      </c>
      <c r="AW1339">
        <f>IFERROR(IF((AN1339-AO1339)&gt;0,1,0),0)</f>
        <v>1</v>
      </c>
      <c r="AX1339">
        <f>IFERROR(IF((AC1339-AD1339)&lt;0,1,0),0)</f>
        <v>0</v>
      </c>
      <c r="AY1339">
        <f>SUM(AP1339:AX1339)</f>
        <v>5</v>
      </c>
    </row>
    <row r="1340" spans="1:51" x14ac:dyDescent="0.45">
      <c r="A1340" s="1" t="s">
        <v>449</v>
      </c>
      <c r="B1340" s="2">
        <v>4963973</v>
      </c>
      <c r="C1340" s="3" t="s">
        <v>5335</v>
      </c>
      <c r="D1340" s="5">
        <v>88.59</v>
      </c>
      <c r="E1340" s="5">
        <v>1045.0539962099999</v>
      </c>
      <c r="F1340" s="3" t="s">
        <v>4500</v>
      </c>
      <c r="G1340" s="3" t="s">
        <v>4574</v>
      </c>
      <c r="H1340" s="3" t="s">
        <v>4580</v>
      </c>
      <c r="I1340" s="3" t="s">
        <v>4613</v>
      </c>
      <c r="J1340" s="3" t="s">
        <v>4819</v>
      </c>
      <c r="K1340" s="6">
        <v>524943</v>
      </c>
      <c r="L1340" s="6">
        <v>559987</v>
      </c>
      <c r="M1340" s="6">
        <v>87122</v>
      </c>
      <c r="N1340" s="6">
        <v>100804</v>
      </c>
      <c r="O1340" s="6">
        <v>73013</v>
      </c>
      <c r="P1340" s="6">
        <v>86940</v>
      </c>
      <c r="Q1340" s="6">
        <v>54796</v>
      </c>
      <c r="R1340" s="6">
        <v>66164</v>
      </c>
      <c r="S1340" s="6">
        <v>92644</v>
      </c>
      <c r="T1340" s="6">
        <v>106037</v>
      </c>
      <c r="U1340" s="6">
        <v>60000</v>
      </c>
      <c r="V1340" s="6">
        <v>60000</v>
      </c>
      <c r="W1340" s="6">
        <v>584417</v>
      </c>
      <c r="X1340" s="6">
        <v>567604</v>
      </c>
      <c r="Y1340" s="6">
        <v>387649</v>
      </c>
      <c r="Z1340" s="6">
        <v>376021</v>
      </c>
      <c r="AA1340" s="6">
        <v>96887</v>
      </c>
      <c r="AB1340" s="6">
        <v>89755</v>
      </c>
      <c r="AC1340" s="6">
        <v>12547811</v>
      </c>
      <c r="AD1340" s="6">
        <v>12574458</v>
      </c>
      <c r="AF1340">
        <f>Q1340/W1340</f>
        <v>9.376181733248691E-2</v>
      </c>
      <c r="AG1340">
        <f>R1340/X1340</f>
        <v>0.11656718416360702</v>
      </c>
      <c r="AH1340">
        <f>U1340/W1340</f>
        <v>0.10266641798578754</v>
      </c>
      <c r="AI1340">
        <f>V1340/X1340</f>
        <v>0.10570750029950458</v>
      </c>
      <c r="AJ1340">
        <f>Y1340/AA1340</f>
        <v>4.0010424515156835</v>
      </c>
      <c r="AK1340">
        <f>Z1340/AB1340</f>
        <v>4.189415631441145</v>
      </c>
      <c r="AL1340">
        <f>O1340/K1340</f>
        <v>0.13908748187898495</v>
      </c>
      <c r="AM1340">
        <f>P1340/L1340</f>
        <v>0.15525360410152378</v>
      </c>
      <c r="AN1340">
        <f>K1340/W1340</f>
        <v>0.89823362427855458</v>
      </c>
      <c r="AO1340">
        <f>L1340/X1340</f>
        <v>0.98658043283697794</v>
      </c>
      <c r="AP1340">
        <f>IF(OR(Q1340&lt;0, Q1340="NA"), 0, 1)</f>
        <v>1</v>
      </c>
      <c r="AQ1340">
        <f>IF(OR(S1340&lt;0, S1340="NA"), 0, 1)</f>
        <v>1</v>
      </c>
      <c r="AR1340">
        <f>IFERROR(IF((AF1340-AG1340)&gt;0,1,0),0)</f>
        <v>0</v>
      </c>
      <c r="AS1340">
        <f>IFERROR(IF((S1340-Q1340)&gt;0,1,0),0)</f>
        <v>1</v>
      </c>
      <c r="AT1340">
        <f>IFERROR(IF((AH1340-AI1340)&lt;0,1,0),0)</f>
        <v>1</v>
      </c>
      <c r="AU1340">
        <f>IFERROR(IF((AJ1340-AK1340)&gt;0,1,0),0)</f>
        <v>0</v>
      </c>
      <c r="AV1340">
        <f>IFERROR(IF((AL1340-AM1340)&gt;0,1,0),0)</f>
        <v>0</v>
      </c>
      <c r="AW1340">
        <f>IFERROR(IF((AN1340-AO1340)&gt;0,1,0),0)</f>
        <v>0</v>
      </c>
      <c r="AX1340">
        <f>IFERROR(IF((AC1340-AD1340)&lt;0,1,0),0)</f>
        <v>1</v>
      </c>
      <c r="AY1340">
        <f>SUM(AP1340:AX1340)</f>
        <v>5</v>
      </c>
    </row>
    <row r="1341" spans="1:51" x14ac:dyDescent="0.45">
      <c r="A1341" s="1" t="s">
        <v>472</v>
      </c>
      <c r="B1341" s="2">
        <v>4398473</v>
      </c>
      <c r="C1341" s="3" t="s">
        <v>5337</v>
      </c>
      <c r="D1341" s="5">
        <v>1079</v>
      </c>
      <c r="E1341" s="5">
        <v>681.55482080000002</v>
      </c>
      <c r="F1341" s="3" t="s">
        <v>4475</v>
      </c>
      <c r="G1341" s="3" t="s">
        <v>4529</v>
      </c>
      <c r="H1341" s="3" t="s">
        <v>4530</v>
      </c>
      <c r="I1341" s="3" t="s">
        <v>4739</v>
      </c>
      <c r="J1341" s="3" t="s">
        <v>4750</v>
      </c>
      <c r="K1341" s="6">
        <v>361664</v>
      </c>
      <c r="L1341" s="6">
        <v>362194</v>
      </c>
      <c r="M1341" s="6">
        <v>63341</v>
      </c>
      <c r="N1341" s="6">
        <v>66532</v>
      </c>
      <c r="O1341" s="6">
        <v>24247</v>
      </c>
      <c r="P1341" s="6">
        <v>28412</v>
      </c>
      <c r="Q1341" s="6">
        <v>51154</v>
      </c>
      <c r="R1341" s="6">
        <v>-37485</v>
      </c>
      <c r="S1341" s="6">
        <v>55991</v>
      </c>
      <c r="T1341" s="6">
        <v>62394</v>
      </c>
      <c r="U1341" s="6">
        <v>9000</v>
      </c>
      <c r="V1341" s="6" t="s">
        <v>4474</v>
      </c>
      <c r="W1341" s="6">
        <v>865116</v>
      </c>
      <c r="X1341" s="6">
        <v>809053</v>
      </c>
      <c r="Y1341" s="6">
        <v>165219</v>
      </c>
      <c r="Z1341" s="6">
        <v>151154</v>
      </c>
      <c r="AA1341" s="6">
        <v>112045</v>
      </c>
      <c r="AB1341" s="6">
        <v>105773</v>
      </c>
      <c r="AC1341" s="6">
        <v>620592</v>
      </c>
      <c r="AD1341" s="6">
        <v>620592</v>
      </c>
      <c r="AF1341">
        <f>Q1341/W1341</f>
        <v>5.9129642729992278E-2</v>
      </c>
      <c r="AG1341">
        <f>R1341/X1341</f>
        <v>-4.6331946114778637E-2</v>
      </c>
      <c r="AH1341">
        <f>U1341/W1341</f>
        <v>1.0403229162331988E-2</v>
      </c>
      <c r="AI1341" t="e">
        <f>V1341/X1341</f>
        <v>#VALUE!</v>
      </c>
      <c r="AJ1341">
        <f>Y1341/AA1341</f>
        <v>1.4745771788120845</v>
      </c>
      <c r="AK1341">
        <f>Z1341/AB1341</f>
        <v>1.429041437796035</v>
      </c>
      <c r="AL1341">
        <f>O1341/K1341</f>
        <v>6.7042890638824987E-2</v>
      </c>
      <c r="AM1341">
        <f>P1341/L1341</f>
        <v>7.844414871588154E-2</v>
      </c>
      <c r="AN1341">
        <f>K1341/W1341</f>
        <v>0.41805260797395954</v>
      </c>
      <c r="AO1341">
        <f>L1341/X1341</f>
        <v>0.44767648102163887</v>
      </c>
      <c r="AP1341">
        <f>IF(OR(Q1341&lt;0, Q1341="NA"), 0, 1)</f>
        <v>1</v>
      </c>
      <c r="AQ1341">
        <f>IF(OR(S1341&lt;0, S1341="NA"), 0, 1)</f>
        <v>1</v>
      </c>
      <c r="AR1341">
        <f>IFERROR(IF((AF1341-AG1341)&gt;0,1,0),0)</f>
        <v>1</v>
      </c>
      <c r="AS1341">
        <f>IFERROR(IF((S1341-Q1341)&gt;0,1,0),0)</f>
        <v>1</v>
      </c>
      <c r="AT1341">
        <f>IFERROR(IF((AH1341-AI1341)&lt;0,1,0),0)</f>
        <v>0</v>
      </c>
      <c r="AU1341">
        <f>IFERROR(IF((AJ1341-AK1341)&gt;0,1,0),0)</f>
        <v>1</v>
      </c>
      <c r="AV1341">
        <f>IFERROR(IF((AL1341-AM1341)&gt;0,1,0),0)</f>
        <v>0</v>
      </c>
      <c r="AW1341">
        <f>IFERROR(IF((AN1341-AO1341)&gt;0,1,0),0)</f>
        <v>0</v>
      </c>
      <c r="AX1341">
        <f>IFERROR(IF((AC1341-AD1341)&lt;0,1,0),0)</f>
        <v>0</v>
      </c>
      <c r="AY1341">
        <f>SUM(AP1341:AX1341)</f>
        <v>5</v>
      </c>
    </row>
    <row r="1342" spans="1:51" x14ac:dyDescent="0.45">
      <c r="A1342" s="1" t="s">
        <v>473</v>
      </c>
      <c r="B1342" s="2">
        <v>5295870</v>
      </c>
      <c r="C1342" s="3" t="s">
        <v>5335</v>
      </c>
      <c r="D1342" s="5">
        <v>16.309999999999999</v>
      </c>
      <c r="E1342" s="5">
        <v>6778.2017720900003</v>
      </c>
      <c r="F1342" s="3" t="s">
        <v>4665</v>
      </c>
      <c r="G1342" s="3" t="s">
        <v>4666</v>
      </c>
      <c r="H1342" s="3" t="s">
        <v>4667</v>
      </c>
      <c r="I1342" s="3" t="s">
        <v>4667</v>
      </c>
      <c r="J1342" s="3" t="s">
        <v>4504</v>
      </c>
      <c r="K1342" s="6">
        <v>3533771.2439682102</v>
      </c>
      <c r="L1342" s="6">
        <v>3316034.2107391339</v>
      </c>
      <c r="M1342" s="6">
        <v>-69362.755219417508</v>
      </c>
      <c r="N1342" s="6">
        <v>-152041.76415119879</v>
      </c>
      <c r="O1342" s="6">
        <v>-385377.68725831807</v>
      </c>
      <c r="P1342" s="6">
        <v>-528381.17680279491</v>
      </c>
      <c r="Q1342" s="6">
        <v>-381794.12526381668</v>
      </c>
      <c r="R1342" s="6">
        <v>-554850.54547352169</v>
      </c>
      <c r="S1342" s="6" t="s">
        <v>4474</v>
      </c>
      <c r="T1342" s="6">
        <v>457817.65810073284</v>
      </c>
      <c r="U1342" s="6">
        <v>103.21476940622996</v>
      </c>
      <c r="V1342" s="6">
        <v>100.59310022155253</v>
      </c>
      <c r="W1342" s="6">
        <v>4565015.3253973909</v>
      </c>
      <c r="X1342" s="6">
        <v>4309745.9714596327</v>
      </c>
      <c r="Y1342" s="6">
        <v>2664052.320193884</v>
      </c>
      <c r="Z1342" s="6">
        <v>2407870.4812230803</v>
      </c>
      <c r="AA1342" s="6">
        <v>2531451.4220543159</v>
      </c>
      <c r="AB1342" s="6">
        <v>2360862.4035008051</v>
      </c>
      <c r="AC1342" s="6">
        <v>417849259</v>
      </c>
      <c r="AD1342" s="6">
        <v>414135031</v>
      </c>
      <c r="AF1342">
        <f>Q1342/W1342</f>
        <v>-8.3634795953413582E-2</v>
      </c>
      <c r="AG1342">
        <f>R1342/X1342</f>
        <v>-0.12874321343946959</v>
      </c>
      <c r="AH1342">
        <f>U1342/W1342</f>
        <v>2.2609950251863606E-5</v>
      </c>
      <c r="AI1342">
        <f>V1342/X1342</f>
        <v>2.334084210246004E-5</v>
      </c>
      <c r="AJ1342">
        <f>Y1342/AA1342</f>
        <v>1.0523813718028845</v>
      </c>
      <c r="AK1342">
        <f>Z1342/AB1342</f>
        <v>1.0199114008730747</v>
      </c>
      <c r="AL1342">
        <f>O1342/K1342</f>
        <v>-0.10905564074531389</v>
      </c>
      <c r="AM1342">
        <f>P1342/L1342</f>
        <v>-0.1593412924063351</v>
      </c>
      <c r="AN1342">
        <f>K1342/W1342</f>
        <v>0.77409844043855225</v>
      </c>
      <c r="AO1342">
        <f>L1342/X1342</f>
        <v>0.7694268369177345</v>
      </c>
      <c r="AP1342">
        <f>IF(OR(Q1342&lt;0, Q1342="NA"), 0, 1)</f>
        <v>0</v>
      </c>
      <c r="AQ1342">
        <f>IF(OR(S1342&lt;0, S1342="NA"), 0, 1)</f>
        <v>0</v>
      </c>
      <c r="AR1342">
        <f>IFERROR(IF((AF1342-AG1342)&gt;0,1,0),0)</f>
        <v>1</v>
      </c>
      <c r="AS1342">
        <f>IFERROR(IF((S1342-Q1342)&gt;0,1,0),0)</f>
        <v>0</v>
      </c>
      <c r="AT1342">
        <f>IFERROR(IF((AH1342-AI1342)&lt;0,1,0),0)</f>
        <v>1</v>
      </c>
      <c r="AU1342">
        <f>IFERROR(IF((AJ1342-AK1342)&gt;0,1,0),0)</f>
        <v>1</v>
      </c>
      <c r="AV1342">
        <f>IFERROR(IF((AL1342-AM1342)&gt;0,1,0),0)</f>
        <v>1</v>
      </c>
      <c r="AW1342">
        <f>IFERROR(IF((AN1342-AO1342)&gt;0,1,0),0)</f>
        <v>1</v>
      </c>
      <c r="AX1342">
        <f>IFERROR(IF((AC1342-AD1342)&lt;0,1,0),0)</f>
        <v>0</v>
      </c>
      <c r="AY1342">
        <f>SUM(AP1342:AX1342)</f>
        <v>5</v>
      </c>
    </row>
    <row r="1343" spans="1:51" x14ac:dyDescent="0.45">
      <c r="A1343" s="1" t="s">
        <v>477</v>
      </c>
      <c r="B1343" s="2">
        <v>14427685</v>
      </c>
      <c r="C1343" s="3" t="s">
        <v>5335</v>
      </c>
      <c r="D1343" s="7">
        <v>7.0049999999999999</v>
      </c>
      <c r="E1343" s="5">
        <v>440.28324756000001</v>
      </c>
      <c r="F1343" s="3" t="s">
        <v>4583</v>
      </c>
      <c r="G1343" s="3" t="s">
        <v>4583</v>
      </c>
      <c r="H1343" s="3" t="s">
        <v>4584</v>
      </c>
      <c r="I1343" s="3" t="s">
        <v>4708</v>
      </c>
      <c r="J1343" s="3" t="s">
        <v>4838</v>
      </c>
      <c r="K1343" s="6">
        <v>441266.821</v>
      </c>
      <c r="L1343" s="6">
        <v>464828.54800000001</v>
      </c>
      <c r="M1343" s="6">
        <v>57915.652999999998</v>
      </c>
      <c r="N1343" s="6">
        <v>57976.93</v>
      </c>
      <c r="O1343" s="6">
        <v>39940.116000000002</v>
      </c>
      <c r="P1343" s="6">
        <v>40771.088000000003</v>
      </c>
      <c r="Q1343" s="6">
        <v>2737.067</v>
      </c>
      <c r="R1343" s="6">
        <v>6256.6559999999999</v>
      </c>
      <c r="S1343" s="6">
        <v>32139.816999999999</v>
      </c>
      <c r="T1343" s="6">
        <v>41716.586000000003</v>
      </c>
      <c r="U1343" s="6">
        <v>128655.20299999999</v>
      </c>
      <c r="V1343" s="6">
        <v>122914.568</v>
      </c>
      <c r="W1343" s="6">
        <v>827255.82499999995</v>
      </c>
      <c r="X1343" s="6">
        <v>850628.34699999995</v>
      </c>
      <c r="Y1343" s="6">
        <v>377083.163</v>
      </c>
      <c r="Z1343" s="6">
        <v>408668.03700000001</v>
      </c>
      <c r="AA1343" s="6">
        <v>295856</v>
      </c>
      <c r="AB1343" s="6">
        <v>329506</v>
      </c>
      <c r="AC1343" s="6">
        <v>62852712</v>
      </c>
      <c r="AD1343" s="6">
        <v>62848483</v>
      </c>
      <c r="AF1343">
        <f>Q1343/W1343</f>
        <v>3.3086101267404194E-3</v>
      </c>
      <c r="AG1343">
        <f>R1343/X1343</f>
        <v>7.355334467827229E-3</v>
      </c>
      <c r="AH1343">
        <f>U1343/W1343</f>
        <v>0.15552045583964308</v>
      </c>
      <c r="AI1343">
        <f>V1343/X1343</f>
        <v>0.14449855619495361</v>
      </c>
      <c r="AJ1343">
        <f>Y1343/AA1343</f>
        <v>1.2745496559136877</v>
      </c>
      <c r="AK1343">
        <f>Z1343/AB1343</f>
        <v>1.2402445994913598</v>
      </c>
      <c r="AL1343">
        <f>O1343/K1343</f>
        <v>9.0512393180814291E-2</v>
      </c>
      <c r="AM1343">
        <f>P1343/L1343</f>
        <v>8.7712099817070621E-2</v>
      </c>
      <c r="AN1343">
        <f>K1343/W1343</f>
        <v>0.53341035223293831</v>
      </c>
      <c r="AO1343">
        <f>L1343/X1343</f>
        <v>0.5464531597604988</v>
      </c>
      <c r="AP1343">
        <f>IF(OR(Q1343&lt;0, Q1343="NA"), 0, 1)</f>
        <v>1</v>
      </c>
      <c r="AQ1343">
        <f>IF(OR(S1343&lt;0, S1343="NA"), 0, 1)</f>
        <v>1</v>
      </c>
      <c r="AR1343">
        <f>IFERROR(IF((AF1343-AG1343)&gt;0,1,0),0)</f>
        <v>0</v>
      </c>
      <c r="AS1343">
        <f>IFERROR(IF((S1343-Q1343)&gt;0,1,0),0)</f>
        <v>1</v>
      </c>
      <c r="AT1343">
        <f>IFERROR(IF((AH1343-AI1343)&lt;0,1,0),0)</f>
        <v>0</v>
      </c>
      <c r="AU1343">
        <f>IFERROR(IF((AJ1343-AK1343)&gt;0,1,0),0)</f>
        <v>1</v>
      </c>
      <c r="AV1343">
        <f>IFERROR(IF((AL1343-AM1343)&gt;0,1,0),0)</f>
        <v>1</v>
      </c>
      <c r="AW1343">
        <f>IFERROR(IF((AN1343-AO1343)&gt;0,1,0),0)</f>
        <v>0</v>
      </c>
      <c r="AX1343">
        <f>IFERROR(IF((AC1343-AD1343)&lt;0,1,0),0)</f>
        <v>0</v>
      </c>
      <c r="AY1343">
        <f>SUM(AP1343:AX1343)</f>
        <v>5</v>
      </c>
    </row>
    <row r="1344" spans="1:51" x14ac:dyDescent="0.45">
      <c r="A1344" s="1" t="s">
        <v>478</v>
      </c>
      <c r="B1344" s="2">
        <v>4812549</v>
      </c>
      <c r="C1344" s="3" t="s">
        <v>5335</v>
      </c>
      <c r="D1344" s="7">
        <v>7.62</v>
      </c>
      <c r="E1344" s="5">
        <v>1578.35019102</v>
      </c>
      <c r="F1344" s="3" t="s">
        <v>4470</v>
      </c>
      <c r="G1344" s="3" t="s">
        <v>4471</v>
      </c>
      <c r="H1344" s="3" t="s">
        <v>4489</v>
      </c>
      <c r="I1344" s="3" t="s">
        <v>4489</v>
      </c>
      <c r="J1344" s="3" t="s">
        <v>4495</v>
      </c>
      <c r="K1344" s="6">
        <v>412579</v>
      </c>
      <c r="L1344" s="6">
        <v>382236</v>
      </c>
      <c r="M1344" s="6">
        <v>-31941</v>
      </c>
      <c r="N1344" s="6">
        <v>-52709</v>
      </c>
      <c r="O1344" s="6">
        <v>-34513</v>
      </c>
      <c r="P1344" s="6">
        <v>-55390</v>
      </c>
      <c r="Q1344" s="6">
        <v>-123817</v>
      </c>
      <c r="R1344" s="6">
        <v>-145933</v>
      </c>
      <c r="S1344" s="6">
        <v>-55725</v>
      </c>
      <c r="T1344" s="6">
        <v>-83867</v>
      </c>
      <c r="U1344" s="6">
        <v>796108</v>
      </c>
      <c r="V1344" s="6">
        <v>808481</v>
      </c>
      <c r="W1344" s="6">
        <v>491254</v>
      </c>
      <c r="X1344" s="6">
        <v>472419</v>
      </c>
      <c r="Y1344" s="6">
        <v>427125</v>
      </c>
      <c r="Z1344" s="6">
        <v>363457</v>
      </c>
      <c r="AA1344" s="6">
        <v>153567</v>
      </c>
      <c r="AB1344" s="6">
        <v>129065</v>
      </c>
      <c r="AC1344" s="6">
        <v>207119000</v>
      </c>
      <c r="AD1344" s="6">
        <v>206629000</v>
      </c>
      <c r="AF1344">
        <f>Q1344/W1344</f>
        <v>-0.25204273145867517</v>
      </c>
      <c r="AG1344">
        <f>R1344/X1344</f>
        <v>-0.30890586534411191</v>
      </c>
      <c r="AH1344">
        <f>U1344/W1344</f>
        <v>1.6205628860019461</v>
      </c>
      <c r="AI1344">
        <f>V1344/X1344</f>
        <v>1.7113642762039629</v>
      </c>
      <c r="AJ1344">
        <f>Y1344/AA1344</f>
        <v>2.7813592764070405</v>
      </c>
      <c r="AK1344">
        <f>Z1344/AB1344</f>
        <v>2.8160771704180063</v>
      </c>
      <c r="AL1344">
        <f>O1344/K1344</f>
        <v>-8.3651858189583081E-2</v>
      </c>
      <c r="AM1344">
        <f>P1344/L1344</f>
        <v>-0.14491047415732689</v>
      </c>
      <c r="AN1344">
        <f>K1344/W1344</f>
        <v>0.83984863227576778</v>
      </c>
      <c r="AO1344">
        <f>L1344/X1344</f>
        <v>0.80910378287071438</v>
      </c>
      <c r="AP1344">
        <f>IF(OR(Q1344&lt;0, Q1344="NA"), 0, 1)</f>
        <v>0</v>
      </c>
      <c r="AQ1344">
        <f>IF(OR(S1344&lt;0, S1344="NA"), 0, 1)</f>
        <v>0</v>
      </c>
      <c r="AR1344">
        <f>IFERROR(IF((AF1344-AG1344)&gt;0,1,0),0)</f>
        <v>1</v>
      </c>
      <c r="AS1344">
        <f>IFERROR(IF((S1344-Q1344)&gt;0,1,0),0)</f>
        <v>1</v>
      </c>
      <c r="AT1344">
        <f>IFERROR(IF((AH1344-AI1344)&lt;0,1,0),0)</f>
        <v>1</v>
      </c>
      <c r="AU1344">
        <f>IFERROR(IF((AJ1344-AK1344)&gt;0,1,0),0)</f>
        <v>0</v>
      </c>
      <c r="AV1344">
        <f>IFERROR(IF((AL1344-AM1344)&gt;0,1,0),0)</f>
        <v>1</v>
      </c>
      <c r="AW1344">
        <f>IFERROR(IF((AN1344-AO1344)&gt;0,1,0),0)</f>
        <v>1</v>
      </c>
      <c r="AX1344">
        <f>IFERROR(IF((AC1344-AD1344)&lt;0,1,0),0)</f>
        <v>0</v>
      </c>
      <c r="AY1344">
        <f>SUM(AP1344:AX1344)</f>
        <v>5</v>
      </c>
    </row>
    <row r="1345" spans="1:51" x14ac:dyDescent="0.45">
      <c r="A1345" s="1" t="s">
        <v>484</v>
      </c>
      <c r="B1345" s="2">
        <v>5164480</v>
      </c>
      <c r="C1345" s="3" t="s">
        <v>5335</v>
      </c>
      <c r="D1345" s="5">
        <v>115.17</v>
      </c>
      <c r="E1345" s="5">
        <v>27610.82723784</v>
      </c>
      <c r="F1345" s="3" t="s">
        <v>4470</v>
      </c>
      <c r="G1345" s="3" t="s">
        <v>4471</v>
      </c>
      <c r="H1345" s="3" t="s">
        <v>4489</v>
      </c>
      <c r="I1345" s="3" t="s">
        <v>4489</v>
      </c>
      <c r="J1345" s="3" t="s">
        <v>4495</v>
      </c>
      <c r="K1345" s="6">
        <v>3296408.4897700548</v>
      </c>
      <c r="L1345" s="6">
        <v>2910337.1662031896</v>
      </c>
      <c r="M1345" s="6">
        <v>-297642.88360313151</v>
      </c>
      <c r="N1345" s="6">
        <v>-672256.94967489864</v>
      </c>
      <c r="O1345" s="6">
        <v>-477855.07760983624</v>
      </c>
      <c r="P1345" s="6">
        <v>-848677.07596930896</v>
      </c>
      <c r="Q1345" s="6">
        <v>-506263.9794327945</v>
      </c>
      <c r="R1345" s="6">
        <v>-545593.57267259678</v>
      </c>
      <c r="S1345" s="6">
        <v>1650210.2169603126</v>
      </c>
      <c r="T1345" s="6">
        <v>3214718.671655348</v>
      </c>
      <c r="U1345" s="6" t="s">
        <v>4474</v>
      </c>
      <c r="V1345" s="6" t="s">
        <v>4474</v>
      </c>
      <c r="W1345" s="6">
        <v>24984608.521079637</v>
      </c>
      <c r="X1345" s="6">
        <v>23827172.399014249</v>
      </c>
      <c r="Y1345" s="6">
        <v>20618112.870845418</v>
      </c>
      <c r="Z1345" s="6">
        <v>19588128.147433836</v>
      </c>
      <c r="AA1345" s="6">
        <v>2813406.2012045509</v>
      </c>
      <c r="AB1345" s="6">
        <v>2599271.402550091</v>
      </c>
      <c r="AC1345" s="6">
        <v>239739752</v>
      </c>
      <c r="AD1345" s="6">
        <v>237766235</v>
      </c>
      <c r="AF1345">
        <f>Q1345/W1345</f>
        <v>-2.0263034299923374E-2</v>
      </c>
      <c r="AG1345">
        <f>R1345/X1345</f>
        <v>-2.2897957153118532E-2</v>
      </c>
      <c r="AH1345" t="e">
        <f>U1345/W1345</f>
        <v>#VALUE!</v>
      </c>
      <c r="AI1345" t="e">
        <f>V1345/X1345</f>
        <v>#VALUE!</v>
      </c>
      <c r="AJ1345">
        <f>Y1345/AA1345</f>
        <v>7.3285232903865207</v>
      </c>
      <c r="AK1345">
        <f>Z1345/AB1345</f>
        <v>7.5360072550393662</v>
      </c>
      <c r="AL1345">
        <f>O1345/K1345</f>
        <v>-0.14496233676523798</v>
      </c>
      <c r="AM1345">
        <f>P1345/L1345</f>
        <v>-0.29160781981714118</v>
      </c>
      <c r="AN1345">
        <f>K1345/W1345</f>
        <v>0.13193756816276944</v>
      </c>
      <c r="AO1345">
        <f>L1345/X1345</f>
        <v>0.12214362314865329</v>
      </c>
      <c r="AP1345">
        <f>IF(OR(Q1345&lt;0, Q1345="NA"), 0, 1)</f>
        <v>0</v>
      </c>
      <c r="AQ1345">
        <f>IF(OR(S1345&lt;0, S1345="NA"), 0, 1)</f>
        <v>1</v>
      </c>
      <c r="AR1345">
        <f>IFERROR(IF((AF1345-AG1345)&gt;0,1,0),0)</f>
        <v>1</v>
      </c>
      <c r="AS1345">
        <f>IFERROR(IF((S1345-Q1345)&gt;0,1,0),0)</f>
        <v>1</v>
      </c>
      <c r="AT1345">
        <f>IFERROR(IF((AH1345-AI1345)&lt;0,1,0),0)</f>
        <v>0</v>
      </c>
      <c r="AU1345">
        <f>IFERROR(IF((AJ1345-AK1345)&gt;0,1,0),0)</f>
        <v>0</v>
      </c>
      <c r="AV1345">
        <f>IFERROR(IF((AL1345-AM1345)&gt;0,1,0),0)</f>
        <v>1</v>
      </c>
      <c r="AW1345">
        <f>IFERROR(IF((AN1345-AO1345)&gt;0,1,0),0)</f>
        <v>1</v>
      </c>
      <c r="AX1345">
        <f>IFERROR(IF((AC1345-AD1345)&lt;0,1,0),0)</f>
        <v>0</v>
      </c>
      <c r="AY1345">
        <f>SUM(AP1345:AX1345)</f>
        <v>5</v>
      </c>
    </row>
    <row r="1346" spans="1:51" x14ac:dyDescent="0.45">
      <c r="A1346" s="1" t="s">
        <v>485</v>
      </c>
      <c r="B1346" s="2">
        <v>4098629</v>
      </c>
      <c r="C1346" s="3" t="s">
        <v>5337</v>
      </c>
      <c r="D1346" s="5">
        <v>360.54</v>
      </c>
      <c r="E1346" s="5">
        <v>10035.13545779</v>
      </c>
      <c r="F1346" s="3" t="s">
        <v>4470</v>
      </c>
      <c r="G1346" s="3" t="s">
        <v>4471</v>
      </c>
      <c r="H1346" s="3" t="s">
        <v>4472</v>
      </c>
      <c r="I1346" s="3" t="s">
        <v>4472</v>
      </c>
      <c r="J1346" s="3" t="s">
        <v>4601</v>
      </c>
      <c r="K1346" s="6">
        <v>2580209</v>
      </c>
      <c r="L1346" s="6">
        <v>2562604</v>
      </c>
      <c r="M1346" s="6">
        <v>483487</v>
      </c>
      <c r="N1346" s="6">
        <v>514170</v>
      </c>
      <c r="O1346" s="6">
        <v>333887</v>
      </c>
      <c r="P1346" s="6">
        <v>366170</v>
      </c>
      <c r="Q1346" s="6">
        <v>-778690</v>
      </c>
      <c r="R1346" s="6">
        <v>-1325605</v>
      </c>
      <c r="S1346" s="6">
        <v>412000</v>
      </c>
      <c r="T1346" s="6">
        <v>346153</v>
      </c>
      <c r="U1346" s="6">
        <v>1190762</v>
      </c>
      <c r="V1346" s="6">
        <v>1190307</v>
      </c>
      <c r="W1346" s="6">
        <v>10603472</v>
      </c>
      <c r="X1346" s="6">
        <v>9688446</v>
      </c>
      <c r="Y1346" s="6">
        <v>3055620</v>
      </c>
      <c r="Z1346" s="6">
        <v>3056254</v>
      </c>
      <c r="AA1346" s="6">
        <v>497943</v>
      </c>
      <c r="AB1346" s="6">
        <v>486961</v>
      </c>
      <c r="AC1346" s="6">
        <v>27995677</v>
      </c>
      <c r="AD1346" s="6">
        <v>28198730</v>
      </c>
      <c r="AF1346">
        <f>Q1346/W1346</f>
        <v>-7.3437266585888089E-2</v>
      </c>
      <c r="AG1346">
        <f>R1346/X1346</f>
        <v>-0.13682328414691067</v>
      </c>
      <c r="AH1346">
        <f>U1346/W1346</f>
        <v>0.11229925443288764</v>
      </c>
      <c r="AI1346">
        <f>V1346/X1346</f>
        <v>0.1228584026788197</v>
      </c>
      <c r="AJ1346">
        <f>Y1346/AA1346</f>
        <v>6.1364855013525643</v>
      </c>
      <c r="AK1346">
        <f>Z1346/AB1346</f>
        <v>6.27617817443286</v>
      </c>
      <c r="AL1346">
        <f>O1346/K1346</f>
        <v>0.12940308323860586</v>
      </c>
      <c r="AM1346">
        <f>P1346/L1346</f>
        <v>0.1428898105208608</v>
      </c>
      <c r="AN1346">
        <f>K1346/W1346</f>
        <v>0.24333623929973125</v>
      </c>
      <c r="AO1346">
        <f>L1346/X1346</f>
        <v>0.26450103556339172</v>
      </c>
      <c r="AP1346">
        <f>IF(OR(Q1346&lt;0, Q1346="NA"), 0, 1)</f>
        <v>0</v>
      </c>
      <c r="AQ1346">
        <f>IF(OR(S1346&lt;0, S1346="NA"), 0, 1)</f>
        <v>1</v>
      </c>
      <c r="AR1346">
        <f>IFERROR(IF((AF1346-AG1346)&gt;0,1,0),0)</f>
        <v>1</v>
      </c>
      <c r="AS1346">
        <f>IFERROR(IF((S1346-Q1346)&gt;0,1,0),0)</f>
        <v>1</v>
      </c>
      <c r="AT1346">
        <f>IFERROR(IF((AH1346-AI1346)&lt;0,1,0),0)</f>
        <v>1</v>
      </c>
      <c r="AU1346">
        <f>IFERROR(IF((AJ1346-AK1346)&gt;0,1,0),0)</f>
        <v>0</v>
      </c>
      <c r="AV1346">
        <f>IFERROR(IF((AL1346-AM1346)&gt;0,1,0),0)</f>
        <v>0</v>
      </c>
      <c r="AW1346">
        <f>IFERROR(IF((AN1346-AO1346)&gt;0,1,0),0)</f>
        <v>0</v>
      </c>
      <c r="AX1346">
        <f>IFERROR(IF((AC1346-AD1346)&lt;0,1,0),0)</f>
        <v>1</v>
      </c>
      <c r="AY1346">
        <f>SUM(AP1346:AX1346)</f>
        <v>5</v>
      </c>
    </row>
    <row r="1347" spans="1:51" x14ac:dyDescent="0.45">
      <c r="A1347" s="1" t="s">
        <v>487</v>
      </c>
      <c r="B1347" s="2">
        <v>4810610</v>
      </c>
      <c r="C1347" s="3" t="s">
        <v>5335</v>
      </c>
      <c r="D1347" s="5">
        <v>78.709999999999994</v>
      </c>
      <c r="E1347" s="5">
        <v>12506.373578000001</v>
      </c>
      <c r="F1347" s="3" t="s">
        <v>4470</v>
      </c>
      <c r="G1347" s="3" t="s">
        <v>4471</v>
      </c>
      <c r="H1347" s="3" t="s">
        <v>4472</v>
      </c>
      <c r="I1347" s="3" t="s">
        <v>4472</v>
      </c>
      <c r="J1347" s="3" t="s">
        <v>4556</v>
      </c>
      <c r="K1347" s="6">
        <v>1171583</v>
      </c>
      <c r="L1347" s="6">
        <v>1159060</v>
      </c>
      <c r="M1347" s="6">
        <v>308515</v>
      </c>
      <c r="N1347" s="6">
        <v>310371</v>
      </c>
      <c r="O1347" s="6">
        <v>243807</v>
      </c>
      <c r="P1347" s="6">
        <v>245260</v>
      </c>
      <c r="Q1347" s="6">
        <v>150712</v>
      </c>
      <c r="R1347" s="6">
        <v>168105</v>
      </c>
      <c r="S1347" s="6">
        <v>303487</v>
      </c>
      <c r="T1347" s="6">
        <v>298981</v>
      </c>
      <c r="U1347" s="6">
        <v>300000</v>
      </c>
      <c r="V1347" s="6">
        <v>319000</v>
      </c>
      <c r="W1347" s="6">
        <v>2736017</v>
      </c>
      <c r="X1347" s="6">
        <v>2703867</v>
      </c>
      <c r="Y1347" s="6">
        <v>648567</v>
      </c>
      <c r="Z1347" s="6">
        <v>617419</v>
      </c>
      <c r="AA1347" s="6">
        <v>142128</v>
      </c>
      <c r="AB1347" s="6">
        <v>159379</v>
      </c>
      <c r="AC1347" s="6">
        <v>158878127</v>
      </c>
      <c r="AD1347" s="6">
        <v>158216258</v>
      </c>
      <c r="AF1347">
        <f>Q1347/W1347</f>
        <v>5.5084453057126476E-2</v>
      </c>
      <c r="AG1347">
        <f>R1347/X1347</f>
        <v>6.2172066895302171E-2</v>
      </c>
      <c r="AH1347">
        <f>U1347/W1347</f>
        <v>0.10964844151187657</v>
      </c>
      <c r="AI1347">
        <f>V1347/X1347</f>
        <v>0.11797917575087828</v>
      </c>
      <c r="AJ1347">
        <f>Y1347/AA1347</f>
        <v>4.5632598784194531</v>
      </c>
      <c r="AK1347">
        <f>Z1347/AB1347</f>
        <v>3.8739043412243772</v>
      </c>
      <c r="AL1347">
        <f>O1347/K1347</f>
        <v>0.20810049309353243</v>
      </c>
      <c r="AM1347">
        <f>P1347/L1347</f>
        <v>0.21160250547857748</v>
      </c>
      <c r="AN1347">
        <f>K1347/W1347</f>
        <v>0.42820750017269632</v>
      </c>
      <c r="AO1347">
        <f>L1347/X1347</f>
        <v>0.42866753431289334</v>
      </c>
      <c r="AP1347">
        <f>IF(OR(Q1347&lt;0, Q1347="NA"), 0, 1)</f>
        <v>1</v>
      </c>
      <c r="AQ1347">
        <f>IF(OR(S1347&lt;0, S1347="NA"), 0, 1)</f>
        <v>1</v>
      </c>
      <c r="AR1347">
        <f>IFERROR(IF((AF1347-AG1347)&gt;0,1,0),0)</f>
        <v>0</v>
      </c>
      <c r="AS1347">
        <f>IFERROR(IF((S1347-Q1347)&gt;0,1,0),0)</f>
        <v>1</v>
      </c>
      <c r="AT1347">
        <f>IFERROR(IF((AH1347-AI1347)&lt;0,1,0),0)</f>
        <v>1</v>
      </c>
      <c r="AU1347">
        <f>IFERROR(IF((AJ1347-AK1347)&gt;0,1,0),0)</f>
        <v>1</v>
      </c>
      <c r="AV1347">
        <f>IFERROR(IF((AL1347-AM1347)&gt;0,1,0),0)</f>
        <v>0</v>
      </c>
      <c r="AW1347">
        <f>IFERROR(IF((AN1347-AO1347)&gt;0,1,0),0)</f>
        <v>0</v>
      </c>
      <c r="AX1347">
        <f>IFERROR(IF((AC1347-AD1347)&lt;0,1,0),0)</f>
        <v>0</v>
      </c>
      <c r="AY1347">
        <f>SUM(AP1347:AX1347)</f>
        <v>5</v>
      </c>
    </row>
    <row r="1348" spans="1:51" x14ac:dyDescent="0.45">
      <c r="A1348" s="1" t="s">
        <v>496</v>
      </c>
      <c r="B1348" s="2">
        <v>4010420</v>
      </c>
      <c r="C1348" s="3" t="s">
        <v>5337</v>
      </c>
      <c r="D1348" s="5">
        <v>57.52</v>
      </c>
      <c r="E1348" s="5">
        <v>4116.8924772</v>
      </c>
      <c r="F1348" s="3" t="s">
        <v>4651</v>
      </c>
      <c r="G1348" s="3" t="s">
        <v>4651</v>
      </c>
      <c r="H1348" s="3" t="s">
        <v>4688</v>
      </c>
      <c r="I1348" s="3" t="s">
        <v>4688</v>
      </c>
      <c r="J1348" s="3" t="s">
        <v>4653</v>
      </c>
      <c r="K1348" s="6">
        <v>2122300</v>
      </c>
      <c r="L1348" s="6">
        <v>2127900</v>
      </c>
      <c r="M1348" s="6">
        <v>739300</v>
      </c>
      <c r="N1348" s="6">
        <v>756800</v>
      </c>
      <c r="O1348" s="6">
        <v>471900</v>
      </c>
      <c r="P1348" s="6">
        <v>493900</v>
      </c>
      <c r="Q1348" s="6">
        <v>265900</v>
      </c>
      <c r="R1348" s="6">
        <v>288300</v>
      </c>
      <c r="S1348" s="6">
        <v>754500</v>
      </c>
      <c r="T1348" s="6">
        <v>803300</v>
      </c>
      <c r="U1348" s="6">
        <v>4248800</v>
      </c>
      <c r="V1348" s="6">
        <v>4247100</v>
      </c>
      <c r="W1348" s="6">
        <v>9718700</v>
      </c>
      <c r="X1348" s="6">
        <v>10185900</v>
      </c>
      <c r="Y1348" s="6">
        <v>599500</v>
      </c>
      <c r="Z1348" s="6">
        <v>1173600</v>
      </c>
      <c r="AA1348" s="6">
        <v>536200</v>
      </c>
      <c r="AB1348" s="6">
        <v>1106800</v>
      </c>
      <c r="AC1348" s="6">
        <v>71575275</v>
      </c>
      <c r="AD1348" s="6">
        <v>69664060</v>
      </c>
      <c r="AF1348">
        <f>Q1348/W1348</f>
        <v>2.7359626287466431E-2</v>
      </c>
      <c r="AG1348">
        <f>R1348/X1348</f>
        <v>2.8303831767443232E-2</v>
      </c>
      <c r="AH1348">
        <f>U1348/W1348</f>
        <v>0.43717781184726351</v>
      </c>
      <c r="AI1348">
        <f>V1348/X1348</f>
        <v>0.41695873707772507</v>
      </c>
      <c r="AJ1348">
        <f>Y1348/AA1348</f>
        <v>1.118052965311451</v>
      </c>
      <c r="AK1348">
        <f>Z1348/AB1348</f>
        <v>1.06035417419588</v>
      </c>
      <c r="AL1348">
        <f>O1348/K1348</f>
        <v>0.22235310747773643</v>
      </c>
      <c r="AM1348">
        <f>P1348/L1348</f>
        <v>0.23210677193477136</v>
      </c>
      <c r="AN1348">
        <f>K1348/W1348</f>
        <v>0.21837282764155699</v>
      </c>
      <c r="AO1348">
        <f>L1348/X1348</f>
        <v>0.20890642947604041</v>
      </c>
      <c r="AP1348">
        <f>IF(OR(Q1348&lt;0, Q1348="NA"), 0, 1)</f>
        <v>1</v>
      </c>
      <c r="AQ1348">
        <f>IF(OR(S1348&lt;0, S1348="NA"), 0, 1)</f>
        <v>1</v>
      </c>
      <c r="AR1348">
        <f>IFERROR(IF((AF1348-AG1348)&gt;0,1,0),0)</f>
        <v>0</v>
      </c>
      <c r="AS1348">
        <f>IFERROR(IF((S1348-Q1348)&gt;0,1,0),0)</f>
        <v>1</v>
      </c>
      <c r="AT1348">
        <f>IFERROR(IF((AH1348-AI1348)&lt;0,1,0),0)</f>
        <v>0</v>
      </c>
      <c r="AU1348">
        <f>IFERROR(IF((AJ1348-AK1348)&gt;0,1,0),0)</f>
        <v>1</v>
      </c>
      <c r="AV1348">
        <f>IFERROR(IF((AL1348-AM1348)&gt;0,1,0),0)</f>
        <v>0</v>
      </c>
      <c r="AW1348">
        <f>IFERROR(IF((AN1348-AO1348)&gt;0,1,0),0)</f>
        <v>1</v>
      </c>
      <c r="AX1348">
        <f>IFERROR(IF((AC1348-AD1348)&lt;0,1,0),0)</f>
        <v>0</v>
      </c>
      <c r="AY1348">
        <f>SUM(AP1348:AX1348)</f>
        <v>5</v>
      </c>
    </row>
    <row r="1349" spans="1:51" x14ac:dyDescent="0.45">
      <c r="A1349" s="1" t="s">
        <v>501</v>
      </c>
      <c r="B1349" s="2">
        <v>5721223</v>
      </c>
      <c r="C1349" s="3" t="s">
        <v>5337</v>
      </c>
      <c r="D1349" s="5">
        <v>11.28</v>
      </c>
      <c r="E1349" s="5">
        <v>339.1179156</v>
      </c>
      <c r="F1349" s="3" t="s">
        <v>4480</v>
      </c>
      <c r="G1349" s="3" t="s">
        <v>4491</v>
      </c>
      <c r="H1349" s="3" t="s">
        <v>4492</v>
      </c>
      <c r="I1349" s="3" t="s">
        <v>4493</v>
      </c>
      <c r="J1349" s="3"/>
      <c r="K1349" s="6">
        <v>24914.907999999999</v>
      </c>
      <c r="L1349" s="6">
        <v>24856.536</v>
      </c>
      <c r="M1349" s="6" t="s">
        <v>4474</v>
      </c>
      <c r="N1349" s="6" t="s">
        <v>4474</v>
      </c>
      <c r="O1349" s="6">
        <v>20821.7</v>
      </c>
      <c r="P1349" s="6">
        <v>20848.675999999999</v>
      </c>
      <c r="Q1349" s="6">
        <v>12010.39</v>
      </c>
      <c r="R1349" s="6">
        <v>9914.1839999999993</v>
      </c>
      <c r="S1349" s="6">
        <v>17598.707999999999</v>
      </c>
      <c r="T1349" s="6">
        <v>19557.992999999999</v>
      </c>
      <c r="U1349" s="6" t="s">
        <v>4474</v>
      </c>
      <c r="V1349" s="6" t="s">
        <v>4474</v>
      </c>
      <c r="W1349" s="6">
        <v>597022.94799999997</v>
      </c>
      <c r="X1349" s="6">
        <v>597022.94799999997</v>
      </c>
      <c r="Y1349" s="6">
        <v>7893.2070000000003</v>
      </c>
      <c r="Z1349" s="6">
        <v>7893.2070000000003</v>
      </c>
      <c r="AA1349" s="6">
        <v>210431</v>
      </c>
      <c r="AB1349" s="6">
        <v>210431</v>
      </c>
      <c r="AC1349" s="6">
        <v>30063645</v>
      </c>
      <c r="AD1349" s="6">
        <v>30063645</v>
      </c>
      <c r="AF1349">
        <f>Q1349/W1349</f>
        <v>2.011713291797956E-2</v>
      </c>
      <c r="AG1349">
        <f>R1349/X1349</f>
        <v>1.6606035049761603E-2</v>
      </c>
      <c r="AH1349" t="e">
        <f>U1349/W1349</f>
        <v>#VALUE!</v>
      </c>
      <c r="AI1349" t="e">
        <f>V1349/X1349</f>
        <v>#VALUE!</v>
      </c>
      <c r="AJ1349">
        <f>Y1349/AA1349</f>
        <v>3.75097157738166E-2</v>
      </c>
      <c r="AK1349">
        <f>Z1349/AB1349</f>
        <v>3.75097157738166E-2</v>
      </c>
      <c r="AL1349">
        <f>O1349/K1349</f>
        <v>0.8357124979149031</v>
      </c>
      <c r="AM1349">
        <f>P1349/L1349</f>
        <v>0.83876031640128779</v>
      </c>
      <c r="AN1349">
        <f>K1349/W1349</f>
        <v>4.1731910110765123E-2</v>
      </c>
      <c r="AO1349">
        <f>L1349/X1349</f>
        <v>4.1634138324612609E-2</v>
      </c>
      <c r="AP1349">
        <f>IF(OR(Q1349&lt;0, Q1349="NA"), 0, 1)</f>
        <v>1</v>
      </c>
      <c r="AQ1349">
        <f>IF(OR(S1349&lt;0, S1349="NA"), 0, 1)</f>
        <v>1</v>
      </c>
      <c r="AR1349">
        <f>IFERROR(IF((AF1349-AG1349)&gt;0,1,0),0)</f>
        <v>1</v>
      </c>
      <c r="AS1349">
        <f>IFERROR(IF((S1349-Q1349)&gt;0,1,0),0)</f>
        <v>1</v>
      </c>
      <c r="AT1349">
        <f>IFERROR(IF((AH1349-AI1349)&lt;0,1,0),0)</f>
        <v>0</v>
      </c>
      <c r="AU1349">
        <f>IFERROR(IF((AJ1349-AK1349)&gt;0,1,0),0)</f>
        <v>0</v>
      </c>
      <c r="AV1349">
        <f>IFERROR(IF((AL1349-AM1349)&gt;0,1,0),0)</f>
        <v>0</v>
      </c>
      <c r="AW1349">
        <f>IFERROR(IF((AN1349-AO1349)&gt;0,1,0),0)</f>
        <v>1</v>
      </c>
      <c r="AX1349">
        <f>IFERROR(IF((AC1349-AD1349)&lt;0,1,0),0)</f>
        <v>0</v>
      </c>
      <c r="AY1349">
        <f>SUM(AP1349:AX1349)</f>
        <v>5</v>
      </c>
    </row>
    <row r="1350" spans="1:51" x14ac:dyDescent="0.45">
      <c r="A1350" s="1" t="s">
        <v>503</v>
      </c>
      <c r="B1350" s="2">
        <v>5720959</v>
      </c>
      <c r="C1350" s="3" t="s">
        <v>5337</v>
      </c>
      <c r="D1350" s="7">
        <v>10.46</v>
      </c>
      <c r="E1350" s="5">
        <v>565.24198825999997</v>
      </c>
      <c r="F1350" s="3" t="s">
        <v>4480</v>
      </c>
      <c r="G1350" s="3" t="s">
        <v>4491</v>
      </c>
      <c r="H1350" s="3" t="s">
        <v>4492</v>
      </c>
      <c r="I1350" s="3" t="s">
        <v>4493</v>
      </c>
      <c r="J1350" s="3" t="s">
        <v>4494</v>
      </c>
      <c r="K1350" s="6">
        <v>52239.813999999998</v>
      </c>
      <c r="L1350" s="6">
        <v>52133.949000000001</v>
      </c>
      <c r="M1350" s="6" t="s">
        <v>4474</v>
      </c>
      <c r="N1350" s="6" t="s">
        <v>4474</v>
      </c>
      <c r="O1350" s="6">
        <v>47376.788</v>
      </c>
      <c r="P1350" s="6">
        <v>47148.108</v>
      </c>
      <c r="Q1350" s="6">
        <v>25681.685000000001</v>
      </c>
      <c r="R1350" s="6">
        <v>40471.68</v>
      </c>
      <c r="S1350" s="6">
        <v>40525.203000000001</v>
      </c>
      <c r="T1350" s="6">
        <v>87873.058000000005</v>
      </c>
      <c r="U1350" s="6" t="s">
        <v>4474</v>
      </c>
      <c r="V1350" s="6" t="s">
        <v>4474</v>
      </c>
      <c r="W1350" s="6">
        <v>920558.89300000004</v>
      </c>
      <c r="X1350" s="6">
        <v>920558.89300000004</v>
      </c>
      <c r="Y1350" s="6">
        <v>18538.624</v>
      </c>
      <c r="Z1350" s="6">
        <v>18538.624</v>
      </c>
      <c r="AA1350" s="6">
        <v>351466</v>
      </c>
      <c r="AB1350" s="6">
        <v>351466</v>
      </c>
      <c r="AC1350" s="6">
        <v>54058073</v>
      </c>
      <c r="AD1350" s="6">
        <v>54058073</v>
      </c>
      <c r="AF1350">
        <f>Q1350/W1350</f>
        <v>2.7897927221479789E-2</v>
      </c>
      <c r="AG1350">
        <f>R1350/X1350</f>
        <v>4.3964248575240256E-2</v>
      </c>
      <c r="AH1350" t="e">
        <f>U1350/W1350</f>
        <v>#VALUE!</v>
      </c>
      <c r="AI1350" t="e">
        <f>V1350/X1350</f>
        <v>#VALUE!</v>
      </c>
      <c r="AJ1350">
        <f>Y1350/AA1350</f>
        <v>5.2746564390296645E-2</v>
      </c>
      <c r="AK1350">
        <f>Z1350/AB1350</f>
        <v>5.2746564390296645E-2</v>
      </c>
      <c r="AL1350">
        <f>O1350/K1350</f>
        <v>0.90690958432585544</v>
      </c>
      <c r="AM1350">
        <f>P1350/L1350</f>
        <v>0.90436479308329398</v>
      </c>
      <c r="AN1350">
        <f>K1350/W1350</f>
        <v>5.6747932584471805E-2</v>
      </c>
      <c r="AO1350">
        <f>L1350/X1350</f>
        <v>5.663293179440286E-2</v>
      </c>
      <c r="AP1350">
        <f>IF(OR(Q1350&lt;0, Q1350="NA"), 0, 1)</f>
        <v>1</v>
      </c>
      <c r="AQ1350">
        <f>IF(OR(S1350&lt;0, S1350="NA"), 0, 1)</f>
        <v>1</v>
      </c>
      <c r="AR1350">
        <f>IFERROR(IF((AF1350-AG1350)&gt;0,1,0),0)</f>
        <v>0</v>
      </c>
      <c r="AS1350">
        <f>IFERROR(IF((S1350-Q1350)&gt;0,1,0),0)</f>
        <v>1</v>
      </c>
      <c r="AT1350">
        <f>IFERROR(IF((AH1350-AI1350)&lt;0,1,0),0)</f>
        <v>0</v>
      </c>
      <c r="AU1350">
        <f>IFERROR(IF((AJ1350-AK1350)&gt;0,1,0),0)</f>
        <v>0</v>
      </c>
      <c r="AV1350">
        <f>IFERROR(IF((AL1350-AM1350)&gt;0,1,0),0)</f>
        <v>1</v>
      </c>
      <c r="AW1350">
        <f>IFERROR(IF((AN1350-AO1350)&gt;0,1,0),0)</f>
        <v>1</v>
      </c>
      <c r="AX1350">
        <f>IFERROR(IF((AC1350-AD1350)&lt;0,1,0),0)</f>
        <v>0</v>
      </c>
      <c r="AY1350">
        <f>SUM(AP1350:AX1350)</f>
        <v>5</v>
      </c>
    </row>
    <row r="1351" spans="1:51" x14ac:dyDescent="0.45">
      <c r="A1351" s="1" t="s">
        <v>504</v>
      </c>
      <c r="B1351" s="2">
        <v>5721379</v>
      </c>
      <c r="C1351" s="3" t="s">
        <v>5337</v>
      </c>
      <c r="D1351" s="5">
        <v>9.7799999999999994</v>
      </c>
      <c r="E1351" s="5">
        <v>1415.87131404</v>
      </c>
      <c r="F1351" s="3" t="s">
        <v>4480</v>
      </c>
      <c r="G1351" s="3" t="s">
        <v>4491</v>
      </c>
      <c r="H1351" s="3" t="s">
        <v>4492</v>
      </c>
      <c r="I1351" s="3" t="s">
        <v>4493</v>
      </c>
      <c r="J1351" s="3" t="s">
        <v>4553</v>
      </c>
      <c r="K1351" s="6">
        <v>149887.845</v>
      </c>
      <c r="L1351" s="6">
        <v>146315.459</v>
      </c>
      <c r="M1351" s="6" t="s">
        <v>4474</v>
      </c>
      <c r="N1351" s="6" t="s">
        <v>4474</v>
      </c>
      <c r="O1351" s="6">
        <v>137718.149</v>
      </c>
      <c r="P1351" s="6">
        <v>134186.25599999999</v>
      </c>
      <c r="Q1351" s="6">
        <v>163746.65</v>
      </c>
      <c r="R1351" s="6">
        <v>183149.58900000001</v>
      </c>
      <c r="S1351" s="6">
        <v>186503.427</v>
      </c>
      <c r="T1351" s="6">
        <v>125531.53200000001</v>
      </c>
      <c r="U1351" s="6" t="s">
        <v>4474</v>
      </c>
      <c r="V1351" s="6" t="s">
        <v>4474</v>
      </c>
      <c r="W1351" s="6">
        <v>1908210.888</v>
      </c>
      <c r="X1351" s="6">
        <v>1908210.888</v>
      </c>
      <c r="Y1351" s="6">
        <v>49059.17</v>
      </c>
      <c r="Z1351" s="6">
        <v>49059.17</v>
      </c>
      <c r="AA1351" s="6">
        <v>518866</v>
      </c>
      <c r="AB1351" s="6">
        <v>518866</v>
      </c>
      <c r="AC1351" s="6">
        <v>144772118</v>
      </c>
      <c r="AD1351" s="6">
        <v>144772118</v>
      </c>
      <c r="AF1351">
        <f>Q1351/W1351</f>
        <v>8.5811610776219405E-2</v>
      </c>
      <c r="AG1351">
        <f>R1351/X1351</f>
        <v>9.5979742151015332E-2</v>
      </c>
      <c r="AH1351" t="e">
        <f>U1351/W1351</f>
        <v>#VALUE!</v>
      </c>
      <c r="AI1351" t="e">
        <f>V1351/X1351</f>
        <v>#VALUE!</v>
      </c>
      <c r="AJ1351">
        <f>Y1351/AA1351</f>
        <v>9.4550751060967567E-2</v>
      </c>
      <c r="AK1351">
        <f>Z1351/AB1351</f>
        <v>9.4550751060967567E-2</v>
      </c>
      <c r="AL1351">
        <f>O1351/K1351</f>
        <v>0.91880798606451375</v>
      </c>
      <c r="AM1351">
        <f>P1351/L1351</f>
        <v>0.91710238218915741</v>
      </c>
      <c r="AN1351">
        <f>K1351/W1351</f>
        <v>7.8548888879414039E-2</v>
      </c>
      <c r="AO1351">
        <f>L1351/X1351</f>
        <v>7.6676776094362159E-2</v>
      </c>
      <c r="AP1351">
        <f>IF(OR(Q1351&lt;0, Q1351="NA"), 0, 1)</f>
        <v>1</v>
      </c>
      <c r="AQ1351">
        <f>IF(OR(S1351&lt;0, S1351="NA"), 0, 1)</f>
        <v>1</v>
      </c>
      <c r="AR1351">
        <f>IFERROR(IF((AF1351-AG1351)&gt;0,1,0),0)</f>
        <v>0</v>
      </c>
      <c r="AS1351">
        <f>IFERROR(IF((S1351-Q1351)&gt;0,1,0),0)</f>
        <v>1</v>
      </c>
      <c r="AT1351">
        <f>IFERROR(IF((AH1351-AI1351)&lt;0,1,0),0)</f>
        <v>0</v>
      </c>
      <c r="AU1351">
        <f>IFERROR(IF((AJ1351-AK1351)&gt;0,1,0),0)</f>
        <v>0</v>
      </c>
      <c r="AV1351">
        <f>IFERROR(IF((AL1351-AM1351)&gt;0,1,0),0)</f>
        <v>1</v>
      </c>
      <c r="AW1351">
        <f>IFERROR(IF((AN1351-AO1351)&gt;0,1,0),0)</f>
        <v>1</v>
      </c>
      <c r="AX1351">
        <f>IFERROR(IF((AC1351-AD1351)&lt;0,1,0),0)</f>
        <v>0</v>
      </c>
      <c r="AY1351">
        <f>SUM(AP1351:AX1351)</f>
        <v>5</v>
      </c>
    </row>
    <row r="1352" spans="1:51" x14ac:dyDescent="0.45">
      <c r="A1352" s="1" t="s">
        <v>505</v>
      </c>
      <c r="B1352" s="2">
        <v>5726614</v>
      </c>
      <c r="C1352" s="3" t="s">
        <v>5337</v>
      </c>
      <c r="D1352" s="5">
        <v>10.64</v>
      </c>
      <c r="E1352" s="5">
        <v>992.97222248000003</v>
      </c>
      <c r="F1352" s="3" t="s">
        <v>4480</v>
      </c>
      <c r="G1352" s="3" t="s">
        <v>4491</v>
      </c>
      <c r="H1352" s="3" t="s">
        <v>4492</v>
      </c>
      <c r="I1352" s="3" t="s">
        <v>4493</v>
      </c>
      <c r="J1352" s="3"/>
      <c r="K1352" s="6">
        <v>107623.694</v>
      </c>
      <c r="L1352" s="6">
        <v>106058.85</v>
      </c>
      <c r="M1352" s="6" t="s">
        <v>4474</v>
      </c>
      <c r="N1352" s="6" t="s">
        <v>4474</v>
      </c>
      <c r="O1352" s="6">
        <v>96697.797000000006</v>
      </c>
      <c r="P1352" s="6">
        <v>95181.937999999995</v>
      </c>
      <c r="Q1352" s="6">
        <v>98654.544999999998</v>
      </c>
      <c r="R1352" s="6">
        <v>115406.124</v>
      </c>
      <c r="S1352" s="6">
        <v>103928.371</v>
      </c>
      <c r="T1352" s="6">
        <v>100682.641</v>
      </c>
      <c r="U1352" s="6" t="s">
        <v>4474</v>
      </c>
      <c r="V1352" s="6" t="s">
        <v>4474</v>
      </c>
      <c r="W1352" s="6">
        <v>1671477.449</v>
      </c>
      <c r="X1352" s="6">
        <v>1671477.449</v>
      </c>
      <c r="Y1352" s="6">
        <v>42739.044000000002</v>
      </c>
      <c r="Z1352" s="6">
        <v>42739.044000000002</v>
      </c>
      <c r="AA1352" s="6">
        <v>620169</v>
      </c>
      <c r="AB1352" s="6">
        <v>620169</v>
      </c>
      <c r="AC1352" s="6">
        <v>93324457</v>
      </c>
      <c r="AD1352" s="6">
        <v>93324457</v>
      </c>
      <c r="AF1352">
        <f>Q1352/W1352</f>
        <v>5.9022360761745461E-2</v>
      </c>
      <c r="AG1352">
        <f>R1352/X1352</f>
        <v>6.9044379910147377E-2</v>
      </c>
      <c r="AH1352" t="e">
        <f>U1352/W1352</f>
        <v>#VALUE!</v>
      </c>
      <c r="AI1352" t="e">
        <f>V1352/X1352</f>
        <v>#VALUE!</v>
      </c>
      <c r="AJ1352">
        <f>Y1352/AA1352</f>
        <v>6.8915156997528093E-2</v>
      </c>
      <c r="AK1352">
        <f>Z1352/AB1352</f>
        <v>6.8915156997528093E-2</v>
      </c>
      <c r="AL1352">
        <f>O1352/K1352</f>
        <v>0.8984805613529675</v>
      </c>
      <c r="AM1352">
        <f>P1352/L1352</f>
        <v>0.89744456026064767</v>
      </c>
      <c r="AN1352">
        <f>K1352/W1352</f>
        <v>6.4388361365203206E-2</v>
      </c>
      <c r="AO1352">
        <f>L1352/X1352</f>
        <v>6.3452157289619532E-2</v>
      </c>
      <c r="AP1352">
        <f>IF(OR(Q1352&lt;0, Q1352="NA"), 0, 1)</f>
        <v>1</v>
      </c>
      <c r="AQ1352">
        <f>IF(OR(S1352&lt;0, S1352="NA"), 0, 1)</f>
        <v>1</v>
      </c>
      <c r="AR1352">
        <f>IFERROR(IF((AF1352-AG1352)&gt;0,1,0),0)</f>
        <v>0</v>
      </c>
      <c r="AS1352">
        <f>IFERROR(IF((S1352-Q1352)&gt;0,1,0),0)</f>
        <v>1</v>
      </c>
      <c r="AT1352">
        <f>IFERROR(IF((AH1352-AI1352)&lt;0,1,0),0)</f>
        <v>0</v>
      </c>
      <c r="AU1352">
        <f>IFERROR(IF((AJ1352-AK1352)&gt;0,1,0),0)</f>
        <v>0</v>
      </c>
      <c r="AV1352">
        <f>IFERROR(IF((AL1352-AM1352)&gt;0,1,0),0)</f>
        <v>1</v>
      </c>
      <c r="AW1352">
        <f>IFERROR(IF((AN1352-AO1352)&gt;0,1,0),0)</f>
        <v>1</v>
      </c>
      <c r="AX1352">
        <f>IFERROR(IF((AC1352-AD1352)&lt;0,1,0),0)</f>
        <v>0</v>
      </c>
      <c r="AY1352">
        <f>SUM(AP1352:AX1352)</f>
        <v>5</v>
      </c>
    </row>
    <row r="1353" spans="1:51" x14ac:dyDescent="0.45">
      <c r="A1353" s="1" t="s">
        <v>509</v>
      </c>
      <c r="B1353" s="2">
        <v>5724532</v>
      </c>
      <c r="C1353" s="3" t="s">
        <v>5337</v>
      </c>
      <c r="D1353" s="7">
        <v>8.73</v>
      </c>
      <c r="E1353" s="5">
        <v>1584.3355203599999</v>
      </c>
      <c r="F1353" s="3" t="s">
        <v>4480</v>
      </c>
      <c r="G1353" s="3" t="s">
        <v>4491</v>
      </c>
      <c r="H1353" s="3" t="s">
        <v>4492</v>
      </c>
      <c r="I1353" s="3" t="s">
        <v>4493</v>
      </c>
      <c r="J1353" s="3"/>
      <c r="K1353" s="6">
        <v>49090.097000000002</v>
      </c>
      <c r="L1353" s="6">
        <v>48563.754999999997</v>
      </c>
      <c r="M1353" s="6" t="s">
        <v>4474</v>
      </c>
      <c r="N1353" s="6" t="s">
        <v>4474</v>
      </c>
      <c r="O1353" s="6">
        <v>35006.173000000003</v>
      </c>
      <c r="P1353" s="6">
        <v>34626.821000000004</v>
      </c>
      <c r="Q1353" s="6">
        <v>191733.81099999999</v>
      </c>
      <c r="R1353" s="6">
        <v>170854.62</v>
      </c>
      <c r="S1353" s="6">
        <v>138415.21400000001</v>
      </c>
      <c r="T1353" s="6">
        <v>138287.34700000001</v>
      </c>
      <c r="U1353" s="6" t="s">
        <v>4474</v>
      </c>
      <c r="V1353" s="6" t="s">
        <v>4474</v>
      </c>
      <c r="W1353" s="6">
        <v>1758923.0360000001</v>
      </c>
      <c r="X1353" s="6">
        <v>1758923.0360000001</v>
      </c>
      <c r="Y1353" s="6">
        <v>45733.654999999999</v>
      </c>
      <c r="Z1353" s="6">
        <v>45733.654999999999</v>
      </c>
      <c r="AA1353" s="6">
        <v>58727</v>
      </c>
      <c r="AB1353" s="6">
        <v>58727</v>
      </c>
      <c r="AC1353" s="6">
        <v>186135109</v>
      </c>
      <c r="AD1353" s="6">
        <v>186135109</v>
      </c>
      <c r="AF1353">
        <f>Q1353/W1353</f>
        <v>0.10900636757593751</v>
      </c>
      <c r="AG1353">
        <f>R1353/X1353</f>
        <v>9.7135927214043252E-2</v>
      </c>
      <c r="AH1353" t="e">
        <f>U1353/W1353</f>
        <v>#VALUE!</v>
      </c>
      <c r="AI1353" t="e">
        <f>V1353/X1353</f>
        <v>#VALUE!</v>
      </c>
      <c r="AJ1353">
        <f>Y1353/AA1353</f>
        <v>0.77875006385478573</v>
      </c>
      <c r="AK1353">
        <f>Z1353/AB1353</f>
        <v>0.77875006385478573</v>
      </c>
      <c r="AL1353">
        <f>O1353/K1353</f>
        <v>0.71310050579040418</v>
      </c>
      <c r="AM1353">
        <f>P1353/L1353</f>
        <v>0.713017784559699</v>
      </c>
      <c r="AN1353">
        <f>K1353/W1353</f>
        <v>2.7909178511662861E-2</v>
      </c>
      <c r="AO1353">
        <f>L1353/X1353</f>
        <v>2.7609937448110147E-2</v>
      </c>
      <c r="AP1353">
        <f>IF(OR(Q1353&lt;0, Q1353="NA"), 0, 1)</f>
        <v>1</v>
      </c>
      <c r="AQ1353">
        <f>IF(OR(S1353&lt;0, S1353="NA"), 0, 1)</f>
        <v>1</v>
      </c>
      <c r="AR1353">
        <f>IFERROR(IF((AF1353-AG1353)&gt;0,1,0),0)</f>
        <v>1</v>
      </c>
      <c r="AS1353">
        <f>IFERROR(IF((S1353-Q1353)&gt;0,1,0),0)</f>
        <v>0</v>
      </c>
      <c r="AT1353">
        <f>IFERROR(IF((AH1353-AI1353)&lt;0,1,0),0)</f>
        <v>0</v>
      </c>
      <c r="AU1353">
        <f>IFERROR(IF((AJ1353-AK1353)&gt;0,1,0),0)</f>
        <v>0</v>
      </c>
      <c r="AV1353">
        <f>IFERROR(IF((AL1353-AM1353)&gt;0,1,0),0)</f>
        <v>1</v>
      </c>
      <c r="AW1353">
        <f>IFERROR(IF((AN1353-AO1353)&gt;0,1,0),0)</f>
        <v>1</v>
      </c>
      <c r="AX1353">
        <f>IFERROR(IF((AC1353-AD1353)&lt;0,1,0),0)</f>
        <v>0</v>
      </c>
      <c r="AY1353">
        <f>SUM(AP1353:AX1353)</f>
        <v>5</v>
      </c>
    </row>
    <row r="1354" spans="1:51" x14ac:dyDescent="0.45">
      <c r="A1354" s="1" t="s">
        <v>527</v>
      </c>
      <c r="B1354" s="2">
        <v>5721143</v>
      </c>
      <c r="C1354" s="3" t="s">
        <v>5337</v>
      </c>
      <c r="D1354" s="7">
        <v>11.35</v>
      </c>
      <c r="E1354" s="5">
        <v>195.28635209999999</v>
      </c>
      <c r="F1354" s="3" t="s">
        <v>4480</v>
      </c>
      <c r="G1354" s="3" t="s">
        <v>4491</v>
      </c>
      <c r="H1354" s="3" t="s">
        <v>4492</v>
      </c>
      <c r="I1354" s="3" t="s">
        <v>4493</v>
      </c>
      <c r="J1354" s="3"/>
      <c r="K1354" s="6">
        <v>15280.061</v>
      </c>
      <c r="L1354" s="6">
        <v>15631.055</v>
      </c>
      <c r="M1354" s="6" t="s">
        <v>4474</v>
      </c>
      <c r="N1354" s="6" t="s">
        <v>4474</v>
      </c>
      <c r="O1354" s="6">
        <v>13427.484</v>
      </c>
      <c r="P1354" s="6">
        <v>13675.722</v>
      </c>
      <c r="Q1354" s="6">
        <v>7490.8530000000001</v>
      </c>
      <c r="R1354" s="6">
        <v>5048.848</v>
      </c>
      <c r="S1354" s="6">
        <v>42220.273999999998</v>
      </c>
      <c r="T1354" s="6">
        <v>47727.106</v>
      </c>
      <c r="U1354" s="6">
        <v>67800</v>
      </c>
      <c r="V1354" s="6">
        <v>67800</v>
      </c>
      <c r="W1354" s="6">
        <v>332704.08100000001</v>
      </c>
      <c r="X1354" s="6">
        <v>332704.08100000001</v>
      </c>
      <c r="Y1354" s="6">
        <v>4639.3950000000004</v>
      </c>
      <c r="Z1354" s="6">
        <v>4639.3950000000004</v>
      </c>
      <c r="AA1354" s="6">
        <v>40088</v>
      </c>
      <c r="AB1354" s="6">
        <v>40088</v>
      </c>
      <c r="AC1354" s="6">
        <v>17205846</v>
      </c>
      <c r="AD1354" s="6">
        <v>17205846</v>
      </c>
      <c r="AF1354">
        <f>Q1354/W1354</f>
        <v>2.2515061965831432E-2</v>
      </c>
      <c r="AG1354">
        <f>R1354/X1354</f>
        <v>1.5175191073174723E-2</v>
      </c>
      <c r="AH1354">
        <f>U1354/W1354</f>
        <v>0.20378469598634108</v>
      </c>
      <c r="AI1354">
        <f>V1354/X1354</f>
        <v>0.20378469598634108</v>
      </c>
      <c r="AJ1354">
        <f>Y1354/AA1354</f>
        <v>0.11573026840949911</v>
      </c>
      <c r="AK1354">
        <f>Z1354/AB1354</f>
        <v>0.11573026840949911</v>
      </c>
      <c r="AL1354">
        <f>O1354/K1354</f>
        <v>0.87875853375192681</v>
      </c>
      <c r="AM1354">
        <f>P1354/L1354</f>
        <v>0.87490716397581603</v>
      </c>
      <c r="AN1354">
        <f>K1354/W1354</f>
        <v>4.5926881792592134E-2</v>
      </c>
      <c r="AO1354">
        <f>L1354/X1354</f>
        <v>4.6981855326265143E-2</v>
      </c>
      <c r="AP1354">
        <f>IF(OR(Q1354&lt;0, Q1354="NA"), 0, 1)</f>
        <v>1</v>
      </c>
      <c r="AQ1354">
        <f>IF(OR(S1354&lt;0, S1354="NA"), 0, 1)</f>
        <v>1</v>
      </c>
      <c r="AR1354">
        <f>IFERROR(IF((AF1354-AG1354)&gt;0,1,0),0)</f>
        <v>1</v>
      </c>
      <c r="AS1354">
        <f>IFERROR(IF((S1354-Q1354)&gt;0,1,0),0)</f>
        <v>1</v>
      </c>
      <c r="AT1354">
        <f>IFERROR(IF((AH1354-AI1354)&lt;0,1,0),0)</f>
        <v>0</v>
      </c>
      <c r="AU1354">
        <f>IFERROR(IF((AJ1354-AK1354)&gt;0,1,0),0)</f>
        <v>0</v>
      </c>
      <c r="AV1354">
        <f>IFERROR(IF((AL1354-AM1354)&gt;0,1,0),0)</f>
        <v>1</v>
      </c>
      <c r="AW1354">
        <f>IFERROR(IF((AN1354-AO1354)&gt;0,1,0),0)</f>
        <v>0</v>
      </c>
      <c r="AX1354">
        <f>IFERROR(IF((AC1354-AD1354)&lt;0,1,0),0)</f>
        <v>0</v>
      </c>
      <c r="AY1354">
        <f>SUM(AP1354:AX1354)</f>
        <v>5</v>
      </c>
    </row>
    <row r="1355" spans="1:51" x14ac:dyDescent="0.45">
      <c r="A1355" s="1" t="s">
        <v>532</v>
      </c>
      <c r="B1355" s="2">
        <v>5733567</v>
      </c>
      <c r="C1355" s="3" t="s">
        <v>5337</v>
      </c>
      <c r="D1355" s="5">
        <v>20.81</v>
      </c>
      <c r="E1355" s="5">
        <v>1365.38472112</v>
      </c>
      <c r="F1355" s="3" t="s">
        <v>4480</v>
      </c>
      <c r="G1355" s="3" t="s">
        <v>4491</v>
      </c>
      <c r="H1355" s="3" t="s">
        <v>4492</v>
      </c>
      <c r="I1355" s="3" t="s">
        <v>4493</v>
      </c>
      <c r="J1355" s="3" t="s">
        <v>4494</v>
      </c>
      <c r="K1355" s="6">
        <v>84239.913</v>
      </c>
      <c r="L1355" s="6">
        <v>84457.11</v>
      </c>
      <c r="M1355" s="6" t="s">
        <v>4474</v>
      </c>
      <c r="N1355" s="6" t="s">
        <v>4474</v>
      </c>
      <c r="O1355" s="6">
        <v>73935.701000000001</v>
      </c>
      <c r="P1355" s="6">
        <v>74091.835999999996</v>
      </c>
      <c r="Q1355" s="6">
        <v>46652.512000000002</v>
      </c>
      <c r="R1355" s="6">
        <v>37959.512999999999</v>
      </c>
      <c r="S1355" s="6">
        <v>137431.02499999999</v>
      </c>
      <c r="T1355" s="6">
        <v>123204.538</v>
      </c>
      <c r="U1355" s="6">
        <v>749799.174</v>
      </c>
      <c r="V1355" s="6">
        <v>749799.174</v>
      </c>
      <c r="W1355" s="6">
        <v>2401647.0989999999</v>
      </c>
      <c r="X1355" s="6">
        <v>2401647.0989999999</v>
      </c>
      <c r="Y1355" s="6">
        <v>20157.781999999999</v>
      </c>
      <c r="Z1355" s="6">
        <v>20157.781999999999</v>
      </c>
      <c r="AA1355" s="6">
        <v>85203</v>
      </c>
      <c r="AB1355" s="6">
        <v>85203</v>
      </c>
      <c r="AC1355" s="6">
        <v>65611952</v>
      </c>
      <c r="AD1355" s="6">
        <v>65611952</v>
      </c>
      <c r="AF1355">
        <f>Q1355/W1355</f>
        <v>1.942521531136911E-2</v>
      </c>
      <c r="AG1355">
        <f>R1355/X1355</f>
        <v>1.5805616493699517E-2</v>
      </c>
      <c r="AH1355">
        <f>U1355/W1355</f>
        <v>0.31220206095733305</v>
      </c>
      <c r="AI1355">
        <f>V1355/X1355</f>
        <v>0.31220206095733305</v>
      </c>
      <c r="AJ1355">
        <f>Y1355/AA1355</f>
        <v>0.23658535497576375</v>
      </c>
      <c r="AK1355">
        <f>Z1355/AB1355</f>
        <v>0.23658535497576375</v>
      </c>
      <c r="AL1355">
        <f>O1355/K1355</f>
        <v>0.87768016806949933</v>
      </c>
      <c r="AM1355">
        <f>P1355/L1355</f>
        <v>0.87727174183440559</v>
      </c>
      <c r="AN1355">
        <f>K1355/W1355</f>
        <v>3.5075891472596411E-2</v>
      </c>
      <c r="AO1355">
        <f>L1355/X1355</f>
        <v>3.5166328156691434E-2</v>
      </c>
      <c r="AP1355">
        <f>IF(OR(Q1355&lt;0, Q1355="NA"), 0, 1)</f>
        <v>1</v>
      </c>
      <c r="AQ1355">
        <f>IF(OR(S1355&lt;0, S1355="NA"), 0, 1)</f>
        <v>1</v>
      </c>
      <c r="AR1355">
        <f>IFERROR(IF((AF1355-AG1355)&gt;0,1,0),0)</f>
        <v>1</v>
      </c>
      <c r="AS1355">
        <f>IFERROR(IF((S1355-Q1355)&gt;0,1,0),0)</f>
        <v>1</v>
      </c>
      <c r="AT1355">
        <f>IFERROR(IF((AH1355-AI1355)&lt;0,1,0),0)</f>
        <v>0</v>
      </c>
      <c r="AU1355">
        <f>IFERROR(IF((AJ1355-AK1355)&gt;0,1,0),0)</f>
        <v>0</v>
      </c>
      <c r="AV1355">
        <f>IFERROR(IF((AL1355-AM1355)&gt;0,1,0),0)</f>
        <v>1</v>
      </c>
      <c r="AW1355">
        <f>IFERROR(IF((AN1355-AO1355)&gt;0,1,0),0)</f>
        <v>0</v>
      </c>
      <c r="AX1355">
        <f>IFERROR(IF((AC1355-AD1355)&lt;0,1,0),0)</f>
        <v>0</v>
      </c>
      <c r="AY1355">
        <f>SUM(AP1355:AX1355)</f>
        <v>5</v>
      </c>
    </row>
    <row r="1356" spans="1:51" x14ac:dyDescent="0.45">
      <c r="A1356" s="1" t="s">
        <v>534</v>
      </c>
      <c r="B1356" s="2">
        <v>5721280</v>
      </c>
      <c r="C1356" s="3" t="s">
        <v>5337</v>
      </c>
      <c r="D1356" s="5">
        <v>11.1</v>
      </c>
      <c r="E1356" s="5">
        <v>287.52707400000003</v>
      </c>
      <c r="F1356" s="3" t="s">
        <v>4480</v>
      </c>
      <c r="G1356" s="3" t="s">
        <v>4491</v>
      </c>
      <c r="H1356" s="3" t="s">
        <v>4492</v>
      </c>
      <c r="I1356" s="3" t="s">
        <v>4493</v>
      </c>
      <c r="J1356" s="3"/>
      <c r="K1356" s="6">
        <v>22635.014999999999</v>
      </c>
      <c r="L1356" s="6">
        <v>22690.481</v>
      </c>
      <c r="M1356" s="6" t="s">
        <v>4474</v>
      </c>
      <c r="N1356" s="6" t="s">
        <v>4474</v>
      </c>
      <c r="O1356" s="6">
        <v>19815.358</v>
      </c>
      <c r="P1356" s="6">
        <v>19756.493999999999</v>
      </c>
      <c r="Q1356" s="6">
        <v>13012.773999999999</v>
      </c>
      <c r="R1356" s="6">
        <v>8165.9229999999998</v>
      </c>
      <c r="S1356" s="6">
        <v>34868.675999999999</v>
      </c>
      <c r="T1356" s="6">
        <v>43890.161999999997</v>
      </c>
      <c r="U1356" s="6">
        <v>97600</v>
      </c>
      <c r="V1356" s="6">
        <v>97600</v>
      </c>
      <c r="W1356" s="6">
        <v>490918.27899999998</v>
      </c>
      <c r="X1356" s="6">
        <v>490918.27899999998</v>
      </c>
      <c r="Y1356" s="6">
        <v>6281.2190000000001</v>
      </c>
      <c r="Z1356" s="6">
        <v>6281.2190000000001</v>
      </c>
      <c r="AA1356" s="6">
        <v>64674</v>
      </c>
      <c r="AB1356" s="6">
        <v>64674</v>
      </c>
      <c r="AC1356" s="6">
        <v>25903340</v>
      </c>
      <c r="AD1356" s="6">
        <v>25903340</v>
      </c>
      <c r="AF1356">
        <f>Q1356/W1356</f>
        <v>2.6507006474696778E-2</v>
      </c>
      <c r="AG1356">
        <f>R1356/X1356</f>
        <v>1.66339762630839E-2</v>
      </c>
      <c r="AH1356">
        <f>U1356/W1356</f>
        <v>0.19881109377065995</v>
      </c>
      <c r="AI1356">
        <f>V1356/X1356</f>
        <v>0.19881109377065995</v>
      </c>
      <c r="AJ1356">
        <f>Y1356/AA1356</f>
        <v>9.7121238828586448E-2</v>
      </c>
      <c r="AK1356">
        <f>Z1356/AB1356</f>
        <v>9.7121238828586448E-2</v>
      </c>
      <c r="AL1356">
        <f>O1356/K1356</f>
        <v>0.87542941765225257</v>
      </c>
      <c r="AM1356">
        <f>P1356/L1356</f>
        <v>0.87069524881380866</v>
      </c>
      <c r="AN1356">
        <f>K1356/W1356</f>
        <v>4.6107500918701784E-2</v>
      </c>
      <c r="AO1356">
        <f>L1356/X1356</f>
        <v>4.6220485100331742E-2</v>
      </c>
      <c r="AP1356">
        <f>IF(OR(Q1356&lt;0, Q1356="NA"), 0, 1)</f>
        <v>1</v>
      </c>
      <c r="AQ1356">
        <f>IF(OR(S1356&lt;0, S1356="NA"), 0, 1)</f>
        <v>1</v>
      </c>
      <c r="AR1356">
        <f>IFERROR(IF((AF1356-AG1356)&gt;0,1,0),0)</f>
        <v>1</v>
      </c>
      <c r="AS1356">
        <f>IFERROR(IF((S1356-Q1356)&gt;0,1,0),0)</f>
        <v>1</v>
      </c>
      <c r="AT1356">
        <f>IFERROR(IF((AH1356-AI1356)&lt;0,1,0),0)</f>
        <v>0</v>
      </c>
      <c r="AU1356">
        <f>IFERROR(IF((AJ1356-AK1356)&gt;0,1,0),0)</f>
        <v>0</v>
      </c>
      <c r="AV1356">
        <f>IFERROR(IF((AL1356-AM1356)&gt;0,1,0),0)</f>
        <v>1</v>
      </c>
      <c r="AW1356">
        <f>IFERROR(IF((AN1356-AO1356)&gt;0,1,0),0)</f>
        <v>0</v>
      </c>
      <c r="AX1356">
        <f>IFERROR(IF((AC1356-AD1356)&lt;0,1,0),0)</f>
        <v>0</v>
      </c>
      <c r="AY1356">
        <f>SUM(AP1356:AX1356)</f>
        <v>5</v>
      </c>
    </row>
    <row r="1357" spans="1:51" x14ac:dyDescent="0.45">
      <c r="A1357" s="1" t="s">
        <v>536</v>
      </c>
      <c r="B1357" s="2">
        <v>5721262</v>
      </c>
      <c r="C1357" s="3" t="s">
        <v>5337</v>
      </c>
      <c r="D1357" s="5">
        <v>10.65</v>
      </c>
      <c r="E1357" s="5">
        <v>508.29314640000001</v>
      </c>
      <c r="F1357" s="3" t="s">
        <v>4480</v>
      </c>
      <c r="G1357" s="3" t="s">
        <v>4491</v>
      </c>
      <c r="H1357" s="3" t="s">
        <v>4492</v>
      </c>
      <c r="I1357" s="3" t="s">
        <v>4493</v>
      </c>
      <c r="J1357" s="3" t="s">
        <v>4553</v>
      </c>
      <c r="K1357" s="6">
        <v>38527.936000000002</v>
      </c>
      <c r="L1357" s="6">
        <v>39396.85</v>
      </c>
      <c r="M1357" s="6" t="s">
        <v>4474</v>
      </c>
      <c r="N1357" s="6" t="s">
        <v>4474</v>
      </c>
      <c r="O1357" s="6">
        <v>33883.667999999998</v>
      </c>
      <c r="P1357" s="6">
        <v>34466.847999999998</v>
      </c>
      <c r="Q1357" s="6">
        <v>27861.154999999999</v>
      </c>
      <c r="R1357" s="6">
        <v>21778.54</v>
      </c>
      <c r="S1357" s="6">
        <v>106094.284</v>
      </c>
      <c r="T1357" s="6">
        <v>129511.516</v>
      </c>
      <c r="U1357" s="6">
        <v>174100</v>
      </c>
      <c r="V1357" s="6">
        <v>174100</v>
      </c>
      <c r="W1357" s="6">
        <v>870414.272</v>
      </c>
      <c r="X1357" s="6">
        <v>870414.272</v>
      </c>
      <c r="Y1357" s="6">
        <v>20385.829000000002</v>
      </c>
      <c r="Z1357" s="6">
        <v>20385.829000000002</v>
      </c>
      <c r="AA1357" s="6">
        <v>116543</v>
      </c>
      <c r="AB1357" s="6">
        <v>116543</v>
      </c>
      <c r="AC1357" s="6">
        <v>47727056</v>
      </c>
      <c r="AD1357" s="6">
        <v>47727056</v>
      </c>
      <c r="AF1357">
        <f>Q1357/W1357</f>
        <v>3.2009074180254247E-2</v>
      </c>
      <c r="AG1357">
        <f>R1357/X1357</f>
        <v>2.5020890282460812E-2</v>
      </c>
      <c r="AH1357">
        <f>U1357/W1357</f>
        <v>0.20001969820641913</v>
      </c>
      <c r="AI1357">
        <f>V1357/X1357</f>
        <v>0.20001969820641913</v>
      </c>
      <c r="AJ1357">
        <f>Y1357/AA1357</f>
        <v>0.17492109350196924</v>
      </c>
      <c r="AK1357">
        <f>Z1357/AB1357</f>
        <v>0.17492109350196924</v>
      </c>
      <c r="AL1357">
        <f>O1357/K1357</f>
        <v>0.87945712949689281</v>
      </c>
      <c r="AM1357">
        <f>P1357/L1357</f>
        <v>0.87486304108069557</v>
      </c>
      <c r="AN1357">
        <f>K1357/W1357</f>
        <v>4.4263906555061634E-2</v>
      </c>
      <c r="AO1357">
        <f>L1357/X1357</f>
        <v>4.5262182925235858E-2</v>
      </c>
      <c r="AP1357">
        <f>IF(OR(Q1357&lt;0, Q1357="NA"), 0, 1)</f>
        <v>1</v>
      </c>
      <c r="AQ1357">
        <f>IF(OR(S1357&lt;0, S1357="NA"), 0, 1)</f>
        <v>1</v>
      </c>
      <c r="AR1357">
        <f>IFERROR(IF((AF1357-AG1357)&gt;0,1,0),0)</f>
        <v>1</v>
      </c>
      <c r="AS1357">
        <f>IFERROR(IF((S1357-Q1357)&gt;0,1,0),0)</f>
        <v>1</v>
      </c>
      <c r="AT1357">
        <f>IFERROR(IF((AH1357-AI1357)&lt;0,1,0),0)</f>
        <v>0</v>
      </c>
      <c r="AU1357">
        <f>IFERROR(IF((AJ1357-AK1357)&gt;0,1,0),0)</f>
        <v>0</v>
      </c>
      <c r="AV1357">
        <f>IFERROR(IF((AL1357-AM1357)&gt;0,1,0),0)</f>
        <v>1</v>
      </c>
      <c r="AW1357">
        <f>IFERROR(IF((AN1357-AO1357)&gt;0,1,0),0)</f>
        <v>0</v>
      </c>
      <c r="AX1357">
        <f>IFERROR(IF((AC1357-AD1357)&lt;0,1,0),0)</f>
        <v>0</v>
      </c>
      <c r="AY1357">
        <f>SUM(AP1357:AX1357)</f>
        <v>5</v>
      </c>
    </row>
    <row r="1358" spans="1:51" x14ac:dyDescent="0.45">
      <c r="A1358" s="1" t="s">
        <v>537</v>
      </c>
      <c r="B1358" s="2">
        <v>5721156</v>
      </c>
      <c r="C1358" s="3" t="s">
        <v>5337</v>
      </c>
      <c r="D1358" s="7">
        <v>10.73</v>
      </c>
      <c r="E1358" s="5">
        <v>1010.59349379</v>
      </c>
      <c r="F1358" s="3" t="s">
        <v>4480</v>
      </c>
      <c r="G1358" s="3" t="s">
        <v>4491</v>
      </c>
      <c r="H1358" s="3" t="s">
        <v>4492</v>
      </c>
      <c r="I1358" s="3" t="s">
        <v>4493</v>
      </c>
      <c r="J1358" s="3" t="s">
        <v>4494</v>
      </c>
      <c r="K1358" s="6">
        <v>78807.37</v>
      </c>
      <c r="L1358" s="6">
        <v>77704.712</v>
      </c>
      <c r="M1358" s="6" t="s">
        <v>4474</v>
      </c>
      <c r="N1358" s="6" t="s">
        <v>4474</v>
      </c>
      <c r="O1358" s="6">
        <v>68711.326000000001</v>
      </c>
      <c r="P1358" s="6">
        <v>67466.691000000006</v>
      </c>
      <c r="Q1358" s="6">
        <v>38040.250999999997</v>
      </c>
      <c r="R1358" s="6">
        <v>25988.806</v>
      </c>
      <c r="S1358" s="6">
        <v>5090.0280000000002</v>
      </c>
      <c r="T1358" s="6">
        <v>63891.591</v>
      </c>
      <c r="U1358" s="6" t="s">
        <v>4474</v>
      </c>
      <c r="V1358" s="6" t="s">
        <v>4474</v>
      </c>
      <c r="W1358" s="6">
        <v>1871561.378</v>
      </c>
      <c r="X1358" s="6">
        <v>1871561.378</v>
      </c>
      <c r="Y1358" s="6">
        <v>22024.116000000002</v>
      </c>
      <c r="Z1358" s="6">
        <v>22024.116000000002</v>
      </c>
      <c r="AA1358" s="6">
        <v>685527</v>
      </c>
      <c r="AB1358" s="6">
        <v>685527</v>
      </c>
      <c r="AC1358" s="6">
        <v>94183923</v>
      </c>
      <c r="AD1358" s="6">
        <v>94183923</v>
      </c>
      <c r="AF1358">
        <f>Q1358/W1358</f>
        <v>2.0325409279737763E-2</v>
      </c>
      <c r="AG1358">
        <f>R1358/X1358</f>
        <v>1.3886162807961086E-2</v>
      </c>
      <c r="AH1358" t="e">
        <f>U1358/W1358</f>
        <v>#VALUE!</v>
      </c>
      <c r="AI1358" t="e">
        <f>V1358/X1358</f>
        <v>#VALUE!</v>
      </c>
      <c r="AJ1358">
        <f>Y1358/AA1358</f>
        <v>3.2127277262602352E-2</v>
      </c>
      <c r="AK1358">
        <f>Z1358/AB1358</f>
        <v>3.2127277262602352E-2</v>
      </c>
      <c r="AL1358">
        <f>O1358/K1358</f>
        <v>0.87188959611264794</v>
      </c>
      <c r="AM1358">
        <f>P1358/L1358</f>
        <v>0.86824452807958419</v>
      </c>
      <c r="AN1358">
        <f>K1358/W1358</f>
        <v>4.2107820201021481E-2</v>
      </c>
      <c r="AO1358">
        <f>L1358/X1358</f>
        <v>4.1518655446415177E-2</v>
      </c>
      <c r="AP1358">
        <f>IF(OR(Q1358&lt;0, Q1358="NA"), 0, 1)</f>
        <v>1</v>
      </c>
      <c r="AQ1358">
        <f>IF(OR(S1358&lt;0, S1358="NA"), 0, 1)</f>
        <v>1</v>
      </c>
      <c r="AR1358">
        <f>IFERROR(IF((AF1358-AG1358)&gt;0,1,0),0)</f>
        <v>1</v>
      </c>
      <c r="AS1358">
        <f>IFERROR(IF((S1358-Q1358)&gt;0,1,0),0)</f>
        <v>0</v>
      </c>
      <c r="AT1358">
        <f>IFERROR(IF((AH1358-AI1358)&lt;0,1,0),0)</f>
        <v>0</v>
      </c>
      <c r="AU1358">
        <f>IFERROR(IF((AJ1358-AK1358)&gt;0,1,0),0)</f>
        <v>0</v>
      </c>
      <c r="AV1358">
        <f>IFERROR(IF((AL1358-AM1358)&gt;0,1,0),0)</f>
        <v>1</v>
      </c>
      <c r="AW1358">
        <f>IFERROR(IF((AN1358-AO1358)&gt;0,1,0),0)</f>
        <v>1</v>
      </c>
      <c r="AX1358">
        <f>IFERROR(IF((AC1358-AD1358)&lt;0,1,0),0)</f>
        <v>0</v>
      </c>
      <c r="AY1358">
        <f>SUM(AP1358:AX1358)</f>
        <v>5</v>
      </c>
    </row>
    <row r="1359" spans="1:51" x14ac:dyDescent="0.45">
      <c r="A1359" s="1" t="s">
        <v>538</v>
      </c>
      <c r="B1359" s="2">
        <v>5721153</v>
      </c>
      <c r="C1359" s="3" t="s">
        <v>5337</v>
      </c>
      <c r="D1359" s="7">
        <v>11.99</v>
      </c>
      <c r="E1359" s="5">
        <v>625.17797584000004</v>
      </c>
      <c r="F1359" s="3" t="s">
        <v>4480</v>
      </c>
      <c r="G1359" s="3" t="s">
        <v>4491</v>
      </c>
      <c r="H1359" s="3" t="s">
        <v>4492</v>
      </c>
      <c r="I1359" s="3" t="s">
        <v>4493</v>
      </c>
      <c r="J1359" s="3"/>
      <c r="K1359" s="6">
        <v>46569.96</v>
      </c>
      <c r="L1359" s="6">
        <v>46953.379000000001</v>
      </c>
      <c r="M1359" s="6" t="s">
        <v>4474</v>
      </c>
      <c r="N1359" s="6" t="s">
        <v>4474</v>
      </c>
      <c r="O1359" s="6">
        <v>40937.614999999998</v>
      </c>
      <c r="P1359" s="6">
        <v>41005.396000000001</v>
      </c>
      <c r="Q1359" s="6">
        <v>26903.050999999999</v>
      </c>
      <c r="R1359" s="6">
        <v>20008.361000000001</v>
      </c>
      <c r="S1359" s="6">
        <v>92105.278999999995</v>
      </c>
      <c r="T1359" s="6">
        <v>120350.58500000001</v>
      </c>
      <c r="U1359" s="6">
        <v>214000</v>
      </c>
      <c r="V1359" s="6">
        <v>214000</v>
      </c>
      <c r="W1359" s="6">
        <v>1041422.673</v>
      </c>
      <c r="X1359" s="6">
        <v>1041422.673</v>
      </c>
      <c r="Y1359" s="6">
        <v>11239.999</v>
      </c>
      <c r="Z1359" s="6">
        <v>11239.999</v>
      </c>
      <c r="AA1359" s="6">
        <v>117781</v>
      </c>
      <c r="AB1359" s="6">
        <v>117781</v>
      </c>
      <c r="AC1359" s="6">
        <v>52141616</v>
      </c>
      <c r="AD1359" s="6">
        <v>52141616</v>
      </c>
      <c r="AF1359">
        <f>Q1359/W1359</f>
        <v>2.5832979920151978E-2</v>
      </c>
      <c r="AG1359">
        <f>R1359/X1359</f>
        <v>1.9212526785462064E-2</v>
      </c>
      <c r="AH1359">
        <f>U1359/W1359</f>
        <v>0.20548813229073995</v>
      </c>
      <c r="AI1359">
        <f>V1359/X1359</f>
        <v>0.20548813229073995</v>
      </c>
      <c r="AJ1359">
        <f>Y1359/AA1359</f>
        <v>9.5431342916090026E-2</v>
      </c>
      <c r="AK1359">
        <f>Z1359/AB1359</f>
        <v>9.5431342916090026E-2</v>
      </c>
      <c r="AL1359">
        <f>O1359/K1359</f>
        <v>0.8790562628784736</v>
      </c>
      <c r="AM1359">
        <f>P1359/L1359</f>
        <v>0.87332151323976071</v>
      </c>
      <c r="AN1359">
        <f>K1359/W1359</f>
        <v>4.4717635987170407E-2</v>
      </c>
      <c r="AO1359">
        <f>L1359/X1359</f>
        <v>4.5085804464716127E-2</v>
      </c>
      <c r="AP1359">
        <f>IF(OR(Q1359&lt;0, Q1359="NA"), 0, 1)</f>
        <v>1</v>
      </c>
      <c r="AQ1359">
        <f>IF(OR(S1359&lt;0, S1359="NA"), 0, 1)</f>
        <v>1</v>
      </c>
      <c r="AR1359">
        <f>IFERROR(IF((AF1359-AG1359)&gt;0,1,0),0)</f>
        <v>1</v>
      </c>
      <c r="AS1359">
        <f>IFERROR(IF((S1359-Q1359)&gt;0,1,0),0)</f>
        <v>1</v>
      </c>
      <c r="AT1359">
        <f>IFERROR(IF((AH1359-AI1359)&lt;0,1,0),0)</f>
        <v>0</v>
      </c>
      <c r="AU1359">
        <f>IFERROR(IF((AJ1359-AK1359)&gt;0,1,0),0)</f>
        <v>0</v>
      </c>
      <c r="AV1359">
        <f>IFERROR(IF((AL1359-AM1359)&gt;0,1,0),0)</f>
        <v>1</v>
      </c>
      <c r="AW1359">
        <f>IFERROR(IF((AN1359-AO1359)&gt;0,1,0),0)</f>
        <v>0</v>
      </c>
      <c r="AX1359">
        <f>IFERROR(IF((AC1359-AD1359)&lt;0,1,0),0)</f>
        <v>0</v>
      </c>
      <c r="AY1359">
        <f>SUM(AP1359:AX1359)</f>
        <v>5</v>
      </c>
    </row>
    <row r="1360" spans="1:51" x14ac:dyDescent="0.45">
      <c r="A1360" s="1" t="s">
        <v>540</v>
      </c>
      <c r="B1360" s="2">
        <v>5721155</v>
      </c>
      <c r="C1360" s="3" t="s">
        <v>5337</v>
      </c>
      <c r="D1360" s="7">
        <v>10.414</v>
      </c>
      <c r="E1360" s="5">
        <v>314.936407718</v>
      </c>
      <c r="F1360" s="3" t="s">
        <v>4480</v>
      </c>
      <c r="G1360" s="3" t="s">
        <v>4491</v>
      </c>
      <c r="H1360" s="3" t="s">
        <v>4492</v>
      </c>
      <c r="I1360" s="3" t="s">
        <v>4493</v>
      </c>
      <c r="J1360" s="3"/>
      <c r="K1360" s="6">
        <v>25867.138999999999</v>
      </c>
      <c r="L1360" s="6">
        <v>25720.69</v>
      </c>
      <c r="M1360" s="6" t="s">
        <v>4474</v>
      </c>
      <c r="N1360" s="6" t="s">
        <v>4474</v>
      </c>
      <c r="O1360" s="6">
        <v>22296.879000000001</v>
      </c>
      <c r="P1360" s="6">
        <v>22226.248</v>
      </c>
      <c r="Q1360" s="6">
        <v>13349.516</v>
      </c>
      <c r="R1360" s="6">
        <v>10922.94</v>
      </c>
      <c r="S1360" s="6">
        <v>21754.65</v>
      </c>
      <c r="T1360" s="6">
        <v>24774.133000000002</v>
      </c>
      <c r="U1360" s="6">
        <v>243343.383</v>
      </c>
      <c r="V1360" s="6">
        <v>243343.383</v>
      </c>
      <c r="W1360" s="6">
        <v>618128.85800000001</v>
      </c>
      <c r="X1360" s="6">
        <v>618128.85800000001</v>
      </c>
      <c r="Y1360" s="6">
        <v>6896.7569999999996</v>
      </c>
      <c r="Z1360" s="6">
        <v>6896.7569999999996</v>
      </c>
      <c r="AA1360" s="6">
        <v>8769</v>
      </c>
      <c r="AB1360" s="6">
        <v>8769</v>
      </c>
      <c r="AC1360" s="6">
        <v>30241637</v>
      </c>
      <c r="AD1360" s="6">
        <v>30241637</v>
      </c>
      <c r="AF1360">
        <f>Q1360/W1360</f>
        <v>2.1596655498650089E-2</v>
      </c>
      <c r="AG1360">
        <f>R1360/X1360</f>
        <v>1.7670975652782094E-2</v>
      </c>
      <c r="AH1360">
        <f>U1360/W1360</f>
        <v>0.39367743448729259</v>
      </c>
      <c r="AI1360">
        <f>V1360/X1360</f>
        <v>0.39367743448729259</v>
      </c>
      <c r="AJ1360">
        <f>Y1360/AA1360</f>
        <v>0.78649298665754352</v>
      </c>
      <c r="AK1360">
        <f>Z1360/AB1360</f>
        <v>0.78649298665754352</v>
      </c>
      <c r="AL1360">
        <f>O1360/K1360</f>
        <v>0.86197700487866102</v>
      </c>
      <c r="AM1360">
        <f>P1360/L1360</f>
        <v>0.86413887030246861</v>
      </c>
      <c r="AN1360">
        <f>K1360/W1360</f>
        <v>4.184748643461652E-2</v>
      </c>
      <c r="AO1360">
        <f>L1360/X1360</f>
        <v>4.1610563343088568E-2</v>
      </c>
      <c r="AP1360">
        <f>IF(OR(Q1360&lt;0, Q1360="NA"), 0, 1)</f>
        <v>1</v>
      </c>
      <c r="AQ1360">
        <f>IF(OR(S1360&lt;0, S1360="NA"), 0, 1)</f>
        <v>1</v>
      </c>
      <c r="AR1360">
        <f>IFERROR(IF((AF1360-AG1360)&gt;0,1,0),0)</f>
        <v>1</v>
      </c>
      <c r="AS1360">
        <f>IFERROR(IF((S1360-Q1360)&gt;0,1,0),0)</f>
        <v>1</v>
      </c>
      <c r="AT1360">
        <f>IFERROR(IF((AH1360-AI1360)&lt;0,1,0),0)</f>
        <v>0</v>
      </c>
      <c r="AU1360">
        <f>IFERROR(IF((AJ1360-AK1360)&gt;0,1,0),0)</f>
        <v>0</v>
      </c>
      <c r="AV1360">
        <f>IFERROR(IF((AL1360-AM1360)&gt;0,1,0),0)</f>
        <v>0</v>
      </c>
      <c r="AW1360">
        <f>IFERROR(IF((AN1360-AO1360)&gt;0,1,0),0)</f>
        <v>1</v>
      </c>
      <c r="AX1360">
        <f>IFERROR(IF((AC1360-AD1360)&lt;0,1,0),0)</f>
        <v>0</v>
      </c>
      <c r="AY1360">
        <f>SUM(AP1360:AX1360)</f>
        <v>5</v>
      </c>
    </row>
    <row r="1361" spans="1:51" x14ac:dyDescent="0.45">
      <c r="A1361" s="1" t="s">
        <v>541</v>
      </c>
      <c r="B1361" s="2">
        <v>5721289</v>
      </c>
      <c r="C1361" s="3" t="s">
        <v>5337</v>
      </c>
      <c r="D1361" s="5">
        <v>10.23</v>
      </c>
      <c r="E1361" s="5">
        <v>224.22183563999999</v>
      </c>
      <c r="F1361" s="3" t="s">
        <v>4480</v>
      </c>
      <c r="G1361" s="3" t="s">
        <v>4491</v>
      </c>
      <c r="H1361" s="3" t="s">
        <v>4492</v>
      </c>
      <c r="I1361" s="3" t="s">
        <v>4493</v>
      </c>
      <c r="J1361" s="3"/>
      <c r="K1361" s="6">
        <v>16338.451999999999</v>
      </c>
      <c r="L1361" s="6">
        <v>16523.696</v>
      </c>
      <c r="M1361" s="6" t="s">
        <v>4474</v>
      </c>
      <c r="N1361" s="6" t="s">
        <v>4474</v>
      </c>
      <c r="O1361" s="6">
        <v>14217.456</v>
      </c>
      <c r="P1361" s="6">
        <v>14298.19</v>
      </c>
      <c r="Q1361" s="6">
        <v>14071.757</v>
      </c>
      <c r="R1361" s="6">
        <v>10421.098</v>
      </c>
      <c r="S1361" s="6">
        <v>40529.357000000004</v>
      </c>
      <c r="T1361" s="6">
        <v>46577.908000000003</v>
      </c>
      <c r="U1361" s="6">
        <v>78000</v>
      </c>
      <c r="V1361" s="6">
        <v>78000</v>
      </c>
      <c r="W1361" s="6">
        <v>368060.03499999997</v>
      </c>
      <c r="X1361" s="6">
        <v>368060.03499999997</v>
      </c>
      <c r="Y1361" s="6">
        <v>4514.1379999999999</v>
      </c>
      <c r="Z1361" s="6">
        <v>4514.1379999999999</v>
      </c>
      <c r="AA1361" s="6">
        <v>35396</v>
      </c>
      <c r="AB1361" s="6">
        <v>35396</v>
      </c>
      <c r="AC1361" s="6">
        <v>21918068</v>
      </c>
      <c r="AD1361" s="6">
        <v>21918068</v>
      </c>
      <c r="AF1361">
        <f>Q1361/W1361</f>
        <v>3.8232232956234978E-2</v>
      </c>
      <c r="AG1361">
        <f>R1361/X1361</f>
        <v>2.831358204918934E-2</v>
      </c>
      <c r="AH1361">
        <f>U1361/W1361</f>
        <v>0.21192194909181053</v>
      </c>
      <c r="AI1361">
        <f>V1361/X1361</f>
        <v>0.21192194909181053</v>
      </c>
      <c r="AJ1361">
        <f>Y1361/AA1361</f>
        <v>0.12753243304328171</v>
      </c>
      <c r="AK1361">
        <f>Z1361/AB1361</f>
        <v>0.12753243304328171</v>
      </c>
      <c r="AL1361">
        <f>O1361/K1361</f>
        <v>0.87018378485305714</v>
      </c>
      <c r="AM1361">
        <f>P1361/L1361</f>
        <v>0.86531427351362555</v>
      </c>
      <c r="AN1361">
        <f>K1361/W1361</f>
        <v>4.4390725551063971E-2</v>
      </c>
      <c r="AO1361">
        <f>L1361/X1361</f>
        <v>4.4894023878468636E-2</v>
      </c>
      <c r="AP1361">
        <f>IF(OR(Q1361&lt;0, Q1361="NA"), 0, 1)</f>
        <v>1</v>
      </c>
      <c r="AQ1361">
        <f>IF(OR(S1361&lt;0, S1361="NA"), 0, 1)</f>
        <v>1</v>
      </c>
      <c r="AR1361">
        <f>IFERROR(IF((AF1361-AG1361)&gt;0,1,0),0)</f>
        <v>1</v>
      </c>
      <c r="AS1361">
        <f>IFERROR(IF((S1361-Q1361)&gt;0,1,0),0)</f>
        <v>1</v>
      </c>
      <c r="AT1361">
        <f>IFERROR(IF((AH1361-AI1361)&lt;0,1,0),0)</f>
        <v>0</v>
      </c>
      <c r="AU1361">
        <f>IFERROR(IF((AJ1361-AK1361)&gt;0,1,0),0)</f>
        <v>0</v>
      </c>
      <c r="AV1361">
        <f>IFERROR(IF((AL1361-AM1361)&gt;0,1,0),0)</f>
        <v>1</v>
      </c>
      <c r="AW1361">
        <f>IFERROR(IF((AN1361-AO1361)&gt;0,1,0),0)</f>
        <v>0</v>
      </c>
      <c r="AX1361">
        <f>IFERROR(IF((AC1361-AD1361)&lt;0,1,0),0)</f>
        <v>0</v>
      </c>
      <c r="AY1361">
        <f>SUM(AP1361:AX1361)</f>
        <v>5</v>
      </c>
    </row>
    <row r="1362" spans="1:51" x14ac:dyDescent="0.45">
      <c r="A1362" s="1" t="s">
        <v>547</v>
      </c>
      <c r="B1362" s="2">
        <v>5721534</v>
      </c>
      <c r="C1362" s="3" t="s">
        <v>5337</v>
      </c>
      <c r="D1362" s="7">
        <v>11.94</v>
      </c>
      <c r="E1362" s="5">
        <v>154.61858219999999</v>
      </c>
      <c r="F1362" s="3" t="s">
        <v>4480</v>
      </c>
      <c r="G1362" s="3" t="s">
        <v>4491</v>
      </c>
      <c r="H1362" s="3" t="s">
        <v>4492</v>
      </c>
      <c r="I1362" s="3" t="s">
        <v>4493</v>
      </c>
      <c r="J1362" s="3"/>
      <c r="K1362" s="6">
        <v>10640.844999999999</v>
      </c>
      <c r="L1362" s="6">
        <v>10617.736999999999</v>
      </c>
      <c r="M1362" s="6" t="s">
        <v>4474</v>
      </c>
      <c r="N1362" s="6" t="s">
        <v>4474</v>
      </c>
      <c r="O1362" s="6">
        <v>8863.9390000000003</v>
      </c>
      <c r="P1362" s="6">
        <v>8902.1319999999996</v>
      </c>
      <c r="Q1362" s="6">
        <v>6353.0140000000001</v>
      </c>
      <c r="R1362" s="6">
        <v>4486.1980000000003</v>
      </c>
      <c r="S1362" s="6">
        <v>13703.550999999999</v>
      </c>
      <c r="T1362" s="6">
        <v>13742.344999999999</v>
      </c>
      <c r="U1362" s="6">
        <v>82391.262000000002</v>
      </c>
      <c r="V1362" s="6">
        <v>82391.262000000002</v>
      </c>
      <c r="W1362" s="6">
        <v>261122.68100000001</v>
      </c>
      <c r="X1362" s="6">
        <v>261122.68100000001</v>
      </c>
      <c r="Y1362" s="6">
        <v>2538.1759999999999</v>
      </c>
      <c r="Z1362" s="6">
        <v>2538.1759999999999</v>
      </c>
      <c r="AA1362" s="6">
        <v>9927</v>
      </c>
      <c r="AB1362" s="6">
        <v>9927</v>
      </c>
      <c r="AC1362" s="6">
        <v>12949630</v>
      </c>
      <c r="AD1362" s="6">
        <v>12949630</v>
      </c>
      <c r="AF1362">
        <f>Q1362/W1362</f>
        <v>2.4329613864526766E-2</v>
      </c>
      <c r="AG1362">
        <f>R1362/X1362</f>
        <v>1.7180422561608122E-2</v>
      </c>
      <c r="AH1362">
        <f>U1362/W1362</f>
        <v>0.31552702233476226</v>
      </c>
      <c r="AI1362">
        <f>V1362/X1362</f>
        <v>0.31552702233476226</v>
      </c>
      <c r="AJ1362">
        <f>Y1362/AA1362</f>
        <v>0.25568409388536312</v>
      </c>
      <c r="AK1362">
        <f>Z1362/AB1362</f>
        <v>0.25568409388536312</v>
      </c>
      <c r="AL1362">
        <f>O1362/K1362</f>
        <v>0.83301081821979372</v>
      </c>
      <c r="AM1362">
        <f>P1362/L1362</f>
        <v>0.83842084240737935</v>
      </c>
      <c r="AN1362">
        <f>K1362/W1362</f>
        <v>4.0750366683007515E-2</v>
      </c>
      <c r="AO1362">
        <f>L1362/X1362</f>
        <v>4.0661871880826768E-2</v>
      </c>
      <c r="AP1362">
        <f>IF(OR(Q1362&lt;0, Q1362="NA"), 0, 1)</f>
        <v>1</v>
      </c>
      <c r="AQ1362">
        <f>IF(OR(S1362&lt;0, S1362="NA"), 0, 1)</f>
        <v>1</v>
      </c>
      <c r="AR1362">
        <f>IFERROR(IF((AF1362-AG1362)&gt;0,1,0),0)</f>
        <v>1</v>
      </c>
      <c r="AS1362">
        <f>IFERROR(IF((S1362-Q1362)&gt;0,1,0),0)</f>
        <v>1</v>
      </c>
      <c r="AT1362">
        <f>IFERROR(IF((AH1362-AI1362)&lt;0,1,0),0)</f>
        <v>0</v>
      </c>
      <c r="AU1362">
        <f>IFERROR(IF((AJ1362-AK1362)&gt;0,1,0),0)</f>
        <v>0</v>
      </c>
      <c r="AV1362">
        <f>IFERROR(IF((AL1362-AM1362)&gt;0,1,0),0)</f>
        <v>0</v>
      </c>
      <c r="AW1362">
        <f>IFERROR(IF((AN1362-AO1362)&gt;0,1,0),0)</f>
        <v>1</v>
      </c>
      <c r="AX1362">
        <f>IFERROR(IF((AC1362-AD1362)&lt;0,1,0),0)</f>
        <v>0</v>
      </c>
      <c r="AY1362">
        <f>SUM(AP1362:AX1362)</f>
        <v>5</v>
      </c>
    </row>
    <row r="1363" spans="1:51" x14ac:dyDescent="0.45">
      <c r="A1363" s="1" t="s">
        <v>548</v>
      </c>
      <c r="B1363" s="2">
        <v>5721546</v>
      </c>
      <c r="C1363" s="3" t="s">
        <v>5337</v>
      </c>
      <c r="D1363" s="5">
        <v>10.1</v>
      </c>
      <c r="E1363" s="5">
        <v>223.7625912</v>
      </c>
      <c r="F1363" s="3" t="s">
        <v>4480</v>
      </c>
      <c r="G1363" s="3" t="s">
        <v>4491</v>
      </c>
      <c r="H1363" s="3" t="s">
        <v>4492</v>
      </c>
      <c r="I1363" s="3" t="s">
        <v>4493</v>
      </c>
      <c r="J1363" s="3" t="s">
        <v>4553</v>
      </c>
      <c r="K1363" s="6">
        <v>17621.911</v>
      </c>
      <c r="L1363" s="6">
        <v>17793.252</v>
      </c>
      <c r="M1363" s="6" t="s">
        <v>4474</v>
      </c>
      <c r="N1363" s="6" t="s">
        <v>4474</v>
      </c>
      <c r="O1363" s="6">
        <v>15561.321</v>
      </c>
      <c r="P1363" s="6">
        <v>15652.544</v>
      </c>
      <c r="Q1363" s="6">
        <v>9854.1970000000001</v>
      </c>
      <c r="R1363" s="6">
        <v>7537.174</v>
      </c>
      <c r="S1363" s="6">
        <v>27142.133000000002</v>
      </c>
      <c r="T1363" s="6">
        <v>31432.388999999999</v>
      </c>
      <c r="U1363" s="6">
        <v>78600</v>
      </c>
      <c r="V1363" s="6">
        <v>78600</v>
      </c>
      <c r="W1363" s="6">
        <v>387391.23499999999</v>
      </c>
      <c r="X1363" s="6">
        <v>387391.23499999999</v>
      </c>
      <c r="Y1363" s="6">
        <v>6402.3760000000002</v>
      </c>
      <c r="Z1363" s="6">
        <v>6402.3760000000002</v>
      </c>
      <c r="AA1363" s="6">
        <v>50698</v>
      </c>
      <c r="AB1363" s="6">
        <v>50698</v>
      </c>
      <c r="AC1363" s="6">
        <v>22154712</v>
      </c>
      <c r="AD1363" s="6">
        <v>22154712</v>
      </c>
      <c r="AF1363">
        <f>Q1363/W1363</f>
        <v>2.5437325653483101E-2</v>
      </c>
      <c r="AG1363">
        <f>R1363/X1363</f>
        <v>1.9456232663601695E-2</v>
      </c>
      <c r="AH1363">
        <f>U1363/W1363</f>
        <v>0.20289565921645078</v>
      </c>
      <c r="AI1363">
        <f>V1363/X1363</f>
        <v>0.20289565921645078</v>
      </c>
      <c r="AJ1363">
        <f>Y1363/AA1363</f>
        <v>0.12628458716320171</v>
      </c>
      <c r="AK1363">
        <f>Z1363/AB1363</f>
        <v>0.12628458716320171</v>
      </c>
      <c r="AL1363">
        <f>O1363/K1363</f>
        <v>0.88306659816860955</v>
      </c>
      <c r="AM1363">
        <f>P1363/L1363</f>
        <v>0.87968989592234181</v>
      </c>
      <c r="AN1363">
        <f>K1363/W1363</f>
        <v>4.5488667290058848E-2</v>
      </c>
      <c r="AO1363">
        <f>L1363/X1363</f>
        <v>4.5930961757562741E-2</v>
      </c>
      <c r="AP1363">
        <f>IF(OR(Q1363&lt;0, Q1363="NA"), 0, 1)</f>
        <v>1</v>
      </c>
      <c r="AQ1363">
        <f>IF(OR(S1363&lt;0, S1363="NA"), 0, 1)</f>
        <v>1</v>
      </c>
      <c r="AR1363">
        <f>IFERROR(IF((AF1363-AG1363)&gt;0,1,0),0)</f>
        <v>1</v>
      </c>
      <c r="AS1363">
        <f>IFERROR(IF((S1363-Q1363)&gt;0,1,0),0)</f>
        <v>1</v>
      </c>
      <c r="AT1363">
        <f>IFERROR(IF((AH1363-AI1363)&lt;0,1,0),0)</f>
        <v>0</v>
      </c>
      <c r="AU1363">
        <f>IFERROR(IF((AJ1363-AK1363)&gt;0,1,0),0)</f>
        <v>0</v>
      </c>
      <c r="AV1363">
        <f>IFERROR(IF((AL1363-AM1363)&gt;0,1,0),0)</f>
        <v>1</v>
      </c>
      <c r="AW1363">
        <f>IFERROR(IF((AN1363-AO1363)&gt;0,1,0),0)</f>
        <v>0</v>
      </c>
      <c r="AX1363">
        <f>IFERROR(IF((AC1363-AD1363)&lt;0,1,0),0)</f>
        <v>0</v>
      </c>
      <c r="AY1363">
        <f>SUM(AP1363:AX1363)</f>
        <v>5</v>
      </c>
    </row>
    <row r="1364" spans="1:51" x14ac:dyDescent="0.45">
      <c r="A1364" s="1" t="s">
        <v>549</v>
      </c>
      <c r="B1364" s="2">
        <v>5721549</v>
      </c>
      <c r="C1364" s="3" t="s">
        <v>5337</v>
      </c>
      <c r="D1364" s="5">
        <v>11.09</v>
      </c>
      <c r="E1364" s="5">
        <v>737.12181358999999</v>
      </c>
      <c r="F1364" s="3" t="s">
        <v>4480</v>
      </c>
      <c r="G1364" s="3" t="s">
        <v>4491</v>
      </c>
      <c r="H1364" s="3" t="s">
        <v>4492</v>
      </c>
      <c r="I1364" s="3" t="s">
        <v>4493</v>
      </c>
      <c r="J1364" s="3"/>
      <c r="K1364" s="6">
        <v>58867.716999999997</v>
      </c>
      <c r="L1364" s="6">
        <v>59086.631999999998</v>
      </c>
      <c r="M1364" s="6" t="s">
        <v>4474</v>
      </c>
      <c r="N1364" s="6" t="s">
        <v>4474</v>
      </c>
      <c r="O1364" s="6">
        <v>52070.788999999997</v>
      </c>
      <c r="P1364" s="6">
        <v>52055.472999999998</v>
      </c>
      <c r="Q1364" s="6">
        <v>38372.616000000002</v>
      </c>
      <c r="R1364" s="6">
        <v>31583.837</v>
      </c>
      <c r="S1364" s="6">
        <v>81204.054999999993</v>
      </c>
      <c r="T1364" s="6">
        <v>96668.603000000003</v>
      </c>
      <c r="U1364" s="6">
        <v>356152.66899999999</v>
      </c>
      <c r="V1364" s="6">
        <v>356152.66899999999</v>
      </c>
      <c r="W1364" s="6">
        <v>1332973.182</v>
      </c>
      <c r="X1364" s="6">
        <v>1332973.182</v>
      </c>
      <c r="Y1364" s="6">
        <v>15450.933999999999</v>
      </c>
      <c r="Z1364" s="6">
        <v>15450.933999999999</v>
      </c>
      <c r="AA1364" s="6">
        <v>144726</v>
      </c>
      <c r="AB1364" s="6">
        <v>144726</v>
      </c>
      <c r="AC1364" s="6">
        <v>66467251</v>
      </c>
      <c r="AD1364" s="6">
        <v>66467251</v>
      </c>
      <c r="AF1364">
        <f>Q1364/W1364</f>
        <v>2.8787237821563314E-2</v>
      </c>
      <c r="AG1364">
        <f>R1364/X1364</f>
        <v>2.3694277894332011E-2</v>
      </c>
      <c r="AH1364">
        <f>U1364/W1364</f>
        <v>0.26718667247725619</v>
      </c>
      <c r="AI1364">
        <f>V1364/X1364</f>
        <v>0.26718667247725619</v>
      </c>
      <c r="AJ1364">
        <f>Y1364/AA1364</f>
        <v>0.10675990492378701</v>
      </c>
      <c r="AK1364">
        <f>Z1364/AB1364</f>
        <v>0.10675990492378701</v>
      </c>
      <c r="AL1364">
        <f>O1364/K1364</f>
        <v>0.88453895706538099</v>
      </c>
      <c r="AM1364">
        <f>P1364/L1364</f>
        <v>0.8810025421655443</v>
      </c>
      <c r="AN1364">
        <f>K1364/W1364</f>
        <v>4.4162716695976253E-2</v>
      </c>
      <c r="AO1364">
        <f>L1364/X1364</f>
        <v>4.4326947306881373E-2</v>
      </c>
      <c r="AP1364">
        <f>IF(OR(Q1364&lt;0, Q1364="NA"), 0, 1)</f>
        <v>1</v>
      </c>
      <c r="AQ1364">
        <f>IF(OR(S1364&lt;0, S1364="NA"), 0, 1)</f>
        <v>1</v>
      </c>
      <c r="AR1364">
        <f>IFERROR(IF((AF1364-AG1364)&gt;0,1,0),0)</f>
        <v>1</v>
      </c>
      <c r="AS1364">
        <f>IFERROR(IF((S1364-Q1364)&gt;0,1,0),0)</f>
        <v>1</v>
      </c>
      <c r="AT1364">
        <f>IFERROR(IF((AH1364-AI1364)&lt;0,1,0),0)</f>
        <v>0</v>
      </c>
      <c r="AU1364">
        <f>IFERROR(IF((AJ1364-AK1364)&gt;0,1,0),0)</f>
        <v>0</v>
      </c>
      <c r="AV1364">
        <f>IFERROR(IF((AL1364-AM1364)&gt;0,1,0),0)</f>
        <v>1</v>
      </c>
      <c r="AW1364">
        <f>IFERROR(IF((AN1364-AO1364)&gt;0,1,0),0)</f>
        <v>0</v>
      </c>
      <c r="AX1364">
        <f>IFERROR(IF((AC1364-AD1364)&lt;0,1,0),0)</f>
        <v>0</v>
      </c>
      <c r="AY1364">
        <f>SUM(AP1364:AX1364)</f>
        <v>5</v>
      </c>
    </row>
    <row r="1365" spans="1:51" x14ac:dyDescent="0.45">
      <c r="A1365" s="1" t="s">
        <v>550</v>
      </c>
      <c r="B1365" s="2">
        <v>5721422</v>
      </c>
      <c r="C1365" s="3" t="s">
        <v>5337</v>
      </c>
      <c r="D1365" s="5">
        <v>11.74</v>
      </c>
      <c r="E1365" s="5">
        <v>843.32666357999994</v>
      </c>
      <c r="F1365" s="3" t="s">
        <v>4480</v>
      </c>
      <c r="G1365" s="3" t="s">
        <v>4491</v>
      </c>
      <c r="H1365" s="3" t="s">
        <v>4492</v>
      </c>
      <c r="I1365" s="3" t="s">
        <v>4493</v>
      </c>
      <c r="J1365" s="3"/>
      <c r="K1365" s="6">
        <v>65826.989000000001</v>
      </c>
      <c r="L1365" s="6">
        <v>65473.523000000001</v>
      </c>
      <c r="M1365" s="6" t="s">
        <v>4474</v>
      </c>
      <c r="N1365" s="6" t="s">
        <v>4474</v>
      </c>
      <c r="O1365" s="6">
        <v>57595.025000000001</v>
      </c>
      <c r="P1365" s="6">
        <v>57462.667999999998</v>
      </c>
      <c r="Q1365" s="6">
        <v>42513.788</v>
      </c>
      <c r="R1365" s="6">
        <v>34426.781999999999</v>
      </c>
      <c r="S1365" s="6">
        <v>42522.235999999997</v>
      </c>
      <c r="T1365" s="6">
        <v>65633.184999999998</v>
      </c>
      <c r="U1365" s="6">
        <v>449374.66899999999</v>
      </c>
      <c r="V1365" s="6">
        <v>449374.66899999999</v>
      </c>
      <c r="W1365" s="6">
        <v>1474992.0730000001</v>
      </c>
      <c r="X1365" s="6">
        <v>1474992.0730000001</v>
      </c>
      <c r="Y1365" s="6">
        <v>17429.338</v>
      </c>
      <c r="Z1365" s="6">
        <v>17429.338</v>
      </c>
      <c r="AA1365" s="6">
        <v>77208</v>
      </c>
      <c r="AB1365" s="6">
        <v>77208</v>
      </c>
      <c r="AC1365" s="6">
        <v>71833617</v>
      </c>
      <c r="AD1365" s="6">
        <v>71833617</v>
      </c>
      <c r="AF1365">
        <f>Q1365/W1365</f>
        <v>2.8823062020618736E-2</v>
      </c>
      <c r="AG1365">
        <f>R1365/X1365</f>
        <v>2.3340316622840588E-2</v>
      </c>
      <c r="AH1365">
        <f>U1365/W1365</f>
        <v>0.30466242987056374</v>
      </c>
      <c r="AI1365">
        <f>V1365/X1365</f>
        <v>0.30466242987056374</v>
      </c>
      <c r="AJ1365">
        <f>Y1365/AA1365</f>
        <v>0.22574523365454358</v>
      </c>
      <c r="AK1365">
        <f>Z1365/AB1365</f>
        <v>0.22574523365454358</v>
      </c>
      <c r="AL1365">
        <f>O1365/K1365</f>
        <v>0.87494545740197838</v>
      </c>
      <c r="AM1365">
        <f>P1365/L1365</f>
        <v>0.87764741176368344</v>
      </c>
      <c r="AN1365">
        <f>K1365/W1365</f>
        <v>4.4628706963905154E-2</v>
      </c>
      <c r="AO1365">
        <f>L1365/X1365</f>
        <v>4.4389067709925241E-2</v>
      </c>
      <c r="AP1365">
        <f>IF(OR(Q1365&lt;0, Q1365="NA"), 0, 1)</f>
        <v>1</v>
      </c>
      <c r="AQ1365">
        <f>IF(OR(S1365&lt;0, S1365="NA"), 0, 1)</f>
        <v>1</v>
      </c>
      <c r="AR1365">
        <f>IFERROR(IF((AF1365-AG1365)&gt;0,1,0),0)</f>
        <v>1</v>
      </c>
      <c r="AS1365">
        <f>IFERROR(IF((S1365-Q1365)&gt;0,1,0),0)</f>
        <v>1</v>
      </c>
      <c r="AT1365">
        <f>IFERROR(IF((AH1365-AI1365)&lt;0,1,0),0)</f>
        <v>0</v>
      </c>
      <c r="AU1365">
        <f>IFERROR(IF((AJ1365-AK1365)&gt;0,1,0),0)</f>
        <v>0</v>
      </c>
      <c r="AV1365">
        <f>IFERROR(IF((AL1365-AM1365)&gt;0,1,0),0)</f>
        <v>0</v>
      </c>
      <c r="AW1365">
        <f>IFERROR(IF((AN1365-AO1365)&gt;0,1,0),0)</f>
        <v>1</v>
      </c>
      <c r="AX1365">
        <f>IFERROR(IF((AC1365-AD1365)&lt;0,1,0),0)</f>
        <v>0</v>
      </c>
      <c r="AY1365">
        <f>SUM(AP1365:AX1365)</f>
        <v>5</v>
      </c>
    </row>
    <row r="1366" spans="1:51" x14ac:dyDescent="0.45">
      <c r="A1366" s="1" t="s">
        <v>551</v>
      </c>
      <c r="B1366" s="2">
        <v>5721296</v>
      </c>
      <c r="C1366" s="3" t="s">
        <v>5337</v>
      </c>
      <c r="D1366" s="5">
        <v>10.34</v>
      </c>
      <c r="E1366" s="5">
        <v>249.3708657</v>
      </c>
      <c r="F1366" s="3" t="s">
        <v>4480</v>
      </c>
      <c r="G1366" s="3" t="s">
        <v>4491</v>
      </c>
      <c r="H1366" s="3" t="s">
        <v>4492</v>
      </c>
      <c r="I1366" s="3" t="s">
        <v>4493</v>
      </c>
      <c r="J1366" s="3" t="s">
        <v>4494</v>
      </c>
      <c r="K1366" s="6">
        <v>19960.902999999998</v>
      </c>
      <c r="L1366" s="6">
        <v>19804.990000000002</v>
      </c>
      <c r="M1366" s="6" t="s">
        <v>4474</v>
      </c>
      <c r="N1366" s="6" t="s">
        <v>4474</v>
      </c>
      <c r="O1366" s="6">
        <v>16840.508999999998</v>
      </c>
      <c r="P1366" s="6">
        <v>16796.397000000001</v>
      </c>
      <c r="Q1366" s="6">
        <v>10753.062</v>
      </c>
      <c r="R1366" s="6">
        <v>8860.5640000000003</v>
      </c>
      <c r="S1366" s="6">
        <v>16116.29</v>
      </c>
      <c r="T1366" s="6">
        <v>6979.2529999999997</v>
      </c>
      <c r="U1366" s="6">
        <v>179089.31</v>
      </c>
      <c r="V1366" s="6">
        <v>179089.31</v>
      </c>
      <c r="W1366" s="6">
        <v>476108.91</v>
      </c>
      <c r="X1366" s="6">
        <v>476108.91</v>
      </c>
      <c r="Y1366" s="6">
        <v>5099.0370000000003</v>
      </c>
      <c r="Z1366" s="6">
        <v>5099.0370000000003</v>
      </c>
      <c r="AA1366" s="6">
        <v>6466</v>
      </c>
      <c r="AB1366" s="6">
        <v>6466</v>
      </c>
      <c r="AC1366" s="6">
        <v>24117105</v>
      </c>
      <c r="AD1366" s="6">
        <v>24117105</v>
      </c>
      <c r="AF1366">
        <f>Q1366/W1366</f>
        <v>2.2585298813248424E-2</v>
      </c>
      <c r="AG1366">
        <f>R1366/X1366</f>
        <v>1.8610372152035551E-2</v>
      </c>
      <c r="AH1366">
        <f>U1366/W1366</f>
        <v>0.37615198169679287</v>
      </c>
      <c r="AI1366">
        <f>V1366/X1366</f>
        <v>0.37615198169679287</v>
      </c>
      <c r="AJ1366">
        <f>Y1366/AA1366</f>
        <v>0.7885921744509744</v>
      </c>
      <c r="AK1366">
        <f>Z1366/AB1366</f>
        <v>0.7885921744509744</v>
      </c>
      <c r="AL1366">
        <f>O1366/K1366</f>
        <v>0.84367470750196016</v>
      </c>
      <c r="AM1366">
        <f>P1366/L1366</f>
        <v>0.84808914319068074</v>
      </c>
      <c r="AN1366">
        <f>K1366/W1366</f>
        <v>4.1925077604617819E-2</v>
      </c>
      <c r="AO1366">
        <f>L1366/X1366</f>
        <v>4.1597604212027878E-2</v>
      </c>
      <c r="AP1366">
        <f>IF(OR(Q1366&lt;0, Q1366="NA"), 0, 1)</f>
        <v>1</v>
      </c>
      <c r="AQ1366">
        <f>IF(OR(S1366&lt;0, S1366="NA"), 0, 1)</f>
        <v>1</v>
      </c>
      <c r="AR1366">
        <f>IFERROR(IF((AF1366-AG1366)&gt;0,1,0),0)</f>
        <v>1</v>
      </c>
      <c r="AS1366">
        <f>IFERROR(IF((S1366-Q1366)&gt;0,1,0),0)</f>
        <v>1</v>
      </c>
      <c r="AT1366">
        <f>IFERROR(IF((AH1366-AI1366)&lt;0,1,0),0)</f>
        <v>0</v>
      </c>
      <c r="AU1366">
        <f>IFERROR(IF((AJ1366-AK1366)&gt;0,1,0),0)</f>
        <v>0</v>
      </c>
      <c r="AV1366">
        <f>IFERROR(IF((AL1366-AM1366)&gt;0,1,0),0)</f>
        <v>0</v>
      </c>
      <c r="AW1366">
        <f>IFERROR(IF((AN1366-AO1366)&gt;0,1,0),0)</f>
        <v>1</v>
      </c>
      <c r="AX1366">
        <f>IFERROR(IF((AC1366-AD1366)&lt;0,1,0),0)</f>
        <v>0</v>
      </c>
      <c r="AY1366">
        <f>SUM(AP1366:AX1366)</f>
        <v>5</v>
      </c>
    </row>
    <row r="1367" spans="1:51" x14ac:dyDescent="0.45">
      <c r="A1367" s="1" t="s">
        <v>572</v>
      </c>
      <c r="B1367" s="2">
        <v>4042668</v>
      </c>
      <c r="C1367" s="3" t="s">
        <v>5338</v>
      </c>
      <c r="D1367" s="5">
        <v>41.17</v>
      </c>
      <c r="E1367" s="5">
        <v>1322.01308126</v>
      </c>
      <c r="F1367" s="3" t="s">
        <v>4485</v>
      </c>
      <c r="G1367" s="3" t="s">
        <v>4486</v>
      </c>
      <c r="H1367" s="3" t="s">
        <v>4598</v>
      </c>
      <c r="I1367" s="3" t="s">
        <v>4661</v>
      </c>
      <c r="J1367" s="3" t="s">
        <v>4845</v>
      </c>
      <c r="K1367" s="6">
        <v>1347154</v>
      </c>
      <c r="L1367" s="6">
        <v>1299905</v>
      </c>
      <c r="M1367" s="6">
        <v>152409</v>
      </c>
      <c r="N1367" s="6">
        <v>155646</v>
      </c>
      <c r="O1367" s="6">
        <v>139189</v>
      </c>
      <c r="P1367" s="6">
        <v>142632</v>
      </c>
      <c r="Q1367" s="6">
        <v>105547</v>
      </c>
      <c r="R1367" s="6">
        <v>99502</v>
      </c>
      <c r="S1367" s="6">
        <v>111112</v>
      </c>
      <c r="T1367" s="6">
        <v>91557</v>
      </c>
      <c r="U1367" s="6">
        <v>89994</v>
      </c>
      <c r="V1367" s="6">
        <v>91158</v>
      </c>
      <c r="W1367" s="6">
        <v>524894</v>
      </c>
      <c r="X1367" s="6">
        <v>468070</v>
      </c>
      <c r="Y1367" s="6">
        <v>323379</v>
      </c>
      <c r="Z1367" s="6">
        <v>275697</v>
      </c>
      <c r="AA1367" s="6">
        <v>235973</v>
      </c>
      <c r="AB1367" s="6">
        <v>197574</v>
      </c>
      <c r="AC1367" s="6">
        <v>32268022</v>
      </c>
      <c r="AD1367" s="6">
        <v>32331161</v>
      </c>
      <c r="AF1367">
        <f>Q1367/W1367</f>
        <v>0.20108250427705404</v>
      </c>
      <c r="AG1367">
        <f>R1367/X1367</f>
        <v>0.21257931505971328</v>
      </c>
      <c r="AH1367">
        <f>U1367/W1367</f>
        <v>0.17145175978388016</v>
      </c>
      <c r="AI1367">
        <f>V1367/X1367</f>
        <v>0.19475292157155982</v>
      </c>
      <c r="AJ1367">
        <f>Y1367/AA1367</f>
        <v>1.3704067838269633</v>
      </c>
      <c r="AK1367">
        <f>Z1367/AB1367</f>
        <v>1.395411339548726</v>
      </c>
      <c r="AL1367">
        <f>O1367/K1367</f>
        <v>0.10332077847076132</v>
      </c>
      <c r="AM1367">
        <f>P1367/L1367</f>
        <v>0.10972494143802816</v>
      </c>
      <c r="AN1367">
        <f>K1367/W1367</f>
        <v>2.5665258128307809</v>
      </c>
      <c r="AO1367">
        <f>L1367/X1367</f>
        <v>2.7771593992351571</v>
      </c>
      <c r="AP1367">
        <f>IF(OR(Q1367&lt;0, Q1367="NA"), 0, 1)</f>
        <v>1</v>
      </c>
      <c r="AQ1367">
        <f>IF(OR(S1367&lt;0, S1367="NA"), 0, 1)</f>
        <v>1</v>
      </c>
      <c r="AR1367">
        <f>IFERROR(IF((AF1367-AG1367)&gt;0,1,0),0)</f>
        <v>0</v>
      </c>
      <c r="AS1367">
        <f>IFERROR(IF((S1367-Q1367)&gt;0,1,0),0)</f>
        <v>1</v>
      </c>
      <c r="AT1367">
        <f>IFERROR(IF((AH1367-AI1367)&lt;0,1,0),0)</f>
        <v>1</v>
      </c>
      <c r="AU1367">
        <f>IFERROR(IF((AJ1367-AK1367)&gt;0,1,0),0)</f>
        <v>0</v>
      </c>
      <c r="AV1367">
        <f>IFERROR(IF((AL1367-AM1367)&gt;0,1,0),0)</f>
        <v>0</v>
      </c>
      <c r="AW1367">
        <f>IFERROR(IF((AN1367-AO1367)&gt;0,1,0),0)</f>
        <v>0</v>
      </c>
      <c r="AX1367">
        <f>IFERROR(IF((AC1367-AD1367)&lt;0,1,0),0)</f>
        <v>1</v>
      </c>
      <c r="AY1367">
        <f>SUM(AP1367:AX1367)</f>
        <v>5</v>
      </c>
    </row>
    <row r="1368" spans="1:51" x14ac:dyDescent="0.45">
      <c r="A1368" s="1" t="s">
        <v>578</v>
      </c>
      <c r="B1368" s="2">
        <v>4542251</v>
      </c>
      <c r="C1368" s="3" t="s">
        <v>5337</v>
      </c>
      <c r="D1368" s="5">
        <v>107.63</v>
      </c>
      <c r="E1368" s="5">
        <v>902.01420284999995</v>
      </c>
      <c r="F1368" s="3" t="s">
        <v>4485</v>
      </c>
      <c r="G1368" s="3" t="s">
        <v>4486</v>
      </c>
      <c r="H1368" s="3" t="s">
        <v>4590</v>
      </c>
      <c r="I1368" s="3" t="s">
        <v>4590</v>
      </c>
      <c r="J1368" s="3" t="s">
        <v>4848</v>
      </c>
      <c r="K1368" s="6">
        <v>2954424</v>
      </c>
      <c r="L1368" s="6">
        <v>3017117</v>
      </c>
      <c r="M1368" s="6">
        <v>137790</v>
      </c>
      <c r="N1368" s="6">
        <v>149160</v>
      </c>
      <c r="O1368" s="6">
        <v>100422</v>
      </c>
      <c r="P1368" s="6">
        <v>113233</v>
      </c>
      <c r="Q1368" s="6">
        <v>29720</v>
      </c>
      <c r="R1368" s="6">
        <v>38086</v>
      </c>
      <c r="S1368" s="6">
        <v>141995</v>
      </c>
      <c r="T1368" s="6">
        <v>157835</v>
      </c>
      <c r="U1368" s="6">
        <v>294733</v>
      </c>
      <c r="V1368" s="6">
        <v>294403</v>
      </c>
      <c r="W1368" s="6">
        <v>1611079</v>
      </c>
      <c r="X1368" s="6">
        <v>1586076</v>
      </c>
      <c r="Y1368" s="6">
        <v>1181371</v>
      </c>
      <c r="Z1368" s="6">
        <v>1158722</v>
      </c>
      <c r="AA1368" s="6">
        <v>257724</v>
      </c>
      <c r="AB1368" s="6">
        <v>237462</v>
      </c>
      <c r="AC1368" s="6">
        <v>8423383</v>
      </c>
      <c r="AD1368" s="6">
        <v>8551462</v>
      </c>
      <c r="AF1368">
        <f>Q1368/W1368</f>
        <v>1.8447264224783516E-2</v>
      </c>
      <c r="AG1368">
        <f>R1368/X1368</f>
        <v>2.4012720701908359E-2</v>
      </c>
      <c r="AH1368">
        <f>U1368/W1368</f>
        <v>0.18294137034869179</v>
      </c>
      <c r="AI1368">
        <f>V1368/X1368</f>
        <v>0.18561720875922719</v>
      </c>
      <c r="AJ1368">
        <f>Y1368/AA1368</f>
        <v>4.5838610296285953</v>
      </c>
      <c r="AK1368">
        <f>Z1368/AB1368</f>
        <v>4.8796102113180213</v>
      </c>
      <c r="AL1368">
        <f>O1368/K1368</f>
        <v>3.3990381881544421E-2</v>
      </c>
      <c r="AM1368">
        <f>P1368/L1368</f>
        <v>3.7530198530584001E-2</v>
      </c>
      <c r="AN1368">
        <f>K1368/W1368</f>
        <v>1.8338169636622412</v>
      </c>
      <c r="AO1368">
        <f>L1368/X1368</f>
        <v>1.9022524771826823</v>
      </c>
      <c r="AP1368">
        <f>IF(OR(Q1368&lt;0, Q1368="NA"), 0, 1)</f>
        <v>1</v>
      </c>
      <c r="AQ1368">
        <f>IF(OR(S1368&lt;0, S1368="NA"), 0, 1)</f>
        <v>1</v>
      </c>
      <c r="AR1368">
        <f>IFERROR(IF((AF1368-AG1368)&gt;0,1,0),0)</f>
        <v>0</v>
      </c>
      <c r="AS1368">
        <f>IFERROR(IF((S1368-Q1368)&gt;0,1,0),0)</f>
        <v>1</v>
      </c>
      <c r="AT1368">
        <f>IFERROR(IF((AH1368-AI1368)&lt;0,1,0),0)</f>
        <v>1</v>
      </c>
      <c r="AU1368">
        <f>IFERROR(IF((AJ1368-AK1368)&gt;0,1,0),0)</f>
        <v>0</v>
      </c>
      <c r="AV1368">
        <f>IFERROR(IF((AL1368-AM1368)&gt;0,1,0),0)</f>
        <v>0</v>
      </c>
      <c r="AW1368">
        <f>IFERROR(IF((AN1368-AO1368)&gt;0,1,0),0)</f>
        <v>0</v>
      </c>
      <c r="AX1368">
        <f>IFERROR(IF((AC1368-AD1368)&lt;0,1,0),0)</f>
        <v>1</v>
      </c>
      <c r="AY1368">
        <f>SUM(AP1368:AX1368)</f>
        <v>5</v>
      </c>
    </row>
    <row r="1369" spans="1:51" x14ac:dyDescent="0.45">
      <c r="A1369" s="1" t="s">
        <v>584</v>
      </c>
      <c r="B1369" s="2">
        <v>5720653</v>
      </c>
      <c r="C1369" s="3" t="s">
        <v>5337</v>
      </c>
      <c r="D1369" s="7">
        <v>5.85</v>
      </c>
      <c r="E1369" s="5">
        <v>289.15784235000001</v>
      </c>
      <c r="F1369" s="3" t="s">
        <v>4480</v>
      </c>
      <c r="G1369" s="3" t="s">
        <v>4491</v>
      </c>
      <c r="H1369" s="3" t="s">
        <v>4492</v>
      </c>
      <c r="I1369" s="3" t="s">
        <v>4493</v>
      </c>
      <c r="J1369" s="3"/>
      <c r="K1369" s="6">
        <v>21462.172999999999</v>
      </c>
      <c r="L1369" s="6">
        <v>20944.945</v>
      </c>
      <c r="M1369" s="6" t="s">
        <v>4474</v>
      </c>
      <c r="N1369" s="6" t="s">
        <v>4474</v>
      </c>
      <c r="O1369" s="6">
        <v>18659.842000000001</v>
      </c>
      <c r="P1369" s="6">
        <v>18136.767</v>
      </c>
      <c r="Q1369" s="6">
        <v>11981.547</v>
      </c>
      <c r="R1369" s="6">
        <v>10536.45</v>
      </c>
      <c r="S1369" s="6">
        <v>5904.2070000000003</v>
      </c>
      <c r="T1369" s="6">
        <v>10804.481</v>
      </c>
      <c r="U1369" s="6">
        <v>107645</v>
      </c>
      <c r="V1369" s="6">
        <v>107645</v>
      </c>
      <c r="W1369" s="6">
        <v>485802.23300000001</v>
      </c>
      <c r="X1369" s="6">
        <v>485802.23300000001</v>
      </c>
      <c r="Y1369" s="6">
        <v>8713.8019999999997</v>
      </c>
      <c r="Z1369" s="6">
        <v>8713.8019999999997</v>
      </c>
      <c r="AA1369" s="6">
        <v>54298</v>
      </c>
      <c r="AB1369" s="6">
        <v>54298</v>
      </c>
      <c r="AC1369" s="6">
        <v>49428691</v>
      </c>
      <c r="AD1369" s="6">
        <v>49428691</v>
      </c>
      <c r="AF1369">
        <f>Q1369/W1369</f>
        <v>2.4663425126742883E-2</v>
      </c>
      <c r="AG1369">
        <f>R1369/X1369</f>
        <v>2.1688764036619818E-2</v>
      </c>
      <c r="AH1369">
        <f>U1369/W1369</f>
        <v>0.22158193743831556</v>
      </c>
      <c r="AI1369">
        <f>V1369/X1369</f>
        <v>0.22158193743831556</v>
      </c>
      <c r="AJ1369">
        <f>Y1369/AA1369</f>
        <v>0.16048108585951601</v>
      </c>
      <c r="AK1369">
        <f>Z1369/AB1369</f>
        <v>0.16048108585951601</v>
      </c>
      <c r="AL1369">
        <f>O1369/K1369</f>
        <v>0.86942929776961553</v>
      </c>
      <c r="AM1369">
        <f>P1369/L1369</f>
        <v>0.86592574007714029</v>
      </c>
      <c r="AN1369">
        <f>K1369/W1369</f>
        <v>4.4178827395385804E-2</v>
      </c>
      <c r="AO1369">
        <f>L1369/X1369</f>
        <v>4.3114138999850997E-2</v>
      </c>
      <c r="AP1369">
        <f>IF(OR(Q1369&lt;0, Q1369="NA"), 0, 1)</f>
        <v>1</v>
      </c>
      <c r="AQ1369">
        <f>IF(OR(S1369&lt;0, S1369="NA"), 0, 1)</f>
        <v>1</v>
      </c>
      <c r="AR1369">
        <f>IFERROR(IF((AF1369-AG1369)&gt;0,1,0),0)</f>
        <v>1</v>
      </c>
      <c r="AS1369">
        <f>IFERROR(IF((S1369-Q1369)&gt;0,1,0),0)</f>
        <v>0</v>
      </c>
      <c r="AT1369">
        <f>IFERROR(IF((AH1369-AI1369)&lt;0,1,0),0)</f>
        <v>0</v>
      </c>
      <c r="AU1369">
        <f>IFERROR(IF((AJ1369-AK1369)&gt;0,1,0),0)</f>
        <v>0</v>
      </c>
      <c r="AV1369">
        <f>IFERROR(IF((AL1369-AM1369)&gt;0,1,0),0)</f>
        <v>1</v>
      </c>
      <c r="AW1369">
        <f>IFERROR(IF((AN1369-AO1369)&gt;0,1,0),0)</f>
        <v>1</v>
      </c>
      <c r="AX1369">
        <f>IFERROR(IF((AC1369-AD1369)&lt;0,1,0),0)</f>
        <v>0</v>
      </c>
      <c r="AY1369">
        <f>SUM(AP1369:AX1369)</f>
        <v>5</v>
      </c>
    </row>
    <row r="1370" spans="1:51" x14ac:dyDescent="0.45">
      <c r="A1370" s="1" t="s">
        <v>587</v>
      </c>
      <c r="B1370" s="2">
        <v>4096031</v>
      </c>
      <c r="C1370" s="3" t="s">
        <v>5337</v>
      </c>
      <c r="D1370" s="7">
        <v>127.92</v>
      </c>
      <c r="E1370" s="5">
        <v>4912.7102918399996</v>
      </c>
      <c r="F1370" s="3" t="s">
        <v>4485</v>
      </c>
      <c r="G1370" s="3" t="s">
        <v>4486</v>
      </c>
      <c r="H1370" s="3" t="s">
        <v>4590</v>
      </c>
      <c r="I1370" s="3" t="s">
        <v>4590</v>
      </c>
      <c r="J1370" s="3" t="s">
        <v>4848</v>
      </c>
      <c r="K1370" s="6">
        <v>6801070</v>
      </c>
      <c r="L1370" s="6">
        <v>6921787</v>
      </c>
      <c r="M1370" s="6">
        <v>669606</v>
      </c>
      <c r="N1370" s="6">
        <v>732493</v>
      </c>
      <c r="O1370" s="6">
        <v>529643</v>
      </c>
      <c r="P1370" s="6">
        <v>597917</v>
      </c>
      <c r="Q1370" s="6">
        <v>404989</v>
      </c>
      <c r="R1370" s="6">
        <v>457019</v>
      </c>
      <c r="S1370" s="6">
        <v>510081</v>
      </c>
      <c r="T1370" s="6">
        <v>566405</v>
      </c>
      <c r="U1370" s="6">
        <v>445945</v>
      </c>
      <c r="V1370" s="6">
        <v>445723</v>
      </c>
      <c r="W1370" s="6">
        <v>3441627</v>
      </c>
      <c r="X1370" s="6">
        <v>3671964</v>
      </c>
      <c r="Y1370" s="6">
        <v>2012166</v>
      </c>
      <c r="Z1370" s="6">
        <v>2267806</v>
      </c>
      <c r="AA1370" s="6">
        <v>643242</v>
      </c>
      <c r="AB1370" s="6">
        <v>691506</v>
      </c>
      <c r="AC1370" s="6">
        <v>38455000</v>
      </c>
      <c r="AD1370" s="6">
        <v>39009000</v>
      </c>
      <c r="AF1370">
        <f>Q1370/W1370</f>
        <v>0.11767370490759167</v>
      </c>
      <c r="AG1370">
        <f>R1370/X1370</f>
        <v>0.12446173219563154</v>
      </c>
      <c r="AH1370">
        <f>U1370/W1370</f>
        <v>0.12957389048842305</v>
      </c>
      <c r="AI1370">
        <f>V1370/X1370</f>
        <v>0.1213854493126839</v>
      </c>
      <c r="AJ1370">
        <f>Y1370/AA1370</f>
        <v>3.1281632729206117</v>
      </c>
      <c r="AK1370">
        <f>Z1370/AB1370</f>
        <v>3.2795174589952945</v>
      </c>
      <c r="AL1370">
        <f>O1370/K1370</f>
        <v>7.787642238647742E-2</v>
      </c>
      <c r="AM1370">
        <f>P1370/L1370</f>
        <v>8.6381883753429575E-2</v>
      </c>
      <c r="AN1370">
        <f>K1370/W1370</f>
        <v>1.9761205964504578</v>
      </c>
      <c r="AO1370">
        <f>L1370/X1370</f>
        <v>1.8850367269395887</v>
      </c>
      <c r="AP1370">
        <f>IF(OR(Q1370&lt;0, Q1370="NA"), 0, 1)</f>
        <v>1</v>
      </c>
      <c r="AQ1370">
        <f>IF(OR(S1370&lt;0, S1370="NA"), 0, 1)</f>
        <v>1</v>
      </c>
      <c r="AR1370">
        <f>IFERROR(IF((AF1370-AG1370)&gt;0,1,0),0)</f>
        <v>0</v>
      </c>
      <c r="AS1370">
        <f>IFERROR(IF((S1370-Q1370)&gt;0,1,0),0)</f>
        <v>1</v>
      </c>
      <c r="AT1370">
        <f>IFERROR(IF((AH1370-AI1370)&lt;0,1,0),0)</f>
        <v>0</v>
      </c>
      <c r="AU1370">
        <f>IFERROR(IF((AJ1370-AK1370)&gt;0,1,0),0)</f>
        <v>0</v>
      </c>
      <c r="AV1370">
        <f>IFERROR(IF((AL1370-AM1370)&gt;0,1,0),0)</f>
        <v>0</v>
      </c>
      <c r="AW1370">
        <f>IFERROR(IF((AN1370-AO1370)&gt;0,1,0),0)</f>
        <v>1</v>
      </c>
      <c r="AX1370">
        <f>IFERROR(IF((AC1370-AD1370)&lt;0,1,0),0)</f>
        <v>1</v>
      </c>
      <c r="AY1370">
        <f>SUM(AP1370:AX1370)</f>
        <v>5</v>
      </c>
    </row>
    <row r="1371" spans="1:51" x14ac:dyDescent="0.45">
      <c r="A1371" s="1" t="s">
        <v>598</v>
      </c>
      <c r="B1371" s="2">
        <v>117245140</v>
      </c>
      <c r="C1371" s="3" t="s">
        <v>5337</v>
      </c>
      <c r="D1371" s="5">
        <v>31.58</v>
      </c>
      <c r="E1371" s="5">
        <v>1031.3656303400001</v>
      </c>
      <c r="F1371" s="3" t="s">
        <v>4480</v>
      </c>
      <c r="G1371" s="3" t="s">
        <v>4509</v>
      </c>
      <c r="H1371" s="3" t="s">
        <v>4509</v>
      </c>
      <c r="I1371" s="3" t="s">
        <v>4677</v>
      </c>
      <c r="J1371" s="3" t="s">
        <v>4678</v>
      </c>
      <c r="K1371" s="6">
        <v>389136</v>
      </c>
      <c r="L1371" s="6">
        <v>348468</v>
      </c>
      <c r="M1371" s="6" t="s">
        <v>4474</v>
      </c>
      <c r="N1371" s="6" t="s">
        <v>4474</v>
      </c>
      <c r="O1371" s="6" t="s">
        <v>4474</v>
      </c>
      <c r="P1371" s="6" t="s">
        <v>4474</v>
      </c>
      <c r="Q1371" s="6">
        <v>29421</v>
      </c>
      <c r="R1371" s="6">
        <v>26037</v>
      </c>
      <c r="S1371" s="6">
        <v>294239</v>
      </c>
      <c r="T1371" s="6">
        <v>263061</v>
      </c>
      <c r="U1371" s="6" t="s">
        <v>4474</v>
      </c>
      <c r="V1371" s="6" t="s">
        <v>4474</v>
      </c>
      <c r="W1371" s="6">
        <v>1547662</v>
      </c>
      <c r="X1371" s="6">
        <v>1395173</v>
      </c>
      <c r="Y1371" s="6" t="s">
        <v>4474</v>
      </c>
      <c r="Z1371" s="6" t="s">
        <v>4474</v>
      </c>
      <c r="AA1371" s="6" t="s">
        <v>4474</v>
      </c>
      <c r="AB1371" s="6" t="s">
        <v>4474</v>
      </c>
      <c r="AC1371" s="6">
        <v>32658823</v>
      </c>
      <c r="AD1371" s="6">
        <v>32658823</v>
      </c>
      <c r="AF1371">
        <f>Q1371/W1371</f>
        <v>1.9009964708056409E-2</v>
      </c>
      <c r="AG1371">
        <f>R1371/X1371</f>
        <v>1.8662201748457001E-2</v>
      </c>
      <c r="AH1371" t="e">
        <f>U1371/W1371</f>
        <v>#VALUE!</v>
      </c>
      <c r="AI1371" t="e">
        <f>V1371/X1371</f>
        <v>#VALUE!</v>
      </c>
      <c r="AJ1371" t="e">
        <f>Y1371/AA1371</f>
        <v>#VALUE!</v>
      </c>
      <c r="AK1371" t="e">
        <f>Z1371/AB1371</f>
        <v>#VALUE!</v>
      </c>
      <c r="AL1371" t="e">
        <f>O1371/K1371</f>
        <v>#VALUE!</v>
      </c>
      <c r="AM1371" t="e">
        <f>P1371/L1371</f>
        <v>#VALUE!</v>
      </c>
      <c r="AN1371">
        <f>K1371/W1371</f>
        <v>0.25143474479569827</v>
      </c>
      <c r="AO1371">
        <f>L1371/X1371</f>
        <v>0.24976687478900467</v>
      </c>
      <c r="AP1371">
        <f>IF(OR(Q1371&lt;0, Q1371="NA"), 0, 1)</f>
        <v>1</v>
      </c>
      <c r="AQ1371">
        <f>IF(OR(S1371&lt;0, S1371="NA"), 0, 1)</f>
        <v>1</v>
      </c>
      <c r="AR1371">
        <f>IFERROR(IF((AF1371-AG1371)&gt;0,1,0),0)</f>
        <v>1</v>
      </c>
      <c r="AS1371">
        <f>IFERROR(IF((S1371-Q1371)&gt;0,1,0),0)</f>
        <v>1</v>
      </c>
      <c r="AT1371">
        <f>IFERROR(IF((AH1371-AI1371)&lt;0,1,0),0)</f>
        <v>0</v>
      </c>
      <c r="AU1371">
        <f>IFERROR(IF((AJ1371-AK1371)&gt;0,1,0),0)</f>
        <v>0</v>
      </c>
      <c r="AV1371">
        <f>IFERROR(IF((AL1371-AM1371)&gt;0,1,0),0)</f>
        <v>0</v>
      </c>
      <c r="AW1371">
        <f>IFERROR(IF((AN1371-AO1371)&gt;0,1,0),0)</f>
        <v>1</v>
      </c>
      <c r="AX1371">
        <f>IFERROR(IF((AC1371-AD1371)&lt;0,1,0),0)</f>
        <v>0</v>
      </c>
      <c r="AY1371">
        <f>SUM(AP1371:AX1371)</f>
        <v>5</v>
      </c>
    </row>
    <row r="1372" spans="1:51" x14ac:dyDescent="0.45">
      <c r="A1372" s="1" t="s">
        <v>600</v>
      </c>
      <c r="B1372" s="2">
        <v>6620630</v>
      </c>
      <c r="C1372" s="3" t="s">
        <v>5338</v>
      </c>
      <c r="D1372" s="5">
        <v>25.87</v>
      </c>
      <c r="E1372" s="5">
        <v>453.49646926999998</v>
      </c>
      <c r="F1372" s="3" t="s">
        <v>4485</v>
      </c>
      <c r="G1372" s="3" t="s">
        <v>4486</v>
      </c>
      <c r="H1372" s="3" t="s">
        <v>4588</v>
      </c>
      <c r="I1372" s="3" t="s">
        <v>4588</v>
      </c>
      <c r="J1372" s="3" t="s">
        <v>4856</v>
      </c>
      <c r="K1372" s="6">
        <v>406307</v>
      </c>
      <c r="L1372" s="6">
        <v>386810</v>
      </c>
      <c r="M1372" s="6">
        <v>18948</v>
      </c>
      <c r="N1372" s="6">
        <v>18207</v>
      </c>
      <c r="O1372" s="6">
        <v>-7562</v>
      </c>
      <c r="P1372" s="6">
        <v>-5408</v>
      </c>
      <c r="Q1372" s="6">
        <v>-10579</v>
      </c>
      <c r="R1372" s="6">
        <v>-10167</v>
      </c>
      <c r="S1372" s="6">
        <v>11833</v>
      </c>
      <c r="T1372" s="6">
        <v>15244</v>
      </c>
      <c r="U1372" s="6">
        <v>20251</v>
      </c>
      <c r="V1372" s="6">
        <v>22541</v>
      </c>
      <c r="W1372" s="6">
        <v>496957</v>
      </c>
      <c r="X1372" s="6">
        <v>463387</v>
      </c>
      <c r="Y1372" s="6">
        <v>172919</v>
      </c>
      <c r="Z1372" s="6">
        <v>175399</v>
      </c>
      <c r="AA1372" s="6">
        <v>120806</v>
      </c>
      <c r="AB1372" s="6">
        <v>139294</v>
      </c>
      <c r="AC1372" s="6">
        <v>17738740</v>
      </c>
      <c r="AD1372" s="6">
        <v>17599049</v>
      </c>
      <c r="AF1372">
        <f>Q1372/W1372</f>
        <v>-2.1287556066219009E-2</v>
      </c>
      <c r="AG1372">
        <f>R1372/X1372</f>
        <v>-2.1940624143534454E-2</v>
      </c>
      <c r="AH1372">
        <f>U1372/W1372</f>
        <v>4.0750004527554701E-2</v>
      </c>
      <c r="AI1372">
        <f>V1372/X1372</f>
        <v>4.8644005982040932E-2</v>
      </c>
      <c r="AJ1372">
        <f>Y1372/AA1372</f>
        <v>1.4313775805837459</v>
      </c>
      <c r="AK1372">
        <f>Z1372/AB1372</f>
        <v>1.2591999655405115</v>
      </c>
      <c r="AL1372">
        <f>O1372/K1372</f>
        <v>-1.8611542503574881E-2</v>
      </c>
      <c r="AM1372">
        <f>P1372/L1372</f>
        <v>-1.3981024275484089E-2</v>
      </c>
      <c r="AN1372">
        <f>K1372/W1372</f>
        <v>0.81758985183828781</v>
      </c>
      <c r="AO1372">
        <f>L1372/X1372</f>
        <v>0.83474504032266761</v>
      </c>
      <c r="AP1372">
        <f>IF(OR(Q1372&lt;0, Q1372="NA"), 0, 1)</f>
        <v>0</v>
      </c>
      <c r="AQ1372">
        <f>IF(OR(S1372&lt;0, S1372="NA"), 0, 1)</f>
        <v>1</v>
      </c>
      <c r="AR1372">
        <f>IFERROR(IF((AF1372-AG1372)&gt;0,1,0),0)</f>
        <v>1</v>
      </c>
      <c r="AS1372">
        <f>IFERROR(IF((S1372-Q1372)&gt;0,1,0),0)</f>
        <v>1</v>
      </c>
      <c r="AT1372">
        <f>IFERROR(IF((AH1372-AI1372)&lt;0,1,0),0)</f>
        <v>1</v>
      </c>
      <c r="AU1372">
        <f>IFERROR(IF((AJ1372-AK1372)&gt;0,1,0),0)</f>
        <v>1</v>
      </c>
      <c r="AV1372">
        <f>IFERROR(IF((AL1372-AM1372)&gt;0,1,0),0)</f>
        <v>0</v>
      </c>
      <c r="AW1372">
        <f>IFERROR(IF((AN1372-AO1372)&gt;0,1,0),0)</f>
        <v>0</v>
      </c>
      <c r="AX1372">
        <f>IFERROR(IF((AC1372-AD1372)&lt;0,1,0),0)</f>
        <v>0</v>
      </c>
      <c r="AY1372">
        <f>SUM(AP1372:AX1372)</f>
        <v>5</v>
      </c>
    </row>
    <row r="1373" spans="1:51" x14ac:dyDescent="0.45">
      <c r="A1373" s="1" t="s">
        <v>601</v>
      </c>
      <c r="B1373" s="2">
        <v>4296580</v>
      </c>
      <c r="C1373" s="3" t="s">
        <v>5337</v>
      </c>
      <c r="D1373" s="5">
        <v>31.43</v>
      </c>
      <c r="E1373" s="5">
        <v>4516.6094596700004</v>
      </c>
      <c r="F1373" s="3" t="s">
        <v>4500</v>
      </c>
      <c r="G1373" s="3" t="s">
        <v>4501</v>
      </c>
      <c r="H1373" s="3" t="s">
        <v>4502</v>
      </c>
      <c r="I1373" s="3" t="s">
        <v>4538</v>
      </c>
      <c r="J1373" s="3" t="s">
        <v>4620</v>
      </c>
      <c r="K1373" s="6">
        <v>1073488</v>
      </c>
      <c r="L1373" s="6">
        <v>1059112</v>
      </c>
      <c r="M1373" s="6">
        <v>94417</v>
      </c>
      <c r="N1373" s="6">
        <v>90972</v>
      </c>
      <c r="O1373" s="6">
        <v>82862</v>
      </c>
      <c r="P1373" s="6">
        <v>70830</v>
      </c>
      <c r="Q1373" s="6">
        <v>149846</v>
      </c>
      <c r="R1373" s="6">
        <v>147609</v>
      </c>
      <c r="S1373" s="6">
        <v>319423</v>
      </c>
      <c r="T1373" s="6">
        <v>328623</v>
      </c>
      <c r="U1373" s="6">
        <v>651675</v>
      </c>
      <c r="V1373" s="6">
        <v>371824</v>
      </c>
      <c r="W1373" s="6">
        <v>1354320</v>
      </c>
      <c r="X1373" s="6">
        <v>1120738</v>
      </c>
      <c r="Y1373" s="6">
        <v>962590</v>
      </c>
      <c r="Z1373" s="6">
        <v>733659</v>
      </c>
      <c r="AA1373" s="6">
        <v>587104</v>
      </c>
      <c r="AB1373" s="6">
        <v>586914</v>
      </c>
      <c r="AC1373" s="6">
        <v>143949000</v>
      </c>
      <c r="AD1373" s="6">
        <v>143228163</v>
      </c>
      <c r="AF1373">
        <f>Q1373/W1373</f>
        <v>0.11064297950262862</v>
      </c>
      <c r="AG1373">
        <f>R1373/X1373</f>
        <v>0.13170696451802294</v>
      </c>
      <c r="AH1373">
        <f>U1373/W1373</f>
        <v>0.48118243841928054</v>
      </c>
      <c r="AI1373">
        <f>V1373/X1373</f>
        <v>0.33176710346218297</v>
      </c>
      <c r="AJ1373">
        <f>Y1373/AA1373</f>
        <v>1.6395561944732109</v>
      </c>
      <c r="AK1373">
        <f>Z1373/AB1373</f>
        <v>1.2500281131477524</v>
      </c>
      <c r="AL1373">
        <f>O1373/K1373</f>
        <v>7.7189498159271452E-2</v>
      </c>
      <c r="AM1373">
        <f>P1373/L1373</f>
        <v>6.687677979288309E-2</v>
      </c>
      <c r="AN1373">
        <f>K1373/W1373</f>
        <v>0.79263984878019966</v>
      </c>
      <c r="AO1373">
        <f>L1373/X1373</f>
        <v>0.94501301820764527</v>
      </c>
      <c r="AP1373">
        <f>IF(OR(Q1373&lt;0, Q1373="NA"), 0, 1)</f>
        <v>1</v>
      </c>
      <c r="AQ1373">
        <f>IF(OR(S1373&lt;0, S1373="NA"), 0, 1)</f>
        <v>1</v>
      </c>
      <c r="AR1373">
        <f>IFERROR(IF((AF1373-AG1373)&gt;0,1,0),0)</f>
        <v>0</v>
      </c>
      <c r="AS1373">
        <f>IFERROR(IF((S1373-Q1373)&gt;0,1,0),0)</f>
        <v>1</v>
      </c>
      <c r="AT1373">
        <f>IFERROR(IF((AH1373-AI1373)&lt;0,1,0),0)</f>
        <v>0</v>
      </c>
      <c r="AU1373">
        <f>IFERROR(IF((AJ1373-AK1373)&gt;0,1,0),0)</f>
        <v>1</v>
      </c>
      <c r="AV1373">
        <f>IFERROR(IF((AL1373-AM1373)&gt;0,1,0),0)</f>
        <v>1</v>
      </c>
      <c r="AW1373">
        <f>IFERROR(IF((AN1373-AO1373)&gt;0,1,0),0)</f>
        <v>0</v>
      </c>
      <c r="AX1373">
        <f>IFERROR(IF((AC1373-AD1373)&lt;0,1,0),0)</f>
        <v>0</v>
      </c>
      <c r="AY1373">
        <f>SUM(AP1373:AX1373)</f>
        <v>5</v>
      </c>
    </row>
    <row r="1374" spans="1:51" x14ac:dyDescent="0.45">
      <c r="A1374" s="1" t="s">
        <v>602</v>
      </c>
      <c r="B1374" s="2">
        <v>4006418</v>
      </c>
      <c r="C1374" s="3" t="s">
        <v>5337</v>
      </c>
      <c r="D1374" s="5">
        <v>75.64</v>
      </c>
      <c r="E1374" s="5">
        <v>6685.7529611600003</v>
      </c>
      <c r="F1374" s="3" t="s">
        <v>4475</v>
      </c>
      <c r="G1374" s="3" t="s">
        <v>4529</v>
      </c>
      <c r="H1374" s="3" t="s">
        <v>4530</v>
      </c>
      <c r="I1374" s="3" t="s">
        <v>4531</v>
      </c>
      <c r="J1374" s="3" t="s">
        <v>4857</v>
      </c>
      <c r="K1374" s="6">
        <v>3843691</v>
      </c>
      <c r="L1374" s="6">
        <v>3785609</v>
      </c>
      <c r="M1374" s="6">
        <v>1209904</v>
      </c>
      <c r="N1374" s="6">
        <v>1191622</v>
      </c>
      <c r="O1374" s="6">
        <v>946649</v>
      </c>
      <c r="P1374" s="6">
        <v>933914</v>
      </c>
      <c r="Q1374" s="6">
        <v>500051</v>
      </c>
      <c r="R1374" s="6">
        <v>504156</v>
      </c>
      <c r="S1374" s="6">
        <v>912283</v>
      </c>
      <c r="T1374" s="6">
        <v>915053</v>
      </c>
      <c r="U1374" s="6">
        <v>3024628</v>
      </c>
      <c r="V1374" s="6">
        <v>2915680</v>
      </c>
      <c r="W1374" s="6">
        <v>6302431</v>
      </c>
      <c r="X1374" s="6">
        <v>6261420</v>
      </c>
      <c r="Y1374" s="6">
        <v>501866</v>
      </c>
      <c r="Z1374" s="6">
        <v>487058</v>
      </c>
      <c r="AA1374" s="6">
        <v>610520</v>
      </c>
      <c r="AB1374" s="6">
        <v>589095</v>
      </c>
      <c r="AC1374" s="6">
        <v>88849292</v>
      </c>
      <c r="AD1374" s="6">
        <v>92309009</v>
      </c>
      <c r="AF1374">
        <f>Q1374/W1374</f>
        <v>7.9342558450858094E-2</v>
      </c>
      <c r="AG1374">
        <f>R1374/X1374</f>
        <v>8.0517837806759487E-2</v>
      </c>
      <c r="AH1374">
        <f>U1374/W1374</f>
        <v>0.4799144964855625</v>
      </c>
      <c r="AI1374">
        <f>V1374/X1374</f>
        <v>0.46565794979413616</v>
      </c>
      <c r="AJ1374">
        <f>Y1374/AA1374</f>
        <v>0.82203040031448604</v>
      </c>
      <c r="AK1374">
        <f>Z1374/AB1374</f>
        <v>0.82679024605539009</v>
      </c>
      <c r="AL1374">
        <f>O1374/K1374</f>
        <v>0.24628644706351266</v>
      </c>
      <c r="AM1374">
        <f>P1374/L1374</f>
        <v>0.24670112523506785</v>
      </c>
      <c r="AN1374">
        <f>K1374/W1374</f>
        <v>0.60987434848552879</v>
      </c>
      <c r="AO1374">
        <f>L1374/X1374</f>
        <v>0.60459272816709309</v>
      </c>
      <c r="AP1374">
        <f>IF(OR(Q1374&lt;0, Q1374="NA"), 0, 1)</f>
        <v>1</v>
      </c>
      <c r="AQ1374">
        <f>IF(OR(S1374&lt;0, S1374="NA"), 0, 1)</f>
        <v>1</v>
      </c>
      <c r="AR1374">
        <f>IFERROR(IF((AF1374-AG1374)&gt;0,1,0),0)</f>
        <v>0</v>
      </c>
      <c r="AS1374">
        <f>IFERROR(IF((S1374-Q1374)&gt;0,1,0),0)</f>
        <v>1</v>
      </c>
      <c r="AT1374">
        <f>IFERROR(IF((AH1374-AI1374)&lt;0,1,0),0)</f>
        <v>0</v>
      </c>
      <c r="AU1374">
        <f>IFERROR(IF((AJ1374-AK1374)&gt;0,1,0),0)</f>
        <v>0</v>
      </c>
      <c r="AV1374">
        <f>IFERROR(IF((AL1374-AM1374)&gt;0,1,0),0)</f>
        <v>0</v>
      </c>
      <c r="AW1374">
        <f>IFERROR(IF((AN1374-AO1374)&gt;0,1,0),0)</f>
        <v>1</v>
      </c>
      <c r="AX1374">
        <f>IFERROR(IF((AC1374-AD1374)&lt;0,1,0),0)</f>
        <v>1</v>
      </c>
      <c r="AY1374">
        <f>SUM(AP1374:AX1374)</f>
        <v>5</v>
      </c>
    </row>
    <row r="1375" spans="1:51" x14ac:dyDescent="0.45">
      <c r="A1375" s="1" t="s">
        <v>605</v>
      </c>
      <c r="B1375" s="2">
        <v>5257077</v>
      </c>
      <c r="C1375" s="3" t="s">
        <v>5335</v>
      </c>
      <c r="D1375" s="5">
        <v>44.53</v>
      </c>
      <c r="E1375" s="5">
        <v>4608.1827751199999</v>
      </c>
      <c r="F1375" s="3" t="s">
        <v>4500</v>
      </c>
      <c r="G1375" s="3" t="s">
        <v>4501</v>
      </c>
      <c r="H1375" s="3" t="s">
        <v>4502</v>
      </c>
      <c r="I1375" s="3" t="s">
        <v>4538</v>
      </c>
      <c r="J1375" s="3" t="s">
        <v>4504</v>
      </c>
      <c r="K1375" s="6">
        <v>563967</v>
      </c>
      <c r="L1375" s="6">
        <v>535871</v>
      </c>
      <c r="M1375" s="6">
        <v>-129839</v>
      </c>
      <c r="N1375" s="6">
        <v>-132415</v>
      </c>
      <c r="O1375" s="6">
        <v>-135288</v>
      </c>
      <c r="P1375" s="6">
        <v>-137765</v>
      </c>
      <c r="Q1375" s="6">
        <v>-115561</v>
      </c>
      <c r="R1375" s="6">
        <v>-118410</v>
      </c>
      <c r="S1375" s="6">
        <v>23418</v>
      </c>
      <c r="T1375" s="6">
        <v>32825</v>
      </c>
      <c r="U1375" s="6" t="s">
        <v>4474</v>
      </c>
      <c r="V1375" s="6" t="s">
        <v>4474</v>
      </c>
      <c r="W1375" s="6">
        <v>842012</v>
      </c>
      <c r="X1375" s="6">
        <v>825575</v>
      </c>
      <c r="Y1375" s="6">
        <v>613321</v>
      </c>
      <c r="Z1375" s="6">
        <v>606422</v>
      </c>
      <c r="AA1375" s="6">
        <v>308231</v>
      </c>
      <c r="AB1375" s="6">
        <v>298057</v>
      </c>
      <c r="AC1375" s="6">
        <v>102830723</v>
      </c>
      <c r="AD1375" s="6">
        <v>101957372</v>
      </c>
      <c r="AF1375">
        <f>Q1375/W1375</f>
        <v>-0.13724388726051409</v>
      </c>
      <c r="AG1375">
        <f>R1375/X1375</f>
        <v>-0.14342730823971173</v>
      </c>
      <c r="AH1375" t="e">
        <f>U1375/W1375</f>
        <v>#VALUE!</v>
      </c>
      <c r="AI1375" t="e">
        <f>V1375/X1375</f>
        <v>#VALUE!</v>
      </c>
      <c r="AJ1375">
        <f>Y1375/AA1375</f>
        <v>1.989809590858804</v>
      </c>
      <c r="AK1375">
        <f>Z1375/AB1375</f>
        <v>2.0345839889685529</v>
      </c>
      <c r="AL1375">
        <f>O1375/K1375</f>
        <v>-0.23988637633052998</v>
      </c>
      <c r="AM1375">
        <f>P1375/L1375</f>
        <v>-0.25708612707162731</v>
      </c>
      <c r="AN1375">
        <f>K1375/W1375</f>
        <v>0.66978499118777401</v>
      </c>
      <c r="AO1375">
        <f>L1375/X1375</f>
        <v>0.64908821124670679</v>
      </c>
      <c r="AP1375">
        <f>IF(OR(Q1375&lt;0, Q1375="NA"), 0, 1)</f>
        <v>0</v>
      </c>
      <c r="AQ1375">
        <f>IF(OR(S1375&lt;0, S1375="NA"), 0, 1)</f>
        <v>1</v>
      </c>
      <c r="AR1375">
        <f>IFERROR(IF((AF1375-AG1375)&gt;0,1,0),0)</f>
        <v>1</v>
      </c>
      <c r="AS1375">
        <f>IFERROR(IF((S1375-Q1375)&gt;0,1,0),0)</f>
        <v>1</v>
      </c>
      <c r="AT1375">
        <f>IFERROR(IF((AH1375-AI1375)&lt;0,1,0),0)</f>
        <v>0</v>
      </c>
      <c r="AU1375">
        <f>IFERROR(IF((AJ1375-AK1375)&gt;0,1,0),0)</f>
        <v>0</v>
      </c>
      <c r="AV1375">
        <f>IFERROR(IF((AL1375-AM1375)&gt;0,1,0),0)</f>
        <v>1</v>
      </c>
      <c r="AW1375">
        <f>IFERROR(IF((AN1375-AO1375)&gt;0,1,0),0)</f>
        <v>1</v>
      </c>
      <c r="AX1375">
        <f>IFERROR(IF((AC1375-AD1375)&lt;0,1,0),0)</f>
        <v>0</v>
      </c>
      <c r="AY1375">
        <f>SUM(AP1375:AX1375)</f>
        <v>5</v>
      </c>
    </row>
    <row r="1376" spans="1:51" x14ac:dyDescent="0.45">
      <c r="A1376" s="1" t="s">
        <v>613</v>
      </c>
      <c r="B1376" s="2">
        <v>4547048</v>
      </c>
      <c r="C1376" s="3" t="s">
        <v>5337</v>
      </c>
      <c r="D1376" s="5">
        <v>25.4</v>
      </c>
      <c r="E1376" s="5">
        <v>947.87562519999994</v>
      </c>
      <c r="F1376" s="3" t="s">
        <v>4480</v>
      </c>
      <c r="G1376" s="3" t="s">
        <v>4491</v>
      </c>
      <c r="H1376" s="3" t="s">
        <v>4492</v>
      </c>
      <c r="I1376" s="3" t="s">
        <v>4493</v>
      </c>
      <c r="J1376" s="3" t="s">
        <v>4862</v>
      </c>
      <c r="K1376" s="6">
        <v>469000</v>
      </c>
      <c r="L1376" s="6">
        <v>453200</v>
      </c>
      <c r="M1376" s="6">
        <v>134400</v>
      </c>
      <c r="N1376" s="6">
        <v>138200</v>
      </c>
      <c r="O1376" s="6">
        <v>115700</v>
      </c>
      <c r="P1376" s="6">
        <v>119500</v>
      </c>
      <c r="Q1376" s="6">
        <v>70000</v>
      </c>
      <c r="R1376" s="6">
        <v>70800</v>
      </c>
      <c r="S1376" s="6">
        <v>117600</v>
      </c>
      <c r="T1376" s="6">
        <v>69200</v>
      </c>
      <c r="U1376" s="6">
        <v>274200</v>
      </c>
      <c r="V1376" s="6">
        <v>274100</v>
      </c>
      <c r="W1376" s="6">
        <v>555200</v>
      </c>
      <c r="X1376" s="6">
        <v>533100</v>
      </c>
      <c r="Y1376" s="6">
        <v>195800</v>
      </c>
      <c r="Z1376" s="6">
        <v>193600</v>
      </c>
      <c r="AA1376" s="6">
        <v>131400</v>
      </c>
      <c r="AB1376" s="6">
        <v>131300</v>
      </c>
      <c r="AC1376" s="6">
        <v>37315894</v>
      </c>
      <c r="AD1376" s="6">
        <v>37067135</v>
      </c>
      <c r="AF1376">
        <f>Q1376/W1376</f>
        <v>0.12608069164265129</v>
      </c>
      <c r="AG1376">
        <f>R1376/X1376</f>
        <v>0.13280810354530106</v>
      </c>
      <c r="AH1376">
        <f>U1376/W1376</f>
        <v>0.49387608069164263</v>
      </c>
      <c r="AI1376">
        <f>V1376/X1376</f>
        <v>0.51416244607015571</v>
      </c>
      <c r="AJ1376">
        <f>Y1376/AA1376</f>
        <v>1.4901065449010655</v>
      </c>
      <c r="AK1376">
        <f>Z1376/AB1376</f>
        <v>1.4744859101294745</v>
      </c>
      <c r="AL1376">
        <f>O1376/K1376</f>
        <v>0.2466950959488273</v>
      </c>
      <c r="AM1376">
        <f>P1376/L1376</f>
        <v>0.26368049426301854</v>
      </c>
      <c r="AN1376">
        <f>K1376/W1376</f>
        <v>0.84474063400576371</v>
      </c>
      <c r="AO1376">
        <f>L1376/X1376</f>
        <v>0.8501219283436503</v>
      </c>
      <c r="AP1376">
        <f>IF(OR(Q1376&lt;0, Q1376="NA"), 0, 1)</f>
        <v>1</v>
      </c>
      <c r="AQ1376">
        <f>IF(OR(S1376&lt;0, S1376="NA"), 0, 1)</f>
        <v>1</v>
      </c>
      <c r="AR1376">
        <f>IFERROR(IF((AF1376-AG1376)&gt;0,1,0),0)</f>
        <v>0</v>
      </c>
      <c r="AS1376">
        <f>IFERROR(IF((S1376-Q1376)&gt;0,1,0),0)</f>
        <v>1</v>
      </c>
      <c r="AT1376">
        <f>IFERROR(IF((AH1376-AI1376)&lt;0,1,0),0)</f>
        <v>1</v>
      </c>
      <c r="AU1376">
        <f>IFERROR(IF((AJ1376-AK1376)&gt;0,1,0),0)</f>
        <v>1</v>
      </c>
      <c r="AV1376">
        <f>IFERROR(IF((AL1376-AM1376)&gt;0,1,0),0)</f>
        <v>0</v>
      </c>
      <c r="AW1376">
        <f>IFERROR(IF((AN1376-AO1376)&gt;0,1,0),0)</f>
        <v>0</v>
      </c>
      <c r="AX1376">
        <f>IFERROR(IF((AC1376-AD1376)&lt;0,1,0),0)</f>
        <v>0</v>
      </c>
      <c r="AY1376">
        <f>SUM(AP1376:AX1376)</f>
        <v>5</v>
      </c>
    </row>
    <row r="1377" spans="1:51" x14ac:dyDescent="0.45">
      <c r="A1377" s="1" t="s">
        <v>619</v>
      </c>
      <c r="B1377" s="2">
        <v>4010845</v>
      </c>
      <c r="C1377" s="3" t="s">
        <v>5337</v>
      </c>
      <c r="D1377" s="5">
        <v>35.24</v>
      </c>
      <c r="E1377" s="5">
        <v>1008.85072</v>
      </c>
      <c r="F1377" s="3" t="s">
        <v>4654</v>
      </c>
      <c r="G1377" s="3" t="s">
        <v>4654</v>
      </c>
      <c r="H1377" s="3" t="s">
        <v>4747</v>
      </c>
      <c r="I1377" s="3" t="s">
        <v>4748</v>
      </c>
      <c r="J1377" s="3" t="s">
        <v>4864</v>
      </c>
      <c r="K1377" s="6">
        <v>1367869</v>
      </c>
      <c r="L1377" s="6">
        <v>1341695</v>
      </c>
      <c r="M1377" s="6">
        <v>202002</v>
      </c>
      <c r="N1377" s="6">
        <v>194528</v>
      </c>
      <c r="O1377" s="6">
        <v>118505</v>
      </c>
      <c r="P1377" s="6">
        <v>110711</v>
      </c>
      <c r="Q1377" s="6">
        <v>54999</v>
      </c>
      <c r="R1377" s="6">
        <v>31065</v>
      </c>
      <c r="S1377" s="6">
        <v>116867</v>
      </c>
      <c r="T1377" s="6">
        <v>67556</v>
      </c>
      <c r="U1377" s="6">
        <v>612206</v>
      </c>
      <c r="V1377" s="6">
        <v>578321</v>
      </c>
      <c r="W1377" s="6">
        <v>2088309</v>
      </c>
      <c r="X1377" s="6">
        <v>1977255</v>
      </c>
      <c r="Y1377" s="6">
        <v>594367</v>
      </c>
      <c r="Z1377" s="6">
        <v>570577</v>
      </c>
      <c r="AA1377" s="6">
        <v>324180</v>
      </c>
      <c r="AB1377" s="6">
        <v>306113</v>
      </c>
      <c r="AC1377" s="6">
        <v>28628000</v>
      </c>
      <c r="AD1377" s="6">
        <v>28617000</v>
      </c>
      <c r="AF1377">
        <f>Q1377/W1377</f>
        <v>2.6336619724379871E-2</v>
      </c>
      <c r="AG1377">
        <f>R1377/X1377</f>
        <v>1.5711175341572028E-2</v>
      </c>
      <c r="AH1377">
        <f>U1377/W1377</f>
        <v>0.29315872315830654</v>
      </c>
      <c r="AI1377">
        <f>V1377/X1377</f>
        <v>0.29248680620354989</v>
      </c>
      <c r="AJ1377">
        <f>Y1377/AA1377</f>
        <v>1.8334474674563515</v>
      </c>
      <c r="AK1377">
        <f>Z1377/AB1377</f>
        <v>1.8639424003554244</v>
      </c>
      <c r="AL1377">
        <f>O1377/K1377</f>
        <v>8.6634758153010263E-2</v>
      </c>
      <c r="AM1377">
        <f>P1377/L1377</f>
        <v>8.2515772958831932E-2</v>
      </c>
      <c r="AN1377">
        <f>K1377/W1377</f>
        <v>0.65501273997286802</v>
      </c>
      <c r="AO1377">
        <f>L1377/X1377</f>
        <v>0.67856447448609314</v>
      </c>
      <c r="AP1377">
        <f>IF(OR(Q1377&lt;0, Q1377="NA"), 0, 1)</f>
        <v>1</v>
      </c>
      <c r="AQ1377">
        <f>IF(OR(S1377&lt;0, S1377="NA"), 0, 1)</f>
        <v>1</v>
      </c>
      <c r="AR1377">
        <f>IFERROR(IF((AF1377-AG1377)&gt;0,1,0),0)</f>
        <v>1</v>
      </c>
      <c r="AS1377">
        <f>IFERROR(IF((S1377-Q1377)&gt;0,1,0),0)</f>
        <v>1</v>
      </c>
      <c r="AT1377">
        <f>IFERROR(IF((AH1377-AI1377)&lt;0,1,0),0)</f>
        <v>0</v>
      </c>
      <c r="AU1377">
        <f>IFERROR(IF((AJ1377-AK1377)&gt;0,1,0),0)</f>
        <v>0</v>
      </c>
      <c r="AV1377">
        <f>IFERROR(IF((AL1377-AM1377)&gt;0,1,0),0)</f>
        <v>1</v>
      </c>
      <c r="AW1377">
        <f>IFERROR(IF((AN1377-AO1377)&gt;0,1,0),0)</f>
        <v>0</v>
      </c>
      <c r="AX1377">
        <f>IFERROR(IF((AC1377-AD1377)&lt;0,1,0),0)</f>
        <v>0</v>
      </c>
      <c r="AY1377">
        <f>SUM(AP1377:AX1377)</f>
        <v>5</v>
      </c>
    </row>
    <row r="1378" spans="1:51" x14ac:dyDescent="0.45">
      <c r="A1378" s="1" t="s">
        <v>628</v>
      </c>
      <c r="B1378" s="2">
        <v>4783350</v>
      </c>
      <c r="C1378" s="3" t="s">
        <v>5337</v>
      </c>
      <c r="D1378" s="5">
        <v>21.63</v>
      </c>
      <c r="E1378" s="5">
        <v>4692.4493603399997</v>
      </c>
      <c r="F1378" s="3" t="s">
        <v>4485</v>
      </c>
      <c r="G1378" s="3" t="s">
        <v>4486</v>
      </c>
      <c r="H1378" s="3" t="s">
        <v>4487</v>
      </c>
      <c r="I1378" s="3" t="s">
        <v>4487</v>
      </c>
      <c r="J1378" s="3" t="s">
        <v>4868</v>
      </c>
      <c r="K1378" s="6">
        <v>46598000</v>
      </c>
      <c r="L1378" s="6">
        <v>51765000</v>
      </c>
      <c r="M1378" s="6">
        <v>6742000</v>
      </c>
      <c r="N1378" s="6">
        <v>5964000</v>
      </c>
      <c r="O1378" s="6">
        <v>4235000</v>
      </c>
      <c r="P1378" s="6">
        <v>3371000</v>
      </c>
      <c r="Q1378" s="6">
        <v>5487000</v>
      </c>
      <c r="R1378" s="6">
        <v>3801000</v>
      </c>
      <c r="S1378" s="6">
        <v>2759000</v>
      </c>
      <c r="T1378" s="6">
        <v>1993000</v>
      </c>
      <c r="U1378" s="6">
        <v>39453000</v>
      </c>
      <c r="V1378" s="6">
        <v>39157000</v>
      </c>
      <c r="W1378" s="6">
        <v>80256000</v>
      </c>
      <c r="X1378" s="6">
        <v>81521000</v>
      </c>
      <c r="Y1378" s="6">
        <v>14227000</v>
      </c>
      <c r="Z1378" s="6">
        <v>14815000</v>
      </c>
      <c r="AA1378" s="6">
        <v>12159000</v>
      </c>
      <c r="AB1378" s="6">
        <v>14785000</v>
      </c>
      <c r="AC1378" s="6">
        <v>216941718</v>
      </c>
      <c r="AD1378" s="6">
        <v>216941718</v>
      </c>
      <c r="AF1378">
        <f>Q1378/W1378</f>
        <v>6.836872009569378E-2</v>
      </c>
      <c r="AG1378">
        <f>R1378/X1378</f>
        <v>4.6626022742606202E-2</v>
      </c>
      <c r="AH1378">
        <f>U1378/W1378</f>
        <v>0.49158941387559807</v>
      </c>
      <c r="AI1378">
        <f>V1378/X1378</f>
        <v>0.4803302216606764</v>
      </c>
      <c r="AJ1378">
        <f>Y1378/AA1378</f>
        <v>1.1700797762973929</v>
      </c>
      <c r="AK1378">
        <f>Z1378/AB1378</f>
        <v>1.0020290835306054</v>
      </c>
      <c r="AL1378">
        <f>O1378/K1378</f>
        <v>9.0883728915404097E-2</v>
      </c>
      <c r="AM1378">
        <f>P1378/L1378</f>
        <v>6.512122090215397E-2</v>
      </c>
      <c r="AN1378">
        <f>K1378/W1378</f>
        <v>0.58061702551834127</v>
      </c>
      <c r="AO1378">
        <f>L1378/X1378</f>
        <v>0.63498975724046569</v>
      </c>
      <c r="AP1378">
        <f>IF(OR(Q1378&lt;0, Q1378="NA"), 0, 1)</f>
        <v>1</v>
      </c>
      <c r="AQ1378">
        <f>IF(OR(S1378&lt;0, S1378="NA"), 0, 1)</f>
        <v>1</v>
      </c>
      <c r="AR1378">
        <f>IFERROR(IF((AF1378-AG1378)&gt;0,1,0),0)</f>
        <v>1</v>
      </c>
      <c r="AS1378">
        <f>IFERROR(IF((S1378-Q1378)&gt;0,1,0),0)</f>
        <v>0</v>
      </c>
      <c r="AT1378">
        <f>IFERROR(IF((AH1378-AI1378)&lt;0,1,0),0)</f>
        <v>0</v>
      </c>
      <c r="AU1378">
        <f>IFERROR(IF((AJ1378-AK1378)&gt;0,1,0),0)</f>
        <v>1</v>
      </c>
      <c r="AV1378">
        <f>IFERROR(IF((AL1378-AM1378)&gt;0,1,0),0)</f>
        <v>1</v>
      </c>
      <c r="AW1378">
        <f>IFERROR(IF((AN1378-AO1378)&gt;0,1,0),0)</f>
        <v>0</v>
      </c>
      <c r="AX1378">
        <f>IFERROR(IF((AC1378-AD1378)&lt;0,1,0),0)</f>
        <v>0</v>
      </c>
      <c r="AY1378">
        <f>SUM(AP1378:AX1378)</f>
        <v>5</v>
      </c>
    </row>
    <row r="1379" spans="1:51" x14ac:dyDescent="0.45">
      <c r="A1379" s="1" t="s">
        <v>632</v>
      </c>
      <c r="B1379" s="2">
        <v>28563714</v>
      </c>
      <c r="C1379" s="3" t="s">
        <v>5337</v>
      </c>
      <c r="D1379" s="5">
        <v>58.98</v>
      </c>
      <c r="E1379" s="5">
        <v>10149.520571880001</v>
      </c>
      <c r="F1379" s="3" t="s">
        <v>4480</v>
      </c>
      <c r="G1379" s="3" t="s">
        <v>4509</v>
      </c>
      <c r="H1379" s="3" t="s">
        <v>4509</v>
      </c>
      <c r="I1379" s="3" t="s">
        <v>4870</v>
      </c>
      <c r="J1379" s="3" t="s">
        <v>4871</v>
      </c>
      <c r="K1379" s="6">
        <v>10693000</v>
      </c>
      <c r="L1379" s="6">
        <v>9258000</v>
      </c>
      <c r="M1379" s="6">
        <v>836000</v>
      </c>
      <c r="N1379" s="6">
        <v>1259000</v>
      </c>
      <c r="O1379" s="6">
        <v>1100000</v>
      </c>
      <c r="P1379" s="6">
        <v>1174000</v>
      </c>
      <c r="Q1379" s="6">
        <v>1124000</v>
      </c>
      <c r="R1379" s="6">
        <v>1136000</v>
      </c>
      <c r="S1379" s="6">
        <v>2871000</v>
      </c>
      <c r="T1379" s="6">
        <v>2184000</v>
      </c>
      <c r="U1379" s="6">
        <v>7697000</v>
      </c>
      <c r="V1379" s="6">
        <v>7534000</v>
      </c>
      <c r="W1379" s="6">
        <v>137112000</v>
      </c>
      <c r="X1379" s="6">
        <v>130533000</v>
      </c>
      <c r="Y1379" s="6" t="s">
        <v>4474</v>
      </c>
      <c r="Z1379" s="6" t="s">
        <v>4474</v>
      </c>
      <c r="AA1379" s="6" t="s">
        <v>4474</v>
      </c>
      <c r="AB1379" s="6" t="s">
        <v>4474</v>
      </c>
      <c r="AC1379" s="6">
        <v>172084106</v>
      </c>
      <c r="AD1379" s="6">
        <v>172052932</v>
      </c>
      <c r="AF1379">
        <f>Q1379/W1379</f>
        <v>8.1976778108407717E-3</v>
      </c>
      <c r="AG1379">
        <f>R1379/X1379</f>
        <v>8.7027801398879973E-3</v>
      </c>
      <c r="AH1379">
        <f>U1379/W1379</f>
        <v>5.6136589065873155E-2</v>
      </c>
      <c r="AI1379">
        <f>V1379/X1379</f>
        <v>5.7717205610841704E-2</v>
      </c>
      <c r="AJ1379" t="e">
        <f>Y1379/AA1379</f>
        <v>#VALUE!</v>
      </c>
      <c r="AK1379" t="e">
        <f>Z1379/AB1379</f>
        <v>#VALUE!</v>
      </c>
      <c r="AL1379">
        <f>O1379/K1379</f>
        <v>0.10287103712709249</v>
      </c>
      <c r="AM1379">
        <f>P1379/L1379</f>
        <v>0.12680924605746383</v>
      </c>
      <c r="AN1379">
        <f>K1379/W1379</f>
        <v>7.7987338817900695E-2</v>
      </c>
      <c r="AO1379">
        <f>L1379/X1379</f>
        <v>7.0924593780882991E-2</v>
      </c>
      <c r="AP1379">
        <f>IF(OR(Q1379&lt;0, Q1379="NA"), 0, 1)</f>
        <v>1</v>
      </c>
      <c r="AQ1379">
        <f>IF(OR(S1379&lt;0, S1379="NA"), 0, 1)</f>
        <v>1</v>
      </c>
      <c r="AR1379">
        <f>IFERROR(IF((AF1379-AG1379)&gt;0,1,0),0)</f>
        <v>0</v>
      </c>
      <c r="AS1379">
        <f>IFERROR(IF((S1379-Q1379)&gt;0,1,0),0)</f>
        <v>1</v>
      </c>
      <c r="AT1379">
        <f>IFERROR(IF((AH1379-AI1379)&lt;0,1,0),0)</f>
        <v>1</v>
      </c>
      <c r="AU1379">
        <f>IFERROR(IF((AJ1379-AK1379)&gt;0,1,0),0)</f>
        <v>0</v>
      </c>
      <c r="AV1379">
        <f>IFERROR(IF((AL1379-AM1379)&gt;0,1,0),0)</f>
        <v>0</v>
      </c>
      <c r="AW1379">
        <f>IFERROR(IF((AN1379-AO1379)&gt;0,1,0),0)</f>
        <v>1</v>
      </c>
      <c r="AX1379">
        <f>IFERROR(IF((AC1379-AD1379)&lt;0,1,0),0)</f>
        <v>0</v>
      </c>
      <c r="AY1379">
        <f>SUM(AP1379:AX1379)</f>
        <v>5</v>
      </c>
    </row>
    <row r="1380" spans="1:51" x14ac:dyDescent="0.45">
      <c r="A1380" s="1" t="s">
        <v>633</v>
      </c>
      <c r="B1380" s="2">
        <v>4001623</v>
      </c>
      <c r="C1380" s="3" t="s">
        <v>5335</v>
      </c>
      <c r="D1380" s="5">
        <v>11.89</v>
      </c>
      <c r="E1380" s="5">
        <v>1059.38048727</v>
      </c>
      <c r="F1380" s="3" t="s">
        <v>4480</v>
      </c>
      <c r="G1380" s="3" t="s">
        <v>4481</v>
      </c>
      <c r="H1380" s="3" t="s">
        <v>4481</v>
      </c>
      <c r="I1380" s="3" t="s">
        <v>4482</v>
      </c>
      <c r="J1380" s="3" t="s">
        <v>4484</v>
      </c>
      <c r="K1380" s="6">
        <v>355207</v>
      </c>
      <c r="L1380" s="6">
        <v>355429</v>
      </c>
      <c r="M1380" s="6" t="s">
        <v>4474</v>
      </c>
      <c r="N1380" s="6" t="s">
        <v>4474</v>
      </c>
      <c r="O1380" s="6">
        <v>390976</v>
      </c>
      <c r="P1380" s="6">
        <v>379534</v>
      </c>
      <c r="Q1380" s="6">
        <v>74067</v>
      </c>
      <c r="R1380" s="6">
        <v>76626</v>
      </c>
      <c r="S1380" s="6">
        <v>100601</v>
      </c>
      <c r="T1380" s="6">
        <v>104916</v>
      </c>
      <c r="U1380" s="6">
        <v>84293</v>
      </c>
      <c r="V1380" s="6">
        <v>84258</v>
      </c>
      <c r="W1380" s="6">
        <v>11676721</v>
      </c>
      <c r="X1380" s="6">
        <v>11635292</v>
      </c>
      <c r="Y1380" s="6" t="s">
        <v>4474</v>
      </c>
      <c r="Z1380" s="6" t="s">
        <v>4474</v>
      </c>
      <c r="AA1380" s="6" t="s">
        <v>4474</v>
      </c>
      <c r="AB1380" s="6" t="s">
        <v>4474</v>
      </c>
      <c r="AC1380" s="6">
        <v>89982232</v>
      </c>
      <c r="AD1380" s="6">
        <v>89625066</v>
      </c>
      <c r="AF1380">
        <f>Q1380/W1380</f>
        <v>6.3431334875604208E-3</v>
      </c>
      <c r="AG1380">
        <f>R1380/X1380</f>
        <v>6.585653372515275E-3</v>
      </c>
      <c r="AH1380">
        <f>U1380/W1380</f>
        <v>7.2188930436892342E-3</v>
      </c>
      <c r="AI1380">
        <f>V1380/X1380</f>
        <v>7.2415887800667145E-3</v>
      </c>
      <c r="AJ1380" t="e">
        <f>Y1380/AA1380</f>
        <v>#VALUE!</v>
      </c>
      <c r="AK1380" t="e">
        <f>Z1380/AB1380</f>
        <v>#VALUE!</v>
      </c>
      <c r="AL1380">
        <f>O1380/K1380</f>
        <v>1.1006990290168832</v>
      </c>
      <c r="AM1380">
        <f>P1380/L1380</f>
        <v>1.0678194519861914</v>
      </c>
      <c r="AN1380">
        <f>K1380/W1380</f>
        <v>3.0420098245046705E-2</v>
      </c>
      <c r="AO1380">
        <f>L1380/X1380</f>
        <v>3.0547492920676163E-2</v>
      </c>
      <c r="AP1380">
        <f>IF(OR(Q1380&lt;0, Q1380="NA"), 0, 1)</f>
        <v>1</v>
      </c>
      <c r="AQ1380">
        <f>IF(OR(S1380&lt;0, S1380="NA"), 0, 1)</f>
        <v>1</v>
      </c>
      <c r="AR1380">
        <f>IFERROR(IF((AF1380-AG1380)&gt;0,1,0),0)</f>
        <v>0</v>
      </c>
      <c r="AS1380">
        <f>IFERROR(IF((S1380-Q1380)&gt;0,1,0),0)</f>
        <v>1</v>
      </c>
      <c r="AT1380">
        <f>IFERROR(IF((AH1380-AI1380)&lt;0,1,0),0)</f>
        <v>1</v>
      </c>
      <c r="AU1380">
        <f>IFERROR(IF((AJ1380-AK1380)&gt;0,1,0),0)</f>
        <v>0</v>
      </c>
      <c r="AV1380">
        <f>IFERROR(IF((AL1380-AM1380)&gt;0,1,0),0)</f>
        <v>1</v>
      </c>
      <c r="AW1380">
        <f>IFERROR(IF((AN1380-AO1380)&gt;0,1,0),0)</f>
        <v>0</v>
      </c>
      <c r="AX1380">
        <f>IFERROR(IF((AC1380-AD1380)&lt;0,1,0),0)</f>
        <v>0</v>
      </c>
      <c r="AY1380">
        <f>SUM(AP1380:AX1380)</f>
        <v>5</v>
      </c>
    </row>
    <row r="1381" spans="1:51" x14ac:dyDescent="0.45">
      <c r="A1381" s="1" t="s">
        <v>641</v>
      </c>
      <c r="B1381" s="2">
        <v>4073448</v>
      </c>
      <c r="C1381" s="3" t="s">
        <v>5337</v>
      </c>
      <c r="D1381" s="5">
        <v>165.78</v>
      </c>
      <c r="E1381" s="5">
        <v>19078.787984400002</v>
      </c>
      <c r="F1381" s="3" t="s">
        <v>4485</v>
      </c>
      <c r="G1381" s="3" t="s">
        <v>4486</v>
      </c>
      <c r="H1381" s="3" t="s">
        <v>4496</v>
      </c>
      <c r="I1381" s="3" t="s">
        <v>4496</v>
      </c>
      <c r="J1381" s="3" t="s">
        <v>4877</v>
      </c>
      <c r="K1381" s="6">
        <v>16731048</v>
      </c>
      <c r="L1381" s="6">
        <v>17032818</v>
      </c>
      <c r="M1381" s="6">
        <v>2349129</v>
      </c>
      <c r="N1381" s="6">
        <v>2561640</v>
      </c>
      <c r="O1381" s="6">
        <v>1781539</v>
      </c>
      <c r="P1381" s="6">
        <v>1995144</v>
      </c>
      <c r="Q1381" s="6">
        <v>1238347</v>
      </c>
      <c r="R1381" s="6">
        <v>1405021</v>
      </c>
      <c r="S1381" s="6">
        <v>2110928</v>
      </c>
      <c r="T1381" s="6">
        <v>2030436</v>
      </c>
      <c r="U1381" s="6">
        <v>3698871</v>
      </c>
      <c r="V1381" s="6">
        <v>3799297</v>
      </c>
      <c r="W1381" s="6">
        <v>10894137</v>
      </c>
      <c r="X1381" s="6">
        <v>10721187</v>
      </c>
      <c r="Y1381" s="6">
        <v>3474408</v>
      </c>
      <c r="Z1381" s="6">
        <v>3454705</v>
      </c>
      <c r="AA1381" s="6">
        <v>1958883</v>
      </c>
      <c r="AB1381" s="6">
        <v>1892541</v>
      </c>
      <c r="AC1381" s="6">
        <v>115557000</v>
      </c>
      <c r="AD1381" s="6">
        <v>116451000</v>
      </c>
      <c r="AF1381">
        <f>Q1381/W1381</f>
        <v>0.11367095897545625</v>
      </c>
      <c r="AG1381">
        <f>R1381/X1381</f>
        <v>0.13105088083996669</v>
      </c>
      <c r="AH1381">
        <f>U1381/W1381</f>
        <v>0.33952859230611843</v>
      </c>
      <c r="AI1381">
        <f>V1381/X1381</f>
        <v>0.35437279472879263</v>
      </c>
      <c r="AJ1381">
        <f>Y1381/AA1381</f>
        <v>1.7736679526036012</v>
      </c>
      <c r="AK1381">
        <f>Z1381/AB1381</f>
        <v>1.8254320514060198</v>
      </c>
      <c r="AL1381">
        <f>O1381/K1381</f>
        <v>0.10648101661055542</v>
      </c>
      <c r="AM1381">
        <f>P1381/L1381</f>
        <v>0.11713528554112419</v>
      </c>
      <c r="AN1381">
        <f>K1381/W1381</f>
        <v>1.5357846151558403</v>
      </c>
      <c r="AO1381">
        <f>L1381/X1381</f>
        <v>1.5887063624578137</v>
      </c>
      <c r="AP1381">
        <f>IF(OR(Q1381&lt;0, Q1381="NA"), 0, 1)</f>
        <v>1</v>
      </c>
      <c r="AQ1381">
        <f>IF(OR(S1381&lt;0, S1381="NA"), 0, 1)</f>
        <v>1</v>
      </c>
      <c r="AR1381">
        <f>IFERROR(IF((AF1381-AG1381)&gt;0,1,0),0)</f>
        <v>0</v>
      </c>
      <c r="AS1381">
        <f>IFERROR(IF((S1381-Q1381)&gt;0,1,0),0)</f>
        <v>1</v>
      </c>
      <c r="AT1381">
        <f>IFERROR(IF((AH1381-AI1381)&lt;0,1,0),0)</f>
        <v>1</v>
      </c>
      <c r="AU1381">
        <f>IFERROR(IF((AJ1381-AK1381)&gt;0,1,0),0)</f>
        <v>0</v>
      </c>
      <c r="AV1381">
        <f>IFERROR(IF((AL1381-AM1381)&gt;0,1,0),0)</f>
        <v>0</v>
      </c>
      <c r="AW1381">
        <f>IFERROR(IF((AN1381-AO1381)&gt;0,1,0),0)</f>
        <v>0</v>
      </c>
      <c r="AX1381">
        <f>IFERROR(IF((AC1381-AD1381)&lt;0,1,0),0)</f>
        <v>1</v>
      </c>
      <c r="AY1381">
        <f>SUM(AP1381:AX1381)</f>
        <v>5</v>
      </c>
    </row>
    <row r="1382" spans="1:51" x14ac:dyDescent="0.45">
      <c r="A1382" s="1" t="s">
        <v>643</v>
      </c>
      <c r="B1382" s="2">
        <v>5313667</v>
      </c>
      <c r="C1382" s="3" t="s">
        <v>5335</v>
      </c>
      <c r="D1382" s="5">
        <v>7.33</v>
      </c>
      <c r="E1382" s="5">
        <v>792.97673544999998</v>
      </c>
      <c r="F1382" s="3" t="s">
        <v>4665</v>
      </c>
      <c r="G1382" s="3" t="s">
        <v>4666</v>
      </c>
      <c r="H1382" s="3" t="s">
        <v>4667</v>
      </c>
      <c r="I1382" s="3" t="s">
        <v>4667</v>
      </c>
      <c r="J1382" s="3" t="s">
        <v>4801</v>
      </c>
      <c r="K1382" s="6">
        <v>1083632</v>
      </c>
      <c r="L1382" s="6">
        <v>1085537</v>
      </c>
      <c r="M1382" s="6">
        <v>190607</v>
      </c>
      <c r="N1382" s="6">
        <v>171404</v>
      </c>
      <c r="O1382" s="6">
        <v>125562</v>
      </c>
      <c r="P1382" s="6">
        <v>107544</v>
      </c>
      <c r="Q1382" s="6">
        <v>-809712</v>
      </c>
      <c r="R1382" s="6">
        <v>62671</v>
      </c>
      <c r="S1382" s="6">
        <v>192256</v>
      </c>
      <c r="T1382" s="6">
        <v>161331</v>
      </c>
      <c r="U1382" s="6">
        <v>612231</v>
      </c>
      <c r="V1382" s="6">
        <v>613194</v>
      </c>
      <c r="W1382" s="6">
        <v>2589412</v>
      </c>
      <c r="X1382" s="6">
        <v>3524240</v>
      </c>
      <c r="Y1382" s="6">
        <v>383329</v>
      </c>
      <c r="Z1382" s="6">
        <v>419585</v>
      </c>
      <c r="AA1382" s="6">
        <v>182992</v>
      </c>
      <c r="AB1382" s="6">
        <v>176193</v>
      </c>
      <c r="AC1382" s="6">
        <v>112557526</v>
      </c>
      <c r="AD1382" s="6">
        <v>126468688</v>
      </c>
      <c r="AF1382">
        <f>Q1382/W1382</f>
        <v>-0.31270110743288437</v>
      </c>
      <c r="AG1382">
        <f>R1382/X1382</f>
        <v>1.7782841123192519E-2</v>
      </c>
      <c r="AH1382">
        <f>U1382/W1382</f>
        <v>0.23643630291355722</v>
      </c>
      <c r="AI1382">
        <f>V1382/X1382</f>
        <v>0.17399325812089983</v>
      </c>
      <c r="AJ1382">
        <f>Y1382/AA1382</f>
        <v>2.0947855643962576</v>
      </c>
      <c r="AK1382">
        <f>Z1382/AB1382</f>
        <v>2.3813942665145609</v>
      </c>
      <c r="AL1382">
        <f>O1382/K1382</f>
        <v>0.1158714397507641</v>
      </c>
      <c r="AM1382">
        <f>P1382/L1382</f>
        <v>9.9069861276032053E-2</v>
      </c>
      <c r="AN1382">
        <f>K1382/W1382</f>
        <v>0.41848574116440335</v>
      </c>
      <c r="AO1382">
        <f>L1382/X1382</f>
        <v>0.30802016888747646</v>
      </c>
      <c r="AP1382">
        <f>IF(OR(Q1382&lt;0, Q1382="NA"), 0, 1)</f>
        <v>0</v>
      </c>
      <c r="AQ1382">
        <f>IF(OR(S1382&lt;0, S1382="NA"), 0, 1)</f>
        <v>1</v>
      </c>
      <c r="AR1382">
        <f>IFERROR(IF((AF1382-AG1382)&gt;0,1,0),0)</f>
        <v>0</v>
      </c>
      <c r="AS1382">
        <f>IFERROR(IF((S1382-Q1382)&gt;0,1,0),0)</f>
        <v>1</v>
      </c>
      <c r="AT1382">
        <f>IFERROR(IF((AH1382-AI1382)&lt;0,1,0),0)</f>
        <v>0</v>
      </c>
      <c r="AU1382">
        <f>IFERROR(IF((AJ1382-AK1382)&gt;0,1,0),0)</f>
        <v>0</v>
      </c>
      <c r="AV1382">
        <f>IFERROR(IF((AL1382-AM1382)&gt;0,1,0),0)</f>
        <v>1</v>
      </c>
      <c r="AW1382">
        <f>IFERROR(IF((AN1382-AO1382)&gt;0,1,0),0)</f>
        <v>1</v>
      </c>
      <c r="AX1382">
        <f>IFERROR(IF((AC1382-AD1382)&lt;0,1,0),0)</f>
        <v>1</v>
      </c>
      <c r="AY1382">
        <f>SUM(AP1382:AX1382)</f>
        <v>5</v>
      </c>
    </row>
    <row r="1383" spans="1:51" x14ac:dyDescent="0.45">
      <c r="A1383" s="1" t="s">
        <v>644</v>
      </c>
      <c r="B1383" s="2">
        <v>4500439</v>
      </c>
      <c r="C1383" s="3" t="s">
        <v>5337</v>
      </c>
      <c r="D1383" s="5">
        <v>77.91</v>
      </c>
      <c r="E1383" s="5">
        <v>10878.184840739999</v>
      </c>
      <c r="F1383" s="3" t="s">
        <v>4559</v>
      </c>
      <c r="G1383" s="3" t="s">
        <v>4560</v>
      </c>
      <c r="H1383" s="3" t="s">
        <v>4561</v>
      </c>
      <c r="I1383" s="3" t="s">
        <v>4638</v>
      </c>
      <c r="J1383" s="3" t="s">
        <v>4746</v>
      </c>
      <c r="K1383" s="6">
        <v>54502000</v>
      </c>
      <c r="L1383" s="6">
        <v>55821000</v>
      </c>
      <c r="M1383" s="6">
        <v>2486000</v>
      </c>
      <c r="N1383" s="6">
        <v>2725000</v>
      </c>
      <c r="O1383" s="6">
        <v>2007000</v>
      </c>
      <c r="P1383" s="6">
        <v>2256000</v>
      </c>
      <c r="Q1383" s="6">
        <v>1218000</v>
      </c>
      <c r="R1383" s="6">
        <v>1374000</v>
      </c>
      <c r="S1383" s="6">
        <v>2295000</v>
      </c>
      <c r="T1383" s="6">
        <v>2356000</v>
      </c>
      <c r="U1383" s="6">
        <v>4777000</v>
      </c>
      <c r="V1383" s="6">
        <v>4086000</v>
      </c>
      <c r="W1383" s="6">
        <v>25267000</v>
      </c>
      <c r="X1383" s="6">
        <v>24428000</v>
      </c>
      <c r="Y1383" s="6">
        <v>15919000</v>
      </c>
      <c r="Z1383" s="6">
        <v>15452000</v>
      </c>
      <c r="AA1383" s="6">
        <v>7691000</v>
      </c>
      <c r="AB1383" s="6">
        <v>7606000</v>
      </c>
      <c r="AC1383" s="6">
        <v>139625014</v>
      </c>
      <c r="AD1383" s="6">
        <v>141641323</v>
      </c>
      <c r="AF1383">
        <f>Q1383/W1383</f>
        <v>4.8205168797245422E-2</v>
      </c>
      <c r="AG1383">
        <f>R1383/X1383</f>
        <v>5.6246929752742751E-2</v>
      </c>
      <c r="AH1383">
        <f>U1383/W1383</f>
        <v>0.18906083033205368</v>
      </c>
      <c r="AI1383">
        <f>V1383/X1383</f>
        <v>0.16726707057475029</v>
      </c>
      <c r="AJ1383">
        <f>Y1383/AA1383</f>
        <v>2.0698218697178521</v>
      </c>
      <c r="AK1383">
        <f>Z1383/AB1383</f>
        <v>2.0315540362871416</v>
      </c>
      <c r="AL1383">
        <f>O1383/K1383</f>
        <v>3.6824336721588198E-2</v>
      </c>
      <c r="AM1383">
        <f>P1383/L1383</f>
        <v>4.0414897619175577E-2</v>
      </c>
      <c r="AN1383">
        <f>K1383/W1383</f>
        <v>2.1570427830767405</v>
      </c>
      <c r="AO1383">
        <f>L1383/X1383</f>
        <v>2.285123628622892</v>
      </c>
      <c r="AP1383">
        <f>IF(OR(Q1383&lt;0, Q1383="NA"), 0, 1)</f>
        <v>1</v>
      </c>
      <c r="AQ1383">
        <f>IF(OR(S1383&lt;0, S1383="NA"), 0, 1)</f>
        <v>1</v>
      </c>
      <c r="AR1383">
        <f>IFERROR(IF((AF1383-AG1383)&gt;0,1,0),0)</f>
        <v>0</v>
      </c>
      <c r="AS1383">
        <f>IFERROR(IF((S1383-Q1383)&gt;0,1,0),0)</f>
        <v>1</v>
      </c>
      <c r="AT1383">
        <f>IFERROR(IF((AH1383-AI1383)&lt;0,1,0),0)</f>
        <v>0</v>
      </c>
      <c r="AU1383">
        <f>IFERROR(IF((AJ1383-AK1383)&gt;0,1,0),0)</f>
        <v>1</v>
      </c>
      <c r="AV1383">
        <f>IFERROR(IF((AL1383-AM1383)&gt;0,1,0),0)</f>
        <v>0</v>
      </c>
      <c r="AW1383">
        <f>IFERROR(IF((AN1383-AO1383)&gt;0,1,0),0)</f>
        <v>0</v>
      </c>
      <c r="AX1383">
        <f>IFERROR(IF((AC1383-AD1383)&lt;0,1,0),0)</f>
        <v>1</v>
      </c>
      <c r="AY1383">
        <f>SUM(AP1383:AX1383)</f>
        <v>5</v>
      </c>
    </row>
    <row r="1384" spans="1:51" x14ac:dyDescent="0.45">
      <c r="A1384" s="1" t="s">
        <v>645</v>
      </c>
      <c r="B1384" s="2">
        <v>1015471</v>
      </c>
      <c r="C1384" s="3" t="s">
        <v>5336</v>
      </c>
      <c r="D1384" s="5">
        <v>61.11</v>
      </c>
      <c r="E1384" s="5">
        <v>914.67773585999998</v>
      </c>
      <c r="F1384" s="3" t="s">
        <v>4480</v>
      </c>
      <c r="G1384" s="3" t="s">
        <v>4481</v>
      </c>
      <c r="H1384" s="3" t="s">
        <v>4481</v>
      </c>
      <c r="I1384" s="3" t="s">
        <v>4482</v>
      </c>
      <c r="J1384" s="3" t="s">
        <v>4484</v>
      </c>
      <c r="K1384" s="6">
        <v>206578</v>
      </c>
      <c r="L1384" s="6">
        <v>149961</v>
      </c>
      <c r="M1384" s="6" t="s">
        <v>4474</v>
      </c>
      <c r="N1384" s="6" t="s">
        <v>4474</v>
      </c>
      <c r="O1384" s="6">
        <v>139387</v>
      </c>
      <c r="P1384" s="6">
        <v>80121</v>
      </c>
      <c r="Q1384" s="6">
        <v>20993</v>
      </c>
      <c r="R1384" s="6">
        <v>-2573</v>
      </c>
      <c r="S1384" s="6">
        <v>19092</v>
      </c>
      <c r="T1384" s="6">
        <v>7370</v>
      </c>
      <c r="U1384" s="6">
        <v>110482</v>
      </c>
      <c r="V1384" s="6">
        <v>109064</v>
      </c>
      <c r="W1384" s="6">
        <v>7864913</v>
      </c>
      <c r="X1384" s="6">
        <v>7810193</v>
      </c>
      <c r="Y1384" s="6" t="s">
        <v>4474</v>
      </c>
      <c r="Z1384" s="6" t="s">
        <v>4474</v>
      </c>
      <c r="AA1384" s="6" t="s">
        <v>4474</v>
      </c>
      <c r="AB1384" s="6" t="s">
        <v>4474</v>
      </c>
      <c r="AC1384" s="6">
        <v>14963003</v>
      </c>
      <c r="AD1384" s="6">
        <v>14932169</v>
      </c>
      <c r="AF1384">
        <f>Q1384/W1384</f>
        <v>2.6691967222015043E-3</v>
      </c>
      <c r="AG1384">
        <f>R1384/X1384</f>
        <v>-3.294412826930141E-4</v>
      </c>
      <c r="AH1384">
        <f>U1384/W1384</f>
        <v>1.4047453544622808E-2</v>
      </c>
      <c r="AI1384">
        <f>V1384/X1384</f>
        <v>1.396431560654135E-2</v>
      </c>
      <c r="AJ1384" t="e">
        <f>Y1384/AA1384</f>
        <v>#VALUE!</v>
      </c>
      <c r="AK1384" t="e">
        <f>Z1384/AB1384</f>
        <v>#VALUE!</v>
      </c>
      <c r="AL1384">
        <f>O1384/K1384</f>
        <v>0.67474271219587756</v>
      </c>
      <c r="AM1384">
        <f>P1384/L1384</f>
        <v>0.53427891251725446</v>
      </c>
      <c r="AN1384">
        <f>K1384/W1384</f>
        <v>2.6265770517741264E-2</v>
      </c>
      <c r="AO1384">
        <f>L1384/X1384</f>
        <v>1.920067788337625E-2</v>
      </c>
      <c r="AP1384">
        <f>IF(OR(Q1384&lt;0, Q1384="NA"), 0, 1)</f>
        <v>1</v>
      </c>
      <c r="AQ1384">
        <f>IF(OR(S1384&lt;0, S1384="NA"), 0, 1)</f>
        <v>1</v>
      </c>
      <c r="AR1384">
        <f>IFERROR(IF((AF1384-AG1384)&gt;0,1,0),0)</f>
        <v>1</v>
      </c>
      <c r="AS1384">
        <f>IFERROR(IF((S1384-Q1384)&gt;0,1,0),0)</f>
        <v>0</v>
      </c>
      <c r="AT1384">
        <f>IFERROR(IF((AH1384-AI1384)&lt;0,1,0),0)</f>
        <v>0</v>
      </c>
      <c r="AU1384">
        <f>IFERROR(IF((AJ1384-AK1384)&gt;0,1,0),0)</f>
        <v>0</v>
      </c>
      <c r="AV1384">
        <f>IFERROR(IF((AL1384-AM1384)&gt;0,1,0),0)</f>
        <v>1</v>
      </c>
      <c r="AW1384">
        <f>IFERROR(IF((AN1384-AO1384)&gt;0,1,0),0)</f>
        <v>1</v>
      </c>
      <c r="AX1384">
        <f>IFERROR(IF((AC1384-AD1384)&lt;0,1,0),0)</f>
        <v>0</v>
      </c>
      <c r="AY1384">
        <f>SUM(AP1384:AX1384)</f>
        <v>5</v>
      </c>
    </row>
    <row r="1385" spans="1:51" x14ac:dyDescent="0.45">
      <c r="A1385" s="1" t="s">
        <v>648</v>
      </c>
      <c r="B1385" s="2">
        <v>4149828</v>
      </c>
      <c r="C1385" s="3" t="s">
        <v>5335</v>
      </c>
      <c r="D1385" s="5">
        <v>25.44</v>
      </c>
      <c r="E1385" s="5">
        <v>751.53461519999996</v>
      </c>
      <c r="F1385" s="3" t="s">
        <v>4480</v>
      </c>
      <c r="G1385" s="3" t="s">
        <v>4481</v>
      </c>
      <c r="H1385" s="3" t="s">
        <v>4481</v>
      </c>
      <c r="I1385" s="3" t="s">
        <v>4482</v>
      </c>
      <c r="J1385" s="3" t="s">
        <v>4484</v>
      </c>
      <c r="K1385" s="6">
        <v>253713</v>
      </c>
      <c r="L1385" s="6">
        <v>250969</v>
      </c>
      <c r="M1385" s="6" t="s">
        <v>4474</v>
      </c>
      <c r="N1385" s="6" t="s">
        <v>4474</v>
      </c>
      <c r="O1385" s="6">
        <v>259960</v>
      </c>
      <c r="P1385" s="6">
        <v>254554</v>
      </c>
      <c r="Q1385" s="6">
        <v>64443</v>
      </c>
      <c r="R1385" s="6">
        <v>67055</v>
      </c>
      <c r="S1385" s="6">
        <v>65351</v>
      </c>
      <c r="T1385" s="6">
        <v>66353</v>
      </c>
      <c r="U1385" s="6">
        <v>99818</v>
      </c>
      <c r="V1385" s="6">
        <v>99875</v>
      </c>
      <c r="W1385" s="6">
        <v>6888649</v>
      </c>
      <c r="X1385" s="6">
        <v>6703889</v>
      </c>
      <c r="Y1385" s="6" t="s">
        <v>4474</v>
      </c>
      <c r="Z1385" s="6" t="s">
        <v>4474</v>
      </c>
      <c r="AA1385" s="6" t="s">
        <v>4474</v>
      </c>
      <c r="AB1385" s="6" t="s">
        <v>4474</v>
      </c>
      <c r="AC1385" s="6">
        <v>25519501</v>
      </c>
      <c r="AD1385" s="6">
        <v>25502175</v>
      </c>
      <c r="AF1385">
        <f>Q1385/W1385</f>
        <v>9.3549547959258777E-3</v>
      </c>
      <c r="AG1385">
        <f>R1385/X1385</f>
        <v>1.0002403082747939E-2</v>
      </c>
      <c r="AH1385">
        <f>U1385/W1385</f>
        <v>1.4490214264074132E-2</v>
      </c>
      <c r="AI1385">
        <f>V1385/X1385</f>
        <v>1.4898068867190372E-2</v>
      </c>
      <c r="AJ1385" t="e">
        <f>Y1385/AA1385</f>
        <v>#VALUE!</v>
      </c>
      <c r="AK1385" t="e">
        <f>Z1385/AB1385</f>
        <v>#VALUE!</v>
      </c>
      <c r="AL1385">
        <f>O1385/K1385</f>
        <v>1.0246223094599016</v>
      </c>
      <c r="AM1385">
        <f>P1385/L1385</f>
        <v>1.014284632763409</v>
      </c>
      <c r="AN1385">
        <f>K1385/W1385</f>
        <v>3.6830588987768136E-2</v>
      </c>
      <c r="AO1385">
        <f>L1385/X1385</f>
        <v>3.7436329867633546E-2</v>
      </c>
      <c r="AP1385">
        <f>IF(OR(Q1385&lt;0, Q1385="NA"), 0, 1)</f>
        <v>1</v>
      </c>
      <c r="AQ1385">
        <f>IF(OR(S1385&lt;0, S1385="NA"), 0, 1)</f>
        <v>1</v>
      </c>
      <c r="AR1385">
        <f>IFERROR(IF((AF1385-AG1385)&gt;0,1,0),0)</f>
        <v>0</v>
      </c>
      <c r="AS1385">
        <f>IFERROR(IF((S1385-Q1385)&gt;0,1,0),0)</f>
        <v>1</v>
      </c>
      <c r="AT1385">
        <f>IFERROR(IF((AH1385-AI1385)&lt;0,1,0),0)</f>
        <v>1</v>
      </c>
      <c r="AU1385">
        <f>IFERROR(IF((AJ1385-AK1385)&gt;0,1,0),0)</f>
        <v>0</v>
      </c>
      <c r="AV1385">
        <f>IFERROR(IF((AL1385-AM1385)&gt;0,1,0),0)</f>
        <v>1</v>
      </c>
      <c r="AW1385">
        <f>IFERROR(IF((AN1385-AO1385)&gt;0,1,0),0)</f>
        <v>0</v>
      </c>
      <c r="AX1385">
        <f>IFERROR(IF((AC1385-AD1385)&lt;0,1,0),0)</f>
        <v>0</v>
      </c>
      <c r="AY1385">
        <f>SUM(AP1385:AX1385)</f>
        <v>5</v>
      </c>
    </row>
    <row r="1386" spans="1:51" x14ac:dyDescent="0.45">
      <c r="A1386" s="1" t="s">
        <v>649</v>
      </c>
      <c r="B1386" s="2">
        <v>4095423</v>
      </c>
      <c r="C1386" s="3" t="s">
        <v>5336</v>
      </c>
      <c r="D1386" s="5">
        <v>17</v>
      </c>
      <c r="E1386" s="5">
        <v>193.25979100000001</v>
      </c>
      <c r="F1386" s="3" t="s">
        <v>4480</v>
      </c>
      <c r="G1386" s="3" t="s">
        <v>4481</v>
      </c>
      <c r="H1386" s="3" t="s">
        <v>4481</v>
      </c>
      <c r="I1386" s="3" t="s">
        <v>4482</v>
      </c>
      <c r="J1386" s="3" t="s">
        <v>4483</v>
      </c>
      <c r="K1386" s="6">
        <v>37627</v>
      </c>
      <c r="L1386" s="6">
        <v>37198</v>
      </c>
      <c r="M1386" s="6" t="s">
        <v>4474</v>
      </c>
      <c r="N1386" s="6" t="s">
        <v>4474</v>
      </c>
      <c r="O1386" s="6">
        <v>28738</v>
      </c>
      <c r="P1386" s="6">
        <v>28573</v>
      </c>
      <c r="Q1386" s="6">
        <v>12780</v>
      </c>
      <c r="R1386" s="6">
        <v>12666</v>
      </c>
      <c r="S1386" s="6">
        <v>15625</v>
      </c>
      <c r="T1386" s="6">
        <v>-39723</v>
      </c>
      <c r="U1386" s="6">
        <v>34845</v>
      </c>
      <c r="V1386" s="6">
        <v>34806</v>
      </c>
      <c r="W1386" s="6">
        <v>892709</v>
      </c>
      <c r="X1386" s="6">
        <v>897162</v>
      </c>
      <c r="Y1386" s="6" t="s">
        <v>4474</v>
      </c>
      <c r="Z1386" s="6" t="s">
        <v>4474</v>
      </c>
      <c r="AA1386" s="6" t="s">
        <v>4474</v>
      </c>
      <c r="AB1386" s="6" t="s">
        <v>4474</v>
      </c>
      <c r="AC1386" s="6">
        <v>11701785</v>
      </c>
      <c r="AD1386" s="6">
        <v>11387723</v>
      </c>
      <c r="AF1386">
        <f>Q1386/W1386</f>
        <v>1.4315975306622875E-2</v>
      </c>
      <c r="AG1386">
        <f>R1386/X1386</f>
        <v>1.4117851625458947E-2</v>
      </c>
      <c r="AH1386">
        <f>U1386/W1386</f>
        <v>3.9032876334841475E-2</v>
      </c>
      <c r="AI1386">
        <f>V1386/X1386</f>
        <v>3.8795669009610304E-2</v>
      </c>
      <c r="AJ1386" t="e">
        <f>Y1386/AA1386</f>
        <v>#VALUE!</v>
      </c>
      <c r="AK1386" t="e">
        <f>Z1386/AB1386</f>
        <v>#VALUE!</v>
      </c>
      <c r="AL1386">
        <f>O1386/K1386</f>
        <v>0.76376006591011769</v>
      </c>
      <c r="AM1386">
        <f>P1386/L1386</f>
        <v>0.76813269530619921</v>
      </c>
      <c r="AN1386">
        <f>K1386/W1386</f>
        <v>4.2149233400805862E-2</v>
      </c>
      <c r="AO1386">
        <f>L1386/X1386</f>
        <v>4.1461854157888986E-2</v>
      </c>
      <c r="AP1386">
        <f>IF(OR(Q1386&lt;0, Q1386="NA"), 0, 1)</f>
        <v>1</v>
      </c>
      <c r="AQ1386">
        <f>IF(OR(S1386&lt;0, S1386="NA"), 0, 1)</f>
        <v>1</v>
      </c>
      <c r="AR1386">
        <f>IFERROR(IF((AF1386-AG1386)&gt;0,1,0),0)</f>
        <v>1</v>
      </c>
      <c r="AS1386">
        <f>IFERROR(IF((S1386-Q1386)&gt;0,1,0),0)</f>
        <v>1</v>
      </c>
      <c r="AT1386">
        <f>IFERROR(IF((AH1386-AI1386)&lt;0,1,0),0)</f>
        <v>0</v>
      </c>
      <c r="AU1386">
        <f>IFERROR(IF((AJ1386-AK1386)&gt;0,1,0),0)</f>
        <v>0</v>
      </c>
      <c r="AV1386">
        <f>IFERROR(IF((AL1386-AM1386)&gt;0,1,0),0)</f>
        <v>0</v>
      </c>
      <c r="AW1386">
        <f>IFERROR(IF((AN1386-AO1386)&gt;0,1,0),0)</f>
        <v>1</v>
      </c>
      <c r="AX1386">
        <f>IFERROR(IF((AC1386-AD1386)&lt;0,1,0),0)</f>
        <v>0</v>
      </c>
      <c r="AY1386">
        <f>SUM(AP1386:AX1386)</f>
        <v>5</v>
      </c>
    </row>
    <row r="1387" spans="1:51" x14ac:dyDescent="0.45">
      <c r="A1387" s="1" t="s">
        <v>650</v>
      </c>
      <c r="B1387" s="2">
        <v>4082835</v>
      </c>
      <c r="C1387" s="3" t="s">
        <v>5337</v>
      </c>
      <c r="D1387" s="5">
        <v>128.33000000000001</v>
      </c>
      <c r="E1387" s="5">
        <v>11734.94499665</v>
      </c>
      <c r="F1387" s="3" t="s">
        <v>4485</v>
      </c>
      <c r="G1387" s="3" t="s">
        <v>4486</v>
      </c>
      <c r="H1387" s="3" t="s">
        <v>4505</v>
      </c>
      <c r="I1387" s="3" t="s">
        <v>4505</v>
      </c>
      <c r="J1387" s="3" t="s">
        <v>4879</v>
      </c>
      <c r="K1387" s="6">
        <v>2682902</v>
      </c>
      <c r="L1387" s="6">
        <v>2600935</v>
      </c>
      <c r="M1387" s="6">
        <v>422893</v>
      </c>
      <c r="N1387" s="6">
        <v>412706</v>
      </c>
      <c r="O1387" s="6">
        <v>340603</v>
      </c>
      <c r="P1387" s="6">
        <v>331884</v>
      </c>
      <c r="Q1387" s="6">
        <v>277531</v>
      </c>
      <c r="R1387" s="6">
        <v>268242</v>
      </c>
      <c r="S1387" s="6">
        <v>353312</v>
      </c>
      <c r="T1387" s="6">
        <v>395032</v>
      </c>
      <c r="U1387" s="6">
        <v>1220583</v>
      </c>
      <c r="V1387" s="6">
        <v>1203196</v>
      </c>
      <c r="W1387" s="6">
        <v>2947460</v>
      </c>
      <c r="X1387" s="6">
        <v>2840633</v>
      </c>
      <c r="Y1387" s="6">
        <v>982949</v>
      </c>
      <c r="Z1387" s="6">
        <v>909843</v>
      </c>
      <c r="AA1387" s="6">
        <v>437466</v>
      </c>
      <c r="AB1387" s="6">
        <v>408580</v>
      </c>
      <c r="AC1387" s="6">
        <v>91440207</v>
      </c>
      <c r="AD1387" s="6">
        <v>91417634</v>
      </c>
      <c r="AF1387">
        <f>Q1387/W1387</f>
        <v>9.4159377905043667E-2</v>
      </c>
      <c r="AG1387">
        <f>R1387/X1387</f>
        <v>9.4430361120215106E-2</v>
      </c>
      <c r="AH1387">
        <f>U1387/W1387</f>
        <v>0.41411350790171875</v>
      </c>
      <c r="AI1387">
        <f>V1387/X1387</f>
        <v>0.42356615585329044</v>
      </c>
      <c r="AJ1387">
        <f>Y1387/AA1387</f>
        <v>2.2469151888375327</v>
      </c>
      <c r="AK1387">
        <f>Z1387/AB1387</f>
        <v>2.2268417445787851</v>
      </c>
      <c r="AL1387">
        <f>O1387/K1387</f>
        <v>0.12695320216690734</v>
      </c>
      <c r="AM1387">
        <f>P1387/L1387</f>
        <v>0.1276018047356047</v>
      </c>
      <c r="AN1387">
        <f>K1387/W1387</f>
        <v>0.91024203890807676</v>
      </c>
      <c r="AO1387">
        <f>L1387/X1387</f>
        <v>0.91561810342976369</v>
      </c>
      <c r="AP1387">
        <f>IF(OR(Q1387&lt;0, Q1387="NA"), 0, 1)</f>
        <v>1</v>
      </c>
      <c r="AQ1387">
        <f>IF(OR(S1387&lt;0, S1387="NA"), 0, 1)</f>
        <v>1</v>
      </c>
      <c r="AR1387">
        <f>IFERROR(IF((AF1387-AG1387)&gt;0,1,0),0)</f>
        <v>0</v>
      </c>
      <c r="AS1387">
        <f>IFERROR(IF((S1387-Q1387)&gt;0,1,0),0)</f>
        <v>1</v>
      </c>
      <c r="AT1387">
        <f>IFERROR(IF((AH1387-AI1387)&lt;0,1,0),0)</f>
        <v>1</v>
      </c>
      <c r="AU1387">
        <f>IFERROR(IF((AJ1387-AK1387)&gt;0,1,0),0)</f>
        <v>1</v>
      </c>
      <c r="AV1387">
        <f>IFERROR(IF((AL1387-AM1387)&gt;0,1,0),0)</f>
        <v>0</v>
      </c>
      <c r="AW1387">
        <f>IFERROR(IF((AN1387-AO1387)&gt;0,1,0),0)</f>
        <v>0</v>
      </c>
      <c r="AX1387">
        <f>IFERROR(IF((AC1387-AD1387)&lt;0,1,0),0)</f>
        <v>0</v>
      </c>
      <c r="AY1387">
        <f>SUM(AP1387:AX1387)</f>
        <v>5</v>
      </c>
    </row>
    <row r="1388" spans="1:51" x14ac:dyDescent="0.45">
      <c r="A1388" s="1" t="s">
        <v>651</v>
      </c>
      <c r="B1388" s="2">
        <v>112885</v>
      </c>
      <c r="C1388" s="3" t="s">
        <v>5337</v>
      </c>
      <c r="D1388" s="5">
        <v>72.73</v>
      </c>
      <c r="E1388" s="5">
        <v>11499.39099281</v>
      </c>
      <c r="F1388" s="3" t="s">
        <v>4525</v>
      </c>
      <c r="G1388" s="3" t="s">
        <v>4526</v>
      </c>
      <c r="H1388" s="3" t="s">
        <v>4860</v>
      </c>
      <c r="I1388" s="3" t="s">
        <v>4860</v>
      </c>
      <c r="J1388" s="3" t="s">
        <v>4528</v>
      </c>
      <c r="K1388" s="6">
        <v>3463465</v>
      </c>
      <c r="L1388" s="6">
        <v>3466115</v>
      </c>
      <c r="M1388" s="6">
        <v>1978182</v>
      </c>
      <c r="N1388" s="6">
        <v>1735350</v>
      </c>
      <c r="O1388" s="6">
        <v>1104967</v>
      </c>
      <c r="P1388" s="6">
        <v>877590</v>
      </c>
      <c r="Q1388" s="6">
        <v>475160</v>
      </c>
      <c r="R1388" s="6">
        <v>263165</v>
      </c>
      <c r="S1388" s="6">
        <v>1237903</v>
      </c>
      <c r="T1388" s="6">
        <v>1252996</v>
      </c>
      <c r="U1388" s="6">
        <v>13667383</v>
      </c>
      <c r="V1388" s="6">
        <v>13118076</v>
      </c>
      <c r="W1388" s="6">
        <v>26405536</v>
      </c>
      <c r="X1388" s="6">
        <v>25474448</v>
      </c>
      <c r="Y1388" s="6" t="s">
        <v>4474</v>
      </c>
      <c r="Z1388" s="6" t="s">
        <v>4474</v>
      </c>
      <c r="AA1388" s="6" t="s">
        <v>4474</v>
      </c>
      <c r="AB1388" s="6" t="s">
        <v>4474</v>
      </c>
      <c r="AC1388" s="6">
        <v>157979898</v>
      </c>
      <c r="AD1388" s="6">
        <v>157097841</v>
      </c>
      <c r="AF1388">
        <f>Q1388/W1388</f>
        <v>1.7994711412031173E-2</v>
      </c>
      <c r="AG1388">
        <f>R1388/X1388</f>
        <v>1.0330547692338612E-2</v>
      </c>
      <c r="AH1388">
        <f>U1388/W1388</f>
        <v>0.51759536333593081</v>
      </c>
      <c r="AI1388">
        <f>V1388/X1388</f>
        <v>0.5149503533894042</v>
      </c>
      <c r="AJ1388" t="e">
        <f>Y1388/AA1388</f>
        <v>#VALUE!</v>
      </c>
      <c r="AK1388" t="e">
        <f>Z1388/AB1388</f>
        <v>#VALUE!</v>
      </c>
      <c r="AL1388">
        <f>O1388/K1388</f>
        <v>0.31903512811591861</v>
      </c>
      <c r="AM1388">
        <f>P1388/L1388</f>
        <v>0.25319125303113138</v>
      </c>
      <c r="AN1388">
        <f>K1388/W1388</f>
        <v>0.13116435129360751</v>
      </c>
      <c r="AO1388">
        <f>L1388/X1388</f>
        <v>0.13606241831030058</v>
      </c>
      <c r="AP1388">
        <f>IF(OR(Q1388&lt;0, Q1388="NA"), 0, 1)</f>
        <v>1</v>
      </c>
      <c r="AQ1388">
        <f>IF(OR(S1388&lt;0, S1388="NA"), 0, 1)</f>
        <v>1</v>
      </c>
      <c r="AR1388">
        <f>IFERROR(IF((AF1388-AG1388)&gt;0,1,0),0)</f>
        <v>1</v>
      </c>
      <c r="AS1388">
        <f>IFERROR(IF((S1388-Q1388)&gt;0,1,0),0)</f>
        <v>1</v>
      </c>
      <c r="AT1388">
        <f>IFERROR(IF((AH1388-AI1388)&lt;0,1,0),0)</f>
        <v>0</v>
      </c>
      <c r="AU1388">
        <f>IFERROR(IF((AJ1388-AK1388)&gt;0,1,0),0)</f>
        <v>0</v>
      </c>
      <c r="AV1388">
        <f>IFERROR(IF((AL1388-AM1388)&gt;0,1,0),0)</f>
        <v>1</v>
      </c>
      <c r="AW1388">
        <f>IFERROR(IF((AN1388-AO1388)&gt;0,1,0),0)</f>
        <v>0</v>
      </c>
      <c r="AX1388">
        <f>IFERROR(IF((AC1388-AD1388)&lt;0,1,0),0)</f>
        <v>0</v>
      </c>
      <c r="AY1388">
        <f>SUM(AP1388:AX1388)</f>
        <v>5</v>
      </c>
    </row>
    <row r="1389" spans="1:51" x14ac:dyDescent="0.45">
      <c r="A1389" s="1" t="s">
        <v>652</v>
      </c>
      <c r="B1389" s="2">
        <v>1021230</v>
      </c>
      <c r="C1389" s="3" t="s">
        <v>5337</v>
      </c>
      <c r="D1389" s="5">
        <v>28.27</v>
      </c>
      <c r="E1389" s="5">
        <v>1254.76971708</v>
      </c>
      <c r="F1389" s="3" t="s">
        <v>4480</v>
      </c>
      <c r="G1389" s="3" t="s">
        <v>4481</v>
      </c>
      <c r="H1389" s="3" t="s">
        <v>4481</v>
      </c>
      <c r="I1389" s="3" t="s">
        <v>4482</v>
      </c>
      <c r="J1389" s="3" t="s">
        <v>4484</v>
      </c>
      <c r="K1389" s="6">
        <v>403012</v>
      </c>
      <c r="L1389" s="6">
        <v>406000</v>
      </c>
      <c r="M1389" s="6" t="s">
        <v>4474</v>
      </c>
      <c r="N1389" s="6" t="s">
        <v>4474</v>
      </c>
      <c r="O1389" s="6">
        <v>376817</v>
      </c>
      <c r="P1389" s="6">
        <v>360070</v>
      </c>
      <c r="Q1389" s="6">
        <v>120043</v>
      </c>
      <c r="R1389" s="6">
        <v>117937</v>
      </c>
      <c r="S1389" s="6">
        <v>117309</v>
      </c>
      <c r="T1389" s="6">
        <v>176078</v>
      </c>
      <c r="U1389" s="6">
        <v>87330</v>
      </c>
      <c r="V1389" s="6">
        <v>88953</v>
      </c>
      <c r="W1389" s="6">
        <v>9424316</v>
      </c>
      <c r="X1389" s="6">
        <v>9633815</v>
      </c>
      <c r="Y1389" s="6" t="s">
        <v>4474</v>
      </c>
      <c r="Z1389" s="6" t="s">
        <v>4474</v>
      </c>
      <c r="AA1389" s="6" t="s">
        <v>4474</v>
      </c>
      <c r="AB1389" s="6" t="s">
        <v>4474</v>
      </c>
      <c r="AC1389" s="6">
        <v>44384706</v>
      </c>
      <c r="AD1389" s="6">
        <v>44180829</v>
      </c>
      <c r="AF1389">
        <f>Q1389/W1389</f>
        <v>1.2737582228779255E-2</v>
      </c>
      <c r="AG1389">
        <f>R1389/X1389</f>
        <v>1.2241983056556514E-2</v>
      </c>
      <c r="AH1389">
        <f>U1389/W1389</f>
        <v>9.2664549872903245E-3</v>
      </c>
      <c r="AI1389">
        <f>V1389/X1389</f>
        <v>9.2334137618378595E-3</v>
      </c>
      <c r="AJ1389" t="e">
        <f>Y1389/AA1389</f>
        <v>#VALUE!</v>
      </c>
      <c r="AK1389" t="e">
        <f>Z1389/AB1389</f>
        <v>#VALUE!</v>
      </c>
      <c r="AL1389">
        <f>O1389/K1389</f>
        <v>0.93500193542624044</v>
      </c>
      <c r="AM1389">
        <f>P1389/L1389</f>
        <v>0.88687192118226599</v>
      </c>
      <c r="AN1389">
        <f>K1389/W1389</f>
        <v>4.2762997335827876E-2</v>
      </c>
      <c r="AO1389">
        <f>L1389/X1389</f>
        <v>4.214322155864525E-2</v>
      </c>
      <c r="AP1389">
        <f>IF(OR(Q1389&lt;0, Q1389="NA"), 0, 1)</f>
        <v>1</v>
      </c>
      <c r="AQ1389">
        <f>IF(OR(S1389&lt;0, S1389="NA"), 0, 1)</f>
        <v>1</v>
      </c>
      <c r="AR1389">
        <f>IFERROR(IF((AF1389-AG1389)&gt;0,1,0),0)</f>
        <v>1</v>
      </c>
      <c r="AS1389">
        <f>IFERROR(IF((S1389-Q1389)&gt;0,1,0),0)</f>
        <v>0</v>
      </c>
      <c r="AT1389">
        <f>IFERROR(IF((AH1389-AI1389)&lt;0,1,0),0)</f>
        <v>0</v>
      </c>
      <c r="AU1389">
        <f>IFERROR(IF((AJ1389-AK1389)&gt;0,1,0),0)</f>
        <v>0</v>
      </c>
      <c r="AV1389">
        <f>IFERROR(IF((AL1389-AM1389)&gt;0,1,0),0)</f>
        <v>1</v>
      </c>
      <c r="AW1389">
        <f>IFERROR(IF((AN1389-AO1389)&gt;0,1,0),0)</f>
        <v>1</v>
      </c>
      <c r="AX1389">
        <f>IFERROR(IF((AC1389-AD1389)&lt;0,1,0),0)</f>
        <v>0</v>
      </c>
      <c r="AY1389">
        <f>SUM(AP1389:AX1389)</f>
        <v>5</v>
      </c>
    </row>
    <row r="1390" spans="1:51" x14ac:dyDescent="0.45">
      <c r="A1390" s="1" t="s">
        <v>663</v>
      </c>
      <c r="B1390" s="2">
        <v>4963284</v>
      </c>
      <c r="C1390" s="3" t="s">
        <v>5335</v>
      </c>
      <c r="D1390" s="5">
        <v>321.49</v>
      </c>
      <c r="E1390" s="5">
        <v>88172.811870000005</v>
      </c>
      <c r="F1390" s="3" t="s">
        <v>4500</v>
      </c>
      <c r="G1390" s="3" t="s">
        <v>4501</v>
      </c>
      <c r="H1390" s="3" t="s">
        <v>4502</v>
      </c>
      <c r="I1390" s="3" t="s">
        <v>4538</v>
      </c>
      <c r="J1390" s="3" t="s">
        <v>4504</v>
      </c>
      <c r="K1390" s="6">
        <v>4353906</v>
      </c>
      <c r="L1390" s="6">
        <v>4161501</v>
      </c>
      <c r="M1390" s="6">
        <v>1450493</v>
      </c>
      <c r="N1390" s="6">
        <v>1364988</v>
      </c>
      <c r="O1390" s="6">
        <v>1269732</v>
      </c>
      <c r="P1390" s="6">
        <v>1202926</v>
      </c>
      <c r="Q1390" s="6">
        <v>1039173</v>
      </c>
      <c r="R1390" s="6">
        <v>1055383</v>
      </c>
      <c r="S1390" s="6">
        <v>1091283</v>
      </c>
      <c r="T1390" s="6">
        <v>1077202</v>
      </c>
      <c r="U1390" s="6">
        <v>2475232</v>
      </c>
      <c r="V1390" s="6">
        <v>998935</v>
      </c>
      <c r="W1390" s="6">
        <v>9167031</v>
      </c>
      <c r="X1390" s="6">
        <v>7225741</v>
      </c>
      <c r="Y1390" s="6">
        <v>4099923</v>
      </c>
      <c r="Z1390" s="6">
        <v>2196388</v>
      </c>
      <c r="AA1390" s="6">
        <v>1674994</v>
      </c>
      <c r="AB1390" s="6">
        <v>1533722</v>
      </c>
      <c r="AC1390" s="6">
        <v>274263000</v>
      </c>
      <c r="AD1390" s="6">
        <v>273820000</v>
      </c>
      <c r="AF1390">
        <f>Q1390/W1390</f>
        <v>0.11335982173508521</v>
      </c>
      <c r="AG1390">
        <f>R1390/X1390</f>
        <v>0.14605879175575212</v>
      </c>
      <c r="AH1390">
        <f>U1390/W1390</f>
        <v>0.27001457723880284</v>
      </c>
      <c r="AI1390">
        <f>V1390/X1390</f>
        <v>0.13824672099373614</v>
      </c>
      <c r="AJ1390">
        <f>Y1390/AA1390</f>
        <v>2.447723991847135</v>
      </c>
      <c r="AK1390">
        <f>Z1390/AB1390</f>
        <v>1.4320639594398463</v>
      </c>
      <c r="AL1390">
        <f>O1390/K1390</f>
        <v>0.29163054967194973</v>
      </c>
      <c r="AM1390">
        <f>P1390/L1390</f>
        <v>0.28906060577661763</v>
      </c>
      <c r="AN1390">
        <f>K1390/W1390</f>
        <v>0.47495268642595406</v>
      </c>
      <c r="AO1390">
        <f>L1390/X1390</f>
        <v>0.57592723016227676</v>
      </c>
      <c r="AP1390">
        <f>IF(OR(Q1390&lt;0, Q1390="NA"), 0, 1)</f>
        <v>1</v>
      </c>
      <c r="AQ1390">
        <f>IF(OR(S1390&lt;0, S1390="NA"), 0, 1)</f>
        <v>1</v>
      </c>
      <c r="AR1390">
        <f>IFERROR(IF((AF1390-AG1390)&gt;0,1,0),0)</f>
        <v>0</v>
      </c>
      <c r="AS1390">
        <f>IFERROR(IF((S1390-Q1390)&gt;0,1,0),0)</f>
        <v>1</v>
      </c>
      <c r="AT1390">
        <f>IFERROR(IF((AH1390-AI1390)&lt;0,1,0),0)</f>
        <v>0</v>
      </c>
      <c r="AU1390">
        <f>IFERROR(IF((AJ1390-AK1390)&gt;0,1,0),0)</f>
        <v>1</v>
      </c>
      <c r="AV1390">
        <f>IFERROR(IF((AL1390-AM1390)&gt;0,1,0),0)</f>
        <v>1</v>
      </c>
      <c r="AW1390">
        <f>IFERROR(IF((AN1390-AO1390)&gt;0,1,0),0)</f>
        <v>0</v>
      </c>
      <c r="AX1390">
        <f>IFERROR(IF((AC1390-AD1390)&lt;0,1,0),0)</f>
        <v>0</v>
      </c>
      <c r="AY1390">
        <f>SUM(AP1390:AX1390)</f>
        <v>5</v>
      </c>
    </row>
    <row r="1391" spans="1:51" x14ac:dyDescent="0.45">
      <c r="A1391" s="1" t="s">
        <v>667</v>
      </c>
      <c r="B1391" s="2">
        <v>5931440</v>
      </c>
      <c r="C1391" s="3" t="s">
        <v>5335</v>
      </c>
      <c r="D1391" s="5">
        <v>11.32</v>
      </c>
      <c r="E1391" s="5">
        <v>860.42009143999996</v>
      </c>
      <c r="F1391" s="3" t="s">
        <v>4480</v>
      </c>
      <c r="G1391" s="3" t="s">
        <v>4491</v>
      </c>
      <c r="H1391" s="3" t="s">
        <v>4492</v>
      </c>
      <c r="I1391" s="3" t="s">
        <v>4493</v>
      </c>
      <c r="J1391" s="3"/>
      <c r="K1391" s="6">
        <v>19959.837</v>
      </c>
      <c r="L1391" s="6">
        <v>19400.743999999999</v>
      </c>
      <c r="M1391" s="6" t="s">
        <v>4474</v>
      </c>
      <c r="N1391" s="6" t="s">
        <v>4474</v>
      </c>
      <c r="O1391" s="6">
        <v>8927.8580000000002</v>
      </c>
      <c r="P1391" s="6">
        <v>8381.4210000000003</v>
      </c>
      <c r="Q1391" s="6">
        <v>178731.198</v>
      </c>
      <c r="R1391" s="6">
        <v>127527.995</v>
      </c>
      <c r="S1391" s="6">
        <v>95171.811000000002</v>
      </c>
      <c r="T1391" s="6">
        <v>83659.627999999997</v>
      </c>
      <c r="U1391" s="6">
        <v>484663.80800000002</v>
      </c>
      <c r="V1391" s="6">
        <v>484663.80800000002</v>
      </c>
      <c r="W1391" s="6">
        <v>1314506.3629999999</v>
      </c>
      <c r="X1391" s="6">
        <v>1314506.3629999999</v>
      </c>
      <c r="Y1391" s="6">
        <v>39730.637999999999</v>
      </c>
      <c r="Z1391" s="6">
        <v>39730.637999999999</v>
      </c>
      <c r="AA1391" s="6">
        <v>8263</v>
      </c>
      <c r="AB1391" s="6">
        <v>8263</v>
      </c>
      <c r="AC1391" s="6">
        <v>77113129</v>
      </c>
      <c r="AD1391" s="6">
        <v>77113129</v>
      </c>
      <c r="AF1391">
        <f>Q1391/W1391</f>
        <v>0.13596830188945994</v>
      </c>
      <c r="AG1391">
        <f>R1391/X1391</f>
        <v>9.7015882607789247E-2</v>
      </c>
      <c r="AH1391">
        <f>U1391/W1391</f>
        <v>0.36870404103171317</v>
      </c>
      <c r="AI1391">
        <f>V1391/X1391</f>
        <v>0.36870404103171317</v>
      </c>
      <c r="AJ1391">
        <f>Y1391/AA1391</f>
        <v>4.8082582597119687</v>
      </c>
      <c r="AK1391">
        <f>Z1391/AB1391</f>
        <v>4.8082582597119687</v>
      </c>
      <c r="AL1391">
        <f>O1391/K1391</f>
        <v>0.44729112767804668</v>
      </c>
      <c r="AM1391">
        <f>P1391/L1391</f>
        <v>0.43201544229437805</v>
      </c>
      <c r="AN1391">
        <f>K1391/W1391</f>
        <v>1.5184283288250618E-2</v>
      </c>
      <c r="AO1391">
        <f>L1391/X1391</f>
        <v>1.4758957846140149E-2</v>
      </c>
      <c r="AP1391">
        <f>IF(OR(Q1391&lt;0, Q1391="NA"), 0, 1)</f>
        <v>1</v>
      </c>
      <c r="AQ1391">
        <f>IF(OR(S1391&lt;0, S1391="NA"), 0, 1)</f>
        <v>1</v>
      </c>
      <c r="AR1391">
        <f>IFERROR(IF((AF1391-AG1391)&gt;0,1,0),0)</f>
        <v>1</v>
      </c>
      <c r="AS1391">
        <f>IFERROR(IF((S1391-Q1391)&gt;0,1,0),0)</f>
        <v>0</v>
      </c>
      <c r="AT1391">
        <f>IFERROR(IF((AH1391-AI1391)&lt;0,1,0),0)</f>
        <v>0</v>
      </c>
      <c r="AU1391">
        <f>IFERROR(IF((AJ1391-AK1391)&gt;0,1,0),0)</f>
        <v>0</v>
      </c>
      <c r="AV1391">
        <f>IFERROR(IF((AL1391-AM1391)&gt;0,1,0),0)</f>
        <v>1</v>
      </c>
      <c r="AW1391">
        <f>IFERROR(IF((AN1391-AO1391)&gt;0,1,0),0)</f>
        <v>1</v>
      </c>
      <c r="AX1391">
        <f>IFERROR(IF((AC1391-AD1391)&lt;0,1,0),0)</f>
        <v>0</v>
      </c>
      <c r="AY1391">
        <f>SUM(AP1391:AX1391)</f>
        <v>5</v>
      </c>
    </row>
    <row r="1392" spans="1:51" x14ac:dyDescent="0.45">
      <c r="A1392" s="1" t="s">
        <v>668</v>
      </c>
      <c r="B1392" s="2">
        <v>5721258</v>
      </c>
      <c r="C1392" s="3" t="s">
        <v>5335</v>
      </c>
      <c r="D1392" s="5">
        <v>11.46</v>
      </c>
      <c r="E1392" s="5">
        <v>847.63416701999995</v>
      </c>
      <c r="F1392" s="3" t="s">
        <v>4480</v>
      </c>
      <c r="G1392" s="3" t="s">
        <v>4491</v>
      </c>
      <c r="H1392" s="3" t="s">
        <v>4492</v>
      </c>
      <c r="I1392" s="3" t="s">
        <v>4493</v>
      </c>
      <c r="J1392" s="3"/>
      <c r="K1392" s="6">
        <v>18741.939999999999</v>
      </c>
      <c r="L1392" s="6">
        <v>18307.907999999999</v>
      </c>
      <c r="M1392" s="6" t="s">
        <v>4474</v>
      </c>
      <c r="N1392" s="6" t="s">
        <v>4474</v>
      </c>
      <c r="O1392" s="6">
        <v>8524.402</v>
      </c>
      <c r="P1392" s="6">
        <v>8094.9440000000004</v>
      </c>
      <c r="Q1392" s="6">
        <v>164031.24799999999</v>
      </c>
      <c r="R1392" s="6">
        <v>117006.671</v>
      </c>
      <c r="S1392" s="6">
        <v>83193.971999999994</v>
      </c>
      <c r="T1392" s="6">
        <v>74796.595000000001</v>
      </c>
      <c r="U1392" s="6">
        <v>446722.31599999999</v>
      </c>
      <c r="V1392" s="6">
        <v>446722.31599999999</v>
      </c>
      <c r="W1392" s="6">
        <v>1215431.3219999999</v>
      </c>
      <c r="X1392" s="6">
        <v>1215431.3219999999</v>
      </c>
      <c r="Y1392" s="6">
        <v>38642.707000000002</v>
      </c>
      <c r="Z1392" s="6">
        <v>38642.707000000002</v>
      </c>
      <c r="AA1392" s="6">
        <v>7610</v>
      </c>
      <c r="AB1392" s="6">
        <v>7610</v>
      </c>
      <c r="AC1392" s="6">
        <v>75582242</v>
      </c>
      <c r="AD1392" s="6">
        <v>75582242</v>
      </c>
      <c r="AF1392">
        <f>Q1392/W1392</f>
        <v>0.13495723290237868</v>
      </c>
      <c r="AG1392">
        <f>R1392/X1392</f>
        <v>9.6267612066689864E-2</v>
      </c>
      <c r="AH1392">
        <f>U1392/W1392</f>
        <v>0.36754221148827693</v>
      </c>
      <c r="AI1392">
        <f>V1392/X1392</f>
        <v>0.36754221148827693</v>
      </c>
      <c r="AJ1392">
        <f>Y1392/AA1392</f>
        <v>5.0778852825229963</v>
      </c>
      <c r="AK1392">
        <f>Z1392/AB1392</f>
        <v>5.0778852825229963</v>
      </c>
      <c r="AL1392">
        <f>O1392/K1392</f>
        <v>0.45483028971387168</v>
      </c>
      <c r="AM1392">
        <f>P1392/L1392</f>
        <v>0.44215559746094424</v>
      </c>
      <c r="AN1392">
        <f>K1392/W1392</f>
        <v>1.5419990961858723E-2</v>
      </c>
      <c r="AO1392">
        <f>L1392/X1392</f>
        <v>1.5062889748368688E-2</v>
      </c>
      <c r="AP1392">
        <f>IF(OR(Q1392&lt;0, Q1392="NA"), 0, 1)</f>
        <v>1</v>
      </c>
      <c r="AQ1392">
        <f>IF(OR(S1392&lt;0, S1392="NA"), 0, 1)</f>
        <v>1</v>
      </c>
      <c r="AR1392">
        <f>IFERROR(IF((AF1392-AG1392)&gt;0,1,0),0)</f>
        <v>1</v>
      </c>
      <c r="AS1392">
        <f>IFERROR(IF((S1392-Q1392)&gt;0,1,0),0)</f>
        <v>0</v>
      </c>
      <c r="AT1392">
        <f>IFERROR(IF((AH1392-AI1392)&lt;0,1,0),0)</f>
        <v>0</v>
      </c>
      <c r="AU1392">
        <f>IFERROR(IF((AJ1392-AK1392)&gt;0,1,0),0)</f>
        <v>0</v>
      </c>
      <c r="AV1392">
        <f>IFERROR(IF((AL1392-AM1392)&gt;0,1,0),0)</f>
        <v>1</v>
      </c>
      <c r="AW1392">
        <f>IFERROR(IF((AN1392-AO1392)&gt;0,1,0),0)</f>
        <v>1</v>
      </c>
      <c r="AX1392">
        <f>IFERROR(IF((AC1392-AD1392)&lt;0,1,0),0)</f>
        <v>0</v>
      </c>
      <c r="AY1392">
        <f>SUM(AP1392:AX1392)</f>
        <v>5</v>
      </c>
    </row>
    <row r="1393" spans="1:51" x14ac:dyDescent="0.45">
      <c r="A1393" s="1" t="s">
        <v>675</v>
      </c>
      <c r="B1393" s="2">
        <v>4910879</v>
      </c>
      <c r="C1393" s="3" t="s">
        <v>5335</v>
      </c>
      <c r="D1393" s="5">
        <v>23.64</v>
      </c>
      <c r="E1393" s="5">
        <v>421.67497764000001</v>
      </c>
      <c r="F1393" s="3" t="s">
        <v>4559</v>
      </c>
      <c r="G1393" s="3" t="s">
        <v>4560</v>
      </c>
      <c r="H1393" s="3" t="s">
        <v>4561</v>
      </c>
      <c r="I1393" s="3" t="s">
        <v>4562</v>
      </c>
      <c r="J1393" s="3" t="s">
        <v>5154</v>
      </c>
      <c r="K1393" s="6">
        <v>661544</v>
      </c>
      <c r="L1393" s="6">
        <v>1011635</v>
      </c>
      <c r="M1393" s="6">
        <v>27326</v>
      </c>
      <c r="N1393" s="6">
        <v>20755</v>
      </c>
      <c r="O1393" s="6">
        <v>16723</v>
      </c>
      <c r="P1393" s="6">
        <v>7613</v>
      </c>
      <c r="Q1393" s="6">
        <v>-1024</v>
      </c>
      <c r="R1393" s="6">
        <v>-8840</v>
      </c>
      <c r="S1393" s="6">
        <v>24419</v>
      </c>
      <c r="T1393" s="6">
        <v>18315</v>
      </c>
      <c r="U1393" s="6" t="s">
        <v>4474</v>
      </c>
      <c r="V1393" s="6">
        <v>32723</v>
      </c>
      <c r="W1393" s="6">
        <v>301119</v>
      </c>
      <c r="X1393" s="6">
        <v>382426</v>
      </c>
      <c r="Y1393" s="6">
        <v>158579</v>
      </c>
      <c r="Z1393" s="6">
        <v>238300</v>
      </c>
      <c r="AA1393" s="6">
        <v>73205</v>
      </c>
      <c r="AB1393" s="6">
        <v>116592</v>
      </c>
      <c r="AC1393" s="6">
        <v>17802000</v>
      </c>
      <c r="AD1393" s="6">
        <v>17802000</v>
      </c>
      <c r="AF1393">
        <f>Q1393/W1393</f>
        <v>-3.4006489128882602E-3</v>
      </c>
      <c r="AG1393">
        <f>R1393/X1393</f>
        <v>-2.3115583145497429E-2</v>
      </c>
      <c r="AH1393" t="e">
        <f>U1393/W1393</f>
        <v>#VALUE!</v>
      </c>
      <c r="AI1393">
        <f>V1393/X1393</f>
        <v>8.5566880912908636E-2</v>
      </c>
      <c r="AJ1393">
        <f>Y1393/AA1393</f>
        <v>2.1662318147667508</v>
      </c>
      <c r="AK1393">
        <f>Z1393/AB1393</f>
        <v>2.043879511458762</v>
      </c>
      <c r="AL1393">
        <f>O1393/K1393</f>
        <v>2.5278741852393795E-2</v>
      </c>
      <c r="AM1393">
        <f>P1393/L1393</f>
        <v>7.5254414882838178E-3</v>
      </c>
      <c r="AN1393">
        <f>K1393/W1393</f>
        <v>2.1969520355739758</v>
      </c>
      <c r="AO1393">
        <f>L1393/X1393</f>
        <v>2.645309157850146</v>
      </c>
      <c r="AP1393">
        <f>IF(OR(Q1393&lt;0, Q1393="NA"), 0, 1)</f>
        <v>0</v>
      </c>
      <c r="AQ1393">
        <f>IF(OR(S1393&lt;0, S1393="NA"), 0, 1)</f>
        <v>1</v>
      </c>
      <c r="AR1393">
        <f>IFERROR(IF((AF1393-AG1393)&gt;0,1,0),0)</f>
        <v>1</v>
      </c>
      <c r="AS1393">
        <f>IFERROR(IF((S1393-Q1393)&gt;0,1,0),0)</f>
        <v>1</v>
      </c>
      <c r="AT1393">
        <f>IFERROR(IF((AH1393-AI1393)&lt;0,1,0),0)</f>
        <v>0</v>
      </c>
      <c r="AU1393">
        <f>IFERROR(IF((AJ1393-AK1393)&gt;0,1,0),0)</f>
        <v>1</v>
      </c>
      <c r="AV1393">
        <f>IFERROR(IF((AL1393-AM1393)&gt;0,1,0),0)</f>
        <v>1</v>
      </c>
      <c r="AW1393">
        <f>IFERROR(IF((AN1393-AO1393)&gt;0,1,0),0)</f>
        <v>0</v>
      </c>
      <c r="AX1393">
        <f>IFERROR(IF((AC1393-AD1393)&lt;0,1,0),0)</f>
        <v>0</v>
      </c>
      <c r="AY1393">
        <f>SUM(AP1393:AX1393)</f>
        <v>5</v>
      </c>
    </row>
    <row r="1394" spans="1:51" x14ac:dyDescent="0.45">
      <c r="A1394" s="1" t="s">
        <v>683</v>
      </c>
      <c r="B1394" s="2">
        <v>101149</v>
      </c>
      <c r="C1394" s="3" t="s">
        <v>5335</v>
      </c>
      <c r="D1394" s="5">
        <v>43.76</v>
      </c>
      <c r="E1394" s="5">
        <v>738.54705967999996</v>
      </c>
      <c r="F1394" s="3" t="s">
        <v>4480</v>
      </c>
      <c r="G1394" s="3" t="s">
        <v>4481</v>
      </c>
      <c r="H1394" s="3" t="s">
        <v>4481</v>
      </c>
      <c r="I1394" s="3" t="s">
        <v>4482</v>
      </c>
      <c r="J1394" s="3" t="s">
        <v>4484</v>
      </c>
      <c r="K1394" s="6">
        <v>168112</v>
      </c>
      <c r="L1394" s="6">
        <v>160775</v>
      </c>
      <c r="M1394" s="6" t="s">
        <v>4474</v>
      </c>
      <c r="N1394" s="6" t="s">
        <v>4474</v>
      </c>
      <c r="O1394" s="6">
        <v>173448</v>
      </c>
      <c r="P1394" s="6">
        <v>164568</v>
      </c>
      <c r="Q1394" s="6">
        <v>46818</v>
      </c>
      <c r="R1394" s="6">
        <v>43532</v>
      </c>
      <c r="S1394" s="6">
        <v>6448</v>
      </c>
      <c r="T1394" s="6">
        <v>68106</v>
      </c>
      <c r="U1394" s="6" t="s">
        <v>4474</v>
      </c>
      <c r="V1394" s="6" t="s">
        <v>4474</v>
      </c>
      <c r="W1394" s="6">
        <v>5745180</v>
      </c>
      <c r="X1394" s="6">
        <v>5724380</v>
      </c>
      <c r="Y1394" s="6" t="s">
        <v>4474</v>
      </c>
      <c r="Z1394" s="6" t="s">
        <v>4474</v>
      </c>
      <c r="AA1394" s="6" t="s">
        <v>4474</v>
      </c>
      <c r="AB1394" s="6" t="s">
        <v>4474</v>
      </c>
      <c r="AC1394" s="6">
        <v>14577218</v>
      </c>
      <c r="AD1394" s="6">
        <v>14569262</v>
      </c>
      <c r="AF1394">
        <f>Q1394/W1394</f>
        <v>8.1490919344563619E-3</v>
      </c>
      <c r="AG1394">
        <f>R1394/X1394</f>
        <v>7.6046663568805706E-3</v>
      </c>
      <c r="AH1394" t="e">
        <f>U1394/W1394</f>
        <v>#VALUE!</v>
      </c>
      <c r="AI1394" t="e">
        <f>V1394/X1394</f>
        <v>#VALUE!</v>
      </c>
      <c r="AJ1394" t="e">
        <f>Y1394/AA1394</f>
        <v>#VALUE!</v>
      </c>
      <c r="AK1394" t="e">
        <f>Z1394/AB1394</f>
        <v>#VALUE!</v>
      </c>
      <c r="AL1394">
        <f>O1394/K1394</f>
        <v>1.0317407442657276</v>
      </c>
      <c r="AM1394">
        <f>P1394/L1394</f>
        <v>1.0235919763644845</v>
      </c>
      <c r="AN1394">
        <f>K1394/W1394</f>
        <v>2.9261398250359432E-2</v>
      </c>
      <c r="AO1394">
        <f>L1394/X1394</f>
        <v>2.8086011061459932E-2</v>
      </c>
      <c r="AP1394">
        <f>IF(OR(Q1394&lt;0, Q1394="NA"), 0, 1)</f>
        <v>1</v>
      </c>
      <c r="AQ1394">
        <f>IF(OR(S1394&lt;0, S1394="NA"), 0, 1)</f>
        <v>1</v>
      </c>
      <c r="AR1394">
        <f>IFERROR(IF((AF1394-AG1394)&gt;0,1,0),0)</f>
        <v>1</v>
      </c>
      <c r="AS1394">
        <f>IFERROR(IF((S1394-Q1394)&gt;0,1,0),0)</f>
        <v>0</v>
      </c>
      <c r="AT1394">
        <f>IFERROR(IF((AH1394-AI1394)&lt;0,1,0),0)</f>
        <v>0</v>
      </c>
      <c r="AU1394">
        <f>IFERROR(IF((AJ1394-AK1394)&gt;0,1,0),0)</f>
        <v>0</v>
      </c>
      <c r="AV1394">
        <f>IFERROR(IF((AL1394-AM1394)&gt;0,1,0),0)</f>
        <v>1</v>
      </c>
      <c r="AW1394">
        <f>IFERROR(IF((AN1394-AO1394)&gt;0,1,0),0)</f>
        <v>1</v>
      </c>
      <c r="AX1394">
        <f>IFERROR(IF((AC1394-AD1394)&lt;0,1,0),0)</f>
        <v>0</v>
      </c>
      <c r="AY1394">
        <f>SUM(AP1394:AX1394)</f>
        <v>5</v>
      </c>
    </row>
    <row r="1395" spans="1:51" x14ac:dyDescent="0.45">
      <c r="A1395" s="1" t="s">
        <v>686</v>
      </c>
      <c r="B1395" s="2">
        <v>4133211</v>
      </c>
      <c r="C1395" s="3" t="s">
        <v>5335</v>
      </c>
      <c r="D1395" s="5">
        <v>38.299999999999997</v>
      </c>
      <c r="E1395" s="5">
        <v>11417.584045199999</v>
      </c>
      <c r="F1395" s="3" t="s">
        <v>4559</v>
      </c>
      <c r="G1395" s="3" t="s">
        <v>4560</v>
      </c>
      <c r="H1395" s="3" t="s">
        <v>4561</v>
      </c>
      <c r="I1395" s="3" t="s">
        <v>4562</v>
      </c>
      <c r="J1395" s="3" t="s">
        <v>4834</v>
      </c>
      <c r="K1395" s="6">
        <v>9890000</v>
      </c>
      <c r="L1395" s="6">
        <v>9636000</v>
      </c>
      <c r="M1395" s="6">
        <v>1838000</v>
      </c>
      <c r="N1395" s="6">
        <v>1783000</v>
      </c>
      <c r="O1395" s="6">
        <v>1441000</v>
      </c>
      <c r="P1395" s="6">
        <v>1399000</v>
      </c>
      <c r="Q1395" s="6">
        <v>551000</v>
      </c>
      <c r="R1395" s="6">
        <v>567000</v>
      </c>
      <c r="S1395" s="6">
        <v>1236000</v>
      </c>
      <c r="T1395" s="6">
        <v>1185000</v>
      </c>
      <c r="U1395" s="6">
        <v>6650000</v>
      </c>
      <c r="V1395" s="6">
        <v>5715000</v>
      </c>
      <c r="W1395" s="6">
        <v>16112000</v>
      </c>
      <c r="X1395" s="6">
        <v>15235000</v>
      </c>
      <c r="Y1395" s="6">
        <v>3137000</v>
      </c>
      <c r="Z1395" s="6">
        <v>2190000</v>
      </c>
      <c r="AA1395" s="6">
        <v>3465000</v>
      </c>
      <c r="AB1395" s="6">
        <v>3576000</v>
      </c>
      <c r="AC1395" s="6">
        <v>298000000</v>
      </c>
      <c r="AD1395" s="6">
        <v>298000000</v>
      </c>
      <c r="AF1395">
        <f>Q1395/W1395</f>
        <v>3.4198113207547169E-2</v>
      </c>
      <c r="AG1395">
        <f>R1395/X1395</f>
        <v>3.7216934689858878E-2</v>
      </c>
      <c r="AH1395">
        <f>U1395/W1395</f>
        <v>0.41273584905660377</v>
      </c>
      <c r="AI1395">
        <f>V1395/X1395</f>
        <v>0.37512307187397442</v>
      </c>
      <c r="AJ1395">
        <f>Y1395/AA1395</f>
        <v>0.90533910533910533</v>
      </c>
      <c r="AK1395">
        <f>Z1395/AB1395</f>
        <v>0.61241610738255037</v>
      </c>
      <c r="AL1395">
        <f>O1395/K1395</f>
        <v>0.14570273003033368</v>
      </c>
      <c r="AM1395">
        <f>P1395/L1395</f>
        <v>0.14518472395184723</v>
      </c>
      <c r="AN1395">
        <f>K1395/W1395</f>
        <v>0.6138282025819265</v>
      </c>
      <c r="AO1395">
        <f>L1395/X1395</f>
        <v>0.63249097472924187</v>
      </c>
      <c r="AP1395">
        <f>IF(OR(Q1395&lt;0, Q1395="NA"), 0, 1)</f>
        <v>1</v>
      </c>
      <c r="AQ1395">
        <f>IF(OR(S1395&lt;0, S1395="NA"), 0, 1)</f>
        <v>1</v>
      </c>
      <c r="AR1395">
        <f>IFERROR(IF((AF1395-AG1395)&gt;0,1,0),0)</f>
        <v>0</v>
      </c>
      <c r="AS1395">
        <f>IFERROR(IF((S1395-Q1395)&gt;0,1,0),0)</f>
        <v>1</v>
      </c>
      <c r="AT1395">
        <f>IFERROR(IF((AH1395-AI1395)&lt;0,1,0),0)</f>
        <v>0</v>
      </c>
      <c r="AU1395">
        <f>IFERROR(IF((AJ1395-AK1395)&gt;0,1,0),0)</f>
        <v>1</v>
      </c>
      <c r="AV1395">
        <f>IFERROR(IF((AL1395-AM1395)&gt;0,1,0),0)</f>
        <v>1</v>
      </c>
      <c r="AW1395">
        <f>IFERROR(IF((AN1395-AO1395)&gt;0,1,0),0)</f>
        <v>0</v>
      </c>
      <c r="AX1395">
        <f>IFERROR(IF((AC1395-AD1395)&lt;0,1,0),0)</f>
        <v>0</v>
      </c>
      <c r="AY1395">
        <f>SUM(AP1395:AX1395)</f>
        <v>5</v>
      </c>
    </row>
    <row r="1396" spans="1:51" x14ac:dyDescent="0.45">
      <c r="A1396" s="1" t="s">
        <v>692</v>
      </c>
      <c r="B1396" s="2">
        <v>4988599</v>
      </c>
      <c r="C1396" s="3" t="s">
        <v>5338</v>
      </c>
      <c r="D1396" s="5">
        <v>20.51</v>
      </c>
      <c r="E1396" s="5">
        <v>102.95218059</v>
      </c>
      <c r="F1396" s="3" t="s">
        <v>4475</v>
      </c>
      <c r="G1396" s="3" t="s">
        <v>4529</v>
      </c>
      <c r="H1396" s="3" t="s">
        <v>4530</v>
      </c>
      <c r="I1396" s="3" t="s">
        <v>4531</v>
      </c>
      <c r="J1396" s="3" t="s">
        <v>4532</v>
      </c>
      <c r="K1396" s="6">
        <v>62111.813999999998</v>
      </c>
      <c r="L1396" s="6">
        <v>62095.995999999999</v>
      </c>
      <c r="M1396" s="6">
        <v>9075.8529999999992</v>
      </c>
      <c r="N1396" s="6">
        <v>8844.3919999999998</v>
      </c>
      <c r="O1396" s="6">
        <v>5562.6610000000001</v>
      </c>
      <c r="P1396" s="6">
        <v>5435.8540000000003</v>
      </c>
      <c r="Q1396" s="6">
        <v>4722.1639999999998</v>
      </c>
      <c r="R1396" s="6">
        <v>3836.654</v>
      </c>
      <c r="S1396" s="6">
        <v>10616.335999999999</v>
      </c>
      <c r="T1396" s="6">
        <v>7746.5990000000002</v>
      </c>
      <c r="U1396" s="6" t="s">
        <v>4474</v>
      </c>
      <c r="V1396" s="6" t="s">
        <v>4474</v>
      </c>
      <c r="W1396" s="6">
        <v>114227.12</v>
      </c>
      <c r="X1396" s="6">
        <v>111408.058</v>
      </c>
      <c r="Y1396" s="6">
        <v>34011.546999999999</v>
      </c>
      <c r="Z1396" s="6">
        <v>36239.877999999997</v>
      </c>
      <c r="AA1396" s="6">
        <v>15201</v>
      </c>
      <c r="AB1396" s="6">
        <v>14721</v>
      </c>
      <c r="AC1396" s="6">
        <v>5019609</v>
      </c>
      <c r="AD1396" s="6">
        <v>5007921</v>
      </c>
      <c r="AF1396">
        <f>Q1396/W1396</f>
        <v>4.1340130084694421E-2</v>
      </c>
      <c r="AG1396">
        <f>R1396/X1396</f>
        <v>3.4437850088007101E-2</v>
      </c>
      <c r="AH1396" t="e">
        <f>U1396/W1396</f>
        <v>#VALUE!</v>
      </c>
      <c r="AI1396" t="e">
        <f>V1396/X1396</f>
        <v>#VALUE!</v>
      </c>
      <c r="AJ1396">
        <f>Y1396/AA1396</f>
        <v>2.2374545753568844</v>
      </c>
      <c r="AK1396">
        <f>Z1396/AB1396</f>
        <v>2.4617809931390529</v>
      </c>
      <c r="AL1396">
        <f>O1396/K1396</f>
        <v>8.955882370461761E-2</v>
      </c>
      <c r="AM1396">
        <f>P1396/L1396</f>
        <v>8.7539525092729012E-2</v>
      </c>
      <c r="AN1396">
        <f>K1396/W1396</f>
        <v>0.54375715679428849</v>
      </c>
      <c r="AO1396">
        <f>L1396/X1396</f>
        <v>0.55737436873731339</v>
      </c>
      <c r="AP1396">
        <f>IF(OR(Q1396&lt;0, Q1396="NA"), 0, 1)</f>
        <v>1</v>
      </c>
      <c r="AQ1396">
        <f>IF(OR(S1396&lt;0, S1396="NA"), 0, 1)</f>
        <v>1</v>
      </c>
      <c r="AR1396">
        <f>IFERROR(IF((AF1396-AG1396)&gt;0,1,0),0)</f>
        <v>1</v>
      </c>
      <c r="AS1396">
        <f>IFERROR(IF((S1396-Q1396)&gt;0,1,0),0)</f>
        <v>1</v>
      </c>
      <c r="AT1396">
        <f>IFERROR(IF((AH1396-AI1396)&lt;0,1,0),0)</f>
        <v>0</v>
      </c>
      <c r="AU1396">
        <f>IFERROR(IF((AJ1396-AK1396)&gt;0,1,0),0)</f>
        <v>0</v>
      </c>
      <c r="AV1396">
        <f>IFERROR(IF((AL1396-AM1396)&gt;0,1,0),0)</f>
        <v>1</v>
      </c>
      <c r="AW1396">
        <f>IFERROR(IF((AN1396-AO1396)&gt;0,1,0),0)</f>
        <v>0</v>
      </c>
      <c r="AX1396">
        <f>IFERROR(IF((AC1396-AD1396)&lt;0,1,0),0)</f>
        <v>0</v>
      </c>
      <c r="AY1396">
        <f>SUM(AP1396:AX1396)</f>
        <v>5</v>
      </c>
    </row>
    <row r="1397" spans="1:51" x14ac:dyDescent="0.45">
      <c r="A1397" s="1" t="s">
        <v>697</v>
      </c>
      <c r="B1397" s="2">
        <v>103239</v>
      </c>
      <c r="C1397" s="3" t="s">
        <v>5337</v>
      </c>
      <c r="D1397" s="5">
        <v>200.93</v>
      </c>
      <c r="E1397" s="5">
        <v>76594.516000000003</v>
      </c>
      <c r="F1397" s="3" t="s">
        <v>4480</v>
      </c>
      <c r="G1397" s="3" t="s">
        <v>4491</v>
      </c>
      <c r="H1397" s="3" t="s">
        <v>4663</v>
      </c>
      <c r="I1397" s="3" t="s">
        <v>4663</v>
      </c>
      <c r="J1397" s="3" t="s">
        <v>4892</v>
      </c>
      <c r="K1397" s="6">
        <v>27396000</v>
      </c>
      <c r="L1397" s="6">
        <v>26497000</v>
      </c>
      <c r="M1397" s="6" t="s">
        <v>4474</v>
      </c>
      <c r="N1397" s="6" t="s">
        <v>4474</v>
      </c>
      <c r="O1397" s="6" t="s">
        <v>4474</v>
      </c>
      <c r="P1397" s="6" t="s">
        <v>4474</v>
      </c>
      <c r="Q1397" s="6">
        <v>4750000</v>
      </c>
      <c r="R1397" s="6">
        <v>4360000</v>
      </c>
      <c r="S1397" s="6" t="s">
        <v>4474</v>
      </c>
      <c r="T1397" s="6">
        <v>22811000</v>
      </c>
      <c r="U1397" s="6">
        <v>44960000</v>
      </c>
      <c r="V1397" s="6">
        <v>48792000</v>
      </c>
      <c r="W1397" s="6">
        <v>490144000</v>
      </c>
      <c r="X1397" s="6">
        <v>486433000</v>
      </c>
      <c r="Y1397" s="6">
        <v>46405000</v>
      </c>
      <c r="Z1397" s="6">
        <v>54127000</v>
      </c>
      <c r="AA1397" s="6">
        <v>363935000</v>
      </c>
      <c r="AB1397" s="6">
        <v>356891000</v>
      </c>
      <c r="AC1397" s="6">
        <v>381200000</v>
      </c>
      <c r="AD1397" s="6">
        <v>381510336</v>
      </c>
      <c r="AF1397">
        <f>Q1397/W1397</f>
        <v>9.6910295749820467E-3</v>
      </c>
      <c r="AG1397">
        <f>R1397/X1397</f>
        <v>8.9632076771107225E-3</v>
      </c>
      <c r="AH1397">
        <f>U1397/W1397</f>
        <v>9.1728145198145858E-2</v>
      </c>
      <c r="AI1397">
        <f>V1397/X1397</f>
        <v>0.10030569472054733</v>
      </c>
      <c r="AJ1397">
        <f>Y1397/AA1397</f>
        <v>0.12750903320647919</v>
      </c>
      <c r="AK1397">
        <f>Z1397/AB1397</f>
        <v>0.15166255243197502</v>
      </c>
      <c r="AL1397" t="e">
        <f>O1397/K1397</f>
        <v>#VALUE!</v>
      </c>
      <c r="AM1397" t="e">
        <f>P1397/L1397</f>
        <v>#VALUE!</v>
      </c>
      <c r="AN1397">
        <f>K1397/W1397</f>
        <v>5.5893778154991185E-2</v>
      </c>
      <c r="AO1397">
        <f>L1397/X1397</f>
        <v>5.4472044454220825E-2</v>
      </c>
      <c r="AP1397">
        <f>IF(OR(Q1397&lt;0, Q1397="NA"), 0, 1)</f>
        <v>1</v>
      </c>
      <c r="AQ1397">
        <f>IF(OR(S1397&lt;0, S1397="NA"), 0, 1)</f>
        <v>0</v>
      </c>
      <c r="AR1397">
        <f>IFERROR(IF((AF1397-AG1397)&gt;0,1,0),0)</f>
        <v>1</v>
      </c>
      <c r="AS1397">
        <f>IFERROR(IF((S1397-Q1397)&gt;0,1,0),0)</f>
        <v>0</v>
      </c>
      <c r="AT1397">
        <f>IFERROR(IF((AH1397-AI1397)&lt;0,1,0),0)</f>
        <v>1</v>
      </c>
      <c r="AU1397">
        <f>IFERROR(IF((AJ1397-AK1397)&gt;0,1,0),0)</f>
        <v>0</v>
      </c>
      <c r="AV1397">
        <f>IFERROR(IF((AL1397-AM1397)&gt;0,1,0),0)</f>
        <v>0</v>
      </c>
      <c r="AW1397">
        <f>IFERROR(IF((AN1397-AO1397)&gt;0,1,0),0)</f>
        <v>1</v>
      </c>
      <c r="AX1397">
        <f>IFERROR(IF((AC1397-AD1397)&lt;0,1,0),0)</f>
        <v>1</v>
      </c>
      <c r="AY1397">
        <f>SUM(AP1397:AX1397)</f>
        <v>5</v>
      </c>
    </row>
    <row r="1398" spans="1:51" x14ac:dyDescent="0.45">
      <c r="A1398" s="1" t="s">
        <v>699</v>
      </c>
      <c r="B1398" s="2">
        <v>4044379</v>
      </c>
      <c r="C1398" s="3" t="s">
        <v>5335</v>
      </c>
      <c r="D1398" s="5">
        <v>5.6</v>
      </c>
      <c r="E1398" s="5">
        <v>726.88301839999997</v>
      </c>
      <c r="F1398" s="3" t="s">
        <v>4480</v>
      </c>
      <c r="G1398" s="3" t="s">
        <v>4481</v>
      </c>
      <c r="H1398" s="3" t="s">
        <v>4481</v>
      </c>
      <c r="I1398" s="3" t="s">
        <v>4482</v>
      </c>
      <c r="J1398" s="3" t="s">
        <v>4483</v>
      </c>
      <c r="K1398" s="6">
        <v>167305</v>
      </c>
      <c r="L1398" s="6">
        <v>-35274</v>
      </c>
      <c r="M1398" s="6" t="s">
        <v>4474</v>
      </c>
      <c r="N1398" s="6" t="s">
        <v>4474</v>
      </c>
      <c r="O1398" s="6">
        <v>268885</v>
      </c>
      <c r="P1398" s="6">
        <v>65033</v>
      </c>
      <c r="Q1398" s="6">
        <v>38010</v>
      </c>
      <c r="R1398" s="6">
        <v>-114437</v>
      </c>
      <c r="S1398" s="6">
        <v>31184</v>
      </c>
      <c r="T1398" s="6">
        <v>47743</v>
      </c>
      <c r="U1398" s="6" t="s">
        <v>4474</v>
      </c>
      <c r="V1398" s="6" t="s">
        <v>4474</v>
      </c>
      <c r="W1398" s="6">
        <v>9527608</v>
      </c>
      <c r="X1398" s="6">
        <v>9602757</v>
      </c>
      <c r="Y1398" s="6" t="s">
        <v>4474</v>
      </c>
      <c r="Z1398" s="6" t="s">
        <v>4474</v>
      </c>
      <c r="AA1398" s="6" t="s">
        <v>4474</v>
      </c>
      <c r="AB1398" s="6" t="s">
        <v>4474</v>
      </c>
      <c r="AC1398" s="6">
        <v>132735565</v>
      </c>
      <c r="AD1398" s="6">
        <v>132733765</v>
      </c>
      <c r="AF1398">
        <f>Q1398/W1398</f>
        <v>3.9894588442345655E-3</v>
      </c>
      <c r="AG1398">
        <f>R1398/X1398</f>
        <v>-1.1917098391638984E-2</v>
      </c>
      <c r="AH1398" t="e">
        <f>U1398/W1398</f>
        <v>#VALUE!</v>
      </c>
      <c r="AI1398" t="e">
        <f>V1398/X1398</f>
        <v>#VALUE!</v>
      </c>
      <c r="AJ1398" t="e">
        <f>Y1398/AA1398</f>
        <v>#VALUE!</v>
      </c>
      <c r="AK1398" t="e">
        <f>Z1398/AB1398</f>
        <v>#VALUE!</v>
      </c>
      <c r="AL1398">
        <f>O1398/K1398</f>
        <v>1.607154597890081</v>
      </c>
      <c r="AM1398">
        <f>P1398/L1398</f>
        <v>-1.8436525486193798</v>
      </c>
      <c r="AN1398">
        <f>K1398/W1398</f>
        <v>1.7560021361080348E-2</v>
      </c>
      <c r="AO1398">
        <f>L1398/X1398</f>
        <v>-3.6733200683928585E-3</v>
      </c>
      <c r="AP1398">
        <f>IF(OR(Q1398&lt;0, Q1398="NA"), 0, 1)</f>
        <v>1</v>
      </c>
      <c r="AQ1398">
        <f>IF(OR(S1398&lt;0, S1398="NA"), 0, 1)</f>
        <v>1</v>
      </c>
      <c r="AR1398">
        <f>IFERROR(IF((AF1398-AG1398)&gt;0,1,0),0)</f>
        <v>1</v>
      </c>
      <c r="AS1398">
        <f>IFERROR(IF((S1398-Q1398)&gt;0,1,0),0)</f>
        <v>0</v>
      </c>
      <c r="AT1398">
        <f>IFERROR(IF((AH1398-AI1398)&lt;0,1,0),0)</f>
        <v>0</v>
      </c>
      <c r="AU1398">
        <f>IFERROR(IF((AJ1398-AK1398)&gt;0,1,0),0)</f>
        <v>0</v>
      </c>
      <c r="AV1398">
        <f>IFERROR(IF((AL1398-AM1398)&gt;0,1,0),0)</f>
        <v>1</v>
      </c>
      <c r="AW1398">
        <f>IFERROR(IF((AN1398-AO1398)&gt;0,1,0),0)</f>
        <v>1</v>
      </c>
      <c r="AX1398">
        <f>IFERROR(IF((AC1398-AD1398)&lt;0,1,0),0)</f>
        <v>0</v>
      </c>
      <c r="AY1398">
        <f>SUM(AP1398:AX1398)</f>
        <v>5</v>
      </c>
    </row>
    <row r="1399" spans="1:51" x14ac:dyDescent="0.45">
      <c r="A1399" s="1" t="s">
        <v>706</v>
      </c>
      <c r="B1399" s="2">
        <v>5202190</v>
      </c>
      <c r="C1399" s="3" t="s">
        <v>5335</v>
      </c>
      <c r="D1399" s="5">
        <v>38.49</v>
      </c>
      <c r="E1399" s="5">
        <v>3991.7222286599999</v>
      </c>
      <c r="F1399" s="3" t="s">
        <v>4665</v>
      </c>
      <c r="G1399" s="3" t="s">
        <v>4666</v>
      </c>
      <c r="H1399" s="3" t="s">
        <v>4667</v>
      </c>
      <c r="I1399" s="3" t="s">
        <v>4667</v>
      </c>
      <c r="J1399" s="3" t="s">
        <v>4788</v>
      </c>
      <c r="K1399" s="6">
        <v>888969</v>
      </c>
      <c r="L1399" s="6">
        <v>877030</v>
      </c>
      <c r="M1399" s="6">
        <v>98462</v>
      </c>
      <c r="N1399" s="6">
        <v>84643</v>
      </c>
      <c r="O1399" s="6">
        <v>82300</v>
      </c>
      <c r="P1399" s="6">
        <v>61189</v>
      </c>
      <c r="Q1399" s="6">
        <v>-47512</v>
      </c>
      <c r="R1399" s="6">
        <v>-51050</v>
      </c>
      <c r="S1399" s="6">
        <v>182253</v>
      </c>
      <c r="T1399" s="6">
        <v>152407</v>
      </c>
      <c r="U1399" s="6" t="s">
        <v>4474</v>
      </c>
      <c r="V1399" s="6" t="s">
        <v>4474</v>
      </c>
      <c r="W1399" s="6">
        <v>778161</v>
      </c>
      <c r="X1399" s="6">
        <v>753331</v>
      </c>
      <c r="Y1399" s="6">
        <v>326637</v>
      </c>
      <c r="Z1399" s="6">
        <v>288326</v>
      </c>
      <c r="AA1399" s="6">
        <v>110588</v>
      </c>
      <c r="AB1399" s="6">
        <v>112041</v>
      </c>
      <c r="AC1399" s="6">
        <v>103339385</v>
      </c>
      <c r="AD1399" s="6">
        <v>103004576</v>
      </c>
      <c r="AF1399">
        <f>Q1399/W1399</f>
        <v>-6.1056773598265654E-2</v>
      </c>
      <c r="AG1399">
        <f>R1399/X1399</f>
        <v>-6.7765696619414312E-2</v>
      </c>
      <c r="AH1399" t="e">
        <f>U1399/W1399</f>
        <v>#VALUE!</v>
      </c>
      <c r="AI1399" t="e">
        <f>V1399/X1399</f>
        <v>#VALUE!</v>
      </c>
      <c r="AJ1399">
        <f>Y1399/AA1399</f>
        <v>2.9536387311462367</v>
      </c>
      <c r="AK1399">
        <f>Z1399/AB1399</f>
        <v>2.5733972385109021</v>
      </c>
      <c r="AL1399">
        <f>O1399/K1399</f>
        <v>9.2579156303538149E-2</v>
      </c>
      <c r="AM1399">
        <f>P1399/L1399</f>
        <v>6.9768422972988381E-2</v>
      </c>
      <c r="AN1399">
        <f>K1399/W1399</f>
        <v>1.1423972674035321</v>
      </c>
      <c r="AO1399">
        <f>L1399/X1399</f>
        <v>1.164202720981879</v>
      </c>
      <c r="AP1399">
        <f>IF(OR(Q1399&lt;0, Q1399="NA"), 0, 1)</f>
        <v>0</v>
      </c>
      <c r="AQ1399">
        <f>IF(OR(S1399&lt;0, S1399="NA"), 0, 1)</f>
        <v>1</v>
      </c>
      <c r="AR1399">
        <f>IFERROR(IF((AF1399-AG1399)&gt;0,1,0),0)</f>
        <v>1</v>
      </c>
      <c r="AS1399">
        <f>IFERROR(IF((S1399-Q1399)&gt;0,1,0),0)</f>
        <v>1</v>
      </c>
      <c r="AT1399">
        <f>IFERROR(IF((AH1399-AI1399)&lt;0,1,0),0)</f>
        <v>0</v>
      </c>
      <c r="AU1399">
        <f>IFERROR(IF((AJ1399-AK1399)&gt;0,1,0),0)</f>
        <v>1</v>
      </c>
      <c r="AV1399">
        <f>IFERROR(IF((AL1399-AM1399)&gt;0,1,0),0)</f>
        <v>1</v>
      </c>
      <c r="AW1399">
        <f>IFERROR(IF((AN1399-AO1399)&gt;0,1,0),0)</f>
        <v>0</v>
      </c>
      <c r="AX1399">
        <f>IFERROR(IF((AC1399-AD1399)&lt;0,1,0),0)</f>
        <v>0</v>
      </c>
      <c r="AY1399">
        <f>SUM(AP1399:AX1399)</f>
        <v>5</v>
      </c>
    </row>
    <row r="1400" spans="1:51" x14ac:dyDescent="0.45">
      <c r="A1400" s="1" t="s">
        <v>709</v>
      </c>
      <c r="B1400" s="2">
        <v>4622047</v>
      </c>
      <c r="C1400" s="3" t="s">
        <v>5335</v>
      </c>
      <c r="D1400" s="5">
        <v>18.32</v>
      </c>
      <c r="E1400" s="5">
        <v>932.60271983999996</v>
      </c>
      <c r="F1400" s="3" t="s">
        <v>4480</v>
      </c>
      <c r="G1400" s="3" t="s">
        <v>4491</v>
      </c>
      <c r="H1400" s="3" t="s">
        <v>4492</v>
      </c>
      <c r="I1400" s="3" t="s">
        <v>4493</v>
      </c>
      <c r="J1400" s="3" t="s">
        <v>4895</v>
      </c>
      <c r="K1400" s="6">
        <v>238921</v>
      </c>
      <c r="L1400" s="6">
        <v>243457</v>
      </c>
      <c r="M1400" s="6" t="s">
        <v>4474</v>
      </c>
      <c r="N1400" s="6" t="s">
        <v>4474</v>
      </c>
      <c r="O1400" s="6">
        <v>181986</v>
      </c>
      <c r="P1400" s="6">
        <v>185653</v>
      </c>
      <c r="Q1400" s="6">
        <v>97214</v>
      </c>
      <c r="R1400" s="6">
        <v>107590</v>
      </c>
      <c r="S1400" s="6">
        <v>271203</v>
      </c>
      <c r="T1400" s="6">
        <v>265549</v>
      </c>
      <c r="U1400" s="6">
        <v>848508</v>
      </c>
      <c r="V1400" s="6">
        <v>906088</v>
      </c>
      <c r="W1400" s="6">
        <v>1816927</v>
      </c>
      <c r="X1400" s="6">
        <v>1866630</v>
      </c>
      <c r="Y1400" s="6">
        <v>107390</v>
      </c>
      <c r="Z1400" s="6">
        <v>140580</v>
      </c>
      <c r="AA1400" s="6">
        <v>61815</v>
      </c>
      <c r="AB1400" s="6">
        <v>49725</v>
      </c>
      <c r="AC1400" s="6">
        <v>50848458</v>
      </c>
      <c r="AD1400" s="6">
        <v>50794941</v>
      </c>
      <c r="AF1400">
        <f>Q1400/W1400</f>
        <v>5.3504626217784207E-2</v>
      </c>
      <c r="AG1400">
        <f>R1400/X1400</f>
        <v>5.7638632187417965E-2</v>
      </c>
      <c r="AH1400">
        <f>U1400/W1400</f>
        <v>0.46700170122409979</v>
      </c>
      <c r="AI1400">
        <f>V1400/X1400</f>
        <v>0.48541382062861949</v>
      </c>
      <c r="AJ1400">
        <f>Y1400/AA1400</f>
        <v>1.7372805953247594</v>
      </c>
      <c r="AK1400">
        <f>Z1400/AB1400</f>
        <v>2.8271493212669685</v>
      </c>
      <c r="AL1400">
        <f>O1400/K1400</f>
        <v>0.76169947388467318</v>
      </c>
      <c r="AM1400">
        <f>P1400/L1400</f>
        <v>0.76256998155731814</v>
      </c>
      <c r="AN1400">
        <f>K1400/W1400</f>
        <v>0.13149730286357128</v>
      </c>
      <c r="AO1400">
        <f>L1400/X1400</f>
        <v>0.13042595479554062</v>
      </c>
      <c r="AP1400">
        <f>IF(OR(Q1400&lt;0, Q1400="NA"), 0, 1)</f>
        <v>1</v>
      </c>
      <c r="AQ1400">
        <f>IF(OR(S1400&lt;0, S1400="NA"), 0, 1)</f>
        <v>1</v>
      </c>
      <c r="AR1400">
        <f>IFERROR(IF((AF1400-AG1400)&gt;0,1,0),0)</f>
        <v>0</v>
      </c>
      <c r="AS1400">
        <f>IFERROR(IF((S1400-Q1400)&gt;0,1,0),0)</f>
        <v>1</v>
      </c>
      <c r="AT1400">
        <f>IFERROR(IF((AH1400-AI1400)&lt;0,1,0),0)</f>
        <v>1</v>
      </c>
      <c r="AU1400">
        <f>IFERROR(IF((AJ1400-AK1400)&gt;0,1,0),0)</f>
        <v>0</v>
      </c>
      <c r="AV1400">
        <f>IFERROR(IF((AL1400-AM1400)&gt;0,1,0),0)</f>
        <v>0</v>
      </c>
      <c r="AW1400">
        <f>IFERROR(IF((AN1400-AO1400)&gt;0,1,0),0)</f>
        <v>1</v>
      </c>
      <c r="AX1400">
        <f>IFERROR(IF((AC1400-AD1400)&lt;0,1,0),0)</f>
        <v>0</v>
      </c>
      <c r="AY1400">
        <f>SUM(AP1400:AX1400)</f>
        <v>5</v>
      </c>
    </row>
    <row r="1401" spans="1:51" x14ac:dyDescent="0.45">
      <c r="A1401" s="1" t="s">
        <v>711</v>
      </c>
      <c r="B1401" s="2">
        <v>4980730</v>
      </c>
      <c r="C1401" s="3" t="s">
        <v>5337</v>
      </c>
      <c r="D1401" s="5">
        <v>25.25</v>
      </c>
      <c r="E1401" s="5">
        <v>32720.700493189252</v>
      </c>
      <c r="F1401" s="3" t="s">
        <v>4475</v>
      </c>
      <c r="G1401" s="3" t="s">
        <v>4529</v>
      </c>
      <c r="H1401" s="3" t="s">
        <v>4530</v>
      </c>
      <c r="I1401" s="3" t="s">
        <v>4611</v>
      </c>
      <c r="J1401" s="3" t="s">
        <v>4896</v>
      </c>
      <c r="K1401" s="6">
        <v>25021000</v>
      </c>
      <c r="L1401" s="6">
        <v>24479000</v>
      </c>
      <c r="M1401" s="6">
        <v>6103666.034</v>
      </c>
      <c r="N1401" s="6">
        <v>5878000</v>
      </c>
      <c r="O1401" s="6">
        <v>3573000</v>
      </c>
      <c r="P1401" s="6">
        <v>3384000</v>
      </c>
      <c r="Q1401" s="6">
        <v>1916000</v>
      </c>
      <c r="R1401" s="6">
        <v>1565000</v>
      </c>
      <c r="S1401" s="6" t="s">
        <v>4474</v>
      </c>
      <c r="T1401" s="6">
        <v>5934000</v>
      </c>
      <c r="U1401" s="6">
        <v>25936000</v>
      </c>
      <c r="V1401" s="6">
        <v>26661000</v>
      </c>
      <c r="W1401" s="6">
        <v>49057000</v>
      </c>
      <c r="X1401" s="6">
        <v>49805000</v>
      </c>
      <c r="Y1401" s="6">
        <v>3378000</v>
      </c>
      <c r="Z1401" s="6">
        <v>3626000</v>
      </c>
      <c r="AA1401" s="6">
        <v>11617000</v>
      </c>
      <c r="AB1401" s="6">
        <v>12265000</v>
      </c>
      <c r="AC1401" s="6">
        <v>1308000000</v>
      </c>
      <c r="AD1401" s="6">
        <v>1267000000</v>
      </c>
      <c r="AF1401">
        <f>Q1401/W1401</f>
        <v>3.9056607619707688E-2</v>
      </c>
      <c r="AG1401">
        <f>R1401/X1401</f>
        <v>3.1422547936954121E-2</v>
      </c>
      <c r="AH1401">
        <f>U1401/W1401</f>
        <v>0.52869111441792205</v>
      </c>
      <c r="AI1401">
        <f>V1401/X1401</f>
        <v>0.53530770003011741</v>
      </c>
      <c r="AJ1401">
        <f>Y1401/AA1401</f>
        <v>0.29078075234570028</v>
      </c>
      <c r="AK1401">
        <f>Z1401/AB1401</f>
        <v>0.29563799429270282</v>
      </c>
      <c r="AL1401">
        <f>O1401/K1401</f>
        <v>0.14280004795971385</v>
      </c>
      <c r="AM1401">
        <f>P1401/L1401</f>
        <v>0.13824094121491892</v>
      </c>
      <c r="AN1401">
        <f>K1401/W1401</f>
        <v>0.51003934198993006</v>
      </c>
      <c r="AO1401">
        <f>L1401/X1401</f>
        <v>0.49149683766690089</v>
      </c>
      <c r="AP1401">
        <f>IF(OR(Q1401&lt;0, Q1401="NA"), 0, 1)</f>
        <v>1</v>
      </c>
      <c r="AQ1401">
        <f>IF(OR(S1401&lt;0, S1401="NA"), 0, 1)</f>
        <v>0</v>
      </c>
      <c r="AR1401">
        <f>IFERROR(IF((AF1401-AG1401)&gt;0,1,0),0)</f>
        <v>1</v>
      </c>
      <c r="AS1401">
        <f>IFERROR(IF((S1401-Q1401)&gt;0,1,0),0)</f>
        <v>0</v>
      </c>
      <c r="AT1401">
        <f>IFERROR(IF((AH1401-AI1401)&lt;0,1,0),0)</f>
        <v>1</v>
      </c>
      <c r="AU1401">
        <f>IFERROR(IF((AJ1401-AK1401)&gt;0,1,0),0)</f>
        <v>0</v>
      </c>
      <c r="AV1401">
        <f>IFERROR(IF((AL1401-AM1401)&gt;0,1,0),0)</f>
        <v>1</v>
      </c>
      <c r="AW1401">
        <f>IFERROR(IF((AN1401-AO1401)&gt;0,1,0),0)</f>
        <v>1</v>
      </c>
      <c r="AX1401">
        <f>IFERROR(IF((AC1401-AD1401)&lt;0,1,0),0)</f>
        <v>0</v>
      </c>
      <c r="AY1401">
        <f>SUM(AP1401:AX1401)</f>
        <v>5</v>
      </c>
    </row>
    <row r="1402" spans="1:51" x14ac:dyDescent="0.45">
      <c r="A1402" s="1" t="s">
        <v>722</v>
      </c>
      <c r="B1402" s="2">
        <v>4088041</v>
      </c>
      <c r="C1402" s="3" t="s">
        <v>5335</v>
      </c>
      <c r="D1402" s="5">
        <v>107.83</v>
      </c>
      <c r="E1402" s="5">
        <v>6827.1110951600003</v>
      </c>
      <c r="F1402" s="3" t="s">
        <v>4485</v>
      </c>
      <c r="G1402" s="3" t="s">
        <v>4517</v>
      </c>
      <c r="H1402" s="3" t="s">
        <v>4518</v>
      </c>
      <c r="I1402" s="3" t="s">
        <v>4519</v>
      </c>
      <c r="J1402" s="3" t="s">
        <v>4755</v>
      </c>
      <c r="K1402" s="6">
        <v>1489364</v>
      </c>
      <c r="L1402" s="6">
        <v>1430471</v>
      </c>
      <c r="M1402" s="6">
        <v>321988</v>
      </c>
      <c r="N1402" s="6">
        <v>309763</v>
      </c>
      <c r="O1402" s="6">
        <v>98829</v>
      </c>
      <c r="P1402" s="6">
        <v>98042</v>
      </c>
      <c r="Q1402" s="6">
        <v>6849</v>
      </c>
      <c r="R1402" s="6">
        <v>19250</v>
      </c>
      <c r="S1402" s="6">
        <v>246861</v>
      </c>
      <c r="T1402" s="6">
        <v>229677</v>
      </c>
      <c r="U1402" s="6">
        <v>991588</v>
      </c>
      <c r="V1402" s="6">
        <v>917914</v>
      </c>
      <c r="W1402" s="6">
        <v>3123229</v>
      </c>
      <c r="X1402" s="6">
        <v>2511865</v>
      </c>
      <c r="Y1402" s="6">
        <v>743051</v>
      </c>
      <c r="Z1402" s="6">
        <v>425804</v>
      </c>
      <c r="AA1402" s="6">
        <v>291254</v>
      </c>
      <c r="AB1402" s="6">
        <v>269688</v>
      </c>
      <c r="AC1402" s="6">
        <v>63313000</v>
      </c>
      <c r="AD1402" s="6">
        <v>58133000</v>
      </c>
      <c r="AF1402">
        <f>Q1402/W1402</f>
        <v>2.1929227731940244E-3</v>
      </c>
      <c r="AG1402">
        <f>R1402/X1402</f>
        <v>7.6636284195209532E-3</v>
      </c>
      <c r="AH1402">
        <f>U1402/W1402</f>
        <v>0.31748808684857882</v>
      </c>
      <c r="AI1402">
        <f>V1402/X1402</f>
        <v>0.3654312632247354</v>
      </c>
      <c r="AJ1402">
        <f>Y1402/AA1402</f>
        <v>2.5512130305506533</v>
      </c>
      <c r="AK1402">
        <f>Z1402/AB1402</f>
        <v>1.578876331167868</v>
      </c>
      <c r="AL1402">
        <f>O1402/K1402</f>
        <v>6.6356511907095919E-2</v>
      </c>
      <c r="AM1402">
        <f>P1402/L1402</f>
        <v>6.853826466946901E-2</v>
      </c>
      <c r="AN1402">
        <f>K1402/W1402</f>
        <v>0.47686672991317641</v>
      </c>
      <c r="AO1402">
        <f>L1402/X1402</f>
        <v>0.56948562124158741</v>
      </c>
      <c r="AP1402">
        <f>IF(OR(Q1402&lt;0, Q1402="NA"), 0, 1)</f>
        <v>1</v>
      </c>
      <c r="AQ1402">
        <f>IF(OR(S1402&lt;0, S1402="NA"), 0, 1)</f>
        <v>1</v>
      </c>
      <c r="AR1402">
        <f>IFERROR(IF((AF1402-AG1402)&gt;0,1,0),0)</f>
        <v>0</v>
      </c>
      <c r="AS1402">
        <f>IFERROR(IF((S1402-Q1402)&gt;0,1,0),0)</f>
        <v>1</v>
      </c>
      <c r="AT1402">
        <f>IFERROR(IF((AH1402-AI1402)&lt;0,1,0),0)</f>
        <v>1</v>
      </c>
      <c r="AU1402">
        <f>IFERROR(IF((AJ1402-AK1402)&gt;0,1,0),0)</f>
        <v>1</v>
      </c>
      <c r="AV1402">
        <f>IFERROR(IF((AL1402-AM1402)&gt;0,1,0),0)</f>
        <v>0</v>
      </c>
      <c r="AW1402">
        <f>IFERROR(IF((AN1402-AO1402)&gt;0,1,0),0)</f>
        <v>0</v>
      </c>
      <c r="AX1402">
        <f>IFERROR(IF((AC1402-AD1402)&lt;0,1,0),0)</f>
        <v>0</v>
      </c>
      <c r="AY1402">
        <f>SUM(AP1402:AX1402)</f>
        <v>5</v>
      </c>
    </row>
    <row r="1403" spans="1:51" x14ac:dyDescent="0.45">
      <c r="A1403" s="1" t="s">
        <v>723</v>
      </c>
      <c r="B1403" s="2">
        <v>4097130</v>
      </c>
      <c r="C1403" s="3" t="s">
        <v>5335</v>
      </c>
      <c r="D1403" s="7">
        <v>401.21</v>
      </c>
      <c r="E1403" s="5">
        <v>14891.93384034</v>
      </c>
      <c r="F1403" s="3" t="s">
        <v>4559</v>
      </c>
      <c r="G1403" s="3" t="s">
        <v>4626</v>
      </c>
      <c r="H1403" s="3" t="s">
        <v>4626</v>
      </c>
      <c r="I1403" s="3" t="s">
        <v>4627</v>
      </c>
      <c r="J1403" s="3" t="s">
        <v>4898</v>
      </c>
      <c r="K1403" s="6">
        <v>14973770</v>
      </c>
      <c r="L1403" s="6">
        <v>15091399</v>
      </c>
      <c r="M1403" s="6">
        <v>1130172</v>
      </c>
      <c r="N1403" s="6">
        <v>1087150</v>
      </c>
      <c r="O1403" s="6">
        <v>771985</v>
      </c>
      <c r="P1403" s="6">
        <v>739957</v>
      </c>
      <c r="Q1403" s="6">
        <v>535069</v>
      </c>
      <c r="R1403" s="6">
        <v>512933</v>
      </c>
      <c r="S1403" s="6">
        <v>963230</v>
      </c>
      <c r="T1403" s="6">
        <v>945176</v>
      </c>
      <c r="U1403" s="6">
        <v>2353281</v>
      </c>
      <c r="V1403" s="6">
        <v>1298865</v>
      </c>
      <c r="W1403" s="6">
        <v>7725570</v>
      </c>
      <c r="X1403" s="6">
        <v>6496425</v>
      </c>
      <c r="Y1403" s="6">
        <v>978694</v>
      </c>
      <c r="Z1403" s="6">
        <v>955002</v>
      </c>
      <c r="AA1403" s="6">
        <v>1116536</v>
      </c>
      <c r="AB1403" s="6">
        <v>1132143</v>
      </c>
      <c r="AC1403" s="6">
        <v>37116981</v>
      </c>
      <c r="AD1403" s="6">
        <v>37111151</v>
      </c>
      <c r="AF1403">
        <f>Q1403/W1403</f>
        <v>6.9259485060649245E-2</v>
      </c>
      <c r="AG1403">
        <f>R1403/X1403</f>
        <v>7.8956195138095181E-2</v>
      </c>
      <c r="AH1403">
        <f>U1403/W1403</f>
        <v>0.30460936862911087</v>
      </c>
      <c r="AI1403">
        <f>V1403/X1403</f>
        <v>0.19993534905736618</v>
      </c>
      <c r="AJ1403">
        <f>Y1403/AA1403</f>
        <v>0.87654495690241963</v>
      </c>
      <c r="AK1403">
        <f>Z1403/AB1403</f>
        <v>0.84353478315018504</v>
      </c>
      <c r="AL1403">
        <f>O1403/K1403</f>
        <v>5.1555820611642891E-2</v>
      </c>
      <c r="AM1403">
        <f>P1403/L1403</f>
        <v>4.9031703422591902E-2</v>
      </c>
      <c r="AN1403">
        <f>K1403/W1403</f>
        <v>1.9382090900736126</v>
      </c>
      <c r="AO1403">
        <f>L1403/X1403</f>
        <v>2.3230313595554479</v>
      </c>
      <c r="AP1403">
        <f>IF(OR(Q1403&lt;0, Q1403="NA"), 0, 1)</f>
        <v>1</v>
      </c>
      <c r="AQ1403">
        <f>IF(OR(S1403&lt;0, S1403="NA"), 0, 1)</f>
        <v>1</v>
      </c>
      <c r="AR1403">
        <f>IFERROR(IF((AF1403-AG1403)&gt;0,1,0),0)</f>
        <v>0</v>
      </c>
      <c r="AS1403">
        <f>IFERROR(IF((S1403-Q1403)&gt;0,1,0),0)</f>
        <v>1</v>
      </c>
      <c r="AT1403">
        <f>IFERROR(IF((AH1403-AI1403)&lt;0,1,0),0)</f>
        <v>0</v>
      </c>
      <c r="AU1403">
        <f>IFERROR(IF((AJ1403-AK1403)&gt;0,1,0),0)</f>
        <v>1</v>
      </c>
      <c r="AV1403">
        <f>IFERROR(IF((AL1403-AM1403)&gt;0,1,0),0)</f>
        <v>1</v>
      </c>
      <c r="AW1403">
        <f>IFERROR(IF((AN1403-AO1403)&gt;0,1,0),0)</f>
        <v>0</v>
      </c>
      <c r="AX1403">
        <f>IFERROR(IF((AC1403-AD1403)&lt;0,1,0),0)</f>
        <v>0</v>
      </c>
      <c r="AY1403">
        <f>SUM(AP1403:AX1403)</f>
        <v>5</v>
      </c>
    </row>
    <row r="1404" spans="1:51" x14ac:dyDescent="0.45">
      <c r="A1404" s="1" t="s">
        <v>730</v>
      </c>
      <c r="B1404" s="2">
        <v>4810405</v>
      </c>
      <c r="C1404" s="3" t="s">
        <v>5336</v>
      </c>
      <c r="D1404" s="5">
        <v>22.87</v>
      </c>
      <c r="E1404" s="5">
        <v>2727.7834813200002</v>
      </c>
      <c r="F1404" s="3" t="s">
        <v>4470</v>
      </c>
      <c r="G1404" s="3" t="s">
        <v>4471</v>
      </c>
      <c r="H1404" s="3" t="s">
        <v>4489</v>
      </c>
      <c r="I1404" s="3" t="s">
        <v>4489</v>
      </c>
      <c r="J1404" s="3" t="s">
        <v>4495</v>
      </c>
      <c r="K1404" s="6">
        <v>460482</v>
      </c>
      <c r="L1404" s="6">
        <v>434475</v>
      </c>
      <c r="M1404" s="6">
        <v>211432</v>
      </c>
      <c r="N1404" s="6">
        <v>122452</v>
      </c>
      <c r="O1404" s="6">
        <v>173973</v>
      </c>
      <c r="P1404" s="6">
        <v>85876</v>
      </c>
      <c r="Q1404" s="6">
        <v>142797</v>
      </c>
      <c r="R1404" s="6">
        <v>68149</v>
      </c>
      <c r="S1404" s="6">
        <v>224579</v>
      </c>
      <c r="T1404" s="6">
        <v>196836</v>
      </c>
      <c r="U1404" s="6" t="s">
        <v>4474</v>
      </c>
      <c r="V1404" s="6" t="s">
        <v>4474</v>
      </c>
      <c r="W1404" s="6">
        <v>772010</v>
      </c>
      <c r="X1404" s="6">
        <v>706360</v>
      </c>
      <c r="Y1404" s="6">
        <v>538998</v>
      </c>
      <c r="Z1404" s="6">
        <v>474429</v>
      </c>
      <c r="AA1404" s="6">
        <v>105395</v>
      </c>
      <c r="AB1404" s="6">
        <v>92318</v>
      </c>
      <c r="AC1404" s="6">
        <v>119266561</v>
      </c>
      <c r="AD1404" s="6">
        <v>118521366</v>
      </c>
      <c r="AF1404">
        <f>Q1404/W1404</f>
        <v>0.18496781129778112</v>
      </c>
      <c r="AG1404">
        <f>R1404/X1404</f>
        <v>9.6479132453706332E-2</v>
      </c>
      <c r="AH1404" t="e">
        <f>U1404/W1404</f>
        <v>#VALUE!</v>
      </c>
      <c r="AI1404" t="e">
        <f>V1404/X1404</f>
        <v>#VALUE!</v>
      </c>
      <c r="AJ1404">
        <f>Y1404/AA1404</f>
        <v>5.1140756202855924</v>
      </c>
      <c r="AK1404">
        <f>Z1404/AB1404</f>
        <v>5.1390736367772263</v>
      </c>
      <c r="AL1404">
        <f>O1404/K1404</f>
        <v>0.37780629861753556</v>
      </c>
      <c r="AM1404">
        <f>P1404/L1404</f>
        <v>0.19765464065826571</v>
      </c>
      <c r="AN1404">
        <f>K1404/W1404</f>
        <v>0.59647154829600657</v>
      </c>
      <c r="AO1404">
        <f>L1404/X1404</f>
        <v>0.61509003907356019</v>
      </c>
      <c r="AP1404">
        <f>IF(OR(Q1404&lt;0, Q1404="NA"), 0, 1)</f>
        <v>1</v>
      </c>
      <c r="AQ1404">
        <f>IF(OR(S1404&lt;0, S1404="NA"), 0, 1)</f>
        <v>1</v>
      </c>
      <c r="AR1404">
        <f>IFERROR(IF((AF1404-AG1404)&gt;0,1,0),0)</f>
        <v>1</v>
      </c>
      <c r="AS1404">
        <f>IFERROR(IF((S1404-Q1404)&gt;0,1,0),0)</f>
        <v>1</v>
      </c>
      <c r="AT1404">
        <f>IFERROR(IF((AH1404-AI1404)&lt;0,1,0),0)</f>
        <v>0</v>
      </c>
      <c r="AU1404">
        <f>IFERROR(IF((AJ1404-AK1404)&gt;0,1,0),0)</f>
        <v>0</v>
      </c>
      <c r="AV1404">
        <f>IFERROR(IF((AL1404-AM1404)&gt;0,1,0),0)</f>
        <v>1</v>
      </c>
      <c r="AW1404">
        <f>IFERROR(IF((AN1404-AO1404)&gt;0,1,0),0)</f>
        <v>0</v>
      </c>
      <c r="AX1404">
        <f>IFERROR(IF((AC1404-AD1404)&lt;0,1,0),0)</f>
        <v>0</v>
      </c>
      <c r="AY1404">
        <f>SUM(AP1404:AX1404)</f>
        <v>5</v>
      </c>
    </row>
    <row r="1405" spans="1:51" x14ac:dyDescent="0.45">
      <c r="A1405" s="1" t="s">
        <v>739</v>
      </c>
      <c r="B1405" s="2">
        <v>5721903</v>
      </c>
      <c r="C1405" s="3" t="s">
        <v>5337</v>
      </c>
      <c r="D1405" s="5">
        <v>5.19</v>
      </c>
      <c r="E1405" s="5">
        <v>726.69781593000005</v>
      </c>
      <c r="F1405" s="3" t="s">
        <v>4480</v>
      </c>
      <c r="G1405" s="3" t="s">
        <v>4491</v>
      </c>
      <c r="H1405" s="3" t="s">
        <v>4492</v>
      </c>
      <c r="I1405" s="3" t="s">
        <v>4493</v>
      </c>
      <c r="J1405" s="3"/>
      <c r="K1405" s="6">
        <v>43232.131000000001</v>
      </c>
      <c r="L1405" s="6">
        <v>43156.938999999998</v>
      </c>
      <c r="M1405" s="6" t="s">
        <v>4474</v>
      </c>
      <c r="N1405" s="6" t="s">
        <v>4474</v>
      </c>
      <c r="O1405" s="6">
        <v>32236.341</v>
      </c>
      <c r="P1405" s="6">
        <v>32143.423999999999</v>
      </c>
      <c r="Q1405" s="6">
        <v>24504.48</v>
      </c>
      <c r="R1405" s="6">
        <v>68321.994000000006</v>
      </c>
      <c r="S1405" s="6">
        <v>118746.54700000001</v>
      </c>
      <c r="T1405" s="6">
        <v>77695.195000000007</v>
      </c>
      <c r="U1405" s="6" t="s">
        <v>4474</v>
      </c>
      <c r="V1405" s="6" t="s">
        <v>4474</v>
      </c>
      <c r="W1405" s="6">
        <v>1088784.094</v>
      </c>
      <c r="X1405" s="6">
        <v>1088784.094</v>
      </c>
      <c r="Y1405" s="6">
        <v>13296.242</v>
      </c>
      <c r="Z1405" s="6">
        <v>13296.242</v>
      </c>
      <c r="AA1405" s="6">
        <v>338646</v>
      </c>
      <c r="AB1405" s="6">
        <v>338646</v>
      </c>
      <c r="AC1405" s="6">
        <v>139968594</v>
      </c>
      <c r="AD1405" s="6">
        <v>139968594</v>
      </c>
      <c r="AF1405">
        <f>Q1405/W1405</f>
        <v>2.2506280294722968E-2</v>
      </c>
      <c r="AG1405">
        <f>R1405/X1405</f>
        <v>6.2750727510168788E-2</v>
      </c>
      <c r="AH1405" t="e">
        <f>U1405/W1405</f>
        <v>#VALUE!</v>
      </c>
      <c r="AI1405" t="e">
        <f>V1405/X1405</f>
        <v>#VALUE!</v>
      </c>
      <c r="AJ1405">
        <f>Y1405/AA1405</f>
        <v>3.9262953054221811E-2</v>
      </c>
      <c r="AK1405">
        <f>Z1405/AB1405</f>
        <v>3.9262953054221811E-2</v>
      </c>
      <c r="AL1405">
        <f>O1405/K1405</f>
        <v>0.74565699756970105</v>
      </c>
      <c r="AM1405">
        <f>P1405/L1405</f>
        <v>0.7448031474150657</v>
      </c>
      <c r="AN1405">
        <f>K1405/W1405</f>
        <v>3.9706798839403326E-2</v>
      </c>
      <c r="AO1405">
        <f>L1405/X1405</f>
        <v>3.9637738315453384E-2</v>
      </c>
      <c r="AP1405">
        <f>IF(OR(Q1405&lt;0, Q1405="NA"), 0, 1)</f>
        <v>1</v>
      </c>
      <c r="AQ1405">
        <f>IF(OR(S1405&lt;0, S1405="NA"), 0, 1)</f>
        <v>1</v>
      </c>
      <c r="AR1405">
        <f>IFERROR(IF((AF1405-AG1405)&gt;0,1,0),0)</f>
        <v>0</v>
      </c>
      <c r="AS1405">
        <f>IFERROR(IF((S1405-Q1405)&gt;0,1,0),0)</f>
        <v>1</v>
      </c>
      <c r="AT1405">
        <f>IFERROR(IF((AH1405-AI1405)&lt;0,1,0),0)</f>
        <v>0</v>
      </c>
      <c r="AU1405">
        <f>IFERROR(IF((AJ1405-AK1405)&gt;0,1,0),0)</f>
        <v>0</v>
      </c>
      <c r="AV1405">
        <f>IFERROR(IF((AL1405-AM1405)&gt;0,1,0),0)</f>
        <v>1</v>
      </c>
      <c r="AW1405">
        <f>IFERROR(IF((AN1405-AO1405)&gt;0,1,0),0)</f>
        <v>1</v>
      </c>
      <c r="AX1405">
        <f>IFERROR(IF((AC1405-AD1405)&lt;0,1,0),0)</f>
        <v>0</v>
      </c>
      <c r="AY1405">
        <f>SUM(AP1405:AX1405)</f>
        <v>5</v>
      </c>
    </row>
    <row r="1406" spans="1:51" x14ac:dyDescent="0.45">
      <c r="A1406" s="1" t="s">
        <v>760</v>
      </c>
      <c r="B1406" s="2">
        <v>4210228</v>
      </c>
      <c r="C1406" s="3" t="s">
        <v>5335</v>
      </c>
      <c r="D1406" s="5">
        <v>19.489999999999998</v>
      </c>
      <c r="E1406" s="5">
        <v>1808.6494695599999</v>
      </c>
      <c r="F1406" s="3" t="s">
        <v>4583</v>
      </c>
      <c r="G1406" s="3" t="s">
        <v>4583</v>
      </c>
      <c r="H1406" s="3" t="s">
        <v>4602</v>
      </c>
      <c r="I1406" s="3" t="s">
        <v>4629</v>
      </c>
      <c r="J1406" s="3" t="s">
        <v>4630</v>
      </c>
      <c r="K1406" s="6">
        <v>2101700</v>
      </c>
      <c r="L1406" s="6">
        <v>2107800</v>
      </c>
      <c r="M1406" s="6">
        <v>185500</v>
      </c>
      <c r="N1406" s="6">
        <v>98200</v>
      </c>
      <c r="O1406" s="6">
        <v>101300</v>
      </c>
      <c r="P1406" s="6">
        <v>13300</v>
      </c>
      <c r="Q1406" s="6">
        <v>290400</v>
      </c>
      <c r="R1406" s="6">
        <v>204700</v>
      </c>
      <c r="S1406" s="6">
        <v>82800</v>
      </c>
      <c r="T1406" s="6">
        <v>104200</v>
      </c>
      <c r="U1406" s="6">
        <v>449300</v>
      </c>
      <c r="V1406" s="6">
        <v>451300</v>
      </c>
      <c r="W1406" s="6">
        <v>1896900</v>
      </c>
      <c r="X1406" s="6">
        <v>1805200</v>
      </c>
      <c r="Y1406" s="6">
        <v>806900</v>
      </c>
      <c r="Z1406" s="6">
        <v>735900</v>
      </c>
      <c r="AA1406" s="6">
        <v>472300</v>
      </c>
      <c r="AB1406" s="6">
        <v>428100</v>
      </c>
      <c r="AC1406" s="6">
        <v>92798844</v>
      </c>
      <c r="AD1406" s="6">
        <v>92739089</v>
      </c>
      <c r="AF1406">
        <f>Q1406/W1406</f>
        <v>0.15309188676261268</v>
      </c>
      <c r="AG1406">
        <f>R1406/X1406</f>
        <v>0.11339463771327277</v>
      </c>
      <c r="AH1406">
        <f>U1406/W1406</f>
        <v>0.23686014022879434</v>
      </c>
      <c r="AI1406">
        <f>V1406/X1406</f>
        <v>0.25</v>
      </c>
      <c r="AJ1406">
        <f>Y1406/AA1406</f>
        <v>1.7084480203260639</v>
      </c>
      <c r="AK1406">
        <f>Z1406/AB1406</f>
        <v>1.718990889978977</v>
      </c>
      <c r="AL1406">
        <f>O1406/K1406</f>
        <v>4.8199076937717085E-2</v>
      </c>
      <c r="AM1406">
        <f>P1406/L1406</f>
        <v>6.3098965746275736E-3</v>
      </c>
      <c r="AN1406">
        <f>K1406/W1406</f>
        <v>1.1079656281301071</v>
      </c>
      <c r="AO1406">
        <f>L1406/X1406</f>
        <v>1.1676268557500553</v>
      </c>
      <c r="AP1406">
        <f>IF(OR(Q1406&lt;0, Q1406="NA"), 0, 1)</f>
        <v>1</v>
      </c>
      <c r="AQ1406">
        <f>IF(OR(S1406&lt;0, S1406="NA"), 0, 1)</f>
        <v>1</v>
      </c>
      <c r="AR1406">
        <f>IFERROR(IF((AF1406-AG1406)&gt;0,1,0),0)</f>
        <v>1</v>
      </c>
      <c r="AS1406">
        <f>IFERROR(IF((S1406-Q1406)&gt;0,1,0),0)</f>
        <v>0</v>
      </c>
      <c r="AT1406">
        <f>IFERROR(IF((AH1406-AI1406)&lt;0,1,0),0)</f>
        <v>1</v>
      </c>
      <c r="AU1406">
        <f>IFERROR(IF((AJ1406-AK1406)&gt;0,1,0),0)</f>
        <v>0</v>
      </c>
      <c r="AV1406">
        <f>IFERROR(IF((AL1406-AM1406)&gt;0,1,0),0)</f>
        <v>1</v>
      </c>
      <c r="AW1406">
        <f>IFERROR(IF((AN1406-AO1406)&gt;0,1,0),0)</f>
        <v>0</v>
      </c>
      <c r="AX1406">
        <f>IFERROR(IF((AC1406-AD1406)&lt;0,1,0),0)</f>
        <v>0</v>
      </c>
      <c r="AY1406">
        <f>SUM(AP1406:AX1406)</f>
        <v>5</v>
      </c>
    </row>
    <row r="1407" spans="1:51" x14ac:dyDescent="0.45">
      <c r="A1407" s="1" t="s">
        <v>767</v>
      </c>
      <c r="B1407" s="2">
        <v>4040782</v>
      </c>
      <c r="C1407" s="3" t="s">
        <v>5336</v>
      </c>
      <c r="D1407" s="5">
        <v>23.01</v>
      </c>
      <c r="E1407" s="5">
        <v>147.32348085000001</v>
      </c>
      <c r="F1407" s="3" t="s">
        <v>4480</v>
      </c>
      <c r="G1407" s="3" t="s">
        <v>4481</v>
      </c>
      <c r="H1407" s="3" t="s">
        <v>4481</v>
      </c>
      <c r="I1407" s="3" t="s">
        <v>4482</v>
      </c>
      <c r="J1407" s="3" t="s">
        <v>4484</v>
      </c>
      <c r="K1407" s="6">
        <v>50627</v>
      </c>
      <c r="L1407" s="6">
        <v>50529</v>
      </c>
      <c r="M1407" s="6" t="s">
        <v>4474</v>
      </c>
      <c r="N1407" s="6" t="s">
        <v>4474</v>
      </c>
      <c r="O1407" s="6">
        <v>88390</v>
      </c>
      <c r="P1407" s="6">
        <v>86086</v>
      </c>
      <c r="Q1407" s="6">
        <v>13205</v>
      </c>
      <c r="R1407" s="6">
        <v>13031</v>
      </c>
      <c r="S1407" s="6">
        <v>9536</v>
      </c>
      <c r="T1407" s="6">
        <v>13251</v>
      </c>
      <c r="U1407" s="6">
        <v>34672</v>
      </c>
      <c r="V1407" s="6">
        <v>34663</v>
      </c>
      <c r="W1407" s="6">
        <v>2066494</v>
      </c>
      <c r="X1407" s="6">
        <v>2040634</v>
      </c>
      <c r="Y1407" s="6" t="s">
        <v>4474</v>
      </c>
      <c r="Z1407" s="6" t="s">
        <v>4474</v>
      </c>
      <c r="AA1407" s="6" t="s">
        <v>4474</v>
      </c>
      <c r="AB1407" s="6" t="s">
        <v>4474</v>
      </c>
      <c r="AC1407" s="6">
        <v>6388110</v>
      </c>
      <c r="AD1407" s="6">
        <v>6387655</v>
      </c>
      <c r="AF1407">
        <f>Q1407/W1407</f>
        <v>6.3900500074038444E-3</v>
      </c>
      <c r="AG1407">
        <f>R1407/X1407</f>
        <v>6.385760503843413E-3</v>
      </c>
      <c r="AH1407">
        <f>U1407/W1407</f>
        <v>1.6778175983090199E-2</v>
      </c>
      <c r="AI1407">
        <f>V1407/X1407</f>
        <v>1.6986387563864957E-2</v>
      </c>
      <c r="AJ1407" t="e">
        <f>Y1407/AA1407</f>
        <v>#VALUE!</v>
      </c>
      <c r="AK1407" t="e">
        <f>Z1407/AB1407</f>
        <v>#VALUE!</v>
      </c>
      <c r="AL1407">
        <f>O1407/K1407</f>
        <v>1.7459063345645605</v>
      </c>
      <c r="AM1407">
        <f>P1407/L1407</f>
        <v>1.7036949078746859</v>
      </c>
      <c r="AN1407">
        <f>K1407/W1407</f>
        <v>2.4498982334330514E-2</v>
      </c>
      <c r="AO1407">
        <f>L1407/X1407</f>
        <v>2.476142218545805E-2</v>
      </c>
      <c r="AP1407">
        <f>IF(OR(Q1407&lt;0, Q1407="NA"), 0, 1)</f>
        <v>1</v>
      </c>
      <c r="AQ1407">
        <f>IF(OR(S1407&lt;0, S1407="NA"), 0, 1)</f>
        <v>1</v>
      </c>
      <c r="AR1407">
        <f>IFERROR(IF((AF1407-AG1407)&gt;0,1,0),0)</f>
        <v>1</v>
      </c>
      <c r="AS1407">
        <f>IFERROR(IF((S1407-Q1407)&gt;0,1,0),0)</f>
        <v>0</v>
      </c>
      <c r="AT1407">
        <f>IFERROR(IF((AH1407-AI1407)&lt;0,1,0),0)</f>
        <v>1</v>
      </c>
      <c r="AU1407">
        <f>IFERROR(IF((AJ1407-AK1407)&gt;0,1,0),0)</f>
        <v>0</v>
      </c>
      <c r="AV1407">
        <f>IFERROR(IF((AL1407-AM1407)&gt;0,1,0),0)</f>
        <v>1</v>
      </c>
      <c r="AW1407">
        <f>IFERROR(IF((AN1407-AO1407)&gt;0,1,0),0)</f>
        <v>0</v>
      </c>
      <c r="AX1407">
        <f>IFERROR(IF((AC1407-AD1407)&lt;0,1,0),0)</f>
        <v>0</v>
      </c>
      <c r="AY1407">
        <f>SUM(AP1407:AX1407)</f>
        <v>5</v>
      </c>
    </row>
    <row r="1408" spans="1:51" x14ac:dyDescent="0.45">
      <c r="A1408" s="1" t="s">
        <v>774</v>
      </c>
      <c r="B1408" s="2">
        <v>10340400</v>
      </c>
      <c r="C1408" s="3" t="s">
        <v>5335</v>
      </c>
      <c r="D1408" s="5">
        <v>29.69</v>
      </c>
      <c r="E1408" s="5">
        <v>5656.6575599999996</v>
      </c>
      <c r="F1408" s="3" t="s">
        <v>4654</v>
      </c>
      <c r="G1408" s="3" t="s">
        <v>4654</v>
      </c>
      <c r="H1408" s="3" t="s">
        <v>4747</v>
      </c>
      <c r="I1408" s="3" t="s">
        <v>4748</v>
      </c>
      <c r="J1408" s="3" t="s">
        <v>4749</v>
      </c>
      <c r="K1408" s="6">
        <v>3665501</v>
      </c>
      <c r="L1408" s="6">
        <v>3698751</v>
      </c>
      <c r="M1408" s="6">
        <v>752126</v>
      </c>
      <c r="N1408" s="6">
        <v>750099</v>
      </c>
      <c r="O1408" s="6">
        <v>510125</v>
      </c>
      <c r="P1408" s="6">
        <v>509767</v>
      </c>
      <c r="Q1408" s="6">
        <v>320375</v>
      </c>
      <c r="R1408" s="6">
        <v>327500</v>
      </c>
      <c r="S1408" s="6">
        <v>551384</v>
      </c>
      <c r="T1408" s="6">
        <v>573116</v>
      </c>
      <c r="U1408" s="6">
        <v>592255</v>
      </c>
      <c r="V1408" s="6">
        <v>592868</v>
      </c>
      <c r="W1408" s="6">
        <v>3377660</v>
      </c>
      <c r="X1408" s="6">
        <v>3289340</v>
      </c>
      <c r="Y1408" s="6">
        <v>1438251</v>
      </c>
      <c r="Z1408" s="6">
        <v>1445186</v>
      </c>
      <c r="AA1408" s="6">
        <v>740186</v>
      </c>
      <c r="AB1408" s="6">
        <v>727705</v>
      </c>
      <c r="AC1408" s="6">
        <v>190524000</v>
      </c>
      <c r="AD1408" s="6">
        <v>190459000</v>
      </c>
      <c r="AF1408">
        <f>Q1408/W1408</f>
        <v>9.4851169152608605E-2</v>
      </c>
      <c r="AG1408">
        <f>R1408/X1408</f>
        <v>9.9564046282840934E-2</v>
      </c>
      <c r="AH1408">
        <f>U1408/W1408</f>
        <v>0.17534476531089571</v>
      </c>
      <c r="AI1408">
        <f>V1408/X1408</f>
        <v>0.18023919692096288</v>
      </c>
      <c r="AJ1408">
        <f>Y1408/AA1408</f>
        <v>1.9430940331214046</v>
      </c>
      <c r="AK1408">
        <f>Z1408/AB1408</f>
        <v>1.9859503507602669</v>
      </c>
      <c r="AL1408">
        <f>O1408/K1408</f>
        <v>0.13916924316757792</v>
      </c>
      <c r="AM1408">
        <f>P1408/L1408</f>
        <v>0.13782138889587323</v>
      </c>
      <c r="AN1408">
        <f>K1408/W1408</f>
        <v>1.0852190569802762</v>
      </c>
      <c r="AO1408">
        <f>L1408/X1408</f>
        <v>1.1244660022983335</v>
      </c>
      <c r="AP1408">
        <f>IF(OR(Q1408&lt;0, Q1408="NA"), 0, 1)</f>
        <v>1</v>
      </c>
      <c r="AQ1408">
        <f>IF(OR(S1408&lt;0, S1408="NA"), 0, 1)</f>
        <v>1</v>
      </c>
      <c r="AR1408">
        <f>IFERROR(IF((AF1408-AG1408)&gt;0,1,0),0)</f>
        <v>0</v>
      </c>
      <c r="AS1408">
        <f>IFERROR(IF((S1408-Q1408)&gt;0,1,0),0)</f>
        <v>1</v>
      </c>
      <c r="AT1408">
        <f>IFERROR(IF((AH1408-AI1408)&lt;0,1,0),0)</f>
        <v>1</v>
      </c>
      <c r="AU1408">
        <f>IFERROR(IF((AJ1408-AK1408)&gt;0,1,0),0)</f>
        <v>0</v>
      </c>
      <c r="AV1408">
        <f>IFERROR(IF((AL1408-AM1408)&gt;0,1,0),0)</f>
        <v>1</v>
      </c>
      <c r="AW1408">
        <f>IFERROR(IF((AN1408-AO1408)&gt;0,1,0),0)</f>
        <v>0</v>
      </c>
      <c r="AX1408">
        <f>IFERROR(IF((AC1408-AD1408)&lt;0,1,0),0)</f>
        <v>0</v>
      </c>
      <c r="AY1408">
        <f>SUM(AP1408:AX1408)</f>
        <v>5</v>
      </c>
    </row>
    <row r="1409" spans="1:51" x14ac:dyDescent="0.45">
      <c r="A1409" s="1" t="s">
        <v>776</v>
      </c>
      <c r="B1409" s="2">
        <v>4388431</v>
      </c>
      <c r="C1409" s="3" t="s">
        <v>5337</v>
      </c>
      <c r="D1409" s="5">
        <v>168.22</v>
      </c>
      <c r="E1409" s="5">
        <v>8602.1278631599998</v>
      </c>
      <c r="F1409" s="3" t="s">
        <v>4470</v>
      </c>
      <c r="G1409" s="3" t="s">
        <v>4471</v>
      </c>
      <c r="H1409" s="3" t="s">
        <v>4472</v>
      </c>
      <c r="I1409" s="3" t="s">
        <v>4472</v>
      </c>
      <c r="J1409" s="3" t="s">
        <v>4664</v>
      </c>
      <c r="K1409" s="6">
        <v>4060916</v>
      </c>
      <c r="L1409" s="6">
        <v>4077776</v>
      </c>
      <c r="M1409" s="6">
        <v>938171</v>
      </c>
      <c r="N1409" s="6">
        <v>958954</v>
      </c>
      <c r="O1409" s="6">
        <v>598020</v>
      </c>
      <c r="P1409" s="6">
        <v>628131</v>
      </c>
      <c r="Q1409" s="6">
        <v>427990</v>
      </c>
      <c r="R1409" s="6">
        <v>445716</v>
      </c>
      <c r="S1409" s="6">
        <v>796158</v>
      </c>
      <c r="T1409" s="6">
        <v>749816</v>
      </c>
      <c r="U1409" s="6">
        <v>2298580</v>
      </c>
      <c r="V1409" s="6">
        <v>2382521</v>
      </c>
      <c r="W1409" s="6">
        <v>8003842</v>
      </c>
      <c r="X1409" s="6">
        <v>7948283</v>
      </c>
      <c r="Y1409" s="6">
        <v>1494723</v>
      </c>
      <c r="Z1409" s="6">
        <v>1499273</v>
      </c>
      <c r="AA1409" s="6">
        <v>1012221</v>
      </c>
      <c r="AB1409" s="6">
        <v>947519</v>
      </c>
      <c r="AC1409" s="6">
        <v>51134000</v>
      </c>
      <c r="AD1409" s="6">
        <v>51613000</v>
      </c>
      <c r="AF1409">
        <f>Q1409/W1409</f>
        <v>5.3473069558344605E-2</v>
      </c>
      <c r="AG1409">
        <f>R1409/X1409</f>
        <v>5.6077016885282015E-2</v>
      </c>
      <c r="AH1409">
        <f>U1409/W1409</f>
        <v>0.28718457960564436</v>
      </c>
      <c r="AI1409">
        <f>V1409/X1409</f>
        <v>0.29975291518935598</v>
      </c>
      <c r="AJ1409">
        <f>Y1409/AA1409</f>
        <v>1.4766765360528975</v>
      </c>
      <c r="AK1409">
        <f>Z1409/AB1409</f>
        <v>1.5823144443541501</v>
      </c>
      <c r="AL1409">
        <f>O1409/K1409</f>
        <v>0.14726234179677689</v>
      </c>
      <c r="AM1409">
        <f>P1409/L1409</f>
        <v>0.1540376420872554</v>
      </c>
      <c r="AN1409">
        <f>K1409/W1409</f>
        <v>0.50737083515641612</v>
      </c>
      <c r="AO1409">
        <f>L1409/X1409</f>
        <v>0.51303860217357633</v>
      </c>
      <c r="AP1409">
        <f>IF(OR(Q1409&lt;0, Q1409="NA"), 0, 1)</f>
        <v>1</v>
      </c>
      <c r="AQ1409">
        <f>IF(OR(S1409&lt;0, S1409="NA"), 0, 1)</f>
        <v>1</v>
      </c>
      <c r="AR1409">
        <f>IFERROR(IF((AF1409-AG1409)&gt;0,1,0),0)</f>
        <v>0</v>
      </c>
      <c r="AS1409">
        <f>IFERROR(IF((S1409-Q1409)&gt;0,1,0),0)</f>
        <v>1</v>
      </c>
      <c r="AT1409">
        <f>IFERROR(IF((AH1409-AI1409)&lt;0,1,0),0)</f>
        <v>1</v>
      </c>
      <c r="AU1409">
        <f>IFERROR(IF((AJ1409-AK1409)&gt;0,1,0),0)</f>
        <v>0</v>
      </c>
      <c r="AV1409">
        <f>IFERROR(IF((AL1409-AM1409)&gt;0,1,0),0)</f>
        <v>0</v>
      </c>
      <c r="AW1409">
        <f>IFERROR(IF((AN1409-AO1409)&gt;0,1,0),0)</f>
        <v>0</v>
      </c>
      <c r="AX1409">
        <f>IFERROR(IF((AC1409-AD1409)&lt;0,1,0),0)</f>
        <v>1</v>
      </c>
      <c r="AY1409">
        <f>SUM(AP1409:AX1409)</f>
        <v>5</v>
      </c>
    </row>
    <row r="1410" spans="1:51" x14ac:dyDescent="0.45">
      <c r="A1410" s="1" t="s">
        <v>782</v>
      </c>
      <c r="B1410" s="2">
        <v>4810683</v>
      </c>
      <c r="C1410" s="3" t="s">
        <v>5337</v>
      </c>
      <c r="D1410" s="5">
        <v>551.14</v>
      </c>
      <c r="E1410" s="5">
        <v>8227.1996685600006</v>
      </c>
      <c r="F1410" s="3" t="s">
        <v>4470</v>
      </c>
      <c r="G1410" s="3" t="s">
        <v>4512</v>
      </c>
      <c r="H1410" s="3" t="s">
        <v>4522</v>
      </c>
      <c r="I1410" s="3" t="s">
        <v>4557</v>
      </c>
      <c r="J1410" s="3" t="s">
        <v>4558</v>
      </c>
      <c r="K1410" s="6">
        <v>2377206</v>
      </c>
      <c r="L1410" s="6">
        <v>2335557</v>
      </c>
      <c r="M1410" s="6">
        <v>429864</v>
      </c>
      <c r="N1410" s="6">
        <v>424239</v>
      </c>
      <c r="O1410" s="6">
        <v>371607</v>
      </c>
      <c r="P1410" s="6">
        <v>366300</v>
      </c>
      <c r="Q1410" s="6">
        <v>301733</v>
      </c>
      <c r="R1410" s="6">
        <v>300915</v>
      </c>
      <c r="S1410" s="6">
        <v>361147</v>
      </c>
      <c r="T1410" s="6">
        <v>299556</v>
      </c>
      <c r="U1410" s="6" t="s">
        <v>4474</v>
      </c>
      <c r="V1410" s="6" t="s">
        <v>4474</v>
      </c>
      <c r="W1410" s="6">
        <v>1769435</v>
      </c>
      <c r="X1410" s="6">
        <v>1734984</v>
      </c>
      <c r="Y1410" s="6">
        <v>490437</v>
      </c>
      <c r="Z1410" s="6">
        <v>464612</v>
      </c>
      <c r="AA1410" s="6">
        <v>264779</v>
      </c>
      <c r="AB1410" s="6">
        <v>261753</v>
      </c>
      <c r="AC1410" s="6">
        <v>14927604</v>
      </c>
      <c r="AD1410" s="6">
        <v>14995192</v>
      </c>
      <c r="AF1410">
        <f>Q1410/W1410</f>
        <v>0.1705250546078268</v>
      </c>
      <c r="AG1410">
        <f>R1410/X1410</f>
        <v>0.17343963978918536</v>
      </c>
      <c r="AH1410" t="e">
        <f>U1410/W1410</f>
        <v>#VALUE!</v>
      </c>
      <c r="AI1410" t="e">
        <f>V1410/X1410</f>
        <v>#VALUE!</v>
      </c>
      <c r="AJ1410">
        <f>Y1410/AA1410</f>
        <v>1.852250367287436</v>
      </c>
      <c r="AK1410">
        <f>Z1410/AB1410</f>
        <v>1.7750016236681145</v>
      </c>
      <c r="AL1410">
        <f>O1410/K1410</f>
        <v>0.15632090782203983</v>
      </c>
      <c r="AM1410">
        <f>P1410/L1410</f>
        <v>0.15683624934009319</v>
      </c>
      <c r="AN1410">
        <f>K1410/W1410</f>
        <v>1.3434830892346992</v>
      </c>
      <c r="AO1410">
        <f>L1410/X1410</f>
        <v>1.3461547772198477</v>
      </c>
      <c r="AP1410">
        <f>IF(OR(Q1410&lt;0, Q1410="NA"), 0, 1)</f>
        <v>1</v>
      </c>
      <c r="AQ1410">
        <f>IF(OR(S1410&lt;0, S1410="NA"), 0, 1)</f>
        <v>1</v>
      </c>
      <c r="AR1410">
        <f>IFERROR(IF((AF1410-AG1410)&gt;0,1,0),0)</f>
        <v>0</v>
      </c>
      <c r="AS1410">
        <f>IFERROR(IF((S1410-Q1410)&gt;0,1,0),0)</f>
        <v>1</v>
      </c>
      <c r="AT1410">
        <f>IFERROR(IF((AH1410-AI1410)&lt;0,1,0),0)</f>
        <v>0</v>
      </c>
      <c r="AU1410">
        <f>IFERROR(IF((AJ1410-AK1410)&gt;0,1,0),0)</f>
        <v>1</v>
      </c>
      <c r="AV1410">
        <f>IFERROR(IF((AL1410-AM1410)&gt;0,1,0),0)</f>
        <v>0</v>
      </c>
      <c r="AW1410">
        <f>IFERROR(IF((AN1410-AO1410)&gt;0,1,0),0)</f>
        <v>0</v>
      </c>
      <c r="AX1410">
        <f>IFERROR(IF((AC1410-AD1410)&lt;0,1,0),0)</f>
        <v>1</v>
      </c>
      <c r="AY1410">
        <f>SUM(AP1410:AX1410)</f>
        <v>5</v>
      </c>
    </row>
    <row r="1411" spans="1:51" x14ac:dyDescent="0.45">
      <c r="A1411" s="1" t="s">
        <v>788</v>
      </c>
      <c r="B1411" s="2">
        <v>4004170</v>
      </c>
      <c r="C1411" s="3" t="s">
        <v>5337</v>
      </c>
      <c r="D1411" s="5">
        <v>156.41</v>
      </c>
      <c r="E1411" s="5">
        <v>281083.05414324999</v>
      </c>
      <c r="F1411" s="3" t="s">
        <v>4654</v>
      </c>
      <c r="G1411" s="3" t="s">
        <v>4654</v>
      </c>
      <c r="H1411" s="3" t="s">
        <v>4655</v>
      </c>
      <c r="I1411" s="3" t="s">
        <v>4919</v>
      </c>
      <c r="J1411" s="3" t="s">
        <v>4889</v>
      </c>
      <c r="K1411" s="6">
        <v>191689000</v>
      </c>
      <c r="L1411" s="6">
        <v>195048000</v>
      </c>
      <c r="M1411" s="6">
        <v>38943000</v>
      </c>
      <c r="N1411" s="6">
        <v>40901000</v>
      </c>
      <c r="O1411" s="6">
        <v>22493000</v>
      </c>
      <c r="P1411" s="6">
        <v>24640000</v>
      </c>
      <c r="Q1411" s="6">
        <v>16733000</v>
      </c>
      <c r="R1411" s="6">
        <v>18792000</v>
      </c>
      <c r="S1411" s="6">
        <v>35231000</v>
      </c>
      <c r="T1411" s="6">
        <v>35230000</v>
      </c>
      <c r="U1411" s="6">
        <v>20697000</v>
      </c>
      <c r="V1411" s="6">
        <v>21449000</v>
      </c>
      <c r="W1411" s="6">
        <v>259232000</v>
      </c>
      <c r="X1411" s="6">
        <v>260644000</v>
      </c>
      <c r="Y1411" s="6">
        <v>38187000</v>
      </c>
      <c r="Z1411" s="6">
        <v>39369000</v>
      </c>
      <c r="AA1411" s="6">
        <v>35718000</v>
      </c>
      <c r="AB1411" s="6">
        <v>34027000</v>
      </c>
      <c r="AC1411" s="6">
        <v>1797091325</v>
      </c>
      <c r="AD1411" s="6">
        <v>1828917113</v>
      </c>
      <c r="AF1411">
        <f>Q1411/W1411</f>
        <v>6.4548358227379338E-2</v>
      </c>
      <c r="AG1411">
        <f>R1411/X1411</f>
        <v>7.2098341032212521E-2</v>
      </c>
      <c r="AH1411">
        <f>U1411/W1411</f>
        <v>7.9839680286384399E-2</v>
      </c>
      <c r="AI1411">
        <f>V1411/X1411</f>
        <v>8.2292322094504378E-2</v>
      </c>
      <c r="AJ1411">
        <f>Y1411/AA1411</f>
        <v>1.0691248110196541</v>
      </c>
      <c r="AK1411">
        <f>Z1411/AB1411</f>
        <v>1.1569929761659858</v>
      </c>
      <c r="AL1411">
        <f>O1411/K1411</f>
        <v>0.11734110981850811</v>
      </c>
      <c r="AM1411">
        <f>P1411/L1411</f>
        <v>0.12632787826586275</v>
      </c>
      <c r="AN1411">
        <f>K1411/W1411</f>
        <v>0.7394496049870386</v>
      </c>
      <c r="AO1411">
        <f>L1411/X1411</f>
        <v>0.74833105692055069</v>
      </c>
      <c r="AP1411">
        <f>IF(OR(Q1411&lt;0, Q1411="NA"), 0, 1)</f>
        <v>1</v>
      </c>
      <c r="AQ1411">
        <f>IF(OR(S1411&lt;0, S1411="NA"), 0, 1)</f>
        <v>1</v>
      </c>
      <c r="AR1411">
        <f>IFERROR(IF((AF1411-AG1411)&gt;0,1,0),0)</f>
        <v>0</v>
      </c>
      <c r="AS1411">
        <f>IFERROR(IF((S1411-Q1411)&gt;0,1,0),0)</f>
        <v>1</v>
      </c>
      <c r="AT1411">
        <f>IFERROR(IF((AH1411-AI1411)&lt;0,1,0),0)</f>
        <v>1</v>
      </c>
      <c r="AU1411">
        <f>IFERROR(IF((AJ1411-AK1411)&gt;0,1,0),0)</f>
        <v>0</v>
      </c>
      <c r="AV1411">
        <f>IFERROR(IF((AL1411-AM1411)&gt;0,1,0),0)</f>
        <v>0</v>
      </c>
      <c r="AW1411">
        <f>IFERROR(IF((AN1411-AO1411)&gt;0,1,0),0)</f>
        <v>0</v>
      </c>
      <c r="AX1411">
        <f>IFERROR(IF((AC1411-AD1411)&lt;0,1,0),0)</f>
        <v>1</v>
      </c>
      <c r="AY1411">
        <f>SUM(AP1411:AX1411)</f>
        <v>5</v>
      </c>
    </row>
    <row r="1412" spans="1:51" x14ac:dyDescent="0.45">
      <c r="A1412" s="1" t="s">
        <v>790</v>
      </c>
      <c r="B1412" s="2">
        <v>29267679</v>
      </c>
      <c r="C1412" s="3" t="s">
        <v>5338</v>
      </c>
      <c r="D1412" s="5">
        <v>11</v>
      </c>
      <c r="E1412" s="5">
        <v>251.02403699999999</v>
      </c>
      <c r="F1412" s="3" t="s">
        <v>4480</v>
      </c>
      <c r="G1412" s="3" t="s">
        <v>4491</v>
      </c>
      <c r="H1412" s="3" t="s">
        <v>4492</v>
      </c>
      <c r="I1412" s="3" t="s">
        <v>4493</v>
      </c>
      <c r="J1412" s="3" t="s">
        <v>4675</v>
      </c>
      <c r="K1412" s="6">
        <v>12681.914000000001</v>
      </c>
      <c r="L1412" s="6">
        <v>12422.941999999999</v>
      </c>
      <c r="M1412" s="6" t="s">
        <v>4474</v>
      </c>
      <c r="N1412" s="6" t="s">
        <v>4474</v>
      </c>
      <c r="O1412" s="6">
        <v>9013.6990000000005</v>
      </c>
      <c r="P1412" s="6">
        <v>8154.866</v>
      </c>
      <c r="Q1412" s="6">
        <v>4145.402</v>
      </c>
      <c r="R1412" s="6">
        <v>5584.2960000000003</v>
      </c>
      <c r="S1412" s="6">
        <v>9438.4930000000004</v>
      </c>
      <c r="T1412" s="6">
        <v>12563.703</v>
      </c>
      <c r="U1412" s="6" t="s">
        <v>4474</v>
      </c>
      <c r="V1412" s="6" t="s">
        <v>4474</v>
      </c>
      <c r="W1412" s="6">
        <v>89278.683999999994</v>
      </c>
      <c r="X1412" s="6">
        <v>90076.726999999999</v>
      </c>
      <c r="Y1412" s="6">
        <v>33399.112000000001</v>
      </c>
      <c r="Z1412" s="6">
        <v>36608.65</v>
      </c>
      <c r="AA1412" s="6">
        <v>6672</v>
      </c>
      <c r="AB1412" s="6">
        <v>5802</v>
      </c>
      <c r="AC1412" s="6">
        <v>6214995</v>
      </c>
      <c r="AD1412" s="6">
        <v>6214964</v>
      </c>
      <c r="AF1412">
        <f>Q1412/W1412</f>
        <v>4.6432158431009132E-2</v>
      </c>
      <c r="AG1412">
        <f>R1412/X1412</f>
        <v>6.1994881319344566E-2</v>
      </c>
      <c r="AH1412" t="e">
        <f>U1412/W1412</f>
        <v>#VALUE!</v>
      </c>
      <c r="AI1412" t="e">
        <f>V1412/X1412</f>
        <v>#VALUE!</v>
      </c>
      <c r="AJ1412">
        <f>Y1412/AA1412</f>
        <v>5.0058621103117504</v>
      </c>
      <c r="AK1412">
        <f>Z1412/AB1412</f>
        <v>6.3096604619096865</v>
      </c>
      <c r="AL1412">
        <f>O1412/K1412</f>
        <v>0.71075225711197854</v>
      </c>
      <c r="AM1412">
        <f>P1412/L1412</f>
        <v>0.65643597144702126</v>
      </c>
      <c r="AN1412">
        <f>K1412/W1412</f>
        <v>0.14204862159482551</v>
      </c>
      <c r="AO1412">
        <f>L1412/X1412</f>
        <v>0.13791511319011401</v>
      </c>
      <c r="AP1412">
        <f>IF(OR(Q1412&lt;0, Q1412="NA"), 0, 1)</f>
        <v>1</v>
      </c>
      <c r="AQ1412">
        <f>IF(OR(S1412&lt;0, S1412="NA"), 0, 1)</f>
        <v>1</v>
      </c>
      <c r="AR1412">
        <f>IFERROR(IF((AF1412-AG1412)&gt;0,1,0),0)</f>
        <v>0</v>
      </c>
      <c r="AS1412">
        <f>IFERROR(IF((S1412-Q1412)&gt;0,1,0),0)</f>
        <v>1</v>
      </c>
      <c r="AT1412">
        <f>IFERROR(IF((AH1412-AI1412)&lt;0,1,0),0)</f>
        <v>0</v>
      </c>
      <c r="AU1412">
        <f>IFERROR(IF((AJ1412-AK1412)&gt;0,1,0),0)</f>
        <v>0</v>
      </c>
      <c r="AV1412">
        <f>IFERROR(IF((AL1412-AM1412)&gt;0,1,0),0)</f>
        <v>1</v>
      </c>
      <c r="AW1412">
        <f>IFERROR(IF((AN1412-AO1412)&gt;0,1,0),0)</f>
        <v>1</v>
      </c>
      <c r="AX1412">
        <f>IFERROR(IF((AC1412-AD1412)&lt;0,1,0),0)</f>
        <v>0</v>
      </c>
      <c r="AY1412">
        <f>SUM(AP1412:AX1412)</f>
        <v>5</v>
      </c>
    </row>
    <row r="1413" spans="1:51" x14ac:dyDescent="0.45">
      <c r="A1413" s="1" t="s">
        <v>799</v>
      </c>
      <c r="B1413" s="2">
        <v>103417</v>
      </c>
      <c r="C1413" s="3" t="s">
        <v>5337</v>
      </c>
      <c r="D1413" s="5">
        <v>268.32</v>
      </c>
      <c r="E1413" s="5">
        <v>108159.25455504</v>
      </c>
      <c r="F1413" s="3" t="s">
        <v>4480</v>
      </c>
      <c r="G1413" s="3" t="s">
        <v>4509</v>
      </c>
      <c r="H1413" s="3" t="s">
        <v>4509</v>
      </c>
      <c r="I1413" s="3" t="s">
        <v>4677</v>
      </c>
      <c r="J1413" s="3" t="s">
        <v>4691</v>
      </c>
      <c r="K1413" s="6">
        <v>56085000</v>
      </c>
      <c r="L1413" s="6">
        <v>54711000</v>
      </c>
      <c r="M1413" s="6" t="s">
        <v>4474</v>
      </c>
      <c r="N1413" s="6" t="s">
        <v>4474</v>
      </c>
      <c r="O1413" s="6">
        <v>11673000</v>
      </c>
      <c r="P1413" s="6">
        <v>11114000</v>
      </c>
      <c r="Q1413" s="6">
        <v>10290000</v>
      </c>
      <c r="R1413" s="6">
        <v>9840000</v>
      </c>
      <c r="S1413" s="6">
        <v>14803000</v>
      </c>
      <c r="T1413" s="6">
        <v>15165000</v>
      </c>
      <c r="U1413" s="6">
        <v>14560000</v>
      </c>
      <c r="V1413" s="6">
        <v>13178000</v>
      </c>
      <c r="W1413" s="6">
        <v>250557000</v>
      </c>
      <c r="X1413" s="6">
        <v>238551000</v>
      </c>
      <c r="Y1413" s="6" t="s">
        <v>4474</v>
      </c>
      <c r="Z1413" s="6" t="s">
        <v>4474</v>
      </c>
      <c r="AA1413" s="6" t="s">
        <v>4474</v>
      </c>
      <c r="AB1413" s="6" t="s">
        <v>4474</v>
      </c>
      <c r="AC1413" s="6">
        <v>403033421</v>
      </c>
      <c r="AD1413" s="6">
        <v>404073495</v>
      </c>
      <c r="AF1413">
        <f>Q1413/W1413</f>
        <v>4.1068499383373841E-2</v>
      </c>
      <c r="AG1413">
        <f>R1413/X1413</f>
        <v>4.1249041085554029E-2</v>
      </c>
      <c r="AH1413">
        <f>U1413/W1413</f>
        <v>5.8110529739739861E-2</v>
      </c>
      <c r="AI1413">
        <f>V1413/X1413</f>
        <v>5.5241856039169819E-2</v>
      </c>
      <c r="AJ1413" t="e">
        <f>Y1413/AA1413</f>
        <v>#VALUE!</v>
      </c>
      <c r="AK1413" t="e">
        <f>Z1413/AB1413</f>
        <v>#VALUE!</v>
      </c>
      <c r="AL1413">
        <f>O1413/K1413</f>
        <v>0.208130516180797</v>
      </c>
      <c r="AM1413">
        <f>P1413/L1413</f>
        <v>0.20314013635283582</v>
      </c>
      <c r="AN1413">
        <f>K1413/W1413</f>
        <v>0.22384128162454053</v>
      </c>
      <c r="AO1413">
        <f>L1413/X1413</f>
        <v>0.22934718362111248</v>
      </c>
      <c r="AP1413">
        <f>IF(OR(Q1413&lt;0, Q1413="NA"), 0, 1)</f>
        <v>1</v>
      </c>
      <c r="AQ1413">
        <f>IF(OR(S1413&lt;0, S1413="NA"), 0, 1)</f>
        <v>1</v>
      </c>
      <c r="AR1413">
        <f>IFERROR(IF((AF1413-AG1413)&gt;0,1,0),0)</f>
        <v>0</v>
      </c>
      <c r="AS1413">
        <f>IFERROR(IF((S1413-Q1413)&gt;0,1,0),0)</f>
        <v>1</v>
      </c>
      <c r="AT1413">
        <f>IFERROR(IF((AH1413-AI1413)&lt;0,1,0),0)</f>
        <v>0</v>
      </c>
      <c r="AU1413">
        <f>IFERROR(IF((AJ1413-AK1413)&gt;0,1,0),0)</f>
        <v>0</v>
      </c>
      <c r="AV1413">
        <f>IFERROR(IF((AL1413-AM1413)&gt;0,1,0),0)</f>
        <v>1</v>
      </c>
      <c r="AW1413">
        <f>IFERROR(IF((AN1413-AO1413)&gt;0,1,0),0)</f>
        <v>0</v>
      </c>
      <c r="AX1413">
        <f>IFERROR(IF((AC1413-AD1413)&lt;0,1,0),0)</f>
        <v>1</v>
      </c>
      <c r="AY1413">
        <f>SUM(AP1413:AX1413)</f>
        <v>5</v>
      </c>
    </row>
    <row r="1414" spans="1:51" x14ac:dyDescent="0.45">
      <c r="A1414" s="1" t="s">
        <v>800</v>
      </c>
      <c r="B1414" s="2">
        <v>4438978</v>
      </c>
      <c r="C1414" s="3" t="s">
        <v>5337</v>
      </c>
      <c r="D1414" s="7">
        <v>106.7</v>
      </c>
      <c r="E1414" s="5">
        <v>26141.236984499999</v>
      </c>
      <c r="F1414" s="3" t="s">
        <v>4559</v>
      </c>
      <c r="G1414" s="3" t="s">
        <v>4821</v>
      </c>
      <c r="H1414" s="3" t="s">
        <v>4911</v>
      </c>
      <c r="I1414" s="3" t="s">
        <v>4911</v>
      </c>
      <c r="J1414" s="3" t="s">
        <v>4922</v>
      </c>
      <c r="K1414" s="6">
        <v>6053100</v>
      </c>
      <c r="L1414" s="6">
        <v>5998400</v>
      </c>
      <c r="M1414" s="6">
        <v>1330100</v>
      </c>
      <c r="N1414" s="6">
        <v>1318000</v>
      </c>
      <c r="O1414" s="6">
        <v>1123600</v>
      </c>
      <c r="P1414" s="6">
        <v>1113800</v>
      </c>
      <c r="Q1414" s="6">
        <v>549800</v>
      </c>
      <c r="R1414" s="6">
        <v>802400</v>
      </c>
      <c r="S1414" s="6">
        <v>1099400</v>
      </c>
      <c r="T1414" s="6">
        <v>1021300</v>
      </c>
      <c r="U1414" s="6">
        <v>2208200</v>
      </c>
      <c r="V1414" s="6">
        <v>2207600</v>
      </c>
      <c r="W1414" s="6">
        <v>8666200</v>
      </c>
      <c r="X1414" s="6">
        <v>8762100</v>
      </c>
      <c r="Y1414" s="6">
        <v>2016700</v>
      </c>
      <c r="Z1414" s="6">
        <v>1755200</v>
      </c>
      <c r="AA1414" s="6">
        <v>1246600</v>
      </c>
      <c r="AB1414" s="6">
        <v>1149700</v>
      </c>
      <c r="AC1414" s="6">
        <v>244932786</v>
      </c>
      <c r="AD1414" s="6">
        <v>244771926</v>
      </c>
      <c r="AF1414">
        <f>Q1414/W1414</f>
        <v>6.3441877639565214E-2</v>
      </c>
      <c r="AG1414">
        <f>R1414/X1414</f>
        <v>9.1576220312482165E-2</v>
      </c>
      <c r="AH1414">
        <f>U1414/W1414</f>
        <v>0.25480602801689323</v>
      </c>
      <c r="AI1414">
        <f>V1414/X1414</f>
        <v>0.25194873375104143</v>
      </c>
      <c r="AJ1414">
        <f>Y1414/AA1414</f>
        <v>1.6177603080378631</v>
      </c>
      <c r="AK1414">
        <f>Z1414/AB1414</f>
        <v>1.526659128468296</v>
      </c>
      <c r="AL1414">
        <f>O1414/K1414</f>
        <v>0.185623895194198</v>
      </c>
      <c r="AM1414">
        <f>P1414/L1414</f>
        <v>0.18568284875966926</v>
      </c>
      <c r="AN1414">
        <f>K1414/W1414</f>
        <v>0.69847222542752307</v>
      </c>
      <c r="AO1414">
        <f>L1414/X1414</f>
        <v>0.68458474566599337</v>
      </c>
      <c r="AP1414">
        <f>IF(OR(Q1414&lt;0, Q1414="NA"), 0, 1)</f>
        <v>1</v>
      </c>
      <c r="AQ1414">
        <f>IF(OR(S1414&lt;0, S1414="NA"), 0, 1)</f>
        <v>1</v>
      </c>
      <c r="AR1414">
        <f>IFERROR(IF((AF1414-AG1414)&gt;0,1,0),0)</f>
        <v>0</v>
      </c>
      <c r="AS1414">
        <f>IFERROR(IF((S1414-Q1414)&gt;0,1,0),0)</f>
        <v>1</v>
      </c>
      <c r="AT1414">
        <f>IFERROR(IF((AH1414-AI1414)&lt;0,1,0),0)</f>
        <v>0</v>
      </c>
      <c r="AU1414">
        <f>IFERROR(IF((AJ1414-AK1414)&gt;0,1,0),0)</f>
        <v>1</v>
      </c>
      <c r="AV1414">
        <f>IFERROR(IF((AL1414-AM1414)&gt;0,1,0),0)</f>
        <v>0</v>
      </c>
      <c r="AW1414">
        <f>IFERROR(IF((AN1414-AO1414)&gt;0,1,0),0)</f>
        <v>1</v>
      </c>
      <c r="AX1414">
        <f>IFERROR(IF((AC1414-AD1414)&lt;0,1,0),0)</f>
        <v>0</v>
      </c>
      <c r="AY1414">
        <f>SUM(AP1414:AX1414)</f>
        <v>5</v>
      </c>
    </row>
    <row r="1415" spans="1:51" x14ac:dyDescent="0.45">
      <c r="A1415" s="1" t="s">
        <v>803</v>
      </c>
      <c r="B1415" s="2">
        <v>5148198</v>
      </c>
      <c r="C1415" s="3" t="s">
        <v>5337</v>
      </c>
      <c r="D1415" s="7">
        <v>6.47</v>
      </c>
      <c r="E1415" s="5">
        <v>859.21803805000002</v>
      </c>
      <c r="F1415" s="3" t="s">
        <v>4500</v>
      </c>
      <c r="G1415" s="3" t="s">
        <v>4501</v>
      </c>
      <c r="H1415" s="3" t="s">
        <v>4533</v>
      </c>
      <c r="I1415" s="3" t="s">
        <v>4534</v>
      </c>
      <c r="J1415" s="3" t="s">
        <v>4504</v>
      </c>
      <c r="K1415" s="6">
        <v>433416.53893778811</v>
      </c>
      <c r="L1415" s="6">
        <v>428638.64285309042</v>
      </c>
      <c r="M1415" s="6">
        <v>58591.013622543709</v>
      </c>
      <c r="N1415" s="6">
        <v>62914.766222406564</v>
      </c>
      <c r="O1415" s="6">
        <v>50643.582127579932</v>
      </c>
      <c r="P1415" s="6">
        <v>50528.352169912832</v>
      </c>
      <c r="Q1415" s="6">
        <v>23750.523206703787</v>
      </c>
      <c r="R1415" s="6">
        <v>24204.394154240978</v>
      </c>
      <c r="S1415" s="6">
        <v>70030.604179024318</v>
      </c>
      <c r="T1415" s="6">
        <v>65941.141412802157</v>
      </c>
      <c r="U1415" s="6">
        <v>107806.69213252039</v>
      </c>
      <c r="V1415" s="6">
        <v>119995.67692196844</v>
      </c>
      <c r="W1415" s="6">
        <v>569296.81187100569</v>
      </c>
      <c r="X1415" s="6">
        <v>541492.00230564165</v>
      </c>
      <c r="Y1415" s="6">
        <v>217266.95070888122</v>
      </c>
      <c r="Z1415" s="6">
        <v>194861.84163124143</v>
      </c>
      <c r="AA1415" s="6">
        <v>137693.74862264012</v>
      </c>
      <c r="AB1415" s="6">
        <v>108025.7943655883</v>
      </c>
      <c r="AC1415" s="6">
        <v>132800315</v>
      </c>
      <c r="AD1415" s="6">
        <v>133232989</v>
      </c>
      <c r="AF1415">
        <f>Q1415/W1415</f>
        <v>4.1719051839842917E-2</v>
      </c>
      <c r="AG1415">
        <f>R1415/X1415</f>
        <v>4.4699449024510181E-2</v>
      </c>
      <c r="AH1415">
        <f>U1415/W1415</f>
        <v>0.18936816417118424</v>
      </c>
      <c r="AI1415">
        <f>V1415/X1415</f>
        <v>0.22160193762979652</v>
      </c>
      <c r="AJ1415">
        <f>Y1415/AA1415</f>
        <v>1.5778998892993852</v>
      </c>
      <c r="AK1415">
        <f>Z1415/AB1415</f>
        <v>1.8038454868637821</v>
      </c>
      <c r="AL1415">
        <f>O1415/K1415</f>
        <v>0.11684736870377996</v>
      </c>
      <c r="AM1415">
        <f>P1415/L1415</f>
        <v>0.11788100072729719</v>
      </c>
      <c r="AN1415">
        <f>K1415/W1415</f>
        <v>0.76131910437607364</v>
      </c>
      <c r="AO1415">
        <f>L1415/X1415</f>
        <v>0.79158813247097248</v>
      </c>
      <c r="AP1415">
        <f>IF(OR(Q1415&lt;0, Q1415="NA"), 0, 1)</f>
        <v>1</v>
      </c>
      <c r="AQ1415">
        <f>IF(OR(S1415&lt;0, S1415="NA"), 0, 1)</f>
        <v>1</v>
      </c>
      <c r="AR1415">
        <f>IFERROR(IF((AF1415-AG1415)&gt;0,1,0),0)</f>
        <v>0</v>
      </c>
      <c r="AS1415">
        <f>IFERROR(IF((S1415-Q1415)&gt;0,1,0),0)</f>
        <v>1</v>
      </c>
      <c r="AT1415">
        <f>IFERROR(IF((AH1415-AI1415)&lt;0,1,0),0)</f>
        <v>1</v>
      </c>
      <c r="AU1415">
        <f>IFERROR(IF((AJ1415-AK1415)&gt;0,1,0),0)</f>
        <v>0</v>
      </c>
      <c r="AV1415">
        <f>IFERROR(IF((AL1415-AM1415)&gt;0,1,0),0)</f>
        <v>0</v>
      </c>
      <c r="AW1415">
        <f>IFERROR(IF((AN1415-AO1415)&gt;0,1,0),0)</f>
        <v>0</v>
      </c>
      <c r="AX1415">
        <f>IFERROR(IF((AC1415-AD1415)&lt;0,1,0),0)</f>
        <v>1</v>
      </c>
      <c r="AY1415">
        <f>SUM(AP1415:AX1415)</f>
        <v>5</v>
      </c>
    </row>
    <row r="1416" spans="1:51" x14ac:dyDescent="0.45">
      <c r="A1416" s="1" t="s">
        <v>805</v>
      </c>
      <c r="B1416" s="2">
        <v>4067589</v>
      </c>
      <c r="C1416" s="3" t="s">
        <v>5337</v>
      </c>
      <c r="D1416" s="5">
        <v>94.85</v>
      </c>
      <c r="E1416" s="5">
        <v>13479.66418575</v>
      </c>
      <c r="F1416" s="3" t="s">
        <v>4500</v>
      </c>
      <c r="G1416" s="3" t="s">
        <v>4574</v>
      </c>
      <c r="H1416" s="3" t="s">
        <v>4575</v>
      </c>
      <c r="I1416" s="3" t="s">
        <v>4575</v>
      </c>
      <c r="J1416" s="3" t="s">
        <v>4923</v>
      </c>
      <c r="K1416" s="6">
        <v>4014955</v>
      </c>
      <c r="L1416" s="6">
        <v>4020330</v>
      </c>
      <c r="M1416" s="6">
        <v>324679</v>
      </c>
      <c r="N1416" s="6">
        <v>364270</v>
      </c>
      <c r="O1416" s="6">
        <v>191209</v>
      </c>
      <c r="P1416" s="6">
        <v>227905</v>
      </c>
      <c r="Q1416" s="6">
        <v>83956</v>
      </c>
      <c r="R1416" s="6">
        <v>138127</v>
      </c>
      <c r="S1416" s="6">
        <v>514532</v>
      </c>
      <c r="T1416" s="6">
        <v>360644</v>
      </c>
      <c r="U1416" s="6">
        <v>1533074</v>
      </c>
      <c r="V1416" s="6">
        <v>1538315</v>
      </c>
      <c r="W1416" s="6">
        <v>5641337</v>
      </c>
      <c r="X1416" s="6">
        <v>5575130</v>
      </c>
      <c r="Y1416" s="6">
        <v>3544416</v>
      </c>
      <c r="Z1416" s="6">
        <v>3538459</v>
      </c>
      <c r="AA1416" s="6">
        <v>999840</v>
      </c>
      <c r="AB1416" s="6">
        <v>870559</v>
      </c>
      <c r="AC1416" s="6">
        <v>142656116</v>
      </c>
      <c r="AD1416" s="6">
        <v>144426873</v>
      </c>
      <c r="AF1416">
        <f>Q1416/W1416</f>
        <v>1.4882287656277226E-2</v>
      </c>
      <c r="AG1416">
        <f>R1416/X1416</f>
        <v>2.4775565771560485E-2</v>
      </c>
      <c r="AH1416">
        <f>U1416/W1416</f>
        <v>0.27175720932821423</v>
      </c>
      <c r="AI1416">
        <f>V1416/X1416</f>
        <v>0.27592450758995757</v>
      </c>
      <c r="AJ1416">
        <f>Y1416/AA1416</f>
        <v>3.54498319731157</v>
      </c>
      <c r="AK1416">
        <f>Z1416/AB1416</f>
        <v>4.0645826417279016</v>
      </c>
      <c r="AL1416">
        <f>O1416/K1416</f>
        <v>4.762419504079124E-2</v>
      </c>
      <c r="AM1416">
        <f>P1416/L1416</f>
        <v>5.6688132566232126E-2</v>
      </c>
      <c r="AN1416">
        <f>K1416/W1416</f>
        <v>0.71170273997103883</v>
      </c>
      <c r="AO1416">
        <f>L1416/X1416</f>
        <v>0.72111861068710503</v>
      </c>
      <c r="AP1416">
        <f>IF(OR(Q1416&lt;0, Q1416="NA"), 0, 1)</f>
        <v>1</v>
      </c>
      <c r="AQ1416">
        <f>IF(OR(S1416&lt;0, S1416="NA"), 0, 1)</f>
        <v>1</v>
      </c>
      <c r="AR1416">
        <f>IFERROR(IF((AF1416-AG1416)&gt;0,1,0),0)</f>
        <v>0</v>
      </c>
      <c r="AS1416">
        <f>IFERROR(IF((S1416-Q1416)&gt;0,1,0),0)</f>
        <v>1</v>
      </c>
      <c r="AT1416">
        <f>IFERROR(IF((AH1416-AI1416)&lt;0,1,0),0)</f>
        <v>1</v>
      </c>
      <c r="AU1416">
        <f>IFERROR(IF((AJ1416-AK1416)&gt;0,1,0),0)</f>
        <v>0</v>
      </c>
      <c r="AV1416">
        <f>IFERROR(IF((AL1416-AM1416)&gt;0,1,0),0)</f>
        <v>0</v>
      </c>
      <c r="AW1416">
        <f>IFERROR(IF((AN1416-AO1416)&gt;0,1,0),0)</f>
        <v>0</v>
      </c>
      <c r="AX1416">
        <f>IFERROR(IF((AC1416-AD1416)&lt;0,1,0),0)</f>
        <v>1</v>
      </c>
      <c r="AY1416">
        <f>SUM(AP1416:AX1416)</f>
        <v>5</v>
      </c>
    </row>
    <row r="1417" spans="1:51" x14ac:dyDescent="0.45">
      <c r="A1417" s="1" t="s">
        <v>806</v>
      </c>
      <c r="B1417" s="2">
        <v>4122576</v>
      </c>
      <c r="C1417" s="3" t="s">
        <v>5335</v>
      </c>
      <c r="D1417" s="5">
        <v>72.73</v>
      </c>
      <c r="E1417" s="5">
        <v>1829.41674601</v>
      </c>
      <c r="F1417" s="3" t="s">
        <v>4485</v>
      </c>
      <c r="G1417" s="3" t="s">
        <v>4517</v>
      </c>
      <c r="H1417" s="3" t="s">
        <v>4518</v>
      </c>
      <c r="I1417" s="3" t="s">
        <v>4858</v>
      </c>
      <c r="J1417" s="3" t="s">
        <v>4924</v>
      </c>
      <c r="K1417" s="6">
        <v>3339531</v>
      </c>
      <c r="L1417" s="6">
        <v>3291856</v>
      </c>
      <c r="M1417" s="6">
        <v>338224</v>
      </c>
      <c r="N1417" s="6">
        <v>336948</v>
      </c>
      <c r="O1417" s="6">
        <v>253446</v>
      </c>
      <c r="P1417" s="6">
        <v>247774</v>
      </c>
      <c r="Q1417" s="6">
        <v>160855</v>
      </c>
      <c r="R1417" s="6">
        <v>177808</v>
      </c>
      <c r="S1417" s="6">
        <v>312852</v>
      </c>
      <c r="T1417" s="6">
        <v>350722</v>
      </c>
      <c r="U1417" s="6">
        <v>1585650</v>
      </c>
      <c r="V1417" s="6">
        <v>1591807</v>
      </c>
      <c r="W1417" s="6">
        <v>1883938</v>
      </c>
      <c r="X1417" s="6">
        <v>1892157</v>
      </c>
      <c r="Y1417" s="6">
        <v>427856</v>
      </c>
      <c r="Z1417" s="6">
        <v>457979</v>
      </c>
      <c r="AA1417" s="6">
        <v>670064</v>
      </c>
      <c r="AB1417" s="6">
        <v>663963</v>
      </c>
      <c r="AC1417" s="6">
        <v>25260319</v>
      </c>
      <c r="AD1417" s="6">
        <v>25080022</v>
      </c>
      <c r="AF1417">
        <f>Q1417/W1417</f>
        <v>8.5382321498902833E-2</v>
      </c>
      <c r="AG1417">
        <f>R1417/X1417</f>
        <v>9.3971060540959342E-2</v>
      </c>
      <c r="AH1417">
        <f>U1417/W1417</f>
        <v>0.84166782558661701</v>
      </c>
      <c r="AI1417">
        <f>V1417/X1417</f>
        <v>0.84126581462320515</v>
      </c>
      <c r="AJ1417">
        <f>Y1417/AA1417</f>
        <v>0.63853005086081327</v>
      </c>
      <c r="AK1417">
        <f>Z1417/AB1417</f>
        <v>0.68976584538596275</v>
      </c>
      <c r="AL1417">
        <f>O1417/K1417</f>
        <v>7.5892692716432342E-2</v>
      </c>
      <c r="AM1417">
        <f>P1417/L1417</f>
        <v>7.5268784539785458E-2</v>
      </c>
      <c r="AN1417">
        <f>K1417/W1417</f>
        <v>1.7726331758263807</v>
      </c>
      <c r="AO1417">
        <f>L1417/X1417</f>
        <v>1.7397372416770913</v>
      </c>
      <c r="AP1417">
        <f>IF(OR(Q1417&lt;0, Q1417="NA"), 0, 1)</f>
        <v>1</v>
      </c>
      <c r="AQ1417">
        <f>IF(OR(S1417&lt;0, S1417="NA"), 0, 1)</f>
        <v>1</v>
      </c>
      <c r="AR1417">
        <f>IFERROR(IF((AF1417-AG1417)&gt;0,1,0),0)</f>
        <v>0</v>
      </c>
      <c r="AS1417">
        <f>IFERROR(IF((S1417-Q1417)&gt;0,1,0),0)</f>
        <v>1</v>
      </c>
      <c r="AT1417">
        <f>IFERROR(IF((AH1417-AI1417)&lt;0,1,0),0)</f>
        <v>0</v>
      </c>
      <c r="AU1417">
        <f>IFERROR(IF((AJ1417-AK1417)&gt;0,1,0),0)</f>
        <v>0</v>
      </c>
      <c r="AV1417">
        <f>IFERROR(IF((AL1417-AM1417)&gt;0,1,0),0)</f>
        <v>1</v>
      </c>
      <c r="AW1417">
        <f>IFERROR(IF((AN1417-AO1417)&gt;0,1,0),0)</f>
        <v>1</v>
      </c>
      <c r="AX1417">
        <f>IFERROR(IF((AC1417-AD1417)&lt;0,1,0),0)</f>
        <v>0</v>
      </c>
      <c r="AY1417">
        <f>SUM(AP1417:AX1417)</f>
        <v>5</v>
      </c>
    </row>
    <row r="1418" spans="1:51" x14ac:dyDescent="0.45">
      <c r="A1418" s="1" t="s">
        <v>815</v>
      </c>
      <c r="B1418" s="2">
        <v>4041896</v>
      </c>
      <c r="C1418" s="3" t="s">
        <v>5337</v>
      </c>
      <c r="D1418" s="5">
        <v>81.69</v>
      </c>
      <c r="E1418" s="5">
        <v>153340.299</v>
      </c>
      <c r="F1418" s="3" t="s">
        <v>4480</v>
      </c>
      <c r="G1418" s="3" t="s">
        <v>4481</v>
      </c>
      <c r="H1418" s="3" t="s">
        <v>4481</v>
      </c>
      <c r="I1418" s="3" t="s">
        <v>4807</v>
      </c>
      <c r="J1418" s="3" t="s">
        <v>4484</v>
      </c>
      <c r="K1418" s="6">
        <v>80713000</v>
      </c>
      <c r="L1418" s="6">
        <v>78638000</v>
      </c>
      <c r="M1418" s="6" t="s">
        <v>4474</v>
      </c>
      <c r="N1418" s="6" t="s">
        <v>4474</v>
      </c>
      <c r="O1418" s="6">
        <v>106664000</v>
      </c>
      <c r="P1418" s="6">
        <v>102000000</v>
      </c>
      <c r="Q1418" s="6">
        <v>12833000</v>
      </c>
      <c r="R1418" s="6">
        <v>8135000</v>
      </c>
      <c r="S1418" s="6" t="s">
        <v>4474</v>
      </c>
      <c r="T1418" s="6">
        <v>-49131000</v>
      </c>
      <c r="U1418" s="6">
        <v>287300000</v>
      </c>
      <c r="V1418" s="6">
        <v>278181000</v>
      </c>
      <c r="W1418" s="6">
        <v>2357135000</v>
      </c>
      <c r="X1418" s="6">
        <v>2430663000</v>
      </c>
      <c r="Y1418" s="6" t="s">
        <v>4474</v>
      </c>
      <c r="Z1418" s="6" t="s">
        <v>4474</v>
      </c>
      <c r="AA1418" s="6" t="s">
        <v>4474</v>
      </c>
      <c r="AB1418" s="6" t="s">
        <v>4474</v>
      </c>
      <c r="AC1418" s="6">
        <v>1877100000</v>
      </c>
      <c r="AD1418" s="6">
        <v>1891264803</v>
      </c>
      <c r="AF1418">
        <f>Q1418/W1418</f>
        <v>5.4443211780402902E-3</v>
      </c>
      <c r="AG1418">
        <f>R1418/X1418</f>
        <v>3.3468234798489137E-3</v>
      </c>
      <c r="AH1418">
        <f>U1418/W1418</f>
        <v>0.12188525476903105</v>
      </c>
      <c r="AI1418">
        <f>V1418/X1418</f>
        <v>0.11444655223698226</v>
      </c>
      <c r="AJ1418" t="e">
        <f>Y1418/AA1418</f>
        <v>#VALUE!</v>
      </c>
      <c r="AK1418" t="e">
        <f>Z1418/AB1418</f>
        <v>#VALUE!</v>
      </c>
      <c r="AL1418">
        <f>O1418/K1418</f>
        <v>1.3215219357476491</v>
      </c>
      <c r="AM1418">
        <f>P1418/L1418</f>
        <v>1.29708283527048</v>
      </c>
      <c r="AN1418">
        <f>K1418/W1418</f>
        <v>3.4241992927855215E-2</v>
      </c>
      <c r="AO1418">
        <f>L1418/X1418</f>
        <v>3.2352489835077922E-2</v>
      </c>
      <c r="AP1418">
        <f>IF(OR(Q1418&lt;0, Q1418="NA"), 0, 1)</f>
        <v>1</v>
      </c>
      <c r="AQ1418">
        <f>IF(OR(S1418&lt;0, S1418="NA"), 0, 1)</f>
        <v>0</v>
      </c>
      <c r="AR1418">
        <f>IFERROR(IF((AF1418-AG1418)&gt;0,1,0),0)</f>
        <v>1</v>
      </c>
      <c r="AS1418">
        <f>IFERROR(IF((S1418-Q1418)&gt;0,1,0),0)</f>
        <v>0</v>
      </c>
      <c r="AT1418">
        <f>IFERROR(IF((AH1418-AI1418)&lt;0,1,0),0)</f>
        <v>0</v>
      </c>
      <c r="AU1418">
        <f>IFERROR(IF((AJ1418-AK1418)&gt;0,1,0),0)</f>
        <v>0</v>
      </c>
      <c r="AV1418">
        <f>IFERROR(IF((AL1418-AM1418)&gt;0,1,0),0)</f>
        <v>1</v>
      </c>
      <c r="AW1418">
        <f>IFERROR(IF((AN1418-AO1418)&gt;0,1,0),0)</f>
        <v>1</v>
      </c>
      <c r="AX1418">
        <f>IFERROR(IF((AC1418-AD1418)&lt;0,1,0),0)</f>
        <v>1</v>
      </c>
      <c r="AY1418">
        <f>SUM(AP1418:AX1418)</f>
        <v>5</v>
      </c>
    </row>
    <row r="1419" spans="1:51" x14ac:dyDescent="0.45">
      <c r="A1419" s="1" t="s">
        <v>816</v>
      </c>
      <c r="B1419" s="2">
        <v>100693</v>
      </c>
      <c r="C1419" s="3" t="s">
        <v>5336</v>
      </c>
      <c r="D1419" s="5">
        <v>18.96</v>
      </c>
      <c r="E1419" s="5">
        <v>292.25194271999999</v>
      </c>
      <c r="F1419" s="3" t="s">
        <v>4480</v>
      </c>
      <c r="G1419" s="3" t="s">
        <v>4481</v>
      </c>
      <c r="H1419" s="3" t="s">
        <v>4481</v>
      </c>
      <c r="I1419" s="3" t="s">
        <v>4482</v>
      </c>
      <c r="J1419" s="3" t="s">
        <v>4484</v>
      </c>
      <c r="K1419" s="6">
        <v>103476</v>
      </c>
      <c r="L1419" s="6">
        <v>102339</v>
      </c>
      <c r="M1419" s="6" t="s">
        <v>4474</v>
      </c>
      <c r="N1419" s="6" t="s">
        <v>4474</v>
      </c>
      <c r="O1419" s="6">
        <v>74421</v>
      </c>
      <c r="P1419" s="6">
        <v>72569</v>
      </c>
      <c r="Q1419" s="6">
        <v>22045</v>
      </c>
      <c r="R1419" s="6">
        <v>23271</v>
      </c>
      <c r="S1419" s="6">
        <v>28707</v>
      </c>
      <c r="T1419" s="6">
        <v>30567</v>
      </c>
      <c r="U1419" s="6">
        <v>39684</v>
      </c>
      <c r="V1419" s="6">
        <v>39638</v>
      </c>
      <c r="W1419" s="6">
        <v>2670822</v>
      </c>
      <c r="X1419" s="6">
        <v>2593122</v>
      </c>
      <c r="Y1419" s="6" t="s">
        <v>4474</v>
      </c>
      <c r="Z1419" s="6" t="s">
        <v>4474</v>
      </c>
      <c r="AA1419" s="6" t="s">
        <v>4474</v>
      </c>
      <c r="AB1419" s="6" t="s">
        <v>4474</v>
      </c>
      <c r="AC1419" s="6">
        <v>15414132</v>
      </c>
      <c r="AD1419" s="6">
        <v>15375982</v>
      </c>
      <c r="AF1419">
        <f>Q1419/W1419</f>
        <v>8.2540131839560996E-3</v>
      </c>
      <c r="AG1419">
        <f>R1419/X1419</f>
        <v>8.9741246266083902E-3</v>
      </c>
      <c r="AH1419">
        <f>U1419/W1419</f>
        <v>1.4858346980817142E-2</v>
      </c>
      <c r="AI1419">
        <f>V1419/X1419</f>
        <v>1.528582149239411E-2</v>
      </c>
      <c r="AJ1419" t="e">
        <f>Y1419/AA1419</f>
        <v>#VALUE!</v>
      </c>
      <c r="AK1419" t="e">
        <f>Z1419/AB1419</f>
        <v>#VALUE!</v>
      </c>
      <c r="AL1419">
        <f>O1419/K1419</f>
        <v>0.71921025165255714</v>
      </c>
      <c r="AM1419">
        <f>P1419/L1419</f>
        <v>0.70910405612718519</v>
      </c>
      <c r="AN1419">
        <f>K1419/W1419</f>
        <v>3.8743128519983738E-2</v>
      </c>
      <c r="AO1419">
        <f>L1419/X1419</f>
        <v>3.9465555419297665E-2</v>
      </c>
      <c r="AP1419">
        <f>IF(OR(Q1419&lt;0, Q1419="NA"), 0, 1)</f>
        <v>1</v>
      </c>
      <c r="AQ1419">
        <f>IF(OR(S1419&lt;0, S1419="NA"), 0, 1)</f>
        <v>1</v>
      </c>
      <c r="AR1419">
        <f>IFERROR(IF((AF1419-AG1419)&gt;0,1,0),0)</f>
        <v>0</v>
      </c>
      <c r="AS1419">
        <f>IFERROR(IF((S1419-Q1419)&gt;0,1,0),0)</f>
        <v>1</v>
      </c>
      <c r="AT1419">
        <f>IFERROR(IF((AH1419-AI1419)&lt;0,1,0),0)</f>
        <v>1</v>
      </c>
      <c r="AU1419">
        <f>IFERROR(IF((AJ1419-AK1419)&gt;0,1,0),0)</f>
        <v>0</v>
      </c>
      <c r="AV1419">
        <f>IFERROR(IF((AL1419-AM1419)&gt;0,1,0),0)</f>
        <v>1</v>
      </c>
      <c r="AW1419">
        <f>IFERROR(IF((AN1419-AO1419)&gt;0,1,0),0)</f>
        <v>0</v>
      </c>
      <c r="AX1419">
        <f>IFERROR(IF((AC1419-AD1419)&lt;0,1,0),0)</f>
        <v>0</v>
      </c>
      <c r="AY1419">
        <f>SUM(AP1419:AX1419)</f>
        <v>5</v>
      </c>
    </row>
    <row r="1420" spans="1:51" x14ac:dyDescent="0.45">
      <c r="A1420" s="1" t="s">
        <v>819</v>
      </c>
      <c r="B1420" s="2">
        <v>100691</v>
      </c>
      <c r="C1420" s="3" t="s">
        <v>5336</v>
      </c>
      <c r="D1420" s="5">
        <v>59.66</v>
      </c>
      <c r="E1420" s="5">
        <v>283.9654918</v>
      </c>
      <c r="F1420" s="3" t="s">
        <v>4480</v>
      </c>
      <c r="G1420" s="3" t="s">
        <v>4481</v>
      </c>
      <c r="H1420" s="3" t="s">
        <v>4481</v>
      </c>
      <c r="I1420" s="3" t="s">
        <v>4482</v>
      </c>
      <c r="J1420" s="3" t="s">
        <v>4484</v>
      </c>
      <c r="K1420" s="6">
        <v>99560</v>
      </c>
      <c r="L1420" s="6">
        <v>100352</v>
      </c>
      <c r="M1420" s="6" t="s">
        <v>4474</v>
      </c>
      <c r="N1420" s="6" t="s">
        <v>4474</v>
      </c>
      <c r="O1420" s="6">
        <v>100962</v>
      </c>
      <c r="P1420" s="6">
        <v>97779</v>
      </c>
      <c r="Q1420" s="6">
        <v>27375</v>
      </c>
      <c r="R1420" s="6">
        <v>27387</v>
      </c>
      <c r="S1420" s="6">
        <v>38907</v>
      </c>
      <c r="T1420" s="6">
        <v>40114</v>
      </c>
      <c r="U1420" s="6">
        <v>222132</v>
      </c>
      <c r="V1420" s="6">
        <v>324729</v>
      </c>
      <c r="W1420" s="6">
        <v>3026468</v>
      </c>
      <c r="X1420" s="6">
        <v>2947531</v>
      </c>
      <c r="Y1420" s="6" t="s">
        <v>4474</v>
      </c>
      <c r="Z1420" s="6" t="s">
        <v>4474</v>
      </c>
      <c r="AA1420" s="6" t="s">
        <v>4474</v>
      </c>
      <c r="AB1420" s="6" t="s">
        <v>4474</v>
      </c>
      <c r="AC1420" s="6">
        <v>4759730</v>
      </c>
      <c r="AD1420" s="6">
        <v>4759486</v>
      </c>
      <c r="AF1420">
        <f>Q1420/W1420</f>
        <v>9.0451972398188259E-3</v>
      </c>
      <c r="AG1420">
        <f>R1420/X1420</f>
        <v>9.2915053310720051E-3</v>
      </c>
      <c r="AH1420">
        <f>U1420/W1420</f>
        <v>7.3396447608235077E-2</v>
      </c>
      <c r="AI1420">
        <f>V1420/X1420</f>
        <v>0.11016983366756787</v>
      </c>
      <c r="AJ1420" t="e">
        <f>Y1420/AA1420</f>
        <v>#VALUE!</v>
      </c>
      <c r="AK1420" t="e">
        <f>Z1420/AB1420</f>
        <v>#VALUE!</v>
      </c>
      <c r="AL1420">
        <f>O1420/K1420</f>
        <v>1.0140819606267577</v>
      </c>
      <c r="AM1420">
        <f>P1420/L1420</f>
        <v>0.97436025191326525</v>
      </c>
      <c r="AN1420">
        <f>K1420/W1420</f>
        <v>3.2896432408999532E-2</v>
      </c>
      <c r="AO1420">
        <f>L1420/X1420</f>
        <v>3.4046121991592286E-2</v>
      </c>
      <c r="AP1420">
        <f>IF(OR(Q1420&lt;0, Q1420="NA"), 0, 1)</f>
        <v>1</v>
      </c>
      <c r="AQ1420">
        <f>IF(OR(S1420&lt;0, S1420="NA"), 0, 1)</f>
        <v>1</v>
      </c>
      <c r="AR1420">
        <f>IFERROR(IF((AF1420-AG1420)&gt;0,1,0),0)</f>
        <v>0</v>
      </c>
      <c r="AS1420">
        <f>IFERROR(IF((S1420-Q1420)&gt;0,1,0),0)</f>
        <v>1</v>
      </c>
      <c r="AT1420">
        <f>IFERROR(IF((AH1420-AI1420)&lt;0,1,0),0)</f>
        <v>1</v>
      </c>
      <c r="AU1420">
        <f>IFERROR(IF((AJ1420-AK1420)&gt;0,1,0),0)</f>
        <v>0</v>
      </c>
      <c r="AV1420">
        <f>IFERROR(IF((AL1420-AM1420)&gt;0,1,0),0)</f>
        <v>1</v>
      </c>
      <c r="AW1420">
        <f>IFERROR(IF((AN1420-AO1420)&gt;0,1,0),0)</f>
        <v>0</v>
      </c>
      <c r="AX1420">
        <f>IFERROR(IF((AC1420-AD1420)&lt;0,1,0),0)</f>
        <v>0</v>
      </c>
      <c r="AY1420">
        <f>SUM(AP1420:AX1420)</f>
        <v>5</v>
      </c>
    </row>
    <row r="1421" spans="1:51" x14ac:dyDescent="0.45">
      <c r="A1421" s="1" t="s">
        <v>821</v>
      </c>
      <c r="B1421" s="2">
        <v>4550297</v>
      </c>
      <c r="C1421" s="3" t="s">
        <v>5337</v>
      </c>
      <c r="D1421" s="5">
        <v>24.34</v>
      </c>
      <c r="E1421" s="5">
        <v>335.23000067999999</v>
      </c>
      <c r="F1421" s="3" t="s">
        <v>4485</v>
      </c>
      <c r="G1421" s="3" t="s">
        <v>4517</v>
      </c>
      <c r="H1421" s="3" t="s">
        <v>4518</v>
      </c>
      <c r="I1421" s="3" t="s">
        <v>4551</v>
      </c>
      <c r="J1421" s="3" t="s">
        <v>4929</v>
      </c>
      <c r="K1421" s="6">
        <v>701970</v>
      </c>
      <c r="L1421" s="6">
        <v>709204</v>
      </c>
      <c r="M1421" s="6">
        <v>81600</v>
      </c>
      <c r="N1421" s="6">
        <v>95798</v>
      </c>
      <c r="O1421" s="6">
        <v>14466</v>
      </c>
      <c r="P1421" s="6">
        <v>29190</v>
      </c>
      <c r="Q1421" s="6">
        <v>19653</v>
      </c>
      <c r="R1421" s="6">
        <v>34165</v>
      </c>
      <c r="S1421" s="6">
        <v>113986</v>
      </c>
      <c r="T1421" s="6">
        <v>115147</v>
      </c>
      <c r="U1421" s="6">
        <v>50078</v>
      </c>
      <c r="V1421" s="6">
        <v>47489</v>
      </c>
      <c r="W1421" s="6">
        <v>477636</v>
      </c>
      <c r="X1421" s="6">
        <v>483234</v>
      </c>
      <c r="Y1421" s="6">
        <v>145506</v>
      </c>
      <c r="Z1421" s="6">
        <v>151593</v>
      </c>
      <c r="AA1421" s="6">
        <v>106839</v>
      </c>
      <c r="AB1421" s="6">
        <v>98085</v>
      </c>
      <c r="AC1421" s="6">
        <v>13861802</v>
      </c>
      <c r="AD1421" s="6">
        <v>14376593</v>
      </c>
      <c r="AF1421">
        <f>Q1421/W1421</f>
        <v>4.1146396000301483E-2</v>
      </c>
      <c r="AG1421">
        <f>R1421/X1421</f>
        <v>7.0700737117007501E-2</v>
      </c>
      <c r="AH1421">
        <f>U1421/W1421</f>
        <v>0.10484553090638059</v>
      </c>
      <c r="AI1421">
        <f>V1421/X1421</f>
        <v>9.827330030585596E-2</v>
      </c>
      <c r="AJ1421">
        <f>Y1421/AA1421</f>
        <v>1.3619184005840563</v>
      </c>
      <c r="AK1421">
        <f>Z1421/AB1421</f>
        <v>1.5455268389662027</v>
      </c>
      <c r="AL1421">
        <f>O1421/K1421</f>
        <v>2.0607718278558913E-2</v>
      </c>
      <c r="AM1421">
        <f>P1421/L1421</f>
        <v>4.1158820311222158E-2</v>
      </c>
      <c r="AN1421">
        <f>K1421/W1421</f>
        <v>1.4696756525890009</v>
      </c>
      <c r="AO1421">
        <f>L1421/X1421</f>
        <v>1.4676202419531739</v>
      </c>
      <c r="AP1421">
        <f>IF(OR(Q1421&lt;0, Q1421="NA"), 0, 1)</f>
        <v>1</v>
      </c>
      <c r="AQ1421">
        <f>IF(OR(S1421&lt;0, S1421="NA"), 0, 1)</f>
        <v>1</v>
      </c>
      <c r="AR1421">
        <f>IFERROR(IF((AF1421-AG1421)&gt;0,1,0),0)</f>
        <v>0</v>
      </c>
      <c r="AS1421">
        <f>IFERROR(IF((S1421-Q1421)&gt;0,1,0),0)</f>
        <v>1</v>
      </c>
      <c r="AT1421">
        <f>IFERROR(IF((AH1421-AI1421)&lt;0,1,0),0)</f>
        <v>0</v>
      </c>
      <c r="AU1421">
        <f>IFERROR(IF((AJ1421-AK1421)&gt;0,1,0),0)</f>
        <v>0</v>
      </c>
      <c r="AV1421">
        <f>IFERROR(IF((AL1421-AM1421)&gt;0,1,0),0)</f>
        <v>0</v>
      </c>
      <c r="AW1421">
        <f>IFERROR(IF((AN1421-AO1421)&gt;0,1,0),0)</f>
        <v>1</v>
      </c>
      <c r="AX1421">
        <f>IFERROR(IF((AC1421-AD1421)&lt;0,1,0),0)</f>
        <v>1</v>
      </c>
      <c r="AY1421">
        <f>SUM(AP1421:AX1421)</f>
        <v>5</v>
      </c>
    </row>
    <row r="1422" spans="1:51" x14ac:dyDescent="0.45">
      <c r="A1422" s="1" t="s">
        <v>822</v>
      </c>
      <c r="B1422" s="2">
        <v>100876</v>
      </c>
      <c r="C1422" s="3" t="s">
        <v>5336</v>
      </c>
      <c r="D1422" s="5">
        <v>21.06</v>
      </c>
      <c r="E1422" s="5">
        <v>331.41127968000001</v>
      </c>
      <c r="F1422" s="3" t="s">
        <v>4480</v>
      </c>
      <c r="G1422" s="3" t="s">
        <v>4481</v>
      </c>
      <c r="H1422" s="3" t="s">
        <v>4481</v>
      </c>
      <c r="I1422" s="3" t="s">
        <v>4482</v>
      </c>
      <c r="J1422" s="3" t="s">
        <v>4484</v>
      </c>
      <c r="K1422" s="6">
        <v>152962</v>
      </c>
      <c r="L1422" s="6">
        <v>153672</v>
      </c>
      <c r="M1422" s="6" t="s">
        <v>4474</v>
      </c>
      <c r="N1422" s="6" t="s">
        <v>4474</v>
      </c>
      <c r="O1422" s="6">
        <v>123086</v>
      </c>
      <c r="P1422" s="6">
        <v>117005</v>
      </c>
      <c r="Q1422" s="6">
        <v>31445</v>
      </c>
      <c r="R1422" s="6">
        <v>33466</v>
      </c>
      <c r="S1422" s="6">
        <v>27730</v>
      </c>
      <c r="T1422" s="6">
        <v>36294</v>
      </c>
      <c r="U1422" s="6">
        <v>110386</v>
      </c>
      <c r="V1422" s="6">
        <v>111182</v>
      </c>
      <c r="W1422" s="6">
        <v>4061423</v>
      </c>
      <c r="X1422" s="6">
        <v>4011914</v>
      </c>
      <c r="Y1422" s="6" t="s">
        <v>4474</v>
      </c>
      <c r="Z1422" s="6" t="s">
        <v>4474</v>
      </c>
      <c r="AA1422" s="6" t="s">
        <v>4474</v>
      </c>
      <c r="AB1422" s="6" t="s">
        <v>4474</v>
      </c>
      <c r="AC1422" s="6">
        <v>15736528</v>
      </c>
      <c r="AD1422" s="6">
        <v>15737222</v>
      </c>
      <c r="AF1422">
        <f>Q1422/W1422</f>
        <v>7.7423602515670001E-3</v>
      </c>
      <c r="AG1422">
        <f>R1422/X1422</f>
        <v>8.3416543824219556E-3</v>
      </c>
      <c r="AH1422">
        <f>U1422/W1422</f>
        <v>2.7179143861646521E-2</v>
      </c>
      <c r="AI1422">
        <f>V1422/X1422</f>
        <v>2.7712956957701484E-2</v>
      </c>
      <c r="AJ1422" t="e">
        <f>Y1422/AA1422</f>
        <v>#VALUE!</v>
      </c>
      <c r="AK1422" t="e">
        <f>Z1422/AB1422</f>
        <v>#VALUE!</v>
      </c>
      <c r="AL1422">
        <f>O1422/K1422</f>
        <v>0.80468351616741418</v>
      </c>
      <c r="AM1422">
        <f>P1422/L1422</f>
        <v>0.76139439845905565</v>
      </c>
      <c r="AN1422">
        <f>K1422/W1422</f>
        <v>3.7662169146134246E-2</v>
      </c>
      <c r="AO1422">
        <f>L1422/X1422</f>
        <v>3.8303911798707548E-2</v>
      </c>
      <c r="AP1422">
        <f>IF(OR(Q1422&lt;0, Q1422="NA"), 0, 1)</f>
        <v>1</v>
      </c>
      <c r="AQ1422">
        <f>IF(OR(S1422&lt;0, S1422="NA"), 0, 1)</f>
        <v>1</v>
      </c>
      <c r="AR1422">
        <f>IFERROR(IF((AF1422-AG1422)&gt;0,1,0),0)</f>
        <v>0</v>
      </c>
      <c r="AS1422">
        <f>IFERROR(IF((S1422-Q1422)&gt;0,1,0),0)</f>
        <v>0</v>
      </c>
      <c r="AT1422">
        <f>IFERROR(IF((AH1422-AI1422)&lt;0,1,0),0)</f>
        <v>1</v>
      </c>
      <c r="AU1422">
        <f>IFERROR(IF((AJ1422-AK1422)&gt;0,1,0),0)</f>
        <v>0</v>
      </c>
      <c r="AV1422">
        <f>IFERROR(IF((AL1422-AM1422)&gt;0,1,0),0)</f>
        <v>1</v>
      </c>
      <c r="AW1422">
        <f>IFERROR(IF((AN1422-AO1422)&gt;0,1,0),0)</f>
        <v>0</v>
      </c>
      <c r="AX1422">
        <f>IFERROR(IF((AC1422-AD1422)&lt;0,1,0),0)</f>
        <v>1</v>
      </c>
      <c r="AY1422">
        <f>SUM(AP1422:AX1422)</f>
        <v>5</v>
      </c>
    </row>
    <row r="1423" spans="1:51" x14ac:dyDescent="0.45">
      <c r="A1423" s="1" t="s">
        <v>836</v>
      </c>
      <c r="B1423" s="2">
        <v>4963845</v>
      </c>
      <c r="C1423" s="3" t="s">
        <v>5338</v>
      </c>
      <c r="D1423" s="7">
        <v>135.24</v>
      </c>
      <c r="E1423" s="5">
        <v>605.56360703999997</v>
      </c>
      <c r="F1423" s="3" t="s">
        <v>4500</v>
      </c>
      <c r="G1423" s="3" t="s">
        <v>4574</v>
      </c>
      <c r="H1423" s="3" t="s">
        <v>4580</v>
      </c>
      <c r="I1423" s="3" t="s">
        <v>4763</v>
      </c>
      <c r="J1423" s="3" t="s">
        <v>4904</v>
      </c>
      <c r="K1423" s="6">
        <v>410631</v>
      </c>
      <c r="L1423" s="6">
        <v>369740</v>
      </c>
      <c r="M1423" s="6">
        <v>29071</v>
      </c>
      <c r="N1423" s="6">
        <v>22903</v>
      </c>
      <c r="O1423" s="6">
        <v>25274</v>
      </c>
      <c r="P1423" s="6">
        <v>19686</v>
      </c>
      <c r="Q1423" s="6">
        <v>16866</v>
      </c>
      <c r="R1423" s="6">
        <v>13779</v>
      </c>
      <c r="S1423" s="6">
        <v>21530</v>
      </c>
      <c r="T1423" s="6">
        <v>33841</v>
      </c>
      <c r="U1423" s="6">
        <v>334</v>
      </c>
      <c r="V1423" s="6">
        <v>474</v>
      </c>
      <c r="W1423" s="6">
        <v>371940</v>
      </c>
      <c r="X1423" s="6">
        <v>302770</v>
      </c>
      <c r="Y1423" s="6">
        <v>281120</v>
      </c>
      <c r="Z1423" s="6">
        <v>236797</v>
      </c>
      <c r="AA1423" s="6">
        <v>274981</v>
      </c>
      <c r="AB1423" s="6">
        <v>215602</v>
      </c>
      <c r="AC1423" s="6">
        <v>4477696</v>
      </c>
      <c r="AD1423" s="6">
        <v>4468387</v>
      </c>
      <c r="AF1423">
        <f>Q1423/W1423</f>
        <v>4.5346023552185838E-2</v>
      </c>
      <c r="AG1423">
        <f>R1423/X1423</f>
        <v>4.5509792912111505E-2</v>
      </c>
      <c r="AH1423">
        <f>U1423/W1423</f>
        <v>8.9799430015593911E-4</v>
      </c>
      <c r="AI1423">
        <f>V1423/X1423</f>
        <v>1.5655448029857648E-3</v>
      </c>
      <c r="AJ1423">
        <f>Y1423/AA1423</f>
        <v>1.0223251788305374</v>
      </c>
      <c r="AK1423">
        <f>Z1423/AB1423</f>
        <v>1.0983061381619836</v>
      </c>
      <c r="AL1423">
        <f>O1423/K1423</f>
        <v>6.1549176754799324E-2</v>
      </c>
      <c r="AM1423">
        <f>P1423/L1423</f>
        <v>5.324281927841186E-2</v>
      </c>
      <c r="AN1423">
        <f>K1423/W1423</f>
        <v>1.1040248427165671</v>
      </c>
      <c r="AO1423">
        <f>L1423/X1423</f>
        <v>1.2211910030716386</v>
      </c>
      <c r="AP1423">
        <f>IF(OR(Q1423&lt;0, Q1423="NA"), 0, 1)</f>
        <v>1</v>
      </c>
      <c r="AQ1423">
        <f>IF(OR(S1423&lt;0, S1423="NA"), 0, 1)</f>
        <v>1</v>
      </c>
      <c r="AR1423">
        <f>IFERROR(IF((AF1423-AG1423)&gt;0,1,0),0)</f>
        <v>0</v>
      </c>
      <c r="AS1423">
        <f>IFERROR(IF((S1423-Q1423)&gt;0,1,0),0)</f>
        <v>1</v>
      </c>
      <c r="AT1423">
        <f>IFERROR(IF((AH1423-AI1423)&lt;0,1,0),0)</f>
        <v>1</v>
      </c>
      <c r="AU1423">
        <f>IFERROR(IF((AJ1423-AK1423)&gt;0,1,0),0)</f>
        <v>0</v>
      </c>
      <c r="AV1423">
        <f>IFERROR(IF((AL1423-AM1423)&gt;0,1,0),0)</f>
        <v>1</v>
      </c>
      <c r="AW1423">
        <f>IFERROR(IF((AN1423-AO1423)&gt;0,1,0),0)</f>
        <v>0</v>
      </c>
      <c r="AX1423">
        <f>IFERROR(IF((AC1423-AD1423)&lt;0,1,0),0)</f>
        <v>0</v>
      </c>
      <c r="AY1423">
        <f>SUM(AP1423:AX1423)</f>
        <v>5</v>
      </c>
    </row>
    <row r="1424" spans="1:51" x14ac:dyDescent="0.45">
      <c r="A1424" s="1" t="s">
        <v>837</v>
      </c>
      <c r="B1424" s="2">
        <v>4622994</v>
      </c>
      <c r="C1424" s="3" t="s">
        <v>5337</v>
      </c>
      <c r="D1424" s="7">
        <v>4</v>
      </c>
      <c r="E1424" s="5">
        <v>64.309160000000006</v>
      </c>
      <c r="F1424" s="3" t="s">
        <v>4525</v>
      </c>
      <c r="G1424" s="3" t="s">
        <v>4526</v>
      </c>
      <c r="H1424" s="3" t="s">
        <v>4693</v>
      </c>
      <c r="I1424" s="3" t="s">
        <v>4728</v>
      </c>
      <c r="J1424" s="3" t="s">
        <v>4528</v>
      </c>
      <c r="K1424" s="6">
        <v>145595</v>
      </c>
      <c r="L1424" s="6">
        <v>143101</v>
      </c>
      <c r="M1424" s="6">
        <v>68690</v>
      </c>
      <c r="N1424" s="6">
        <v>66966</v>
      </c>
      <c r="O1424" s="6">
        <v>38837</v>
      </c>
      <c r="P1424" s="6">
        <v>37287</v>
      </c>
      <c r="Q1424" s="6">
        <v>-8353</v>
      </c>
      <c r="R1424" s="6">
        <v>-9590</v>
      </c>
      <c r="S1424" s="6">
        <v>30392</v>
      </c>
      <c r="T1424" s="6">
        <v>24008</v>
      </c>
      <c r="U1424" s="6">
        <v>1257731</v>
      </c>
      <c r="V1424" s="6">
        <v>1243128</v>
      </c>
      <c r="W1424" s="6">
        <v>1287017</v>
      </c>
      <c r="X1424" s="6">
        <v>1274602</v>
      </c>
      <c r="Y1424" s="6" t="s">
        <v>4474</v>
      </c>
      <c r="Z1424" s="6" t="s">
        <v>4474</v>
      </c>
      <c r="AA1424" s="6" t="s">
        <v>4474</v>
      </c>
      <c r="AB1424" s="6" t="s">
        <v>4474</v>
      </c>
      <c r="AC1424" s="6">
        <v>16077290</v>
      </c>
      <c r="AD1424" s="6">
        <v>16077290</v>
      </c>
      <c r="AF1424">
        <f>Q1424/W1424</f>
        <v>-6.4902017611266983E-3</v>
      </c>
      <c r="AG1424">
        <f>R1424/X1424</f>
        <v>-7.523917269861494E-3</v>
      </c>
      <c r="AH1424">
        <f>U1424/W1424</f>
        <v>0.97724505581511356</v>
      </c>
      <c r="AI1424">
        <f>V1424/X1424</f>
        <v>0.97530680165259431</v>
      </c>
      <c r="AJ1424" t="e">
        <f>Y1424/AA1424</f>
        <v>#VALUE!</v>
      </c>
      <c r="AK1424" t="e">
        <f>Z1424/AB1424</f>
        <v>#VALUE!</v>
      </c>
      <c r="AL1424">
        <f>O1424/K1424</f>
        <v>0.26674679762354475</v>
      </c>
      <c r="AM1424">
        <f>P1424/L1424</f>
        <v>0.26056421688178277</v>
      </c>
      <c r="AN1424">
        <f>K1424/W1424</f>
        <v>0.11312593384547368</v>
      </c>
      <c r="AO1424">
        <f>L1424/X1424</f>
        <v>0.11227112463341497</v>
      </c>
      <c r="AP1424">
        <f>IF(OR(Q1424&lt;0, Q1424="NA"), 0, 1)</f>
        <v>0</v>
      </c>
      <c r="AQ1424">
        <f>IF(OR(S1424&lt;0, S1424="NA"), 0, 1)</f>
        <v>1</v>
      </c>
      <c r="AR1424">
        <f>IFERROR(IF((AF1424-AG1424)&gt;0,1,0),0)</f>
        <v>1</v>
      </c>
      <c r="AS1424">
        <f>IFERROR(IF((S1424-Q1424)&gt;0,1,0),0)</f>
        <v>1</v>
      </c>
      <c r="AT1424">
        <f>IFERROR(IF((AH1424-AI1424)&lt;0,1,0),0)</f>
        <v>0</v>
      </c>
      <c r="AU1424">
        <f>IFERROR(IF((AJ1424-AK1424)&gt;0,1,0),0)</f>
        <v>0</v>
      </c>
      <c r="AV1424">
        <f>IFERROR(IF((AL1424-AM1424)&gt;0,1,0),0)</f>
        <v>1</v>
      </c>
      <c r="AW1424">
        <f>IFERROR(IF((AN1424-AO1424)&gt;0,1,0),0)</f>
        <v>1</v>
      </c>
      <c r="AX1424">
        <f>IFERROR(IF((AC1424-AD1424)&lt;0,1,0),0)</f>
        <v>0</v>
      </c>
      <c r="AY1424">
        <f>SUM(AP1424:AX1424)</f>
        <v>5</v>
      </c>
    </row>
    <row r="1425" spans="1:51" x14ac:dyDescent="0.45">
      <c r="A1425" s="1" t="s">
        <v>843</v>
      </c>
      <c r="B1425" s="2">
        <v>4996309</v>
      </c>
      <c r="C1425" s="3" t="s">
        <v>5337</v>
      </c>
      <c r="D1425" s="7">
        <v>12.69</v>
      </c>
      <c r="E1425" s="5">
        <v>15849.59427</v>
      </c>
      <c r="F1425" s="3" t="s">
        <v>4485</v>
      </c>
      <c r="G1425" s="3" t="s">
        <v>4486</v>
      </c>
      <c r="H1425" s="3" t="s">
        <v>4598</v>
      </c>
      <c r="I1425" s="3" t="s">
        <v>4599</v>
      </c>
      <c r="J1425" s="3" t="s">
        <v>4600</v>
      </c>
      <c r="K1425" s="6">
        <v>21752000</v>
      </c>
      <c r="L1425" s="6">
        <v>23084000</v>
      </c>
      <c r="M1425" s="6">
        <v>2611000</v>
      </c>
      <c r="N1425" s="6">
        <v>2894000</v>
      </c>
      <c r="O1425" s="6">
        <v>2195000</v>
      </c>
      <c r="P1425" s="6">
        <v>2488000</v>
      </c>
      <c r="Q1425" s="6">
        <v>1762000</v>
      </c>
      <c r="R1425" s="6">
        <v>1992000</v>
      </c>
      <c r="S1425" s="6">
        <v>1791000</v>
      </c>
      <c r="T1425" s="6">
        <v>1232000</v>
      </c>
      <c r="U1425" s="6">
        <v>4412000</v>
      </c>
      <c r="V1425" s="6">
        <v>4143000</v>
      </c>
      <c r="W1425" s="6">
        <v>44033000</v>
      </c>
      <c r="X1425" s="6">
        <v>43959000</v>
      </c>
      <c r="Y1425" s="6">
        <v>33087000</v>
      </c>
      <c r="Z1425" s="6">
        <v>33075000</v>
      </c>
      <c r="AA1425" s="6">
        <v>6807000</v>
      </c>
      <c r="AB1425" s="6">
        <v>7330000</v>
      </c>
      <c r="AC1425" s="6">
        <v>1248983000</v>
      </c>
      <c r="AD1425" s="6">
        <v>1253775140</v>
      </c>
      <c r="AF1425">
        <f>Q1425/W1425</f>
        <v>4.0015442963232124E-2</v>
      </c>
      <c r="AG1425">
        <f>R1425/X1425</f>
        <v>4.5314952569439702E-2</v>
      </c>
      <c r="AH1425">
        <f>U1425/W1425</f>
        <v>0.10019757908841097</v>
      </c>
      <c r="AI1425">
        <f>V1425/X1425</f>
        <v>9.4246911895175048E-2</v>
      </c>
      <c r="AJ1425">
        <f>Y1425/AA1425</f>
        <v>4.8607315998237111</v>
      </c>
      <c r="AK1425">
        <f>Z1425/AB1425</f>
        <v>4.5122783083219646</v>
      </c>
      <c r="AL1425">
        <f>O1425/K1425</f>
        <v>0.10091026112541375</v>
      </c>
      <c r="AM1425">
        <f>P1425/L1425</f>
        <v>0.10778028071391441</v>
      </c>
      <c r="AN1425">
        <f>K1425/W1425</f>
        <v>0.49399314150750573</v>
      </c>
      <c r="AO1425">
        <f>L1425/X1425</f>
        <v>0.52512568529766368</v>
      </c>
      <c r="AP1425">
        <f>IF(OR(Q1425&lt;0, Q1425="NA"), 0, 1)</f>
        <v>1</v>
      </c>
      <c r="AQ1425">
        <f>IF(OR(S1425&lt;0, S1425="NA"), 0, 1)</f>
        <v>1</v>
      </c>
      <c r="AR1425">
        <f>IFERROR(IF((AF1425-AG1425)&gt;0,1,0),0)</f>
        <v>0</v>
      </c>
      <c r="AS1425">
        <f>IFERROR(IF((S1425-Q1425)&gt;0,1,0),0)</f>
        <v>1</v>
      </c>
      <c r="AT1425">
        <f>IFERROR(IF((AH1425-AI1425)&lt;0,1,0),0)</f>
        <v>0</v>
      </c>
      <c r="AU1425">
        <f>IFERROR(IF((AJ1425-AK1425)&gt;0,1,0),0)</f>
        <v>1</v>
      </c>
      <c r="AV1425">
        <f>IFERROR(IF((AL1425-AM1425)&gt;0,1,0),0)</f>
        <v>0</v>
      </c>
      <c r="AW1425">
        <f>IFERROR(IF((AN1425-AO1425)&gt;0,1,0),0)</f>
        <v>0</v>
      </c>
      <c r="AX1425">
        <f>IFERROR(IF((AC1425-AD1425)&lt;0,1,0),0)</f>
        <v>1</v>
      </c>
      <c r="AY1425">
        <f>SUM(AP1425:AX1425)</f>
        <v>5</v>
      </c>
    </row>
    <row r="1426" spans="1:51" x14ac:dyDescent="0.45">
      <c r="A1426" s="1" t="s">
        <v>854</v>
      </c>
      <c r="B1426" s="2">
        <v>4963312</v>
      </c>
      <c r="C1426" s="3" t="s">
        <v>5335</v>
      </c>
      <c r="D1426" s="5">
        <v>40.380000000000003</v>
      </c>
      <c r="E1426" s="5">
        <v>6925.7869660200004</v>
      </c>
      <c r="F1426" s="3" t="s">
        <v>4500</v>
      </c>
      <c r="G1426" s="3" t="s">
        <v>4574</v>
      </c>
      <c r="H1426" s="3" t="s">
        <v>4580</v>
      </c>
      <c r="I1426" s="3" t="s">
        <v>4581</v>
      </c>
      <c r="J1426" s="3" t="s">
        <v>4714</v>
      </c>
      <c r="K1426" s="6">
        <v>881501</v>
      </c>
      <c r="L1426" s="6">
        <v>844000</v>
      </c>
      <c r="M1426" s="6">
        <v>125929</v>
      </c>
      <c r="N1426" s="6">
        <v>118557</v>
      </c>
      <c r="O1426" s="6">
        <v>94204</v>
      </c>
      <c r="P1426" s="6">
        <v>90527</v>
      </c>
      <c r="Q1426" s="6">
        <v>89054</v>
      </c>
      <c r="R1426" s="6">
        <v>78379</v>
      </c>
      <c r="S1426" s="6">
        <v>112168</v>
      </c>
      <c r="T1426" s="6">
        <v>96920</v>
      </c>
      <c r="U1426" s="6" t="s">
        <v>4474</v>
      </c>
      <c r="V1426" s="6" t="s">
        <v>4474</v>
      </c>
      <c r="W1426" s="6">
        <v>2063247</v>
      </c>
      <c r="X1426" s="6">
        <v>2004084</v>
      </c>
      <c r="Y1426" s="6">
        <v>672082</v>
      </c>
      <c r="Z1426" s="6">
        <v>681017</v>
      </c>
      <c r="AA1426" s="6">
        <v>170736</v>
      </c>
      <c r="AB1426" s="6">
        <v>168783</v>
      </c>
      <c r="AC1426" s="6">
        <v>171515279</v>
      </c>
      <c r="AD1426" s="6">
        <v>171500835</v>
      </c>
      <c r="AF1426">
        <f>Q1426/W1426</f>
        <v>4.3162064454716279E-2</v>
      </c>
      <c r="AG1426">
        <f>R1426/X1426</f>
        <v>3.9109638118961079E-2</v>
      </c>
      <c r="AH1426" t="e">
        <f>U1426/W1426</f>
        <v>#VALUE!</v>
      </c>
      <c r="AI1426" t="e">
        <f>V1426/X1426</f>
        <v>#VALUE!</v>
      </c>
      <c r="AJ1426">
        <f>Y1426/AA1426</f>
        <v>3.936381313841252</v>
      </c>
      <c r="AK1426">
        <f>Z1426/AB1426</f>
        <v>4.0348672555885363</v>
      </c>
      <c r="AL1426">
        <f>O1426/K1426</f>
        <v>0.10686771767700774</v>
      </c>
      <c r="AM1426">
        <f>P1426/L1426</f>
        <v>0.10725947867298578</v>
      </c>
      <c r="AN1426">
        <f>K1426/W1426</f>
        <v>0.42723968579622312</v>
      </c>
      <c r="AO1426">
        <f>L1426/X1426</f>
        <v>0.42114003205454464</v>
      </c>
      <c r="AP1426">
        <f>IF(OR(Q1426&lt;0, Q1426="NA"), 0, 1)</f>
        <v>1</v>
      </c>
      <c r="AQ1426">
        <f>IF(OR(S1426&lt;0, S1426="NA"), 0, 1)</f>
        <v>1</v>
      </c>
      <c r="AR1426">
        <f>IFERROR(IF((AF1426-AG1426)&gt;0,1,0),0)</f>
        <v>1</v>
      </c>
      <c r="AS1426">
        <f>IFERROR(IF((S1426-Q1426)&gt;0,1,0),0)</f>
        <v>1</v>
      </c>
      <c r="AT1426">
        <f>IFERROR(IF((AH1426-AI1426)&lt;0,1,0),0)</f>
        <v>0</v>
      </c>
      <c r="AU1426">
        <f>IFERROR(IF((AJ1426-AK1426)&gt;0,1,0),0)</f>
        <v>0</v>
      </c>
      <c r="AV1426">
        <f>IFERROR(IF((AL1426-AM1426)&gt;0,1,0),0)</f>
        <v>0</v>
      </c>
      <c r="AW1426">
        <f>IFERROR(IF((AN1426-AO1426)&gt;0,1,0),0)</f>
        <v>1</v>
      </c>
      <c r="AX1426">
        <f>IFERROR(IF((AC1426-AD1426)&lt;0,1,0),0)</f>
        <v>0</v>
      </c>
      <c r="AY1426">
        <f>SUM(AP1426:AX1426)</f>
        <v>5</v>
      </c>
    </row>
    <row r="1427" spans="1:51" x14ac:dyDescent="0.45">
      <c r="A1427" s="1" t="s">
        <v>860</v>
      </c>
      <c r="B1427" s="2">
        <v>5721232</v>
      </c>
      <c r="C1427" s="3" t="s">
        <v>5337</v>
      </c>
      <c r="D1427" s="5">
        <v>12.8</v>
      </c>
      <c r="E1427" s="5">
        <v>1720.0943616</v>
      </c>
      <c r="F1427" s="3" t="s">
        <v>4480</v>
      </c>
      <c r="G1427" s="3" t="s">
        <v>4491</v>
      </c>
      <c r="H1427" s="3" t="s">
        <v>4492</v>
      </c>
      <c r="I1427" s="3" t="s">
        <v>4493</v>
      </c>
      <c r="J1427" s="3" t="s">
        <v>4553</v>
      </c>
      <c r="K1427" s="6">
        <v>95348.812999999995</v>
      </c>
      <c r="L1427" s="6">
        <v>90674.918000000005</v>
      </c>
      <c r="M1427" s="6" t="s">
        <v>4474</v>
      </c>
      <c r="N1427" s="6" t="s">
        <v>4474</v>
      </c>
      <c r="O1427" s="6">
        <v>71109.047999999995</v>
      </c>
      <c r="P1427" s="6">
        <v>65388.85</v>
      </c>
      <c r="Q1427" s="6">
        <v>-48022.417999999998</v>
      </c>
      <c r="R1427" s="6">
        <v>-346674.755</v>
      </c>
      <c r="S1427" s="6">
        <v>158424.85699999999</v>
      </c>
      <c r="T1427" s="6">
        <v>119300.742</v>
      </c>
      <c r="U1427" s="6">
        <v>710000</v>
      </c>
      <c r="V1427" s="6">
        <v>710000</v>
      </c>
      <c r="W1427" s="6">
        <v>2416771.5639999998</v>
      </c>
      <c r="X1427" s="6">
        <v>2416771.5639999998</v>
      </c>
      <c r="Y1427" s="6">
        <v>25413.767</v>
      </c>
      <c r="Z1427" s="6">
        <v>25413.767</v>
      </c>
      <c r="AA1427" s="6">
        <v>9703</v>
      </c>
      <c r="AB1427" s="6">
        <v>9703</v>
      </c>
      <c r="AC1427" s="6">
        <v>134431441</v>
      </c>
      <c r="AD1427" s="6">
        <v>134431441</v>
      </c>
      <c r="AF1427">
        <f>Q1427/W1427</f>
        <v>-1.9870482885241365E-2</v>
      </c>
      <c r="AG1427">
        <f>R1427/X1427</f>
        <v>-0.14344539639742304</v>
      </c>
      <c r="AH1427">
        <f>U1427/W1427</f>
        <v>0.29378035167911304</v>
      </c>
      <c r="AI1427">
        <f>V1427/X1427</f>
        <v>0.29378035167911304</v>
      </c>
      <c r="AJ1427">
        <f>Y1427/AA1427</f>
        <v>2.6191659280634854</v>
      </c>
      <c r="AK1427">
        <f>Z1427/AB1427</f>
        <v>2.6191659280634854</v>
      </c>
      <c r="AL1427">
        <f>O1427/K1427</f>
        <v>0.74577800984266052</v>
      </c>
      <c r="AM1427">
        <f>P1427/L1427</f>
        <v>0.72113492289014247</v>
      </c>
      <c r="AN1427">
        <f>K1427/W1427</f>
        <v>3.9452968753980258E-2</v>
      </c>
      <c r="AO1427">
        <f>L1427/X1427</f>
        <v>3.7519027181006678E-2</v>
      </c>
      <c r="AP1427">
        <f>IF(OR(Q1427&lt;0, Q1427="NA"), 0, 1)</f>
        <v>0</v>
      </c>
      <c r="AQ1427">
        <f>IF(OR(S1427&lt;0, S1427="NA"), 0, 1)</f>
        <v>1</v>
      </c>
      <c r="AR1427">
        <f>IFERROR(IF((AF1427-AG1427)&gt;0,1,0),0)</f>
        <v>1</v>
      </c>
      <c r="AS1427">
        <f>IFERROR(IF((S1427-Q1427)&gt;0,1,0),0)</f>
        <v>1</v>
      </c>
      <c r="AT1427">
        <f>IFERROR(IF((AH1427-AI1427)&lt;0,1,0),0)</f>
        <v>0</v>
      </c>
      <c r="AU1427">
        <f>IFERROR(IF((AJ1427-AK1427)&gt;0,1,0),0)</f>
        <v>0</v>
      </c>
      <c r="AV1427">
        <f>IFERROR(IF((AL1427-AM1427)&gt;0,1,0),0)</f>
        <v>1</v>
      </c>
      <c r="AW1427">
        <f>IFERROR(IF((AN1427-AO1427)&gt;0,1,0),0)</f>
        <v>1</v>
      </c>
      <c r="AX1427">
        <f>IFERROR(IF((AC1427-AD1427)&lt;0,1,0),0)</f>
        <v>0</v>
      </c>
      <c r="AY1427">
        <f>SUM(AP1427:AX1427)</f>
        <v>5</v>
      </c>
    </row>
    <row r="1428" spans="1:51" x14ac:dyDescent="0.45">
      <c r="A1428" s="1" t="s">
        <v>875</v>
      </c>
      <c r="B1428" s="2">
        <v>4812607</v>
      </c>
      <c r="C1428" s="3" t="s">
        <v>5335</v>
      </c>
      <c r="D1428" s="5">
        <v>32.549999999999997</v>
      </c>
      <c r="E1428" s="5">
        <v>1049.7451818</v>
      </c>
      <c r="F1428" s="3" t="s">
        <v>4470</v>
      </c>
      <c r="G1428" s="3" t="s">
        <v>4471</v>
      </c>
      <c r="H1428" s="3" t="s">
        <v>4673</v>
      </c>
      <c r="I1428" s="3" t="s">
        <v>4673</v>
      </c>
      <c r="J1428" s="3" t="s">
        <v>4544</v>
      </c>
      <c r="K1428" s="6">
        <v>599245</v>
      </c>
      <c r="L1428" s="6">
        <v>576653</v>
      </c>
      <c r="M1428" s="6">
        <v>365821</v>
      </c>
      <c r="N1428" s="6">
        <v>347360</v>
      </c>
      <c r="O1428" s="6">
        <v>217710</v>
      </c>
      <c r="P1428" s="6">
        <v>203844</v>
      </c>
      <c r="Q1428" s="6">
        <v>88594</v>
      </c>
      <c r="R1428" s="6">
        <v>99893</v>
      </c>
      <c r="S1428" s="6">
        <v>193674</v>
      </c>
      <c r="T1428" s="6">
        <v>276691</v>
      </c>
      <c r="U1428" s="6">
        <v>921439</v>
      </c>
      <c r="V1428" s="6">
        <v>369495</v>
      </c>
      <c r="W1428" s="6">
        <v>1635154</v>
      </c>
      <c r="X1428" s="6">
        <v>1053388</v>
      </c>
      <c r="Y1428" s="6">
        <v>443810</v>
      </c>
      <c r="Z1428" s="6">
        <v>510198</v>
      </c>
      <c r="AA1428" s="6">
        <v>459426</v>
      </c>
      <c r="AB1428" s="6">
        <v>461717</v>
      </c>
      <c r="AC1428" s="6">
        <v>32230016</v>
      </c>
      <c r="AD1428" s="6">
        <v>32319577</v>
      </c>
      <c r="AF1428">
        <f>Q1428/W1428</f>
        <v>5.4180829450926338E-2</v>
      </c>
      <c r="AG1428">
        <f>R1428/X1428</f>
        <v>9.4830205014676455E-2</v>
      </c>
      <c r="AH1428">
        <f>U1428/W1428</f>
        <v>0.56351817626963574</v>
      </c>
      <c r="AI1428">
        <f>V1428/X1428</f>
        <v>0.3507681879801175</v>
      </c>
      <c r="AJ1428">
        <f>Y1428/AA1428</f>
        <v>0.9660097600048756</v>
      </c>
      <c r="AK1428">
        <f>Z1428/AB1428</f>
        <v>1.105001548567629</v>
      </c>
      <c r="AL1428">
        <f>O1428/K1428</f>
        <v>0.36330716151156872</v>
      </c>
      <c r="AM1428">
        <f>P1428/L1428</f>
        <v>0.35349508283144282</v>
      </c>
      <c r="AN1428">
        <f>K1428/W1428</f>
        <v>0.36647618511773206</v>
      </c>
      <c r="AO1428">
        <f>L1428/X1428</f>
        <v>0.54742696898009091</v>
      </c>
      <c r="AP1428">
        <f>IF(OR(Q1428&lt;0, Q1428="NA"), 0, 1)</f>
        <v>1</v>
      </c>
      <c r="AQ1428">
        <f>IF(OR(S1428&lt;0, S1428="NA"), 0, 1)</f>
        <v>1</v>
      </c>
      <c r="AR1428">
        <f>IFERROR(IF((AF1428-AG1428)&gt;0,1,0),0)</f>
        <v>0</v>
      </c>
      <c r="AS1428">
        <f>IFERROR(IF((S1428-Q1428)&gt;0,1,0),0)</f>
        <v>1</v>
      </c>
      <c r="AT1428">
        <f>IFERROR(IF((AH1428-AI1428)&lt;0,1,0),0)</f>
        <v>0</v>
      </c>
      <c r="AU1428">
        <f>IFERROR(IF((AJ1428-AK1428)&gt;0,1,0),0)</f>
        <v>0</v>
      </c>
      <c r="AV1428">
        <f>IFERROR(IF((AL1428-AM1428)&gt;0,1,0),0)</f>
        <v>1</v>
      </c>
      <c r="AW1428">
        <f>IFERROR(IF((AN1428-AO1428)&gt;0,1,0),0)</f>
        <v>0</v>
      </c>
      <c r="AX1428">
        <f>IFERROR(IF((AC1428-AD1428)&lt;0,1,0),0)</f>
        <v>1</v>
      </c>
      <c r="AY1428">
        <f>SUM(AP1428:AX1428)</f>
        <v>5</v>
      </c>
    </row>
    <row r="1429" spans="1:51" x14ac:dyDescent="0.45">
      <c r="A1429" s="1" t="s">
        <v>879</v>
      </c>
      <c r="B1429" s="2">
        <v>4047103</v>
      </c>
      <c r="C1429" s="3" t="s">
        <v>5335</v>
      </c>
      <c r="D1429" s="5">
        <v>28.77</v>
      </c>
      <c r="E1429" s="5">
        <v>6028.21282539</v>
      </c>
      <c r="F1429" s="3" t="s">
        <v>4480</v>
      </c>
      <c r="G1429" s="3" t="s">
        <v>4481</v>
      </c>
      <c r="H1429" s="3" t="s">
        <v>4481</v>
      </c>
      <c r="I1429" s="3" t="s">
        <v>4482</v>
      </c>
      <c r="J1429" s="3" t="s">
        <v>4484</v>
      </c>
      <c r="K1429" s="6">
        <v>1961404</v>
      </c>
      <c r="L1429" s="6">
        <v>1989883</v>
      </c>
      <c r="M1429" s="6" t="s">
        <v>4474</v>
      </c>
      <c r="N1429" s="6" t="s">
        <v>4474</v>
      </c>
      <c r="O1429" s="6">
        <v>1689115</v>
      </c>
      <c r="P1429" s="6">
        <v>1623297</v>
      </c>
      <c r="Q1429" s="6">
        <v>483937</v>
      </c>
      <c r="R1429" s="6">
        <v>473600</v>
      </c>
      <c r="S1429" s="6">
        <v>495389</v>
      </c>
      <c r="T1429" s="6">
        <v>778279</v>
      </c>
      <c r="U1429" s="6" t="s">
        <v>4474</v>
      </c>
      <c r="V1429" s="6" t="s">
        <v>4474</v>
      </c>
      <c r="W1429" s="6">
        <v>51908599</v>
      </c>
      <c r="X1429" s="6">
        <v>52047483</v>
      </c>
      <c r="Y1429" s="6" t="s">
        <v>4474</v>
      </c>
      <c r="Z1429" s="6" t="s">
        <v>4474</v>
      </c>
      <c r="AA1429" s="6" t="s">
        <v>4474</v>
      </c>
      <c r="AB1429" s="6" t="s">
        <v>4474</v>
      </c>
      <c r="AC1429" s="6">
        <v>209531882</v>
      </c>
      <c r="AD1429" s="6">
        <v>209459123</v>
      </c>
      <c r="AF1429">
        <f>Q1429/W1429</f>
        <v>9.322867681325786E-3</v>
      </c>
      <c r="AG1429">
        <f>R1429/X1429</f>
        <v>9.099383345780622E-3</v>
      </c>
      <c r="AH1429" t="e">
        <f>U1429/W1429</f>
        <v>#VALUE!</v>
      </c>
      <c r="AI1429" t="e">
        <f>V1429/X1429</f>
        <v>#VALUE!</v>
      </c>
      <c r="AJ1429" t="e">
        <f>Y1429/AA1429</f>
        <v>#VALUE!</v>
      </c>
      <c r="AK1429" t="e">
        <f>Z1429/AB1429</f>
        <v>#VALUE!</v>
      </c>
      <c r="AL1429">
        <f>O1429/K1429</f>
        <v>0.86117648378406486</v>
      </c>
      <c r="AM1429">
        <f>P1429/L1429</f>
        <v>0.81577509833492723</v>
      </c>
      <c r="AN1429">
        <f>K1429/W1429</f>
        <v>3.7785724095539548E-2</v>
      </c>
      <c r="AO1429">
        <f>L1429/X1429</f>
        <v>3.8232069742930704E-2</v>
      </c>
      <c r="AP1429">
        <f>IF(OR(Q1429&lt;0, Q1429="NA"), 0, 1)</f>
        <v>1</v>
      </c>
      <c r="AQ1429">
        <f>IF(OR(S1429&lt;0, S1429="NA"), 0, 1)</f>
        <v>1</v>
      </c>
      <c r="AR1429">
        <f>IFERROR(IF((AF1429-AG1429)&gt;0,1,0),0)</f>
        <v>1</v>
      </c>
      <c r="AS1429">
        <f>IFERROR(IF((S1429-Q1429)&gt;0,1,0),0)</f>
        <v>1</v>
      </c>
      <c r="AT1429">
        <f>IFERROR(IF((AH1429-AI1429)&lt;0,1,0),0)</f>
        <v>0</v>
      </c>
      <c r="AU1429">
        <f>IFERROR(IF((AJ1429-AK1429)&gt;0,1,0),0)</f>
        <v>0</v>
      </c>
      <c r="AV1429">
        <f>IFERROR(IF((AL1429-AM1429)&gt;0,1,0),0)</f>
        <v>1</v>
      </c>
      <c r="AW1429">
        <f>IFERROR(IF((AN1429-AO1429)&gt;0,1,0),0)</f>
        <v>0</v>
      </c>
      <c r="AX1429">
        <f>IFERROR(IF((AC1429-AD1429)&lt;0,1,0),0)</f>
        <v>0</v>
      </c>
      <c r="AY1429">
        <f>SUM(AP1429:AX1429)</f>
        <v>5</v>
      </c>
    </row>
    <row r="1430" spans="1:51" x14ac:dyDescent="0.45">
      <c r="A1430" s="1" t="s">
        <v>883</v>
      </c>
      <c r="B1430" s="2">
        <v>4992112</v>
      </c>
      <c r="C1430" s="3" t="s">
        <v>5335</v>
      </c>
      <c r="D1430" s="5">
        <v>37.19</v>
      </c>
      <c r="E1430" s="5">
        <v>1066.97567026</v>
      </c>
      <c r="F1430" s="3" t="s">
        <v>4485</v>
      </c>
      <c r="G1430" s="3" t="s">
        <v>4486</v>
      </c>
      <c r="H1430" s="3" t="s">
        <v>4598</v>
      </c>
      <c r="I1430" s="3" t="s">
        <v>4615</v>
      </c>
      <c r="J1430" s="3" t="s">
        <v>4940</v>
      </c>
      <c r="K1430" s="6">
        <v>1001648</v>
      </c>
      <c r="L1430" s="6">
        <v>1017774</v>
      </c>
      <c r="M1430" s="6">
        <v>110532</v>
      </c>
      <c r="N1430" s="6">
        <v>152723</v>
      </c>
      <c r="O1430" s="6">
        <v>64551</v>
      </c>
      <c r="P1430" s="6">
        <v>107338</v>
      </c>
      <c r="Q1430" s="6">
        <v>15123</v>
      </c>
      <c r="R1430" s="6">
        <v>45979</v>
      </c>
      <c r="S1430" s="6">
        <v>66386</v>
      </c>
      <c r="T1430" s="6">
        <v>73687</v>
      </c>
      <c r="U1430" s="6">
        <v>443760</v>
      </c>
      <c r="V1430" s="6">
        <v>449496</v>
      </c>
      <c r="W1430" s="6">
        <v>1776884</v>
      </c>
      <c r="X1430" s="6">
        <v>1781657</v>
      </c>
      <c r="Y1430" s="6">
        <v>467745</v>
      </c>
      <c r="Z1430" s="6">
        <v>478311</v>
      </c>
      <c r="AA1430" s="6">
        <v>229657</v>
      </c>
      <c r="AB1430" s="6">
        <v>231505</v>
      </c>
      <c r="AC1430" s="6">
        <v>28571114</v>
      </c>
      <c r="AD1430" s="6">
        <v>28835148</v>
      </c>
      <c r="AF1430">
        <f>Q1430/W1430</f>
        <v>8.5109663883517431E-3</v>
      </c>
      <c r="AG1430">
        <f>R1430/X1430</f>
        <v>2.5806875285197994E-2</v>
      </c>
      <c r="AH1430">
        <f>U1430/W1430</f>
        <v>0.24974055706506446</v>
      </c>
      <c r="AI1430">
        <f>V1430/X1430</f>
        <v>0.25229098530188471</v>
      </c>
      <c r="AJ1430">
        <f>Y1430/AA1430</f>
        <v>2.0367112694148228</v>
      </c>
      <c r="AK1430">
        <f>Z1430/AB1430</f>
        <v>2.0660936048897431</v>
      </c>
      <c r="AL1430">
        <f>O1430/K1430</f>
        <v>6.444479497787646E-2</v>
      </c>
      <c r="AM1430">
        <f>P1430/L1430</f>
        <v>0.10546349189505726</v>
      </c>
      <c r="AN1430">
        <f>K1430/W1430</f>
        <v>0.563710405406318</v>
      </c>
      <c r="AO1430">
        <f>L1430/X1430</f>
        <v>0.5712513688100459</v>
      </c>
      <c r="AP1430">
        <f>IF(OR(Q1430&lt;0, Q1430="NA"), 0, 1)</f>
        <v>1</v>
      </c>
      <c r="AQ1430">
        <f>IF(OR(S1430&lt;0, S1430="NA"), 0, 1)</f>
        <v>1</v>
      </c>
      <c r="AR1430">
        <f>IFERROR(IF((AF1430-AG1430)&gt;0,1,0),0)</f>
        <v>0</v>
      </c>
      <c r="AS1430">
        <f>IFERROR(IF((S1430-Q1430)&gt;0,1,0),0)</f>
        <v>1</v>
      </c>
      <c r="AT1430">
        <f>IFERROR(IF((AH1430-AI1430)&lt;0,1,0),0)</f>
        <v>1</v>
      </c>
      <c r="AU1430">
        <f>IFERROR(IF((AJ1430-AK1430)&gt;0,1,0),0)</f>
        <v>0</v>
      </c>
      <c r="AV1430">
        <f>IFERROR(IF((AL1430-AM1430)&gt;0,1,0),0)</f>
        <v>0</v>
      </c>
      <c r="AW1430">
        <f>IFERROR(IF((AN1430-AO1430)&gt;0,1,0),0)</f>
        <v>0</v>
      </c>
      <c r="AX1430">
        <f>IFERROR(IF((AC1430-AD1430)&lt;0,1,0),0)</f>
        <v>1</v>
      </c>
      <c r="AY1430">
        <f>SUM(AP1430:AX1430)</f>
        <v>5</v>
      </c>
    </row>
    <row r="1431" spans="1:51" x14ac:dyDescent="0.45">
      <c r="A1431" s="1" t="s">
        <v>885</v>
      </c>
      <c r="B1431" s="2">
        <v>100206</v>
      </c>
      <c r="C1431" s="3" t="s">
        <v>5337</v>
      </c>
      <c r="D1431" s="5">
        <v>62.69</v>
      </c>
      <c r="E1431" s="5">
        <v>8238.0587966399999</v>
      </c>
      <c r="F1431" s="3" t="s">
        <v>4480</v>
      </c>
      <c r="G1431" s="3" t="s">
        <v>4481</v>
      </c>
      <c r="H1431" s="3" t="s">
        <v>4481</v>
      </c>
      <c r="I1431" s="3" t="s">
        <v>4807</v>
      </c>
      <c r="J1431" s="3" t="s">
        <v>4484</v>
      </c>
      <c r="K1431" s="6">
        <v>3243000</v>
      </c>
      <c r="L1431" s="6">
        <v>3200000</v>
      </c>
      <c r="M1431" s="6" t="s">
        <v>4474</v>
      </c>
      <c r="N1431" s="6" t="s">
        <v>4474</v>
      </c>
      <c r="O1431" s="6">
        <v>2637000</v>
      </c>
      <c r="P1431" s="6">
        <v>2545000</v>
      </c>
      <c r="Q1431" s="6">
        <v>698000</v>
      </c>
      <c r="R1431" s="6">
        <v>561000</v>
      </c>
      <c r="S1431" s="6" t="s">
        <v>4474</v>
      </c>
      <c r="T1431" s="6">
        <v>2077000</v>
      </c>
      <c r="U1431" s="6">
        <v>6673000</v>
      </c>
      <c r="V1431" s="6">
        <v>2770000</v>
      </c>
      <c r="W1431" s="6">
        <v>79297000</v>
      </c>
      <c r="X1431" s="6">
        <v>79663000</v>
      </c>
      <c r="Y1431" s="6" t="s">
        <v>4474</v>
      </c>
      <c r="Z1431" s="6" t="s">
        <v>4474</v>
      </c>
      <c r="AA1431" s="6" t="s">
        <v>4474</v>
      </c>
      <c r="AB1431" s="6" t="s">
        <v>4474</v>
      </c>
      <c r="AC1431" s="6">
        <v>131409456</v>
      </c>
      <c r="AD1431" s="6">
        <v>132723309</v>
      </c>
      <c r="AF1431">
        <f>Q1431/W1431</f>
        <v>8.8023506563930532E-3</v>
      </c>
      <c r="AG1431">
        <f>R1431/X1431</f>
        <v>7.042165120570403E-3</v>
      </c>
      <c r="AH1431">
        <f>U1431/W1431</f>
        <v>8.4151985573224716E-2</v>
      </c>
      <c r="AI1431">
        <f>V1431/X1431</f>
        <v>3.4771474837754036E-2</v>
      </c>
      <c r="AJ1431" t="e">
        <f>Y1431/AA1431</f>
        <v>#VALUE!</v>
      </c>
      <c r="AK1431" t="e">
        <f>Z1431/AB1431</f>
        <v>#VALUE!</v>
      </c>
      <c r="AL1431">
        <f>O1431/K1431</f>
        <v>0.81313598519888997</v>
      </c>
      <c r="AM1431">
        <f>P1431/L1431</f>
        <v>0.79531249999999998</v>
      </c>
      <c r="AN1431">
        <f>K1431/W1431</f>
        <v>4.0896881344817587E-2</v>
      </c>
      <c r="AO1431">
        <f>L1431/X1431</f>
        <v>4.0169212808957737E-2</v>
      </c>
      <c r="AP1431">
        <f>IF(OR(Q1431&lt;0, Q1431="NA"), 0, 1)</f>
        <v>1</v>
      </c>
      <c r="AQ1431">
        <f>IF(OR(S1431&lt;0, S1431="NA"), 0, 1)</f>
        <v>0</v>
      </c>
      <c r="AR1431">
        <f>IFERROR(IF((AF1431-AG1431)&gt;0,1,0),0)</f>
        <v>1</v>
      </c>
      <c r="AS1431">
        <f>IFERROR(IF((S1431-Q1431)&gt;0,1,0),0)</f>
        <v>0</v>
      </c>
      <c r="AT1431">
        <f>IFERROR(IF((AH1431-AI1431)&lt;0,1,0),0)</f>
        <v>0</v>
      </c>
      <c r="AU1431">
        <f>IFERROR(IF((AJ1431-AK1431)&gt;0,1,0),0)</f>
        <v>0</v>
      </c>
      <c r="AV1431">
        <f>IFERROR(IF((AL1431-AM1431)&gt;0,1,0),0)</f>
        <v>1</v>
      </c>
      <c r="AW1431">
        <f>IFERROR(IF((AN1431-AO1431)&gt;0,1,0),0)</f>
        <v>1</v>
      </c>
      <c r="AX1431">
        <f>IFERROR(IF((AC1431-AD1431)&lt;0,1,0),0)</f>
        <v>1</v>
      </c>
      <c r="AY1431">
        <f>SUM(AP1431:AX1431)</f>
        <v>5</v>
      </c>
    </row>
    <row r="1432" spans="1:51" x14ac:dyDescent="0.45">
      <c r="A1432" s="1" t="s">
        <v>887</v>
      </c>
      <c r="B1432" s="2">
        <v>100184</v>
      </c>
      <c r="C1432" s="3" t="s">
        <v>5335</v>
      </c>
      <c r="D1432" s="5">
        <v>65.61</v>
      </c>
      <c r="E1432" s="5">
        <v>8801.7240049200009</v>
      </c>
      <c r="F1432" s="3" t="s">
        <v>4480</v>
      </c>
      <c r="G1432" s="3" t="s">
        <v>4481</v>
      </c>
      <c r="H1432" s="3" t="s">
        <v>4481</v>
      </c>
      <c r="I1432" s="3" t="s">
        <v>4482</v>
      </c>
      <c r="J1432" s="3" t="s">
        <v>4484</v>
      </c>
      <c r="K1432" s="6">
        <v>1666112</v>
      </c>
      <c r="L1432" s="6">
        <v>1643953</v>
      </c>
      <c r="M1432" s="6" t="s">
        <v>4474</v>
      </c>
      <c r="N1432" s="6" t="s">
        <v>4474</v>
      </c>
      <c r="O1432" s="6">
        <v>1108801</v>
      </c>
      <c r="P1432" s="6">
        <v>1090165</v>
      </c>
      <c r="Q1432" s="6">
        <v>534401</v>
      </c>
      <c r="R1432" s="6">
        <v>508618</v>
      </c>
      <c r="S1432" s="6" t="s">
        <v>4474</v>
      </c>
      <c r="T1432" s="6">
        <v>835538</v>
      </c>
      <c r="U1432" s="6">
        <v>56</v>
      </c>
      <c r="V1432" s="6">
        <v>10201</v>
      </c>
      <c r="W1432" s="6">
        <v>31996627</v>
      </c>
      <c r="X1432" s="6">
        <v>31493592</v>
      </c>
      <c r="Y1432" s="6" t="s">
        <v>4474</v>
      </c>
      <c r="Z1432" s="6" t="s">
        <v>4474</v>
      </c>
      <c r="AA1432" s="6" t="s">
        <v>4474</v>
      </c>
      <c r="AB1432" s="6" t="s">
        <v>4474</v>
      </c>
      <c r="AC1432" s="6">
        <v>134152172</v>
      </c>
      <c r="AD1432" s="6">
        <v>134797835</v>
      </c>
      <c r="AF1432">
        <f>Q1432/W1432</f>
        <v>1.6701791723233828E-2</v>
      </c>
      <c r="AG1432">
        <f>R1432/X1432</f>
        <v>1.6149888523354212E-2</v>
      </c>
      <c r="AH1432">
        <f>U1432/W1432</f>
        <v>1.7501844803828854E-6</v>
      </c>
      <c r="AI1432">
        <f>V1432/X1432</f>
        <v>3.2390716181247283E-4</v>
      </c>
      <c r="AJ1432" t="e">
        <f>Y1432/AA1432</f>
        <v>#VALUE!</v>
      </c>
      <c r="AK1432" t="e">
        <f>Z1432/AB1432</f>
        <v>#VALUE!</v>
      </c>
      <c r="AL1432">
        <f>O1432/K1432</f>
        <v>0.66550207909192183</v>
      </c>
      <c r="AM1432">
        <f>P1432/L1432</f>
        <v>0.66313635487145917</v>
      </c>
      <c r="AN1432">
        <f>K1432/W1432</f>
        <v>5.2071488660351606E-2</v>
      </c>
      <c r="AO1432">
        <f>L1432/X1432</f>
        <v>5.2199603017655145E-2</v>
      </c>
      <c r="AP1432">
        <f>IF(OR(Q1432&lt;0, Q1432="NA"), 0, 1)</f>
        <v>1</v>
      </c>
      <c r="AQ1432">
        <f>IF(OR(S1432&lt;0, S1432="NA"), 0, 1)</f>
        <v>0</v>
      </c>
      <c r="AR1432">
        <f>IFERROR(IF((AF1432-AG1432)&gt;0,1,0),0)</f>
        <v>1</v>
      </c>
      <c r="AS1432">
        <f>IFERROR(IF((S1432-Q1432)&gt;0,1,0),0)</f>
        <v>0</v>
      </c>
      <c r="AT1432">
        <f>IFERROR(IF((AH1432-AI1432)&lt;0,1,0),0)</f>
        <v>1</v>
      </c>
      <c r="AU1432">
        <f>IFERROR(IF((AJ1432-AK1432)&gt;0,1,0),0)</f>
        <v>0</v>
      </c>
      <c r="AV1432">
        <f>IFERROR(IF((AL1432-AM1432)&gt;0,1,0),0)</f>
        <v>1</v>
      </c>
      <c r="AW1432">
        <f>IFERROR(IF((AN1432-AO1432)&gt;0,1,0),0)</f>
        <v>0</v>
      </c>
      <c r="AX1432">
        <f>IFERROR(IF((AC1432-AD1432)&lt;0,1,0),0)</f>
        <v>1</v>
      </c>
      <c r="AY1432">
        <f>SUM(AP1432:AX1432)</f>
        <v>5</v>
      </c>
    </row>
    <row r="1433" spans="1:51" x14ac:dyDescent="0.45">
      <c r="A1433" s="1" t="s">
        <v>888</v>
      </c>
      <c r="B1433" s="2">
        <v>4743346</v>
      </c>
      <c r="C1433" s="3" t="s">
        <v>5337</v>
      </c>
      <c r="D1433" s="5">
        <v>50.27</v>
      </c>
      <c r="E1433" s="5">
        <v>5712.7588585100002</v>
      </c>
      <c r="F1433" s="3" t="s">
        <v>4583</v>
      </c>
      <c r="G1433" s="3" t="s">
        <v>4583</v>
      </c>
      <c r="H1433" s="3" t="s">
        <v>4602</v>
      </c>
      <c r="I1433" s="3" t="s">
        <v>4635</v>
      </c>
      <c r="J1433" s="3" t="s">
        <v>4636</v>
      </c>
      <c r="K1433" s="6">
        <v>7832523</v>
      </c>
      <c r="L1433" s="6">
        <v>7925972</v>
      </c>
      <c r="M1433" s="6">
        <v>807293</v>
      </c>
      <c r="N1433" s="6">
        <v>912471</v>
      </c>
      <c r="O1433" s="6">
        <v>587175</v>
      </c>
      <c r="P1433" s="6">
        <v>693604</v>
      </c>
      <c r="Q1433" s="6">
        <v>133500</v>
      </c>
      <c r="R1433" s="6">
        <v>485491</v>
      </c>
      <c r="S1433" s="6">
        <v>851672</v>
      </c>
      <c r="T1433" s="6">
        <v>899708</v>
      </c>
      <c r="U1433" s="6">
        <v>1010184</v>
      </c>
      <c r="V1433" s="6">
        <v>1046549</v>
      </c>
      <c r="W1433" s="6">
        <v>6772399</v>
      </c>
      <c r="X1433" s="6">
        <v>6817839</v>
      </c>
      <c r="Y1433" s="6">
        <v>3218123</v>
      </c>
      <c r="Z1433" s="6">
        <v>3292768</v>
      </c>
      <c r="AA1433" s="6">
        <v>1165430</v>
      </c>
      <c r="AB1433" s="6">
        <v>834850</v>
      </c>
      <c r="AC1433" s="6">
        <v>113919151</v>
      </c>
      <c r="AD1433" s="6">
        <v>114104057</v>
      </c>
      <c r="AF1433">
        <f>Q1433/W1433</f>
        <v>1.9712364850328519E-2</v>
      </c>
      <c r="AG1433">
        <f>R1433/X1433</f>
        <v>7.1208927051518822E-2</v>
      </c>
      <c r="AH1433">
        <f>U1433/W1433</f>
        <v>0.14916191441171733</v>
      </c>
      <c r="AI1433">
        <f>V1433/X1433</f>
        <v>0.15350157139234294</v>
      </c>
      <c r="AJ1433">
        <f>Y1433/AA1433</f>
        <v>2.7613181400856335</v>
      </c>
      <c r="AK1433">
        <f>Z1433/AB1433</f>
        <v>3.9441432592681318</v>
      </c>
      <c r="AL1433">
        <f>O1433/K1433</f>
        <v>7.4966265659226275E-2</v>
      </c>
      <c r="AM1433">
        <f>P1433/L1433</f>
        <v>8.7510276342131918E-2</v>
      </c>
      <c r="AN1433">
        <f>K1433/W1433</f>
        <v>1.1565359631055405</v>
      </c>
      <c r="AO1433">
        <f>L1433/X1433</f>
        <v>1.1625343455602282</v>
      </c>
      <c r="AP1433">
        <f>IF(OR(Q1433&lt;0, Q1433="NA"), 0, 1)</f>
        <v>1</v>
      </c>
      <c r="AQ1433">
        <f>IF(OR(S1433&lt;0, S1433="NA"), 0, 1)</f>
        <v>1</v>
      </c>
      <c r="AR1433">
        <f>IFERROR(IF((AF1433-AG1433)&gt;0,1,0),0)</f>
        <v>0</v>
      </c>
      <c r="AS1433">
        <f>IFERROR(IF((S1433-Q1433)&gt;0,1,0),0)</f>
        <v>1</v>
      </c>
      <c r="AT1433">
        <f>IFERROR(IF((AH1433-AI1433)&lt;0,1,0),0)</f>
        <v>1</v>
      </c>
      <c r="AU1433">
        <f>IFERROR(IF((AJ1433-AK1433)&gt;0,1,0),0)</f>
        <v>0</v>
      </c>
      <c r="AV1433">
        <f>IFERROR(IF((AL1433-AM1433)&gt;0,1,0),0)</f>
        <v>0</v>
      </c>
      <c r="AW1433">
        <f>IFERROR(IF((AN1433-AO1433)&gt;0,1,0),0)</f>
        <v>0</v>
      </c>
      <c r="AX1433">
        <f>IFERROR(IF((AC1433-AD1433)&lt;0,1,0),0)</f>
        <v>1</v>
      </c>
      <c r="AY1433">
        <f>SUM(AP1433:AX1433)</f>
        <v>5</v>
      </c>
    </row>
    <row r="1434" spans="1:51" x14ac:dyDescent="0.45">
      <c r="A1434" s="1" t="s">
        <v>892</v>
      </c>
      <c r="B1434" s="2">
        <v>4057567</v>
      </c>
      <c r="C1434" s="3" t="s">
        <v>5336</v>
      </c>
      <c r="D1434" s="5">
        <v>18.8</v>
      </c>
      <c r="E1434" s="5">
        <v>356.1781072</v>
      </c>
      <c r="F1434" s="3" t="s">
        <v>4480</v>
      </c>
      <c r="G1434" s="3" t="s">
        <v>4481</v>
      </c>
      <c r="H1434" s="3" t="s">
        <v>4481</v>
      </c>
      <c r="I1434" s="3" t="s">
        <v>4482</v>
      </c>
      <c r="J1434" s="3" t="s">
        <v>4484</v>
      </c>
      <c r="K1434" s="6">
        <v>104869</v>
      </c>
      <c r="L1434" s="6">
        <v>95660</v>
      </c>
      <c r="M1434" s="6" t="s">
        <v>4474</v>
      </c>
      <c r="N1434" s="6" t="s">
        <v>4474</v>
      </c>
      <c r="O1434" s="6">
        <v>51052</v>
      </c>
      <c r="P1434" s="6">
        <v>46248</v>
      </c>
      <c r="Q1434" s="6">
        <v>6665</v>
      </c>
      <c r="R1434" s="6">
        <v>9670</v>
      </c>
      <c r="S1434" s="6">
        <v>25693</v>
      </c>
      <c r="T1434" s="6">
        <v>22684</v>
      </c>
      <c r="U1434" s="6" t="s">
        <v>4474</v>
      </c>
      <c r="V1434" s="6" t="s">
        <v>4474</v>
      </c>
      <c r="W1434" s="6">
        <v>3531298</v>
      </c>
      <c r="X1434" s="6">
        <v>3484671</v>
      </c>
      <c r="Y1434" s="6" t="s">
        <v>4474</v>
      </c>
      <c r="Z1434" s="6" t="s">
        <v>4474</v>
      </c>
      <c r="AA1434" s="6" t="s">
        <v>4474</v>
      </c>
      <c r="AB1434" s="6" t="s">
        <v>4474</v>
      </c>
      <c r="AC1434" s="6">
        <v>18945593</v>
      </c>
      <c r="AD1434" s="6">
        <v>18939531</v>
      </c>
      <c r="AF1434">
        <f>Q1434/W1434</f>
        <v>1.8874079729323326E-3</v>
      </c>
      <c r="AG1434">
        <f>R1434/X1434</f>
        <v>2.775010897728939E-3</v>
      </c>
      <c r="AH1434" t="e">
        <f>U1434/W1434</f>
        <v>#VALUE!</v>
      </c>
      <c r="AI1434" t="e">
        <f>V1434/X1434</f>
        <v>#VALUE!</v>
      </c>
      <c r="AJ1434" t="e">
        <f>Y1434/AA1434</f>
        <v>#VALUE!</v>
      </c>
      <c r="AK1434" t="e">
        <f>Z1434/AB1434</f>
        <v>#VALUE!</v>
      </c>
      <c r="AL1434">
        <f>O1434/K1434</f>
        <v>0.48681688582898663</v>
      </c>
      <c r="AM1434">
        <f>P1434/L1434</f>
        <v>0.48346226217854904</v>
      </c>
      <c r="AN1434">
        <f>K1434/W1434</f>
        <v>2.9697012260081139E-2</v>
      </c>
      <c r="AO1434">
        <f>L1434/X1434</f>
        <v>2.7451658994493311E-2</v>
      </c>
      <c r="AP1434">
        <f>IF(OR(Q1434&lt;0, Q1434="NA"), 0, 1)</f>
        <v>1</v>
      </c>
      <c r="AQ1434">
        <f>IF(OR(S1434&lt;0, S1434="NA"), 0, 1)</f>
        <v>1</v>
      </c>
      <c r="AR1434">
        <f>IFERROR(IF((AF1434-AG1434)&gt;0,1,0),0)</f>
        <v>0</v>
      </c>
      <c r="AS1434">
        <f>IFERROR(IF((S1434-Q1434)&gt;0,1,0),0)</f>
        <v>1</v>
      </c>
      <c r="AT1434">
        <f>IFERROR(IF((AH1434-AI1434)&lt;0,1,0),0)</f>
        <v>0</v>
      </c>
      <c r="AU1434">
        <f>IFERROR(IF((AJ1434-AK1434)&gt;0,1,0),0)</f>
        <v>0</v>
      </c>
      <c r="AV1434">
        <f>IFERROR(IF((AL1434-AM1434)&gt;0,1,0),0)</f>
        <v>1</v>
      </c>
      <c r="AW1434">
        <f>IFERROR(IF((AN1434-AO1434)&gt;0,1,0),0)</f>
        <v>1</v>
      </c>
      <c r="AX1434">
        <f>IFERROR(IF((AC1434-AD1434)&lt;0,1,0),0)</f>
        <v>0</v>
      </c>
      <c r="AY1434">
        <f>SUM(AP1434:AX1434)</f>
        <v>5</v>
      </c>
    </row>
    <row r="1435" spans="1:51" x14ac:dyDescent="0.45">
      <c r="A1435" s="1" t="s">
        <v>893</v>
      </c>
      <c r="B1435" s="2">
        <v>4963317</v>
      </c>
      <c r="C1435" s="3" t="s">
        <v>5335</v>
      </c>
      <c r="D1435" s="5">
        <v>162.80000000000001</v>
      </c>
      <c r="E1435" s="5">
        <v>7118.5862880000004</v>
      </c>
      <c r="F1435" s="3" t="s">
        <v>4500</v>
      </c>
      <c r="G1435" s="3" t="s">
        <v>4501</v>
      </c>
      <c r="H1435" s="3" t="s">
        <v>4502</v>
      </c>
      <c r="I1435" s="3" t="s">
        <v>4503</v>
      </c>
      <c r="J1435" s="3" t="s">
        <v>4504</v>
      </c>
      <c r="K1435" s="6">
        <v>898050</v>
      </c>
      <c r="L1435" s="6">
        <v>865769</v>
      </c>
      <c r="M1435" s="6">
        <v>92041</v>
      </c>
      <c r="N1435" s="6">
        <v>90625</v>
      </c>
      <c r="O1435" s="6">
        <v>86593</v>
      </c>
      <c r="P1435" s="6">
        <v>85394</v>
      </c>
      <c r="Q1435" s="6">
        <v>177352</v>
      </c>
      <c r="R1435" s="6">
        <v>174804</v>
      </c>
      <c r="S1435" s="6">
        <v>224705</v>
      </c>
      <c r="T1435" s="6">
        <v>209453</v>
      </c>
      <c r="U1435" s="6" t="s">
        <v>4474</v>
      </c>
      <c r="V1435" s="6" t="s">
        <v>4474</v>
      </c>
      <c r="W1435" s="6">
        <v>958476</v>
      </c>
      <c r="X1435" s="6">
        <v>934932</v>
      </c>
      <c r="Y1435" s="6">
        <v>562955</v>
      </c>
      <c r="Z1435" s="6">
        <v>551112</v>
      </c>
      <c r="AA1435" s="6">
        <v>468317</v>
      </c>
      <c r="AB1435" s="6">
        <v>446541</v>
      </c>
      <c r="AC1435" s="6">
        <v>43739000</v>
      </c>
      <c r="AD1435" s="6">
        <v>43769000</v>
      </c>
      <c r="AF1435">
        <f>Q1435/W1435</f>
        <v>0.18503541038064594</v>
      </c>
      <c r="AG1435">
        <f>R1435/X1435</f>
        <v>0.18696974753244086</v>
      </c>
      <c r="AH1435" t="e">
        <f>U1435/W1435</f>
        <v>#VALUE!</v>
      </c>
      <c r="AI1435" t="e">
        <f>V1435/X1435</f>
        <v>#VALUE!</v>
      </c>
      <c r="AJ1435">
        <f>Y1435/AA1435</f>
        <v>1.202081069019489</v>
      </c>
      <c r="AK1435">
        <f>Z1435/AB1435</f>
        <v>1.234180064092659</v>
      </c>
      <c r="AL1435">
        <f>O1435/K1435</f>
        <v>9.6423361728188856E-2</v>
      </c>
      <c r="AM1435">
        <f>P1435/L1435</f>
        <v>9.8633700213336353E-2</v>
      </c>
      <c r="AN1435">
        <f>K1435/W1435</f>
        <v>0.93695616791656755</v>
      </c>
      <c r="AO1435">
        <f>L1435/X1435</f>
        <v>0.92602349689603092</v>
      </c>
      <c r="AP1435">
        <f>IF(OR(Q1435&lt;0, Q1435="NA"), 0, 1)</f>
        <v>1</v>
      </c>
      <c r="AQ1435">
        <f>IF(OR(S1435&lt;0, S1435="NA"), 0, 1)</f>
        <v>1</v>
      </c>
      <c r="AR1435">
        <f>IFERROR(IF((AF1435-AG1435)&gt;0,1,0),0)</f>
        <v>0</v>
      </c>
      <c r="AS1435">
        <f>IFERROR(IF((S1435-Q1435)&gt;0,1,0),0)</f>
        <v>1</v>
      </c>
      <c r="AT1435">
        <f>IFERROR(IF((AH1435-AI1435)&lt;0,1,0),0)</f>
        <v>0</v>
      </c>
      <c r="AU1435">
        <f>IFERROR(IF((AJ1435-AK1435)&gt;0,1,0),0)</f>
        <v>0</v>
      </c>
      <c r="AV1435">
        <f>IFERROR(IF((AL1435-AM1435)&gt;0,1,0),0)</f>
        <v>0</v>
      </c>
      <c r="AW1435">
        <f>IFERROR(IF((AN1435-AO1435)&gt;0,1,0),0)</f>
        <v>1</v>
      </c>
      <c r="AX1435">
        <f>IFERROR(IF((AC1435-AD1435)&lt;0,1,0),0)</f>
        <v>1</v>
      </c>
      <c r="AY1435">
        <f>SUM(AP1435:AX1435)</f>
        <v>5</v>
      </c>
    </row>
    <row r="1436" spans="1:51" x14ac:dyDescent="0.45">
      <c r="A1436" s="1" t="s">
        <v>895</v>
      </c>
      <c r="B1436" s="2">
        <v>4288374</v>
      </c>
      <c r="C1436" s="3" t="s">
        <v>5337</v>
      </c>
      <c r="D1436" s="5">
        <v>21.36</v>
      </c>
      <c r="E1436" s="5">
        <v>1615.9328289600001</v>
      </c>
      <c r="F1436" s="3" t="s">
        <v>4480</v>
      </c>
      <c r="G1436" s="3" t="s">
        <v>4491</v>
      </c>
      <c r="H1436" s="3" t="s">
        <v>4491</v>
      </c>
      <c r="I1436" s="3" t="s">
        <v>4827</v>
      </c>
      <c r="J1436" s="3" t="s">
        <v>4732</v>
      </c>
      <c r="K1436" s="6">
        <v>2216497</v>
      </c>
      <c r="L1436" s="6">
        <v>2154939</v>
      </c>
      <c r="M1436" s="6">
        <v>387771</v>
      </c>
      <c r="N1436" s="6">
        <v>365329</v>
      </c>
      <c r="O1436" s="6">
        <v>240256</v>
      </c>
      <c r="P1436" s="6">
        <v>219029</v>
      </c>
      <c r="Q1436" s="6">
        <v>163511</v>
      </c>
      <c r="R1436" s="6">
        <v>127617</v>
      </c>
      <c r="S1436" s="6">
        <v>-56482</v>
      </c>
      <c r="T1436" s="6">
        <v>-7542</v>
      </c>
      <c r="U1436" s="6">
        <v>1763687</v>
      </c>
      <c r="V1436" s="6">
        <v>1712084</v>
      </c>
      <c r="W1436" s="6">
        <v>3961414</v>
      </c>
      <c r="X1436" s="6">
        <v>3858194</v>
      </c>
      <c r="Y1436" s="6">
        <v>1524547</v>
      </c>
      <c r="Z1436" s="6">
        <v>1396561</v>
      </c>
      <c r="AA1436" s="6">
        <v>361220</v>
      </c>
      <c r="AB1436" s="6">
        <v>334288</v>
      </c>
      <c r="AC1436" s="6">
        <v>75652000</v>
      </c>
      <c r="AD1436" s="6">
        <v>75476000</v>
      </c>
      <c r="AF1436">
        <f>Q1436/W1436</f>
        <v>4.127591814437976E-2</v>
      </c>
      <c r="AG1436">
        <f>R1436/X1436</f>
        <v>3.3076874827963551E-2</v>
      </c>
      <c r="AH1436">
        <f>U1436/W1436</f>
        <v>0.44521653126888533</v>
      </c>
      <c r="AI1436">
        <f>V1436/X1436</f>
        <v>0.44375269880156365</v>
      </c>
      <c r="AJ1436">
        <f>Y1436/AA1436</f>
        <v>4.2205498034438849</v>
      </c>
      <c r="AK1436">
        <f>Z1436/AB1436</f>
        <v>4.177718015603312</v>
      </c>
      <c r="AL1436">
        <f>O1436/K1436</f>
        <v>0.10839446207236013</v>
      </c>
      <c r="AM1436">
        <f>P1436/L1436</f>
        <v>0.1016404640688205</v>
      </c>
      <c r="AN1436">
        <f>K1436/W1436</f>
        <v>0.55952167584604895</v>
      </c>
      <c r="AO1436">
        <f>L1436/X1436</f>
        <v>0.55853567757349687</v>
      </c>
      <c r="AP1436">
        <f>IF(OR(Q1436&lt;0, Q1436="NA"), 0, 1)</f>
        <v>1</v>
      </c>
      <c r="AQ1436">
        <f>IF(OR(S1436&lt;0, S1436="NA"), 0, 1)</f>
        <v>0</v>
      </c>
      <c r="AR1436">
        <f>IFERROR(IF((AF1436-AG1436)&gt;0,1,0),0)</f>
        <v>1</v>
      </c>
      <c r="AS1436">
        <f>IFERROR(IF((S1436-Q1436)&gt;0,1,0),0)</f>
        <v>0</v>
      </c>
      <c r="AT1436">
        <f>IFERROR(IF((AH1436-AI1436)&lt;0,1,0),0)</f>
        <v>0</v>
      </c>
      <c r="AU1436">
        <f>IFERROR(IF((AJ1436-AK1436)&gt;0,1,0),0)</f>
        <v>1</v>
      </c>
      <c r="AV1436">
        <f>IFERROR(IF((AL1436-AM1436)&gt;0,1,0),0)</f>
        <v>1</v>
      </c>
      <c r="AW1436">
        <f>IFERROR(IF((AN1436-AO1436)&gt;0,1,0),0)</f>
        <v>1</v>
      </c>
      <c r="AX1436">
        <f>IFERROR(IF((AC1436-AD1436)&lt;0,1,0),0)</f>
        <v>0</v>
      </c>
      <c r="AY1436">
        <f>SUM(AP1436:AX1436)</f>
        <v>5</v>
      </c>
    </row>
    <row r="1437" spans="1:51" x14ac:dyDescent="0.45">
      <c r="A1437" s="1" t="s">
        <v>900</v>
      </c>
      <c r="B1437" s="2">
        <v>4157365</v>
      </c>
      <c r="C1437" s="3" t="s">
        <v>5335</v>
      </c>
      <c r="D1437" s="7">
        <v>6.04</v>
      </c>
      <c r="E1437" s="5">
        <v>29.538909919999998</v>
      </c>
      <c r="F1437" s="3" t="s">
        <v>4665</v>
      </c>
      <c r="G1437" s="3" t="s">
        <v>4666</v>
      </c>
      <c r="H1437" s="3" t="s">
        <v>4679</v>
      </c>
      <c r="I1437" s="3" t="s">
        <v>4851</v>
      </c>
      <c r="J1437" s="3" t="s">
        <v>4945</v>
      </c>
      <c r="K1437" s="6">
        <v>356212</v>
      </c>
      <c r="L1437" s="6">
        <v>358733</v>
      </c>
      <c r="M1437" s="6">
        <v>22499</v>
      </c>
      <c r="N1437" s="6">
        <v>20517</v>
      </c>
      <c r="O1437" s="6">
        <v>12722</v>
      </c>
      <c r="P1437" s="6">
        <v>11837</v>
      </c>
      <c r="Q1437" s="6">
        <v>-91791</v>
      </c>
      <c r="R1437" s="6">
        <v>-28543</v>
      </c>
      <c r="S1437" s="6">
        <v>26781</v>
      </c>
      <c r="T1437" s="6">
        <v>28311</v>
      </c>
      <c r="U1437" s="6" t="s">
        <v>4474</v>
      </c>
      <c r="V1437" s="6" t="s">
        <v>4474</v>
      </c>
      <c r="W1437" s="6">
        <v>412462</v>
      </c>
      <c r="X1437" s="6">
        <v>474142</v>
      </c>
      <c r="Y1437" s="6">
        <v>84933</v>
      </c>
      <c r="Z1437" s="6">
        <v>80766</v>
      </c>
      <c r="AA1437" s="6">
        <v>144159</v>
      </c>
      <c r="AB1437" s="6">
        <v>174769</v>
      </c>
      <c r="AC1437" s="6">
        <v>4890548</v>
      </c>
      <c r="AD1437" s="6">
        <v>4889637</v>
      </c>
      <c r="AF1437">
        <f>Q1437/W1437</f>
        <v>-0.22254413739932405</v>
      </c>
      <c r="AG1437">
        <f>R1437/X1437</f>
        <v>-6.0199265199033201E-2</v>
      </c>
      <c r="AH1437" t="e">
        <f>U1437/W1437</f>
        <v>#VALUE!</v>
      </c>
      <c r="AI1437" t="e">
        <f>V1437/X1437</f>
        <v>#VALUE!</v>
      </c>
      <c r="AJ1437">
        <f>Y1437/AA1437</f>
        <v>0.58916196699477663</v>
      </c>
      <c r="AK1437">
        <f>Z1437/AB1437</f>
        <v>0.46213001161533224</v>
      </c>
      <c r="AL1437">
        <f>O1437/K1437</f>
        <v>3.5714686759570145E-2</v>
      </c>
      <c r="AM1437">
        <f>P1437/L1437</f>
        <v>3.2996685557225014E-2</v>
      </c>
      <c r="AN1437">
        <f>K1437/W1437</f>
        <v>0.86362380049556076</v>
      </c>
      <c r="AO1437">
        <f>L1437/X1437</f>
        <v>0.75659401613862509</v>
      </c>
      <c r="AP1437">
        <f>IF(OR(Q1437&lt;0, Q1437="NA"), 0, 1)</f>
        <v>0</v>
      </c>
      <c r="AQ1437">
        <f>IF(OR(S1437&lt;0, S1437="NA"), 0, 1)</f>
        <v>1</v>
      </c>
      <c r="AR1437">
        <f>IFERROR(IF((AF1437-AG1437)&gt;0,1,0),0)</f>
        <v>0</v>
      </c>
      <c r="AS1437">
        <f>IFERROR(IF((S1437-Q1437)&gt;0,1,0),0)</f>
        <v>1</v>
      </c>
      <c r="AT1437">
        <f>IFERROR(IF((AH1437-AI1437)&lt;0,1,0),0)</f>
        <v>0</v>
      </c>
      <c r="AU1437">
        <f>IFERROR(IF((AJ1437-AK1437)&gt;0,1,0),0)</f>
        <v>1</v>
      </c>
      <c r="AV1437">
        <f>IFERROR(IF((AL1437-AM1437)&gt;0,1,0),0)</f>
        <v>1</v>
      </c>
      <c r="AW1437">
        <f>IFERROR(IF((AN1437-AO1437)&gt;0,1,0),0)</f>
        <v>1</v>
      </c>
      <c r="AX1437">
        <f>IFERROR(IF((AC1437-AD1437)&lt;0,1,0),0)</f>
        <v>0</v>
      </c>
      <c r="AY1437">
        <f>SUM(AP1437:AX1437)</f>
        <v>5</v>
      </c>
    </row>
    <row r="1438" spans="1:51" x14ac:dyDescent="0.45">
      <c r="A1438" s="1" t="s">
        <v>904</v>
      </c>
      <c r="B1438" s="2">
        <v>118337633</v>
      </c>
      <c r="C1438" s="3" t="s">
        <v>5337</v>
      </c>
      <c r="D1438" s="5">
        <v>22.14</v>
      </c>
      <c r="E1438" s="5">
        <v>2819.3851564199999</v>
      </c>
      <c r="F1438" s="3" t="s">
        <v>4470</v>
      </c>
      <c r="G1438" s="3" t="s">
        <v>4512</v>
      </c>
      <c r="H1438" s="3" t="s">
        <v>4522</v>
      </c>
      <c r="I1438" s="3" t="s">
        <v>4523</v>
      </c>
      <c r="J1438" s="3" t="s">
        <v>4617</v>
      </c>
      <c r="K1438" s="6">
        <v>1875891</v>
      </c>
      <c r="L1438" s="6">
        <v>1860217</v>
      </c>
      <c r="M1438" s="6">
        <v>366628</v>
      </c>
      <c r="N1438" s="6">
        <v>362519</v>
      </c>
      <c r="O1438" s="6">
        <v>296561</v>
      </c>
      <c r="P1438" s="6">
        <v>289706</v>
      </c>
      <c r="Q1438" s="6">
        <v>177953</v>
      </c>
      <c r="R1438" s="6">
        <v>186618</v>
      </c>
      <c r="S1438" s="6">
        <v>257141</v>
      </c>
      <c r="T1438" s="6">
        <v>249830</v>
      </c>
      <c r="U1438" s="6">
        <v>1472610</v>
      </c>
      <c r="V1438" s="6">
        <v>420000</v>
      </c>
      <c r="W1438" s="6">
        <v>2481042</v>
      </c>
      <c r="X1438" s="6">
        <v>2363338</v>
      </c>
      <c r="Y1438" s="6">
        <v>409957</v>
      </c>
      <c r="Z1438" s="6">
        <v>320306</v>
      </c>
      <c r="AA1438" s="6">
        <v>269521</v>
      </c>
      <c r="AB1438" s="6">
        <v>265153</v>
      </c>
      <c r="AC1438" s="6">
        <v>127343503</v>
      </c>
      <c r="AD1438" s="6">
        <v>104094000</v>
      </c>
      <c r="AF1438">
        <f>Q1438/W1438</f>
        <v>7.1725105822472976E-2</v>
      </c>
      <c r="AG1438">
        <f>R1438/X1438</f>
        <v>7.8963736884017435E-2</v>
      </c>
      <c r="AH1438">
        <f>U1438/W1438</f>
        <v>0.59354497021815833</v>
      </c>
      <c r="AI1438">
        <f>V1438/X1438</f>
        <v>0.17771474076073757</v>
      </c>
      <c r="AJ1438">
        <f>Y1438/AA1438</f>
        <v>1.5210577283402777</v>
      </c>
      <c r="AK1438">
        <f>Z1438/AB1438</f>
        <v>1.2080044351751631</v>
      </c>
      <c r="AL1438">
        <f>O1438/K1438</f>
        <v>0.15809074194609388</v>
      </c>
      <c r="AM1438">
        <f>P1438/L1438</f>
        <v>0.15573774457496087</v>
      </c>
      <c r="AN1438">
        <f>K1438/W1438</f>
        <v>0.75608998154807538</v>
      </c>
      <c r="AO1438">
        <f>L1438/X1438</f>
        <v>0.78711424265170704</v>
      </c>
      <c r="AP1438">
        <f>IF(OR(Q1438&lt;0, Q1438="NA"), 0, 1)</f>
        <v>1</v>
      </c>
      <c r="AQ1438">
        <f>IF(OR(S1438&lt;0, S1438="NA"), 0, 1)</f>
        <v>1</v>
      </c>
      <c r="AR1438">
        <f>IFERROR(IF((AF1438-AG1438)&gt;0,1,0),0)</f>
        <v>0</v>
      </c>
      <c r="AS1438">
        <f>IFERROR(IF((S1438-Q1438)&gt;0,1,0),0)</f>
        <v>1</v>
      </c>
      <c r="AT1438">
        <f>IFERROR(IF((AH1438-AI1438)&lt;0,1,0),0)</f>
        <v>0</v>
      </c>
      <c r="AU1438">
        <f>IFERROR(IF((AJ1438-AK1438)&gt;0,1,0),0)</f>
        <v>1</v>
      </c>
      <c r="AV1438">
        <f>IFERROR(IF((AL1438-AM1438)&gt;0,1,0),0)</f>
        <v>1</v>
      </c>
      <c r="AW1438">
        <f>IFERROR(IF((AN1438-AO1438)&gt;0,1,0),0)</f>
        <v>0</v>
      </c>
      <c r="AX1438">
        <f>IFERROR(IF((AC1438-AD1438)&lt;0,1,0),0)</f>
        <v>0</v>
      </c>
      <c r="AY1438">
        <f>SUM(AP1438:AX1438)</f>
        <v>5</v>
      </c>
    </row>
    <row r="1439" spans="1:51" x14ac:dyDescent="0.45">
      <c r="A1439" s="1" t="s">
        <v>905</v>
      </c>
      <c r="B1439" s="2">
        <v>4149372</v>
      </c>
      <c r="C1439" s="3" t="s">
        <v>5335</v>
      </c>
      <c r="D1439" s="5">
        <v>50.32</v>
      </c>
      <c r="E1439" s="5">
        <v>3232.4561600000002</v>
      </c>
      <c r="F1439" s="3" t="s">
        <v>4485</v>
      </c>
      <c r="G1439" s="3" t="s">
        <v>4517</v>
      </c>
      <c r="H1439" s="3" t="s">
        <v>4640</v>
      </c>
      <c r="I1439" s="3" t="s">
        <v>4865</v>
      </c>
      <c r="J1439" s="3" t="s">
        <v>4620</v>
      </c>
      <c r="K1439" s="6">
        <v>9618900</v>
      </c>
      <c r="L1439" s="6">
        <v>9401638</v>
      </c>
      <c r="M1439" s="6">
        <v>1312550.821</v>
      </c>
      <c r="N1439" s="6">
        <v>1454148</v>
      </c>
      <c r="O1439" s="6">
        <v>596387</v>
      </c>
      <c r="P1439" s="6">
        <v>761558</v>
      </c>
      <c r="Q1439" s="6">
        <v>251217</v>
      </c>
      <c r="R1439" s="6">
        <v>205054</v>
      </c>
      <c r="S1439" s="6" t="s">
        <v>4474</v>
      </c>
      <c r="T1439" s="6">
        <v>612355</v>
      </c>
      <c r="U1439" s="6">
        <v>4733056</v>
      </c>
      <c r="V1439" s="6">
        <v>4929590</v>
      </c>
      <c r="W1439" s="6">
        <v>11991438</v>
      </c>
      <c r="X1439" s="6">
        <v>12207598</v>
      </c>
      <c r="Y1439" s="6">
        <v>2842424</v>
      </c>
      <c r="Z1439" s="6">
        <v>2850240</v>
      </c>
      <c r="AA1439" s="6">
        <v>1995813</v>
      </c>
      <c r="AB1439" s="6">
        <v>1812004</v>
      </c>
      <c r="AC1439" s="6">
        <v>64238000</v>
      </c>
      <c r="AD1439" s="6">
        <v>64394000</v>
      </c>
      <c r="AF1439">
        <f>Q1439/W1439</f>
        <v>2.0949697609244197E-2</v>
      </c>
      <c r="AG1439">
        <f>R1439/X1439</f>
        <v>1.6797243814876604E-2</v>
      </c>
      <c r="AH1439">
        <f>U1439/W1439</f>
        <v>0.39470295389093452</v>
      </c>
      <c r="AI1439">
        <f>V1439/X1439</f>
        <v>0.40381326449314597</v>
      </c>
      <c r="AJ1439">
        <f>Y1439/AA1439</f>
        <v>1.4241935491952402</v>
      </c>
      <c r="AK1439">
        <f>Z1439/AB1439</f>
        <v>1.5729766600956732</v>
      </c>
      <c r="AL1439">
        <f>O1439/K1439</f>
        <v>6.2001580222270737E-2</v>
      </c>
      <c r="AM1439">
        <f>P1439/L1439</f>
        <v>8.1002693360454847E-2</v>
      </c>
      <c r="AN1439">
        <f>K1439/W1439</f>
        <v>0.80214733212146871</v>
      </c>
      <c r="AO1439">
        <f>L1439/X1439</f>
        <v>0.77014642847839521</v>
      </c>
      <c r="AP1439">
        <f>IF(OR(Q1439&lt;0, Q1439="NA"), 0, 1)</f>
        <v>1</v>
      </c>
      <c r="AQ1439">
        <f>IF(OR(S1439&lt;0, S1439="NA"), 0, 1)</f>
        <v>0</v>
      </c>
      <c r="AR1439">
        <f>IFERROR(IF((AF1439-AG1439)&gt;0,1,0),0)</f>
        <v>1</v>
      </c>
      <c r="AS1439">
        <f>IFERROR(IF((S1439-Q1439)&gt;0,1,0),0)</f>
        <v>0</v>
      </c>
      <c r="AT1439">
        <f>IFERROR(IF((AH1439-AI1439)&lt;0,1,0),0)</f>
        <v>1</v>
      </c>
      <c r="AU1439">
        <f>IFERROR(IF((AJ1439-AK1439)&gt;0,1,0),0)</f>
        <v>0</v>
      </c>
      <c r="AV1439">
        <f>IFERROR(IF((AL1439-AM1439)&gt;0,1,0),0)</f>
        <v>0</v>
      </c>
      <c r="AW1439">
        <f>IFERROR(IF((AN1439-AO1439)&gt;0,1,0),0)</f>
        <v>1</v>
      </c>
      <c r="AX1439">
        <f>IFERROR(IF((AC1439-AD1439)&lt;0,1,0),0)</f>
        <v>1</v>
      </c>
      <c r="AY1439">
        <f>SUM(AP1439:AX1439)</f>
        <v>5</v>
      </c>
    </row>
    <row r="1440" spans="1:51" x14ac:dyDescent="0.45">
      <c r="A1440" s="1" t="s">
        <v>912</v>
      </c>
      <c r="B1440" s="2">
        <v>4980342</v>
      </c>
      <c r="C1440" s="3" t="s">
        <v>5337</v>
      </c>
      <c r="D1440" s="5">
        <v>103.06</v>
      </c>
      <c r="E1440" s="5">
        <v>133314.51095354001</v>
      </c>
      <c r="F1440" s="3" t="s">
        <v>4654</v>
      </c>
      <c r="G1440" s="3" t="s">
        <v>4654</v>
      </c>
      <c r="H1440" s="3" t="s">
        <v>4655</v>
      </c>
      <c r="I1440" s="3" t="s">
        <v>4717</v>
      </c>
      <c r="J1440" s="3" t="s">
        <v>4949</v>
      </c>
      <c r="K1440" s="6">
        <v>56924000</v>
      </c>
      <c r="L1440" s="6">
        <v>58080000</v>
      </c>
      <c r="M1440" s="6">
        <v>24446000</v>
      </c>
      <c r="N1440" s="6">
        <v>25019000</v>
      </c>
      <c r="O1440" s="6">
        <v>15273000</v>
      </c>
      <c r="P1440" s="6">
        <v>16129000</v>
      </c>
      <c r="Q1440" s="6">
        <v>9946000</v>
      </c>
      <c r="R1440" s="6">
        <v>10685000</v>
      </c>
      <c r="S1440" s="6">
        <v>20930000</v>
      </c>
      <c r="T1440" s="6">
        <v>20612000</v>
      </c>
      <c r="U1440" s="6">
        <v>15997000</v>
      </c>
      <c r="V1440" s="6">
        <v>16006000</v>
      </c>
      <c r="W1440" s="6">
        <v>96699000</v>
      </c>
      <c r="X1440" s="6">
        <v>95994000</v>
      </c>
      <c r="Y1440" s="6">
        <v>13984000</v>
      </c>
      <c r="Z1440" s="6">
        <v>13734000</v>
      </c>
      <c r="AA1440" s="6">
        <v>10765000</v>
      </c>
      <c r="AB1440" s="6">
        <v>10324000</v>
      </c>
      <c r="AC1440" s="6">
        <v>1150912478</v>
      </c>
      <c r="AD1440" s="6">
        <v>1161249790</v>
      </c>
      <c r="AF1440">
        <f>Q1440/W1440</f>
        <v>0.10285525186403169</v>
      </c>
      <c r="AG1440">
        <f>R1440/X1440</f>
        <v>0.1113090401483426</v>
      </c>
      <c r="AH1440">
        <f>U1440/W1440</f>
        <v>0.16543087312174892</v>
      </c>
      <c r="AI1440">
        <f>V1440/X1440</f>
        <v>0.16673958789090984</v>
      </c>
      <c r="AJ1440">
        <f>Y1440/AA1440</f>
        <v>1.2990246168137483</v>
      </c>
      <c r="AK1440">
        <f>Z1440/AB1440</f>
        <v>1.3302983339790779</v>
      </c>
      <c r="AL1440">
        <f>O1440/K1440</f>
        <v>0.26830510856580703</v>
      </c>
      <c r="AM1440">
        <f>P1440/L1440</f>
        <v>0.27770316804407713</v>
      </c>
      <c r="AN1440">
        <f>K1440/W1440</f>
        <v>0.58867206486106372</v>
      </c>
      <c r="AO1440">
        <f>L1440/X1440</f>
        <v>0.605037814863429</v>
      </c>
      <c r="AP1440">
        <f>IF(OR(Q1440&lt;0, Q1440="NA"), 0, 1)</f>
        <v>1</v>
      </c>
      <c r="AQ1440">
        <f>IF(OR(S1440&lt;0, S1440="NA"), 0, 1)</f>
        <v>1</v>
      </c>
      <c r="AR1440">
        <f>IFERROR(IF((AF1440-AG1440)&gt;0,1,0),0)</f>
        <v>0</v>
      </c>
      <c r="AS1440">
        <f>IFERROR(IF((S1440-Q1440)&gt;0,1,0),0)</f>
        <v>1</v>
      </c>
      <c r="AT1440">
        <f>IFERROR(IF((AH1440-AI1440)&lt;0,1,0),0)</f>
        <v>1</v>
      </c>
      <c r="AU1440">
        <f>IFERROR(IF((AJ1440-AK1440)&gt;0,1,0),0)</f>
        <v>0</v>
      </c>
      <c r="AV1440">
        <f>IFERROR(IF((AL1440-AM1440)&gt;0,1,0),0)</f>
        <v>0</v>
      </c>
      <c r="AW1440">
        <f>IFERROR(IF((AN1440-AO1440)&gt;0,1,0),0)</f>
        <v>0</v>
      </c>
      <c r="AX1440">
        <f>IFERROR(IF((AC1440-AD1440)&lt;0,1,0),0)</f>
        <v>1</v>
      </c>
      <c r="AY1440">
        <f>SUM(AP1440:AX1440)</f>
        <v>5</v>
      </c>
    </row>
    <row r="1441" spans="1:51" x14ac:dyDescent="0.45">
      <c r="A1441" s="1" t="s">
        <v>920</v>
      </c>
      <c r="B1441" s="2">
        <v>6858530</v>
      </c>
      <c r="C1441" s="3" t="s">
        <v>5335</v>
      </c>
      <c r="D1441" s="5">
        <v>92.78</v>
      </c>
      <c r="E1441" s="5">
        <v>5184.2958939999999</v>
      </c>
      <c r="F1441" s="3" t="s">
        <v>4485</v>
      </c>
      <c r="G1441" s="3" t="s">
        <v>4486</v>
      </c>
      <c r="H1441" s="3" t="s">
        <v>4588</v>
      </c>
      <c r="I1441" s="3" t="s">
        <v>4588</v>
      </c>
      <c r="J1441" s="3" t="s">
        <v>4689</v>
      </c>
      <c r="K1441" s="6">
        <v>1823889</v>
      </c>
      <c r="L1441" s="6">
        <v>1760752</v>
      </c>
      <c r="M1441" s="6">
        <v>211762</v>
      </c>
      <c r="N1441" s="6">
        <v>204299</v>
      </c>
      <c r="O1441" s="6">
        <v>118842</v>
      </c>
      <c r="P1441" s="6">
        <v>115500</v>
      </c>
      <c r="Q1441" s="6">
        <v>68935</v>
      </c>
      <c r="R1441" s="6">
        <v>70540</v>
      </c>
      <c r="S1441" s="6">
        <v>209079</v>
      </c>
      <c r="T1441" s="6">
        <v>175796</v>
      </c>
      <c r="U1441" s="6">
        <v>486961</v>
      </c>
      <c r="V1441" s="6">
        <v>453942</v>
      </c>
      <c r="W1441" s="6">
        <v>1542135</v>
      </c>
      <c r="X1441" s="6">
        <v>1432096</v>
      </c>
      <c r="Y1441" s="6">
        <v>585006</v>
      </c>
      <c r="Z1441" s="6">
        <v>554186</v>
      </c>
      <c r="AA1441" s="6">
        <v>380454</v>
      </c>
      <c r="AB1441" s="6">
        <v>346017</v>
      </c>
      <c r="AC1441" s="6">
        <v>52680800</v>
      </c>
      <c r="AD1441" s="6">
        <v>52761724</v>
      </c>
      <c r="AF1441">
        <f>Q1441/W1441</f>
        <v>4.4701015151073026E-2</v>
      </c>
      <c r="AG1441">
        <f>R1441/X1441</f>
        <v>4.9256474426295445E-2</v>
      </c>
      <c r="AH1441">
        <f>U1441/W1441</f>
        <v>0.3157706685860836</v>
      </c>
      <c r="AI1441">
        <f>V1441/X1441</f>
        <v>0.31697735347351014</v>
      </c>
      <c r="AJ1441">
        <f>Y1441/AA1441</f>
        <v>1.5376523837310161</v>
      </c>
      <c r="AK1441">
        <f>Z1441/AB1441</f>
        <v>1.6016149495545016</v>
      </c>
      <c r="AL1441">
        <f>O1441/K1441</f>
        <v>6.5158570505112978E-2</v>
      </c>
      <c r="AM1441">
        <f>P1441/L1441</f>
        <v>6.5596972202786083E-2</v>
      </c>
      <c r="AN1441">
        <f>K1441/W1441</f>
        <v>1.1827038488848252</v>
      </c>
      <c r="AO1441">
        <f>L1441/X1441</f>
        <v>1.2294929948830247</v>
      </c>
      <c r="AP1441">
        <f>IF(OR(Q1441&lt;0, Q1441="NA"), 0, 1)</f>
        <v>1</v>
      </c>
      <c r="AQ1441">
        <f>IF(OR(S1441&lt;0, S1441="NA"), 0, 1)</f>
        <v>1</v>
      </c>
      <c r="AR1441">
        <f>IFERROR(IF((AF1441-AG1441)&gt;0,1,0),0)</f>
        <v>0</v>
      </c>
      <c r="AS1441">
        <f>IFERROR(IF((S1441-Q1441)&gt;0,1,0),0)</f>
        <v>1</v>
      </c>
      <c r="AT1441">
        <f>IFERROR(IF((AH1441-AI1441)&lt;0,1,0),0)</f>
        <v>1</v>
      </c>
      <c r="AU1441">
        <f>IFERROR(IF((AJ1441-AK1441)&gt;0,1,0),0)</f>
        <v>0</v>
      </c>
      <c r="AV1441">
        <f>IFERROR(IF((AL1441-AM1441)&gt;0,1,0),0)</f>
        <v>0</v>
      </c>
      <c r="AW1441">
        <f>IFERROR(IF((AN1441-AO1441)&gt;0,1,0),0)</f>
        <v>0</v>
      </c>
      <c r="AX1441">
        <f>IFERROR(IF((AC1441-AD1441)&lt;0,1,0),0)</f>
        <v>1</v>
      </c>
      <c r="AY1441">
        <f>SUM(AP1441:AX1441)</f>
        <v>5</v>
      </c>
    </row>
    <row r="1442" spans="1:51" x14ac:dyDescent="0.45">
      <c r="A1442" s="1" t="s">
        <v>941</v>
      </c>
      <c r="B1442" s="2">
        <v>14170965</v>
      </c>
      <c r="C1442" s="3" t="s">
        <v>5337</v>
      </c>
      <c r="D1442" s="5">
        <v>62.51</v>
      </c>
      <c r="E1442" s="5">
        <v>42962.685429999998</v>
      </c>
      <c r="F1442" s="3" t="s">
        <v>4583</v>
      </c>
      <c r="G1442" s="3" t="s">
        <v>4583</v>
      </c>
      <c r="H1442" s="3" t="s">
        <v>4584</v>
      </c>
      <c r="I1442" s="3" t="s">
        <v>4708</v>
      </c>
      <c r="J1442" s="3" t="s">
        <v>4838</v>
      </c>
      <c r="K1442" s="6">
        <v>16637000</v>
      </c>
      <c r="L1442" s="6">
        <v>16901000</v>
      </c>
      <c r="M1442" s="6">
        <v>3014000</v>
      </c>
      <c r="N1442" s="6">
        <v>3214000</v>
      </c>
      <c r="O1442" s="6">
        <v>1777000</v>
      </c>
      <c r="P1442" s="6">
        <v>1977000</v>
      </c>
      <c r="Q1442" s="6">
        <v>707000</v>
      </c>
      <c r="R1442" s="6">
        <v>910000</v>
      </c>
      <c r="S1442" s="6">
        <v>2345000</v>
      </c>
      <c r="T1442" s="6">
        <v>2110000</v>
      </c>
      <c r="U1442" s="6">
        <v>1975000</v>
      </c>
      <c r="V1442" s="6">
        <v>2471000</v>
      </c>
      <c r="W1442" s="6">
        <v>41908000</v>
      </c>
      <c r="X1442" s="6">
        <v>41464000</v>
      </c>
      <c r="Y1442" s="6">
        <v>15649000</v>
      </c>
      <c r="Z1442" s="6">
        <v>15359000</v>
      </c>
      <c r="AA1442" s="6">
        <v>10424000</v>
      </c>
      <c r="AB1442" s="6">
        <v>8953000</v>
      </c>
      <c r="AC1442" s="6">
        <v>689170000</v>
      </c>
      <c r="AD1442" s="6">
        <v>693617000</v>
      </c>
      <c r="AF1442">
        <f>Q1442/W1442</f>
        <v>1.6870287295981674E-2</v>
      </c>
      <c r="AG1442">
        <f>R1442/X1442</f>
        <v>2.1946748987073123E-2</v>
      </c>
      <c r="AH1442">
        <f>U1442/W1442</f>
        <v>4.7127040183258563E-2</v>
      </c>
      <c r="AI1442">
        <f>V1442/X1442</f>
        <v>5.959386455720625E-2</v>
      </c>
      <c r="AJ1442">
        <f>Y1442/AA1442</f>
        <v>1.5012471220260937</v>
      </c>
      <c r="AK1442">
        <f>Z1442/AB1442</f>
        <v>1.7155143527309282</v>
      </c>
      <c r="AL1442">
        <f>O1442/K1442</f>
        <v>0.1068101220171906</v>
      </c>
      <c r="AM1442">
        <f>P1442/L1442</f>
        <v>0.11697532690373351</v>
      </c>
      <c r="AN1442">
        <f>K1442/W1442</f>
        <v>0.39698864178677101</v>
      </c>
      <c r="AO1442">
        <f>L1442/X1442</f>
        <v>0.40760659849508007</v>
      </c>
      <c r="AP1442">
        <f>IF(OR(Q1442&lt;0, Q1442="NA"), 0, 1)</f>
        <v>1</v>
      </c>
      <c r="AQ1442">
        <f>IF(OR(S1442&lt;0, S1442="NA"), 0, 1)</f>
        <v>1</v>
      </c>
      <c r="AR1442">
        <f>IFERROR(IF((AF1442-AG1442)&gt;0,1,0),0)</f>
        <v>0</v>
      </c>
      <c r="AS1442">
        <f>IFERROR(IF((S1442-Q1442)&gt;0,1,0),0)</f>
        <v>1</v>
      </c>
      <c r="AT1442">
        <f>IFERROR(IF((AH1442-AI1442)&lt;0,1,0),0)</f>
        <v>1</v>
      </c>
      <c r="AU1442">
        <f>IFERROR(IF((AJ1442-AK1442)&gt;0,1,0),0)</f>
        <v>0</v>
      </c>
      <c r="AV1442">
        <f>IFERROR(IF((AL1442-AM1442)&gt;0,1,0),0)</f>
        <v>0</v>
      </c>
      <c r="AW1442">
        <f>IFERROR(IF((AN1442-AO1442)&gt;0,1,0),0)</f>
        <v>0</v>
      </c>
      <c r="AX1442">
        <f>IFERROR(IF((AC1442-AD1442)&lt;0,1,0),0)</f>
        <v>1</v>
      </c>
      <c r="AY1442">
        <f>SUM(AP1442:AX1442)</f>
        <v>5</v>
      </c>
    </row>
    <row r="1443" spans="1:51" x14ac:dyDescent="0.45">
      <c r="A1443" s="1" t="s">
        <v>942</v>
      </c>
      <c r="B1443" s="2">
        <v>4090248</v>
      </c>
      <c r="C1443" s="3" t="s">
        <v>5335</v>
      </c>
      <c r="D1443" s="5">
        <v>109.21</v>
      </c>
      <c r="E1443" s="5">
        <v>5611.0474047300004</v>
      </c>
      <c r="F1443" s="3" t="s">
        <v>4470</v>
      </c>
      <c r="G1443" s="3" t="s">
        <v>4512</v>
      </c>
      <c r="H1443" s="3" t="s">
        <v>4522</v>
      </c>
      <c r="I1443" s="3" t="s">
        <v>4557</v>
      </c>
      <c r="J1443" s="3" t="s">
        <v>4617</v>
      </c>
      <c r="K1443" s="6">
        <v>845638</v>
      </c>
      <c r="L1443" s="6">
        <v>816780</v>
      </c>
      <c r="M1443" s="6">
        <v>129528</v>
      </c>
      <c r="N1443" s="6">
        <v>124322</v>
      </c>
      <c r="O1443" s="6">
        <v>101663</v>
      </c>
      <c r="P1443" s="6">
        <v>97708</v>
      </c>
      <c r="Q1443" s="6">
        <v>81524</v>
      </c>
      <c r="R1443" s="6">
        <v>78024</v>
      </c>
      <c r="S1443" s="6">
        <v>107365</v>
      </c>
      <c r="T1443" s="6">
        <v>103050</v>
      </c>
      <c r="U1443" s="6" t="s">
        <v>4474</v>
      </c>
      <c r="V1443" s="6" t="s">
        <v>4474</v>
      </c>
      <c r="W1443" s="6">
        <v>518553</v>
      </c>
      <c r="X1443" s="6">
        <v>486172</v>
      </c>
      <c r="Y1443" s="6">
        <v>363333</v>
      </c>
      <c r="Z1443" s="6">
        <v>333258</v>
      </c>
      <c r="AA1443" s="6">
        <v>212859</v>
      </c>
      <c r="AB1443" s="6">
        <v>200585</v>
      </c>
      <c r="AC1443" s="6">
        <v>51405480</v>
      </c>
      <c r="AD1443" s="6">
        <v>17123561</v>
      </c>
      <c r="AF1443">
        <f>Q1443/W1443</f>
        <v>0.15721440238509854</v>
      </c>
      <c r="AG1443">
        <f>R1443/X1443</f>
        <v>0.16048641221625268</v>
      </c>
      <c r="AH1443" t="e">
        <f>U1443/W1443</f>
        <v>#VALUE!</v>
      </c>
      <c r="AI1443" t="e">
        <f>V1443/X1443</f>
        <v>#VALUE!</v>
      </c>
      <c r="AJ1443">
        <f>Y1443/AA1443</f>
        <v>1.7069186644680281</v>
      </c>
      <c r="AK1443">
        <f>Z1443/AB1443</f>
        <v>1.6614303163247501</v>
      </c>
      <c r="AL1443">
        <f>O1443/K1443</f>
        <v>0.12022047258992619</v>
      </c>
      <c r="AM1443">
        <f>P1443/L1443</f>
        <v>0.11962584784152404</v>
      </c>
      <c r="AN1443">
        <f>K1443/W1443</f>
        <v>1.6307648398524355</v>
      </c>
      <c r="AO1443">
        <f>L1443/X1443</f>
        <v>1.6800227080128021</v>
      </c>
      <c r="AP1443">
        <f>IF(OR(Q1443&lt;0, Q1443="NA"), 0, 1)</f>
        <v>1</v>
      </c>
      <c r="AQ1443">
        <f>IF(OR(S1443&lt;0, S1443="NA"), 0, 1)</f>
        <v>1</v>
      </c>
      <c r="AR1443">
        <f>IFERROR(IF((AF1443-AG1443)&gt;0,1,0),0)</f>
        <v>0</v>
      </c>
      <c r="AS1443">
        <f>IFERROR(IF((S1443-Q1443)&gt;0,1,0),0)</f>
        <v>1</v>
      </c>
      <c r="AT1443">
        <f>IFERROR(IF((AH1443-AI1443)&lt;0,1,0),0)</f>
        <v>0</v>
      </c>
      <c r="AU1443">
        <f>IFERROR(IF((AJ1443-AK1443)&gt;0,1,0),0)</f>
        <v>1</v>
      </c>
      <c r="AV1443">
        <f>IFERROR(IF((AL1443-AM1443)&gt;0,1,0),0)</f>
        <v>1</v>
      </c>
      <c r="AW1443">
        <f>IFERROR(IF((AN1443-AO1443)&gt;0,1,0),0)</f>
        <v>0</v>
      </c>
      <c r="AX1443">
        <f>IFERROR(IF((AC1443-AD1443)&lt;0,1,0),0)</f>
        <v>0</v>
      </c>
      <c r="AY1443">
        <f>SUM(AP1443:AX1443)</f>
        <v>5</v>
      </c>
    </row>
    <row r="1444" spans="1:51" x14ac:dyDescent="0.45">
      <c r="A1444" s="1" t="s">
        <v>950</v>
      </c>
      <c r="B1444" s="2">
        <v>27752321</v>
      </c>
      <c r="C1444" s="3" t="s">
        <v>5337</v>
      </c>
      <c r="D1444" s="5">
        <v>22.25</v>
      </c>
      <c r="E1444" s="5">
        <v>40024.6237415</v>
      </c>
      <c r="F1444" s="3" t="s">
        <v>4475</v>
      </c>
      <c r="G1444" s="3" t="s">
        <v>4476</v>
      </c>
      <c r="H1444" s="3" t="s">
        <v>4637</v>
      </c>
      <c r="I1444" s="3" t="s">
        <v>4637</v>
      </c>
      <c r="J1444" s="3" t="s">
        <v>4499</v>
      </c>
      <c r="K1444" s="6">
        <v>28864000</v>
      </c>
      <c r="L1444" s="6">
        <v>27182000</v>
      </c>
      <c r="M1444" s="6">
        <v>730000</v>
      </c>
      <c r="N1444" s="6">
        <v>657000</v>
      </c>
      <c r="O1444" s="6">
        <v>340000</v>
      </c>
      <c r="P1444" s="6">
        <v>311000</v>
      </c>
      <c r="Q1444" s="6">
        <v>968000</v>
      </c>
      <c r="R1444" s="6">
        <v>995000</v>
      </c>
      <c r="S1444" s="6">
        <v>1819000</v>
      </c>
      <c r="T1444" s="6">
        <v>2207000</v>
      </c>
      <c r="U1444" s="6">
        <v>1194000</v>
      </c>
      <c r="V1444" s="6">
        <v>1047000</v>
      </c>
      <c r="W1444" s="6">
        <v>16342000</v>
      </c>
      <c r="X1444" s="6">
        <v>15195000</v>
      </c>
      <c r="Y1444" s="6">
        <v>9212000</v>
      </c>
      <c r="Z1444" s="6">
        <v>8809000</v>
      </c>
      <c r="AA1444" s="6">
        <v>8185000</v>
      </c>
      <c r="AB1444" s="6">
        <v>7858000</v>
      </c>
      <c r="AC1444" s="6">
        <v>1796000000</v>
      </c>
      <c r="AD1444" s="6">
        <v>1790000000</v>
      </c>
      <c r="AF1444">
        <f>Q1444/W1444</f>
        <v>5.9233875902582306E-2</v>
      </c>
      <c r="AG1444">
        <f>R1444/X1444</f>
        <v>6.5482066469233297E-2</v>
      </c>
      <c r="AH1444">
        <f>U1444/W1444</f>
        <v>7.3063272549259581E-2</v>
      </c>
      <c r="AI1444">
        <f>V1444/X1444</f>
        <v>6.890424481737413E-2</v>
      </c>
      <c r="AJ1444">
        <f>Y1444/AA1444</f>
        <v>1.1254734270006108</v>
      </c>
      <c r="AK1444">
        <f>Z1444/AB1444</f>
        <v>1.121023161109697</v>
      </c>
      <c r="AL1444">
        <f>O1444/K1444</f>
        <v>1.1779379157427938E-2</v>
      </c>
      <c r="AM1444">
        <f>P1444/L1444</f>
        <v>1.1441395040835847E-2</v>
      </c>
      <c r="AN1444">
        <f>K1444/W1444</f>
        <v>1.7662464814588177</v>
      </c>
      <c r="AO1444">
        <f>L1444/X1444</f>
        <v>1.7888779203685423</v>
      </c>
      <c r="AP1444">
        <f>IF(OR(Q1444&lt;0, Q1444="NA"), 0, 1)</f>
        <v>1</v>
      </c>
      <c r="AQ1444">
        <f>IF(OR(S1444&lt;0, S1444="NA"), 0, 1)</f>
        <v>1</v>
      </c>
      <c r="AR1444">
        <f>IFERROR(IF((AF1444-AG1444)&gt;0,1,0),0)</f>
        <v>0</v>
      </c>
      <c r="AS1444">
        <f>IFERROR(IF((S1444-Q1444)&gt;0,1,0),0)</f>
        <v>1</v>
      </c>
      <c r="AT1444">
        <f>IFERROR(IF((AH1444-AI1444)&lt;0,1,0),0)</f>
        <v>0</v>
      </c>
      <c r="AU1444">
        <f>IFERROR(IF((AJ1444-AK1444)&gt;0,1,0),0)</f>
        <v>1</v>
      </c>
      <c r="AV1444">
        <f>IFERROR(IF((AL1444-AM1444)&gt;0,1,0),0)</f>
        <v>1</v>
      </c>
      <c r="AW1444">
        <f>IFERROR(IF((AN1444-AO1444)&gt;0,1,0),0)</f>
        <v>0</v>
      </c>
      <c r="AX1444">
        <f>IFERROR(IF((AC1444-AD1444)&lt;0,1,0),0)</f>
        <v>0</v>
      </c>
      <c r="AY1444">
        <f>SUM(AP1444:AX1444)</f>
        <v>5</v>
      </c>
    </row>
    <row r="1445" spans="1:51" x14ac:dyDescent="0.45">
      <c r="A1445" s="1" t="s">
        <v>952</v>
      </c>
      <c r="B1445" s="2">
        <v>102939</v>
      </c>
      <c r="C1445" s="3" t="s">
        <v>5337</v>
      </c>
      <c r="D1445" s="5">
        <v>30.49</v>
      </c>
      <c r="E1445" s="5">
        <v>5111.3493321200003</v>
      </c>
      <c r="F1445" s="3" t="s">
        <v>4525</v>
      </c>
      <c r="G1445" s="3" t="s">
        <v>4526</v>
      </c>
      <c r="H1445" s="3" t="s">
        <v>4860</v>
      </c>
      <c r="I1445" s="3" t="s">
        <v>4860</v>
      </c>
      <c r="J1445" s="3" t="s">
        <v>4528</v>
      </c>
      <c r="K1445" s="6">
        <v>827912</v>
      </c>
      <c r="L1445" s="6">
        <v>819705</v>
      </c>
      <c r="M1445" s="6">
        <v>519332</v>
      </c>
      <c r="N1445" s="6">
        <v>513410</v>
      </c>
      <c r="O1445" s="6">
        <v>168537</v>
      </c>
      <c r="P1445" s="6">
        <v>172907</v>
      </c>
      <c r="Q1445" s="6">
        <v>51660</v>
      </c>
      <c r="R1445" s="6">
        <v>59795</v>
      </c>
      <c r="S1445" s="6">
        <v>362039</v>
      </c>
      <c r="T1445" s="6">
        <v>361098</v>
      </c>
      <c r="U1445" s="6">
        <v>1690255</v>
      </c>
      <c r="V1445" s="6">
        <v>1765183</v>
      </c>
      <c r="W1445" s="6">
        <v>7770531</v>
      </c>
      <c r="X1445" s="6">
        <v>7700528</v>
      </c>
      <c r="Y1445" s="6" t="s">
        <v>4474</v>
      </c>
      <c r="Z1445" s="6" t="s">
        <v>4474</v>
      </c>
      <c r="AA1445" s="6" t="s">
        <v>4474</v>
      </c>
      <c r="AB1445" s="6" t="s">
        <v>4474</v>
      </c>
      <c r="AC1445" s="6">
        <v>152140188</v>
      </c>
      <c r="AD1445" s="6">
        <v>152140188</v>
      </c>
      <c r="AF1445">
        <f>Q1445/W1445</f>
        <v>6.6481943125894487E-3</v>
      </c>
      <c r="AG1445">
        <f>R1445/X1445</f>
        <v>7.7650519548789383E-3</v>
      </c>
      <c r="AH1445">
        <f>U1445/W1445</f>
        <v>0.21752117068962212</v>
      </c>
      <c r="AI1445">
        <f>V1445/X1445</f>
        <v>0.22922882690641472</v>
      </c>
      <c r="AJ1445" t="e">
        <f>Y1445/AA1445</f>
        <v>#VALUE!</v>
      </c>
      <c r="AK1445" t="e">
        <f>Z1445/AB1445</f>
        <v>#VALUE!</v>
      </c>
      <c r="AL1445">
        <f>O1445/K1445</f>
        <v>0.20356873677395665</v>
      </c>
      <c r="AM1445">
        <f>P1445/L1445</f>
        <v>0.21093808138293654</v>
      </c>
      <c r="AN1445">
        <f>K1445/W1445</f>
        <v>0.10654509968495074</v>
      </c>
      <c r="AO1445">
        <f>L1445/X1445</f>
        <v>0.10644789552093051</v>
      </c>
      <c r="AP1445">
        <f>IF(OR(Q1445&lt;0, Q1445="NA"), 0, 1)</f>
        <v>1</v>
      </c>
      <c r="AQ1445">
        <f>IF(OR(S1445&lt;0, S1445="NA"), 0, 1)</f>
        <v>1</v>
      </c>
      <c r="AR1445">
        <f>IFERROR(IF((AF1445-AG1445)&gt;0,1,0),0)</f>
        <v>0</v>
      </c>
      <c r="AS1445">
        <f>IFERROR(IF((S1445-Q1445)&gt;0,1,0),0)</f>
        <v>1</v>
      </c>
      <c r="AT1445">
        <f>IFERROR(IF((AH1445-AI1445)&lt;0,1,0),0)</f>
        <v>1</v>
      </c>
      <c r="AU1445">
        <f>IFERROR(IF((AJ1445-AK1445)&gt;0,1,0),0)</f>
        <v>0</v>
      </c>
      <c r="AV1445">
        <f>IFERROR(IF((AL1445-AM1445)&gt;0,1,0),0)</f>
        <v>0</v>
      </c>
      <c r="AW1445">
        <f>IFERROR(IF((AN1445-AO1445)&gt;0,1,0),0)</f>
        <v>1</v>
      </c>
      <c r="AX1445">
        <f>IFERROR(IF((AC1445-AD1445)&lt;0,1,0),0)</f>
        <v>0</v>
      </c>
      <c r="AY1445">
        <f>SUM(AP1445:AX1445)</f>
        <v>5</v>
      </c>
    </row>
    <row r="1446" spans="1:51" x14ac:dyDescent="0.45">
      <c r="A1446" s="1" t="s">
        <v>960</v>
      </c>
      <c r="B1446" s="2">
        <v>4024068</v>
      </c>
      <c r="C1446" s="3" t="s">
        <v>5337</v>
      </c>
      <c r="D1446" s="5">
        <v>11.56</v>
      </c>
      <c r="E1446" s="5">
        <v>571.34737687999996</v>
      </c>
      <c r="F1446" s="3" t="s">
        <v>4480</v>
      </c>
      <c r="G1446" s="3" t="s">
        <v>4509</v>
      </c>
      <c r="H1446" s="3" t="s">
        <v>4509</v>
      </c>
      <c r="I1446" s="3" t="s">
        <v>4510</v>
      </c>
      <c r="J1446" s="3" t="s">
        <v>4727</v>
      </c>
      <c r="K1446" s="6">
        <v>1241376</v>
      </c>
      <c r="L1446" s="6">
        <v>1242122</v>
      </c>
      <c r="M1446" s="6">
        <v>62870</v>
      </c>
      <c r="N1446" s="6">
        <v>71928</v>
      </c>
      <c r="O1446" s="6">
        <v>45474</v>
      </c>
      <c r="P1446" s="6">
        <v>54230</v>
      </c>
      <c r="Q1446" s="6">
        <v>19679</v>
      </c>
      <c r="R1446" s="6">
        <v>22466</v>
      </c>
      <c r="S1446" s="6">
        <v>46806</v>
      </c>
      <c r="T1446" s="6">
        <v>68368</v>
      </c>
      <c r="U1446" s="6">
        <v>205918</v>
      </c>
      <c r="V1446" s="6">
        <v>209410</v>
      </c>
      <c r="W1446" s="6">
        <v>800794</v>
      </c>
      <c r="X1446" s="6">
        <v>785812</v>
      </c>
      <c r="Y1446" s="6">
        <v>362368</v>
      </c>
      <c r="Z1446" s="6">
        <v>351995</v>
      </c>
      <c r="AA1446" s="6">
        <v>283366</v>
      </c>
      <c r="AB1446" s="6">
        <v>272224</v>
      </c>
      <c r="AC1446" s="6">
        <v>49059000</v>
      </c>
      <c r="AD1446" s="6">
        <v>49067000</v>
      </c>
      <c r="AF1446">
        <f>Q1446/W1446</f>
        <v>2.4574359947751857E-2</v>
      </c>
      <c r="AG1446">
        <f>R1446/X1446</f>
        <v>2.8589535410505313E-2</v>
      </c>
      <c r="AH1446">
        <f>U1446/W1446</f>
        <v>0.25714228628086622</v>
      </c>
      <c r="AI1446">
        <f>V1446/X1446</f>
        <v>0.2664886766809364</v>
      </c>
      <c r="AJ1446">
        <f>Y1446/AA1446</f>
        <v>1.2787984444146439</v>
      </c>
      <c r="AK1446">
        <f>Z1446/AB1446</f>
        <v>1.2930344128364877</v>
      </c>
      <c r="AL1446">
        <f>O1446/K1446</f>
        <v>3.6631931018482715E-2</v>
      </c>
      <c r="AM1446">
        <f>P1446/L1446</f>
        <v>4.3659157474064542E-2</v>
      </c>
      <c r="AN1446">
        <f>K1446/W1446</f>
        <v>1.550181444915921</v>
      </c>
      <c r="AO1446">
        <f>L1446/X1446</f>
        <v>1.5806859655999146</v>
      </c>
      <c r="AP1446">
        <f>IF(OR(Q1446&lt;0, Q1446="NA"), 0, 1)</f>
        <v>1</v>
      </c>
      <c r="AQ1446">
        <f>IF(OR(S1446&lt;0, S1446="NA"), 0, 1)</f>
        <v>1</v>
      </c>
      <c r="AR1446">
        <f>IFERROR(IF((AF1446-AG1446)&gt;0,1,0),0)</f>
        <v>0</v>
      </c>
      <c r="AS1446">
        <f>IFERROR(IF((S1446-Q1446)&gt;0,1,0),0)</f>
        <v>1</v>
      </c>
      <c r="AT1446">
        <f>IFERROR(IF((AH1446-AI1446)&lt;0,1,0),0)</f>
        <v>1</v>
      </c>
      <c r="AU1446">
        <f>IFERROR(IF((AJ1446-AK1446)&gt;0,1,0),0)</f>
        <v>0</v>
      </c>
      <c r="AV1446">
        <f>IFERROR(IF((AL1446-AM1446)&gt;0,1,0),0)</f>
        <v>0</v>
      </c>
      <c r="AW1446">
        <f>IFERROR(IF((AN1446-AO1446)&gt;0,1,0),0)</f>
        <v>0</v>
      </c>
      <c r="AX1446">
        <f>IFERROR(IF((AC1446-AD1446)&lt;0,1,0),0)</f>
        <v>1</v>
      </c>
      <c r="AY1446">
        <f>SUM(AP1446:AX1446)</f>
        <v>5</v>
      </c>
    </row>
    <row r="1447" spans="1:51" x14ac:dyDescent="0.45">
      <c r="A1447" s="1" t="s">
        <v>965</v>
      </c>
      <c r="B1447" s="2">
        <v>10655322</v>
      </c>
      <c r="C1447" s="3" t="s">
        <v>5337</v>
      </c>
      <c r="D1447" s="5">
        <v>16.16</v>
      </c>
      <c r="E1447" s="5">
        <v>2985.1960283200001</v>
      </c>
      <c r="F1447" s="3" t="s">
        <v>4654</v>
      </c>
      <c r="G1447" s="3" t="s">
        <v>4654</v>
      </c>
      <c r="H1447" s="3" t="s">
        <v>4655</v>
      </c>
      <c r="I1447" s="3" t="s">
        <v>4717</v>
      </c>
      <c r="J1447" s="3" t="s">
        <v>4718</v>
      </c>
      <c r="K1447" s="6">
        <v>2713358</v>
      </c>
      <c r="L1447" s="6">
        <v>2610882</v>
      </c>
      <c r="M1447" s="6">
        <v>1466772</v>
      </c>
      <c r="N1447" s="6">
        <v>1149472</v>
      </c>
      <c r="O1447" s="6">
        <v>493830</v>
      </c>
      <c r="P1447" s="6">
        <v>241536</v>
      </c>
      <c r="Q1447" s="6">
        <v>172270</v>
      </c>
      <c r="R1447" s="6">
        <v>46747</v>
      </c>
      <c r="S1447" s="6">
        <v>1161521</v>
      </c>
      <c r="T1447" s="6">
        <v>982909</v>
      </c>
      <c r="U1447" s="6">
        <v>3225173</v>
      </c>
      <c r="V1447" s="6">
        <v>2403679</v>
      </c>
      <c r="W1447" s="6">
        <v>9250429</v>
      </c>
      <c r="X1447" s="6">
        <v>7480823</v>
      </c>
      <c r="Y1447" s="6">
        <v>864705</v>
      </c>
      <c r="Z1447" s="6">
        <v>1334342</v>
      </c>
      <c r="AA1447" s="6">
        <v>929753</v>
      </c>
      <c r="AB1447" s="6">
        <v>712314</v>
      </c>
      <c r="AC1447" s="6">
        <v>162391343</v>
      </c>
      <c r="AD1447" s="6">
        <v>111516601</v>
      </c>
      <c r="AF1447">
        <f>Q1447/W1447</f>
        <v>1.8622920082949666E-2</v>
      </c>
      <c r="AG1447">
        <f>R1447/X1447</f>
        <v>6.2489113831459449E-3</v>
      </c>
      <c r="AH1447">
        <f>U1447/W1447</f>
        <v>0.34865118147493485</v>
      </c>
      <c r="AI1447">
        <f>V1447/X1447</f>
        <v>0.32131210697004864</v>
      </c>
      <c r="AJ1447">
        <f>Y1447/AA1447</f>
        <v>0.93003733249583487</v>
      </c>
      <c r="AK1447">
        <f>Z1447/AB1447</f>
        <v>1.8732497185230108</v>
      </c>
      <c r="AL1447">
        <f>O1447/K1447</f>
        <v>0.18199957395964705</v>
      </c>
      <c r="AM1447">
        <f>P1447/L1447</f>
        <v>9.2511266307707507E-2</v>
      </c>
      <c r="AN1447">
        <f>K1447/W1447</f>
        <v>0.293322396182923</v>
      </c>
      <c r="AO1447">
        <f>L1447/X1447</f>
        <v>0.3490099952906251</v>
      </c>
      <c r="AP1447">
        <f>IF(OR(Q1447&lt;0, Q1447="NA"), 0, 1)</f>
        <v>1</v>
      </c>
      <c r="AQ1447">
        <f>IF(OR(S1447&lt;0, S1447="NA"), 0, 1)</f>
        <v>1</v>
      </c>
      <c r="AR1447">
        <f>IFERROR(IF((AF1447-AG1447)&gt;0,1,0),0)</f>
        <v>1</v>
      </c>
      <c r="AS1447">
        <f>IFERROR(IF((S1447-Q1447)&gt;0,1,0),0)</f>
        <v>1</v>
      </c>
      <c r="AT1447">
        <f>IFERROR(IF((AH1447-AI1447)&lt;0,1,0),0)</f>
        <v>0</v>
      </c>
      <c r="AU1447">
        <f>IFERROR(IF((AJ1447-AK1447)&gt;0,1,0),0)</f>
        <v>0</v>
      </c>
      <c r="AV1447">
        <f>IFERROR(IF((AL1447-AM1447)&gt;0,1,0),0)</f>
        <v>1</v>
      </c>
      <c r="AW1447">
        <f>IFERROR(IF((AN1447-AO1447)&gt;0,1,0),0)</f>
        <v>0</v>
      </c>
      <c r="AX1447">
        <f>IFERROR(IF((AC1447-AD1447)&lt;0,1,0),0)</f>
        <v>0</v>
      </c>
      <c r="AY1447">
        <f>SUM(AP1447:AX1447)</f>
        <v>5</v>
      </c>
    </row>
    <row r="1448" spans="1:51" x14ac:dyDescent="0.45">
      <c r="A1448" s="1" t="s">
        <v>966</v>
      </c>
      <c r="B1448" s="2">
        <v>4213375</v>
      </c>
      <c r="C1448" s="3" t="s">
        <v>5337</v>
      </c>
      <c r="D1448" s="5">
        <v>100.33</v>
      </c>
      <c r="E1448" s="5">
        <v>67950.404388480005</v>
      </c>
      <c r="F1448" s="3" t="s">
        <v>4583</v>
      </c>
      <c r="G1448" s="3" t="s">
        <v>4583</v>
      </c>
      <c r="H1448" s="3" t="s">
        <v>4962</v>
      </c>
      <c r="I1448" s="3" t="s">
        <v>4962</v>
      </c>
      <c r="J1448" s="3" t="s">
        <v>4963</v>
      </c>
      <c r="K1448" s="6">
        <v>35387000</v>
      </c>
      <c r="L1448" s="6">
        <v>35000000</v>
      </c>
      <c r="M1448" s="6">
        <v>6527000</v>
      </c>
      <c r="N1448" s="6">
        <v>6336000</v>
      </c>
      <c r="O1448" s="6">
        <v>4793000</v>
      </c>
      <c r="P1448" s="6">
        <v>4667000</v>
      </c>
      <c r="Q1448" s="6">
        <v>3385000</v>
      </c>
      <c r="R1448" s="6">
        <v>3314000</v>
      </c>
      <c r="S1448" s="6">
        <v>4682000</v>
      </c>
      <c r="T1448" s="6">
        <v>4827000</v>
      </c>
      <c r="U1448" s="6">
        <v>10672000</v>
      </c>
      <c r="V1448" s="6">
        <v>9900000</v>
      </c>
      <c r="W1448" s="6">
        <v>51221000</v>
      </c>
      <c r="X1448" s="6">
        <v>48105000</v>
      </c>
      <c r="Y1448" s="6">
        <v>14840000</v>
      </c>
      <c r="Z1448" s="6">
        <v>15113000</v>
      </c>
      <c r="AA1448" s="6">
        <v>10668000</v>
      </c>
      <c r="AB1448" s="6">
        <v>10548000</v>
      </c>
      <c r="AC1448" s="6">
        <v>679826806</v>
      </c>
      <c r="AD1448" s="6">
        <v>683573649</v>
      </c>
      <c r="AF1448">
        <f>Q1448/W1448</f>
        <v>6.6086175592042329E-2</v>
      </c>
      <c r="AG1448">
        <f>R1448/X1448</f>
        <v>6.8890967674877873E-2</v>
      </c>
      <c r="AH1448">
        <f>U1448/W1448</f>
        <v>0.20835204310731925</v>
      </c>
      <c r="AI1448">
        <f>V1448/X1448</f>
        <v>0.205799812909261</v>
      </c>
      <c r="AJ1448">
        <f>Y1448/AA1448</f>
        <v>1.3910761154855642</v>
      </c>
      <c r="AK1448">
        <f>Z1448/AB1448</f>
        <v>1.4327834660599166</v>
      </c>
      <c r="AL1448">
        <f>O1448/K1448</f>
        <v>0.13544521999604375</v>
      </c>
      <c r="AM1448">
        <f>P1448/L1448</f>
        <v>0.13334285714285715</v>
      </c>
      <c r="AN1448">
        <f>K1448/W1448</f>
        <v>0.69086897952011872</v>
      </c>
      <c r="AO1448">
        <f>L1448/X1448</f>
        <v>0.72757509614385196</v>
      </c>
      <c r="AP1448">
        <f>IF(OR(Q1448&lt;0, Q1448="NA"), 0, 1)</f>
        <v>1</v>
      </c>
      <c r="AQ1448">
        <f>IF(OR(S1448&lt;0, S1448="NA"), 0, 1)</f>
        <v>1</v>
      </c>
      <c r="AR1448">
        <f>IFERROR(IF((AF1448-AG1448)&gt;0,1,0),0)</f>
        <v>0</v>
      </c>
      <c r="AS1448">
        <f>IFERROR(IF((S1448-Q1448)&gt;0,1,0),0)</f>
        <v>1</v>
      </c>
      <c r="AT1448">
        <f>IFERROR(IF((AH1448-AI1448)&lt;0,1,0),0)</f>
        <v>0</v>
      </c>
      <c r="AU1448">
        <f>IFERROR(IF((AJ1448-AK1448)&gt;0,1,0),0)</f>
        <v>0</v>
      </c>
      <c r="AV1448">
        <f>IFERROR(IF((AL1448-AM1448)&gt;0,1,0),0)</f>
        <v>1</v>
      </c>
      <c r="AW1448">
        <f>IFERROR(IF((AN1448-AO1448)&gt;0,1,0),0)</f>
        <v>0</v>
      </c>
      <c r="AX1448">
        <f>IFERROR(IF((AC1448-AD1448)&lt;0,1,0),0)</f>
        <v>1</v>
      </c>
      <c r="AY1448">
        <f>SUM(AP1448:AX1448)</f>
        <v>5</v>
      </c>
    </row>
    <row r="1449" spans="1:51" x14ac:dyDescent="0.45">
      <c r="A1449" s="1" t="s">
        <v>969</v>
      </c>
      <c r="B1449" s="2">
        <v>4972921</v>
      </c>
      <c r="C1449" s="3" t="s">
        <v>5338</v>
      </c>
      <c r="D1449" s="5">
        <v>44.2</v>
      </c>
      <c r="E1449" s="5">
        <v>3772.6237718000002</v>
      </c>
      <c r="F1449" s="3" t="s">
        <v>4470</v>
      </c>
      <c r="G1449" s="3" t="s">
        <v>4471</v>
      </c>
      <c r="H1449" s="3" t="s">
        <v>4489</v>
      </c>
      <c r="I1449" s="3" t="s">
        <v>4489</v>
      </c>
      <c r="J1449" s="3" t="s">
        <v>4495</v>
      </c>
      <c r="K1449" s="6">
        <v>202829</v>
      </c>
      <c r="L1449" s="6">
        <v>202227</v>
      </c>
      <c r="M1449" s="6">
        <v>-313078</v>
      </c>
      <c r="N1449" s="6">
        <v>-335173</v>
      </c>
      <c r="O1449" s="6">
        <v>-332395</v>
      </c>
      <c r="P1449" s="6">
        <v>-354676</v>
      </c>
      <c r="Q1449" s="6">
        <v>-239594</v>
      </c>
      <c r="R1449" s="6">
        <v>-265804</v>
      </c>
      <c r="S1449" s="6">
        <v>-188816</v>
      </c>
      <c r="T1449" s="6">
        <v>-121759</v>
      </c>
      <c r="U1449" s="6" t="s">
        <v>4474</v>
      </c>
      <c r="V1449" s="6" t="s">
        <v>4474</v>
      </c>
      <c r="W1449" s="6">
        <v>2256130</v>
      </c>
      <c r="X1449" s="6">
        <v>2339853</v>
      </c>
      <c r="Y1449" s="6">
        <v>1943891</v>
      </c>
      <c r="Z1449" s="6">
        <v>2010407</v>
      </c>
      <c r="AA1449" s="6">
        <v>89810</v>
      </c>
      <c r="AB1449" s="6">
        <v>127823</v>
      </c>
      <c r="AC1449" s="6">
        <v>85335776</v>
      </c>
      <c r="AD1449" s="6">
        <v>85045501</v>
      </c>
      <c r="AF1449">
        <f>Q1449/W1449</f>
        <v>-0.10619689468248726</v>
      </c>
      <c r="AG1449">
        <f>R1449/X1449</f>
        <v>-0.11359858931308933</v>
      </c>
      <c r="AH1449" t="e">
        <f>U1449/W1449</f>
        <v>#VALUE!</v>
      </c>
      <c r="AI1449" t="e">
        <f>V1449/X1449</f>
        <v>#VALUE!</v>
      </c>
      <c r="AJ1449">
        <f>Y1449/AA1449</f>
        <v>21.644482797015922</v>
      </c>
      <c r="AK1449">
        <f>Z1449/AB1449</f>
        <v>15.728053636669458</v>
      </c>
      <c r="AL1449">
        <f>O1449/K1449</f>
        <v>-1.6387942552593564</v>
      </c>
      <c r="AM1449">
        <f>P1449/L1449</f>
        <v>-1.7538508705563549</v>
      </c>
      <c r="AN1449">
        <f>K1449/W1449</f>
        <v>8.9901291149002943E-2</v>
      </c>
      <c r="AO1449">
        <f>L1449/X1449</f>
        <v>8.6427224274345446E-2</v>
      </c>
      <c r="AP1449">
        <f>IF(OR(Q1449&lt;0, Q1449="NA"), 0, 1)</f>
        <v>0</v>
      </c>
      <c r="AQ1449">
        <f>IF(OR(S1449&lt;0, S1449="NA"), 0, 1)</f>
        <v>0</v>
      </c>
      <c r="AR1449">
        <f>IFERROR(IF((AF1449-AG1449)&gt;0,1,0),0)</f>
        <v>1</v>
      </c>
      <c r="AS1449">
        <f>IFERROR(IF((S1449-Q1449)&gt;0,1,0),0)</f>
        <v>1</v>
      </c>
      <c r="AT1449">
        <f>IFERROR(IF((AH1449-AI1449)&lt;0,1,0),0)</f>
        <v>0</v>
      </c>
      <c r="AU1449">
        <f>IFERROR(IF((AJ1449-AK1449)&gt;0,1,0),0)</f>
        <v>1</v>
      </c>
      <c r="AV1449">
        <f>IFERROR(IF((AL1449-AM1449)&gt;0,1,0),0)</f>
        <v>1</v>
      </c>
      <c r="AW1449">
        <f>IFERROR(IF((AN1449-AO1449)&gt;0,1,0),0)</f>
        <v>1</v>
      </c>
      <c r="AX1449">
        <f>IFERROR(IF((AC1449-AD1449)&lt;0,1,0),0)</f>
        <v>0</v>
      </c>
      <c r="AY1449">
        <f>SUM(AP1449:AX1449)</f>
        <v>5</v>
      </c>
    </row>
    <row r="1450" spans="1:51" x14ac:dyDescent="0.45">
      <c r="A1450" s="1" t="s">
        <v>982</v>
      </c>
      <c r="B1450" s="2">
        <v>4090254</v>
      </c>
      <c r="C1450" s="3" t="s">
        <v>5335</v>
      </c>
      <c r="D1450" s="5">
        <v>54.06</v>
      </c>
      <c r="E1450" s="5">
        <v>1505.33643366</v>
      </c>
      <c r="F1450" s="3" t="s">
        <v>4485</v>
      </c>
      <c r="G1450" s="3" t="s">
        <v>4517</v>
      </c>
      <c r="H1450" s="3" t="s">
        <v>4640</v>
      </c>
      <c r="I1450" s="3" t="s">
        <v>4865</v>
      </c>
      <c r="J1450" s="3" t="s">
        <v>4620</v>
      </c>
      <c r="K1450" s="6">
        <v>1177920</v>
      </c>
      <c r="L1450" s="6">
        <v>1169645</v>
      </c>
      <c r="M1450" s="6">
        <v>166929</v>
      </c>
      <c r="N1450" s="6">
        <v>165592</v>
      </c>
      <c r="O1450" s="6">
        <v>134137</v>
      </c>
      <c r="P1450" s="6">
        <v>133255</v>
      </c>
      <c r="Q1450" s="6">
        <v>65054</v>
      </c>
      <c r="R1450" s="6">
        <v>64660</v>
      </c>
      <c r="S1450" s="6">
        <v>132744</v>
      </c>
      <c r="T1450" s="6">
        <v>117867</v>
      </c>
      <c r="U1450" s="6">
        <v>536986</v>
      </c>
      <c r="V1450" s="6">
        <v>538782</v>
      </c>
      <c r="W1450" s="6">
        <v>1387446</v>
      </c>
      <c r="X1450" s="6">
        <v>1353288</v>
      </c>
      <c r="Y1450" s="6">
        <v>787240</v>
      </c>
      <c r="Z1450" s="6">
        <v>759041</v>
      </c>
      <c r="AA1450" s="6">
        <v>499509</v>
      </c>
      <c r="AB1450" s="6">
        <v>476444</v>
      </c>
      <c r="AC1450" s="6">
        <v>28045000</v>
      </c>
      <c r="AD1450" s="6">
        <v>28344000</v>
      </c>
      <c r="AF1450">
        <f>Q1450/W1450</f>
        <v>4.6887590580101855E-2</v>
      </c>
      <c r="AG1450">
        <f>R1450/X1450</f>
        <v>4.7779925632976866E-2</v>
      </c>
      <c r="AH1450">
        <f>U1450/W1450</f>
        <v>0.38703199980395636</v>
      </c>
      <c r="AI1450">
        <f>V1450/X1450</f>
        <v>0.39812811463635234</v>
      </c>
      <c r="AJ1450">
        <f>Y1450/AA1450</f>
        <v>1.5760276591612965</v>
      </c>
      <c r="AK1450">
        <f>Z1450/AB1450</f>
        <v>1.5931379133749193</v>
      </c>
      <c r="AL1450">
        <f>O1450/K1450</f>
        <v>0.11387615457756045</v>
      </c>
      <c r="AM1450">
        <f>P1450/L1450</f>
        <v>0.11392773020873855</v>
      </c>
      <c r="AN1450">
        <f>K1450/W1450</f>
        <v>0.84898439290610228</v>
      </c>
      <c r="AO1450">
        <f>L1450/X1450</f>
        <v>0.86429865630966951</v>
      </c>
      <c r="AP1450">
        <f>IF(OR(Q1450&lt;0, Q1450="NA"), 0, 1)</f>
        <v>1</v>
      </c>
      <c r="AQ1450">
        <f>IF(OR(S1450&lt;0, S1450="NA"), 0, 1)</f>
        <v>1</v>
      </c>
      <c r="AR1450">
        <f>IFERROR(IF((AF1450-AG1450)&gt;0,1,0),0)</f>
        <v>0</v>
      </c>
      <c r="AS1450">
        <f>IFERROR(IF((S1450-Q1450)&gt;0,1,0),0)</f>
        <v>1</v>
      </c>
      <c r="AT1450">
        <f>IFERROR(IF((AH1450-AI1450)&lt;0,1,0),0)</f>
        <v>1</v>
      </c>
      <c r="AU1450">
        <f>IFERROR(IF((AJ1450-AK1450)&gt;0,1,0),0)</f>
        <v>0</v>
      </c>
      <c r="AV1450">
        <f>IFERROR(IF((AL1450-AM1450)&gt;0,1,0),0)</f>
        <v>0</v>
      </c>
      <c r="AW1450">
        <f>IFERROR(IF((AN1450-AO1450)&gt;0,1,0),0)</f>
        <v>0</v>
      </c>
      <c r="AX1450">
        <f>IFERROR(IF((AC1450-AD1450)&lt;0,1,0),0)</f>
        <v>1</v>
      </c>
      <c r="AY1450">
        <f>SUM(AP1450:AX1450)</f>
        <v>5</v>
      </c>
    </row>
    <row r="1451" spans="1:51" x14ac:dyDescent="0.45">
      <c r="A1451" s="1" t="s">
        <v>983</v>
      </c>
      <c r="B1451" s="2">
        <v>101333765</v>
      </c>
      <c r="C1451" s="3" t="s">
        <v>5374</v>
      </c>
      <c r="D1451" s="5">
        <v>11.15</v>
      </c>
      <c r="E1451" s="5">
        <v>68.198272549999999</v>
      </c>
      <c r="F1451" s="3" t="s">
        <v>4480</v>
      </c>
      <c r="G1451" s="3" t="s">
        <v>4491</v>
      </c>
      <c r="H1451" s="3" t="s">
        <v>4492</v>
      </c>
      <c r="I1451" s="3" t="s">
        <v>4493</v>
      </c>
      <c r="J1451" s="3" t="s">
        <v>4494</v>
      </c>
      <c r="K1451" s="6" t="s">
        <v>4474</v>
      </c>
      <c r="L1451" s="6" t="s">
        <v>4474</v>
      </c>
      <c r="M1451" s="6" t="s">
        <v>4474</v>
      </c>
      <c r="N1451" s="6" t="s">
        <v>4474</v>
      </c>
      <c r="O1451" s="6">
        <v>-2386.0909999999999</v>
      </c>
      <c r="P1451" s="6">
        <v>-1893.8140000000001</v>
      </c>
      <c r="Q1451" s="8">
        <v>494.78300000000002</v>
      </c>
      <c r="R1451" s="6">
        <v>1485.4</v>
      </c>
      <c r="S1451" s="6">
        <v>1975.89</v>
      </c>
      <c r="T1451" s="6">
        <v>3014.9409999999998</v>
      </c>
      <c r="U1451" s="6" t="s">
        <v>4474</v>
      </c>
      <c r="V1451" s="6" t="s">
        <v>4474</v>
      </c>
      <c r="W1451" s="6">
        <v>15887.638999999999</v>
      </c>
      <c r="X1451" s="6">
        <v>53911.103999999999</v>
      </c>
      <c r="Y1451" s="6">
        <v>15887.638999999999</v>
      </c>
      <c r="Z1451" s="6">
        <v>53911.103999999999</v>
      </c>
      <c r="AA1451" s="6">
        <v>10297</v>
      </c>
      <c r="AB1451" s="6">
        <v>9621</v>
      </c>
      <c r="AC1451" s="6">
        <v>6116437</v>
      </c>
      <c r="AD1451" s="6">
        <v>9515937</v>
      </c>
      <c r="AF1451">
        <f>Q1451/W1451</f>
        <v>3.1142638626167174E-2</v>
      </c>
      <c r="AG1451">
        <f>R1451/X1451</f>
        <v>2.7552765382063037E-2</v>
      </c>
      <c r="AH1451" t="e">
        <f>U1451/W1451</f>
        <v>#VALUE!</v>
      </c>
      <c r="AI1451" t="e">
        <f>V1451/X1451</f>
        <v>#VALUE!</v>
      </c>
      <c r="AJ1451">
        <f>Y1451/AA1451</f>
        <v>1.5429386228998736</v>
      </c>
      <c r="AK1451">
        <f>Z1451/AB1451</f>
        <v>5.6034823822887434</v>
      </c>
      <c r="AL1451" t="e">
        <f>O1451/K1451</f>
        <v>#VALUE!</v>
      </c>
      <c r="AM1451" t="e">
        <f>P1451/L1451</f>
        <v>#VALUE!</v>
      </c>
      <c r="AN1451" t="e">
        <f>K1451/W1451</f>
        <v>#VALUE!</v>
      </c>
      <c r="AO1451" t="e">
        <f>L1451/X1451</f>
        <v>#VALUE!</v>
      </c>
      <c r="AP1451">
        <f>IF(OR(Q1451&lt;0, Q1451="NA"), 0, 1)</f>
        <v>1</v>
      </c>
      <c r="AQ1451">
        <f>IF(OR(S1451&lt;0, S1451="NA"), 0, 1)</f>
        <v>1</v>
      </c>
      <c r="AR1451">
        <f>IFERROR(IF((AF1451-AG1451)&gt;0,1,0),0)</f>
        <v>1</v>
      </c>
      <c r="AS1451">
        <f>IFERROR(IF((S1451-Q1451)&gt;0,1,0),0)</f>
        <v>1</v>
      </c>
      <c r="AT1451">
        <f>IFERROR(IF((AH1451-AI1451)&lt;0,1,0),0)</f>
        <v>0</v>
      </c>
      <c r="AU1451">
        <f>IFERROR(IF((AJ1451-AK1451)&gt;0,1,0),0)</f>
        <v>0</v>
      </c>
      <c r="AV1451">
        <f>IFERROR(IF((AL1451-AM1451)&gt;0,1,0),0)</f>
        <v>0</v>
      </c>
      <c r="AW1451">
        <f>IFERROR(IF((AN1451-AO1451)&gt;0,1,0),0)</f>
        <v>0</v>
      </c>
      <c r="AX1451">
        <f>IFERROR(IF((AC1451-AD1451)&lt;0,1,0),0)</f>
        <v>1</v>
      </c>
      <c r="AY1451">
        <f>SUM(AP1451:AX1451)</f>
        <v>5</v>
      </c>
    </row>
    <row r="1452" spans="1:51" x14ac:dyDescent="0.45">
      <c r="A1452" s="1" t="s">
        <v>985</v>
      </c>
      <c r="B1452" s="2">
        <v>4987474</v>
      </c>
      <c r="C1452" s="3" t="s">
        <v>5335</v>
      </c>
      <c r="D1452" s="5">
        <v>388.95</v>
      </c>
      <c r="E1452" s="5">
        <v>6540.6259845000004</v>
      </c>
      <c r="F1452" s="3" t="s">
        <v>4485</v>
      </c>
      <c r="G1452" s="3" t="s">
        <v>4486</v>
      </c>
      <c r="H1452" s="3" t="s">
        <v>4496</v>
      </c>
      <c r="I1452" s="3" t="s">
        <v>4496</v>
      </c>
      <c r="J1452" s="3" t="s">
        <v>4971</v>
      </c>
      <c r="K1452" s="6">
        <v>839930</v>
      </c>
      <c r="L1452" s="6">
        <v>815657</v>
      </c>
      <c r="M1452" s="6">
        <v>220227</v>
      </c>
      <c r="N1452" s="6">
        <v>209772</v>
      </c>
      <c r="O1452" s="6">
        <v>180662</v>
      </c>
      <c r="P1452" s="6">
        <v>171105</v>
      </c>
      <c r="Q1452" s="6">
        <v>116772</v>
      </c>
      <c r="R1452" s="6">
        <v>110333</v>
      </c>
      <c r="S1452" s="6">
        <v>198865</v>
      </c>
      <c r="T1452" s="6">
        <v>176730</v>
      </c>
      <c r="U1452" s="6" t="s">
        <v>4474</v>
      </c>
      <c r="V1452" s="6">
        <v>115000</v>
      </c>
      <c r="W1452" s="6">
        <v>1359296</v>
      </c>
      <c r="X1452" s="6">
        <v>1050526</v>
      </c>
      <c r="Y1452" s="6">
        <v>609497</v>
      </c>
      <c r="Z1452" s="6">
        <v>331219</v>
      </c>
      <c r="AA1452" s="6">
        <v>159450</v>
      </c>
      <c r="AB1452" s="6">
        <v>121485</v>
      </c>
      <c r="AC1452" s="6">
        <v>16789548</v>
      </c>
      <c r="AD1452" s="6">
        <v>15535759</v>
      </c>
      <c r="AF1452">
        <f>Q1452/W1452</f>
        <v>8.5906233815151375E-2</v>
      </c>
      <c r="AG1452">
        <f>R1452/X1452</f>
        <v>0.10502643437668369</v>
      </c>
      <c r="AH1452" t="e">
        <f>U1452/W1452</f>
        <v>#VALUE!</v>
      </c>
      <c r="AI1452">
        <f>V1452/X1452</f>
        <v>0.10946897078225575</v>
      </c>
      <c r="AJ1452">
        <f>Y1452/AA1452</f>
        <v>3.8224960802759487</v>
      </c>
      <c r="AK1452">
        <f>Z1452/AB1452</f>
        <v>2.7264188994526073</v>
      </c>
      <c r="AL1452">
        <f>O1452/K1452</f>
        <v>0.21509173383496244</v>
      </c>
      <c r="AM1452">
        <f>P1452/L1452</f>
        <v>0.20977567776651215</v>
      </c>
      <c r="AN1452">
        <f>K1452/W1452</f>
        <v>0.61791545035076978</v>
      </c>
      <c r="AO1452">
        <f>L1452/X1452</f>
        <v>0.77642723740297714</v>
      </c>
      <c r="AP1452">
        <f>IF(OR(Q1452&lt;0, Q1452="NA"), 0, 1)</f>
        <v>1</v>
      </c>
      <c r="AQ1452">
        <f>IF(OR(S1452&lt;0, S1452="NA"), 0, 1)</f>
        <v>1</v>
      </c>
      <c r="AR1452">
        <f>IFERROR(IF((AF1452-AG1452)&gt;0,1,0),0)</f>
        <v>0</v>
      </c>
      <c r="AS1452">
        <f>IFERROR(IF((S1452-Q1452)&gt;0,1,0),0)</f>
        <v>1</v>
      </c>
      <c r="AT1452">
        <f>IFERROR(IF((AH1452-AI1452)&lt;0,1,0),0)</f>
        <v>0</v>
      </c>
      <c r="AU1452">
        <f>IFERROR(IF((AJ1452-AK1452)&gt;0,1,0),0)</f>
        <v>1</v>
      </c>
      <c r="AV1452">
        <f>IFERROR(IF((AL1452-AM1452)&gt;0,1,0),0)</f>
        <v>1</v>
      </c>
      <c r="AW1452">
        <f>IFERROR(IF((AN1452-AO1452)&gt;0,1,0),0)</f>
        <v>0</v>
      </c>
      <c r="AX1452">
        <f>IFERROR(IF((AC1452-AD1452)&lt;0,1,0),0)</f>
        <v>0</v>
      </c>
      <c r="AY1452">
        <f>SUM(AP1452:AX1452)</f>
        <v>5</v>
      </c>
    </row>
    <row r="1453" spans="1:51" x14ac:dyDescent="0.45">
      <c r="A1453" s="1" t="s">
        <v>988</v>
      </c>
      <c r="B1453" s="2">
        <v>4040264</v>
      </c>
      <c r="C1453" s="3" t="s">
        <v>5337</v>
      </c>
      <c r="D1453" s="5">
        <v>52.95</v>
      </c>
      <c r="E1453" s="5">
        <v>1594.61810775</v>
      </c>
      <c r="F1453" s="3" t="s">
        <v>4500</v>
      </c>
      <c r="G1453" s="3" t="s">
        <v>4574</v>
      </c>
      <c r="H1453" s="3" t="s">
        <v>4580</v>
      </c>
      <c r="I1453" s="3" t="s">
        <v>4824</v>
      </c>
      <c r="J1453" s="3" t="s">
        <v>4820</v>
      </c>
      <c r="K1453" s="6">
        <v>513030</v>
      </c>
      <c r="L1453" s="6">
        <v>515158</v>
      </c>
      <c r="M1453" s="6">
        <v>104600</v>
      </c>
      <c r="N1453" s="6">
        <v>102996</v>
      </c>
      <c r="O1453" s="6">
        <v>74671</v>
      </c>
      <c r="P1453" s="6">
        <v>73810</v>
      </c>
      <c r="Q1453" s="6">
        <v>59828</v>
      </c>
      <c r="R1453" s="6">
        <v>55117</v>
      </c>
      <c r="S1453" s="6">
        <v>105404</v>
      </c>
      <c r="T1453" s="6">
        <v>92144</v>
      </c>
      <c r="U1453" s="6">
        <v>102700</v>
      </c>
      <c r="V1453" s="6">
        <v>65000</v>
      </c>
      <c r="W1453" s="6">
        <v>789392</v>
      </c>
      <c r="X1453" s="6">
        <v>725622</v>
      </c>
      <c r="Y1453" s="6">
        <v>255561</v>
      </c>
      <c r="Z1453" s="6">
        <v>314862</v>
      </c>
      <c r="AA1453" s="6">
        <v>103799</v>
      </c>
      <c r="AB1453" s="6">
        <v>92447</v>
      </c>
      <c r="AC1453" s="6">
        <v>30178139</v>
      </c>
      <c r="AD1453" s="6">
        <v>30421790</v>
      </c>
      <c r="AF1453">
        <f>Q1453/W1453</f>
        <v>7.578997506942052E-2</v>
      </c>
      <c r="AG1453">
        <f>R1453/X1453</f>
        <v>7.5958281309001105E-2</v>
      </c>
      <c r="AH1453">
        <f>U1453/W1453</f>
        <v>0.130100127693212</v>
      </c>
      <c r="AI1453">
        <f>V1453/X1453</f>
        <v>8.9578320392711352E-2</v>
      </c>
      <c r="AJ1453">
        <f>Y1453/AA1453</f>
        <v>2.4620757425408724</v>
      </c>
      <c r="AK1453">
        <f>Z1453/AB1453</f>
        <v>3.4058649820978508</v>
      </c>
      <c r="AL1453">
        <f>O1453/K1453</f>
        <v>0.145548993236263</v>
      </c>
      <c r="AM1453">
        <f>P1453/L1453</f>
        <v>0.14327643169668336</v>
      </c>
      <c r="AN1453">
        <f>K1453/W1453</f>
        <v>0.64990524352919721</v>
      </c>
      <c r="AO1453">
        <f>L1453/X1453</f>
        <v>0.70995366733643683</v>
      </c>
      <c r="AP1453">
        <f>IF(OR(Q1453&lt;0, Q1453="NA"), 0, 1)</f>
        <v>1</v>
      </c>
      <c r="AQ1453">
        <f>IF(OR(S1453&lt;0, S1453="NA"), 0, 1)</f>
        <v>1</v>
      </c>
      <c r="AR1453">
        <f>IFERROR(IF((AF1453-AG1453)&gt;0,1,0),0)</f>
        <v>0</v>
      </c>
      <c r="AS1453">
        <f>IFERROR(IF((S1453-Q1453)&gt;0,1,0),0)</f>
        <v>1</v>
      </c>
      <c r="AT1453">
        <f>IFERROR(IF((AH1453-AI1453)&lt;0,1,0),0)</f>
        <v>0</v>
      </c>
      <c r="AU1453">
        <f>IFERROR(IF((AJ1453-AK1453)&gt;0,1,0),0)</f>
        <v>0</v>
      </c>
      <c r="AV1453">
        <f>IFERROR(IF((AL1453-AM1453)&gt;0,1,0),0)</f>
        <v>1</v>
      </c>
      <c r="AW1453">
        <f>IFERROR(IF((AN1453-AO1453)&gt;0,1,0),0)</f>
        <v>0</v>
      </c>
      <c r="AX1453">
        <f>IFERROR(IF((AC1453-AD1453)&lt;0,1,0),0)</f>
        <v>1</v>
      </c>
      <c r="AY1453">
        <f>SUM(AP1453:AX1453)</f>
        <v>5</v>
      </c>
    </row>
    <row r="1454" spans="1:51" x14ac:dyDescent="0.45">
      <c r="A1454" s="1" t="s">
        <v>989</v>
      </c>
      <c r="B1454" s="2">
        <v>4095755</v>
      </c>
      <c r="C1454" s="3" t="s">
        <v>5337</v>
      </c>
      <c r="D1454" s="5">
        <v>40.71</v>
      </c>
      <c r="E1454" s="5">
        <v>9206.7004359000002</v>
      </c>
      <c r="F1454" s="3" t="s">
        <v>4525</v>
      </c>
      <c r="G1454" s="3" t="s">
        <v>4526</v>
      </c>
      <c r="H1454" s="3" t="s">
        <v>4705</v>
      </c>
      <c r="I1454" s="3" t="s">
        <v>4975</v>
      </c>
      <c r="J1454" s="3" t="s">
        <v>4528</v>
      </c>
      <c r="K1454" s="6">
        <v>1066921</v>
      </c>
      <c r="L1454" s="6">
        <v>1064630</v>
      </c>
      <c r="M1454" s="6">
        <v>701782</v>
      </c>
      <c r="N1454" s="6">
        <v>703178</v>
      </c>
      <c r="O1454" s="6">
        <v>498254</v>
      </c>
      <c r="P1454" s="6">
        <v>500875</v>
      </c>
      <c r="Q1454" s="6">
        <v>403131</v>
      </c>
      <c r="R1454" s="6">
        <v>405254</v>
      </c>
      <c r="S1454" s="6">
        <v>608704</v>
      </c>
      <c r="T1454" s="6">
        <v>633066</v>
      </c>
      <c r="U1454" s="6">
        <v>2874144</v>
      </c>
      <c r="V1454" s="6">
        <v>2884548</v>
      </c>
      <c r="W1454" s="6">
        <v>6192415</v>
      </c>
      <c r="X1454" s="6">
        <v>6184456</v>
      </c>
      <c r="Y1454" s="6" t="s">
        <v>4474</v>
      </c>
      <c r="Z1454" s="6" t="s">
        <v>4474</v>
      </c>
      <c r="AA1454" s="6" t="s">
        <v>4474</v>
      </c>
      <c r="AB1454" s="6" t="s">
        <v>4474</v>
      </c>
      <c r="AC1454" s="6">
        <v>226002624</v>
      </c>
      <c r="AD1454" s="6">
        <v>225196862</v>
      </c>
      <c r="AF1454">
        <f>Q1454/W1454</f>
        <v>6.5100772477296828E-2</v>
      </c>
      <c r="AG1454">
        <f>R1454/X1454</f>
        <v>6.5527833005845623E-2</v>
      </c>
      <c r="AH1454">
        <f>U1454/W1454</f>
        <v>0.46413943509923028</v>
      </c>
      <c r="AI1454">
        <f>V1454/X1454</f>
        <v>0.46641903507762039</v>
      </c>
      <c r="AJ1454" t="e">
        <f>Y1454/AA1454</f>
        <v>#VALUE!</v>
      </c>
      <c r="AK1454" t="e">
        <f>Z1454/AB1454</f>
        <v>#VALUE!</v>
      </c>
      <c r="AL1454">
        <f>O1454/K1454</f>
        <v>0.46700177426444883</v>
      </c>
      <c r="AM1454">
        <f>P1454/L1454</f>
        <v>0.47046861350891861</v>
      </c>
      <c r="AN1454">
        <f>K1454/W1454</f>
        <v>0.17229481551220324</v>
      </c>
      <c r="AO1454">
        <f>L1454/X1454</f>
        <v>0.17214610306872585</v>
      </c>
      <c r="AP1454">
        <f>IF(OR(Q1454&lt;0, Q1454="NA"), 0, 1)</f>
        <v>1</v>
      </c>
      <c r="AQ1454">
        <f>IF(OR(S1454&lt;0, S1454="NA"), 0, 1)</f>
        <v>1</v>
      </c>
      <c r="AR1454">
        <f>IFERROR(IF((AF1454-AG1454)&gt;0,1,0),0)</f>
        <v>0</v>
      </c>
      <c r="AS1454">
        <f>IFERROR(IF((S1454-Q1454)&gt;0,1,0),0)</f>
        <v>1</v>
      </c>
      <c r="AT1454">
        <f>IFERROR(IF((AH1454-AI1454)&lt;0,1,0),0)</f>
        <v>1</v>
      </c>
      <c r="AU1454">
        <f>IFERROR(IF((AJ1454-AK1454)&gt;0,1,0),0)</f>
        <v>0</v>
      </c>
      <c r="AV1454">
        <f>IFERROR(IF((AL1454-AM1454)&gt;0,1,0),0)</f>
        <v>0</v>
      </c>
      <c r="AW1454">
        <f>IFERROR(IF((AN1454-AO1454)&gt;0,1,0),0)</f>
        <v>1</v>
      </c>
      <c r="AX1454">
        <f>IFERROR(IF((AC1454-AD1454)&lt;0,1,0),0)</f>
        <v>0</v>
      </c>
      <c r="AY1454">
        <f>SUM(AP1454:AX1454)</f>
        <v>5</v>
      </c>
    </row>
    <row r="1455" spans="1:51" x14ac:dyDescent="0.45">
      <c r="A1455" s="1" t="s">
        <v>990</v>
      </c>
      <c r="B1455" s="2">
        <v>100196</v>
      </c>
      <c r="C1455" s="3" t="s">
        <v>5337</v>
      </c>
      <c r="D1455" s="5">
        <v>140.19</v>
      </c>
      <c r="E1455" s="5">
        <v>8990.6457337800002</v>
      </c>
      <c r="F1455" s="3" t="s">
        <v>4480</v>
      </c>
      <c r="G1455" s="3" t="s">
        <v>4481</v>
      </c>
      <c r="H1455" s="3" t="s">
        <v>4481</v>
      </c>
      <c r="I1455" s="3" t="s">
        <v>4482</v>
      </c>
      <c r="J1455" s="3" t="s">
        <v>4484</v>
      </c>
      <c r="K1455" s="6">
        <v>2029271</v>
      </c>
      <c r="L1455" s="6">
        <v>2002657</v>
      </c>
      <c r="M1455" s="6" t="s">
        <v>4474</v>
      </c>
      <c r="N1455" s="6" t="s">
        <v>4474</v>
      </c>
      <c r="O1455" s="6">
        <v>1422433</v>
      </c>
      <c r="P1455" s="6">
        <v>1406032</v>
      </c>
      <c r="Q1455" s="6">
        <v>530241</v>
      </c>
      <c r="R1455" s="6">
        <v>539391</v>
      </c>
      <c r="S1455" s="6">
        <v>842229</v>
      </c>
      <c r="T1455" s="6">
        <v>773700</v>
      </c>
      <c r="U1455" s="6">
        <v>99609</v>
      </c>
      <c r="V1455" s="6">
        <v>99569</v>
      </c>
      <c r="W1455" s="6">
        <v>51008093</v>
      </c>
      <c r="X1455" s="6">
        <v>48842693</v>
      </c>
      <c r="Y1455" s="6" t="s">
        <v>4474</v>
      </c>
      <c r="Z1455" s="6" t="s">
        <v>4474</v>
      </c>
      <c r="AA1455" s="6" t="s">
        <v>4474</v>
      </c>
      <c r="AB1455" s="6" t="s">
        <v>4474</v>
      </c>
      <c r="AC1455" s="6">
        <v>63931204</v>
      </c>
      <c r="AD1455" s="6">
        <v>63988628</v>
      </c>
      <c r="AF1455">
        <f>Q1455/W1455</f>
        <v>1.0395232772179897E-2</v>
      </c>
      <c r="AG1455">
        <f>R1455/X1455</f>
        <v>1.1043432842656731E-2</v>
      </c>
      <c r="AH1455">
        <f>U1455/W1455</f>
        <v>1.9528077632700363E-3</v>
      </c>
      <c r="AI1455">
        <f>V1455/X1455</f>
        <v>2.0385649087776548E-3</v>
      </c>
      <c r="AJ1455" t="e">
        <f>Y1455/AA1455</f>
        <v>#VALUE!</v>
      </c>
      <c r="AK1455" t="e">
        <f>Z1455/AB1455</f>
        <v>#VALUE!</v>
      </c>
      <c r="AL1455">
        <f>O1455/K1455</f>
        <v>0.70095763453969429</v>
      </c>
      <c r="AM1455">
        <f>P1455/L1455</f>
        <v>0.70208328235938555</v>
      </c>
      <c r="AN1455">
        <f>K1455/W1455</f>
        <v>3.9783314385032978E-2</v>
      </c>
      <c r="AO1455">
        <f>L1455/X1455</f>
        <v>4.1002182250679746E-2</v>
      </c>
      <c r="AP1455">
        <f>IF(OR(Q1455&lt;0, Q1455="NA"), 0, 1)</f>
        <v>1</v>
      </c>
      <c r="AQ1455">
        <f>IF(OR(S1455&lt;0, S1455="NA"), 0, 1)</f>
        <v>1</v>
      </c>
      <c r="AR1455">
        <f>IFERROR(IF((AF1455-AG1455)&gt;0,1,0),0)</f>
        <v>0</v>
      </c>
      <c r="AS1455">
        <f>IFERROR(IF((S1455-Q1455)&gt;0,1,0),0)</f>
        <v>1</v>
      </c>
      <c r="AT1455">
        <f>IFERROR(IF((AH1455-AI1455)&lt;0,1,0),0)</f>
        <v>1</v>
      </c>
      <c r="AU1455">
        <f>IFERROR(IF((AJ1455-AK1455)&gt;0,1,0),0)</f>
        <v>0</v>
      </c>
      <c r="AV1455">
        <f>IFERROR(IF((AL1455-AM1455)&gt;0,1,0),0)</f>
        <v>0</v>
      </c>
      <c r="AW1455">
        <f>IFERROR(IF((AN1455-AO1455)&gt;0,1,0),0)</f>
        <v>0</v>
      </c>
      <c r="AX1455">
        <f>IFERROR(IF((AC1455-AD1455)&lt;0,1,0),0)</f>
        <v>1</v>
      </c>
      <c r="AY1455">
        <f>SUM(AP1455:AX1455)</f>
        <v>5</v>
      </c>
    </row>
    <row r="1456" spans="1:51" x14ac:dyDescent="0.45">
      <c r="A1456" s="1" t="s">
        <v>993</v>
      </c>
      <c r="B1456" s="2">
        <v>4074303</v>
      </c>
      <c r="C1456" s="3" t="s">
        <v>5337</v>
      </c>
      <c r="D1456" s="5">
        <v>366</v>
      </c>
      <c r="E1456" s="5">
        <v>50208.557831999999</v>
      </c>
      <c r="F1456" s="3" t="s">
        <v>4485</v>
      </c>
      <c r="G1456" s="3" t="s">
        <v>4486</v>
      </c>
      <c r="H1456" s="3" t="s">
        <v>4598</v>
      </c>
      <c r="I1456" s="3" t="s">
        <v>4661</v>
      </c>
      <c r="J1456" s="3" t="s">
        <v>4921</v>
      </c>
      <c r="K1456" s="6">
        <v>34198000</v>
      </c>
      <c r="L1456" s="6">
        <v>34173000</v>
      </c>
      <c r="M1456" s="6">
        <v>4592000</v>
      </c>
      <c r="N1456" s="6">
        <v>4445000</v>
      </c>
      <c r="O1456" s="6">
        <v>3548000</v>
      </c>
      <c r="P1456" s="6">
        <v>3409000</v>
      </c>
      <c r="Q1456" s="6">
        <v>2230000</v>
      </c>
      <c r="R1456" s="6">
        <v>2077000</v>
      </c>
      <c r="S1456" s="6">
        <v>1524000</v>
      </c>
      <c r="T1456" s="6">
        <v>2413000</v>
      </c>
      <c r="U1456" s="6">
        <v>4813000</v>
      </c>
      <c r="V1456" s="6">
        <v>5423000</v>
      </c>
      <c r="W1456" s="6">
        <v>32052000</v>
      </c>
      <c r="X1456" s="6">
        <v>31320000</v>
      </c>
      <c r="Y1456" s="6">
        <v>15316000</v>
      </c>
      <c r="Z1456" s="6">
        <v>14962000</v>
      </c>
      <c r="AA1456" s="6">
        <v>11603000</v>
      </c>
      <c r="AB1456" s="6">
        <v>11144000</v>
      </c>
      <c r="AC1456" s="6">
        <v>137181852</v>
      </c>
      <c r="AD1456" s="6">
        <v>137047646</v>
      </c>
      <c r="AF1456">
        <f>Q1456/W1456</f>
        <v>6.9574441532509676E-2</v>
      </c>
      <c r="AG1456">
        <f>R1456/X1456</f>
        <v>6.6315453384418896E-2</v>
      </c>
      <c r="AH1456">
        <f>U1456/W1456</f>
        <v>0.15016223636590539</v>
      </c>
      <c r="AI1456">
        <f>V1456/X1456</f>
        <v>0.17314814814814813</v>
      </c>
      <c r="AJ1456">
        <f>Y1456/AA1456</f>
        <v>1.3200034473842972</v>
      </c>
      <c r="AK1456">
        <f>Z1456/AB1456</f>
        <v>1.3426058865757358</v>
      </c>
      <c r="AL1456">
        <f>O1456/K1456</f>
        <v>0.10374875723726534</v>
      </c>
      <c r="AM1456">
        <f>P1456/L1456</f>
        <v>9.9757118192725244E-2</v>
      </c>
      <c r="AN1456">
        <f>K1456/W1456</f>
        <v>1.0669537002371148</v>
      </c>
      <c r="AO1456">
        <f>L1456/X1456</f>
        <v>1.0910919540229884</v>
      </c>
      <c r="AP1456">
        <f>IF(OR(Q1456&lt;0, Q1456="NA"), 0, 1)</f>
        <v>1</v>
      </c>
      <c r="AQ1456">
        <f>IF(OR(S1456&lt;0, S1456="NA"), 0, 1)</f>
        <v>1</v>
      </c>
      <c r="AR1456">
        <f>IFERROR(IF((AF1456-AG1456)&gt;0,1,0),0)</f>
        <v>1</v>
      </c>
      <c r="AS1456">
        <f>IFERROR(IF((S1456-Q1456)&gt;0,1,0),0)</f>
        <v>0</v>
      </c>
      <c r="AT1456">
        <f>IFERROR(IF((AH1456-AI1456)&lt;0,1,0),0)</f>
        <v>1</v>
      </c>
      <c r="AU1456">
        <f>IFERROR(IF((AJ1456-AK1456)&gt;0,1,0),0)</f>
        <v>0</v>
      </c>
      <c r="AV1456">
        <f>IFERROR(IF((AL1456-AM1456)&gt;0,1,0),0)</f>
        <v>1</v>
      </c>
      <c r="AW1456">
        <f>IFERROR(IF((AN1456-AO1456)&gt;0,1,0),0)</f>
        <v>0</v>
      </c>
      <c r="AX1456">
        <f>IFERROR(IF((AC1456-AD1456)&lt;0,1,0),0)</f>
        <v>0</v>
      </c>
      <c r="AY1456">
        <f>SUM(AP1456:AX1456)</f>
        <v>5</v>
      </c>
    </row>
    <row r="1457" spans="1:51" x14ac:dyDescent="0.45">
      <c r="A1457" s="1" t="s">
        <v>1001</v>
      </c>
      <c r="B1457" s="2">
        <v>4980751</v>
      </c>
      <c r="C1457" s="3" t="s">
        <v>5337</v>
      </c>
      <c r="D1457" s="5">
        <v>81.56</v>
      </c>
      <c r="E1457" s="5">
        <v>862.05959371999995</v>
      </c>
      <c r="F1457" s="3" t="s">
        <v>4583</v>
      </c>
      <c r="G1457" s="3" t="s">
        <v>4583</v>
      </c>
      <c r="H1457" s="3" t="s">
        <v>4584</v>
      </c>
      <c r="I1457" s="3" t="s">
        <v>4708</v>
      </c>
      <c r="J1457" s="3" t="s">
        <v>4980</v>
      </c>
      <c r="K1457" s="6">
        <v>527388</v>
      </c>
      <c r="L1457" s="6">
        <v>532776</v>
      </c>
      <c r="M1457" s="6">
        <v>166736</v>
      </c>
      <c r="N1457" s="6">
        <v>164329</v>
      </c>
      <c r="O1457" s="6">
        <v>82737</v>
      </c>
      <c r="P1457" s="6">
        <v>86843</v>
      </c>
      <c r="Q1457" s="6">
        <v>52580</v>
      </c>
      <c r="R1457" s="6">
        <v>49504</v>
      </c>
      <c r="S1457" s="6">
        <v>119887</v>
      </c>
      <c r="T1457" s="6">
        <v>103264</v>
      </c>
      <c r="U1457" s="6">
        <v>547710</v>
      </c>
      <c r="V1457" s="6">
        <v>547574</v>
      </c>
      <c r="W1457" s="6">
        <v>986626</v>
      </c>
      <c r="X1457" s="6">
        <v>959447</v>
      </c>
      <c r="Y1457" s="6">
        <v>226625</v>
      </c>
      <c r="Z1457" s="6">
        <v>183632</v>
      </c>
      <c r="AA1457" s="6">
        <v>105184</v>
      </c>
      <c r="AB1457" s="6">
        <v>59498</v>
      </c>
      <c r="AC1457" s="6">
        <v>10569637</v>
      </c>
      <c r="AD1457" s="6">
        <v>10569637</v>
      </c>
      <c r="AF1457">
        <f>Q1457/W1457</f>
        <v>5.3292737065514184E-2</v>
      </c>
      <c r="AG1457">
        <f>R1457/X1457</f>
        <v>5.1596388336197833E-2</v>
      </c>
      <c r="AH1457">
        <f>U1457/W1457</f>
        <v>0.55513436702458685</v>
      </c>
      <c r="AI1457">
        <f>V1457/X1457</f>
        <v>0.57071834087760975</v>
      </c>
      <c r="AJ1457">
        <f>Y1457/AA1457</f>
        <v>2.1545577274110133</v>
      </c>
      <c r="AK1457">
        <f>Z1457/AB1457</f>
        <v>3.0863558438939123</v>
      </c>
      <c r="AL1457">
        <f>O1457/K1457</f>
        <v>0.15688070263259687</v>
      </c>
      <c r="AM1457">
        <f>P1457/L1457</f>
        <v>0.16300096100424943</v>
      </c>
      <c r="AN1457">
        <f>K1457/W1457</f>
        <v>0.5345368964531646</v>
      </c>
      <c r="AO1457">
        <f>L1457/X1457</f>
        <v>0.55529487298412528</v>
      </c>
      <c r="AP1457">
        <f>IF(OR(Q1457&lt;0, Q1457="NA"), 0, 1)</f>
        <v>1</v>
      </c>
      <c r="AQ1457">
        <f>IF(OR(S1457&lt;0, S1457="NA"), 0, 1)</f>
        <v>1</v>
      </c>
      <c r="AR1457">
        <f>IFERROR(IF((AF1457-AG1457)&gt;0,1,0),0)</f>
        <v>1</v>
      </c>
      <c r="AS1457">
        <f>IFERROR(IF((S1457-Q1457)&gt;0,1,0),0)</f>
        <v>1</v>
      </c>
      <c r="AT1457">
        <f>IFERROR(IF((AH1457-AI1457)&lt;0,1,0),0)</f>
        <v>1</v>
      </c>
      <c r="AU1457">
        <f>IFERROR(IF((AJ1457-AK1457)&gt;0,1,0),0)</f>
        <v>0</v>
      </c>
      <c r="AV1457">
        <f>IFERROR(IF((AL1457-AM1457)&gt;0,1,0),0)</f>
        <v>0</v>
      </c>
      <c r="AW1457">
        <f>IFERROR(IF((AN1457-AO1457)&gt;0,1,0),0)</f>
        <v>0</v>
      </c>
      <c r="AX1457">
        <f>IFERROR(IF((AC1457-AD1457)&lt;0,1,0),0)</f>
        <v>0</v>
      </c>
      <c r="AY1457">
        <f>SUM(AP1457:AX1457)</f>
        <v>5</v>
      </c>
    </row>
    <row r="1458" spans="1:51" x14ac:dyDescent="0.45">
      <c r="A1458" s="1" t="s">
        <v>1013</v>
      </c>
      <c r="B1458" s="2">
        <v>4810677</v>
      </c>
      <c r="C1458" s="3" t="s">
        <v>5337</v>
      </c>
      <c r="D1458" s="7">
        <v>244.18</v>
      </c>
      <c r="E1458" s="5">
        <v>176365.14392937999</v>
      </c>
      <c r="F1458" s="3" t="s">
        <v>4470</v>
      </c>
      <c r="G1458" s="3" t="s">
        <v>4471</v>
      </c>
      <c r="H1458" s="3" t="s">
        <v>4472</v>
      </c>
      <c r="I1458" s="3" t="s">
        <v>4472</v>
      </c>
      <c r="J1458" s="3" t="s">
        <v>4473</v>
      </c>
      <c r="K1458" s="6">
        <v>23742000</v>
      </c>
      <c r="L1458" s="6">
        <v>23568000</v>
      </c>
      <c r="M1458" s="6">
        <v>7511000</v>
      </c>
      <c r="N1458" s="6">
        <v>7460000</v>
      </c>
      <c r="O1458" s="6">
        <v>5196000</v>
      </c>
      <c r="P1458" s="6">
        <v>5203000</v>
      </c>
      <c r="Q1458" s="6">
        <v>3892000</v>
      </c>
      <c r="R1458" s="6">
        <v>4203000</v>
      </c>
      <c r="S1458" s="6">
        <v>6288000</v>
      </c>
      <c r="T1458" s="6">
        <v>6447000</v>
      </c>
      <c r="U1458" s="6">
        <v>16324000</v>
      </c>
      <c r="V1458" s="6">
        <v>16309000</v>
      </c>
      <c r="W1458" s="6">
        <v>80615000</v>
      </c>
      <c r="X1458" s="6">
        <v>78555000</v>
      </c>
      <c r="Y1458" s="6">
        <v>10060000</v>
      </c>
      <c r="Z1458" s="6">
        <v>9609000</v>
      </c>
      <c r="AA1458" s="6">
        <v>7339000</v>
      </c>
      <c r="AB1458" s="6">
        <v>6701000</v>
      </c>
      <c r="AC1458" s="6">
        <v>722200000</v>
      </c>
      <c r="AD1458" s="6">
        <v>724000000</v>
      </c>
      <c r="AF1458">
        <f>Q1458/W1458</f>
        <v>4.82788562922533E-2</v>
      </c>
      <c r="AG1458">
        <f>R1458/X1458</f>
        <v>5.3503914454840561E-2</v>
      </c>
      <c r="AH1458">
        <f>U1458/W1458</f>
        <v>0.20249333250635737</v>
      </c>
      <c r="AI1458">
        <f>V1458/X1458</f>
        <v>0.20761250079562091</v>
      </c>
      <c r="AJ1458">
        <f>Y1458/AA1458</f>
        <v>1.3707589589862379</v>
      </c>
      <c r="AK1458">
        <f>Z1458/AB1458</f>
        <v>1.4339650798388299</v>
      </c>
      <c r="AL1458">
        <f>O1458/K1458</f>
        <v>0.21885266616123325</v>
      </c>
      <c r="AM1458">
        <f>P1458/L1458</f>
        <v>0.22076544467074</v>
      </c>
      <c r="AN1458">
        <f>K1458/W1458</f>
        <v>0.29451094709421322</v>
      </c>
      <c r="AO1458">
        <f>L1458/X1458</f>
        <v>0.30001909490166123</v>
      </c>
      <c r="AP1458">
        <f>IF(OR(Q1458&lt;0, Q1458="NA"), 0, 1)</f>
        <v>1</v>
      </c>
      <c r="AQ1458">
        <f>IF(OR(S1458&lt;0, S1458="NA"), 0, 1)</f>
        <v>1</v>
      </c>
      <c r="AR1458">
        <f>IFERROR(IF((AF1458-AG1458)&gt;0,1,0),0)</f>
        <v>0</v>
      </c>
      <c r="AS1458">
        <f>IFERROR(IF((S1458-Q1458)&gt;0,1,0),0)</f>
        <v>1</v>
      </c>
      <c r="AT1458">
        <f>IFERROR(IF((AH1458-AI1458)&lt;0,1,0),0)</f>
        <v>1</v>
      </c>
      <c r="AU1458">
        <f>IFERROR(IF((AJ1458-AK1458)&gt;0,1,0),0)</f>
        <v>0</v>
      </c>
      <c r="AV1458">
        <f>IFERROR(IF((AL1458-AM1458)&gt;0,1,0),0)</f>
        <v>0</v>
      </c>
      <c r="AW1458">
        <f>IFERROR(IF((AN1458-AO1458)&gt;0,1,0),0)</f>
        <v>0</v>
      </c>
      <c r="AX1458">
        <f>IFERROR(IF((AC1458-AD1458)&lt;0,1,0),0)</f>
        <v>1</v>
      </c>
      <c r="AY1458">
        <f>SUM(AP1458:AX1458)</f>
        <v>5</v>
      </c>
    </row>
    <row r="1459" spans="1:51" x14ac:dyDescent="0.45">
      <c r="A1459" s="1" t="s">
        <v>1020</v>
      </c>
      <c r="B1459" s="2">
        <v>4915526</v>
      </c>
      <c r="C1459" s="3" t="s">
        <v>5335</v>
      </c>
      <c r="D1459" s="5">
        <v>26.73</v>
      </c>
      <c r="E1459" s="5">
        <v>1029.18214278</v>
      </c>
      <c r="F1459" s="3" t="s">
        <v>4475</v>
      </c>
      <c r="G1459" s="3" t="s">
        <v>4529</v>
      </c>
      <c r="H1459" s="3" t="s">
        <v>4530</v>
      </c>
      <c r="I1459" s="3" t="s">
        <v>4854</v>
      </c>
      <c r="J1459" s="3" t="s">
        <v>4740</v>
      </c>
      <c r="K1459" s="6">
        <v>2197200</v>
      </c>
      <c r="L1459" s="6">
        <v>2211100</v>
      </c>
      <c r="M1459" s="6">
        <v>509300</v>
      </c>
      <c r="N1459" s="6">
        <v>521200</v>
      </c>
      <c r="O1459" s="6">
        <v>276500</v>
      </c>
      <c r="P1459" s="6">
        <v>290400</v>
      </c>
      <c r="Q1459" s="6">
        <v>85100</v>
      </c>
      <c r="R1459" s="6">
        <v>112600</v>
      </c>
      <c r="S1459" s="6">
        <v>300600</v>
      </c>
      <c r="T1459" s="6">
        <v>378600</v>
      </c>
      <c r="U1459" s="6">
        <v>1599800</v>
      </c>
      <c r="V1459" s="6">
        <v>1419900</v>
      </c>
      <c r="W1459" s="6">
        <v>3941100</v>
      </c>
      <c r="X1459" s="6">
        <v>3833900</v>
      </c>
      <c r="Y1459" s="6">
        <v>112000</v>
      </c>
      <c r="Z1459" s="6">
        <v>96100</v>
      </c>
      <c r="AA1459" s="6">
        <v>391000</v>
      </c>
      <c r="AB1459" s="6">
        <v>408200</v>
      </c>
      <c r="AC1459" s="6">
        <v>38500000</v>
      </c>
      <c r="AD1459" s="6">
        <v>39300000</v>
      </c>
      <c r="AF1459">
        <f>Q1459/W1459</f>
        <v>2.1592956281241277E-2</v>
      </c>
      <c r="AG1459">
        <f>R1459/X1459</f>
        <v>2.936957145465453E-2</v>
      </c>
      <c r="AH1459">
        <f>U1459/W1459</f>
        <v>0.40592727918601407</v>
      </c>
      <c r="AI1459">
        <f>V1459/X1459</f>
        <v>0.3703539476772999</v>
      </c>
      <c r="AJ1459">
        <f>Y1459/AA1459</f>
        <v>0.28644501278772377</v>
      </c>
      <c r="AK1459">
        <f>Z1459/AB1459</f>
        <v>0.23542381185693287</v>
      </c>
      <c r="AL1459">
        <f>O1459/K1459</f>
        <v>0.12584198070271255</v>
      </c>
      <c r="AM1459">
        <f>P1459/L1459</f>
        <v>0.13133734340373571</v>
      </c>
      <c r="AN1459">
        <f>K1459/W1459</f>
        <v>0.5575093248077948</v>
      </c>
      <c r="AO1459">
        <f>L1459/X1459</f>
        <v>0.57672344088265215</v>
      </c>
      <c r="AP1459">
        <f>IF(OR(Q1459&lt;0, Q1459="NA"), 0, 1)</f>
        <v>1</v>
      </c>
      <c r="AQ1459">
        <f>IF(OR(S1459&lt;0, S1459="NA"), 0, 1)</f>
        <v>1</v>
      </c>
      <c r="AR1459">
        <f>IFERROR(IF((AF1459-AG1459)&gt;0,1,0),0)</f>
        <v>0</v>
      </c>
      <c r="AS1459">
        <f>IFERROR(IF((S1459-Q1459)&gt;0,1,0),0)</f>
        <v>1</v>
      </c>
      <c r="AT1459">
        <f>IFERROR(IF((AH1459-AI1459)&lt;0,1,0),0)</f>
        <v>0</v>
      </c>
      <c r="AU1459">
        <f>IFERROR(IF((AJ1459-AK1459)&gt;0,1,0),0)</f>
        <v>1</v>
      </c>
      <c r="AV1459">
        <f>IFERROR(IF((AL1459-AM1459)&gt;0,1,0),0)</f>
        <v>0</v>
      </c>
      <c r="AW1459">
        <f>IFERROR(IF((AN1459-AO1459)&gt;0,1,0),0)</f>
        <v>0</v>
      </c>
      <c r="AX1459">
        <f>IFERROR(IF((AC1459-AD1459)&lt;0,1,0),0)</f>
        <v>1</v>
      </c>
      <c r="AY1459">
        <f>SUM(AP1459:AX1459)</f>
        <v>5</v>
      </c>
    </row>
    <row r="1460" spans="1:51" x14ac:dyDescent="0.45">
      <c r="A1460" s="1" t="s">
        <v>1033</v>
      </c>
      <c r="B1460" s="2">
        <v>114526</v>
      </c>
      <c r="C1460" s="3" t="s">
        <v>5337</v>
      </c>
      <c r="D1460" s="5">
        <v>459.75</v>
      </c>
      <c r="E1460" s="5">
        <v>125213.32581525001</v>
      </c>
      <c r="F1460" s="3" t="s">
        <v>4485</v>
      </c>
      <c r="G1460" s="3" t="s">
        <v>4486</v>
      </c>
      <c r="H1460" s="3" t="s">
        <v>4598</v>
      </c>
      <c r="I1460" s="3" t="s">
        <v>4599</v>
      </c>
      <c r="J1460" s="3" t="s">
        <v>4600</v>
      </c>
      <c r="K1460" s="6">
        <v>51532000</v>
      </c>
      <c r="L1460" s="6">
        <v>55955000</v>
      </c>
      <c r="M1460" s="6">
        <v>11349000</v>
      </c>
      <c r="N1460" s="6">
        <v>12840000</v>
      </c>
      <c r="O1460" s="6">
        <v>9411000</v>
      </c>
      <c r="P1460" s="6">
        <v>10909000</v>
      </c>
      <c r="Q1460" s="6">
        <v>7088000</v>
      </c>
      <c r="R1460" s="6">
        <v>8214000</v>
      </c>
      <c r="S1460" s="6">
        <v>9231000</v>
      </c>
      <c r="T1460" s="6">
        <v>9832000</v>
      </c>
      <c r="U1460" s="6">
        <v>6531000</v>
      </c>
      <c r="V1460" s="6">
        <v>6517000</v>
      </c>
      <c r="W1460" s="6">
        <v>107320000</v>
      </c>
      <c r="X1460" s="6">
        <v>107841000</v>
      </c>
      <c r="Y1460" s="6">
        <v>80206000</v>
      </c>
      <c r="Z1460" s="6">
        <v>81256000</v>
      </c>
      <c r="AA1460" s="6">
        <v>38161000</v>
      </c>
      <c r="AB1460" s="6">
        <v>39105000</v>
      </c>
      <c r="AC1460" s="6">
        <v>271752292</v>
      </c>
      <c r="AD1460" s="6">
        <v>273599818</v>
      </c>
      <c r="AF1460">
        <f>Q1460/W1460</f>
        <v>6.6045471487141266E-2</v>
      </c>
      <c r="AG1460">
        <f>R1460/X1460</f>
        <v>7.6167691323337131E-2</v>
      </c>
      <c r="AH1460">
        <f>U1460/W1460</f>
        <v>6.0855385762206483E-2</v>
      </c>
      <c r="AI1460">
        <f>V1460/X1460</f>
        <v>6.0431561280032638E-2</v>
      </c>
      <c r="AJ1460">
        <f>Y1460/AA1460</f>
        <v>2.1017793034773722</v>
      </c>
      <c r="AK1460">
        <f>Z1460/AB1460</f>
        <v>2.0778928525763969</v>
      </c>
      <c r="AL1460">
        <f>O1460/K1460</f>
        <v>0.18262438872933323</v>
      </c>
      <c r="AM1460">
        <f>P1460/L1460</f>
        <v>0.19496023590385131</v>
      </c>
      <c r="AN1460">
        <f>K1460/W1460</f>
        <v>0.48017144986954902</v>
      </c>
      <c r="AO1460">
        <f>L1460/X1460</f>
        <v>0.51886573752097997</v>
      </c>
      <c r="AP1460">
        <f>IF(OR(Q1460&lt;0, Q1460="NA"), 0, 1)</f>
        <v>1</v>
      </c>
      <c r="AQ1460">
        <f>IF(OR(S1460&lt;0, S1460="NA"), 0, 1)</f>
        <v>1</v>
      </c>
      <c r="AR1460">
        <f>IFERROR(IF((AF1460-AG1460)&gt;0,1,0),0)</f>
        <v>0</v>
      </c>
      <c r="AS1460">
        <f>IFERROR(IF((S1460-Q1460)&gt;0,1,0),0)</f>
        <v>1</v>
      </c>
      <c r="AT1460">
        <f>IFERROR(IF((AH1460-AI1460)&lt;0,1,0),0)</f>
        <v>0</v>
      </c>
      <c r="AU1460">
        <f>IFERROR(IF((AJ1460-AK1460)&gt;0,1,0),0)</f>
        <v>1</v>
      </c>
      <c r="AV1460">
        <f>IFERROR(IF((AL1460-AM1460)&gt;0,1,0),0)</f>
        <v>0</v>
      </c>
      <c r="AW1460">
        <f>IFERROR(IF((AN1460-AO1460)&gt;0,1,0),0)</f>
        <v>0</v>
      </c>
      <c r="AX1460">
        <f>IFERROR(IF((AC1460-AD1460)&lt;0,1,0),0)</f>
        <v>1</v>
      </c>
      <c r="AY1460">
        <f>SUM(AP1460:AX1460)</f>
        <v>5</v>
      </c>
    </row>
    <row r="1461" spans="1:51" x14ac:dyDescent="0.45">
      <c r="A1461" s="1" t="s">
        <v>1042</v>
      </c>
      <c r="B1461" s="2">
        <v>4422137</v>
      </c>
      <c r="C1461" s="3" t="s">
        <v>5336</v>
      </c>
      <c r="D1461" s="5">
        <v>6.23</v>
      </c>
      <c r="E1461" s="5">
        <v>319.78025561999999</v>
      </c>
      <c r="F1461" s="3" t="s">
        <v>4475</v>
      </c>
      <c r="G1461" s="3" t="s">
        <v>4529</v>
      </c>
      <c r="H1461" s="3" t="s">
        <v>4530</v>
      </c>
      <c r="I1461" s="3" t="s">
        <v>4739</v>
      </c>
      <c r="J1461" s="3" t="s">
        <v>4839</v>
      </c>
      <c r="K1461" s="6">
        <v>453013</v>
      </c>
      <c r="L1461" s="6">
        <v>455437</v>
      </c>
      <c r="M1461" s="6">
        <v>65097</v>
      </c>
      <c r="N1461" s="6">
        <v>69324</v>
      </c>
      <c r="O1461" s="6">
        <v>50652</v>
      </c>
      <c r="P1461" s="6">
        <v>54896</v>
      </c>
      <c r="Q1461" s="6">
        <v>17677</v>
      </c>
      <c r="R1461" s="6">
        <v>19069</v>
      </c>
      <c r="S1461" s="6">
        <v>42304</v>
      </c>
      <c r="T1461" s="6">
        <v>50870</v>
      </c>
      <c r="U1461" s="6">
        <v>261000</v>
      </c>
      <c r="V1461" s="6">
        <v>257500</v>
      </c>
      <c r="W1461" s="6">
        <v>461623</v>
      </c>
      <c r="X1461" s="6">
        <v>459938</v>
      </c>
      <c r="Y1461" s="6">
        <v>33851</v>
      </c>
      <c r="Z1461" s="6">
        <v>35206</v>
      </c>
      <c r="AA1461" s="6">
        <v>87692</v>
      </c>
      <c r="AB1461" s="6">
        <v>96127</v>
      </c>
      <c r="AC1461" s="6">
        <v>51326000</v>
      </c>
      <c r="AD1461" s="6">
        <v>51569000</v>
      </c>
      <c r="AF1461">
        <f>Q1461/W1461</f>
        <v>3.8293152637541891E-2</v>
      </c>
      <c r="AG1461">
        <f>R1461/X1461</f>
        <v>4.1459935904404506E-2</v>
      </c>
      <c r="AH1461">
        <f>U1461/W1461</f>
        <v>0.56539643821906616</v>
      </c>
      <c r="AI1461">
        <f>V1461/X1461</f>
        <v>0.55985806782653313</v>
      </c>
      <c r="AJ1461">
        <f>Y1461/AA1461</f>
        <v>0.38602152990010491</v>
      </c>
      <c r="AK1461">
        <f>Z1461/AB1461</f>
        <v>0.36624465550781776</v>
      </c>
      <c r="AL1461">
        <f>O1461/K1461</f>
        <v>0.11181136082187487</v>
      </c>
      <c r="AM1461">
        <f>P1461/L1461</f>
        <v>0.12053478307647381</v>
      </c>
      <c r="AN1461">
        <f>K1461/W1461</f>
        <v>0.98134841634840553</v>
      </c>
      <c r="AO1461">
        <f>L1461/X1461</f>
        <v>0.99021389839500107</v>
      </c>
      <c r="AP1461">
        <f>IF(OR(Q1461&lt;0, Q1461="NA"), 0, 1)</f>
        <v>1</v>
      </c>
      <c r="AQ1461">
        <f>IF(OR(S1461&lt;0, S1461="NA"), 0, 1)</f>
        <v>1</v>
      </c>
      <c r="AR1461">
        <f>IFERROR(IF((AF1461-AG1461)&gt;0,1,0),0)</f>
        <v>0</v>
      </c>
      <c r="AS1461">
        <f>IFERROR(IF((S1461-Q1461)&gt;0,1,0),0)</f>
        <v>1</v>
      </c>
      <c r="AT1461">
        <f>IFERROR(IF((AH1461-AI1461)&lt;0,1,0),0)</f>
        <v>0</v>
      </c>
      <c r="AU1461">
        <f>IFERROR(IF((AJ1461-AK1461)&gt;0,1,0),0)</f>
        <v>1</v>
      </c>
      <c r="AV1461">
        <f>IFERROR(IF((AL1461-AM1461)&gt;0,1,0),0)</f>
        <v>0</v>
      </c>
      <c r="AW1461">
        <f>IFERROR(IF((AN1461-AO1461)&gt;0,1,0),0)</f>
        <v>0</v>
      </c>
      <c r="AX1461">
        <f>IFERROR(IF((AC1461-AD1461)&lt;0,1,0),0)</f>
        <v>1</v>
      </c>
      <c r="AY1461">
        <f>SUM(AP1461:AX1461)</f>
        <v>5</v>
      </c>
    </row>
    <row r="1462" spans="1:51" x14ac:dyDescent="0.45">
      <c r="A1462" s="1" t="s">
        <v>1045</v>
      </c>
      <c r="B1462" s="2">
        <v>4068099</v>
      </c>
      <c r="C1462" s="3" t="s">
        <v>5337</v>
      </c>
      <c r="D1462" s="7">
        <v>5.64</v>
      </c>
      <c r="E1462" s="5">
        <v>270.31490700000001</v>
      </c>
      <c r="F1462" s="3" t="s">
        <v>4475</v>
      </c>
      <c r="G1462" s="3" t="s">
        <v>4476</v>
      </c>
      <c r="H1462" s="3" t="s">
        <v>4477</v>
      </c>
      <c r="I1462" s="3" t="s">
        <v>4498</v>
      </c>
      <c r="J1462" s="3" t="s">
        <v>4885</v>
      </c>
      <c r="K1462" s="6">
        <v>3050038</v>
      </c>
      <c r="L1462" s="6">
        <v>3059173</v>
      </c>
      <c r="M1462" s="6">
        <v>99388</v>
      </c>
      <c r="N1462" s="6">
        <v>88737</v>
      </c>
      <c r="O1462" s="6">
        <v>32474</v>
      </c>
      <c r="P1462" s="6">
        <v>22904</v>
      </c>
      <c r="Q1462" s="6">
        <v>-1436</v>
      </c>
      <c r="R1462" s="6">
        <v>-4445</v>
      </c>
      <c r="S1462" s="6">
        <v>-27985</v>
      </c>
      <c r="T1462" s="6">
        <v>49926</v>
      </c>
      <c r="U1462" s="6">
        <v>529551</v>
      </c>
      <c r="V1462" s="6">
        <v>458974</v>
      </c>
      <c r="W1462" s="6">
        <v>2080764</v>
      </c>
      <c r="X1462" s="6">
        <v>2107134</v>
      </c>
      <c r="Y1462" s="6">
        <v>800673</v>
      </c>
      <c r="Z1462" s="6">
        <v>798048</v>
      </c>
      <c r="AA1462" s="6">
        <v>567611</v>
      </c>
      <c r="AB1462" s="6">
        <v>619038</v>
      </c>
      <c r="AC1462" s="6">
        <v>47873000</v>
      </c>
      <c r="AD1462" s="6">
        <v>55490000</v>
      </c>
      <c r="AF1462">
        <f>Q1462/W1462</f>
        <v>-6.9013112491373362E-4</v>
      </c>
      <c r="AG1462">
        <f>R1462/X1462</f>
        <v>-2.1095003924762258E-3</v>
      </c>
      <c r="AH1462">
        <f>U1462/W1462</f>
        <v>0.25449834772227892</v>
      </c>
      <c r="AI1462">
        <f>V1462/X1462</f>
        <v>0.21781908507005249</v>
      </c>
      <c r="AJ1462">
        <f>Y1462/AA1462</f>
        <v>1.4106016268183668</v>
      </c>
      <c r="AK1462">
        <f>Z1462/AB1462</f>
        <v>1.2891744933267424</v>
      </c>
      <c r="AL1462">
        <f>O1462/K1462</f>
        <v>1.0647080462604073E-2</v>
      </c>
      <c r="AM1462">
        <f>P1462/L1462</f>
        <v>7.4869907651512356E-3</v>
      </c>
      <c r="AN1462">
        <f>K1462/W1462</f>
        <v>1.4658260139064305</v>
      </c>
      <c r="AO1462">
        <f>L1462/X1462</f>
        <v>1.4518170178071257</v>
      </c>
      <c r="AP1462">
        <f>IF(OR(Q1462&lt;0, Q1462="NA"), 0, 1)</f>
        <v>0</v>
      </c>
      <c r="AQ1462">
        <f>IF(OR(S1462&lt;0, S1462="NA"), 0, 1)</f>
        <v>0</v>
      </c>
      <c r="AR1462">
        <f>IFERROR(IF((AF1462-AG1462)&gt;0,1,0),0)</f>
        <v>1</v>
      </c>
      <c r="AS1462">
        <f>IFERROR(IF((S1462-Q1462)&gt;0,1,0),0)</f>
        <v>0</v>
      </c>
      <c r="AT1462">
        <f>IFERROR(IF((AH1462-AI1462)&lt;0,1,0),0)</f>
        <v>0</v>
      </c>
      <c r="AU1462">
        <f>IFERROR(IF((AJ1462-AK1462)&gt;0,1,0),0)</f>
        <v>1</v>
      </c>
      <c r="AV1462">
        <f>IFERROR(IF((AL1462-AM1462)&gt;0,1,0),0)</f>
        <v>1</v>
      </c>
      <c r="AW1462">
        <f>IFERROR(IF((AN1462-AO1462)&gt;0,1,0),0)</f>
        <v>1</v>
      </c>
      <c r="AX1462">
        <f>IFERROR(IF((AC1462-AD1462)&lt;0,1,0),0)</f>
        <v>1</v>
      </c>
      <c r="AY1462">
        <f>SUM(AP1462:AX1462)</f>
        <v>5</v>
      </c>
    </row>
    <row r="1463" spans="1:51" x14ac:dyDescent="0.45">
      <c r="A1463" s="1" t="s">
        <v>1062</v>
      </c>
      <c r="B1463" s="2">
        <v>4094381</v>
      </c>
      <c r="C1463" s="3" t="s">
        <v>5337</v>
      </c>
      <c r="D1463" s="5">
        <v>471.45</v>
      </c>
      <c r="E1463" s="5">
        <v>7498.0327327499999</v>
      </c>
      <c r="F1463" s="3" t="s">
        <v>4475</v>
      </c>
      <c r="G1463" s="3" t="s">
        <v>4476</v>
      </c>
      <c r="H1463" s="3" t="s">
        <v>4637</v>
      </c>
      <c r="I1463" s="3" t="s">
        <v>4637</v>
      </c>
      <c r="J1463" s="3" t="s">
        <v>4987</v>
      </c>
      <c r="K1463" s="6">
        <v>6697476</v>
      </c>
      <c r="L1463" s="6">
        <v>6750550</v>
      </c>
      <c r="M1463" s="6">
        <v>942294</v>
      </c>
      <c r="N1463" s="6">
        <v>978634</v>
      </c>
      <c r="O1463" s="6">
        <v>761453</v>
      </c>
      <c r="P1463" s="6">
        <v>797131</v>
      </c>
      <c r="Q1463" s="6">
        <v>629619</v>
      </c>
      <c r="R1463" s="6">
        <v>660362</v>
      </c>
      <c r="S1463" s="6">
        <v>785917</v>
      </c>
      <c r="T1463" s="6">
        <v>661697</v>
      </c>
      <c r="U1463" s="6">
        <v>321541</v>
      </c>
      <c r="V1463" s="6">
        <v>321514</v>
      </c>
      <c r="W1463" s="6">
        <v>4133062</v>
      </c>
      <c r="X1463" s="6">
        <v>3661862</v>
      </c>
      <c r="Y1463" s="6">
        <v>2942301</v>
      </c>
      <c r="Z1463" s="6">
        <v>2453542</v>
      </c>
      <c r="AA1463" s="6">
        <v>1236733</v>
      </c>
      <c r="AB1463" s="6">
        <v>780293</v>
      </c>
      <c r="AC1463" s="6">
        <v>15904195</v>
      </c>
      <c r="AD1463" s="6">
        <v>16178903</v>
      </c>
      <c r="AF1463">
        <f>Q1463/W1463</f>
        <v>0.15233717761795007</v>
      </c>
      <c r="AG1463">
        <f>R1463/X1463</f>
        <v>0.18033503174068274</v>
      </c>
      <c r="AH1463">
        <f>U1463/W1463</f>
        <v>7.7797284434639499E-2</v>
      </c>
      <c r="AI1463">
        <f>V1463/X1463</f>
        <v>8.7800687191379692E-2</v>
      </c>
      <c r="AJ1463">
        <f>Y1463/AA1463</f>
        <v>2.3790915258184264</v>
      </c>
      <c r="AK1463">
        <f>Z1463/AB1463</f>
        <v>3.1443855064700057</v>
      </c>
      <c r="AL1463">
        <f>O1463/K1463</f>
        <v>0.11369253133568527</v>
      </c>
      <c r="AM1463">
        <f>P1463/L1463</f>
        <v>0.11808385983364318</v>
      </c>
      <c r="AN1463">
        <f>K1463/W1463</f>
        <v>1.6204634723602016</v>
      </c>
      <c r="AO1463">
        <f>L1463/X1463</f>
        <v>1.8434747131377425</v>
      </c>
      <c r="AP1463">
        <f>IF(OR(Q1463&lt;0, Q1463="NA"), 0, 1)</f>
        <v>1</v>
      </c>
      <c r="AQ1463">
        <f>IF(OR(S1463&lt;0, S1463="NA"), 0, 1)</f>
        <v>1</v>
      </c>
      <c r="AR1463">
        <f>IFERROR(IF((AF1463-AG1463)&gt;0,1,0),0)</f>
        <v>0</v>
      </c>
      <c r="AS1463">
        <f>IFERROR(IF((S1463-Q1463)&gt;0,1,0),0)</f>
        <v>1</v>
      </c>
      <c r="AT1463">
        <f>IFERROR(IF((AH1463-AI1463)&lt;0,1,0),0)</f>
        <v>1</v>
      </c>
      <c r="AU1463">
        <f>IFERROR(IF((AJ1463-AK1463)&gt;0,1,0),0)</f>
        <v>0</v>
      </c>
      <c r="AV1463">
        <f>IFERROR(IF((AL1463-AM1463)&gt;0,1,0),0)</f>
        <v>0</v>
      </c>
      <c r="AW1463">
        <f>IFERROR(IF((AN1463-AO1463)&gt;0,1,0),0)</f>
        <v>0</v>
      </c>
      <c r="AX1463">
        <f>IFERROR(IF((AC1463-AD1463)&lt;0,1,0),0)</f>
        <v>1</v>
      </c>
      <c r="AY1463">
        <f>SUM(AP1463:AX1463)</f>
        <v>5</v>
      </c>
    </row>
    <row r="1464" spans="1:51" x14ac:dyDescent="0.45">
      <c r="A1464" s="1" t="s">
        <v>1090</v>
      </c>
      <c r="B1464" s="2">
        <v>4096334</v>
      </c>
      <c r="C1464" s="3" t="s">
        <v>5337</v>
      </c>
      <c r="D1464" s="7">
        <v>197.5</v>
      </c>
      <c r="E1464" s="5">
        <v>49617.316700000003</v>
      </c>
      <c r="F1464" s="3" t="s">
        <v>4480</v>
      </c>
      <c r="G1464" s="3" t="s">
        <v>4491</v>
      </c>
      <c r="H1464" s="3" t="s">
        <v>4663</v>
      </c>
      <c r="I1464" s="3" t="s">
        <v>4663</v>
      </c>
      <c r="J1464" s="3" t="s">
        <v>4892</v>
      </c>
      <c r="K1464" s="6">
        <v>15955000</v>
      </c>
      <c r="L1464" s="6">
        <v>11713000</v>
      </c>
      <c r="M1464" s="6" t="s">
        <v>4474</v>
      </c>
      <c r="N1464" s="6" t="s">
        <v>4474</v>
      </c>
      <c r="O1464" s="6" t="s">
        <v>4474</v>
      </c>
      <c r="P1464" s="6" t="s">
        <v>4474</v>
      </c>
      <c r="Q1464" s="6">
        <v>4535000</v>
      </c>
      <c r="R1464" s="6">
        <v>3610000</v>
      </c>
      <c r="S1464" s="6" t="s">
        <v>4474</v>
      </c>
      <c r="T1464" s="6">
        <v>9321000</v>
      </c>
      <c r="U1464" s="6">
        <v>16253000</v>
      </c>
      <c r="V1464" s="6">
        <v>16402000</v>
      </c>
      <c r="W1464" s="6">
        <v>147640000</v>
      </c>
      <c r="X1464" s="6">
        <v>151615000</v>
      </c>
      <c r="Y1464" s="6">
        <v>141347000</v>
      </c>
      <c r="Z1464" s="6">
        <v>130613000</v>
      </c>
      <c r="AA1464" s="6">
        <v>113461000</v>
      </c>
      <c r="AB1464" s="6">
        <v>117948000</v>
      </c>
      <c r="AC1464" s="6">
        <v>251000000</v>
      </c>
      <c r="AD1464" s="6">
        <v>251213631</v>
      </c>
      <c r="AF1464">
        <f>Q1464/W1464</f>
        <v>3.0716607965321052E-2</v>
      </c>
      <c r="AG1464">
        <f>R1464/X1464</f>
        <v>2.3810309006364806E-2</v>
      </c>
      <c r="AH1464">
        <f>U1464/W1464</f>
        <v>0.11008534272554864</v>
      </c>
      <c r="AI1464">
        <f>V1464/X1464</f>
        <v>0.10818190812254724</v>
      </c>
      <c r="AJ1464">
        <f>Y1464/AA1464</f>
        <v>1.245776081649201</v>
      </c>
      <c r="AK1464">
        <f>Z1464/AB1464</f>
        <v>1.107377827517211</v>
      </c>
      <c r="AL1464" t="e">
        <f>O1464/K1464</f>
        <v>#VALUE!</v>
      </c>
      <c r="AM1464" t="e">
        <f>P1464/L1464</f>
        <v>#VALUE!</v>
      </c>
      <c r="AN1464">
        <f>K1464/W1464</f>
        <v>0.10806691953400163</v>
      </c>
      <c r="AO1464">
        <f>L1464/X1464</f>
        <v>7.7254889028130463E-2</v>
      </c>
      <c r="AP1464">
        <f>IF(OR(Q1464&lt;0, Q1464="NA"), 0, 1)</f>
        <v>1</v>
      </c>
      <c r="AQ1464">
        <f>IF(OR(S1464&lt;0, S1464="NA"), 0, 1)</f>
        <v>0</v>
      </c>
      <c r="AR1464">
        <f>IFERROR(IF((AF1464-AG1464)&gt;0,1,0),0)</f>
        <v>1</v>
      </c>
      <c r="AS1464">
        <f>IFERROR(IF((S1464-Q1464)&gt;0,1,0),0)</f>
        <v>0</v>
      </c>
      <c r="AT1464">
        <f>IFERROR(IF((AH1464-AI1464)&lt;0,1,0),0)</f>
        <v>0</v>
      </c>
      <c r="AU1464">
        <f>IFERROR(IF((AJ1464-AK1464)&gt;0,1,0),0)</f>
        <v>1</v>
      </c>
      <c r="AV1464">
        <f>IFERROR(IF((AL1464-AM1464)&gt;0,1,0),0)</f>
        <v>0</v>
      </c>
      <c r="AW1464">
        <f>IFERROR(IF((AN1464-AO1464)&gt;0,1,0),0)</f>
        <v>1</v>
      </c>
      <c r="AX1464">
        <f>IFERROR(IF((AC1464-AD1464)&lt;0,1,0),0)</f>
        <v>1</v>
      </c>
      <c r="AY1464">
        <f>SUM(AP1464:AX1464)</f>
        <v>5</v>
      </c>
    </row>
    <row r="1465" spans="1:51" x14ac:dyDescent="0.45">
      <c r="A1465" s="1" t="s">
        <v>1092</v>
      </c>
      <c r="B1465" s="2">
        <v>101437756</v>
      </c>
      <c r="C1465" s="3" t="s">
        <v>5335</v>
      </c>
      <c r="D1465" s="5">
        <v>34.46</v>
      </c>
      <c r="E1465" s="5">
        <v>1614.0333447999999</v>
      </c>
      <c r="F1465" s="3" t="s">
        <v>4485</v>
      </c>
      <c r="G1465" s="3" t="s">
        <v>4486</v>
      </c>
      <c r="H1465" s="3" t="s">
        <v>4590</v>
      </c>
      <c r="I1465" s="3" t="s">
        <v>4590</v>
      </c>
      <c r="J1465" s="3" t="s">
        <v>4988</v>
      </c>
      <c r="K1465" s="6">
        <v>1728880</v>
      </c>
      <c r="L1465" s="6">
        <v>1699770</v>
      </c>
      <c r="M1465" s="6">
        <v>116424</v>
      </c>
      <c r="N1465" s="6">
        <v>120813</v>
      </c>
      <c r="O1465" s="6">
        <v>49026</v>
      </c>
      <c r="P1465" s="6">
        <v>54673</v>
      </c>
      <c r="Q1465" s="6">
        <v>2263</v>
      </c>
      <c r="R1465" s="6">
        <v>-21226</v>
      </c>
      <c r="S1465" s="6">
        <v>38969</v>
      </c>
      <c r="T1465" s="6">
        <v>102831</v>
      </c>
      <c r="U1465" s="6">
        <v>704135</v>
      </c>
      <c r="V1465" s="6">
        <v>573654</v>
      </c>
      <c r="W1465" s="6">
        <v>1784942</v>
      </c>
      <c r="X1465" s="6">
        <v>1607552</v>
      </c>
      <c r="Y1465" s="6">
        <v>770712</v>
      </c>
      <c r="Z1465" s="6">
        <v>660356</v>
      </c>
      <c r="AA1465" s="6">
        <v>274107</v>
      </c>
      <c r="AB1465" s="6">
        <v>264544</v>
      </c>
      <c r="AC1465" s="6">
        <v>46837880</v>
      </c>
      <c r="AD1465" s="6">
        <v>46787160</v>
      </c>
      <c r="AF1465">
        <f>Q1465/W1465</f>
        <v>1.2678283103876764E-3</v>
      </c>
      <c r="AG1465">
        <f>R1465/X1465</f>
        <v>-1.3203927462377578E-2</v>
      </c>
      <c r="AH1465">
        <f>U1465/W1465</f>
        <v>0.3944862073949742</v>
      </c>
      <c r="AI1465">
        <f>V1465/X1465</f>
        <v>0.35684942073413489</v>
      </c>
      <c r="AJ1465">
        <f>Y1465/AA1465</f>
        <v>2.811719510993882</v>
      </c>
      <c r="AK1465">
        <f>Z1465/AB1465</f>
        <v>2.4962047901294304</v>
      </c>
      <c r="AL1465">
        <f>O1465/K1465</f>
        <v>2.8357086668826061E-2</v>
      </c>
      <c r="AM1465">
        <f>P1465/L1465</f>
        <v>3.2164939962465507E-2</v>
      </c>
      <c r="AN1465">
        <f>K1465/W1465</f>
        <v>0.96859169653691823</v>
      </c>
      <c r="AO1465">
        <f>L1465/X1465</f>
        <v>1.0573654849112191</v>
      </c>
      <c r="AP1465">
        <f>IF(OR(Q1465&lt;0, Q1465="NA"), 0, 1)</f>
        <v>1</v>
      </c>
      <c r="AQ1465">
        <f>IF(OR(S1465&lt;0, S1465="NA"), 0, 1)</f>
        <v>1</v>
      </c>
      <c r="AR1465">
        <f>IFERROR(IF((AF1465-AG1465)&gt;0,1,0),0)</f>
        <v>1</v>
      </c>
      <c r="AS1465">
        <f>IFERROR(IF((S1465-Q1465)&gt;0,1,0),0)</f>
        <v>1</v>
      </c>
      <c r="AT1465">
        <f>IFERROR(IF((AH1465-AI1465)&lt;0,1,0),0)</f>
        <v>0</v>
      </c>
      <c r="AU1465">
        <f>IFERROR(IF((AJ1465-AK1465)&gt;0,1,0),0)</f>
        <v>1</v>
      </c>
      <c r="AV1465">
        <f>IFERROR(IF((AL1465-AM1465)&gt;0,1,0),0)</f>
        <v>0</v>
      </c>
      <c r="AW1465">
        <f>IFERROR(IF((AN1465-AO1465)&gt;0,1,0),0)</f>
        <v>0</v>
      </c>
      <c r="AX1465">
        <f>IFERROR(IF((AC1465-AD1465)&lt;0,1,0),0)</f>
        <v>0</v>
      </c>
      <c r="AY1465">
        <f>SUM(AP1465:AX1465)</f>
        <v>5</v>
      </c>
    </row>
    <row r="1466" spans="1:51" x14ac:dyDescent="0.45">
      <c r="A1466" s="1" t="s">
        <v>1097</v>
      </c>
      <c r="B1466" s="2">
        <v>5720652</v>
      </c>
      <c r="C1466" s="3" t="s">
        <v>5337</v>
      </c>
      <c r="D1466" s="7">
        <v>9.2799999999999994</v>
      </c>
      <c r="E1466" s="5">
        <v>3369.5787833600002</v>
      </c>
      <c r="F1466" s="3" t="s">
        <v>4480</v>
      </c>
      <c r="G1466" s="3" t="s">
        <v>4491</v>
      </c>
      <c r="H1466" s="3" t="s">
        <v>4492</v>
      </c>
      <c r="I1466" s="3" t="s">
        <v>4493</v>
      </c>
      <c r="J1466" s="3"/>
      <c r="K1466" s="6">
        <v>155280.42499999999</v>
      </c>
      <c r="L1466" s="6">
        <v>152608.55900000001</v>
      </c>
      <c r="M1466" s="6" t="s">
        <v>4474</v>
      </c>
      <c r="N1466" s="6" t="s">
        <v>4474</v>
      </c>
      <c r="O1466" s="6">
        <v>124748.178</v>
      </c>
      <c r="P1466" s="6">
        <v>122246.129</v>
      </c>
      <c r="Q1466" s="6">
        <v>843070.09199999995</v>
      </c>
      <c r="R1466" s="6">
        <v>351504.799</v>
      </c>
      <c r="S1466" s="6">
        <v>205449.20199999999</v>
      </c>
      <c r="T1466" s="6">
        <v>191039.242</v>
      </c>
      <c r="U1466" s="6">
        <v>1104334.4839999999</v>
      </c>
      <c r="V1466" s="6">
        <v>1104334.4839999999</v>
      </c>
      <c r="W1466" s="6">
        <v>4437399.9890000001</v>
      </c>
      <c r="X1466" s="6">
        <v>4437399.9890000001</v>
      </c>
      <c r="Y1466" s="6">
        <v>57042.010999999999</v>
      </c>
      <c r="Z1466" s="6">
        <v>57042.010999999999</v>
      </c>
      <c r="AA1466" s="6">
        <v>32628</v>
      </c>
      <c r="AB1466" s="6">
        <v>32628</v>
      </c>
      <c r="AC1466" s="6">
        <v>369505594</v>
      </c>
      <c r="AD1466" s="6">
        <v>369505594</v>
      </c>
      <c r="AF1466">
        <f>Q1466/W1466</f>
        <v>0.18999190834495672</v>
      </c>
      <c r="AG1466">
        <f>R1466/X1466</f>
        <v>7.9214134374037834E-2</v>
      </c>
      <c r="AH1466">
        <f>U1466/W1466</f>
        <v>0.24886971801901267</v>
      </c>
      <c r="AI1466">
        <f>V1466/X1466</f>
        <v>0.24886971801901267</v>
      </c>
      <c r="AJ1466">
        <f>Y1466/AA1466</f>
        <v>1.7482533713375015</v>
      </c>
      <c r="AK1466">
        <f>Z1466/AB1466</f>
        <v>1.7482533713375015</v>
      </c>
      <c r="AL1466">
        <f>O1466/K1466</f>
        <v>0.80337349669155023</v>
      </c>
      <c r="AM1466">
        <f>P1466/L1466</f>
        <v>0.8010437278291842</v>
      </c>
      <c r="AN1466">
        <f>K1466/W1466</f>
        <v>3.4993560505009499E-2</v>
      </c>
      <c r="AO1466">
        <f>L1466/X1466</f>
        <v>3.4391436286633117E-2</v>
      </c>
      <c r="AP1466">
        <f>IF(OR(Q1466&lt;0, Q1466="NA"), 0, 1)</f>
        <v>1</v>
      </c>
      <c r="AQ1466">
        <f>IF(OR(S1466&lt;0, S1466="NA"), 0, 1)</f>
        <v>1</v>
      </c>
      <c r="AR1466">
        <f>IFERROR(IF((AF1466-AG1466)&gt;0,1,0),0)</f>
        <v>1</v>
      </c>
      <c r="AS1466">
        <f>IFERROR(IF((S1466-Q1466)&gt;0,1,0),0)</f>
        <v>0</v>
      </c>
      <c r="AT1466">
        <f>IFERROR(IF((AH1466-AI1466)&lt;0,1,0),0)</f>
        <v>0</v>
      </c>
      <c r="AU1466">
        <f>IFERROR(IF((AJ1466-AK1466)&gt;0,1,0),0)</f>
        <v>0</v>
      </c>
      <c r="AV1466">
        <f>IFERROR(IF((AL1466-AM1466)&gt;0,1,0),0)</f>
        <v>1</v>
      </c>
      <c r="AW1466">
        <f>IFERROR(IF((AN1466-AO1466)&gt;0,1,0),0)</f>
        <v>1</v>
      </c>
      <c r="AX1466">
        <f>IFERROR(IF((AC1466-AD1466)&lt;0,1,0),0)</f>
        <v>0</v>
      </c>
      <c r="AY1466">
        <f>SUM(AP1466:AX1466)</f>
        <v>5</v>
      </c>
    </row>
    <row r="1467" spans="1:51" x14ac:dyDescent="0.45">
      <c r="A1467" s="1" t="s">
        <v>1099</v>
      </c>
      <c r="B1467" s="2">
        <v>8418777</v>
      </c>
      <c r="C1467" s="3" t="s">
        <v>5336</v>
      </c>
      <c r="D1467" s="5">
        <v>26.67</v>
      </c>
      <c r="E1467" s="5">
        <v>339.52664886000002</v>
      </c>
      <c r="F1467" s="3" t="s">
        <v>4475</v>
      </c>
      <c r="G1467" s="3" t="s">
        <v>4548</v>
      </c>
      <c r="H1467" s="3" t="s">
        <v>4647</v>
      </c>
      <c r="I1467" s="3" t="s">
        <v>4687</v>
      </c>
      <c r="J1467" s="3" t="s">
        <v>4823</v>
      </c>
      <c r="K1467" s="6">
        <v>14847.902</v>
      </c>
      <c r="L1467" s="6">
        <v>14354.218000000001</v>
      </c>
      <c r="M1467" s="6">
        <v>-3683.6930000000002</v>
      </c>
      <c r="N1467" s="6">
        <v>-5049.5870000000004</v>
      </c>
      <c r="O1467" s="6">
        <v>-6455.42</v>
      </c>
      <c r="P1467" s="6">
        <v>-8023.7449999999999</v>
      </c>
      <c r="Q1467" s="6">
        <v>-6056.6490000000003</v>
      </c>
      <c r="R1467" s="6">
        <v>-6850.9070000000002</v>
      </c>
      <c r="S1467" s="6">
        <v>813.82600000000002</v>
      </c>
      <c r="T1467" s="6">
        <v>-2658.2449999999999</v>
      </c>
      <c r="U1467" s="6">
        <v>3315.7150000000001</v>
      </c>
      <c r="V1467" s="6">
        <v>3315.7150000000001</v>
      </c>
      <c r="W1467" s="6">
        <v>99200.828999999998</v>
      </c>
      <c r="X1467" s="6">
        <v>99200.828999999998</v>
      </c>
      <c r="Y1467" s="6">
        <v>16403.918000000001</v>
      </c>
      <c r="Z1467" s="6">
        <v>16403.918000000001</v>
      </c>
      <c r="AA1467" s="6">
        <v>8536</v>
      </c>
      <c r="AB1467" s="6">
        <v>8536</v>
      </c>
      <c r="AC1467" s="6">
        <v>12730658</v>
      </c>
      <c r="AD1467" s="6">
        <v>12730658</v>
      </c>
      <c r="AF1467">
        <f>Q1467/W1467</f>
        <v>-6.1054419212565256E-2</v>
      </c>
      <c r="AG1467">
        <f>R1467/X1467</f>
        <v>-6.9060985367370264E-2</v>
      </c>
      <c r="AH1467">
        <f>U1467/W1467</f>
        <v>3.342426704921992E-2</v>
      </c>
      <c r="AI1467">
        <f>V1467/X1467</f>
        <v>3.342426704921992E-2</v>
      </c>
      <c r="AJ1467">
        <f>Y1467/AA1467</f>
        <v>1.9217335988753517</v>
      </c>
      <c r="AK1467">
        <f>Z1467/AB1467</f>
        <v>1.9217335988753517</v>
      </c>
      <c r="AL1467">
        <f>O1467/K1467</f>
        <v>-0.43476984155741327</v>
      </c>
      <c r="AM1467">
        <f>P1467/L1467</f>
        <v>-0.55898168747332666</v>
      </c>
      <c r="AN1467">
        <f>K1467/W1467</f>
        <v>0.14967518063785537</v>
      </c>
      <c r="AO1467">
        <f>L1467/X1467</f>
        <v>0.14469856900086994</v>
      </c>
      <c r="AP1467">
        <f>IF(OR(Q1467&lt;0, Q1467="NA"), 0, 1)</f>
        <v>0</v>
      </c>
      <c r="AQ1467">
        <f>IF(OR(S1467&lt;0, S1467="NA"), 0, 1)</f>
        <v>1</v>
      </c>
      <c r="AR1467">
        <f>IFERROR(IF((AF1467-AG1467)&gt;0,1,0),0)</f>
        <v>1</v>
      </c>
      <c r="AS1467">
        <f>IFERROR(IF((S1467-Q1467)&gt;0,1,0),0)</f>
        <v>1</v>
      </c>
      <c r="AT1467">
        <f>IFERROR(IF((AH1467-AI1467)&lt;0,1,0),0)</f>
        <v>0</v>
      </c>
      <c r="AU1467">
        <f>IFERROR(IF((AJ1467-AK1467)&gt;0,1,0),0)</f>
        <v>0</v>
      </c>
      <c r="AV1467">
        <f>IFERROR(IF((AL1467-AM1467)&gt;0,1,0),0)</f>
        <v>1</v>
      </c>
      <c r="AW1467">
        <f>IFERROR(IF((AN1467-AO1467)&gt;0,1,0),0)</f>
        <v>1</v>
      </c>
      <c r="AX1467">
        <f>IFERROR(IF((AC1467-AD1467)&lt;0,1,0),0)</f>
        <v>0</v>
      </c>
      <c r="AY1467">
        <f>SUM(AP1467:AX1467)</f>
        <v>5</v>
      </c>
    </row>
    <row r="1468" spans="1:51" x14ac:dyDescent="0.45">
      <c r="A1468" s="1" t="s">
        <v>1102</v>
      </c>
      <c r="B1468" s="2">
        <v>4022058</v>
      </c>
      <c r="C1468" s="3" t="s">
        <v>5337</v>
      </c>
      <c r="D1468" s="5">
        <v>70.72</v>
      </c>
      <c r="E1468" s="5">
        <v>15553.1433824</v>
      </c>
      <c r="F1468" s="3" t="s">
        <v>4559</v>
      </c>
      <c r="G1468" s="3" t="s">
        <v>4626</v>
      </c>
      <c r="H1468" s="3" t="s">
        <v>4626</v>
      </c>
      <c r="I1468" s="3" t="s">
        <v>4840</v>
      </c>
      <c r="J1468" s="3" t="s">
        <v>4990</v>
      </c>
      <c r="K1468" s="6">
        <v>40166324</v>
      </c>
      <c r="L1468" s="6">
        <v>39676978</v>
      </c>
      <c r="M1468" s="6">
        <v>2947291</v>
      </c>
      <c r="N1468" s="6">
        <v>3025479</v>
      </c>
      <c r="O1468" s="6">
        <v>2006222</v>
      </c>
      <c r="P1468" s="6">
        <v>2115894</v>
      </c>
      <c r="Q1468" s="6">
        <v>1335849</v>
      </c>
      <c r="R1468" s="6">
        <v>1415566</v>
      </c>
      <c r="S1468" s="6">
        <v>3144942</v>
      </c>
      <c r="T1468" s="6">
        <v>3317806</v>
      </c>
      <c r="U1468" s="6">
        <v>5723053</v>
      </c>
      <c r="V1468" s="6">
        <v>6235166</v>
      </c>
      <c r="W1468" s="6">
        <v>31460415</v>
      </c>
      <c r="X1468" s="6">
        <v>31813765</v>
      </c>
      <c r="Y1468" s="6">
        <v>8176516</v>
      </c>
      <c r="Z1468" s="6">
        <v>8724242</v>
      </c>
      <c r="AA1468" s="6">
        <v>7110697</v>
      </c>
      <c r="AB1468" s="6">
        <v>7141187</v>
      </c>
      <c r="AC1468" s="6">
        <v>219925000</v>
      </c>
      <c r="AD1468" s="6">
        <v>219911000</v>
      </c>
      <c r="AF1468">
        <f>Q1468/W1468</f>
        <v>4.2461264417522779E-2</v>
      </c>
      <c r="AG1468">
        <f>R1468/X1468</f>
        <v>4.4495393739156619E-2</v>
      </c>
      <c r="AH1468">
        <f>U1468/W1468</f>
        <v>0.18191282600690423</v>
      </c>
      <c r="AI1468">
        <f>V1468/X1468</f>
        <v>0.19598956615163279</v>
      </c>
      <c r="AJ1468">
        <f>Y1468/AA1468</f>
        <v>1.1498895255978423</v>
      </c>
      <c r="AK1468">
        <f>Z1468/AB1468</f>
        <v>1.2216795331084314</v>
      </c>
      <c r="AL1468">
        <f>O1468/K1468</f>
        <v>4.9947861795866605E-2</v>
      </c>
      <c r="AM1468">
        <f>P1468/L1468</f>
        <v>5.3328002954257249E-2</v>
      </c>
      <c r="AN1468">
        <f>K1468/W1468</f>
        <v>1.2767258156003345</v>
      </c>
      <c r="AO1468">
        <f>L1468/X1468</f>
        <v>1.2471638613034326</v>
      </c>
      <c r="AP1468">
        <f>IF(OR(Q1468&lt;0, Q1468="NA"), 0, 1)</f>
        <v>1</v>
      </c>
      <c r="AQ1468">
        <f>IF(OR(S1468&lt;0, S1468="NA"), 0, 1)</f>
        <v>1</v>
      </c>
      <c r="AR1468">
        <f>IFERROR(IF((AF1468-AG1468)&gt;0,1,0),0)</f>
        <v>0</v>
      </c>
      <c r="AS1468">
        <f>IFERROR(IF((S1468-Q1468)&gt;0,1,0),0)</f>
        <v>1</v>
      </c>
      <c r="AT1468">
        <f>IFERROR(IF((AH1468-AI1468)&lt;0,1,0),0)</f>
        <v>1</v>
      </c>
      <c r="AU1468">
        <f>IFERROR(IF((AJ1468-AK1468)&gt;0,1,0),0)</f>
        <v>0</v>
      </c>
      <c r="AV1468">
        <f>IFERROR(IF((AL1468-AM1468)&gt;0,1,0),0)</f>
        <v>0</v>
      </c>
      <c r="AW1468">
        <f>IFERROR(IF((AN1468-AO1468)&gt;0,1,0),0)</f>
        <v>1</v>
      </c>
      <c r="AX1468">
        <f>IFERROR(IF((AC1468-AD1468)&lt;0,1,0),0)</f>
        <v>0</v>
      </c>
      <c r="AY1468">
        <f>SUM(AP1468:AX1468)</f>
        <v>5</v>
      </c>
    </row>
    <row r="1469" spans="1:51" x14ac:dyDescent="0.45">
      <c r="A1469" s="1" t="s">
        <v>1119</v>
      </c>
      <c r="B1469" s="2">
        <v>4995489</v>
      </c>
      <c r="C1469" s="3" t="s">
        <v>5337</v>
      </c>
      <c r="D1469" s="5">
        <v>25.49</v>
      </c>
      <c r="E1469" s="5">
        <v>588.66725802999997</v>
      </c>
      <c r="F1469" s="3" t="s">
        <v>4485</v>
      </c>
      <c r="G1469" s="3" t="s">
        <v>4486</v>
      </c>
      <c r="H1469" s="3" t="s">
        <v>4598</v>
      </c>
      <c r="I1469" s="3" t="s">
        <v>4661</v>
      </c>
      <c r="J1469" s="3" t="s">
        <v>4900</v>
      </c>
      <c r="K1469" s="6">
        <v>559200</v>
      </c>
      <c r="L1469" s="6">
        <v>573923</v>
      </c>
      <c r="M1469" s="6">
        <v>66817</v>
      </c>
      <c r="N1469" s="6">
        <v>75865</v>
      </c>
      <c r="O1469" s="6">
        <v>47306</v>
      </c>
      <c r="P1469" s="6">
        <v>55250</v>
      </c>
      <c r="Q1469" s="6">
        <v>55321</v>
      </c>
      <c r="R1469" s="6">
        <v>28855</v>
      </c>
      <c r="S1469" s="6">
        <v>43344</v>
      </c>
      <c r="T1469" s="6">
        <v>59582</v>
      </c>
      <c r="U1469" s="6">
        <v>147048</v>
      </c>
      <c r="V1469" s="6">
        <v>173671</v>
      </c>
      <c r="W1469" s="6">
        <v>665587</v>
      </c>
      <c r="X1469" s="6">
        <v>616967</v>
      </c>
      <c r="Y1469" s="6">
        <v>316068</v>
      </c>
      <c r="Z1469" s="6">
        <v>293812</v>
      </c>
      <c r="AA1469" s="6">
        <v>147514</v>
      </c>
      <c r="AB1469" s="6">
        <v>145038</v>
      </c>
      <c r="AC1469" s="6">
        <v>23094047</v>
      </c>
      <c r="AD1469" s="6">
        <v>23094047</v>
      </c>
      <c r="AF1469">
        <f>Q1469/W1469</f>
        <v>8.3116106534532677E-2</v>
      </c>
      <c r="AG1469">
        <f>R1469/X1469</f>
        <v>4.676911406931003E-2</v>
      </c>
      <c r="AH1469">
        <f>U1469/W1469</f>
        <v>0.22092979580430508</v>
      </c>
      <c r="AI1469">
        <f>V1469/X1469</f>
        <v>0.28149155465365244</v>
      </c>
      <c r="AJ1469">
        <f>Y1469/AA1469</f>
        <v>2.1426305299835948</v>
      </c>
      <c r="AK1469">
        <f>Z1469/AB1469</f>
        <v>2.0257587666680457</v>
      </c>
      <c r="AL1469">
        <f>O1469/K1469</f>
        <v>8.4595851216022894E-2</v>
      </c>
      <c r="AM1469">
        <f>P1469/L1469</f>
        <v>9.6267269302676498E-2</v>
      </c>
      <c r="AN1469">
        <f>K1469/W1469</f>
        <v>0.84016064015673386</v>
      </c>
      <c r="AO1469">
        <f>L1469/X1469</f>
        <v>0.93023289738349058</v>
      </c>
      <c r="AP1469">
        <f>IF(OR(Q1469&lt;0, Q1469="NA"), 0, 1)</f>
        <v>1</v>
      </c>
      <c r="AQ1469">
        <f>IF(OR(S1469&lt;0, S1469="NA"), 0, 1)</f>
        <v>1</v>
      </c>
      <c r="AR1469">
        <f>IFERROR(IF((AF1469-AG1469)&gt;0,1,0),0)</f>
        <v>1</v>
      </c>
      <c r="AS1469">
        <f>IFERROR(IF((S1469-Q1469)&gt;0,1,0),0)</f>
        <v>0</v>
      </c>
      <c r="AT1469">
        <f>IFERROR(IF((AH1469-AI1469)&lt;0,1,0),0)</f>
        <v>1</v>
      </c>
      <c r="AU1469">
        <f>IFERROR(IF((AJ1469-AK1469)&gt;0,1,0),0)</f>
        <v>1</v>
      </c>
      <c r="AV1469">
        <f>IFERROR(IF((AL1469-AM1469)&gt;0,1,0),0)</f>
        <v>0</v>
      </c>
      <c r="AW1469">
        <f>IFERROR(IF((AN1469-AO1469)&gt;0,1,0),0)</f>
        <v>0</v>
      </c>
      <c r="AX1469">
        <f>IFERROR(IF((AC1469-AD1469)&lt;0,1,0),0)</f>
        <v>0</v>
      </c>
      <c r="AY1469">
        <f>SUM(AP1469:AX1469)</f>
        <v>5</v>
      </c>
    </row>
    <row r="1470" spans="1:51" x14ac:dyDescent="0.45">
      <c r="A1470" s="1" t="s">
        <v>1123</v>
      </c>
      <c r="B1470" s="2">
        <v>4209300</v>
      </c>
      <c r="C1470" s="3" t="s">
        <v>5337</v>
      </c>
      <c r="D1470" s="5">
        <v>40.82</v>
      </c>
      <c r="E1470" s="5">
        <v>28675.710785800002</v>
      </c>
      <c r="F1470" s="3" t="s">
        <v>4583</v>
      </c>
      <c r="G1470" s="3" t="s">
        <v>4583</v>
      </c>
      <c r="H1470" s="3" t="s">
        <v>4584</v>
      </c>
      <c r="I1470" s="3" t="s">
        <v>4585</v>
      </c>
      <c r="J1470" s="3" t="s">
        <v>4625</v>
      </c>
      <c r="K1470" s="6">
        <v>43180000</v>
      </c>
      <c r="L1470" s="6">
        <v>43031000</v>
      </c>
      <c r="M1470" s="6">
        <v>4852000</v>
      </c>
      <c r="N1470" s="6">
        <v>4894000</v>
      </c>
      <c r="O1470" s="6">
        <v>2122000</v>
      </c>
      <c r="P1470" s="6">
        <v>2248000</v>
      </c>
      <c r="Q1470" s="6">
        <v>1141000</v>
      </c>
      <c r="R1470" s="6">
        <v>1228000</v>
      </c>
      <c r="S1470" s="6">
        <v>3756000</v>
      </c>
      <c r="T1470" s="6">
        <v>4614000</v>
      </c>
      <c r="U1470" s="6">
        <v>15499000</v>
      </c>
      <c r="V1470" s="6">
        <v>15285000</v>
      </c>
      <c r="W1470" s="6">
        <v>59389000</v>
      </c>
      <c r="X1470" s="6">
        <v>58526000</v>
      </c>
      <c r="Y1470" s="6">
        <v>17977000</v>
      </c>
      <c r="Z1470" s="6">
        <v>18053000</v>
      </c>
      <c r="AA1470" s="6">
        <v>10827000</v>
      </c>
      <c r="AB1470" s="6">
        <v>10308000</v>
      </c>
      <c r="AC1470" s="6">
        <v>700091690</v>
      </c>
      <c r="AD1470" s="6">
        <v>700921028</v>
      </c>
      <c r="AF1470">
        <f>Q1470/W1470</f>
        <v>1.9212312044317972E-2</v>
      </c>
      <c r="AG1470">
        <f>R1470/X1470</f>
        <v>2.098212760140792E-2</v>
      </c>
      <c r="AH1470">
        <f>U1470/W1470</f>
        <v>0.26097425449157252</v>
      </c>
      <c r="AI1470">
        <f>V1470/X1470</f>
        <v>0.26116597751426718</v>
      </c>
      <c r="AJ1470">
        <f>Y1470/AA1470</f>
        <v>1.6603860718573935</v>
      </c>
      <c r="AK1470">
        <f>Z1470/AB1470</f>
        <v>1.7513581684128832</v>
      </c>
      <c r="AL1470">
        <f>O1470/K1470</f>
        <v>4.9143121815655395E-2</v>
      </c>
      <c r="AM1470">
        <f>P1470/L1470</f>
        <v>5.2241407357486461E-2</v>
      </c>
      <c r="AN1470">
        <f>K1470/W1470</f>
        <v>0.72707066965262923</v>
      </c>
      <c r="AO1470">
        <f>L1470/X1470</f>
        <v>0.73524587362881455</v>
      </c>
      <c r="AP1470">
        <f>IF(OR(Q1470&lt;0, Q1470="NA"), 0, 1)</f>
        <v>1</v>
      </c>
      <c r="AQ1470">
        <f>IF(OR(S1470&lt;0, S1470="NA"), 0, 1)</f>
        <v>1</v>
      </c>
      <c r="AR1470">
        <f>IFERROR(IF((AF1470-AG1470)&gt;0,1,0),0)</f>
        <v>0</v>
      </c>
      <c r="AS1470">
        <f>IFERROR(IF((S1470-Q1470)&gt;0,1,0),0)</f>
        <v>1</v>
      </c>
      <c r="AT1470">
        <f>IFERROR(IF((AH1470-AI1470)&lt;0,1,0),0)</f>
        <v>1</v>
      </c>
      <c r="AU1470">
        <f>IFERROR(IF((AJ1470-AK1470)&gt;0,1,0),0)</f>
        <v>0</v>
      </c>
      <c r="AV1470">
        <f>IFERROR(IF((AL1470-AM1470)&gt;0,1,0),0)</f>
        <v>0</v>
      </c>
      <c r="AW1470">
        <f>IFERROR(IF((AN1470-AO1470)&gt;0,1,0),0)</f>
        <v>0</v>
      </c>
      <c r="AX1470">
        <f>IFERROR(IF((AC1470-AD1470)&lt;0,1,0),0)</f>
        <v>1</v>
      </c>
      <c r="AY1470">
        <f>SUM(AP1470:AX1470)</f>
        <v>5</v>
      </c>
    </row>
    <row r="1471" spans="1:51" x14ac:dyDescent="0.45">
      <c r="A1471" s="1" t="s">
        <v>1126</v>
      </c>
      <c r="B1471" s="2">
        <v>19659800</v>
      </c>
      <c r="C1471" s="3" t="s">
        <v>5335</v>
      </c>
      <c r="D1471" s="5">
        <v>40.98</v>
      </c>
      <c r="E1471" s="5">
        <v>19982.984744220001</v>
      </c>
      <c r="F1471" s="3" t="s">
        <v>4475</v>
      </c>
      <c r="G1471" s="3" t="s">
        <v>4529</v>
      </c>
      <c r="H1471" s="3" t="s">
        <v>4530</v>
      </c>
      <c r="I1471" s="3" t="s">
        <v>4531</v>
      </c>
      <c r="J1471" s="3" t="s">
        <v>4857</v>
      </c>
      <c r="K1471" s="6">
        <v>4605784</v>
      </c>
      <c r="L1471" s="6">
        <v>4300251</v>
      </c>
      <c r="M1471" s="6">
        <v>-191104</v>
      </c>
      <c r="N1471" s="6">
        <v>-249590</v>
      </c>
      <c r="O1471" s="6">
        <v>-451057</v>
      </c>
      <c r="P1471" s="6">
        <v>-469836</v>
      </c>
      <c r="Q1471" s="6">
        <v>-417055</v>
      </c>
      <c r="R1471" s="6">
        <v>-406470</v>
      </c>
      <c r="S1471" s="6">
        <v>164645</v>
      </c>
      <c r="T1471" s="6">
        <v>176456</v>
      </c>
      <c r="U1471" s="6">
        <v>1255757</v>
      </c>
      <c r="V1471" s="6">
        <v>1255086</v>
      </c>
      <c r="W1471" s="6">
        <v>4272976</v>
      </c>
      <c r="X1471" s="6">
        <v>4218182</v>
      </c>
      <c r="Y1471" s="6">
        <v>1643897</v>
      </c>
      <c r="Z1471" s="6">
        <v>1522833</v>
      </c>
      <c r="AA1471" s="6">
        <v>1646735</v>
      </c>
      <c r="AB1471" s="6">
        <v>1373740</v>
      </c>
      <c r="AC1471" s="6">
        <v>487169000</v>
      </c>
      <c r="AD1471" s="6">
        <v>485426000</v>
      </c>
      <c r="AF1471">
        <f>Q1471/W1471</f>
        <v>-9.760293528444812E-2</v>
      </c>
      <c r="AG1471">
        <f>R1471/X1471</f>
        <v>-9.6361418260283702E-2</v>
      </c>
      <c r="AH1471">
        <f>U1471/W1471</f>
        <v>0.29388346669861942</v>
      </c>
      <c r="AI1471">
        <f>V1471/X1471</f>
        <v>0.29754192683008934</v>
      </c>
      <c r="AJ1471">
        <f>Y1471/AA1471</f>
        <v>0.99827658973666078</v>
      </c>
      <c r="AK1471">
        <f>Z1471/AB1471</f>
        <v>1.1085307263383173</v>
      </c>
      <c r="AL1471">
        <f>O1471/K1471</f>
        <v>-9.7932729802352861E-2</v>
      </c>
      <c r="AM1471">
        <f>P1471/L1471</f>
        <v>-0.10925780843955388</v>
      </c>
      <c r="AN1471">
        <f>K1471/W1471</f>
        <v>1.0778867000423125</v>
      </c>
      <c r="AO1471">
        <f>L1471/X1471</f>
        <v>1.0194560120924132</v>
      </c>
      <c r="AP1471">
        <f>IF(OR(Q1471&lt;0, Q1471="NA"), 0, 1)</f>
        <v>0</v>
      </c>
      <c r="AQ1471">
        <f>IF(OR(S1471&lt;0, S1471="NA"), 0, 1)</f>
        <v>1</v>
      </c>
      <c r="AR1471">
        <f>IFERROR(IF((AF1471-AG1471)&gt;0,1,0),0)</f>
        <v>0</v>
      </c>
      <c r="AS1471">
        <f>IFERROR(IF((S1471-Q1471)&gt;0,1,0),0)</f>
        <v>1</v>
      </c>
      <c r="AT1471">
        <f>IFERROR(IF((AH1471-AI1471)&lt;0,1,0),0)</f>
        <v>1</v>
      </c>
      <c r="AU1471">
        <f>IFERROR(IF((AJ1471-AK1471)&gt;0,1,0),0)</f>
        <v>0</v>
      </c>
      <c r="AV1471">
        <f>IFERROR(IF((AL1471-AM1471)&gt;0,1,0),0)</f>
        <v>1</v>
      </c>
      <c r="AW1471">
        <f>IFERROR(IF((AN1471-AO1471)&gt;0,1,0),0)</f>
        <v>1</v>
      </c>
      <c r="AX1471">
        <f>IFERROR(IF((AC1471-AD1471)&lt;0,1,0),0)</f>
        <v>0</v>
      </c>
      <c r="AY1471">
        <f>SUM(AP1471:AX1471)</f>
        <v>5</v>
      </c>
    </row>
    <row r="1472" spans="1:51" x14ac:dyDescent="0.45">
      <c r="A1472" s="1" t="s">
        <v>1134</v>
      </c>
      <c r="B1472" s="2">
        <v>4057044</v>
      </c>
      <c r="C1472" s="3" t="s">
        <v>5337</v>
      </c>
      <c r="D1472" s="7">
        <v>120.23</v>
      </c>
      <c r="E1472" s="5">
        <v>24899.703454779999</v>
      </c>
      <c r="F1472" s="3" t="s">
        <v>4651</v>
      </c>
      <c r="G1472" s="3" t="s">
        <v>4651</v>
      </c>
      <c r="H1472" s="3" t="s">
        <v>4688</v>
      </c>
      <c r="I1472" s="3" t="s">
        <v>4688</v>
      </c>
      <c r="J1472" s="3" t="s">
        <v>4653</v>
      </c>
      <c r="K1472" s="6">
        <v>12415000</v>
      </c>
      <c r="L1472" s="6">
        <v>12397000</v>
      </c>
      <c r="M1472" s="6">
        <v>3448000</v>
      </c>
      <c r="N1472" s="6">
        <v>3417000</v>
      </c>
      <c r="O1472" s="6">
        <v>2218000</v>
      </c>
      <c r="P1472" s="6">
        <v>2226000</v>
      </c>
      <c r="Q1472" s="6">
        <v>1531000</v>
      </c>
      <c r="R1472" s="6">
        <v>1386000</v>
      </c>
      <c r="S1472" s="6">
        <v>3404000</v>
      </c>
      <c r="T1472" s="6">
        <v>3262000</v>
      </c>
      <c r="U1472" s="6">
        <v>20440000</v>
      </c>
      <c r="V1472" s="6">
        <v>19256000</v>
      </c>
      <c r="W1472" s="6">
        <v>49806000</v>
      </c>
      <c r="X1472" s="6">
        <v>47811000</v>
      </c>
      <c r="Y1472" s="6">
        <v>5617000</v>
      </c>
      <c r="Z1472" s="6">
        <v>4516000</v>
      </c>
      <c r="AA1472" s="6">
        <v>6787000</v>
      </c>
      <c r="AB1472" s="6">
        <v>6507000</v>
      </c>
      <c r="AC1472" s="6">
        <v>207100586</v>
      </c>
      <c r="AD1472" s="6">
        <v>207020080</v>
      </c>
      <c r="AF1472">
        <f>Q1472/W1472</f>
        <v>3.0739268361241617E-2</v>
      </c>
      <c r="AG1472">
        <f>R1472/X1472</f>
        <v>2.8989144757482588E-2</v>
      </c>
      <c r="AH1472">
        <f>U1472/W1472</f>
        <v>0.41039232221017546</v>
      </c>
      <c r="AI1472">
        <f>V1472/X1472</f>
        <v>0.40275250465374079</v>
      </c>
      <c r="AJ1472">
        <f>Y1472/AA1472</f>
        <v>0.82761161043170772</v>
      </c>
      <c r="AK1472">
        <f>Z1472/AB1472</f>
        <v>0.6940218226525281</v>
      </c>
      <c r="AL1472">
        <f>O1472/K1472</f>
        <v>0.17865485300040274</v>
      </c>
      <c r="AM1472">
        <f>P1472/L1472</f>
        <v>0.17955957086391869</v>
      </c>
      <c r="AN1472">
        <f>K1472/W1472</f>
        <v>0.24926715656748183</v>
      </c>
      <c r="AO1472">
        <f>L1472/X1472</f>
        <v>0.25929179477526093</v>
      </c>
      <c r="AP1472">
        <f>IF(OR(Q1472&lt;0, Q1472="NA"), 0, 1)</f>
        <v>1</v>
      </c>
      <c r="AQ1472">
        <f>IF(OR(S1472&lt;0, S1472="NA"), 0, 1)</f>
        <v>1</v>
      </c>
      <c r="AR1472">
        <f>IFERROR(IF((AF1472-AG1472)&gt;0,1,0),0)</f>
        <v>1</v>
      </c>
      <c r="AS1472">
        <f>IFERROR(IF((S1472-Q1472)&gt;0,1,0),0)</f>
        <v>1</v>
      </c>
      <c r="AT1472">
        <f>IFERROR(IF((AH1472-AI1472)&lt;0,1,0),0)</f>
        <v>0</v>
      </c>
      <c r="AU1472">
        <f>IFERROR(IF((AJ1472-AK1472)&gt;0,1,0),0)</f>
        <v>1</v>
      </c>
      <c r="AV1472">
        <f>IFERROR(IF((AL1472-AM1472)&gt;0,1,0),0)</f>
        <v>0</v>
      </c>
      <c r="AW1472">
        <f>IFERROR(IF((AN1472-AO1472)&gt;0,1,0),0)</f>
        <v>0</v>
      </c>
      <c r="AX1472">
        <f>IFERROR(IF((AC1472-AD1472)&lt;0,1,0),0)</f>
        <v>0</v>
      </c>
      <c r="AY1472">
        <f>SUM(AP1472:AX1472)</f>
        <v>5</v>
      </c>
    </row>
    <row r="1473" spans="1:51" x14ac:dyDescent="0.45">
      <c r="A1473" s="1" t="s">
        <v>1145</v>
      </c>
      <c r="B1473" s="2">
        <v>4024401</v>
      </c>
      <c r="C1473" s="3" t="s">
        <v>5337</v>
      </c>
      <c r="D1473" s="5">
        <v>20.7</v>
      </c>
      <c r="E1473" s="5">
        <v>3747.2068809000002</v>
      </c>
      <c r="F1473" s="3" t="s">
        <v>4500</v>
      </c>
      <c r="G1473" s="3" t="s">
        <v>4501</v>
      </c>
      <c r="H1473" s="3" t="s">
        <v>4533</v>
      </c>
      <c r="I1473" s="3" t="s">
        <v>4534</v>
      </c>
      <c r="J1473" s="3" t="s">
        <v>4850</v>
      </c>
      <c r="K1473" s="6">
        <v>13262000</v>
      </c>
      <c r="L1473" s="6">
        <v>13457000</v>
      </c>
      <c r="M1473" s="6">
        <v>1403000</v>
      </c>
      <c r="N1473" s="6">
        <v>1398000</v>
      </c>
      <c r="O1473" s="6">
        <v>232000</v>
      </c>
      <c r="P1473" s="6">
        <v>200000</v>
      </c>
      <c r="Q1473" s="6">
        <v>15000</v>
      </c>
      <c r="R1473" s="6">
        <v>69000</v>
      </c>
      <c r="S1473" s="6">
        <v>1419000</v>
      </c>
      <c r="T1473" s="6">
        <v>1472000</v>
      </c>
      <c r="U1473" s="6">
        <v>3618000</v>
      </c>
      <c r="V1473" s="6">
        <v>3548000</v>
      </c>
      <c r="W1473" s="6">
        <v>13504000</v>
      </c>
      <c r="X1473" s="6">
        <v>13353000</v>
      </c>
      <c r="Y1473" s="6">
        <v>5007000</v>
      </c>
      <c r="Z1473" s="6">
        <v>4963000</v>
      </c>
      <c r="AA1473" s="6">
        <v>4004000</v>
      </c>
      <c r="AB1473" s="6">
        <v>4093000</v>
      </c>
      <c r="AC1473" s="6">
        <v>180992811</v>
      </c>
      <c r="AD1473" s="6">
        <v>180775684</v>
      </c>
      <c r="AF1473">
        <f>Q1473/W1473</f>
        <v>1.110781990521327E-3</v>
      </c>
      <c r="AG1473">
        <f>R1473/X1473</f>
        <v>5.1673781172770165E-3</v>
      </c>
      <c r="AH1473">
        <f>U1473/W1473</f>
        <v>0.26792061611374407</v>
      </c>
      <c r="AI1473">
        <f>V1473/X1473</f>
        <v>0.26570808058114281</v>
      </c>
      <c r="AJ1473">
        <f>Y1473/AA1473</f>
        <v>1.2504995004995005</v>
      </c>
      <c r="AK1473">
        <f>Z1473/AB1473</f>
        <v>1.2125580258978743</v>
      </c>
      <c r="AL1473">
        <f>O1473/K1473</f>
        <v>1.7493590710300107E-2</v>
      </c>
      <c r="AM1473">
        <f>P1473/L1473</f>
        <v>1.4862153526045923E-2</v>
      </c>
      <c r="AN1473">
        <f>K1473/W1473</f>
        <v>0.98207938388625593</v>
      </c>
      <c r="AO1473">
        <f>L1473/X1473</f>
        <v>1.0077885119448813</v>
      </c>
      <c r="AP1473">
        <f>IF(OR(Q1473&lt;0, Q1473="NA"), 0, 1)</f>
        <v>1</v>
      </c>
      <c r="AQ1473">
        <f>IF(OR(S1473&lt;0, S1473="NA"), 0, 1)</f>
        <v>1</v>
      </c>
      <c r="AR1473">
        <f>IFERROR(IF((AF1473-AG1473)&gt;0,1,0),0)</f>
        <v>0</v>
      </c>
      <c r="AS1473">
        <f>IFERROR(IF((S1473-Q1473)&gt;0,1,0),0)</f>
        <v>1</v>
      </c>
      <c r="AT1473">
        <f>IFERROR(IF((AH1473-AI1473)&lt;0,1,0),0)</f>
        <v>0</v>
      </c>
      <c r="AU1473">
        <f>IFERROR(IF((AJ1473-AK1473)&gt;0,1,0),0)</f>
        <v>1</v>
      </c>
      <c r="AV1473">
        <f>IFERROR(IF((AL1473-AM1473)&gt;0,1,0),0)</f>
        <v>1</v>
      </c>
      <c r="AW1473">
        <f>IFERROR(IF((AN1473-AO1473)&gt;0,1,0),0)</f>
        <v>0</v>
      </c>
      <c r="AX1473">
        <f>IFERROR(IF((AC1473-AD1473)&lt;0,1,0),0)</f>
        <v>0</v>
      </c>
      <c r="AY1473">
        <f>SUM(AP1473:AX1473)</f>
        <v>5</v>
      </c>
    </row>
    <row r="1474" spans="1:51" x14ac:dyDescent="0.45">
      <c r="A1474" s="1" t="s">
        <v>1188</v>
      </c>
      <c r="B1474" s="2">
        <v>4053493</v>
      </c>
      <c r="C1474" s="3" t="s">
        <v>5338</v>
      </c>
      <c r="D1474" s="5">
        <v>14.88</v>
      </c>
      <c r="E1474" s="5">
        <v>116.70165264000001</v>
      </c>
      <c r="F1474" s="3" t="s">
        <v>4480</v>
      </c>
      <c r="G1474" s="3" t="s">
        <v>4481</v>
      </c>
      <c r="H1474" s="3" t="s">
        <v>4481</v>
      </c>
      <c r="I1474" s="3" t="s">
        <v>4482</v>
      </c>
      <c r="J1474" s="3" t="s">
        <v>4484</v>
      </c>
      <c r="K1474" s="6">
        <v>80862</v>
      </c>
      <c r="L1474" s="6">
        <v>81699</v>
      </c>
      <c r="M1474" s="6" t="s">
        <v>4474</v>
      </c>
      <c r="N1474" s="6" t="s">
        <v>4474</v>
      </c>
      <c r="O1474" s="6">
        <v>49756</v>
      </c>
      <c r="P1474" s="6">
        <v>47226</v>
      </c>
      <c r="Q1474" s="6">
        <v>8509</v>
      </c>
      <c r="R1474" s="6">
        <v>8435</v>
      </c>
      <c r="S1474" s="6">
        <v>25174</v>
      </c>
      <c r="T1474" s="6">
        <v>28772</v>
      </c>
      <c r="U1474" s="6">
        <v>53956</v>
      </c>
      <c r="V1474" s="6">
        <v>53919</v>
      </c>
      <c r="W1474" s="6">
        <v>2145113</v>
      </c>
      <c r="X1474" s="6">
        <v>2098955</v>
      </c>
      <c r="Y1474" s="6" t="s">
        <v>4474</v>
      </c>
      <c r="Z1474" s="6" t="s">
        <v>4474</v>
      </c>
      <c r="AA1474" s="6" t="s">
        <v>4474</v>
      </c>
      <c r="AB1474" s="6" t="s">
        <v>4474</v>
      </c>
      <c r="AC1474" s="6">
        <v>8016784</v>
      </c>
      <c r="AD1474" s="6">
        <v>8016784</v>
      </c>
      <c r="AF1474">
        <f>Q1474/W1474</f>
        <v>3.966690799039491E-3</v>
      </c>
      <c r="AG1474">
        <f>R1474/X1474</f>
        <v>4.0186664316290725E-3</v>
      </c>
      <c r="AH1474">
        <f>U1474/W1474</f>
        <v>2.5152987278525652E-2</v>
      </c>
      <c r="AI1474">
        <f>V1474/X1474</f>
        <v>2.5688497371310962E-2</v>
      </c>
      <c r="AJ1474" t="e">
        <f>Y1474/AA1474</f>
        <v>#VALUE!</v>
      </c>
      <c r="AK1474" t="e">
        <f>Z1474/AB1474</f>
        <v>#VALUE!</v>
      </c>
      <c r="AL1474">
        <f>O1474/K1474</f>
        <v>0.61531992777819</v>
      </c>
      <c r="AM1474">
        <f>P1474/L1474</f>
        <v>0.5780486909264495</v>
      </c>
      <c r="AN1474">
        <f>K1474/W1474</f>
        <v>3.7695916252430524E-2</v>
      </c>
      <c r="AO1474">
        <f>L1474/X1474</f>
        <v>3.892365486635016E-2</v>
      </c>
      <c r="AP1474">
        <f>IF(OR(Q1474&lt;0, Q1474="NA"), 0, 1)</f>
        <v>1</v>
      </c>
      <c r="AQ1474">
        <f>IF(OR(S1474&lt;0, S1474="NA"), 0, 1)</f>
        <v>1</v>
      </c>
      <c r="AR1474">
        <f>IFERROR(IF((AF1474-AG1474)&gt;0,1,0),0)</f>
        <v>0</v>
      </c>
      <c r="AS1474">
        <f>IFERROR(IF((S1474-Q1474)&gt;0,1,0),0)</f>
        <v>1</v>
      </c>
      <c r="AT1474">
        <f>IFERROR(IF((AH1474-AI1474)&lt;0,1,0),0)</f>
        <v>1</v>
      </c>
      <c r="AU1474">
        <f>IFERROR(IF((AJ1474-AK1474)&gt;0,1,0),0)</f>
        <v>0</v>
      </c>
      <c r="AV1474">
        <f>IFERROR(IF((AL1474-AM1474)&gt;0,1,0),0)</f>
        <v>1</v>
      </c>
      <c r="AW1474">
        <f>IFERROR(IF((AN1474-AO1474)&gt;0,1,0),0)</f>
        <v>0</v>
      </c>
      <c r="AX1474">
        <f>IFERROR(IF((AC1474-AD1474)&lt;0,1,0),0)</f>
        <v>0</v>
      </c>
      <c r="AY1474">
        <f>SUM(AP1474:AX1474)</f>
        <v>5</v>
      </c>
    </row>
    <row r="1475" spans="1:51" x14ac:dyDescent="0.45">
      <c r="A1475" s="1" t="s">
        <v>1190</v>
      </c>
      <c r="B1475" s="2">
        <v>4144672</v>
      </c>
      <c r="C1475" s="3" t="s">
        <v>5337</v>
      </c>
      <c r="D1475" s="5">
        <v>257.76</v>
      </c>
      <c r="E1475" s="5">
        <v>8646.1483305599995</v>
      </c>
      <c r="F1475" s="3" t="s">
        <v>4583</v>
      </c>
      <c r="G1475" s="3" t="s">
        <v>4583</v>
      </c>
      <c r="H1475" s="3" t="s">
        <v>4962</v>
      </c>
      <c r="I1475" s="3" t="s">
        <v>4962</v>
      </c>
      <c r="J1475" s="3" t="s">
        <v>4999</v>
      </c>
      <c r="K1475" s="6">
        <v>2267848</v>
      </c>
      <c r="L1475" s="6">
        <v>2266465</v>
      </c>
      <c r="M1475" s="6">
        <v>779332</v>
      </c>
      <c r="N1475" s="6">
        <v>783929</v>
      </c>
      <c r="O1475" s="6">
        <v>625952</v>
      </c>
      <c r="P1475" s="6">
        <v>632429</v>
      </c>
      <c r="Q1475" s="6">
        <v>483599</v>
      </c>
      <c r="R1475" s="6">
        <v>490632</v>
      </c>
      <c r="S1475" s="6">
        <v>616997</v>
      </c>
      <c r="T1475" s="6">
        <v>556087</v>
      </c>
      <c r="U1475" s="6">
        <v>1063933</v>
      </c>
      <c r="V1475" s="6">
        <v>1091116</v>
      </c>
      <c r="W1475" s="6">
        <v>3121803</v>
      </c>
      <c r="X1475" s="6">
        <v>3042867</v>
      </c>
      <c r="Y1475" s="6">
        <v>730449</v>
      </c>
      <c r="Z1475" s="6">
        <v>712989</v>
      </c>
      <c r="AA1475" s="6">
        <v>312227</v>
      </c>
      <c r="AB1475" s="6">
        <v>290550</v>
      </c>
      <c r="AC1475" s="6">
        <v>33539154</v>
      </c>
      <c r="AD1475" s="6">
        <v>33761968</v>
      </c>
      <c r="AF1475">
        <f>Q1475/W1475</f>
        <v>0.15491015928935939</v>
      </c>
      <c r="AG1475">
        <f>R1475/X1475</f>
        <v>0.16124004105338813</v>
      </c>
      <c r="AH1475">
        <f>U1475/W1475</f>
        <v>0.34080721941775316</v>
      </c>
      <c r="AI1475">
        <f>V1475/X1475</f>
        <v>0.35858156140245367</v>
      </c>
      <c r="AJ1475">
        <f>Y1475/AA1475</f>
        <v>2.3394805702261494</v>
      </c>
      <c r="AK1475">
        <f>Z1475/AB1475</f>
        <v>2.4539287558079503</v>
      </c>
      <c r="AL1475">
        <f>O1475/K1475</f>
        <v>0.276011443447709</v>
      </c>
      <c r="AM1475">
        <f>P1475/L1475</f>
        <v>0.27903762025886125</v>
      </c>
      <c r="AN1475">
        <f>K1475/W1475</f>
        <v>0.72645455206494447</v>
      </c>
      <c r="AO1475">
        <f>L1475/X1475</f>
        <v>0.74484523970321415</v>
      </c>
      <c r="AP1475">
        <f>IF(OR(Q1475&lt;0, Q1475="NA"), 0, 1)</f>
        <v>1</v>
      </c>
      <c r="AQ1475">
        <f>IF(OR(S1475&lt;0, S1475="NA"), 0, 1)</f>
        <v>1</v>
      </c>
      <c r="AR1475">
        <f>IFERROR(IF((AF1475-AG1475)&gt;0,1,0),0)</f>
        <v>0</v>
      </c>
      <c r="AS1475">
        <f>IFERROR(IF((S1475-Q1475)&gt;0,1,0),0)</f>
        <v>1</v>
      </c>
      <c r="AT1475">
        <f>IFERROR(IF((AH1475-AI1475)&lt;0,1,0),0)</f>
        <v>1</v>
      </c>
      <c r="AU1475">
        <f>IFERROR(IF((AJ1475-AK1475)&gt;0,1,0),0)</f>
        <v>0</v>
      </c>
      <c r="AV1475">
        <f>IFERROR(IF((AL1475-AM1475)&gt;0,1,0),0)</f>
        <v>0</v>
      </c>
      <c r="AW1475">
        <f>IFERROR(IF((AN1475-AO1475)&gt;0,1,0),0)</f>
        <v>0</v>
      </c>
      <c r="AX1475">
        <f>IFERROR(IF((AC1475-AD1475)&lt;0,1,0),0)</f>
        <v>1</v>
      </c>
      <c r="AY1475">
        <f>SUM(AP1475:AX1475)</f>
        <v>5</v>
      </c>
    </row>
    <row r="1476" spans="1:51" x14ac:dyDescent="0.45">
      <c r="A1476" s="1" t="s">
        <v>1201</v>
      </c>
      <c r="B1476" s="2">
        <v>5721956</v>
      </c>
      <c r="C1476" s="3" t="s">
        <v>5337</v>
      </c>
      <c r="D1476" s="5">
        <v>13.45</v>
      </c>
      <c r="E1476" s="5">
        <v>352.13946685000002</v>
      </c>
      <c r="F1476" s="3" t="s">
        <v>4480</v>
      </c>
      <c r="G1476" s="3" t="s">
        <v>4491</v>
      </c>
      <c r="H1476" s="3" t="s">
        <v>4492</v>
      </c>
      <c r="I1476" s="3" t="s">
        <v>4493</v>
      </c>
      <c r="J1476" s="3"/>
      <c r="K1476" s="6">
        <v>57218.81</v>
      </c>
      <c r="L1476" s="6">
        <v>56945.065000000002</v>
      </c>
      <c r="M1476" s="6" t="s">
        <v>4474</v>
      </c>
      <c r="N1476" s="6" t="s">
        <v>4474</v>
      </c>
      <c r="O1476" s="6">
        <v>52198.866000000002</v>
      </c>
      <c r="P1476" s="6">
        <v>51995.527999999998</v>
      </c>
      <c r="Q1476" s="6">
        <v>55315.771999999997</v>
      </c>
      <c r="R1476" s="6">
        <v>52413.506999999998</v>
      </c>
      <c r="S1476" s="6">
        <v>83000.415999999997</v>
      </c>
      <c r="T1476" s="6">
        <v>80452.767000000007</v>
      </c>
      <c r="U1476" s="6">
        <v>80000</v>
      </c>
      <c r="V1476" s="6">
        <v>80000</v>
      </c>
      <c r="W1476" s="6">
        <v>563059.47499999998</v>
      </c>
      <c r="X1476" s="6">
        <v>563059.47499999998</v>
      </c>
      <c r="Y1476" s="6">
        <v>22302.095000000001</v>
      </c>
      <c r="Z1476" s="6">
        <v>22302.095000000001</v>
      </c>
      <c r="AA1476" s="6">
        <v>134070</v>
      </c>
      <c r="AB1476" s="6">
        <v>134070</v>
      </c>
      <c r="AC1476" s="6">
        <v>26207693</v>
      </c>
      <c r="AD1476" s="6">
        <v>26207693</v>
      </c>
      <c r="AF1476">
        <f>Q1476/W1476</f>
        <v>9.8241437105733811E-2</v>
      </c>
      <c r="AG1476">
        <f>R1476/X1476</f>
        <v>9.3086981619481673E-2</v>
      </c>
      <c r="AH1476">
        <f>U1476/W1476</f>
        <v>0.14208090539636156</v>
      </c>
      <c r="AI1476">
        <f>V1476/X1476</f>
        <v>0.14208090539636156</v>
      </c>
      <c r="AJ1476">
        <f>Y1476/AA1476</f>
        <v>0.16634664727381221</v>
      </c>
      <c r="AK1476">
        <f>Z1476/AB1476</f>
        <v>0.16634664727381221</v>
      </c>
      <c r="AL1476">
        <f>O1476/K1476</f>
        <v>0.91226759172377059</v>
      </c>
      <c r="AM1476">
        <f>P1476/L1476</f>
        <v>0.91308224865490972</v>
      </c>
      <c r="AN1476">
        <f>K1476/W1476</f>
        <v>0.10162125413127983</v>
      </c>
      <c r="AO1476">
        <f>L1476/X1476</f>
        <v>0.10113507991318325</v>
      </c>
      <c r="AP1476">
        <f>IF(OR(Q1476&lt;0, Q1476="NA"), 0, 1)</f>
        <v>1</v>
      </c>
      <c r="AQ1476">
        <f>IF(OR(S1476&lt;0, S1476="NA"), 0, 1)</f>
        <v>1</v>
      </c>
      <c r="AR1476">
        <f>IFERROR(IF((AF1476-AG1476)&gt;0,1,0),0)</f>
        <v>1</v>
      </c>
      <c r="AS1476">
        <f>IFERROR(IF((S1476-Q1476)&gt;0,1,0),0)</f>
        <v>1</v>
      </c>
      <c r="AT1476">
        <f>IFERROR(IF((AH1476-AI1476)&lt;0,1,0),0)</f>
        <v>0</v>
      </c>
      <c r="AU1476">
        <f>IFERROR(IF((AJ1476-AK1476)&gt;0,1,0),0)</f>
        <v>0</v>
      </c>
      <c r="AV1476">
        <f>IFERROR(IF((AL1476-AM1476)&gt;0,1,0),0)</f>
        <v>0</v>
      </c>
      <c r="AW1476">
        <f>IFERROR(IF((AN1476-AO1476)&gt;0,1,0),0)</f>
        <v>1</v>
      </c>
      <c r="AX1476">
        <f>IFERROR(IF((AC1476-AD1476)&lt;0,1,0),0)</f>
        <v>0</v>
      </c>
      <c r="AY1476">
        <f>SUM(AP1476:AX1476)</f>
        <v>5</v>
      </c>
    </row>
    <row r="1477" spans="1:51" x14ac:dyDescent="0.45">
      <c r="A1477" s="1" t="s">
        <v>1203</v>
      </c>
      <c r="B1477" s="2">
        <v>5721181</v>
      </c>
      <c r="C1477" s="3" t="s">
        <v>5337</v>
      </c>
      <c r="D1477" s="5">
        <v>10.39</v>
      </c>
      <c r="E1477" s="5">
        <v>412.14182356999999</v>
      </c>
      <c r="F1477" s="3" t="s">
        <v>4480</v>
      </c>
      <c r="G1477" s="3" t="s">
        <v>4491</v>
      </c>
      <c r="H1477" s="3" t="s">
        <v>4492</v>
      </c>
      <c r="I1477" s="3" t="s">
        <v>4493</v>
      </c>
      <c r="J1477" s="3" t="s">
        <v>4553</v>
      </c>
      <c r="K1477" s="6">
        <v>28641.484</v>
      </c>
      <c r="L1477" s="6">
        <v>28687.504000000001</v>
      </c>
      <c r="M1477" s="6" t="s">
        <v>4474</v>
      </c>
      <c r="N1477" s="6" t="s">
        <v>4474</v>
      </c>
      <c r="O1477" s="6">
        <v>24411.731</v>
      </c>
      <c r="P1477" s="6">
        <v>24400.863000000001</v>
      </c>
      <c r="Q1477" s="6">
        <v>17513.842000000001</v>
      </c>
      <c r="R1477" s="6">
        <v>15402.111000000001</v>
      </c>
      <c r="S1477" s="6">
        <v>70889.773000000001</v>
      </c>
      <c r="T1477" s="6">
        <v>71346.846999999994</v>
      </c>
      <c r="U1477" s="6">
        <v>145543.83499999999</v>
      </c>
      <c r="V1477" s="6">
        <v>145543.83499999999</v>
      </c>
      <c r="W1477" s="6">
        <v>592009.68400000001</v>
      </c>
      <c r="X1477" s="6">
        <v>592009.68400000001</v>
      </c>
      <c r="Y1477" s="6">
        <v>7576.26</v>
      </c>
      <c r="Z1477" s="6">
        <v>7576.26</v>
      </c>
      <c r="AA1477" s="6">
        <v>4888</v>
      </c>
      <c r="AB1477" s="6">
        <v>4888</v>
      </c>
      <c r="AC1477" s="6">
        <v>39667163</v>
      </c>
      <c r="AD1477" s="6">
        <v>39667163</v>
      </c>
      <c r="AF1477">
        <f>Q1477/W1477</f>
        <v>2.9583708634063493E-2</v>
      </c>
      <c r="AG1477">
        <f>R1477/X1477</f>
        <v>2.6016653808656278E-2</v>
      </c>
      <c r="AH1477">
        <f>U1477/W1477</f>
        <v>0.2458470510424961</v>
      </c>
      <c r="AI1477">
        <f>V1477/X1477</f>
        <v>0.2458470510424961</v>
      </c>
      <c r="AJ1477">
        <f>Y1477/AA1477</f>
        <v>1.5499713584288053</v>
      </c>
      <c r="AK1477">
        <f>Z1477/AB1477</f>
        <v>1.5499713584288053</v>
      </c>
      <c r="AL1477">
        <f>O1477/K1477</f>
        <v>0.8523207456708598</v>
      </c>
      <c r="AM1477">
        <f>P1477/L1477</f>
        <v>0.85057462649939852</v>
      </c>
      <c r="AN1477">
        <f>K1477/W1477</f>
        <v>4.8380093728331644E-2</v>
      </c>
      <c r="AO1477">
        <f>L1477/X1477</f>
        <v>4.8457828943217082E-2</v>
      </c>
      <c r="AP1477">
        <f>IF(OR(Q1477&lt;0, Q1477="NA"), 0, 1)</f>
        <v>1</v>
      </c>
      <c r="AQ1477">
        <f>IF(OR(S1477&lt;0, S1477="NA"), 0, 1)</f>
        <v>1</v>
      </c>
      <c r="AR1477">
        <f>IFERROR(IF((AF1477-AG1477)&gt;0,1,0),0)</f>
        <v>1</v>
      </c>
      <c r="AS1477">
        <f>IFERROR(IF((S1477-Q1477)&gt;0,1,0),0)</f>
        <v>1</v>
      </c>
      <c r="AT1477">
        <f>IFERROR(IF((AH1477-AI1477)&lt;0,1,0),0)</f>
        <v>0</v>
      </c>
      <c r="AU1477">
        <f>IFERROR(IF((AJ1477-AK1477)&gt;0,1,0),0)</f>
        <v>0</v>
      </c>
      <c r="AV1477">
        <f>IFERROR(IF((AL1477-AM1477)&gt;0,1,0),0)</f>
        <v>1</v>
      </c>
      <c r="AW1477">
        <f>IFERROR(IF((AN1477-AO1477)&gt;0,1,0),0)</f>
        <v>0</v>
      </c>
      <c r="AX1477">
        <f>IFERROR(IF((AC1477-AD1477)&lt;0,1,0),0)</f>
        <v>0</v>
      </c>
      <c r="AY1477">
        <f>SUM(AP1477:AX1477)</f>
        <v>5</v>
      </c>
    </row>
    <row r="1478" spans="1:51" x14ac:dyDescent="0.45">
      <c r="A1478" s="1" t="s">
        <v>1206</v>
      </c>
      <c r="B1478" s="2">
        <v>5721641</v>
      </c>
      <c r="C1478" s="3" t="s">
        <v>5337</v>
      </c>
      <c r="D1478" s="5">
        <v>13.11</v>
      </c>
      <c r="E1478" s="5">
        <v>382.82493957000003</v>
      </c>
      <c r="F1478" s="3" t="s">
        <v>4480</v>
      </c>
      <c r="G1478" s="3" t="s">
        <v>4491</v>
      </c>
      <c r="H1478" s="3" t="s">
        <v>4492</v>
      </c>
      <c r="I1478" s="3" t="s">
        <v>4493</v>
      </c>
      <c r="J1478" s="3" t="s">
        <v>4553</v>
      </c>
      <c r="K1478" s="6">
        <v>56879.432999999997</v>
      </c>
      <c r="L1478" s="6">
        <v>45890.97</v>
      </c>
      <c r="M1478" s="6" t="s">
        <v>4474</v>
      </c>
      <c r="N1478" s="6" t="s">
        <v>4474</v>
      </c>
      <c r="O1478" s="6">
        <v>45428.108</v>
      </c>
      <c r="P1478" s="6">
        <v>36830.514000000003</v>
      </c>
      <c r="Q1478" s="6">
        <v>45134.637000000002</v>
      </c>
      <c r="R1478" s="6">
        <v>-1000.169</v>
      </c>
      <c r="S1478" s="6">
        <v>27862.294999999998</v>
      </c>
      <c r="T1478" s="6">
        <v>63897.016000000003</v>
      </c>
      <c r="U1478" s="6" t="s">
        <v>4474</v>
      </c>
      <c r="V1478" s="6" t="s">
        <v>4474</v>
      </c>
      <c r="W1478" s="6">
        <v>616761.04799999995</v>
      </c>
      <c r="X1478" s="6">
        <v>577132.77399999998</v>
      </c>
      <c r="Y1478" s="6">
        <v>19683.268</v>
      </c>
      <c r="Z1478" s="6">
        <v>13230.083000000001</v>
      </c>
      <c r="AA1478" s="6">
        <v>162021</v>
      </c>
      <c r="AB1478" s="6">
        <v>130426</v>
      </c>
      <c r="AC1478" s="6">
        <v>29338858</v>
      </c>
      <c r="AD1478" s="6">
        <v>29174848</v>
      </c>
      <c r="AF1478">
        <f>Q1478/W1478</f>
        <v>7.3180102969148605E-2</v>
      </c>
      <c r="AG1478">
        <f>R1478/X1478</f>
        <v>-1.7329963659280941E-3</v>
      </c>
      <c r="AH1478" t="e">
        <f>U1478/W1478</f>
        <v>#VALUE!</v>
      </c>
      <c r="AI1478" t="e">
        <f>V1478/X1478</f>
        <v>#VALUE!</v>
      </c>
      <c r="AJ1478">
        <f>Y1478/AA1478</f>
        <v>0.12148590614796848</v>
      </c>
      <c r="AK1478">
        <f>Z1478/AB1478</f>
        <v>0.10143746645607471</v>
      </c>
      <c r="AL1478">
        <f>O1478/K1478</f>
        <v>0.79867371392397679</v>
      </c>
      <c r="AM1478">
        <f>P1478/L1478</f>
        <v>0.80256560277544797</v>
      </c>
      <c r="AN1478">
        <f>K1478/W1478</f>
        <v>9.2222803603511622E-2</v>
      </c>
      <c r="AO1478">
        <f>L1478/X1478</f>
        <v>7.9515446128519476E-2</v>
      </c>
      <c r="AP1478">
        <f>IF(OR(Q1478&lt;0, Q1478="NA"), 0, 1)</f>
        <v>1</v>
      </c>
      <c r="AQ1478">
        <f>IF(OR(S1478&lt;0, S1478="NA"), 0, 1)</f>
        <v>1</v>
      </c>
      <c r="AR1478">
        <f>IFERROR(IF((AF1478-AG1478)&gt;0,1,0),0)</f>
        <v>1</v>
      </c>
      <c r="AS1478">
        <f>IFERROR(IF((S1478-Q1478)&gt;0,1,0),0)</f>
        <v>0</v>
      </c>
      <c r="AT1478">
        <f>IFERROR(IF((AH1478-AI1478)&lt;0,1,0),0)</f>
        <v>0</v>
      </c>
      <c r="AU1478">
        <f>IFERROR(IF((AJ1478-AK1478)&gt;0,1,0),0)</f>
        <v>1</v>
      </c>
      <c r="AV1478">
        <f>IFERROR(IF((AL1478-AM1478)&gt;0,1,0),0)</f>
        <v>0</v>
      </c>
      <c r="AW1478">
        <f>IFERROR(IF((AN1478-AO1478)&gt;0,1,0),0)</f>
        <v>1</v>
      </c>
      <c r="AX1478">
        <f>IFERROR(IF((AC1478-AD1478)&lt;0,1,0),0)</f>
        <v>0</v>
      </c>
      <c r="AY1478">
        <f>SUM(AP1478:AX1478)</f>
        <v>5</v>
      </c>
    </row>
    <row r="1479" spans="1:51" x14ac:dyDescent="0.45">
      <c r="A1479" s="1" t="s">
        <v>1218</v>
      </c>
      <c r="B1479" s="2">
        <v>4081627</v>
      </c>
      <c r="C1479" s="3" t="s">
        <v>5335</v>
      </c>
      <c r="D1479" s="5">
        <v>63.88</v>
      </c>
      <c r="E1479" s="5">
        <v>30598.52</v>
      </c>
      <c r="F1479" s="3" t="s">
        <v>4475</v>
      </c>
      <c r="G1479" s="3" t="s">
        <v>4476</v>
      </c>
      <c r="H1479" s="3" t="s">
        <v>4637</v>
      </c>
      <c r="I1479" s="3" t="s">
        <v>4637</v>
      </c>
      <c r="J1479" s="3" t="s">
        <v>4951</v>
      </c>
      <c r="K1479" s="6">
        <v>10266000</v>
      </c>
      <c r="L1479" s="6">
        <v>10190000</v>
      </c>
      <c r="M1479" s="6">
        <v>2619000</v>
      </c>
      <c r="N1479" s="6">
        <v>2534000</v>
      </c>
      <c r="O1479" s="6">
        <v>2276000</v>
      </c>
      <c r="P1479" s="6">
        <v>2186000</v>
      </c>
      <c r="Q1479" s="6">
        <v>2020000</v>
      </c>
      <c r="R1479" s="6">
        <v>2691000</v>
      </c>
      <c r="S1479" s="6">
        <v>1859000</v>
      </c>
      <c r="T1479" s="6">
        <v>1966000</v>
      </c>
      <c r="U1479" s="6">
        <v>6175000</v>
      </c>
      <c r="V1479" s="6">
        <v>6174000</v>
      </c>
      <c r="W1479" s="6">
        <v>19915000</v>
      </c>
      <c r="X1479" s="6">
        <v>20378000</v>
      </c>
      <c r="Y1479" s="6">
        <v>7061000</v>
      </c>
      <c r="Z1479" s="6">
        <v>7269000</v>
      </c>
      <c r="AA1479" s="6">
        <v>5639000</v>
      </c>
      <c r="AB1479" s="6">
        <v>5799000</v>
      </c>
      <c r="AC1479" s="6">
        <v>482000000</v>
      </c>
      <c r="AD1479" s="6">
        <v>494000000</v>
      </c>
      <c r="AF1479">
        <f>Q1479/W1479</f>
        <v>0.10143108209892041</v>
      </c>
      <c r="AG1479">
        <f>R1479/X1479</f>
        <v>0.13205417607223477</v>
      </c>
      <c r="AH1479">
        <f>U1479/W1479</f>
        <v>0.31006778809942254</v>
      </c>
      <c r="AI1479">
        <f>V1479/X1479</f>
        <v>0.30297379526940821</v>
      </c>
      <c r="AJ1479">
        <f>Y1479/AA1479</f>
        <v>1.2521723709877637</v>
      </c>
      <c r="AK1479">
        <f>Z1479/AB1479</f>
        <v>1.2534919813760994</v>
      </c>
      <c r="AL1479">
        <f>O1479/K1479</f>
        <v>0.22170270796804986</v>
      </c>
      <c r="AM1479">
        <f>P1479/L1479</f>
        <v>0.21452404317958784</v>
      </c>
      <c r="AN1479">
        <f>K1479/W1479</f>
        <v>0.51549083605322621</v>
      </c>
      <c r="AO1479">
        <f>L1479/X1479</f>
        <v>0.50004907252919817</v>
      </c>
      <c r="AP1479">
        <f>IF(OR(Q1479&lt;0, Q1479="NA"), 0, 1)</f>
        <v>1</v>
      </c>
      <c r="AQ1479">
        <f>IF(OR(S1479&lt;0, S1479="NA"), 0, 1)</f>
        <v>1</v>
      </c>
      <c r="AR1479">
        <f>IFERROR(IF((AF1479-AG1479)&gt;0,1,0),0)</f>
        <v>0</v>
      </c>
      <c r="AS1479">
        <f>IFERROR(IF((S1479-Q1479)&gt;0,1,0),0)</f>
        <v>0</v>
      </c>
      <c r="AT1479">
        <f>IFERROR(IF((AH1479-AI1479)&lt;0,1,0),0)</f>
        <v>0</v>
      </c>
      <c r="AU1479">
        <f>IFERROR(IF((AJ1479-AK1479)&gt;0,1,0),0)</f>
        <v>0</v>
      </c>
      <c r="AV1479">
        <f>IFERROR(IF((AL1479-AM1479)&gt;0,1,0),0)</f>
        <v>1</v>
      </c>
      <c r="AW1479">
        <f>IFERROR(IF((AN1479-AO1479)&gt;0,1,0),0)</f>
        <v>1</v>
      </c>
      <c r="AX1479">
        <f>IFERROR(IF((AC1479-AD1479)&lt;0,1,0),0)</f>
        <v>1</v>
      </c>
      <c r="AY1479">
        <f>SUM(AP1479:AX1479)</f>
        <v>5</v>
      </c>
    </row>
    <row r="1480" spans="1:51" x14ac:dyDescent="0.45">
      <c r="A1480" s="1" t="s">
        <v>1219</v>
      </c>
      <c r="B1480" s="2">
        <v>105798942</v>
      </c>
      <c r="C1480" s="3" t="s">
        <v>5336</v>
      </c>
      <c r="D1480" s="5">
        <v>14.31</v>
      </c>
      <c r="E1480" s="5">
        <v>130.82830208999999</v>
      </c>
      <c r="F1480" s="3" t="s">
        <v>4480</v>
      </c>
      <c r="G1480" s="3" t="s">
        <v>4481</v>
      </c>
      <c r="H1480" s="3" t="s">
        <v>4481</v>
      </c>
      <c r="I1480" s="3" t="s">
        <v>4482</v>
      </c>
      <c r="J1480" s="3" t="s">
        <v>4484</v>
      </c>
      <c r="K1480" s="6">
        <v>25302</v>
      </c>
      <c r="L1480" s="6">
        <v>25043</v>
      </c>
      <c r="M1480" s="6" t="s">
        <v>4474</v>
      </c>
      <c r="N1480" s="6" t="s">
        <v>4474</v>
      </c>
      <c r="O1480" s="6">
        <v>44476</v>
      </c>
      <c r="P1480" s="6">
        <v>41935</v>
      </c>
      <c r="Q1480" s="6">
        <v>3334</v>
      </c>
      <c r="R1480" s="6">
        <v>3542</v>
      </c>
      <c r="S1480" s="6">
        <v>4449</v>
      </c>
      <c r="T1480" s="6">
        <v>4003</v>
      </c>
      <c r="U1480" s="6" t="s">
        <v>4474</v>
      </c>
      <c r="V1480" s="6" t="s">
        <v>4474</v>
      </c>
      <c r="W1480" s="6">
        <v>1357954</v>
      </c>
      <c r="X1480" s="6">
        <v>1335938</v>
      </c>
      <c r="Y1480" s="6" t="s">
        <v>4474</v>
      </c>
      <c r="Z1480" s="6" t="s">
        <v>4474</v>
      </c>
      <c r="AA1480" s="6" t="s">
        <v>4474</v>
      </c>
      <c r="AB1480" s="6" t="s">
        <v>4474</v>
      </c>
      <c r="AC1480" s="6">
        <v>9152280</v>
      </c>
      <c r="AD1480" s="6">
        <v>9200219</v>
      </c>
      <c r="AF1480">
        <f>Q1480/W1480</f>
        <v>2.455164166091046E-3</v>
      </c>
      <c r="AG1480">
        <f>R1480/X1480</f>
        <v>2.6513206451197584E-3</v>
      </c>
      <c r="AH1480" t="e">
        <f>U1480/W1480</f>
        <v>#VALUE!</v>
      </c>
      <c r="AI1480" t="e">
        <f>V1480/X1480</f>
        <v>#VALUE!</v>
      </c>
      <c r="AJ1480" t="e">
        <f>Y1480/AA1480</f>
        <v>#VALUE!</v>
      </c>
      <c r="AK1480" t="e">
        <f>Z1480/AB1480</f>
        <v>#VALUE!</v>
      </c>
      <c r="AL1480">
        <f>O1480/K1480</f>
        <v>1.7578057070587305</v>
      </c>
      <c r="AM1480">
        <f>P1480/L1480</f>
        <v>1.6745198258994529</v>
      </c>
      <c r="AN1480">
        <f>K1480/W1480</f>
        <v>1.8632442630604571E-2</v>
      </c>
      <c r="AO1480">
        <f>L1480/X1480</f>
        <v>1.8745630410992128E-2</v>
      </c>
      <c r="AP1480">
        <f>IF(OR(Q1480&lt;0, Q1480="NA"), 0, 1)</f>
        <v>1</v>
      </c>
      <c r="AQ1480">
        <f>IF(OR(S1480&lt;0, S1480="NA"), 0, 1)</f>
        <v>1</v>
      </c>
      <c r="AR1480">
        <f>IFERROR(IF((AF1480-AG1480)&gt;0,1,0),0)</f>
        <v>0</v>
      </c>
      <c r="AS1480">
        <f>IFERROR(IF((S1480-Q1480)&gt;0,1,0),0)</f>
        <v>1</v>
      </c>
      <c r="AT1480">
        <f>IFERROR(IF((AH1480-AI1480)&lt;0,1,0),0)</f>
        <v>0</v>
      </c>
      <c r="AU1480">
        <f>IFERROR(IF((AJ1480-AK1480)&gt;0,1,0),0)</f>
        <v>0</v>
      </c>
      <c r="AV1480">
        <f>IFERROR(IF((AL1480-AM1480)&gt;0,1,0),0)</f>
        <v>1</v>
      </c>
      <c r="AW1480">
        <f>IFERROR(IF((AN1480-AO1480)&gt;0,1,0),0)</f>
        <v>0</v>
      </c>
      <c r="AX1480">
        <f>IFERROR(IF((AC1480-AD1480)&lt;0,1,0),0)</f>
        <v>1</v>
      </c>
      <c r="AY1480">
        <f>SUM(AP1480:AX1480)</f>
        <v>5</v>
      </c>
    </row>
    <row r="1481" spans="1:51" x14ac:dyDescent="0.45">
      <c r="A1481" s="1" t="s">
        <v>1225</v>
      </c>
      <c r="B1481" s="2">
        <v>4910590</v>
      </c>
      <c r="C1481" s="3" t="s">
        <v>5337</v>
      </c>
      <c r="D1481" s="5">
        <v>33.520000000000003</v>
      </c>
      <c r="E1481" s="5">
        <v>1633.30108432</v>
      </c>
      <c r="F1481" s="3" t="s">
        <v>4559</v>
      </c>
      <c r="G1481" s="3" t="s">
        <v>4821</v>
      </c>
      <c r="H1481" s="3" t="s">
        <v>4822</v>
      </c>
      <c r="I1481" s="3" t="s">
        <v>4822</v>
      </c>
      <c r="J1481" s="3" t="s">
        <v>4959</v>
      </c>
      <c r="K1481" s="6">
        <v>2253700</v>
      </c>
      <c r="L1481" s="6">
        <v>2270200</v>
      </c>
      <c r="M1481" s="6">
        <v>337900</v>
      </c>
      <c r="N1481" s="6">
        <v>347300</v>
      </c>
      <c r="O1481" s="6">
        <v>254200</v>
      </c>
      <c r="P1481" s="6">
        <v>262400</v>
      </c>
      <c r="Q1481" s="6">
        <v>98600</v>
      </c>
      <c r="R1481" s="6">
        <v>119700</v>
      </c>
      <c r="S1481" s="6">
        <v>231000</v>
      </c>
      <c r="T1481" s="6">
        <v>205100</v>
      </c>
      <c r="U1481" s="6">
        <v>1275000</v>
      </c>
      <c r="V1481" s="6">
        <v>1290400</v>
      </c>
      <c r="W1481" s="6">
        <v>3730900</v>
      </c>
      <c r="X1481" s="6">
        <v>3708400</v>
      </c>
      <c r="Y1481" s="6">
        <v>936000</v>
      </c>
      <c r="Z1481" s="6">
        <v>958700</v>
      </c>
      <c r="AA1481" s="6">
        <v>563600</v>
      </c>
      <c r="AB1481" s="6">
        <v>535100</v>
      </c>
      <c r="AC1481" s="6">
        <v>48920813</v>
      </c>
      <c r="AD1481" s="6">
        <v>49386629</v>
      </c>
      <c r="AF1481">
        <f>Q1481/W1481</f>
        <v>2.6427939639229139E-2</v>
      </c>
      <c r="AG1481">
        <f>R1481/X1481</f>
        <v>3.2278071405457881E-2</v>
      </c>
      <c r="AH1481">
        <f>U1481/W1481</f>
        <v>0.34174059878313545</v>
      </c>
      <c r="AI1481">
        <f>V1481/X1481</f>
        <v>0.34796677812533705</v>
      </c>
      <c r="AJ1481">
        <f>Y1481/AA1481</f>
        <v>1.6607523066004259</v>
      </c>
      <c r="AK1481">
        <f>Z1481/AB1481</f>
        <v>1.7916277331339936</v>
      </c>
      <c r="AL1481">
        <f>O1481/K1481</f>
        <v>0.11279229711141678</v>
      </c>
      <c r="AM1481">
        <f>P1481/L1481</f>
        <v>0.11558452999735706</v>
      </c>
      <c r="AN1481">
        <f>K1481/W1481</f>
        <v>0.60406336272749206</v>
      </c>
      <c r="AO1481">
        <f>L1481/X1481</f>
        <v>0.61217775860209256</v>
      </c>
      <c r="AP1481">
        <f>IF(OR(Q1481&lt;0, Q1481="NA"), 0, 1)</f>
        <v>1</v>
      </c>
      <c r="AQ1481">
        <f>IF(OR(S1481&lt;0, S1481="NA"), 0, 1)</f>
        <v>1</v>
      </c>
      <c r="AR1481">
        <f>IFERROR(IF((AF1481-AG1481)&gt;0,1,0),0)</f>
        <v>0</v>
      </c>
      <c r="AS1481">
        <f>IFERROR(IF((S1481-Q1481)&gt;0,1,0),0)</f>
        <v>1</v>
      </c>
      <c r="AT1481">
        <f>IFERROR(IF((AH1481-AI1481)&lt;0,1,0),0)</f>
        <v>1</v>
      </c>
      <c r="AU1481">
        <f>IFERROR(IF((AJ1481-AK1481)&gt;0,1,0),0)</f>
        <v>0</v>
      </c>
      <c r="AV1481">
        <f>IFERROR(IF((AL1481-AM1481)&gt;0,1,0),0)</f>
        <v>0</v>
      </c>
      <c r="AW1481">
        <f>IFERROR(IF((AN1481-AO1481)&gt;0,1,0),0)</f>
        <v>0</v>
      </c>
      <c r="AX1481">
        <f>IFERROR(IF((AC1481-AD1481)&lt;0,1,0),0)</f>
        <v>1</v>
      </c>
      <c r="AY1481">
        <f>SUM(AP1481:AX1481)</f>
        <v>5</v>
      </c>
    </row>
    <row r="1482" spans="1:51" x14ac:dyDescent="0.45">
      <c r="A1482" s="1" t="s">
        <v>1228</v>
      </c>
      <c r="B1482" s="2">
        <v>4812781</v>
      </c>
      <c r="C1482" s="3" t="s">
        <v>5337</v>
      </c>
      <c r="D1482" s="5">
        <v>69.040000000000006</v>
      </c>
      <c r="E1482" s="5">
        <v>40719.792000000001</v>
      </c>
      <c r="F1482" s="3" t="s">
        <v>4470</v>
      </c>
      <c r="G1482" s="3" t="s">
        <v>4512</v>
      </c>
      <c r="H1482" s="3" t="s">
        <v>4513</v>
      </c>
      <c r="I1482" s="3" t="s">
        <v>4514</v>
      </c>
      <c r="J1482" s="3" t="s">
        <v>4669</v>
      </c>
      <c r="K1482" s="6">
        <v>6314900</v>
      </c>
      <c r="L1482" s="6">
        <v>6203900</v>
      </c>
      <c r="M1482" s="6">
        <v>2052400</v>
      </c>
      <c r="N1482" s="6">
        <v>2028600</v>
      </c>
      <c r="O1482" s="6">
        <v>1903100</v>
      </c>
      <c r="P1482" s="6">
        <v>1876900</v>
      </c>
      <c r="Q1482" s="6">
        <v>4155100</v>
      </c>
      <c r="R1482" s="6">
        <v>1469400</v>
      </c>
      <c r="S1482" s="6">
        <v>806400</v>
      </c>
      <c r="T1482" s="6">
        <v>866100</v>
      </c>
      <c r="U1482" s="6">
        <v>597500</v>
      </c>
      <c r="V1482" s="6">
        <v>597300</v>
      </c>
      <c r="W1482" s="6">
        <v>12971200</v>
      </c>
      <c r="X1482" s="6">
        <v>10099300</v>
      </c>
      <c r="Y1482" s="6">
        <v>6727700</v>
      </c>
      <c r="Z1482" s="6">
        <v>4516000</v>
      </c>
      <c r="AA1482" s="6">
        <v>1944100</v>
      </c>
      <c r="AB1482" s="6">
        <v>1217000</v>
      </c>
      <c r="AC1482" s="6">
        <v>589800000</v>
      </c>
      <c r="AD1482" s="6">
        <v>602300000</v>
      </c>
      <c r="AF1482">
        <f>Q1482/W1482</f>
        <v>0.32033273714074256</v>
      </c>
      <c r="AG1482">
        <f>R1482/X1482</f>
        <v>0.14549523234283565</v>
      </c>
      <c r="AH1482">
        <f>U1482/W1482</f>
        <v>4.6063587023559886E-2</v>
      </c>
      <c r="AI1482">
        <f>V1482/X1482</f>
        <v>5.9142712861287416E-2</v>
      </c>
      <c r="AJ1482">
        <f>Y1482/AA1482</f>
        <v>3.4605730157913688</v>
      </c>
      <c r="AK1482">
        <f>Z1482/AB1482</f>
        <v>3.7107641741988497</v>
      </c>
      <c r="AL1482">
        <f>O1482/K1482</f>
        <v>0.30136660913078595</v>
      </c>
      <c r="AM1482">
        <f>P1482/L1482</f>
        <v>0.30253550186173211</v>
      </c>
      <c r="AN1482">
        <f>K1482/W1482</f>
        <v>0.48684007647711852</v>
      </c>
      <c r="AO1482">
        <f>L1482/X1482</f>
        <v>0.61429009931381384</v>
      </c>
      <c r="AP1482">
        <f>IF(OR(Q1482&lt;0, Q1482="NA"), 0, 1)</f>
        <v>1</v>
      </c>
      <c r="AQ1482">
        <f>IF(OR(S1482&lt;0, S1482="NA"), 0, 1)</f>
        <v>1</v>
      </c>
      <c r="AR1482">
        <f>IFERROR(IF((AF1482-AG1482)&gt;0,1,0),0)</f>
        <v>1</v>
      </c>
      <c r="AS1482">
        <f>IFERROR(IF((S1482-Q1482)&gt;0,1,0),0)</f>
        <v>0</v>
      </c>
      <c r="AT1482">
        <f>IFERROR(IF((AH1482-AI1482)&lt;0,1,0),0)</f>
        <v>1</v>
      </c>
      <c r="AU1482">
        <f>IFERROR(IF((AJ1482-AK1482)&gt;0,1,0),0)</f>
        <v>0</v>
      </c>
      <c r="AV1482">
        <f>IFERROR(IF((AL1482-AM1482)&gt;0,1,0),0)</f>
        <v>0</v>
      </c>
      <c r="AW1482">
        <f>IFERROR(IF((AN1482-AO1482)&gt;0,1,0),0)</f>
        <v>0</v>
      </c>
      <c r="AX1482">
        <f>IFERROR(IF((AC1482-AD1482)&lt;0,1,0),0)</f>
        <v>1</v>
      </c>
      <c r="AY1482">
        <f>SUM(AP1482:AX1482)</f>
        <v>5</v>
      </c>
    </row>
    <row r="1483" spans="1:51" x14ac:dyDescent="0.45">
      <c r="A1483" s="1" t="s">
        <v>1229</v>
      </c>
      <c r="B1483" s="2">
        <v>4963346</v>
      </c>
      <c r="C1483" s="3" t="s">
        <v>5336</v>
      </c>
      <c r="D1483" s="7">
        <v>6.47</v>
      </c>
      <c r="E1483" s="5">
        <v>184.54943890000001</v>
      </c>
      <c r="F1483" s="3" t="s">
        <v>4500</v>
      </c>
      <c r="G1483" s="3" t="s">
        <v>4501</v>
      </c>
      <c r="H1483" s="3" t="s">
        <v>4502</v>
      </c>
      <c r="I1483" s="3" t="s">
        <v>4538</v>
      </c>
      <c r="J1483" s="3" t="s">
        <v>4504</v>
      </c>
      <c r="K1483" s="6">
        <v>90426</v>
      </c>
      <c r="L1483" s="6">
        <v>92803</v>
      </c>
      <c r="M1483" s="6">
        <v>5437</v>
      </c>
      <c r="N1483" s="6">
        <v>6358</v>
      </c>
      <c r="O1483" s="6">
        <v>5064</v>
      </c>
      <c r="P1483" s="6">
        <v>5971</v>
      </c>
      <c r="Q1483" s="6">
        <v>5836</v>
      </c>
      <c r="R1483" s="6">
        <v>7780</v>
      </c>
      <c r="S1483" s="6">
        <v>5277</v>
      </c>
      <c r="T1483" s="6">
        <v>12454</v>
      </c>
      <c r="U1483" s="6" t="s">
        <v>4474</v>
      </c>
      <c r="V1483" s="6" t="s">
        <v>4474</v>
      </c>
      <c r="W1483" s="6">
        <v>114921</v>
      </c>
      <c r="X1483" s="6">
        <v>127852</v>
      </c>
      <c r="Y1483" s="6">
        <v>94722</v>
      </c>
      <c r="Z1483" s="6">
        <v>107124</v>
      </c>
      <c r="AA1483" s="6">
        <v>52905</v>
      </c>
      <c r="AB1483" s="6">
        <v>62613</v>
      </c>
      <c r="AC1483" s="6">
        <v>28522000</v>
      </c>
      <c r="AD1483" s="6">
        <v>29160000</v>
      </c>
      <c r="AF1483">
        <f>Q1483/W1483</f>
        <v>5.0782711601883031E-2</v>
      </c>
      <c r="AG1483">
        <f>R1483/X1483</f>
        <v>6.0851609673685199E-2</v>
      </c>
      <c r="AH1483" t="e">
        <f>U1483/W1483</f>
        <v>#VALUE!</v>
      </c>
      <c r="AI1483" t="e">
        <f>V1483/X1483</f>
        <v>#VALUE!</v>
      </c>
      <c r="AJ1483">
        <f>Y1483/AA1483</f>
        <v>1.7904167848029486</v>
      </c>
      <c r="AK1483">
        <f>Z1483/AB1483</f>
        <v>1.7108907095970485</v>
      </c>
      <c r="AL1483">
        <f>O1483/K1483</f>
        <v>5.6001592462344901E-2</v>
      </c>
      <c r="AM1483">
        <f>P1483/L1483</f>
        <v>6.4340592437744468E-2</v>
      </c>
      <c r="AN1483">
        <f>K1483/W1483</f>
        <v>0.78685357767509856</v>
      </c>
      <c r="AO1483">
        <f>L1483/X1483</f>
        <v>0.72586271626568222</v>
      </c>
      <c r="AP1483">
        <f>IF(OR(Q1483&lt;0, Q1483="NA"), 0, 1)</f>
        <v>1</v>
      </c>
      <c r="AQ1483">
        <f>IF(OR(S1483&lt;0, S1483="NA"), 0, 1)</f>
        <v>1</v>
      </c>
      <c r="AR1483">
        <f>IFERROR(IF((AF1483-AG1483)&gt;0,1,0),0)</f>
        <v>0</v>
      </c>
      <c r="AS1483">
        <f>IFERROR(IF((S1483-Q1483)&gt;0,1,0),0)</f>
        <v>0</v>
      </c>
      <c r="AT1483">
        <f>IFERROR(IF((AH1483-AI1483)&lt;0,1,0),0)</f>
        <v>0</v>
      </c>
      <c r="AU1483">
        <f>IFERROR(IF((AJ1483-AK1483)&gt;0,1,0),0)</f>
        <v>1</v>
      </c>
      <c r="AV1483">
        <f>IFERROR(IF((AL1483-AM1483)&gt;0,1,0),0)</f>
        <v>0</v>
      </c>
      <c r="AW1483">
        <f>IFERROR(IF((AN1483-AO1483)&gt;0,1,0),0)</f>
        <v>1</v>
      </c>
      <c r="AX1483">
        <f>IFERROR(IF((AC1483-AD1483)&lt;0,1,0),0)</f>
        <v>1</v>
      </c>
      <c r="AY1483">
        <f>SUM(AP1483:AX1483)</f>
        <v>5</v>
      </c>
    </row>
    <row r="1484" spans="1:51" x14ac:dyDescent="0.45">
      <c r="A1484" s="1" t="s">
        <v>1230</v>
      </c>
      <c r="B1484" s="2">
        <v>19424530</v>
      </c>
      <c r="C1484" s="3" t="s">
        <v>5338</v>
      </c>
      <c r="D1484" s="5">
        <v>15.75</v>
      </c>
      <c r="E1484" s="5">
        <v>996.74775899999997</v>
      </c>
      <c r="F1484" s="3" t="s">
        <v>4485</v>
      </c>
      <c r="G1484" s="3" t="s">
        <v>4486</v>
      </c>
      <c r="H1484" s="3" t="s">
        <v>4505</v>
      </c>
      <c r="I1484" s="3" t="s">
        <v>4505</v>
      </c>
      <c r="J1484" s="3" t="s">
        <v>4592</v>
      </c>
      <c r="K1484" s="6">
        <v>48393.432153452937</v>
      </c>
      <c r="L1484" s="6">
        <v>34476.70512554804</v>
      </c>
      <c r="M1484" s="6">
        <v>-35655.921079643369</v>
      </c>
      <c r="N1484" s="6">
        <v>-37818.507580068654</v>
      </c>
      <c r="O1484" s="6">
        <v>-37942.151698340378</v>
      </c>
      <c r="P1484" s="6">
        <v>-39949.024352934546</v>
      </c>
      <c r="Q1484" s="6">
        <v>-35497.608323443732</v>
      </c>
      <c r="R1484" s="6">
        <v>-38026.64321280297</v>
      </c>
      <c r="S1484" s="6" t="s">
        <v>4474</v>
      </c>
      <c r="T1484" s="6" t="s">
        <v>4474</v>
      </c>
      <c r="U1484" s="6">
        <v>1069.2137714733767</v>
      </c>
      <c r="V1484" s="6">
        <v>1926.5436430940292</v>
      </c>
      <c r="W1484" s="6">
        <v>197950.24591916744</v>
      </c>
      <c r="X1484" s="6">
        <v>180914.14495864813</v>
      </c>
      <c r="Y1484" s="6">
        <v>170174.21056383208</v>
      </c>
      <c r="Z1484" s="6">
        <v>155501.10776259479</v>
      </c>
      <c r="AA1484" s="6">
        <v>71322.973839903061</v>
      </c>
      <c r="AB1484" s="6">
        <v>73185.12708307532</v>
      </c>
      <c r="AC1484" s="6">
        <v>68903432</v>
      </c>
      <c r="AD1484" s="6">
        <v>65768434</v>
      </c>
      <c r="AF1484">
        <f>Q1484/W1484</f>
        <v>-0.17932591171389151</v>
      </c>
      <c r="AG1484">
        <f>R1484/X1484</f>
        <v>-0.21019165318165026</v>
      </c>
      <c r="AH1484">
        <f>U1484/W1484</f>
        <v>5.4014268409142965E-3</v>
      </c>
      <c r="AI1484">
        <f>V1484/X1484</f>
        <v>1.0648938719160863E-2</v>
      </c>
      <c r="AJ1484">
        <f>Y1484/AA1484</f>
        <v>2.3859662798948622</v>
      </c>
      <c r="AK1484">
        <f>Z1484/AB1484</f>
        <v>2.1247637868563016</v>
      </c>
      <c r="AL1484">
        <f>O1484/K1484</f>
        <v>-0.78403514712550004</v>
      </c>
      <c r="AM1484">
        <f>P1484/L1484</f>
        <v>-1.1587251220051011</v>
      </c>
      <c r="AN1484">
        <f>K1484/W1484</f>
        <v>0.24447270539494198</v>
      </c>
      <c r="AO1484">
        <f>L1484/X1484</f>
        <v>0.19056942802028246</v>
      </c>
      <c r="AP1484">
        <f>IF(OR(Q1484&lt;0, Q1484="NA"), 0, 1)</f>
        <v>0</v>
      </c>
      <c r="AQ1484">
        <f>IF(OR(S1484&lt;0, S1484="NA"), 0, 1)</f>
        <v>0</v>
      </c>
      <c r="AR1484">
        <f>IFERROR(IF((AF1484-AG1484)&gt;0,1,0),0)</f>
        <v>1</v>
      </c>
      <c r="AS1484">
        <f>IFERROR(IF((S1484-Q1484)&gt;0,1,0),0)</f>
        <v>0</v>
      </c>
      <c r="AT1484">
        <f>IFERROR(IF((AH1484-AI1484)&lt;0,1,0),0)</f>
        <v>1</v>
      </c>
      <c r="AU1484">
        <f>IFERROR(IF((AJ1484-AK1484)&gt;0,1,0),0)</f>
        <v>1</v>
      </c>
      <c r="AV1484">
        <f>IFERROR(IF((AL1484-AM1484)&gt;0,1,0),0)</f>
        <v>1</v>
      </c>
      <c r="AW1484">
        <f>IFERROR(IF((AN1484-AO1484)&gt;0,1,0),0)</f>
        <v>1</v>
      </c>
      <c r="AX1484">
        <f>IFERROR(IF((AC1484-AD1484)&lt;0,1,0),0)</f>
        <v>0</v>
      </c>
      <c r="AY1484">
        <f>SUM(AP1484:AX1484)</f>
        <v>5</v>
      </c>
    </row>
    <row r="1485" spans="1:51" x14ac:dyDescent="0.45">
      <c r="A1485" s="1" t="s">
        <v>1266</v>
      </c>
      <c r="B1485" s="2">
        <v>4435696</v>
      </c>
      <c r="C1485" s="3" t="s">
        <v>5337</v>
      </c>
      <c r="D1485" s="5">
        <v>14.96</v>
      </c>
      <c r="E1485" s="5">
        <v>6837.8132917599996</v>
      </c>
      <c r="F1485" s="3" t="s">
        <v>4654</v>
      </c>
      <c r="G1485" s="3" t="s">
        <v>4654</v>
      </c>
      <c r="H1485" s="3" t="s">
        <v>4655</v>
      </c>
      <c r="I1485" s="3" t="s">
        <v>4725</v>
      </c>
      <c r="J1485" s="3" t="s">
        <v>5011</v>
      </c>
      <c r="K1485" s="6">
        <v>6652200</v>
      </c>
      <c r="L1485" s="6">
        <v>6833800</v>
      </c>
      <c r="M1485" s="6">
        <v>1355000</v>
      </c>
      <c r="N1485" s="6">
        <v>1306000</v>
      </c>
      <c r="O1485" s="6">
        <v>673400</v>
      </c>
      <c r="P1485" s="6">
        <v>646700</v>
      </c>
      <c r="Q1485" s="6">
        <v>260200</v>
      </c>
      <c r="R1485" s="6">
        <v>282900</v>
      </c>
      <c r="S1485" s="6">
        <v>1076700</v>
      </c>
      <c r="T1485" s="6">
        <v>1090800</v>
      </c>
      <c r="U1485" s="6">
        <v>4150200</v>
      </c>
      <c r="V1485" s="6">
        <v>4236200</v>
      </c>
      <c r="W1485" s="6">
        <v>7883800</v>
      </c>
      <c r="X1485" s="6">
        <v>8152300</v>
      </c>
      <c r="Y1485" s="6">
        <v>728000</v>
      </c>
      <c r="Z1485" s="6">
        <v>814200</v>
      </c>
      <c r="AA1485" s="6">
        <v>1736300</v>
      </c>
      <c r="AB1485" s="6">
        <v>1254700</v>
      </c>
      <c r="AC1485" s="6">
        <v>458619945</v>
      </c>
      <c r="AD1485" s="6">
        <v>452144847</v>
      </c>
      <c r="AF1485">
        <f>Q1485/W1485</f>
        <v>3.3004388746543545E-2</v>
      </c>
      <c r="AG1485">
        <f>R1485/X1485</f>
        <v>3.4701863277847966E-2</v>
      </c>
      <c r="AH1485">
        <f>U1485/W1485</f>
        <v>0.52642126893122609</v>
      </c>
      <c r="AI1485">
        <f>V1485/X1485</f>
        <v>0.51963249635072306</v>
      </c>
      <c r="AJ1485">
        <f>Y1485/AA1485</f>
        <v>0.41928238207683005</v>
      </c>
      <c r="AK1485">
        <f>Z1485/AB1485</f>
        <v>0.64892006057224838</v>
      </c>
      <c r="AL1485">
        <f>O1485/K1485</f>
        <v>0.10122966838038544</v>
      </c>
      <c r="AM1485">
        <f>P1485/L1485</f>
        <v>9.463256167871463E-2</v>
      </c>
      <c r="AN1485">
        <f>K1485/W1485</f>
        <v>0.84378091783150255</v>
      </c>
      <c r="AO1485">
        <f>L1485/X1485</f>
        <v>0.83826650147811044</v>
      </c>
      <c r="AP1485">
        <f>IF(OR(Q1485&lt;0, Q1485="NA"), 0, 1)</f>
        <v>1</v>
      </c>
      <c r="AQ1485">
        <f>IF(OR(S1485&lt;0, S1485="NA"), 0, 1)</f>
        <v>1</v>
      </c>
      <c r="AR1485">
        <f>IFERROR(IF((AF1485-AG1485)&gt;0,1,0),0)</f>
        <v>0</v>
      </c>
      <c r="AS1485">
        <f>IFERROR(IF((S1485-Q1485)&gt;0,1,0),0)</f>
        <v>1</v>
      </c>
      <c r="AT1485">
        <f>IFERROR(IF((AH1485-AI1485)&lt;0,1,0),0)</f>
        <v>0</v>
      </c>
      <c r="AU1485">
        <f>IFERROR(IF((AJ1485-AK1485)&gt;0,1,0),0)</f>
        <v>0</v>
      </c>
      <c r="AV1485">
        <f>IFERROR(IF((AL1485-AM1485)&gt;0,1,0),0)</f>
        <v>1</v>
      </c>
      <c r="AW1485">
        <f>IFERROR(IF((AN1485-AO1485)&gt;0,1,0),0)</f>
        <v>1</v>
      </c>
      <c r="AX1485">
        <f>IFERROR(IF((AC1485-AD1485)&lt;0,1,0),0)</f>
        <v>0</v>
      </c>
      <c r="AY1485">
        <f>SUM(AP1485:AX1485)</f>
        <v>5</v>
      </c>
    </row>
    <row r="1486" spans="1:51" x14ac:dyDescent="0.45">
      <c r="A1486" s="1" t="s">
        <v>1272</v>
      </c>
      <c r="B1486" s="2">
        <v>4990825</v>
      </c>
      <c r="C1486" s="3" t="s">
        <v>5338</v>
      </c>
      <c r="D1486" s="5">
        <v>60.99</v>
      </c>
      <c r="E1486" s="5">
        <v>8240.1529367700005</v>
      </c>
      <c r="F1486" s="3" t="s">
        <v>4500</v>
      </c>
      <c r="G1486" s="3" t="s">
        <v>4539</v>
      </c>
      <c r="H1486" s="3" t="s">
        <v>4539</v>
      </c>
      <c r="I1486" s="3" t="s">
        <v>4540</v>
      </c>
      <c r="J1486" s="3" t="s">
        <v>5376</v>
      </c>
      <c r="K1486" s="6">
        <v>1250240</v>
      </c>
      <c r="L1486" s="6">
        <v>1420449</v>
      </c>
      <c r="M1486" s="6">
        <v>102900</v>
      </c>
      <c r="N1486" s="6">
        <v>169413</v>
      </c>
      <c r="O1486" s="6">
        <v>30826</v>
      </c>
      <c r="P1486" s="6">
        <v>98350</v>
      </c>
      <c r="Q1486" s="6">
        <v>61417</v>
      </c>
      <c r="R1486" s="6">
        <v>129608</v>
      </c>
      <c r="S1486" s="6">
        <v>381851</v>
      </c>
      <c r="T1486" s="6">
        <v>357568</v>
      </c>
      <c r="U1486" s="6">
        <v>1200261</v>
      </c>
      <c r="V1486" s="6">
        <v>1199432</v>
      </c>
      <c r="W1486" s="6">
        <v>3264191</v>
      </c>
      <c r="X1486" s="6">
        <v>3166576</v>
      </c>
      <c r="Y1486" s="6">
        <v>2360881</v>
      </c>
      <c r="Z1486" s="6">
        <v>2241649</v>
      </c>
      <c r="AA1486" s="6">
        <v>567478</v>
      </c>
      <c r="AB1486" s="6">
        <v>529632</v>
      </c>
      <c r="AC1486" s="6">
        <v>135084000</v>
      </c>
      <c r="AD1486" s="6">
        <v>135396000</v>
      </c>
      <c r="AF1486">
        <f>Q1486/W1486</f>
        <v>1.8815381820487833E-2</v>
      </c>
      <c r="AG1486">
        <f>R1486/X1486</f>
        <v>4.0930013996190208E-2</v>
      </c>
      <c r="AH1486">
        <f>U1486/W1486</f>
        <v>0.36770550497810944</v>
      </c>
      <c r="AI1486">
        <f>V1486/X1486</f>
        <v>0.37877884503640524</v>
      </c>
      <c r="AJ1486">
        <f>Y1486/AA1486</f>
        <v>4.1603040117854793</v>
      </c>
      <c r="AK1486">
        <f>Z1486/AB1486</f>
        <v>4.2324651833726055</v>
      </c>
      <c r="AL1486">
        <f>O1486/K1486</f>
        <v>2.4656066035321219E-2</v>
      </c>
      <c r="AM1486">
        <f>P1486/L1486</f>
        <v>6.9238670307768882E-2</v>
      </c>
      <c r="AN1486">
        <f>K1486/W1486</f>
        <v>0.38301680263195381</v>
      </c>
      <c r="AO1486">
        <f>L1486/X1486</f>
        <v>0.44857568553541743</v>
      </c>
      <c r="AP1486">
        <f>IF(OR(Q1486&lt;0, Q1486="NA"), 0, 1)</f>
        <v>1</v>
      </c>
      <c r="AQ1486">
        <f>IF(OR(S1486&lt;0, S1486="NA"), 0, 1)</f>
        <v>1</v>
      </c>
      <c r="AR1486">
        <f>IFERROR(IF((AF1486-AG1486)&gt;0,1,0),0)</f>
        <v>0</v>
      </c>
      <c r="AS1486">
        <f>IFERROR(IF((S1486-Q1486)&gt;0,1,0),0)</f>
        <v>1</v>
      </c>
      <c r="AT1486">
        <f>IFERROR(IF((AH1486-AI1486)&lt;0,1,0),0)</f>
        <v>1</v>
      </c>
      <c r="AU1486">
        <f>IFERROR(IF((AJ1486-AK1486)&gt;0,1,0),0)</f>
        <v>0</v>
      </c>
      <c r="AV1486">
        <f>IFERROR(IF((AL1486-AM1486)&gt;0,1,0),0)</f>
        <v>0</v>
      </c>
      <c r="AW1486">
        <f>IFERROR(IF((AN1486-AO1486)&gt;0,1,0),0)</f>
        <v>0</v>
      </c>
      <c r="AX1486">
        <f>IFERROR(IF((AC1486-AD1486)&lt;0,1,0),0)</f>
        <v>1</v>
      </c>
      <c r="AY1486">
        <f>SUM(AP1486:AX1486)</f>
        <v>5</v>
      </c>
    </row>
    <row r="1487" spans="1:51" x14ac:dyDescent="0.45">
      <c r="A1487" s="1" t="s">
        <v>1274</v>
      </c>
      <c r="B1487" s="2">
        <v>4005314</v>
      </c>
      <c r="C1487" s="3" t="s">
        <v>5335</v>
      </c>
      <c r="D1487" s="5">
        <v>327</v>
      </c>
      <c r="E1487" s="5">
        <v>4795.9062599999997</v>
      </c>
      <c r="F1487" s="3" t="s">
        <v>4480</v>
      </c>
      <c r="G1487" s="3" t="s">
        <v>4509</v>
      </c>
      <c r="H1487" s="3" t="s">
        <v>4509</v>
      </c>
      <c r="I1487" s="3" t="s">
        <v>4870</v>
      </c>
      <c r="J1487" s="3" t="s">
        <v>4871</v>
      </c>
      <c r="K1487" s="6">
        <v>1375000</v>
      </c>
      <c r="L1487" s="6">
        <v>1113000</v>
      </c>
      <c r="M1487" s="6">
        <v>1033000</v>
      </c>
      <c r="N1487" s="6">
        <v>900000</v>
      </c>
      <c r="O1487" s="6">
        <v>927000</v>
      </c>
      <c r="P1487" s="6">
        <v>797000</v>
      </c>
      <c r="Q1487" s="6">
        <v>1034000</v>
      </c>
      <c r="R1487" s="6">
        <v>924000</v>
      </c>
      <c r="S1487" s="6">
        <v>580000</v>
      </c>
      <c r="T1487" s="6">
        <v>-182000</v>
      </c>
      <c r="U1487" s="6">
        <v>1833000</v>
      </c>
      <c r="V1487" s="6">
        <v>1832000</v>
      </c>
      <c r="W1487" s="6">
        <v>20256000</v>
      </c>
      <c r="X1487" s="6">
        <v>19896000</v>
      </c>
      <c r="Y1487" s="6" t="s">
        <v>4474</v>
      </c>
      <c r="Z1487" s="6" t="s">
        <v>4474</v>
      </c>
      <c r="AA1487" s="6" t="s">
        <v>4474</v>
      </c>
      <c r="AB1487" s="6" t="s">
        <v>4474</v>
      </c>
      <c r="AC1487" s="6">
        <v>15231805</v>
      </c>
      <c r="AD1487" s="6">
        <v>15230911</v>
      </c>
      <c r="AF1487">
        <f>Q1487/W1487</f>
        <v>5.104660347551343E-2</v>
      </c>
      <c r="AG1487">
        <f>R1487/X1487</f>
        <v>4.6441495778045835E-2</v>
      </c>
      <c r="AH1487">
        <f>U1487/W1487</f>
        <v>9.0491706161137442E-2</v>
      </c>
      <c r="AI1487">
        <f>V1487/X1487</f>
        <v>9.2078809811017293E-2</v>
      </c>
      <c r="AJ1487" t="e">
        <f>Y1487/AA1487</f>
        <v>#VALUE!</v>
      </c>
      <c r="AK1487" t="e">
        <f>Z1487/AB1487</f>
        <v>#VALUE!</v>
      </c>
      <c r="AL1487">
        <f>O1487/K1487</f>
        <v>0.67418181818181822</v>
      </c>
      <c r="AM1487">
        <f>P1487/L1487</f>
        <v>0.71608265947888594</v>
      </c>
      <c r="AN1487">
        <f>K1487/W1487</f>
        <v>6.7881121642969985E-2</v>
      </c>
      <c r="AO1487">
        <f>L1487/X1487</f>
        <v>5.5940892641737031E-2</v>
      </c>
      <c r="AP1487">
        <f>IF(OR(Q1487&lt;0, Q1487="NA"), 0, 1)</f>
        <v>1</v>
      </c>
      <c r="AQ1487">
        <f>IF(OR(S1487&lt;0, S1487="NA"), 0, 1)</f>
        <v>1</v>
      </c>
      <c r="AR1487">
        <f>IFERROR(IF((AF1487-AG1487)&gt;0,1,0),0)</f>
        <v>1</v>
      </c>
      <c r="AS1487">
        <f>IFERROR(IF((S1487-Q1487)&gt;0,1,0),0)</f>
        <v>0</v>
      </c>
      <c r="AT1487">
        <f>IFERROR(IF((AH1487-AI1487)&lt;0,1,0),0)</f>
        <v>1</v>
      </c>
      <c r="AU1487">
        <f>IFERROR(IF((AJ1487-AK1487)&gt;0,1,0),0)</f>
        <v>0</v>
      </c>
      <c r="AV1487">
        <f>IFERROR(IF((AL1487-AM1487)&gt;0,1,0),0)</f>
        <v>0</v>
      </c>
      <c r="AW1487">
        <f>IFERROR(IF((AN1487-AO1487)&gt;0,1,0),0)</f>
        <v>1</v>
      </c>
      <c r="AX1487">
        <f>IFERROR(IF((AC1487-AD1487)&lt;0,1,0),0)</f>
        <v>0</v>
      </c>
      <c r="AY1487">
        <f>SUM(AP1487:AX1487)</f>
        <v>5</v>
      </c>
    </row>
    <row r="1488" spans="1:51" x14ac:dyDescent="0.45">
      <c r="A1488" s="1" t="s">
        <v>1282</v>
      </c>
      <c r="B1488" s="2">
        <v>4254306</v>
      </c>
      <c r="C1488" s="3" t="s">
        <v>5337</v>
      </c>
      <c r="D1488" s="5">
        <v>63.14</v>
      </c>
      <c r="E1488" s="5">
        <v>3494.5416413600001</v>
      </c>
      <c r="F1488" s="3" t="s">
        <v>4500</v>
      </c>
      <c r="G1488" s="3" t="s">
        <v>4501</v>
      </c>
      <c r="H1488" s="3" t="s">
        <v>4502</v>
      </c>
      <c r="I1488" s="3" t="s">
        <v>4538</v>
      </c>
      <c r="J1488" s="3" t="s">
        <v>4792</v>
      </c>
      <c r="K1488" s="6">
        <v>1336804</v>
      </c>
      <c r="L1488" s="6">
        <v>1307702</v>
      </c>
      <c r="M1488" s="6">
        <v>155133</v>
      </c>
      <c r="N1488" s="6">
        <v>143161</v>
      </c>
      <c r="O1488" s="6">
        <v>81354</v>
      </c>
      <c r="P1488" s="6">
        <v>69857</v>
      </c>
      <c r="Q1488" s="6">
        <v>-265260</v>
      </c>
      <c r="R1488" s="6">
        <v>-258543</v>
      </c>
      <c r="S1488" s="6">
        <v>267511</v>
      </c>
      <c r="T1488" s="6">
        <v>207446</v>
      </c>
      <c r="U1488" s="6">
        <v>564429</v>
      </c>
      <c r="V1488" s="6">
        <v>879079</v>
      </c>
      <c r="W1488" s="6">
        <v>1828704</v>
      </c>
      <c r="X1488" s="6">
        <v>1794972</v>
      </c>
      <c r="Y1488" s="6">
        <v>363024</v>
      </c>
      <c r="Z1488" s="6">
        <v>309118</v>
      </c>
      <c r="AA1488" s="6">
        <v>617860</v>
      </c>
      <c r="AB1488" s="6">
        <v>272224</v>
      </c>
      <c r="AC1488" s="6">
        <v>55342170</v>
      </c>
      <c r="AD1488" s="6">
        <v>55221888</v>
      </c>
      <c r="AF1488">
        <f>Q1488/W1488</f>
        <v>-0.14505354611790644</v>
      </c>
      <c r="AG1488">
        <f>R1488/X1488</f>
        <v>-0.14403734431512025</v>
      </c>
      <c r="AH1488">
        <f>U1488/W1488</f>
        <v>0.30864973226941045</v>
      </c>
      <c r="AI1488">
        <f>V1488/X1488</f>
        <v>0.48974524393695279</v>
      </c>
      <c r="AJ1488">
        <f>Y1488/AA1488</f>
        <v>0.58755057780079634</v>
      </c>
      <c r="AK1488">
        <f>Z1488/AB1488</f>
        <v>1.1355280945104032</v>
      </c>
      <c r="AL1488">
        <f>O1488/K1488</f>
        <v>6.0857088997339923E-2</v>
      </c>
      <c r="AM1488">
        <f>P1488/L1488</f>
        <v>5.3419662889557407E-2</v>
      </c>
      <c r="AN1488">
        <f>K1488/W1488</f>
        <v>0.73101168915253645</v>
      </c>
      <c r="AO1488">
        <f>L1488/X1488</f>
        <v>0.72853615543863637</v>
      </c>
      <c r="AP1488">
        <f>IF(OR(Q1488&lt;0, Q1488="NA"), 0, 1)</f>
        <v>0</v>
      </c>
      <c r="AQ1488">
        <f>IF(OR(S1488&lt;0, S1488="NA"), 0, 1)</f>
        <v>1</v>
      </c>
      <c r="AR1488">
        <f>IFERROR(IF((AF1488-AG1488)&gt;0,1,0),0)</f>
        <v>0</v>
      </c>
      <c r="AS1488">
        <f>IFERROR(IF((S1488-Q1488)&gt;0,1,0),0)</f>
        <v>1</v>
      </c>
      <c r="AT1488">
        <f>IFERROR(IF((AH1488-AI1488)&lt;0,1,0),0)</f>
        <v>1</v>
      </c>
      <c r="AU1488">
        <f>IFERROR(IF((AJ1488-AK1488)&gt;0,1,0),0)</f>
        <v>0</v>
      </c>
      <c r="AV1488">
        <f>IFERROR(IF((AL1488-AM1488)&gt;0,1,0),0)</f>
        <v>1</v>
      </c>
      <c r="AW1488">
        <f>IFERROR(IF((AN1488-AO1488)&gt;0,1,0),0)</f>
        <v>1</v>
      </c>
      <c r="AX1488">
        <f>IFERROR(IF((AC1488-AD1488)&lt;0,1,0),0)</f>
        <v>0</v>
      </c>
      <c r="AY1488">
        <f>SUM(AP1488:AX1488)</f>
        <v>5</v>
      </c>
    </row>
    <row r="1489" spans="1:51" x14ac:dyDescent="0.45">
      <c r="A1489" s="1" t="s">
        <v>1285</v>
      </c>
      <c r="B1489" s="2">
        <v>4075407</v>
      </c>
      <c r="C1489" s="3" t="s">
        <v>5337</v>
      </c>
      <c r="D1489" s="5">
        <v>134.02000000000001</v>
      </c>
      <c r="E1489" s="5">
        <v>75054.214779899994</v>
      </c>
      <c r="F1489" s="3" t="s">
        <v>4654</v>
      </c>
      <c r="G1489" s="3" t="s">
        <v>4654</v>
      </c>
      <c r="H1489" s="3" t="s">
        <v>4655</v>
      </c>
      <c r="I1489" s="3" t="s">
        <v>4717</v>
      </c>
      <c r="J1489" s="3" t="s">
        <v>4718</v>
      </c>
      <c r="K1489" s="6">
        <v>23864000</v>
      </c>
      <c r="L1489" s="6">
        <v>24105000</v>
      </c>
      <c r="M1489" s="6">
        <v>13168000</v>
      </c>
      <c r="N1489" s="6">
        <v>13500000</v>
      </c>
      <c r="O1489" s="6">
        <v>9017000</v>
      </c>
      <c r="P1489" s="6">
        <v>9444000</v>
      </c>
      <c r="Q1489" s="6">
        <v>7140000</v>
      </c>
      <c r="R1489" s="6">
        <v>7497000</v>
      </c>
      <c r="S1489" s="6">
        <v>12484000</v>
      </c>
      <c r="T1489" s="6">
        <v>11600000</v>
      </c>
      <c r="U1489" s="6">
        <v>3742000</v>
      </c>
      <c r="V1489" s="6">
        <v>3250000</v>
      </c>
      <c r="W1489" s="6">
        <v>46151000</v>
      </c>
      <c r="X1489" s="6">
        <v>45224000</v>
      </c>
      <c r="Y1489" s="6">
        <v>10165000</v>
      </c>
      <c r="Z1489" s="6">
        <v>9803000</v>
      </c>
      <c r="AA1489" s="6">
        <v>4406000</v>
      </c>
      <c r="AB1489" s="6">
        <v>4628000</v>
      </c>
      <c r="AC1489" s="6">
        <v>564718340</v>
      </c>
      <c r="AD1489" s="6">
        <v>569349852</v>
      </c>
      <c r="AF1489">
        <f>Q1489/W1489</f>
        <v>0.15470954042165933</v>
      </c>
      <c r="AG1489">
        <f>R1489/X1489</f>
        <v>0.16577480983548559</v>
      </c>
      <c r="AH1489">
        <f>U1489/W1489</f>
        <v>8.1081666702780011E-2</v>
      </c>
      <c r="AI1489">
        <f>V1489/X1489</f>
        <v>7.1864496727401375E-2</v>
      </c>
      <c r="AJ1489">
        <f>Y1489/AA1489</f>
        <v>2.3070812528370404</v>
      </c>
      <c r="AK1489">
        <f>Z1489/AB1489</f>
        <v>2.1181936041486602</v>
      </c>
      <c r="AL1489">
        <f>O1489/K1489</f>
        <v>0.37784948038887028</v>
      </c>
      <c r="AM1489">
        <f>P1489/L1489</f>
        <v>0.39178593652769134</v>
      </c>
      <c r="AN1489">
        <f>K1489/W1489</f>
        <v>0.51708522025524906</v>
      </c>
      <c r="AO1489">
        <f>L1489/X1489</f>
        <v>0.53301344418892627</v>
      </c>
      <c r="AP1489">
        <f>IF(OR(Q1489&lt;0, Q1489="NA"), 0, 1)</f>
        <v>1</v>
      </c>
      <c r="AQ1489">
        <f>IF(OR(S1489&lt;0, S1489="NA"), 0, 1)</f>
        <v>1</v>
      </c>
      <c r="AR1489">
        <f>IFERROR(IF((AF1489-AG1489)&gt;0,1,0),0)</f>
        <v>0</v>
      </c>
      <c r="AS1489">
        <f>IFERROR(IF((S1489-Q1489)&gt;0,1,0),0)</f>
        <v>1</v>
      </c>
      <c r="AT1489">
        <f>IFERROR(IF((AH1489-AI1489)&lt;0,1,0),0)</f>
        <v>0</v>
      </c>
      <c r="AU1489">
        <f>IFERROR(IF((AJ1489-AK1489)&gt;0,1,0),0)</f>
        <v>1</v>
      </c>
      <c r="AV1489">
        <f>IFERROR(IF((AL1489-AM1489)&gt;0,1,0),0)</f>
        <v>0</v>
      </c>
      <c r="AW1489">
        <f>IFERROR(IF((AN1489-AO1489)&gt;0,1,0),0)</f>
        <v>0</v>
      </c>
      <c r="AX1489">
        <f>IFERROR(IF((AC1489-AD1489)&lt;0,1,0),0)</f>
        <v>1</v>
      </c>
      <c r="AY1489">
        <f>SUM(AP1489:AX1489)</f>
        <v>5</v>
      </c>
    </row>
    <row r="1490" spans="1:51" x14ac:dyDescent="0.45">
      <c r="A1490" s="1" t="s">
        <v>1289</v>
      </c>
      <c r="B1490" s="2">
        <v>6410943</v>
      </c>
      <c r="C1490" s="3" t="s">
        <v>5338</v>
      </c>
      <c r="D1490" s="5">
        <v>6.62</v>
      </c>
      <c r="E1490" s="5">
        <v>144.69549812</v>
      </c>
      <c r="F1490" s="3" t="s">
        <v>4654</v>
      </c>
      <c r="G1490" s="3" t="s">
        <v>4654</v>
      </c>
      <c r="H1490" s="3" t="s">
        <v>4655</v>
      </c>
      <c r="I1490" s="3" t="s">
        <v>4717</v>
      </c>
      <c r="J1490" s="3" t="s">
        <v>4718</v>
      </c>
      <c r="K1490" s="6">
        <v>31145.314999999999</v>
      </c>
      <c r="L1490" s="6">
        <v>30167.901000000002</v>
      </c>
      <c r="M1490" s="6">
        <v>16248.349</v>
      </c>
      <c r="N1490" s="6">
        <v>14982.737999999999</v>
      </c>
      <c r="O1490" s="6">
        <v>6216.39</v>
      </c>
      <c r="P1490" s="6">
        <v>6257.5590000000002</v>
      </c>
      <c r="Q1490" s="6">
        <v>5284.5389999999998</v>
      </c>
      <c r="R1490" s="6">
        <v>5307.2929999999997</v>
      </c>
      <c r="S1490" s="6">
        <v>15652.405000000001</v>
      </c>
      <c r="T1490" s="6">
        <v>17062.085999999999</v>
      </c>
      <c r="U1490" s="6" t="s">
        <v>4474</v>
      </c>
      <c r="V1490" s="6" t="s">
        <v>4474</v>
      </c>
      <c r="W1490" s="6">
        <v>121797.15700000001</v>
      </c>
      <c r="X1490" s="6">
        <v>121144.95600000001</v>
      </c>
      <c r="Y1490" s="6">
        <v>14811.129000000001</v>
      </c>
      <c r="Z1490" s="6">
        <v>14977.406999999999</v>
      </c>
      <c r="AA1490" s="6">
        <v>7325</v>
      </c>
      <c r="AB1490" s="6">
        <v>6056</v>
      </c>
      <c r="AC1490" s="6">
        <v>21848687</v>
      </c>
      <c r="AD1490" s="6">
        <v>21921850</v>
      </c>
      <c r="AF1490">
        <f>Q1490/W1490</f>
        <v>4.3388032448080864E-2</v>
      </c>
      <c r="AG1490">
        <f>R1490/X1490</f>
        <v>4.3809442631684965E-2</v>
      </c>
      <c r="AH1490" t="e">
        <f>U1490/W1490</f>
        <v>#VALUE!</v>
      </c>
      <c r="AI1490" t="e">
        <f>V1490/X1490</f>
        <v>#VALUE!</v>
      </c>
      <c r="AJ1490">
        <f>Y1490/AA1490</f>
        <v>2.0219971331058022</v>
      </c>
      <c r="AK1490">
        <f>Z1490/AB1490</f>
        <v>2.4731517503302509</v>
      </c>
      <c r="AL1490">
        <f>O1490/K1490</f>
        <v>0.19959310092063606</v>
      </c>
      <c r="AM1490">
        <f>P1490/L1490</f>
        <v>0.20742440781677188</v>
      </c>
      <c r="AN1490">
        <f>K1490/W1490</f>
        <v>0.25571463051473359</v>
      </c>
      <c r="AO1490">
        <f>L1490/X1490</f>
        <v>0.24902317022592341</v>
      </c>
      <c r="AP1490">
        <f>IF(OR(Q1490&lt;0, Q1490="NA"), 0, 1)</f>
        <v>1</v>
      </c>
      <c r="AQ1490">
        <f>IF(OR(S1490&lt;0, S1490="NA"), 0, 1)</f>
        <v>1</v>
      </c>
      <c r="AR1490">
        <f>IFERROR(IF((AF1490-AG1490)&gt;0,1,0),0)</f>
        <v>0</v>
      </c>
      <c r="AS1490">
        <f>IFERROR(IF((S1490-Q1490)&gt;0,1,0),0)</f>
        <v>1</v>
      </c>
      <c r="AT1490">
        <f>IFERROR(IF((AH1490-AI1490)&lt;0,1,0),0)</f>
        <v>0</v>
      </c>
      <c r="AU1490">
        <f>IFERROR(IF((AJ1490-AK1490)&gt;0,1,0),0)</f>
        <v>0</v>
      </c>
      <c r="AV1490">
        <f>IFERROR(IF((AL1490-AM1490)&gt;0,1,0),0)</f>
        <v>0</v>
      </c>
      <c r="AW1490">
        <f>IFERROR(IF((AN1490-AO1490)&gt;0,1,0),0)</f>
        <v>1</v>
      </c>
      <c r="AX1490">
        <f>IFERROR(IF((AC1490-AD1490)&lt;0,1,0),0)</f>
        <v>1</v>
      </c>
      <c r="AY1490">
        <f>SUM(AP1490:AX1490)</f>
        <v>5</v>
      </c>
    </row>
    <row r="1491" spans="1:51" x14ac:dyDescent="0.45">
      <c r="A1491" s="1" t="s">
        <v>1292</v>
      </c>
      <c r="B1491" s="2">
        <v>4570011</v>
      </c>
      <c r="C1491" s="3" t="s">
        <v>5335</v>
      </c>
      <c r="D1491" s="5">
        <v>925.23</v>
      </c>
      <c r="E1491" s="5">
        <v>89273.765258009997</v>
      </c>
      <c r="F1491" s="3" t="s">
        <v>4525</v>
      </c>
      <c r="G1491" s="3" t="s">
        <v>4526</v>
      </c>
      <c r="H1491" s="3" t="s">
        <v>4705</v>
      </c>
      <c r="I1491" s="3" t="s">
        <v>4986</v>
      </c>
      <c r="J1491" s="3" t="s">
        <v>4620</v>
      </c>
      <c r="K1491" s="6">
        <v>8706487</v>
      </c>
      <c r="L1491" s="6">
        <v>8543174</v>
      </c>
      <c r="M1491" s="6">
        <v>3650852</v>
      </c>
      <c r="N1491" s="6">
        <v>3548824</v>
      </c>
      <c r="O1491" s="6">
        <v>1679485</v>
      </c>
      <c r="P1491" s="6">
        <v>1609615</v>
      </c>
      <c r="Q1491" s="6">
        <v>1055477</v>
      </c>
      <c r="R1491" s="6">
        <v>1035237</v>
      </c>
      <c r="S1491" s="6">
        <v>3266595</v>
      </c>
      <c r="T1491" s="6">
        <v>3293595</v>
      </c>
      <c r="U1491" s="6">
        <v>13075000</v>
      </c>
      <c r="V1491" s="6">
        <v>13336000</v>
      </c>
      <c r="W1491" s="6">
        <v>35438000</v>
      </c>
      <c r="X1491" s="6">
        <v>32854000</v>
      </c>
      <c r="Y1491" s="6" t="s">
        <v>4474</v>
      </c>
      <c r="Z1491" s="6" t="s">
        <v>4474</v>
      </c>
      <c r="AA1491" s="6" t="s">
        <v>4474</v>
      </c>
      <c r="AB1491" s="6" t="s">
        <v>4474</v>
      </c>
      <c r="AC1491" s="6">
        <v>96488000</v>
      </c>
      <c r="AD1491" s="6">
        <v>94945000</v>
      </c>
      <c r="AF1491">
        <f>Q1491/W1491</f>
        <v>2.9783763192053728E-2</v>
      </c>
      <c r="AG1491">
        <f>R1491/X1491</f>
        <v>3.1510227065197544E-2</v>
      </c>
      <c r="AH1491">
        <f>U1491/W1491</f>
        <v>0.36895422992268184</v>
      </c>
      <c r="AI1491">
        <f>V1491/X1491</f>
        <v>0.4059170877214342</v>
      </c>
      <c r="AJ1491" t="e">
        <f>Y1491/AA1491</f>
        <v>#VALUE!</v>
      </c>
      <c r="AK1491" t="e">
        <f>Z1491/AB1491</f>
        <v>#VALUE!</v>
      </c>
      <c r="AL1491">
        <f>O1491/K1491</f>
        <v>0.19290042011203831</v>
      </c>
      <c r="AM1491">
        <f>P1491/L1491</f>
        <v>0.18840948340745489</v>
      </c>
      <c r="AN1491">
        <f>K1491/W1491</f>
        <v>0.24568223376037021</v>
      </c>
      <c r="AO1491">
        <f>L1491/X1491</f>
        <v>0.26003451634504171</v>
      </c>
      <c r="AP1491">
        <f>IF(OR(Q1491&lt;0, Q1491="NA"), 0, 1)</f>
        <v>1</v>
      </c>
      <c r="AQ1491">
        <f>IF(OR(S1491&lt;0, S1491="NA"), 0, 1)</f>
        <v>1</v>
      </c>
      <c r="AR1491">
        <f>IFERROR(IF((AF1491-AG1491)&gt;0,1,0),0)</f>
        <v>0</v>
      </c>
      <c r="AS1491">
        <f>IFERROR(IF((S1491-Q1491)&gt;0,1,0),0)</f>
        <v>1</v>
      </c>
      <c r="AT1491">
        <f>IFERROR(IF((AH1491-AI1491)&lt;0,1,0),0)</f>
        <v>1</v>
      </c>
      <c r="AU1491">
        <f>IFERROR(IF((AJ1491-AK1491)&gt;0,1,0),0)</f>
        <v>0</v>
      </c>
      <c r="AV1491">
        <f>IFERROR(IF((AL1491-AM1491)&gt;0,1,0),0)</f>
        <v>1</v>
      </c>
      <c r="AW1491">
        <f>IFERROR(IF((AN1491-AO1491)&gt;0,1,0),0)</f>
        <v>0</v>
      </c>
      <c r="AX1491">
        <f>IFERROR(IF((AC1491-AD1491)&lt;0,1,0),0)</f>
        <v>0</v>
      </c>
      <c r="AY1491">
        <f>SUM(AP1491:AX1491)</f>
        <v>5</v>
      </c>
    </row>
    <row r="1492" spans="1:51" x14ac:dyDescent="0.45">
      <c r="A1492" s="1" t="s">
        <v>1293</v>
      </c>
      <c r="B1492" s="2">
        <v>9170810</v>
      </c>
      <c r="C1492" s="3" t="s">
        <v>5337</v>
      </c>
      <c r="D1492" s="5">
        <v>53.18</v>
      </c>
      <c r="E1492" s="5">
        <v>16663.283623340001</v>
      </c>
      <c r="F1492" s="3" t="s">
        <v>4480</v>
      </c>
      <c r="G1492" s="3" t="s">
        <v>4491</v>
      </c>
      <c r="H1492" s="3" t="s">
        <v>4491</v>
      </c>
      <c r="I1492" s="3" t="s">
        <v>4631</v>
      </c>
      <c r="J1492" s="3" t="s">
        <v>4658</v>
      </c>
      <c r="K1492" s="6">
        <v>10787000</v>
      </c>
      <c r="L1492" s="6">
        <v>11766000</v>
      </c>
      <c r="M1492" s="6">
        <v>952000</v>
      </c>
      <c r="N1492" s="6">
        <v>2857000</v>
      </c>
      <c r="O1492" s="6">
        <v>129000</v>
      </c>
      <c r="P1492" s="6">
        <v>2049000</v>
      </c>
      <c r="Q1492" s="6">
        <v>219000</v>
      </c>
      <c r="R1492" s="6">
        <v>1328000</v>
      </c>
      <c r="S1492" s="6">
        <v>1214000</v>
      </c>
      <c r="T1492" s="6">
        <v>941000</v>
      </c>
      <c r="U1492" s="6">
        <v>5575000</v>
      </c>
      <c r="V1492" s="6">
        <v>5570000</v>
      </c>
      <c r="W1492" s="6">
        <v>298989000</v>
      </c>
      <c r="X1492" s="6">
        <v>287769000</v>
      </c>
      <c r="Y1492" s="6">
        <v>29960000</v>
      </c>
      <c r="Z1492" s="6">
        <v>28920000</v>
      </c>
      <c r="AA1492" s="6">
        <v>17781000</v>
      </c>
      <c r="AB1492" s="6">
        <v>16116000</v>
      </c>
      <c r="AC1492" s="6">
        <v>315579364</v>
      </c>
      <c r="AD1492" s="6">
        <v>321591488</v>
      </c>
      <c r="AF1492">
        <f>Q1492/W1492</f>
        <v>7.3246841857058282E-4</v>
      </c>
      <c r="AG1492">
        <f>R1492/X1492</f>
        <v>4.6148125753642678E-3</v>
      </c>
      <c r="AH1492">
        <f>U1492/W1492</f>
        <v>1.8646170929365293E-2</v>
      </c>
      <c r="AI1492">
        <f>V1492/X1492</f>
        <v>1.9355802744562479E-2</v>
      </c>
      <c r="AJ1492">
        <f>Y1492/AA1492</f>
        <v>1.6849446037905629</v>
      </c>
      <c r="AK1492">
        <f>Z1492/AB1492</f>
        <v>1.7944899478778853</v>
      </c>
      <c r="AL1492">
        <f>O1492/K1492</f>
        <v>1.1958839343654399E-2</v>
      </c>
      <c r="AM1492">
        <f>P1492/L1492</f>
        <v>0.1741458439571647</v>
      </c>
      <c r="AN1492">
        <f>K1492/W1492</f>
        <v>3.6078250370414962E-2</v>
      </c>
      <c r="AO1492">
        <f>L1492/X1492</f>
        <v>4.0886961416969861E-2</v>
      </c>
      <c r="AP1492">
        <f>IF(OR(Q1492&lt;0, Q1492="NA"), 0, 1)</f>
        <v>1</v>
      </c>
      <c r="AQ1492">
        <f>IF(OR(S1492&lt;0, S1492="NA"), 0, 1)</f>
        <v>1</v>
      </c>
      <c r="AR1492">
        <f>IFERROR(IF((AF1492-AG1492)&gt;0,1,0),0)</f>
        <v>0</v>
      </c>
      <c r="AS1492">
        <f>IFERROR(IF((S1492-Q1492)&gt;0,1,0),0)</f>
        <v>1</v>
      </c>
      <c r="AT1492">
        <f>IFERROR(IF((AH1492-AI1492)&lt;0,1,0),0)</f>
        <v>1</v>
      </c>
      <c r="AU1492">
        <f>IFERROR(IF((AJ1492-AK1492)&gt;0,1,0),0)</f>
        <v>0</v>
      </c>
      <c r="AV1492">
        <f>IFERROR(IF((AL1492-AM1492)&gt;0,1,0),0)</f>
        <v>0</v>
      </c>
      <c r="AW1492">
        <f>IFERROR(IF((AN1492-AO1492)&gt;0,1,0),0)</f>
        <v>0</v>
      </c>
      <c r="AX1492">
        <f>IFERROR(IF((AC1492-AD1492)&lt;0,1,0),0)</f>
        <v>1</v>
      </c>
      <c r="AY1492">
        <f>SUM(AP1492:AX1492)</f>
        <v>5</v>
      </c>
    </row>
    <row r="1493" spans="1:51" x14ac:dyDescent="0.45">
      <c r="A1493" s="1" t="s">
        <v>1299</v>
      </c>
      <c r="B1493" s="2">
        <v>103619</v>
      </c>
      <c r="C1493" s="3" t="s">
        <v>5335</v>
      </c>
      <c r="D1493" s="5">
        <v>377.7</v>
      </c>
      <c r="E1493" s="5">
        <v>19749.8831436</v>
      </c>
      <c r="F1493" s="3" t="s">
        <v>4480</v>
      </c>
      <c r="G1493" s="3" t="s">
        <v>4509</v>
      </c>
      <c r="H1493" s="3" t="s">
        <v>4509</v>
      </c>
      <c r="I1493" s="3" t="s">
        <v>4677</v>
      </c>
      <c r="J1493" s="3" t="s">
        <v>5015</v>
      </c>
      <c r="K1493" s="6">
        <v>3757858</v>
      </c>
      <c r="L1493" s="6">
        <v>3611496</v>
      </c>
      <c r="M1493" s="6" t="s">
        <v>4474</v>
      </c>
      <c r="N1493" s="6" t="s">
        <v>4474</v>
      </c>
      <c r="O1493" s="6">
        <v>705395</v>
      </c>
      <c r="P1493" s="6">
        <v>668327</v>
      </c>
      <c r="Q1493" s="6">
        <v>559213</v>
      </c>
      <c r="R1493" s="6">
        <v>530423</v>
      </c>
      <c r="S1493" s="6">
        <v>566227</v>
      </c>
      <c r="T1493" s="6">
        <v>419818</v>
      </c>
      <c r="U1493" s="6" t="s">
        <v>4474</v>
      </c>
      <c r="V1493" s="6" t="s">
        <v>4474</v>
      </c>
      <c r="W1493" s="6">
        <v>2864147</v>
      </c>
      <c r="X1493" s="6">
        <v>2691960</v>
      </c>
      <c r="Y1493" s="6">
        <v>1097358</v>
      </c>
      <c r="Z1493" s="6">
        <v>1020272</v>
      </c>
      <c r="AA1493" s="6">
        <v>806935</v>
      </c>
      <c r="AB1493" s="6">
        <v>772272</v>
      </c>
      <c r="AC1493" s="6">
        <v>52289868</v>
      </c>
      <c r="AD1493" s="6">
        <v>52289868</v>
      </c>
      <c r="AF1493">
        <f>Q1493/W1493</f>
        <v>0.19524591440313643</v>
      </c>
      <c r="AG1493">
        <f>R1493/X1493</f>
        <v>0.19703970341312649</v>
      </c>
      <c r="AH1493" t="e">
        <f>U1493/W1493</f>
        <v>#VALUE!</v>
      </c>
      <c r="AI1493" t="e">
        <f>V1493/X1493</f>
        <v>#VALUE!</v>
      </c>
      <c r="AJ1493">
        <f>Y1493/AA1493</f>
        <v>1.3599087906708718</v>
      </c>
      <c r="AK1493">
        <f>Z1493/AB1493</f>
        <v>1.3211303789338471</v>
      </c>
      <c r="AL1493">
        <f>O1493/K1493</f>
        <v>0.18771198911720455</v>
      </c>
      <c r="AM1493">
        <f>P1493/L1493</f>
        <v>0.18505544516732125</v>
      </c>
      <c r="AN1493">
        <f>K1493/W1493</f>
        <v>1.3120339144603961</v>
      </c>
      <c r="AO1493">
        <f>L1493/X1493</f>
        <v>1.3415860562564079</v>
      </c>
      <c r="AP1493">
        <f>IF(OR(Q1493&lt;0, Q1493="NA"), 0, 1)</f>
        <v>1</v>
      </c>
      <c r="AQ1493">
        <f>IF(OR(S1493&lt;0, S1493="NA"), 0, 1)</f>
        <v>1</v>
      </c>
      <c r="AR1493">
        <f>IFERROR(IF((AF1493-AG1493)&gt;0,1,0),0)</f>
        <v>0</v>
      </c>
      <c r="AS1493">
        <f>IFERROR(IF((S1493-Q1493)&gt;0,1,0),0)</f>
        <v>1</v>
      </c>
      <c r="AT1493">
        <f>IFERROR(IF((AH1493-AI1493)&lt;0,1,0),0)</f>
        <v>0</v>
      </c>
      <c r="AU1493">
        <f>IFERROR(IF((AJ1493-AK1493)&gt;0,1,0),0)</f>
        <v>1</v>
      </c>
      <c r="AV1493">
        <f>IFERROR(IF((AL1493-AM1493)&gt;0,1,0),0)</f>
        <v>1</v>
      </c>
      <c r="AW1493">
        <f>IFERROR(IF((AN1493-AO1493)&gt;0,1,0),0)</f>
        <v>0</v>
      </c>
      <c r="AX1493">
        <f>IFERROR(IF((AC1493-AD1493)&lt;0,1,0),0)</f>
        <v>0</v>
      </c>
      <c r="AY1493">
        <f>SUM(AP1493:AX1493)</f>
        <v>5</v>
      </c>
    </row>
    <row r="1494" spans="1:51" x14ac:dyDescent="0.45">
      <c r="A1494" s="1" t="s">
        <v>1300</v>
      </c>
      <c r="B1494" s="2">
        <v>4206927</v>
      </c>
      <c r="C1494" s="3" t="s">
        <v>5337</v>
      </c>
      <c r="D1494" s="5">
        <v>8.5399999999999991</v>
      </c>
      <c r="E1494" s="5">
        <v>2155.63673066</v>
      </c>
      <c r="F1494" s="3" t="s">
        <v>4475</v>
      </c>
      <c r="G1494" s="3" t="s">
        <v>4548</v>
      </c>
      <c r="H1494" s="3" t="s">
        <v>4647</v>
      </c>
      <c r="I1494" s="3" t="s">
        <v>4687</v>
      </c>
      <c r="J1494" s="3" t="s">
        <v>5016</v>
      </c>
      <c r="K1494" s="6">
        <v>2121813.836791114</v>
      </c>
      <c r="L1494" s="6">
        <v>2096742.9176577157</v>
      </c>
      <c r="M1494" s="6">
        <v>212902.64021015441</v>
      </c>
      <c r="N1494" s="6">
        <v>264332.62817207322</v>
      </c>
      <c r="O1494" s="6">
        <v>196021.04051011233</v>
      </c>
      <c r="P1494" s="6">
        <v>219949.26004661951</v>
      </c>
      <c r="Q1494" s="6">
        <v>124258.82800933762</v>
      </c>
      <c r="R1494" s="6">
        <v>135874.7804615816</v>
      </c>
      <c r="S1494" s="6">
        <v>311787.68941744248</v>
      </c>
      <c r="T1494" s="6">
        <v>305674.05597865704</v>
      </c>
      <c r="U1494" s="6">
        <v>233721.20432872602</v>
      </c>
      <c r="V1494" s="6">
        <v>235334.98759305215</v>
      </c>
      <c r="W1494" s="6">
        <v>2980069.6453444767</v>
      </c>
      <c r="X1494" s="6">
        <v>3000646.2401553569</v>
      </c>
      <c r="Y1494" s="6">
        <v>1316459.8735669132</v>
      </c>
      <c r="Z1494" s="6">
        <v>1325549.6817348152</v>
      </c>
      <c r="AA1494" s="6">
        <v>933814.42194364092</v>
      </c>
      <c r="AB1494" s="6">
        <v>940262.16420325835</v>
      </c>
      <c r="AC1494" s="6">
        <v>252416479</v>
      </c>
      <c r="AD1494" s="6">
        <v>252416479</v>
      </c>
      <c r="AF1494">
        <f>Q1494/W1494</f>
        <v>4.1696618803341461E-2</v>
      </c>
      <c r="AG1494">
        <f>R1494/X1494</f>
        <v>4.5281839172933214E-2</v>
      </c>
      <c r="AH1494">
        <f>U1494/W1494</f>
        <v>7.8428101401539344E-2</v>
      </c>
      <c r="AI1494">
        <f>V1494/X1494</f>
        <v>7.8428101401539357E-2</v>
      </c>
      <c r="AJ1494">
        <f>Y1494/AA1494</f>
        <v>1.4097660548300746</v>
      </c>
      <c r="AK1494">
        <f>Z1494/AB1494</f>
        <v>1.4097660548300746</v>
      </c>
      <c r="AL1494">
        <f>O1494/K1494</f>
        <v>9.2383712987073902E-2</v>
      </c>
      <c r="AM1494">
        <f>P1494/L1494</f>
        <v>0.10490044258374134</v>
      </c>
      <c r="AN1494">
        <f>K1494/W1494</f>
        <v>0.71200142590823445</v>
      </c>
      <c r="AO1494">
        <f>L1494/X1494</f>
        <v>0.69876378281405072</v>
      </c>
      <c r="AP1494">
        <f>IF(OR(Q1494&lt;0, Q1494="NA"), 0, 1)</f>
        <v>1</v>
      </c>
      <c r="AQ1494">
        <f>IF(OR(S1494&lt;0, S1494="NA"), 0, 1)</f>
        <v>1</v>
      </c>
      <c r="AR1494">
        <f>IFERROR(IF((AF1494-AG1494)&gt;0,1,0),0)</f>
        <v>0</v>
      </c>
      <c r="AS1494">
        <f>IFERROR(IF((S1494-Q1494)&gt;0,1,0),0)</f>
        <v>1</v>
      </c>
      <c r="AT1494">
        <f>IFERROR(IF((AH1494-AI1494)&lt;0,1,0),0)</f>
        <v>1</v>
      </c>
      <c r="AU1494">
        <f>IFERROR(IF((AJ1494-AK1494)&gt;0,1,0),0)</f>
        <v>0</v>
      </c>
      <c r="AV1494">
        <f>IFERROR(IF((AL1494-AM1494)&gt;0,1,0),0)</f>
        <v>0</v>
      </c>
      <c r="AW1494">
        <f>IFERROR(IF((AN1494-AO1494)&gt;0,1,0),0)</f>
        <v>1</v>
      </c>
      <c r="AX1494">
        <f>IFERROR(IF((AC1494-AD1494)&lt;0,1,0),0)</f>
        <v>0</v>
      </c>
      <c r="AY1494">
        <f>SUM(AP1494:AX1494)</f>
        <v>5</v>
      </c>
    </row>
    <row r="1495" spans="1:51" x14ac:dyDescent="0.45">
      <c r="A1495" s="1" t="s">
        <v>1302</v>
      </c>
      <c r="B1495" s="2">
        <v>4911241</v>
      </c>
      <c r="C1495" s="3" t="s">
        <v>5338</v>
      </c>
      <c r="D1495" s="5">
        <v>15.23</v>
      </c>
      <c r="E1495" s="5">
        <v>211.35130946000001</v>
      </c>
      <c r="F1495" s="3" t="s">
        <v>4475</v>
      </c>
      <c r="G1495" s="3" t="s">
        <v>4548</v>
      </c>
      <c r="H1495" s="3" t="s">
        <v>4549</v>
      </c>
      <c r="I1495" s="3" t="s">
        <v>4549</v>
      </c>
      <c r="J1495" s="3" t="s">
        <v>4550</v>
      </c>
      <c r="K1495" s="6">
        <v>253074</v>
      </c>
      <c r="L1495" s="6">
        <v>258694</v>
      </c>
      <c r="M1495" s="6">
        <v>22686</v>
      </c>
      <c r="N1495" s="6">
        <v>24545</v>
      </c>
      <c r="O1495" s="6">
        <v>16545</v>
      </c>
      <c r="P1495" s="6">
        <v>18921</v>
      </c>
      <c r="Q1495" s="6">
        <v>13150</v>
      </c>
      <c r="R1495" s="6">
        <v>11758</v>
      </c>
      <c r="S1495" s="6">
        <v>44381</v>
      </c>
      <c r="T1495" s="6">
        <v>48731</v>
      </c>
      <c r="U1495" s="6">
        <v>22353</v>
      </c>
      <c r="V1495" s="6">
        <v>36024</v>
      </c>
      <c r="W1495" s="6">
        <v>244930</v>
      </c>
      <c r="X1495" s="6">
        <v>243066</v>
      </c>
      <c r="Y1495" s="6">
        <v>144664</v>
      </c>
      <c r="Z1495" s="6">
        <v>139052</v>
      </c>
      <c r="AA1495" s="6">
        <v>41960</v>
      </c>
      <c r="AB1495" s="6">
        <v>30240</v>
      </c>
      <c r="AC1495" s="6">
        <v>13877302</v>
      </c>
      <c r="AD1495" s="6">
        <v>13877302</v>
      </c>
      <c r="AF1495">
        <f>Q1495/W1495</f>
        <v>5.3688809047482952E-2</v>
      </c>
      <c r="AG1495">
        <f>R1495/X1495</f>
        <v>4.8373692741889032E-2</v>
      </c>
      <c r="AH1495">
        <f>U1495/W1495</f>
        <v>9.1262809782386808E-2</v>
      </c>
      <c r="AI1495">
        <f>V1495/X1495</f>
        <v>0.14820665991952803</v>
      </c>
      <c r="AJ1495">
        <f>Y1495/AA1495</f>
        <v>3.4476644423260248</v>
      </c>
      <c r="AK1495">
        <f>Z1495/AB1495</f>
        <v>4.5982804232804231</v>
      </c>
      <c r="AL1495">
        <f>O1495/K1495</f>
        <v>6.5376135043505063E-2</v>
      </c>
      <c r="AM1495">
        <f>P1495/L1495</f>
        <v>7.3140467115588303E-2</v>
      </c>
      <c r="AN1495">
        <f>K1495/W1495</f>
        <v>1.0332503164169355</v>
      </c>
      <c r="AO1495">
        <f>L1495/X1495</f>
        <v>1.0642952942822115</v>
      </c>
      <c r="AP1495">
        <f>IF(OR(Q1495&lt;0, Q1495="NA"), 0, 1)</f>
        <v>1</v>
      </c>
      <c r="AQ1495">
        <f>IF(OR(S1495&lt;0, S1495="NA"), 0, 1)</f>
        <v>1</v>
      </c>
      <c r="AR1495">
        <f>IFERROR(IF((AF1495-AG1495)&gt;0,1,0),0)</f>
        <v>1</v>
      </c>
      <c r="AS1495">
        <f>IFERROR(IF((S1495-Q1495)&gt;0,1,0),0)</f>
        <v>1</v>
      </c>
      <c r="AT1495">
        <f>IFERROR(IF((AH1495-AI1495)&lt;0,1,0),0)</f>
        <v>1</v>
      </c>
      <c r="AU1495">
        <f>IFERROR(IF((AJ1495-AK1495)&gt;0,1,0),0)</f>
        <v>0</v>
      </c>
      <c r="AV1495">
        <f>IFERROR(IF((AL1495-AM1495)&gt;0,1,0),0)</f>
        <v>0</v>
      </c>
      <c r="AW1495">
        <f>IFERROR(IF((AN1495-AO1495)&gt;0,1,0),0)</f>
        <v>0</v>
      </c>
      <c r="AX1495">
        <f>IFERROR(IF((AC1495-AD1495)&lt;0,1,0),0)</f>
        <v>0</v>
      </c>
      <c r="AY1495">
        <f>SUM(AP1495:AX1495)</f>
        <v>5</v>
      </c>
    </row>
    <row r="1496" spans="1:51" x14ac:dyDescent="0.45">
      <c r="A1496" s="1" t="s">
        <v>1307</v>
      </c>
      <c r="B1496" s="2">
        <v>4149188</v>
      </c>
      <c r="C1496" s="3" t="s">
        <v>5335</v>
      </c>
      <c r="D1496" s="5">
        <v>20.49</v>
      </c>
      <c r="E1496" s="5">
        <v>206.93531268000001</v>
      </c>
      <c r="F1496" s="3" t="s">
        <v>4480</v>
      </c>
      <c r="G1496" s="3" t="s">
        <v>4481</v>
      </c>
      <c r="H1496" s="3" t="s">
        <v>4481</v>
      </c>
      <c r="I1496" s="3" t="s">
        <v>4482</v>
      </c>
      <c r="J1496" s="3" t="s">
        <v>4483</v>
      </c>
      <c r="K1496" s="6">
        <v>66483</v>
      </c>
      <c r="L1496" s="6">
        <v>67490</v>
      </c>
      <c r="M1496" s="6" t="s">
        <v>4474</v>
      </c>
      <c r="N1496" s="6" t="s">
        <v>4474</v>
      </c>
      <c r="O1496" s="6">
        <v>66140</v>
      </c>
      <c r="P1496" s="6">
        <v>64670</v>
      </c>
      <c r="Q1496" s="6">
        <v>16992</v>
      </c>
      <c r="R1496" s="6">
        <v>17442</v>
      </c>
      <c r="S1496" s="6">
        <v>13427</v>
      </c>
      <c r="T1496" s="6">
        <v>19791</v>
      </c>
      <c r="U1496" s="6" t="s">
        <v>4474</v>
      </c>
      <c r="V1496" s="6" t="s">
        <v>4474</v>
      </c>
      <c r="W1496" s="6">
        <v>2187717</v>
      </c>
      <c r="X1496" s="6">
        <v>2233634</v>
      </c>
      <c r="Y1496" s="6" t="s">
        <v>4474</v>
      </c>
      <c r="Z1496" s="6" t="s">
        <v>4474</v>
      </c>
      <c r="AA1496" s="6" t="s">
        <v>4474</v>
      </c>
      <c r="AB1496" s="6" t="s">
        <v>4474</v>
      </c>
      <c r="AC1496" s="6">
        <v>10123708</v>
      </c>
      <c r="AD1496" s="6">
        <v>10131521</v>
      </c>
      <c r="AF1496">
        <f>Q1496/W1496</f>
        <v>7.7670009420779743E-3</v>
      </c>
      <c r="AG1496">
        <f>R1496/X1496</f>
        <v>7.8087994720710732E-3</v>
      </c>
      <c r="AH1496" t="e">
        <f>U1496/W1496</f>
        <v>#VALUE!</v>
      </c>
      <c r="AI1496" t="e">
        <f>V1496/X1496</f>
        <v>#VALUE!</v>
      </c>
      <c r="AJ1496" t="e">
        <f>Y1496/AA1496</f>
        <v>#VALUE!</v>
      </c>
      <c r="AK1496" t="e">
        <f>Z1496/AB1496</f>
        <v>#VALUE!</v>
      </c>
      <c r="AL1496">
        <f>O1496/K1496</f>
        <v>0.99484078636643958</v>
      </c>
      <c r="AM1496">
        <f>P1496/L1496</f>
        <v>0.95821603200474148</v>
      </c>
      <c r="AN1496">
        <f>K1496/W1496</f>
        <v>3.0389213961403601E-2</v>
      </c>
      <c r="AO1496">
        <f>L1496/X1496</f>
        <v>3.0215335189202885E-2</v>
      </c>
      <c r="AP1496">
        <f>IF(OR(Q1496&lt;0, Q1496="NA"), 0, 1)</f>
        <v>1</v>
      </c>
      <c r="AQ1496">
        <f>IF(OR(S1496&lt;0, S1496="NA"), 0, 1)</f>
        <v>1</v>
      </c>
      <c r="AR1496">
        <f>IFERROR(IF((AF1496-AG1496)&gt;0,1,0),0)</f>
        <v>0</v>
      </c>
      <c r="AS1496">
        <f>IFERROR(IF((S1496-Q1496)&gt;0,1,0),0)</f>
        <v>0</v>
      </c>
      <c r="AT1496">
        <f>IFERROR(IF((AH1496-AI1496)&lt;0,1,0),0)</f>
        <v>0</v>
      </c>
      <c r="AU1496">
        <f>IFERROR(IF((AJ1496-AK1496)&gt;0,1,0),0)</f>
        <v>0</v>
      </c>
      <c r="AV1496">
        <f>IFERROR(IF((AL1496-AM1496)&gt;0,1,0),0)</f>
        <v>1</v>
      </c>
      <c r="AW1496">
        <f>IFERROR(IF((AN1496-AO1496)&gt;0,1,0),0)</f>
        <v>1</v>
      </c>
      <c r="AX1496">
        <f>IFERROR(IF((AC1496-AD1496)&lt;0,1,0),0)</f>
        <v>1</v>
      </c>
      <c r="AY1496">
        <f>SUM(AP1496:AX1496)</f>
        <v>5</v>
      </c>
    </row>
    <row r="1497" spans="1:51" x14ac:dyDescent="0.45">
      <c r="A1497" s="1" t="s">
        <v>1328</v>
      </c>
      <c r="B1497" s="2">
        <v>7729673</v>
      </c>
      <c r="C1497" s="3" t="s">
        <v>5338</v>
      </c>
      <c r="D1497" s="7">
        <v>14.66</v>
      </c>
      <c r="E1497" s="5">
        <v>378.75875064000002</v>
      </c>
      <c r="F1497" s="3" t="s">
        <v>4470</v>
      </c>
      <c r="G1497" s="3" t="s">
        <v>4471</v>
      </c>
      <c r="H1497" s="3" t="s">
        <v>4673</v>
      </c>
      <c r="I1497" s="3" t="s">
        <v>4673</v>
      </c>
      <c r="J1497" s="3" t="s">
        <v>4544</v>
      </c>
      <c r="K1497" s="6">
        <v>34677</v>
      </c>
      <c r="L1497" s="6">
        <v>31381</v>
      </c>
      <c r="M1497" s="6">
        <v>-4170</v>
      </c>
      <c r="N1497" s="6">
        <v>-5314</v>
      </c>
      <c r="O1497" s="6">
        <v>-5219</v>
      </c>
      <c r="P1497" s="6">
        <v>-6276</v>
      </c>
      <c r="Q1497" s="6">
        <v>-5481</v>
      </c>
      <c r="R1497" s="6">
        <v>-6687</v>
      </c>
      <c r="S1497" s="6">
        <v>2121</v>
      </c>
      <c r="T1497" s="6">
        <v>42</v>
      </c>
      <c r="U1497" s="6" t="s">
        <v>4474</v>
      </c>
      <c r="V1497" s="6" t="s">
        <v>4474</v>
      </c>
      <c r="W1497" s="6">
        <v>35841</v>
      </c>
      <c r="X1497" s="6">
        <v>31823</v>
      </c>
      <c r="Y1497" s="6">
        <v>29749</v>
      </c>
      <c r="Z1497" s="6">
        <v>25434</v>
      </c>
      <c r="AA1497" s="6">
        <v>19734</v>
      </c>
      <c r="AB1497" s="6">
        <v>18216</v>
      </c>
      <c r="AC1497" s="6">
        <v>25836204</v>
      </c>
      <c r="AD1497" s="6">
        <v>25745802</v>
      </c>
      <c r="AF1497">
        <f>Q1497/W1497</f>
        <v>-0.15292542060768394</v>
      </c>
      <c r="AG1497">
        <f>R1497/X1497</f>
        <v>-0.21013103730006599</v>
      </c>
      <c r="AH1497" t="e">
        <f>U1497/W1497</f>
        <v>#VALUE!</v>
      </c>
      <c r="AI1497" t="e">
        <f>V1497/X1497</f>
        <v>#VALUE!</v>
      </c>
      <c r="AJ1497">
        <f>Y1497/AA1497</f>
        <v>1.5074997466301814</v>
      </c>
      <c r="AK1497">
        <f>Z1497/AB1497</f>
        <v>1.3962450592885376</v>
      </c>
      <c r="AL1497">
        <f>O1497/K1497</f>
        <v>-0.15050321538772096</v>
      </c>
      <c r="AM1497">
        <f>P1497/L1497</f>
        <v>-0.19999362671680315</v>
      </c>
      <c r="AN1497">
        <f>K1497/W1497</f>
        <v>0.96752322758851594</v>
      </c>
      <c r="AO1497">
        <f>L1497/X1497</f>
        <v>0.98611067466926439</v>
      </c>
      <c r="AP1497">
        <f>IF(OR(Q1497&lt;0, Q1497="NA"), 0, 1)</f>
        <v>0</v>
      </c>
      <c r="AQ1497">
        <f>IF(OR(S1497&lt;0, S1497="NA"), 0, 1)</f>
        <v>1</v>
      </c>
      <c r="AR1497">
        <f>IFERROR(IF((AF1497-AG1497)&gt;0,1,0),0)</f>
        <v>1</v>
      </c>
      <c r="AS1497">
        <f>IFERROR(IF((S1497-Q1497)&gt;0,1,0),0)</f>
        <v>1</v>
      </c>
      <c r="AT1497">
        <f>IFERROR(IF((AH1497-AI1497)&lt;0,1,0),0)</f>
        <v>0</v>
      </c>
      <c r="AU1497">
        <f>IFERROR(IF((AJ1497-AK1497)&gt;0,1,0),0)</f>
        <v>1</v>
      </c>
      <c r="AV1497">
        <f>IFERROR(IF((AL1497-AM1497)&gt;0,1,0),0)</f>
        <v>1</v>
      </c>
      <c r="AW1497">
        <f>IFERROR(IF((AN1497-AO1497)&gt;0,1,0),0)</f>
        <v>0</v>
      </c>
      <c r="AX1497">
        <f>IFERROR(IF((AC1497-AD1497)&lt;0,1,0),0)</f>
        <v>0</v>
      </c>
      <c r="AY1497">
        <f>SUM(AP1497:AX1497)</f>
        <v>5</v>
      </c>
    </row>
    <row r="1498" spans="1:51" x14ac:dyDescent="0.45">
      <c r="A1498" s="1" t="s">
        <v>1329</v>
      </c>
      <c r="B1498" s="2">
        <v>4247877</v>
      </c>
      <c r="C1498" s="3" t="s">
        <v>5335</v>
      </c>
      <c r="D1498" s="5">
        <v>52.25</v>
      </c>
      <c r="E1498" s="5">
        <v>5877.7325502499998</v>
      </c>
      <c r="F1498" s="3" t="s">
        <v>4475</v>
      </c>
      <c r="G1498" s="3" t="s">
        <v>4476</v>
      </c>
      <c r="H1498" s="3" t="s">
        <v>4637</v>
      </c>
      <c r="I1498" s="3" t="s">
        <v>4637</v>
      </c>
      <c r="J1498" s="3" t="s">
        <v>4516</v>
      </c>
      <c r="K1498" s="6">
        <v>2798492</v>
      </c>
      <c r="L1498" s="6">
        <v>2772384</v>
      </c>
      <c r="M1498" s="6">
        <v>438716</v>
      </c>
      <c r="N1498" s="6">
        <v>434888</v>
      </c>
      <c r="O1498" s="6">
        <v>368311</v>
      </c>
      <c r="P1498" s="6">
        <v>370050</v>
      </c>
      <c r="Q1498" s="6">
        <v>256641</v>
      </c>
      <c r="R1498" s="6">
        <v>287125</v>
      </c>
      <c r="S1498" s="6">
        <v>732615</v>
      </c>
      <c r="T1498" s="6">
        <v>733705</v>
      </c>
      <c r="U1498" s="6">
        <v>2287016</v>
      </c>
      <c r="V1498" s="6">
        <v>2285950</v>
      </c>
      <c r="W1498" s="6">
        <v>2442206</v>
      </c>
      <c r="X1498" s="6">
        <v>2448088</v>
      </c>
      <c r="Y1498" s="6">
        <v>1320681</v>
      </c>
      <c r="Z1498" s="6">
        <v>1359006</v>
      </c>
      <c r="AA1498" s="6">
        <v>552960</v>
      </c>
      <c r="AB1498" s="6">
        <v>564485</v>
      </c>
      <c r="AC1498" s="6">
        <v>112848000</v>
      </c>
      <c r="AD1498" s="6">
        <v>115315000</v>
      </c>
      <c r="AF1498">
        <f>Q1498/W1498</f>
        <v>0.10508572986881533</v>
      </c>
      <c r="AG1498">
        <f>R1498/X1498</f>
        <v>0.11728540804088741</v>
      </c>
      <c r="AH1498">
        <f>U1498/W1498</f>
        <v>0.93645499192123838</v>
      </c>
      <c r="AI1498">
        <f>V1498/X1498</f>
        <v>0.93376953769635729</v>
      </c>
      <c r="AJ1498">
        <f>Y1498/AA1498</f>
        <v>2.3883843315972224</v>
      </c>
      <c r="AK1498">
        <f>Z1498/AB1498</f>
        <v>2.4075148143883363</v>
      </c>
      <c r="AL1498">
        <f>O1498/K1498</f>
        <v>0.13161052452535152</v>
      </c>
      <c r="AM1498">
        <f>P1498/L1498</f>
        <v>0.13347718065029954</v>
      </c>
      <c r="AN1498">
        <f>K1498/W1498</f>
        <v>1.1458869563009837</v>
      </c>
      <c r="AO1498">
        <f>L1498/X1498</f>
        <v>1.132469094248246</v>
      </c>
      <c r="AP1498">
        <f>IF(OR(Q1498&lt;0, Q1498="NA"), 0, 1)</f>
        <v>1</v>
      </c>
      <c r="AQ1498">
        <f>IF(OR(S1498&lt;0, S1498="NA"), 0, 1)</f>
        <v>1</v>
      </c>
      <c r="AR1498">
        <f>IFERROR(IF((AF1498-AG1498)&gt;0,1,0),0)</f>
        <v>0</v>
      </c>
      <c r="AS1498">
        <f>IFERROR(IF((S1498-Q1498)&gt;0,1,0),0)</f>
        <v>1</v>
      </c>
      <c r="AT1498">
        <f>IFERROR(IF((AH1498-AI1498)&lt;0,1,0),0)</f>
        <v>0</v>
      </c>
      <c r="AU1498">
        <f>IFERROR(IF((AJ1498-AK1498)&gt;0,1,0),0)</f>
        <v>0</v>
      </c>
      <c r="AV1498">
        <f>IFERROR(IF((AL1498-AM1498)&gt;0,1,0),0)</f>
        <v>0</v>
      </c>
      <c r="AW1498">
        <f>IFERROR(IF((AN1498-AO1498)&gt;0,1,0),0)</f>
        <v>1</v>
      </c>
      <c r="AX1498">
        <f>IFERROR(IF((AC1498-AD1498)&lt;0,1,0),0)</f>
        <v>1</v>
      </c>
      <c r="AY1498">
        <f>SUM(AP1498:AX1498)</f>
        <v>5</v>
      </c>
    </row>
    <row r="1499" spans="1:51" x14ac:dyDescent="0.45">
      <c r="A1499" s="1" t="s">
        <v>1333</v>
      </c>
      <c r="B1499" s="2">
        <v>11110131</v>
      </c>
      <c r="C1499" s="3" t="s">
        <v>5335</v>
      </c>
      <c r="D1499" s="7">
        <v>6.73</v>
      </c>
      <c r="E1499" s="5">
        <v>301.22646825999999</v>
      </c>
      <c r="F1499" s="3" t="s">
        <v>4475</v>
      </c>
      <c r="G1499" s="3" t="s">
        <v>4529</v>
      </c>
      <c r="H1499" s="3" t="s">
        <v>4569</v>
      </c>
      <c r="I1499" s="3" t="s">
        <v>4570</v>
      </c>
      <c r="J1499" s="3" t="s">
        <v>5020</v>
      </c>
      <c r="K1499" s="6">
        <v>223500</v>
      </c>
      <c r="L1499" s="6">
        <v>223787</v>
      </c>
      <c r="M1499" s="6">
        <v>68682</v>
      </c>
      <c r="N1499" s="6">
        <v>70854</v>
      </c>
      <c r="O1499" s="6">
        <v>48698</v>
      </c>
      <c r="P1499" s="6">
        <v>50807</v>
      </c>
      <c r="Q1499" s="6">
        <v>15446</v>
      </c>
      <c r="R1499" s="6">
        <v>17534</v>
      </c>
      <c r="S1499" s="6">
        <v>56696</v>
      </c>
      <c r="T1499" s="6">
        <v>59513</v>
      </c>
      <c r="U1499" s="6">
        <v>372913</v>
      </c>
      <c r="V1499" s="6">
        <v>372599</v>
      </c>
      <c r="W1499" s="6">
        <v>707965</v>
      </c>
      <c r="X1499" s="6">
        <v>727909</v>
      </c>
      <c r="Y1499" s="6">
        <v>87452</v>
      </c>
      <c r="Z1499" s="6">
        <v>100573</v>
      </c>
      <c r="AA1499" s="6">
        <v>27587</v>
      </c>
      <c r="AB1499" s="6">
        <v>28847</v>
      </c>
      <c r="AC1499" s="6">
        <v>44747397</v>
      </c>
      <c r="AD1499" s="6">
        <v>47711539</v>
      </c>
      <c r="AF1499">
        <f>Q1499/W1499</f>
        <v>2.1817462727677216E-2</v>
      </c>
      <c r="AG1499">
        <f>R1499/X1499</f>
        <v>2.4088175857146978E-2</v>
      </c>
      <c r="AH1499">
        <f>U1499/W1499</f>
        <v>0.52673931620913461</v>
      </c>
      <c r="AI1499">
        <f>V1499/X1499</f>
        <v>0.51187579766152091</v>
      </c>
      <c r="AJ1499">
        <f>Y1499/AA1499</f>
        <v>3.1700438612389892</v>
      </c>
      <c r="AK1499">
        <f>Z1499/AB1499</f>
        <v>3.4864283981003226</v>
      </c>
      <c r="AL1499">
        <f>O1499/K1499</f>
        <v>0.21788814317673377</v>
      </c>
      <c r="AM1499">
        <f>P1499/L1499</f>
        <v>0.22703284819940389</v>
      </c>
      <c r="AN1499">
        <f>K1499/W1499</f>
        <v>0.31569357242236551</v>
      </c>
      <c r="AO1499">
        <f>L1499/X1499</f>
        <v>0.30743815504410577</v>
      </c>
      <c r="AP1499">
        <f>IF(OR(Q1499&lt;0, Q1499="NA"), 0, 1)</f>
        <v>1</v>
      </c>
      <c r="AQ1499">
        <f>IF(OR(S1499&lt;0, S1499="NA"), 0, 1)</f>
        <v>1</v>
      </c>
      <c r="AR1499">
        <f>IFERROR(IF((AF1499-AG1499)&gt;0,1,0),0)</f>
        <v>0</v>
      </c>
      <c r="AS1499">
        <f>IFERROR(IF((S1499-Q1499)&gt;0,1,0),0)</f>
        <v>1</v>
      </c>
      <c r="AT1499">
        <f>IFERROR(IF((AH1499-AI1499)&lt;0,1,0),0)</f>
        <v>0</v>
      </c>
      <c r="AU1499">
        <f>IFERROR(IF((AJ1499-AK1499)&gt;0,1,0),0)</f>
        <v>0</v>
      </c>
      <c r="AV1499">
        <f>IFERROR(IF((AL1499-AM1499)&gt;0,1,0),0)</f>
        <v>0</v>
      </c>
      <c r="AW1499">
        <f>IFERROR(IF((AN1499-AO1499)&gt;0,1,0),0)</f>
        <v>1</v>
      </c>
      <c r="AX1499">
        <f>IFERROR(IF((AC1499-AD1499)&lt;0,1,0),0)</f>
        <v>1</v>
      </c>
      <c r="AY1499">
        <f>SUM(AP1499:AX1499)</f>
        <v>5</v>
      </c>
    </row>
    <row r="1500" spans="1:51" x14ac:dyDescent="0.45">
      <c r="A1500" s="1" t="s">
        <v>1338</v>
      </c>
      <c r="B1500" s="2">
        <v>4050636</v>
      </c>
      <c r="C1500" s="3" t="s">
        <v>5337</v>
      </c>
      <c r="D1500" s="5">
        <v>363.71</v>
      </c>
      <c r="E1500" s="5">
        <v>15631.741150350001</v>
      </c>
      <c r="F1500" s="3" t="s">
        <v>4480</v>
      </c>
      <c r="G1500" s="3" t="s">
        <v>4509</v>
      </c>
      <c r="H1500" s="3" t="s">
        <v>4509</v>
      </c>
      <c r="I1500" s="3" t="s">
        <v>4870</v>
      </c>
      <c r="J1500" s="3" t="s">
        <v>4871</v>
      </c>
      <c r="K1500" s="6">
        <v>16303000</v>
      </c>
      <c r="L1500" s="6">
        <v>16009000</v>
      </c>
      <c r="M1500" s="6" t="s">
        <v>4474</v>
      </c>
      <c r="N1500" s="6" t="s">
        <v>4474</v>
      </c>
      <c r="O1500" s="6">
        <v>2661000</v>
      </c>
      <c r="P1500" s="6">
        <v>2805000</v>
      </c>
      <c r="Q1500" s="6">
        <v>2770000</v>
      </c>
      <c r="R1500" s="6">
        <v>2939000</v>
      </c>
      <c r="S1500" s="6">
        <v>5194000</v>
      </c>
      <c r="T1500" s="6">
        <v>4834000</v>
      </c>
      <c r="U1500" s="6">
        <v>2568000</v>
      </c>
      <c r="V1500" s="6">
        <v>2567000</v>
      </c>
      <c r="W1500" s="6">
        <v>55864000</v>
      </c>
      <c r="X1500" s="6">
        <v>52560000</v>
      </c>
      <c r="Y1500" s="6" t="s">
        <v>4474</v>
      </c>
      <c r="Z1500" s="6" t="s">
        <v>4474</v>
      </c>
      <c r="AA1500" s="6" t="s">
        <v>4474</v>
      </c>
      <c r="AB1500" s="6" t="s">
        <v>4474</v>
      </c>
      <c r="AC1500" s="6">
        <v>43000000</v>
      </c>
      <c r="AD1500" s="6">
        <v>43300000</v>
      </c>
      <c r="AF1500">
        <f>Q1500/W1500</f>
        <v>4.9584705713876555E-2</v>
      </c>
      <c r="AG1500">
        <f>R1500/X1500</f>
        <v>5.5917047184170475E-2</v>
      </c>
      <c r="AH1500">
        <f>U1500/W1500</f>
        <v>4.5968781326077617E-2</v>
      </c>
      <c r="AI1500">
        <f>V1500/X1500</f>
        <v>4.8839421613394218E-2</v>
      </c>
      <c r="AJ1500" t="e">
        <f>Y1500/AA1500</f>
        <v>#VALUE!</v>
      </c>
      <c r="AK1500" t="e">
        <f>Z1500/AB1500</f>
        <v>#VALUE!</v>
      </c>
      <c r="AL1500">
        <f>O1500/K1500</f>
        <v>0.16322149297675276</v>
      </c>
      <c r="AM1500">
        <f>P1500/L1500</f>
        <v>0.17521394215753638</v>
      </c>
      <c r="AN1500">
        <f>K1500/W1500</f>
        <v>0.29183373908062438</v>
      </c>
      <c r="AO1500">
        <f>L1500/X1500</f>
        <v>0.30458523592085235</v>
      </c>
      <c r="AP1500">
        <f>IF(OR(Q1500&lt;0, Q1500="NA"), 0, 1)</f>
        <v>1</v>
      </c>
      <c r="AQ1500">
        <f>IF(OR(S1500&lt;0, S1500="NA"), 0, 1)</f>
        <v>1</v>
      </c>
      <c r="AR1500">
        <f>IFERROR(IF((AF1500-AG1500)&gt;0,1,0),0)</f>
        <v>0</v>
      </c>
      <c r="AS1500">
        <f>IFERROR(IF((S1500-Q1500)&gt;0,1,0),0)</f>
        <v>1</v>
      </c>
      <c r="AT1500">
        <f>IFERROR(IF((AH1500-AI1500)&lt;0,1,0),0)</f>
        <v>1</v>
      </c>
      <c r="AU1500">
        <f>IFERROR(IF((AJ1500-AK1500)&gt;0,1,0),0)</f>
        <v>0</v>
      </c>
      <c r="AV1500">
        <f>IFERROR(IF((AL1500-AM1500)&gt;0,1,0),0)</f>
        <v>0</v>
      </c>
      <c r="AW1500">
        <f>IFERROR(IF((AN1500-AO1500)&gt;0,1,0),0)</f>
        <v>0</v>
      </c>
      <c r="AX1500">
        <f>IFERROR(IF((AC1500-AD1500)&lt;0,1,0),0)</f>
        <v>1</v>
      </c>
      <c r="AY1500">
        <f>SUM(AP1500:AX1500)</f>
        <v>5</v>
      </c>
    </row>
    <row r="1501" spans="1:51" x14ac:dyDescent="0.45">
      <c r="A1501" s="1" t="s">
        <v>1341</v>
      </c>
      <c r="B1501" s="2">
        <v>4100046</v>
      </c>
      <c r="C1501" s="3" t="s">
        <v>5337</v>
      </c>
      <c r="D1501" s="5">
        <v>13.61</v>
      </c>
      <c r="E1501" s="5">
        <v>1173.81596741</v>
      </c>
      <c r="F1501" s="3" t="s">
        <v>4475</v>
      </c>
      <c r="G1501" s="3" t="s">
        <v>4529</v>
      </c>
      <c r="H1501" s="3" t="s">
        <v>4530</v>
      </c>
      <c r="I1501" s="3" t="s">
        <v>4531</v>
      </c>
      <c r="J1501" s="3" t="s">
        <v>5023</v>
      </c>
      <c r="K1501" s="6">
        <v>760419</v>
      </c>
      <c r="L1501" s="6">
        <v>779168</v>
      </c>
      <c r="M1501" s="6">
        <v>290537</v>
      </c>
      <c r="N1501" s="6">
        <v>293064</v>
      </c>
      <c r="O1501" s="6">
        <v>128924</v>
      </c>
      <c r="P1501" s="6">
        <v>140642</v>
      </c>
      <c r="Q1501" s="6">
        <v>13045</v>
      </c>
      <c r="R1501" s="6">
        <v>42262</v>
      </c>
      <c r="S1501" s="6">
        <v>590152</v>
      </c>
      <c r="T1501" s="6">
        <v>261965</v>
      </c>
      <c r="U1501" s="6">
        <v>965817</v>
      </c>
      <c r="V1501" s="6">
        <v>966700</v>
      </c>
      <c r="W1501" s="6">
        <v>2104571</v>
      </c>
      <c r="X1501" s="6">
        <v>2084208</v>
      </c>
      <c r="Y1501" s="6">
        <v>907963</v>
      </c>
      <c r="Z1501" s="6">
        <v>875652</v>
      </c>
      <c r="AA1501" s="6">
        <v>855406</v>
      </c>
      <c r="AB1501" s="6">
        <v>833792</v>
      </c>
      <c r="AC1501" s="6">
        <v>86035000</v>
      </c>
      <c r="AD1501" s="6">
        <v>85127000</v>
      </c>
      <c r="AF1501">
        <f>Q1501/W1501</f>
        <v>6.1984128831956723E-3</v>
      </c>
      <c r="AG1501">
        <f>R1501/X1501</f>
        <v>2.0277246800703193E-2</v>
      </c>
      <c r="AH1501">
        <f>U1501/W1501</f>
        <v>0.45891395443536948</v>
      </c>
      <c r="AI1501">
        <f>V1501/X1501</f>
        <v>0.46382126927830619</v>
      </c>
      <c r="AJ1501">
        <f>Y1501/AA1501</f>
        <v>1.0614409999462244</v>
      </c>
      <c r="AK1501">
        <f>Z1501/AB1501</f>
        <v>1.0502043675161192</v>
      </c>
      <c r="AL1501">
        <f>O1501/K1501</f>
        <v>0.1695433701682888</v>
      </c>
      <c r="AM1501">
        <f>P1501/L1501</f>
        <v>0.18050279272249373</v>
      </c>
      <c r="AN1501">
        <f>K1501/W1501</f>
        <v>0.36131781726537143</v>
      </c>
      <c r="AO1501">
        <f>L1501/X1501</f>
        <v>0.37384368546709351</v>
      </c>
      <c r="AP1501">
        <f>IF(OR(Q1501&lt;0, Q1501="NA"), 0, 1)</f>
        <v>1</v>
      </c>
      <c r="AQ1501">
        <f>IF(OR(S1501&lt;0, S1501="NA"), 0, 1)</f>
        <v>1</v>
      </c>
      <c r="AR1501">
        <f>IFERROR(IF((AF1501-AG1501)&gt;0,1,0),0)</f>
        <v>0</v>
      </c>
      <c r="AS1501">
        <f>IFERROR(IF((S1501-Q1501)&gt;0,1,0),0)</f>
        <v>1</v>
      </c>
      <c r="AT1501">
        <f>IFERROR(IF((AH1501-AI1501)&lt;0,1,0),0)</f>
        <v>1</v>
      </c>
      <c r="AU1501">
        <f>IFERROR(IF((AJ1501-AK1501)&gt;0,1,0),0)</f>
        <v>1</v>
      </c>
      <c r="AV1501">
        <f>IFERROR(IF((AL1501-AM1501)&gt;0,1,0),0)</f>
        <v>0</v>
      </c>
      <c r="AW1501">
        <f>IFERROR(IF((AN1501-AO1501)&gt;0,1,0),0)</f>
        <v>0</v>
      </c>
      <c r="AX1501">
        <f>IFERROR(IF((AC1501-AD1501)&lt;0,1,0),0)</f>
        <v>0</v>
      </c>
      <c r="AY1501">
        <f>SUM(AP1501:AX1501)</f>
        <v>5</v>
      </c>
    </row>
    <row r="1502" spans="1:51" x14ac:dyDescent="0.45">
      <c r="A1502" s="1" t="s">
        <v>1343</v>
      </c>
      <c r="B1502" s="2">
        <v>4057052</v>
      </c>
      <c r="C1502" s="3" t="s">
        <v>5337</v>
      </c>
      <c r="D1502" s="5">
        <v>55.79</v>
      </c>
      <c r="E1502" s="5">
        <v>20441.572433730002</v>
      </c>
      <c r="F1502" s="3" t="s">
        <v>4651</v>
      </c>
      <c r="G1502" s="3" t="s">
        <v>4651</v>
      </c>
      <c r="H1502" s="3" t="s">
        <v>4652</v>
      </c>
      <c r="I1502" s="3" t="s">
        <v>4652</v>
      </c>
      <c r="J1502" s="3" t="s">
        <v>5024</v>
      </c>
      <c r="K1502" s="6">
        <v>11623559</v>
      </c>
      <c r="L1502" s="6">
        <v>11351817</v>
      </c>
      <c r="M1502" s="6">
        <v>4149131</v>
      </c>
      <c r="N1502" s="6">
        <v>4027567</v>
      </c>
      <c r="O1502" s="6">
        <v>2745118</v>
      </c>
      <c r="P1502" s="6">
        <v>2660171</v>
      </c>
      <c r="Q1502" s="6">
        <v>-541833</v>
      </c>
      <c r="R1502" s="6">
        <v>-84112</v>
      </c>
      <c r="S1502" s="6">
        <v>1994614</v>
      </c>
      <c r="T1502" s="6">
        <v>1960910</v>
      </c>
      <c r="U1502" s="6">
        <v>26295480</v>
      </c>
      <c r="V1502" s="6">
        <v>26181755</v>
      </c>
      <c r="W1502" s="6">
        <v>58573319</v>
      </c>
      <c r="X1502" s="6">
        <v>58352454</v>
      </c>
      <c r="Y1502" s="6">
        <v>4832907</v>
      </c>
      <c r="Z1502" s="6">
        <v>4672622</v>
      </c>
      <c r="AA1502" s="6">
        <v>5619824</v>
      </c>
      <c r="AB1502" s="6">
        <v>6253149</v>
      </c>
      <c r="AC1502" s="6">
        <v>363891973</v>
      </c>
      <c r="AD1502" s="6">
        <v>354566071</v>
      </c>
      <c r="AF1502">
        <f>Q1502/W1502</f>
        <v>-9.2505087512626694E-3</v>
      </c>
      <c r="AG1502">
        <f>R1502/X1502</f>
        <v>-1.4414475182140583E-3</v>
      </c>
      <c r="AH1502">
        <f>U1502/W1502</f>
        <v>0.44893272993459699</v>
      </c>
      <c r="AI1502">
        <f>V1502/X1502</f>
        <v>0.44868301511364028</v>
      </c>
      <c r="AJ1502">
        <f>Y1502/AA1502</f>
        <v>0.85997479636372953</v>
      </c>
      <c r="AK1502">
        <f>Z1502/AB1502</f>
        <v>0.74724302907223228</v>
      </c>
      <c r="AL1502">
        <f>O1502/K1502</f>
        <v>0.23616845752664911</v>
      </c>
      <c r="AM1502">
        <f>P1502/L1502</f>
        <v>0.23433878470732925</v>
      </c>
      <c r="AN1502">
        <f>K1502/W1502</f>
        <v>0.198444602396528</v>
      </c>
      <c r="AO1502">
        <f>L1502/X1502</f>
        <v>0.19453881065567524</v>
      </c>
      <c r="AP1502">
        <f>IF(OR(Q1502&lt;0, Q1502="NA"), 0, 1)</f>
        <v>0</v>
      </c>
      <c r="AQ1502">
        <f>IF(OR(S1502&lt;0, S1502="NA"), 0, 1)</f>
        <v>1</v>
      </c>
      <c r="AR1502">
        <f>IFERROR(IF((AF1502-AG1502)&gt;0,1,0),0)</f>
        <v>0</v>
      </c>
      <c r="AS1502">
        <f>IFERROR(IF((S1502-Q1502)&gt;0,1,0),0)</f>
        <v>1</v>
      </c>
      <c r="AT1502">
        <f>IFERROR(IF((AH1502-AI1502)&lt;0,1,0),0)</f>
        <v>0</v>
      </c>
      <c r="AU1502">
        <f>IFERROR(IF((AJ1502-AK1502)&gt;0,1,0),0)</f>
        <v>1</v>
      </c>
      <c r="AV1502">
        <f>IFERROR(IF((AL1502-AM1502)&gt;0,1,0),0)</f>
        <v>1</v>
      </c>
      <c r="AW1502">
        <f>IFERROR(IF((AN1502-AO1502)&gt;0,1,0),0)</f>
        <v>1</v>
      </c>
      <c r="AX1502">
        <f>IFERROR(IF((AC1502-AD1502)&lt;0,1,0),0)</f>
        <v>0</v>
      </c>
      <c r="AY1502">
        <f>SUM(AP1502:AX1502)</f>
        <v>5</v>
      </c>
    </row>
    <row r="1503" spans="1:51" x14ac:dyDescent="0.45">
      <c r="A1503" s="1" t="s">
        <v>1348</v>
      </c>
      <c r="B1503" s="2">
        <v>4416726</v>
      </c>
      <c r="C1503" s="3" t="s">
        <v>5337</v>
      </c>
      <c r="D1503" s="5">
        <v>10</v>
      </c>
      <c r="E1503" s="5">
        <v>1150.2632799999999</v>
      </c>
      <c r="F1503" s="3" t="s">
        <v>4470</v>
      </c>
      <c r="G1503" s="3" t="s">
        <v>4512</v>
      </c>
      <c r="H1503" s="3" t="s">
        <v>4710</v>
      </c>
      <c r="I1503" s="3" t="s">
        <v>4710</v>
      </c>
      <c r="J1503" s="3" t="s">
        <v>4504</v>
      </c>
      <c r="K1503" s="6">
        <v>2464254</v>
      </c>
      <c r="L1503" s="6">
        <v>2353868</v>
      </c>
      <c r="M1503" s="6">
        <v>122927</v>
      </c>
      <c r="N1503" s="6">
        <v>136257</v>
      </c>
      <c r="O1503" s="6">
        <v>30151</v>
      </c>
      <c r="P1503" s="6">
        <v>41078</v>
      </c>
      <c r="Q1503" s="6">
        <v>-72232</v>
      </c>
      <c r="R1503" s="6">
        <v>-74419</v>
      </c>
      <c r="S1503" s="6">
        <v>134377</v>
      </c>
      <c r="T1503" s="6">
        <v>176228</v>
      </c>
      <c r="U1503" s="6">
        <v>599668</v>
      </c>
      <c r="V1503" s="6">
        <v>598784</v>
      </c>
      <c r="W1503" s="6">
        <v>2501764</v>
      </c>
      <c r="X1503" s="6">
        <v>2475109</v>
      </c>
      <c r="Y1503" s="6">
        <v>544011</v>
      </c>
      <c r="Z1503" s="6">
        <v>520971</v>
      </c>
      <c r="AA1503" s="6">
        <v>523683</v>
      </c>
      <c r="AB1503" s="6">
        <v>483374</v>
      </c>
      <c r="AC1503" s="6">
        <v>115012681</v>
      </c>
      <c r="AD1503" s="6">
        <v>114724272</v>
      </c>
      <c r="AF1503">
        <f>Q1503/W1503</f>
        <v>-2.8872427615074803E-2</v>
      </c>
      <c r="AG1503">
        <f>R1503/X1503</f>
        <v>-3.0066958667274855E-2</v>
      </c>
      <c r="AH1503">
        <f>U1503/W1503</f>
        <v>0.23969806904248361</v>
      </c>
      <c r="AI1503">
        <f>V1503/X1503</f>
        <v>0.24192227493819465</v>
      </c>
      <c r="AJ1503">
        <f>Y1503/AA1503</f>
        <v>1.0388173761607691</v>
      </c>
      <c r="AK1503">
        <f>Z1503/AB1503</f>
        <v>1.0777803522738088</v>
      </c>
      <c r="AL1503">
        <f>O1503/K1503</f>
        <v>1.2235345869378725E-2</v>
      </c>
      <c r="AM1503">
        <f>P1503/L1503</f>
        <v>1.7451275942406287E-2</v>
      </c>
      <c r="AN1503">
        <f>K1503/W1503</f>
        <v>0.98500657935760527</v>
      </c>
      <c r="AO1503">
        <f>L1503/X1503</f>
        <v>0.95101589465352843</v>
      </c>
      <c r="AP1503">
        <f>IF(OR(Q1503&lt;0, Q1503="NA"), 0, 1)</f>
        <v>0</v>
      </c>
      <c r="AQ1503">
        <f>IF(OR(S1503&lt;0, S1503="NA"), 0, 1)</f>
        <v>1</v>
      </c>
      <c r="AR1503">
        <f>IFERROR(IF((AF1503-AG1503)&gt;0,1,0),0)</f>
        <v>1</v>
      </c>
      <c r="AS1503">
        <f>IFERROR(IF((S1503-Q1503)&gt;0,1,0),0)</f>
        <v>1</v>
      </c>
      <c r="AT1503">
        <f>IFERROR(IF((AH1503-AI1503)&lt;0,1,0),0)</f>
        <v>1</v>
      </c>
      <c r="AU1503">
        <f>IFERROR(IF((AJ1503-AK1503)&gt;0,1,0),0)</f>
        <v>0</v>
      </c>
      <c r="AV1503">
        <f>IFERROR(IF((AL1503-AM1503)&gt;0,1,0),0)</f>
        <v>0</v>
      </c>
      <c r="AW1503">
        <f>IFERROR(IF((AN1503-AO1503)&gt;0,1,0),0)</f>
        <v>1</v>
      </c>
      <c r="AX1503">
        <f>IFERROR(IF((AC1503-AD1503)&lt;0,1,0),0)</f>
        <v>0</v>
      </c>
      <c r="AY1503">
        <f>SUM(AP1503:AX1503)</f>
        <v>5</v>
      </c>
    </row>
    <row r="1504" spans="1:51" x14ac:dyDescent="0.45">
      <c r="A1504" s="1" t="s">
        <v>1350</v>
      </c>
      <c r="B1504" s="2">
        <v>4787962</v>
      </c>
      <c r="C1504" s="3" t="s">
        <v>5336</v>
      </c>
      <c r="D1504" s="5">
        <v>54.79</v>
      </c>
      <c r="E1504" s="5">
        <v>10140.33009347</v>
      </c>
      <c r="F1504" s="3" t="s">
        <v>4470</v>
      </c>
      <c r="G1504" s="3" t="s">
        <v>4471</v>
      </c>
      <c r="H1504" s="3" t="s">
        <v>4489</v>
      </c>
      <c r="I1504" s="3" t="s">
        <v>4489</v>
      </c>
      <c r="J1504" s="3" t="s">
        <v>4473</v>
      </c>
      <c r="K1504" s="6">
        <v>2692328</v>
      </c>
      <c r="L1504" s="6">
        <v>2612011</v>
      </c>
      <c r="M1504" s="6">
        <v>-11337</v>
      </c>
      <c r="N1504" s="6">
        <v>-68901</v>
      </c>
      <c r="O1504" s="6">
        <v>-227221</v>
      </c>
      <c r="P1504" s="6">
        <v>-282268</v>
      </c>
      <c r="Q1504" s="6">
        <v>-214038</v>
      </c>
      <c r="R1504" s="6">
        <v>-175008</v>
      </c>
      <c r="S1504" s="6">
        <v>233022</v>
      </c>
      <c r="T1504" s="6">
        <v>118664</v>
      </c>
      <c r="U1504" s="6">
        <v>2319490</v>
      </c>
      <c r="V1504" s="6">
        <v>2317948</v>
      </c>
      <c r="W1504" s="6">
        <v>6748571</v>
      </c>
      <c r="X1504" s="6">
        <v>6673295</v>
      </c>
      <c r="Y1504" s="6">
        <v>1533117</v>
      </c>
      <c r="Z1504" s="6">
        <v>1452487</v>
      </c>
      <c r="AA1504" s="6">
        <v>723662</v>
      </c>
      <c r="AB1504" s="6">
        <v>668642</v>
      </c>
      <c r="AC1504" s="6">
        <v>185054760</v>
      </c>
      <c r="AD1504" s="6">
        <v>184668188</v>
      </c>
      <c r="AF1504">
        <f>Q1504/W1504</f>
        <v>-3.1716047738106337E-2</v>
      </c>
      <c r="AG1504">
        <f>R1504/X1504</f>
        <v>-2.6225125668803792E-2</v>
      </c>
      <c r="AH1504">
        <f>U1504/W1504</f>
        <v>0.34370091090395283</v>
      </c>
      <c r="AI1504">
        <f>V1504/X1504</f>
        <v>0.34734685039399577</v>
      </c>
      <c r="AJ1504">
        <f>Y1504/AA1504</f>
        <v>2.1185539658017141</v>
      </c>
      <c r="AK1504">
        <f>Z1504/AB1504</f>
        <v>2.1722939928990401</v>
      </c>
      <c r="AL1504">
        <f>O1504/K1504</f>
        <v>-8.4395734843600037E-2</v>
      </c>
      <c r="AM1504">
        <f>P1504/L1504</f>
        <v>-0.10806539482414125</v>
      </c>
      <c r="AN1504">
        <f>K1504/W1504</f>
        <v>0.39894786614825567</v>
      </c>
      <c r="AO1504">
        <f>L1504/X1504</f>
        <v>0.39141248813367308</v>
      </c>
      <c r="AP1504">
        <f>IF(OR(Q1504&lt;0, Q1504="NA"), 0, 1)</f>
        <v>0</v>
      </c>
      <c r="AQ1504">
        <f>IF(OR(S1504&lt;0, S1504="NA"), 0, 1)</f>
        <v>1</v>
      </c>
      <c r="AR1504">
        <f>IFERROR(IF((AF1504-AG1504)&gt;0,1,0),0)</f>
        <v>0</v>
      </c>
      <c r="AS1504">
        <f>IFERROR(IF((S1504-Q1504)&gt;0,1,0),0)</f>
        <v>1</v>
      </c>
      <c r="AT1504">
        <f>IFERROR(IF((AH1504-AI1504)&lt;0,1,0),0)</f>
        <v>1</v>
      </c>
      <c r="AU1504">
        <f>IFERROR(IF((AJ1504-AK1504)&gt;0,1,0),0)</f>
        <v>0</v>
      </c>
      <c r="AV1504">
        <f>IFERROR(IF((AL1504-AM1504)&gt;0,1,0),0)</f>
        <v>1</v>
      </c>
      <c r="AW1504">
        <f>IFERROR(IF((AN1504-AO1504)&gt;0,1,0),0)</f>
        <v>1</v>
      </c>
      <c r="AX1504">
        <f>IFERROR(IF((AC1504-AD1504)&lt;0,1,0),0)</f>
        <v>0</v>
      </c>
      <c r="AY1504">
        <f>SUM(AP1504:AX1504)</f>
        <v>5</v>
      </c>
    </row>
    <row r="1505" spans="1:51" x14ac:dyDescent="0.45">
      <c r="A1505" s="1" t="s">
        <v>1355</v>
      </c>
      <c r="B1505" s="2">
        <v>4170804</v>
      </c>
      <c r="C1505" s="3" t="s">
        <v>5335</v>
      </c>
      <c r="D1505" s="5">
        <v>32.880000000000003</v>
      </c>
      <c r="E1505" s="5">
        <v>9389.8381776000006</v>
      </c>
      <c r="F1505" s="3" t="s">
        <v>4470</v>
      </c>
      <c r="G1505" s="3" t="s">
        <v>4471</v>
      </c>
      <c r="H1505" s="3" t="s">
        <v>4489</v>
      </c>
      <c r="I1505" s="3" t="s">
        <v>4489</v>
      </c>
      <c r="J1505" s="3" t="s">
        <v>4495</v>
      </c>
      <c r="K1505" s="6">
        <v>2081598</v>
      </c>
      <c r="L1505" s="6">
        <v>2013976</v>
      </c>
      <c r="M1505" s="6">
        <v>635964</v>
      </c>
      <c r="N1505" s="6">
        <v>429380</v>
      </c>
      <c r="O1505" s="6">
        <v>608277</v>
      </c>
      <c r="P1505" s="6">
        <v>402851</v>
      </c>
      <c r="Q1505" s="6">
        <v>466924</v>
      </c>
      <c r="R1505" s="6">
        <v>349992</v>
      </c>
      <c r="S1505" s="6">
        <v>470279</v>
      </c>
      <c r="T1505" s="6">
        <v>316308</v>
      </c>
      <c r="U1505" s="6" t="s">
        <v>4474</v>
      </c>
      <c r="V1505" s="6" t="s">
        <v>4474</v>
      </c>
      <c r="W1505" s="6">
        <v>2960276</v>
      </c>
      <c r="X1505" s="6">
        <v>2773121</v>
      </c>
      <c r="Y1505" s="6">
        <v>1549718</v>
      </c>
      <c r="Z1505" s="6">
        <v>1477444</v>
      </c>
      <c r="AA1505" s="6">
        <v>394346</v>
      </c>
      <c r="AB1505" s="6">
        <v>345703</v>
      </c>
      <c r="AC1505" s="6">
        <v>285780000</v>
      </c>
      <c r="AD1505" s="6">
        <v>285222000</v>
      </c>
      <c r="AF1505">
        <f>Q1505/W1505</f>
        <v>0.15772988734834184</v>
      </c>
      <c r="AG1505">
        <f>R1505/X1505</f>
        <v>0.1262087013152329</v>
      </c>
      <c r="AH1505" t="e">
        <f>U1505/W1505</f>
        <v>#VALUE!</v>
      </c>
      <c r="AI1505" t="e">
        <f>V1505/X1505</f>
        <v>#VALUE!</v>
      </c>
      <c r="AJ1505">
        <f>Y1505/AA1505</f>
        <v>3.9298433355479707</v>
      </c>
      <c r="AK1505">
        <f>Z1505/AB1505</f>
        <v>4.2737378616905266</v>
      </c>
      <c r="AL1505">
        <f>O1505/K1505</f>
        <v>0.29221636454300975</v>
      </c>
      <c r="AM1505">
        <f>P1505/L1505</f>
        <v>0.20002770638776232</v>
      </c>
      <c r="AN1505">
        <f>K1505/W1505</f>
        <v>0.70317700106341441</v>
      </c>
      <c r="AO1505">
        <f>L1505/X1505</f>
        <v>0.72624887266008231</v>
      </c>
      <c r="AP1505">
        <f>IF(OR(Q1505&lt;0, Q1505="NA"), 0, 1)</f>
        <v>1</v>
      </c>
      <c r="AQ1505">
        <f>IF(OR(S1505&lt;0, S1505="NA"), 0, 1)</f>
        <v>1</v>
      </c>
      <c r="AR1505">
        <f>IFERROR(IF((AF1505-AG1505)&gt;0,1,0),0)</f>
        <v>1</v>
      </c>
      <c r="AS1505">
        <f>IFERROR(IF((S1505-Q1505)&gt;0,1,0),0)</f>
        <v>1</v>
      </c>
      <c r="AT1505">
        <f>IFERROR(IF((AH1505-AI1505)&lt;0,1,0),0)</f>
        <v>0</v>
      </c>
      <c r="AU1505">
        <f>IFERROR(IF((AJ1505-AK1505)&gt;0,1,0),0)</f>
        <v>0</v>
      </c>
      <c r="AV1505">
        <f>IFERROR(IF((AL1505-AM1505)&gt;0,1,0),0)</f>
        <v>1</v>
      </c>
      <c r="AW1505">
        <f>IFERROR(IF((AN1505-AO1505)&gt;0,1,0),0)</f>
        <v>0</v>
      </c>
      <c r="AX1505">
        <f>IFERROR(IF((AC1505-AD1505)&lt;0,1,0),0)</f>
        <v>0</v>
      </c>
      <c r="AY1505">
        <f>SUM(AP1505:AX1505)</f>
        <v>5</v>
      </c>
    </row>
    <row r="1506" spans="1:51" x14ac:dyDescent="0.45">
      <c r="A1506" s="1" t="s">
        <v>1358</v>
      </c>
      <c r="B1506" s="2">
        <v>4972727</v>
      </c>
      <c r="C1506" s="3" t="s">
        <v>5338</v>
      </c>
      <c r="D1506" s="5">
        <v>11.13</v>
      </c>
      <c r="E1506" s="5">
        <v>1709.0269261799999</v>
      </c>
      <c r="F1506" s="3" t="s">
        <v>4525</v>
      </c>
      <c r="G1506" s="3" t="s">
        <v>4698</v>
      </c>
      <c r="H1506" s="3" t="s">
        <v>4698</v>
      </c>
      <c r="I1506" s="3" t="s">
        <v>4902</v>
      </c>
      <c r="J1506" s="3" t="s">
        <v>4861</v>
      </c>
      <c r="K1506" s="6">
        <v>4458228</v>
      </c>
      <c r="L1506" s="6">
        <v>4439834</v>
      </c>
      <c r="M1506" s="6">
        <v>12713</v>
      </c>
      <c r="N1506" s="6">
        <v>7164</v>
      </c>
      <c r="O1506" s="6">
        <v>2227</v>
      </c>
      <c r="P1506" s="6">
        <v>-3733</v>
      </c>
      <c r="Q1506" s="6">
        <v>-32959</v>
      </c>
      <c r="R1506" s="6">
        <v>-23104</v>
      </c>
      <c r="S1506" s="6">
        <v>210415</v>
      </c>
      <c r="T1506" s="6">
        <v>186764</v>
      </c>
      <c r="U1506" s="6" t="s">
        <v>4474</v>
      </c>
      <c r="V1506" s="6" t="s">
        <v>4474</v>
      </c>
      <c r="W1506" s="6">
        <v>432629</v>
      </c>
      <c r="X1506" s="6">
        <v>457431</v>
      </c>
      <c r="Y1506" s="6">
        <v>309585</v>
      </c>
      <c r="Z1506" s="6">
        <v>335567</v>
      </c>
      <c r="AA1506" s="6">
        <v>221532</v>
      </c>
      <c r="AB1506" s="6">
        <v>237105</v>
      </c>
      <c r="AC1506" s="6">
        <v>153551386</v>
      </c>
      <c r="AD1506" s="6">
        <v>153733373</v>
      </c>
      <c r="AF1506">
        <f>Q1506/W1506</f>
        <v>-7.6183057538907473E-2</v>
      </c>
      <c r="AG1506">
        <f>R1506/X1506</f>
        <v>-5.0508164072832845E-2</v>
      </c>
      <c r="AH1506" t="e">
        <f>U1506/W1506</f>
        <v>#VALUE!</v>
      </c>
      <c r="AI1506" t="e">
        <f>V1506/X1506</f>
        <v>#VALUE!</v>
      </c>
      <c r="AJ1506">
        <f>Y1506/AA1506</f>
        <v>1.3974730512973295</v>
      </c>
      <c r="AK1506">
        <f>Z1506/AB1506</f>
        <v>1.4152674975221948</v>
      </c>
      <c r="AL1506">
        <f>O1506/K1506</f>
        <v>4.9952582057265801E-4</v>
      </c>
      <c r="AM1506">
        <f>P1506/L1506</f>
        <v>-8.4079720097643288E-4</v>
      </c>
      <c r="AN1506">
        <f>K1506/W1506</f>
        <v>10.304967997984416</v>
      </c>
      <c r="AO1506">
        <f>L1506/X1506</f>
        <v>9.7060190498676295</v>
      </c>
      <c r="AP1506">
        <f>IF(OR(Q1506&lt;0, Q1506="NA"), 0, 1)</f>
        <v>0</v>
      </c>
      <c r="AQ1506">
        <f>IF(OR(S1506&lt;0, S1506="NA"), 0, 1)</f>
        <v>1</v>
      </c>
      <c r="AR1506">
        <f>IFERROR(IF((AF1506-AG1506)&gt;0,1,0),0)</f>
        <v>0</v>
      </c>
      <c r="AS1506">
        <f>IFERROR(IF((S1506-Q1506)&gt;0,1,0),0)</f>
        <v>1</v>
      </c>
      <c r="AT1506">
        <f>IFERROR(IF((AH1506-AI1506)&lt;0,1,0),0)</f>
        <v>0</v>
      </c>
      <c r="AU1506">
        <f>IFERROR(IF((AJ1506-AK1506)&gt;0,1,0),0)</f>
        <v>0</v>
      </c>
      <c r="AV1506">
        <f>IFERROR(IF((AL1506-AM1506)&gt;0,1,0),0)</f>
        <v>1</v>
      </c>
      <c r="AW1506">
        <f>IFERROR(IF((AN1506-AO1506)&gt;0,1,0),0)</f>
        <v>1</v>
      </c>
      <c r="AX1506">
        <f>IFERROR(IF((AC1506-AD1506)&lt;0,1,0),0)</f>
        <v>1</v>
      </c>
      <c r="AY1506">
        <f>SUM(AP1506:AX1506)</f>
        <v>5</v>
      </c>
    </row>
    <row r="1507" spans="1:51" x14ac:dyDescent="0.45">
      <c r="A1507" s="1" t="s">
        <v>1372</v>
      </c>
      <c r="B1507" s="2">
        <v>4967574</v>
      </c>
      <c r="C1507" s="3" t="s">
        <v>5337</v>
      </c>
      <c r="D1507" s="5">
        <v>267.24</v>
      </c>
      <c r="E1507" s="5">
        <v>9692.2303891200008</v>
      </c>
      <c r="F1507" s="3" t="s">
        <v>4500</v>
      </c>
      <c r="G1507" s="3" t="s">
        <v>4574</v>
      </c>
      <c r="H1507" s="3" t="s">
        <v>4580</v>
      </c>
      <c r="I1507" s="3" t="s">
        <v>4824</v>
      </c>
      <c r="J1507" s="3" t="s">
        <v>4819</v>
      </c>
      <c r="K1507" s="6">
        <v>3001718</v>
      </c>
      <c r="L1507" s="6">
        <v>2882967</v>
      </c>
      <c r="M1507" s="6">
        <v>340222</v>
      </c>
      <c r="N1507" s="6">
        <v>326011</v>
      </c>
      <c r="O1507" s="6">
        <v>291714</v>
      </c>
      <c r="P1507" s="6">
        <v>277994</v>
      </c>
      <c r="Q1507" s="6">
        <v>308486</v>
      </c>
      <c r="R1507" s="6">
        <v>296181</v>
      </c>
      <c r="S1507" s="6">
        <v>351279</v>
      </c>
      <c r="T1507" s="6">
        <v>413146</v>
      </c>
      <c r="U1507" s="6" t="s">
        <v>4474</v>
      </c>
      <c r="V1507" s="6" t="s">
        <v>4474</v>
      </c>
      <c r="W1507" s="6">
        <v>2439013</v>
      </c>
      <c r="X1507" s="6">
        <v>2338519</v>
      </c>
      <c r="Y1507" s="6">
        <v>2108938</v>
      </c>
      <c r="Z1507" s="6">
        <v>2012691</v>
      </c>
      <c r="AA1507" s="6">
        <v>575978</v>
      </c>
      <c r="AB1507" s="6">
        <v>557942</v>
      </c>
      <c r="AC1507" s="6">
        <v>36267639</v>
      </c>
      <c r="AD1507" s="6">
        <v>36145242</v>
      </c>
      <c r="AF1507">
        <f>Q1507/W1507</f>
        <v>0.12647985066090259</v>
      </c>
      <c r="AG1507">
        <f>R1507/X1507</f>
        <v>0.12665323651422117</v>
      </c>
      <c r="AH1507" t="e">
        <f>U1507/W1507</f>
        <v>#VALUE!</v>
      </c>
      <c r="AI1507" t="e">
        <f>V1507/X1507</f>
        <v>#VALUE!</v>
      </c>
      <c r="AJ1507">
        <f>Y1507/AA1507</f>
        <v>3.6614905430415745</v>
      </c>
      <c r="AK1507">
        <f>Z1507/AB1507</f>
        <v>3.6073480756064251</v>
      </c>
      <c r="AL1507">
        <f>O1507/K1507</f>
        <v>9.7182346909336581E-2</v>
      </c>
      <c r="AM1507">
        <f>P1507/L1507</f>
        <v>9.64263552097544E-2</v>
      </c>
      <c r="AN1507">
        <f>K1507/W1507</f>
        <v>1.230710127416295</v>
      </c>
      <c r="AO1507">
        <f>L1507/X1507</f>
        <v>1.2328174370188996</v>
      </c>
      <c r="AP1507">
        <f>IF(OR(Q1507&lt;0, Q1507="NA"), 0, 1)</f>
        <v>1</v>
      </c>
      <c r="AQ1507">
        <f>IF(OR(S1507&lt;0, S1507="NA"), 0, 1)</f>
        <v>1</v>
      </c>
      <c r="AR1507">
        <f>IFERROR(IF((AF1507-AG1507)&gt;0,1,0),0)</f>
        <v>0</v>
      </c>
      <c r="AS1507">
        <f>IFERROR(IF((S1507-Q1507)&gt;0,1,0),0)</f>
        <v>1</v>
      </c>
      <c r="AT1507">
        <f>IFERROR(IF((AH1507-AI1507)&lt;0,1,0),0)</f>
        <v>0</v>
      </c>
      <c r="AU1507">
        <f>IFERROR(IF((AJ1507-AK1507)&gt;0,1,0),0)</f>
        <v>1</v>
      </c>
      <c r="AV1507">
        <f>IFERROR(IF((AL1507-AM1507)&gt;0,1,0),0)</f>
        <v>1</v>
      </c>
      <c r="AW1507">
        <f>IFERROR(IF((AN1507-AO1507)&gt;0,1,0),0)</f>
        <v>0</v>
      </c>
      <c r="AX1507">
        <f>IFERROR(IF((AC1507-AD1507)&lt;0,1,0),0)</f>
        <v>0</v>
      </c>
      <c r="AY1507">
        <f>SUM(AP1507:AX1507)</f>
        <v>5</v>
      </c>
    </row>
    <row r="1508" spans="1:51" x14ac:dyDescent="0.45">
      <c r="A1508" s="1" t="s">
        <v>1375</v>
      </c>
      <c r="B1508" s="2">
        <v>29361655</v>
      </c>
      <c r="C1508" s="3" t="s">
        <v>5338</v>
      </c>
      <c r="D1508" s="7">
        <v>5.125</v>
      </c>
      <c r="E1508" s="5">
        <v>191.05976425</v>
      </c>
      <c r="F1508" s="3" t="s">
        <v>4485</v>
      </c>
      <c r="G1508" s="3" t="s">
        <v>4517</v>
      </c>
      <c r="H1508" s="3" t="s">
        <v>4640</v>
      </c>
      <c r="I1508" s="3" t="s">
        <v>4685</v>
      </c>
      <c r="J1508" s="3" t="s">
        <v>5030</v>
      </c>
      <c r="K1508" s="6">
        <v>7530</v>
      </c>
      <c r="L1508" s="6">
        <v>7042</v>
      </c>
      <c r="M1508" s="6">
        <v>-8560</v>
      </c>
      <c r="N1508" s="6">
        <v>-15150</v>
      </c>
      <c r="O1508" s="6">
        <v>-8490</v>
      </c>
      <c r="P1508" s="6">
        <v>-15138</v>
      </c>
      <c r="Q1508" s="6">
        <v>-255235</v>
      </c>
      <c r="R1508" s="6">
        <v>-290226</v>
      </c>
      <c r="S1508" s="6">
        <v>-15759</v>
      </c>
      <c r="T1508" s="6">
        <v>-17197</v>
      </c>
      <c r="U1508" s="6">
        <v>25530</v>
      </c>
      <c r="V1508" s="6">
        <v>19852</v>
      </c>
      <c r="W1508" s="6">
        <v>66550</v>
      </c>
      <c r="X1508" s="6">
        <v>65930</v>
      </c>
      <c r="Y1508" s="6">
        <v>2072</v>
      </c>
      <c r="Z1508" s="6">
        <v>2776</v>
      </c>
      <c r="AA1508" s="6">
        <v>39381</v>
      </c>
      <c r="AB1508" s="6">
        <v>116839</v>
      </c>
      <c r="AC1508" s="6">
        <v>12079955</v>
      </c>
      <c r="AD1508" s="6">
        <v>12079955</v>
      </c>
      <c r="AF1508">
        <f>Q1508/W1508</f>
        <v>-3.8352366641622839</v>
      </c>
      <c r="AG1508">
        <f>R1508/X1508</f>
        <v>-4.4020324586682849</v>
      </c>
      <c r="AH1508">
        <f>U1508/W1508</f>
        <v>0.38362133734034559</v>
      </c>
      <c r="AI1508">
        <f>V1508/X1508</f>
        <v>0.30110723494615499</v>
      </c>
      <c r="AJ1508">
        <f>Y1508/AA1508</f>
        <v>5.2614204819583045E-2</v>
      </c>
      <c r="AK1508">
        <f>Z1508/AB1508</f>
        <v>2.3759189996490897E-2</v>
      </c>
      <c r="AL1508">
        <f>O1508/K1508</f>
        <v>-1.1274900398406376</v>
      </c>
      <c r="AM1508">
        <f>P1508/L1508</f>
        <v>-2.1496733882419767</v>
      </c>
      <c r="AN1508">
        <f>K1508/W1508</f>
        <v>0.11314800901577761</v>
      </c>
      <c r="AO1508">
        <f>L1508/X1508</f>
        <v>0.10681025329895344</v>
      </c>
      <c r="AP1508">
        <f>IF(OR(Q1508&lt;0, Q1508="NA"), 0, 1)</f>
        <v>0</v>
      </c>
      <c r="AQ1508">
        <f>IF(OR(S1508&lt;0, S1508="NA"), 0, 1)</f>
        <v>0</v>
      </c>
      <c r="AR1508">
        <f>IFERROR(IF((AF1508-AG1508)&gt;0,1,0),0)</f>
        <v>1</v>
      </c>
      <c r="AS1508">
        <f>IFERROR(IF((S1508-Q1508)&gt;0,1,0),0)</f>
        <v>1</v>
      </c>
      <c r="AT1508">
        <f>IFERROR(IF((AH1508-AI1508)&lt;0,1,0),0)</f>
        <v>0</v>
      </c>
      <c r="AU1508">
        <f>IFERROR(IF((AJ1508-AK1508)&gt;0,1,0),0)</f>
        <v>1</v>
      </c>
      <c r="AV1508">
        <f>IFERROR(IF((AL1508-AM1508)&gt;0,1,0),0)</f>
        <v>1</v>
      </c>
      <c r="AW1508">
        <f>IFERROR(IF((AN1508-AO1508)&gt;0,1,0),0)</f>
        <v>1</v>
      </c>
      <c r="AX1508">
        <f>IFERROR(IF((AC1508-AD1508)&lt;0,1,0),0)</f>
        <v>0</v>
      </c>
      <c r="AY1508">
        <f>SUM(AP1508:AX1508)</f>
        <v>5</v>
      </c>
    </row>
    <row r="1509" spans="1:51" x14ac:dyDescent="0.45">
      <c r="A1509" s="1" t="s">
        <v>1377</v>
      </c>
      <c r="B1509" s="2">
        <v>100716</v>
      </c>
      <c r="C1509" s="3" t="s">
        <v>5336</v>
      </c>
      <c r="D1509" s="5">
        <v>13.42</v>
      </c>
      <c r="E1509" s="5">
        <v>504.42736344000002</v>
      </c>
      <c r="F1509" s="3" t="s">
        <v>4480</v>
      </c>
      <c r="G1509" s="3" t="s">
        <v>4481</v>
      </c>
      <c r="H1509" s="3" t="s">
        <v>4481</v>
      </c>
      <c r="I1509" s="3" t="s">
        <v>4482</v>
      </c>
      <c r="J1509" s="3" t="s">
        <v>4484</v>
      </c>
      <c r="K1509" s="6">
        <v>170349</v>
      </c>
      <c r="L1509" s="6">
        <v>170112</v>
      </c>
      <c r="M1509" s="6" t="s">
        <v>4474</v>
      </c>
      <c r="N1509" s="6" t="s">
        <v>4474</v>
      </c>
      <c r="O1509" s="6">
        <v>151905</v>
      </c>
      <c r="P1509" s="6">
        <v>151826</v>
      </c>
      <c r="Q1509" s="6">
        <v>46135</v>
      </c>
      <c r="R1509" s="6">
        <v>50914</v>
      </c>
      <c r="S1509" s="6">
        <v>67229</v>
      </c>
      <c r="T1509" s="6">
        <v>61515</v>
      </c>
      <c r="U1509" s="6">
        <v>71149</v>
      </c>
      <c r="V1509" s="6">
        <v>74083</v>
      </c>
      <c r="W1509" s="6">
        <v>5236503</v>
      </c>
      <c r="X1509" s="6">
        <v>5156853</v>
      </c>
      <c r="Y1509" s="6" t="s">
        <v>4474</v>
      </c>
      <c r="Z1509" s="6" t="s">
        <v>4474</v>
      </c>
      <c r="AA1509" s="6" t="s">
        <v>4474</v>
      </c>
      <c r="AB1509" s="6" t="s">
        <v>4474</v>
      </c>
      <c r="AC1509" s="6">
        <v>37573650</v>
      </c>
      <c r="AD1509" s="6">
        <v>37574780</v>
      </c>
      <c r="AF1509">
        <f>Q1509/W1509</f>
        <v>8.8102689905839825E-3</v>
      </c>
      <c r="AG1509">
        <f>R1509/X1509</f>
        <v>9.8730756917057745E-3</v>
      </c>
      <c r="AH1509">
        <f>U1509/W1509</f>
        <v>1.3587121023324154E-2</v>
      </c>
      <c r="AI1509">
        <f>V1509/X1509</f>
        <v>1.4365932090753798E-2</v>
      </c>
      <c r="AJ1509" t="e">
        <f>Y1509/AA1509</f>
        <v>#VALUE!</v>
      </c>
      <c r="AK1509" t="e">
        <f>Z1509/AB1509</f>
        <v>#VALUE!</v>
      </c>
      <c r="AL1509">
        <f>O1509/K1509</f>
        <v>0.89172815807548034</v>
      </c>
      <c r="AM1509">
        <f>P1509/L1509</f>
        <v>0.89250611361926258</v>
      </c>
      <c r="AN1509">
        <f>K1509/W1509</f>
        <v>3.2531061282691905E-2</v>
      </c>
      <c r="AO1509">
        <f>L1509/X1509</f>
        <v>3.2987560436568579E-2</v>
      </c>
      <c r="AP1509">
        <f>IF(OR(Q1509&lt;0, Q1509="NA"), 0, 1)</f>
        <v>1</v>
      </c>
      <c r="AQ1509">
        <f>IF(OR(S1509&lt;0, S1509="NA"), 0, 1)</f>
        <v>1</v>
      </c>
      <c r="AR1509">
        <f>IFERROR(IF((AF1509-AG1509)&gt;0,1,0),0)</f>
        <v>0</v>
      </c>
      <c r="AS1509">
        <f>IFERROR(IF((S1509-Q1509)&gt;0,1,0),0)</f>
        <v>1</v>
      </c>
      <c r="AT1509">
        <f>IFERROR(IF((AH1509-AI1509)&lt;0,1,0),0)</f>
        <v>1</v>
      </c>
      <c r="AU1509">
        <f>IFERROR(IF((AJ1509-AK1509)&gt;0,1,0),0)</f>
        <v>0</v>
      </c>
      <c r="AV1509">
        <f>IFERROR(IF((AL1509-AM1509)&gt;0,1,0),0)</f>
        <v>0</v>
      </c>
      <c r="AW1509">
        <f>IFERROR(IF((AN1509-AO1509)&gt;0,1,0),0)</f>
        <v>0</v>
      </c>
      <c r="AX1509">
        <f>IFERROR(IF((AC1509-AD1509)&lt;0,1,0),0)</f>
        <v>1</v>
      </c>
      <c r="AY1509">
        <f>SUM(AP1509:AX1509)</f>
        <v>5</v>
      </c>
    </row>
    <row r="1510" spans="1:51" x14ac:dyDescent="0.45">
      <c r="A1510" s="1" t="s">
        <v>1381</v>
      </c>
      <c r="B1510" s="2">
        <v>5231027</v>
      </c>
      <c r="C1510" s="3" t="s">
        <v>5337</v>
      </c>
      <c r="D1510" s="5">
        <v>9.69</v>
      </c>
      <c r="E1510" s="5">
        <v>1359.5070000000001</v>
      </c>
      <c r="F1510" s="3" t="s">
        <v>4500</v>
      </c>
      <c r="G1510" s="3" t="s">
        <v>4501</v>
      </c>
      <c r="H1510" s="3" t="s">
        <v>4533</v>
      </c>
      <c r="I1510" s="3" t="s">
        <v>4618</v>
      </c>
      <c r="J1510" s="3" t="s">
        <v>4504</v>
      </c>
      <c r="K1510" s="6">
        <v>540874</v>
      </c>
      <c r="L1510" s="6">
        <v>531484</v>
      </c>
      <c r="M1510" s="6">
        <v>-102172</v>
      </c>
      <c r="N1510" s="6">
        <v>-125613</v>
      </c>
      <c r="O1510" s="6">
        <v>-159208</v>
      </c>
      <c r="P1510" s="6">
        <v>-182923</v>
      </c>
      <c r="Q1510" s="6">
        <v>-148558</v>
      </c>
      <c r="R1510" s="6">
        <v>-164853</v>
      </c>
      <c r="S1510" s="6">
        <v>3809</v>
      </c>
      <c r="T1510" s="6">
        <v>-9583</v>
      </c>
      <c r="U1510" s="6">
        <v>344498</v>
      </c>
      <c r="V1510" s="6">
        <v>344167</v>
      </c>
      <c r="W1510" s="6">
        <v>1471754</v>
      </c>
      <c r="X1510" s="6">
        <v>1482672</v>
      </c>
      <c r="Y1510" s="6">
        <v>453058</v>
      </c>
      <c r="Z1510" s="6">
        <v>450955</v>
      </c>
      <c r="AA1510" s="6">
        <v>114208</v>
      </c>
      <c r="AB1510" s="6">
        <v>109302</v>
      </c>
      <c r="AC1510" s="6">
        <v>140080000</v>
      </c>
      <c r="AD1510" s="6">
        <v>138396000</v>
      </c>
      <c r="AF1510">
        <f>Q1510/W1510</f>
        <v>-0.10093942330036133</v>
      </c>
      <c r="AG1510">
        <f>R1510/X1510</f>
        <v>-0.11118642558839717</v>
      </c>
      <c r="AH1510">
        <f>U1510/W1510</f>
        <v>0.23407308558359619</v>
      </c>
      <c r="AI1510">
        <f>V1510/X1510</f>
        <v>0.23212618839500576</v>
      </c>
      <c r="AJ1510">
        <f>Y1510/AA1510</f>
        <v>3.9669550294200056</v>
      </c>
      <c r="AK1510">
        <f>Z1510/AB1510</f>
        <v>4.1257708001683406</v>
      </c>
      <c r="AL1510">
        <f>O1510/K1510</f>
        <v>-0.29435321350259025</v>
      </c>
      <c r="AM1510">
        <f>P1510/L1510</f>
        <v>-0.34417404851321959</v>
      </c>
      <c r="AN1510">
        <f>K1510/W1510</f>
        <v>0.36750299302736733</v>
      </c>
      <c r="AO1510">
        <f>L1510/X1510</f>
        <v>0.35846363862000497</v>
      </c>
      <c r="AP1510">
        <f>IF(OR(Q1510&lt;0, Q1510="NA"), 0, 1)</f>
        <v>0</v>
      </c>
      <c r="AQ1510">
        <f>IF(OR(S1510&lt;0, S1510="NA"), 0, 1)</f>
        <v>1</v>
      </c>
      <c r="AR1510">
        <f>IFERROR(IF((AF1510-AG1510)&gt;0,1,0),0)</f>
        <v>1</v>
      </c>
      <c r="AS1510">
        <f>IFERROR(IF((S1510-Q1510)&gt;0,1,0),0)</f>
        <v>1</v>
      </c>
      <c r="AT1510">
        <f>IFERROR(IF((AH1510-AI1510)&lt;0,1,0),0)</f>
        <v>0</v>
      </c>
      <c r="AU1510">
        <f>IFERROR(IF((AJ1510-AK1510)&gt;0,1,0),0)</f>
        <v>0</v>
      </c>
      <c r="AV1510">
        <f>IFERROR(IF((AL1510-AM1510)&gt;0,1,0),0)</f>
        <v>1</v>
      </c>
      <c r="AW1510">
        <f>IFERROR(IF((AN1510-AO1510)&gt;0,1,0),0)</f>
        <v>1</v>
      </c>
      <c r="AX1510">
        <f>IFERROR(IF((AC1510-AD1510)&lt;0,1,0),0)</f>
        <v>0</v>
      </c>
      <c r="AY1510">
        <f>SUM(AP1510:AX1510)</f>
        <v>5</v>
      </c>
    </row>
    <row r="1511" spans="1:51" x14ac:dyDescent="0.45">
      <c r="A1511" s="1" t="s">
        <v>1388</v>
      </c>
      <c r="B1511" s="2">
        <v>5721461</v>
      </c>
      <c r="C1511" s="3" t="s">
        <v>5337</v>
      </c>
      <c r="D1511" s="7">
        <v>11.08</v>
      </c>
      <c r="E1511" s="5">
        <v>127.39884828</v>
      </c>
      <c r="F1511" s="3" t="s">
        <v>4480</v>
      </c>
      <c r="G1511" s="3" t="s">
        <v>4491</v>
      </c>
      <c r="H1511" s="3" t="s">
        <v>4492</v>
      </c>
      <c r="I1511" s="3" t="s">
        <v>4493</v>
      </c>
      <c r="J1511" s="3"/>
      <c r="K1511" s="6">
        <v>10485.769</v>
      </c>
      <c r="L1511" s="6">
        <v>10400.992</v>
      </c>
      <c r="M1511" s="6" t="s">
        <v>4474</v>
      </c>
      <c r="N1511" s="6" t="s">
        <v>4474</v>
      </c>
      <c r="O1511" s="6">
        <v>9085.0360000000001</v>
      </c>
      <c r="P1511" s="6">
        <v>9004.2450000000008</v>
      </c>
      <c r="Q1511" s="6">
        <v>5358.3530000000001</v>
      </c>
      <c r="R1511" s="6">
        <v>4518.1670000000004</v>
      </c>
      <c r="S1511" s="6">
        <v>4921.5640000000003</v>
      </c>
      <c r="T1511" s="6">
        <v>5069.5659999999998</v>
      </c>
      <c r="U1511" s="6">
        <v>88594.709000000003</v>
      </c>
      <c r="V1511" s="6">
        <v>88594.709000000003</v>
      </c>
      <c r="W1511" s="6">
        <v>231121.935</v>
      </c>
      <c r="X1511" s="6">
        <v>231121.935</v>
      </c>
      <c r="Y1511" s="6">
        <v>3708.0680000000002</v>
      </c>
      <c r="Z1511" s="6">
        <v>3708.0680000000002</v>
      </c>
      <c r="AA1511" s="6">
        <v>851</v>
      </c>
      <c r="AB1511" s="6">
        <v>851</v>
      </c>
      <c r="AC1511" s="6">
        <v>11498091</v>
      </c>
      <c r="AD1511" s="6">
        <v>11498091</v>
      </c>
      <c r="AF1511">
        <f>Q1511/W1511</f>
        <v>2.3184095442953089E-2</v>
      </c>
      <c r="AG1511">
        <f>R1511/X1511</f>
        <v>1.9548845504430378E-2</v>
      </c>
      <c r="AH1511">
        <f>U1511/W1511</f>
        <v>0.38332453819236156</v>
      </c>
      <c r="AI1511">
        <f>V1511/X1511</f>
        <v>0.38332453819236156</v>
      </c>
      <c r="AJ1511">
        <f>Y1511/AA1511</f>
        <v>4.3573066980023505</v>
      </c>
      <c r="AK1511">
        <f>Z1511/AB1511</f>
        <v>4.3573066980023505</v>
      </c>
      <c r="AL1511">
        <f>O1511/K1511</f>
        <v>0.86641580603196577</v>
      </c>
      <c r="AM1511">
        <f>P1511/L1511</f>
        <v>0.86571021302583451</v>
      </c>
      <c r="AN1511">
        <f>K1511/W1511</f>
        <v>4.5368991047950516E-2</v>
      </c>
      <c r="AO1511">
        <f>L1511/X1511</f>
        <v>4.5002184669317519E-2</v>
      </c>
      <c r="AP1511">
        <f>IF(OR(Q1511&lt;0, Q1511="NA"), 0, 1)</f>
        <v>1</v>
      </c>
      <c r="AQ1511">
        <f>IF(OR(S1511&lt;0, S1511="NA"), 0, 1)</f>
        <v>1</v>
      </c>
      <c r="AR1511">
        <f>IFERROR(IF((AF1511-AG1511)&gt;0,1,0),0)</f>
        <v>1</v>
      </c>
      <c r="AS1511">
        <f>IFERROR(IF((S1511-Q1511)&gt;0,1,0),0)</f>
        <v>0</v>
      </c>
      <c r="AT1511">
        <f>IFERROR(IF((AH1511-AI1511)&lt;0,1,0),0)</f>
        <v>0</v>
      </c>
      <c r="AU1511">
        <f>IFERROR(IF((AJ1511-AK1511)&gt;0,1,0),0)</f>
        <v>0</v>
      </c>
      <c r="AV1511">
        <f>IFERROR(IF((AL1511-AM1511)&gt;0,1,0),0)</f>
        <v>1</v>
      </c>
      <c r="AW1511">
        <f>IFERROR(IF((AN1511-AO1511)&gt;0,1,0),0)</f>
        <v>1</v>
      </c>
      <c r="AX1511">
        <f>IFERROR(IF((AC1511-AD1511)&lt;0,1,0),0)</f>
        <v>0</v>
      </c>
      <c r="AY1511">
        <f>SUM(AP1511:AX1511)</f>
        <v>5</v>
      </c>
    </row>
    <row r="1512" spans="1:51" x14ac:dyDescent="0.45">
      <c r="A1512" s="1" t="s">
        <v>1390</v>
      </c>
      <c r="B1512" s="2">
        <v>4379438</v>
      </c>
      <c r="C1512" s="3" t="s">
        <v>5337</v>
      </c>
      <c r="D1512" s="5">
        <v>270.43</v>
      </c>
      <c r="E1512" s="5">
        <v>65133.228569289997</v>
      </c>
      <c r="F1512" s="3" t="s">
        <v>4485</v>
      </c>
      <c r="G1512" s="3" t="s">
        <v>4607</v>
      </c>
      <c r="H1512" s="3" t="s">
        <v>4608</v>
      </c>
      <c r="I1512" s="3" t="s">
        <v>4608</v>
      </c>
      <c r="J1512" s="3" t="s">
        <v>4609</v>
      </c>
      <c r="K1512" s="6">
        <v>87393000</v>
      </c>
      <c r="L1512" s="6">
        <v>87591000</v>
      </c>
      <c r="M1512" s="6">
        <v>10874000</v>
      </c>
      <c r="N1512" s="6">
        <v>10885000</v>
      </c>
      <c r="O1512" s="6">
        <v>6557000</v>
      </c>
      <c r="P1512" s="6">
        <v>6591000</v>
      </c>
      <c r="Q1512" s="6">
        <v>3888000</v>
      </c>
      <c r="R1512" s="6">
        <v>4047000</v>
      </c>
      <c r="S1512" s="6">
        <v>6813000</v>
      </c>
      <c r="T1512" s="6">
        <v>7269000</v>
      </c>
      <c r="U1512" s="6">
        <v>19029000</v>
      </c>
      <c r="V1512" s="6">
        <v>19262000</v>
      </c>
      <c r="W1512" s="6">
        <v>85481000</v>
      </c>
      <c r="X1512" s="6">
        <v>86711000</v>
      </c>
      <c r="Y1512" s="6">
        <v>17721000</v>
      </c>
      <c r="Z1512" s="6">
        <v>18094000</v>
      </c>
      <c r="AA1512" s="6">
        <v>14392000</v>
      </c>
      <c r="AB1512" s="6">
        <v>14111000</v>
      </c>
      <c r="AC1512" s="6">
        <v>240850603</v>
      </c>
      <c r="AD1512" s="6">
        <v>244323464</v>
      </c>
      <c r="AF1512">
        <f>Q1512/W1512</f>
        <v>4.5483791719797384E-2</v>
      </c>
      <c r="AG1512">
        <f>R1512/X1512</f>
        <v>4.667227918026548E-2</v>
      </c>
      <c r="AH1512">
        <f>U1512/W1512</f>
        <v>0.22261087259157006</v>
      </c>
      <c r="AI1512">
        <f>V1512/X1512</f>
        <v>0.222140212891098</v>
      </c>
      <c r="AJ1512">
        <f>Y1512/AA1512</f>
        <v>1.2313090605892163</v>
      </c>
      <c r="AK1512">
        <f>Z1512/AB1512</f>
        <v>1.2822620650556305</v>
      </c>
      <c r="AL1512">
        <f>O1512/K1512</f>
        <v>7.5028892474225631E-2</v>
      </c>
      <c r="AM1512">
        <f>P1512/L1512</f>
        <v>7.5247456930506565E-2</v>
      </c>
      <c r="AN1512">
        <f>K1512/W1512</f>
        <v>1.022367543664674</v>
      </c>
      <c r="AO1512">
        <f>L1512/X1512</f>
        <v>1.0101486547266205</v>
      </c>
      <c r="AP1512">
        <f>IF(OR(Q1512&lt;0, Q1512="NA"), 0, 1)</f>
        <v>1</v>
      </c>
      <c r="AQ1512">
        <f>IF(OR(S1512&lt;0, S1512="NA"), 0, 1)</f>
        <v>1</v>
      </c>
      <c r="AR1512">
        <f>IFERROR(IF((AF1512-AG1512)&gt;0,1,0),0)</f>
        <v>0</v>
      </c>
      <c r="AS1512">
        <f>IFERROR(IF((S1512-Q1512)&gt;0,1,0),0)</f>
        <v>1</v>
      </c>
      <c r="AT1512">
        <f>IFERROR(IF((AH1512-AI1512)&lt;0,1,0),0)</f>
        <v>0</v>
      </c>
      <c r="AU1512">
        <f>IFERROR(IF((AJ1512-AK1512)&gt;0,1,0),0)</f>
        <v>0</v>
      </c>
      <c r="AV1512">
        <f>IFERROR(IF((AL1512-AM1512)&gt;0,1,0),0)</f>
        <v>0</v>
      </c>
      <c r="AW1512">
        <f>IFERROR(IF((AN1512-AO1512)&gt;0,1,0),0)</f>
        <v>1</v>
      </c>
      <c r="AX1512">
        <f>IFERROR(IF((AC1512-AD1512)&lt;0,1,0),0)</f>
        <v>1</v>
      </c>
      <c r="AY1512">
        <f>SUM(AP1512:AX1512)</f>
        <v>5</v>
      </c>
    </row>
    <row r="1513" spans="1:51" x14ac:dyDescent="0.45">
      <c r="A1513" s="1" t="s">
        <v>1399</v>
      </c>
      <c r="B1513" s="2">
        <v>4051478</v>
      </c>
      <c r="C1513" s="3" t="s">
        <v>5338</v>
      </c>
      <c r="D1513" s="5">
        <v>43.68</v>
      </c>
      <c r="E1513" s="5">
        <v>250.54957200000001</v>
      </c>
      <c r="F1513" s="3" t="s">
        <v>4480</v>
      </c>
      <c r="G1513" s="3" t="s">
        <v>4481</v>
      </c>
      <c r="H1513" s="3" t="s">
        <v>4481</v>
      </c>
      <c r="I1513" s="3" t="s">
        <v>4482</v>
      </c>
      <c r="J1513" s="3" t="s">
        <v>4484</v>
      </c>
      <c r="K1513" s="6">
        <v>72614</v>
      </c>
      <c r="L1513" s="6">
        <v>71168</v>
      </c>
      <c r="M1513" s="6" t="s">
        <v>4474</v>
      </c>
      <c r="N1513" s="6" t="s">
        <v>4474</v>
      </c>
      <c r="O1513" s="6">
        <v>60730</v>
      </c>
      <c r="P1513" s="6">
        <v>58071</v>
      </c>
      <c r="Q1513" s="6">
        <v>15427</v>
      </c>
      <c r="R1513" s="6">
        <v>15800</v>
      </c>
      <c r="S1513" s="6">
        <v>31416</v>
      </c>
      <c r="T1513" s="6">
        <v>28649</v>
      </c>
      <c r="U1513" s="6">
        <v>6323</v>
      </c>
      <c r="V1513" s="6">
        <v>7237</v>
      </c>
      <c r="W1513" s="6">
        <v>2615933</v>
      </c>
      <c r="X1513" s="6">
        <v>2500645</v>
      </c>
      <c r="Y1513" s="6" t="s">
        <v>4474</v>
      </c>
      <c r="Z1513" s="6" t="s">
        <v>4474</v>
      </c>
      <c r="AA1513" s="6" t="s">
        <v>4474</v>
      </c>
      <c r="AB1513" s="6" t="s">
        <v>4474</v>
      </c>
      <c r="AC1513" s="6">
        <v>5736025</v>
      </c>
      <c r="AD1513" s="6">
        <v>5735728</v>
      </c>
      <c r="AF1513">
        <f>Q1513/W1513</f>
        <v>5.8973222938049257E-3</v>
      </c>
      <c r="AG1513">
        <f>R1513/X1513</f>
        <v>6.3183698605759715E-3</v>
      </c>
      <c r="AH1513">
        <f>U1513/W1513</f>
        <v>2.4171108357897543E-3</v>
      </c>
      <c r="AI1513">
        <f>V1513/X1513</f>
        <v>2.8940533342397662E-3</v>
      </c>
      <c r="AJ1513" t="e">
        <f>Y1513/AA1513</f>
        <v>#VALUE!</v>
      </c>
      <c r="AK1513" t="e">
        <f>Z1513/AB1513</f>
        <v>#VALUE!</v>
      </c>
      <c r="AL1513">
        <f>O1513/K1513</f>
        <v>0.836340099705291</v>
      </c>
      <c r="AM1513">
        <f>P1513/L1513</f>
        <v>0.81597066097122306</v>
      </c>
      <c r="AN1513">
        <f>K1513/W1513</f>
        <v>2.7758356196431636E-2</v>
      </c>
      <c r="AO1513">
        <f>L1513/X1513</f>
        <v>2.8459857356801944E-2</v>
      </c>
      <c r="AP1513">
        <f>IF(OR(Q1513&lt;0, Q1513="NA"), 0, 1)</f>
        <v>1</v>
      </c>
      <c r="AQ1513">
        <f>IF(OR(S1513&lt;0, S1513="NA"), 0, 1)</f>
        <v>1</v>
      </c>
      <c r="AR1513">
        <f>IFERROR(IF((AF1513-AG1513)&gt;0,1,0),0)</f>
        <v>0</v>
      </c>
      <c r="AS1513">
        <f>IFERROR(IF((S1513-Q1513)&gt;0,1,0),0)</f>
        <v>1</v>
      </c>
      <c r="AT1513">
        <f>IFERROR(IF((AH1513-AI1513)&lt;0,1,0),0)</f>
        <v>1</v>
      </c>
      <c r="AU1513">
        <f>IFERROR(IF((AJ1513-AK1513)&gt;0,1,0),0)</f>
        <v>0</v>
      </c>
      <c r="AV1513">
        <f>IFERROR(IF((AL1513-AM1513)&gt;0,1,0),0)</f>
        <v>1</v>
      </c>
      <c r="AW1513">
        <f>IFERROR(IF((AN1513-AO1513)&gt;0,1,0),0)</f>
        <v>0</v>
      </c>
      <c r="AX1513">
        <f>IFERROR(IF((AC1513-AD1513)&lt;0,1,0),0)</f>
        <v>0</v>
      </c>
      <c r="AY1513">
        <f>SUM(AP1513:AX1513)</f>
        <v>5</v>
      </c>
    </row>
    <row r="1514" spans="1:51" x14ac:dyDescent="0.45">
      <c r="A1514" s="1" t="s">
        <v>1405</v>
      </c>
      <c r="B1514" s="2">
        <v>100260</v>
      </c>
      <c r="C1514" s="3" t="s">
        <v>5335</v>
      </c>
      <c r="D1514" s="5">
        <v>43.93</v>
      </c>
      <c r="E1514" s="5">
        <v>29426.68622</v>
      </c>
      <c r="F1514" s="3" t="s">
        <v>4480</v>
      </c>
      <c r="G1514" s="3" t="s">
        <v>4481</v>
      </c>
      <c r="H1514" s="3" t="s">
        <v>4481</v>
      </c>
      <c r="I1514" s="3" t="s">
        <v>4807</v>
      </c>
      <c r="J1514" s="3" t="s">
        <v>4484</v>
      </c>
      <c r="K1514" s="6">
        <v>8479000</v>
      </c>
      <c r="L1514" s="6">
        <v>8468000</v>
      </c>
      <c r="M1514" s="6" t="s">
        <v>4474</v>
      </c>
      <c r="N1514" s="6" t="s">
        <v>4474</v>
      </c>
      <c r="O1514" s="6">
        <v>7712000</v>
      </c>
      <c r="P1514" s="6">
        <v>7737000</v>
      </c>
      <c r="Q1514" s="6">
        <v>2314000</v>
      </c>
      <c r="R1514" s="6">
        <v>2224000</v>
      </c>
      <c r="S1514" s="6" t="s">
        <v>4474</v>
      </c>
      <c r="T1514" s="6">
        <v>4997000</v>
      </c>
      <c r="U1514" s="6">
        <v>14337000</v>
      </c>
      <c r="V1514" s="6">
        <v>16930000</v>
      </c>
      <c r="W1514" s="6">
        <v>212927000</v>
      </c>
      <c r="X1514" s="6">
        <v>214318000</v>
      </c>
      <c r="Y1514" s="6" t="s">
        <v>4474</v>
      </c>
      <c r="Z1514" s="6" t="s">
        <v>4474</v>
      </c>
      <c r="AA1514" s="6" t="s">
        <v>4474</v>
      </c>
      <c r="AB1514" s="6" t="s">
        <v>4474</v>
      </c>
      <c r="AC1514" s="6">
        <v>669854000</v>
      </c>
      <c r="AD1514" s="6">
        <v>676268732</v>
      </c>
      <c r="AF1514">
        <f>Q1514/W1514</f>
        <v>1.0867574332987361E-2</v>
      </c>
      <c r="AG1514">
        <f>R1514/X1514</f>
        <v>1.037710318312041E-2</v>
      </c>
      <c r="AH1514">
        <f>U1514/W1514</f>
        <v>6.7332935700967933E-2</v>
      </c>
      <c r="AI1514">
        <f>V1514/X1514</f>
        <v>7.8994764788771821E-2</v>
      </c>
      <c r="AJ1514" t="e">
        <f>Y1514/AA1514</f>
        <v>#VALUE!</v>
      </c>
      <c r="AK1514" t="e">
        <f>Z1514/AB1514</f>
        <v>#VALUE!</v>
      </c>
      <c r="AL1514">
        <f>O1514/K1514</f>
        <v>0.9095412194834297</v>
      </c>
      <c r="AM1514">
        <f>P1514/L1514</f>
        <v>0.91367501180916388</v>
      </c>
      <c r="AN1514">
        <f>K1514/W1514</f>
        <v>3.9821159364477027E-2</v>
      </c>
      <c r="AO1514">
        <f>L1514/X1514</f>
        <v>3.9511380285370337E-2</v>
      </c>
      <c r="AP1514">
        <f>IF(OR(Q1514&lt;0, Q1514="NA"), 0, 1)</f>
        <v>1</v>
      </c>
      <c r="AQ1514">
        <f>IF(OR(S1514&lt;0, S1514="NA"), 0, 1)</f>
        <v>0</v>
      </c>
      <c r="AR1514">
        <f>IFERROR(IF((AF1514-AG1514)&gt;0,1,0),0)</f>
        <v>1</v>
      </c>
      <c r="AS1514">
        <f>IFERROR(IF((S1514-Q1514)&gt;0,1,0),0)</f>
        <v>0</v>
      </c>
      <c r="AT1514">
        <f>IFERROR(IF((AH1514-AI1514)&lt;0,1,0),0)</f>
        <v>1</v>
      </c>
      <c r="AU1514">
        <f>IFERROR(IF((AJ1514-AK1514)&gt;0,1,0),0)</f>
        <v>0</v>
      </c>
      <c r="AV1514">
        <f>IFERROR(IF((AL1514-AM1514)&gt;0,1,0),0)</f>
        <v>0</v>
      </c>
      <c r="AW1514">
        <f>IFERROR(IF((AN1514-AO1514)&gt;0,1,0),0)</f>
        <v>1</v>
      </c>
      <c r="AX1514">
        <f>IFERROR(IF((AC1514-AD1514)&lt;0,1,0),0)</f>
        <v>1</v>
      </c>
      <c r="AY1514">
        <f>SUM(AP1514:AX1514)</f>
        <v>5</v>
      </c>
    </row>
    <row r="1515" spans="1:51" x14ac:dyDescent="0.45">
      <c r="A1515" s="1" t="s">
        <v>1419</v>
      </c>
      <c r="B1515" s="2">
        <v>1032042</v>
      </c>
      <c r="C1515" s="3" t="s">
        <v>5336</v>
      </c>
      <c r="D1515" s="5">
        <v>31.75</v>
      </c>
      <c r="E1515" s="5">
        <v>106.42609525</v>
      </c>
      <c r="F1515" s="3" t="s">
        <v>4480</v>
      </c>
      <c r="G1515" s="3" t="s">
        <v>4481</v>
      </c>
      <c r="H1515" s="3" t="s">
        <v>4481</v>
      </c>
      <c r="I1515" s="3" t="s">
        <v>4482</v>
      </c>
      <c r="J1515" s="3" t="s">
        <v>4484</v>
      </c>
      <c r="K1515" s="6">
        <v>42483</v>
      </c>
      <c r="L1515" s="6">
        <v>41885</v>
      </c>
      <c r="M1515" s="6" t="s">
        <v>4474</v>
      </c>
      <c r="N1515" s="6" t="s">
        <v>4474</v>
      </c>
      <c r="O1515" s="6">
        <v>27799</v>
      </c>
      <c r="P1515" s="6">
        <v>26617</v>
      </c>
      <c r="Q1515" s="6">
        <v>11801</v>
      </c>
      <c r="R1515" s="6">
        <v>12041</v>
      </c>
      <c r="S1515" s="6">
        <v>19238</v>
      </c>
      <c r="T1515" s="6">
        <v>17201</v>
      </c>
      <c r="U1515" s="6" t="s">
        <v>4474</v>
      </c>
      <c r="V1515" s="6" t="s">
        <v>4474</v>
      </c>
      <c r="W1515" s="6">
        <v>1189295</v>
      </c>
      <c r="X1515" s="6">
        <v>1163596</v>
      </c>
      <c r="Y1515" s="6" t="s">
        <v>4474</v>
      </c>
      <c r="Z1515" s="6" t="s">
        <v>4474</v>
      </c>
      <c r="AA1515" s="6" t="s">
        <v>4474</v>
      </c>
      <c r="AB1515" s="6" t="s">
        <v>4474</v>
      </c>
      <c r="AC1515" s="6">
        <v>3352003</v>
      </c>
      <c r="AD1515" s="6">
        <v>3353332</v>
      </c>
      <c r="AF1515">
        <f>Q1515/W1515</f>
        <v>9.9226852883430947E-3</v>
      </c>
      <c r="AG1515">
        <f>R1515/X1515</f>
        <v>1.0348093324487193E-2</v>
      </c>
      <c r="AH1515" t="e">
        <f>U1515/W1515</f>
        <v>#VALUE!</v>
      </c>
      <c r="AI1515" t="e">
        <f>V1515/X1515</f>
        <v>#VALUE!</v>
      </c>
      <c r="AJ1515" t="e">
        <f>Y1515/AA1515</f>
        <v>#VALUE!</v>
      </c>
      <c r="AK1515" t="e">
        <f>Z1515/AB1515</f>
        <v>#VALUE!</v>
      </c>
      <c r="AL1515">
        <f>O1515/K1515</f>
        <v>0.65435585999105528</v>
      </c>
      <c r="AM1515">
        <f>P1515/L1515</f>
        <v>0.63547809478333528</v>
      </c>
      <c r="AN1515">
        <f>K1515/W1515</f>
        <v>3.5721162537469681E-2</v>
      </c>
      <c r="AO1515">
        <f>L1515/X1515</f>
        <v>3.5996170492163949E-2</v>
      </c>
      <c r="AP1515">
        <f>IF(OR(Q1515&lt;0, Q1515="NA"), 0, 1)</f>
        <v>1</v>
      </c>
      <c r="AQ1515">
        <f>IF(OR(S1515&lt;0, S1515="NA"), 0, 1)</f>
        <v>1</v>
      </c>
      <c r="AR1515">
        <f>IFERROR(IF((AF1515-AG1515)&gt;0,1,0),0)</f>
        <v>0</v>
      </c>
      <c r="AS1515">
        <f>IFERROR(IF((S1515-Q1515)&gt;0,1,0),0)</f>
        <v>1</v>
      </c>
      <c r="AT1515">
        <f>IFERROR(IF((AH1515-AI1515)&lt;0,1,0),0)</f>
        <v>0</v>
      </c>
      <c r="AU1515">
        <f>IFERROR(IF((AJ1515-AK1515)&gt;0,1,0),0)</f>
        <v>0</v>
      </c>
      <c r="AV1515">
        <f>IFERROR(IF((AL1515-AM1515)&gt;0,1,0),0)</f>
        <v>1</v>
      </c>
      <c r="AW1515">
        <f>IFERROR(IF((AN1515-AO1515)&gt;0,1,0),0)</f>
        <v>0</v>
      </c>
      <c r="AX1515">
        <f>IFERROR(IF((AC1515-AD1515)&lt;0,1,0),0)</f>
        <v>1</v>
      </c>
      <c r="AY1515">
        <f>SUM(AP1515:AX1515)</f>
        <v>5</v>
      </c>
    </row>
    <row r="1516" spans="1:51" x14ac:dyDescent="0.45">
      <c r="A1516" s="1" t="s">
        <v>1425</v>
      </c>
      <c r="B1516" s="2">
        <v>100572</v>
      </c>
      <c r="C1516" s="3" t="s">
        <v>5335</v>
      </c>
      <c r="D1516" s="5">
        <v>37.24</v>
      </c>
      <c r="E1516" s="5">
        <v>5287.2885382799996</v>
      </c>
      <c r="F1516" s="3" t="s">
        <v>4480</v>
      </c>
      <c r="G1516" s="3" t="s">
        <v>4481</v>
      </c>
      <c r="H1516" s="3" t="s">
        <v>4481</v>
      </c>
      <c r="I1516" s="3" t="s">
        <v>4482</v>
      </c>
      <c r="J1516" s="3" t="s">
        <v>4484</v>
      </c>
      <c r="K1516" s="6">
        <v>523189</v>
      </c>
      <c r="L1516" s="6">
        <v>505917</v>
      </c>
      <c r="M1516" s="6" t="s">
        <v>4474</v>
      </c>
      <c r="N1516" s="6" t="s">
        <v>4474</v>
      </c>
      <c r="O1516" s="6">
        <v>449068</v>
      </c>
      <c r="P1516" s="6">
        <v>430489</v>
      </c>
      <c r="Q1516" s="6">
        <v>207172</v>
      </c>
      <c r="R1516" s="6">
        <v>201420</v>
      </c>
      <c r="S1516" s="6">
        <v>283899</v>
      </c>
      <c r="T1516" s="6">
        <v>276267</v>
      </c>
      <c r="U1516" s="6" t="s">
        <v>4474</v>
      </c>
      <c r="V1516" s="6" t="s">
        <v>4474</v>
      </c>
      <c r="W1516" s="6">
        <v>13582932</v>
      </c>
      <c r="X1516" s="6">
        <v>13164075</v>
      </c>
      <c r="Y1516" s="6" t="s">
        <v>4474</v>
      </c>
      <c r="Z1516" s="6" t="s">
        <v>4474</v>
      </c>
      <c r="AA1516" s="6" t="s">
        <v>4474</v>
      </c>
      <c r="AB1516" s="6" t="s">
        <v>4474</v>
      </c>
      <c r="AC1516" s="6">
        <v>142906070</v>
      </c>
      <c r="AD1516" s="6">
        <v>142848909</v>
      </c>
      <c r="AF1516">
        <f>Q1516/W1516</f>
        <v>1.5252377027286892E-2</v>
      </c>
      <c r="AG1516">
        <f>R1516/X1516</f>
        <v>1.5300733245594545E-2</v>
      </c>
      <c r="AH1516" t="e">
        <f>U1516/W1516</f>
        <v>#VALUE!</v>
      </c>
      <c r="AI1516" t="e">
        <f>V1516/X1516</f>
        <v>#VALUE!</v>
      </c>
      <c r="AJ1516" t="e">
        <f>Y1516/AA1516</f>
        <v>#VALUE!</v>
      </c>
      <c r="AK1516" t="e">
        <f>Z1516/AB1516</f>
        <v>#VALUE!</v>
      </c>
      <c r="AL1516">
        <f>O1516/K1516</f>
        <v>0.85832844344969028</v>
      </c>
      <c r="AM1516">
        <f>P1516/L1516</f>
        <v>0.85090835057924519</v>
      </c>
      <c r="AN1516">
        <f>K1516/W1516</f>
        <v>3.8518119651927876E-2</v>
      </c>
      <c r="AO1516">
        <f>L1516/X1516</f>
        <v>3.8431640658382761E-2</v>
      </c>
      <c r="AP1516">
        <f>IF(OR(Q1516&lt;0, Q1516="NA"), 0, 1)</f>
        <v>1</v>
      </c>
      <c r="AQ1516">
        <f>IF(OR(S1516&lt;0, S1516="NA"), 0, 1)</f>
        <v>1</v>
      </c>
      <c r="AR1516">
        <f>IFERROR(IF((AF1516-AG1516)&gt;0,1,0),0)</f>
        <v>0</v>
      </c>
      <c r="AS1516">
        <f>IFERROR(IF((S1516-Q1516)&gt;0,1,0),0)</f>
        <v>1</v>
      </c>
      <c r="AT1516">
        <f>IFERROR(IF((AH1516-AI1516)&lt;0,1,0),0)</f>
        <v>0</v>
      </c>
      <c r="AU1516">
        <f>IFERROR(IF((AJ1516-AK1516)&gt;0,1,0),0)</f>
        <v>0</v>
      </c>
      <c r="AV1516">
        <f>IFERROR(IF((AL1516-AM1516)&gt;0,1,0),0)</f>
        <v>1</v>
      </c>
      <c r="AW1516">
        <f>IFERROR(IF((AN1516-AO1516)&gt;0,1,0),0)</f>
        <v>1</v>
      </c>
      <c r="AX1516">
        <f>IFERROR(IF((AC1516-AD1516)&lt;0,1,0),0)</f>
        <v>0</v>
      </c>
      <c r="AY1516">
        <f>SUM(AP1516:AX1516)</f>
        <v>5</v>
      </c>
    </row>
    <row r="1517" spans="1:51" x14ac:dyDescent="0.45">
      <c r="A1517" s="1" t="s">
        <v>1426</v>
      </c>
      <c r="B1517" s="2">
        <v>100502</v>
      </c>
      <c r="C1517" s="3" t="s">
        <v>5335</v>
      </c>
      <c r="D1517" s="5">
        <v>46.91</v>
      </c>
      <c r="E1517" s="5">
        <v>553.92754063999996</v>
      </c>
      <c r="F1517" s="3" t="s">
        <v>4480</v>
      </c>
      <c r="G1517" s="3" t="s">
        <v>4481</v>
      </c>
      <c r="H1517" s="3" t="s">
        <v>4481</v>
      </c>
      <c r="I1517" s="3" t="s">
        <v>4482</v>
      </c>
      <c r="J1517" s="3" t="s">
        <v>4484</v>
      </c>
      <c r="K1517" s="6">
        <v>206725</v>
      </c>
      <c r="L1517" s="6">
        <v>199719</v>
      </c>
      <c r="M1517" s="6" t="s">
        <v>4474</v>
      </c>
      <c r="N1517" s="6" t="s">
        <v>4474</v>
      </c>
      <c r="O1517" s="6">
        <v>136878</v>
      </c>
      <c r="P1517" s="6">
        <v>138809</v>
      </c>
      <c r="Q1517" s="6">
        <v>43454</v>
      </c>
      <c r="R1517" s="6">
        <v>50998</v>
      </c>
      <c r="S1517" s="6">
        <v>64412</v>
      </c>
      <c r="T1517" s="6">
        <v>69577</v>
      </c>
      <c r="U1517" s="6">
        <v>22917</v>
      </c>
      <c r="V1517" s="6">
        <v>25000</v>
      </c>
      <c r="W1517" s="6">
        <v>5484612</v>
      </c>
      <c r="X1517" s="6">
        <v>4891068</v>
      </c>
      <c r="Y1517" s="6" t="s">
        <v>4474</v>
      </c>
      <c r="Z1517" s="6" t="s">
        <v>4474</v>
      </c>
      <c r="AA1517" s="6" t="s">
        <v>4474</v>
      </c>
      <c r="AB1517" s="6" t="s">
        <v>4474</v>
      </c>
      <c r="AC1517" s="6">
        <v>11808304</v>
      </c>
      <c r="AD1517" s="6">
        <v>11814093</v>
      </c>
      <c r="AF1517">
        <f>Q1517/W1517</f>
        <v>7.9228940898645149E-3</v>
      </c>
      <c r="AG1517">
        <f>R1517/X1517</f>
        <v>1.0426761598898236E-2</v>
      </c>
      <c r="AH1517">
        <f>U1517/W1517</f>
        <v>4.1784177258117807E-3</v>
      </c>
      <c r="AI1517">
        <f>V1517/X1517</f>
        <v>5.111358091934113E-3</v>
      </c>
      <c r="AJ1517" t="e">
        <f>Y1517/AA1517</f>
        <v>#VALUE!</v>
      </c>
      <c r="AK1517" t="e">
        <f>Z1517/AB1517</f>
        <v>#VALUE!</v>
      </c>
      <c r="AL1517">
        <f>O1517/K1517</f>
        <v>0.66212601281896244</v>
      </c>
      <c r="AM1517">
        <f>P1517/L1517</f>
        <v>0.69502150521482686</v>
      </c>
      <c r="AN1517">
        <f>K1517/W1517</f>
        <v>3.769181849144479E-2</v>
      </c>
      <c r="AO1517">
        <f>L1517/X1517</f>
        <v>4.0833413070519568E-2</v>
      </c>
      <c r="AP1517">
        <f>IF(OR(Q1517&lt;0, Q1517="NA"), 0, 1)</f>
        <v>1</v>
      </c>
      <c r="AQ1517">
        <f>IF(OR(S1517&lt;0, S1517="NA"), 0, 1)</f>
        <v>1</v>
      </c>
      <c r="AR1517">
        <f>IFERROR(IF((AF1517-AG1517)&gt;0,1,0),0)</f>
        <v>0</v>
      </c>
      <c r="AS1517">
        <f>IFERROR(IF((S1517-Q1517)&gt;0,1,0),0)</f>
        <v>1</v>
      </c>
      <c r="AT1517">
        <f>IFERROR(IF((AH1517-AI1517)&lt;0,1,0),0)</f>
        <v>1</v>
      </c>
      <c r="AU1517">
        <f>IFERROR(IF((AJ1517-AK1517)&gt;0,1,0),0)</f>
        <v>0</v>
      </c>
      <c r="AV1517">
        <f>IFERROR(IF((AL1517-AM1517)&gt;0,1,0),0)</f>
        <v>0</v>
      </c>
      <c r="AW1517">
        <f>IFERROR(IF((AN1517-AO1517)&gt;0,1,0),0)</f>
        <v>0</v>
      </c>
      <c r="AX1517">
        <f>IFERROR(IF((AC1517-AD1517)&lt;0,1,0),0)</f>
        <v>1</v>
      </c>
      <c r="AY1517">
        <f>SUM(AP1517:AX1517)</f>
        <v>5</v>
      </c>
    </row>
    <row r="1518" spans="1:51" x14ac:dyDescent="0.45">
      <c r="A1518" s="1" t="s">
        <v>1429</v>
      </c>
      <c r="B1518" s="2">
        <v>4150252</v>
      </c>
      <c r="C1518" s="3" t="s">
        <v>5338</v>
      </c>
      <c r="D1518" s="7">
        <v>10.47</v>
      </c>
      <c r="E1518" s="5">
        <v>130.92438698999999</v>
      </c>
      <c r="F1518" s="3" t="s">
        <v>4480</v>
      </c>
      <c r="G1518" s="3" t="s">
        <v>4481</v>
      </c>
      <c r="H1518" s="3" t="s">
        <v>4481</v>
      </c>
      <c r="I1518" s="3" t="s">
        <v>4482</v>
      </c>
      <c r="J1518" s="3" t="s">
        <v>4484</v>
      </c>
      <c r="K1518" s="6">
        <v>98518</v>
      </c>
      <c r="L1518" s="6">
        <v>94349</v>
      </c>
      <c r="M1518" s="6" t="s">
        <v>4474</v>
      </c>
      <c r="N1518" s="6" t="s">
        <v>4474</v>
      </c>
      <c r="O1518" s="6">
        <v>143849</v>
      </c>
      <c r="P1518" s="6">
        <v>136120</v>
      </c>
      <c r="Q1518" s="6">
        <v>12741</v>
      </c>
      <c r="R1518" s="6">
        <v>12586</v>
      </c>
      <c r="S1518" s="6">
        <v>27616</v>
      </c>
      <c r="T1518" s="6">
        <v>19896</v>
      </c>
      <c r="U1518" s="6">
        <v>16163</v>
      </c>
      <c r="V1518" s="6">
        <v>17156</v>
      </c>
      <c r="W1518" s="6">
        <v>3924007</v>
      </c>
      <c r="X1518" s="6">
        <v>3615571</v>
      </c>
      <c r="Y1518" s="6" t="s">
        <v>4474</v>
      </c>
      <c r="Z1518" s="6" t="s">
        <v>4474</v>
      </c>
      <c r="AA1518" s="6" t="s">
        <v>4474</v>
      </c>
      <c r="AB1518" s="6" t="s">
        <v>4474</v>
      </c>
      <c r="AC1518" s="6">
        <v>12504717</v>
      </c>
      <c r="AD1518" s="6">
        <v>12504717</v>
      </c>
      <c r="AF1518">
        <f>Q1518/W1518</f>
        <v>3.2469361038346771E-3</v>
      </c>
      <c r="AG1518">
        <f>R1518/X1518</f>
        <v>3.4810545830796851E-3</v>
      </c>
      <c r="AH1518">
        <f>U1518/W1518</f>
        <v>4.119003865181688E-3</v>
      </c>
      <c r="AI1518">
        <f>V1518/X1518</f>
        <v>4.7450319742026919E-3</v>
      </c>
      <c r="AJ1518" t="e">
        <f>Y1518/AA1518</f>
        <v>#VALUE!</v>
      </c>
      <c r="AK1518" t="e">
        <f>Z1518/AB1518</f>
        <v>#VALUE!</v>
      </c>
      <c r="AL1518">
        <f>O1518/K1518</f>
        <v>1.4601291134614993</v>
      </c>
      <c r="AM1518">
        <f>P1518/L1518</f>
        <v>1.4427285927778779</v>
      </c>
      <c r="AN1518">
        <f>K1518/W1518</f>
        <v>2.5106479167850616E-2</v>
      </c>
      <c r="AO1518">
        <f>L1518/X1518</f>
        <v>2.6095186624740602E-2</v>
      </c>
      <c r="AP1518">
        <f>IF(OR(Q1518&lt;0, Q1518="NA"), 0, 1)</f>
        <v>1</v>
      </c>
      <c r="AQ1518">
        <f>IF(OR(S1518&lt;0, S1518="NA"), 0, 1)</f>
        <v>1</v>
      </c>
      <c r="AR1518">
        <f>IFERROR(IF((AF1518-AG1518)&gt;0,1,0),0)</f>
        <v>0</v>
      </c>
      <c r="AS1518">
        <f>IFERROR(IF((S1518-Q1518)&gt;0,1,0),0)</f>
        <v>1</v>
      </c>
      <c r="AT1518">
        <f>IFERROR(IF((AH1518-AI1518)&lt;0,1,0),0)</f>
        <v>1</v>
      </c>
      <c r="AU1518">
        <f>IFERROR(IF((AJ1518-AK1518)&gt;0,1,0),0)</f>
        <v>0</v>
      </c>
      <c r="AV1518">
        <f>IFERROR(IF((AL1518-AM1518)&gt;0,1,0),0)</f>
        <v>1</v>
      </c>
      <c r="AW1518">
        <f>IFERROR(IF((AN1518-AO1518)&gt;0,1,0),0)</f>
        <v>0</v>
      </c>
      <c r="AX1518">
        <f>IFERROR(IF((AC1518-AD1518)&lt;0,1,0),0)</f>
        <v>0</v>
      </c>
      <c r="AY1518">
        <f>SUM(AP1518:AX1518)</f>
        <v>5</v>
      </c>
    </row>
    <row r="1519" spans="1:51" x14ac:dyDescent="0.45">
      <c r="A1519" s="1" t="s">
        <v>1437</v>
      </c>
      <c r="B1519" s="2">
        <v>105434</v>
      </c>
      <c r="C1519" s="3" t="s">
        <v>5336</v>
      </c>
      <c r="D1519" s="5">
        <v>24.1</v>
      </c>
      <c r="E1519" s="5">
        <v>216.18473610000001</v>
      </c>
      <c r="F1519" s="3" t="s">
        <v>4480</v>
      </c>
      <c r="G1519" s="3" t="s">
        <v>4481</v>
      </c>
      <c r="H1519" s="3" t="s">
        <v>4481</v>
      </c>
      <c r="I1519" s="3" t="s">
        <v>4482</v>
      </c>
      <c r="J1519" s="3" t="s">
        <v>4484</v>
      </c>
      <c r="K1519" s="6">
        <v>57721</v>
      </c>
      <c r="L1519" s="6">
        <v>56505</v>
      </c>
      <c r="M1519" s="6" t="s">
        <v>4474</v>
      </c>
      <c r="N1519" s="6" t="s">
        <v>4474</v>
      </c>
      <c r="O1519" s="6">
        <v>29957</v>
      </c>
      <c r="P1519" s="6">
        <v>29269</v>
      </c>
      <c r="Q1519" s="6">
        <v>7048</v>
      </c>
      <c r="R1519" s="6">
        <v>7921</v>
      </c>
      <c r="S1519" s="6">
        <v>19558</v>
      </c>
      <c r="T1519" s="6">
        <v>16864</v>
      </c>
      <c r="U1519" s="6">
        <v>54999</v>
      </c>
      <c r="V1519" s="6">
        <v>54998</v>
      </c>
      <c r="W1519" s="6">
        <v>1450716</v>
      </c>
      <c r="X1519" s="6">
        <v>1457528</v>
      </c>
      <c r="Y1519" s="6" t="s">
        <v>4474</v>
      </c>
      <c r="Z1519" s="6" t="s">
        <v>4474</v>
      </c>
      <c r="AA1519" s="6" t="s">
        <v>4474</v>
      </c>
      <c r="AB1519" s="6" t="s">
        <v>4474</v>
      </c>
      <c r="AC1519" s="6">
        <v>6296705</v>
      </c>
      <c r="AD1519" s="6">
        <v>6280406</v>
      </c>
      <c r="AF1519">
        <f>Q1519/W1519</f>
        <v>4.8582906647476141E-3</v>
      </c>
      <c r="AG1519">
        <f>R1519/X1519</f>
        <v>5.4345439675944473E-3</v>
      </c>
      <c r="AH1519">
        <f>U1519/W1519</f>
        <v>3.7911624328952051E-2</v>
      </c>
      <c r="AI1519">
        <f>V1519/X1519</f>
        <v>3.7733751941643662E-2</v>
      </c>
      <c r="AJ1519" t="e">
        <f>Y1519/AA1519</f>
        <v>#VALUE!</v>
      </c>
      <c r="AK1519" t="e">
        <f>Z1519/AB1519</f>
        <v>#VALUE!</v>
      </c>
      <c r="AL1519">
        <f>O1519/K1519</f>
        <v>0.51899655238128239</v>
      </c>
      <c r="AM1519">
        <f>P1519/L1519</f>
        <v>0.51798955844615524</v>
      </c>
      <c r="AN1519">
        <f>K1519/W1519</f>
        <v>3.9787939196920696E-2</v>
      </c>
      <c r="AO1519">
        <f>L1519/X1519</f>
        <v>3.8767694342750188E-2</v>
      </c>
      <c r="AP1519">
        <f>IF(OR(Q1519&lt;0, Q1519="NA"), 0, 1)</f>
        <v>1</v>
      </c>
      <c r="AQ1519">
        <f>IF(OR(S1519&lt;0, S1519="NA"), 0, 1)</f>
        <v>1</v>
      </c>
      <c r="AR1519">
        <f>IFERROR(IF((AF1519-AG1519)&gt;0,1,0),0)</f>
        <v>0</v>
      </c>
      <c r="AS1519">
        <f>IFERROR(IF((S1519-Q1519)&gt;0,1,0),0)</f>
        <v>1</v>
      </c>
      <c r="AT1519">
        <f>IFERROR(IF((AH1519-AI1519)&lt;0,1,0),0)</f>
        <v>0</v>
      </c>
      <c r="AU1519">
        <f>IFERROR(IF((AJ1519-AK1519)&gt;0,1,0),0)</f>
        <v>0</v>
      </c>
      <c r="AV1519">
        <f>IFERROR(IF((AL1519-AM1519)&gt;0,1,0),0)</f>
        <v>1</v>
      </c>
      <c r="AW1519">
        <f>IFERROR(IF((AN1519-AO1519)&gt;0,1,0),0)</f>
        <v>1</v>
      </c>
      <c r="AX1519">
        <f>IFERROR(IF((AC1519-AD1519)&lt;0,1,0),0)</f>
        <v>0</v>
      </c>
      <c r="AY1519">
        <f>SUM(AP1519:AX1519)</f>
        <v>5</v>
      </c>
    </row>
    <row r="1520" spans="1:51" x14ac:dyDescent="0.45">
      <c r="A1520" s="1" t="s">
        <v>1440</v>
      </c>
      <c r="B1520" s="2">
        <v>14420640</v>
      </c>
      <c r="C1520" s="3" t="s">
        <v>5336</v>
      </c>
      <c r="D1520" s="7">
        <v>10</v>
      </c>
      <c r="E1520" s="5">
        <v>44.098610000000001</v>
      </c>
      <c r="F1520" s="3" t="s">
        <v>4480</v>
      </c>
      <c r="G1520" s="3" t="s">
        <v>4481</v>
      </c>
      <c r="H1520" s="3" t="s">
        <v>4481</v>
      </c>
      <c r="I1520" s="3" t="s">
        <v>4482</v>
      </c>
      <c r="J1520" s="3" t="s">
        <v>4483</v>
      </c>
      <c r="K1520" s="6">
        <v>11966</v>
      </c>
      <c r="L1520" s="6">
        <v>11501</v>
      </c>
      <c r="M1520" s="6" t="s">
        <v>4474</v>
      </c>
      <c r="N1520" s="6" t="s">
        <v>4474</v>
      </c>
      <c r="O1520" s="6">
        <v>8695</v>
      </c>
      <c r="P1520" s="6">
        <v>6981</v>
      </c>
      <c r="Q1520" s="6">
        <v>-8774</v>
      </c>
      <c r="R1520" s="6">
        <v>-9729</v>
      </c>
      <c r="S1520" s="6">
        <v>-2680</v>
      </c>
      <c r="T1520" s="6">
        <v>-2662</v>
      </c>
      <c r="U1520" s="6" t="s">
        <v>4474</v>
      </c>
      <c r="V1520" s="6" t="s">
        <v>4474</v>
      </c>
      <c r="W1520" s="6">
        <v>601779</v>
      </c>
      <c r="X1520" s="6">
        <v>601737</v>
      </c>
      <c r="Y1520" s="6" t="s">
        <v>4474</v>
      </c>
      <c r="Z1520" s="6" t="s">
        <v>4474</v>
      </c>
      <c r="AA1520" s="6" t="s">
        <v>4474</v>
      </c>
      <c r="AB1520" s="6" t="s">
        <v>4474</v>
      </c>
      <c r="AC1520" s="6">
        <v>4718462</v>
      </c>
      <c r="AD1520" s="6">
        <v>4841445</v>
      </c>
      <c r="AF1520">
        <f>Q1520/W1520</f>
        <v>-1.4580103326968871E-2</v>
      </c>
      <c r="AG1520">
        <f>R1520/X1520</f>
        <v>-1.6168193081030416E-2</v>
      </c>
      <c r="AH1520" t="e">
        <f>U1520/W1520</f>
        <v>#VALUE!</v>
      </c>
      <c r="AI1520" t="e">
        <f>V1520/X1520</f>
        <v>#VALUE!</v>
      </c>
      <c r="AJ1520" t="e">
        <f>Y1520/AA1520</f>
        <v>#VALUE!</v>
      </c>
      <c r="AK1520" t="e">
        <f>Z1520/AB1520</f>
        <v>#VALUE!</v>
      </c>
      <c r="AL1520">
        <f>O1520/K1520</f>
        <v>0.72664215276617083</v>
      </c>
      <c r="AM1520">
        <f>P1520/L1520</f>
        <v>0.60699069646117731</v>
      </c>
      <c r="AN1520">
        <f>K1520/W1520</f>
        <v>1.988437615802479E-2</v>
      </c>
      <c r="AO1520">
        <f>L1520/X1520</f>
        <v>1.9113001194874173E-2</v>
      </c>
      <c r="AP1520">
        <f>IF(OR(Q1520&lt;0, Q1520="NA"), 0, 1)</f>
        <v>0</v>
      </c>
      <c r="AQ1520">
        <f>IF(OR(S1520&lt;0, S1520="NA"), 0, 1)</f>
        <v>0</v>
      </c>
      <c r="AR1520">
        <f>IFERROR(IF((AF1520-AG1520)&gt;0,1,0),0)</f>
        <v>1</v>
      </c>
      <c r="AS1520">
        <f>IFERROR(IF((S1520-Q1520)&gt;0,1,0),0)</f>
        <v>1</v>
      </c>
      <c r="AT1520">
        <f>IFERROR(IF((AH1520-AI1520)&lt;0,1,0),0)</f>
        <v>0</v>
      </c>
      <c r="AU1520">
        <f>IFERROR(IF((AJ1520-AK1520)&gt;0,1,0),0)</f>
        <v>0</v>
      </c>
      <c r="AV1520">
        <f>IFERROR(IF((AL1520-AM1520)&gt;0,1,0),0)</f>
        <v>1</v>
      </c>
      <c r="AW1520">
        <f>IFERROR(IF((AN1520-AO1520)&gt;0,1,0),0)</f>
        <v>1</v>
      </c>
      <c r="AX1520">
        <f>IFERROR(IF((AC1520-AD1520)&lt;0,1,0),0)</f>
        <v>1</v>
      </c>
      <c r="AY1520">
        <f>SUM(AP1520:AX1520)</f>
        <v>5</v>
      </c>
    </row>
    <row r="1521" spans="1:51" x14ac:dyDescent="0.45">
      <c r="A1521" s="1" t="s">
        <v>1542</v>
      </c>
      <c r="B1521" s="2">
        <v>100525</v>
      </c>
      <c r="C1521" s="3" t="s">
        <v>5335</v>
      </c>
      <c r="D1521" s="5">
        <v>32.46</v>
      </c>
      <c r="E1521" s="5">
        <v>209.97156749999999</v>
      </c>
      <c r="F1521" s="3" t="s">
        <v>4480</v>
      </c>
      <c r="G1521" s="3" t="s">
        <v>4481</v>
      </c>
      <c r="H1521" s="3" t="s">
        <v>4481</v>
      </c>
      <c r="I1521" s="3" t="s">
        <v>4482</v>
      </c>
      <c r="J1521" s="3" t="s">
        <v>4484</v>
      </c>
      <c r="K1521" s="6">
        <v>73850</v>
      </c>
      <c r="L1521" s="6">
        <v>72451</v>
      </c>
      <c r="M1521" s="6" t="s">
        <v>4474</v>
      </c>
      <c r="N1521" s="6" t="s">
        <v>4474</v>
      </c>
      <c r="O1521" s="6">
        <v>53146</v>
      </c>
      <c r="P1521" s="6">
        <v>50428</v>
      </c>
      <c r="Q1521" s="6">
        <v>16141</v>
      </c>
      <c r="R1521" s="6">
        <v>14883</v>
      </c>
      <c r="S1521" s="6">
        <v>18740</v>
      </c>
      <c r="T1521" s="6">
        <v>25175</v>
      </c>
      <c r="U1521" s="6" t="s">
        <v>4474</v>
      </c>
      <c r="V1521" s="6" t="s">
        <v>4474</v>
      </c>
      <c r="W1521" s="6">
        <v>1916126</v>
      </c>
      <c r="X1521" s="6">
        <v>1868599</v>
      </c>
      <c r="Y1521" s="6" t="s">
        <v>4474</v>
      </c>
      <c r="Z1521" s="6" t="s">
        <v>4474</v>
      </c>
      <c r="AA1521" s="6" t="s">
        <v>4474</v>
      </c>
      <c r="AB1521" s="6" t="s">
        <v>4474</v>
      </c>
      <c r="AC1521" s="6">
        <v>6468625</v>
      </c>
      <c r="AD1521" s="6">
        <v>6465601</v>
      </c>
      <c r="AF1521">
        <f>Q1521/W1521</f>
        <v>8.4237675392954334E-3</v>
      </c>
      <c r="AG1521">
        <f>R1521/X1521</f>
        <v>7.9647907335923859E-3</v>
      </c>
      <c r="AH1521" t="e">
        <f>U1521/W1521</f>
        <v>#VALUE!</v>
      </c>
      <c r="AI1521" t="e">
        <f>V1521/X1521</f>
        <v>#VALUE!</v>
      </c>
      <c r="AJ1521" t="e">
        <f>Y1521/AA1521</f>
        <v>#VALUE!</v>
      </c>
      <c r="AK1521" t="e">
        <f>Z1521/AB1521</f>
        <v>#VALUE!</v>
      </c>
      <c r="AL1521">
        <f>O1521/K1521</f>
        <v>0.7196479350033852</v>
      </c>
      <c r="AM1521">
        <f>P1521/L1521</f>
        <v>0.69602904031690382</v>
      </c>
      <c r="AN1521">
        <f>K1521/W1521</f>
        <v>3.854130678253935E-2</v>
      </c>
      <c r="AO1521">
        <f>L1521/X1521</f>
        <v>3.8772898840254116E-2</v>
      </c>
      <c r="AP1521">
        <f>IF(OR(Q1521&lt;0, Q1521="NA"), 0, 1)</f>
        <v>1</v>
      </c>
      <c r="AQ1521">
        <f>IF(OR(S1521&lt;0, S1521="NA"), 0, 1)</f>
        <v>1</v>
      </c>
      <c r="AR1521">
        <f>IFERROR(IF((AF1521-AG1521)&gt;0,1,0),0)</f>
        <v>1</v>
      </c>
      <c r="AS1521">
        <f>IFERROR(IF((S1521-Q1521)&gt;0,1,0),0)</f>
        <v>1</v>
      </c>
      <c r="AT1521">
        <f>IFERROR(IF((AH1521-AI1521)&lt;0,1,0),0)</f>
        <v>0</v>
      </c>
      <c r="AU1521">
        <f>IFERROR(IF((AJ1521-AK1521)&gt;0,1,0),0)</f>
        <v>0</v>
      </c>
      <c r="AV1521">
        <f>IFERROR(IF((AL1521-AM1521)&gt;0,1,0),0)</f>
        <v>1</v>
      </c>
      <c r="AW1521">
        <f>IFERROR(IF((AN1521-AO1521)&gt;0,1,0),0)</f>
        <v>0</v>
      </c>
      <c r="AX1521">
        <f>IFERROR(IF((AC1521-AD1521)&lt;0,1,0),0)</f>
        <v>0</v>
      </c>
      <c r="AY1521">
        <f>SUM(AP1521:AX1521)</f>
        <v>5</v>
      </c>
    </row>
    <row r="1522" spans="1:51" x14ac:dyDescent="0.45">
      <c r="A1522" s="1" t="s">
        <v>1543</v>
      </c>
      <c r="B1522" s="2">
        <v>100669</v>
      </c>
      <c r="C1522" s="3" t="s">
        <v>5336</v>
      </c>
      <c r="D1522" s="7">
        <v>13.09</v>
      </c>
      <c r="E1522" s="5">
        <v>74.817295630000004</v>
      </c>
      <c r="F1522" s="3" t="s">
        <v>4480</v>
      </c>
      <c r="G1522" s="3" t="s">
        <v>4481</v>
      </c>
      <c r="H1522" s="3" t="s">
        <v>4481</v>
      </c>
      <c r="I1522" s="3" t="s">
        <v>4482</v>
      </c>
      <c r="J1522" s="3" t="s">
        <v>4484</v>
      </c>
      <c r="K1522" s="6">
        <v>40028</v>
      </c>
      <c r="L1522" s="6">
        <v>40262</v>
      </c>
      <c r="M1522" s="6" t="s">
        <v>4474</v>
      </c>
      <c r="N1522" s="6" t="s">
        <v>4474</v>
      </c>
      <c r="O1522" s="6">
        <v>32774</v>
      </c>
      <c r="P1522" s="6">
        <v>31234</v>
      </c>
      <c r="Q1522" s="6">
        <v>8733</v>
      </c>
      <c r="R1522" s="6">
        <v>8624</v>
      </c>
      <c r="S1522" s="6">
        <v>7372</v>
      </c>
      <c r="T1522" s="6">
        <v>9432</v>
      </c>
      <c r="U1522" s="6">
        <v>10854</v>
      </c>
      <c r="V1522" s="6">
        <v>10836</v>
      </c>
      <c r="W1522" s="6">
        <v>1100235</v>
      </c>
      <c r="X1522" s="6">
        <v>1083313</v>
      </c>
      <c r="Y1522" s="6" t="s">
        <v>4474</v>
      </c>
      <c r="Z1522" s="6" t="s">
        <v>4474</v>
      </c>
      <c r="AA1522" s="6" t="s">
        <v>4474</v>
      </c>
      <c r="AB1522" s="6" t="s">
        <v>4474</v>
      </c>
      <c r="AC1522" s="6">
        <v>5715388</v>
      </c>
      <c r="AD1522" s="6">
        <v>5744254</v>
      </c>
      <c r="AF1522">
        <f>Q1522/W1522</f>
        <v>7.9373951928451651E-3</v>
      </c>
      <c r="AG1522">
        <f>R1522/X1522</f>
        <v>7.9607648020470542E-3</v>
      </c>
      <c r="AH1522">
        <f>U1522/W1522</f>
        <v>9.8651651692592945E-3</v>
      </c>
      <c r="AI1522">
        <f>V1522/X1522</f>
        <v>1.0002649280494188E-2</v>
      </c>
      <c r="AJ1522" t="e">
        <f>Y1522/AA1522</f>
        <v>#VALUE!</v>
      </c>
      <c r="AK1522" t="e">
        <f>Z1522/AB1522</f>
        <v>#VALUE!</v>
      </c>
      <c r="AL1522">
        <f>O1522/K1522</f>
        <v>0.81877685620065954</v>
      </c>
      <c r="AM1522">
        <f>P1522/L1522</f>
        <v>0.77576871491729171</v>
      </c>
      <c r="AN1522">
        <f>K1522/W1522</f>
        <v>3.6381318536494477E-2</v>
      </c>
      <c r="AO1522">
        <f>L1522/X1522</f>
        <v>3.716562064703368E-2</v>
      </c>
      <c r="AP1522">
        <f>IF(OR(Q1522&lt;0, Q1522="NA"), 0, 1)</f>
        <v>1</v>
      </c>
      <c r="AQ1522">
        <f>IF(OR(S1522&lt;0, S1522="NA"), 0, 1)</f>
        <v>1</v>
      </c>
      <c r="AR1522">
        <f>IFERROR(IF((AF1522-AG1522)&gt;0,1,0),0)</f>
        <v>0</v>
      </c>
      <c r="AS1522">
        <f>IFERROR(IF((S1522-Q1522)&gt;0,1,0),0)</f>
        <v>0</v>
      </c>
      <c r="AT1522">
        <f>IFERROR(IF((AH1522-AI1522)&lt;0,1,0),0)</f>
        <v>1</v>
      </c>
      <c r="AU1522">
        <f>IFERROR(IF((AJ1522-AK1522)&gt;0,1,0),0)</f>
        <v>0</v>
      </c>
      <c r="AV1522">
        <f>IFERROR(IF((AL1522-AM1522)&gt;0,1,0),0)</f>
        <v>1</v>
      </c>
      <c r="AW1522">
        <f>IFERROR(IF((AN1522-AO1522)&gt;0,1,0),0)</f>
        <v>0</v>
      </c>
      <c r="AX1522">
        <f>IFERROR(IF((AC1522-AD1522)&lt;0,1,0),0)</f>
        <v>1</v>
      </c>
      <c r="AY1522">
        <f>SUM(AP1522:AX1522)</f>
        <v>5</v>
      </c>
    </row>
    <row r="1523" spans="1:51" x14ac:dyDescent="0.45">
      <c r="A1523" s="1" t="s">
        <v>1545</v>
      </c>
      <c r="B1523" s="2">
        <v>4087841</v>
      </c>
      <c r="C1523" s="3" t="s">
        <v>5335</v>
      </c>
      <c r="D1523" s="5">
        <v>18.11</v>
      </c>
      <c r="E1523" s="5">
        <v>175.01686910999999</v>
      </c>
      <c r="F1523" s="3" t="s">
        <v>4480</v>
      </c>
      <c r="G1523" s="3" t="s">
        <v>4481</v>
      </c>
      <c r="H1523" s="3" t="s">
        <v>4481</v>
      </c>
      <c r="I1523" s="3" t="s">
        <v>4482</v>
      </c>
      <c r="J1523" s="3" t="s">
        <v>4484</v>
      </c>
      <c r="K1523" s="6">
        <v>91049</v>
      </c>
      <c r="L1523" s="6">
        <v>91374</v>
      </c>
      <c r="M1523" s="6" t="s">
        <v>4474</v>
      </c>
      <c r="N1523" s="6" t="s">
        <v>4474</v>
      </c>
      <c r="O1523" s="6">
        <v>92096</v>
      </c>
      <c r="P1523" s="6">
        <v>90840</v>
      </c>
      <c r="Q1523" s="6">
        <v>2506</v>
      </c>
      <c r="R1523" s="6">
        <v>3490</v>
      </c>
      <c r="S1523" s="6">
        <v>15682</v>
      </c>
      <c r="T1523" s="6">
        <v>12680</v>
      </c>
      <c r="U1523" s="6">
        <v>52508</v>
      </c>
      <c r="V1523" s="6">
        <v>52451</v>
      </c>
      <c r="W1523" s="6">
        <v>2911948</v>
      </c>
      <c r="X1523" s="6">
        <v>2937555</v>
      </c>
      <c r="Y1523" s="6" t="s">
        <v>4474</v>
      </c>
      <c r="Z1523" s="6" t="s">
        <v>4474</v>
      </c>
      <c r="AA1523" s="6" t="s">
        <v>4474</v>
      </c>
      <c r="AB1523" s="6" t="s">
        <v>4474</v>
      </c>
      <c r="AC1523" s="6">
        <v>9664101</v>
      </c>
      <c r="AD1523" s="6">
        <v>9660548</v>
      </c>
      <c r="AF1523">
        <f>Q1523/W1523</f>
        <v>8.6059229079640158E-4</v>
      </c>
      <c r="AG1523">
        <f>R1523/X1523</f>
        <v>1.1880628618017365E-3</v>
      </c>
      <c r="AH1523">
        <f>U1523/W1523</f>
        <v>1.8031915405082782E-2</v>
      </c>
      <c r="AI1523">
        <f>V1523/X1523</f>
        <v>1.7855325261995094E-2</v>
      </c>
      <c r="AJ1523" t="e">
        <f>Y1523/AA1523</f>
        <v>#VALUE!</v>
      </c>
      <c r="AK1523" t="e">
        <f>Z1523/AB1523</f>
        <v>#VALUE!</v>
      </c>
      <c r="AL1523">
        <f>O1523/K1523</f>
        <v>1.0114993025733396</v>
      </c>
      <c r="AM1523">
        <f>P1523/L1523</f>
        <v>0.99415588679493072</v>
      </c>
      <c r="AN1523">
        <f>K1523/W1523</f>
        <v>3.1267385269242443E-2</v>
      </c>
      <c r="AO1523">
        <f>L1523/X1523</f>
        <v>3.1105460153086496E-2</v>
      </c>
      <c r="AP1523">
        <f>IF(OR(Q1523&lt;0, Q1523="NA"), 0, 1)</f>
        <v>1</v>
      </c>
      <c r="AQ1523">
        <f>IF(OR(S1523&lt;0, S1523="NA"), 0, 1)</f>
        <v>1</v>
      </c>
      <c r="AR1523">
        <f>IFERROR(IF((AF1523-AG1523)&gt;0,1,0),0)</f>
        <v>0</v>
      </c>
      <c r="AS1523">
        <f>IFERROR(IF((S1523-Q1523)&gt;0,1,0),0)</f>
        <v>1</v>
      </c>
      <c r="AT1523">
        <f>IFERROR(IF((AH1523-AI1523)&lt;0,1,0),0)</f>
        <v>0</v>
      </c>
      <c r="AU1523">
        <f>IFERROR(IF((AJ1523-AK1523)&gt;0,1,0),0)</f>
        <v>0</v>
      </c>
      <c r="AV1523">
        <f>IFERROR(IF((AL1523-AM1523)&gt;0,1,0),0)</f>
        <v>1</v>
      </c>
      <c r="AW1523">
        <f>IFERROR(IF((AN1523-AO1523)&gt;0,1,0),0)</f>
        <v>1</v>
      </c>
      <c r="AX1523">
        <f>IFERROR(IF((AC1523-AD1523)&lt;0,1,0),0)</f>
        <v>0</v>
      </c>
      <c r="AY1523">
        <f>SUM(AP1523:AX1523)</f>
        <v>5</v>
      </c>
    </row>
    <row r="1524" spans="1:51" x14ac:dyDescent="0.45">
      <c r="A1524" s="1" t="s">
        <v>1548</v>
      </c>
      <c r="B1524" s="2">
        <v>1017718</v>
      </c>
      <c r="C1524" s="3" t="s">
        <v>5335</v>
      </c>
      <c r="D1524" s="5">
        <v>40.090000000000003</v>
      </c>
      <c r="E1524" s="5">
        <v>1109.16417686</v>
      </c>
      <c r="F1524" s="3" t="s">
        <v>4480</v>
      </c>
      <c r="G1524" s="3" t="s">
        <v>4481</v>
      </c>
      <c r="H1524" s="3" t="s">
        <v>4481</v>
      </c>
      <c r="I1524" s="3" t="s">
        <v>4482</v>
      </c>
      <c r="J1524" s="3" t="s">
        <v>4484</v>
      </c>
      <c r="K1524" s="6">
        <v>376781</v>
      </c>
      <c r="L1524" s="6">
        <v>371232</v>
      </c>
      <c r="M1524" s="6" t="s">
        <v>4474</v>
      </c>
      <c r="N1524" s="6" t="s">
        <v>4474</v>
      </c>
      <c r="O1524" s="6">
        <v>266903</v>
      </c>
      <c r="P1524" s="6">
        <v>260919</v>
      </c>
      <c r="Q1524" s="6">
        <v>83292</v>
      </c>
      <c r="R1524" s="6">
        <v>86102</v>
      </c>
      <c r="S1524" s="6">
        <v>137148</v>
      </c>
      <c r="T1524" s="6">
        <v>107687</v>
      </c>
      <c r="U1524" s="6">
        <v>75709</v>
      </c>
      <c r="V1524" s="6">
        <v>75577</v>
      </c>
      <c r="W1524" s="6">
        <v>8138487</v>
      </c>
      <c r="X1524" s="6">
        <v>7999295</v>
      </c>
      <c r="Y1524" s="6" t="s">
        <v>4474</v>
      </c>
      <c r="Z1524" s="6" t="s">
        <v>4474</v>
      </c>
      <c r="AA1524" s="6" t="s">
        <v>4474</v>
      </c>
      <c r="AB1524" s="6" t="s">
        <v>4474</v>
      </c>
      <c r="AC1524" s="6">
        <v>27665918</v>
      </c>
      <c r="AD1524" s="6">
        <v>27443246</v>
      </c>
      <c r="AF1524">
        <f>Q1524/W1524</f>
        <v>1.0234334711107851E-2</v>
      </c>
      <c r="AG1524">
        <f>R1524/X1524</f>
        <v>1.0763698550934802E-2</v>
      </c>
      <c r="AH1524">
        <f>U1524/W1524</f>
        <v>9.3025890438849391E-3</v>
      </c>
      <c r="AI1524">
        <f>V1524/X1524</f>
        <v>9.4479576012636117E-3</v>
      </c>
      <c r="AJ1524" t="e">
        <f>Y1524/AA1524</f>
        <v>#VALUE!</v>
      </c>
      <c r="AK1524" t="e">
        <f>Z1524/AB1524</f>
        <v>#VALUE!</v>
      </c>
      <c r="AL1524">
        <f>O1524/K1524</f>
        <v>0.70837701476454495</v>
      </c>
      <c r="AM1524">
        <f>P1524/L1524</f>
        <v>0.70284619860356867</v>
      </c>
      <c r="AN1524">
        <f>K1524/W1524</f>
        <v>4.6296197315299513E-2</v>
      </c>
      <c r="AO1524">
        <f>L1524/X1524</f>
        <v>4.6408089712905949E-2</v>
      </c>
      <c r="AP1524">
        <f>IF(OR(Q1524&lt;0, Q1524="NA"), 0, 1)</f>
        <v>1</v>
      </c>
      <c r="AQ1524">
        <f>IF(OR(S1524&lt;0, S1524="NA"), 0, 1)</f>
        <v>1</v>
      </c>
      <c r="AR1524">
        <f>IFERROR(IF((AF1524-AG1524)&gt;0,1,0),0)</f>
        <v>0</v>
      </c>
      <c r="AS1524">
        <f>IFERROR(IF((S1524-Q1524)&gt;0,1,0),0)</f>
        <v>1</v>
      </c>
      <c r="AT1524">
        <f>IFERROR(IF((AH1524-AI1524)&lt;0,1,0),0)</f>
        <v>1</v>
      </c>
      <c r="AU1524">
        <f>IFERROR(IF((AJ1524-AK1524)&gt;0,1,0),0)</f>
        <v>0</v>
      </c>
      <c r="AV1524">
        <f>IFERROR(IF((AL1524-AM1524)&gt;0,1,0),0)</f>
        <v>1</v>
      </c>
      <c r="AW1524">
        <f>IFERROR(IF((AN1524-AO1524)&gt;0,1,0),0)</f>
        <v>0</v>
      </c>
      <c r="AX1524">
        <f>IFERROR(IF((AC1524-AD1524)&lt;0,1,0),0)</f>
        <v>0</v>
      </c>
      <c r="AY1524">
        <f>SUM(AP1524:AX1524)</f>
        <v>5</v>
      </c>
    </row>
    <row r="1525" spans="1:51" x14ac:dyDescent="0.45">
      <c r="A1525" s="1" t="s">
        <v>1554</v>
      </c>
      <c r="B1525" s="2">
        <v>4433547</v>
      </c>
      <c r="C1525" s="3" t="s">
        <v>5338</v>
      </c>
      <c r="D1525" s="5">
        <v>39.729999999999997</v>
      </c>
      <c r="E1525" s="5">
        <v>2988.0300895700002</v>
      </c>
      <c r="F1525" s="3" t="s">
        <v>4500</v>
      </c>
      <c r="G1525" s="3" t="s">
        <v>4501</v>
      </c>
      <c r="H1525" s="3" t="s">
        <v>4502</v>
      </c>
      <c r="I1525" s="3" t="s">
        <v>4538</v>
      </c>
      <c r="J1525" s="3" t="s">
        <v>4504</v>
      </c>
      <c r="K1525" s="6">
        <v>1002340</v>
      </c>
      <c r="L1525" s="6">
        <v>968263</v>
      </c>
      <c r="M1525" s="6">
        <v>-4174</v>
      </c>
      <c r="N1525" s="6">
        <v>-26151</v>
      </c>
      <c r="O1525" s="6">
        <v>-55401</v>
      </c>
      <c r="P1525" s="6">
        <v>-76716</v>
      </c>
      <c r="Q1525" s="6">
        <v>-36730</v>
      </c>
      <c r="R1525" s="6">
        <v>-52670</v>
      </c>
      <c r="S1525" s="6">
        <v>129897</v>
      </c>
      <c r="T1525" s="6">
        <v>125805</v>
      </c>
      <c r="U1525" s="6">
        <v>730932</v>
      </c>
      <c r="V1525" s="6">
        <v>730012</v>
      </c>
      <c r="W1525" s="6">
        <v>2007892</v>
      </c>
      <c r="X1525" s="6">
        <v>1910380</v>
      </c>
      <c r="Y1525" s="6">
        <v>1204267</v>
      </c>
      <c r="Z1525" s="6">
        <v>1322102</v>
      </c>
      <c r="AA1525" s="6">
        <v>650241</v>
      </c>
      <c r="AB1525" s="6">
        <v>614703</v>
      </c>
      <c r="AC1525" s="6">
        <v>75208409</v>
      </c>
      <c r="AD1525" s="6">
        <v>74719317</v>
      </c>
      <c r="AF1525">
        <f>Q1525/W1525</f>
        <v>-1.8292816545909838E-2</v>
      </c>
      <c r="AG1525">
        <f>R1525/X1525</f>
        <v>-2.7570431013725017E-2</v>
      </c>
      <c r="AH1525">
        <f>U1525/W1525</f>
        <v>0.36402953943738009</v>
      </c>
      <c r="AI1525">
        <f>V1525/X1525</f>
        <v>0.38212920989541349</v>
      </c>
      <c r="AJ1525">
        <f>Y1525/AA1525</f>
        <v>1.8520317851381256</v>
      </c>
      <c r="AK1525">
        <f>Z1525/AB1525</f>
        <v>2.1507980276653931</v>
      </c>
      <c r="AL1525">
        <f>O1525/K1525</f>
        <v>-5.5271664305525069E-2</v>
      </c>
      <c r="AM1525">
        <f>P1525/L1525</f>
        <v>-7.9230539636441749E-2</v>
      </c>
      <c r="AN1525">
        <f>K1525/W1525</f>
        <v>0.49920015618369912</v>
      </c>
      <c r="AO1525">
        <f>L1525/X1525</f>
        <v>0.50684314115516282</v>
      </c>
      <c r="AP1525">
        <f>IF(OR(Q1525&lt;0, Q1525="NA"), 0, 1)</f>
        <v>0</v>
      </c>
      <c r="AQ1525">
        <f>IF(OR(S1525&lt;0, S1525="NA"), 0, 1)</f>
        <v>1</v>
      </c>
      <c r="AR1525">
        <f>IFERROR(IF((AF1525-AG1525)&gt;0,1,0),0)</f>
        <v>1</v>
      </c>
      <c r="AS1525">
        <f>IFERROR(IF((S1525-Q1525)&gt;0,1,0),0)</f>
        <v>1</v>
      </c>
      <c r="AT1525">
        <f>IFERROR(IF((AH1525-AI1525)&lt;0,1,0),0)</f>
        <v>1</v>
      </c>
      <c r="AU1525">
        <f>IFERROR(IF((AJ1525-AK1525)&gt;0,1,0),0)</f>
        <v>0</v>
      </c>
      <c r="AV1525">
        <f>IFERROR(IF((AL1525-AM1525)&gt;0,1,0),0)</f>
        <v>1</v>
      </c>
      <c r="AW1525">
        <f>IFERROR(IF((AN1525-AO1525)&gt;0,1,0),0)</f>
        <v>0</v>
      </c>
      <c r="AX1525">
        <f>IFERROR(IF((AC1525-AD1525)&lt;0,1,0),0)</f>
        <v>0</v>
      </c>
      <c r="AY1525">
        <f>SUM(AP1525:AX1525)</f>
        <v>5</v>
      </c>
    </row>
    <row r="1526" spans="1:51" x14ac:dyDescent="0.45">
      <c r="A1526" s="1" t="s">
        <v>1563</v>
      </c>
      <c r="B1526" s="2">
        <v>4979947</v>
      </c>
      <c r="C1526" s="3" t="s">
        <v>5337</v>
      </c>
      <c r="D1526" s="5">
        <v>25.69</v>
      </c>
      <c r="E1526" s="5">
        <v>1385.7126399199999</v>
      </c>
      <c r="F1526" s="3" t="s">
        <v>4654</v>
      </c>
      <c r="G1526" s="3" t="s">
        <v>4654</v>
      </c>
      <c r="H1526" s="3" t="s">
        <v>4655</v>
      </c>
      <c r="I1526" s="3" t="s">
        <v>4725</v>
      </c>
      <c r="J1526" s="3" t="s">
        <v>4752</v>
      </c>
      <c r="K1526" s="6">
        <v>362649</v>
      </c>
      <c r="L1526" s="6">
        <v>366750</v>
      </c>
      <c r="M1526" s="6">
        <v>266099</v>
      </c>
      <c r="N1526" s="6">
        <v>272984</v>
      </c>
      <c r="O1526" s="6">
        <v>205639</v>
      </c>
      <c r="P1526" s="6">
        <v>210353</v>
      </c>
      <c r="Q1526" s="6">
        <v>91858</v>
      </c>
      <c r="R1526" s="6">
        <v>119551</v>
      </c>
      <c r="S1526" s="6">
        <v>184776</v>
      </c>
      <c r="T1526" s="6">
        <v>182768</v>
      </c>
      <c r="U1526" s="6">
        <v>755863</v>
      </c>
      <c r="V1526" s="6">
        <v>821608</v>
      </c>
      <c r="W1526" s="6">
        <v>2529744</v>
      </c>
      <c r="X1526" s="6">
        <v>2641502</v>
      </c>
      <c r="Y1526" s="6">
        <v>332490</v>
      </c>
      <c r="Z1526" s="6">
        <v>415249</v>
      </c>
      <c r="AA1526" s="6">
        <v>150124</v>
      </c>
      <c r="AB1526" s="6">
        <v>161596</v>
      </c>
      <c r="AC1526" s="6">
        <v>54087768</v>
      </c>
      <c r="AD1526" s="6">
        <v>53870832</v>
      </c>
      <c r="AF1526">
        <f>Q1526/W1526</f>
        <v>3.6311184056568573E-2</v>
      </c>
      <c r="AG1526">
        <f>R1526/X1526</f>
        <v>4.5258720228112642E-2</v>
      </c>
      <c r="AH1526">
        <f>U1526/W1526</f>
        <v>0.29879031237943443</v>
      </c>
      <c r="AI1526">
        <f>V1526/X1526</f>
        <v>0.31103818963604796</v>
      </c>
      <c r="AJ1526">
        <f>Y1526/AA1526</f>
        <v>2.2147691241906688</v>
      </c>
      <c r="AK1526">
        <f>Z1526/AB1526</f>
        <v>2.5696737543008492</v>
      </c>
      <c r="AL1526">
        <f>O1526/K1526</f>
        <v>0.56704692416082769</v>
      </c>
      <c r="AM1526">
        <f>P1526/L1526</f>
        <v>0.57355964553510563</v>
      </c>
      <c r="AN1526">
        <f>K1526/W1526</f>
        <v>0.14335403107982467</v>
      </c>
      <c r="AO1526">
        <f>L1526/X1526</f>
        <v>0.13884146216811497</v>
      </c>
      <c r="AP1526">
        <f>IF(OR(Q1526&lt;0, Q1526="NA"), 0, 1)</f>
        <v>1</v>
      </c>
      <c r="AQ1526">
        <f>IF(OR(S1526&lt;0, S1526="NA"), 0, 1)</f>
        <v>1</v>
      </c>
      <c r="AR1526">
        <f>IFERROR(IF((AF1526-AG1526)&gt;0,1,0),0)</f>
        <v>0</v>
      </c>
      <c r="AS1526">
        <f>IFERROR(IF((S1526-Q1526)&gt;0,1,0),0)</f>
        <v>1</v>
      </c>
      <c r="AT1526">
        <f>IFERROR(IF((AH1526-AI1526)&lt;0,1,0),0)</f>
        <v>1</v>
      </c>
      <c r="AU1526">
        <f>IFERROR(IF((AJ1526-AK1526)&gt;0,1,0),0)</f>
        <v>0</v>
      </c>
      <c r="AV1526">
        <f>IFERROR(IF((AL1526-AM1526)&gt;0,1,0),0)</f>
        <v>0</v>
      </c>
      <c r="AW1526">
        <f>IFERROR(IF((AN1526-AO1526)&gt;0,1,0),0)</f>
        <v>1</v>
      </c>
      <c r="AX1526">
        <f>IFERROR(IF((AC1526-AD1526)&lt;0,1,0),0)</f>
        <v>0</v>
      </c>
      <c r="AY1526">
        <f>SUM(AP1526:AX1526)</f>
        <v>5</v>
      </c>
    </row>
    <row r="1527" spans="1:51" x14ac:dyDescent="0.45">
      <c r="A1527" s="1" t="s">
        <v>1569</v>
      </c>
      <c r="B1527" s="2">
        <v>4985210</v>
      </c>
      <c r="C1527" s="3" t="s">
        <v>5337</v>
      </c>
      <c r="D1527" s="5">
        <v>9.1300000000000008</v>
      </c>
      <c r="E1527" s="5">
        <v>269.76247573000001</v>
      </c>
      <c r="F1527" s="3" t="s">
        <v>4583</v>
      </c>
      <c r="G1527" s="3" t="s">
        <v>4583</v>
      </c>
      <c r="H1527" s="3" t="s">
        <v>4584</v>
      </c>
      <c r="I1527" s="3" t="s">
        <v>4624</v>
      </c>
      <c r="J1527" s="3" t="s">
        <v>4761</v>
      </c>
      <c r="K1527" s="6">
        <v>178455</v>
      </c>
      <c r="L1527" s="6">
        <v>175982</v>
      </c>
      <c r="M1527" s="6">
        <v>10308</v>
      </c>
      <c r="N1527" s="6">
        <v>9157</v>
      </c>
      <c r="O1527" s="6">
        <v>9442</v>
      </c>
      <c r="P1527" s="6">
        <v>8330</v>
      </c>
      <c r="Q1527" s="6">
        <v>8172</v>
      </c>
      <c r="R1527" s="6">
        <v>6927</v>
      </c>
      <c r="S1527" s="6">
        <v>3876</v>
      </c>
      <c r="T1527" s="6">
        <v>-8236</v>
      </c>
      <c r="U1527" s="6" t="s">
        <v>4474</v>
      </c>
      <c r="V1527" s="6" t="s">
        <v>4474</v>
      </c>
      <c r="W1527" s="6">
        <v>160649</v>
      </c>
      <c r="X1527" s="6">
        <v>156040</v>
      </c>
      <c r="Y1527" s="6">
        <v>86293</v>
      </c>
      <c r="Z1527" s="6">
        <v>79005</v>
      </c>
      <c r="AA1527" s="6">
        <v>44736</v>
      </c>
      <c r="AB1527" s="6">
        <v>42632</v>
      </c>
      <c r="AC1527" s="6">
        <v>29540463</v>
      </c>
      <c r="AD1527" s="6">
        <v>29510141</v>
      </c>
      <c r="AF1527">
        <f>Q1527/W1527</f>
        <v>5.0868663981724134E-2</v>
      </c>
      <c r="AG1527">
        <f>R1527/X1527</f>
        <v>4.4392463470904898E-2</v>
      </c>
      <c r="AH1527" t="e">
        <f>U1527/W1527</f>
        <v>#VALUE!</v>
      </c>
      <c r="AI1527" t="e">
        <f>V1527/X1527</f>
        <v>#VALUE!</v>
      </c>
      <c r="AJ1527">
        <f>Y1527/AA1527</f>
        <v>1.9289386623748213</v>
      </c>
      <c r="AK1527">
        <f>Z1527/AB1527</f>
        <v>1.8531854006380184</v>
      </c>
      <c r="AL1527">
        <f>O1527/K1527</f>
        <v>5.2909697122523885E-2</v>
      </c>
      <c r="AM1527">
        <f>P1527/L1527</f>
        <v>4.7334386471343658E-2</v>
      </c>
      <c r="AN1527">
        <f>K1527/W1527</f>
        <v>1.1108379137125037</v>
      </c>
      <c r="AO1527">
        <f>L1527/X1527</f>
        <v>1.1278005639579596</v>
      </c>
      <c r="AP1527">
        <f>IF(OR(Q1527&lt;0, Q1527="NA"), 0, 1)</f>
        <v>1</v>
      </c>
      <c r="AQ1527">
        <f>IF(OR(S1527&lt;0, S1527="NA"), 0, 1)</f>
        <v>1</v>
      </c>
      <c r="AR1527">
        <f>IFERROR(IF((AF1527-AG1527)&gt;0,1,0),0)</f>
        <v>1</v>
      </c>
      <c r="AS1527">
        <f>IFERROR(IF((S1527-Q1527)&gt;0,1,0),0)</f>
        <v>0</v>
      </c>
      <c r="AT1527">
        <f>IFERROR(IF((AH1527-AI1527)&lt;0,1,0),0)</f>
        <v>0</v>
      </c>
      <c r="AU1527">
        <f>IFERROR(IF((AJ1527-AK1527)&gt;0,1,0),0)</f>
        <v>1</v>
      </c>
      <c r="AV1527">
        <f>IFERROR(IF((AL1527-AM1527)&gt;0,1,0),0)</f>
        <v>1</v>
      </c>
      <c r="AW1527">
        <f>IFERROR(IF((AN1527-AO1527)&gt;0,1,0),0)</f>
        <v>0</v>
      </c>
      <c r="AX1527">
        <f>IFERROR(IF((AC1527-AD1527)&lt;0,1,0),0)</f>
        <v>0</v>
      </c>
      <c r="AY1527">
        <f>SUM(AP1527:AX1527)</f>
        <v>5</v>
      </c>
    </row>
    <row r="1528" spans="1:51" x14ac:dyDescent="0.45">
      <c r="A1528" s="1" t="s">
        <v>1582</v>
      </c>
      <c r="B1528" s="2">
        <v>113873</v>
      </c>
      <c r="C1528" s="3" t="s">
        <v>5337</v>
      </c>
      <c r="D1528" s="7">
        <v>10.029999999999999</v>
      </c>
      <c r="E1528" s="5">
        <v>39862.114587789998</v>
      </c>
      <c r="F1528" s="3" t="s">
        <v>4475</v>
      </c>
      <c r="G1528" s="3" t="s">
        <v>4564</v>
      </c>
      <c r="H1528" s="3" t="s">
        <v>5035</v>
      </c>
      <c r="I1528" s="3" t="s">
        <v>5036</v>
      </c>
      <c r="J1528" s="3" t="s">
        <v>5037</v>
      </c>
      <c r="K1528" s="6">
        <v>182743000</v>
      </c>
      <c r="L1528" s="6">
        <v>180348000</v>
      </c>
      <c r="M1528" s="6">
        <v>9360000</v>
      </c>
      <c r="N1528" s="6">
        <v>9794000</v>
      </c>
      <c r="O1528" s="6">
        <v>3312000</v>
      </c>
      <c r="P1528" s="6">
        <v>3486000</v>
      </c>
      <c r="Q1528" s="6">
        <v>3540000</v>
      </c>
      <c r="R1528" s="6">
        <v>3817000</v>
      </c>
      <c r="S1528" s="6">
        <v>14887000</v>
      </c>
      <c r="T1528" s="6">
        <v>13976000</v>
      </c>
      <c r="U1528" s="6">
        <v>19071000</v>
      </c>
      <c r="V1528" s="6">
        <v>18694000</v>
      </c>
      <c r="W1528" s="6">
        <v>287047000</v>
      </c>
      <c r="X1528" s="6">
        <v>276586000</v>
      </c>
      <c r="Y1528" s="6">
        <v>125099000</v>
      </c>
      <c r="Z1528" s="6">
        <v>120518000</v>
      </c>
      <c r="AA1528" s="6">
        <v>109036000</v>
      </c>
      <c r="AB1528" s="6">
        <v>103403000</v>
      </c>
      <c r="AC1528" s="6">
        <v>3974288593</v>
      </c>
      <c r="AD1528" s="6">
        <v>3975249685</v>
      </c>
      <c r="AF1528">
        <f>Q1528/W1528</f>
        <v>1.2332475169571533E-2</v>
      </c>
      <c r="AG1528">
        <f>R1528/X1528</f>
        <v>1.3800409275957569E-2</v>
      </c>
      <c r="AH1528">
        <f>U1528/W1528</f>
        <v>6.6438597163530705E-2</v>
      </c>
      <c r="AI1528">
        <f>V1528/X1528</f>
        <v>6.7588381190660407E-2</v>
      </c>
      <c r="AJ1528">
        <f>Y1528/AA1528</f>
        <v>1.147318316886166</v>
      </c>
      <c r="AK1528">
        <f>Z1528/AB1528</f>
        <v>1.1655174414668821</v>
      </c>
      <c r="AL1528">
        <f>O1528/K1528</f>
        <v>1.8123813224035942E-2</v>
      </c>
      <c r="AM1528">
        <f>P1528/L1528</f>
        <v>1.9329296693060084E-2</v>
      </c>
      <c r="AN1528">
        <f>K1528/W1528</f>
        <v>0.6366309350036754</v>
      </c>
      <c r="AO1528">
        <f>L1528/X1528</f>
        <v>0.65205035685103363</v>
      </c>
      <c r="AP1528">
        <f>IF(OR(Q1528&lt;0, Q1528="NA"), 0, 1)</f>
        <v>1</v>
      </c>
      <c r="AQ1528">
        <f>IF(OR(S1528&lt;0, S1528="NA"), 0, 1)</f>
        <v>1</v>
      </c>
      <c r="AR1528">
        <f>IFERROR(IF((AF1528-AG1528)&gt;0,1,0),0)</f>
        <v>0</v>
      </c>
      <c r="AS1528">
        <f>IFERROR(IF((S1528-Q1528)&gt;0,1,0),0)</f>
        <v>1</v>
      </c>
      <c r="AT1528">
        <f>IFERROR(IF((AH1528-AI1528)&lt;0,1,0),0)</f>
        <v>1</v>
      </c>
      <c r="AU1528">
        <f>IFERROR(IF((AJ1528-AK1528)&gt;0,1,0),0)</f>
        <v>0</v>
      </c>
      <c r="AV1528">
        <f>IFERROR(IF((AL1528-AM1528)&gt;0,1,0),0)</f>
        <v>0</v>
      </c>
      <c r="AW1528">
        <f>IFERROR(IF((AN1528-AO1528)&gt;0,1,0),0)</f>
        <v>0</v>
      </c>
      <c r="AX1528">
        <f>IFERROR(IF((AC1528-AD1528)&lt;0,1,0),0)</f>
        <v>1</v>
      </c>
      <c r="AY1528">
        <f>SUM(AP1528:AX1528)</f>
        <v>5</v>
      </c>
    </row>
    <row r="1529" spans="1:51" x14ac:dyDescent="0.45">
      <c r="A1529" s="1" t="s">
        <v>1586</v>
      </c>
      <c r="B1529" s="2">
        <v>4094056</v>
      </c>
      <c r="C1529" s="3" t="s">
        <v>5335</v>
      </c>
      <c r="D1529" s="5">
        <v>15.11</v>
      </c>
      <c r="E1529" s="5">
        <v>287.02956</v>
      </c>
      <c r="F1529" s="3" t="s">
        <v>4485</v>
      </c>
      <c r="G1529" s="3" t="s">
        <v>4517</v>
      </c>
      <c r="H1529" s="3" t="s">
        <v>4640</v>
      </c>
      <c r="I1529" s="3" t="s">
        <v>4685</v>
      </c>
      <c r="J1529" s="3" t="s">
        <v>5044</v>
      </c>
      <c r="K1529" s="6">
        <v>442518</v>
      </c>
      <c r="L1529" s="6">
        <v>453422</v>
      </c>
      <c r="M1529" s="6">
        <v>19089</v>
      </c>
      <c r="N1529" s="6">
        <v>23125</v>
      </c>
      <c r="O1529" s="6">
        <v>5603</v>
      </c>
      <c r="P1529" s="6">
        <v>8697</v>
      </c>
      <c r="Q1529" s="6">
        <v>-6842</v>
      </c>
      <c r="R1529" s="6">
        <v>1440</v>
      </c>
      <c r="S1529" s="6">
        <v>9851</v>
      </c>
      <c r="T1529" s="6">
        <v>3590</v>
      </c>
      <c r="U1529" s="6">
        <v>35000</v>
      </c>
      <c r="V1529" s="6">
        <v>35000</v>
      </c>
      <c r="W1529" s="6">
        <v>505259</v>
      </c>
      <c r="X1529" s="6">
        <v>524167</v>
      </c>
      <c r="Y1529" s="6">
        <v>193867</v>
      </c>
      <c r="Z1529" s="6">
        <v>193427</v>
      </c>
      <c r="AA1529" s="6">
        <v>198000</v>
      </c>
      <c r="AB1529" s="6">
        <v>211594</v>
      </c>
      <c r="AC1529" s="6">
        <v>18983000</v>
      </c>
      <c r="AD1529" s="6">
        <v>19056000</v>
      </c>
      <c r="AF1529">
        <f>Q1529/W1529</f>
        <v>-1.3541569769167892E-2</v>
      </c>
      <c r="AG1529">
        <f>R1529/X1529</f>
        <v>2.7472160590040961E-3</v>
      </c>
      <c r="AH1529">
        <f>U1529/W1529</f>
        <v>6.9271403379256968E-2</v>
      </c>
      <c r="AI1529">
        <f>V1529/X1529</f>
        <v>6.6772612545238447E-2</v>
      </c>
      <c r="AJ1529">
        <f>Y1529/AA1529</f>
        <v>0.97912626262626268</v>
      </c>
      <c r="AK1529">
        <f>Z1529/AB1529</f>
        <v>0.91414217794455421</v>
      </c>
      <c r="AL1529">
        <f>O1529/K1529</f>
        <v>1.2661631843224457E-2</v>
      </c>
      <c r="AM1529">
        <f>P1529/L1529</f>
        <v>1.9180807283281358E-2</v>
      </c>
      <c r="AN1529">
        <f>K1529/W1529</f>
        <v>0.87582408230234399</v>
      </c>
      <c r="AO1529">
        <f>L1529/X1529</f>
        <v>0.86503347215677451</v>
      </c>
      <c r="AP1529">
        <f>IF(OR(Q1529&lt;0, Q1529="NA"), 0, 1)</f>
        <v>0</v>
      </c>
      <c r="AQ1529">
        <f>IF(OR(S1529&lt;0, S1529="NA"), 0, 1)</f>
        <v>1</v>
      </c>
      <c r="AR1529">
        <f>IFERROR(IF((AF1529-AG1529)&gt;0,1,0),0)</f>
        <v>0</v>
      </c>
      <c r="AS1529">
        <f>IFERROR(IF((S1529-Q1529)&gt;0,1,0),0)</f>
        <v>1</v>
      </c>
      <c r="AT1529">
        <f>IFERROR(IF((AH1529-AI1529)&lt;0,1,0),0)</f>
        <v>0</v>
      </c>
      <c r="AU1529">
        <f>IFERROR(IF((AJ1529-AK1529)&gt;0,1,0),0)</f>
        <v>1</v>
      </c>
      <c r="AV1529">
        <f>IFERROR(IF((AL1529-AM1529)&gt;0,1,0),0)</f>
        <v>0</v>
      </c>
      <c r="AW1529">
        <f>IFERROR(IF((AN1529-AO1529)&gt;0,1,0),0)</f>
        <v>1</v>
      </c>
      <c r="AX1529">
        <f>IFERROR(IF((AC1529-AD1529)&lt;0,1,0),0)</f>
        <v>1</v>
      </c>
      <c r="AY1529">
        <f>SUM(AP1529:AX1529)</f>
        <v>5</v>
      </c>
    </row>
    <row r="1530" spans="1:51" x14ac:dyDescent="0.45">
      <c r="A1530" s="1" t="s">
        <v>1589</v>
      </c>
      <c r="B1530" s="2">
        <v>4992262</v>
      </c>
      <c r="C1530" s="3" t="s">
        <v>5337</v>
      </c>
      <c r="D1530" s="5">
        <v>80.2</v>
      </c>
      <c r="E1530" s="5">
        <v>27825.331774800001</v>
      </c>
      <c r="F1530" s="3" t="s">
        <v>4485</v>
      </c>
      <c r="G1530" s="3" t="s">
        <v>4486</v>
      </c>
      <c r="H1530" s="3" t="s">
        <v>4598</v>
      </c>
      <c r="I1530" s="3" t="s">
        <v>4615</v>
      </c>
      <c r="J1530" s="3" t="s">
        <v>4762</v>
      </c>
      <c r="K1530" s="6">
        <v>6195200</v>
      </c>
      <c r="L1530" s="6">
        <v>6155100</v>
      </c>
      <c r="M1530" s="6">
        <v>1698500</v>
      </c>
      <c r="N1530" s="6">
        <v>1671200</v>
      </c>
      <c r="O1530" s="6">
        <v>1173700</v>
      </c>
      <c r="P1530" s="6">
        <v>1167400</v>
      </c>
      <c r="Q1530" s="6">
        <v>889300</v>
      </c>
      <c r="R1530" s="6">
        <v>885700</v>
      </c>
      <c r="S1530" s="6">
        <v>1471400</v>
      </c>
      <c r="T1530" s="6">
        <v>1423800</v>
      </c>
      <c r="U1530" s="6">
        <v>3451800</v>
      </c>
      <c r="V1530" s="6">
        <v>3396400</v>
      </c>
      <c r="W1530" s="6">
        <v>17453600</v>
      </c>
      <c r="X1530" s="6">
        <v>17285000</v>
      </c>
      <c r="Y1530" s="6">
        <v>2635200</v>
      </c>
      <c r="Z1530" s="6">
        <v>2519500</v>
      </c>
      <c r="AA1530" s="6">
        <v>2100800</v>
      </c>
      <c r="AB1530" s="6">
        <v>2045800</v>
      </c>
      <c r="AC1530" s="6">
        <v>346900000</v>
      </c>
      <c r="AD1530" s="6">
        <v>350300000</v>
      </c>
      <c r="AF1530">
        <f>Q1530/W1530</f>
        <v>5.095223907961681E-2</v>
      </c>
      <c r="AG1530">
        <f>R1530/X1530</f>
        <v>5.1240960370263232E-2</v>
      </c>
      <c r="AH1530">
        <f>U1530/W1530</f>
        <v>0.19777008754640876</v>
      </c>
      <c r="AI1530">
        <f>V1530/X1530</f>
        <v>0.19649407000289268</v>
      </c>
      <c r="AJ1530">
        <f>Y1530/AA1530</f>
        <v>1.2543792840822543</v>
      </c>
      <c r="AK1530">
        <f>Z1530/AB1530</f>
        <v>1.2315475608563886</v>
      </c>
      <c r="AL1530">
        <f>O1530/K1530</f>
        <v>0.189453125</v>
      </c>
      <c r="AM1530">
        <f>P1530/L1530</f>
        <v>0.18966385598934218</v>
      </c>
      <c r="AN1530">
        <f>K1530/W1530</f>
        <v>0.35495255993032954</v>
      </c>
      <c r="AO1530">
        <f>L1530/X1530</f>
        <v>0.35609487995371708</v>
      </c>
      <c r="AP1530">
        <f>IF(OR(Q1530&lt;0, Q1530="NA"), 0, 1)</f>
        <v>1</v>
      </c>
      <c r="AQ1530">
        <f>IF(OR(S1530&lt;0, S1530="NA"), 0, 1)</f>
        <v>1</v>
      </c>
      <c r="AR1530">
        <f>IFERROR(IF((AF1530-AG1530)&gt;0,1,0),0)</f>
        <v>0</v>
      </c>
      <c r="AS1530">
        <f>IFERROR(IF((S1530-Q1530)&gt;0,1,0),0)</f>
        <v>1</v>
      </c>
      <c r="AT1530">
        <f>IFERROR(IF((AH1530-AI1530)&lt;0,1,0),0)</f>
        <v>0</v>
      </c>
      <c r="AU1530">
        <f>IFERROR(IF((AJ1530-AK1530)&gt;0,1,0),0)</f>
        <v>1</v>
      </c>
      <c r="AV1530">
        <f>IFERROR(IF((AL1530-AM1530)&gt;0,1,0),0)</f>
        <v>0</v>
      </c>
      <c r="AW1530">
        <f>IFERROR(IF((AN1530-AO1530)&gt;0,1,0),0)</f>
        <v>0</v>
      </c>
      <c r="AX1530">
        <f>IFERROR(IF((AC1530-AD1530)&lt;0,1,0),0)</f>
        <v>1</v>
      </c>
      <c r="AY1530">
        <f>SUM(AP1530:AX1530)</f>
        <v>5</v>
      </c>
    </row>
    <row r="1531" spans="1:51" x14ac:dyDescent="0.45">
      <c r="A1531" s="1" t="s">
        <v>1592</v>
      </c>
      <c r="B1531" s="2">
        <v>4291733</v>
      </c>
      <c r="C1531" s="3" t="s">
        <v>5337</v>
      </c>
      <c r="D1531" s="5">
        <v>19.010000000000002</v>
      </c>
      <c r="E1531" s="5">
        <v>233.51256670000001</v>
      </c>
      <c r="F1531" s="3" t="s">
        <v>4654</v>
      </c>
      <c r="G1531" s="3" t="s">
        <v>4654</v>
      </c>
      <c r="H1531" s="3" t="s">
        <v>4747</v>
      </c>
      <c r="I1531" s="3" t="s">
        <v>4748</v>
      </c>
      <c r="J1531" s="3" t="s">
        <v>4749</v>
      </c>
      <c r="K1531" s="6">
        <v>800612</v>
      </c>
      <c r="L1531" s="6">
        <v>772059</v>
      </c>
      <c r="M1531" s="6">
        <v>82873</v>
      </c>
      <c r="N1531" s="6">
        <v>74226</v>
      </c>
      <c r="O1531" s="6">
        <v>32583</v>
      </c>
      <c r="P1531" s="6">
        <v>28699</v>
      </c>
      <c r="Q1531" s="6">
        <v>-48606</v>
      </c>
      <c r="R1531" s="6">
        <v>-25822</v>
      </c>
      <c r="S1531" s="6">
        <v>64935</v>
      </c>
      <c r="T1531" s="6">
        <v>65747</v>
      </c>
      <c r="U1531" s="6">
        <v>158370</v>
      </c>
      <c r="V1531" s="6">
        <v>242966</v>
      </c>
      <c r="W1531" s="6">
        <v>973737</v>
      </c>
      <c r="X1531" s="6">
        <v>976757</v>
      </c>
      <c r="Y1531" s="6">
        <v>523725</v>
      </c>
      <c r="Z1531" s="6">
        <v>521318</v>
      </c>
      <c r="AA1531" s="6">
        <v>271023</v>
      </c>
      <c r="AB1531" s="6">
        <v>194074</v>
      </c>
      <c r="AC1531" s="6">
        <v>12283670</v>
      </c>
      <c r="AD1531" s="6">
        <v>12283670</v>
      </c>
      <c r="AF1531">
        <f>Q1531/W1531</f>
        <v>-4.9916969366471643E-2</v>
      </c>
      <c r="AG1531">
        <f>R1531/X1531</f>
        <v>-2.6436462702596451E-2</v>
      </c>
      <c r="AH1531">
        <f>U1531/W1531</f>
        <v>0.16264145246611764</v>
      </c>
      <c r="AI1531">
        <f>V1531/X1531</f>
        <v>0.24874764142975173</v>
      </c>
      <c r="AJ1531">
        <f>Y1531/AA1531</f>
        <v>1.9324005711692365</v>
      </c>
      <c r="AK1531">
        <f>Z1531/AB1531</f>
        <v>2.6861815596112821</v>
      </c>
      <c r="AL1531">
        <f>O1531/K1531</f>
        <v>4.0697616323512514E-2</v>
      </c>
      <c r="AM1531">
        <f>P1531/L1531</f>
        <v>3.7172029598774185E-2</v>
      </c>
      <c r="AN1531">
        <f>K1531/W1531</f>
        <v>0.82220558528637611</v>
      </c>
      <c r="AO1531">
        <f>L1531/X1531</f>
        <v>0.7904309874410933</v>
      </c>
      <c r="AP1531">
        <f>IF(OR(Q1531&lt;0, Q1531="NA"), 0, 1)</f>
        <v>0</v>
      </c>
      <c r="AQ1531">
        <f>IF(OR(S1531&lt;0, S1531="NA"), 0, 1)</f>
        <v>1</v>
      </c>
      <c r="AR1531">
        <f>IFERROR(IF((AF1531-AG1531)&gt;0,1,0),0)</f>
        <v>0</v>
      </c>
      <c r="AS1531">
        <f>IFERROR(IF((S1531-Q1531)&gt;0,1,0),0)</f>
        <v>1</v>
      </c>
      <c r="AT1531">
        <f>IFERROR(IF((AH1531-AI1531)&lt;0,1,0),0)</f>
        <v>1</v>
      </c>
      <c r="AU1531">
        <f>IFERROR(IF((AJ1531-AK1531)&gt;0,1,0),0)</f>
        <v>0</v>
      </c>
      <c r="AV1531">
        <f>IFERROR(IF((AL1531-AM1531)&gt;0,1,0),0)</f>
        <v>1</v>
      </c>
      <c r="AW1531">
        <f>IFERROR(IF((AN1531-AO1531)&gt;0,1,0),0)</f>
        <v>1</v>
      </c>
      <c r="AX1531">
        <f>IFERROR(IF((AC1531-AD1531)&lt;0,1,0),0)</f>
        <v>0</v>
      </c>
      <c r="AY1531">
        <f>SUM(AP1531:AX1531)</f>
        <v>5</v>
      </c>
    </row>
    <row r="1532" spans="1:51" x14ac:dyDescent="0.45">
      <c r="A1532" s="1" t="s">
        <v>1594</v>
      </c>
      <c r="B1532" s="2">
        <v>4625481</v>
      </c>
      <c r="C1532" s="3" t="s">
        <v>5337</v>
      </c>
      <c r="D1532" s="5">
        <v>27.48</v>
      </c>
      <c r="E1532" s="5">
        <v>2658.24471408</v>
      </c>
      <c r="F1532" s="3" t="s">
        <v>4525</v>
      </c>
      <c r="G1532" s="3" t="s">
        <v>4526</v>
      </c>
      <c r="H1532" s="3" t="s">
        <v>4705</v>
      </c>
      <c r="I1532" s="3" t="s">
        <v>5014</v>
      </c>
      <c r="J1532" s="3" t="s">
        <v>4528</v>
      </c>
      <c r="K1532" s="6">
        <v>265711</v>
      </c>
      <c r="L1532" s="6">
        <v>263711</v>
      </c>
      <c r="M1532" s="6">
        <v>202158</v>
      </c>
      <c r="N1532" s="6">
        <v>200323</v>
      </c>
      <c r="O1532" s="6">
        <v>148420</v>
      </c>
      <c r="P1532" s="6">
        <v>146773</v>
      </c>
      <c r="Q1532" s="6">
        <v>98847</v>
      </c>
      <c r="R1532" s="6">
        <v>97427</v>
      </c>
      <c r="S1532" s="6">
        <v>147097</v>
      </c>
      <c r="T1532" s="6">
        <v>146830</v>
      </c>
      <c r="U1532" s="6">
        <v>982236</v>
      </c>
      <c r="V1532" s="6">
        <v>1158583</v>
      </c>
      <c r="W1532" s="6">
        <v>2564344</v>
      </c>
      <c r="X1532" s="6">
        <v>2485914</v>
      </c>
      <c r="Y1532" s="6" t="s">
        <v>4474</v>
      </c>
      <c r="Z1532" s="6" t="s">
        <v>4474</v>
      </c>
      <c r="AA1532" s="6" t="s">
        <v>4474</v>
      </c>
      <c r="AB1532" s="6" t="s">
        <v>4474</v>
      </c>
      <c r="AC1532" s="6">
        <v>96510405</v>
      </c>
      <c r="AD1532" s="6">
        <v>92102202</v>
      </c>
      <c r="AF1532">
        <f>Q1532/W1532</f>
        <v>3.8546700442686314E-2</v>
      </c>
      <c r="AG1532">
        <f>R1532/X1532</f>
        <v>3.9191621270888696E-2</v>
      </c>
      <c r="AH1532">
        <f>U1532/W1532</f>
        <v>0.38303597333275097</v>
      </c>
      <c r="AI1532">
        <f>V1532/X1532</f>
        <v>0.46605916375224565</v>
      </c>
      <c r="AJ1532" t="e">
        <f>Y1532/AA1532</f>
        <v>#VALUE!</v>
      </c>
      <c r="AK1532" t="e">
        <f>Z1532/AB1532</f>
        <v>#VALUE!</v>
      </c>
      <c r="AL1532">
        <f>O1532/K1532</f>
        <v>0.55857679960558648</v>
      </c>
      <c r="AM1532">
        <f>P1532/L1532</f>
        <v>0.55656760620527779</v>
      </c>
      <c r="AN1532">
        <f>K1532/W1532</f>
        <v>0.1036175333730576</v>
      </c>
      <c r="AO1532">
        <f>L1532/X1532</f>
        <v>0.10608210903514764</v>
      </c>
      <c r="AP1532">
        <f>IF(OR(Q1532&lt;0, Q1532="NA"), 0, 1)</f>
        <v>1</v>
      </c>
      <c r="AQ1532">
        <f>IF(OR(S1532&lt;0, S1532="NA"), 0, 1)</f>
        <v>1</v>
      </c>
      <c r="AR1532">
        <f>IFERROR(IF((AF1532-AG1532)&gt;0,1,0),0)</f>
        <v>0</v>
      </c>
      <c r="AS1532">
        <f>IFERROR(IF((S1532-Q1532)&gt;0,1,0),0)</f>
        <v>1</v>
      </c>
      <c r="AT1532">
        <f>IFERROR(IF((AH1532-AI1532)&lt;0,1,0),0)</f>
        <v>1</v>
      </c>
      <c r="AU1532">
        <f>IFERROR(IF((AJ1532-AK1532)&gt;0,1,0),0)</f>
        <v>0</v>
      </c>
      <c r="AV1532">
        <f>IFERROR(IF((AL1532-AM1532)&gt;0,1,0),0)</f>
        <v>1</v>
      </c>
      <c r="AW1532">
        <f>IFERROR(IF((AN1532-AO1532)&gt;0,1,0),0)</f>
        <v>0</v>
      </c>
      <c r="AX1532">
        <f>IFERROR(IF((AC1532-AD1532)&lt;0,1,0),0)</f>
        <v>0</v>
      </c>
      <c r="AY1532">
        <f>SUM(AP1532:AX1532)</f>
        <v>5</v>
      </c>
    </row>
    <row r="1533" spans="1:51" x14ac:dyDescent="0.45">
      <c r="A1533" s="1" t="s">
        <v>1598</v>
      </c>
      <c r="B1533" s="2">
        <v>4910403</v>
      </c>
      <c r="C1533" s="3" t="s">
        <v>5335</v>
      </c>
      <c r="D1533" s="5">
        <v>28.86</v>
      </c>
      <c r="E1533" s="5">
        <v>1202.98280856</v>
      </c>
      <c r="F1533" s="3" t="s">
        <v>4475</v>
      </c>
      <c r="G1533" s="3" t="s">
        <v>4564</v>
      </c>
      <c r="H1533" s="3" t="s">
        <v>4565</v>
      </c>
      <c r="I1533" s="3" t="s">
        <v>4566</v>
      </c>
      <c r="J1533" s="3" t="s">
        <v>4567</v>
      </c>
      <c r="K1533" s="6">
        <v>1373579</v>
      </c>
      <c r="L1533" s="6">
        <v>1345575</v>
      </c>
      <c r="M1533" s="6">
        <v>143915</v>
      </c>
      <c r="N1533" s="6">
        <v>165718</v>
      </c>
      <c r="O1533" s="6">
        <v>70048</v>
      </c>
      <c r="P1533" s="6">
        <v>97889</v>
      </c>
      <c r="Q1533" s="6">
        <v>10742</v>
      </c>
      <c r="R1533" s="6">
        <v>41255</v>
      </c>
      <c r="S1533" s="6">
        <v>102169</v>
      </c>
      <c r="T1533" s="6">
        <v>218088</v>
      </c>
      <c r="U1533" s="6">
        <v>746016</v>
      </c>
      <c r="V1533" s="6">
        <v>733833</v>
      </c>
      <c r="W1533" s="6">
        <v>2288259</v>
      </c>
      <c r="X1533" s="6">
        <v>2265621</v>
      </c>
      <c r="Y1533" s="6">
        <v>811169</v>
      </c>
      <c r="Z1533" s="6">
        <v>791720</v>
      </c>
      <c r="AA1533" s="6">
        <v>252714</v>
      </c>
      <c r="AB1533" s="6">
        <v>252827</v>
      </c>
      <c r="AC1533" s="6">
        <v>41683000</v>
      </c>
      <c r="AD1533" s="6">
        <v>41682000</v>
      </c>
      <c r="AF1533">
        <f>Q1533/W1533</f>
        <v>4.6943986672837298E-3</v>
      </c>
      <c r="AG1533">
        <f>R1533/X1533</f>
        <v>1.820913559681871E-2</v>
      </c>
      <c r="AH1533">
        <f>U1533/W1533</f>
        <v>0.32601903892872269</v>
      </c>
      <c r="AI1533">
        <f>V1533/X1533</f>
        <v>0.32389927529803086</v>
      </c>
      <c r="AJ1533">
        <f>Y1533/AA1533</f>
        <v>3.2098300846015655</v>
      </c>
      <c r="AK1533">
        <f>Z1533/AB1533</f>
        <v>3.1314693446506898</v>
      </c>
      <c r="AL1533">
        <f>O1533/K1533</f>
        <v>5.099670277428528E-2</v>
      </c>
      <c r="AM1533">
        <f>P1533/L1533</f>
        <v>7.2748824851829139E-2</v>
      </c>
      <c r="AN1533">
        <f>K1533/W1533</f>
        <v>0.60027252159829814</v>
      </c>
      <c r="AO1533">
        <f>L1533/X1533</f>
        <v>0.59391001407561106</v>
      </c>
      <c r="AP1533">
        <f>IF(OR(Q1533&lt;0, Q1533="NA"), 0, 1)</f>
        <v>1</v>
      </c>
      <c r="AQ1533">
        <f>IF(OR(S1533&lt;0, S1533="NA"), 0, 1)</f>
        <v>1</v>
      </c>
      <c r="AR1533">
        <f>IFERROR(IF((AF1533-AG1533)&gt;0,1,0),0)</f>
        <v>0</v>
      </c>
      <c r="AS1533">
        <f>IFERROR(IF((S1533-Q1533)&gt;0,1,0),0)</f>
        <v>1</v>
      </c>
      <c r="AT1533">
        <f>IFERROR(IF((AH1533-AI1533)&lt;0,1,0),0)</f>
        <v>0</v>
      </c>
      <c r="AU1533">
        <f>IFERROR(IF((AJ1533-AK1533)&gt;0,1,0),0)</f>
        <v>1</v>
      </c>
      <c r="AV1533">
        <f>IFERROR(IF((AL1533-AM1533)&gt;0,1,0),0)</f>
        <v>0</v>
      </c>
      <c r="AW1533">
        <f>IFERROR(IF((AN1533-AO1533)&gt;0,1,0),0)</f>
        <v>1</v>
      </c>
      <c r="AX1533">
        <f>IFERROR(IF((AC1533-AD1533)&lt;0,1,0),0)</f>
        <v>0</v>
      </c>
      <c r="AY1533">
        <f>SUM(AP1533:AX1533)</f>
        <v>5</v>
      </c>
    </row>
    <row r="1534" spans="1:51" x14ac:dyDescent="0.45">
      <c r="A1534" s="1" t="s">
        <v>1599</v>
      </c>
      <c r="B1534" s="2">
        <v>20761731</v>
      </c>
      <c r="C1534" s="3" t="s">
        <v>5336</v>
      </c>
      <c r="D1534" s="7">
        <v>3.97</v>
      </c>
      <c r="E1534" s="5">
        <v>28.903970090000001</v>
      </c>
      <c r="F1534" s="3" t="s">
        <v>4500</v>
      </c>
      <c r="G1534" s="3" t="s">
        <v>4574</v>
      </c>
      <c r="H1534" s="3" t="s">
        <v>4734</v>
      </c>
      <c r="I1534" s="3" t="s">
        <v>4734</v>
      </c>
      <c r="J1534" s="3" t="s">
        <v>5047</v>
      </c>
      <c r="K1534" s="6">
        <v>26340.611000000001</v>
      </c>
      <c r="L1534" s="6">
        <v>3228.5590000000002</v>
      </c>
      <c r="M1534" s="6">
        <v>-4383.4970000000003</v>
      </c>
      <c r="N1534" s="6">
        <v>-3088.6869999999999</v>
      </c>
      <c r="O1534" s="6">
        <v>-4424.7929999999997</v>
      </c>
      <c r="P1534" s="6">
        <v>-3128.47</v>
      </c>
      <c r="Q1534" s="6">
        <v>-5150.6000000000004</v>
      </c>
      <c r="R1534" s="6">
        <v>-3430.6419999999998</v>
      </c>
      <c r="S1534" s="6">
        <v>-3535.8890000000001</v>
      </c>
      <c r="T1534" s="6">
        <v>-4680.0789999999997</v>
      </c>
      <c r="U1534" s="6">
        <v>90.180999999999997</v>
      </c>
      <c r="V1534" s="6">
        <v>95.441999999999993</v>
      </c>
      <c r="W1534" s="6">
        <v>49547.690999999999</v>
      </c>
      <c r="X1534" s="6">
        <v>5374.4219999999996</v>
      </c>
      <c r="Y1534" s="6">
        <v>47554.303</v>
      </c>
      <c r="Z1534" s="6">
        <v>4333.9589999999998</v>
      </c>
      <c r="AA1534" s="6">
        <v>47950</v>
      </c>
      <c r="AB1534" s="6">
        <v>8949</v>
      </c>
      <c r="AC1534" s="6">
        <v>7270097</v>
      </c>
      <c r="AD1534" s="6">
        <v>1000000</v>
      </c>
      <c r="AF1534">
        <f>Q1534/W1534</f>
        <v>-0.1039523718673389</v>
      </c>
      <c r="AG1534">
        <f>R1534/X1534</f>
        <v>-0.63832761923049586</v>
      </c>
      <c r="AH1534">
        <f>U1534/W1534</f>
        <v>1.8200848148504033E-3</v>
      </c>
      <c r="AI1534">
        <f>V1534/X1534</f>
        <v>1.775856082756434E-2</v>
      </c>
      <c r="AJ1534">
        <f>Y1534/AA1534</f>
        <v>0.99174771637122006</v>
      </c>
      <c r="AK1534">
        <f>Z1534/AB1534</f>
        <v>0.48429534026148169</v>
      </c>
      <c r="AL1534">
        <f>O1534/K1534</f>
        <v>-0.16798368876105416</v>
      </c>
      <c r="AM1534">
        <f>P1534/L1534</f>
        <v>-0.96899886296022453</v>
      </c>
      <c r="AN1534">
        <f>K1534/W1534</f>
        <v>0.53162136253735826</v>
      </c>
      <c r="AO1534">
        <f>L1534/X1534</f>
        <v>0.6007267386148688</v>
      </c>
      <c r="AP1534">
        <f>IF(OR(Q1534&lt;0, Q1534="NA"), 0, 1)</f>
        <v>0</v>
      </c>
      <c r="AQ1534">
        <f>IF(OR(S1534&lt;0, S1534="NA"), 0, 1)</f>
        <v>0</v>
      </c>
      <c r="AR1534">
        <f>IFERROR(IF((AF1534-AG1534)&gt;0,1,0),0)</f>
        <v>1</v>
      </c>
      <c r="AS1534">
        <f>IFERROR(IF((S1534-Q1534)&gt;0,1,0),0)</f>
        <v>1</v>
      </c>
      <c r="AT1534">
        <f>IFERROR(IF((AH1534-AI1534)&lt;0,1,0),0)</f>
        <v>1</v>
      </c>
      <c r="AU1534">
        <f>IFERROR(IF((AJ1534-AK1534)&gt;0,1,0),0)</f>
        <v>1</v>
      </c>
      <c r="AV1534">
        <f>IFERROR(IF((AL1534-AM1534)&gt;0,1,0),0)</f>
        <v>1</v>
      </c>
      <c r="AW1534">
        <f>IFERROR(IF((AN1534-AO1534)&gt;0,1,0),0)</f>
        <v>0</v>
      </c>
      <c r="AX1534">
        <f>IFERROR(IF((AC1534-AD1534)&lt;0,1,0),0)</f>
        <v>0</v>
      </c>
      <c r="AY1534">
        <f>SUM(AP1534:AX1534)</f>
        <v>5</v>
      </c>
    </row>
    <row r="1535" spans="1:51" x14ac:dyDescent="0.45">
      <c r="A1535" s="1" t="s">
        <v>1600</v>
      </c>
      <c r="B1535" s="2">
        <v>4368571</v>
      </c>
      <c r="C1535" s="3" t="s">
        <v>5337</v>
      </c>
      <c r="D1535" s="5">
        <v>12.43</v>
      </c>
      <c r="E1535" s="5">
        <v>1017.28533291</v>
      </c>
      <c r="F1535" s="3" t="s">
        <v>4480</v>
      </c>
      <c r="G1535" s="3" t="s">
        <v>4491</v>
      </c>
      <c r="H1535" s="3" t="s">
        <v>4542</v>
      </c>
      <c r="I1535" s="3" t="s">
        <v>4543</v>
      </c>
      <c r="J1535" s="3" t="s">
        <v>4494</v>
      </c>
      <c r="K1535" s="6">
        <v>213992</v>
      </c>
      <c r="L1535" s="6">
        <v>218076</v>
      </c>
      <c r="M1535" s="6">
        <v>438194</v>
      </c>
      <c r="N1535" s="6">
        <v>426611</v>
      </c>
      <c r="O1535" s="6">
        <v>432016</v>
      </c>
      <c r="P1535" s="6">
        <v>418919</v>
      </c>
      <c r="Q1535" s="6">
        <v>92266</v>
      </c>
      <c r="R1535" s="6">
        <v>93088</v>
      </c>
      <c r="S1535" s="6">
        <v>168247</v>
      </c>
      <c r="T1535" s="6">
        <v>133865</v>
      </c>
      <c r="U1535" s="6">
        <v>211457</v>
      </c>
      <c r="V1535" s="6">
        <v>563862</v>
      </c>
      <c r="W1535" s="6">
        <v>6334976</v>
      </c>
      <c r="X1535" s="6">
        <v>6269336</v>
      </c>
      <c r="Y1535" s="6" t="s">
        <v>4474</v>
      </c>
      <c r="Z1535" s="6" t="s">
        <v>4474</v>
      </c>
      <c r="AA1535" s="6" t="s">
        <v>4474</v>
      </c>
      <c r="AB1535" s="6" t="s">
        <v>4474</v>
      </c>
      <c r="AC1535" s="6">
        <v>83066789</v>
      </c>
      <c r="AD1535" s="6">
        <v>83054639</v>
      </c>
      <c r="AF1535">
        <f>Q1535/W1535</f>
        <v>1.4564538208195263E-2</v>
      </c>
      <c r="AG1535">
        <f>R1535/X1535</f>
        <v>1.4848143407850529E-2</v>
      </c>
      <c r="AH1535">
        <f>U1535/W1535</f>
        <v>3.3379289834720764E-2</v>
      </c>
      <c r="AI1535">
        <f>V1535/X1535</f>
        <v>8.9939668251948851E-2</v>
      </c>
      <c r="AJ1535" t="e">
        <f>Y1535/AA1535</f>
        <v>#VALUE!</v>
      </c>
      <c r="AK1535" t="e">
        <f>Z1535/AB1535</f>
        <v>#VALUE!</v>
      </c>
      <c r="AL1535">
        <f>O1535/K1535</f>
        <v>2.018841825862649</v>
      </c>
      <c r="AM1535">
        <f>P1535/L1535</f>
        <v>1.9209770905555861</v>
      </c>
      <c r="AN1535">
        <f>K1535/W1535</f>
        <v>3.3779449203911745E-2</v>
      </c>
      <c r="AO1535">
        <f>L1535/X1535</f>
        <v>3.4784544966165475E-2</v>
      </c>
      <c r="AP1535">
        <f>IF(OR(Q1535&lt;0, Q1535="NA"), 0, 1)</f>
        <v>1</v>
      </c>
      <c r="AQ1535">
        <f>IF(OR(S1535&lt;0, S1535="NA"), 0, 1)</f>
        <v>1</v>
      </c>
      <c r="AR1535">
        <f>IFERROR(IF((AF1535-AG1535)&gt;0,1,0),0)</f>
        <v>0</v>
      </c>
      <c r="AS1535">
        <f>IFERROR(IF((S1535-Q1535)&gt;0,1,0),0)</f>
        <v>1</v>
      </c>
      <c r="AT1535">
        <f>IFERROR(IF((AH1535-AI1535)&lt;0,1,0),0)</f>
        <v>1</v>
      </c>
      <c r="AU1535">
        <f>IFERROR(IF((AJ1535-AK1535)&gt;0,1,0),0)</f>
        <v>0</v>
      </c>
      <c r="AV1535">
        <f>IFERROR(IF((AL1535-AM1535)&gt;0,1,0),0)</f>
        <v>1</v>
      </c>
      <c r="AW1535">
        <f>IFERROR(IF((AN1535-AO1535)&gt;0,1,0),0)</f>
        <v>0</v>
      </c>
      <c r="AX1535">
        <f>IFERROR(IF((AC1535-AD1535)&lt;0,1,0),0)</f>
        <v>0</v>
      </c>
      <c r="AY1535">
        <f>SUM(AP1535:AX1535)</f>
        <v>5</v>
      </c>
    </row>
    <row r="1536" spans="1:51" x14ac:dyDescent="0.45">
      <c r="A1536" s="1" t="s">
        <v>1602</v>
      </c>
      <c r="B1536" s="2">
        <v>4991786</v>
      </c>
      <c r="C1536" s="3" t="s">
        <v>5335</v>
      </c>
      <c r="D1536" s="7">
        <v>99.85</v>
      </c>
      <c r="E1536" s="5">
        <v>4561.8822969000003</v>
      </c>
      <c r="F1536" s="3" t="s">
        <v>4485</v>
      </c>
      <c r="G1536" s="3" t="s">
        <v>4486</v>
      </c>
      <c r="H1536" s="3" t="s">
        <v>4598</v>
      </c>
      <c r="I1536" s="3" t="s">
        <v>4615</v>
      </c>
      <c r="J1536" s="3" t="s">
        <v>4660</v>
      </c>
      <c r="K1536" s="6">
        <v>2008566</v>
      </c>
      <c r="L1536" s="6">
        <v>2015559</v>
      </c>
      <c r="M1536" s="6">
        <v>307037</v>
      </c>
      <c r="N1536" s="6">
        <v>314626</v>
      </c>
      <c r="O1536" s="6">
        <v>252534</v>
      </c>
      <c r="P1536" s="6">
        <v>260935</v>
      </c>
      <c r="Q1536" s="6">
        <v>186147</v>
      </c>
      <c r="R1536" s="6">
        <v>189421</v>
      </c>
      <c r="S1536" s="6">
        <v>268167</v>
      </c>
      <c r="T1536" s="6">
        <v>307687</v>
      </c>
      <c r="U1536" s="6">
        <v>11581</v>
      </c>
      <c r="V1536" s="6">
        <v>87242</v>
      </c>
      <c r="W1536" s="6">
        <v>1807243</v>
      </c>
      <c r="X1536" s="6">
        <v>1784346</v>
      </c>
      <c r="Y1536" s="6">
        <v>942483</v>
      </c>
      <c r="Z1536" s="6">
        <v>918696</v>
      </c>
      <c r="AA1536" s="6">
        <v>393165</v>
      </c>
      <c r="AB1536" s="6">
        <v>346090</v>
      </c>
      <c r="AC1536" s="6">
        <v>45687000</v>
      </c>
      <c r="AD1536" s="6">
        <v>45749000</v>
      </c>
      <c r="AF1536">
        <f>Q1536/W1536</f>
        <v>0.10300053728247945</v>
      </c>
      <c r="AG1536">
        <f>R1536/X1536</f>
        <v>0.10615710181769679</v>
      </c>
      <c r="AH1536">
        <f>U1536/W1536</f>
        <v>6.4081033928475584E-3</v>
      </c>
      <c r="AI1536">
        <f>V1536/X1536</f>
        <v>4.889298375987617E-2</v>
      </c>
      <c r="AJ1536">
        <f>Y1536/AA1536</f>
        <v>2.3971691274655678</v>
      </c>
      <c r="AK1536">
        <f>Z1536/AB1536</f>
        <v>2.6545002744950734</v>
      </c>
      <c r="AL1536">
        <f>O1536/K1536</f>
        <v>0.12572850481388215</v>
      </c>
      <c r="AM1536">
        <f>P1536/L1536</f>
        <v>0.12946036310522291</v>
      </c>
      <c r="AN1536">
        <f>K1536/W1536</f>
        <v>1.1113978585060227</v>
      </c>
      <c r="AO1536">
        <f>L1536/X1536</f>
        <v>1.1295785682821606</v>
      </c>
      <c r="AP1536">
        <f>IF(OR(Q1536&lt;0, Q1536="NA"), 0, 1)</f>
        <v>1</v>
      </c>
      <c r="AQ1536">
        <f>IF(OR(S1536&lt;0, S1536="NA"), 0, 1)</f>
        <v>1</v>
      </c>
      <c r="AR1536">
        <f>IFERROR(IF((AF1536-AG1536)&gt;0,1,0),0)</f>
        <v>0</v>
      </c>
      <c r="AS1536">
        <f>IFERROR(IF((S1536-Q1536)&gt;0,1,0),0)</f>
        <v>1</v>
      </c>
      <c r="AT1536">
        <f>IFERROR(IF((AH1536-AI1536)&lt;0,1,0),0)</f>
        <v>1</v>
      </c>
      <c r="AU1536">
        <f>IFERROR(IF((AJ1536-AK1536)&gt;0,1,0),0)</f>
        <v>0</v>
      </c>
      <c r="AV1536">
        <f>IFERROR(IF((AL1536-AM1536)&gt;0,1,0),0)</f>
        <v>0</v>
      </c>
      <c r="AW1536">
        <f>IFERROR(IF((AN1536-AO1536)&gt;0,1,0),0)</f>
        <v>0</v>
      </c>
      <c r="AX1536">
        <f>IFERROR(IF((AC1536-AD1536)&lt;0,1,0),0)</f>
        <v>1</v>
      </c>
      <c r="AY1536">
        <f>SUM(AP1536:AX1536)</f>
        <v>5</v>
      </c>
    </row>
    <row r="1537" spans="1:51" x14ac:dyDescent="0.45">
      <c r="A1537" s="1" t="s">
        <v>1603</v>
      </c>
      <c r="B1537" s="2">
        <v>100736</v>
      </c>
      <c r="C1537" s="3" t="s">
        <v>5336</v>
      </c>
      <c r="D1537" s="5">
        <v>33.1</v>
      </c>
      <c r="E1537" s="5">
        <v>146.15990170000001</v>
      </c>
      <c r="F1537" s="3" t="s">
        <v>4480</v>
      </c>
      <c r="G1537" s="3" t="s">
        <v>4481</v>
      </c>
      <c r="H1537" s="3" t="s">
        <v>4481</v>
      </c>
      <c r="I1537" s="3" t="s">
        <v>4482</v>
      </c>
      <c r="J1537" s="3" t="s">
        <v>4484</v>
      </c>
      <c r="K1537" s="6">
        <v>73792</v>
      </c>
      <c r="L1537" s="6">
        <v>72007</v>
      </c>
      <c r="M1537" s="6" t="s">
        <v>4474</v>
      </c>
      <c r="N1537" s="6" t="s">
        <v>4474</v>
      </c>
      <c r="O1537" s="6">
        <v>56610</v>
      </c>
      <c r="P1537" s="6">
        <v>51200</v>
      </c>
      <c r="Q1537" s="6">
        <v>14083</v>
      </c>
      <c r="R1537" s="6">
        <v>13724</v>
      </c>
      <c r="S1537" s="6">
        <v>23458</v>
      </c>
      <c r="T1537" s="6">
        <v>22916</v>
      </c>
      <c r="U1537" s="6">
        <v>19691</v>
      </c>
      <c r="V1537" s="6">
        <v>19680</v>
      </c>
      <c r="W1537" s="6">
        <v>2151363</v>
      </c>
      <c r="X1537" s="6">
        <v>2039126</v>
      </c>
      <c r="Y1537" s="6" t="s">
        <v>4474</v>
      </c>
      <c r="Z1537" s="6" t="s">
        <v>4474</v>
      </c>
      <c r="AA1537" s="6" t="s">
        <v>4474</v>
      </c>
      <c r="AB1537" s="6" t="s">
        <v>4474</v>
      </c>
      <c r="AC1537" s="6">
        <v>4418753</v>
      </c>
      <c r="AD1537" s="6">
        <v>4412374</v>
      </c>
      <c r="AF1537">
        <f>Q1537/W1537</f>
        <v>6.5460826462107975E-3</v>
      </c>
      <c r="AG1537">
        <f>R1537/X1537</f>
        <v>6.7303344668254925E-3</v>
      </c>
      <c r="AH1537">
        <f>U1537/W1537</f>
        <v>9.1528022002795445E-3</v>
      </c>
      <c r="AI1537">
        <f>V1537/X1537</f>
        <v>9.6511936976920506E-3</v>
      </c>
      <c r="AJ1537" t="e">
        <f>Y1537/AA1537</f>
        <v>#VALUE!</v>
      </c>
      <c r="AK1537" t="e">
        <f>Z1537/AB1537</f>
        <v>#VALUE!</v>
      </c>
      <c r="AL1537">
        <f>O1537/K1537</f>
        <v>0.76715633130962702</v>
      </c>
      <c r="AM1537">
        <f>P1537/L1537</f>
        <v>0.71104198202952495</v>
      </c>
      <c r="AN1537">
        <f>K1537/W1537</f>
        <v>3.4300115787061505E-2</v>
      </c>
      <c r="AO1537">
        <f>L1537/X1537</f>
        <v>3.5312678078745503E-2</v>
      </c>
      <c r="AP1537">
        <f>IF(OR(Q1537&lt;0, Q1537="NA"), 0, 1)</f>
        <v>1</v>
      </c>
      <c r="AQ1537">
        <f>IF(OR(S1537&lt;0, S1537="NA"), 0, 1)</f>
        <v>1</v>
      </c>
      <c r="AR1537">
        <f>IFERROR(IF((AF1537-AG1537)&gt;0,1,0),0)</f>
        <v>0</v>
      </c>
      <c r="AS1537">
        <f>IFERROR(IF((S1537-Q1537)&gt;0,1,0),0)</f>
        <v>1</v>
      </c>
      <c r="AT1537">
        <f>IFERROR(IF((AH1537-AI1537)&lt;0,1,0),0)</f>
        <v>1</v>
      </c>
      <c r="AU1537">
        <f>IFERROR(IF((AJ1537-AK1537)&gt;0,1,0),0)</f>
        <v>0</v>
      </c>
      <c r="AV1537">
        <f>IFERROR(IF((AL1537-AM1537)&gt;0,1,0),0)</f>
        <v>1</v>
      </c>
      <c r="AW1537">
        <f>IFERROR(IF((AN1537-AO1537)&gt;0,1,0),0)</f>
        <v>0</v>
      </c>
      <c r="AX1537">
        <f>IFERROR(IF((AC1537-AD1537)&lt;0,1,0),0)</f>
        <v>0</v>
      </c>
      <c r="AY1537">
        <f>SUM(AP1537:AX1537)</f>
        <v>5</v>
      </c>
    </row>
    <row r="1538" spans="1:51" x14ac:dyDescent="0.45">
      <c r="A1538" s="1" t="s">
        <v>1604</v>
      </c>
      <c r="B1538" s="2">
        <v>102719</v>
      </c>
      <c r="C1538" s="3" t="s">
        <v>5337</v>
      </c>
      <c r="D1538" s="5">
        <v>19.87</v>
      </c>
      <c r="E1538" s="5">
        <v>10405.276741989999</v>
      </c>
      <c r="F1538" s="3" t="s">
        <v>4480</v>
      </c>
      <c r="G1538" s="3" t="s">
        <v>4491</v>
      </c>
      <c r="H1538" s="3" t="s">
        <v>4492</v>
      </c>
      <c r="I1538" s="3" t="s">
        <v>4493</v>
      </c>
      <c r="J1538" s="3" t="s">
        <v>4658</v>
      </c>
      <c r="K1538" s="6">
        <v>8478000</v>
      </c>
      <c r="L1538" s="6">
        <v>8252900</v>
      </c>
      <c r="M1538" s="6">
        <v>1707700</v>
      </c>
      <c r="N1538" s="6">
        <v>1807100</v>
      </c>
      <c r="O1538" s="6">
        <v>1253000</v>
      </c>
      <c r="P1538" s="6">
        <v>1353700</v>
      </c>
      <c r="Q1538" s="6">
        <v>607900</v>
      </c>
      <c r="R1538" s="6">
        <v>1079700</v>
      </c>
      <c r="S1538" s="6">
        <v>971300</v>
      </c>
      <c r="T1538" s="6">
        <v>1227100</v>
      </c>
      <c r="U1538" s="6">
        <v>2380300</v>
      </c>
      <c r="V1538" s="6">
        <v>3035000</v>
      </c>
      <c r="W1538" s="6">
        <v>32464500</v>
      </c>
      <c r="X1538" s="6">
        <v>33254900</v>
      </c>
      <c r="Y1538" s="6">
        <v>16922900</v>
      </c>
      <c r="Z1538" s="6">
        <v>17313800</v>
      </c>
      <c r="AA1538" s="6">
        <v>4062800</v>
      </c>
      <c r="AB1538" s="6">
        <v>3380400</v>
      </c>
      <c r="AC1538" s="6">
        <v>523596548</v>
      </c>
      <c r="AD1538" s="6">
        <v>522059992</v>
      </c>
      <c r="AF1538">
        <f>Q1538/W1538</f>
        <v>1.8725068921437261E-2</v>
      </c>
      <c r="AG1538">
        <f>R1538/X1538</f>
        <v>3.2467395782275692E-2</v>
      </c>
      <c r="AH1538">
        <f>U1538/W1538</f>
        <v>7.3320088096228184E-2</v>
      </c>
      <c r="AI1538">
        <f>V1538/X1538</f>
        <v>9.1264745947213788E-2</v>
      </c>
      <c r="AJ1538">
        <f>Y1538/AA1538</f>
        <v>4.1653293295264353</v>
      </c>
      <c r="AK1538">
        <f>Z1538/AB1538</f>
        <v>5.1218199029700626</v>
      </c>
      <c r="AL1538">
        <f>O1538/K1538</f>
        <v>0.14779429110639303</v>
      </c>
      <c r="AM1538">
        <f>P1538/L1538</f>
        <v>0.16402719044214761</v>
      </c>
      <c r="AN1538">
        <f>K1538/W1538</f>
        <v>0.26114679111028971</v>
      </c>
      <c r="AO1538">
        <f>L1538/X1538</f>
        <v>0.24817094623649447</v>
      </c>
      <c r="AP1538">
        <f>IF(OR(Q1538&lt;0, Q1538="NA"), 0, 1)</f>
        <v>1</v>
      </c>
      <c r="AQ1538">
        <f>IF(OR(S1538&lt;0, S1538="NA"), 0, 1)</f>
        <v>1</v>
      </c>
      <c r="AR1538">
        <f>IFERROR(IF((AF1538-AG1538)&gt;0,1,0),0)</f>
        <v>0</v>
      </c>
      <c r="AS1538">
        <f>IFERROR(IF((S1538-Q1538)&gt;0,1,0),0)</f>
        <v>1</v>
      </c>
      <c r="AT1538">
        <f>IFERROR(IF((AH1538-AI1538)&lt;0,1,0),0)</f>
        <v>1</v>
      </c>
      <c r="AU1538">
        <f>IFERROR(IF((AJ1538-AK1538)&gt;0,1,0),0)</f>
        <v>0</v>
      </c>
      <c r="AV1538">
        <f>IFERROR(IF((AL1538-AM1538)&gt;0,1,0),0)</f>
        <v>0</v>
      </c>
      <c r="AW1538">
        <f>IFERROR(IF((AN1538-AO1538)&gt;0,1,0),0)</f>
        <v>1</v>
      </c>
      <c r="AX1538">
        <f>IFERROR(IF((AC1538-AD1538)&lt;0,1,0),0)</f>
        <v>0</v>
      </c>
      <c r="AY1538">
        <f>SUM(AP1538:AX1538)</f>
        <v>5</v>
      </c>
    </row>
    <row r="1539" spans="1:51" x14ac:dyDescent="0.45">
      <c r="A1539" s="1" t="s">
        <v>1609</v>
      </c>
      <c r="B1539" s="2">
        <v>4004107</v>
      </c>
      <c r="C1539" s="3" t="s">
        <v>5337</v>
      </c>
      <c r="D1539" s="5">
        <v>39.090000000000003</v>
      </c>
      <c r="E1539" s="5">
        <v>56169.504183899997</v>
      </c>
      <c r="F1539" s="3" t="s">
        <v>4583</v>
      </c>
      <c r="G1539" s="3" t="s">
        <v>4583</v>
      </c>
      <c r="H1539" s="3" t="s">
        <v>4602</v>
      </c>
      <c r="I1539" s="3" t="s">
        <v>5049</v>
      </c>
      <c r="J1539" s="3" t="s">
        <v>5050</v>
      </c>
      <c r="K1539" s="6">
        <v>25455000</v>
      </c>
      <c r="L1539" s="6">
        <v>25640000</v>
      </c>
      <c r="M1539" s="6">
        <v>9174000</v>
      </c>
      <c r="N1539" s="6">
        <v>9900000</v>
      </c>
      <c r="O1539" s="6">
        <v>6864000</v>
      </c>
      <c r="P1539" s="6">
        <v>7401000</v>
      </c>
      <c r="Q1539" s="6">
        <v>4399000</v>
      </c>
      <c r="R1539" s="6">
        <v>4685000</v>
      </c>
      <c r="S1539" s="6">
        <v>7160000</v>
      </c>
      <c r="T1539" s="6">
        <v>7044000</v>
      </c>
      <c r="U1539" s="6">
        <v>8907000</v>
      </c>
      <c r="V1539" s="6">
        <v>8910000</v>
      </c>
      <c r="W1539" s="6">
        <v>54848000</v>
      </c>
      <c r="X1539" s="6">
        <v>55400000</v>
      </c>
      <c r="Y1539" s="6">
        <v>13296000</v>
      </c>
      <c r="Z1539" s="6">
        <v>14545000</v>
      </c>
      <c r="AA1539" s="6">
        <v>5496000</v>
      </c>
      <c r="AB1539" s="6">
        <v>6247000</v>
      </c>
      <c r="AC1539" s="6">
        <v>1445000000</v>
      </c>
      <c r="AD1539" s="6">
        <v>1437000000</v>
      </c>
      <c r="AF1539">
        <f>Q1539/W1539</f>
        <v>8.0203471411901983E-2</v>
      </c>
      <c r="AG1539">
        <f>R1539/X1539</f>
        <v>8.4566787003610103E-2</v>
      </c>
      <c r="AH1539">
        <f>U1539/W1539</f>
        <v>0.16239425320886813</v>
      </c>
      <c r="AI1539">
        <f>V1539/X1539</f>
        <v>0.1608303249097473</v>
      </c>
      <c r="AJ1539">
        <f>Y1539/AA1539</f>
        <v>2.4192139737991267</v>
      </c>
      <c r="AK1539">
        <f>Z1539/AB1539</f>
        <v>2.3283175924443733</v>
      </c>
      <c r="AL1539">
        <f>O1539/K1539</f>
        <v>0.26965232763700647</v>
      </c>
      <c r="AM1539">
        <f>P1539/L1539</f>
        <v>0.28865054602184087</v>
      </c>
      <c r="AN1539">
        <f>K1539/W1539</f>
        <v>0.46410078763127188</v>
      </c>
      <c r="AO1539">
        <f>L1539/X1539</f>
        <v>0.46281588447653432</v>
      </c>
      <c r="AP1539">
        <f>IF(OR(Q1539&lt;0, Q1539="NA"), 0, 1)</f>
        <v>1</v>
      </c>
      <c r="AQ1539">
        <f>IF(OR(S1539&lt;0, S1539="NA"), 0, 1)</f>
        <v>1</v>
      </c>
      <c r="AR1539">
        <f>IFERROR(IF((AF1539-AG1539)&gt;0,1,0),0)</f>
        <v>0</v>
      </c>
      <c r="AS1539">
        <f>IFERROR(IF((S1539-Q1539)&gt;0,1,0),0)</f>
        <v>1</v>
      </c>
      <c r="AT1539">
        <f>IFERROR(IF((AH1539-AI1539)&lt;0,1,0),0)</f>
        <v>0</v>
      </c>
      <c r="AU1539">
        <f>IFERROR(IF((AJ1539-AK1539)&gt;0,1,0),0)</f>
        <v>1</v>
      </c>
      <c r="AV1539">
        <f>IFERROR(IF((AL1539-AM1539)&gt;0,1,0),0)</f>
        <v>0</v>
      </c>
      <c r="AW1539">
        <f>IFERROR(IF((AN1539-AO1539)&gt;0,1,0),0)</f>
        <v>1</v>
      </c>
      <c r="AX1539">
        <f>IFERROR(IF((AC1539-AD1539)&lt;0,1,0),0)</f>
        <v>0</v>
      </c>
      <c r="AY1539">
        <f>SUM(AP1539:AX1539)</f>
        <v>5</v>
      </c>
    </row>
    <row r="1540" spans="1:51" x14ac:dyDescent="0.45">
      <c r="A1540" s="1" t="s">
        <v>1618</v>
      </c>
      <c r="B1540" s="2">
        <v>4157503</v>
      </c>
      <c r="C1540" s="3" t="s">
        <v>5337</v>
      </c>
      <c r="D1540" s="5">
        <v>16.64</v>
      </c>
      <c r="E1540" s="5">
        <v>3704.4448729599999</v>
      </c>
      <c r="F1540" s="3" t="s">
        <v>4654</v>
      </c>
      <c r="G1540" s="3" t="s">
        <v>4654</v>
      </c>
      <c r="H1540" s="3" t="s">
        <v>4655</v>
      </c>
      <c r="I1540" s="3" t="s">
        <v>4725</v>
      </c>
      <c r="J1540" s="3" t="s">
        <v>4752</v>
      </c>
      <c r="K1540" s="6">
        <v>2039745</v>
      </c>
      <c r="L1540" s="6">
        <v>1926512</v>
      </c>
      <c r="M1540" s="6">
        <v>992857</v>
      </c>
      <c r="N1540" s="6">
        <v>936528</v>
      </c>
      <c r="O1540" s="6">
        <v>695811</v>
      </c>
      <c r="P1540" s="6">
        <v>665356</v>
      </c>
      <c r="Q1540" s="6">
        <v>547221</v>
      </c>
      <c r="R1540" s="6">
        <v>594507</v>
      </c>
      <c r="S1540" s="6">
        <v>669059</v>
      </c>
      <c r="T1540" s="6">
        <v>707037</v>
      </c>
      <c r="U1540" s="6">
        <v>3386743</v>
      </c>
      <c r="V1540" s="6">
        <v>3402413</v>
      </c>
      <c r="W1540" s="6">
        <v>6283542</v>
      </c>
      <c r="X1540" s="6">
        <v>6451415</v>
      </c>
      <c r="Y1540" s="6">
        <v>782245</v>
      </c>
      <c r="Z1540" s="6">
        <v>859268</v>
      </c>
      <c r="AA1540" s="6">
        <v>547679</v>
      </c>
      <c r="AB1540" s="6">
        <v>621808</v>
      </c>
      <c r="AC1540" s="6">
        <v>222622889</v>
      </c>
      <c r="AD1540" s="6">
        <v>222622889</v>
      </c>
      <c r="AF1540">
        <f>Q1540/W1540</f>
        <v>8.7087983178914058E-2</v>
      </c>
      <c r="AG1540">
        <f>R1540/X1540</f>
        <v>9.2151411744555267E-2</v>
      </c>
      <c r="AH1540">
        <f>U1540/W1540</f>
        <v>0.5389862914897362</v>
      </c>
      <c r="AI1540">
        <f>V1540/X1540</f>
        <v>0.52739019269416088</v>
      </c>
      <c r="AJ1540">
        <f>Y1540/AA1540</f>
        <v>1.4282910244869713</v>
      </c>
      <c r="AK1540">
        <f>Z1540/AB1540</f>
        <v>1.3818863700692174</v>
      </c>
      <c r="AL1540">
        <f>O1540/K1540</f>
        <v>0.34112646433745397</v>
      </c>
      <c r="AM1540">
        <f>P1540/L1540</f>
        <v>0.34536820948948149</v>
      </c>
      <c r="AN1540">
        <f>K1540/W1540</f>
        <v>0.32461707107233467</v>
      </c>
      <c r="AO1540">
        <f>L1540/X1540</f>
        <v>0.2986185201231048</v>
      </c>
      <c r="AP1540">
        <f>IF(OR(Q1540&lt;0, Q1540="NA"), 0, 1)</f>
        <v>1</v>
      </c>
      <c r="AQ1540">
        <f>IF(OR(S1540&lt;0, S1540="NA"), 0, 1)</f>
        <v>1</v>
      </c>
      <c r="AR1540">
        <f>IFERROR(IF((AF1540-AG1540)&gt;0,1,0),0)</f>
        <v>0</v>
      </c>
      <c r="AS1540">
        <f>IFERROR(IF((S1540-Q1540)&gt;0,1,0),0)</f>
        <v>1</v>
      </c>
      <c r="AT1540">
        <f>IFERROR(IF((AH1540-AI1540)&lt;0,1,0),0)</f>
        <v>0</v>
      </c>
      <c r="AU1540">
        <f>IFERROR(IF((AJ1540-AK1540)&gt;0,1,0),0)</f>
        <v>1</v>
      </c>
      <c r="AV1540">
        <f>IFERROR(IF((AL1540-AM1540)&gt;0,1,0),0)</f>
        <v>0</v>
      </c>
      <c r="AW1540">
        <f>IFERROR(IF((AN1540-AO1540)&gt;0,1,0),0)</f>
        <v>1</v>
      </c>
      <c r="AX1540">
        <f>IFERROR(IF((AC1540-AD1540)&lt;0,1,0),0)</f>
        <v>0</v>
      </c>
      <c r="AY1540">
        <f>SUM(AP1540:AX1540)</f>
        <v>5</v>
      </c>
    </row>
    <row r="1541" spans="1:51" x14ac:dyDescent="0.45">
      <c r="A1541" s="1" t="s">
        <v>1623</v>
      </c>
      <c r="B1541" s="2">
        <v>4200332</v>
      </c>
      <c r="C1541" s="3" t="s">
        <v>5337</v>
      </c>
      <c r="D1541" s="5">
        <v>22.34</v>
      </c>
      <c r="E1541" s="5">
        <v>6256.6841132199997</v>
      </c>
      <c r="F1541" s="3" t="s">
        <v>4480</v>
      </c>
      <c r="G1541" s="3" t="s">
        <v>4491</v>
      </c>
      <c r="H1541" s="3" t="s">
        <v>4492</v>
      </c>
      <c r="I1541" s="3" t="s">
        <v>4493</v>
      </c>
      <c r="J1541" s="3" t="s">
        <v>4494</v>
      </c>
      <c r="K1541" s="6">
        <v>1761000</v>
      </c>
      <c r="L1541" s="6">
        <v>1785000</v>
      </c>
      <c r="M1541" s="6" t="s">
        <v>4474</v>
      </c>
      <c r="N1541" s="6" t="s">
        <v>4474</v>
      </c>
      <c r="O1541" s="6">
        <v>1331000</v>
      </c>
      <c r="P1541" s="6">
        <v>1349000</v>
      </c>
      <c r="Q1541" s="6">
        <v>528000</v>
      </c>
      <c r="R1541" s="6">
        <v>633000</v>
      </c>
      <c r="S1541" s="6">
        <v>1057000</v>
      </c>
      <c r="T1541" s="6">
        <v>1218000</v>
      </c>
      <c r="U1541" s="6">
        <v>8060000</v>
      </c>
      <c r="V1541" s="6">
        <v>7956000</v>
      </c>
      <c r="W1541" s="6">
        <v>15149000</v>
      </c>
      <c r="X1541" s="6">
        <v>15101000</v>
      </c>
      <c r="Y1541" s="6">
        <v>1179000</v>
      </c>
      <c r="Z1541" s="6">
        <v>985000</v>
      </c>
      <c r="AA1541" s="6">
        <v>418000</v>
      </c>
      <c r="AB1541" s="6">
        <v>438000</v>
      </c>
      <c r="AC1541" s="6">
        <v>280066433</v>
      </c>
      <c r="AD1541" s="6">
        <v>280066433</v>
      </c>
      <c r="AF1541">
        <f>Q1541/W1541</f>
        <v>3.4853785728430918E-2</v>
      </c>
      <c r="AG1541">
        <f>R1541/X1541</f>
        <v>4.1917753791139663E-2</v>
      </c>
      <c r="AH1541">
        <f>U1541/W1541</f>
        <v>0.53204832002112346</v>
      </c>
      <c r="AI1541">
        <f>V1541/X1541</f>
        <v>0.52685252632276003</v>
      </c>
      <c r="AJ1541">
        <f>Y1541/AA1541</f>
        <v>2.8205741626794256</v>
      </c>
      <c r="AK1541">
        <f>Z1541/AB1541</f>
        <v>2.2488584474885847</v>
      </c>
      <c r="AL1541">
        <f>O1541/K1541</f>
        <v>0.75582055650198754</v>
      </c>
      <c r="AM1541">
        <f>P1541/L1541</f>
        <v>0.75574229691876749</v>
      </c>
      <c r="AN1541">
        <f>K1541/W1541</f>
        <v>0.1162452967192554</v>
      </c>
      <c r="AO1541">
        <f>L1541/X1541</f>
        <v>0.118204092444209</v>
      </c>
      <c r="AP1541">
        <f>IF(OR(Q1541&lt;0, Q1541="NA"), 0, 1)</f>
        <v>1</v>
      </c>
      <c r="AQ1541">
        <f>IF(OR(S1541&lt;0, S1541="NA"), 0, 1)</f>
        <v>1</v>
      </c>
      <c r="AR1541">
        <f>IFERROR(IF((AF1541-AG1541)&gt;0,1,0),0)</f>
        <v>0</v>
      </c>
      <c r="AS1541">
        <f>IFERROR(IF((S1541-Q1541)&gt;0,1,0),0)</f>
        <v>1</v>
      </c>
      <c r="AT1541">
        <f>IFERROR(IF((AH1541-AI1541)&lt;0,1,0),0)</f>
        <v>0</v>
      </c>
      <c r="AU1541">
        <f>IFERROR(IF((AJ1541-AK1541)&gt;0,1,0),0)</f>
        <v>1</v>
      </c>
      <c r="AV1541">
        <f>IFERROR(IF((AL1541-AM1541)&gt;0,1,0),0)</f>
        <v>1</v>
      </c>
      <c r="AW1541">
        <f>IFERROR(IF((AN1541-AO1541)&gt;0,1,0),0)</f>
        <v>0</v>
      </c>
      <c r="AX1541">
        <f>IFERROR(IF((AC1541-AD1541)&lt;0,1,0),0)</f>
        <v>0</v>
      </c>
      <c r="AY1541">
        <f>SUM(AP1541:AX1541)</f>
        <v>5</v>
      </c>
    </row>
    <row r="1542" spans="1:51" x14ac:dyDescent="0.45">
      <c r="A1542" s="1" t="s">
        <v>1625</v>
      </c>
      <c r="B1542" s="2">
        <v>4424169</v>
      </c>
      <c r="C1542" s="3" t="s">
        <v>5335</v>
      </c>
      <c r="D1542" s="5">
        <v>91.99</v>
      </c>
      <c r="E1542" s="5">
        <v>9433.5449712099999</v>
      </c>
      <c r="F1542" s="3" t="s">
        <v>4485</v>
      </c>
      <c r="G1542" s="3" t="s">
        <v>4486</v>
      </c>
      <c r="H1542" s="3" t="s">
        <v>4590</v>
      </c>
      <c r="I1542" s="3" t="s">
        <v>4590</v>
      </c>
      <c r="J1542" s="3" t="s">
        <v>4591</v>
      </c>
      <c r="K1542" s="6">
        <v>1548819</v>
      </c>
      <c r="L1542" s="6">
        <v>1374121</v>
      </c>
      <c r="M1542" s="6">
        <v>723027</v>
      </c>
      <c r="N1542" s="6">
        <v>340548</v>
      </c>
      <c r="O1542" s="6">
        <v>497880</v>
      </c>
      <c r="P1542" s="6">
        <v>128211</v>
      </c>
      <c r="Q1542" s="6">
        <v>24594</v>
      </c>
      <c r="R1542" s="6">
        <v>-20581</v>
      </c>
      <c r="S1542" s="6">
        <v>-133937</v>
      </c>
      <c r="T1542" s="6">
        <v>-125895</v>
      </c>
      <c r="U1542" s="6">
        <v>3218343</v>
      </c>
      <c r="V1542" s="6">
        <v>3077596</v>
      </c>
      <c r="W1542" s="6">
        <v>3738910</v>
      </c>
      <c r="X1542" s="6">
        <v>3449252</v>
      </c>
      <c r="Y1542" s="6">
        <v>1223673</v>
      </c>
      <c r="Z1542" s="6">
        <v>958668</v>
      </c>
      <c r="AA1542" s="6">
        <v>317229</v>
      </c>
      <c r="AB1542" s="6">
        <v>247083</v>
      </c>
      <c r="AC1542" s="6">
        <v>102549679</v>
      </c>
      <c r="AD1542" s="6">
        <v>102211402</v>
      </c>
      <c r="AF1542">
        <f>Q1542/W1542</f>
        <v>6.577852903653739E-3</v>
      </c>
      <c r="AG1542">
        <f>R1542/X1542</f>
        <v>-5.9668009179961335E-3</v>
      </c>
      <c r="AH1542">
        <f>U1542/W1542</f>
        <v>0.86077038495176406</v>
      </c>
      <c r="AI1542">
        <f>V1542/X1542</f>
        <v>0.89225026179589084</v>
      </c>
      <c r="AJ1542">
        <f>Y1542/AA1542</f>
        <v>3.8573806303963383</v>
      </c>
      <c r="AK1542">
        <f>Z1542/AB1542</f>
        <v>3.8799431769891091</v>
      </c>
      <c r="AL1542">
        <f>O1542/K1542</f>
        <v>0.32145783335560835</v>
      </c>
      <c r="AM1542">
        <f>P1542/L1542</f>
        <v>9.33040103455227E-2</v>
      </c>
      <c r="AN1542">
        <f>K1542/W1542</f>
        <v>0.41424345598048629</v>
      </c>
      <c r="AO1542">
        <f>L1542/X1542</f>
        <v>0.39838231593400542</v>
      </c>
      <c r="AP1542">
        <f>IF(OR(Q1542&lt;0, Q1542="NA"), 0, 1)</f>
        <v>1</v>
      </c>
      <c r="AQ1542">
        <f>IF(OR(S1542&lt;0, S1542="NA"), 0, 1)</f>
        <v>0</v>
      </c>
      <c r="AR1542">
        <f>IFERROR(IF((AF1542-AG1542)&gt;0,1,0),0)</f>
        <v>1</v>
      </c>
      <c r="AS1542">
        <f>IFERROR(IF((S1542-Q1542)&gt;0,1,0),0)</f>
        <v>0</v>
      </c>
      <c r="AT1542">
        <f>IFERROR(IF((AH1542-AI1542)&lt;0,1,0),0)</f>
        <v>1</v>
      </c>
      <c r="AU1542">
        <f>IFERROR(IF((AJ1542-AK1542)&gt;0,1,0),0)</f>
        <v>0</v>
      </c>
      <c r="AV1542">
        <f>IFERROR(IF((AL1542-AM1542)&gt;0,1,0),0)</f>
        <v>1</v>
      </c>
      <c r="AW1542">
        <f>IFERROR(IF((AN1542-AO1542)&gt;0,1,0),0)</f>
        <v>1</v>
      </c>
      <c r="AX1542">
        <f>IFERROR(IF((AC1542-AD1542)&lt;0,1,0),0)</f>
        <v>0</v>
      </c>
      <c r="AY1542">
        <f>SUM(AP1542:AX1542)</f>
        <v>5</v>
      </c>
    </row>
    <row r="1543" spans="1:51" x14ac:dyDescent="0.45">
      <c r="A1543" s="1" t="s">
        <v>1630</v>
      </c>
      <c r="B1543" s="2">
        <v>10563394</v>
      </c>
      <c r="C1543" s="3" t="s">
        <v>5337</v>
      </c>
      <c r="D1543" s="5">
        <v>11.22</v>
      </c>
      <c r="E1543" s="5">
        <v>11733.31768158</v>
      </c>
      <c r="F1543" s="3" t="s">
        <v>4485</v>
      </c>
      <c r="G1543" s="3" t="s">
        <v>4607</v>
      </c>
      <c r="H1543" s="3" t="s">
        <v>4742</v>
      </c>
      <c r="I1543" s="3" t="s">
        <v>4743</v>
      </c>
      <c r="J1543" s="3" t="s">
        <v>4759</v>
      </c>
      <c r="K1543" s="6">
        <v>1454302.7785723158</v>
      </c>
      <c r="L1543" s="6">
        <v>1343931.6420853429</v>
      </c>
      <c r="M1543" s="6">
        <v>270884.40911322535</v>
      </c>
      <c r="N1543" s="6">
        <v>209835.26858818354</v>
      </c>
      <c r="O1543" s="6">
        <v>261921.51159035723</v>
      </c>
      <c r="P1543" s="6">
        <v>200426.72095583595</v>
      </c>
      <c r="Q1543" s="6">
        <v>431607.23400203179</v>
      </c>
      <c r="R1543" s="6">
        <v>364694.06474796374</v>
      </c>
      <c r="S1543" s="6" t="s">
        <v>4474</v>
      </c>
      <c r="T1543" s="6" t="s">
        <v>4474</v>
      </c>
      <c r="U1543" s="6" t="s">
        <v>4474</v>
      </c>
      <c r="V1543" s="6" t="s">
        <v>4474</v>
      </c>
      <c r="W1543" s="6">
        <v>5789809.5373868421</v>
      </c>
      <c r="X1543" s="6">
        <v>5449134.8442939911</v>
      </c>
      <c r="Y1543" s="6">
        <v>3962777.9599401243</v>
      </c>
      <c r="Z1543" s="6">
        <v>3191230.3733366365</v>
      </c>
      <c r="AA1543" s="6">
        <v>518671.75137215771</v>
      </c>
      <c r="AB1543" s="6">
        <v>459882.06800699065</v>
      </c>
      <c r="AC1543" s="6">
        <v>1040921045</v>
      </c>
      <c r="AD1543" s="6">
        <v>1040293603</v>
      </c>
      <c r="AF1543">
        <f>Q1543/W1543</f>
        <v>7.4546015929365494E-2</v>
      </c>
      <c r="AG1543">
        <f>R1543/X1543</f>
        <v>6.6926966421073181E-2</v>
      </c>
      <c r="AH1543" t="e">
        <f>U1543/W1543</f>
        <v>#VALUE!</v>
      </c>
      <c r="AI1543" t="e">
        <f>V1543/X1543</f>
        <v>#VALUE!</v>
      </c>
      <c r="AJ1543">
        <f>Y1543/AA1543</f>
        <v>7.6402425030021526</v>
      </c>
      <c r="AK1543">
        <f>Z1543/AB1543</f>
        <v>6.9392363724173887</v>
      </c>
      <c r="AL1543">
        <f>O1543/K1543</f>
        <v>0.18010108723541374</v>
      </c>
      <c r="AM1543">
        <f>P1543/L1543</f>
        <v>0.14913460973717321</v>
      </c>
      <c r="AN1543">
        <f>K1543/W1543</f>
        <v>0.25118318127416278</v>
      </c>
      <c r="AO1543">
        <f>L1543/X1543</f>
        <v>0.2466321132597091</v>
      </c>
      <c r="AP1543">
        <f>IF(OR(Q1543&lt;0, Q1543="NA"), 0, 1)</f>
        <v>1</v>
      </c>
      <c r="AQ1543">
        <f>IF(OR(S1543&lt;0, S1543="NA"), 0, 1)</f>
        <v>0</v>
      </c>
      <c r="AR1543">
        <f>IFERROR(IF((AF1543-AG1543)&gt;0,1,0),0)</f>
        <v>1</v>
      </c>
      <c r="AS1543">
        <f>IFERROR(IF((S1543-Q1543)&gt;0,1,0),0)</f>
        <v>0</v>
      </c>
      <c r="AT1543">
        <f>IFERROR(IF((AH1543-AI1543)&lt;0,1,0),0)</f>
        <v>0</v>
      </c>
      <c r="AU1543">
        <f>IFERROR(IF((AJ1543-AK1543)&gt;0,1,0),0)</f>
        <v>1</v>
      </c>
      <c r="AV1543">
        <f>IFERROR(IF((AL1543-AM1543)&gt;0,1,0),0)</f>
        <v>1</v>
      </c>
      <c r="AW1543">
        <f>IFERROR(IF((AN1543-AO1543)&gt;0,1,0),0)</f>
        <v>1</v>
      </c>
      <c r="AX1543">
        <f>IFERROR(IF((AC1543-AD1543)&lt;0,1,0),0)</f>
        <v>0</v>
      </c>
      <c r="AY1543">
        <f>SUM(AP1543:AX1543)</f>
        <v>5</v>
      </c>
    </row>
    <row r="1544" spans="1:51" x14ac:dyDescent="0.45">
      <c r="A1544" s="1" t="s">
        <v>1636</v>
      </c>
      <c r="B1544" s="2">
        <v>4985615</v>
      </c>
      <c r="C1544" s="3" t="s">
        <v>5337</v>
      </c>
      <c r="D1544" s="7">
        <v>5.37</v>
      </c>
      <c r="E1544" s="5">
        <v>235.00861491000001</v>
      </c>
      <c r="F1544" s="3" t="s">
        <v>4654</v>
      </c>
      <c r="G1544" s="3" t="s">
        <v>4654</v>
      </c>
      <c r="H1544" s="3" t="s">
        <v>4655</v>
      </c>
      <c r="I1544" s="3" t="s">
        <v>4888</v>
      </c>
      <c r="J1544" s="3" t="s">
        <v>4625</v>
      </c>
      <c r="K1544" s="6">
        <v>273839</v>
      </c>
      <c r="L1544" s="6">
        <v>339451</v>
      </c>
      <c r="M1544" s="6">
        <v>33817</v>
      </c>
      <c r="N1544" s="6">
        <v>37420</v>
      </c>
      <c r="O1544" s="6">
        <v>24282</v>
      </c>
      <c r="P1544" s="6">
        <v>27467</v>
      </c>
      <c r="Q1544" s="6">
        <v>36090</v>
      </c>
      <c r="R1544" s="6">
        <v>40061</v>
      </c>
      <c r="S1544" s="6">
        <v>54256</v>
      </c>
      <c r="T1544" s="6">
        <v>77552</v>
      </c>
      <c r="U1544" s="6" t="s">
        <v>4474</v>
      </c>
      <c r="V1544" s="6" t="s">
        <v>4474</v>
      </c>
      <c r="W1544" s="6">
        <v>256466</v>
      </c>
      <c r="X1544" s="6">
        <v>261185</v>
      </c>
      <c r="Y1544" s="6">
        <v>176237</v>
      </c>
      <c r="Z1544" s="6">
        <v>183641</v>
      </c>
      <c r="AA1544" s="6">
        <v>29651</v>
      </c>
      <c r="AB1544" s="6">
        <v>33139</v>
      </c>
      <c r="AC1544" s="6">
        <v>43763243</v>
      </c>
      <c r="AD1544" s="6">
        <v>43763243</v>
      </c>
      <c r="AF1544">
        <f>Q1544/W1544</f>
        <v>0.14072040738343483</v>
      </c>
      <c r="AG1544">
        <f>R1544/X1544</f>
        <v>0.15338170262457645</v>
      </c>
      <c r="AH1544" t="e">
        <f>U1544/W1544</f>
        <v>#VALUE!</v>
      </c>
      <c r="AI1544" t="e">
        <f>V1544/X1544</f>
        <v>#VALUE!</v>
      </c>
      <c r="AJ1544">
        <f>Y1544/AA1544</f>
        <v>5.9437118478297526</v>
      </c>
      <c r="AK1544">
        <f>Z1544/AB1544</f>
        <v>5.5415371616524336</v>
      </c>
      <c r="AL1544">
        <f>O1544/K1544</f>
        <v>8.867254116469897E-2</v>
      </c>
      <c r="AM1544">
        <f>P1544/L1544</f>
        <v>8.0915949577405874E-2</v>
      </c>
      <c r="AN1544">
        <f>K1544/W1544</f>
        <v>1.0677399733297981</v>
      </c>
      <c r="AO1544">
        <f>L1544/X1544</f>
        <v>1.2996573310105863</v>
      </c>
      <c r="AP1544">
        <f>IF(OR(Q1544&lt;0, Q1544="NA"), 0, 1)</f>
        <v>1</v>
      </c>
      <c r="AQ1544">
        <f>IF(OR(S1544&lt;0, S1544="NA"), 0, 1)</f>
        <v>1</v>
      </c>
      <c r="AR1544">
        <f>IFERROR(IF((AF1544-AG1544)&gt;0,1,0),0)</f>
        <v>0</v>
      </c>
      <c r="AS1544">
        <f>IFERROR(IF((S1544-Q1544)&gt;0,1,0),0)</f>
        <v>1</v>
      </c>
      <c r="AT1544">
        <f>IFERROR(IF((AH1544-AI1544)&lt;0,1,0),0)</f>
        <v>0</v>
      </c>
      <c r="AU1544">
        <f>IFERROR(IF((AJ1544-AK1544)&gt;0,1,0),0)</f>
        <v>1</v>
      </c>
      <c r="AV1544">
        <f>IFERROR(IF((AL1544-AM1544)&gt;0,1,0),0)</f>
        <v>1</v>
      </c>
      <c r="AW1544">
        <f>IFERROR(IF((AN1544-AO1544)&gt;0,1,0),0)</f>
        <v>0</v>
      </c>
      <c r="AX1544">
        <f>IFERROR(IF((AC1544-AD1544)&lt;0,1,0),0)</f>
        <v>0</v>
      </c>
      <c r="AY1544">
        <f>SUM(AP1544:AX1544)</f>
        <v>5</v>
      </c>
    </row>
    <row r="1545" spans="1:51" x14ac:dyDescent="0.45">
      <c r="A1545" s="1" t="s">
        <v>1638</v>
      </c>
      <c r="B1545" s="2">
        <v>4624250</v>
      </c>
      <c r="C1545" s="3" t="s">
        <v>5336</v>
      </c>
      <c r="D1545" s="5">
        <v>11.6</v>
      </c>
      <c r="E1545" s="5">
        <v>211.17167800000001</v>
      </c>
      <c r="F1545" s="3" t="s">
        <v>4480</v>
      </c>
      <c r="G1545" s="3" t="s">
        <v>4481</v>
      </c>
      <c r="H1545" s="3" t="s">
        <v>4481</v>
      </c>
      <c r="I1545" s="3" t="s">
        <v>4482</v>
      </c>
      <c r="J1545" s="3" t="s">
        <v>4484</v>
      </c>
      <c r="K1545" s="6">
        <v>46815</v>
      </c>
      <c r="L1545" s="6">
        <v>45347</v>
      </c>
      <c r="M1545" s="6" t="s">
        <v>4474</v>
      </c>
      <c r="N1545" s="6" t="s">
        <v>4474</v>
      </c>
      <c r="O1545" s="6">
        <v>66679</v>
      </c>
      <c r="P1545" s="6">
        <v>64960</v>
      </c>
      <c r="Q1545" s="6">
        <v>5093</v>
      </c>
      <c r="R1545" s="6">
        <v>4463</v>
      </c>
      <c r="S1545" s="6">
        <v>17913</v>
      </c>
      <c r="T1545" s="6">
        <v>19485</v>
      </c>
      <c r="U1545" s="6">
        <v>19666</v>
      </c>
      <c r="V1545" s="6">
        <v>19652</v>
      </c>
      <c r="W1545" s="6">
        <v>2293282</v>
      </c>
      <c r="X1545" s="6">
        <v>2299194</v>
      </c>
      <c r="Y1545" s="6" t="s">
        <v>4474</v>
      </c>
      <c r="Z1545" s="6" t="s">
        <v>4474</v>
      </c>
      <c r="AA1545" s="6" t="s">
        <v>4474</v>
      </c>
      <c r="AB1545" s="6" t="s">
        <v>4474</v>
      </c>
      <c r="AC1545" s="6">
        <v>18204455</v>
      </c>
      <c r="AD1545" s="6">
        <v>18186147</v>
      </c>
      <c r="AF1545">
        <f>Q1545/W1545</f>
        <v>2.2208345942627203E-3</v>
      </c>
      <c r="AG1545">
        <f>R1545/X1545</f>
        <v>1.9411150168276361E-3</v>
      </c>
      <c r="AH1545">
        <f>U1545/W1545</f>
        <v>8.5754826488848735E-3</v>
      </c>
      <c r="AI1545">
        <f>V1545/X1545</f>
        <v>8.5473431124124359E-3</v>
      </c>
      <c r="AJ1545" t="e">
        <f>Y1545/AA1545</f>
        <v>#VALUE!</v>
      </c>
      <c r="AK1545" t="e">
        <f>Z1545/AB1545</f>
        <v>#VALUE!</v>
      </c>
      <c r="AL1545">
        <f>O1545/K1545</f>
        <v>1.4243084481469614</v>
      </c>
      <c r="AM1545">
        <f>P1545/L1545</f>
        <v>1.4325093170441263</v>
      </c>
      <c r="AN1545">
        <f>K1545/W1545</f>
        <v>2.0413974382566123E-2</v>
      </c>
      <c r="AO1545">
        <f>L1545/X1545</f>
        <v>1.9722998581241949E-2</v>
      </c>
      <c r="AP1545">
        <f>IF(OR(Q1545&lt;0, Q1545="NA"), 0, 1)</f>
        <v>1</v>
      </c>
      <c r="AQ1545">
        <f>IF(OR(S1545&lt;0, S1545="NA"), 0, 1)</f>
        <v>1</v>
      </c>
      <c r="AR1545">
        <f>IFERROR(IF((AF1545-AG1545)&gt;0,1,0),0)</f>
        <v>1</v>
      </c>
      <c r="AS1545">
        <f>IFERROR(IF((S1545-Q1545)&gt;0,1,0),0)</f>
        <v>1</v>
      </c>
      <c r="AT1545">
        <f>IFERROR(IF((AH1545-AI1545)&lt;0,1,0),0)</f>
        <v>0</v>
      </c>
      <c r="AU1545">
        <f>IFERROR(IF((AJ1545-AK1545)&gt;0,1,0),0)</f>
        <v>0</v>
      </c>
      <c r="AV1545">
        <f>IFERROR(IF((AL1545-AM1545)&gt;0,1,0),0)</f>
        <v>0</v>
      </c>
      <c r="AW1545">
        <f>IFERROR(IF((AN1545-AO1545)&gt;0,1,0),0)</f>
        <v>1</v>
      </c>
      <c r="AX1545">
        <f>IFERROR(IF((AC1545-AD1545)&lt;0,1,0),0)</f>
        <v>0</v>
      </c>
      <c r="AY1545">
        <f>SUM(AP1545:AX1545)</f>
        <v>5</v>
      </c>
    </row>
    <row r="1546" spans="1:51" x14ac:dyDescent="0.45">
      <c r="A1546" s="1" t="s">
        <v>1651</v>
      </c>
      <c r="B1546" s="2">
        <v>4576404</v>
      </c>
      <c r="C1546" s="3" t="s">
        <v>5337</v>
      </c>
      <c r="D1546" s="5">
        <v>14.4</v>
      </c>
      <c r="E1546" s="5">
        <v>998.75008800000001</v>
      </c>
      <c r="F1546" s="3" t="s">
        <v>4583</v>
      </c>
      <c r="G1546" s="3" t="s">
        <v>4583</v>
      </c>
      <c r="H1546" s="3" t="s">
        <v>4602</v>
      </c>
      <c r="I1546" s="3" t="s">
        <v>5064</v>
      </c>
      <c r="J1546" s="3" t="s">
        <v>4604</v>
      </c>
      <c r="K1546" s="6" t="s">
        <v>4474</v>
      </c>
      <c r="L1546" s="6" t="s">
        <v>4474</v>
      </c>
      <c r="M1546" s="6">
        <v>-21873</v>
      </c>
      <c r="N1546" s="6">
        <v>-25535</v>
      </c>
      <c r="O1546" s="6">
        <v>-21889</v>
      </c>
      <c r="P1546" s="6">
        <v>-25550</v>
      </c>
      <c r="Q1546" s="6">
        <v>33902</v>
      </c>
      <c r="R1546" s="6">
        <v>27306</v>
      </c>
      <c r="S1546" s="6">
        <v>83186</v>
      </c>
      <c r="T1546" s="6">
        <v>82280</v>
      </c>
      <c r="U1546" s="6" t="s">
        <v>4474</v>
      </c>
      <c r="V1546" s="6" t="s">
        <v>4474</v>
      </c>
      <c r="W1546" s="6">
        <v>404263</v>
      </c>
      <c r="X1546" s="6">
        <v>390034</v>
      </c>
      <c r="Y1546" s="6">
        <v>118239</v>
      </c>
      <c r="Z1546" s="6">
        <v>84224</v>
      </c>
      <c r="AA1546" s="6">
        <v>12226</v>
      </c>
      <c r="AB1546" s="6">
        <v>8938</v>
      </c>
      <c r="AC1546" s="6">
        <v>69352645</v>
      </c>
      <c r="AD1546" s="6">
        <v>69341227</v>
      </c>
      <c r="AF1546">
        <f>Q1546/W1546</f>
        <v>8.3861248741537067E-2</v>
      </c>
      <c r="AG1546">
        <f>R1546/X1546</f>
        <v>7.0009281242148114E-2</v>
      </c>
      <c r="AH1546" t="e">
        <f>U1546/W1546</f>
        <v>#VALUE!</v>
      </c>
      <c r="AI1546" t="e">
        <f>V1546/X1546</f>
        <v>#VALUE!</v>
      </c>
      <c r="AJ1546">
        <f>Y1546/AA1546</f>
        <v>9.6711107475871092</v>
      </c>
      <c r="AK1546">
        <f>Z1546/AB1546</f>
        <v>9.4231371671514879</v>
      </c>
      <c r="AL1546" t="e">
        <f>O1546/K1546</f>
        <v>#VALUE!</v>
      </c>
      <c r="AM1546" t="e">
        <f>P1546/L1546</f>
        <v>#VALUE!</v>
      </c>
      <c r="AN1546" t="e">
        <f>K1546/W1546</f>
        <v>#VALUE!</v>
      </c>
      <c r="AO1546" t="e">
        <f>L1546/X1546</f>
        <v>#VALUE!</v>
      </c>
      <c r="AP1546">
        <f>IF(OR(Q1546&lt;0, Q1546="NA"), 0, 1)</f>
        <v>1</v>
      </c>
      <c r="AQ1546">
        <f>IF(OR(S1546&lt;0, S1546="NA"), 0, 1)</f>
        <v>1</v>
      </c>
      <c r="AR1546">
        <f>IFERROR(IF((AF1546-AG1546)&gt;0,1,0),0)</f>
        <v>1</v>
      </c>
      <c r="AS1546">
        <f>IFERROR(IF((S1546-Q1546)&gt;0,1,0),0)</f>
        <v>1</v>
      </c>
      <c r="AT1546">
        <f>IFERROR(IF((AH1546-AI1546)&lt;0,1,0),0)</f>
        <v>0</v>
      </c>
      <c r="AU1546">
        <f>IFERROR(IF((AJ1546-AK1546)&gt;0,1,0),0)</f>
        <v>1</v>
      </c>
      <c r="AV1546">
        <f>IFERROR(IF((AL1546-AM1546)&gt;0,1,0),0)</f>
        <v>0</v>
      </c>
      <c r="AW1546">
        <f>IFERROR(IF((AN1546-AO1546)&gt;0,1,0),0)</f>
        <v>0</v>
      </c>
      <c r="AX1546">
        <f>IFERROR(IF((AC1546-AD1546)&lt;0,1,0),0)</f>
        <v>0</v>
      </c>
      <c r="AY1546">
        <f>SUM(AP1546:AX1546)</f>
        <v>5</v>
      </c>
    </row>
    <row r="1547" spans="1:51" x14ac:dyDescent="0.45">
      <c r="A1547" s="1" t="s">
        <v>1652</v>
      </c>
      <c r="B1547" s="2">
        <v>103697</v>
      </c>
      <c r="C1547" s="3" t="s">
        <v>5337</v>
      </c>
      <c r="D1547" s="5">
        <v>154.49</v>
      </c>
      <c r="E1547" s="5">
        <v>5490.4681563900003</v>
      </c>
      <c r="F1547" s="3" t="s">
        <v>4485</v>
      </c>
      <c r="G1547" s="3" t="s">
        <v>4486</v>
      </c>
      <c r="H1547" s="3" t="s">
        <v>4590</v>
      </c>
      <c r="I1547" s="3" t="s">
        <v>4590</v>
      </c>
      <c r="J1547" s="3" t="s">
        <v>4591</v>
      </c>
      <c r="K1547" s="6">
        <v>1585500</v>
      </c>
      <c r="L1547" s="6">
        <v>1540700</v>
      </c>
      <c r="M1547" s="6">
        <v>889333.22900000005</v>
      </c>
      <c r="N1547" s="6">
        <v>867100</v>
      </c>
      <c r="O1547" s="6">
        <v>473600</v>
      </c>
      <c r="P1547" s="6">
        <v>453000</v>
      </c>
      <c r="Q1547" s="6">
        <v>284200</v>
      </c>
      <c r="R1547" s="6">
        <v>273700</v>
      </c>
      <c r="S1547" s="6" t="s">
        <v>4474</v>
      </c>
      <c r="T1547" s="6">
        <v>516400</v>
      </c>
      <c r="U1547" s="6">
        <v>8215300</v>
      </c>
      <c r="V1547" s="6">
        <v>8293500</v>
      </c>
      <c r="W1547" s="6">
        <v>12296500</v>
      </c>
      <c r="X1547" s="6">
        <v>12379900</v>
      </c>
      <c r="Y1547" s="6">
        <v>600900</v>
      </c>
      <c r="Z1547" s="6">
        <v>717600</v>
      </c>
      <c r="AA1547" s="6">
        <v>227500</v>
      </c>
      <c r="AB1547" s="6">
        <v>236300</v>
      </c>
      <c r="AC1547" s="6">
        <v>35800000</v>
      </c>
      <c r="AD1547" s="6">
        <v>35539311</v>
      </c>
      <c r="AF1547">
        <f>Q1547/W1547</f>
        <v>2.311226771845647E-2</v>
      </c>
      <c r="AG1547">
        <f>R1547/X1547</f>
        <v>2.2108417677041008E-2</v>
      </c>
      <c r="AH1547">
        <f>U1547/W1547</f>
        <v>0.66810067905501569</v>
      </c>
      <c r="AI1547">
        <f>V1547/X1547</f>
        <v>0.6699165582920702</v>
      </c>
      <c r="AJ1547">
        <f>Y1547/AA1547</f>
        <v>2.6413186813186815</v>
      </c>
      <c r="AK1547">
        <f>Z1547/AB1547</f>
        <v>3.0368176047397375</v>
      </c>
      <c r="AL1547">
        <f>O1547/K1547</f>
        <v>0.29870703248186692</v>
      </c>
      <c r="AM1547">
        <f>P1547/L1547</f>
        <v>0.29402219770234311</v>
      </c>
      <c r="AN1547">
        <f>K1547/W1547</f>
        <v>0.12893912902045299</v>
      </c>
      <c r="AO1547">
        <f>L1547/X1547</f>
        <v>0.12445173224339454</v>
      </c>
      <c r="AP1547">
        <f>IF(OR(Q1547&lt;0, Q1547="NA"), 0, 1)</f>
        <v>1</v>
      </c>
      <c r="AQ1547">
        <f>IF(OR(S1547&lt;0, S1547="NA"), 0, 1)</f>
        <v>0</v>
      </c>
      <c r="AR1547">
        <f>IFERROR(IF((AF1547-AG1547)&gt;0,1,0),0)</f>
        <v>1</v>
      </c>
      <c r="AS1547">
        <f>IFERROR(IF((S1547-Q1547)&gt;0,1,0),0)</f>
        <v>0</v>
      </c>
      <c r="AT1547">
        <f>IFERROR(IF((AH1547-AI1547)&lt;0,1,0),0)</f>
        <v>1</v>
      </c>
      <c r="AU1547">
        <f>IFERROR(IF((AJ1547-AK1547)&gt;0,1,0),0)</f>
        <v>0</v>
      </c>
      <c r="AV1547">
        <f>IFERROR(IF((AL1547-AM1547)&gt;0,1,0),0)</f>
        <v>1</v>
      </c>
      <c r="AW1547">
        <f>IFERROR(IF((AN1547-AO1547)&gt;0,1,0),0)</f>
        <v>1</v>
      </c>
      <c r="AX1547">
        <f>IFERROR(IF((AC1547-AD1547)&lt;0,1,0),0)</f>
        <v>0</v>
      </c>
      <c r="AY1547">
        <f>SUM(AP1547:AX1547)</f>
        <v>5</v>
      </c>
    </row>
    <row r="1548" spans="1:51" x14ac:dyDescent="0.45">
      <c r="A1548" s="1" t="s">
        <v>1654</v>
      </c>
      <c r="B1548" s="2">
        <v>4027333</v>
      </c>
      <c r="C1548" s="3" t="s">
        <v>5338</v>
      </c>
      <c r="D1548" s="5">
        <v>13.47</v>
      </c>
      <c r="E1548" s="5">
        <v>604.79284361999999</v>
      </c>
      <c r="F1548" s="3" t="s">
        <v>4480</v>
      </c>
      <c r="G1548" s="3" t="s">
        <v>4491</v>
      </c>
      <c r="H1548" s="3" t="s">
        <v>4492</v>
      </c>
      <c r="I1548" s="3" t="s">
        <v>4493</v>
      </c>
      <c r="J1548" s="3" t="s">
        <v>4658</v>
      </c>
      <c r="K1548" s="6">
        <v>462593</v>
      </c>
      <c r="L1548" s="6">
        <v>461325</v>
      </c>
      <c r="M1548" s="6">
        <v>45954</v>
      </c>
      <c r="N1548" s="6">
        <v>44514</v>
      </c>
      <c r="O1548" s="6">
        <v>42990</v>
      </c>
      <c r="P1548" s="6">
        <v>41897</v>
      </c>
      <c r="Q1548" s="6">
        <v>10757</v>
      </c>
      <c r="R1548" s="6">
        <v>16246</v>
      </c>
      <c r="S1548" s="6">
        <v>137350</v>
      </c>
      <c r="T1548" s="6">
        <v>111941</v>
      </c>
      <c r="U1548" s="6">
        <v>448618</v>
      </c>
      <c r="V1548" s="6">
        <v>436863</v>
      </c>
      <c r="W1548" s="6">
        <v>575042</v>
      </c>
      <c r="X1548" s="6">
        <v>543919</v>
      </c>
      <c r="Y1548" s="6">
        <v>152845</v>
      </c>
      <c r="Z1548" s="6">
        <v>125031</v>
      </c>
      <c r="AA1548" s="6">
        <v>116459</v>
      </c>
      <c r="AB1548" s="6">
        <v>92018</v>
      </c>
      <c r="AC1548" s="6">
        <v>44885521</v>
      </c>
      <c r="AD1548" s="6">
        <v>44560068</v>
      </c>
      <c r="AF1548">
        <f>Q1548/W1548</f>
        <v>1.8706459702073935E-2</v>
      </c>
      <c r="AG1548">
        <f>R1548/X1548</f>
        <v>2.9868417907813478E-2</v>
      </c>
      <c r="AH1548">
        <f>U1548/W1548</f>
        <v>0.78014823265083244</v>
      </c>
      <c r="AI1548">
        <f>V1548/X1548</f>
        <v>0.80317657592398872</v>
      </c>
      <c r="AJ1548">
        <f>Y1548/AA1548</f>
        <v>1.3124361363226544</v>
      </c>
      <c r="AK1548">
        <f>Z1548/AB1548</f>
        <v>1.3587667630246256</v>
      </c>
      <c r="AL1548">
        <f>O1548/K1548</f>
        <v>9.2932664350735966E-2</v>
      </c>
      <c r="AM1548">
        <f>P1548/L1548</f>
        <v>9.0818837045466866E-2</v>
      </c>
      <c r="AN1548">
        <f>K1548/W1548</f>
        <v>0.80445080533248003</v>
      </c>
      <c r="AO1548">
        <f>L1548/X1548</f>
        <v>0.84815018412668064</v>
      </c>
      <c r="AP1548">
        <f>IF(OR(Q1548&lt;0, Q1548="NA"), 0, 1)</f>
        <v>1</v>
      </c>
      <c r="AQ1548">
        <f>IF(OR(S1548&lt;0, S1548="NA"), 0, 1)</f>
        <v>1</v>
      </c>
      <c r="AR1548">
        <f>IFERROR(IF((AF1548-AG1548)&gt;0,1,0),0)</f>
        <v>0</v>
      </c>
      <c r="AS1548">
        <f>IFERROR(IF((S1548-Q1548)&gt;0,1,0),0)</f>
        <v>1</v>
      </c>
      <c r="AT1548">
        <f>IFERROR(IF((AH1548-AI1548)&lt;0,1,0),0)</f>
        <v>1</v>
      </c>
      <c r="AU1548">
        <f>IFERROR(IF((AJ1548-AK1548)&gt;0,1,0),0)</f>
        <v>0</v>
      </c>
      <c r="AV1548">
        <f>IFERROR(IF((AL1548-AM1548)&gt;0,1,0),0)</f>
        <v>1</v>
      </c>
      <c r="AW1548">
        <f>IFERROR(IF((AN1548-AO1548)&gt;0,1,0),0)</f>
        <v>0</v>
      </c>
      <c r="AX1548">
        <f>IFERROR(IF((AC1548-AD1548)&lt;0,1,0),0)</f>
        <v>0</v>
      </c>
      <c r="AY1548">
        <f>SUM(AP1548:AX1548)</f>
        <v>5</v>
      </c>
    </row>
    <row r="1549" spans="1:51" x14ac:dyDescent="0.45">
      <c r="A1549" s="1" t="s">
        <v>1656</v>
      </c>
      <c r="B1549" s="2">
        <v>4973395</v>
      </c>
      <c r="C1549" s="3" t="s">
        <v>5338</v>
      </c>
      <c r="D1549" s="5">
        <v>19.920000000000002</v>
      </c>
      <c r="E1549" s="5">
        <v>3872.4004310400001</v>
      </c>
      <c r="F1549" s="3" t="s">
        <v>4500</v>
      </c>
      <c r="G1549" s="3" t="s">
        <v>4501</v>
      </c>
      <c r="H1549" s="3" t="s">
        <v>4533</v>
      </c>
      <c r="I1549" s="3" t="s">
        <v>4618</v>
      </c>
      <c r="J1549" s="3" t="s">
        <v>4620</v>
      </c>
      <c r="K1549" s="6">
        <v>1524237.8552360206</v>
      </c>
      <c r="L1549" s="6">
        <v>1458093.1365192812</v>
      </c>
      <c r="M1549" s="6">
        <v>623259.12907808321</v>
      </c>
      <c r="N1549" s="6">
        <v>584849.77261290967</v>
      </c>
      <c r="O1549" s="6">
        <v>129198.06823865058</v>
      </c>
      <c r="P1549" s="6">
        <v>95659.026020588528</v>
      </c>
      <c r="Q1549" s="6">
        <v>-551657.74121995771</v>
      </c>
      <c r="R1549" s="6">
        <v>-576378.38924837939</v>
      </c>
      <c r="S1549" s="6">
        <v>266655.47961324261</v>
      </c>
      <c r="T1549" s="6">
        <v>247754.93590192645</v>
      </c>
      <c r="U1549" s="6">
        <v>4979654.0024235509</v>
      </c>
      <c r="V1549" s="6">
        <v>4845944.9008518076</v>
      </c>
      <c r="W1549" s="6">
        <v>11738865.635469384</v>
      </c>
      <c r="X1549" s="6">
        <v>10893973.083433101</v>
      </c>
      <c r="Y1549" s="6">
        <v>2038008.6962720081</v>
      </c>
      <c r="Z1549" s="6">
        <v>1968714.4449490155</v>
      </c>
      <c r="AA1549" s="6">
        <v>1707557.4880604462</v>
      </c>
      <c r="AB1549" s="6">
        <v>1414412.1977734661</v>
      </c>
      <c r="AC1549" s="6">
        <v>184516082</v>
      </c>
      <c r="AD1549" s="6">
        <v>183751467</v>
      </c>
      <c r="AF1549">
        <f>Q1549/W1549</f>
        <v>-4.6994126890174542E-2</v>
      </c>
      <c r="AG1549">
        <f>R1549/X1549</f>
        <v>-5.2908005631563469E-2</v>
      </c>
      <c r="AH1549">
        <f>U1549/W1549</f>
        <v>0.42420231707715911</v>
      </c>
      <c r="AI1549">
        <f>V1549/X1549</f>
        <v>0.44482805894033545</v>
      </c>
      <c r="AJ1549">
        <f>Y1549/AA1549</f>
        <v>1.1935227425853228</v>
      </c>
      <c r="AK1549">
        <f>Z1549/AB1549</f>
        <v>1.3918958335117011</v>
      </c>
      <c r="AL1549">
        <f>O1549/K1549</f>
        <v>8.4762406205063645E-2</v>
      </c>
      <c r="AM1549">
        <f>P1549/L1549</f>
        <v>6.5605566355619135E-2</v>
      </c>
      <c r="AN1549">
        <f>K1549/W1549</f>
        <v>0.12984541288474108</v>
      </c>
      <c r="AO1549">
        <f>L1549/X1549</f>
        <v>0.13384401864703169</v>
      </c>
      <c r="AP1549">
        <f>IF(OR(Q1549&lt;0, Q1549="NA"), 0, 1)</f>
        <v>0</v>
      </c>
      <c r="AQ1549">
        <f>IF(OR(S1549&lt;0, S1549="NA"), 0, 1)</f>
        <v>1</v>
      </c>
      <c r="AR1549">
        <f>IFERROR(IF((AF1549-AG1549)&gt;0,1,0),0)</f>
        <v>1</v>
      </c>
      <c r="AS1549">
        <f>IFERROR(IF((S1549-Q1549)&gt;0,1,0),0)</f>
        <v>1</v>
      </c>
      <c r="AT1549">
        <f>IFERROR(IF((AH1549-AI1549)&lt;0,1,0),0)</f>
        <v>1</v>
      </c>
      <c r="AU1549">
        <f>IFERROR(IF((AJ1549-AK1549)&gt;0,1,0),0)</f>
        <v>0</v>
      </c>
      <c r="AV1549">
        <f>IFERROR(IF((AL1549-AM1549)&gt;0,1,0),0)</f>
        <v>1</v>
      </c>
      <c r="AW1549">
        <f>IFERROR(IF((AN1549-AO1549)&gt;0,1,0),0)</f>
        <v>0</v>
      </c>
      <c r="AX1549">
        <f>IFERROR(IF((AC1549-AD1549)&lt;0,1,0),0)</f>
        <v>0</v>
      </c>
      <c r="AY1549">
        <f>SUM(AP1549:AX1549)</f>
        <v>5</v>
      </c>
    </row>
    <row r="1550" spans="1:51" x14ac:dyDescent="0.45">
      <c r="A1550" s="1" t="s">
        <v>1667</v>
      </c>
      <c r="B1550" s="2">
        <v>114527</v>
      </c>
      <c r="C1550" s="3" t="s">
        <v>5337</v>
      </c>
      <c r="D1550" s="5">
        <v>188.36</v>
      </c>
      <c r="E1550" s="5">
        <v>203860.89859344001</v>
      </c>
      <c r="F1550" s="3" t="s">
        <v>4485</v>
      </c>
      <c r="G1550" s="3" t="s">
        <v>4486</v>
      </c>
      <c r="H1550" s="3" t="s">
        <v>4505</v>
      </c>
      <c r="I1550" s="3" t="s">
        <v>4505</v>
      </c>
      <c r="J1550" s="3" t="s">
        <v>4879</v>
      </c>
      <c r="K1550" s="6">
        <v>38702000</v>
      </c>
      <c r="L1550" s="6">
        <v>69953000</v>
      </c>
      <c r="M1550" s="6">
        <v>7423333.0379999997</v>
      </c>
      <c r="N1550" s="6">
        <v>8935000</v>
      </c>
      <c r="O1550" s="6">
        <v>6242000</v>
      </c>
      <c r="P1550" s="6">
        <v>6840000</v>
      </c>
      <c r="Q1550" s="6">
        <v>6567000</v>
      </c>
      <c r="R1550" s="6">
        <v>6262000</v>
      </c>
      <c r="S1550" s="6" t="s">
        <v>4474</v>
      </c>
      <c r="T1550" s="6">
        <v>6543000</v>
      </c>
      <c r="U1550" s="6">
        <v>17234000</v>
      </c>
      <c r="V1550" s="6">
        <v>18240000</v>
      </c>
      <c r="W1550" s="6">
        <v>123140000</v>
      </c>
      <c r="X1550" s="6">
        <v>126698000</v>
      </c>
      <c r="Y1550" s="6">
        <v>37635000</v>
      </c>
      <c r="Z1550" s="6">
        <v>38649000</v>
      </c>
      <c r="AA1550" s="6">
        <v>34392000</v>
      </c>
      <c r="AB1550" s="6">
        <v>34093000</v>
      </c>
      <c r="AC1550" s="6">
        <v>1073692183</v>
      </c>
      <c r="AD1550" s="6">
        <v>1082294004</v>
      </c>
      <c r="AF1550">
        <f>Q1550/W1550</f>
        <v>5.3329543608900437E-2</v>
      </c>
      <c r="AG1550">
        <f>R1550/X1550</f>
        <v>4.9424616016038141E-2</v>
      </c>
      <c r="AH1550">
        <f>U1550/W1550</f>
        <v>0.13995452330680527</v>
      </c>
      <c r="AI1550">
        <f>V1550/X1550</f>
        <v>0.1439643877567128</v>
      </c>
      <c r="AJ1550">
        <f>Y1550/AA1550</f>
        <v>1.0942951849267271</v>
      </c>
      <c r="AK1550">
        <f>Z1550/AB1550</f>
        <v>1.1336344704191477</v>
      </c>
      <c r="AL1550">
        <f>O1550/K1550</f>
        <v>0.16128365459149399</v>
      </c>
      <c r="AM1550">
        <f>P1550/L1550</f>
        <v>9.7779937958343457E-2</v>
      </c>
      <c r="AN1550">
        <f>K1550/W1550</f>
        <v>0.31429267500406044</v>
      </c>
      <c r="AO1550">
        <f>L1550/X1550</f>
        <v>0.55212394828647648</v>
      </c>
      <c r="AP1550">
        <f>IF(OR(Q1550&lt;0, Q1550="NA"), 0, 1)</f>
        <v>1</v>
      </c>
      <c r="AQ1550">
        <f>IF(OR(S1550&lt;0, S1550="NA"), 0, 1)</f>
        <v>0</v>
      </c>
      <c r="AR1550">
        <f>IFERROR(IF((AF1550-AG1550)&gt;0,1,0),0)</f>
        <v>1</v>
      </c>
      <c r="AS1550">
        <f>IFERROR(IF((S1550-Q1550)&gt;0,1,0),0)</f>
        <v>0</v>
      </c>
      <c r="AT1550">
        <f>IFERROR(IF((AH1550-AI1550)&lt;0,1,0),0)</f>
        <v>1</v>
      </c>
      <c r="AU1550">
        <f>IFERROR(IF((AJ1550-AK1550)&gt;0,1,0),0)</f>
        <v>0</v>
      </c>
      <c r="AV1550">
        <f>IFERROR(IF((AL1550-AM1550)&gt;0,1,0),0)</f>
        <v>1</v>
      </c>
      <c r="AW1550">
        <f>IFERROR(IF((AN1550-AO1550)&gt;0,1,0),0)</f>
        <v>0</v>
      </c>
      <c r="AX1550">
        <f>IFERROR(IF((AC1550-AD1550)&lt;0,1,0),0)</f>
        <v>1</v>
      </c>
      <c r="AY1550">
        <f>SUM(AP1550:AX1550)</f>
        <v>5</v>
      </c>
    </row>
    <row r="1551" spans="1:51" x14ac:dyDescent="0.45">
      <c r="A1551" s="1" t="s">
        <v>1674</v>
      </c>
      <c r="B1551" s="2">
        <v>4167663</v>
      </c>
      <c r="C1551" s="3" t="s">
        <v>5337</v>
      </c>
      <c r="D1551" s="5">
        <v>45.81</v>
      </c>
      <c r="E1551" s="5">
        <v>8079.1097328899996</v>
      </c>
      <c r="F1551" s="3" t="s">
        <v>4485</v>
      </c>
      <c r="G1551" s="3" t="s">
        <v>4517</v>
      </c>
      <c r="H1551" s="3" t="s">
        <v>4640</v>
      </c>
      <c r="I1551" s="3" t="s">
        <v>4865</v>
      </c>
      <c r="J1551" s="3" t="s">
        <v>4620</v>
      </c>
      <c r="K1551" s="6">
        <v>4664651</v>
      </c>
      <c r="L1551" s="6">
        <v>4589494</v>
      </c>
      <c r="M1551" s="6">
        <v>765870</v>
      </c>
      <c r="N1551" s="6">
        <v>752282</v>
      </c>
      <c r="O1551" s="6">
        <v>670397</v>
      </c>
      <c r="P1551" s="6">
        <v>655704</v>
      </c>
      <c r="Q1551" s="6">
        <v>663064</v>
      </c>
      <c r="R1551" s="6">
        <v>647839</v>
      </c>
      <c r="S1551" s="6">
        <v>604083</v>
      </c>
      <c r="T1551" s="6">
        <v>537143</v>
      </c>
      <c r="U1551" s="6">
        <v>1201439</v>
      </c>
      <c r="V1551" s="6">
        <v>1207610</v>
      </c>
      <c r="W1551" s="6">
        <v>5325660</v>
      </c>
      <c r="X1551" s="6">
        <v>5178265</v>
      </c>
      <c r="Y1551" s="6">
        <v>2400809</v>
      </c>
      <c r="Z1551" s="6">
        <v>2266081</v>
      </c>
      <c r="AA1551" s="6">
        <v>1294729</v>
      </c>
      <c r="AB1551" s="6">
        <v>1197682</v>
      </c>
      <c r="AC1551" s="6">
        <v>176347167</v>
      </c>
      <c r="AD1551" s="6">
        <v>178177581</v>
      </c>
      <c r="AF1551">
        <f>Q1551/W1551</f>
        <v>0.1245036295970828</v>
      </c>
      <c r="AG1551">
        <f>R1551/X1551</f>
        <v>0.12510734773133472</v>
      </c>
      <c r="AH1551">
        <f>U1551/W1551</f>
        <v>0.22559438642346677</v>
      </c>
      <c r="AI1551">
        <f>V1551/X1551</f>
        <v>0.23320745462041823</v>
      </c>
      <c r="AJ1551">
        <f>Y1551/AA1551</f>
        <v>1.8542946052803329</v>
      </c>
      <c r="AK1551">
        <f>Z1551/AB1551</f>
        <v>1.8920556541719755</v>
      </c>
      <c r="AL1551">
        <f>O1551/K1551</f>
        <v>0.14371857615928824</v>
      </c>
      <c r="AM1551">
        <f>P1551/L1551</f>
        <v>0.14287065197165527</v>
      </c>
      <c r="AN1551">
        <f>K1551/W1551</f>
        <v>0.8758822380700233</v>
      </c>
      <c r="AO1551">
        <f>L1551/X1551</f>
        <v>0.88629956172579039</v>
      </c>
      <c r="AP1551">
        <f>IF(OR(Q1551&lt;0, Q1551="NA"), 0, 1)</f>
        <v>1</v>
      </c>
      <c r="AQ1551">
        <f>IF(OR(S1551&lt;0, S1551="NA"), 0, 1)</f>
        <v>1</v>
      </c>
      <c r="AR1551">
        <f>IFERROR(IF((AF1551-AG1551)&gt;0,1,0),0)</f>
        <v>0</v>
      </c>
      <c r="AS1551">
        <f>IFERROR(IF((S1551-Q1551)&gt;0,1,0),0)</f>
        <v>0</v>
      </c>
      <c r="AT1551">
        <f>IFERROR(IF((AH1551-AI1551)&lt;0,1,0),0)</f>
        <v>1</v>
      </c>
      <c r="AU1551">
        <f>IFERROR(IF((AJ1551-AK1551)&gt;0,1,0),0)</f>
        <v>0</v>
      </c>
      <c r="AV1551">
        <f>IFERROR(IF((AL1551-AM1551)&gt;0,1,0),0)</f>
        <v>1</v>
      </c>
      <c r="AW1551">
        <f>IFERROR(IF((AN1551-AO1551)&gt;0,1,0),0)</f>
        <v>0</v>
      </c>
      <c r="AX1551">
        <f>IFERROR(IF((AC1551-AD1551)&lt;0,1,0),0)</f>
        <v>1</v>
      </c>
      <c r="AY1551">
        <f>SUM(AP1551:AX1551)</f>
        <v>5</v>
      </c>
    </row>
    <row r="1552" spans="1:51" x14ac:dyDescent="0.45">
      <c r="A1552" s="1" t="s">
        <v>1677</v>
      </c>
      <c r="B1552" s="2">
        <v>4004397</v>
      </c>
      <c r="C1552" s="3" t="s">
        <v>5337</v>
      </c>
      <c r="D1552" s="5">
        <v>117.66</v>
      </c>
      <c r="E1552" s="5">
        <v>16359.033060420001</v>
      </c>
      <c r="F1552" s="3" t="s">
        <v>4475</v>
      </c>
      <c r="G1552" s="3" t="s">
        <v>4476</v>
      </c>
      <c r="H1552" s="3" t="s">
        <v>4674</v>
      </c>
      <c r="I1552" s="3" t="s">
        <v>4674</v>
      </c>
      <c r="J1552" s="3" t="s">
        <v>5066</v>
      </c>
      <c r="K1552" s="6">
        <v>23302280</v>
      </c>
      <c r="L1552" s="6">
        <v>23156684</v>
      </c>
      <c r="M1552" s="6">
        <v>2055011</v>
      </c>
      <c r="N1552" s="6">
        <v>2132558</v>
      </c>
      <c r="O1552" s="6">
        <v>1670582</v>
      </c>
      <c r="P1552" s="6">
        <v>1770305</v>
      </c>
      <c r="Q1552" s="6">
        <v>1087895</v>
      </c>
      <c r="R1552" s="6">
        <v>1212511</v>
      </c>
      <c r="S1552" s="6">
        <v>1449389</v>
      </c>
      <c r="T1552" s="6">
        <v>1590522</v>
      </c>
      <c r="U1552" s="6">
        <v>3806950</v>
      </c>
      <c r="V1552" s="6">
        <v>3027491</v>
      </c>
      <c r="W1552" s="6">
        <v>20259178</v>
      </c>
      <c r="X1552" s="6">
        <v>18869393</v>
      </c>
      <c r="Y1552" s="6">
        <v>10709502</v>
      </c>
      <c r="Z1552" s="6">
        <v>9796698</v>
      </c>
      <c r="AA1552" s="6">
        <v>9123408</v>
      </c>
      <c r="AB1552" s="6">
        <v>8766413</v>
      </c>
      <c r="AC1552" s="6">
        <v>139078065</v>
      </c>
      <c r="AD1552" s="6">
        <v>139346018</v>
      </c>
      <c r="AF1552">
        <f>Q1552/W1552</f>
        <v>5.3698871691635265E-2</v>
      </c>
      <c r="AG1552">
        <f>R1552/X1552</f>
        <v>6.425808185774709E-2</v>
      </c>
      <c r="AH1552">
        <f>U1552/W1552</f>
        <v>0.187912362485783</v>
      </c>
      <c r="AI1552">
        <f>V1552/X1552</f>
        <v>0.16044453576222617</v>
      </c>
      <c r="AJ1552">
        <f>Y1552/AA1552</f>
        <v>1.173848851218755</v>
      </c>
      <c r="AK1552">
        <f>Z1552/AB1552</f>
        <v>1.1175264044712472</v>
      </c>
      <c r="AL1552">
        <f>O1552/K1552</f>
        <v>7.1691782949994592E-2</v>
      </c>
      <c r="AM1552">
        <f>P1552/L1552</f>
        <v>7.6448985528325214E-2</v>
      </c>
      <c r="AN1552">
        <f>K1552/W1552</f>
        <v>1.1502085622624965</v>
      </c>
      <c r="AO1552">
        <f>L1552/X1552</f>
        <v>1.2272087395710078</v>
      </c>
      <c r="AP1552">
        <f>IF(OR(Q1552&lt;0, Q1552="NA"), 0, 1)</f>
        <v>1</v>
      </c>
      <c r="AQ1552">
        <f>IF(OR(S1552&lt;0, S1552="NA"), 0, 1)</f>
        <v>1</v>
      </c>
      <c r="AR1552">
        <f>IFERROR(IF((AF1552-AG1552)&gt;0,1,0),0)</f>
        <v>0</v>
      </c>
      <c r="AS1552">
        <f>IFERROR(IF((S1552-Q1552)&gt;0,1,0),0)</f>
        <v>1</v>
      </c>
      <c r="AT1552">
        <f>IFERROR(IF((AH1552-AI1552)&lt;0,1,0),0)</f>
        <v>0</v>
      </c>
      <c r="AU1552">
        <f>IFERROR(IF((AJ1552-AK1552)&gt;0,1,0),0)</f>
        <v>1</v>
      </c>
      <c r="AV1552">
        <f>IFERROR(IF((AL1552-AM1552)&gt;0,1,0),0)</f>
        <v>0</v>
      </c>
      <c r="AW1552">
        <f>IFERROR(IF((AN1552-AO1552)&gt;0,1,0),0)</f>
        <v>0</v>
      </c>
      <c r="AX1552">
        <f>IFERROR(IF((AC1552-AD1552)&lt;0,1,0),0)</f>
        <v>1</v>
      </c>
      <c r="AY1552">
        <f>SUM(AP1552:AX1552)</f>
        <v>5</v>
      </c>
    </row>
    <row r="1553" spans="1:51" x14ac:dyDescent="0.45">
      <c r="A1553" s="1" t="s">
        <v>1679</v>
      </c>
      <c r="B1553" s="2">
        <v>4979666</v>
      </c>
      <c r="C1553" s="3" t="s">
        <v>5337</v>
      </c>
      <c r="D1553" s="7">
        <v>9.69</v>
      </c>
      <c r="E1553" s="5">
        <v>496.06009247999998</v>
      </c>
      <c r="F1553" s="3" t="s">
        <v>4654</v>
      </c>
      <c r="G1553" s="3" t="s">
        <v>4654</v>
      </c>
      <c r="H1553" s="3" t="s">
        <v>4655</v>
      </c>
      <c r="I1553" s="3" t="s">
        <v>4717</v>
      </c>
      <c r="J1553" s="3" t="s">
        <v>4718</v>
      </c>
      <c r="K1553" s="6">
        <v>716838</v>
      </c>
      <c r="L1553" s="6">
        <v>749468</v>
      </c>
      <c r="M1553" s="6">
        <v>438486</v>
      </c>
      <c r="N1553" s="6">
        <v>459139</v>
      </c>
      <c r="O1553" s="6">
        <v>278693</v>
      </c>
      <c r="P1553" s="6">
        <v>304134</v>
      </c>
      <c r="Q1553" s="6">
        <v>107328</v>
      </c>
      <c r="R1553" s="6">
        <v>106991</v>
      </c>
      <c r="S1553" s="6">
        <v>380145</v>
      </c>
      <c r="T1553" s="6">
        <v>346401</v>
      </c>
      <c r="U1553" s="6">
        <v>491102</v>
      </c>
      <c r="V1553" s="6">
        <v>490202</v>
      </c>
      <c r="W1553" s="6">
        <v>1027002</v>
      </c>
      <c r="X1553" s="6">
        <v>987242</v>
      </c>
      <c r="Y1553" s="6">
        <v>253954</v>
      </c>
      <c r="Z1553" s="6">
        <v>213915</v>
      </c>
      <c r="AA1553" s="6">
        <v>197764</v>
      </c>
      <c r="AB1553" s="6">
        <v>183657</v>
      </c>
      <c r="AC1553" s="6">
        <v>51192992</v>
      </c>
      <c r="AD1553" s="6">
        <v>51162533</v>
      </c>
      <c r="AF1553">
        <f>Q1553/W1553</f>
        <v>0.10450612559663953</v>
      </c>
      <c r="AG1553">
        <f>R1553/X1553</f>
        <v>0.10837363078151051</v>
      </c>
      <c r="AH1553">
        <f>U1553/W1553</f>
        <v>0.47818991589110832</v>
      </c>
      <c r="AI1553">
        <f>V1553/X1553</f>
        <v>0.49653681670755501</v>
      </c>
      <c r="AJ1553">
        <f>Y1553/AA1553</f>
        <v>1.2841265346574706</v>
      </c>
      <c r="AK1553">
        <f>Z1553/AB1553</f>
        <v>1.164752772831964</v>
      </c>
      <c r="AL1553">
        <f>O1553/K1553</f>
        <v>0.38878100770327467</v>
      </c>
      <c r="AM1553">
        <f>P1553/L1553</f>
        <v>0.40579984735839286</v>
      </c>
      <c r="AN1553">
        <f>K1553/W1553</f>
        <v>0.69799085104021219</v>
      </c>
      <c r="AO1553">
        <f>L1553/X1553</f>
        <v>0.75915327751453043</v>
      </c>
      <c r="AP1553">
        <f>IF(OR(Q1553&lt;0, Q1553="NA"), 0, 1)</f>
        <v>1</v>
      </c>
      <c r="AQ1553">
        <f>IF(OR(S1553&lt;0, S1553="NA"), 0, 1)</f>
        <v>1</v>
      </c>
      <c r="AR1553">
        <f>IFERROR(IF((AF1553-AG1553)&gt;0,1,0),0)</f>
        <v>0</v>
      </c>
      <c r="AS1553">
        <f>IFERROR(IF((S1553-Q1553)&gt;0,1,0),0)</f>
        <v>1</v>
      </c>
      <c r="AT1553">
        <f>IFERROR(IF((AH1553-AI1553)&lt;0,1,0),0)</f>
        <v>1</v>
      </c>
      <c r="AU1553">
        <f>IFERROR(IF((AJ1553-AK1553)&gt;0,1,0),0)</f>
        <v>1</v>
      </c>
      <c r="AV1553">
        <f>IFERROR(IF((AL1553-AM1553)&gt;0,1,0),0)</f>
        <v>0</v>
      </c>
      <c r="AW1553">
        <f>IFERROR(IF((AN1553-AO1553)&gt;0,1,0),0)</f>
        <v>0</v>
      </c>
      <c r="AX1553">
        <f>IFERROR(IF((AC1553-AD1553)&lt;0,1,0),0)</f>
        <v>0</v>
      </c>
      <c r="AY1553">
        <f>SUM(AP1553:AX1553)</f>
        <v>5</v>
      </c>
    </row>
    <row r="1554" spans="1:51" x14ac:dyDescent="0.45">
      <c r="A1554" s="1" t="s">
        <v>1684</v>
      </c>
      <c r="B1554" s="2">
        <v>4987350</v>
      </c>
      <c r="C1554" s="3" t="s">
        <v>5335</v>
      </c>
      <c r="D1554" s="5">
        <v>61.69</v>
      </c>
      <c r="E1554" s="5">
        <v>1871.7437544899999</v>
      </c>
      <c r="F1554" s="3" t="s">
        <v>4485</v>
      </c>
      <c r="G1554" s="3" t="s">
        <v>4486</v>
      </c>
      <c r="H1554" s="3" t="s">
        <v>4496</v>
      </c>
      <c r="I1554" s="3" t="s">
        <v>4496</v>
      </c>
      <c r="J1554" s="3" t="s">
        <v>5067</v>
      </c>
      <c r="K1554" s="6">
        <v>1335518</v>
      </c>
      <c r="L1554" s="6">
        <v>1365066</v>
      </c>
      <c r="M1554" s="6">
        <v>189690</v>
      </c>
      <c r="N1554" s="6">
        <v>198842</v>
      </c>
      <c r="O1554" s="6">
        <v>162649</v>
      </c>
      <c r="P1554" s="6">
        <v>171713</v>
      </c>
      <c r="Q1554" s="6">
        <v>110617</v>
      </c>
      <c r="R1554" s="6">
        <v>115855</v>
      </c>
      <c r="S1554" s="6">
        <v>166155</v>
      </c>
      <c r="T1554" s="6">
        <v>194035</v>
      </c>
      <c r="U1554" s="6" t="s">
        <v>4474</v>
      </c>
      <c r="V1554" s="6" t="s">
        <v>4474</v>
      </c>
      <c r="W1554" s="6">
        <v>1424590</v>
      </c>
      <c r="X1554" s="6">
        <v>1376941</v>
      </c>
      <c r="Y1554" s="6">
        <v>642291</v>
      </c>
      <c r="Z1554" s="6">
        <v>591865</v>
      </c>
      <c r="AA1554" s="6">
        <v>306593</v>
      </c>
      <c r="AB1554" s="6">
        <v>285485</v>
      </c>
      <c r="AC1554" s="6">
        <v>30354000</v>
      </c>
      <c r="AD1554" s="6">
        <v>30477000</v>
      </c>
      <c r="AF1554">
        <f>Q1554/W1554</f>
        <v>7.7648305828343589E-2</v>
      </c>
      <c r="AG1554">
        <f>R1554/X1554</f>
        <v>8.413940757084E-2</v>
      </c>
      <c r="AH1554" t="e">
        <f>U1554/W1554</f>
        <v>#VALUE!</v>
      </c>
      <c r="AI1554" t="e">
        <f>V1554/X1554</f>
        <v>#VALUE!</v>
      </c>
      <c r="AJ1554">
        <f>Y1554/AA1554</f>
        <v>2.0949304126317299</v>
      </c>
      <c r="AK1554">
        <f>Z1554/AB1554</f>
        <v>2.0731912359668634</v>
      </c>
      <c r="AL1554">
        <f>O1554/K1554</f>
        <v>0.1217872016700636</v>
      </c>
      <c r="AM1554">
        <f>P1554/L1554</f>
        <v>0.12579098739548125</v>
      </c>
      <c r="AN1554">
        <f>K1554/W1554</f>
        <v>0.93747534378312358</v>
      </c>
      <c r="AO1554">
        <f>L1554/X1554</f>
        <v>0.99137581058302426</v>
      </c>
      <c r="AP1554">
        <f>IF(OR(Q1554&lt;0, Q1554="NA"), 0, 1)</f>
        <v>1</v>
      </c>
      <c r="AQ1554">
        <f>IF(OR(S1554&lt;0, S1554="NA"), 0, 1)</f>
        <v>1</v>
      </c>
      <c r="AR1554">
        <f>IFERROR(IF((AF1554-AG1554)&gt;0,1,0),0)</f>
        <v>0</v>
      </c>
      <c r="AS1554">
        <f>IFERROR(IF((S1554-Q1554)&gt;0,1,0),0)</f>
        <v>1</v>
      </c>
      <c r="AT1554">
        <f>IFERROR(IF((AH1554-AI1554)&lt;0,1,0),0)</f>
        <v>0</v>
      </c>
      <c r="AU1554">
        <f>IFERROR(IF((AJ1554-AK1554)&gt;0,1,0),0)</f>
        <v>1</v>
      </c>
      <c r="AV1554">
        <f>IFERROR(IF((AL1554-AM1554)&gt;0,1,0),0)</f>
        <v>0</v>
      </c>
      <c r="AW1554">
        <f>IFERROR(IF((AN1554-AO1554)&gt;0,1,0),0)</f>
        <v>0</v>
      </c>
      <c r="AX1554">
        <f>IFERROR(IF((AC1554-AD1554)&lt;0,1,0),0)</f>
        <v>1</v>
      </c>
      <c r="AY1554">
        <f>SUM(AP1554:AX1554)</f>
        <v>5</v>
      </c>
    </row>
    <row r="1555" spans="1:51" x14ac:dyDescent="0.45">
      <c r="A1555" s="1" t="s">
        <v>1688</v>
      </c>
      <c r="B1555" s="2">
        <v>4202710</v>
      </c>
      <c r="C1555" s="3" t="s">
        <v>5335</v>
      </c>
      <c r="D1555" s="7">
        <v>7.11</v>
      </c>
      <c r="E1555" s="5">
        <v>405.39109752000002</v>
      </c>
      <c r="F1555" s="3" t="s">
        <v>4500</v>
      </c>
      <c r="G1555" s="3" t="s">
        <v>4574</v>
      </c>
      <c r="H1555" s="3" t="s">
        <v>4575</v>
      </c>
      <c r="I1555" s="3" t="s">
        <v>4575</v>
      </c>
      <c r="J1555" s="3" t="s">
        <v>4736</v>
      </c>
      <c r="K1555" s="6">
        <v>302932</v>
      </c>
      <c r="L1555" s="6">
        <v>292248</v>
      </c>
      <c r="M1555" s="6">
        <v>32153</v>
      </c>
      <c r="N1555" s="6">
        <v>38318</v>
      </c>
      <c r="O1555" s="6">
        <v>17806</v>
      </c>
      <c r="P1555" s="6">
        <v>23805</v>
      </c>
      <c r="Q1555" s="6">
        <v>16532</v>
      </c>
      <c r="R1555" s="6">
        <v>19865</v>
      </c>
      <c r="S1555" s="6">
        <v>25344</v>
      </c>
      <c r="T1555" s="6">
        <v>24419</v>
      </c>
      <c r="U1555" s="6">
        <v>2000</v>
      </c>
      <c r="V1555" s="6">
        <v>2000</v>
      </c>
      <c r="W1555" s="6">
        <v>433184</v>
      </c>
      <c r="X1555" s="6">
        <v>416929</v>
      </c>
      <c r="Y1555" s="6">
        <v>257458</v>
      </c>
      <c r="Z1555" s="6">
        <v>239745</v>
      </c>
      <c r="AA1555" s="6">
        <v>118526</v>
      </c>
      <c r="AB1555" s="6">
        <v>112224</v>
      </c>
      <c r="AC1555" s="6">
        <v>57017032</v>
      </c>
      <c r="AD1555" s="6">
        <v>57017032</v>
      </c>
      <c r="AF1555">
        <f>Q1555/W1555</f>
        <v>3.8163921105119306E-2</v>
      </c>
      <c r="AG1555">
        <f>R1555/X1555</f>
        <v>4.7646002077092263E-2</v>
      </c>
      <c r="AH1555">
        <f>U1555/W1555</f>
        <v>4.6169756962399352E-3</v>
      </c>
      <c r="AI1555">
        <f>V1555/X1555</f>
        <v>4.7969798215043808E-3</v>
      </c>
      <c r="AJ1555">
        <f>Y1555/AA1555</f>
        <v>2.1721647570997082</v>
      </c>
      <c r="AK1555">
        <f>Z1555/AB1555</f>
        <v>2.1363077416595382</v>
      </c>
      <c r="AL1555">
        <f>O1555/K1555</f>
        <v>5.8778867864735324E-2</v>
      </c>
      <c r="AM1555">
        <f>P1555/L1555</f>
        <v>8.1454791820645481E-2</v>
      </c>
      <c r="AN1555">
        <f>K1555/W1555</f>
        <v>0.69931484080667794</v>
      </c>
      <c r="AO1555">
        <f>L1555/X1555</f>
        <v>0.7009538794375062</v>
      </c>
      <c r="AP1555">
        <f>IF(OR(Q1555&lt;0, Q1555="NA"), 0, 1)</f>
        <v>1</v>
      </c>
      <c r="AQ1555">
        <f>IF(OR(S1555&lt;0, S1555="NA"), 0, 1)</f>
        <v>1</v>
      </c>
      <c r="AR1555">
        <f>IFERROR(IF((AF1555-AG1555)&gt;0,1,0),0)</f>
        <v>0</v>
      </c>
      <c r="AS1555">
        <f>IFERROR(IF((S1555-Q1555)&gt;0,1,0),0)</f>
        <v>1</v>
      </c>
      <c r="AT1555">
        <f>IFERROR(IF((AH1555-AI1555)&lt;0,1,0),0)</f>
        <v>1</v>
      </c>
      <c r="AU1555">
        <f>IFERROR(IF((AJ1555-AK1555)&gt;0,1,0),0)</f>
        <v>1</v>
      </c>
      <c r="AV1555">
        <f>IFERROR(IF((AL1555-AM1555)&gt;0,1,0),0)</f>
        <v>0</v>
      </c>
      <c r="AW1555">
        <f>IFERROR(IF((AN1555-AO1555)&gt;0,1,0),0)</f>
        <v>0</v>
      </c>
      <c r="AX1555">
        <f>IFERROR(IF((AC1555-AD1555)&lt;0,1,0),0)</f>
        <v>0</v>
      </c>
      <c r="AY1555">
        <f>SUM(AP1555:AX1555)</f>
        <v>5</v>
      </c>
    </row>
    <row r="1556" spans="1:51" x14ac:dyDescent="0.45">
      <c r="A1556" s="1" t="s">
        <v>1690</v>
      </c>
      <c r="B1556" s="2">
        <v>5219401</v>
      </c>
      <c r="C1556" s="3" t="s">
        <v>5337</v>
      </c>
      <c r="D1556" s="5">
        <v>12.9</v>
      </c>
      <c r="E1556" s="5">
        <v>684.75779999999997</v>
      </c>
      <c r="F1556" s="3" t="s">
        <v>4583</v>
      </c>
      <c r="G1556" s="3" t="s">
        <v>4583</v>
      </c>
      <c r="H1556" s="3" t="s">
        <v>4584</v>
      </c>
      <c r="I1556" s="3" t="s">
        <v>4624</v>
      </c>
      <c r="J1556" s="3" t="s">
        <v>4625</v>
      </c>
      <c r="K1556" s="6">
        <v>217951</v>
      </c>
      <c r="L1556" s="6">
        <v>184335</v>
      </c>
      <c r="M1556" s="6">
        <v>-477300</v>
      </c>
      <c r="N1556" s="6">
        <v>-633689</v>
      </c>
      <c r="O1556" s="6">
        <v>-538552</v>
      </c>
      <c r="P1556" s="6">
        <v>-698832</v>
      </c>
      <c r="Q1556" s="6">
        <v>-651189</v>
      </c>
      <c r="R1556" s="6">
        <v>-897677</v>
      </c>
      <c r="S1556" s="6">
        <v>-334981</v>
      </c>
      <c r="T1556" s="6">
        <v>-305031</v>
      </c>
      <c r="U1556" s="6" t="s">
        <v>4474</v>
      </c>
      <c r="V1556" s="6" t="s">
        <v>4474</v>
      </c>
      <c r="W1556" s="6">
        <v>1480883</v>
      </c>
      <c r="X1556" s="6">
        <v>1625255</v>
      </c>
      <c r="Y1556" s="6">
        <v>662480</v>
      </c>
      <c r="Z1556" s="6">
        <v>783362</v>
      </c>
      <c r="AA1556" s="6">
        <v>114427</v>
      </c>
      <c r="AB1556" s="6">
        <v>166154</v>
      </c>
      <c r="AC1556" s="6">
        <v>53082000</v>
      </c>
      <c r="AD1556" s="6">
        <v>51968425</v>
      </c>
      <c r="AF1556">
        <f>Q1556/W1556</f>
        <v>-0.43973021501361015</v>
      </c>
      <c r="AG1556">
        <f>R1556/X1556</f>
        <v>-0.55232994207062891</v>
      </c>
      <c r="AH1556" t="e">
        <f>U1556/W1556</f>
        <v>#VALUE!</v>
      </c>
      <c r="AI1556" t="e">
        <f>V1556/X1556</f>
        <v>#VALUE!</v>
      </c>
      <c r="AJ1556">
        <f>Y1556/AA1556</f>
        <v>5.7895426778644898</v>
      </c>
      <c r="AK1556">
        <f>Z1556/AB1556</f>
        <v>4.7146743382645013</v>
      </c>
      <c r="AL1556">
        <f>O1556/K1556</f>
        <v>-2.4709774215305274</v>
      </c>
      <c r="AM1556">
        <f>P1556/L1556</f>
        <v>-3.791097729676947</v>
      </c>
      <c r="AN1556">
        <f>K1556/W1556</f>
        <v>0.14717638057834415</v>
      </c>
      <c r="AO1556">
        <f>L1556/X1556</f>
        <v>0.11341912499884634</v>
      </c>
      <c r="AP1556">
        <f>IF(OR(Q1556&lt;0, Q1556="NA"), 0, 1)</f>
        <v>0</v>
      </c>
      <c r="AQ1556">
        <f>IF(OR(S1556&lt;0, S1556="NA"), 0, 1)</f>
        <v>0</v>
      </c>
      <c r="AR1556">
        <f>IFERROR(IF((AF1556-AG1556)&gt;0,1,0),0)</f>
        <v>1</v>
      </c>
      <c r="AS1556">
        <f>IFERROR(IF((S1556-Q1556)&gt;0,1,0),0)</f>
        <v>1</v>
      </c>
      <c r="AT1556">
        <f>IFERROR(IF((AH1556-AI1556)&lt;0,1,0),0)</f>
        <v>0</v>
      </c>
      <c r="AU1556">
        <f>IFERROR(IF((AJ1556-AK1556)&gt;0,1,0),0)</f>
        <v>1</v>
      </c>
      <c r="AV1556">
        <f>IFERROR(IF((AL1556-AM1556)&gt;0,1,0),0)</f>
        <v>1</v>
      </c>
      <c r="AW1556">
        <f>IFERROR(IF((AN1556-AO1556)&gt;0,1,0),0)</f>
        <v>1</v>
      </c>
      <c r="AX1556">
        <f>IFERROR(IF((AC1556-AD1556)&lt;0,1,0),0)</f>
        <v>0</v>
      </c>
      <c r="AY1556">
        <f>SUM(AP1556:AX1556)</f>
        <v>5</v>
      </c>
    </row>
    <row r="1557" spans="1:51" x14ac:dyDescent="0.45">
      <c r="A1557" s="1" t="s">
        <v>1692</v>
      </c>
      <c r="B1557" s="2">
        <v>1023792</v>
      </c>
      <c r="C1557" s="3" t="s">
        <v>5337</v>
      </c>
      <c r="D1557" s="5">
        <v>51.63</v>
      </c>
      <c r="E1557" s="5">
        <v>5854.7307373499998</v>
      </c>
      <c r="F1557" s="3" t="s">
        <v>4480</v>
      </c>
      <c r="G1557" s="3" t="s">
        <v>4481</v>
      </c>
      <c r="H1557" s="3" t="s">
        <v>4481</v>
      </c>
      <c r="I1557" s="3" t="s">
        <v>4482</v>
      </c>
      <c r="J1557" s="3" t="s">
        <v>4484</v>
      </c>
      <c r="K1557" s="6">
        <v>804507</v>
      </c>
      <c r="L1557" s="6">
        <v>788066</v>
      </c>
      <c r="M1557" s="6" t="s">
        <v>4474</v>
      </c>
      <c r="N1557" s="6" t="s">
        <v>4474</v>
      </c>
      <c r="O1557" s="6">
        <v>651588</v>
      </c>
      <c r="P1557" s="6">
        <v>642050</v>
      </c>
      <c r="Q1557" s="6">
        <v>182706</v>
      </c>
      <c r="R1557" s="6">
        <v>184096</v>
      </c>
      <c r="S1557" s="6">
        <v>307244</v>
      </c>
      <c r="T1557" s="6">
        <v>287131</v>
      </c>
      <c r="U1557" s="6">
        <v>61911</v>
      </c>
      <c r="V1557" s="6">
        <v>64702</v>
      </c>
      <c r="W1557" s="6">
        <v>28205769</v>
      </c>
      <c r="X1557" s="6">
        <v>27805340</v>
      </c>
      <c r="Y1557" s="6" t="s">
        <v>4474</v>
      </c>
      <c r="Z1557" s="6" t="s">
        <v>4474</v>
      </c>
      <c r="AA1557" s="6" t="s">
        <v>4474</v>
      </c>
      <c r="AB1557" s="6" t="s">
        <v>4474</v>
      </c>
      <c r="AC1557" s="6">
        <v>113394786</v>
      </c>
      <c r="AD1557" s="6">
        <v>113394092</v>
      </c>
      <c r="AF1557">
        <f>Q1557/W1557</f>
        <v>6.4776110163846266E-3</v>
      </c>
      <c r="AG1557">
        <f>R1557/X1557</f>
        <v>6.6208864915875869E-3</v>
      </c>
      <c r="AH1557">
        <f>U1557/W1557</f>
        <v>2.1949764957658129E-3</v>
      </c>
      <c r="AI1557">
        <f>V1557/X1557</f>
        <v>2.326963094139471E-3</v>
      </c>
      <c r="AJ1557" t="e">
        <f>Y1557/AA1557</f>
        <v>#VALUE!</v>
      </c>
      <c r="AK1557" t="e">
        <f>Z1557/AB1557</f>
        <v>#VALUE!</v>
      </c>
      <c r="AL1557">
        <f>O1557/K1557</f>
        <v>0.80992210136145493</v>
      </c>
      <c r="AM1557">
        <f>P1557/L1557</f>
        <v>0.81471602632266837</v>
      </c>
      <c r="AN1557">
        <f>K1557/W1557</f>
        <v>2.8522781988323028E-2</v>
      </c>
      <c r="AO1557">
        <f>L1557/X1557</f>
        <v>2.8342253682206369E-2</v>
      </c>
      <c r="AP1557">
        <f>IF(OR(Q1557&lt;0, Q1557="NA"), 0, 1)</f>
        <v>1</v>
      </c>
      <c r="AQ1557">
        <f>IF(OR(S1557&lt;0, S1557="NA"), 0, 1)</f>
        <v>1</v>
      </c>
      <c r="AR1557">
        <f>IFERROR(IF((AF1557-AG1557)&gt;0,1,0),0)</f>
        <v>0</v>
      </c>
      <c r="AS1557">
        <f>IFERROR(IF((S1557-Q1557)&gt;0,1,0),0)</f>
        <v>1</v>
      </c>
      <c r="AT1557">
        <f>IFERROR(IF((AH1557-AI1557)&lt;0,1,0),0)</f>
        <v>1</v>
      </c>
      <c r="AU1557">
        <f>IFERROR(IF((AJ1557-AK1557)&gt;0,1,0),0)</f>
        <v>0</v>
      </c>
      <c r="AV1557">
        <f>IFERROR(IF((AL1557-AM1557)&gt;0,1,0),0)</f>
        <v>0</v>
      </c>
      <c r="AW1557">
        <f>IFERROR(IF((AN1557-AO1557)&gt;0,1,0),0)</f>
        <v>1</v>
      </c>
      <c r="AX1557">
        <f>IFERROR(IF((AC1557-AD1557)&lt;0,1,0),0)</f>
        <v>0</v>
      </c>
      <c r="AY1557">
        <f>SUM(AP1557:AX1557)</f>
        <v>5</v>
      </c>
    </row>
    <row r="1558" spans="1:51" x14ac:dyDescent="0.45">
      <c r="A1558" s="1" t="s">
        <v>1693</v>
      </c>
      <c r="B1558" s="2">
        <v>4066585</v>
      </c>
      <c r="C1558" s="3" t="s">
        <v>5335</v>
      </c>
      <c r="D1558" s="5">
        <v>30.14</v>
      </c>
      <c r="E1558" s="5">
        <v>673.02173928000002</v>
      </c>
      <c r="F1558" s="3" t="s">
        <v>4480</v>
      </c>
      <c r="G1558" s="3" t="s">
        <v>4491</v>
      </c>
      <c r="H1558" s="3" t="s">
        <v>4492</v>
      </c>
      <c r="I1558" s="3" t="s">
        <v>4493</v>
      </c>
      <c r="J1558" s="3" t="s">
        <v>4732</v>
      </c>
      <c r="K1558" s="6">
        <v>96621</v>
      </c>
      <c r="L1558" s="6">
        <v>96663</v>
      </c>
      <c r="M1558" s="6" t="s">
        <v>4474</v>
      </c>
      <c r="N1558" s="6" t="s">
        <v>4474</v>
      </c>
      <c r="O1558" s="6">
        <v>69638</v>
      </c>
      <c r="P1558" s="6">
        <v>69808</v>
      </c>
      <c r="Q1558" s="6">
        <v>94506</v>
      </c>
      <c r="R1558" s="6">
        <v>75789</v>
      </c>
      <c r="S1558" s="6">
        <v>3240</v>
      </c>
      <c r="T1558" s="6">
        <v>31804</v>
      </c>
      <c r="U1558" s="6">
        <v>324610</v>
      </c>
      <c r="V1558" s="6">
        <v>319674</v>
      </c>
      <c r="W1558" s="6">
        <v>812468</v>
      </c>
      <c r="X1558" s="6">
        <v>775088</v>
      </c>
      <c r="Y1558" s="6">
        <v>12729</v>
      </c>
      <c r="Z1558" s="6">
        <v>14007</v>
      </c>
      <c r="AA1558" s="6">
        <v>8656</v>
      </c>
      <c r="AB1558" s="6">
        <v>10361</v>
      </c>
      <c r="AC1558" s="6">
        <v>22230587</v>
      </c>
      <c r="AD1558" s="6">
        <v>21754449</v>
      </c>
      <c r="AF1558">
        <f>Q1558/W1558</f>
        <v>0.11631965812807396</v>
      </c>
      <c r="AG1558">
        <f>R1558/X1558</f>
        <v>9.7781155172057876E-2</v>
      </c>
      <c r="AH1558">
        <f>U1558/W1558</f>
        <v>0.39953573556127747</v>
      </c>
      <c r="AI1558">
        <f>V1558/X1558</f>
        <v>0.41243574923105508</v>
      </c>
      <c r="AJ1558">
        <f>Y1558/AA1558</f>
        <v>1.4705406654343807</v>
      </c>
      <c r="AK1558">
        <f>Z1558/AB1558</f>
        <v>1.3518965350834862</v>
      </c>
      <c r="AL1558">
        <f>O1558/K1558</f>
        <v>0.72073358793636999</v>
      </c>
      <c r="AM1558">
        <f>P1558/L1558</f>
        <v>0.72217911713892591</v>
      </c>
      <c r="AN1558">
        <f>K1558/W1558</f>
        <v>0.11892283757637225</v>
      </c>
      <c r="AO1558">
        <f>L1558/X1558</f>
        <v>0.1247122907334393</v>
      </c>
      <c r="AP1558">
        <f>IF(OR(Q1558&lt;0, Q1558="NA"), 0, 1)</f>
        <v>1</v>
      </c>
      <c r="AQ1558">
        <f>IF(OR(S1558&lt;0, S1558="NA"), 0, 1)</f>
        <v>1</v>
      </c>
      <c r="AR1558">
        <f>IFERROR(IF((AF1558-AG1558)&gt;0,1,0),0)</f>
        <v>1</v>
      </c>
      <c r="AS1558">
        <f>IFERROR(IF((S1558-Q1558)&gt;0,1,0),0)</f>
        <v>0</v>
      </c>
      <c r="AT1558">
        <f>IFERROR(IF((AH1558-AI1558)&lt;0,1,0),0)</f>
        <v>1</v>
      </c>
      <c r="AU1558">
        <f>IFERROR(IF((AJ1558-AK1558)&gt;0,1,0),0)</f>
        <v>1</v>
      </c>
      <c r="AV1558">
        <f>IFERROR(IF((AL1558-AM1558)&gt;0,1,0),0)</f>
        <v>0</v>
      </c>
      <c r="AW1558">
        <f>IFERROR(IF((AN1558-AO1558)&gt;0,1,0),0)</f>
        <v>0</v>
      </c>
      <c r="AX1558">
        <f>IFERROR(IF((AC1558-AD1558)&lt;0,1,0),0)</f>
        <v>0</v>
      </c>
      <c r="AY1558">
        <f>SUM(AP1558:AX1558)</f>
        <v>5</v>
      </c>
    </row>
    <row r="1559" spans="1:51" x14ac:dyDescent="0.45">
      <c r="A1559" s="1" t="s">
        <v>1696</v>
      </c>
      <c r="B1559" s="2">
        <v>4264067</v>
      </c>
      <c r="C1559" s="3" t="s">
        <v>5338</v>
      </c>
      <c r="D1559" s="5">
        <v>10.45</v>
      </c>
      <c r="E1559" s="5">
        <v>378.12967609999998</v>
      </c>
      <c r="F1559" s="3" t="s">
        <v>4525</v>
      </c>
      <c r="G1559" s="3" t="s">
        <v>4526</v>
      </c>
      <c r="H1559" s="3" t="s">
        <v>4705</v>
      </c>
      <c r="I1559" s="3" t="s">
        <v>5014</v>
      </c>
      <c r="J1559" s="3" t="s">
        <v>4528</v>
      </c>
      <c r="K1559" s="6">
        <v>92018</v>
      </c>
      <c r="L1559" s="6">
        <v>92941</v>
      </c>
      <c r="M1559" s="6">
        <v>76072</v>
      </c>
      <c r="N1559" s="6">
        <v>80100</v>
      </c>
      <c r="O1559" s="6">
        <v>39911</v>
      </c>
      <c r="P1559" s="6">
        <v>43500</v>
      </c>
      <c r="Q1559" s="6">
        <v>14569</v>
      </c>
      <c r="R1559" s="6">
        <v>17704</v>
      </c>
      <c r="S1559" s="6">
        <v>35390</v>
      </c>
      <c r="T1559" s="6">
        <v>36837</v>
      </c>
      <c r="U1559" s="6">
        <v>587828</v>
      </c>
      <c r="V1559" s="6">
        <v>609116</v>
      </c>
      <c r="W1559" s="6">
        <v>1317935</v>
      </c>
      <c r="X1559" s="6">
        <v>1352553</v>
      </c>
      <c r="Y1559" s="6" t="s">
        <v>4474</v>
      </c>
      <c r="Z1559" s="6" t="s">
        <v>4474</v>
      </c>
      <c r="AA1559" s="6" t="s">
        <v>4474</v>
      </c>
      <c r="AB1559" s="6" t="s">
        <v>4474</v>
      </c>
      <c r="AC1559" s="6">
        <v>35838442</v>
      </c>
      <c r="AD1559" s="6">
        <v>35838442</v>
      </c>
      <c r="AF1559">
        <f>Q1559/W1559</f>
        <v>1.1054414671436755E-2</v>
      </c>
      <c r="AG1559">
        <f>R1559/X1559</f>
        <v>1.3089320714234489E-2</v>
      </c>
      <c r="AH1559">
        <f>U1559/W1559</f>
        <v>0.44602199653245417</v>
      </c>
      <c r="AI1559">
        <f>V1559/X1559</f>
        <v>0.45034538387774825</v>
      </c>
      <c r="AJ1559" t="e">
        <f>Y1559/AA1559</f>
        <v>#VALUE!</v>
      </c>
      <c r="AK1559" t="e">
        <f>Z1559/AB1559</f>
        <v>#VALUE!</v>
      </c>
      <c r="AL1559">
        <f>O1559/K1559</f>
        <v>0.43373035710404484</v>
      </c>
      <c r="AM1559">
        <f>P1559/L1559</f>
        <v>0.46803886336493045</v>
      </c>
      <c r="AN1559">
        <f>K1559/W1559</f>
        <v>6.9819831782295783E-2</v>
      </c>
      <c r="AO1559">
        <f>L1559/X1559</f>
        <v>6.8715237036922033E-2</v>
      </c>
      <c r="AP1559">
        <f>IF(OR(Q1559&lt;0, Q1559="NA"), 0, 1)</f>
        <v>1</v>
      </c>
      <c r="AQ1559">
        <f>IF(OR(S1559&lt;0, S1559="NA"), 0, 1)</f>
        <v>1</v>
      </c>
      <c r="AR1559">
        <f>IFERROR(IF((AF1559-AG1559)&gt;0,1,0),0)</f>
        <v>0</v>
      </c>
      <c r="AS1559">
        <f>IFERROR(IF((S1559-Q1559)&gt;0,1,0),0)</f>
        <v>1</v>
      </c>
      <c r="AT1559">
        <f>IFERROR(IF((AH1559-AI1559)&lt;0,1,0),0)</f>
        <v>1</v>
      </c>
      <c r="AU1559">
        <f>IFERROR(IF((AJ1559-AK1559)&gt;0,1,0),0)</f>
        <v>0</v>
      </c>
      <c r="AV1559">
        <f>IFERROR(IF((AL1559-AM1559)&gt;0,1,0),0)</f>
        <v>0</v>
      </c>
      <c r="AW1559">
        <f>IFERROR(IF((AN1559-AO1559)&gt;0,1,0),0)</f>
        <v>1</v>
      </c>
      <c r="AX1559">
        <f>IFERROR(IF((AC1559-AD1559)&lt;0,1,0),0)</f>
        <v>0</v>
      </c>
      <c r="AY1559">
        <f>SUM(AP1559:AX1559)</f>
        <v>5</v>
      </c>
    </row>
    <row r="1560" spans="1:51" x14ac:dyDescent="0.45">
      <c r="A1560" s="1" t="s">
        <v>1701</v>
      </c>
      <c r="B1560" s="2">
        <v>19764861</v>
      </c>
      <c r="C1560" s="3" t="s">
        <v>5337</v>
      </c>
      <c r="D1560" s="5">
        <v>8.9700000000000006</v>
      </c>
      <c r="E1560" s="5">
        <v>4220.4055233600002</v>
      </c>
      <c r="F1560" s="3" t="s">
        <v>4475</v>
      </c>
      <c r="G1560" s="3" t="s">
        <v>4529</v>
      </c>
      <c r="H1560" s="3" t="s">
        <v>4530</v>
      </c>
      <c r="I1560" s="3" t="s">
        <v>4611</v>
      </c>
      <c r="J1560" s="3" t="s">
        <v>4612</v>
      </c>
      <c r="K1560" s="6">
        <v>2381000</v>
      </c>
      <c r="L1560" s="6">
        <v>2355000</v>
      </c>
      <c r="M1560" s="6">
        <v>275000</v>
      </c>
      <c r="N1560" s="6">
        <v>250000</v>
      </c>
      <c r="O1560" s="6">
        <v>162000</v>
      </c>
      <c r="P1560" s="6">
        <v>130000</v>
      </c>
      <c r="Q1560" s="6">
        <v>-166000</v>
      </c>
      <c r="R1560" s="6">
        <v>-46000</v>
      </c>
      <c r="S1560" s="6">
        <v>265000</v>
      </c>
      <c r="T1560" s="6">
        <v>315000</v>
      </c>
      <c r="U1560" s="6">
        <v>1380000</v>
      </c>
      <c r="V1560" s="6">
        <v>1358000</v>
      </c>
      <c r="W1560" s="6">
        <v>3752000</v>
      </c>
      <c r="X1560" s="6">
        <v>3782000</v>
      </c>
      <c r="Y1560" s="6">
        <v>1394000</v>
      </c>
      <c r="Z1560" s="6">
        <v>1448000</v>
      </c>
      <c r="AA1560" s="6">
        <v>892000</v>
      </c>
      <c r="AB1560" s="6">
        <v>879000</v>
      </c>
      <c r="AC1560" s="6">
        <v>469996198</v>
      </c>
      <c r="AD1560" s="6">
        <v>472863167</v>
      </c>
      <c r="AF1560">
        <f>Q1560/W1560</f>
        <v>-4.4243070362473345E-2</v>
      </c>
      <c r="AG1560">
        <f>R1560/X1560</f>
        <v>-1.2162876784769964E-2</v>
      </c>
      <c r="AH1560">
        <f>U1560/W1560</f>
        <v>0.36780383795309168</v>
      </c>
      <c r="AI1560">
        <f>V1560/X1560</f>
        <v>0.35906927551560019</v>
      </c>
      <c r="AJ1560">
        <f>Y1560/AA1560</f>
        <v>1.5627802690582959</v>
      </c>
      <c r="AK1560">
        <f>Z1560/AB1560</f>
        <v>1.6473265073947667</v>
      </c>
      <c r="AL1560">
        <f>O1560/K1560</f>
        <v>6.8038639227215453E-2</v>
      </c>
      <c r="AM1560">
        <f>P1560/L1560</f>
        <v>5.5201698513800426E-2</v>
      </c>
      <c r="AN1560">
        <f>K1560/W1560</f>
        <v>0.63459488272921105</v>
      </c>
      <c r="AO1560">
        <f>L1560/X1560</f>
        <v>0.62268640930724484</v>
      </c>
      <c r="AP1560">
        <f>IF(OR(Q1560&lt;0, Q1560="NA"), 0, 1)</f>
        <v>0</v>
      </c>
      <c r="AQ1560">
        <f>IF(OR(S1560&lt;0, S1560="NA"), 0, 1)</f>
        <v>1</v>
      </c>
      <c r="AR1560">
        <f>IFERROR(IF((AF1560-AG1560)&gt;0,1,0),0)</f>
        <v>0</v>
      </c>
      <c r="AS1560">
        <f>IFERROR(IF((S1560-Q1560)&gt;0,1,0),0)</f>
        <v>1</v>
      </c>
      <c r="AT1560">
        <f>IFERROR(IF((AH1560-AI1560)&lt;0,1,0),0)</f>
        <v>0</v>
      </c>
      <c r="AU1560">
        <f>IFERROR(IF((AJ1560-AK1560)&gt;0,1,0),0)</f>
        <v>0</v>
      </c>
      <c r="AV1560">
        <f>IFERROR(IF((AL1560-AM1560)&gt;0,1,0),0)</f>
        <v>1</v>
      </c>
      <c r="AW1560">
        <f>IFERROR(IF((AN1560-AO1560)&gt;0,1,0),0)</f>
        <v>1</v>
      </c>
      <c r="AX1560">
        <f>IFERROR(IF((AC1560-AD1560)&lt;0,1,0),0)</f>
        <v>1</v>
      </c>
      <c r="AY1560">
        <f>SUM(AP1560:AX1560)</f>
        <v>5</v>
      </c>
    </row>
    <row r="1561" spans="1:51" x14ac:dyDescent="0.45">
      <c r="A1561" s="1" t="s">
        <v>1702</v>
      </c>
      <c r="B1561" s="2">
        <v>4089516</v>
      </c>
      <c r="C1561" s="3" t="s">
        <v>5337</v>
      </c>
      <c r="D1561" s="5">
        <v>36</v>
      </c>
      <c r="E1561" s="5">
        <v>492.76231200000001</v>
      </c>
      <c r="F1561" s="3" t="s">
        <v>4480</v>
      </c>
      <c r="G1561" s="3" t="s">
        <v>4509</v>
      </c>
      <c r="H1561" s="3" t="s">
        <v>4509</v>
      </c>
      <c r="I1561" s="3" t="s">
        <v>4677</v>
      </c>
      <c r="J1561" s="3" t="s">
        <v>4691</v>
      </c>
      <c r="K1561" s="6">
        <v>442000</v>
      </c>
      <c r="L1561" s="6">
        <v>456300</v>
      </c>
      <c r="M1561" s="6">
        <v>56958</v>
      </c>
      <c r="N1561" s="6">
        <v>50661</v>
      </c>
      <c r="O1561" s="6">
        <v>51567</v>
      </c>
      <c r="P1561" s="6">
        <v>45145</v>
      </c>
      <c r="Q1561" s="6">
        <v>40117</v>
      </c>
      <c r="R1561" s="6">
        <v>35057</v>
      </c>
      <c r="S1561" s="6">
        <v>58384</v>
      </c>
      <c r="T1561" s="6">
        <v>65649</v>
      </c>
      <c r="U1561" s="6" t="s">
        <v>4474</v>
      </c>
      <c r="V1561" s="6" t="s">
        <v>4474</v>
      </c>
      <c r="W1561" s="6">
        <v>1761117</v>
      </c>
      <c r="X1561" s="6">
        <v>1738549</v>
      </c>
      <c r="Y1561" s="6" t="s">
        <v>4474</v>
      </c>
      <c r="Z1561" s="6" t="s">
        <v>4474</v>
      </c>
      <c r="AA1561" s="6" t="s">
        <v>4474</v>
      </c>
      <c r="AB1561" s="6" t="s">
        <v>4474</v>
      </c>
      <c r="AC1561" s="6">
        <v>13687842</v>
      </c>
      <c r="AD1561" s="6">
        <v>13664286</v>
      </c>
      <c r="AF1561">
        <f>Q1561/W1561</f>
        <v>2.2779292914667227E-2</v>
      </c>
      <c r="AG1561">
        <f>R1561/X1561</f>
        <v>2.0164516501979524E-2</v>
      </c>
      <c r="AH1561" t="e">
        <f>U1561/W1561</f>
        <v>#VALUE!</v>
      </c>
      <c r="AI1561" t="e">
        <f>V1561/X1561</f>
        <v>#VALUE!</v>
      </c>
      <c r="AJ1561" t="e">
        <f>Y1561/AA1561</f>
        <v>#VALUE!</v>
      </c>
      <c r="AK1561" t="e">
        <f>Z1561/AB1561</f>
        <v>#VALUE!</v>
      </c>
      <c r="AL1561">
        <f>O1561/K1561</f>
        <v>0.11666742081447964</v>
      </c>
      <c r="AM1561">
        <f>P1561/L1561</f>
        <v>9.8937102783256625E-2</v>
      </c>
      <c r="AN1561">
        <f>K1561/W1561</f>
        <v>0.25097707875172404</v>
      </c>
      <c r="AO1561">
        <f>L1561/X1561</f>
        <v>0.26246024702208565</v>
      </c>
      <c r="AP1561">
        <f>IF(OR(Q1561&lt;0, Q1561="NA"), 0, 1)</f>
        <v>1</v>
      </c>
      <c r="AQ1561">
        <f>IF(OR(S1561&lt;0, S1561="NA"), 0, 1)</f>
        <v>1</v>
      </c>
      <c r="AR1561">
        <f>IFERROR(IF((AF1561-AG1561)&gt;0,1,0),0)</f>
        <v>1</v>
      </c>
      <c r="AS1561">
        <f>IFERROR(IF((S1561-Q1561)&gt;0,1,0),0)</f>
        <v>1</v>
      </c>
      <c r="AT1561">
        <f>IFERROR(IF((AH1561-AI1561)&lt;0,1,0),0)</f>
        <v>0</v>
      </c>
      <c r="AU1561">
        <f>IFERROR(IF((AJ1561-AK1561)&gt;0,1,0),0)</f>
        <v>0</v>
      </c>
      <c r="AV1561">
        <f>IFERROR(IF((AL1561-AM1561)&gt;0,1,0),0)</f>
        <v>1</v>
      </c>
      <c r="AW1561">
        <f>IFERROR(IF((AN1561-AO1561)&gt;0,1,0),0)</f>
        <v>0</v>
      </c>
      <c r="AX1561">
        <f>IFERROR(IF((AC1561-AD1561)&lt;0,1,0),0)</f>
        <v>0</v>
      </c>
      <c r="AY1561">
        <f>SUM(AP1561:AX1561)</f>
        <v>5</v>
      </c>
    </row>
    <row r="1562" spans="1:51" x14ac:dyDescent="0.45">
      <c r="A1562" s="1" t="s">
        <v>1712</v>
      </c>
      <c r="B1562" s="2">
        <v>5000843</v>
      </c>
      <c r="C1562" s="3" t="s">
        <v>5338</v>
      </c>
      <c r="D1562" s="5">
        <v>11.83</v>
      </c>
      <c r="E1562" s="5">
        <v>286.54183558</v>
      </c>
      <c r="F1562" s="3" t="s">
        <v>4651</v>
      </c>
      <c r="G1562" s="3" t="s">
        <v>4651</v>
      </c>
      <c r="H1562" s="3" t="s">
        <v>4701</v>
      </c>
      <c r="I1562" s="3" t="s">
        <v>4701</v>
      </c>
      <c r="J1562" s="3" t="s">
        <v>4702</v>
      </c>
      <c r="K1562" s="6">
        <v>51809</v>
      </c>
      <c r="L1562" s="6">
        <v>52020</v>
      </c>
      <c r="M1562" s="6">
        <v>21465</v>
      </c>
      <c r="N1562" s="6">
        <v>21570</v>
      </c>
      <c r="O1562" s="6">
        <v>9710</v>
      </c>
      <c r="P1562" s="6">
        <v>9563</v>
      </c>
      <c r="Q1562" s="6">
        <v>6489</v>
      </c>
      <c r="R1562" s="6">
        <v>6198</v>
      </c>
      <c r="S1562" s="6">
        <v>18527</v>
      </c>
      <c r="T1562" s="6">
        <v>26309</v>
      </c>
      <c r="U1562" s="6">
        <v>120427</v>
      </c>
      <c r="V1562" s="6">
        <v>119070</v>
      </c>
      <c r="W1562" s="6">
        <v>402917</v>
      </c>
      <c r="X1562" s="6">
        <v>384460</v>
      </c>
      <c r="Y1562" s="6">
        <v>28100</v>
      </c>
      <c r="Z1562" s="6">
        <v>26880</v>
      </c>
      <c r="AA1562" s="6">
        <v>17292</v>
      </c>
      <c r="AB1562" s="6">
        <v>14434</v>
      </c>
      <c r="AC1562" s="6">
        <v>24221626</v>
      </c>
      <c r="AD1562" s="6">
        <v>24217410</v>
      </c>
      <c r="AF1562">
        <f>Q1562/W1562</f>
        <v>1.6105053894474544E-2</v>
      </c>
      <c r="AG1562">
        <f>R1562/X1562</f>
        <v>1.6121313010456224E-2</v>
      </c>
      <c r="AH1562">
        <f>U1562/W1562</f>
        <v>0.29888786027891601</v>
      </c>
      <c r="AI1562">
        <f>V1562/X1562</f>
        <v>0.30970712167715758</v>
      </c>
      <c r="AJ1562">
        <f>Y1562/AA1562</f>
        <v>1.625028915105251</v>
      </c>
      <c r="AK1562">
        <f>Z1562/AB1562</f>
        <v>1.8622696411251212</v>
      </c>
      <c r="AL1562">
        <f>O1562/K1562</f>
        <v>0.18741917427473992</v>
      </c>
      <c r="AM1562">
        <f>P1562/L1562</f>
        <v>0.18383314109957707</v>
      </c>
      <c r="AN1562">
        <f>K1562/W1562</f>
        <v>0.12858479537969358</v>
      </c>
      <c r="AO1562">
        <f>L1562/X1562</f>
        <v>0.13530666389221246</v>
      </c>
      <c r="AP1562">
        <f>IF(OR(Q1562&lt;0, Q1562="NA"), 0, 1)</f>
        <v>1</v>
      </c>
      <c r="AQ1562">
        <f>IF(OR(S1562&lt;0, S1562="NA"), 0, 1)</f>
        <v>1</v>
      </c>
      <c r="AR1562">
        <f>IFERROR(IF((AF1562-AG1562)&gt;0,1,0),0)</f>
        <v>0</v>
      </c>
      <c r="AS1562">
        <f>IFERROR(IF((S1562-Q1562)&gt;0,1,0),0)</f>
        <v>1</v>
      </c>
      <c r="AT1562">
        <f>IFERROR(IF((AH1562-AI1562)&lt;0,1,0),0)</f>
        <v>1</v>
      </c>
      <c r="AU1562">
        <f>IFERROR(IF((AJ1562-AK1562)&gt;0,1,0),0)</f>
        <v>0</v>
      </c>
      <c r="AV1562">
        <f>IFERROR(IF((AL1562-AM1562)&gt;0,1,0),0)</f>
        <v>1</v>
      </c>
      <c r="AW1562">
        <f>IFERROR(IF((AN1562-AO1562)&gt;0,1,0),0)</f>
        <v>0</v>
      </c>
      <c r="AX1562">
        <f>IFERROR(IF((AC1562-AD1562)&lt;0,1,0),0)</f>
        <v>0</v>
      </c>
      <c r="AY1562">
        <f>SUM(AP1562:AX1562)</f>
        <v>5</v>
      </c>
    </row>
    <row r="1563" spans="1:51" x14ac:dyDescent="0.45">
      <c r="A1563" s="1" t="s">
        <v>1751</v>
      </c>
      <c r="B1563" s="2">
        <v>27875239</v>
      </c>
      <c r="C1563" s="3" t="s">
        <v>5335</v>
      </c>
      <c r="D1563" s="5">
        <v>56.87</v>
      </c>
      <c r="E1563" s="5">
        <v>9496.8456746899992</v>
      </c>
      <c r="F1563" s="3" t="s">
        <v>4475</v>
      </c>
      <c r="G1563" s="3" t="s">
        <v>4476</v>
      </c>
      <c r="H1563" s="3" t="s">
        <v>4637</v>
      </c>
      <c r="I1563" s="3" t="s">
        <v>4637</v>
      </c>
      <c r="J1563" s="3" t="s">
        <v>4479</v>
      </c>
      <c r="K1563" s="6">
        <v>675253</v>
      </c>
      <c r="L1563" s="6">
        <v>632887</v>
      </c>
      <c r="M1563" s="6">
        <v>86164</v>
      </c>
      <c r="N1563" s="6">
        <v>72149</v>
      </c>
      <c r="O1563" s="6">
        <v>-84004</v>
      </c>
      <c r="P1563" s="6">
        <v>-98573</v>
      </c>
      <c r="Q1563" s="6">
        <v>-99155</v>
      </c>
      <c r="R1563" s="6">
        <v>-109682</v>
      </c>
      <c r="S1563" s="6">
        <v>133601</v>
      </c>
      <c r="T1563" s="6">
        <v>129955</v>
      </c>
      <c r="U1563" s="6" t="s">
        <v>4474</v>
      </c>
      <c r="V1563" s="6" t="s">
        <v>4474</v>
      </c>
      <c r="W1563" s="6">
        <v>1167062</v>
      </c>
      <c r="X1563" s="6">
        <v>1130578</v>
      </c>
      <c r="Y1563" s="6">
        <v>594692</v>
      </c>
      <c r="Z1563" s="6">
        <v>521412</v>
      </c>
      <c r="AA1563" s="6">
        <v>272790</v>
      </c>
      <c r="AB1563" s="6">
        <v>228964</v>
      </c>
      <c r="AC1563" s="6">
        <v>167687940</v>
      </c>
      <c r="AD1563" s="6">
        <v>166982796</v>
      </c>
      <c r="AF1563">
        <f>Q1563/W1563</f>
        <v>-8.4961210287028452E-2</v>
      </c>
      <c r="AG1563">
        <f>R1563/X1563</f>
        <v>-9.701409367597813E-2</v>
      </c>
      <c r="AH1563" t="e">
        <f>U1563/W1563</f>
        <v>#VALUE!</v>
      </c>
      <c r="AI1563" t="e">
        <f>V1563/X1563</f>
        <v>#VALUE!</v>
      </c>
      <c r="AJ1563">
        <f>Y1563/AA1563</f>
        <v>2.180035925070567</v>
      </c>
      <c r="AK1563">
        <f>Z1563/AB1563</f>
        <v>2.2772662951381002</v>
      </c>
      <c r="AL1563">
        <f>O1563/K1563</f>
        <v>-0.12440374200484855</v>
      </c>
      <c r="AM1563">
        <f>P1563/L1563</f>
        <v>-0.15575134265674598</v>
      </c>
      <c r="AN1563">
        <f>K1563/W1563</f>
        <v>0.57859222560583756</v>
      </c>
      <c r="AO1563">
        <f>L1563/X1563</f>
        <v>0.55979065575307496</v>
      </c>
      <c r="AP1563">
        <f>IF(OR(Q1563&lt;0, Q1563="NA"), 0, 1)</f>
        <v>0</v>
      </c>
      <c r="AQ1563">
        <f>IF(OR(S1563&lt;0, S1563="NA"), 0, 1)</f>
        <v>1</v>
      </c>
      <c r="AR1563">
        <f>IFERROR(IF((AF1563-AG1563)&gt;0,1,0),0)</f>
        <v>1</v>
      </c>
      <c r="AS1563">
        <f>IFERROR(IF((S1563-Q1563)&gt;0,1,0),0)</f>
        <v>1</v>
      </c>
      <c r="AT1563">
        <f>IFERROR(IF((AH1563-AI1563)&lt;0,1,0),0)</f>
        <v>0</v>
      </c>
      <c r="AU1563">
        <f>IFERROR(IF((AJ1563-AK1563)&gt;0,1,0),0)</f>
        <v>0</v>
      </c>
      <c r="AV1563">
        <f>IFERROR(IF((AL1563-AM1563)&gt;0,1,0),0)</f>
        <v>1</v>
      </c>
      <c r="AW1563">
        <f>IFERROR(IF((AN1563-AO1563)&gt;0,1,0),0)</f>
        <v>1</v>
      </c>
      <c r="AX1563">
        <f>IFERROR(IF((AC1563-AD1563)&lt;0,1,0),0)</f>
        <v>0</v>
      </c>
      <c r="AY1563">
        <f>SUM(AP1563:AX1563)</f>
        <v>5</v>
      </c>
    </row>
    <row r="1564" spans="1:51" x14ac:dyDescent="0.45">
      <c r="A1564" s="1" t="s">
        <v>1754</v>
      </c>
      <c r="B1564" s="2">
        <v>4972792</v>
      </c>
      <c r="C1564" s="3" t="s">
        <v>5337</v>
      </c>
      <c r="D1564" s="5">
        <v>207.1</v>
      </c>
      <c r="E1564" s="5">
        <v>8934.8674599000005</v>
      </c>
      <c r="F1564" s="3" t="s">
        <v>4500</v>
      </c>
      <c r="G1564" s="3" t="s">
        <v>4501</v>
      </c>
      <c r="H1564" s="3" t="s">
        <v>4533</v>
      </c>
      <c r="I1564" s="3" t="s">
        <v>4534</v>
      </c>
      <c r="J1564" s="3" t="s">
        <v>4850</v>
      </c>
      <c r="K1564" s="6">
        <v>2353911</v>
      </c>
      <c r="L1564" s="6">
        <v>2284526</v>
      </c>
      <c r="M1564" s="6">
        <v>356467</v>
      </c>
      <c r="N1564" s="6">
        <v>343024</v>
      </c>
      <c r="O1564" s="6">
        <v>245579</v>
      </c>
      <c r="P1564" s="6">
        <v>237246</v>
      </c>
      <c r="Q1564" s="6">
        <v>170889</v>
      </c>
      <c r="R1564" s="6">
        <v>169171</v>
      </c>
      <c r="S1564" s="6">
        <v>271954</v>
      </c>
      <c r="T1564" s="6">
        <v>268822</v>
      </c>
      <c r="U1564" s="6">
        <v>1220</v>
      </c>
      <c r="V1564" s="6">
        <v>1777</v>
      </c>
      <c r="W1564" s="6">
        <v>2899044</v>
      </c>
      <c r="X1564" s="6">
        <v>2618991</v>
      </c>
      <c r="Y1564" s="6">
        <v>933333</v>
      </c>
      <c r="Z1564" s="6">
        <v>853579</v>
      </c>
      <c r="AA1564" s="6">
        <v>686262</v>
      </c>
      <c r="AB1564" s="6">
        <v>551247</v>
      </c>
      <c r="AC1564" s="6">
        <v>43419000</v>
      </c>
      <c r="AD1564" s="6">
        <v>43244000</v>
      </c>
      <c r="AF1564">
        <f>Q1564/W1564</f>
        <v>5.8946673455111412E-2</v>
      </c>
      <c r="AG1564">
        <f>R1564/X1564</f>
        <v>6.4593960040336143E-2</v>
      </c>
      <c r="AH1564">
        <f>U1564/W1564</f>
        <v>4.208283834257086E-4</v>
      </c>
      <c r="AI1564">
        <f>V1564/X1564</f>
        <v>6.7850557714784052E-4</v>
      </c>
      <c r="AJ1564">
        <f>Y1564/AA1564</f>
        <v>1.3600243055859134</v>
      </c>
      <c r="AK1564">
        <f>Z1564/AB1564</f>
        <v>1.5484510573300172</v>
      </c>
      <c r="AL1564">
        <f>O1564/K1564</f>
        <v>0.1043280735762737</v>
      </c>
      <c r="AM1564">
        <f>P1564/L1564</f>
        <v>0.10384911355791092</v>
      </c>
      <c r="AN1564">
        <f>K1564/W1564</f>
        <v>0.81196111545737149</v>
      </c>
      <c r="AO1564">
        <f>L1564/X1564</f>
        <v>0.87229242101251969</v>
      </c>
      <c r="AP1564">
        <f>IF(OR(Q1564&lt;0, Q1564="NA"), 0, 1)</f>
        <v>1</v>
      </c>
      <c r="AQ1564">
        <f>IF(OR(S1564&lt;0, S1564="NA"), 0, 1)</f>
        <v>1</v>
      </c>
      <c r="AR1564">
        <f>IFERROR(IF((AF1564-AG1564)&gt;0,1,0),0)</f>
        <v>0</v>
      </c>
      <c r="AS1564">
        <f>IFERROR(IF((S1564-Q1564)&gt;0,1,0),0)</f>
        <v>1</v>
      </c>
      <c r="AT1564">
        <f>IFERROR(IF((AH1564-AI1564)&lt;0,1,0),0)</f>
        <v>1</v>
      </c>
      <c r="AU1564">
        <f>IFERROR(IF((AJ1564-AK1564)&gt;0,1,0),0)</f>
        <v>0</v>
      </c>
      <c r="AV1564">
        <f>IFERROR(IF((AL1564-AM1564)&gt;0,1,0),0)</f>
        <v>1</v>
      </c>
      <c r="AW1564">
        <f>IFERROR(IF((AN1564-AO1564)&gt;0,1,0),0)</f>
        <v>0</v>
      </c>
      <c r="AX1564">
        <f>IFERROR(IF((AC1564-AD1564)&lt;0,1,0),0)</f>
        <v>0</v>
      </c>
      <c r="AY1564">
        <f>SUM(AP1564:AX1564)</f>
        <v>5</v>
      </c>
    </row>
    <row r="1565" spans="1:51" x14ac:dyDescent="0.45">
      <c r="A1565" s="1" t="s">
        <v>1755</v>
      </c>
      <c r="B1565" s="2">
        <v>103323</v>
      </c>
      <c r="C1565" s="3" t="s">
        <v>5337</v>
      </c>
      <c r="D1565" s="7">
        <v>120.53</v>
      </c>
      <c r="E1565" s="5">
        <v>10117.89856392</v>
      </c>
      <c r="F1565" s="3" t="s">
        <v>4480</v>
      </c>
      <c r="G1565" s="3" t="s">
        <v>4509</v>
      </c>
      <c r="H1565" s="3" t="s">
        <v>4509</v>
      </c>
      <c r="I1565" s="3" t="s">
        <v>4596</v>
      </c>
      <c r="J1565" s="3" t="s">
        <v>4597</v>
      </c>
      <c r="K1565" s="6">
        <v>5727483</v>
      </c>
      <c r="L1565" s="6">
        <v>5656194</v>
      </c>
      <c r="M1565" s="6" t="s">
        <v>4474</v>
      </c>
      <c r="N1565" s="6" t="s">
        <v>4474</v>
      </c>
      <c r="O1565" s="6">
        <v>1468004</v>
      </c>
      <c r="P1565" s="6">
        <v>1404428</v>
      </c>
      <c r="Q1565" s="6">
        <v>1090368</v>
      </c>
      <c r="R1565" s="6">
        <v>1044457</v>
      </c>
      <c r="S1565" s="6">
        <v>1456910</v>
      </c>
      <c r="T1565" s="6">
        <v>1403207</v>
      </c>
      <c r="U1565" s="6">
        <v>2254870</v>
      </c>
      <c r="V1565" s="6">
        <v>1492614</v>
      </c>
      <c r="W1565" s="6">
        <v>29556820</v>
      </c>
      <c r="X1565" s="6">
        <v>28298806</v>
      </c>
      <c r="Y1565" s="6" t="s">
        <v>4474</v>
      </c>
      <c r="Z1565" s="6" t="s">
        <v>4474</v>
      </c>
      <c r="AA1565" s="6" t="s">
        <v>4474</v>
      </c>
      <c r="AB1565" s="6" t="s">
        <v>4474</v>
      </c>
      <c r="AC1565" s="6">
        <v>84275281</v>
      </c>
      <c r="AD1565" s="6">
        <v>90041840</v>
      </c>
      <c r="AF1565">
        <f>Q1565/W1565</f>
        <v>3.6890572125147431E-2</v>
      </c>
      <c r="AG1565">
        <f>R1565/X1565</f>
        <v>3.6908164959327257E-2</v>
      </c>
      <c r="AH1565">
        <f>U1565/W1565</f>
        <v>7.6289330178280337E-2</v>
      </c>
      <c r="AI1565">
        <f>V1565/X1565</f>
        <v>5.2744769514303888E-2</v>
      </c>
      <c r="AJ1565" t="e">
        <f>Y1565/AA1565</f>
        <v>#VALUE!</v>
      </c>
      <c r="AK1565" t="e">
        <f>Z1565/AB1565</f>
        <v>#VALUE!</v>
      </c>
      <c r="AL1565">
        <f>O1565/K1565</f>
        <v>0.25630874853753383</v>
      </c>
      <c r="AM1565">
        <f>P1565/L1565</f>
        <v>0.24829912128190795</v>
      </c>
      <c r="AN1565">
        <f>K1565/W1565</f>
        <v>0.19377872856416894</v>
      </c>
      <c r="AO1565">
        <f>L1565/X1565</f>
        <v>0.19987394521168136</v>
      </c>
      <c r="AP1565">
        <f>IF(OR(Q1565&lt;0, Q1565="NA"), 0, 1)</f>
        <v>1</v>
      </c>
      <c r="AQ1565">
        <f>IF(OR(S1565&lt;0, S1565="NA"), 0, 1)</f>
        <v>1</v>
      </c>
      <c r="AR1565">
        <f>IFERROR(IF((AF1565-AG1565)&gt;0,1,0),0)</f>
        <v>0</v>
      </c>
      <c r="AS1565">
        <f>IFERROR(IF((S1565-Q1565)&gt;0,1,0),0)</f>
        <v>1</v>
      </c>
      <c r="AT1565">
        <f>IFERROR(IF((AH1565-AI1565)&lt;0,1,0),0)</f>
        <v>0</v>
      </c>
      <c r="AU1565">
        <f>IFERROR(IF((AJ1565-AK1565)&gt;0,1,0),0)</f>
        <v>0</v>
      </c>
      <c r="AV1565">
        <f>IFERROR(IF((AL1565-AM1565)&gt;0,1,0),0)</f>
        <v>1</v>
      </c>
      <c r="AW1565">
        <f>IFERROR(IF((AN1565-AO1565)&gt;0,1,0),0)</f>
        <v>0</v>
      </c>
      <c r="AX1565">
        <f>IFERROR(IF((AC1565-AD1565)&lt;0,1,0),0)</f>
        <v>1</v>
      </c>
      <c r="AY1565">
        <f>SUM(AP1565:AX1565)</f>
        <v>5</v>
      </c>
    </row>
    <row r="1566" spans="1:51" x14ac:dyDescent="0.45">
      <c r="A1566" s="1" t="s">
        <v>1759</v>
      </c>
      <c r="B1566" s="2">
        <v>4309485</v>
      </c>
      <c r="C1566" s="3" t="s">
        <v>5335</v>
      </c>
      <c r="D1566" s="5">
        <v>8.41</v>
      </c>
      <c r="E1566" s="5">
        <v>1099.8533999900001</v>
      </c>
      <c r="F1566" s="3" t="s">
        <v>4665</v>
      </c>
      <c r="G1566" s="3" t="s">
        <v>4722</v>
      </c>
      <c r="H1566" s="3" t="s">
        <v>5069</v>
      </c>
      <c r="I1566" s="3" t="s">
        <v>5069</v>
      </c>
      <c r="J1566" s="3" t="s">
        <v>5001</v>
      </c>
      <c r="K1566" s="6">
        <v>404720</v>
      </c>
      <c r="L1566" s="6">
        <v>402140</v>
      </c>
      <c r="M1566" s="6">
        <v>121378</v>
      </c>
      <c r="N1566" s="6">
        <v>129646</v>
      </c>
      <c r="O1566" s="6">
        <v>106956</v>
      </c>
      <c r="P1566" s="6">
        <v>114547</v>
      </c>
      <c r="Q1566" s="6">
        <v>56426</v>
      </c>
      <c r="R1566" s="6">
        <v>66709</v>
      </c>
      <c r="S1566" s="6">
        <v>105892</v>
      </c>
      <c r="T1566" s="6">
        <v>99435</v>
      </c>
      <c r="U1566" s="6">
        <v>583864</v>
      </c>
      <c r="V1566" s="6">
        <v>585060</v>
      </c>
      <c r="W1566" s="6">
        <v>810737</v>
      </c>
      <c r="X1566" s="6">
        <v>802677</v>
      </c>
      <c r="Y1566" s="6">
        <v>347414</v>
      </c>
      <c r="Z1566" s="6">
        <v>344937</v>
      </c>
      <c r="AA1566" s="6">
        <v>97014</v>
      </c>
      <c r="AB1566" s="6">
        <v>87365</v>
      </c>
      <c r="AC1566" s="6">
        <v>126140650</v>
      </c>
      <c r="AD1566" s="6">
        <v>126882774</v>
      </c>
      <c r="AF1566">
        <f>Q1566/W1566</f>
        <v>6.9598402441235566E-2</v>
      </c>
      <c r="AG1566">
        <f>R1566/X1566</f>
        <v>8.3108149355220096E-2</v>
      </c>
      <c r="AH1566">
        <f>U1566/W1566</f>
        <v>0.72016449230761637</v>
      </c>
      <c r="AI1566">
        <f>V1566/X1566</f>
        <v>0.72888596533848604</v>
      </c>
      <c r="AJ1566">
        <f>Y1566/AA1566</f>
        <v>3.581070773290453</v>
      </c>
      <c r="AK1566">
        <f>Z1566/AB1566</f>
        <v>3.9482286957019403</v>
      </c>
      <c r="AL1566">
        <f>O1566/K1566</f>
        <v>0.26427159517691245</v>
      </c>
      <c r="AM1566">
        <f>P1566/L1566</f>
        <v>0.28484358681056349</v>
      </c>
      <c r="AN1566">
        <f>K1566/W1566</f>
        <v>0.49920011051672736</v>
      </c>
      <c r="AO1566">
        <f>L1566/X1566</f>
        <v>0.50099853365675107</v>
      </c>
      <c r="AP1566">
        <f>IF(OR(Q1566&lt;0, Q1566="NA"), 0, 1)</f>
        <v>1</v>
      </c>
      <c r="AQ1566">
        <f>IF(OR(S1566&lt;0, S1566="NA"), 0, 1)</f>
        <v>1</v>
      </c>
      <c r="AR1566">
        <f>IFERROR(IF((AF1566-AG1566)&gt;0,1,0),0)</f>
        <v>0</v>
      </c>
      <c r="AS1566">
        <f>IFERROR(IF((S1566-Q1566)&gt;0,1,0),0)</f>
        <v>1</v>
      </c>
      <c r="AT1566">
        <f>IFERROR(IF((AH1566-AI1566)&lt;0,1,0),0)</f>
        <v>1</v>
      </c>
      <c r="AU1566">
        <f>IFERROR(IF((AJ1566-AK1566)&gt;0,1,0),0)</f>
        <v>0</v>
      </c>
      <c r="AV1566">
        <f>IFERROR(IF((AL1566-AM1566)&gt;0,1,0),0)</f>
        <v>0</v>
      </c>
      <c r="AW1566">
        <f>IFERROR(IF((AN1566-AO1566)&gt;0,1,0),0)</f>
        <v>0</v>
      </c>
      <c r="AX1566">
        <f>IFERROR(IF((AC1566-AD1566)&lt;0,1,0),0)</f>
        <v>1</v>
      </c>
      <c r="AY1566">
        <f>SUM(AP1566:AX1566)</f>
        <v>5</v>
      </c>
    </row>
    <row r="1567" spans="1:51" x14ac:dyDescent="0.45">
      <c r="A1567" s="1" t="s">
        <v>1760</v>
      </c>
      <c r="B1567" s="2">
        <v>4328018</v>
      </c>
      <c r="C1567" s="3" t="s">
        <v>5336</v>
      </c>
      <c r="D1567" s="5">
        <v>15</v>
      </c>
      <c r="E1567" s="5">
        <v>151.95937499999999</v>
      </c>
      <c r="F1567" s="3" t="s">
        <v>4480</v>
      </c>
      <c r="G1567" s="3" t="s">
        <v>4509</v>
      </c>
      <c r="H1567" s="3" t="s">
        <v>4509</v>
      </c>
      <c r="I1567" s="3" t="s">
        <v>4510</v>
      </c>
      <c r="J1567" s="3" t="s">
        <v>4727</v>
      </c>
      <c r="K1567" s="6">
        <v>686459</v>
      </c>
      <c r="L1567" s="6">
        <v>700204</v>
      </c>
      <c r="M1567" s="6">
        <v>111363</v>
      </c>
      <c r="N1567" s="6">
        <v>38021</v>
      </c>
      <c r="O1567" s="6">
        <v>5553</v>
      </c>
      <c r="P1567" s="6">
        <v>-67635</v>
      </c>
      <c r="Q1567" s="6">
        <v>-67588</v>
      </c>
      <c r="R1567" s="6">
        <v>-139158</v>
      </c>
      <c r="S1567" s="6">
        <v>35090</v>
      </c>
      <c r="T1567" s="6">
        <v>53817</v>
      </c>
      <c r="U1567" s="6">
        <v>416332</v>
      </c>
      <c r="V1567" s="6">
        <v>413328</v>
      </c>
      <c r="W1567" s="6">
        <v>1341153</v>
      </c>
      <c r="X1567" s="6">
        <v>1257075</v>
      </c>
      <c r="Y1567" s="6">
        <v>334043</v>
      </c>
      <c r="Z1567" s="6">
        <v>301172</v>
      </c>
      <c r="AA1567" s="6">
        <v>281971</v>
      </c>
      <c r="AB1567" s="6">
        <v>234038</v>
      </c>
      <c r="AC1567" s="6">
        <v>22896000</v>
      </c>
      <c r="AD1567" s="6">
        <v>22839000</v>
      </c>
      <c r="AF1567">
        <f>Q1567/W1567</f>
        <v>-5.0395443323766935E-2</v>
      </c>
      <c r="AG1567">
        <f>R1567/X1567</f>
        <v>-0.11069983891175944</v>
      </c>
      <c r="AH1567">
        <f>U1567/W1567</f>
        <v>0.31042841495340201</v>
      </c>
      <c r="AI1567">
        <f>V1567/X1567</f>
        <v>0.3288013841656226</v>
      </c>
      <c r="AJ1567">
        <f>Y1567/AA1567</f>
        <v>1.1846714733075387</v>
      </c>
      <c r="AK1567">
        <f>Z1567/AB1567</f>
        <v>1.2868508532802365</v>
      </c>
      <c r="AL1567">
        <f>O1567/K1567</f>
        <v>8.0893396400950387E-3</v>
      </c>
      <c r="AM1567">
        <f>P1567/L1567</f>
        <v>-9.6593278530256899E-2</v>
      </c>
      <c r="AN1567">
        <f>K1567/W1567</f>
        <v>0.51184242215466846</v>
      </c>
      <c r="AO1567">
        <f>L1567/X1567</f>
        <v>0.55701052045422905</v>
      </c>
      <c r="AP1567">
        <f>IF(OR(Q1567&lt;0, Q1567="NA"), 0, 1)</f>
        <v>0</v>
      </c>
      <c r="AQ1567">
        <f>IF(OR(S1567&lt;0, S1567="NA"), 0, 1)</f>
        <v>1</v>
      </c>
      <c r="AR1567">
        <f>IFERROR(IF((AF1567-AG1567)&gt;0,1,0),0)</f>
        <v>1</v>
      </c>
      <c r="AS1567">
        <f>IFERROR(IF((S1567-Q1567)&gt;0,1,0),0)</f>
        <v>1</v>
      </c>
      <c r="AT1567">
        <f>IFERROR(IF((AH1567-AI1567)&lt;0,1,0),0)</f>
        <v>1</v>
      </c>
      <c r="AU1567">
        <f>IFERROR(IF((AJ1567-AK1567)&gt;0,1,0),0)</f>
        <v>0</v>
      </c>
      <c r="AV1567">
        <f>IFERROR(IF((AL1567-AM1567)&gt;0,1,0),0)</f>
        <v>1</v>
      </c>
      <c r="AW1567">
        <f>IFERROR(IF((AN1567-AO1567)&gt;0,1,0),0)</f>
        <v>0</v>
      </c>
      <c r="AX1567">
        <f>IFERROR(IF((AC1567-AD1567)&lt;0,1,0),0)</f>
        <v>0</v>
      </c>
      <c r="AY1567">
        <f>SUM(AP1567:AX1567)</f>
        <v>5</v>
      </c>
    </row>
    <row r="1568" spans="1:51" x14ac:dyDescent="0.45">
      <c r="A1568" s="1" t="s">
        <v>1762</v>
      </c>
      <c r="B1568" s="2">
        <v>4173268</v>
      </c>
      <c r="C1568" s="3" t="s">
        <v>5338</v>
      </c>
      <c r="D1568" s="5">
        <v>33.11</v>
      </c>
      <c r="E1568" s="5">
        <v>908.17256760999999</v>
      </c>
      <c r="F1568" s="3" t="s">
        <v>4475</v>
      </c>
      <c r="G1568" s="3" t="s">
        <v>4529</v>
      </c>
      <c r="H1568" s="3" t="s">
        <v>4530</v>
      </c>
      <c r="I1568" s="3" t="s">
        <v>4531</v>
      </c>
      <c r="J1568" s="3" t="s">
        <v>5023</v>
      </c>
      <c r="K1568" s="6">
        <v>733305</v>
      </c>
      <c r="L1568" s="6">
        <v>829798</v>
      </c>
      <c r="M1568" s="6">
        <v>142073</v>
      </c>
      <c r="N1568" s="6">
        <v>153063</v>
      </c>
      <c r="O1568" s="6">
        <v>52953</v>
      </c>
      <c r="P1568" s="6">
        <v>64356</v>
      </c>
      <c r="Q1568" s="6">
        <v>38381</v>
      </c>
      <c r="R1568" s="6">
        <v>274430</v>
      </c>
      <c r="S1568" s="6">
        <v>60690</v>
      </c>
      <c r="T1568" s="6">
        <v>65636</v>
      </c>
      <c r="U1568" s="6">
        <v>382313</v>
      </c>
      <c r="V1568" s="6">
        <v>383572</v>
      </c>
      <c r="W1568" s="6">
        <v>1101584</v>
      </c>
      <c r="X1568" s="6">
        <v>1181221</v>
      </c>
      <c r="Y1568" s="6">
        <v>105492</v>
      </c>
      <c r="Z1568" s="6">
        <v>130114</v>
      </c>
      <c r="AA1568" s="6">
        <v>94752</v>
      </c>
      <c r="AB1568" s="6">
        <v>169322</v>
      </c>
      <c r="AC1568" s="6">
        <v>27563000</v>
      </c>
      <c r="AD1568" s="6">
        <v>28315000</v>
      </c>
      <c r="AF1568">
        <f>Q1568/W1568</f>
        <v>3.4841646211273947E-2</v>
      </c>
      <c r="AG1568">
        <f>R1568/X1568</f>
        <v>0.23232739682074735</v>
      </c>
      <c r="AH1568">
        <f>U1568/W1568</f>
        <v>0.347057509912998</v>
      </c>
      <c r="AI1568">
        <f>V1568/X1568</f>
        <v>0.32472500912191704</v>
      </c>
      <c r="AJ1568">
        <f>Y1568/AA1568</f>
        <v>1.1133485309017224</v>
      </c>
      <c r="AK1568">
        <f>Z1568/AB1568</f>
        <v>0.76844119488312213</v>
      </c>
      <c r="AL1568">
        <f>O1568/K1568</f>
        <v>7.2211426350563546E-2</v>
      </c>
      <c r="AM1568">
        <f>P1568/L1568</f>
        <v>7.755622452693306E-2</v>
      </c>
      <c r="AN1568">
        <f>K1568/W1568</f>
        <v>0.66568232654069048</v>
      </c>
      <c r="AO1568">
        <f>L1568/X1568</f>
        <v>0.70249174371264989</v>
      </c>
      <c r="AP1568">
        <f>IF(OR(Q1568&lt;0, Q1568="NA"), 0, 1)</f>
        <v>1</v>
      </c>
      <c r="AQ1568">
        <f>IF(OR(S1568&lt;0, S1568="NA"), 0, 1)</f>
        <v>1</v>
      </c>
      <c r="AR1568">
        <f>IFERROR(IF((AF1568-AG1568)&gt;0,1,0),0)</f>
        <v>0</v>
      </c>
      <c r="AS1568">
        <f>IFERROR(IF((S1568-Q1568)&gt;0,1,0),0)</f>
        <v>1</v>
      </c>
      <c r="AT1568">
        <f>IFERROR(IF((AH1568-AI1568)&lt;0,1,0),0)</f>
        <v>0</v>
      </c>
      <c r="AU1568">
        <f>IFERROR(IF((AJ1568-AK1568)&gt;0,1,0),0)</f>
        <v>1</v>
      </c>
      <c r="AV1568">
        <f>IFERROR(IF((AL1568-AM1568)&gt;0,1,0),0)</f>
        <v>0</v>
      </c>
      <c r="AW1568">
        <f>IFERROR(IF((AN1568-AO1568)&gt;0,1,0),0)</f>
        <v>0</v>
      </c>
      <c r="AX1568">
        <f>IFERROR(IF((AC1568-AD1568)&lt;0,1,0),0)</f>
        <v>1</v>
      </c>
      <c r="AY1568">
        <f>SUM(AP1568:AX1568)</f>
        <v>5</v>
      </c>
    </row>
    <row r="1569" spans="1:51" x14ac:dyDescent="0.45">
      <c r="A1569" s="1" t="s">
        <v>1766</v>
      </c>
      <c r="B1569" s="2">
        <v>4383959</v>
      </c>
      <c r="C1569" s="3" t="s">
        <v>5337</v>
      </c>
      <c r="D1569" s="5">
        <v>12.34</v>
      </c>
      <c r="E1569" s="5">
        <v>1447.4477194799999</v>
      </c>
      <c r="F1569" s="3" t="s">
        <v>4480</v>
      </c>
      <c r="G1569" s="3" t="s">
        <v>4491</v>
      </c>
      <c r="H1569" s="3" t="s">
        <v>4492</v>
      </c>
      <c r="I1569" s="3" t="s">
        <v>4493</v>
      </c>
      <c r="J1569" s="3" t="s">
        <v>4494</v>
      </c>
      <c r="K1569" s="6">
        <v>445944</v>
      </c>
      <c r="L1569" s="6">
        <v>455587</v>
      </c>
      <c r="M1569" s="6" t="s">
        <v>4474</v>
      </c>
      <c r="N1569" s="6" t="s">
        <v>4474</v>
      </c>
      <c r="O1569" s="6">
        <v>377404</v>
      </c>
      <c r="P1569" s="6">
        <v>381060</v>
      </c>
      <c r="Q1569" s="6">
        <v>75872</v>
      </c>
      <c r="R1569" s="6">
        <v>90386</v>
      </c>
      <c r="S1569" s="6">
        <v>72124</v>
      </c>
      <c r="T1569" s="6">
        <v>127793</v>
      </c>
      <c r="U1569" s="6">
        <v>1521084</v>
      </c>
      <c r="V1569" s="6">
        <v>1943587</v>
      </c>
      <c r="W1569" s="6">
        <v>3545494</v>
      </c>
      <c r="X1569" s="6">
        <v>3629325</v>
      </c>
      <c r="Y1569" s="6">
        <v>85746</v>
      </c>
      <c r="Z1569" s="6">
        <v>95542</v>
      </c>
      <c r="AA1569" s="6">
        <v>438322</v>
      </c>
      <c r="AB1569" s="6">
        <v>89844</v>
      </c>
      <c r="AC1569" s="6">
        <v>117161940</v>
      </c>
      <c r="AD1569" s="6">
        <v>116744389</v>
      </c>
      <c r="AF1569">
        <f>Q1569/W1569</f>
        <v>2.1399556733137894E-2</v>
      </c>
      <c r="AG1569">
        <f>R1569/X1569</f>
        <v>2.4904355493101334E-2</v>
      </c>
      <c r="AH1569">
        <f>U1569/W1569</f>
        <v>0.42901891809716786</v>
      </c>
      <c r="AI1569">
        <f>V1569/X1569</f>
        <v>0.53552299670048842</v>
      </c>
      <c r="AJ1569">
        <f>Y1569/AA1569</f>
        <v>0.19562330889163673</v>
      </c>
      <c r="AK1569">
        <f>Z1569/AB1569</f>
        <v>1.0634210409153644</v>
      </c>
      <c r="AL1569">
        <f>O1569/K1569</f>
        <v>0.84630357174891913</v>
      </c>
      <c r="AM1569">
        <f>P1569/L1569</f>
        <v>0.8364154376661318</v>
      </c>
      <c r="AN1569">
        <f>K1569/W1569</f>
        <v>0.12577767724328401</v>
      </c>
      <c r="AO1569">
        <f>L1569/X1569</f>
        <v>0.1255294028503923</v>
      </c>
      <c r="AP1569">
        <f>IF(OR(Q1569&lt;0, Q1569="NA"), 0, 1)</f>
        <v>1</v>
      </c>
      <c r="AQ1569">
        <f>IF(OR(S1569&lt;0, S1569="NA"), 0, 1)</f>
        <v>1</v>
      </c>
      <c r="AR1569">
        <f>IFERROR(IF((AF1569-AG1569)&gt;0,1,0),0)</f>
        <v>0</v>
      </c>
      <c r="AS1569">
        <f>IFERROR(IF((S1569-Q1569)&gt;0,1,0),0)</f>
        <v>0</v>
      </c>
      <c r="AT1569">
        <f>IFERROR(IF((AH1569-AI1569)&lt;0,1,0),0)</f>
        <v>1</v>
      </c>
      <c r="AU1569">
        <f>IFERROR(IF((AJ1569-AK1569)&gt;0,1,0),0)</f>
        <v>0</v>
      </c>
      <c r="AV1569">
        <f>IFERROR(IF((AL1569-AM1569)&gt;0,1,0),0)</f>
        <v>1</v>
      </c>
      <c r="AW1569">
        <f>IFERROR(IF((AN1569-AO1569)&gt;0,1,0),0)</f>
        <v>1</v>
      </c>
      <c r="AX1569">
        <f>IFERROR(IF((AC1569-AD1569)&lt;0,1,0),0)</f>
        <v>0</v>
      </c>
      <c r="AY1569">
        <f>SUM(AP1569:AX1569)</f>
        <v>5</v>
      </c>
    </row>
    <row r="1570" spans="1:51" x14ac:dyDescent="0.45">
      <c r="A1570" s="1" t="s">
        <v>1774</v>
      </c>
      <c r="B1570" s="2">
        <v>4992927</v>
      </c>
      <c r="C1570" s="3" t="s">
        <v>5337</v>
      </c>
      <c r="D1570" s="5">
        <v>85.68</v>
      </c>
      <c r="E1570" s="5">
        <v>14467.031671680001</v>
      </c>
      <c r="F1570" s="3" t="s">
        <v>4485</v>
      </c>
      <c r="G1570" s="3" t="s">
        <v>4486</v>
      </c>
      <c r="H1570" s="3" t="s">
        <v>4598</v>
      </c>
      <c r="I1570" s="3" t="s">
        <v>4615</v>
      </c>
      <c r="J1570" s="3" t="s">
        <v>5042</v>
      </c>
      <c r="K1570" s="6">
        <v>2131288</v>
      </c>
      <c r="L1570" s="6">
        <v>2151748</v>
      </c>
      <c r="M1570" s="6">
        <v>647114</v>
      </c>
      <c r="N1570" s="6">
        <v>659569</v>
      </c>
      <c r="O1570" s="6">
        <v>564918</v>
      </c>
      <c r="P1570" s="6">
        <v>582040</v>
      </c>
      <c r="Q1570" s="6">
        <v>487330</v>
      </c>
      <c r="R1570" s="6">
        <v>498254</v>
      </c>
      <c r="S1570" s="6">
        <v>596133</v>
      </c>
      <c r="T1570" s="6">
        <v>626616</v>
      </c>
      <c r="U1570" s="6" t="s">
        <v>4474</v>
      </c>
      <c r="V1570" s="6" t="s">
        <v>4474</v>
      </c>
      <c r="W1570" s="6">
        <v>2975643</v>
      </c>
      <c r="X1570" s="6">
        <v>2879897</v>
      </c>
      <c r="Y1570" s="6">
        <v>1612495</v>
      </c>
      <c r="Z1570" s="6">
        <v>1524232</v>
      </c>
      <c r="AA1570" s="6">
        <v>360373</v>
      </c>
      <c r="AB1570" s="6">
        <v>362335</v>
      </c>
      <c r="AC1570" s="6">
        <v>168829000</v>
      </c>
      <c r="AD1570" s="6">
        <v>168927000</v>
      </c>
      <c r="AF1570">
        <f>Q1570/W1570</f>
        <v>0.16377300637206815</v>
      </c>
      <c r="AG1570">
        <f>R1570/X1570</f>
        <v>0.17301104865903191</v>
      </c>
      <c r="AH1570" t="e">
        <f>U1570/W1570</f>
        <v>#VALUE!</v>
      </c>
      <c r="AI1570" t="e">
        <f>V1570/X1570</f>
        <v>#VALUE!</v>
      </c>
      <c r="AJ1570">
        <f>Y1570/AA1570</f>
        <v>4.4745166813274029</v>
      </c>
      <c r="AK1570">
        <f>Z1570/AB1570</f>
        <v>4.2066927015055127</v>
      </c>
      <c r="AL1570">
        <f>O1570/K1570</f>
        <v>0.26505943823640915</v>
      </c>
      <c r="AM1570">
        <f>P1570/L1570</f>
        <v>0.27049635923909304</v>
      </c>
      <c r="AN1570">
        <f>K1570/W1570</f>
        <v>0.71624452261242355</v>
      </c>
      <c r="AO1570">
        <f>L1570/X1570</f>
        <v>0.74716144362107395</v>
      </c>
      <c r="AP1570">
        <f>IF(OR(Q1570&lt;0, Q1570="NA"), 0, 1)</f>
        <v>1</v>
      </c>
      <c r="AQ1570">
        <f>IF(OR(S1570&lt;0, S1570="NA"), 0, 1)</f>
        <v>1</v>
      </c>
      <c r="AR1570">
        <f>IFERROR(IF((AF1570-AG1570)&gt;0,1,0),0)</f>
        <v>0</v>
      </c>
      <c r="AS1570">
        <f>IFERROR(IF((S1570-Q1570)&gt;0,1,0),0)</f>
        <v>1</v>
      </c>
      <c r="AT1570">
        <f>IFERROR(IF((AH1570-AI1570)&lt;0,1,0),0)</f>
        <v>0</v>
      </c>
      <c r="AU1570">
        <f>IFERROR(IF((AJ1570-AK1570)&gt;0,1,0),0)</f>
        <v>1</v>
      </c>
      <c r="AV1570">
        <f>IFERROR(IF((AL1570-AM1570)&gt;0,1,0),0)</f>
        <v>0</v>
      </c>
      <c r="AW1570">
        <f>IFERROR(IF((AN1570-AO1570)&gt;0,1,0),0)</f>
        <v>0</v>
      </c>
      <c r="AX1570">
        <f>IFERROR(IF((AC1570-AD1570)&lt;0,1,0),0)</f>
        <v>1</v>
      </c>
      <c r="AY1570">
        <f>SUM(AP1570:AX1570)</f>
        <v>5</v>
      </c>
    </row>
    <row r="1571" spans="1:51" x14ac:dyDescent="0.45">
      <c r="A1571" s="1" t="s">
        <v>1799</v>
      </c>
      <c r="B1571" s="2">
        <v>4239834</v>
      </c>
      <c r="C1571" s="3" t="s">
        <v>5337</v>
      </c>
      <c r="D1571" s="5">
        <v>27.9</v>
      </c>
      <c r="E1571" s="5">
        <v>8373.9093200999996</v>
      </c>
      <c r="F1571" s="3" t="s">
        <v>4583</v>
      </c>
      <c r="G1571" s="3" t="s">
        <v>4583</v>
      </c>
      <c r="H1571" s="3" t="s">
        <v>4682</v>
      </c>
      <c r="I1571" s="3" t="s">
        <v>4683</v>
      </c>
      <c r="J1571" s="3" t="s">
        <v>5075</v>
      </c>
      <c r="K1571" s="6">
        <v>8961000</v>
      </c>
      <c r="L1571" s="6">
        <v>9094000</v>
      </c>
      <c r="M1571" s="6">
        <v>1747000</v>
      </c>
      <c r="N1571" s="6">
        <v>1777000</v>
      </c>
      <c r="O1571" s="6">
        <v>1193000</v>
      </c>
      <c r="P1571" s="6">
        <v>1206000</v>
      </c>
      <c r="Q1571" s="6">
        <v>716000</v>
      </c>
      <c r="R1571" s="6">
        <v>721000</v>
      </c>
      <c r="S1571" s="6">
        <v>793000</v>
      </c>
      <c r="T1571" s="6">
        <v>1017000</v>
      </c>
      <c r="U1571" s="6">
        <v>5230000</v>
      </c>
      <c r="V1571" s="6">
        <v>4789000</v>
      </c>
      <c r="W1571" s="6">
        <v>11231000</v>
      </c>
      <c r="X1571" s="6">
        <v>10828000</v>
      </c>
      <c r="Y1571" s="6">
        <v>2990000</v>
      </c>
      <c r="Z1571" s="6">
        <v>2840000</v>
      </c>
      <c r="AA1571" s="6">
        <v>1729000</v>
      </c>
      <c r="AB1571" s="6">
        <v>1963000</v>
      </c>
      <c r="AC1571" s="6">
        <v>300135726</v>
      </c>
      <c r="AD1571" s="6">
        <v>300101971</v>
      </c>
      <c r="AF1571">
        <f>Q1571/W1571</f>
        <v>6.3752114682575009E-2</v>
      </c>
      <c r="AG1571">
        <f>R1571/X1571</f>
        <v>6.6586627262652381E-2</v>
      </c>
      <c r="AH1571">
        <f>U1571/W1571</f>
        <v>0.46567536283501026</v>
      </c>
      <c r="AI1571">
        <f>V1571/X1571</f>
        <v>0.4422792759512375</v>
      </c>
      <c r="AJ1571">
        <f>Y1571/AA1571</f>
        <v>1.7293233082706767</v>
      </c>
      <c r="AK1571">
        <f>Z1571/AB1571</f>
        <v>1.446765155374427</v>
      </c>
      <c r="AL1571">
        <f>O1571/K1571</f>
        <v>0.13313246289476621</v>
      </c>
      <c r="AM1571">
        <f>P1571/L1571</f>
        <v>0.13261491093028371</v>
      </c>
      <c r="AN1571">
        <f>K1571/W1571</f>
        <v>0.79788086546166859</v>
      </c>
      <c r="AO1571">
        <f>L1571/X1571</f>
        <v>0.83985962319911345</v>
      </c>
      <c r="AP1571">
        <f>IF(OR(Q1571&lt;0, Q1571="NA"), 0, 1)</f>
        <v>1</v>
      </c>
      <c r="AQ1571">
        <f>IF(OR(S1571&lt;0, S1571="NA"), 0, 1)</f>
        <v>1</v>
      </c>
      <c r="AR1571">
        <f>IFERROR(IF((AF1571-AG1571)&gt;0,1,0),0)</f>
        <v>0</v>
      </c>
      <c r="AS1571">
        <f>IFERROR(IF((S1571-Q1571)&gt;0,1,0),0)</f>
        <v>1</v>
      </c>
      <c r="AT1571">
        <f>IFERROR(IF((AH1571-AI1571)&lt;0,1,0),0)</f>
        <v>0</v>
      </c>
      <c r="AU1571">
        <f>IFERROR(IF((AJ1571-AK1571)&gt;0,1,0),0)</f>
        <v>1</v>
      </c>
      <c r="AV1571">
        <f>IFERROR(IF((AL1571-AM1571)&gt;0,1,0),0)</f>
        <v>1</v>
      </c>
      <c r="AW1571">
        <f>IFERROR(IF((AN1571-AO1571)&gt;0,1,0),0)</f>
        <v>0</v>
      </c>
      <c r="AX1571">
        <f>IFERROR(IF((AC1571-AD1571)&lt;0,1,0),0)</f>
        <v>0</v>
      </c>
      <c r="AY1571">
        <f>SUM(AP1571:AX1571)</f>
        <v>5</v>
      </c>
    </row>
    <row r="1572" spans="1:51" x14ac:dyDescent="0.45">
      <c r="A1572" s="1" t="s">
        <v>1813</v>
      </c>
      <c r="B1572" s="2">
        <v>5149304</v>
      </c>
      <c r="C1572" s="3" t="s">
        <v>5336</v>
      </c>
      <c r="D1572" s="5">
        <v>21.31</v>
      </c>
      <c r="E1572" s="5">
        <v>1777.89315083</v>
      </c>
      <c r="F1572" s="3" t="s">
        <v>4500</v>
      </c>
      <c r="G1572" s="3" t="s">
        <v>4501</v>
      </c>
      <c r="H1572" s="3" t="s">
        <v>4533</v>
      </c>
      <c r="I1572" s="3" t="s">
        <v>4534</v>
      </c>
      <c r="J1572" s="3" t="s">
        <v>5080</v>
      </c>
      <c r="K1572" s="6">
        <v>328358</v>
      </c>
      <c r="L1572" s="6">
        <v>318342</v>
      </c>
      <c r="M1572" s="6">
        <v>11970</v>
      </c>
      <c r="N1572" s="6">
        <v>8897</v>
      </c>
      <c r="O1572" s="6">
        <v>-280</v>
      </c>
      <c r="P1572" s="6">
        <v>-2407</v>
      </c>
      <c r="Q1572" s="6">
        <v>2419</v>
      </c>
      <c r="R1572" s="6">
        <v>-1187</v>
      </c>
      <c r="S1572" s="6">
        <v>30686</v>
      </c>
      <c r="T1572" s="6">
        <v>32431</v>
      </c>
      <c r="U1572" s="6" t="s">
        <v>4474</v>
      </c>
      <c r="V1572" s="6" t="s">
        <v>4474</v>
      </c>
      <c r="W1572" s="6">
        <v>477252</v>
      </c>
      <c r="X1572" s="6">
        <v>443622</v>
      </c>
      <c r="Y1572" s="6">
        <v>322995</v>
      </c>
      <c r="Z1572" s="6">
        <v>330412</v>
      </c>
      <c r="AA1572" s="6">
        <v>54234</v>
      </c>
      <c r="AB1572" s="6">
        <v>46267</v>
      </c>
      <c r="AC1572" s="6">
        <v>76742933</v>
      </c>
      <c r="AD1572" s="6">
        <v>76658080</v>
      </c>
      <c r="AF1572">
        <f>Q1572/W1572</f>
        <v>5.0686010744847585E-3</v>
      </c>
      <c r="AG1572">
        <f>R1572/X1572</f>
        <v>-2.6757013854137083E-3</v>
      </c>
      <c r="AH1572" t="e">
        <f>U1572/W1572</f>
        <v>#VALUE!</v>
      </c>
      <c r="AI1572" t="e">
        <f>V1572/X1572</f>
        <v>#VALUE!</v>
      </c>
      <c r="AJ1572">
        <f>Y1572/AA1572</f>
        <v>5.9555813696205329</v>
      </c>
      <c r="AK1572">
        <f>Z1572/AB1572</f>
        <v>7.1414182894935916</v>
      </c>
      <c r="AL1572">
        <f>O1572/K1572</f>
        <v>-8.5272781537224613E-4</v>
      </c>
      <c r="AM1572">
        <f>P1572/L1572</f>
        <v>-7.5610506939078103E-3</v>
      </c>
      <c r="AN1572">
        <f>K1572/W1572</f>
        <v>0.68801807011809279</v>
      </c>
      <c r="AO1572">
        <f>L1572/X1572</f>
        <v>0.71759741401463406</v>
      </c>
      <c r="AP1572">
        <f>IF(OR(Q1572&lt;0, Q1572="NA"), 0, 1)</f>
        <v>1</v>
      </c>
      <c r="AQ1572">
        <f>IF(OR(S1572&lt;0, S1572="NA"), 0, 1)</f>
        <v>1</v>
      </c>
      <c r="AR1572">
        <f>IFERROR(IF((AF1572-AG1572)&gt;0,1,0),0)</f>
        <v>1</v>
      </c>
      <c r="AS1572">
        <f>IFERROR(IF((S1572-Q1572)&gt;0,1,0),0)</f>
        <v>1</v>
      </c>
      <c r="AT1572">
        <f>IFERROR(IF((AH1572-AI1572)&lt;0,1,0),0)</f>
        <v>0</v>
      </c>
      <c r="AU1572">
        <f>IFERROR(IF((AJ1572-AK1572)&gt;0,1,0),0)</f>
        <v>0</v>
      </c>
      <c r="AV1572">
        <f>IFERROR(IF((AL1572-AM1572)&gt;0,1,0),0)</f>
        <v>1</v>
      </c>
      <c r="AW1572">
        <f>IFERROR(IF((AN1572-AO1572)&gt;0,1,0),0)</f>
        <v>0</v>
      </c>
      <c r="AX1572">
        <f>IFERROR(IF((AC1572-AD1572)&lt;0,1,0),0)</f>
        <v>0</v>
      </c>
      <c r="AY1572">
        <f>SUM(AP1572:AX1572)</f>
        <v>5</v>
      </c>
    </row>
    <row r="1573" spans="1:51" x14ac:dyDescent="0.45">
      <c r="A1573" s="1" t="s">
        <v>1818</v>
      </c>
      <c r="B1573" s="2">
        <v>4258132</v>
      </c>
      <c r="C1573" s="3" t="s">
        <v>5335</v>
      </c>
      <c r="D1573" s="7">
        <v>10.35</v>
      </c>
      <c r="E1573" s="5">
        <v>411.59716470000001</v>
      </c>
      <c r="F1573" s="3" t="s">
        <v>4475</v>
      </c>
      <c r="G1573" s="3" t="s">
        <v>4476</v>
      </c>
      <c r="H1573" s="3" t="s">
        <v>4637</v>
      </c>
      <c r="I1573" s="3" t="s">
        <v>4637</v>
      </c>
      <c r="J1573" s="3" t="s">
        <v>4499</v>
      </c>
      <c r="K1573" s="6">
        <v>499894</v>
      </c>
      <c r="L1573" s="6">
        <v>511889</v>
      </c>
      <c r="M1573" s="6">
        <v>14235</v>
      </c>
      <c r="N1573" s="6">
        <v>26362</v>
      </c>
      <c r="O1573" s="6">
        <v>16921</v>
      </c>
      <c r="P1573" s="6">
        <v>23375</v>
      </c>
      <c r="Q1573" s="6">
        <v>22093</v>
      </c>
      <c r="R1573" s="6">
        <v>-33235</v>
      </c>
      <c r="S1573" s="6">
        <v>43431</v>
      </c>
      <c r="T1573" s="6">
        <v>45834</v>
      </c>
      <c r="U1573" s="6">
        <v>227650</v>
      </c>
      <c r="V1573" s="6">
        <v>227255</v>
      </c>
      <c r="W1573" s="6">
        <v>548014</v>
      </c>
      <c r="X1573" s="6">
        <v>572844</v>
      </c>
      <c r="Y1573" s="6">
        <v>246611</v>
      </c>
      <c r="Z1573" s="6">
        <v>271291</v>
      </c>
      <c r="AA1573" s="6">
        <v>264248</v>
      </c>
      <c r="AB1573" s="6">
        <v>289872</v>
      </c>
      <c r="AC1573" s="6">
        <v>39762909</v>
      </c>
      <c r="AD1573" s="6">
        <v>39704141</v>
      </c>
      <c r="AF1573">
        <f>Q1573/W1573</f>
        <v>4.0314663493998329E-2</v>
      </c>
      <c r="AG1573">
        <f>R1573/X1573</f>
        <v>-5.8017540552052563E-2</v>
      </c>
      <c r="AH1573">
        <f>U1573/W1573</f>
        <v>0.41540909538807402</v>
      </c>
      <c r="AI1573">
        <f>V1573/X1573</f>
        <v>0.39671359043648879</v>
      </c>
      <c r="AJ1573">
        <f>Y1573/AA1573</f>
        <v>0.93325588083921163</v>
      </c>
      <c r="AK1573">
        <f>Z1573/AB1573</f>
        <v>0.93589929348126066</v>
      </c>
      <c r="AL1573">
        <f>O1573/K1573</f>
        <v>3.3849176025317368E-2</v>
      </c>
      <c r="AM1573">
        <f>P1573/L1573</f>
        <v>4.5664196730150479E-2</v>
      </c>
      <c r="AN1573">
        <f>K1573/W1573</f>
        <v>0.91219202429135027</v>
      </c>
      <c r="AO1573">
        <f>L1573/X1573</f>
        <v>0.89359232181885473</v>
      </c>
      <c r="AP1573">
        <f>IF(OR(Q1573&lt;0, Q1573="NA"), 0, 1)</f>
        <v>1</v>
      </c>
      <c r="AQ1573">
        <f>IF(OR(S1573&lt;0, S1573="NA"), 0, 1)</f>
        <v>1</v>
      </c>
      <c r="AR1573">
        <f>IFERROR(IF((AF1573-AG1573)&gt;0,1,0),0)</f>
        <v>1</v>
      </c>
      <c r="AS1573">
        <f>IFERROR(IF((S1573-Q1573)&gt;0,1,0),0)</f>
        <v>1</v>
      </c>
      <c r="AT1573">
        <f>IFERROR(IF((AH1573-AI1573)&lt;0,1,0),0)</f>
        <v>0</v>
      </c>
      <c r="AU1573">
        <f>IFERROR(IF((AJ1573-AK1573)&gt;0,1,0),0)</f>
        <v>0</v>
      </c>
      <c r="AV1573">
        <f>IFERROR(IF((AL1573-AM1573)&gt;0,1,0),0)</f>
        <v>0</v>
      </c>
      <c r="AW1573">
        <f>IFERROR(IF((AN1573-AO1573)&gt;0,1,0),0)</f>
        <v>1</v>
      </c>
      <c r="AX1573">
        <f>IFERROR(IF((AC1573-AD1573)&lt;0,1,0),0)</f>
        <v>0</v>
      </c>
      <c r="AY1573">
        <f>SUM(AP1573:AX1573)</f>
        <v>5</v>
      </c>
    </row>
    <row r="1574" spans="1:51" x14ac:dyDescent="0.45">
      <c r="A1574" s="1" t="s">
        <v>1823</v>
      </c>
      <c r="B1574" s="2">
        <v>4910854</v>
      </c>
      <c r="C1574" s="3" t="s">
        <v>5337</v>
      </c>
      <c r="D1574" s="5">
        <v>13.11</v>
      </c>
      <c r="E1574" s="5">
        <v>674.59918550999998</v>
      </c>
      <c r="F1574" s="3" t="s">
        <v>4475</v>
      </c>
      <c r="G1574" s="3" t="s">
        <v>4476</v>
      </c>
      <c r="H1574" s="3" t="s">
        <v>4477</v>
      </c>
      <c r="I1574" s="3" t="s">
        <v>4498</v>
      </c>
      <c r="J1574" s="3" t="s">
        <v>4692</v>
      </c>
      <c r="K1574" s="6">
        <v>2954071</v>
      </c>
      <c r="L1574" s="6">
        <v>2866723</v>
      </c>
      <c r="M1574" s="6">
        <v>285697</v>
      </c>
      <c r="N1574" s="6">
        <v>297881</v>
      </c>
      <c r="O1574" s="6">
        <v>219293</v>
      </c>
      <c r="P1574" s="6">
        <v>233784</v>
      </c>
      <c r="Q1574" s="6">
        <v>106660</v>
      </c>
      <c r="R1574" s="6">
        <v>186719</v>
      </c>
      <c r="S1574" s="6">
        <v>227945</v>
      </c>
      <c r="T1574" s="6">
        <v>304842</v>
      </c>
      <c r="U1574" s="6">
        <v>573769</v>
      </c>
      <c r="V1574" s="6">
        <v>530857</v>
      </c>
      <c r="W1574" s="6">
        <v>2794661</v>
      </c>
      <c r="X1574" s="6">
        <v>2776645</v>
      </c>
      <c r="Y1574" s="6">
        <v>1303750</v>
      </c>
      <c r="Z1574" s="6">
        <v>1255857</v>
      </c>
      <c r="AA1574" s="6">
        <v>848783</v>
      </c>
      <c r="AB1574" s="6">
        <v>855514</v>
      </c>
      <c r="AC1574" s="6">
        <v>51445203</v>
      </c>
      <c r="AD1574" s="6">
        <v>51418318</v>
      </c>
      <c r="AF1574">
        <f>Q1574/W1574</f>
        <v>3.8165630822486162E-2</v>
      </c>
      <c r="AG1574">
        <f>R1574/X1574</f>
        <v>6.7246263026062028E-2</v>
      </c>
      <c r="AH1574">
        <f>U1574/W1574</f>
        <v>0.20530898023051811</v>
      </c>
      <c r="AI1574">
        <f>V1574/X1574</f>
        <v>0.19118648584892919</v>
      </c>
      <c r="AJ1574">
        <f>Y1574/AA1574</f>
        <v>1.5360227525763357</v>
      </c>
      <c r="AK1574">
        <f>Z1574/AB1574</f>
        <v>1.46795610591995</v>
      </c>
      <c r="AL1574">
        <f>O1574/K1574</f>
        <v>7.4234167019005301E-2</v>
      </c>
      <c r="AM1574">
        <f>P1574/L1574</f>
        <v>8.1550955568431269E-2</v>
      </c>
      <c r="AN1574">
        <f>K1574/W1574</f>
        <v>1.0570409076449703</v>
      </c>
      <c r="AO1574">
        <f>L1574/X1574</f>
        <v>1.032441309566041</v>
      </c>
      <c r="AP1574">
        <f>IF(OR(Q1574&lt;0, Q1574="NA"), 0, 1)</f>
        <v>1</v>
      </c>
      <c r="AQ1574">
        <f>IF(OR(S1574&lt;0, S1574="NA"), 0, 1)</f>
        <v>1</v>
      </c>
      <c r="AR1574">
        <f>IFERROR(IF((AF1574-AG1574)&gt;0,1,0),0)</f>
        <v>0</v>
      </c>
      <c r="AS1574">
        <f>IFERROR(IF((S1574-Q1574)&gt;0,1,0),0)</f>
        <v>1</v>
      </c>
      <c r="AT1574">
        <f>IFERROR(IF((AH1574-AI1574)&lt;0,1,0),0)</f>
        <v>0</v>
      </c>
      <c r="AU1574">
        <f>IFERROR(IF((AJ1574-AK1574)&gt;0,1,0),0)</f>
        <v>1</v>
      </c>
      <c r="AV1574">
        <f>IFERROR(IF((AL1574-AM1574)&gt;0,1,0),0)</f>
        <v>0</v>
      </c>
      <c r="AW1574">
        <f>IFERROR(IF((AN1574-AO1574)&gt;0,1,0),0)</f>
        <v>1</v>
      </c>
      <c r="AX1574">
        <f>IFERROR(IF((AC1574-AD1574)&lt;0,1,0),0)</f>
        <v>0</v>
      </c>
      <c r="AY1574">
        <f>SUM(AP1574:AX1574)</f>
        <v>5</v>
      </c>
    </row>
    <row r="1575" spans="1:51" x14ac:dyDescent="0.45">
      <c r="A1575" s="1" t="s">
        <v>1830</v>
      </c>
      <c r="B1575" s="2">
        <v>4188868</v>
      </c>
      <c r="C1575" s="3" t="s">
        <v>5337</v>
      </c>
      <c r="D1575" s="5">
        <v>196.22</v>
      </c>
      <c r="E1575" s="5">
        <v>3478.5487197799998</v>
      </c>
      <c r="F1575" s="3" t="s">
        <v>4654</v>
      </c>
      <c r="G1575" s="3" t="s">
        <v>4654</v>
      </c>
      <c r="H1575" s="3" t="s">
        <v>4655</v>
      </c>
      <c r="I1575" s="3" t="s">
        <v>4717</v>
      </c>
      <c r="J1575" s="3" t="s">
        <v>4718</v>
      </c>
      <c r="K1575" s="6">
        <v>886642</v>
      </c>
      <c r="L1575" s="6">
        <v>896577</v>
      </c>
      <c r="M1575" s="6">
        <v>746440</v>
      </c>
      <c r="N1575" s="6">
        <v>734799</v>
      </c>
      <c r="O1575" s="6">
        <v>391214</v>
      </c>
      <c r="P1575" s="6">
        <v>413324</v>
      </c>
      <c r="Q1575" s="6">
        <v>257587</v>
      </c>
      <c r="R1575" s="6">
        <v>879998</v>
      </c>
      <c r="S1575" s="6">
        <v>656686</v>
      </c>
      <c r="T1575" s="6">
        <v>623262</v>
      </c>
      <c r="U1575" s="6">
        <v>694389</v>
      </c>
      <c r="V1575" s="6">
        <v>679503</v>
      </c>
      <c r="W1575" s="6">
        <v>3178156</v>
      </c>
      <c r="X1575" s="6">
        <v>3238243</v>
      </c>
      <c r="Y1575" s="6">
        <v>223445</v>
      </c>
      <c r="Z1575" s="6">
        <v>270271</v>
      </c>
      <c r="AA1575" s="6">
        <v>327077</v>
      </c>
      <c r="AB1575" s="6">
        <v>341704</v>
      </c>
      <c r="AC1575" s="6">
        <v>17825000</v>
      </c>
      <c r="AD1575" s="6">
        <v>18137000</v>
      </c>
      <c r="AF1575">
        <f>Q1575/W1575</f>
        <v>8.1049199598761043E-2</v>
      </c>
      <c r="AG1575">
        <f>R1575/X1575</f>
        <v>0.27175168756637474</v>
      </c>
      <c r="AH1575">
        <f>U1575/W1575</f>
        <v>0.21848801632141404</v>
      </c>
      <c r="AI1575">
        <f>V1575/X1575</f>
        <v>0.20983693935260572</v>
      </c>
      <c r="AJ1575">
        <f>Y1575/AA1575</f>
        <v>0.68315717705616719</v>
      </c>
      <c r="AK1575">
        <f>Z1575/AB1575</f>
        <v>0.79095064734389997</v>
      </c>
      <c r="AL1575">
        <f>O1575/K1575</f>
        <v>0.44123107184184823</v>
      </c>
      <c r="AM1575">
        <f>P1575/L1575</f>
        <v>0.46100223405240154</v>
      </c>
      <c r="AN1575">
        <f>K1575/W1575</f>
        <v>0.27898001230902447</v>
      </c>
      <c r="AO1575">
        <f>L1575/X1575</f>
        <v>0.27687143923417729</v>
      </c>
      <c r="AP1575">
        <f>IF(OR(Q1575&lt;0, Q1575="NA"), 0, 1)</f>
        <v>1</v>
      </c>
      <c r="AQ1575">
        <f>IF(OR(S1575&lt;0, S1575="NA"), 0, 1)</f>
        <v>1</v>
      </c>
      <c r="AR1575">
        <f>IFERROR(IF((AF1575-AG1575)&gt;0,1,0),0)</f>
        <v>0</v>
      </c>
      <c r="AS1575">
        <f>IFERROR(IF((S1575-Q1575)&gt;0,1,0),0)</f>
        <v>1</v>
      </c>
      <c r="AT1575">
        <f>IFERROR(IF((AH1575-AI1575)&lt;0,1,0),0)</f>
        <v>0</v>
      </c>
      <c r="AU1575">
        <f>IFERROR(IF((AJ1575-AK1575)&gt;0,1,0),0)</f>
        <v>0</v>
      </c>
      <c r="AV1575">
        <f>IFERROR(IF((AL1575-AM1575)&gt;0,1,0),0)</f>
        <v>0</v>
      </c>
      <c r="AW1575">
        <f>IFERROR(IF((AN1575-AO1575)&gt;0,1,0),0)</f>
        <v>1</v>
      </c>
      <c r="AX1575">
        <f>IFERROR(IF((AC1575-AD1575)&lt;0,1,0),0)</f>
        <v>1</v>
      </c>
      <c r="AY1575">
        <f>SUM(AP1575:AX1575)</f>
        <v>5</v>
      </c>
    </row>
    <row r="1576" spans="1:51" x14ac:dyDescent="0.45">
      <c r="A1576" s="1" t="s">
        <v>1834</v>
      </c>
      <c r="B1576" s="2">
        <v>4982351</v>
      </c>
      <c r="C1576" s="3" t="s">
        <v>5335</v>
      </c>
      <c r="D1576" s="5">
        <v>32.020000000000003</v>
      </c>
      <c r="E1576" s="5">
        <v>10032.968800819999</v>
      </c>
      <c r="F1576" s="3" t="s">
        <v>4475</v>
      </c>
      <c r="G1576" s="3" t="s">
        <v>4529</v>
      </c>
      <c r="H1576" s="3" t="s">
        <v>4530</v>
      </c>
      <c r="I1576" s="3" t="s">
        <v>4611</v>
      </c>
      <c r="J1576" s="3" t="s">
        <v>4785</v>
      </c>
      <c r="K1576" s="6">
        <v>3256798.9108717861</v>
      </c>
      <c r="L1576" s="6">
        <v>3226310.02757423</v>
      </c>
      <c r="M1576" s="6">
        <v>886134.82220164023</v>
      </c>
      <c r="N1576" s="6">
        <v>913414.92582537653</v>
      </c>
      <c r="O1576" s="6">
        <v>702408.70250680088</v>
      </c>
      <c r="P1576" s="6">
        <v>726189.79245425633</v>
      </c>
      <c r="Q1576" s="6">
        <v>525487.2539117703</v>
      </c>
      <c r="R1576" s="6">
        <v>532317.61292794836</v>
      </c>
      <c r="S1576" s="6">
        <v>1003341.8101248787</v>
      </c>
      <c r="T1576" s="6">
        <v>929617.10082864657</v>
      </c>
      <c r="U1576" s="6">
        <v>641385.70104782947</v>
      </c>
      <c r="V1576" s="6">
        <v>718325.55835363094</v>
      </c>
      <c r="W1576" s="6">
        <v>8844393.7557915747</v>
      </c>
      <c r="X1576" s="6">
        <v>8594035.9713220224</v>
      </c>
      <c r="Y1576" s="6">
        <v>1551357.9014897712</v>
      </c>
      <c r="Z1576" s="6">
        <v>1577976.8539542309</v>
      </c>
      <c r="AA1576" s="6">
        <v>1768907.2635255542</v>
      </c>
      <c r="AB1576" s="6">
        <v>1631920.0759608638</v>
      </c>
      <c r="AC1576" s="6">
        <v>310286842</v>
      </c>
      <c r="AD1576" s="6">
        <v>313334441</v>
      </c>
      <c r="AF1576">
        <f>Q1576/W1576</f>
        <v>5.941472851857884E-2</v>
      </c>
      <c r="AG1576">
        <f>R1576/X1576</f>
        <v>6.1940351972492598E-2</v>
      </c>
      <c r="AH1576">
        <f>U1576/W1576</f>
        <v>7.2518899401989065E-2</v>
      </c>
      <c r="AI1576">
        <f>V1576/X1576</f>
        <v>8.358419265996285E-2</v>
      </c>
      <c r="AJ1576">
        <f>Y1576/AA1576</f>
        <v>0.87701482914248874</v>
      </c>
      <c r="AK1576">
        <f>Z1576/AB1576</f>
        <v>0.96694493633527268</v>
      </c>
      <c r="AL1576">
        <f>O1576/K1576</f>
        <v>0.21567456933310591</v>
      </c>
      <c r="AM1576">
        <f>P1576/L1576</f>
        <v>0.22508369817151688</v>
      </c>
      <c r="AN1576">
        <f>K1576/W1576</f>
        <v>0.36823314302793636</v>
      </c>
      <c r="AO1576">
        <f>L1576/X1576</f>
        <v>0.37541267436397824</v>
      </c>
      <c r="AP1576">
        <f>IF(OR(Q1576&lt;0, Q1576="NA"), 0, 1)</f>
        <v>1</v>
      </c>
      <c r="AQ1576">
        <f>IF(OR(S1576&lt;0, S1576="NA"), 0, 1)</f>
        <v>1</v>
      </c>
      <c r="AR1576">
        <f>IFERROR(IF((AF1576-AG1576)&gt;0,1,0),0)</f>
        <v>0</v>
      </c>
      <c r="AS1576">
        <f>IFERROR(IF((S1576-Q1576)&gt;0,1,0),0)</f>
        <v>1</v>
      </c>
      <c r="AT1576">
        <f>IFERROR(IF((AH1576-AI1576)&lt;0,1,0),0)</f>
        <v>1</v>
      </c>
      <c r="AU1576">
        <f>IFERROR(IF((AJ1576-AK1576)&gt;0,1,0),0)</f>
        <v>0</v>
      </c>
      <c r="AV1576">
        <f>IFERROR(IF((AL1576-AM1576)&gt;0,1,0),0)</f>
        <v>0</v>
      </c>
      <c r="AW1576">
        <f>IFERROR(IF((AN1576-AO1576)&gt;0,1,0),0)</f>
        <v>0</v>
      </c>
      <c r="AX1576">
        <f>IFERROR(IF((AC1576-AD1576)&lt;0,1,0),0)</f>
        <v>1</v>
      </c>
      <c r="AY1576">
        <f>SUM(AP1576:AX1576)</f>
        <v>5</v>
      </c>
    </row>
    <row r="1577" spans="1:51" x14ac:dyDescent="0.45">
      <c r="A1577" s="1" t="s">
        <v>1835</v>
      </c>
      <c r="B1577" s="2">
        <v>4993180</v>
      </c>
      <c r="C1577" s="3" t="s">
        <v>5335</v>
      </c>
      <c r="D1577" s="5">
        <v>89.24</v>
      </c>
      <c r="E1577" s="5">
        <v>3266.6180633600002</v>
      </c>
      <c r="F1577" s="3" t="s">
        <v>4485</v>
      </c>
      <c r="G1577" s="3" t="s">
        <v>4486</v>
      </c>
      <c r="H1577" s="3" t="s">
        <v>4590</v>
      </c>
      <c r="I1577" s="3" t="s">
        <v>4590</v>
      </c>
      <c r="J1577" s="3" t="s">
        <v>5086</v>
      </c>
      <c r="K1577" s="6">
        <v>1518307</v>
      </c>
      <c r="L1577" s="6">
        <v>1534141</v>
      </c>
      <c r="M1577" s="6">
        <v>303555</v>
      </c>
      <c r="N1577" s="6">
        <v>323956</v>
      </c>
      <c r="O1577" s="6">
        <v>249960</v>
      </c>
      <c r="P1577" s="6">
        <v>275020</v>
      </c>
      <c r="Q1577" s="6">
        <v>143742</v>
      </c>
      <c r="R1577" s="6">
        <v>161553</v>
      </c>
      <c r="S1577" s="6">
        <v>495137</v>
      </c>
      <c r="T1577" s="6">
        <v>486933</v>
      </c>
      <c r="U1577" s="6">
        <v>1520256</v>
      </c>
      <c r="V1577" s="6">
        <v>1530868</v>
      </c>
      <c r="W1577" s="6">
        <v>2892666</v>
      </c>
      <c r="X1577" s="6">
        <v>2850817</v>
      </c>
      <c r="Y1577" s="6">
        <v>299814</v>
      </c>
      <c r="Z1577" s="6">
        <v>296649</v>
      </c>
      <c r="AA1577" s="6">
        <v>191595</v>
      </c>
      <c r="AB1577" s="6">
        <v>199248</v>
      </c>
      <c r="AC1577" s="6">
        <v>36107963</v>
      </c>
      <c r="AD1577" s="6">
        <v>36100235</v>
      </c>
      <c r="AF1577">
        <f>Q1577/W1577</f>
        <v>4.969187593728415E-2</v>
      </c>
      <c r="AG1577">
        <f>R1577/X1577</f>
        <v>5.6669018039390111E-2</v>
      </c>
      <c r="AH1577">
        <f>U1577/W1577</f>
        <v>0.52555531817361567</v>
      </c>
      <c r="AI1577">
        <f>V1577/X1577</f>
        <v>0.53699272875109139</v>
      </c>
      <c r="AJ1577">
        <f>Y1577/AA1577</f>
        <v>1.5648320676426837</v>
      </c>
      <c r="AK1577">
        <f>Z1577/AB1577</f>
        <v>1.4888430498675018</v>
      </c>
      <c r="AL1577">
        <f>O1577/K1577</f>
        <v>0.16463073673506082</v>
      </c>
      <c r="AM1577">
        <f>P1577/L1577</f>
        <v>0.17926644291496022</v>
      </c>
      <c r="AN1577">
        <f>K1577/W1577</f>
        <v>0.52488154525963249</v>
      </c>
      <c r="AO1577">
        <f>L1577/X1577</f>
        <v>0.53814082068403546</v>
      </c>
      <c r="AP1577">
        <f>IF(OR(Q1577&lt;0, Q1577="NA"), 0, 1)</f>
        <v>1</v>
      </c>
      <c r="AQ1577">
        <f>IF(OR(S1577&lt;0, S1577="NA"), 0, 1)</f>
        <v>1</v>
      </c>
      <c r="AR1577">
        <f>IFERROR(IF((AF1577-AG1577)&gt;0,1,0),0)</f>
        <v>0</v>
      </c>
      <c r="AS1577">
        <f>IFERROR(IF((S1577-Q1577)&gt;0,1,0),0)</f>
        <v>1</v>
      </c>
      <c r="AT1577">
        <f>IFERROR(IF((AH1577-AI1577)&lt;0,1,0),0)</f>
        <v>1</v>
      </c>
      <c r="AU1577">
        <f>IFERROR(IF((AJ1577-AK1577)&gt;0,1,0),0)</f>
        <v>1</v>
      </c>
      <c r="AV1577">
        <f>IFERROR(IF((AL1577-AM1577)&gt;0,1,0),0)</f>
        <v>0</v>
      </c>
      <c r="AW1577">
        <f>IFERROR(IF((AN1577-AO1577)&gt;0,1,0),0)</f>
        <v>0</v>
      </c>
      <c r="AX1577">
        <f>IFERROR(IF((AC1577-AD1577)&lt;0,1,0),0)</f>
        <v>0</v>
      </c>
      <c r="AY1577">
        <f>SUM(AP1577:AX1577)</f>
        <v>5</v>
      </c>
    </row>
    <row r="1578" spans="1:51" x14ac:dyDescent="0.45">
      <c r="A1578" s="1" t="s">
        <v>1837</v>
      </c>
      <c r="B1578" s="2">
        <v>4191821</v>
      </c>
      <c r="C1578" s="3" t="s">
        <v>5337</v>
      </c>
      <c r="D1578" s="5">
        <v>61.77</v>
      </c>
      <c r="E1578" s="5">
        <v>3376.16925231</v>
      </c>
      <c r="F1578" s="3" t="s">
        <v>4583</v>
      </c>
      <c r="G1578" s="3" t="s">
        <v>4583</v>
      </c>
      <c r="H1578" s="3" t="s">
        <v>4584</v>
      </c>
      <c r="I1578" s="3" t="s">
        <v>4624</v>
      </c>
      <c r="J1578" s="3" t="s">
        <v>5088</v>
      </c>
      <c r="K1578" s="6">
        <v>3568736</v>
      </c>
      <c r="L1578" s="6">
        <v>3548331</v>
      </c>
      <c r="M1578" s="6">
        <v>522930</v>
      </c>
      <c r="N1578" s="6">
        <v>594385</v>
      </c>
      <c r="O1578" s="6">
        <v>348220</v>
      </c>
      <c r="P1578" s="6">
        <v>424982</v>
      </c>
      <c r="Q1578" s="6">
        <v>130395</v>
      </c>
      <c r="R1578" s="6">
        <v>182648</v>
      </c>
      <c r="S1578" s="6">
        <v>301244</v>
      </c>
      <c r="T1578" s="6">
        <v>378491</v>
      </c>
      <c r="U1578" s="6">
        <v>2010052</v>
      </c>
      <c r="V1578" s="6">
        <v>2137113</v>
      </c>
      <c r="W1578" s="6">
        <v>4933244</v>
      </c>
      <c r="X1578" s="6">
        <v>4978245</v>
      </c>
      <c r="Y1578" s="6">
        <v>1299205</v>
      </c>
      <c r="Z1578" s="6">
        <v>1330292</v>
      </c>
      <c r="AA1578" s="6">
        <v>719290</v>
      </c>
      <c r="AB1578" s="6">
        <v>704947</v>
      </c>
      <c r="AC1578" s="6">
        <v>54657103</v>
      </c>
      <c r="AD1578" s="6">
        <v>54612541</v>
      </c>
      <c r="AF1578">
        <f>Q1578/W1578</f>
        <v>2.6431897550577267E-2</v>
      </c>
      <c r="AG1578">
        <f>R1578/X1578</f>
        <v>3.6689234860879688E-2</v>
      </c>
      <c r="AH1578">
        <f>U1578/W1578</f>
        <v>0.40745035112797989</v>
      </c>
      <c r="AI1578">
        <f>V1578/X1578</f>
        <v>0.42929044271625844</v>
      </c>
      <c r="AJ1578">
        <f>Y1578/AA1578</f>
        <v>1.8062325348607655</v>
      </c>
      <c r="AK1578">
        <f>Z1578/AB1578</f>
        <v>1.8870808727464619</v>
      </c>
      <c r="AL1578">
        <f>O1578/K1578</f>
        <v>9.7575163867543016E-2</v>
      </c>
      <c r="AM1578">
        <f>P1578/L1578</f>
        <v>0.1197695479931269</v>
      </c>
      <c r="AN1578">
        <f>K1578/W1578</f>
        <v>0.72340553193801072</v>
      </c>
      <c r="AO1578">
        <f>L1578/X1578</f>
        <v>0.71276745118008455</v>
      </c>
      <c r="AP1578">
        <f>IF(OR(Q1578&lt;0, Q1578="NA"), 0, 1)</f>
        <v>1</v>
      </c>
      <c r="AQ1578">
        <f>IF(OR(S1578&lt;0, S1578="NA"), 0, 1)</f>
        <v>1</v>
      </c>
      <c r="AR1578">
        <f>IFERROR(IF((AF1578-AG1578)&gt;0,1,0),0)</f>
        <v>0</v>
      </c>
      <c r="AS1578">
        <f>IFERROR(IF((S1578-Q1578)&gt;0,1,0),0)</f>
        <v>1</v>
      </c>
      <c r="AT1578">
        <f>IFERROR(IF((AH1578-AI1578)&lt;0,1,0),0)</f>
        <v>1</v>
      </c>
      <c r="AU1578">
        <f>IFERROR(IF((AJ1578-AK1578)&gt;0,1,0),0)</f>
        <v>0</v>
      </c>
      <c r="AV1578">
        <f>IFERROR(IF((AL1578-AM1578)&gt;0,1,0),0)</f>
        <v>0</v>
      </c>
      <c r="AW1578">
        <f>IFERROR(IF((AN1578-AO1578)&gt;0,1,0),0)</f>
        <v>1</v>
      </c>
      <c r="AX1578">
        <f>IFERROR(IF((AC1578-AD1578)&lt;0,1,0),0)</f>
        <v>0</v>
      </c>
      <c r="AY1578">
        <f>SUM(AP1578:AX1578)</f>
        <v>5</v>
      </c>
    </row>
    <row r="1579" spans="1:51" x14ac:dyDescent="0.45">
      <c r="A1579" s="1" t="s">
        <v>1842</v>
      </c>
      <c r="B1579" s="2">
        <v>4010641</v>
      </c>
      <c r="C1579" s="3" t="s">
        <v>5337</v>
      </c>
      <c r="D1579" s="5">
        <v>28.48</v>
      </c>
      <c r="E1579" s="5">
        <v>25019.736532800001</v>
      </c>
      <c r="F1579" s="3" t="s">
        <v>4654</v>
      </c>
      <c r="G1579" s="3" t="s">
        <v>4654</v>
      </c>
      <c r="H1579" s="3" t="s">
        <v>4747</v>
      </c>
      <c r="I1579" s="3" t="s">
        <v>4748</v>
      </c>
      <c r="J1579" s="3" t="s">
        <v>4864</v>
      </c>
      <c r="K1579" s="6">
        <v>22944000</v>
      </c>
      <c r="L1579" s="6">
        <v>23073000</v>
      </c>
      <c r="M1579" s="6">
        <v>4901000</v>
      </c>
      <c r="N1579" s="6">
        <v>5112000</v>
      </c>
      <c r="O1579" s="6">
        <v>3822000</v>
      </c>
      <c r="P1579" s="6">
        <v>4052000</v>
      </c>
      <c r="Q1579" s="6">
        <v>2516000</v>
      </c>
      <c r="R1579" s="6">
        <v>2569000</v>
      </c>
      <c r="S1579" s="6">
        <v>3865000</v>
      </c>
      <c r="T1579" s="6">
        <v>3819000</v>
      </c>
      <c r="U1579" s="6">
        <v>7160000</v>
      </c>
      <c r="V1579" s="6">
        <v>7639000</v>
      </c>
      <c r="W1579" s="6">
        <v>25587000</v>
      </c>
      <c r="X1579" s="6">
        <v>25331000</v>
      </c>
      <c r="Y1579" s="6">
        <v>12382000</v>
      </c>
      <c r="Z1579" s="6">
        <v>12043000</v>
      </c>
      <c r="AA1579" s="6">
        <v>6050000</v>
      </c>
      <c r="AB1579" s="6">
        <v>5460000</v>
      </c>
      <c r="AC1579" s="6">
        <v>873000000</v>
      </c>
      <c r="AD1579" s="6">
        <v>878000000</v>
      </c>
      <c r="AF1579">
        <f>Q1579/W1579</f>
        <v>9.8331183804275607E-2</v>
      </c>
      <c r="AG1579">
        <f>R1579/X1579</f>
        <v>0.10141723579803404</v>
      </c>
      <c r="AH1579">
        <f>U1579/W1579</f>
        <v>0.2798296009692422</v>
      </c>
      <c r="AI1579">
        <f>V1579/X1579</f>
        <v>0.30156724961509612</v>
      </c>
      <c r="AJ1579">
        <f>Y1579/AA1579</f>
        <v>2.0466115702479337</v>
      </c>
      <c r="AK1579">
        <f>Z1579/AB1579</f>
        <v>2.2056776556776558</v>
      </c>
      <c r="AL1579">
        <f>O1579/K1579</f>
        <v>0.16657949790794979</v>
      </c>
      <c r="AM1579">
        <f>P1579/L1579</f>
        <v>0.17561652147531748</v>
      </c>
      <c r="AN1579">
        <f>K1579/W1579</f>
        <v>0.89670535818970576</v>
      </c>
      <c r="AO1579">
        <f>L1579/X1579</f>
        <v>0.91086021080889035</v>
      </c>
      <c r="AP1579">
        <f>IF(OR(Q1579&lt;0, Q1579="NA"), 0, 1)</f>
        <v>1</v>
      </c>
      <c r="AQ1579">
        <f>IF(OR(S1579&lt;0, S1579="NA"), 0, 1)</f>
        <v>1</v>
      </c>
      <c r="AR1579">
        <f>IFERROR(IF((AF1579-AG1579)&gt;0,1,0),0)</f>
        <v>0</v>
      </c>
      <c r="AS1579">
        <f>IFERROR(IF((S1579-Q1579)&gt;0,1,0),0)</f>
        <v>1</v>
      </c>
      <c r="AT1579">
        <f>IFERROR(IF((AH1579-AI1579)&lt;0,1,0),0)</f>
        <v>1</v>
      </c>
      <c r="AU1579">
        <f>IFERROR(IF((AJ1579-AK1579)&gt;0,1,0),0)</f>
        <v>0</v>
      </c>
      <c r="AV1579">
        <f>IFERROR(IF((AL1579-AM1579)&gt;0,1,0),0)</f>
        <v>0</v>
      </c>
      <c r="AW1579">
        <f>IFERROR(IF((AN1579-AO1579)&gt;0,1,0),0)</f>
        <v>0</v>
      </c>
      <c r="AX1579">
        <f>IFERROR(IF((AC1579-AD1579)&lt;0,1,0),0)</f>
        <v>1</v>
      </c>
      <c r="AY1579">
        <f>SUM(AP1579:AX1579)</f>
        <v>5</v>
      </c>
    </row>
    <row r="1580" spans="1:51" x14ac:dyDescent="0.45">
      <c r="A1580" s="1" t="s">
        <v>1845</v>
      </c>
      <c r="B1580" s="2">
        <v>4426691</v>
      </c>
      <c r="C1580" s="3" t="s">
        <v>5337</v>
      </c>
      <c r="D1580" s="5">
        <v>19.09</v>
      </c>
      <c r="E1580" s="5">
        <v>1935.5870629799999</v>
      </c>
      <c r="F1580" s="3" t="s">
        <v>4480</v>
      </c>
      <c r="G1580" s="3" t="s">
        <v>4509</v>
      </c>
      <c r="H1580" s="3" t="s">
        <v>4509</v>
      </c>
      <c r="I1580" s="3" t="s">
        <v>4677</v>
      </c>
      <c r="J1580" s="3" t="s">
        <v>4691</v>
      </c>
      <c r="K1580" s="6">
        <v>2254594</v>
      </c>
      <c r="L1580" s="6">
        <v>2138016</v>
      </c>
      <c r="M1580" s="6">
        <v>685260</v>
      </c>
      <c r="N1580" s="6">
        <v>673738</v>
      </c>
      <c r="O1580" s="6">
        <v>668759</v>
      </c>
      <c r="P1580" s="6">
        <v>659667</v>
      </c>
      <c r="Q1580" s="6">
        <v>672098</v>
      </c>
      <c r="R1580" s="6">
        <v>663711</v>
      </c>
      <c r="S1580" s="6">
        <v>510699</v>
      </c>
      <c r="T1580" s="6">
        <v>521882</v>
      </c>
      <c r="U1580" s="6">
        <v>149916</v>
      </c>
      <c r="V1580" s="6">
        <v>149887</v>
      </c>
      <c r="W1580" s="6">
        <v>7826547</v>
      </c>
      <c r="X1580" s="6">
        <v>7623103</v>
      </c>
      <c r="Y1580" s="6" t="s">
        <v>4474</v>
      </c>
      <c r="Z1580" s="6" t="s">
        <v>4474</v>
      </c>
      <c r="AA1580" s="6" t="s">
        <v>4474</v>
      </c>
      <c r="AB1580" s="6" t="s">
        <v>4474</v>
      </c>
      <c r="AC1580" s="6">
        <v>101392722</v>
      </c>
      <c r="AD1580" s="6">
        <v>101922771</v>
      </c>
      <c r="AF1580">
        <f>Q1580/W1580</f>
        <v>8.5874140920638442E-2</v>
      </c>
      <c r="AG1580">
        <f>R1580/X1580</f>
        <v>8.7065726384649406E-2</v>
      </c>
      <c r="AH1580">
        <f>U1580/W1580</f>
        <v>1.9154807349907949E-2</v>
      </c>
      <c r="AI1580">
        <f>V1580/X1580</f>
        <v>1.9662203173694492E-2</v>
      </c>
      <c r="AJ1580" t="e">
        <f>Y1580/AA1580</f>
        <v>#VALUE!</v>
      </c>
      <c r="AK1580" t="e">
        <f>Z1580/AB1580</f>
        <v>#VALUE!</v>
      </c>
      <c r="AL1580">
        <f>O1580/K1580</f>
        <v>0.29662058889538429</v>
      </c>
      <c r="AM1580">
        <f>P1580/L1580</f>
        <v>0.30854165731219974</v>
      </c>
      <c r="AN1580">
        <f>K1580/W1580</f>
        <v>0.28807007739172841</v>
      </c>
      <c r="AO1580">
        <f>L1580/X1580</f>
        <v>0.28046531707626149</v>
      </c>
      <c r="AP1580">
        <f>IF(OR(Q1580&lt;0, Q1580="NA"), 0, 1)</f>
        <v>1</v>
      </c>
      <c r="AQ1580">
        <f>IF(OR(S1580&lt;0, S1580="NA"), 0, 1)</f>
        <v>1</v>
      </c>
      <c r="AR1580">
        <f>IFERROR(IF((AF1580-AG1580)&gt;0,1,0),0)</f>
        <v>0</v>
      </c>
      <c r="AS1580">
        <f>IFERROR(IF((S1580-Q1580)&gt;0,1,0),0)</f>
        <v>0</v>
      </c>
      <c r="AT1580">
        <f>IFERROR(IF((AH1580-AI1580)&lt;0,1,0),0)</f>
        <v>1</v>
      </c>
      <c r="AU1580">
        <f>IFERROR(IF((AJ1580-AK1580)&gt;0,1,0),0)</f>
        <v>0</v>
      </c>
      <c r="AV1580">
        <f>IFERROR(IF((AL1580-AM1580)&gt;0,1,0),0)</f>
        <v>0</v>
      </c>
      <c r="AW1580">
        <f>IFERROR(IF((AN1580-AO1580)&gt;0,1,0),0)</f>
        <v>1</v>
      </c>
      <c r="AX1580">
        <f>IFERROR(IF((AC1580-AD1580)&lt;0,1,0),0)</f>
        <v>1</v>
      </c>
      <c r="AY1580">
        <f>SUM(AP1580:AX1580)</f>
        <v>5</v>
      </c>
    </row>
    <row r="1581" spans="1:51" x14ac:dyDescent="0.45">
      <c r="A1581" s="1" t="s">
        <v>1848</v>
      </c>
      <c r="B1581" s="2">
        <v>4189200</v>
      </c>
      <c r="C1581" s="3" t="s">
        <v>5337</v>
      </c>
      <c r="D1581" s="7">
        <v>8.41</v>
      </c>
      <c r="E1581" s="5">
        <v>2964.4911833900001</v>
      </c>
      <c r="F1581" s="3" t="s">
        <v>4475</v>
      </c>
      <c r="G1581" s="3" t="s">
        <v>4548</v>
      </c>
      <c r="H1581" s="3" t="s">
        <v>4647</v>
      </c>
      <c r="I1581" s="3" t="s">
        <v>4687</v>
      </c>
      <c r="J1581" s="3" t="s">
        <v>4893</v>
      </c>
      <c r="K1581" s="6">
        <v>5466904</v>
      </c>
      <c r="L1581" s="6">
        <v>5491095</v>
      </c>
      <c r="M1581" s="6">
        <v>596850</v>
      </c>
      <c r="N1581" s="6">
        <v>536730</v>
      </c>
      <c r="O1581" s="6">
        <v>490799</v>
      </c>
      <c r="P1581" s="6">
        <v>427586</v>
      </c>
      <c r="Q1581" s="6">
        <v>-229610</v>
      </c>
      <c r="R1581" s="6">
        <v>-298360</v>
      </c>
      <c r="S1581" s="6">
        <v>471217</v>
      </c>
      <c r="T1581" s="6" t="s">
        <v>4474</v>
      </c>
      <c r="U1581" s="6">
        <v>3216545</v>
      </c>
      <c r="V1581" s="6" t="s">
        <v>4474</v>
      </c>
      <c r="W1581" s="6">
        <v>5461598</v>
      </c>
      <c r="X1581" s="6">
        <v>5379844</v>
      </c>
      <c r="Y1581" s="6">
        <v>2339702</v>
      </c>
      <c r="Z1581" s="6">
        <v>2285908</v>
      </c>
      <c r="AA1581" s="6">
        <v>1575462</v>
      </c>
      <c r="AB1581" s="6">
        <v>1566480</v>
      </c>
      <c r="AC1581" s="6">
        <v>351779995</v>
      </c>
      <c r="AD1581" s="6">
        <v>351643593</v>
      </c>
      <c r="AF1581">
        <f>Q1581/W1581</f>
        <v>-4.2040809301600007E-2</v>
      </c>
      <c r="AG1581">
        <f>R1581/X1581</f>
        <v>-5.5458857171323185E-2</v>
      </c>
      <c r="AH1581">
        <f>U1581/W1581</f>
        <v>0.58893843889645481</v>
      </c>
      <c r="AI1581" t="e">
        <f>V1581/X1581</f>
        <v>#VALUE!</v>
      </c>
      <c r="AJ1581">
        <f>Y1581/AA1581</f>
        <v>1.4850894531254959</v>
      </c>
      <c r="AK1581">
        <f>Z1581/AB1581</f>
        <v>1.4592640825289822</v>
      </c>
      <c r="AL1581">
        <f>O1581/K1581</f>
        <v>8.9776407268172265E-2</v>
      </c>
      <c r="AM1581">
        <f>P1581/L1581</f>
        <v>7.7868986058336268E-2</v>
      </c>
      <c r="AN1581">
        <f>K1581/W1581</f>
        <v>1.0009715105359274</v>
      </c>
      <c r="AO1581">
        <f>L1581/X1581</f>
        <v>1.0206792241559421</v>
      </c>
      <c r="AP1581">
        <f>IF(OR(Q1581&lt;0, Q1581="NA"), 0, 1)</f>
        <v>0</v>
      </c>
      <c r="AQ1581">
        <f>IF(OR(S1581&lt;0, S1581="NA"), 0, 1)</f>
        <v>1</v>
      </c>
      <c r="AR1581">
        <f>IFERROR(IF((AF1581-AG1581)&gt;0,1,0),0)</f>
        <v>1</v>
      </c>
      <c r="AS1581">
        <f>IFERROR(IF((S1581-Q1581)&gt;0,1,0),0)</f>
        <v>1</v>
      </c>
      <c r="AT1581">
        <f>IFERROR(IF((AH1581-AI1581)&lt;0,1,0),0)</f>
        <v>0</v>
      </c>
      <c r="AU1581">
        <f>IFERROR(IF((AJ1581-AK1581)&gt;0,1,0),0)</f>
        <v>1</v>
      </c>
      <c r="AV1581">
        <f>IFERROR(IF((AL1581-AM1581)&gt;0,1,0),0)</f>
        <v>1</v>
      </c>
      <c r="AW1581">
        <f>IFERROR(IF((AN1581-AO1581)&gt;0,1,0),0)</f>
        <v>0</v>
      </c>
      <c r="AX1581">
        <f>IFERROR(IF((AC1581-AD1581)&lt;0,1,0),0)</f>
        <v>0</v>
      </c>
      <c r="AY1581">
        <f>SUM(AP1581:AX1581)</f>
        <v>5</v>
      </c>
    </row>
    <row r="1582" spans="1:51" x14ac:dyDescent="0.45">
      <c r="A1582" s="1" t="s">
        <v>1849</v>
      </c>
      <c r="B1582" s="2">
        <v>4054775</v>
      </c>
      <c r="C1582" s="3" t="s">
        <v>5335</v>
      </c>
      <c r="D1582" s="5">
        <v>23.04</v>
      </c>
      <c r="E1582" s="5">
        <v>691.19831808000004</v>
      </c>
      <c r="F1582" s="3" t="s">
        <v>4480</v>
      </c>
      <c r="G1582" s="3" t="s">
        <v>4481</v>
      </c>
      <c r="H1582" s="3" t="s">
        <v>4481</v>
      </c>
      <c r="I1582" s="3" t="s">
        <v>4482</v>
      </c>
      <c r="J1582" s="3" t="s">
        <v>4484</v>
      </c>
      <c r="K1582" s="6">
        <v>232214</v>
      </c>
      <c r="L1582" s="6">
        <v>236668</v>
      </c>
      <c r="M1582" s="6" t="s">
        <v>4474</v>
      </c>
      <c r="N1582" s="6" t="s">
        <v>4474</v>
      </c>
      <c r="O1582" s="6">
        <v>284146</v>
      </c>
      <c r="P1582" s="6">
        <v>278558</v>
      </c>
      <c r="Q1582" s="6">
        <v>63140</v>
      </c>
      <c r="R1582" s="6">
        <v>67044</v>
      </c>
      <c r="S1582" s="6">
        <v>45800</v>
      </c>
      <c r="T1582" s="6">
        <v>69702</v>
      </c>
      <c r="U1582" s="6">
        <v>108500</v>
      </c>
      <c r="V1582" s="6">
        <v>108400</v>
      </c>
      <c r="W1582" s="6">
        <v>7712299</v>
      </c>
      <c r="X1582" s="6">
        <v>7586347</v>
      </c>
      <c r="Y1582" s="6" t="s">
        <v>4474</v>
      </c>
      <c r="Z1582" s="6" t="s">
        <v>4474</v>
      </c>
      <c r="AA1582" s="6" t="s">
        <v>4474</v>
      </c>
      <c r="AB1582" s="6" t="s">
        <v>4474</v>
      </c>
      <c r="AC1582" s="6">
        <v>30196755</v>
      </c>
      <c r="AD1582" s="6">
        <v>30272110</v>
      </c>
      <c r="AF1582">
        <f>Q1582/W1582</f>
        <v>8.1869232507712688E-3</v>
      </c>
      <c r="AG1582">
        <f>R1582/X1582</f>
        <v>8.8374549700929849E-3</v>
      </c>
      <c r="AH1582">
        <f>U1582/W1582</f>
        <v>1.4068437958642424E-2</v>
      </c>
      <c r="AI1582">
        <f>V1582/X1582</f>
        <v>1.4288827020435527E-2</v>
      </c>
      <c r="AJ1582" t="e">
        <f>Y1582/AA1582</f>
        <v>#VALUE!</v>
      </c>
      <c r="AK1582" t="e">
        <f>Z1582/AB1582</f>
        <v>#VALUE!</v>
      </c>
      <c r="AL1582">
        <f>O1582/K1582</f>
        <v>1.2236385403119536</v>
      </c>
      <c r="AM1582">
        <f>P1582/L1582</f>
        <v>1.1769990028225192</v>
      </c>
      <c r="AN1582">
        <f>K1582/W1582</f>
        <v>3.0109569144038631E-2</v>
      </c>
      <c r="AO1582">
        <f>L1582/X1582</f>
        <v>3.1196569310631323E-2</v>
      </c>
      <c r="AP1582">
        <f>IF(OR(Q1582&lt;0, Q1582="NA"), 0, 1)</f>
        <v>1</v>
      </c>
      <c r="AQ1582">
        <f>IF(OR(S1582&lt;0, S1582="NA"), 0, 1)</f>
        <v>1</v>
      </c>
      <c r="AR1582">
        <f>IFERROR(IF((AF1582-AG1582)&gt;0,1,0),0)</f>
        <v>0</v>
      </c>
      <c r="AS1582">
        <f>IFERROR(IF((S1582-Q1582)&gt;0,1,0),0)</f>
        <v>0</v>
      </c>
      <c r="AT1582">
        <f>IFERROR(IF((AH1582-AI1582)&lt;0,1,0),0)</f>
        <v>1</v>
      </c>
      <c r="AU1582">
        <f>IFERROR(IF((AJ1582-AK1582)&gt;0,1,0),0)</f>
        <v>0</v>
      </c>
      <c r="AV1582">
        <f>IFERROR(IF((AL1582-AM1582)&gt;0,1,0),0)</f>
        <v>1</v>
      </c>
      <c r="AW1582">
        <f>IFERROR(IF((AN1582-AO1582)&gt;0,1,0),0)</f>
        <v>0</v>
      </c>
      <c r="AX1582">
        <f>IFERROR(IF((AC1582-AD1582)&lt;0,1,0),0)</f>
        <v>1</v>
      </c>
      <c r="AY1582">
        <f>SUM(AP1582:AX1582)</f>
        <v>5</v>
      </c>
    </row>
    <row r="1583" spans="1:51" x14ac:dyDescent="0.45">
      <c r="A1583" s="1" t="s">
        <v>1855</v>
      </c>
      <c r="B1583" s="2">
        <v>4001590</v>
      </c>
      <c r="C1583" s="3" t="s">
        <v>5337</v>
      </c>
      <c r="D1583" s="5">
        <v>28.26</v>
      </c>
      <c r="E1583" s="5">
        <v>3598.2527680799999</v>
      </c>
      <c r="F1583" s="3" t="s">
        <v>4475</v>
      </c>
      <c r="G1583" s="3" t="s">
        <v>4564</v>
      </c>
      <c r="H1583" s="3" t="s">
        <v>5035</v>
      </c>
      <c r="I1583" s="3" t="s">
        <v>5089</v>
      </c>
      <c r="J1583" s="3" t="s">
        <v>5090</v>
      </c>
      <c r="K1583" s="6">
        <v>5552403</v>
      </c>
      <c r="L1583" s="6">
        <v>5950769</v>
      </c>
      <c r="M1583" s="6">
        <v>820746</v>
      </c>
      <c r="N1583" s="6">
        <v>928388</v>
      </c>
      <c r="O1583" s="6">
        <v>655658</v>
      </c>
      <c r="P1583" s="6">
        <v>762125</v>
      </c>
      <c r="Q1583" s="6">
        <v>586889</v>
      </c>
      <c r="R1583" s="6">
        <v>667026</v>
      </c>
      <c r="S1583" s="6">
        <v>978775</v>
      </c>
      <c r="T1583" s="6">
        <v>922009</v>
      </c>
      <c r="U1583" s="6">
        <v>296859</v>
      </c>
      <c r="V1583" s="6">
        <v>751738</v>
      </c>
      <c r="W1583" s="6">
        <v>13026659</v>
      </c>
      <c r="X1583" s="6">
        <v>12760242</v>
      </c>
      <c r="Y1583" s="6">
        <v>5889936</v>
      </c>
      <c r="Z1583" s="6">
        <v>5637640</v>
      </c>
      <c r="AA1583" s="6">
        <v>4169517</v>
      </c>
      <c r="AB1583" s="6">
        <v>3764342</v>
      </c>
      <c r="AC1583" s="6">
        <v>127326708</v>
      </c>
      <c r="AD1583" s="6">
        <v>131620992</v>
      </c>
      <c r="AF1583">
        <f>Q1583/W1583</f>
        <v>4.5052918019885223E-2</v>
      </c>
      <c r="AG1583">
        <f>R1583/X1583</f>
        <v>5.2273773491129716E-2</v>
      </c>
      <c r="AH1583">
        <f>U1583/W1583</f>
        <v>2.2788575336162558E-2</v>
      </c>
      <c r="AI1583">
        <f>V1583/X1583</f>
        <v>5.8912519057240452E-2</v>
      </c>
      <c r="AJ1583">
        <f>Y1583/AA1583</f>
        <v>1.4126182960760203</v>
      </c>
      <c r="AK1583">
        <f>Z1583/AB1583</f>
        <v>1.4976428815447693</v>
      </c>
      <c r="AL1583">
        <f>O1583/K1583</f>
        <v>0.11808544876875832</v>
      </c>
      <c r="AM1583">
        <f>P1583/L1583</f>
        <v>0.12807168283628553</v>
      </c>
      <c r="AN1583">
        <f>K1583/W1583</f>
        <v>0.42623384860231622</v>
      </c>
      <c r="AO1583">
        <f>L1583/X1583</f>
        <v>0.46635236228278432</v>
      </c>
      <c r="AP1583">
        <f>IF(OR(Q1583&lt;0, Q1583="NA"), 0, 1)</f>
        <v>1</v>
      </c>
      <c r="AQ1583">
        <f>IF(OR(S1583&lt;0, S1583="NA"), 0, 1)</f>
        <v>1</v>
      </c>
      <c r="AR1583">
        <f>IFERROR(IF((AF1583-AG1583)&gt;0,1,0),0)</f>
        <v>0</v>
      </c>
      <c r="AS1583">
        <f>IFERROR(IF((S1583-Q1583)&gt;0,1,0),0)</f>
        <v>1</v>
      </c>
      <c r="AT1583">
        <f>IFERROR(IF((AH1583-AI1583)&lt;0,1,0),0)</f>
        <v>1</v>
      </c>
      <c r="AU1583">
        <f>IFERROR(IF((AJ1583-AK1583)&gt;0,1,0),0)</f>
        <v>0</v>
      </c>
      <c r="AV1583">
        <f>IFERROR(IF((AL1583-AM1583)&gt;0,1,0),0)</f>
        <v>0</v>
      </c>
      <c r="AW1583">
        <f>IFERROR(IF((AN1583-AO1583)&gt;0,1,0),0)</f>
        <v>0</v>
      </c>
      <c r="AX1583">
        <f>IFERROR(IF((AC1583-AD1583)&lt;0,1,0),0)</f>
        <v>1</v>
      </c>
      <c r="AY1583">
        <f>SUM(AP1583:AX1583)</f>
        <v>5</v>
      </c>
    </row>
    <row r="1584" spans="1:51" x14ac:dyDescent="0.45">
      <c r="A1584" s="1" t="s">
        <v>1857</v>
      </c>
      <c r="B1584" s="2">
        <v>22795304</v>
      </c>
      <c r="C1584" s="3" t="s">
        <v>5338</v>
      </c>
      <c r="D1584" s="5">
        <v>38.659999999999997</v>
      </c>
      <c r="E1584" s="5">
        <v>2204.8299420200001</v>
      </c>
      <c r="F1584" s="3" t="s">
        <v>4470</v>
      </c>
      <c r="G1584" s="3" t="s">
        <v>4471</v>
      </c>
      <c r="H1584" s="3" t="s">
        <v>4673</v>
      </c>
      <c r="I1584" s="3" t="s">
        <v>4673</v>
      </c>
      <c r="J1584" s="3" t="s">
        <v>4544</v>
      </c>
      <c r="K1584" s="6">
        <v>681879</v>
      </c>
      <c r="L1584" s="6">
        <v>656109</v>
      </c>
      <c r="M1584" s="6">
        <v>199564</v>
      </c>
      <c r="N1584" s="6">
        <v>202501</v>
      </c>
      <c r="O1584" s="6">
        <v>175295</v>
      </c>
      <c r="P1584" s="6">
        <v>178094</v>
      </c>
      <c r="Q1584" s="6">
        <v>122625</v>
      </c>
      <c r="R1584" s="6">
        <v>114993</v>
      </c>
      <c r="S1584" s="6">
        <v>220924</v>
      </c>
      <c r="T1584" s="6">
        <v>213523</v>
      </c>
      <c r="U1584" s="6">
        <v>167847</v>
      </c>
      <c r="V1584" s="6">
        <v>171422</v>
      </c>
      <c r="W1584" s="6">
        <v>928135</v>
      </c>
      <c r="X1584" s="6">
        <v>858383</v>
      </c>
      <c r="Y1584" s="6">
        <v>522405</v>
      </c>
      <c r="Z1584" s="6">
        <v>458344</v>
      </c>
      <c r="AA1584" s="6">
        <v>161279</v>
      </c>
      <c r="AB1584" s="6">
        <v>146582</v>
      </c>
      <c r="AC1584" s="6">
        <v>57030897</v>
      </c>
      <c r="AD1584" s="6">
        <v>56833771</v>
      </c>
      <c r="AF1584">
        <f>Q1584/W1584</f>
        <v>0.13211978860833823</v>
      </c>
      <c r="AG1584">
        <f>R1584/X1584</f>
        <v>0.13396467544208121</v>
      </c>
      <c r="AH1584">
        <f>U1584/W1584</f>
        <v>0.18084330404520893</v>
      </c>
      <c r="AI1584">
        <f>V1584/X1584</f>
        <v>0.19970339580350496</v>
      </c>
      <c r="AJ1584">
        <f>Y1584/AA1584</f>
        <v>3.2391383875148034</v>
      </c>
      <c r="AK1584">
        <f>Z1584/AB1584</f>
        <v>3.1268777885415671</v>
      </c>
      <c r="AL1584">
        <f>O1584/K1584</f>
        <v>0.25707640211826438</v>
      </c>
      <c r="AM1584">
        <f>P1584/L1584</f>
        <v>0.27143965408186749</v>
      </c>
      <c r="AN1584">
        <f>K1584/W1584</f>
        <v>0.73467652873773748</v>
      </c>
      <c r="AO1584">
        <f>L1584/X1584</f>
        <v>0.76435460627715135</v>
      </c>
      <c r="AP1584">
        <f>IF(OR(Q1584&lt;0, Q1584="NA"), 0, 1)</f>
        <v>1</v>
      </c>
      <c r="AQ1584">
        <f>IF(OR(S1584&lt;0, S1584="NA"), 0, 1)</f>
        <v>1</v>
      </c>
      <c r="AR1584">
        <f>IFERROR(IF((AF1584-AG1584)&gt;0,1,0),0)</f>
        <v>0</v>
      </c>
      <c r="AS1584">
        <f>IFERROR(IF((S1584-Q1584)&gt;0,1,0),0)</f>
        <v>1</v>
      </c>
      <c r="AT1584">
        <f>IFERROR(IF((AH1584-AI1584)&lt;0,1,0),0)</f>
        <v>1</v>
      </c>
      <c r="AU1584">
        <f>IFERROR(IF((AJ1584-AK1584)&gt;0,1,0),0)</f>
        <v>1</v>
      </c>
      <c r="AV1584">
        <f>IFERROR(IF((AL1584-AM1584)&gt;0,1,0),0)</f>
        <v>0</v>
      </c>
      <c r="AW1584">
        <f>IFERROR(IF((AN1584-AO1584)&gt;0,1,0),0)</f>
        <v>0</v>
      </c>
      <c r="AX1584">
        <f>IFERROR(IF((AC1584-AD1584)&lt;0,1,0),0)</f>
        <v>0</v>
      </c>
      <c r="AY1584">
        <f>SUM(AP1584:AX1584)</f>
        <v>5</v>
      </c>
    </row>
    <row r="1585" spans="1:51" x14ac:dyDescent="0.45">
      <c r="A1585" s="1" t="s">
        <v>1858</v>
      </c>
      <c r="B1585" s="2">
        <v>4811105</v>
      </c>
      <c r="C1585" s="3" t="s">
        <v>5338</v>
      </c>
      <c r="D1585" s="5">
        <v>34.549999999999997</v>
      </c>
      <c r="E1585" s="5">
        <v>1230.4885068999999</v>
      </c>
      <c r="F1585" s="3" t="s">
        <v>4470</v>
      </c>
      <c r="G1585" s="3" t="s">
        <v>4471</v>
      </c>
      <c r="H1585" s="3" t="s">
        <v>4673</v>
      </c>
      <c r="I1585" s="3" t="s">
        <v>4673</v>
      </c>
      <c r="J1585" s="3" t="s">
        <v>4544</v>
      </c>
      <c r="K1585" s="6">
        <v>169138</v>
      </c>
      <c r="L1585" s="6">
        <v>154146</v>
      </c>
      <c r="M1585" s="6">
        <v>2844</v>
      </c>
      <c r="N1585" s="6">
        <v>3185</v>
      </c>
      <c r="O1585" s="6">
        <v>-8572</v>
      </c>
      <c r="P1585" s="6">
        <v>-8149</v>
      </c>
      <c r="Q1585" s="6">
        <v>-33406</v>
      </c>
      <c r="R1585" s="6">
        <v>-33577</v>
      </c>
      <c r="S1585" s="6">
        <v>4273</v>
      </c>
      <c r="T1585" s="6">
        <v>114</v>
      </c>
      <c r="U1585" s="6">
        <v>186057</v>
      </c>
      <c r="V1585" s="6">
        <v>185023</v>
      </c>
      <c r="W1585" s="6">
        <v>351539</v>
      </c>
      <c r="X1585" s="6">
        <v>306630</v>
      </c>
      <c r="Y1585" s="6">
        <v>147062</v>
      </c>
      <c r="Z1585" s="6">
        <v>139390</v>
      </c>
      <c r="AA1585" s="6">
        <v>95005</v>
      </c>
      <c r="AB1585" s="6">
        <v>53551</v>
      </c>
      <c r="AC1585" s="6">
        <v>35611365</v>
      </c>
      <c r="AD1585" s="6">
        <v>35479492</v>
      </c>
      <c r="AF1585">
        <f>Q1585/W1585</f>
        <v>-9.5027863195833173E-2</v>
      </c>
      <c r="AG1585">
        <f>R1585/X1585</f>
        <v>-0.10950331017839089</v>
      </c>
      <c r="AH1585">
        <f>U1585/W1585</f>
        <v>0.52926417836996753</v>
      </c>
      <c r="AI1585">
        <f>V1585/X1585</f>
        <v>0.60340801617584716</v>
      </c>
      <c r="AJ1585">
        <f>Y1585/AA1585</f>
        <v>1.5479395821272564</v>
      </c>
      <c r="AK1585">
        <f>Z1585/AB1585</f>
        <v>2.6029392541689229</v>
      </c>
      <c r="AL1585">
        <f>O1585/K1585</f>
        <v>-5.0680509406520122E-2</v>
      </c>
      <c r="AM1585">
        <f>P1585/L1585</f>
        <v>-5.2865465208309002E-2</v>
      </c>
      <c r="AN1585">
        <f>K1585/W1585</f>
        <v>0.4811358057000788</v>
      </c>
      <c r="AO1585">
        <f>L1585/X1585</f>
        <v>0.50271010664318561</v>
      </c>
      <c r="AP1585">
        <f>IF(OR(Q1585&lt;0, Q1585="NA"), 0, 1)</f>
        <v>0</v>
      </c>
      <c r="AQ1585">
        <f>IF(OR(S1585&lt;0, S1585="NA"), 0, 1)</f>
        <v>1</v>
      </c>
      <c r="AR1585">
        <f>IFERROR(IF((AF1585-AG1585)&gt;0,1,0),0)</f>
        <v>1</v>
      </c>
      <c r="AS1585">
        <f>IFERROR(IF((S1585-Q1585)&gt;0,1,0),0)</f>
        <v>1</v>
      </c>
      <c r="AT1585">
        <f>IFERROR(IF((AH1585-AI1585)&lt;0,1,0),0)</f>
        <v>1</v>
      </c>
      <c r="AU1585">
        <f>IFERROR(IF((AJ1585-AK1585)&gt;0,1,0),0)</f>
        <v>0</v>
      </c>
      <c r="AV1585">
        <f>IFERROR(IF((AL1585-AM1585)&gt;0,1,0),0)</f>
        <v>1</v>
      </c>
      <c r="AW1585">
        <f>IFERROR(IF((AN1585-AO1585)&gt;0,1,0),0)</f>
        <v>0</v>
      </c>
      <c r="AX1585">
        <f>IFERROR(IF((AC1585-AD1585)&lt;0,1,0),0)</f>
        <v>0</v>
      </c>
      <c r="AY1585">
        <f>SUM(AP1585:AX1585)</f>
        <v>5</v>
      </c>
    </row>
    <row r="1586" spans="1:51" x14ac:dyDescent="0.45">
      <c r="A1586" s="1" t="s">
        <v>1860</v>
      </c>
      <c r="B1586" s="2">
        <v>4095387</v>
      </c>
      <c r="C1586" s="3" t="s">
        <v>5335</v>
      </c>
      <c r="D1586" s="5">
        <v>57.25</v>
      </c>
      <c r="E1586" s="5">
        <v>7986.4561805000003</v>
      </c>
      <c r="F1586" s="3" t="s">
        <v>4475</v>
      </c>
      <c r="G1586" s="3" t="s">
        <v>4548</v>
      </c>
      <c r="H1586" s="3" t="s">
        <v>4549</v>
      </c>
      <c r="I1586" s="3" t="s">
        <v>4549</v>
      </c>
      <c r="J1586" s="3" t="s">
        <v>5058</v>
      </c>
      <c r="K1586" s="6">
        <v>4322800</v>
      </c>
      <c r="L1586" s="6">
        <v>4544900</v>
      </c>
      <c r="M1586" s="6">
        <v>755400</v>
      </c>
      <c r="N1586" s="6">
        <v>797500</v>
      </c>
      <c r="O1586" s="6">
        <v>572600</v>
      </c>
      <c r="P1586" s="6">
        <v>603600</v>
      </c>
      <c r="Q1586" s="6">
        <v>-639900</v>
      </c>
      <c r="R1586" s="6">
        <v>-1033600</v>
      </c>
      <c r="S1586" s="6">
        <v>978300</v>
      </c>
      <c r="T1586" s="6">
        <v>971500</v>
      </c>
      <c r="U1586" s="6">
        <v>3462600</v>
      </c>
      <c r="V1586" s="6">
        <v>3461400</v>
      </c>
      <c r="W1586" s="6">
        <v>7229900</v>
      </c>
      <c r="X1586" s="6">
        <v>6864100</v>
      </c>
      <c r="Y1586" s="6">
        <v>3021600</v>
      </c>
      <c r="Z1586" s="6">
        <v>2674400</v>
      </c>
      <c r="AA1586" s="6">
        <v>2052800</v>
      </c>
      <c r="AB1586" s="6">
        <v>1830100</v>
      </c>
      <c r="AC1586" s="6">
        <v>139488268</v>
      </c>
      <c r="AD1586" s="6">
        <v>139380740</v>
      </c>
      <c r="AF1586">
        <f>Q1586/W1586</f>
        <v>-8.8507448235798564E-2</v>
      </c>
      <c r="AG1586">
        <f>R1586/X1586</f>
        <v>-0.15058055681006979</v>
      </c>
      <c r="AH1586">
        <f>U1586/W1586</f>
        <v>0.47892778599980634</v>
      </c>
      <c r="AI1586">
        <f>V1586/X1586</f>
        <v>0.50427587010678754</v>
      </c>
      <c r="AJ1586">
        <f>Y1586/AA1586</f>
        <v>1.4719407638347624</v>
      </c>
      <c r="AK1586">
        <f>Z1586/AB1586</f>
        <v>1.4613409103327688</v>
      </c>
      <c r="AL1586">
        <f>O1586/K1586</f>
        <v>0.13246044230591283</v>
      </c>
      <c r="AM1586">
        <f>P1586/L1586</f>
        <v>0.1328082026007173</v>
      </c>
      <c r="AN1586">
        <f>K1586/W1586</f>
        <v>0.59790591847743402</v>
      </c>
      <c r="AO1586">
        <f>L1586/X1586</f>
        <v>0.6621261345260121</v>
      </c>
      <c r="AP1586">
        <f>IF(OR(Q1586&lt;0, Q1586="NA"), 0, 1)</f>
        <v>0</v>
      </c>
      <c r="AQ1586">
        <f>IF(OR(S1586&lt;0, S1586="NA"), 0, 1)</f>
        <v>1</v>
      </c>
      <c r="AR1586">
        <f>IFERROR(IF((AF1586-AG1586)&gt;0,1,0),0)</f>
        <v>1</v>
      </c>
      <c r="AS1586">
        <f>IFERROR(IF((S1586-Q1586)&gt;0,1,0),0)</f>
        <v>1</v>
      </c>
      <c r="AT1586">
        <f>IFERROR(IF((AH1586-AI1586)&lt;0,1,0),0)</f>
        <v>1</v>
      </c>
      <c r="AU1586">
        <f>IFERROR(IF((AJ1586-AK1586)&gt;0,1,0),0)</f>
        <v>1</v>
      </c>
      <c r="AV1586">
        <f>IFERROR(IF((AL1586-AM1586)&gt;0,1,0),0)</f>
        <v>0</v>
      </c>
      <c r="AW1586">
        <f>IFERROR(IF((AN1586-AO1586)&gt;0,1,0),0)</f>
        <v>0</v>
      </c>
      <c r="AX1586">
        <f>IFERROR(IF((AC1586-AD1586)&lt;0,1,0),0)</f>
        <v>0</v>
      </c>
      <c r="AY1586">
        <f>SUM(AP1586:AX1586)</f>
        <v>5</v>
      </c>
    </row>
    <row r="1587" spans="1:51" x14ac:dyDescent="0.45">
      <c r="A1587" s="1" t="s">
        <v>1871</v>
      </c>
      <c r="B1587" s="2">
        <v>4189837</v>
      </c>
      <c r="C1587" s="3" t="s">
        <v>5337</v>
      </c>
      <c r="D1587" s="5">
        <v>125.56</v>
      </c>
      <c r="E1587" s="5">
        <v>1323.0578633600001</v>
      </c>
      <c r="F1587" s="3" t="s">
        <v>4480</v>
      </c>
      <c r="G1587" s="3" t="s">
        <v>4509</v>
      </c>
      <c r="H1587" s="3" t="s">
        <v>4509</v>
      </c>
      <c r="I1587" s="3" t="s">
        <v>4677</v>
      </c>
      <c r="J1587" s="3" t="s">
        <v>4691</v>
      </c>
      <c r="K1587" s="6">
        <v>750846</v>
      </c>
      <c r="L1587" s="6">
        <v>707173</v>
      </c>
      <c r="M1587" s="6">
        <v>238637</v>
      </c>
      <c r="N1587" s="6">
        <v>243863</v>
      </c>
      <c r="O1587" s="6">
        <v>234540</v>
      </c>
      <c r="P1587" s="6">
        <v>239954</v>
      </c>
      <c r="Q1587" s="6">
        <v>164360</v>
      </c>
      <c r="R1587" s="6">
        <v>170637</v>
      </c>
      <c r="S1587" s="6">
        <v>410466</v>
      </c>
      <c r="T1587" s="6">
        <v>377699</v>
      </c>
      <c r="U1587" s="6">
        <v>230545</v>
      </c>
      <c r="V1587" s="6">
        <v>232382</v>
      </c>
      <c r="W1587" s="6">
        <v>1987374</v>
      </c>
      <c r="X1587" s="6">
        <v>1911381</v>
      </c>
      <c r="Y1587" s="6" t="s">
        <v>4474</v>
      </c>
      <c r="Z1587" s="6" t="s">
        <v>4474</v>
      </c>
      <c r="AA1587" s="6" t="s">
        <v>4474</v>
      </c>
      <c r="AB1587" s="6" t="s">
        <v>4474</v>
      </c>
      <c r="AC1587" s="6">
        <v>10479076</v>
      </c>
      <c r="AD1587" s="6">
        <v>10472741</v>
      </c>
      <c r="AF1587">
        <f>Q1587/W1587</f>
        <v>8.2702098346863748E-2</v>
      </c>
      <c r="AG1587">
        <f>R1587/X1587</f>
        <v>8.9274194940726109E-2</v>
      </c>
      <c r="AH1587">
        <f>U1587/W1587</f>
        <v>0.11600483854573926</v>
      </c>
      <c r="AI1587">
        <f>V1587/X1587</f>
        <v>0.12157806319095983</v>
      </c>
      <c r="AJ1587" t="e">
        <f>Y1587/AA1587</f>
        <v>#VALUE!</v>
      </c>
      <c r="AK1587" t="e">
        <f>Z1587/AB1587</f>
        <v>#VALUE!</v>
      </c>
      <c r="AL1587">
        <f>O1587/K1587</f>
        <v>0.3123676492915991</v>
      </c>
      <c r="AM1587">
        <f>P1587/L1587</f>
        <v>0.33931442518308813</v>
      </c>
      <c r="AN1587">
        <f>K1587/W1587</f>
        <v>0.37780810255140701</v>
      </c>
      <c r="AO1587">
        <f>L1587/X1587</f>
        <v>0.36998013478212871</v>
      </c>
      <c r="AP1587">
        <f>IF(OR(Q1587&lt;0, Q1587="NA"), 0, 1)</f>
        <v>1</v>
      </c>
      <c r="AQ1587">
        <f>IF(OR(S1587&lt;0, S1587="NA"), 0, 1)</f>
        <v>1</v>
      </c>
      <c r="AR1587">
        <f>IFERROR(IF((AF1587-AG1587)&gt;0,1,0),0)</f>
        <v>0</v>
      </c>
      <c r="AS1587">
        <f>IFERROR(IF((S1587-Q1587)&gt;0,1,0),0)</f>
        <v>1</v>
      </c>
      <c r="AT1587">
        <f>IFERROR(IF((AH1587-AI1587)&lt;0,1,0),0)</f>
        <v>1</v>
      </c>
      <c r="AU1587">
        <f>IFERROR(IF((AJ1587-AK1587)&gt;0,1,0),0)</f>
        <v>0</v>
      </c>
      <c r="AV1587">
        <f>IFERROR(IF((AL1587-AM1587)&gt;0,1,0),0)</f>
        <v>0</v>
      </c>
      <c r="AW1587">
        <f>IFERROR(IF((AN1587-AO1587)&gt;0,1,0),0)</f>
        <v>1</v>
      </c>
      <c r="AX1587">
        <f>IFERROR(IF((AC1587-AD1587)&lt;0,1,0),0)</f>
        <v>0</v>
      </c>
      <c r="AY1587">
        <f>SUM(AP1587:AX1587)</f>
        <v>5</v>
      </c>
    </row>
    <row r="1588" spans="1:51" x14ac:dyDescent="0.45">
      <c r="A1588" s="1" t="s">
        <v>1875</v>
      </c>
      <c r="B1588" s="2">
        <v>103057</v>
      </c>
      <c r="C1588" s="3" t="s">
        <v>5337</v>
      </c>
      <c r="D1588" s="5">
        <v>16.47</v>
      </c>
      <c r="E1588" s="5">
        <v>5808.0940312499997</v>
      </c>
      <c r="F1588" s="3" t="s">
        <v>4525</v>
      </c>
      <c r="G1588" s="3" t="s">
        <v>4526</v>
      </c>
      <c r="H1588" s="3" t="s">
        <v>4634</v>
      </c>
      <c r="I1588" s="3" t="s">
        <v>4634</v>
      </c>
      <c r="J1588" s="3" t="s">
        <v>4528</v>
      </c>
      <c r="K1588" s="6">
        <v>1293261</v>
      </c>
      <c r="L1588" s="6">
        <v>1319505</v>
      </c>
      <c r="M1588" s="6">
        <v>344849</v>
      </c>
      <c r="N1588" s="6">
        <v>396198</v>
      </c>
      <c r="O1588" s="6">
        <v>-350022</v>
      </c>
      <c r="P1588" s="6">
        <v>-318436</v>
      </c>
      <c r="Q1588" s="6">
        <v>-597369</v>
      </c>
      <c r="R1588" s="6">
        <v>-571438</v>
      </c>
      <c r="S1588" s="6">
        <v>490921</v>
      </c>
      <c r="T1588" s="6">
        <v>489802</v>
      </c>
      <c r="U1588" s="6">
        <v>4658223</v>
      </c>
      <c r="V1588" s="6">
        <v>4948403</v>
      </c>
      <c r="W1588" s="6">
        <v>11244585</v>
      </c>
      <c r="X1588" s="6">
        <v>11803627</v>
      </c>
      <c r="Y1588" s="6" t="s">
        <v>4474</v>
      </c>
      <c r="Z1588" s="6" t="s">
        <v>4474</v>
      </c>
      <c r="AA1588" s="6" t="s">
        <v>4474</v>
      </c>
      <c r="AB1588" s="6" t="s">
        <v>4474</v>
      </c>
      <c r="AC1588" s="6">
        <v>355834383</v>
      </c>
      <c r="AD1588" s="6">
        <v>364327234</v>
      </c>
      <c r="AF1588">
        <f>Q1588/W1588</f>
        <v>-5.3125037518058693E-2</v>
      </c>
      <c r="AG1588">
        <f>R1588/X1588</f>
        <v>-4.8412068595525763E-2</v>
      </c>
      <c r="AH1588">
        <f>U1588/W1588</f>
        <v>0.41426366557769806</v>
      </c>
      <c r="AI1588">
        <f>V1588/X1588</f>
        <v>0.41922732732913365</v>
      </c>
      <c r="AJ1588" t="e">
        <f>Y1588/AA1588</f>
        <v>#VALUE!</v>
      </c>
      <c r="AK1588" t="e">
        <f>Z1588/AB1588</f>
        <v>#VALUE!</v>
      </c>
      <c r="AL1588">
        <f>O1588/K1588</f>
        <v>-0.27065070391823459</v>
      </c>
      <c r="AM1588">
        <f>P1588/L1588</f>
        <v>-0.24132989264913737</v>
      </c>
      <c r="AN1588">
        <f>K1588/W1588</f>
        <v>0.11501189239087081</v>
      </c>
      <c r="AO1588">
        <f>L1588/X1588</f>
        <v>0.11178809699764318</v>
      </c>
      <c r="AP1588">
        <f>IF(OR(Q1588&lt;0, Q1588="NA"), 0, 1)</f>
        <v>0</v>
      </c>
      <c r="AQ1588">
        <f>IF(OR(S1588&lt;0, S1588="NA"), 0, 1)</f>
        <v>1</v>
      </c>
      <c r="AR1588">
        <f>IFERROR(IF((AF1588-AG1588)&gt;0,1,0),0)</f>
        <v>0</v>
      </c>
      <c r="AS1588">
        <f>IFERROR(IF((S1588-Q1588)&gt;0,1,0),0)</f>
        <v>1</v>
      </c>
      <c r="AT1588">
        <f>IFERROR(IF((AH1588-AI1588)&lt;0,1,0),0)</f>
        <v>1</v>
      </c>
      <c r="AU1588">
        <f>IFERROR(IF((AJ1588-AK1588)&gt;0,1,0),0)</f>
        <v>0</v>
      </c>
      <c r="AV1588">
        <f>IFERROR(IF((AL1588-AM1588)&gt;0,1,0),0)</f>
        <v>0</v>
      </c>
      <c r="AW1588">
        <f>IFERROR(IF((AN1588-AO1588)&gt;0,1,0),0)</f>
        <v>1</v>
      </c>
      <c r="AX1588">
        <f>IFERROR(IF((AC1588-AD1588)&lt;0,1,0),0)</f>
        <v>1</v>
      </c>
      <c r="AY1588">
        <f>SUM(AP1588:AX1588)</f>
        <v>5</v>
      </c>
    </row>
    <row r="1589" spans="1:51" x14ac:dyDescent="0.45">
      <c r="A1589" s="1" t="s">
        <v>1880</v>
      </c>
      <c r="B1589" s="2">
        <v>4994753</v>
      </c>
      <c r="C1589" s="3" t="s">
        <v>5335</v>
      </c>
      <c r="D1589" s="7">
        <v>11.63</v>
      </c>
      <c r="E1589" s="5">
        <v>912.91731879999998</v>
      </c>
      <c r="F1589" s="3" t="s">
        <v>4485</v>
      </c>
      <c r="G1589" s="3" t="s">
        <v>4607</v>
      </c>
      <c r="H1589" s="3" t="s">
        <v>4742</v>
      </c>
      <c r="I1589" s="3" t="s">
        <v>4743</v>
      </c>
      <c r="J1589" s="3" t="s">
        <v>4960</v>
      </c>
      <c r="K1589" s="6">
        <v>1080282</v>
      </c>
      <c r="L1589" s="6">
        <v>1115447</v>
      </c>
      <c r="M1589" s="6">
        <v>151440</v>
      </c>
      <c r="N1589" s="6">
        <v>156707</v>
      </c>
      <c r="O1589" s="6">
        <v>-37276</v>
      </c>
      <c r="P1589" s="6">
        <v>-38168</v>
      </c>
      <c r="Q1589" s="6">
        <v>-22774</v>
      </c>
      <c r="R1589" s="6">
        <v>-24194</v>
      </c>
      <c r="S1589" s="6">
        <v>147376</v>
      </c>
      <c r="T1589" s="6">
        <v>138977</v>
      </c>
      <c r="U1589" s="6">
        <v>192109</v>
      </c>
      <c r="V1589" s="6">
        <v>219306</v>
      </c>
      <c r="W1589" s="6">
        <v>1361453</v>
      </c>
      <c r="X1589" s="6">
        <v>1413434</v>
      </c>
      <c r="Y1589" s="6">
        <v>157128</v>
      </c>
      <c r="Z1589" s="6">
        <v>164118</v>
      </c>
      <c r="AA1589" s="6">
        <v>134725</v>
      </c>
      <c r="AB1589" s="6">
        <v>133837</v>
      </c>
      <c r="AC1589" s="6">
        <v>78495000</v>
      </c>
      <c r="AD1589" s="6">
        <v>78452000</v>
      </c>
      <c r="AF1589">
        <f>Q1589/W1589</f>
        <v>-1.6727716638033043E-2</v>
      </c>
      <c r="AG1589">
        <f>R1589/X1589</f>
        <v>-1.7117177031258621E-2</v>
      </c>
      <c r="AH1589">
        <f>U1589/W1589</f>
        <v>0.14110586263352462</v>
      </c>
      <c r="AI1589">
        <f>V1589/X1589</f>
        <v>0.155158288253997</v>
      </c>
      <c r="AJ1589">
        <f>Y1589/AA1589</f>
        <v>1.1662868806828726</v>
      </c>
      <c r="AK1589">
        <f>Z1589/AB1589</f>
        <v>1.2262528299349209</v>
      </c>
      <c r="AL1589">
        <f>O1589/K1589</f>
        <v>-3.4505804965740426E-2</v>
      </c>
      <c r="AM1589">
        <f>P1589/L1589</f>
        <v>-3.4217672377082911E-2</v>
      </c>
      <c r="AN1589">
        <f>K1589/W1589</f>
        <v>0.79347726289486309</v>
      </c>
      <c r="AO1589">
        <f>L1589/X1589</f>
        <v>0.78917515780715619</v>
      </c>
      <c r="AP1589">
        <f>IF(OR(Q1589&lt;0, Q1589="NA"), 0, 1)</f>
        <v>0</v>
      </c>
      <c r="AQ1589">
        <f>IF(OR(S1589&lt;0, S1589="NA"), 0, 1)</f>
        <v>1</v>
      </c>
      <c r="AR1589">
        <f>IFERROR(IF((AF1589-AG1589)&gt;0,1,0),0)</f>
        <v>1</v>
      </c>
      <c r="AS1589">
        <f>IFERROR(IF((S1589-Q1589)&gt;0,1,0),0)</f>
        <v>1</v>
      </c>
      <c r="AT1589">
        <f>IFERROR(IF((AH1589-AI1589)&lt;0,1,0),0)</f>
        <v>1</v>
      </c>
      <c r="AU1589">
        <f>IFERROR(IF((AJ1589-AK1589)&gt;0,1,0),0)</f>
        <v>0</v>
      </c>
      <c r="AV1589">
        <f>IFERROR(IF((AL1589-AM1589)&gt;0,1,0),0)</f>
        <v>0</v>
      </c>
      <c r="AW1589">
        <f>IFERROR(IF((AN1589-AO1589)&gt;0,1,0),0)</f>
        <v>1</v>
      </c>
      <c r="AX1589">
        <f>IFERROR(IF((AC1589-AD1589)&lt;0,1,0),0)</f>
        <v>0</v>
      </c>
      <c r="AY1589">
        <f>SUM(AP1589:AX1589)</f>
        <v>5</v>
      </c>
    </row>
    <row r="1590" spans="1:51" x14ac:dyDescent="0.45">
      <c r="A1590" s="1" t="s">
        <v>1883</v>
      </c>
      <c r="B1590" s="2">
        <v>4987565</v>
      </c>
      <c r="C1590" s="3" t="s">
        <v>5337</v>
      </c>
      <c r="D1590" s="5">
        <v>241.52</v>
      </c>
      <c r="E1590" s="5">
        <v>29365.71770234</v>
      </c>
      <c r="F1590" s="3" t="s">
        <v>4485</v>
      </c>
      <c r="G1590" s="3" t="s">
        <v>4486</v>
      </c>
      <c r="H1590" s="3" t="s">
        <v>4505</v>
      </c>
      <c r="I1590" s="3" t="s">
        <v>4505</v>
      </c>
      <c r="J1590" s="3" t="s">
        <v>5094</v>
      </c>
      <c r="K1590" s="6">
        <v>3857669</v>
      </c>
      <c r="L1590" s="6">
        <v>3780451</v>
      </c>
      <c r="M1590" s="6">
        <v>997402</v>
      </c>
      <c r="N1590" s="6">
        <v>984435</v>
      </c>
      <c r="O1590" s="6">
        <v>822071</v>
      </c>
      <c r="P1590" s="6">
        <v>810061</v>
      </c>
      <c r="Q1590" s="6">
        <v>559086</v>
      </c>
      <c r="R1590" s="6">
        <v>521765</v>
      </c>
      <c r="S1590" s="6">
        <v>672370</v>
      </c>
      <c r="T1590" s="6">
        <v>615125</v>
      </c>
      <c r="U1590" s="6">
        <v>2203467</v>
      </c>
      <c r="V1590" s="6">
        <v>2228591</v>
      </c>
      <c r="W1590" s="6">
        <v>7592822</v>
      </c>
      <c r="X1590" s="6">
        <v>7422436</v>
      </c>
      <c r="Y1590" s="6">
        <v>2062292</v>
      </c>
      <c r="Z1590" s="6">
        <v>2026935</v>
      </c>
      <c r="AA1590" s="6">
        <v>663851</v>
      </c>
      <c r="AB1590" s="6">
        <v>614705</v>
      </c>
      <c r="AC1590" s="6">
        <v>138813000</v>
      </c>
      <c r="AD1590" s="6">
        <v>138583000</v>
      </c>
      <c r="AF1590">
        <f>Q1590/W1590</f>
        <v>7.3633492264141051E-2</v>
      </c>
      <c r="AG1590">
        <f>R1590/X1590</f>
        <v>7.0295654957482967E-2</v>
      </c>
      <c r="AH1590">
        <f>U1590/W1590</f>
        <v>0.29020395842283675</v>
      </c>
      <c r="AI1590">
        <f>V1590/X1590</f>
        <v>0.30025061853008905</v>
      </c>
      <c r="AJ1590">
        <f>Y1590/AA1590</f>
        <v>3.1065585500360773</v>
      </c>
      <c r="AK1590">
        <f>Z1590/AB1590</f>
        <v>3.2974109532214642</v>
      </c>
      <c r="AL1590">
        <f>O1590/K1590</f>
        <v>0.21310045003861139</v>
      </c>
      <c r="AM1590">
        <f>P1590/L1590</f>
        <v>0.21427628608332711</v>
      </c>
      <c r="AN1590">
        <f>K1590/W1590</f>
        <v>0.50806788306113326</v>
      </c>
      <c r="AO1590">
        <f>L1590/X1590</f>
        <v>0.5093275307459707</v>
      </c>
      <c r="AP1590">
        <f>IF(OR(Q1590&lt;0, Q1590="NA"), 0, 1)</f>
        <v>1</v>
      </c>
      <c r="AQ1590">
        <f>IF(OR(S1590&lt;0, S1590="NA"), 0, 1)</f>
        <v>1</v>
      </c>
      <c r="AR1590">
        <f>IFERROR(IF((AF1590-AG1590)&gt;0,1,0),0)</f>
        <v>1</v>
      </c>
      <c r="AS1590">
        <f>IFERROR(IF((S1590-Q1590)&gt;0,1,0),0)</f>
        <v>1</v>
      </c>
      <c r="AT1590">
        <f>IFERROR(IF((AH1590-AI1590)&lt;0,1,0),0)</f>
        <v>1</v>
      </c>
      <c r="AU1590">
        <f>IFERROR(IF((AJ1590-AK1590)&gt;0,1,0),0)</f>
        <v>0</v>
      </c>
      <c r="AV1590">
        <f>IFERROR(IF((AL1590-AM1590)&gt;0,1,0),0)</f>
        <v>0</v>
      </c>
      <c r="AW1590">
        <f>IFERROR(IF((AN1590-AO1590)&gt;0,1,0),0)</f>
        <v>0</v>
      </c>
      <c r="AX1590">
        <f>IFERROR(IF((AC1590-AD1590)&lt;0,1,0),0)</f>
        <v>0</v>
      </c>
      <c r="AY1590">
        <f>SUM(AP1590:AX1590)</f>
        <v>5</v>
      </c>
    </row>
    <row r="1591" spans="1:51" x14ac:dyDescent="0.45">
      <c r="A1591" s="1" t="s">
        <v>1890</v>
      </c>
      <c r="B1591" s="2">
        <v>4005497</v>
      </c>
      <c r="C1591" s="3" t="s">
        <v>5337</v>
      </c>
      <c r="D1591" s="5">
        <v>35.68</v>
      </c>
      <c r="E1591" s="5">
        <v>3523.5931001600002</v>
      </c>
      <c r="F1591" s="3" t="s">
        <v>4654</v>
      </c>
      <c r="G1591" s="3" t="s">
        <v>4654</v>
      </c>
      <c r="H1591" s="3" t="s">
        <v>4747</v>
      </c>
      <c r="I1591" s="3" t="s">
        <v>5095</v>
      </c>
      <c r="J1591" s="3" t="s">
        <v>5096</v>
      </c>
      <c r="K1591" s="6">
        <v>2756607</v>
      </c>
      <c r="L1591" s="6">
        <v>2722420</v>
      </c>
      <c r="M1591" s="6">
        <v>836055</v>
      </c>
      <c r="N1591" s="6">
        <v>806225</v>
      </c>
      <c r="O1591" s="6">
        <v>457911</v>
      </c>
      <c r="P1591" s="6">
        <v>419380</v>
      </c>
      <c r="Q1591" s="6">
        <v>344165</v>
      </c>
      <c r="R1591" s="6">
        <v>346311</v>
      </c>
      <c r="S1591" s="6">
        <v>684663</v>
      </c>
      <c r="T1591" s="6">
        <v>730589</v>
      </c>
      <c r="U1591" s="6">
        <v>1782182</v>
      </c>
      <c r="V1591" s="6">
        <v>545589</v>
      </c>
      <c r="W1591" s="6">
        <v>5781898</v>
      </c>
      <c r="X1591" s="6">
        <v>4484982</v>
      </c>
      <c r="Y1591" s="6">
        <v>1192069</v>
      </c>
      <c r="Z1591" s="6">
        <v>970319</v>
      </c>
      <c r="AA1591" s="6">
        <v>446949</v>
      </c>
      <c r="AB1591" s="6">
        <v>456792</v>
      </c>
      <c r="AC1591" s="6">
        <v>98755412</v>
      </c>
      <c r="AD1591" s="6">
        <v>98755412</v>
      </c>
      <c r="AF1591">
        <f>Q1591/W1591</f>
        <v>5.9524571343181773E-2</v>
      </c>
      <c r="AG1591">
        <f>R1591/X1591</f>
        <v>7.7215694511148542E-2</v>
      </c>
      <c r="AH1591">
        <f>U1591/W1591</f>
        <v>0.30823476996654042</v>
      </c>
      <c r="AI1591">
        <f>V1591/X1591</f>
        <v>0.12164797985811314</v>
      </c>
      <c r="AJ1591">
        <f>Y1591/AA1591</f>
        <v>2.6671253319729993</v>
      </c>
      <c r="AK1591">
        <f>Z1591/AB1591</f>
        <v>2.1242031384087285</v>
      </c>
      <c r="AL1591">
        <f>O1591/K1591</f>
        <v>0.1661139944867005</v>
      </c>
      <c r="AM1591">
        <f>P1591/L1591</f>
        <v>0.15404676721446361</v>
      </c>
      <c r="AN1591">
        <f>K1591/W1591</f>
        <v>0.47676506918662348</v>
      </c>
      <c r="AO1591">
        <f>L1591/X1591</f>
        <v>0.60700801028855855</v>
      </c>
      <c r="AP1591">
        <f>IF(OR(Q1591&lt;0, Q1591="NA"), 0, 1)</f>
        <v>1</v>
      </c>
      <c r="AQ1591">
        <f>IF(OR(S1591&lt;0, S1591="NA"), 0, 1)</f>
        <v>1</v>
      </c>
      <c r="AR1591">
        <f>IFERROR(IF((AF1591-AG1591)&gt;0,1,0),0)</f>
        <v>0</v>
      </c>
      <c r="AS1591">
        <f>IFERROR(IF((S1591-Q1591)&gt;0,1,0),0)</f>
        <v>1</v>
      </c>
      <c r="AT1591">
        <f>IFERROR(IF((AH1591-AI1591)&lt;0,1,0),0)</f>
        <v>0</v>
      </c>
      <c r="AU1591">
        <f>IFERROR(IF((AJ1591-AK1591)&gt;0,1,0),0)</f>
        <v>1</v>
      </c>
      <c r="AV1591">
        <f>IFERROR(IF((AL1591-AM1591)&gt;0,1,0),0)</f>
        <v>1</v>
      </c>
      <c r="AW1591">
        <f>IFERROR(IF((AN1591-AO1591)&gt;0,1,0),0)</f>
        <v>0</v>
      </c>
      <c r="AX1591">
        <f>IFERROR(IF((AC1591-AD1591)&lt;0,1,0),0)</f>
        <v>0</v>
      </c>
      <c r="AY1591">
        <f>SUM(AP1591:AX1591)</f>
        <v>5</v>
      </c>
    </row>
    <row r="1592" spans="1:51" x14ac:dyDescent="0.45">
      <c r="A1592" s="1" t="s">
        <v>1895</v>
      </c>
      <c r="B1592" s="2">
        <v>4993702</v>
      </c>
      <c r="C1592" s="3" t="s">
        <v>5337</v>
      </c>
      <c r="D1592" s="5">
        <v>207.43</v>
      </c>
      <c r="E1592" s="5">
        <v>5891.9647259900003</v>
      </c>
      <c r="F1592" s="3" t="s">
        <v>4485</v>
      </c>
      <c r="G1592" s="3" t="s">
        <v>4486</v>
      </c>
      <c r="H1592" s="3" t="s">
        <v>4590</v>
      </c>
      <c r="I1592" s="3" t="s">
        <v>4590</v>
      </c>
      <c r="J1592" s="3" t="s">
        <v>4979</v>
      </c>
      <c r="K1592" s="6">
        <v>3449000</v>
      </c>
      <c r="L1592" s="6">
        <v>3392000</v>
      </c>
      <c r="M1592" s="6">
        <v>826000</v>
      </c>
      <c r="N1592" s="6">
        <v>796000</v>
      </c>
      <c r="O1592" s="6">
        <v>705000</v>
      </c>
      <c r="P1592" s="6">
        <v>679000</v>
      </c>
      <c r="Q1592" s="6">
        <v>348000</v>
      </c>
      <c r="R1592" s="6">
        <v>339000</v>
      </c>
      <c r="S1592" s="6">
        <v>1184000</v>
      </c>
      <c r="T1592" s="6">
        <v>1128000</v>
      </c>
      <c r="U1592" s="6">
        <v>4196000</v>
      </c>
      <c r="V1592" s="6">
        <v>3895000</v>
      </c>
      <c r="W1592" s="6">
        <v>8172000</v>
      </c>
      <c r="X1592" s="6">
        <v>7575000</v>
      </c>
      <c r="Y1592" s="6">
        <v>851000</v>
      </c>
      <c r="Z1592" s="6">
        <v>717000</v>
      </c>
      <c r="AA1592" s="6">
        <v>697000</v>
      </c>
      <c r="AB1592" s="6">
        <v>585000</v>
      </c>
      <c r="AC1592" s="6">
        <v>28400000</v>
      </c>
      <c r="AD1592" s="6">
        <v>28400000</v>
      </c>
      <c r="AF1592">
        <f>Q1592/W1592</f>
        <v>4.2584434654919234E-2</v>
      </c>
      <c r="AG1592">
        <f>R1592/X1592</f>
        <v>4.4752475247524751E-2</v>
      </c>
      <c r="AH1592">
        <f>U1592/W1592</f>
        <v>0.51346059716103765</v>
      </c>
      <c r="AI1592">
        <f>V1592/X1592</f>
        <v>0.51419141914191424</v>
      </c>
      <c r="AJ1592">
        <f>Y1592/AA1592</f>
        <v>1.2209469153515065</v>
      </c>
      <c r="AK1592">
        <f>Z1592/AB1592</f>
        <v>1.2256410256410257</v>
      </c>
      <c r="AL1592">
        <f>O1592/K1592</f>
        <v>0.204407074514352</v>
      </c>
      <c r="AM1592">
        <f>P1592/L1592</f>
        <v>0.20017688679245282</v>
      </c>
      <c r="AN1592">
        <f>K1592/W1592</f>
        <v>0.42205090553108177</v>
      </c>
      <c r="AO1592">
        <f>L1592/X1592</f>
        <v>0.44778877887788782</v>
      </c>
      <c r="AP1592">
        <f>IF(OR(Q1592&lt;0, Q1592="NA"), 0, 1)</f>
        <v>1</v>
      </c>
      <c r="AQ1592">
        <f>IF(OR(S1592&lt;0, S1592="NA"), 0, 1)</f>
        <v>1</v>
      </c>
      <c r="AR1592">
        <f>IFERROR(IF((AF1592-AG1592)&gt;0,1,0),0)</f>
        <v>0</v>
      </c>
      <c r="AS1592">
        <f>IFERROR(IF((S1592-Q1592)&gt;0,1,0),0)</f>
        <v>1</v>
      </c>
      <c r="AT1592">
        <f>IFERROR(IF((AH1592-AI1592)&lt;0,1,0),0)</f>
        <v>1</v>
      </c>
      <c r="AU1592">
        <f>IFERROR(IF((AJ1592-AK1592)&gt;0,1,0),0)</f>
        <v>0</v>
      </c>
      <c r="AV1592">
        <f>IFERROR(IF((AL1592-AM1592)&gt;0,1,0),0)</f>
        <v>1</v>
      </c>
      <c r="AW1592">
        <f>IFERROR(IF((AN1592-AO1592)&gt;0,1,0),0)</f>
        <v>0</v>
      </c>
      <c r="AX1592">
        <f>IFERROR(IF((AC1592-AD1592)&lt;0,1,0),0)</f>
        <v>0</v>
      </c>
      <c r="AY1592">
        <f>SUM(AP1592:AX1592)</f>
        <v>5</v>
      </c>
    </row>
    <row r="1593" spans="1:51" x14ac:dyDescent="0.45">
      <c r="A1593" s="1" t="s">
        <v>1900</v>
      </c>
      <c r="B1593" s="2">
        <v>3009150</v>
      </c>
      <c r="C1593" s="3" t="s">
        <v>5337</v>
      </c>
      <c r="D1593" s="5">
        <v>145.59</v>
      </c>
      <c r="E1593" s="5">
        <v>44710.287317189999</v>
      </c>
      <c r="F1593" s="3" t="s">
        <v>4654</v>
      </c>
      <c r="G1593" s="3" t="s">
        <v>4654</v>
      </c>
      <c r="H1593" s="3" t="s">
        <v>4655</v>
      </c>
      <c r="I1593" s="3" t="s">
        <v>4717</v>
      </c>
      <c r="J1593" s="3" t="s">
        <v>4718</v>
      </c>
      <c r="K1593" s="6">
        <v>12463000</v>
      </c>
      <c r="L1593" s="6">
        <v>12098000</v>
      </c>
      <c r="M1593" s="6">
        <v>6985000</v>
      </c>
      <c r="N1593" s="6">
        <v>6724000</v>
      </c>
      <c r="O1593" s="6">
        <v>4554000</v>
      </c>
      <c r="P1593" s="6">
        <v>4427000</v>
      </c>
      <c r="Q1593" s="6">
        <v>3015000</v>
      </c>
      <c r="R1593" s="6">
        <v>3023000</v>
      </c>
      <c r="S1593" s="6">
        <v>5632000</v>
      </c>
      <c r="T1593" s="6">
        <v>5108000</v>
      </c>
      <c r="U1593" s="6">
        <v>8576000</v>
      </c>
      <c r="V1593" s="6">
        <v>8548000</v>
      </c>
      <c r="W1593" s="6">
        <v>26233000</v>
      </c>
      <c r="X1593" s="6">
        <v>25810000</v>
      </c>
      <c r="Y1593" s="6">
        <v>3707000</v>
      </c>
      <c r="Z1593" s="6">
        <v>3833000</v>
      </c>
      <c r="AA1593" s="6">
        <v>2940000</v>
      </c>
      <c r="AB1593" s="6">
        <v>3021000</v>
      </c>
      <c r="AC1593" s="6">
        <v>307097241</v>
      </c>
      <c r="AD1593" s="6">
        <v>307093909</v>
      </c>
      <c r="AF1593">
        <f>Q1593/W1593</f>
        <v>0.11493157473411351</v>
      </c>
      <c r="AG1593">
        <f>R1593/X1593</f>
        <v>0.11712514529252228</v>
      </c>
      <c r="AH1593">
        <f>U1593/W1593</f>
        <v>0.32691647924370071</v>
      </c>
      <c r="AI1593">
        <f>V1593/X1593</f>
        <v>0.33118946144905076</v>
      </c>
      <c r="AJ1593">
        <f>Y1593/AA1593</f>
        <v>1.2608843537414967</v>
      </c>
      <c r="AK1593">
        <f>Z1593/AB1593</f>
        <v>1.2687851704733533</v>
      </c>
      <c r="AL1593">
        <f>O1593/K1593</f>
        <v>0.36540158870255957</v>
      </c>
      <c r="AM1593">
        <f>P1593/L1593</f>
        <v>0.36592825260373618</v>
      </c>
      <c r="AN1593">
        <f>K1593/W1593</f>
        <v>0.4750886288262875</v>
      </c>
      <c r="AO1593">
        <f>L1593/X1593</f>
        <v>0.46873304920573422</v>
      </c>
      <c r="AP1593">
        <f>IF(OR(Q1593&lt;0, Q1593="NA"), 0, 1)</f>
        <v>1</v>
      </c>
      <c r="AQ1593">
        <f>IF(OR(S1593&lt;0, S1593="NA"), 0, 1)</f>
        <v>1</v>
      </c>
      <c r="AR1593">
        <f>IFERROR(IF((AF1593-AG1593)&gt;0,1,0),0)</f>
        <v>0</v>
      </c>
      <c r="AS1593">
        <f>IFERROR(IF((S1593-Q1593)&gt;0,1,0),0)</f>
        <v>1</v>
      </c>
      <c r="AT1593">
        <f>IFERROR(IF((AH1593-AI1593)&lt;0,1,0),0)</f>
        <v>1</v>
      </c>
      <c r="AU1593">
        <f>IFERROR(IF((AJ1593-AK1593)&gt;0,1,0),0)</f>
        <v>0</v>
      </c>
      <c r="AV1593">
        <f>IFERROR(IF((AL1593-AM1593)&gt;0,1,0),0)</f>
        <v>0</v>
      </c>
      <c r="AW1593">
        <f>IFERROR(IF((AN1593-AO1593)&gt;0,1,0),0)</f>
        <v>1</v>
      </c>
      <c r="AX1593">
        <f>IFERROR(IF((AC1593-AD1593)&lt;0,1,0),0)</f>
        <v>0</v>
      </c>
      <c r="AY1593">
        <f>SUM(AP1593:AX1593)</f>
        <v>5</v>
      </c>
    </row>
    <row r="1594" spans="1:51" x14ac:dyDescent="0.45">
      <c r="A1594" s="1" t="s">
        <v>1901</v>
      </c>
      <c r="B1594" s="2">
        <v>4561493</v>
      </c>
      <c r="C1594" s="3" t="s">
        <v>5337</v>
      </c>
      <c r="D1594" s="5">
        <v>40.75</v>
      </c>
      <c r="E1594" s="5">
        <v>4240.9088572500004</v>
      </c>
      <c r="F1594" s="3" t="s">
        <v>4654</v>
      </c>
      <c r="G1594" s="3" t="s">
        <v>4654</v>
      </c>
      <c r="H1594" s="3" t="s">
        <v>4655</v>
      </c>
      <c r="I1594" s="3" t="s">
        <v>4725</v>
      </c>
      <c r="J1594" s="3" t="s">
        <v>5011</v>
      </c>
      <c r="K1594" s="6">
        <v>1456100</v>
      </c>
      <c r="L1594" s="6">
        <v>1440700</v>
      </c>
      <c r="M1594" s="6">
        <v>1088300</v>
      </c>
      <c r="N1594" s="6">
        <v>1072800</v>
      </c>
      <c r="O1594" s="6">
        <v>886100</v>
      </c>
      <c r="P1594" s="6">
        <v>874400</v>
      </c>
      <c r="Q1594" s="6">
        <v>639700</v>
      </c>
      <c r="R1594" s="6">
        <v>639800</v>
      </c>
      <c r="S1594" s="6">
        <v>929400</v>
      </c>
      <c r="T1594" s="6">
        <v>920000</v>
      </c>
      <c r="U1594" s="6">
        <v>3469800</v>
      </c>
      <c r="V1594" s="6">
        <v>3442800</v>
      </c>
      <c r="W1594" s="6">
        <v>4146900</v>
      </c>
      <c r="X1594" s="6">
        <v>4050100</v>
      </c>
      <c r="Y1594" s="6">
        <v>154200</v>
      </c>
      <c r="Z1594" s="6">
        <v>214100</v>
      </c>
      <c r="AA1594" s="6">
        <v>220900</v>
      </c>
      <c r="AB1594" s="6">
        <v>192200</v>
      </c>
      <c r="AC1594" s="6">
        <v>104071383</v>
      </c>
      <c r="AD1594" s="6">
        <v>91421383</v>
      </c>
      <c r="AF1594">
        <f>Q1594/W1594</f>
        <v>0.15425980853167426</v>
      </c>
      <c r="AG1594">
        <f>R1594/X1594</f>
        <v>0.15797140811337992</v>
      </c>
      <c r="AH1594">
        <f>U1594/W1594</f>
        <v>0.83672140635173264</v>
      </c>
      <c r="AI1594">
        <f>V1594/X1594</f>
        <v>0.85005308510900968</v>
      </c>
      <c r="AJ1594">
        <f>Y1594/AA1594</f>
        <v>0.69805341783612496</v>
      </c>
      <c r="AK1594">
        <f>Z1594/AB1594</f>
        <v>1.1139438085327784</v>
      </c>
      <c r="AL1594">
        <f>O1594/K1594</f>
        <v>0.60854336927408836</v>
      </c>
      <c r="AM1594">
        <f>P1594/L1594</f>
        <v>0.6069271881724162</v>
      </c>
      <c r="AN1594">
        <f>K1594/W1594</f>
        <v>0.35112975957944487</v>
      </c>
      <c r="AO1594">
        <f>L1594/X1594</f>
        <v>0.35571961186143553</v>
      </c>
      <c r="AP1594">
        <f>IF(OR(Q1594&lt;0, Q1594="NA"), 0, 1)</f>
        <v>1</v>
      </c>
      <c r="AQ1594">
        <f>IF(OR(S1594&lt;0, S1594="NA"), 0, 1)</f>
        <v>1</v>
      </c>
      <c r="AR1594">
        <f>IFERROR(IF((AF1594-AG1594)&gt;0,1,0),0)</f>
        <v>0</v>
      </c>
      <c r="AS1594">
        <f>IFERROR(IF((S1594-Q1594)&gt;0,1,0),0)</f>
        <v>1</v>
      </c>
      <c r="AT1594">
        <f>IFERROR(IF((AH1594-AI1594)&lt;0,1,0),0)</f>
        <v>1</v>
      </c>
      <c r="AU1594">
        <f>IFERROR(IF((AJ1594-AK1594)&gt;0,1,0),0)</f>
        <v>0</v>
      </c>
      <c r="AV1594">
        <f>IFERROR(IF((AL1594-AM1594)&gt;0,1,0),0)</f>
        <v>1</v>
      </c>
      <c r="AW1594">
        <f>IFERROR(IF((AN1594-AO1594)&gt;0,1,0),0)</f>
        <v>0</v>
      </c>
      <c r="AX1594">
        <f>IFERROR(IF((AC1594-AD1594)&lt;0,1,0),0)</f>
        <v>0</v>
      </c>
      <c r="AY1594">
        <f>SUM(AP1594:AX1594)</f>
        <v>5</v>
      </c>
    </row>
    <row r="1595" spans="1:51" x14ac:dyDescent="0.45">
      <c r="A1595" s="1" t="s">
        <v>1904</v>
      </c>
      <c r="B1595" s="2">
        <v>4010647</v>
      </c>
      <c r="C1595" s="3" t="s">
        <v>5337</v>
      </c>
      <c r="D1595" s="5">
        <v>35.44</v>
      </c>
      <c r="E1595" s="5">
        <v>6668.1020247200004</v>
      </c>
      <c r="F1595" s="3" t="s">
        <v>4654</v>
      </c>
      <c r="G1595" s="3" t="s">
        <v>4654</v>
      </c>
      <c r="H1595" s="3" t="s">
        <v>4655</v>
      </c>
      <c r="I1595" s="3" t="s">
        <v>4888</v>
      </c>
      <c r="J1595" s="3" t="s">
        <v>4889</v>
      </c>
      <c r="K1595" s="6">
        <v>29740252</v>
      </c>
      <c r="L1595" s="6">
        <v>31438583</v>
      </c>
      <c r="M1595" s="6">
        <v>1034617</v>
      </c>
      <c r="N1595" s="6">
        <v>2208719</v>
      </c>
      <c r="O1595" s="6">
        <v>447884</v>
      </c>
      <c r="P1595" s="6">
        <v>1636140</v>
      </c>
      <c r="Q1595" s="6">
        <v>362365</v>
      </c>
      <c r="R1595" s="6">
        <v>1261507</v>
      </c>
      <c r="S1595" s="6">
        <v>1481058</v>
      </c>
      <c r="T1595" s="6">
        <v>2172386</v>
      </c>
      <c r="U1595" s="6">
        <v>2286805</v>
      </c>
      <c r="V1595" s="6">
        <v>2635719</v>
      </c>
      <c r="W1595" s="6">
        <v>16887661</v>
      </c>
      <c r="X1595" s="6">
        <v>17381762</v>
      </c>
      <c r="Y1595" s="6">
        <v>5356142</v>
      </c>
      <c r="Z1595" s="6">
        <v>5843016</v>
      </c>
      <c r="AA1595" s="6">
        <v>2962839</v>
      </c>
      <c r="AB1595" s="6">
        <v>2759433</v>
      </c>
      <c r="AC1595" s="6">
        <v>188151863</v>
      </c>
      <c r="AD1595" s="6">
        <v>190815375</v>
      </c>
      <c r="AF1595">
        <f>Q1595/W1595</f>
        <v>2.1457382404822076E-2</v>
      </c>
      <c r="AG1595">
        <f>R1595/X1595</f>
        <v>7.2576474122704016E-2</v>
      </c>
      <c r="AH1595">
        <f>U1595/W1595</f>
        <v>0.1354127726746765</v>
      </c>
      <c r="AI1595">
        <f>V1595/X1595</f>
        <v>0.151637043471197</v>
      </c>
      <c r="AJ1595">
        <f>Y1595/AA1595</f>
        <v>1.8077735577262213</v>
      </c>
      <c r="AK1595">
        <f>Z1595/AB1595</f>
        <v>2.1174697845535659</v>
      </c>
      <c r="AL1595">
        <f>O1595/K1595</f>
        <v>1.50598589413432E-2</v>
      </c>
      <c r="AM1595">
        <f>P1595/L1595</f>
        <v>5.2042421886508053E-2</v>
      </c>
      <c r="AN1595">
        <f>K1595/W1595</f>
        <v>1.7610640099893051</v>
      </c>
      <c r="AO1595">
        <f>L1595/X1595</f>
        <v>1.8087109350594031</v>
      </c>
      <c r="AP1595">
        <f>IF(OR(Q1595&lt;0, Q1595="NA"), 0, 1)</f>
        <v>1</v>
      </c>
      <c r="AQ1595">
        <f>IF(OR(S1595&lt;0, S1595="NA"), 0, 1)</f>
        <v>1</v>
      </c>
      <c r="AR1595">
        <f>IFERROR(IF((AF1595-AG1595)&gt;0,1,0),0)</f>
        <v>0</v>
      </c>
      <c r="AS1595">
        <f>IFERROR(IF((S1595-Q1595)&gt;0,1,0),0)</f>
        <v>1</v>
      </c>
      <c r="AT1595">
        <f>IFERROR(IF((AH1595-AI1595)&lt;0,1,0),0)</f>
        <v>1</v>
      </c>
      <c r="AU1595">
        <f>IFERROR(IF((AJ1595-AK1595)&gt;0,1,0),0)</f>
        <v>0</v>
      </c>
      <c r="AV1595">
        <f>IFERROR(IF((AL1595-AM1595)&gt;0,1,0),0)</f>
        <v>0</v>
      </c>
      <c r="AW1595">
        <f>IFERROR(IF((AN1595-AO1595)&gt;0,1,0),0)</f>
        <v>0</v>
      </c>
      <c r="AX1595">
        <f>IFERROR(IF((AC1595-AD1595)&lt;0,1,0),0)</f>
        <v>1</v>
      </c>
      <c r="AY1595">
        <f>SUM(AP1595:AX1595)</f>
        <v>5</v>
      </c>
    </row>
    <row r="1596" spans="1:51" x14ac:dyDescent="0.45">
      <c r="A1596" s="1" t="s">
        <v>1913</v>
      </c>
      <c r="B1596" s="2">
        <v>4019144</v>
      </c>
      <c r="C1596" s="3" t="s">
        <v>5337</v>
      </c>
      <c r="D1596" s="5">
        <v>248</v>
      </c>
      <c r="E1596" s="5">
        <v>60457.391887999998</v>
      </c>
      <c r="F1596" s="3" t="s">
        <v>4475</v>
      </c>
      <c r="G1596" s="3" t="s">
        <v>4529</v>
      </c>
      <c r="H1596" s="3" t="s">
        <v>4530</v>
      </c>
      <c r="I1596" s="3" t="s">
        <v>4611</v>
      </c>
      <c r="J1596" s="3" t="s">
        <v>4785</v>
      </c>
      <c r="K1596" s="6">
        <v>4695000</v>
      </c>
      <c r="L1596" s="6">
        <v>4622000</v>
      </c>
      <c r="M1596" s="6">
        <v>2457000</v>
      </c>
      <c r="N1596" s="6">
        <v>2488000</v>
      </c>
      <c r="O1596" s="6">
        <v>2317000</v>
      </c>
      <c r="P1596" s="6">
        <v>2345000</v>
      </c>
      <c r="Q1596" s="6">
        <v>1184000</v>
      </c>
      <c r="R1596" s="6">
        <v>1219000</v>
      </c>
      <c r="S1596" s="6">
        <v>1896000</v>
      </c>
      <c r="T1596" s="6">
        <v>1919000</v>
      </c>
      <c r="U1596" s="6">
        <v>10497000</v>
      </c>
      <c r="V1596" s="6">
        <v>9509000</v>
      </c>
      <c r="W1596" s="6">
        <v>16689000</v>
      </c>
      <c r="X1596" s="6">
        <v>15737000</v>
      </c>
      <c r="Y1596" s="6">
        <v>3573000</v>
      </c>
      <c r="Z1596" s="6">
        <v>2689000</v>
      </c>
      <c r="AA1596" s="6">
        <v>4491000</v>
      </c>
      <c r="AB1596" s="6">
        <v>4226000</v>
      </c>
      <c r="AC1596" s="6">
        <v>244611310</v>
      </c>
      <c r="AD1596" s="6">
        <v>247793154</v>
      </c>
      <c r="AF1596">
        <f>Q1596/W1596</f>
        <v>7.0944933788723116E-2</v>
      </c>
      <c r="AG1596">
        <f>R1596/X1596</f>
        <v>7.7460761263264913E-2</v>
      </c>
      <c r="AH1596">
        <f>U1596/W1596</f>
        <v>0.62897717059140756</v>
      </c>
      <c r="AI1596">
        <f>V1596/X1596</f>
        <v>0.60424477346381145</v>
      </c>
      <c r="AJ1596">
        <f>Y1596/AA1596</f>
        <v>0.79559118236472948</v>
      </c>
      <c r="AK1596">
        <f>Z1596/AB1596</f>
        <v>0.63629910080454333</v>
      </c>
      <c r="AL1596">
        <f>O1596/K1596</f>
        <v>0.49350372736954207</v>
      </c>
      <c r="AM1596">
        <f>P1596/L1596</f>
        <v>0.50735612289052356</v>
      </c>
      <c r="AN1596">
        <f>K1596/W1596</f>
        <v>0.28132302714362756</v>
      </c>
      <c r="AO1596">
        <f>L1596/X1596</f>
        <v>0.29370273876850733</v>
      </c>
      <c r="AP1596">
        <f>IF(OR(Q1596&lt;0, Q1596="NA"), 0, 1)</f>
        <v>1</v>
      </c>
      <c r="AQ1596">
        <f>IF(OR(S1596&lt;0, S1596="NA"), 0, 1)</f>
        <v>1</v>
      </c>
      <c r="AR1596">
        <f>IFERROR(IF((AF1596-AG1596)&gt;0,1,0),0)</f>
        <v>0</v>
      </c>
      <c r="AS1596">
        <f>IFERROR(IF((S1596-Q1596)&gt;0,1,0),0)</f>
        <v>1</v>
      </c>
      <c r="AT1596">
        <f>IFERROR(IF((AH1596-AI1596)&lt;0,1,0),0)</f>
        <v>0</v>
      </c>
      <c r="AU1596">
        <f>IFERROR(IF((AJ1596-AK1596)&gt;0,1,0),0)</f>
        <v>1</v>
      </c>
      <c r="AV1596">
        <f>IFERROR(IF((AL1596-AM1596)&gt;0,1,0),0)</f>
        <v>0</v>
      </c>
      <c r="AW1596">
        <f>IFERROR(IF((AN1596-AO1596)&gt;0,1,0),0)</f>
        <v>0</v>
      </c>
      <c r="AX1596">
        <f>IFERROR(IF((AC1596-AD1596)&lt;0,1,0),0)</f>
        <v>1</v>
      </c>
      <c r="AY1596">
        <f>SUM(AP1596:AX1596)</f>
        <v>5</v>
      </c>
    </row>
    <row r="1597" spans="1:51" x14ac:dyDescent="0.45">
      <c r="A1597" s="1" t="s">
        <v>1915</v>
      </c>
      <c r="B1597" s="2">
        <v>9098887</v>
      </c>
      <c r="C1597" s="3" t="s">
        <v>5337</v>
      </c>
      <c r="D1597" s="5">
        <v>29.72</v>
      </c>
      <c r="E1597" s="5">
        <v>6493.1992680800004</v>
      </c>
      <c r="F1597" s="3" t="s">
        <v>4470</v>
      </c>
      <c r="G1597" s="3" t="s">
        <v>4512</v>
      </c>
      <c r="H1597" s="3" t="s">
        <v>4522</v>
      </c>
      <c r="I1597" s="3" t="s">
        <v>4557</v>
      </c>
      <c r="J1597" s="3" t="s">
        <v>5099</v>
      </c>
      <c r="K1597" s="6">
        <v>1241994</v>
      </c>
      <c r="L1597" s="6">
        <v>1067137</v>
      </c>
      <c r="M1597" s="6">
        <v>59722</v>
      </c>
      <c r="N1597" s="6">
        <v>26789</v>
      </c>
      <c r="O1597" s="6">
        <v>46037</v>
      </c>
      <c r="P1597" s="6">
        <v>15124</v>
      </c>
      <c r="Q1597" s="6">
        <v>101258</v>
      </c>
      <c r="R1597" s="6">
        <v>18103</v>
      </c>
      <c r="S1597" s="6">
        <v>186682</v>
      </c>
      <c r="T1597" s="6">
        <v>126606</v>
      </c>
      <c r="U1597" s="6" t="s">
        <v>4474</v>
      </c>
      <c r="V1597" s="6" t="s">
        <v>4474</v>
      </c>
      <c r="W1597" s="6">
        <v>602261</v>
      </c>
      <c r="X1597" s="6">
        <v>480500</v>
      </c>
      <c r="Y1597" s="6">
        <v>326375</v>
      </c>
      <c r="Z1597" s="6">
        <v>290918</v>
      </c>
      <c r="AA1597" s="6">
        <v>152645</v>
      </c>
      <c r="AB1597" s="6">
        <v>108671</v>
      </c>
      <c r="AC1597" s="6">
        <v>217816177</v>
      </c>
      <c r="AD1597" s="6">
        <v>216795274</v>
      </c>
      <c r="AF1597">
        <f>Q1597/W1597</f>
        <v>0.16812976433805277</v>
      </c>
      <c r="AG1597">
        <f>R1597/X1597</f>
        <v>3.7675338189386058E-2</v>
      </c>
      <c r="AH1597" t="e">
        <f>U1597/W1597</f>
        <v>#VALUE!</v>
      </c>
      <c r="AI1597" t="e">
        <f>V1597/X1597</f>
        <v>#VALUE!</v>
      </c>
      <c r="AJ1597">
        <f>Y1597/AA1597</f>
        <v>2.1381309574502931</v>
      </c>
      <c r="AK1597">
        <f>Z1597/AB1597</f>
        <v>2.6770527555649619</v>
      </c>
      <c r="AL1597">
        <f>O1597/K1597</f>
        <v>3.7067006764928009E-2</v>
      </c>
      <c r="AM1597">
        <f>P1597/L1597</f>
        <v>1.4172500812922801E-2</v>
      </c>
      <c r="AN1597">
        <f>K1597/W1597</f>
        <v>2.0622188718844487</v>
      </c>
      <c r="AO1597">
        <f>L1597/X1597</f>
        <v>2.2208886576482829</v>
      </c>
      <c r="AP1597">
        <f>IF(OR(Q1597&lt;0, Q1597="NA"), 0, 1)</f>
        <v>1</v>
      </c>
      <c r="AQ1597">
        <f>IF(OR(S1597&lt;0, S1597="NA"), 0, 1)</f>
        <v>1</v>
      </c>
      <c r="AR1597">
        <f>IFERROR(IF((AF1597-AG1597)&gt;0,1,0),0)</f>
        <v>1</v>
      </c>
      <c r="AS1597">
        <f>IFERROR(IF((S1597-Q1597)&gt;0,1,0),0)</f>
        <v>1</v>
      </c>
      <c r="AT1597">
        <f>IFERROR(IF((AH1597-AI1597)&lt;0,1,0),0)</f>
        <v>0</v>
      </c>
      <c r="AU1597">
        <f>IFERROR(IF((AJ1597-AK1597)&gt;0,1,0),0)</f>
        <v>0</v>
      </c>
      <c r="AV1597">
        <f>IFERROR(IF((AL1597-AM1597)&gt;0,1,0),0)</f>
        <v>1</v>
      </c>
      <c r="AW1597">
        <f>IFERROR(IF((AN1597-AO1597)&gt;0,1,0),0)</f>
        <v>0</v>
      </c>
      <c r="AX1597">
        <f>IFERROR(IF((AC1597-AD1597)&lt;0,1,0),0)</f>
        <v>0</v>
      </c>
      <c r="AY1597">
        <f>SUM(AP1597:AX1597)</f>
        <v>5</v>
      </c>
    </row>
    <row r="1598" spans="1:51" x14ac:dyDescent="0.45">
      <c r="A1598" s="1" t="s">
        <v>1923</v>
      </c>
      <c r="B1598" s="2">
        <v>4095277</v>
      </c>
      <c r="C1598" s="3" t="s">
        <v>5336</v>
      </c>
      <c r="D1598" s="7">
        <v>13.55</v>
      </c>
      <c r="E1598" s="5">
        <v>41.166458249999998</v>
      </c>
      <c r="F1598" s="3" t="s">
        <v>4480</v>
      </c>
      <c r="G1598" s="3" t="s">
        <v>4481</v>
      </c>
      <c r="H1598" s="3" t="s">
        <v>4481</v>
      </c>
      <c r="I1598" s="3" t="s">
        <v>4482</v>
      </c>
      <c r="J1598" s="3" t="s">
        <v>4483</v>
      </c>
      <c r="K1598" s="6">
        <v>20178</v>
      </c>
      <c r="L1598" s="6">
        <v>20950</v>
      </c>
      <c r="M1598" s="6" t="s">
        <v>4474</v>
      </c>
      <c r="N1598" s="6" t="s">
        <v>4474</v>
      </c>
      <c r="O1598" s="6">
        <v>16914</v>
      </c>
      <c r="P1598" s="6">
        <v>16982</v>
      </c>
      <c r="Q1598" s="6">
        <v>3314</v>
      </c>
      <c r="R1598" s="6">
        <v>3593</v>
      </c>
      <c r="S1598" s="6">
        <v>744</v>
      </c>
      <c r="T1598" s="6">
        <v>2318</v>
      </c>
      <c r="U1598" s="6">
        <v>5500</v>
      </c>
      <c r="V1598" s="6">
        <v>7000</v>
      </c>
      <c r="W1598" s="6">
        <v>628404</v>
      </c>
      <c r="X1598" s="6">
        <v>637512</v>
      </c>
      <c r="Y1598" s="6" t="s">
        <v>4474</v>
      </c>
      <c r="Z1598" s="6" t="s">
        <v>4474</v>
      </c>
      <c r="AA1598" s="6" t="s">
        <v>4474</v>
      </c>
      <c r="AB1598" s="6" t="s">
        <v>4474</v>
      </c>
      <c r="AC1598" s="6">
        <v>3129668</v>
      </c>
      <c r="AD1598" s="6">
        <v>3142168</v>
      </c>
      <c r="AF1598">
        <f>Q1598/W1598</f>
        <v>5.2736774431734997E-3</v>
      </c>
      <c r="AG1598">
        <f>R1598/X1598</f>
        <v>5.6359723424813961E-3</v>
      </c>
      <c r="AH1598">
        <f>U1598/W1598</f>
        <v>8.7523313027924703E-3</v>
      </c>
      <c r="AI1598">
        <f>V1598/X1598</f>
        <v>1.0980185471018585E-2</v>
      </c>
      <c r="AJ1598" t="e">
        <f>Y1598/AA1598</f>
        <v>#VALUE!</v>
      </c>
      <c r="AK1598" t="e">
        <f>Z1598/AB1598</f>
        <v>#VALUE!</v>
      </c>
      <c r="AL1598">
        <f>O1598/K1598</f>
        <v>0.83823966696402019</v>
      </c>
      <c r="AM1598">
        <f>P1598/L1598</f>
        <v>0.81059665871121722</v>
      </c>
      <c r="AN1598">
        <f>K1598/W1598</f>
        <v>3.2109916550499364E-2</v>
      </c>
      <c r="AO1598">
        <f>L1598/X1598</f>
        <v>3.2862126516834192E-2</v>
      </c>
      <c r="AP1598">
        <f>IF(OR(Q1598&lt;0, Q1598="NA"), 0, 1)</f>
        <v>1</v>
      </c>
      <c r="AQ1598">
        <f>IF(OR(S1598&lt;0, S1598="NA"), 0, 1)</f>
        <v>1</v>
      </c>
      <c r="AR1598">
        <f>IFERROR(IF((AF1598-AG1598)&gt;0,1,0),0)</f>
        <v>0</v>
      </c>
      <c r="AS1598">
        <f>IFERROR(IF((S1598-Q1598)&gt;0,1,0),0)</f>
        <v>0</v>
      </c>
      <c r="AT1598">
        <f>IFERROR(IF((AH1598-AI1598)&lt;0,1,0),0)</f>
        <v>1</v>
      </c>
      <c r="AU1598">
        <f>IFERROR(IF((AJ1598-AK1598)&gt;0,1,0),0)</f>
        <v>0</v>
      </c>
      <c r="AV1598">
        <f>IFERROR(IF((AL1598-AM1598)&gt;0,1,0),0)</f>
        <v>1</v>
      </c>
      <c r="AW1598">
        <f>IFERROR(IF((AN1598-AO1598)&gt;0,1,0),0)</f>
        <v>0</v>
      </c>
      <c r="AX1598">
        <f>IFERROR(IF((AC1598-AD1598)&lt;0,1,0),0)</f>
        <v>1</v>
      </c>
      <c r="AY1598">
        <f>SUM(AP1598:AX1598)</f>
        <v>5</v>
      </c>
    </row>
    <row r="1599" spans="1:51" x14ac:dyDescent="0.45">
      <c r="A1599" s="1" t="s">
        <v>1937</v>
      </c>
      <c r="B1599" s="2">
        <v>4094394</v>
      </c>
      <c r="C1599" s="3" t="s">
        <v>5337</v>
      </c>
      <c r="D1599" s="5">
        <v>139.69999999999999</v>
      </c>
      <c r="E1599" s="5">
        <v>835.22416269999997</v>
      </c>
      <c r="F1599" s="3" t="s">
        <v>4475</v>
      </c>
      <c r="G1599" s="3" t="s">
        <v>4548</v>
      </c>
      <c r="H1599" s="3" t="s">
        <v>4810</v>
      </c>
      <c r="I1599" s="3" t="s">
        <v>4817</v>
      </c>
      <c r="J1599" s="3" t="s">
        <v>5105</v>
      </c>
      <c r="K1599" s="6">
        <v>3004918</v>
      </c>
      <c r="L1599" s="6">
        <v>2912312</v>
      </c>
      <c r="M1599" s="6">
        <v>267841</v>
      </c>
      <c r="N1599" s="6">
        <v>284267</v>
      </c>
      <c r="O1599" s="6">
        <v>260111</v>
      </c>
      <c r="P1599" s="6">
        <v>277013</v>
      </c>
      <c r="Q1599" s="6">
        <v>242008</v>
      </c>
      <c r="R1599" s="6">
        <v>244924</v>
      </c>
      <c r="S1599" s="6">
        <v>23640</v>
      </c>
      <c r="T1599" s="6">
        <v>51492</v>
      </c>
      <c r="U1599" s="6">
        <v>986893</v>
      </c>
      <c r="V1599" s="6">
        <v>1014106</v>
      </c>
      <c r="W1599" s="6">
        <v>2605574</v>
      </c>
      <c r="X1599" s="6">
        <v>2540505</v>
      </c>
      <c r="Y1599" s="6">
        <v>2141925</v>
      </c>
      <c r="Z1599" s="6">
        <v>2081914</v>
      </c>
      <c r="AA1599" s="6">
        <v>564925</v>
      </c>
      <c r="AB1599" s="6">
        <v>560521</v>
      </c>
      <c r="AC1599" s="6">
        <v>6054969</v>
      </c>
      <c r="AD1599" s="6">
        <v>6049983</v>
      </c>
      <c r="AF1599">
        <f>Q1599/W1599</f>
        <v>9.2880877687603572E-2</v>
      </c>
      <c r="AG1599">
        <f>R1599/X1599</f>
        <v>9.6407603999992125E-2</v>
      </c>
      <c r="AH1599">
        <f>U1599/W1599</f>
        <v>0.37876222283458461</v>
      </c>
      <c r="AI1599">
        <f>V1599/X1599</f>
        <v>0.39917496718172174</v>
      </c>
      <c r="AJ1599">
        <f>Y1599/AA1599</f>
        <v>3.7915209983626146</v>
      </c>
      <c r="AK1599">
        <f>Z1599/AB1599</f>
        <v>3.7142479942767532</v>
      </c>
      <c r="AL1599">
        <f>O1599/K1599</f>
        <v>8.6561763083052509E-2</v>
      </c>
      <c r="AM1599">
        <f>P1599/L1599</f>
        <v>9.5117899455827534E-2</v>
      </c>
      <c r="AN1599">
        <f>K1599/W1599</f>
        <v>1.15326526899639</v>
      </c>
      <c r="AO1599">
        <f>L1599/X1599</f>
        <v>1.146351611195412</v>
      </c>
      <c r="AP1599">
        <f>IF(OR(Q1599&lt;0, Q1599="NA"), 0, 1)</f>
        <v>1</v>
      </c>
      <c r="AQ1599">
        <f>IF(OR(S1599&lt;0, S1599="NA"), 0, 1)</f>
        <v>1</v>
      </c>
      <c r="AR1599">
        <f>IFERROR(IF((AF1599-AG1599)&gt;0,1,0),0)</f>
        <v>0</v>
      </c>
      <c r="AS1599">
        <f>IFERROR(IF((S1599-Q1599)&gt;0,1,0),0)</f>
        <v>0</v>
      </c>
      <c r="AT1599">
        <f>IFERROR(IF((AH1599-AI1599)&lt;0,1,0),0)</f>
        <v>1</v>
      </c>
      <c r="AU1599">
        <f>IFERROR(IF((AJ1599-AK1599)&gt;0,1,0),0)</f>
        <v>1</v>
      </c>
      <c r="AV1599">
        <f>IFERROR(IF((AL1599-AM1599)&gt;0,1,0),0)</f>
        <v>0</v>
      </c>
      <c r="AW1599">
        <f>IFERROR(IF((AN1599-AO1599)&gt;0,1,0),0)</f>
        <v>1</v>
      </c>
      <c r="AX1599">
        <f>IFERROR(IF((AC1599-AD1599)&lt;0,1,0),0)</f>
        <v>0</v>
      </c>
      <c r="AY1599">
        <f>SUM(AP1599:AX1599)</f>
        <v>5</v>
      </c>
    </row>
    <row r="1600" spans="1:51" x14ac:dyDescent="0.45">
      <c r="A1600" s="1" t="s">
        <v>1941</v>
      </c>
      <c r="B1600" s="2">
        <v>4995234</v>
      </c>
      <c r="C1600" s="3" t="s">
        <v>5335</v>
      </c>
      <c r="D1600" s="5">
        <v>45</v>
      </c>
      <c r="E1600" s="5">
        <v>2761.31718</v>
      </c>
      <c r="F1600" s="3" t="s">
        <v>4485</v>
      </c>
      <c r="G1600" s="3" t="s">
        <v>4607</v>
      </c>
      <c r="H1600" s="3" t="s">
        <v>4608</v>
      </c>
      <c r="I1600" s="3" t="s">
        <v>4608</v>
      </c>
      <c r="J1600" s="3" t="s">
        <v>5027</v>
      </c>
      <c r="K1600" s="6">
        <v>3957903</v>
      </c>
      <c r="L1600" s="6">
        <v>3995846</v>
      </c>
      <c r="M1600" s="6">
        <v>330755</v>
      </c>
      <c r="N1600" s="6">
        <v>339799</v>
      </c>
      <c r="O1600" s="6">
        <v>137607</v>
      </c>
      <c r="P1600" s="6">
        <v>147724</v>
      </c>
      <c r="Q1600" s="6">
        <v>108456</v>
      </c>
      <c r="R1600" s="6">
        <v>115311</v>
      </c>
      <c r="S1600" s="6">
        <v>293296</v>
      </c>
      <c r="T1600" s="6">
        <v>351242</v>
      </c>
      <c r="U1600" s="6">
        <v>187240</v>
      </c>
      <c r="V1600" s="6">
        <v>209875</v>
      </c>
      <c r="W1600" s="6">
        <v>2833125</v>
      </c>
      <c r="X1600" s="6">
        <v>2858703</v>
      </c>
      <c r="Y1600" s="6">
        <v>805396</v>
      </c>
      <c r="Z1600" s="6">
        <v>836707</v>
      </c>
      <c r="AA1600" s="6">
        <v>617913</v>
      </c>
      <c r="AB1600" s="6">
        <v>635154</v>
      </c>
      <c r="AC1600" s="6">
        <v>61393540</v>
      </c>
      <c r="AD1600" s="6">
        <v>62227906</v>
      </c>
      <c r="AF1600">
        <f>Q1600/W1600</f>
        <v>3.8281403044341494E-2</v>
      </c>
      <c r="AG1600">
        <f>R1600/X1600</f>
        <v>4.0336824077212639E-2</v>
      </c>
      <c r="AH1600">
        <f>U1600/W1600</f>
        <v>6.6089565409221271E-2</v>
      </c>
      <c r="AI1600">
        <f>V1600/X1600</f>
        <v>7.3416161105228486E-2</v>
      </c>
      <c r="AJ1600">
        <f>Y1600/AA1600</f>
        <v>1.3034132636795148</v>
      </c>
      <c r="AK1600">
        <f>Z1600/AB1600</f>
        <v>1.3173293406008622</v>
      </c>
      <c r="AL1600">
        <f>O1600/K1600</f>
        <v>3.476765347710644E-2</v>
      </c>
      <c r="AM1600">
        <f>P1600/L1600</f>
        <v>3.6969392714333839E-2</v>
      </c>
      <c r="AN1600">
        <f>K1600/W1600</f>
        <v>1.397009662475182</v>
      </c>
      <c r="AO1600">
        <f>L1600/X1600</f>
        <v>1.3977828406798467</v>
      </c>
      <c r="AP1600">
        <f>IF(OR(Q1600&lt;0, Q1600="NA"), 0, 1)</f>
        <v>1</v>
      </c>
      <c r="AQ1600">
        <f>IF(OR(S1600&lt;0, S1600="NA"), 0, 1)</f>
        <v>1</v>
      </c>
      <c r="AR1600">
        <f>IFERROR(IF((AF1600-AG1600)&gt;0,1,0),0)</f>
        <v>0</v>
      </c>
      <c r="AS1600">
        <f>IFERROR(IF((S1600-Q1600)&gt;0,1,0),0)</f>
        <v>1</v>
      </c>
      <c r="AT1600">
        <f>IFERROR(IF((AH1600-AI1600)&lt;0,1,0),0)</f>
        <v>1</v>
      </c>
      <c r="AU1600">
        <f>IFERROR(IF((AJ1600-AK1600)&gt;0,1,0),0)</f>
        <v>0</v>
      </c>
      <c r="AV1600">
        <f>IFERROR(IF((AL1600-AM1600)&gt;0,1,0),0)</f>
        <v>0</v>
      </c>
      <c r="AW1600">
        <f>IFERROR(IF((AN1600-AO1600)&gt;0,1,0),0)</f>
        <v>0</v>
      </c>
      <c r="AX1600">
        <f>IFERROR(IF((AC1600-AD1600)&lt;0,1,0),0)</f>
        <v>1</v>
      </c>
      <c r="AY1600">
        <f>SUM(AP1600:AX1600)</f>
        <v>5</v>
      </c>
    </row>
    <row r="1601" spans="1:51" x14ac:dyDescent="0.45">
      <c r="A1601" s="1" t="s">
        <v>1943</v>
      </c>
      <c r="B1601" s="2">
        <v>4296620</v>
      </c>
      <c r="C1601" s="3" t="s">
        <v>5337</v>
      </c>
      <c r="D1601" s="7">
        <v>730.16</v>
      </c>
      <c r="E1601" s="5">
        <v>37693.464410879998</v>
      </c>
      <c r="F1601" s="3" t="s">
        <v>4500</v>
      </c>
      <c r="G1601" s="3" t="s">
        <v>4501</v>
      </c>
      <c r="H1601" s="3" t="s">
        <v>4502</v>
      </c>
      <c r="I1601" s="3" t="s">
        <v>4538</v>
      </c>
      <c r="J1601" s="3" t="s">
        <v>4504</v>
      </c>
      <c r="K1601" s="6">
        <v>2506280</v>
      </c>
      <c r="L1601" s="6">
        <v>2394116</v>
      </c>
      <c r="M1601" s="6">
        <v>-57176</v>
      </c>
      <c r="N1601" s="6">
        <v>-62344</v>
      </c>
      <c r="O1601" s="6">
        <v>-77288</v>
      </c>
      <c r="P1601" s="6">
        <v>-86356</v>
      </c>
      <c r="Q1601" s="6">
        <v>-24550</v>
      </c>
      <c r="R1601" s="6">
        <v>-36273</v>
      </c>
      <c r="S1601" s="6">
        <v>508770</v>
      </c>
      <c r="T1601" s="6">
        <v>438274</v>
      </c>
      <c r="U1601" s="6" t="s">
        <v>4474</v>
      </c>
      <c r="V1601" s="6" t="s">
        <v>4474</v>
      </c>
      <c r="W1601" s="6">
        <v>3557058</v>
      </c>
      <c r="X1601" s="6">
        <v>3356002</v>
      </c>
      <c r="Y1601" s="6">
        <v>2438701</v>
      </c>
      <c r="Z1601" s="6">
        <v>2236204</v>
      </c>
      <c r="AA1601" s="6">
        <v>1488544</v>
      </c>
      <c r="AB1601" s="6">
        <v>1437251</v>
      </c>
      <c r="AC1601" s="6">
        <v>51407000</v>
      </c>
      <c r="AD1601" s="6">
        <v>51122000</v>
      </c>
      <c r="AF1601">
        <f>Q1601/W1601</f>
        <v>-6.90177107036208E-3</v>
      </c>
      <c r="AG1601">
        <f>R1601/X1601</f>
        <v>-1.0808396419310834E-2</v>
      </c>
      <c r="AH1601" t="e">
        <f>U1601/W1601</f>
        <v>#VALUE!</v>
      </c>
      <c r="AI1601" t="e">
        <f>V1601/X1601</f>
        <v>#VALUE!</v>
      </c>
      <c r="AJ1601">
        <f>Y1601/AA1601</f>
        <v>1.6383130092224347</v>
      </c>
      <c r="AK1601">
        <f>Z1601/AB1601</f>
        <v>1.5558896810647549</v>
      </c>
      <c r="AL1601">
        <f>O1601/K1601</f>
        <v>-3.0837735608152322E-2</v>
      </c>
      <c r="AM1601">
        <f>P1601/L1601</f>
        <v>-3.6070098524883507E-2</v>
      </c>
      <c r="AN1601">
        <f>K1601/W1601</f>
        <v>0.70459351520273217</v>
      </c>
      <c r="AO1601">
        <f>L1601/X1601</f>
        <v>0.71338336508738676</v>
      </c>
      <c r="AP1601">
        <f>IF(OR(Q1601&lt;0, Q1601="NA"), 0, 1)</f>
        <v>0</v>
      </c>
      <c r="AQ1601">
        <f>IF(OR(S1601&lt;0, S1601="NA"), 0, 1)</f>
        <v>1</v>
      </c>
      <c r="AR1601">
        <f>IFERROR(IF((AF1601-AG1601)&gt;0,1,0),0)</f>
        <v>1</v>
      </c>
      <c r="AS1601">
        <f>IFERROR(IF((S1601-Q1601)&gt;0,1,0),0)</f>
        <v>1</v>
      </c>
      <c r="AT1601">
        <f>IFERROR(IF((AH1601-AI1601)&lt;0,1,0),0)</f>
        <v>0</v>
      </c>
      <c r="AU1601">
        <f>IFERROR(IF((AJ1601-AK1601)&gt;0,1,0),0)</f>
        <v>1</v>
      </c>
      <c r="AV1601">
        <f>IFERROR(IF((AL1601-AM1601)&gt;0,1,0),0)</f>
        <v>1</v>
      </c>
      <c r="AW1601">
        <f>IFERROR(IF((AN1601-AO1601)&gt;0,1,0),0)</f>
        <v>0</v>
      </c>
      <c r="AX1601">
        <f>IFERROR(IF((AC1601-AD1601)&lt;0,1,0),0)</f>
        <v>0</v>
      </c>
      <c r="AY1601">
        <f>SUM(AP1601:AX1601)</f>
        <v>5</v>
      </c>
    </row>
    <row r="1602" spans="1:51" x14ac:dyDescent="0.45">
      <c r="A1602" s="1" t="s">
        <v>1950</v>
      </c>
      <c r="B1602" s="2">
        <v>4060605</v>
      </c>
      <c r="C1602" s="3" t="s">
        <v>5337</v>
      </c>
      <c r="D1602" s="5">
        <v>17.48</v>
      </c>
      <c r="E1602" s="5">
        <v>3023.9040230800001</v>
      </c>
      <c r="F1602" s="3" t="s">
        <v>4583</v>
      </c>
      <c r="G1602" s="3" t="s">
        <v>4583</v>
      </c>
      <c r="H1602" s="3" t="s">
        <v>4584</v>
      </c>
      <c r="I1602" s="3" t="s">
        <v>5110</v>
      </c>
      <c r="J1602" s="3" t="s">
        <v>5077</v>
      </c>
      <c r="K1602" s="6">
        <v>5987000</v>
      </c>
      <c r="L1602" s="6">
        <v>5953000</v>
      </c>
      <c r="M1602" s="6">
        <v>313000</v>
      </c>
      <c r="N1602" s="6">
        <v>294000</v>
      </c>
      <c r="O1602" s="6">
        <v>39000</v>
      </c>
      <c r="P1602" s="6">
        <v>26000</v>
      </c>
      <c r="Q1602" s="6">
        <v>-61000</v>
      </c>
      <c r="R1602" s="6">
        <v>-29000</v>
      </c>
      <c r="S1602" s="6">
        <v>274000</v>
      </c>
      <c r="T1602" s="6">
        <v>308000</v>
      </c>
      <c r="U1602" s="6">
        <v>1513000</v>
      </c>
      <c r="V1602" s="6">
        <v>1344000</v>
      </c>
      <c r="W1602" s="6">
        <v>7334000</v>
      </c>
      <c r="X1602" s="6">
        <v>7317000</v>
      </c>
      <c r="Y1602" s="6">
        <v>2293000</v>
      </c>
      <c r="Z1602" s="6">
        <v>2254000</v>
      </c>
      <c r="AA1602" s="6">
        <v>1560000</v>
      </c>
      <c r="AB1602" s="6">
        <v>1729000</v>
      </c>
      <c r="AC1602" s="6">
        <v>172140587</v>
      </c>
      <c r="AD1602" s="6">
        <v>172130480</v>
      </c>
      <c r="AF1602">
        <f>Q1602/W1602</f>
        <v>-8.3174256885737655E-3</v>
      </c>
      <c r="AG1602">
        <f>R1602/X1602</f>
        <v>-3.9633729670630041E-3</v>
      </c>
      <c r="AH1602">
        <f>U1602/W1602</f>
        <v>0.20629942732478865</v>
      </c>
      <c r="AI1602">
        <f>V1602/X1602</f>
        <v>0.18368183681836819</v>
      </c>
      <c r="AJ1602">
        <f>Y1602/AA1602</f>
        <v>1.469871794871795</v>
      </c>
      <c r="AK1602">
        <f>Z1602/AB1602</f>
        <v>1.3036437246963564</v>
      </c>
      <c r="AL1602">
        <f>O1602/K1602</f>
        <v>6.5141139134792048E-3</v>
      </c>
      <c r="AM1602">
        <f>P1602/L1602</f>
        <v>4.3675457752393749E-3</v>
      </c>
      <c r="AN1602">
        <f>K1602/W1602</f>
        <v>0.81633487864739573</v>
      </c>
      <c r="AO1602">
        <f>L1602/X1602</f>
        <v>0.81358480251469179</v>
      </c>
      <c r="AP1602">
        <f>IF(OR(Q1602&lt;0, Q1602="NA"), 0, 1)</f>
        <v>0</v>
      </c>
      <c r="AQ1602">
        <f>IF(OR(S1602&lt;0, S1602="NA"), 0, 1)</f>
        <v>1</v>
      </c>
      <c r="AR1602">
        <f>IFERROR(IF((AF1602-AG1602)&gt;0,1,0),0)</f>
        <v>0</v>
      </c>
      <c r="AS1602">
        <f>IFERROR(IF((S1602-Q1602)&gt;0,1,0),0)</f>
        <v>1</v>
      </c>
      <c r="AT1602">
        <f>IFERROR(IF((AH1602-AI1602)&lt;0,1,0),0)</f>
        <v>0</v>
      </c>
      <c r="AU1602">
        <f>IFERROR(IF((AJ1602-AK1602)&gt;0,1,0),0)</f>
        <v>1</v>
      </c>
      <c r="AV1602">
        <f>IFERROR(IF((AL1602-AM1602)&gt;0,1,0),0)</f>
        <v>1</v>
      </c>
      <c r="AW1602">
        <f>IFERROR(IF((AN1602-AO1602)&gt;0,1,0),0)</f>
        <v>1</v>
      </c>
      <c r="AX1602">
        <f>IFERROR(IF((AC1602-AD1602)&lt;0,1,0),0)</f>
        <v>0</v>
      </c>
      <c r="AY1602">
        <f>SUM(AP1602:AX1602)</f>
        <v>5</v>
      </c>
    </row>
    <row r="1603" spans="1:51" x14ac:dyDescent="0.45">
      <c r="A1603" s="1" t="s">
        <v>1957</v>
      </c>
      <c r="B1603" s="2">
        <v>19880854</v>
      </c>
      <c r="C1603" s="3" t="s">
        <v>5335</v>
      </c>
      <c r="D1603" s="5">
        <v>41.52</v>
      </c>
      <c r="E1603" s="5">
        <v>3581.8711094400001</v>
      </c>
      <c r="F1603" s="3" t="s">
        <v>4665</v>
      </c>
      <c r="G1603" s="3" t="s">
        <v>4666</v>
      </c>
      <c r="H1603" s="3" t="s">
        <v>4667</v>
      </c>
      <c r="I1603" s="3" t="s">
        <v>4667</v>
      </c>
      <c r="J1603" s="3" t="s">
        <v>5113</v>
      </c>
      <c r="K1603" s="6">
        <v>3875960</v>
      </c>
      <c r="L1603" s="6">
        <v>4048582</v>
      </c>
      <c r="M1603" s="6">
        <v>201457</v>
      </c>
      <c r="N1603" s="6">
        <v>184824</v>
      </c>
      <c r="O1603" s="6">
        <v>-169475</v>
      </c>
      <c r="P1603" s="6">
        <v>-206557</v>
      </c>
      <c r="Q1603" s="6">
        <v>-7290</v>
      </c>
      <c r="R1603" s="6">
        <v>-161867</v>
      </c>
      <c r="S1603" s="6">
        <v>291309</v>
      </c>
      <c r="T1603" s="6">
        <v>210351</v>
      </c>
      <c r="U1603" s="6">
        <v>1963856</v>
      </c>
      <c r="V1603" s="6">
        <v>1971107</v>
      </c>
      <c r="W1603" s="6">
        <v>9837191</v>
      </c>
      <c r="X1603" s="6">
        <v>10204147</v>
      </c>
      <c r="Y1603" s="6">
        <v>2400905</v>
      </c>
      <c r="Z1603" s="6">
        <v>2368288</v>
      </c>
      <c r="AA1603" s="6">
        <v>874516</v>
      </c>
      <c r="AB1603" s="6">
        <v>885019</v>
      </c>
      <c r="AC1603" s="6">
        <v>86262000</v>
      </c>
      <c r="AD1603" s="6">
        <v>86122000</v>
      </c>
      <c r="AF1603">
        <f>Q1603/W1603</f>
        <v>-7.4106520855394598E-4</v>
      </c>
      <c r="AG1603">
        <f>R1603/X1603</f>
        <v>-1.5862864382490766E-2</v>
      </c>
      <c r="AH1603">
        <f>U1603/W1603</f>
        <v>0.19963585133195036</v>
      </c>
      <c r="AI1603">
        <f>V1603/X1603</f>
        <v>0.19316724857060566</v>
      </c>
      <c r="AJ1603">
        <f>Y1603/AA1603</f>
        <v>2.7454100325208457</v>
      </c>
      <c r="AK1603">
        <f>Z1603/AB1603</f>
        <v>2.6759741881247749</v>
      </c>
      <c r="AL1603">
        <f>O1603/K1603</f>
        <v>-4.3724651441191344E-2</v>
      </c>
      <c r="AM1603">
        <f>P1603/L1603</f>
        <v>-5.1019591550819525E-2</v>
      </c>
      <c r="AN1603">
        <f>K1603/W1603</f>
        <v>0.39401085126841595</v>
      </c>
      <c r="AO1603">
        <f>L1603/X1603</f>
        <v>0.39675849436508509</v>
      </c>
      <c r="AP1603">
        <f>IF(OR(Q1603&lt;0, Q1603="NA"), 0, 1)</f>
        <v>0</v>
      </c>
      <c r="AQ1603">
        <f>IF(OR(S1603&lt;0, S1603="NA"), 0, 1)</f>
        <v>1</v>
      </c>
      <c r="AR1603">
        <f>IFERROR(IF((AF1603-AG1603)&gt;0,1,0),0)</f>
        <v>1</v>
      </c>
      <c r="AS1603">
        <f>IFERROR(IF((S1603-Q1603)&gt;0,1,0),0)</f>
        <v>1</v>
      </c>
      <c r="AT1603">
        <f>IFERROR(IF((AH1603-AI1603)&lt;0,1,0),0)</f>
        <v>0</v>
      </c>
      <c r="AU1603">
        <f>IFERROR(IF((AJ1603-AK1603)&gt;0,1,0),0)</f>
        <v>1</v>
      </c>
      <c r="AV1603">
        <f>IFERROR(IF((AL1603-AM1603)&gt;0,1,0),0)</f>
        <v>1</v>
      </c>
      <c r="AW1603">
        <f>IFERROR(IF((AN1603-AO1603)&gt;0,1,0),0)</f>
        <v>0</v>
      </c>
      <c r="AX1603">
        <f>IFERROR(IF((AC1603-AD1603)&lt;0,1,0),0)</f>
        <v>0</v>
      </c>
      <c r="AY1603">
        <f>SUM(AP1603:AX1603)</f>
        <v>5</v>
      </c>
    </row>
    <row r="1604" spans="1:51" x14ac:dyDescent="0.45">
      <c r="A1604" s="1" t="s">
        <v>1959</v>
      </c>
      <c r="B1604" s="2">
        <v>10206300</v>
      </c>
      <c r="C1604" s="3" t="s">
        <v>5338</v>
      </c>
      <c r="D1604" s="5">
        <v>21.8</v>
      </c>
      <c r="E1604" s="5">
        <v>287.81378059999997</v>
      </c>
      <c r="F1604" s="3" t="s">
        <v>4485</v>
      </c>
      <c r="G1604" s="3" t="s">
        <v>4517</v>
      </c>
      <c r="H1604" s="3" t="s">
        <v>4640</v>
      </c>
      <c r="I1604" s="3" t="s">
        <v>4865</v>
      </c>
      <c r="J1604" s="3" t="s">
        <v>4620</v>
      </c>
      <c r="K1604" s="6">
        <v>513677</v>
      </c>
      <c r="L1604" s="6">
        <v>508569</v>
      </c>
      <c r="M1604" s="6">
        <v>62010</v>
      </c>
      <c r="N1604" s="6">
        <v>61922</v>
      </c>
      <c r="O1604" s="6">
        <v>43222</v>
      </c>
      <c r="P1604" s="6">
        <v>42461</v>
      </c>
      <c r="Q1604" s="6">
        <v>33761</v>
      </c>
      <c r="R1604" s="6">
        <v>33655</v>
      </c>
      <c r="S1604" s="6">
        <v>34978</v>
      </c>
      <c r="T1604" s="6">
        <v>35900</v>
      </c>
      <c r="U1604" s="6" t="s">
        <v>4474</v>
      </c>
      <c r="V1604" s="6" t="s">
        <v>4474</v>
      </c>
      <c r="W1604" s="6">
        <v>306275</v>
      </c>
      <c r="X1604" s="6">
        <v>293904</v>
      </c>
      <c r="Y1604" s="6">
        <v>188530</v>
      </c>
      <c r="Z1604" s="6">
        <v>179958</v>
      </c>
      <c r="AA1604" s="6">
        <v>77772</v>
      </c>
      <c r="AB1604" s="6">
        <v>70996</v>
      </c>
      <c r="AC1604" s="6">
        <v>16765381</v>
      </c>
      <c r="AD1604" s="6">
        <v>17017476</v>
      </c>
      <c r="AF1604">
        <f>Q1604/W1604</f>
        <v>0.1102310015508938</v>
      </c>
      <c r="AG1604">
        <f>R1604/X1604</f>
        <v>0.11451018019489358</v>
      </c>
      <c r="AH1604" t="e">
        <f>U1604/W1604</f>
        <v>#VALUE!</v>
      </c>
      <c r="AI1604" t="e">
        <f>V1604/X1604</f>
        <v>#VALUE!</v>
      </c>
      <c r="AJ1604">
        <f>Y1604/AA1604</f>
        <v>2.4241372216221775</v>
      </c>
      <c r="AK1604">
        <f>Z1604/AB1604</f>
        <v>2.5347625218322158</v>
      </c>
      <c r="AL1604">
        <f>O1604/K1604</f>
        <v>8.4142369621376861E-2</v>
      </c>
      <c r="AM1604">
        <f>P1604/L1604</f>
        <v>8.3491129030672337E-2</v>
      </c>
      <c r="AN1604">
        <f>K1604/W1604</f>
        <v>1.6771757407558567</v>
      </c>
      <c r="AO1604">
        <f>L1604/X1604</f>
        <v>1.7303915564265884</v>
      </c>
      <c r="AP1604">
        <f>IF(OR(Q1604&lt;0, Q1604="NA"), 0, 1)</f>
        <v>1</v>
      </c>
      <c r="AQ1604">
        <f>IF(OR(S1604&lt;0, S1604="NA"), 0, 1)</f>
        <v>1</v>
      </c>
      <c r="AR1604">
        <f>IFERROR(IF((AF1604-AG1604)&gt;0,1,0),0)</f>
        <v>0</v>
      </c>
      <c r="AS1604">
        <f>IFERROR(IF((S1604-Q1604)&gt;0,1,0),0)</f>
        <v>1</v>
      </c>
      <c r="AT1604">
        <f>IFERROR(IF((AH1604-AI1604)&lt;0,1,0),0)</f>
        <v>0</v>
      </c>
      <c r="AU1604">
        <f>IFERROR(IF((AJ1604-AK1604)&gt;0,1,0),0)</f>
        <v>0</v>
      </c>
      <c r="AV1604">
        <f>IFERROR(IF((AL1604-AM1604)&gt;0,1,0),0)</f>
        <v>1</v>
      </c>
      <c r="AW1604">
        <f>IFERROR(IF((AN1604-AO1604)&gt;0,1,0),0)</f>
        <v>0</v>
      </c>
      <c r="AX1604">
        <f>IFERROR(IF((AC1604-AD1604)&lt;0,1,0),0)</f>
        <v>1</v>
      </c>
      <c r="AY1604">
        <f>SUM(AP1604:AX1604)</f>
        <v>5</v>
      </c>
    </row>
    <row r="1605" spans="1:51" x14ac:dyDescent="0.45">
      <c r="A1605" s="1" t="s">
        <v>1960</v>
      </c>
      <c r="B1605" s="2">
        <v>5259205</v>
      </c>
      <c r="C1605" s="3" t="s">
        <v>5337</v>
      </c>
      <c r="D1605" s="5">
        <v>71.89</v>
      </c>
      <c r="E1605" s="5">
        <v>2201.8188829000001</v>
      </c>
      <c r="F1605" s="3" t="s">
        <v>4665</v>
      </c>
      <c r="G1605" s="3" t="s">
        <v>4666</v>
      </c>
      <c r="H1605" s="3" t="s">
        <v>4679</v>
      </c>
      <c r="I1605" s="3" t="s">
        <v>4851</v>
      </c>
      <c r="J1605" s="3" t="s">
        <v>4504</v>
      </c>
      <c r="K1605" s="6">
        <v>368548</v>
      </c>
      <c r="L1605" s="6">
        <v>355214</v>
      </c>
      <c r="M1605" s="6">
        <v>43663</v>
      </c>
      <c r="N1605" s="6">
        <v>33651</v>
      </c>
      <c r="O1605" s="6">
        <v>41688</v>
      </c>
      <c r="P1605" s="6">
        <v>31218</v>
      </c>
      <c r="Q1605" s="6">
        <v>11216</v>
      </c>
      <c r="R1605" s="6">
        <v>2390</v>
      </c>
      <c r="S1605" s="6">
        <v>117598</v>
      </c>
      <c r="T1605" s="6">
        <v>76031</v>
      </c>
      <c r="U1605" s="6" t="s">
        <v>4474</v>
      </c>
      <c r="V1605" s="6" t="s">
        <v>4474</v>
      </c>
      <c r="W1605" s="6">
        <v>598266</v>
      </c>
      <c r="X1605" s="6">
        <v>556050</v>
      </c>
      <c r="Y1605" s="6">
        <v>576058</v>
      </c>
      <c r="Z1605" s="6">
        <v>534234</v>
      </c>
      <c r="AA1605" s="6">
        <v>211472</v>
      </c>
      <c r="AB1605" s="6">
        <v>190166</v>
      </c>
      <c r="AC1605" s="6">
        <v>30613115</v>
      </c>
      <c r="AD1605" s="6">
        <v>30610370</v>
      </c>
      <c r="AF1605">
        <f>Q1605/W1605</f>
        <v>1.8747513647775403E-2</v>
      </c>
      <c r="AG1605">
        <f>R1605/X1605</f>
        <v>4.2981746245841198E-3</v>
      </c>
      <c r="AH1605" t="e">
        <f>U1605/W1605</f>
        <v>#VALUE!</v>
      </c>
      <c r="AI1605" t="e">
        <f>V1605/X1605</f>
        <v>#VALUE!</v>
      </c>
      <c r="AJ1605">
        <f>Y1605/AA1605</f>
        <v>2.7240391162896271</v>
      </c>
      <c r="AK1605">
        <f>Z1605/AB1605</f>
        <v>2.809303450669415</v>
      </c>
      <c r="AL1605">
        <f>O1605/K1605</f>
        <v>0.11311416694704625</v>
      </c>
      <c r="AM1605">
        <f>P1605/L1605</f>
        <v>8.7885049575748705E-2</v>
      </c>
      <c r="AN1605">
        <f>K1605/W1605</f>
        <v>0.61602698465231187</v>
      </c>
      <c r="AO1605">
        <f>L1605/X1605</f>
        <v>0.63881665317867098</v>
      </c>
      <c r="AP1605">
        <f>IF(OR(Q1605&lt;0, Q1605="NA"), 0, 1)</f>
        <v>1</v>
      </c>
      <c r="AQ1605">
        <f>IF(OR(S1605&lt;0, S1605="NA"), 0, 1)</f>
        <v>1</v>
      </c>
      <c r="AR1605">
        <f>IFERROR(IF((AF1605-AG1605)&gt;0,1,0),0)</f>
        <v>1</v>
      </c>
      <c r="AS1605">
        <f>IFERROR(IF((S1605-Q1605)&gt;0,1,0),0)</f>
        <v>1</v>
      </c>
      <c r="AT1605">
        <f>IFERROR(IF((AH1605-AI1605)&lt;0,1,0),0)</f>
        <v>0</v>
      </c>
      <c r="AU1605">
        <f>IFERROR(IF((AJ1605-AK1605)&gt;0,1,0),0)</f>
        <v>0</v>
      </c>
      <c r="AV1605">
        <f>IFERROR(IF((AL1605-AM1605)&gt;0,1,0),0)</f>
        <v>1</v>
      </c>
      <c r="AW1605">
        <f>IFERROR(IF((AN1605-AO1605)&gt;0,1,0),0)</f>
        <v>0</v>
      </c>
      <c r="AX1605">
        <f>IFERROR(IF((AC1605-AD1605)&lt;0,1,0),0)</f>
        <v>0</v>
      </c>
      <c r="AY1605">
        <f>SUM(AP1605:AX1605)</f>
        <v>5</v>
      </c>
    </row>
    <row r="1606" spans="1:51" x14ac:dyDescent="0.45">
      <c r="A1606" s="1" t="s">
        <v>1964</v>
      </c>
      <c r="B1606" s="2">
        <v>4973411</v>
      </c>
      <c r="C1606" s="3" t="s">
        <v>5335</v>
      </c>
      <c r="D1606" s="5">
        <v>29.96</v>
      </c>
      <c r="E1606" s="5">
        <v>1010.6508664</v>
      </c>
      <c r="F1606" s="3" t="s">
        <v>4500</v>
      </c>
      <c r="G1606" s="3" t="s">
        <v>4539</v>
      </c>
      <c r="H1606" s="3" t="s">
        <v>4539</v>
      </c>
      <c r="I1606" s="3" t="s">
        <v>4540</v>
      </c>
      <c r="J1606" s="3" t="s">
        <v>5376</v>
      </c>
      <c r="K1606" s="6">
        <v>819230</v>
      </c>
      <c r="L1606" s="6">
        <v>804852</v>
      </c>
      <c r="M1606" s="6">
        <v>17094</v>
      </c>
      <c r="N1606" s="6">
        <v>13946</v>
      </c>
      <c r="O1606" s="6">
        <v>-14215</v>
      </c>
      <c r="P1606" s="6">
        <v>-19165</v>
      </c>
      <c r="Q1606" s="6">
        <v>-28776</v>
      </c>
      <c r="R1606" s="6">
        <v>-36425</v>
      </c>
      <c r="S1606" s="6">
        <v>67942</v>
      </c>
      <c r="T1606" s="6">
        <v>63858</v>
      </c>
      <c r="U1606" s="6">
        <v>122782</v>
      </c>
      <c r="V1606" s="6">
        <v>122665</v>
      </c>
      <c r="W1606" s="6">
        <v>975902</v>
      </c>
      <c r="X1606" s="6">
        <v>947689</v>
      </c>
      <c r="Y1606" s="6">
        <v>447061</v>
      </c>
      <c r="Z1606" s="6">
        <v>418636</v>
      </c>
      <c r="AA1606" s="6">
        <v>122939</v>
      </c>
      <c r="AB1606" s="6">
        <v>98116</v>
      </c>
      <c r="AC1606" s="6">
        <v>33724917</v>
      </c>
      <c r="AD1606" s="6">
        <v>33629331</v>
      </c>
      <c r="AF1606">
        <f>Q1606/W1606</f>
        <v>-2.9486567298765656E-2</v>
      </c>
      <c r="AG1606">
        <f>R1606/X1606</f>
        <v>-3.843560492946526E-2</v>
      </c>
      <c r="AH1606">
        <f>U1606/W1606</f>
        <v>0.12581386245750087</v>
      </c>
      <c r="AI1606">
        <f>V1606/X1606</f>
        <v>0.12943592254421019</v>
      </c>
      <c r="AJ1606">
        <f>Y1606/AA1606</f>
        <v>3.6364457169815925</v>
      </c>
      <c r="AK1606">
        <f>Z1606/AB1606</f>
        <v>4.2667454849361981</v>
      </c>
      <c r="AL1606">
        <f>O1606/K1606</f>
        <v>-1.7351659485126278E-2</v>
      </c>
      <c r="AM1606">
        <f>P1606/L1606</f>
        <v>-2.3811831243508122E-2</v>
      </c>
      <c r="AN1606">
        <f>K1606/W1606</f>
        <v>0.83945928996968955</v>
      </c>
      <c r="AO1606">
        <f>L1606/X1606</f>
        <v>0.84927861355360246</v>
      </c>
      <c r="AP1606">
        <f>IF(OR(Q1606&lt;0, Q1606="NA"), 0, 1)</f>
        <v>0</v>
      </c>
      <c r="AQ1606">
        <f>IF(OR(S1606&lt;0, S1606="NA"), 0, 1)</f>
        <v>1</v>
      </c>
      <c r="AR1606">
        <f>IFERROR(IF((AF1606-AG1606)&gt;0,1,0),0)</f>
        <v>1</v>
      </c>
      <c r="AS1606">
        <f>IFERROR(IF((S1606-Q1606)&gt;0,1,0),0)</f>
        <v>1</v>
      </c>
      <c r="AT1606">
        <f>IFERROR(IF((AH1606-AI1606)&lt;0,1,0),0)</f>
        <v>1</v>
      </c>
      <c r="AU1606">
        <f>IFERROR(IF((AJ1606-AK1606)&gt;0,1,0),0)</f>
        <v>0</v>
      </c>
      <c r="AV1606">
        <f>IFERROR(IF((AL1606-AM1606)&gt;0,1,0),0)</f>
        <v>1</v>
      </c>
      <c r="AW1606">
        <f>IFERROR(IF((AN1606-AO1606)&gt;0,1,0),0)</f>
        <v>0</v>
      </c>
      <c r="AX1606">
        <f>IFERROR(IF((AC1606-AD1606)&lt;0,1,0),0)</f>
        <v>0</v>
      </c>
      <c r="AY1606">
        <f>SUM(AP1606:AX1606)</f>
        <v>5</v>
      </c>
    </row>
    <row r="1607" spans="1:51" x14ac:dyDescent="0.45">
      <c r="A1607" s="1" t="s">
        <v>1966</v>
      </c>
      <c r="B1607" s="2">
        <v>4810460</v>
      </c>
      <c r="C1607" s="3" t="s">
        <v>5335</v>
      </c>
      <c r="D1607" s="5">
        <v>167.01</v>
      </c>
      <c r="E1607" s="5">
        <v>4089.1172646599998</v>
      </c>
      <c r="F1607" s="3" t="s">
        <v>4470</v>
      </c>
      <c r="G1607" s="3" t="s">
        <v>4512</v>
      </c>
      <c r="H1607" s="3" t="s">
        <v>4513</v>
      </c>
      <c r="I1607" s="3" t="s">
        <v>4643</v>
      </c>
      <c r="J1607" s="3" t="s">
        <v>4515</v>
      </c>
      <c r="K1607" s="6">
        <v>2340097</v>
      </c>
      <c r="L1607" s="6">
        <v>2304277</v>
      </c>
      <c r="M1607" s="6">
        <v>269586</v>
      </c>
      <c r="N1607" s="6">
        <v>265606</v>
      </c>
      <c r="O1607" s="6">
        <v>45908</v>
      </c>
      <c r="P1607" s="6">
        <v>39232</v>
      </c>
      <c r="Q1607" s="6">
        <v>-111007</v>
      </c>
      <c r="R1607" s="6">
        <v>-70786</v>
      </c>
      <c r="S1607" s="6">
        <v>255110</v>
      </c>
      <c r="T1607" s="6">
        <v>254174</v>
      </c>
      <c r="U1607" s="6">
        <v>1543342</v>
      </c>
      <c r="V1607" s="6">
        <v>1554822</v>
      </c>
      <c r="W1607" s="6">
        <v>4305038</v>
      </c>
      <c r="X1607" s="6">
        <v>4286667</v>
      </c>
      <c r="Y1607" s="6">
        <v>1258055</v>
      </c>
      <c r="Z1607" s="6">
        <v>1235991</v>
      </c>
      <c r="AA1607" s="6">
        <v>549557</v>
      </c>
      <c r="AB1607" s="6">
        <v>511907</v>
      </c>
      <c r="AC1607" s="6">
        <v>24459000</v>
      </c>
      <c r="AD1607" s="6">
        <v>24425000</v>
      </c>
      <c r="AF1607">
        <f>Q1607/W1607</f>
        <v>-2.578537053563755E-2</v>
      </c>
      <c r="AG1607">
        <f>R1607/X1607</f>
        <v>-1.6513062479544132E-2</v>
      </c>
      <c r="AH1607">
        <f>U1607/W1607</f>
        <v>0.35849671942500855</v>
      </c>
      <c r="AI1607">
        <f>V1607/X1607</f>
        <v>0.36271116930706304</v>
      </c>
      <c r="AJ1607">
        <f>Y1607/AA1607</f>
        <v>2.2892165871784003</v>
      </c>
      <c r="AK1607">
        <f>Z1607/AB1607</f>
        <v>2.4144834901652059</v>
      </c>
      <c r="AL1607">
        <f>O1607/K1607</f>
        <v>1.9617990194423566E-2</v>
      </c>
      <c r="AM1607">
        <f>P1607/L1607</f>
        <v>1.7025730847463217E-2</v>
      </c>
      <c r="AN1607">
        <f>K1607/W1607</f>
        <v>0.54357174083016224</v>
      </c>
      <c r="AO1607">
        <f>L1607/X1607</f>
        <v>0.53754513704936724</v>
      </c>
      <c r="AP1607">
        <f>IF(OR(Q1607&lt;0, Q1607="NA"), 0, 1)</f>
        <v>0</v>
      </c>
      <c r="AQ1607">
        <f>IF(OR(S1607&lt;0, S1607="NA"), 0, 1)</f>
        <v>1</v>
      </c>
      <c r="AR1607">
        <f>IFERROR(IF((AF1607-AG1607)&gt;0,1,0),0)</f>
        <v>0</v>
      </c>
      <c r="AS1607">
        <f>IFERROR(IF((S1607-Q1607)&gt;0,1,0),0)</f>
        <v>1</v>
      </c>
      <c r="AT1607">
        <f>IFERROR(IF((AH1607-AI1607)&lt;0,1,0),0)</f>
        <v>1</v>
      </c>
      <c r="AU1607">
        <f>IFERROR(IF((AJ1607-AK1607)&gt;0,1,0),0)</f>
        <v>0</v>
      </c>
      <c r="AV1607">
        <f>IFERROR(IF((AL1607-AM1607)&gt;0,1,0),0)</f>
        <v>1</v>
      </c>
      <c r="AW1607">
        <f>IFERROR(IF((AN1607-AO1607)&gt;0,1,0),0)</f>
        <v>1</v>
      </c>
      <c r="AX1607">
        <f>IFERROR(IF((AC1607-AD1607)&lt;0,1,0),0)</f>
        <v>0</v>
      </c>
      <c r="AY1607">
        <f>SUM(AP1607:AX1607)</f>
        <v>5</v>
      </c>
    </row>
    <row r="1608" spans="1:51" x14ac:dyDescent="0.45">
      <c r="A1608" s="1" t="s">
        <v>1967</v>
      </c>
      <c r="B1608" s="2">
        <v>4056949</v>
      </c>
      <c r="C1608" s="3" t="s">
        <v>5337</v>
      </c>
      <c r="D1608" s="5">
        <v>107.7</v>
      </c>
      <c r="E1608" s="5">
        <v>5737.1589678</v>
      </c>
      <c r="F1608" s="3" t="s">
        <v>4651</v>
      </c>
      <c r="G1608" s="3" t="s">
        <v>4651</v>
      </c>
      <c r="H1608" s="3" t="s">
        <v>4652</v>
      </c>
      <c r="I1608" s="3" t="s">
        <v>4652</v>
      </c>
      <c r="J1608" s="3" t="s">
        <v>4653</v>
      </c>
      <c r="K1608" s="6">
        <v>1840455</v>
      </c>
      <c r="L1608" s="6">
        <v>1822834</v>
      </c>
      <c r="M1608" s="6">
        <v>539924</v>
      </c>
      <c r="N1608" s="6">
        <v>524899</v>
      </c>
      <c r="O1608" s="6">
        <v>318054</v>
      </c>
      <c r="P1608" s="6">
        <v>308631</v>
      </c>
      <c r="Q1608" s="6">
        <v>283310</v>
      </c>
      <c r="R1608" s="6">
        <v>275117</v>
      </c>
      <c r="S1608" s="6">
        <v>562978</v>
      </c>
      <c r="T1608" s="6">
        <v>516295</v>
      </c>
      <c r="U1608" s="6">
        <v>3053948</v>
      </c>
      <c r="V1608" s="6">
        <v>2776129</v>
      </c>
      <c r="W1608" s="6">
        <v>9105118</v>
      </c>
      <c r="X1608" s="6">
        <v>8677133</v>
      </c>
      <c r="Y1608" s="6">
        <v>1033358</v>
      </c>
      <c r="Z1608" s="6">
        <v>814439</v>
      </c>
      <c r="AA1608" s="6">
        <v>606184</v>
      </c>
      <c r="AB1608" s="6">
        <v>525632</v>
      </c>
      <c r="AC1608" s="6">
        <v>53270000</v>
      </c>
      <c r="AD1608" s="6">
        <v>53253000</v>
      </c>
      <c r="AF1608">
        <f>Q1608/W1608</f>
        <v>3.1115467147158335E-2</v>
      </c>
      <c r="AG1608">
        <f>R1608/X1608</f>
        <v>3.1705979382821492E-2</v>
      </c>
      <c r="AH1608">
        <f>U1608/W1608</f>
        <v>0.33541004081440789</v>
      </c>
      <c r="AI1608">
        <f>V1608/X1608</f>
        <v>0.31993620473490497</v>
      </c>
      <c r="AJ1608">
        <f>Y1608/AA1608</f>
        <v>1.7046936243780766</v>
      </c>
      <c r="AK1608">
        <f>Z1608/AB1608</f>
        <v>1.5494471417265312</v>
      </c>
      <c r="AL1608">
        <f>O1608/K1608</f>
        <v>0.17281270120703848</v>
      </c>
      <c r="AM1608">
        <f>P1608/L1608</f>
        <v>0.16931382671159304</v>
      </c>
      <c r="AN1608">
        <f>K1608/W1608</f>
        <v>0.20213411841559878</v>
      </c>
      <c r="AO1608">
        <f>L1608/X1608</f>
        <v>0.21007330416624939</v>
      </c>
      <c r="AP1608">
        <f>IF(OR(Q1608&lt;0, Q1608="NA"), 0, 1)</f>
        <v>1</v>
      </c>
      <c r="AQ1608">
        <f>IF(OR(S1608&lt;0, S1608="NA"), 0, 1)</f>
        <v>1</v>
      </c>
      <c r="AR1608">
        <f>IFERROR(IF((AF1608-AG1608)&gt;0,1,0),0)</f>
        <v>0</v>
      </c>
      <c r="AS1608">
        <f>IFERROR(IF((S1608-Q1608)&gt;0,1,0),0)</f>
        <v>1</v>
      </c>
      <c r="AT1608">
        <f>IFERROR(IF((AH1608-AI1608)&lt;0,1,0),0)</f>
        <v>0</v>
      </c>
      <c r="AU1608">
        <f>IFERROR(IF((AJ1608-AK1608)&gt;0,1,0),0)</f>
        <v>1</v>
      </c>
      <c r="AV1608">
        <f>IFERROR(IF((AL1608-AM1608)&gt;0,1,0),0)</f>
        <v>1</v>
      </c>
      <c r="AW1608">
        <f>IFERROR(IF((AN1608-AO1608)&gt;0,1,0),0)</f>
        <v>0</v>
      </c>
      <c r="AX1608">
        <f>IFERROR(IF((AC1608-AD1608)&lt;0,1,0),0)</f>
        <v>0</v>
      </c>
      <c r="AY1608">
        <f>SUM(AP1608:AX1608)</f>
        <v>5</v>
      </c>
    </row>
    <row r="1609" spans="1:51" x14ac:dyDescent="0.45">
      <c r="A1609" s="1" t="s">
        <v>1976</v>
      </c>
      <c r="B1609" s="2">
        <v>4992234</v>
      </c>
      <c r="C1609" s="3" t="s">
        <v>5337</v>
      </c>
      <c r="D1609" s="5">
        <v>259.14</v>
      </c>
      <c r="E1609" s="5">
        <v>76524.042000000001</v>
      </c>
      <c r="F1609" s="3" t="s">
        <v>4485</v>
      </c>
      <c r="G1609" s="3" t="s">
        <v>4486</v>
      </c>
      <c r="H1609" s="3" t="s">
        <v>4598</v>
      </c>
      <c r="I1609" s="3" t="s">
        <v>4615</v>
      </c>
      <c r="J1609" s="3" t="s">
        <v>5018</v>
      </c>
      <c r="K1609" s="6">
        <v>15949000</v>
      </c>
      <c r="L1609" s="6">
        <v>16014000</v>
      </c>
      <c r="M1609" s="6">
        <v>4652000</v>
      </c>
      <c r="N1609" s="6">
        <v>4663000</v>
      </c>
      <c r="O1609" s="6">
        <v>4253000</v>
      </c>
      <c r="P1609" s="6">
        <v>4271000</v>
      </c>
      <c r="Q1609" s="6">
        <v>3455000</v>
      </c>
      <c r="R1609" s="6">
        <v>3067000</v>
      </c>
      <c r="S1609" s="6">
        <v>3206000</v>
      </c>
      <c r="T1609" s="6">
        <v>3297000</v>
      </c>
      <c r="U1609" s="6">
        <v>6578000</v>
      </c>
      <c r="V1609" s="6">
        <v>6429000</v>
      </c>
      <c r="W1609" s="6">
        <v>15824000</v>
      </c>
      <c r="X1609" s="6">
        <v>15577000</v>
      </c>
      <c r="Y1609" s="6">
        <v>6304000</v>
      </c>
      <c r="Z1609" s="6">
        <v>6256000</v>
      </c>
      <c r="AA1609" s="6">
        <v>4627000</v>
      </c>
      <c r="AB1609" s="6">
        <v>4804000</v>
      </c>
      <c r="AC1609" s="6">
        <v>295300000</v>
      </c>
      <c r="AD1609" s="6">
        <v>296900000</v>
      </c>
      <c r="AF1609">
        <f>Q1609/W1609</f>
        <v>0.21833923154701718</v>
      </c>
      <c r="AG1609">
        <f>R1609/X1609</f>
        <v>0.1968928548500995</v>
      </c>
      <c r="AH1609">
        <f>U1609/W1609</f>
        <v>0.41569767441860467</v>
      </c>
      <c r="AI1609">
        <f>V1609/X1609</f>
        <v>0.41272388778327018</v>
      </c>
      <c r="AJ1609">
        <f>Y1609/AA1609</f>
        <v>1.3624378647071536</v>
      </c>
      <c r="AK1609">
        <f>Z1609/AB1609</f>
        <v>1.3022481265611989</v>
      </c>
      <c r="AL1609">
        <f>O1609/K1609</f>
        <v>0.26666248667628062</v>
      </c>
      <c r="AM1609">
        <f>P1609/L1609</f>
        <v>0.26670413388285252</v>
      </c>
      <c r="AN1609">
        <f>K1609/W1609</f>
        <v>1.0078993933265925</v>
      </c>
      <c r="AO1609">
        <f>L1609/X1609</f>
        <v>1.0280541824484817</v>
      </c>
      <c r="AP1609">
        <f>IF(OR(Q1609&lt;0, Q1609="NA"), 0, 1)</f>
        <v>1</v>
      </c>
      <c r="AQ1609">
        <f>IF(OR(S1609&lt;0, S1609="NA"), 0, 1)</f>
        <v>1</v>
      </c>
      <c r="AR1609">
        <f>IFERROR(IF((AF1609-AG1609)&gt;0,1,0),0)</f>
        <v>1</v>
      </c>
      <c r="AS1609">
        <f>IFERROR(IF((S1609-Q1609)&gt;0,1,0),0)</f>
        <v>0</v>
      </c>
      <c r="AT1609">
        <f>IFERROR(IF((AH1609-AI1609)&lt;0,1,0),0)</f>
        <v>0</v>
      </c>
      <c r="AU1609">
        <f>IFERROR(IF((AJ1609-AK1609)&gt;0,1,0),0)</f>
        <v>1</v>
      </c>
      <c r="AV1609">
        <f>IFERROR(IF((AL1609-AM1609)&gt;0,1,0),0)</f>
        <v>0</v>
      </c>
      <c r="AW1609">
        <f>IFERROR(IF((AN1609-AO1609)&gt;0,1,0),0)</f>
        <v>0</v>
      </c>
      <c r="AX1609">
        <f>IFERROR(IF((AC1609-AD1609)&lt;0,1,0),0)</f>
        <v>1</v>
      </c>
      <c r="AY1609">
        <f>SUM(AP1609:AX1609)</f>
        <v>5</v>
      </c>
    </row>
    <row r="1610" spans="1:51" x14ac:dyDescent="0.45">
      <c r="A1610" s="1" t="s">
        <v>1979</v>
      </c>
      <c r="B1610" s="2">
        <v>5983110</v>
      </c>
      <c r="C1610" s="3" t="s">
        <v>5336</v>
      </c>
      <c r="D1610" s="7">
        <v>5.45</v>
      </c>
      <c r="E1610" s="5">
        <v>650.48968769999999</v>
      </c>
      <c r="F1610" s="3" t="s">
        <v>4470</v>
      </c>
      <c r="G1610" s="3" t="s">
        <v>4471</v>
      </c>
      <c r="H1610" s="3" t="s">
        <v>4489</v>
      </c>
      <c r="I1610" s="3" t="s">
        <v>4489</v>
      </c>
      <c r="J1610" s="3" t="s">
        <v>4495</v>
      </c>
      <c r="K1610" s="6">
        <v>125242.05328851039</v>
      </c>
      <c r="L1610" s="6">
        <v>76658.925632195882</v>
      </c>
      <c r="M1610" s="6">
        <v>-65212.525703677718</v>
      </c>
      <c r="N1610" s="6">
        <v>-102965.102649241</v>
      </c>
      <c r="O1610" s="6">
        <v>-72900.278143554591</v>
      </c>
      <c r="P1610" s="6">
        <v>-109263.65810854419</v>
      </c>
      <c r="Q1610" s="6">
        <v>-60496.864862912626</v>
      </c>
      <c r="R1610" s="6">
        <v>-79733.027403677886</v>
      </c>
      <c r="S1610" s="6">
        <v>-22203.400100332692</v>
      </c>
      <c r="T1610" s="6">
        <v>-18684.741027649558</v>
      </c>
      <c r="U1610" s="6" t="s">
        <v>4474</v>
      </c>
      <c r="V1610" s="6" t="s">
        <v>4474</v>
      </c>
      <c r="W1610" s="6">
        <v>643802.14142315416</v>
      </c>
      <c r="X1610" s="6">
        <v>671774.34908389591</v>
      </c>
      <c r="Y1610" s="6">
        <v>571912.78161945124</v>
      </c>
      <c r="Z1610" s="6">
        <v>599076.39558555663</v>
      </c>
      <c r="AA1610" s="6">
        <v>143778.71960740577</v>
      </c>
      <c r="AB1610" s="6">
        <v>160233.5797707061</v>
      </c>
      <c r="AC1610" s="6">
        <v>103114172</v>
      </c>
      <c r="AD1610" s="6">
        <v>103105906</v>
      </c>
      <c r="AF1610">
        <f>Q1610/W1610</f>
        <v>-9.3968101331849463E-2</v>
      </c>
      <c r="AG1610">
        <f>R1610/X1610</f>
        <v>-0.11869019338474364</v>
      </c>
      <c r="AH1610" t="e">
        <f>U1610/W1610</f>
        <v>#VALUE!</v>
      </c>
      <c r="AI1610" t="e">
        <f>V1610/X1610</f>
        <v>#VALUE!</v>
      </c>
      <c r="AJ1610">
        <f>Y1610/AA1610</f>
        <v>3.9777289934218687</v>
      </c>
      <c r="AK1610">
        <f>Z1610/AB1610</f>
        <v>3.738769341874741</v>
      </c>
      <c r="AL1610">
        <f>O1610/K1610</f>
        <v>-0.58207507965092109</v>
      </c>
      <c r="AM1610">
        <f>P1610/L1610</f>
        <v>-1.4253220640318325</v>
      </c>
      <c r="AN1610">
        <f>K1610/W1610</f>
        <v>0.19453500575760294</v>
      </c>
      <c r="AO1610">
        <f>L1610/X1610</f>
        <v>0.11411410057072925</v>
      </c>
      <c r="AP1610">
        <f>IF(OR(Q1610&lt;0, Q1610="NA"), 0, 1)</f>
        <v>0</v>
      </c>
      <c r="AQ1610">
        <f>IF(OR(S1610&lt;0, S1610="NA"), 0, 1)</f>
        <v>0</v>
      </c>
      <c r="AR1610">
        <f>IFERROR(IF((AF1610-AG1610)&gt;0,1,0),0)</f>
        <v>1</v>
      </c>
      <c r="AS1610">
        <f>IFERROR(IF((S1610-Q1610)&gt;0,1,0),0)</f>
        <v>1</v>
      </c>
      <c r="AT1610">
        <f>IFERROR(IF((AH1610-AI1610)&lt;0,1,0),0)</f>
        <v>0</v>
      </c>
      <c r="AU1610">
        <f>IFERROR(IF((AJ1610-AK1610)&gt;0,1,0),0)</f>
        <v>1</v>
      </c>
      <c r="AV1610">
        <f>IFERROR(IF((AL1610-AM1610)&gt;0,1,0),0)</f>
        <v>1</v>
      </c>
      <c r="AW1610">
        <f>IFERROR(IF((AN1610-AO1610)&gt;0,1,0),0)</f>
        <v>1</v>
      </c>
      <c r="AX1610">
        <f>IFERROR(IF((AC1610-AD1610)&lt;0,1,0),0)</f>
        <v>0</v>
      </c>
      <c r="AY1610">
        <f>SUM(AP1610:AX1610)</f>
        <v>5</v>
      </c>
    </row>
    <row r="1611" spans="1:51" x14ac:dyDescent="0.45">
      <c r="A1611" s="1" t="s">
        <v>1981</v>
      </c>
      <c r="B1611" s="2">
        <v>5221051</v>
      </c>
      <c r="C1611" s="3" t="s">
        <v>5335</v>
      </c>
      <c r="D1611" s="5">
        <v>31.02</v>
      </c>
      <c r="E1611" s="5">
        <v>1552.0165254000001</v>
      </c>
      <c r="F1611" s="3" t="s">
        <v>4470</v>
      </c>
      <c r="G1611" s="3" t="s">
        <v>4471</v>
      </c>
      <c r="H1611" s="3" t="s">
        <v>4489</v>
      </c>
      <c r="I1611" s="3" t="s">
        <v>4489</v>
      </c>
      <c r="J1611" s="3" t="s">
        <v>4495</v>
      </c>
      <c r="K1611" s="6">
        <v>296312</v>
      </c>
      <c r="L1611" s="6">
        <v>280914</v>
      </c>
      <c r="M1611" s="6">
        <v>-64888</v>
      </c>
      <c r="N1611" s="6">
        <v>-70488</v>
      </c>
      <c r="O1611" s="6">
        <v>-68958</v>
      </c>
      <c r="P1611" s="6">
        <v>-74600</v>
      </c>
      <c r="Q1611" s="6">
        <v>-47046</v>
      </c>
      <c r="R1611" s="6">
        <v>-54876</v>
      </c>
      <c r="S1611" s="6">
        <v>22279</v>
      </c>
      <c r="T1611" s="6">
        <v>11241</v>
      </c>
      <c r="U1611" s="6">
        <v>390488</v>
      </c>
      <c r="V1611" s="6">
        <v>438121</v>
      </c>
      <c r="W1611" s="6">
        <v>1084638</v>
      </c>
      <c r="X1611" s="6">
        <v>1023365</v>
      </c>
      <c r="Y1611" s="6">
        <v>1005905</v>
      </c>
      <c r="Z1611" s="6">
        <v>956859</v>
      </c>
      <c r="AA1611" s="6">
        <v>266249</v>
      </c>
      <c r="AB1611" s="6">
        <v>185096</v>
      </c>
      <c r="AC1611" s="6">
        <v>50025570</v>
      </c>
      <c r="AD1611" s="6">
        <v>50017556</v>
      </c>
      <c r="AF1611">
        <f>Q1611/W1611</f>
        <v>-4.3374840269287999E-2</v>
      </c>
      <c r="AG1611">
        <f>R1611/X1611</f>
        <v>-5.3623096353695894E-2</v>
      </c>
      <c r="AH1611">
        <f>U1611/W1611</f>
        <v>0.36001689042795842</v>
      </c>
      <c r="AI1611">
        <f>V1611/X1611</f>
        <v>0.42811802240647279</v>
      </c>
      <c r="AJ1611">
        <f>Y1611/AA1611</f>
        <v>3.7780611382577964</v>
      </c>
      <c r="AK1611">
        <f>Z1611/AB1611</f>
        <v>5.1695282448026969</v>
      </c>
      <c r="AL1611">
        <f>O1611/K1611</f>
        <v>-0.23272091579146306</v>
      </c>
      <c r="AM1611">
        <f>P1611/L1611</f>
        <v>-0.26556170215795583</v>
      </c>
      <c r="AN1611">
        <f>K1611/W1611</f>
        <v>0.27318976469568651</v>
      </c>
      <c r="AO1611">
        <f>L1611/X1611</f>
        <v>0.27450030047930113</v>
      </c>
      <c r="AP1611">
        <f>IF(OR(Q1611&lt;0, Q1611="NA"), 0, 1)</f>
        <v>0</v>
      </c>
      <c r="AQ1611">
        <f>IF(OR(S1611&lt;0, S1611="NA"), 0, 1)</f>
        <v>1</v>
      </c>
      <c r="AR1611">
        <f>IFERROR(IF((AF1611-AG1611)&gt;0,1,0),0)</f>
        <v>1</v>
      </c>
      <c r="AS1611">
        <f>IFERROR(IF((S1611-Q1611)&gt;0,1,0),0)</f>
        <v>1</v>
      </c>
      <c r="AT1611">
        <f>IFERROR(IF((AH1611-AI1611)&lt;0,1,0),0)</f>
        <v>1</v>
      </c>
      <c r="AU1611">
        <f>IFERROR(IF((AJ1611-AK1611)&gt;0,1,0),0)</f>
        <v>0</v>
      </c>
      <c r="AV1611">
        <f>IFERROR(IF((AL1611-AM1611)&gt;0,1,0),0)</f>
        <v>1</v>
      </c>
      <c r="AW1611">
        <f>IFERROR(IF((AN1611-AO1611)&gt;0,1,0),0)</f>
        <v>0</v>
      </c>
      <c r="AX1611">
        <f>IFERROR(IF((AC1611-AD1611)&lt;0,1,0),0)</f>
        <v>0</v>
      </c>
      <c r="AY1611">
        <f>SUM(AP1611:AX1611)</f>
        <v>5</v>
      </c>
    </row>
    <row r="1612" spans="1:51" x14ac:dyDescent="0.45">
      <c r="A1612" s="1" t="s">
        <v>1988</v>
      </c>
      <c r="B1612" s="2">
        <v>4235858</v>
      </c>
      <c r="C1612" s="3" t="s">
        <v>5337</v>
      </c>
      <c r="D1612" s="5">
        <v>18.670000000000002</v>
      </c>
      <c r="E1612" s="5">
        <v>4195.6502148199997</v>
      </c>
      <c r="F1612" s="3" t="s">
        <v>4525</v>
      </c>
      <c r="G1612" s="3" t="s">
        <v>4526</v>
      </c>
      <c r="H1612" s="3" t="s">
        <v>4693</v>
      </c>
      <c r="I1612" s="3" t="s">
        <v>4728</v>
      </c>
      <c r="J1612" s="3" t="s">
        <v>4528</v>
      </c>
      <c r="K1612" s="6">
        <v>641630</v>
      </c>
      <c r="L1612" s="6">
        <v>649953</v>
      </c>
      <c r="M1612" s="6">
        <v>368002</v>
      </c>
      <c r="N1612" s="6">
        <v>293776</v>
      </c>
      <c r="O1612" s="6">
        <v>127885</v>
      </c>
      <c r="P1612" s="6">
        <v>74481</v>
      </c>
      <c r="Q1612" s="6">
        <v>-520</v>
      </c>
      <c r="R1612" s="6">
        <v>-9152</v>
      </c>
      <c r="S1612" s="6">
        <v>255497</v>
      </c>
      <c r="T1612" s="6">
        <v>262056</v>
      </c>
      <c r="U1612" s="6">
        <v>2272000</v>
      </c>
      <c r="V1612" s="6">
        <v>2235080</v>
      </c>
      <c r="W1612" s="6">
        <v>5948204</v>
      </c>
      <c r="X1612" s="6">
        <v>5940261</v>
      </c>
      <c r="Y1612" s="6">
        <v>67064</v>
      </c>
      <c r="Z1612" s="6" t="s">
        <v>4474</v>
      </c>
      <c r="AA1612" s="6">
        <v>163050</v>
      </c>
      <c r="AB1612" s="6" t="s">
        <v>4474</v>
      </c>
      <c r="AC1612" s="6">
        <v>224820656</v>
      </c>
      <c r="AD1612" s="6">
        <v>225122235</v>
      </c>
      <c r="AF1612">
        <f>Q1612/W1612</f>
        <v>-8.7421346006290299E-5</v>
      </c>
      <c r="AG1612">
        <f>R1612/X1612</f>
        <v>-1.5406730445009066E-3</v>
      </c>
      <c r="AH1612">
        <f>U1612/W1612</f>
        <v>0.38196403485825303</v>
      </c>
      <c r="AI1612">
        <f>V1612/X1612</f>
        <v>0.3762595616589911</v>
      </c>
      <c r="AJ1612">
        <f>Y1612/AA1612</f>
        <v>0.41130941429009504</v>
      </c>
      <c r="AK1612" t="e">
        <f>Z1612/AB1612</f>
        <v>#VALUE!</v>
      </c>
      <c r="AL1612">
        <f>O1612/K1612</f>
        <v>0.19931268799775573</v>
      </c>
      <c r="AM1612">
        <f>P1612/L1612</f>
        <v>0.11459443990565471</v>
      </c>
      <c r="AN1612">
        <f>K1612/W1612</f>
        <v>0.10786953507310779</v>
      </c>
      <c r="AO1612">
        <f>L1612/X1612</f>
        <v>0.10941488934577118</v>
      </c>
      <c r="AP1612">
        <f>IF(OR(Q1612&lt;0, Q1612="NA"), 0, 1)</f>
        <v>0</v>
      </c>
      <c r="AQ1612">
        <f>IF(OR(S1612&lt;0, S1612="NA"), 0, 1)</f>
        <v>1</v>
      </c>
      <c r="AR1612">
        <f>IFERROR(IF((AF1612-AG1612)&gt;0,1,0),0)</f>
        <v>1</v>
      </c>
      <c r="AS1612">
        <f>IFERROR(IF((S1612-Q1612)&gt;0,1,0),0)</f>
        <v>1</v>
      </c>
      <c r="AT1612">
        <f>IFERROR(IF((AH1612-AI1612)&lt;0,1,0),0)</f>
        <v>0</v>
      </c>
      <c r="AU1612">
        <f>IFERROR(IF((AJ1612-AK1612)&gt;0,1,0),0)</f>
        <v>0</v>
      </c>
      <c r="AV1612">
        <f>IFERROR(IF((AL1612-AM1612)&gt;0,1,0),0)</f>
        <v>1</v>
      </c>
      <c r="AW1612">
        <f>IFERROR(IF((AN1612-AO1612)&gt;0,1,0),0)</f>
        <v>0</v>
      </c>
      <c r="AX1612">
        <f>IFERROR(IF((AC1612-AD1612)&lt;0,1,0),0)</f>
        <v>1</v>
      </c>
      <c r="AY1612">
        <f>SUM(AP1612:AX1612)</f>
        <v>5</v>
      </c>
    </row>
    <row r="1613" spans="1:51" x14ac:dyDescent="0.45">
      <c r="A1613" s="1" t="s">
        <v>2002</v>
      </c>
      <c r="B1613" s="2">
        <v>4965590</v>
      </c>
      <c r="C1613" s="3" t="s">
        <v>5338</v>
      </c>
      <c r="D1613" s="5">
        <v>39.799999999999997</v>
      </c>
      <c r="E1613" s="5">
        <v>1154.2128952</v>
      </c>
      <c r="F1613" s="3" t="s">
        <v>4485</v>
      </c>
      <c r="G1613" s="3" t="s">
        <v>4517</v>
      </c>
      <c r="H1613" s="3" t="s">
        <v>4640</v>
      </c>
      <c r="I1613" s="3" t="s">
        <v>4685</v>
      </c>
      <c r="J1613" s="3" t="s">
        <v>5115</v>
      </c>
      <c r="K1613" s="6">
        <v>137393</v>
      </c>
      <c r="L1613" s="6">
        <v>107338</v>
      </c>
      <c r="M1613" s="6">
        <v>17779</v>
      </c>
      <c r="N1613" s="6">
        <v>7083</v>
      </c>
      <c r="O1613" s="6">
        <v>15623</v>
      </c>
      <c r="P1613" s="6">
        <v>5025</v>
      </c>
      <c r="Q1613" s="6">
        <v>20028</v>
      </c>
      <c r="R1613" s="6">
        <v>3020</v>
      </c>
      <c r="S1613" s="6">
        <v>17798</v>
      </c>
      <c r="T1613" s="6">
        <v>8033</v>
      </c>
      <c r="U1613" s="6" t="s">
        <v>4474</v>
      </c>
      <c r="V1613" s="6" t="s">
        <v>4474</v>
      </c>
      <c r="W1613" s="6">
        <v>88170</v>
      </c>
      <c r="X1613" s="6">
        <v>65973</v>
      </c>
      <c r="Y1613" s="6">
        <v>54785</v>
      </c>
      <c r="Z1613" s="6">
        <v>38337</v>
      </c>
      <c r="AA1613" s="6">
        <v>29793</v>
      </c>
      <c r="AB1613" s="6">
        <v>26374</v>
      </c>
      <c r="AC1613" s="6">
        <v>29000000</v>
      </c>
      <c r="AD1613" s="6">
        <v>28988000</v>
      </c>
      <c r="AF1613">
        <f>Q1613/W1613</f>
        <v>0.22715209254848587</v>
      </c>
      <c r="AG1613">
        <f>R1613/X1613</f>
        <v>4.5776302426750334E-2</v>
      </c>
      <c r="AH1613" t="e">
        <f>U1613/W1613</f>
        <v>#VALUE!</v>
      </c>
      <c r="AI1613" t="e">
        <f>V1613/X1613</f>
        <v>#VALUE!</v>
      </c>
      <c r="AJ1613">
        <f>Y1613/AA1613</f>
        <v>1.8388547645420066</v>
      </c>
      <c r="AK1613">
        <f>Z1613/AB1613</f>
        <v>1.4535906574656858</v>
      </c>
      <c r="AL1613">
        <f>O1613/K1613</f>
        <v>0.11371030547407801</v>
      </c>
      <c r="AM1613">
        <f>P1613/L1613</f>
        <v>4.6814734763084835E-2</v>
      </c>
      <c r="AN1613">
        <f>K1613/W1613</f>
        <v>1.558273789270727</v>
      </c>
      <c r="AO1613">
        <f>L1613/X1613</f>
        <v>1.6269989238021616</v>
      </c>
      <c r="AP1613">
        <f>IF(OR(Q1613&lt;0, Q1613="NA"), 0, 1)</f>
        <v>1</v>
      </c>
      <c r="AQ1613">
        <f>IF(OR(S1613&lt;0, S1613="NA"), 0, 1)</f>
        <v>1</v>
      </c>
      <c r="AR1613">
        <f>IFERROR(IF((AF1613-AG1613)&gt;0,1,0),0)</f>
        <v>1</v>
      </c>
      <c r="AS1613">
        <f>IFERROR(IF((S1613-Q1613)&gt;0,1,0),0)</f>
        <v>0</v>
      </c>
      <c r="AT1613">
        <f>IFERROR(IF((AH1613-AI1613)&lt;0,1,0),0)</f>
        <v>0</v>
      </c>
      <c r="AU1613">
        <f>IFERROR(IF((AJ1613-AK1613)&gt;0,1,0),0)</f>
        <v>1</v>
      </c>
      <c r="AV1613">
        <f>IFERROR(IF((AL1613-AM1613)&gt;0,1,0),0)</f>
        <v>1</v>
      </c>
      <c r="AW1613">
        <f>IFERROR(IF((AN1613-AO1613)&gt;0,1,0),0)</f>
        <v>0</v>
      </c>
      <c r="AX1613">
        <f>IFERROR(IF((AC1613-AD1613)&lt;0,1,0),0)</f>
        <v>0</v>
      </c>
      <c r="AY1613">
        <f>SUM(AP1613:AX1613)</f>
        <v>5</v>
      </c>
    </row>
    <row r="1614" spans="1:51" x14ac:dyDescent="0.45">
      <c r="A1614" s="1" t="s">
        <v>2004</v>
      </c>
      <c r="B1614" s="2">
        <v>27722606</v>
      </c>
      <c r="C1614" s="3" t="s">
        <v>5335</v>
      </c>
      <c r="D1614" s="7">
        <v>3.7</v>
      </c>
      <c r="E1614" s="5">
        <v>501.18440279999999</v>
      </c>
      <c r="F1614" s="3" t="s">
        <v>4470</v>
      </c>
      <c r="G1614" s="3" t="s">
        <v>4512</v>
      </c>
      <c r="H1614" s="3" t="s">
        <v>4522</v>
      </c>
      <c r="I1614" s="3" t="s">
        <v>4557</v>
      </c>
      <c r="J1614" s="3" t="s">
        <v>4558</v>
      </c>
      <c r="K1614" s="6">
        <v>786512</v>
      </c>
      <c r="L1614" s="6">
        <v>763855</v>
      </c>
      <c r="M1614" s="6">
        <v>2733</v>
      </c>
      <c r="N1614" s="6">
        <v>-4230</v>
      </c>
      <c r="O1614" s="6">
        <v>-17358</v>
      </c>
      <c r="P1614" s="6">
        <v>-23180</v>
      </c>
      <c r="Q1614" s="6">
        <v>-17969</v>
      </c>
      <c r="R1614" s="6">
        <v>-23221</v>
      </c>
      <c r="S1614" s="6">
        <v>-11429</v>
      </c>
      <c r="T1614" s="6">
        <v>-36898</v>
      </c>
      <c r="U1614" s="6">
        <v>60637</v>
      </c>
      <c r="V1614" s="6">
        <v>61478</v>
      </c>
      <c r="W1614" s="6">
        <v>527719</v>
      </c>
      <c r="X1614" s="6">
        <v>547661</v>
      </c>
      <c r="Y1614" s="6">
        <v>158554</v>
      </c>
      <c r="Z1614" s="6">
        <v>173142</v>
      </c>
      <c r="AA1614" s="6">
        <v>131347</v>
      </c>
      <c r="AB1614" s="6">
        <v>138599</v>
      </c>
      <c r="AC1614" s="6">
        <v>135538698</v>
      </c>
      <c r="AD1614" s="6">
        <v>136116299</v>
      </c>
      <c r="AF1614">
        <f>Q1614/W1614</f>
        <v>-3.4050318445991143E-2</v>
      </c>
      <c r="AG1614">
        <f>R1614/X1614</f>
        <v>-4.2400316984411893E-2</v>
      </c>
      <c r="AH1614">
        <f>U1614/W1614</f>
        <v>0.11490395456672964</v>
      </c>
      <c r="AI1614">
        <f>V1614/X1614</f>
        <v>0.1122555741599274</v>
      </c>
      <c r="AJ1614">
        <f>Y1614/AA1614</f>
        <v>1.2071383434718723</v>
      </c>
      <c r="AK1614">
        <f>Z1614/AB1614</f>
        <v>1.2492297924227447</v>
      </c>
      <c r="AL1614">
        <f>O1614/K1614</f>
        <v>-2.2069593343776065E-2</v>
      </c>
      <c r="AM1614">
        <f>P1614/L1614</f>
        <v>-3.034607353489864E-2</v>
      </c>
      <c r="AN1614">
        <f>K1614/W1614</f>
        <v>1.490399246568723</v>
      </c>
      <c r="AO1614">
        <f>L1614/X1614</f>
        <v>1.3947588015213792</v>
      </c>
      <c r="AP1614">
        <f>IF(OR(Q1614&lt;0, Q1614="NA"), 0, 1)</f>
        <v>0</v>
      </c>
      <c r="AQ1614">
        <f>IF(OR(S1614&lt;0, S1614="NA"), 0, 1)</f>
        <v>0</v>
      </c>
      <c r="AR1614">
        <f>IFERROR(IF((AF1614-AG1614)&gt;0,1,0),0)</f>
        <v>1</v>
      </c>
      <c r="AS1614">
        <f>IFERROR(IF((S1614-Q1614)&gt;0,1,0),0)</f>
        <v>1</v>
      </c>
      <c r="AT1614">
        <f>IFERROR(IF((AH1614-AI1614)&lt;0,1,0),0)</f>
        <v>0</v>
      </c>
      <c r="AU1614">
        <f>IFERROR(IF((AJ1614-AK1614)&gt;0,1,0),0)</f>
        <v>0</v>
      </c>
      <c r="AV1614">
        <f>IFERROR(IF((AL1614-AM1614)&gt;0,1,0),0)</f>
        <v>1</v>
      </c>
      <c r="AW1614">
        <f>IFERROR(IF((AN1614-AO1614)&gt;0,1,0),0)</f>
        <v>1</v>
      </c>
      <c r="AX1614">
        <f>IFERROR(IF((AC1614-AD1614)&lt;0,1,0),0)</f>
        <v>1</v>
      </c>
      <c r="AY1614">
        <f>SUM(AP1614:AX1614)</f>
        <v>5</v>
      </c>
    </row>
    <row r="1615" spans="1:51" x14ac:dyDescent="0.45">
      <c r="A1615" s="1" t="s">
        <v>2007</v>
      </c>
      <c r="B1615" s="2">
        <v>4987824</v>
      </c>
      <c r="C1615" s="3" t="s">
        <v>5335</v>
      </c>
      <c r="D1615" s="7">
        <v>10.65</v>
      </c>
      <c r="E1615" s="5">
        <v>186.7628517</v>
      </c>
      <c r="F1615" s="3" t="s">
        <v>4485</v>
      </c>
      <c r="G1615" s="3" t="s">
        <v>4486</v>
      </c>
      <c r="H1615" s="3" t="s">
        <v>4505</v>
      </c>
      <c r="I1615" s="3" t="s">
        <v>4505</v>
      </c>
      <c r="J1615" s="3" t="s">
        <v>4879</v>
      </c>
      <c r="K1615" s="6">
        <v>47198.02</v>
      </c>
      <c r="L1615" s="6">
        <v>44805.81</v>
      </c>
      <c r="M1615" s="6">
        <v>11577.846</v>
      </c>
      <c r="N1615" s="6">
        <v>10971.112999999999</v>
      </c>
      <c r="O1615" s="6">
        <v>9661.5370000000003</v>
      </c>
      <c r="P1615" s="6">
        <v>9094.83</v>
      </c>
      <c r="Q1615" s="6">
        <v>6998.38</v>
      </c>
      <c r="R1615" s="6">
        <v>6452.808</v>
      </c>
      <c r="S1615" s="6">
        <v>5796.2219999999998</v>
      </c>
      <c r="T1615" s="6">
        <v>6509.14</v>
      </c>
      <c r="U1615" s="6">
        <v>28027.002</v>
      </c>
      <c r="V1615" s="6" t="s">
        <v>4474</v>
      </c>
      <c r="W1615" s="6">
        <v>82382.260999999999</v>
      </c>
      <c r="X1615" s="6">
        <v>59782.945</v>
      </c>
      <c r="Y1615" s="6">
        <v>34685.697999999997</v>
      </c>
      <c r="Z1615" s="6">
        <v>26372.873</v>
      </c>
      <c r="AA1615" s="6">
        <v>7265</v>
      </c>
      <c r="AB1615" s="6">
        <v>16153</v>
      </c>
      <c r="AC1615" s="6">
        <v>17471548</v>
      </c>
      <c r="AD1615" s="6">
        <v>17493705</v>
      </c>
      <c r="AF1615">
        <f>Q1615/W1615</f>
        <v>8.4950084096380898E-2</v>
      </c>
      <c r="AG1615">
        <f>R1615/X1615</f>
        <v>0.10793727207650945</v>
      </c>
      <c r="AH1615">
        <f>U1615/W1615</f>
        <v>0.3402067588312489</v>
      </c>
      <c r="AI1615" t="e">
        <f>V1615/X1615</f>
        <v>#VALUE!</v>
      </c>
      <c r="AJ1615">
        <f>Y1615/AA1615</f>
        <v>4.7743562284927732</v>
      </c>
      <c r="AK1615">
        <f>Z1615/AB1615</f>
        <v>1.6326919457685878</v>
      </c>
      <c r="AL1615">
        <f>O1615/K1615</f>
        <v>0.20470216759092863</v>
      </c>
      <c r="AM1615">
        <f>P1615/L1615</f>
        <v>0.20298327382096207</v>
      </c>
      <c r="AN1615">
        <f>K1615/W1615</f>
        <v>0.57291484146083338</v>
      </c>
      <c r="AO1615">
        <f>L1615/X1615</f>
        <v>0.74947478750001351</v>
      </c>
      <c r="AP1615">
        <f>IF(OR(Q1615&lt;0, Q1615="NA"), 0, 1)</f>
        <v>1</v>
      </c>
      <c r="AQ1615">
        <f>IF(OR(S1615&lt;0, S1615="NA"), 0, 1)</f>
        <v>1</v>
      </c>
      <c r="AR1615">
        <f>IFERROR(IF((AF1615-AG1615)&gt;0,1,0),0)</f>
        <v>0</v>
      </c>
      <c r="AS1615">
        <f>IFERROR(IF((S1615-Q1615)&gt;0,1,0),0)</f>
        <v>0</v>
      </c>
      <c r="AT1615">
        <f>IFERROR(IF((AH1615-AI1615)&lt;0,1,0),0)</f>
        <v>0</v>
      </c>
      <c r="AU1615">
        <f>IFERROR(IF((AJ1615-AK1615)&gt;0,1,0),0)</f>
        <v>1</v>
      </c>
      <c r="AV1615">
        <f>IFERROR(IF((AL1615-AM1615)&gt;0,1,0),0)</f>
        <v>1</v>
      </c>
      <c r="AW1615">
        <f>IFERROR(IF((AN1615-AO1615)&gt;0,1,0),0)</f>
        <v>0</v>
      </c>
      <c r="AX1615">
        <f>IFERROR(IF((AC1615-AD1615)&lt;0,1,0),0)</f>
        <v>1</v>
      </c>
      <c r="AY1615">
        <f>SUM(AP1615:AX1615)</f>
        <v>5</v>
      </c>
    </row>
    <row r="1616" spans="1:51" x14ac:dyDescent="0.45">
      <c r="A1616" s="1" t="s">
        <v>2013</v>
      </c>
      <c r="B1616" s="2">
        <v>4654100</v>
      </c>
      <c r="C1616" s="3" t="s">
        <v>5335</v>
      </c>
      <c r="D1616" s="7">
        <v>10.83</v>
      </c>
      <c r="E1616" s="5">
        <v>257.95341279000002</v>
      </c>
      <c r="F1616" s="3" t="s">
        <v>4470</v>
      </c>
      <c r="G1616" s="3" t="s">
        <v>4512</v>
      </c>
      <c r="H1616" s="3" t="s">
        <v>4513</v>
      </c>
      <c r="I1616" s="3" t="s">
        <v>4514</v>
      </c>
      <c r="J1616" s="3" t="s">
        <v>4515</v>
      </c>
      <c r="K1616" s="6">
        <v>331520</v>
      </c>
      <c r="L1616" s="6">
        <v>326653</v>
      </c>
      <c r="M1616" s="6">
        <v>-29176</v>
      </c>
      <c r="N1616" s="6">
        <v>-34312</v>
      </c>
      <c r="O1616" s="6">
        <v>-50244</v>
      </c>
      <c r="P1616" s="6">
        <v>-54680</v>
      </c>
      <c r="Q1616" s="6">
        <v>-52686</v>
      </c>
      <c r="R1616" s="6">
        <v>-92442</v>
      </c>
      <c r="S1616" s="6">
        <v>5784</v>
      </c>
      <c r="T1616" s="6">
        <v>977</v>
      </c>
      <c r="U1616" s="6" t="s">
        <v>4474</v>
      </c>
      <c r="V1616" s="6" t="s">
        <v>4474</v>
      </c>
      <c r="W1616" s="6">
        <v>306172</v>
      </c>
      <c r="X1616" s="6">
        <v>308919</v>
      </c>
      <c r="Y1616" s="6">
        <v>192554</v>
      </c>
      <c r="Z1616" s="6">
        <v>194791</v>
      </c>
      <c r="AA1616" s="6">
        <v>72396</v>
      </c>
      <c r="AB1616" s="6">
        <v>72185</v>
      </c>
      <c r="AC1616" s="6">
        <v>23817704</v>
      </c>
      <c r="AD1616" s="6">
        <v>23718774</v>
      </c>
      <c r="AF1616">
        <f>Q1616/W1616</f>
        <v>-0.17207974602511006</v>
      </c>
      <c r="AG1616">
        <f>R1616/X1616</f>
        <v>-0.2992434910122071</v>
      </c>
      <c r="AH1616" t="e">
        <f>U1616/W1616</f>
        <v>#VALUE!</v>
      </c>
      <c r="AI1616" t="e">
        <f>V1616/X1616</f>
        <v>#VALUE!</v>
      </c>
      <c r="AJ1616">
        <f>Y1616/AA1616</f>
        <v>2.6597325819106028</v>
      </c>
      <c r="AK1616">
        <f>Z1616/AB1616</f>
        <v>2.6984969176421694</v>
      </c>
      <c r="AL1616">
        <f>O1616/K1616</f>
        <v>-0.15155646718146717</v>
      </c>
      <c r="AM1616">
        <f>P1616/L1616</f>
        <v>-0.16739475835213513</v>
      </c>
      <c r="AN1616">
        <f>K1616/W1616</f>
        <v>1.0827900657146963</v>
      </c>
      <c r="AO1616">
        <f>L1616/X1616</f>
        <v>1.0574066341014958</v>
      </c>
      <c r="AP1616">
        <f>IF(OR(Q1616&lt;0, Q1616="NA"), 0, 1)</f>
        <v>0</v>
      </c>
      <c r="AQ1616">
        <f>IF(OR(S1616&lt;0, S1616="NA"), 0, 1)</f>
        <v>1</v>
      </c>
      <c r="AR1616">
        <f>IFERROR(IF((AF1616-AG1616)&gt;0,1,0),0)</f>
        <v>1</v>
      </c>
      <c r="AS1616">
        <f>IFERROR(IF((S1616-Q1616)&gt;0,1,0),0)</f>
        <v>1</v>
      </c>
      <c r="AT1616">
        <f>IFERROR(IF((AH1616-AI1616)&lt;0,1,0),0)</f>
        <v>0</v>
      </c>
      <c r="AU1616">
        <f>IFERROR(IF((AJ1616-AK1616)&gt;0,1,0),0)</f>
        <v>0</v>
      </c>
      <c r="AV1616">
        <f>IFERROR(IF((AL1616-AM1616)&gt;0,1,0),0)</f>
        <v>1</v>
      </c>
      <c r="AW1616">
        <f>IFERROR(IF((AN1616-AO1616)&gt;0,1,0),0)</f>
        <v>1</v>
      </c>
      <c r="AX1616">
        <f>IFERROR(IF((AC1616-AD1616)&lt;0,1,0),0)</f>
        <v>0</v>
      </c>
      <c r="AY1616">
        <f>SUM(AP1616:AX1616)</f>
        <v>5</v>
      </c>
    </row>
    <row r="1617" spans="1:51" x14ac:dyDescent="0.45">
      <c r="A1617" s="1" t="s">
        <v>2020</v>
      </c>
      <c r="B1617" s="2">
        <v>5176271</v>
      </c>
      <c r="C1617" s="3" t="s">
        <v>5337</v>
      </c>
      <c r="D1617" s="7">
        <v>189.05</v>
      </c>
      <c r="E1617" s="5">
        <v>5665.2450916999996</v>
      </c>
      <c r="F1617" s="3" t="s">
        <v>4470</v>
      </c>
      <c r="G1617" s="3" t="s">
        <v>4512</v>
      </c>
      <c r="H1617" s="3" t="s">
        <v>4513</v>
      </c>
      <c r="I1617" s="3" t="s">
        <v>4514</v>
      </c>
      <c r="J1617" s="3" t="s">
        <v>4515</v>
      </c>
      <c r="K1617" s="6">
        <v>755594</v>
      </c>
      <c r="L1617" s="6">
        <v>705705</v>
      </c>
      <c r="M1617" s="6">
        <v>18385</v>
      </c>
      <c r="N1617" s="6">
        <v>-10477</v>
      </c>
      <c r="O1617" s="6">
        <v>13496</v>
      </c>
      <c r="P1617" s="6">
        <v>-14293</v>
      </c>
      <c r="Q1617" s="6">
        <v>33048</v>
      </c>
      <c r="R1617" s="6">
        <v>6011</v>
      </c>
      <c r="S1617" s="6">
        <v>78332</v>
      </c>
      <c r="T1617" s="6">
        <v>29687</v>
      </c>
      <c r="U1617" s="6" t="s">
        <v>4474</v>
      </c>
      <c r="V1617" s="6" t="s">
        <v>4474</v>
      </c>
      <c r="W1617" s="6">
        <v>796194</v>
      </c>
      <c r="X1617" s="6">
        <v>728389</v>
      </c>
      <c r="Y1617" s="6">
        <v>582520</v>
      </c>
      <c r="Z1617" s="6">
        <v>607160</v>
      </c>
      <c r="AA1617" s="6">
        <v>74264</v>
      </c>
      <c r="AB1617" s="6">
        <v>65657</v>
      </c>
      <c r="AC1617" s="6">
        <v>29963260</v>
      </c>
      <c r="AD1617" s="6">
        <v>29805301</v>
      </c>
      <c r="AF1617">
        <f>Q1617/W1617</f>
        <v>4.1507471797074584E-2</v>
      </c>
      <c r="AG1617">
        <f>R1617/X1617</f>
        <v>8.2524585077479208E-3</v>
      </c>
      <c r="AH1617" t="e">
        <f>U1617/W1617</f>
        <v>#VALUE!</v>
      </c>
      <c r="AI1617" t="e">
        <f>V1617/X1617</f>
        <v>#VALUE!</v>
      </c>
      <c r="AJ1617">
        <f>Y1617/AA1617</f>
        <v>7.8439082193256491</v>
      </c>
      <c r="AK1617">
        <f>Z1617/AB1617</f>
        <v>9.2474526706977169</v>
      </c>
      <c r="AL1617">
        <f>O1617/K1617</f>
        <v>1.7861444108873283E-2</v>
      </c>
      <c r="AM1617">
        <f>P1617/L1617</f>
        <v>-2.0253505359888339E-2</v>
      </c>
      <c r="AN1617">
        <f>K1617/W1617</f>
        <v>0.94900740271843298</v>
      </c>
      <c r="AO1617">
        <f>L1617/X1617</f>
        <v>0.96885730015143012</v>
      </c>
      <c r="AP1617">
        <f>IF(OR(Q1617&lt;0, Q1617="NA"), 0, 1)</f>
        <v>1</v>
      </c>
      <c r="AQ1617">
        <f>IF(OR(S1617&lt;0, S1617="NA"), 0, 1)</f>
        <v>1</v>
      </c>
      <c r="AR1617">
        <f>IFERROR(IF((AF1617-AG1617)&gt;0,1,0),0)</f>
        <v>1</v>
      </c>
      <c r="AS1617">
        <f>IFERROR(IF((S1617-Q1617)&gt;0,1,0),0)</f>
        <v>1</v>
      </c>
      <c r="AT1617">
        <f>IFERROR(IF((AH1617-AI1617)&lt;0,1,0),0)</f>
        <v>0</v>
      </c>
      <c r="AU1617">
        <f>IFERROR(IF((AJ1617-AK1617)&gt;0,1,0),0)</f>
        <v>0</v>
      </c>
      <c r="AV1617">
        <f>IFERROR(IF((AL1617-AM1617)&gt;0,1,0),0)</f>
        <v>1</v>
      </c>
      <c r="AW1617">
        <f>IFERROR(IF((AN1617-AO1617)&gt;0,1,0),0)</f>
        <v>0</v>
      </c>
      <c r="AX1617">
        <f>IFERROR(IF((AC1617-AD1617)&lt;0,1,0),0)</f>
        <v>0</v>
      </c>
      <c r="AY1617">
        <f>SUM(AP1617:AX1617)</f>
        <v>5</v>
      </c>
    </row>
    <row r="1618" spans="1:51" x14ac:dyDescent="0.45">
      <c r="A1618" s="1" t="s">
        <v>2021</v>
      </c>
      <c r="B1618" s="2">
        <v>5974472</v>
      </c>
      <c r="C1618" s="3" t="s">
        <v>5336</v>
      </c>
      <c r="D1618" s="7">
        <v>9.5</v>
      </c>
      <c r="E1618" s="5">
        <v>252.49386899999999</v>
      </c>
      <c r="F1618" s="3" t="s">
        <v>4475</v>
      </c>
      <c r="G1618" s="3" t="s">
        <v>4529</v>
      </c>
      <c r="H1618" s="3" t="s">
        <v>4530</v>
      </c>
      <c r="I1618" s="3" t="s">
        <v>4531</v>
      </c>
      <c r="J1618" s="3" t="s">
        <v>4504</v>
      </c>
      <c r="K1618" s="6">
        <v>297900</v>
      </c>
      <c r="L1618" s="6">
        <v>317400</v>
      </c>
      <c r="M1618" s="6">
        <v>74900</v>
      </c>
      <c r="N1618" s="6">
        <v>60700</v>
      </c>
      <c r="O1618" s="6">
        <v>43100</v>
      </c>
      <c r="P1618" s="6">
        <v>29900</v>
      </c>
      <c r="Q1618" s="6">
        <v>-300</v>
      </c>
      <c r="R1618" s="6">
        <v>-300</v>
      </c>
      <c r="S1618" s="6">
        <v>27300</v>
      </c>
      <c r="T1618" s="6">
        <v>10900</v>
      </c>
      <c r="U1618" s="6">
        <v>312400</v>
      </c>
      <c r="V1618" s="6">
        <v>294000</v>
      </c>
      <c r="W1618" s="6">
        <v>388600</v>
      </c>
      <c r="X1618" s="6">
        <v>326600</v>
      </c>
      <c r="Y1618" s="6">
        <v>165400</v>
      </c>
      <c r="Z1618" s="6">
        <v>135500</v>
      </c>
      <c r="AA1618" s="6">
        <v>109300</v>
      </c>
      <c r="AB1618" s="6">
        <v>87700</v>
      </c>
      <c r="AC1618" s="6">
        <v>26574804</v>
      </c>
      <c r="AD1618" s="6">
        <v>26571308</v>
      </c>
      <c r="AF1618">
        <f>Q1618/W1618</f>
        <v>-7.7200205867215647E-4</v>
      </c>
      <c r="AG1618">
        <f>R1618/X1618</f>
        <v>-9.1855480710349051E-4</v>
      </c>
      <c r="AH1618">
        <f>U1618/W1618</f>
        <v>0.80391147709727229</v>
      </c>
      <c r="AI1618">
        <f>V1618/X1618</f>
        <v>0.90018371096142069</v>
      </c>
      <c r="AJ1618">
        <f>Y1618/AA1618</f>
        <v>1.5132662397072278</v>
      </c>
      <c r="AK1618">
        <f>Z1618/AB1618</f>
        <v>1.5450399087799316</v>
      </c>
      <c r="AL1618">
        <f>O1618/K1618</f>
        <v>0.14467942262504196</v>
      </c>
      <c r="AM1618">
        <f>P1618/L1618</f>
        <v>9.420289855072464E-2</v>
      </c>
      <c r="AN1618">
        <f>K1618/W1618</f>
        <v>0.76659804426145139</v>
      </c>
      <c r="AO1618">
        <f>L1618/X1618</f>
        <v>0.971830985915493</v>
      </c>
      <c r="AP1618">
        <f>IF(OR(Q1618&lt;0, Q1618="NA"), 0, 1)</f>
        <v>0</v>
      </c>
      <c r="AQ1618">
        <f>IF(OR(S1618&lt;0, S1618="NA"), 0, 1)</f>
        <v>1</v>
      </c>
      <c r="AR1618">
        <f>IFERROR(IF((AF1618-AG1618)&gt;0,1,0),0)</f>
        <v>1</v>
      </c>
      <c r="AS1618">
        <f>IFERROR(IF((S1618-Q1618)&gt;0,1,0),0)</f>
        <v>1</v>
      </c>
      <c r="AT1618">
        <f>IFERROR(IF((AH1618-AI1618)&lt;0,1,0),0)</f>
        <v>1</v>
      </c>
      <c r="AU1618">
        <f>IFERROR(IF((AJ1618-AK1618)&gt;0,1,0),0)</f>
        <v>0</v>
      </c>
      <c r="AV1618">
        <f>IFERROR(IF((AL1618-AM1618)&gt;0,1,0),0)</f>
        <v>1</v>
      </c>
      <c r="AW1618">
        <f>IFERROR(IF((AN1618-AO1618)&gt;0,1,0),0)</f>
        <v>0</v>
      </c>
      <c r="AX1618">
        <f>IFERROR(IF((AC1618-AD1618)&lt;0,1,0),0)</f>
        <v>0</v>
      </c>
      <c r="AY1618">
        <f>SUM(AP1618:AX1618)</f>
        <v>5</v>
      </c>
    </row>
    <row r="1619" spans="1:51" x14ac:dyDescent="0.45">
      <c r="A1619" s="1" t="s">
        <v>2022</v>
      </c>
      <c r="B1619" s="2">
        <v>4985176</v>
      </c>
      <c r="C1619" s="3" t="s">
        <v>5337</v>
      </c>
      <c r="D1619" s="7">
        <v>204.76</v>
      </c>
      <c r="E1619" s="5">
        <v>5728.7531659200004</v>
      </c>
      <c r="F1619" s="3" t="s">
        <v>4475</v>
      </c>
      <c r="G1619" s="3" t="s">
        <v>4548</v>
      </c>
      <c r="H1619" s="3" t="s">
        <v>4810</v>
      </c>
      <c r="I1619" s="3" t="s">
        <v>4817</v>
      </c>
      <c r="J1619" s="3" t="s">
        <v>4941</v>
      </c>
      <c r="K1619" s="6">
        <v>2911800</v>
      </c>
      <c r="L1619" s="6">
        <v>2857700</v>
      </c>
      <c r="M1619" s="6">
        <v>487400</v>
      </c>
      <c r="N1619" s="6">
        <v>487400</v>
      </c>
      <c r="O1619" s="6">
        <v>388300</v>
      </c>
      <c r="P1619" s="6">
        <v>389600</v>
      </c>
      <c r="Q1619" s="6">
        <v>254500</v>
      </c>
      <c r="R1619" s="6">
        <v>253900</v>
      </c>
      <c r="S1619" s="6">
        <v>354900</v>
      </c>
      <c r="T1619" s="6">
        <v>365900</v>
      </c>
      <c r="U1619" s="6">
        <v>840800</v>
      </c>
      <c r="V1619" s="6">
        <v>844000</v>
      </c>
      <c r="W1619" s="6">
        <v>2072500</v>
      </c>
      <c r="X1619" s="6">
        <v>2025200</v>
      </c>
      <c r="Y1619" s="6">
        <v>1124800</v>
      </c>
      <c r="Z1619" s="6">
        <v>1087400</v>
      </c>
      <c r="AA1619" s="6">
        <v>376700</v>
      </c>
      <c r="AB1619" s="6">
        <v>352600</v>
      </c>
      <c r="AC1619" s="6">
        <v>27977904</v>
      </c>
      <c r="AD1619" s="6">
        <v>28070622</v>
      </c>
      <c r="AF1619">
        <f>Q1619/W1619</f>
        <v>0.12279855247285887</v>
      </c>
      <c r="AG1619">
        <f>R1619/X1619</f>
        <v>0.12537033379419316</v>
      </c>
      <c r="AH1619">
        <f>U1619/W1619</f>
        <v>0.40569360675512667</v>
      </c>
      <c r="AI1619">
        <f>V1619/X1619</f>
        <v>0.41674896306537623</v>
      </c>
      <c r="AJ1619">
        <f>Y1619/AA1619</f>
        <v>2.9859304486328644</v>
      </c>
      <c r="AK1619">
        <f>Z1619/AB1619</f>
        <v>3.0839478162223481</v>
      </c>
      <c r="AL1619">
        <f>O1619/K1619</f>
        <v>0.13335393914417198</v>
      </c>
      <c r="AM1619">
        <f>P1619/L1619</f>
        <v>0.13633341498407811</v>
      </c>
      <c r="AN1619">
        <f>K1619/W1619</f>
        <v>1.4049698431845596</v>
      </c>
      <c r="AO1619">
        <f>L1619/X1619</f>
        <v>1.4110705115544144</v>
      </c>
      <c r="AP1619">
        <f>IF(OR(Q1619&lt;0, Q1619="NA"), 0, 1)</f>
        <v>1</v>
      </c>
      <c r="AQ1619">
        <f>IF(OR(S1619&lt;0, S1619="NA"), 0, 1)</f>
        <v>1</v>
      </c>
      <c r="AR1619">
        <f>IFERROR(IF((AF1619-AG1619)&gt;0,1,0),0)</f>
        <v>0</v>
      </c>
      <c r="AS1619">
        <f>IFERROR(IF((S1619-Q1619)&gt;0,1,0),0)</f>
        <v>1</v>
      </c>
      <c r="AT1619">
        <f>IFERROR(IF((AH1619-AI1619)&lt;0,1,0),0)</f>
        <v>1</v>
      </c>
      <c r="AU1619">
        <f>IFERROR(IF((AJ1619-AK1619)&gt;0,1,0),0)</f>
        <v>0</v>
      </c>
      <c r="AV1619">
        <f>IFERROR(IF((AL1619-AM1619)&gt;0,1,0),0)</f>
        <v>0</v>
      </c>
      <c r="AW1619">
        <f>IFERROR(IF((AN1619-AO1619)&gt;0,1,0),0)</f>
        <v>0</v>
      </c>
      <c r="AX1619">
        <f>IFERROR(IF((AC1619-AD1619)&lt;0,1,0),0)</f>
        <v>1</v>
      </c>
      <c r="AY1619">
        <f>SUM(AP1619:AX1619)</f>
        <v>5</v>
      </c>
    </row>
    <row r="1620" spans="1:51" x14ac:dyDescent="0.45">
      <c r="A1620" s="1" t="s">
        <v>2028</v>
      </c>
      <c r="B1620" s="2">
        <v>4810798</v>
      </c>
      <c r="C1620" s="3" t="s">
        <v>5335</v>
      </c>
      <c r="D1620" s="5">
        <v>24.85</v>
      </c>
      <c r="E1620" s="5">
        <v>1917.5135714</v>
      </c>
      <c r="F1620" s="3" t="s">
        <v>4470</v>
      </c>
      <c r="G1620" s="3" t="s">
        <v>4512</v>
      </c>
      <c r="H1620" s="3" t="s">
        <v>4513</v>
      </c>
      <c r="I1620" s="3" t="s">
        <v>4514</v>
      </c>
      <c r="J1620" s="3" t="s">
        <v>4473</v>
      </c>
      <c r="K1620" s="6">
        <v>1564920</v>
      </c>
      <c r="L1620" s="6">
        <v>1566507</v>
      </c>
      <c r="M1620" s="6">
        <v>321060</v>
      </c>
      <c r="N1620" s="6">
        <v>356384</v>
      </c>
      <c r="O1620" s="6">
        <v>193871</v>
      </c>
      <c r="P1620" s="6">
        <v>220398</v>
      </c>
      <c r="Q1620" s="6">
        <v>-6545</v>
      </c>
      <c r="R1620" s="6">
        <v>23648</v>
      </c>
      <c r="S1620" s="6">
        <v>137392</v>
      </c>
      <c r="T1620" s="6">
        <v>141677</v>
      </c>
      <c r="U1620" s="6">
        <v>1206776</v>
      </c>
      <c r="V1620" s="6">
        <v>1802401</v>
      </c>
      <c r="W1620" s="6">
        <v>4065803</v>
      </c>
      <c r="X1620" s="6">
        <v>4074495</v>
      </c>
      <c r="Y1620" s="6">
        <v>1099522</v>
      </c>
      <c r="Z1620" s="6">
        <v>1112286</v>
      </c>
      <c r="AA1620" s="6">
        <v>912563</v>
      </c>
      <c r="AB1620" s="6">
        <v>328316</v>
      </c>
      <c r="AC1620" s="6">
        <v>77134000</v>
      </c>
      <c r="AD1620" s="6">
        <v>77583000</v>
      </c>
      <c r="AF1620">
        <f>Q1620/W1620</f>
        <v>-1.6097681073086916E-3</v>
      </c>
      <c r="AG1620">
        <f>R1620/X1620</f>
        <v>5.8039094415381536E-3</v>
      </c>
      <c r="AH1620">
        <f>U1620/W1620</f>
        <v>0.29681123261505782</v>
      </c>
      <c r="AI1620">
        <f>V1620/X1620</f>
        <v>0.44236181416347303</v>
      </c>
      <c r="AJ1620">
        <f>Y1620/AA1620</f>
        <v>1.2048724307253307</v>
      </c>
      <c r="AK1620">
        <f>Z1620/AB1620</f>
        <v>3.3878519475139806</v>
      </c>
      <c r="AL1620">
        <f>O1620/K1620</f>
        <v>0.1238855660353245</v>
      </c>
      <c r="AM1620">
        <f>P1620/L1620</f>
        <v>0.14069391327328892</v>
      </c>
      <c r="AN1620">
        <f>K1620/W1620</f>
        <v>0.38489813697318831</v>
      </c>
      <c r="AO1620">
        <f>L1620/X1620</f>
        <v>0.38446654125235152</v>
      </c>
      <c r="AP1620">
        <f>IF(OR(Q1620&lt;0, Q1620="NA"), 0, 1)</f>
        <v>0</v>
      </c>
      <c r="AQ1620">
        <f>IF(OR(S1620&lt;0, S1620="NA"), 0, 1)</f>
        <v>1</v>
      </c>
      <c r="AR1620">
        <f>IFERROR(IF((AF1620-AG1620)&gt;0,1,0),0)</f>
        <v>0</v>
      </c>
      <c r="AS1620">
        <f>IFERROR(IF((S1620-Q1620)&gt;0,1,0),0)</f>
        <v>1</v>
      </c>
      <c r="AT1620">
        <f>IFERROR(IF((AH1620-AI1620)&lt;0,1,0),0)</f>
        <v>1</v>
      </c>
      <c r="AU1620">
        <f>IFERROR(IF((AJ1620-AK1620)&gt;0,1,0),0)</f>
        <v>0</v>
      </c>
      <c r="AV1620">
        <f>IFERROR(IF((AL1620-AM1620)&gt;0,1,0),0)</f>
        <v>0</v>
      </c>
      <c r="AW1620">
        <f>IFERROR(IF((AN1620-AO1620)&gt;0,1,0),0)</f>
        <v>1</v>
      </c>
      <c r="AX1620">
        <f>IFERROR(IF((AC1620-AD1620)&lt;0,1,0),0)</f>
        <v>1</v>
      </c>
      <c r="AY1620">
        <f>SUM(AP1620:AX1620)</f>
        <v>5</v>
      </c>
    </row>
    <row r="1621" spans="1:51" x14ac:dyDescent="0.45">
      <c r="A1621" s="1" t="s">
        <v>2048</v>
      </c>
      <c r="B1621" s="2">
        <v>4351319</v>
      </c>
      <c r="C1621" s="3" t="s">
        <v>5337</v>
      </c>
      <c r="D1621" s="5">
        <v>27.48</v>
      </c>
      <c r="E1621" s="5">
        <v>337.90957872000001</v>
      </c>
      <c r="F1621" s="3" t="s">
        <v>4583</v>
      </c>
      <c r="G1621" s="3" t="s">
        <v>4583</v>
      </c>
      <c r="H1621" s="3" t="s">
        <v>4584</v>
      </c>
      <c r="I1621" s="3" t="s">
        <v>4708</v>
      </c>
      <c r="J1621" s="3" t="s">
        <v>4782</v>
      </c>
      <c r="K1621" s="6">
        <v>206359</v>
      </c>
      <c r="L1621" s="6">
        <v>203715</v>
      </c>
      <c r="M1621" s="6">
        <v>35844</v>
      </c>
      <c r="N1621" s="6">
        <v>32331</v>
      </c>
      <c r="O1621" s="6">
        <v>-3167</v>
      </c>
      <c r="P1621" s="6">
        <v>-7596</v>
      </c>
      <c r="Q1621" s="6">
        <v>-43084</v>
      </c>
      <c r="R1621" s="6">
        <v>-48447</v>
      </c>
      <c r="S1621" s="6">
        <v>69540</v>
      </c>
      <c r="T1621" s="6">
        <v>73559</v>
      </c>
      <c r="U1621" s="6" t="s">
        <v>4474</v>
      </c>
      <c r="V1621" s="6" t="s">
        <v>4474</v>
      </c>
      <c r="W1621" s="6">
        <v>806219</v>
      </c>
      <c r="X1621" s="6">
        <v>796991</v>
      </c>
      <c r="Y1621" s="6">
        <v>190256</v>
      </c>
      <c r="Z1621" s="6">
        <v>183187</v>
      </c>
      <c r="AA1621" s="6">
        <v>43190</v>
      </c>
      <c r="AB1621" s="6">
        <v>33439</v>
      </c>
      <c r="AC1621" s="6">
        <v>12041421</v>
      </c>
      <c r="AD1621" s="6">
        <v>11926421</v>
      </c>
      <c r="AF1621">
        <f>Q1621/W1621</f>
        <v>-5.3439574110756505E-2</v>
      </c>
      <c r="AG1621">
        <f>R1621/X1621</f>
        <v>-6.0787386557690115E-2</v>
      </c>
      <c r="AH1621" t="e">
        <f>U1621/W1621</f>
        <v>#VALUE!</v>
      </c>
      <c r="AI1621" t="e">
        <f>V1621/X1621</f>
        <v>#VALUE!</v>
      </c>
      <c r="AJ1621">
        <f>Y1621/AA1621</f>
        <v>4.4050937717064134</v>
      </c>
      <c r="AK1621">
        <f>Z1621/AB1621</f>
        <v>5.4782439666257963</v>
      </c>
      <c r="AL1621">
        <f>O1621/K1621</f>
        <v>-1.5347040836600294E-2</v>
      </c>
      <c r="AM1621">
        <f>P1621/L1621</f>
        <v>-3.7287386790368901E-2</v>
      </c>
      <c r="AN1621">
        <f>K1621/W1621</f>
        <v>0.25595898881073259</v>
      </c>
      <c r="AO1621">
        <f>L1621/X1621</f>
        <v>0.25560514485107111</v>
      </c>
      <c r="AP1621">
        <f>IF(OR(Q1621&lt;0, Q1621="NA"), 0, 1)</f>
        <v>0</v>
      </c>
      <c r="AQ1621">
        <f>IF(OR(S1621&lt;0, S1621="NA"), 0, 1)</f>
        <v>1</v>
      </c>
      <c r="AR1621">
        <f>IFERROR(IF((AF1621-AG1621)&gt;0,1,0),0)</f>
        <v>1</v>
      </c>
      <c r="AS1621">
        <f>IFERROR(IF((S1621-Q1621)&gt;0,1,0),0)</f>
        <v>1</v>
      </c>
      <c r="AT1621">
        <f>IFERROR(IF((AH1621-AI1621)&lt;0,1,0),0)</f>
        <v>0</v>
      </c>
      <c r="AU1621">
        <f>IFERROR(IF((AJ1621-AK1621)&gt;0,1,0),0)</f>
        <v>0</v>
      </c>
      <c r="AV1621">
        <f>IFERROR(IF((AL1621-AM1621)&gt;0,1,0),0)</f>
        <v>1</v>
      </c>
      <c r="AW1621">
        <f>IFERROR(IF((AN1621-AO1621)&gt;0,1,0),0)</f>
        <v>1</v>
      </c>
      <c r="AX1621">
        <f>IFERROR(IF((AC1621-AD1621)&lt;0,1,0),0)</f>
        <v>0</v>
      </c>
      <c r="AY1621">
        <f>SUM(AP1621:AX1621)</f>
        <v>5</v>
      </c>
    </row>
    <row r="1622" spans="1:51" x14ac:dyDescent="0.45">
      <c r="A1622" s="1" t="s">
        <v>2049</v>
      </c>
      <c r="B1622" s="2">
        <v>4048157</v>
      </c>
      <c r="C1622" s="3" t="s">
        <v>5335</v>
      </c>
      <c r="D1622" s="5">
        <v>611.67999999999995</v>
      </c>
      <c r="E1622" s="5">
        <v>171219.49843712</v>
      </c>
      <c r="F1622" s="3" t="s">
        <v>4500</v>
      </c>
      <c r="G1622" s="3" t="s">
        <v>4501</v>
      </c>
      <c r="H1622" s="3" t="s">
        <v>4502</v>
      </c>
      <c r="I1622" s="3" t="s">
        <v>4538</v>
      </c>
      <c r="J1622" s="3" t="s">
        <v>4504</v>
      </c>
      <c r="K1622" s="6">
        <v>16590000</v>
      </c>
      <c r="L1622" s="6">
        <v>16285000</v>
      </c>
      <c r="M1622" s="6">
        <v>4480000</v>
      </c>
      <c r="N1622" s="6">
        <v>4496000</v>
      </c>
      <c r="O1622" s="6">
        <v>3826000</v>
      </c>
      <c r="P1622" s="6">
        <v>3853000</v>
      </c>
      <c r="Q1622" s="6">
        <v>2919000</v>
      </c>
      <c r="R1622" s="6">
        <v>2963000</v>
      </c>
      <c r="S1622" s="6">
        <v>5343000</v>
      </c>
      <c r="T1622" s="6">
        <v>4884000</v>
      </c>
      <c r="U1622" s="6">
        <v>5625000</v>
      </c>
      <c r="V1622" s="6">
        <v>5539000</v>
      </c>
      <c r="W1622" s="6">
        <v>33193000</v>
      </c>
      <c r="X1622" s="6">
        <v>32132000</v>
      </c>
      <c r="Y1622" s="6">
        <v>10726000</v>
      </c>
      <c r="Z1622" s="6">
        <v>9678000</v>
      </c>
      <c r="AA1622" s="6">
        <v>8619000</v>
      </c>
      <c r="AB1622" s="6">
        <v>7491000</v>
      </c>
      <c r="AC1622" s="6">
        <v>280121000</v>
      </c>
      <c r="AD1622" s="6">
        <v>280268000</v>
      </c>
      <c r="AF1622">
        <f>Q1622/W1622</f>
        <v>8.7940228361401501E-2</v>
      </c>
      <c r="AG1622">
        <f>R1622/X1622</f>
        <v>9.2213369849371341E-2</v>
      </c>
      <c r="AH1622">
        <f>U1622/W1622</f>
        <v>0.16946344108697617</v>
      </c>
      <c r="AI1622">
        <f>V1622/X1622</f>
        <v>0.17238267148014441</v>
      </c>
      <c r="AJ1622">
        <f>Y1622/AA1622</f>
        <v>1.244459914143172</v>
      </c>
      <c r="AK1622">
        <f>Z1622/AB1622</f>
        <v>1.2919503404084902</v>
      </c>
      <c r="AL1622">
        <f>O1622/K1622</f>
        <v>0.23062085593731163</v>
      </c>
      <c r="AM1622">
        <f>P1622/L1622</f>
        <v>0.23659809640773719</v>
      </c>
      <c r="AN1622">
        <f>K1622/W1622</f>
        <v>0.49980417557918838</v>
      </c>
      <c r="AO1622">
        <f>L1622/X1622</f>
        <v>0.50681563550354791</v>
      </c>
      <c r="AP1622">
        <f>IF(OR(Q1622&lt;0, Q1622="NA"), 0, 1)</f>
        <v>1</v>
      </c>
      <c r="AQ1622">
        <f>IF(OR(S1622&lt;0, S1622="NA"), 0, 1)</f>
        <v>1</v>
      </c>
      <c r="AR1622">
        <f>IFERROR(IF((AF1622-AG1622)&gt;0,1,0),0)</f>
        <v>0</v>
      </c>
      <c r="AS1622">
        <f>IFERROR(IF((S1622-Q1622)&gt;0,1,0),0)</f>
        <v>1</v>
      </c>
      <c r="AT1622">
        <f>IFERROR(IF((AH1622-AI1622)&lt;0,1,0),0)</f>
        <v>1</v>
      </c>
      <c r="AU1622">
        <f>IFERROR(IF((AJ1622-AK1622)&gt;0,1,0),0)</f>
        <v>0</v>
      </c>
      <c r="AV1622">
        <f>IFERROR(IF((AL1622-AM1622)&gt;0,1,0),0)</f>
        <v>0</v>
      </c>
      <c r="AW1622">
        <f>IFERROR(IF((AN1622-AO1622)&gt;0,1,0),0)</f>
        <v>0</v>
      </c>
      <c r="AX1622">
        <f>IFERROR(IF((AC1622-AD1622)&lt;0,1,0),0)</f>
        <v>1</v>
      </c>
      <c r="AY1622">
        <f>SUM(AP1622:AX1622)</f>
        <v>5</v>
      </c>
    </row>
    <row r="1623" spans="1:51" x14ac:dyDescent="0.45">
      <c r="A1623" s="1" t="s">
        <v>2139</v>
      </c>
      <c r="B1623" s="2">
        <v>103661</v>
      </c>
      <c r="C1623" s="3" t="s">
        <v>5337</v>
      </c>
      <c r="D1623" s="5">
        <v>17.420000000000002</v>
      </c>
      <c r="E1623" s="5">
        <v>7829.2439638400001</v>
      </c>
      <c r="F1623" s="3" t="s">
        <v>4480</v>
      </c>
      <c r="G1623" s="3" t="s">
        <v>4491</v>
      </c>
      <c r="H1623" s="3" t="s">
        <v>4492</v>
      </c>
      <c r="I1623" s="3" t="s">
        <v>4493</v>
      </c>
      <c r="J1623" s="3" t="s">
        <v>4658</v>
      </c>
      <c r="K1623" s="6">
        <v>5887400</v>
      </c>
      <c r="L1623" s="6">
        <v>5814000</v>
      </c>
      <c r="M1623" s="6">
        <v>1053000</v>
      </c>
      <c r="N1623" s="6">
        <v>1050800</v>
      </c>
      <c r="O1623" s="6">
        <v>871100</v>
      </c>
      <c r="P1623" s="6">
        <v>870700</v>
      </c>
      <c r="Q1623" s="6">
        <v>-153400</v>
      </c>
      <c r="R1623" s="6">
        <v>-88300</v>
      </c>
      <c r="S1623" s="6">
        <v>1587400</v>
      </c>
      <c r="T1623" s="6">
        <v>1503100</v>
      </c>
      <c r="U1623" s="6">
        <v>890300</v>
      </c>
      <c r="V1623" s="6">
        <v>890100</v>
      </c>
      <c r="W1623" s="6">
        <v>27502600</v>
      </c>
      <c r="X1623" s="6">
        <v>27167600</v>
      </c>
      <c r="Y1623" s="6">
        <v>10362300</v>
      </c>
      <c r="Z1623" s="6">
        <v>10354100</v>
      </c>
      <c r="AA1623" s="6">
        <v>2342100</v>
      </c>
      <c r="AB1623" s="6">
        <v>1952600</v>
      </c>
      <c r="AC1623" s="6">
        <v>449439952</v>
      </c>
      <c r="AD1623" s="6">
        <v>450032426</v>
      </c>
      <c r="AF1623">
        <f>Q1623/W1623</f>
        <v>-5.5776544763040583E-3</v>
      </c>
      <c r="AG1623">
        <f>R1623/X1623</f>
        <v>-3.2501950853222219E-3</v>
      </c>
      <c r="AH1623">
        <f>U1623/W1623</f>
        <v>3.2371484877793372E-2</v>
      </c>
      <c r="AI1623">
        <f>V1623/X1623</f>
        <v>3.2763291567897056E-2</v>
      </c>
      <c r="AJ1623">
        <f>Y1623/AA1623</f>
        <v>4.424362751376969</v>
      </c>
      <c r="AK1623">
        <f>Z1623/AB1623</f>
        <v>5.3027245723650518</v>
      </c>
      <c r="AL1623">
        <f>O1623/K1623</f>
        <v>0.14796005027686246</v>
      </c>
      <c r="AM1623">
        <f>P1623/L1623</f>
        <v>0.14975920192638459</v>
      </c>
      <c r="AN1623">
        <f>K1623/W1623</f>
        <v>0.21406703366227192</v>
      </c>
      <c r="AO1623">
        <f>L1623/X1623</f>
        <v>0.21400491762246204</v>
      </c>
      <c r="AP1623">
        <f>IF(OR(Q1623&lt;0, Q1623="NA"), 0, 1)</f>
        <v>0</v>
      </c>
      <c r="AQ1623">
        <f>IF(OR(S1623&lt;0, S1623="NA"), 0, 1)</f>
        <v>1</v>
      </c>
      <c r="AR1623">
        <f>IFERROR(IF((AF1623-AG1623)&gt;0,1,0),0)</f>
        <v>0</v>
      </c>
      <c r="AS1623">
        <f>IFERROR(IF((S1623-Q1623)&gt;0,1,0),0)</f>
        <v>1</v>
      </c>
      <c r="AT1623">
        <f>IFERROR(IF((AH1623-AI1623)&lt;0,1,0),0)</f>
        <v>1</v>
      </c>
      <c r="AU1623">
        <f>IFERROR(IF((AJ1623-AK1623)&gt;0,1,0),0)</f>
        <v>0</v>
      </c>
      <c r="AV1623">
        <f>IFERROR(IF((AL1623-AM1623)&gt;0,1,0),0)</f>
        <v>0</v>
      </c>
      <c r="AW1623">
        <f>IFERROR(IF((AN1623-AO1623)&gt;0,1,0),0)</f>
        <v>1</v>
      </c>
      <c r="AX1623">
        <f>IFERROR(IF((AC1623-AD1623)&lt;0,1,0),0)</f>
        <v>1</v>
      </c>
      <c r="AY1623">
        <f>SUM(AP1623:AX1623)</f>
        <v>5</v>
      </c>
    </row>
    <row r="1624" spans="1:51" x14ac:dyDescent="0.45">
      <c r="A1624" s="1" t="s">
        <v>2145</v>
      </c>
      <c r="B1624" s="2">
        <v>5721768</v>
      </c>
      <c r="C1624" s="3" t="s">
        <v>5338</v>
      </c>
      <c r="D1624" s="5">
        <v>531.51</v>
      </c>
      <c r="E1624" s="5">
        <v>330971.277</v>
      </c>
      <c r="F1624" s="3" t="s">
        <v>4480</v>
      </c>
      <c r="G1624" s="3" t="s">
        <v>4491</v>
      </c>
      <c r="H1624" s="3" t="s">
        <v>4492</v>
      </c>
      <c r="I1624" s="3" t="s">
        <v>4493</v>
      </c>
      <c r="J1624" s="3" t="s">
        <v>4721</v>
      </c>
      <c r="K1624" s="6">
        <v>1527283.632</v>
      </c>
      <c r="L1624" s="6">
        <v>1442298.324</v>
      </c>
      <c r="M1624" s="6" t="s">
        <v>4474</v>
      </c>
      <c r="N1624" s="6" t="s">
        <v>4474</v>
      </c>
      <c r="O1624" s="6">
        <v>1183053.4939999999</v>
      </c>
      <c r="P1624" s="6">
        <v>1080710.8799999999</v>
      </c>
      <c r="Q1624" s="6">
        <v>50036580.598999999</v>
      </c>
      <c r="R1624" s="6">
        <v>-48948521.638999999</v>
      </c>
      <c r="S1624" s="6" t="s">
        <v>4474</v>
      </c>
      <c r="T1624" s="6" t="s">
        <v>4474</v>
      </c>
      <c r="U1624" s="6" t="s">
        <v>4474</v>
      </c>
      <c r="V1624" s="6" t="s">
        <v>4474</v>
      </c>
      <c r="W1624" s="6">
        <v>199447993.33500001</v>
      </c>
      <c r="X1624" s="6">
        <v>154964445.317</v>
      </c>
      <c r="Y1624" s="6">
        <v>2920558.4509999999</v>
      </c>
      <c r="Z1624" s="6">
        <v>7215325.466</v>
      </c>
      <c r="AA1624" s="6">
        <v>1418307</v>
      </c>
      <c r="AB1624" s="6">
        <v>3975306</v>
      </c>
      <c r="AC1624" s="6">
        <v>548600000</v>
      </c>
      <c r="AD1624" s="6">
        <v>553100000</v>
      </c>
      <c r="AF1624">
        <f>Q1624/W1624</f>
        <v>0.25087532725865413</v>
      </c>
      <c r="AG1624">
        <f>R1624/X1624</f>
        <v>-0.31586936951162836</v>
      </c>
      <c r="AH1624" t="e">
        <f>U1624/W1624</f>
        <v>#VALUE!</v>
      </c>
      <c r="AI1624" t="e">
        <f>V1624/X1624</f>
        <v>#VALUE!</v>
      </c>
      <c r="AJ1624">
        <f>Y1624/AA1624</f>
        <v>2.0591863757282449</v>
      </c>
      <c r="AK1624">
        <f>Z1624/AB1624</f>
        <v>1.8150364942975459</v>
      </c>
      <c r="AL1624">
        <f>O1624/K1624</f>
        <v>0.7746128284310716</v>
      </c>
      <c r="AM1624">
        <f>P1624/L1624</f>
        <v>0.74929774375859282</v>
      </c>
      <c r="AN1624">
        <f>K1624/W1624</f>
        <v>7.6575532621916105E-3</v>
      </c>
      <c r="AO1624">
        <f>L1624/X1624</f>
        <v>9.3072854295679925E-3</v>
      </c>
      <c r="AP1624">
        <f>IF(OR(Q1624&lt;0, Q1624="NA"), 0, 1)</f>
        <v>1</v>
      </c>
      <c r="AQ1624">
        <f>IF(OR(S1624&lt;0, S1624="NA"), 0, 1)</f>
        <v>0</v>
      </c>
      <c r="AR1624">
        <f>IFERROR(IF((AF1624-AG1624)&gt;0,1,0),0)</f>
        <v>1</v>
      </c>
      <c r="AS1624">
        <f>IFERROR(IF((S1624-Q1624)&gt;0,1,0),0)</f>
        <v>0</v>
      </c>
      <c r="AT1624">
        <f>IFERROR(IF((AH1624-AI1624)&lt;0,1,0),0)</f>
        <v>0</v>
      </c>
      <c r="AU1624">
        <f>IFERROR(IF((AJ1624-AK1624)&gt;0,1,0),0)</f>
        <v>1</v>
      </c>
      <c r="AV1624">
        <f>IFERROR(IF((AL1624-AM1624)&gt;0,1,0),0)</f>
        <v>1</v>
      </c>
      <c r="AW1624">
        <f>IFERROR(IF((AN1624-AO1624)&gt;0,1,0),0)</f>
        <v>0</v>
      </c>
      <c r="AX1624">
        <f>IFERROR(IF((AC1624-AD1624)&lt;0,1,0),0)</f>
        <v>1</v>
      </c>
      <c r="AY1624">
        <f>SUM(AP1624:AX1624)</f>
        <v>5</v>
      </c>
    </row>
    <row r="1625" spans="1:51" x14ac:dyDescent="0.45">
      <c r="A1625" s="1" t="s">
        <v>2174</v>
      </c>
      <c r="B1625" s="2">
        <v>4811516</v>
      </c>
      <c r="C1625" s="3" t="s">
        <v>5338</v>
      </c>
      <c r="D1625" s="7">
        <v>5.99</v>
      </c>
      <c r="E1625" s="5">
        <v>1825.6369321</v>
      </c>
      <c r="F1625" s="3" t="s">
        <v>4470</v>
      </c>
      <c r="G1625" s="3" t="s">
        <v>4471</v>
      </c>
      <c r="H1625" s="3" t="s">
        <v>4489</v>
      </c>
      <c r="I1625" s="3" t="s">
        <v>4489</v>
      </c>
      <c r="J1625" s="3" t="s">
        <v>4495</v>
      </c>
      <c r="K1625" s="6">
        <v>90858</v>
      </c>
      <c r="L1625" s="6">
        <v>32772</v>
      </c>
      <c r="M1625" s="6">
        <v>-408322</v>
      </c>
      <c r="N1625" s="6">
        <v>-439253</v>
      </c>
      <c r="O1625" s="6">
        <v>-429958</v>
      </c>
      <c r="P1625" s="6">
        <v>-459253</v>
      </c>
      <c r="Q1625" s="6">
        <v>-409997</v>
      </c>
      <c r="R1625" s="6">
        <v>-440216</v>
      </c>
      <c r="S1625" s="6">
        <v>-363651</v>
      </c>
      <c r="T1625" s="6">
        <v>-388761</v>
      </c>
      <c r="U1625" s="6">
        <v>1000</v>
      </c>
      <c r="V1625" s="6">
        <v>1000</v>
      </c>
      <c r="W1625" s="6">
        <v>991115</v>
      </c>
      <c r="X1625" s="6">
        <v>964322</v>
      </c>
      <c r="Y1625" s="6">
        <v>498578</v>
      </c>
      <c r="Z1625" s="6">
        <v>482257</v>
      </c>
      <c r="AA1625" s="6">
        <v>118056</v>
      </c>
      <c r="AB1625" s="6">
        <v>93639</v>
      </c>
      <c r="AC1625" s="6">
        <v>304620470</v>
      </c>
      <c r="AD1625" s="6">
        <v>297305999</v>
      </c>
      <c r="AF1625">
        <f>Q1625/W1625</f>
        <v>-0.41367247998466372</v>
      </c>
      <c r="AG1625">
        <f>R1625/X1625</f>
        <v>-0.45650311825303164</v>
      </c>
      <c r="AH1625">
        <f>U1625/W1625</f>
        <v>1.0089646509234549E-3</v>
      </c>
      <c r="AI1625">
        <f>V1625/X1625</f>
        <v>1.0369980151857989E-3</v>
      </c>
      <c r="AJ1625">
        <f>Y1625/AA1625</f>
        <v>4.2232330419461954</v>
      </c>
      <c r="AK1625">
        <f>Z1625/AB1625</f>
        <v>5.150172470872179</v>
      </c>
      <c r="AL1625">
        <f>O1625/K1625</f>
        <v>-4.7321974949921852</v>
      </c>
      <c r="AM1625">
        <f>P1625/L1625</f>
        <v>-14.01357866471378</v>
      </c>
      <c r="AN1625">
        <f>K1625/W1625</f>
        <v>9.1672510253603262E-2</v>
      </c>
      <c r="AO1625">
        <f>L1625/X1625</f>
        <v>3.3984498953669E-2</v>
      </c>
      <c r="AP1625">
        <f>IF(OR(Q1625&lt;0, Q1625="NA"), 0, 1)</f>
        <v>0</v>
      </c>
      <c r="AQ1625">
        <f>IF(OR(S1625&lt;0, S1625="NA"), 0, 1)</f>
        <v>0</v>
      </c>
      <c r="AR1625">
        <f>IFERROR(IF((AF1625-AG1625)&gt;0,1,0),0)</f>
        <v>1</v>
      </c>
      <c r="AS1625">
        <f>IFERROR(IF((S1625-Q1625)&gt;0,1,0),0)</f>
        <v>1</v>
      </c>
      <c r="AT1625">
        <f>IFERROR(IF((AH1625-AI1625)&lt;0,1,0),0)</f>
        <v>1</v>
      </c>
      <c r="AU1625">
        <f>IFERROR(IF((AJ1625-AK1625)&gt;0,1,0),0)</f>
        <v>0</v>
      </c>
      <c r="AV1625">
        <f>IFERROR(IF((AL1625-AM1625)&gt;0,1,0),0)</f>
        <v>1</v>
      </c>
      <c r="AW1625">
        <f>IFERROR(IF((AN1625-AO1625)&gt;0,1,0),0)</f>
        <v>1</v>
      </c>
      <c r="AX1625">
        <f>IFERROR(IF((AC1625-AD1625)&lt;0,1,0),0)</f>
        <v>0</v>
      </c>
      <c r="AY1625">
        <f>SUM(AP1625:AX1625)</f>
        <v>5</v>
      </c>
    </row>
    <row r="1626" spans="1:51" x14ac:dyDescent="0.45">
      <c r="A1626" s="1" t="s">
        <v>2246</v>
      </c>
      <c r="B1626" s="2">
        <v>5724479</v>
      </c>
      <c r="C1626" s="3" t="s">
        <v>5338</v>
      </c>
      <c r="D1626" s="5">
        <v>76.89</v>
      </c>
      <c r="E1626" s="5">
        <v>680.47649999999999</v>
      </c>
      <c r="F1626" s="3" t="s">
        <v>4480</v>
      </c>
      <c r="G1626" s="3" t="s">
        <v>4491</v>
      </c>
      <c r="H1626" s="3" t="s">
        <v>4492</v>
      </c>
      <c r="I1626" s="3" t="s">
        <v>4493</v>
      </c>
      <c r="J1626" s="3"/>
      <c r="K1626" s="6">
        <v>14037.07</v>
      </c>
      <c r="L1626" s="6">
        <v>12284.745999999999</v>
      </c>
      <c r="M1626" s="6" t="s">
        <v>4474</v>
      </c>
      <c r="N1626" s="6" t="s">
        <v>4474</v>
      </c>
      <c r="O1626" s="6">
        <v>13707.764999999999</v>
      </c>
      <c r="P1626" s="6">
        <v>11990.406999999999</v>
      </c>
      <c r="Q1626" s="6">
        <v>79191.534</v>
      </c>
      <c r="R1626" s="6">
        <v>-14576.944</v>
      </c>
      <c r="S1626" s="6" t="s">
        <v>4474</v>
      </c>
      <c r="T1626" s="6" t="s">
        <v>4474</v>
      </c>
      <c r="U1626" s="6" t="s">
        <v>4474</v>
      </c>
      <c r="V1626" s="6" t="s">
        <v>4474</v>
      </c>
      <c r="W1626" s="6">
        <v>603863.38699999999</v>
      </c>
      <c r="X1626" s="6">
        <v>529681.00300000003</v>
      </c>
      <c r="Y1626" s="6">
        <v>7101.9290000000001</v>
      </c>
      <c r="Z1626" s="6">
        <v>14853.916999999999</v>
      </c>
      <c r="AA1626" s="6">
        <v>5634</v>
      </c>
      <c r="AB1626" s="6">
        <v>13466</v>
      </c>
      <c r="AC1626" s="6">
        <v>8600000</v>
      </c>
      <c r="AD1626" s="6">
        <v>8300000</v>
      </c>
      <c r="AF1626">
        <f>Q1626/W1626</f>
        <v>0.13114147289741215</v>
      </c>
      <c r="AG1626">
        <f>R1626/X1626</f>
        <v>-2.7520231832818817E-2</v>
      </c>
      <c r="AH1626" t="e">
        <f>U1626/W1626</f>
        <v>#VALUE!</v>
      </c>
      <c r="AI1626" t="e">
        <f>V1626/X1626</f>
        <v>#VALUE!</v>
      </c>
      <c r="AJ1626">
        <f>Y1626/AA1626</f>
        <v>1.2605482783102591</v>
      </c>
      <c r="AK1626">
        <f>Z1626/AB1626</f>
        <v>1.1030682459527699</v>
      </c>
      <c r="AL1626">
        <f>O1626/K1626</f>
        <v>0.97654033213484004</v>
      </c>
      <c r="AM1626">
        <f>P1626/L1626</f>
        <v>0.97604028605882454</v>
      </c>
      <c r="AN1626">
        <f>K1626/W1626</f>
        <v>2.3245439783551574E-2</v>
      </c>
      <c r="AO1626">
        <f>L1626/X1626</f>
        <v>2.3192725301496225E-2</v>
      </c>
      <c r="AP1626">
        <f>IF(OR(Q1626&lt;0, Q1626="NA"), 0, 1)</f>
        <v>1</v>
      </c>
      <c r="AQ1626">
        <f>IF(OR(S1626&lt;0, S1626="NA"), 0, 1)</f>
        <v>0</v>
      </c>
      <c r="AR1626">
        <f>IFERROR(IF((AF1626-AG1626)&gt;0,1,0),0)</f>
        <v>1</v>
      </c>
      <c r="AS1626">
        <f>IFERROR(IF((S1626-Q1626)&gt;0,1,0),0)</f>
        <v>0</v>
      </c>
      <c r="AT1626">
        <f>IFERROR(IF((AH1626-AI1626)&lt;0,1,0),0)</f>
        <v>0</v>
      </c>
      <c r="AU1626">
        <f>IFERROR(IF((AJ1626-AK1626)&gt;0,1,0),0)</f>
        <v>1</v>
      </c>
      <c r="AV1626">
        <f>IFERROR(IF((AL1626-AM1626)&gt;0,1,0),0)</f>
        <v>1</v>
      </c>
      <c r="AW1626">
        <f>IFERROR(IF((AN1626-AO1626)&gt;0,1,0),0)</f>
        <v>1</v>
      </c>
      <c r="AX1626">
        <f>IFERROR(IF((AC1626-AD1626)&lt;0,1,0),0)</f>
        <v>0</v>
      </c>
      <c r="AY1626">
        <f>SUM(AP1626:AX1626)</f>
        <v>5</v>
      </c>
    </row>
    <row r="1627" spans="1:51" x14ac:dyDescent="0.45">
      <c r="A1627" s="1" t="s">
        <v>2287</v>
      </c>
      <c r="B1627" s="2">
        <v>4552929</v>
      </c>
      <c r="C1627" s="3" t="s">
        <v>5337</v>
      </c>
      <c r="D1627" s="5">
        <v>27.44</v>
      </c>
      <c r="E1627" s="5">
        <v>420.93997231999998</v>
      </c>
      <c r="F1627" s="3" t="s">
        <v>4475</v>
      </c>
      <c r="G1627" s="3" t="s">
        <v>4476</v>
      </c>
      <c r="H1627" s="3" t="s">
        <v>4477</v>
      </c>
      <c r="I1627" s="3" t="s">
        <v>4498</v>
      </c>
      <c r="J1627" s="3" t="s">
        <v>4516</v>
      </c>
      <c r="K1627" s="6">
        <v>614918</v>
      </c>
      <c r="L1627" s="6">
        <v>614539</v>
      </c>
      <c r="M1627" s="6">
        <v>105351</v>
      </c>
      <c r="N1627" s="6">
        <v>108499</v>
      </c>
      <c r="O1627" s="6">
        <v>83195</v>
      </c>
      <c r="P1627" s="6">
        <v>85761</v>
      </c>
      <c r="Q1627" s="6">
        <v>42002</v>
      </c>
      <c r="R1627" s="6">
        <v>41270</v>
      </c>
      <c r="S1627" s="6">
        <v>63578</v>
      </c>
      <c r="T1627" s="6">
        <v>65578</v>
      </c>
      <c r="U1627" s="6">
        <v>69124</v>
      </c>
      <c r="V1627" s="6">
        <v>68831</v>
      </c>
      <c r="W1627" s="6">
        <v>418256</v>
      </c>
      <c r="X1627" s="6">
        <v>390802</v>
      </c>
      <c r="Y1627" s="6">
        <v>125811</v>
      </c>
      <c r="Z1627" s="6">
        <v>105690</v>
      </c>
      <c r="AA1627" s="6">
        <v>129909</v>
      </c>
      <c r="AB1627" s="6">
        <v>119363</v>
      </c>
      <c r="AC1627" s="6">
        <v>15340378</v>
      </c>
      <c r="AD1627" s="6">
        <v>11766868</v>
      </c>
      <c r="AF1627">
        <f>Q1627/W1627</f>
        <v>0.10042175127194829</v>
      </c>
      <c r="AG1627">
        <f>R1627/X1627</f>
        <v>0.10560334901049637</v>
      </c>
      <c r="AH1627">
        <f>U1627/W1627</f>
        <v>0.16526720477410964</v>
      </c>
      <c r="AI1627">
        <f>V1627/X1627</f>
        <v>0.17612755308314695</v>
      </c>
      <c r="AJ1627">
        <f>Y1627/AA1627</f>
        <v>0.96845484146594929</v>
      </c>
      <c r="AK1627">
        <f>Z1627/AB1627</f>
        <v>0.88545026515754466</v>
      </c>
      <c r="AL1627">
        <f>O1627/K1627</f>
        <v>0.13529446202583109</v>
      </c>
      <c r="AM1627">
        <f>P1627/L1627</f>
        <v>0.13955338880038534</v>
      </c>
      <c r="AN1627">
        <f>K1627/W1627</f>
        <v>1.4701952870968975</v>
      </c>
      <c r="AO1627">
        <f>L1627/X1627</f>
        <v>1.5725073054897365</v>
      </c>
      <c r="AP1627">
        <f>IF(OR(Q1627&lt;0, Q1627="NA"), 0, 1)</f>
        <v>1</v>
      </c>
      <c r="AQ1627">
        <f>IF(OR(S1627&lt;0, S1627="NA"), 0, 1)</f>
        <v>1</v>
      </c>
      <c r="AR1627">
        <f>IFERROR(IF((AF1627-AG1627)&gt;0,1,0),0)</f>
        <v>0</v>
      </c>
      <c r="AS1627">
        <f>IFERROR(IF((S1627-Q1627)&gt;0,1,0),0)</f>
        <v>1</v>
      </c>
      <c r="AT1627">
        <f>IFERROR(IF((AH1627-AI1627)&lt;0,1,0),0)</f>
        <v>1</v>
      </c>
      <c r="AU1627">
        <f>IFERROR(IF((AJ1627-AK1627)&gt;0,1,0),0)</f>
        <v>1</v>
      </c>
      <c r="AV1627">
        <f>IFERROR(IF((AL1627-AM1627)&gt;0,1,0),0)</f>
        <v>0</v>
      </c>
      <c r="AW1627">
        <f>IFERROR(IF((AN1627-AO1627)&gt;0,1,0),0)</f>
        <v>0</v>
      </c>
      <c r="AX1627">
        <f>IFERROR(IF((AC1627-AD1627)&lt;0,1,0),0)</f>
        <v>0</v>
      </c>
      <c r="AY1627">
        <f>SUM(AP1627:AX1627)</f>
        <v>5</v>
      </c>
    </row>
    <row r="1628" spans="1:51" x14ac:dyDescent="0.45">
      <c r="A1628" s="1" t="s">
        <v>2298</v>
      </c>
      <c r="B1628" s="2">
        <v>4069059</v>
      </c>
      <c r="C1628" s="3" t="s">
        <v>5337</v>
      </c>
      <c r="D1628" s="5">
        <v>168.97</v>
      </c>
      <c r="E1628" s="5">
        <v>18447.89536925</v>
      </c>
      <c r="F1628" s="3" t="s">
        <v>4500</v>
      </c>
      <c r="G1628" s="3" t="s">
        <v>4574</v>
      </c>
      <c r="H1628" s="3" t="s">
        <v>4580</v>
      </c>
      <c r="I1628" s="3" t="s">
        <v>4824</v>
      </c>
      <c r="J1628" s="3" t="s">
        <v>4820</v>
      </c>
      <c r="K1628" s="6">
        <v>27490000</v>
      </c>
      <c r="L1628" s="6">
        <v>28883000</v>
      </c>
      <c r="M1628" s="6">
        <v>1952000</v>
      </c>
      <c r="N1628" s="6">
        <v>2143000</v>
      </c>
      <c r="O1628" s="6">
        <v>1280000</v>
      </c>
      <c r="P1628" s="6">
        <v>1447000</v>
      </c>
      <c r="Q1628" s="6">
        <v>1294000</v>
      </c>
      <c r="R1628" s="6">
        <v>1388000</v>
      </c>
      <c r="S1628" s="6">
        <v>1580000</v>
      </c>
      <c r="T1628" s="6">
        <v>1716000</v>
      </c>
      <c r="U1628" s="6">
        <v>2882000</v>
      </c>
      <c r="V1628" s="6">
        <v>2880000</v>
      </c>
      <c r="W1628" s="6">
        <v>17771000</v>
      </c>
      <c r="X1628" s="6">
        <v>17351000</v>
      </c>
      <c r="Y1628" s="6">
        <v>13228000</v>
      </c>
      <c r="Z1628" s="6">
        <v>12791000</v>
      </c>
      <c r="AA1628" s="6">
        <v>12434000</v>
      </c>
      <c r="AB1628" s="6">
        <v>11782000</v>
      </c>
      <c r="AC1628" s="6">
        <v>111693059</v>
      </c>
      <c r="AD1628" s="6">
        <v>113744167</v>
      </c>
      <c r="AF1628">
        <f>Q1628/W1628</f>
        <v>7.2815260818186928E-2</v>
      </c>
      <c r="AG1628">
        <f>R1628/X1628</f>
        <v>7.9995389314736903E-2</v>
      </c>
      <c r="AH1628">
        <f>U1628/W1628</f>
        <v>0.16217432896291711</v>
      </c>
      <c r="AI1628">
        <f>V1628/X1628</f>
        <v>0.1659846694715002</v>
      </c>
      <c r="AJ1628">
        <f>Y1628/AA1628</f>
        <v>1.063857165835612</v>
      </c>
      <c r="AK1628">
        <f>Z1628/AB1628</f>
        <v>1.0856391105075538</v>
      </c>
      <c r="AL1628">
        <f>O1628/K1628</f>
        <v>4.6562386322299018E-2</v>
      </c>
      <c r="AM1628">
        <f>P1628/L1628</f>
        <v>5.0098673960461172E-2</v>
      </c>
      <c r="AN1628">
        <f>K1628/W1628</f>
        <v>1.546902256485285</v>
      </c>
      <c r="AO1628">
        <f>L1628/X1628</f>
        <v>1.6646302806754654</v>
      </c>
      <c r="AP1628">
        <f>IF(OR(Q1628&lt;0, Q1628="NA"), 0, 1)</f>
        <v>1</v>
      </c>
      <c r="AQ1628">
        <f>IF(OR(S1628&lt;0, S1628="NA"), 0, 1)</f>
        <v>1</v>
      </c>
      <c r="AR1628">
        <f>IFERROR(IF((AF1628-AG1628)&gt;0,1,0),0)</f>
        <v>0</v>
      </c>
      <c r="AS1628">
        <f>IFERROR(IF((S1628-Q1628)&gt;0,1,0),0)</f>
        <v>1</v>
      </c>
      <c r="AT1628">
        <f>IFERROR(IF((AH1628-AI1628)&lt;0,1,0),0)</f>
        <v>1</v>
      </c>
      <c r="AU1628">
        <f>IFERROR(IF((AJ1628-AK1628)&gt;0,1,0),0)</f>
        <v>0</v>
      </c>
      <c r="AV1628">
        <f>IFERROR(IF((AL1628-AM1628)&gt;0,1,0),0)</f>
        <v>0</v>
      </c>
      <c r="AW1628">
        <f>IFERROR(IF((AN1628-AO1628)&gt;0,1,0),0)</f>
        <v>0</v>
      </c>
      <c r="AX1628">
        <f>IFERROR(IF((AC1628-AD1628)&lt;0,1,0),0)</f>
        <v>1</v>
      </c>
      <c r="AY1628">
        <f>SUM(AP1628:AX1628)</f>
        <v>5</v>
      </c>
    </row>
    <row r="1629" spans="1:51" x14ac:dyDescent="0.45">
      <c r="A1629" s="1" t="s">
        <v>2300</v>
      </c>
      <c r="B1629" s="2">
        <v>4069044</v>
      </c>
      <c r="C1629" s="3" t="s">
        <v>5335</v>
      </c>
      <c r="D1629" s="5">
        <v>38.909999999999997</v>
      </c>
      <c r="E1629" s="5">
        <v>732.69658376999996</v>
      </c>
      <c r="F1629" s="3" t="s">
        <v>4475</v>
      </c>
      <c r="G1629" s="3" t="s">
        <v>4529</v>
      </c>
      <c r="H1629" s="3" t="s">
        <v>4530</v>
      </c>
      <c r="I1629" s="3" t="s">
        <v>4739</v>
      </c>
      <c r="J1629" s="3" t="s">
        <v>4750</v>
      </c>
      <c r="K1629" s="6">
        <v>1571306</v>
      </c>
      <c r="L1629" s="6">
        <v>1594540</v>
      </c>
      <c r="M1629" s="6">
        <v>326170</v>
      </c>
      <c r="N1629" s="6">
        <v>314346</v>
      </c>
      <c r="O1629" s="6">
        <v>261396</v>
      </c>
      <c r="P1629" s="6">
        <v>248994</v>
      </c>
      <c r="Q1629" s="6">
        <v>-36695</v>
      </c>
      <c r="R1629" s="6">
        <v>-36740</v>
      </c>
      <c r="S1629" s="6">
        <v>68816</v>
      </c>
      <c r="T1629" s="6">
        <v>72198</v>
      </c>
      <c r="U1629" s="6">
        <v>1699433</v>
      </c>
      <c r="V1629" s="6">
        <v>1705927</v>
      </c>
      <c r="W1629" s="6">
        <v>2735629</v>
      </c>
      <c r="X1629" s="6">
        <v>2745219</v>
      </c>
      <c r="Y1629" s="6">
        <v>181277</v>
      </c>
      <c r="Z1629" s="6">
        <v>189273</v>
      </c>
      <c r="AA1629" s="6">
        <v>434259</v>
      </c>
      <c r="AB1629" s="6">
        <v>438501</v>
      </c>
      <c r="AC1629" s="6">
        <v>18829452</v>
      </c>
      <c r="AD1629" s="6">
        <v>19124738</v>
      </c>
      <c r="AF1629">
        <f>Q1629/W1629</f>
        <v>-1.3413734099177923E-2</v>
      </c>
      <c r="AG1629">
        <f>R1629/X1629</f>
        <v>-1.3383267418737813E-2</v>
      </c>
      <c r="AH1629">
        <f>U1629/W1629</f>
        <v>0.62122202974160601</v>
      </c>
      <c r="AI1629">
        <f>V1629/X1629</f>
        <v>0.62141745339807131</v>
      </c>
      <c r="AJ1629">
        <f>Y1629/AA1629</f>
        <v>0.41743982277857222</v>
      </c>
      <c r="AK1629">
        <f>Z1629/AB1629</f>
        <v>0.43163641588046547</v>
      </c>
      <c r="AL1629">
        <f>O1629/K1629</f>
        <v>0.16635588484992739</v>
      </c>
      <c r="AM1629">
        <f>P1629/L1629</f>
        <v>0.15615412595482084</v>
      </c>
      <c r="AN1629">
        <f>K1629/W1629</f>
        <v>0.57438563489420535</v>
      </c>
      <c r="AO1629">
        <f>L1629/X1629</f>
        <v>0.58084254844513317</v>
      </c>
      <c r="AP1629">
        <f>IF(OR(Q1629&lt;0, Q1629="NA"), 0, 1)</f>
        <v>0</v>
      </c>
      <c r="AQ1629">
        <f>IF(OR(S1629&lt;0, S1629="NA"), 0, 1)</f>
        <v>1</v>
      </c>
      <c r="AR1629">
        <f>IFERROR(IF((AF1629-AG1629)&gt;0,1,0),0)</f>
        <v>0</v>
      </c>
      <c r="AS1629">
        <f>IFERROR(IF((S1629-Q1629)&gt;0,1,0),0)</f>
        <v>1</v>
      </c>
      <c r="AT1629">
        <f>IFERROR(IF((AH1629-AI1629)&lt;0,1,0),0)</f>
        <v>1</v>
      </c>
      <c r="AU1629">
        <f>IFERROR(IF((AJ1629-AK1629)&gt;0,1,0),0)</f>
        <v>0</v>
      </c>
      <c r="AV1629">
        <f>IFERROR(IF((AL1629-AM1629)&gt;0,1,0),0)</f>
        <v>1</v>
      </c>
      <c r="AW1629">
        <f>IFERROR(IF((AN1629-AO1629)&gt;0,1,0),0)</f>
        <v>0</v>
      </c>
      <c r="AX1629">
        <f>IFERROR(IF((AC1629-AD1629)&lt;0,1,0),0)</f>
        <v>1</v>
      </c>
      <c r="AY1629">
        <f>SUM(AP1629:AX1629)</f>
        <v>5</v>
      </c>
    </row>
    <row r="1630" spans="1:51" x14ac:dyDescent="0.45">
      <c r="A1630" s="1" t="s">
        <v>2308</v>
      </c>
      <c r="B1630" s="2">
        <v>4147331</v>
      </c>
      <c r="C1630" s="3" t="s">
        <v>5337</v>
      </c>
      <c r="D1630" s="5">
        <v>42.99</v>
      </c>
      <c r="E1630" s="5">
        <v>6786.6668632499996</v>
      </c>
      <c r="F1630" s="3" t="s">
        <v>4480</v>
      </c>
      <c r="G1630" s="3" t="s">
        <v>4491</v>
      </c>
      <c r="H1630" s="3" t="s">
        <v>4492</v>
      </c>
      <c r="I1630" s="3" t="s">
        <v>4493</v>
      </c>
      <c r="J1630" s="3" t="s">
        <v>5126</v>
      </c>
      <c r="K1630" s="6">
        <v>2333400</v>
      </c>
      <c r="L1630" s="6">
        <v>2229600</v>
      </c>
      <c r="M1630" s="6">
        <v>612700</v>
      </c>
      <c r="N1630" s="6">
        <v>570000</v>
      </c>
      <c r="O1630" s="6">
        <v>591900</v>
      </c>
      <c r="P1630" s="6">
        <v>548900</v>
      </c>
      <c r="Q1630" s="6">
        <v>468400</v>
      </c>
      <c r="R1630" s="6">
        <v>504400</v>
      </c>
      <c r="S1630" s="6">
        <v>608800</v>
      </c>
      <c r="T1630" s="6">
        <v>597200</v>
      </c>
      <c r="U1630" s="6">
        <v>396200</v>
      </c>
      <c r="V1630" s="6">
        <v>303100</v>
      </c>
      <c r="W1630" s="6">
        <v>7263800</v>
      </c>
      <c r="X1630" s="6">
        <v>6413400</v>
      </c>
      <c r="Y1630" s="6">
        <v>3135300</v>
      </c>
      <c r="Z1630" s="6">
        <v>2377700</v>
      </c>
      <c r="AA1630" s="6">
        <v>1016400</v>
      </c>
      <c r="AB1630" s="6">
        <v>586900</v>
      </c>
      <c r="AC1630" s="6">
        <v>158514895</v>
      </c>
      <c r="AD1630" s="6">
        <v>159603194</v>
      </c>
      <c r="AF1630">
        <f>Q1630/W1630</f>
        <v>6.4484154299402519E-2</v>
      </c>
      <c r="AG1630">
        <f>R1630/X1630</f>
        <v>7.8647831103626775E-2</v>
      </c>
      <c r="AH1630">
        <f>U1630/W1630</f>
        <v>5.4544453316445939E-2</v>
      </c>
      <c r="AI1630">
        <f>V1630/X1630</f>
        <v>4.7260423488321331E-2</v>
      </c>
      <c r="AJ1630">
        <f>Y1630/AA1630</f>
        <v>3.084710743801653</v>
      </c>
      <c r="AK1630">
        <f>Z1630/AB1630</f>
        <v>4.0512864201737946</v>
      </c>
      <c r="AL1630">
        <f>O1630/K1630</f>
        <v>0.25366418102339933</v>
      </c>
      <c r="AM1630">
        <f>P1630/L1630</f>
        <v>0.24618765697883027</v>
      </c>
      <c r="AN1630">
        <f>K1630/W1630</f>
        <v>0.32123681819433353</v>
      </c>
      <c r="AO1630">
        <f>L1630/X1630</f>
        <v>0.34764711385536534</v>
      </c>
      <c r="AP1630">
        <f>IF(OR(Q1630&lt;0, Q1630="NA"), 0, 1)</f>
        <v>1</v>
      </c>
      <c r="AQ1630">
        <f>IF(OR(S1630&lt;0, S1630="NA"), 0, 1)</f>
        <v>1</v>
      </c>
      <c r="AR1630">
        <f>IFERROR(IF((AF1630-AG1630)&gt;0,1,0),0)</f>
        <v>0</v>
      </c>
      <c r="AS1630">
        <f>IFERROR(IF((S1630-Q1630)&gt;0,1,0),0)</f>
        <v>1</v>
      </c>
      <c r="AT1630">
        <f>IFERROR(IF((AH1630-AI1630)&lt;0,1,0),0)</f>
        <v>0</v>
      </c>
      <c r="AU1630">
        <f>IFERROR(IF((AJ1630-AK1630)&gt;0,1,0),0)</f>
        <v>0</v>
      </c>
      <c r="AV1630">
        <f>IFERROR(IF((AL1630-AM1630)&gt;0,1,0),0)</f>
        <v>1</v>
      </c>
      <c r="AW1630">
        <f>IFERROR(IF((AN1630-AO1630)&gt;0,1,0),0)</f>
        <v>0</v>
      </c>
      <c r="AX1630">
        <f>IFERROR(IF((AC1630-AD1630)&lt;0,1,0),0)</f>
        <v>1</v>
      </c>
      <c r="AY1630">
        <f>SUM(AP1630:AX1630)</f>
        <v>5</v>
      </c>
    </row>
    <row r="1631" spans="1:51" x14ac:dyDescent="0.45">
      <c r="A1631" s="1" t="s">
        <v>2314</v>
      </c>
      <c r="B1631" s="2">
        <v>4899055</v>
      </c>
      <c r="C1631" s="3" t="s">
        <v>5337</v>
      </c>
      <c r="D1631" s="5">
        <v>15.37</v>
      </c>
      <c r="E1631" s="5">
        <v>1298.42315583</v>
      </c>
      <c r="F1631" s="3" t="s">
        <v>4525</v>
      </c>
      <c r="G1631" s="3" t="s">
        <v>4526</v>
      </c>
      <c r="H1631" s="3" t="s">
        <v>4860</v>
      </c>
      <c r="I1631" s="3" t="s">
        <v>4860</v>
      </c>
      <c r="J1631" s="3" t="s">
        <v>4703</v>
      </c>
      <c r="K1631" s="6">
        <v>493483</v>
      </c>
      <c r="L1631" s="6">
        <v>510841</v>
      </c>
      <c r="M1631" s="6">
        <v>195387</v>
      </c>
      <c r="N1631" s="6">
        <v>152692</v>
      </c>
      <c r="O1631" s="6">
        <v>-20105</v>
      </c>
      <c r="P1631" s="6">
        <v>-63015</v>
      </c>
      <c r="Q1631" s="6">
        <v>-144577</v>
      </c>
      <c r="R1631" s="6">
        <v>-179369</v>
      </c>
      <c r="S1631" s="6">
        <v>155669</v>
      </c>
      <c r="T1631" s="6">
        <v>154754</v>
      </c>
      <c r="U1631" s="6">
        <v>2547487</v>
      </c>
      <c r="V1631" s="6">
        <v>2599527</v>
      </c>
      <c r="W1631" s="6">
        <v>5182477</v>
      </c>
      <c r="X1631" s="6">
        <v>5325116</v>
      </c>
      <c r="Y1631" s="6" t="s">
        <v>4474</v>
      </c>
      <c r="Z1631" s="6" t="s">
        <v>4474</v>
      </c>
      <c r="AA1631" s="6" t="s">
        <v>4474</v>
      </c>
      <c r="AB1631" s="6" t="s">
        <v>4474</v>
      </c>
      <c r="AC1631" s="6">
        <v>84434000</v>
      </c>
      <c r="AD1631" s="6">
        <v>87306000</v>
      </c>
      <c r="AF1631">
        <f>Q1631/W1631</f>
        <v>-2.7897277691729262E-2</v>
      </c>
      <c r="AG1631">
        <f>R1631/X1631</f>
        <v>-3.3683585484334991E-2</v>
      </c>
      <c r="AH1631">
        <f>U1631/W1631</f>
        <v>0.4915578014142658</v>
      </c>
      <c r="AI1631">
        <f>V1631/X1631</f>
        <v>0.48816345033610536</v>
      </c>
      <c r="AJ1631" t="e">
        <f>Y1631/AA1631</f>
        <v>#VALUE!</v>
      </c>
      <c r="AK1631" t="e">
        <f>Z1631/AB1631</f>
        <v>#VALUE!</v>
      </c>
      <c r="AL1631">
        <f>O1631/K1631</f>
        <v>-4.0741018434272303E-2</v>
      </c>
      <c r="AM1631">
        <f>P1631/L1631</f>
        <v>-0.12335540804281567</v>
      </c>
      <c r="AN1631">
        <f>K1631/W1631</f>
        <v>9.5221454914319922E-2</v>
      </c>
      <c r="AO1631">
        <f>L1631/X1631</f>
        <v>9.5930492406174808E-2</v>
      </c>
      <c r="AP1631">
        <f>IF(OR(Q1631&lt;0, Q1631="NA"), 0, 1)</f>
        <v>0</v>
      </c>
      <c r="AQ1631">
        <f>IF(OR(S1631&lt;0, S1631="NA"), 0, 1)</f>
        <v>1</v>
      </c>
      <c r="AR1631">
        <f>IFERROR(IF((AF1631-AG1631)&gt;0,1,0),0)</f>
        <v>1</v>
      </c>
      <c r="AS1631">
        <f>IFERROR(IF((S1631-Q1631)&gt;0,1,0),0)</f>
        <v>1</v>
      </c>
      <c r="AT1631">
        <f>IFERROR(IF((AH1631-AI1631)&lt;0,1,0),0)</f>
        <v>0</v>
      </c>
      <c r="AU1631">
        <f>IFERROR(IF((AJ1631-AK1631)&gt;0,1,0),0)</f>
        <v>0</v>
      </c>
      <c r="AV1631">
        <f>IFERROR(IF((AL1631-AM1631)&gt;0,1,0),0)</f>
        <v>1</v>
      </c>
      <c r="AW1631">
        <f>IFERROR(IF((AN1631-AO1631)&gt;0,1,0),0)</f>
        <v>0</v>
      </c>
      <c r="AX1631">
        <f>IFERROR(IF((AC1631-AD1631)&lt;0,1,0),0)</f>
        <v>1</v>
      </c>
      <c r="AY1631">
        <f>SUM(AP1631:AX1631)</f>
        <v>5</v>
      </c>
    </row>
    <row r="1632" spans="1:51" x14ac:dyDescent="0.45">
      <c r="A1632" s="1" t="s">
        <v>2319</v>
      </c>
      <c r="B1632" s="2">
        <v>4158264</v>
      </c>
      <c r="C1632" s="3" t="s">
        <v>5335</v>
      </c>
      <c r="D1632" s="7">
        <v>7.87</v>
      </c>
      <c r="E1632" s="5">
        <v>2729.9196762199999</v>
      </c>
      <c r="F1632" s="3" t="s">
        <v>4485</v>
      </c>
      <c r="G1632" s="3" t="s">
        <v>4607</v>
      </c>
      <c r="H1632" s="3" t="s">
        <v>4621</v>
      </c>
      <c r="I1632" s="3" t="s">
        <v>4621</v>
      </c>
      <c r="J1632" s="3" t="s">
        <v>4622</v>
      </c>
      <c r="K1632" s="6">
        <v>9327000</v>
      </c>
      <c r="L1632" s="6">
        <v>9315000</v>
      </c>
      <c r="M1632" s="6">
        <v>436000</v>
      </c>
      <c r="N1632" s="6">
        <v>313000</v>
      </c>
      <c r="O1632" s="6">
        <v>-148000</v>
      </c>
      <c r="P1632" s="6">
        <v>-262000</v>
      </c>
      <c r="Q1632" s="6">
        <v>-854000</v>
      </c>
      <c r="R1632" s="6">
        <v>-947000</v>
      </c>
      <c r="S1632" s="6">
        <v>75000</v>
      </c>
      <c r="T1632" s="6">
        <v>-73000</v>
      </c>
      <c r="U1632" s="6">
        <v>5615000</v>
      </c>
      <c r="V1632" s="6">
        <v>2872000</v>
      </c>
      <c r="W1632" s="6">
        <v>16627000</v>
      </c>
      <c r="X1632" s="6">
        <v>13993000</v>
      </c>
      <c r="Y1632" s="6">
        <v>4555000</v>
      </c>
      <c r="Z1632" s="6">
        <v>2084000</v>
      </c>
      <c r="AA1632" s="6">
        <v>3755000</v>
      </c>
      <c r="AB1632" s="6">
        <v>3894000</v>
      </c>
      <c r="AC1632" s="6">
        <v>346876706</v>
      </c>
      <c r="AD1632" s="6">
        <v>346833127</v>
      </c>
      <c r="AF1632">
        <f>Q1632/W1632</f>
        <v>-5.1362242136284354E-2</v>
      </c>
      <c r="AG1632">
        <f>R1632/X1632</f>
        <v>-6.7676695490602443E-2</v>
      </c>
      <c r="AH1632">
        <f>U1632/W1632</f>
        <v>0.33770373488903588</v>
      </c>
      <c r="AI1632">
        <f>V1632/X1632</f>
        <v>0.20524547988279854</v>
      </c>
      <c r="AJ1632">
        <f>Y1632/AA1632</f>
        <v>1.2130492676431426</v>
      </c>
      <c r="AK1632">
        <f>Z1632/AB1632</f>
        <v>0.5351823317925013</v>
      </c>
      <c r="AL1632">
        <f>O1632/K1632</f>
        <v>-1.5867910367749545E-2</v>
      </c>
      <c r="AM1632">
        <f>P1632/L1632</f>
        <v>-2.812667740203972E-2</v>
      </c>
      <c r="AN1632">
        <f>K1632/W1632</f>
        <v>0.5609550730739159</v>
      </c>
      <c r="AO1632">
        <f>L1632/X1632</f>
        <v>0.66568998785106837</v>
      </c>
      <c r="AP1632">
        <f>IF(OR(Q1632&lt;0, Q1632="NA"), 0, 1)</f>
        <v>0</v>
      </c>
      <c r="AQ1632">
        <f>IF(OR(S1632&lt;0, S1632="NA"), 0, 1)</f>
        <v>1</v>
      </c>
      <c r="AR1632">
        <f>IFERROR(IF((AF1632-AG1632)&gt;0,1,0),0)</f>
        <v>1</v>
      </c>
      <c r="AS1632">
        <f>IFERROR(IF((S1632-Q1632)&gt;0,1,0),0)</f>
        <v>1</v>
      </c>
      <c r="AT1632">
        <f>IFERROR(IF((AH1632-AI1632)&lt;0,1,0),0)</f>
        <v>0</v>
      </c>
      <c r="AU1632">
        <f>IFERROR(IF((AJ1632-AK1632)&gt;0,1,0),0)</f>
        <v>1</v>
      </c>
      <c r="AV1632">
        <f>IFERROR(IF((AL1632-AM1632)&gt;0,1,0),0)</f>
        <v>1</v>
      </c>
      <c r="AW1632">
        <f>IFERROR(IF((AN1632-AO1632)&gt;0,1,0),0)</f>
        <v>0</v>
      </c>
      <c r="AX1632">
        <f>IFERROR(IF((AC1632-AD1632)&lt;0,1,0),0)</f>
        <v>0</v>
      </c>
      <c r="AY1632">
        <f>SUM(AP1632:AX1632)</f>
        <v>5</v>
      </c>
    </row>
    <row r="1633" spans="1:51" x14ac:dyDescent="0.45">
      <c r="A1633" s="1" t="s">
        <v>2324</v>
      </c>
      <c r="B1633" s="2">
        <v>4142572</v>
      </c>
      <c r="C1633" s="3" t="s">
        <v>5335</v>
      </c>
      <c r="D1633" s="5">
        <v>87.88</v>
      </c>
      <c r="E1633" s="5">
        <v>1019.71241632</v>
      </c>
      <c r="F1633" s="3" t="s">
        <v>4559</v>
      </c>
      <c r="G1633" s="3" t="s">
        <v>4560</v>
      </c>
      <c r="H1633" s="3" t="s">
        <v>4561</v>
      </c>
      <c r="I1633" s="3" t="s">
        <v>4562</v>
      </c>
      <c r="J1633" s="3" t="s">
        <v>4834</v>
      </c>
      <c r="K1633" s="6">
        <v>1108874</v>
      </c>
      <c r="L1633" s="6">
        <v>1066783</v>
      </c>
      <c r="M1633" s="6">
        <v>99370</v>
      </c>
      <c r="N1633" s="6">
        <v>105697</v>
      </c>
      <c r="O1633" s="6">
        <v>73480</v>
      </c>
      <c r="P1633" s="6">
        <v>81116</v>
      </c>
      <c r="Q1633" s="6">
        <v>54320</v>
      </c>
      <c r="R1633" s="6">
        <v>60249</v>
      </c>
      <c r="S1633" s="6">
        <v>88726</v>
      </c>
      <c r="T1633" s="6">
        <v>101673</v>
      </c>
      <c r="U1633" s="6">
        <v>6169</v>
      </c>
      <c r="V1633" s="6">
        <v>6365</v>
      </c>
      <c r="W1633" s="6">
        <v>519367</v>
      </c>
      <c r="X1633" s="6">
        <v>515575</v>
      </c>
      <c r="Y1633" s="6">
        <v>287489</v>
      </c>
      <c r="Z1633" s="6">
        <v>294085</v>
      </c>
      <c r="AA1633" s="6">
        <v>139833</v>
      </c>
      <c r="AB1633" s="6">
        <v>125940</v>
      </c>
      <c r="AC1633" s="6">
        <v>11603464</v>
      </c>
      <c r="AD1633" s="6">
        <v>11603464</v>
      </c>
      <c r="AF1633">
        <f>Q1633/W1633</f>
        <v>0.10458885527959998</v>
      </c>
      <c r="AG1633">
        <f>R1633/X1633</f>
        <v>0.11685787712747903</v>
      </c>
      <c r="AH1633">
        <f>U1633/W1633</f>
        <v>1.1877920622604055E-2</v>
      </c>
      <c r="AI1633">
        <f>V1633/X1633</f>
        <v>1.23454395577753E-2</v>
      </c>
      <c r="AJ1633">
        <f>Y1633/AA1633</f>
        <v>2.0559453061866657</v>
      </c>
      <c r="AK1633">
        <f>Z1633/AB1633</f>
        <v>2.3351198983643005</v>
      </c>
      <c r="AL1633">
        <f>O1633/K1633</f>
        <v>6.626541879420024E-2</v>
      </c>
      <c r="AM1633">
        <f>P1633/L1633</f>
        <v>7.6037957110302659E-2</v>
      </c>
      <c r="AN1633">
        <f>K1633/W1633</f>
        <v>2.1350490115852567</v>
      </c>
      <c r="AO1633">
        <f>L1633/X1633</f>
        <v>2.0691131261213207</v>
      </c>
      <c r="AP1633">
        <f>IF(OR(Q1633&lt;0, Q1633="NA"), 0, 1)</f>
        <v>1</v>
      </c>
      <c r="AQ1633">
        <f>IF(OR(S1633&lt;0, S1633="NA"), 0, 1)</f>
        <v>1</v>
      </c>
      <c r="AR1633">
        <f>IFERROR(IF((AF1633-AG1633)&gt;0,1,0),0)</f>
        <v>0</v>
      </c>
      <c r="AS1633">
        <f>IFERROR(IF((S1633-Q1633)&gt;0,1,0),0)</f>
        <v>1</v>
      </c>
      <c r="AT1633">
        <f>IFERROR(IF((AH1633-AI1633)&lt;0,1,0),0)</f>
        <v>1</v>
      </c>
      <c r="AU1633">
        <f>IFERROR(IF((AJ1633-AK1633)&gt;0,1,0),0)</f>
        <v>0</v>
      </c>
      <c r="AV1633">
        <f>IFERROR(IF((AL1633-AM1633)&gt;0,1,0),0)</f>
        <v>0</v>
      </c>
      <c r="AW1633">
        <f>IFERROR(IF((AN1633-AO1633)&gt;0,1,0),0)</f>
        <v>1</v>
      </c>
      <c r="AX1633">
        <f>IFERROR(IF((AC1633-AD1633)&lt;0,1,0),0)</f>
        <v>0</v>
      </c>
      <c r="AY1633">
        <f>SUM(AP1633:AX1633)</f>
        <v>5</v>
      </c>
    </row>
    <row r="1634" spans="1:51" x14ac:dyDescent="0.45">
      <c r="A1634" s="1" t="s">
        <v>2325</v>
      </c>
      <c r="B1634" s="2">
        <v>4991954</v>
      </c>
      <c r="C1634" s="3" t="s">
        <v>5337</v>
      </c>
      <c r="D1634" s="5">
        <v>126.53</v>
      </c>
      <c r="E1634" s="5">
        <v>6494.6736801300003</v>
      </c>
      <c r="F1634" s="3" t="s">
        <v>4485</v>
      </c>
      <c r="G1634" s="3" t="s">
        <v>4486</v>
      </c>
      <c r="H1634" s="3" t="s">
        <v>4598</v>
      </c>
      <c r="I1634" s="3" t="s">
        <v>4615</v>
      </c>
      <c r="J1634" s="3" t="s">
        <v>5128</v>
      </c>
      <c r="K1634" s="6">
        <v>1693000</v>
      </c>
      <c r="L1634" s="6">
        <v>1642800</v>
      </c>
      <c r="M1634" s="6">
        <v>266600</v>
      </c>
      <c r="N1634" s="6">
        <v>252100</v>
      </c>
      <c r="O1634" s="6">
        <v>192500</v>
      </c>
      <c r="P1634" s="6">
        <v>177100</v>
      </c>
      <c r="Q1634" s="6">
        <v>173500</v>
      </c>
      <c r="R1634" s="6">
        <v>576200</v>
      </c>
      <c r="S1634" s="6">
        <v>76700</v>
      </c>
      <c r="T1634" s="6">
        <v>23600</v>
      </c>
      <c r="U1634" s="6">
        <v>648300</v>
      </c>
      <c r="V1634" s="6">
        <v>647600</v>
      </c>
      <c r="W1634" s="6">
        <v>2789000</v>
      </c>
      <c r="X1634" s="6">
        <v>2690100</v>
      </c>
      <c r="Y1634" s="6">
        <v>1205600</v>
      </c>
      <c r="Z1634" s="6">
        <v>1125400</v>
      </c>
      <c r="AA1634" s="6">
        <v>473400</v>
      </c>
      <c r="AB1634" s="6">
        <v>442900</v>
      </c>
      <c r="AC1634" s="6">
        <v>31840900</v>
      </c>
      <c r="AD1634" s="6">
        <v>31839909</v>
      </c>
      <c r="AF1634">
        <f>Q1634/W1634</f>
        <v>6.2208676945141629E-2</v>
      </c>
      <c r="AG1634">
        <f>R1634/X1634</f>
        <v>0.21419278093751162</v>
      </c>
      <c r="AH1634">
        <f>U1634/W1634</f>
        <v>0.23244890641807101</v>
      </c>
      <c r="AI1634">
        <f>V1634/X1634</f>
        <v>0.2407345451841939</v>
      </c>
      <c r="AJ1634">
        <f>Y1634/AA1634</f>
        <v>2.5466835656949725</v>
      </c>
      <c r="AK1634">
        <f>Z1634/AB1634</f>
        <v>2.5409799051704676</v>
      </c>
      <c r="AL1634">
        <f>O1634/K1634</f>
        <v>0.11370348493797992</v>
      </c>
      <c r="AM1634">
        <f>P1634/L1634</f>
        <v>0.10780374969564159</v>
      </c>
      <c r="AN1634">
        <f>K1634/W1634</f>
        <v>0.60702760846181425</v>
      </c>
      <c r="AO1634">
        <f>L1634/X1634</f>
        <v>0.61068361770937885</v>
      </c>
      <c r="AP1634">
        <f>IF(OR(Q1634&lt;0, Q1634="NA"), 0, 1)</f>
        <v>1</v>
      </c>
      <c r="AQ1634">
        <f>IF(OR(S1634&lt;0, S1634="NA"), 0, 1)</f>
        <v>1</v>
      </c>
      <c r="AR1634">
        <f>IFERROR(IF((AF1634-AG1634)&gt;0,1,0),0)</f>
        <v>0</v>
      </c>
      <c r="AS1634">
        <f>IFERROR(IF((S1634-Q1634)&gt;0,1,0),0)</f>
        <v>0</v>
      </c>
      <c r="AT1634">
        <f>IFERROR(IF((AH1634-AI1634)&lt;0,1,0),0)</f>
        <v>1</v>
      </c>
      <c r="AU1634">
        <f>IFERROR(IF((AJ1634-AK1634)&gt;0,1,0),0)</f>
        <v>1</v>
      </c>
      <c r="AV1634">
        <f>IFERROR(IF((AL1634-AM1634)&gt;0,1,0),0)</f>
        <v>1</v>
      </c>
      <c r="AW1634">
        <f>IFERROR(IF((AN1634-AO1634)&gt;0,1,0),0)</f>
        <v>0</v>
      </c>
      <c r="AX1634">
        <f>IFERROR(IF((AC1634-AD1634)&lt;0,1,0),0)</f>
        <v>0</v>
      </c>
      <c r="AY1634">
        <f>SUM(AP1634:AX1634)</f>
        <v>5</v>
      </c>
    </row>
    <row r="1635" spans="1:51" x14ac:dyDescent="0.45">
      <c r="A1635" s="1" t="s">
        <v>2326</v>
      </c>
      <c r="B1635" s="2">
        <v>5721404</v>
      </c>
      <c r="C1635" s="3" t="s">
        <v>5337</v>
      </c>
      <c r="D1635" s="5">
        <v>37.17</v>
      </c>
      <c r="E1635" s="5">
        <v>733.81259322000005</v>
      </c>
      <c r="F1635" s="3" t="s">
        <v>4480</v>
      </c>
      <c r="G1635" s="3" t="s">
        <v>4491</v>
      </c>
      <c r="H1635" s="3" t="s">
        <v>4492</v>
      </c>
      <c r="I1635" s="3" t="s">
        <v>4493</v>
      </c>
      <c r="J1635" s="3"/>
      <c r="K1635" s="6">
        <v>24458.718000000001</v>
      </c>
      <c r="L1635" s="6">
        <v>24252.295999999998</v>
      </c>
      <c r="M1635" s="6" t="s">
        <v>4474</v>
      </c>
      <c r="N1635" s="6" t="s">
        <v>4474</v>
      </c>
      <c r="O1635" s="6">
        <v>15848.921</v>
      </c>
      <c r="P1635" s="6">
        <v>15684.481</v>
      </c>
      <c r="Q1635" s="6">
        <v>131328.43400000001</v>
      </c>
      <c r="R1635" s="6">
        <v>69982.611999999994</v>
      </c>
      <c r="S1635" s="6">
        <v>41999.360999999997</v>
      </c>
      <c r="T1635" s="6">
        <v>40027.33</v>
      </c>
      <c r="U1635" s="6" t="s">
        <v>4474</v>
      </c>
      <c r="V1635" s="6" t="s">
        <v>4474</v>
      </c>
      <c r="W1635" s="6">
        <v>692856.66799999995</v>
      </c>
      <c r="X1635" s="6">
        <v>692856.66799999995</v>
      </c>
      <c r="Y1635" s="6">
        <v>9404.0120000000006</v>
      </c>
      <c r="Z1635" s="6">
        <v>9404.0120000000006</v>
      </c>
      <c r="AA1635" s="6">
        <v>130870</v>
      </c>
      <c r="AB1635" s="6">
        <v>130870</v>
      </c>
      <c r="AC1635" s="6">
        <v>19716350</v>
      </c>
      <c r="AD1635" s="6">
        <v>19716350</v>
      </c>
      <c r="AF1635">
        <f>Q1635/W1635</f>
        <v>0.18954632330968635</v>
      </c>
      <c r="AG1635">
        <f>R1635/X1635</f>
        <v>0.10100590097806492</v>
      </c>
      <c r="AH1635" t="e">
        <f>U1635/W1635</f>
        <v>#VALUE!</v>
      </c>
      <c r="AI1635" t="e">
        <f>V1635/X1635</f>
        <v>#VALUE!</v>
      </c>
      <c r="AJ1635">
        <f>Y1635/AA1635</f>
        <v>7.1857660273553919E-2</v>
      </c>
      <c r="AK1635">
        <f>Z1635/AB1635</f>
        <v>7.1857660273553919E-2</v>
      </c>
      <c r="AL1635">
        <f>O1635/K1635</f>
        <v>0.64798657885503241</v>
      </c>
      <c r="AM1635">
        <f>P1635/L1635</f>
        <v>0.64672148979214172</v>
      </c>
      <c r="AN1635">
        <f>K1635/W1635</f>
        <v>3.5301266668332047E-2</v>
      </c>
      <c r="AO1635">
        <f>L1635/X1635</f>
        <v>3.5003337804349458E-2</v>
      </c>
      <c r="AP1635">
        <f>IF(OR(Q1635&lt;0, Q1635="NA"), 0, 1)</f>
        <v>1</v>
      </c>
      <c r="AQ1635">
        <f>IF(OR(S1635&lt;0, S1635="NA"), 0, 1)</f>
        <v>1</v>
      </c>
      <c r="AR1635">
        <f>IFERROR(IF((AF1635-AG1635)&gt;0,1,0),0)</f>
        <v>1</v>
      </c>
      <c r="AS1635">
        <f>IFERROR(IF((S1635-Q1635)&gt;0,1,0),0)</f>
        <v>0</v>
      </c>
      <c r="AT1635">
        <f>IFERROR(IF((AH1635-AI1635)&lt;0,1,0),0)</f>
        <v>0</v>
      </c>
      <c r="AU1635">
        <f>IFERROR(IF((AJ1635-AK1635)&gt;0,1,0),0)</f>
        <v>0</v>
      </c>
      <c r="AV1635">
        <f>IFERROR(IF((AL1635-AM1635)&gt;0,1,0),0)</f>
        <v>1</v>
      </c>
      <c r="AW1635">
        <f>IFERROR(IF((AN1635-AO1635)&gt;0,1,0),0)</f>
        <v>1</v>
      </c>
      <c r="AX1635">
        <f>IFERROR(IF((AC1635-AD1635)&lt;0,1,0),0)</f>
        <v>0</v>
      </c>
      <c r="AY1635">
        <f>SUM(AP1635:AX1635)</f>
        <v>5</v>
      </c>
    </row>
    <row r="1636" spans="1:51" x14ac:dyDescent="0.45">
      <c r="A1636" s="1" t="s">
        <v>2328</v>
      </c>
      <c r="B1636" s="2">
        <v>5721410</v>
      </c>
      <c r="C1636" s="3" t="s">
        <v>5337</v>
      </c>
      <c r="D1636" s="5">
        <v>11.195</v>
      </c>
      <c r="E1636" s="5">
        <v>130.38351907500001</v>
      </c>
      <c r="F1636" s="3" t="s">
        <v>4480</v>
      </c>
      <c r="G1636" s="3" t="s">
        <v>4491</v>
      </c>
      <c r="H1636" s="3" t="s">
        <v>4492</v>
      </c>
      <c r="I1636" s="3" t="s">
        <v>4493</v>
      </c>
      <c r="J1636" s="3" t="s">
        <v>4721</v>
      </c>
      <c r="K1636" s="6">
        <v>12119.236000000001</v>
      </c>
      <c r="L1636" s="6">
        <v>10966.257</v>
      </c>
      <c r="M1636" s="6" t="s">
        <v>4474</v>
      </c>
      <c r="N1636" s="6" t="s">
        <v>4474</v>
      </c>
      <c r="O1636" s="6">
        <v>10577.621999999999</v>
      </c>
      <c r="P1636" s="6">
        <v>9361.5409999999993</v>
      </c>
      <c r="Q1636" s="6">
        <v>18911.238000000001</v>
      </c>
      <c r="R1636" s="6">
        <v>273.28899999999999</v>
      </c>
      <c r="S1636" s="6">
        <v>5411.7160000000003</v>
      </c>
      <c r="T1636" s="6">
        <v>4844.4269999999997</v>
      </c>
      <c r="U1636" s="6" t="s">
        <v>4474</v>
      </c>
      <c r="V1636" s="6" t="s">
        <v>4474</v>
      </c>
      <c r="W1636" s="6">
        <v>233985.79</v>
      </c>
      <c r="X1636" s="6">
        <v>230906.28700000001</v>
      </c>
      <c r="Y1636" s="6">
        <v>10037.441999999999</v>
      </c>
      <c r="Z1636" s="6">
        <v>16947.221000000001</v>
      </c>
      <c r="AA1636" s="6">
        <v>92770</v>
      </c>
      <c r="AB1636" s="6">
        <v>103177</v>
      </c>
      <c r="AC1636" s="6">
        <v>11646585</v>
      </c>
      <c r="AD1636" s="6">
        <v>11646585</v>
      </c>
      <c r="AF1636">
        <f>Q1636/W1636</f>
        <v>8.0822164457080917E-2</v>
      </c>
      <c r="AG1636">
        <f>R1636/X1636</f>
        <v>1.1835494111080657E-3</v>
      </c>
      <c r="AH1636" t="e">
        <f>U1636/W1636</f>
        <v>#VALUE!</v>
      </c>
      <c r="AI1636" t="e">
        <f>V1636/X1636</f>
        <v>#VALUE!</v>
      </c>
      <c r="AJ1636">
        <f>Y1636/AA1636</f>
        <v>0.10819706801767812</v>
      </c>
      <c r="AK1636">
        <f>Z1636/AB1636</f>
        <v>0.16425386471791195</v>
      </c>
      <c r="AL1636">
        <f>O1636/K1636</f>
        <v>0.87279610694931586</v>
      </c>
      <c r="AM1636">
        <f>P1636/L1636</f>
        <v>0.85366784674114415</v>
      </c>
      <c r="AN1636">
        <f>K1636/W1636</f>
        <v>5.1794752151402015E-2</v>
      </c>
      <c r="AO1636">
        <f>L1636/X1636</f>
        <v>4.7492240867395695E-2</v>
      </c>
      <c r="AP1636">
        <f>IF(OR(Q1636&lt;0, Q1636="NA"), 0, 1)</f>
        <v>1</v>
      </c>
      <c r="AQ1636">
        <f>IF(OR(S1636&lt;0, S1636="NA"), 0, 1)</f>
        <v>1</v>
      </c>
      <c r="AR1636">
        <f>IFERROR(IF((AF1636-AG1636)&gt;0,1,0),0)</f>
        <v>1</v>
      </c>
      <c r="AS1636">
        <f>IFERROR(IF((S1636-Q1636)&gt;0,1,0),0)</f>
        <v>0</v>
      </c>
      <c r="AT1636">
        <f>IFERROR(IF((AH1636-AI1636)&lt;0,1,0),0)</f>
        <v>0</v>
      </c>
      <c r="AU1636">
        <f>IFERROR(IF((AJ1636-AK1636)&gt;0,1,0),0)</f>
        <v>0</v>
      </c>
      <c r="AV1636">
        <f>IFERROR(IF((AL1636-AM1636)&gt;0,1,0),0)</f>
        <v>1</v>
      </c>
      <c r="AW1636">
        <f>IFERROR(IF((AN1636-AO1636)&gt;0,1,0),0)</f>
        <v>1</v>
      </c>
      <c r="AX1636">
        <f>IFERROR(IF((AC1636-AD1636)&lt;0,1,0),0)</f>
        <v>0</v>
      </c>
      <c r="AY1636">
        <f>SUM(AP1636:AX1636)</f>
        <v>5</v>
      </c>
    </row>
    <row r="1637" spans="1:51" x14ac:dyDescent="0.45">
      <c r="A1637" s="1" t="s">
        <v>2332</v>
      </c>
      <c r="B1637" s="2">
        <v>5721322</v>
      </c>
      <c r="C1637" s="3" t="s">
        <v>5337</v>
      </c>
      <c r="D1637" s="5">
        <v>14.84</v>
      </c>
      <c r="E1637" s="5">
        <v>475.24761647999998</v>
      </c>
      <c r="F1637" s="3" t="s">
        <v>4480</v>
      </c>
      <c r="G1637" s="3" t="s">
        <v>4491</v>
      </c>
      <c r="H1637" s="3" t="s">
        <v>4492</v>
      </c>
      <c r="I1637" s="3" t="s">
        <v>4493</v>
      </c>
      <c r="J1637" s="3"/>
      <c r="K1637" s="6">
        <v>51814.036</v>
      </c>
      <c r="L1637" s="6">
        <v>51521.873</v>
      </c>
      <c r="M1637" s="6" t="s">
        <v>4474</v>
      </c>
      <c r="N1637" s="6" t="s">
        <v>4474</v>
      </c>
      <c r="O1637" s="6">
        <v>46088.79</v>
      </c>
      <c r="P1637" s="6">
        <v>45824.19</v>
      </c>
      <c r="Q1637" s="6">
        <v>65535.762000000002</v>
      </c>
      <c r="R1637" s="6">
        <v>34108.887999999999</v>
      </c>
      <c r="S1637" s="6">
        <v>44639.402000000002</v>
      </c>
      <c r="T1637" s="6">
        <v>42847.631000000001</v>
      </c>
      <c r="U1637" s="6">
        <v>274300</v>
      </c>
      <c r="V1637" s="6">
        <v>274300</v>
      </c>
      <c r="W1637" s="6">
        <v>736964.61499999999</v>
      </c>
      <c r="X1637" s="6">
        <v>736964.61499999999</v>
      </c>
      <c r="Y1637" s="6">
        <v>15121.036</v>
      </c>
      <c r="Z1637" s="6">
        <v>15121.036</v>
      </c>
      <c r="AA1637" s="6">
        <v>2090</v>
      </c>
      <c r="AB1637" s="6">
        <v>2090</v>
      </c>
      <c r="AC1637" s="6">
        <v>31996095</v>
      </c>
      <c r="AD1637" s="6">
        <v>31996095</v>
      </c>
      <c r="AF1637">
        <f>Q1637/W1637</f>
        <v>8.8926606062354849E-2</v>
      </c>
      <c r="AG1637">
        <f>R1637/X1637</f>
        <v>4.6282938564153449E-2</v>
      </c>
      <c r="AH1637">
        <f>U1637/W1637</f>
        <v>0.37220240214653999</v>
      </c>
      <c r="AI1637">
        <f>V1637/X1637</f>
        <v>0.37220240214653999</v>
      </c>
      <c r="AJ1637">
        <f>Y1637/AA1637</f>
        <v>7.2349454545454543</v>
      </c>
      <c r="AK1637">
        <f>Z1637/AB1637</f>
        <v>7.2349454545454543</v>
      </c>
      <c r="AL1637">
        <f>O1637/K1637</f>
        <v>0.88950395603229981</v>
      </c>
      <c r="AM1637">
        <f>P1637/L1637</f>
        <v>0.88941234725686313</v>
      </c>
      <c r="AN1637">
        <f>K1637/W1637</f>
        <v>7.0307359329592783E-2</v>
      </c>
      <c r="AO1637">
        <f>L1637/X1637</f>
        <v>6.9910918314578782E-2</v>
      </c>
      <c r="AP1637">
        <f>IF(OR(Q1637&lt;0, Q1637="NA"), 0, 1)</f>
        <v>1</v>
      </c>
      <c r="AQ1637">
        <f>IF(OR(S1637&lt;0, S1637="NA"), 0, 1)</f>
        <v>1</v>
      </c>
      <c r="AR1637">
        <f>IFERROR(IF((AF1637-AG1637)&gt;0,1,0),0)</f>
        <v>1</v>
      </c>
      <c r="AS1637">
        <f>IFERROR(IF((S1637-Q1637)&gt;0,1,0),0)</f>
        <v>0</v>
      </c>
      <c r="AT1637">
        <f>IFERROR(IF((AH1637-AI1637)&lt;0,1,0),0)</f>
        <v>0</v>
      </c>
      <c r="AU1637">
        <f>IFERROR(IF((AJ1637-AK1637)&gt;0,1,0),0)</f>
        <v>0</v>
      </c>
      <c r="AV1637">
        <f>IFERROR(IF((AL1637-AM1637)&gt;0,1,0),0)</f>
        <v>1</v>
      </c>
      <c r="AW1637">
        <f>IFERROR(IF((AN1637-AO1637)&gt;0,1,0),0)</f>
        <v>1</v>
      </c>
      <c r="AX1637">
        <f>IFERROR(IF((AC1637-AD1637)&lt;0,1,0),0)</f>
        <v>0</v>
      </c>
      <c r="AY1637">
        <f>SUM(AP1637:AX1637)</f>
        <v>5</v>
      </c>
    </row>
    <row r="1638" spans="1:51" x14ac:dyDescent="0.45">
      <c r="A1638" s="1" t="s">
        <v>2333</v>
      </c>
      <c r="B1638" s="2">
        <v>5721766</v>
      </c>
      <c r="C1638" s="3" t="s">
        <v>5337</v>
      </c>
      <c r="D1638" s="5">
        <v>12.84</v>
      </c>
      <c r="E1638" s="5">
        <v>631.53828899999996</v>
      </c>
      <c r="F1638" s="3" t="s">
        <v>4480</v>
      </c>
      <c r="G1638" s="3" t="s">
        <v>4491</v>
      </c>
      <c r="H1638" s="3" t="s">
        <v>4492</v>
      </c>
      <c r="I1638" s="3" t="s">
        <v>4493</v>
      </c>
      <c r="J1638" s="3"/>
      <c r="K1638" s="6">
        <v>57277.446000000004</v>
      </c>
      <c r="L1638" s="6">
        <v>56434.006999999998</v>
      </c>
      <c r="M1638" s="6" t="s">
        <v>4474</v>
      </c>
      <c r="N1638" s="6" t="s">
        <v>4474</v>
      </c>
      <c r="O1638" s="6">
        <v>48004.588000000003</v>
      </c>
      <c r="P1638" s="6">
        <v>47245.739000000001</v>
      </c>
      <c r="Q1638" s="6">
        <v>196577.049</v>
      </c>
      <c r="R1638" s="6">
        <v>123827.484</v>
      </c>
      <c r="S1638" s="6">
        <v>48693.374000000003</v>
      </c>
      <c r="T1638" s="6">
        <v>49299.17</v>
      </c>
      <c r="U1638" s="6" t="s">
        <v>4474</v>
      </c>
      <c r="V1638" s="6" t="s">
        <v>4474</v>
      </c>
      <c r="W1638" s="6">
        <v>1044326.012</v>
      </c>
      <c r="X1638" s="6">
        <v>1044326.012</v>
      </c>
      <c r="Y1638" s="6">
        <v>8939.8559999999998</v>
      </c>
      <c r="Z1638" s="6">
        <v>8939.8559999999998</v>
      </c>
      <c r="AA1638" s="6">
        <v>375569</v>
      </c>
      <c r="AB1638" s="6">
        <v>375569</v>
      </c>
      <c r="AC1638" s="6">
        <v>49185225</v>
      </c>
      <c r="AD1638" s="6">
        <v>49185225</v>
      </c>
      <c r="AF1638">
        <f>Q1638/W1638</f>
        <v>0.1882334124987782</v>
      </c>
      <c r="AG1638">
        <f>R1638/X1638</f>
        <v>0.1185716745318415</v>
      </c>
      <c r="AH1638" t="e">
        <f>U1638/W1638</f>
        <v>#VALUE!</v>
      </c>
      <c r="AI1638" t="e">
        <f>V1638/X1638</f>
        <v>#VALUE!</v>
      </c>
      <c r="AJ1638">
        <f>Y1638/AA1638</f>
        <v>2.3803498158793724E-2</v>
      </c>
      <c r="AK1638">
        <f>Z1638/AB1638</f>
        <v>2.3803498158793724E-2</v>
      </c>
      <c r="AL1638">
        <f>O1638/K1638</f>
        <v>0.83810629405508064</v>
      </c>
      <c r="AM1638">
        <f>P1638/L1638</f>
        <v>0.83718561753022436</v>
      </c>
      <c r="AN1638">
        <f>K1638/W1638</f>
        <v>5.4846327049067133E-2</v>
      </c>
      <c r="AO1638">
        <f>L1638/X1638</f>
        <v>5.4038687489860203E-2</v>
      </c>
      <c r="AP1638">
        <f>IF(OR(Q1638&lt;0, Q1638="NA"), 0, 1)</f>
        <v>1</v>
      </c>
      <c r="AQ1638">
        <f>IF(OR(S1638&lt;0, S1638="NA"), 0, 1)</f>
        <v>1</v>
      </c>
      <c r="AR1638">
        <f>IFERROR(IF((AF1638-AG1638)&gt;0,1,0),0)</f>
        <v>1</v>
      </c>
      <c r="AS1638">
        <f>IFERROR(IF((S1638-Q1638)&gt;0,1,0),0)</f>
        <v>0</v>
      </c>
      <c r="AT1638">
        <f>IFERROR(IF((AH1638-AI1638)&lt;0,1,0),0)</f>
        <v>0</v>
      </c>
      <c r="AU1638">
        <f>IFERROR(IF((AJ1638-AK1638)&gt;0,1,0),0)</f>
        <v>0</v>
      </c>
      <c r="AV1638">
        <f>IFERROR(IF((AL1638-AM1638)&gt;0,1,0),0)</f>
        <v>1</v>
      </c>
      <c r="AW1638">
        <f>IFERROR(IF((AN1638-AO1638)&gt;0,1,0),0)</f>
        <v>1</v>
      </c>
      <c r="AX1638">
        <f>IFERROR(IF((AC1638-AD1638)&lt;0,1,0),0)</f>
        <v>0</v>
      </c>
      <c r="AY1638">
        <f>SUM(AP1638:AX1638)</f>
        <v>5</v>
      </c>
    </row>
    <row r="1639" spans="1:51" x14ac:dyDescent="0.45">
      <c r="A1639" s="1" t="s">
        <v>2334</v>
      </c>
      <c r="B1639" s="2">
        <v>5721902</v>
      </c>
      <c r="C1639" s="3" t="s">
        <v>5337</v>
      </c>
      <c r="D1639" s="5">
        <v>22.47</v>
      </c>
      <c r="E1639" s="5">
        <v>796.15308528000003</v>
      </c>
      <c r="F1639" s="3" t="s">
        <v>4480</v>
      </c>
      <c r="G1639" s="3" t="s">
        <v>4491</v>
      </c>
      <c r="H1639" s="3" t="s">
        <v>4492</v>
      </c>
      <c r="I1639" s="3" t="s">
        <v>4493</v>
      </c>
      <c r="J1639" s="3" t="s">
        <v>4494</v>
      </c>
      <c r="K1639" s="6">
        <v>66596.601999999999</v>
      </c>
      <c r="L1639" s="6">
        <v>64942.002999999997</v>
      </c>
      <c r="M1639" s="6" t="s">
        <v>4474</v>
      </c>
      <c r="N1639" s="6" t="s">
        <v>4474</v>
      </c>
      <c r="O1639" s="6">
        <v>57175.927000000003</v>
      </c>
      <c r="P1639" s="6">
        <v>55683.631999999998</v>
      </c>
      <c r="Q1639" s="6">
        <v>261041.177</v>
      </c>
      <c r="R1639" s="6">
        <v>150065.057</v>
      </c>
      <c r="S1639" s="6">
        <v>59017.13</v>
      </c>
      <c r="T1639" s="6">
        <v>58846.114999999998</v>
      </c>
      <c r="U1639" s="6" t="s">
        <v>4474</v>
      </c>
      <c r="V1639" s="6" t="s">
        <v>4474</v>
      </c>
      <c r="W1639" s="6">
        <v>1297406.8230000001</v>
      </c>
      <c r="X1639" s="6">
        <v>1297406.8230000001</v>
      </c>
      <c r="Y1639" s="6">
        <v>12361.605</v>
      </c>
      <c r="Z1639" s="6">
        <v>12361.605</v>
      </c>
      <c r="AA1639" s="6">
        <v>420936</v>
      </c>
      <c r="AB1639" s="6">
        <v>420936</v>
      </c>
      <c r="AC1639" s="6">
        <v>35431824</v>
      </c>
      <c r="AD1639" s="6">
        <v>35431824</v>
      </c>
      <c r="AF1639">
        <f>Q1639/W1639</f>
        <v>0.20120225389010457</v>
      </c>
      <c r="AG1639">
        <f>R1639/X1639</f>
        <v>0.11566538293131821</v>
      </c>
      <c r="AH1639" t="e">
        <f>U1639/W1639</f>
        <v>#VALUE!</v>
      </c>
      <c r="AI1639" t="e">
        <f>V1639/X1639</f>
        <v>#VALUE!</v>
      </c>
      <c r="AJ1639">
        <f>Y1639/AA1639</f>
        <v>2.9366946519185814E-2</v>
      </c>
      <c r="AK1639">
        <f>Z1639/AB1639</f>
        <v>2.9366946519185814E-2</v>
      </c>
      <c r="AL1639">
        <f>O1639/K1639</f>
        <v>0.85854120605132378</v>
      </c>
      <c r="AM1639">
        <f>P1639/L1639</f>
        <v>0.85743631898757422</v>
      </c>
      <c r="AN1639">
        <f>K1639/W1639</f>
        <v>5.133054707235804E-2</v>
      </c>
      <c r="AO1639">
        <f>L1639/X1639</f>
        <v>5.0055234679461824E-2</v>
      </c>
      <c r="AP1639">
        <f>IF(OR(Q1639&lt;0, Q1639="NA"), 0, 1)</f>
        <v>1</v>
      </c>
      <c r="AQ1639">
        <f>IF(OR(S1639&lt;0, S1639="NA"), 0, 1)</f>
        <v>1</v>
      </c>
      <c r="AR1639">
        <f>IFERROR(IF((AF1639-AG1639)&gt;0,1,0),0)</f>
        <v>1</v>
      </c>
      <c r="AS1639">
        <f>IFERROR(IF((S1639-Q1639)&gt;0,1,0),0)</f>
        <v>0</v>
      </c>
      <c r="AT1639">
        <f>IFERROR(IF((AH1639-AI1639)&lt;0,1,0),0)</f>
        <v>0</v>
      </c>
      <c r="AU1639">
        <f>IFERROR(IF((AJ1639-AK1639)&gt;0,1,0),0)</f>
        <v>0</v>
      </c>
      <c r="AV1639">
        <f>IFERROR(IF((AL1639-AM1639)&gt;0,1,0),0)</f>
        <v>1</v>
      </c>
      <c r="AW1639">
        <f>IFERROR(IF((AN1639-AO1639)&gt;0,1,0),0)</f>
        <v>1</v>
      </c>
      <c r="AX1639">
        <f>IFERROR(IF((AC1639-AD1639)&lt;0,1,0),0)</f>
        <v>0</v>
      </c>
      <c r="AY1639">
        <f>SUM(AP1639:AX1639)</f>
        <v>5</v>
      </c>
    </row>
    <row r="1640" spans="1:51" x14ac:dyDescent="0.45">
      <c r="A1640" s="1" t="s">
        <v>2344</v>
      </c>
      <c r="B1640" s="2">
        <v>100201</v>
      </c>
      <c r="C1640" s="3" t="s">
        <v>5337</v>
      </c>
      <c r="D1640" s="5">
        <v>262.83999999999997</v>
      </c>
      <c r="E1640" s="5">
        <v>735321.18400000001</v>
      </c>
      <c r="F1640" s="3" t="s">
        <v>4480</v>
      </c>
      <c r="G1640" s="3" t="s">
        <v>4481</v>
      </c>
      <c r="H1640" s="3" t="s">
        <v>4481</v>
      </c>
      <c r="I1640" s="3" t="s">
        <v>4807</v>
      </c>
      <c r="J1640" s="3" t="s">
        <v>4484</v>
      </c>
      <c r="K1640" s="6">
        <v>169463000</v>
      </c>
      <c r="L1640" s="6">
        <v>165306000</v>
      </c>
      <c r="M1640" s="6" t="s">
        <v>4474</v>
      </c>
      <c r="N1640" s="6" t="s">
        <v>4474</v>
      </c>
      <c r="O1640" s="6">
        <v>176431000</v>
      </c>
      <c r="P1640" s="6">
        <v>169499000</v>
      </c>
      <c r="Q1640" s="6">
        <v>58471000</v>
      </c>
      <c r="R1640" s="6">
        <v>53773000</v>
      </c>
      <c r="S1640" s="6" t="s">
        <v>4474</v>
      </c>
      <c r="T1640" s="6">
        <v>-129539000</v>
      </c>
      <c r="U1640" s="6">
        <v>428741000</v>
      </c>
      <c r="V1640" s="6">
        <v>403809000</v>
      </c>
      <c r="W1640" s="6">
        <v>4002814000</v>
      </c>
      <c r="X1640" s="6">
        <v>4210048000</v>
      </c>
      <c r="Y1640" s="6" t="s">
        <v>4474</v>
      </c>
      <c r="Z1640" s="6" t="s">
        <v>4474</v>
      </c>
      <c r="AA1640" s="6" t="s">
        <v>4474</v>
      </c>
      <c r="AB1640" s="6" t="s">
        <v>4474</v>
      </c>
      <c r="AC1640" s="6">
        <v>2797600000</v>
      </c>
      <c r="AD1640" s="6">
        <v>2815340422</v>
      </c>
      <c r="AF1640">
        <f>Q1640/W1640</f>
        <v>1.4607473642292647E-2</v>
      </c>
      <c r="AG1640">
        <f>R1640/X1640</f>
        <v>1.2772538460369099E-2</v>
      </c>
      <c r="AH1640">
        <f>U1640/W1640</f>
        <v>0.10710989818662571</v>
      </c>
      <c r="AI1640">
        <f>V1640/X1640</f>
        <v>9.5915533504606118E-2</v>
      </c>
      <c r="AJ1640" t="e">
        <f>Y1640/AA1640</f>
        <v>#VALUE!</v>
      </c>
      <c r="AK1640" t="e">
        <f>Z1640/AB1640</f>
        <v>#VALUE!</v>
      </c>
      <c r="AL1640">
        <f>O1640/K1640</f>
        <v>1.0411181201796262</v>
      </c>
      <c r="AM1640">
        <f>P1640/L1640</f>
        <v>1.0253650805173435</v>
      </c>
      <c r="AN1640">
        <f>K1640/W1640</f>
        <v>4.2335966647463509E-2</v>
      </c>
      <c r="AO1640">
        <f>L1640/X1640</f>
        <v>3.926463546258855E-2</v>
      </c>
      <c r="AP1640">
        <f>IF(OR(Q1640&lt;0, Q1640="NA"), 0, 1)</f>
        <v>1</v>
      </c>
      <c r="AQ1640">
        <f>IF(OR(S1640&lt;0, S1640="NA"), 0, 1)</f>
        <v>0</v>
      </c>
      <c r="AR1640">
        <f>IFERROR(IF((AF1640-AG1640)&gt;0,1,0),0)</f>
        <v>1</v>
      </c>
      <c r="AS1640">
        <f>IFERROR(IF((S1640-Q1640)&gt;0,1,0),0)</f>
        <v>0</v>
      </c>
      <c r="AT1640">
        <f>IFERROR(IF((AH1640-AI1640)&lt;0,1,0),0)</f>
        <v>0</v>
      </c>
      <c r="AU1640">
        <f>IFERROR(IF((AJ1640-AK1640)&gt;0,1,0),0)</f>
        <v>0</v>
      </c>
      <c r="AV1640">
        <f>IFERROR(IF((AL1640-AM1640)&gt;0,1,0),0)</f>
        <v>1</v>
      </c>
      <c r="AW1640">
        <f>IFERROR(IF((AN1640-AO1640)&gt;0,1,0),0)</f>
        <v>1</v>
      </c>
      <c r="AX1640">
        <f>IFERROR(IF((AC1640-AD1640)&lt;0,1,0),0)</f>
        <v>1</v>
      </c>
      <c r="AY1640">
        <f>SUM(AP1640:AX1640)</f>
        <v>5</v>
      </c>
    </row>
    <row r="1641" spans="1:51" x14ac:dyDescent="0.45">
      <c r="A1641" s="1" t="s">
        <v>2359</v>
      </c>
      <c r="B1641" s="2">
        <v>4236367</v>
      </c>
      <c r="C1641" s="3" t="s">
        <v>5337</v>
      </c>
      <c r="D1641" s="5">
        <v>59.48</v>
      </c>
      <c r="E1641" s="5">
        <v>7925.23416</v>
      </c>
      <c r="F1641" s="3" t="s">
        <v>4485</v>
      </c>
      <c r="G1641" s="3" t="s">
        <v>4517</v>
      </c>
      <c r="H1641" s="3" t="s">
        <v>4640</v>
      </c>
      <c r="I1641" s="3" t="s">
        <v>4685</v>
      </c>
      <c r="J1641" s="3" t="s">
        <v>4970</v>
      </c>
      <c r="K1641" s="6">
        <v>7350000</v>
      </c>
      <c r="L1641" s="6">
        <v>7173000</v>
      </c>
      <c r="M1641" s="6">
        <v>647000</v>
      </c>
      <c r="N1641" s="6">
        <v>600000</v>
      </c>
      <c r="O1641" s="6">
        <v>544000</v>
      </c>
      <c r="P1641" s="6">
        <v>504000</v>
      </c>
      <c r="Q1641" s="6">
        <v>324000</v>
      </c>
      <c r="R1641" s="6">
        <v>204000</v>
      </c>
      <c r="S1641" s="6">
        <v>505000</v>
      </c>
      <c r="T1641" s="6">
        <v>304000</v>
      </c>
      <c r="U1641" s="6">
        <v>2566000</v>
      </c>
      <c r="V1641" s="6">
        <v>1900000</v>
      </c>
      <c r="W1641" s="6">
        <v>6781000</v>
      </c>
      <c r="X1641" s="6">
        <v>5764000</v>
      </c>
      <c r="Y1641" s="6">
        <v>1961000</v>
      </c>
      <c r="Z1641" s="6">
        <v>1825000</v>
      </c>
      <c r="AA1641" s="6">
        <v>1827000</v>
      </c>
      <c r="AB1641" s="6">
        <v>1653000</v>
      </c>
      <c r="AC1641" s="6">
        <v>133231050</v>
      </c>
      <c r="AD1641" s="6">
        <v>133162928</v>
      </c>
      <c r="AF1641">
        <f>Q1641/W1641</f>
        <v>4.7780563338740596E-2</v>
      </c>
      <c r="AG1641">
        <f>R1641/X1641</f>
        <v>3.5392088827203329E-2</v>
      </c>
      <c r="AH1641">
        <f>U1641/W1641</f>
        <v>0.37841026397286537</v>
      </c>
      <c r="AI1641">
        <f>V1641/X1641</f>
        <v>0.32963219986120751</v>
      </c>
      <c r="AJ1641">
        <f>Y1641/AA1641</f>
        <v>1.0733442802408319</v>
      </c>
      <c r="AK1641">
        <f>Z1641/AB1641</f>
        <v>1.1040532365396249</v>
      </c>
      <c r="AL1641">
        <f>O1641/K1641</f>
        <v>7.4013605442176875E-2</v>
      </c>
      <c r="AM1641">
        <f>P1641/L1641</f>
        <v>7.0263488080301126E-2</v>
      </c>
      <c r="AN1641">
        <f>K1641/W1641</f>
        <v>1.0839109275918006</v>
      </c>
      <c r="AO1641">
        <f>L1641/X1641</f>
        <v>1.2444482997918112</v>
      </c>
      <c r="AP1641">
        <f>IF(OR(Q1641&lt;0, Q1641="NA"), 0, 1)</f>
        <v>1</v>
      </c>
      <c r="AQ1641">
        <f>IF(OR(S1641&lt;0, S1641="NA"), 0, 1)</f>
        <v>1</v>
      </c>
      <c r="AR1641">
        <f>IFERROR(IF((AF1641-AG1641)&gt;0,1,0),0)</f>
        <v>1</v>
      </c>
      <c r="AS1641">
        <f>IFERROR(IF((S1641-Q1641)&gt;0,1,0),0)</f>
        <v>1</v>
      </c>
      <c r="AT1641">
        <f>IFERROR(IF((AH1641-AI1641)&lt;0,1,0),0)</f>
        <v>0</v>
      </c>
      <c r="AU1641">
        <f>IFERROR(IF((AJ1641-AK1641)&gt;0,1,0),0)</f>
        <v>0</v>
      </c>
      <c r="AV1641">
        <f>IFERROR(IF((AL1641-AM1641)&gt;0,1,0),0)</f>
        <v>1</v>
      </c>
      <c r="AW1641">
        <f>IFERROR(IF((AN1641-AO1641)&gt;0,1,0),0)</f>
        <v>0</v>
      </c>
      <c r="AX1641">
        <f>IFERROR(IF((AC1641-AD1641)&lt;0,1,0),0)</f>
        <v>0</v>
      </c>
      <c r="AY1641">
        <f>SUM(AP1641:AX1641)</f>
        <v>5</v>
      </c>
    </row>
    <row r="1642" spans="1:51" x14ac:dyDescent="0.45">
      <c r="A1642" s="1" t="s">
        <v>2360</v>
      </c>
      <c r="B1642" s="2">
        <v>20079968</v>
      </c>
      <c r="C1642" s="3" t="s">
        <v>5337</v>
      </c>
      <c r="D1642" s="5">
        <v>16.87</v>
      </c>
      <c r="E1642" s="5">
        <v>20223.080592679999</v>
      </c>
      <c r="F1642" s="3" t="s">
        <v>4525</v>
      </c>
      <c r="G1642" s="3" t="s">
        <v>4698</v>
      </c>
      <c r="H1642" s="3" t="s">
        <v>4698</v>
      </c>
      <c r="I1642" s="3" t="s">
        <v>4902</v>
      </c>
      <c r="J1642" s="3" t="s">
        <v>4861</v>
      </c>
      <c r="K1642" s="6">
        <v>11461929.232161084</v>
      </c>
      <c r="L1642" s="6">
        <v>10768585.205747098</v>
      </c>
      <c r="M1642" s="6">
        <v>522613.73851590819</v>
      </c>
      <c r="N1642" s="6">
        <v>568182.44285890472</v>
      </c>
      <c r="O1642" s="6">
        <v>371154.25820965227</v>
      </c>
      <c r="P1642" s="6">
        <v>396351.31446268631</v>
      </c>
      <c r="Q1642" s="6">
        <v>579229.57416218938</v>
      </c>
      <c r="R1642" s="6">
        <v>577860.8190211145</v>
      </c>
      <c r="S1642" s="6">
        <v>843758.94123383868</v>
      </c>
      <c r="T1642" s="6">
        <v>1050179.8391901588</v>
      </c>
      <c r="U1642" s="6" t="s">
        <v>4474</v>
      </c>
      <c r="V1642" s="6" t="s">
        <v>4474</v>
      </c>
      <c r="W1642" s="6">
        <v>17505982.179770477</v>
      </c>
      <c r="X1642" s="6">
        <v>16856981.243721534</v>
      </c>
      <c r="Y1642" s="6">
        <v>9933457.1245277636</v>
      </c>
      <c r="Z1642" s="6">
        <v>9723133.9360662736</v>
      </c>
      <c r="AA1642" s="6">
        <v>6151144.9141064938</v>
      </c>
      <c r="AB1642" s="6">
        <v>5969032.1870398661</v>
      </c>
      <c r="AC1642" s="6">
        <v>1167644261</v>
      </c>
      <c r="AD1642" s="6">
        <v>1181065677</v>
      </c>
      <c r="AF1642">
        <f>Q1642/W1642</f>
        <v>3.3087522208924337E-2</v>
      </c>
      <c r="AG1642">
        <f>R1642/X1642</f>
        <v>3.4280207746944111E-2</v>
      </c>
      <c r="AH1642" t="e">
        <f>U1642/W1642</f>
        <v>#VALUE!</v>
      </c>
      <c r="AI1642" t="e">
        <f>V1642/X1642</f>
        <v>#VALUE!</v>
      </c>
      <c r="AJ1642">
        <f>Y1642/AA1642</f>
        <v>1.614895643532515</v>
      </c>
      <c r="AK1642">
        <f>Z1642/AB1642</f>
        <v>1.6289297211660914</v>
      </c>
      <c r="AL1642">
        <f>O1642/K1642</f>
        <v>3.2381482269863322E-2</v>
      </c>
      <c r="AM1642">
        <f>P1642/L1642</f>
        <v>3.6806256986401255E-2</v>
      </c>
      <c r="AN1642">
        <f>K1642/W1642</f>
        <v>0.65474356791053023</v>
      </c>
      <c r="AO1642">
        <f>L1642/X1642</f>
        <v>0.63882050113557021</v>
      </c>
      <c r="AP1642">
        <f>IF(OR(Q1642&lt;0, Q1642="NA"), 0, 1)</f>
        <v>1</v>
      </c>
      <c r="AQ1642">
        <f>IF(OR(S1642&lt;0, S1642="NA"), 0, 1)</f>
        <v>1</v>
      </c>
      <c r="AR1642">
        <f>IFERROR(IF((AF1642-AG1642)&gt;0,1,0),0)</f>
        <v>0</v>
      </c>
      <c r="AS1642">
        <f>IFERROR(IF((S1642-Q1642)&gt;0,1,0),0)</f>
        <v>1</v>
      </c>
      <c r="AT1642">
        <f>IFERROR(IF((AH1642-AI1642)&lt;0,1,0),0)</f>
        <v>0</v>
      </c>
      <c r="AU1642">
        <f>IFERROR(IF((AJ1642-AK1642)&gt;0,1,0),0)</f>
        <v>0</v>
      </c>
      <c r="AV1642">
        <f>IFERROR(IF((AL1642-AM1642)&gt;0,1,0),0)</f>
        <v>0</v>
      </c>
      <c r="AW1642">
        <f>IFERROR(IF((AN1642-AO1642)&gt;0,1,0),0)</f>
        <v>1</v>
      </c>
      <c r="AX1642">
        <f>IFERROR(IF((AC1642-AD1642)&lt;0,1,0),0)</f>
        <v>1</v>
      </c>
      <c r="AY1642">
        <f>SUM(AP1642:AX1642)</f>
        <v>5</v>
      </c>
    </row>
    <row r="1643" spans="1:51" x14ac:dyDescent="0.45">
      <c r="A1643" s="1" t="s">
        <v>2368</v>
      </c>
      <c r="B1643" s="2">
        <v>109390153</v>
      </c>
      <c r="C1643" s="3" t="s">
        <v>5337</v>
      </c>
      <c r="D1643" s="5">
        <v>20.75</v>
      </c>
      <c r="E1643" s="5">
        <v>39783.091838499997</v>
      </c>
      <c r="F1643" s="3" t="s">
        <v>4559</v>
      </c>
      <c r="G1643" s="3" t="s">
        <v>4821</v>
      </c>
      <c r="H1643" s="3" t="s">
        <v>4822</v>
      </c>
      <c r="I1643" s="3" t="s">
        <v>4822</v>
      </c>
      <c r="J1643" s="3" t="s">
        <v>4959</v>
      </c>
      <c r="K1643" s="6">
        <v>15459000</v>
      </c>
      <c r="L1643" s="6">
        <v>15475000</v>
      </c>
      <c r="M1643" s="6">
        <v>3565000</v>
      </c>
      <c r="N1643" s="6">
        <v>3627000</v>
      </c>
      <c r="O1643" s="6">
        <v>2919000</v>
      </c>
      <c r="P1643" s="6">
        <v>3010000</v>
      </c>
      <c r="Q1643" s="6">
        <v>1064000</v>
      </c>
      <c r="R1643" s="6">
        <v>1119000</v>
      </c>
      <c r="S1643" s="6">
        <v>1926000</v>
      </c>
      <c r="T1643" s="6">
        <v>2351000</v>
      </c>
      <c r="U1643" s="6">
        <v>6941000</v>
      </c>
      <c r="V1643" s="6">
        <v>6940000</v>
      </c>
      <c r="W1643" s="6">
        <v>26925000</v>
      </c>
      <c r="X1643" s="6">
        <v>26443000</v>
      </c>
      <c r="Y1643" s="6">
        <v>5941000</v>
      </c>
      <c r="Z1643" s="6">
        <v>5881000</v>
      </c>
      <c r="AA1643" s="6">
        <v>5946000</v>
      </c>
      <c r="AB1643" s="6">
        <v>5937000</v>
      </c>
      <c r="AC1643" s="6">
        <v>1916278058</v>
      </c>
      <c r="AD1643" s="6">
        <v>1915063617</v>
      </c>
      <c r="AF1643">
        <f>Q1643/W1643</f>
        <v>3.9517177344475393E-2</v>
      </c>
      <c r="AG1643">
        <f>R1643/X1643</f>
        <v>4.2317437507090723E-2</v>
      </c>
      <c r="AH1643">
        <f>U1643/W1643</f>
        <v>0.25779015784586817</v>
      </c>
      <c r="AI1643">
        <f>V1643/X1643</f>
        <v>0.26245131036569225</v>
      </c>
      <c r="AJ1643">
        <f>Y1643/AA1643</f>
        <v>0.99915909855364948</v>
      </c>
      <c r="AK1643">
        <f>Z1643/AB1643</f>
        <v>0.99056762674751553</v>
      </c>
      <c r="AL1643">
        <f>O1643/K1643</f>
        <v>0.18882204541044051</v>
      </c>
      <c r="AM1643">
        <f>P1643/L1643</f>
        <v>0.19450726978998384</v>
      </c>
      <c r="AN1643">
        <f>K1643/W1643</f>
        <v>0.57415041782729803</v>
      </c>
      <c r="AO1643">
        <f>L1643/X1643</f>
        <v>0.58522104148545928</v>
      </c>
      <c r="AP1643">
        <f>IF(OR(Q1643&lt;0, Q1643="NA"), 0, 1)</f>
        <v>1</v>
      </c>
      <c r="AQ1643">
        <f>IF(OR(S1643&lt;0, S1643="NA"), 0, 1)</f>
        <v>1</v>
      </c>
      <c r="AR1643">
        <f>IFERROR(IF((AF1643-AG1643)&gt;0,1,0),0)</f>
        <v>0</v>
      </c>
      <c r="AS1643">
        <f>IFERROR(IF((S1643-Q1643)&gt;0,1,0),0)</f>
        <v>1</v>
      </c>
      <c r="AT1643">
        <f>IFERROR(IF((AH1643-AI1643)&lt;0,1,0),0)</f>
        <v>1</v>
      </c>
      <c r="AU1643">
        <f>IFERROR(IF((AJ1643-AK1643)&gt;0,1,0),0)</f>
        <v>1</v>
      </c>
      <c r="AV1643">
        <f>IFERROR(IF((AL1643-AM1643)&gt;0,1,0),0)</f>
        <v>0</v>
      </c>
      <c r="AW1643">
        <f>IFERROR(IF((AN1643-AO1643)&gt;0,1,0),0)</f>
        <v>0</v>
      </c>
      <c r="AX1643">
        <f>IFERROR(IF((AC1643-AD1643)&lt;0,1,0),0)</f>
        <v>0</v>
      </c>
      <c r="AY1643">
        <f>SUM(AP1643:AX1643)</f>
        <v>5</v>
      </c>
    </row>
    <row r="1644" spans="1:51" x14ac:dyDescent="0.45">
      <c r="A1644" s="1" t="s">
        <v>2370</v>
      </c>
      <c r="B1644" s="2">
        <v>4547508</v>
      </c>
      <c r="C1644" s="3" t="s">
        <v>5335</v>
      </c>
      <c r="D1644" s="5">
        <v>31.495000000000001</v>
      </c>
      <c r="E1644" s="5">
        <v>42721.507675255001</v>
      </c>
      <c r="F1644" s="3" t="s">
        <v>4559</v>
      </c>
      <c r="G1644" s="3" t="s">
        <v>4560</v>
      </c>
      <c r="H1644" s="3" t="s">
        <v>4872</v>
      </c>
      <c r="I1644" s="3" t="s">
        <v>4906</v>
      </c>
      <c r="J1644" s="3" t="s">
        <v>5135</v>
      </c>
      <c r="K1644" s="6">
        <v>15148000</v>
      </c>
      <c r="L1644" s="6">
        <v>15062000</v>
      </c>
      <c r="M1644" s="6">
        <v>4230000</v>
      </c>
      <c r="N1644" s="6">
        <v>4228000</v>
      </c>
      <c r="O1644" s="6">
        <v>3498000</v>
      </c>
      <c r="P1644" s="6">
        <v>3494000</v>
      </c>
      <c r="Q1644" s="6">
        <v>2278000</v>
      </c>
      <c r="R1644" s="6">
        <v>2180000</v>
      </c>
      <c r="S1644" s="6">
        <v>1667000</v>
      </c>
      <c r="T1644" s="6">
        <v>1619000</v>
      </c>
      <c r="U1644" s="6">
        <v>12658000</v>
      </c>
      <c r="V1644" s="6">
        <v>12728000</v>
      </c>
      <c r="W1644" s="6">
        <v>52718000</v>
      </c>
      <c r="X1644" s="6">
        <v>52344000</v>
      </c>
      <c r="Y1644" s="6">
        <v>4102000</v>
      </c>
      <c r="Z1644" s="6">
        <v>3819000</v>
      </c>
      <c r="AA1644" s="6">
        <v>7699000</v>
      </c>
      <c r="AB1644" s="6">
        <v>7509000</v>
      </c>
      <c r="AC1644" s="6">
        <v>1356443009</v>
      </c>
      <c r="AD1644" s="6">
        <v>1355763506</v>
      </c>
      <c r="AF1644">
        <f>Q1644/W1644</f>
        <v>4.3211047460070567E-2</v>
      </c>
      <c r="AG1644">
        <f>R1644/X1644</f>
        <v>4.1647562280299553E-2</v>
      </c>
      <c r="AH1644">
        <f>U1644/W1644</f>
        <v>0.24010774308585303</v>
      </c>
      <c r="AI1644">
        <f>V1644/X1644</f>
        <v>0.24316062968057467</v>
      </c>
      <c r="AJ1644">
        <f>Y1644/AA1644</f>
        <v>0.53279646707364592</v>
      </c>
      <c r="AK1644">
        <f>Z1644/AB1644</f>
        <v>0.50858969236915696</v>
      </c>
      <c r="AL1644">
        <f>O1644/K1644</f>
        <v>0.23092157380512279</v>
      </c>
      <c r="AM1644">
        <f>P1644/L1644</f>
        <v>0.23197450537777187</v>
      </c>
      <c r="AN1644">
        <f>K1644/W1644</f>
        <v>0.28734018741226908</v>
      </c>
      <c r="AO1644">
        <f>L1644/X1644</f>
        <v>0.28775026746140914</v>
      </c>
      <c r="AP1644">
        <f>IF(OR(Q1644&lt;0, Q1644="NA"), 0, 1)</f>
        <v>1</v>
      </c>
      <c r="AQ1644">
        <f>IF(OR(S1644&lt;0, S1644="NA"), 0, 1)</f>
        <v>1</v>
      </c>
      <c r="AR1644">
        <f>IFERROR(IF((AF1644-AG1644)&gt;0,1,0),0)</f>
        <v>1</v>
      </c>
      <c r="AS1644">
        <f>IFERROR(IF((S1644-Q1644)&gt;0,1,0),0)</f>
        <v>0</v>
      </c>
      <c r="AT1644">
        <f>IFERROR(IF((AH1644-AI1644)&lt;0,1,0),0)</f>
        <v>1</v>
      </c>
      <c r="AU1644">
        <f>IFERROR(IF((AJ1644-AK1644)&gt;0,1,0),0)</f>
        <v>1</v>
      </c>
      <c r="AV1644">
        <f>IFERROR(IF((AL1644-AM1644)&gt;0,1,0),0)</f>
        <v>0</v>
      </c>
      <c r="AW1644">
        <f>IFERROR(IF((AN1644-AO1644)&gt;0,1,0),0)</f>
        <v>0</v>
      </c>
      <c r="AX1644">
        <f>IFERROR(IF((AC1644-AD1644)&lt;0,1,0),0)</f>
        <v>0</v>
      </c>
      <c r="AY1644">
        <f>SUM(AP1644:AX1644)</f>
        <v>5</v>
      </c>
    </row>
    <row r="1645" spans="1:51" x14ac:dyDescent="0.45">
      <c r="A1645" s="1" t="s">
        <v>2372</v>
      </c>
      <c r="B1645" s="2">
        <v>4076163</v>
      </c>
      <c r="C1645" s="3" t="s">
        <v>5338</v>
      </c>
      <c r="D1645" s="5">
        <v>4.03</v>
      </c>
      <c r="E1645" s="5">
        <v>43.370340130000002</v>
      </c>
      <c r="F1645" s="3" t="s">
        <v>4500</v>
      </c>
      <c r="G1645" s="3" t="s">
        <v>4574</v>
      </c>
      <c r="H1645" s="3" t="s">
        <v>4580</v>
      </c>
      <c r="I1645" s="3" t="s">
        <v>4824</v>
      </c>
      <c r="J1645" s="3" t="s">
        <v>4819</v>
      </c>
      <c r="K1645" s="6">
        <v>548388</v>
      </c>
      <c r="L1645" s="6">
        <v>566942</v>
      </c>
      <c r="M1645" s="6">
        <v>19196</v>
      </c>
      <c r="N1645" s="6">
        <v>17365</v>
      </c>
      <c r="O1645" s="6">
        <v>7934</v>
      </c>
      <c r="P1645" s="6">
        <v>6327</v>
      </c>
      <c r="Q1645" s="6">
        <v>-1998</v>
      </c>
      <c r="R1645" s="6">
        <v>-2787</v>
      </c>
      <c r="S1645" s="6">
        <v>18100</v>
      </c>
      <c r="T1645" s="6">
        <v>13776</v>
      </c>
      <c r="U1645" s="6">
        <v>109675</v>
      </c>
      <c r="V1645" s="6">
        <v>116383</v>
      </c>
      <c r="W1645" s="6">
        <v>355934</v>
      </c>
      <c r="X1645" s="6">
        <v>355343</v>
      </c>
      <c r="Y1645" s="6">
        <v>288283</v>
      </c>
      <c r="Z1645" s="6">
        <v>288399</v>
      </c>
      <c r="AA1645" s="6">
        <v>112145</v>
      </c>
      <c r="AB1645" s="6">
        <v>104176</v>
      </c>
      <c r="AC1645" s="6">
        <v>10762000</v>
      </c>
      <c r="AD1645" s="6">
        <v>10762000</v>
      </c>
      <c r="AF1645">
        <f>Q1645/W1645</f>
        <v>-5.6134002371226125E-3</v>
      </c>
      <c r="AG1645">
        <f>R1645/X1645</f>
        <v>-7.8431262188927327E-3</v>
      </c>
      <c r="AH1645">
        <f>U1645/W1645</f>
        <v>0.30813296847168298</v>
      </c>
      <c r="AI1645">
        <f>V1645/X1645</f>
        <v>0.32752298483437131</v>
      </c>
      <c r="AJ1645">
        <f>Y1645/AA1645</f>
        <v>2.5706273128538943</v>
      </c>
      <c r="AK1645">
        <f>Z1645/AB1645</f>
        <v>2.7683823529411766</v>
      </c>
      <c r="AL1645">
        <f>O1645/K1645</f>
        <v>1.4467858523527138E-2</v>
      </c>
      <c r="AM1645">
        <f>P1645/L1645</f>
        <v>1.1159871732910951E-2</v>
      </c>
      <c r="AN1645">
        <f>K1645/W1645</f>
        <v>1.5407013659835813</v>
      </c>
      <c r="AO1645">
        <f>L1645/X1645</f>
        <v>1.5954781717945759</v>
      </c>
      <c r="AP1645">
        <f>IF(OR(Q1645&lt;0, Q1645="NA"), 0, 1)</f>
        <v>0</v>
      </c>
      <c r="AQ1645">
        <f>IF(OR(S1645&lt;0, S1645="NA"), 0, 1)</f>
        <v>1</v>
      </c>
      <c r="AR1645">
        <f>IFERROR(IF((AF1645-AG1645)&gt;0,1,0),0)</f>
        <v>1</v>
      </c>
      <c r="AS1645">
        <f>IFERROR(IF((S1645-Q1645)&gt;0,1,0),0)</f>
        <v>1</v>
      </c>
      <c r="AT1645">
        <f>IFERROR(IF((AH1645-AI1645)&lt;0,1,0),0)</f>
        <v>1</v>
      </c>
      <c r="AU1645">
        <f>IFERROR(IF((AJ1645-AK1645)&gt;0,1,0),0)</f>
        <v>0</v>
      </c>
      <c r="AV1645">
        <f>IFERROR(IF((AL1645-AM1645)&gt;0,1,0),0)</f>
        <v>1</v>
      </c>
      <c r="AW1645">
        <f>IFERROR(IF((AN1645-AO1645)&gt;0,1,0),0)</f>
        <v>0</v>
      </c>
      <c r="AX1645">
        <f>IFERROR(IF((AC1645-AD1645)&lt;0,1,0),0)</f>
        <v>0</v>
      </c>
      <c r="AY1645">
        <f>SUM(AP1645:AX1645)</f>
        <v>5</v>
      </c>
    </row>
    <row r="1646" spans="1:51" x14ac:dyDescent="0.45">
      <c r="A1646" s="1" t="s">
        <v>2382</v>
      </c>
      <c r="B1646" s="2">
        <v>4275772</v>
      </c>
      <c r="C1646" s="3" t="s">
        <v>5337</v>
      </c>
      <c r="D1646" s="5">
        <v>30.78</v>
      </c>
      <c r="E1646" s="5">
        <v>68382.083663099998</v>
      </c>
      <c r="F1646" s="3" t="s">
        <v>4654</v>
      </c>
      <c r="G1646" s="3" t="s">
        <v>4654</v>
      </c>
      <c r="H1646" s="3" t="s">
        <v>4655</v>
      </c>
      <c r="I1646" s="3" t="s">
        <v>4725</v>
      </c>
      <c r="J1646" s="3" t="s">
        <v>4917</v>
      </c>
      <c r="K1646" s="6">
        <v>15100000</v>
      </c>
      <c r="L1646" s="6">
        <v>15151000</v>
      </c>
      <c r="M1646" s="6">
        <v>6727999.4139999999</v>
      </c>
      <c r="N1646" s="6">
        <v>6569000</v>
      </c>
      <c r="O1646" s="6">
        <v>4384000</v>
      </c>
      <c r="P1646" s="6">
        <v>4302000</v>
      </c>
      <c r="Q1646" s="6">
        <v>2720000</v>
      </c>
      <c r="R1646" s="6">
        <v>2644000</v>
      </c>
      <c r="S1646" s="6" t="s">
        <v>4474</v>
      </c>
      <c r="T1646" s="6">
        <v>6447000</v>
      </c>
      <c r="U1646" s="6">
        <v>29881000</v>
      </c>
      <c r="V1646" s="6">
        <v>30038000</v>
      </c>
      <c r="W1646" s="6">
        <v>71407000</v>
      </c>
      <c r="X1646" s="6">
        <v>70879000</v>
      </c>
      <c r="Y1646" s="6">
        <v>2521000</v>
      </c>
      <c r="Z1646" s="6">
        <v>2177000</v>
      </c>
      <c r="AA1646" s="6">
        <v>5101000</v>
      </c>
      <c r="AB1646" s="6">
        <v>4731000</v>
      </c>
      <c r="AC1646" s="6">
        <v>2222000000</v>
      </c>
      <c r="AD1646" s="6">
        <v>2221626124</v>
      </c>
      <c r="AF1646">
        <f>Q1646/W1646</f>
        <v>3.8091503634097496E-2</v>
      </c>
      <c r="AG1646">
        <f>R1646/X1646</f>
        <v>3.7303009353969442E-2</v>
      </c>
      <c r="AH1646">
        <f>U1646/W1646</f>
        <v>0.41846037503326006</v>
      </c>
      <c r="AI1646">
        <f>V1646/X1646</f>
        <v>0.42379266073166949</v>
      </c>
      <c r="AJ1646">
        <f>Y1646/AA1646</f>
        <v>0.49421682023132718</v>
      </c>
      <c r="AK1646">
        <f>Z1646/AB1646</f>
        <v>0.46015641513422112</v>
      </c>
      <c r="AL1646">
        <f>O1646/K1646</f>
        <v>0.29033112582781456</v>
      </c>
      <c r="AM1646">
        <f>P1646/L1646</f>
        <v>0.28394165401623656</v>
      </c>
      <c r="AN1646">
        <f>K1646/W1646</f>
        <v>0.21146386208635007</v>
      </c>
      <c r="AO1646">
        <f>L1646/X1646</f>
        <v>0.21375865912329464</v>
      </c>
      <c r="AP1646">
        <f>IF(OR(Q1646&lt;0, Q1646="NA"), 0, 1)</f>
        <v>1</v>
      </c>
      <c r="AQ1646">
        <f>IF(OR(S1646&lt;0, S1646="NA"), 0, 1)</f>
        <v>0</v>
      </c>
      <c r="AR1646">
        <f>IFERROR(IF((AF1646-AG1646)&gt;0,1,0),0)</f>
        <v>1</v>
      </c>
      <c r="AS1646">
        <f>IFERROR(IF((S1646-Q1646)&gt;0,1,0),0)</f>
        <v>0</v>
      </c>
      <c r="AT1646">
        <f>IFERROR(IF((AH1646-AI1646)&lt;0,1,0),0)</f>
        <v>1</v>
      </c>
      <c r="AU1646">
        <f>IFERROR(IF((AJ1646-AK1646)&gt;0,1,0),0)</f>
        <v>1</v>
      </c>
      <c r="AV1646">
        <f>IFERROR(IF((AL1646-AM1646)&gt;0,1,0),0)</f>
        <v>1</v>
      </c>
      <c r="AW1646">
        <f>IFERROR(IF((AN1646-AO1646)&gt;0,1,0),0)</f>
        <v>0</v>
      </c>
      <c r="AX1646">
        <f>IFERROR(IF((AC1646-AD1646)&lt;0,1,0),0)</f>
        <v>0</v>
      </c>
      <c r="AY1646">
        <f>SUM(AP1646:AX1646)</f>
        <v>5</v>
      </c>
    </row>
    <row r="1647" spans="1:51" x14ac:dyDescent="0.45">
      <c r="A1647" s="1" t="s">
        <v>2388</v>
      </c>
      <c r="B1647" s="2">
        <v>10455656</v>
      </c>
      <c r="C1647" s="3" t="s">
        <v>5335</v>
      </c>
      <c r="D1647" s="5">
        <v>19.21</v>
      </c>
      <c r="E1647" s="5">
        <v>1386.9920636500001</v>
      </c>
      <c r="F1647" s="3" t="s">
        <v>4470</v>
      </c>
      <c r="G1647" s="3" t="s">
        <v>4471</v>
      </c>
      <c r="H1647" s="3" t="s">
        <v>4489</v>
      </c>
      <c r="I1647" s="3" t="s">
        <v>4489</v>
      </c>
      <c r="J1647" s="3" t="s">
        <v>4495</v>
      </c>
      <c r="K1647" s="6">
        <v>384098</v>
      </c>
      <c r="L1647" s="6">
        <v>338930</v>
      </c>
      <c r="M1647" s="6">
        <v>-24401</v>
      </c>
      <c r="N1647" s="6">
        <v>-25466</v>
      </c>
      <c r="O1647" s="6">
        <v>-26236</v>
      </c>
      <c r="P1647" s="6">
        <v>-27505</v>
      </c>
      <c r="Q1647" s="6">
        <v>-9068</v>
      </c>
      <c r="R1647" s="6">
        <v>-10230</v>
      </c>
      <c r="S1647" s="6">
        <v>11244</v>
      </c>
      <c r="T1647" s="6">
        <v>30466</v>
      </c>
      <c r="U1647" s="6" t="s">
        <v>4474</v>
      </c>
      <c r="V1647" s="6" t="s">
        <v>4474</v>
      </c>
      <c r="W1647" s="6">
        <v>555298</v>
      </c>
      <c r="X1647" s="6">
        <v>542428</v>
      </c>
      <c r="Y1647" s="6">
        <v>311301</v>
      </c>
      <c r="Z1647" s="6">
        <v>301021</v>
      </c>
      <c r="AA1647" s="6">
        <v>95955</v>
      </c>
      <c r="AB1647" s="6">
        <v>84291</v>
      </c>
      <c r="AC1647" s="6">
        <v>72158189</v>
      </c>
      <c r="AD1647" s="6">
        <v>71082278</v>
      </c>
      <c r="AF1647">
        <f>Q1647/W1647</f>
        <v>-1.6329970574358272E-2</v>
      </c>
      <c r="AG1647">
        <f>R1647/X1647</f>
        <v>-1.8859645888486584E-2</v>
      </c>
      <c r="AH1647" t="e">
        <f>U1647/W1647</f>
        <v>#VALUE!</v>
      </c>
      <c r="AI1647" t="e">
        <f>V1647/X1647</f>
        <v>#VALUE!</v>
      </c>
      <c r="AJ1647">
        <f>Y1647/AA1647</f>
        <v>3.2442394872596529</v>
      </c>
      <c r="AK1647">
        <f>Z1647/AB1647</f>
        <v>3.5712116358804615</v>
      </c>
      <c r="AL1647">
        <f>O1647/K1647</f>
        <v>-6.8305484537800248E-2</v>
      </c>
      <c r="AM1647">
        <f>P1647/L1647</f>
        <v>-8.1152450358481107E-2</v>
      </c>
      <c r="AN1647">
        <f>K1647/W1647</f>
        <v>0.69169707076200526</v>
      </c>
      <c r="AO1647">
        <f>L1647/X1647</f>
        <v>0.62483868826830469</v>
      </c>
      <c r="AP1647">
        <f>IF(OR(Q1647&lt;0, Q1647="NA"), 0, 1)</f>
        <v>0</v>
      </c>
      <c r="AQ1647">
        <f>IF(OR(S1647&lt;0, S1647="NA"), 0, 1)</f>
        <v>1</v>
      </c>
      <c r="AR1647">
        <f>IFERROR(IF((AF1647-AG1647)&gt;0,1,0),0)</f>
        <v>1</v>
      </c>
      <c r="AS1647">
        <f>IFERROR(IF((S1647-Q1647)&gt;0,1,0),0)</f>
        <v>1</v>
      </c>
      <c r="AT1647">
        <f>IFERROR(IF((AH1647-AI1647)&lt;0,1,0),0)</f>
        <v>0</v>
      </c>
      <c r="AU1647">
        <f>IFERROR(IF((AJ1647-AK1647)&gt;0,1,0),0)</f>
        <v>0</v>
      </c>
      <c r="AV1647">
        <f>IFERROR(IF((AL1647-AM1647)&gt;0,1,0),0)</f>
        <v>1</v>
      </c>
      <c r="AW1647">
        <f>IFERROR(IF((AN1647-AO1647)&gt;0,1,0),0)</f>
        <v>1</v>
      </c>
      <c r="AX1647">
        <f>IFERROR(IF((AC1647-AD1647)&lt;0,1,0),0)</f>
        <v>0</v>
      </c>
      <c r="AY1647">
        <f>SUM(AP1647:AX1647)</f>
        <v>5</v>
      </c>
    </row>
    <row r="1648" spans="1:51" x14ac:dyDescent="0.45">
      <c r="A1648" s="1" t="s">
        <v>2392</v>
      </c>
      <c r="B1648" s="2">
        <v>4165107</v>
      </c>
      <c r="C1648" s="3" t="s">
        <v>5337</v>
      </c>
      <c r="D1648" s="7">
        <v>161.51</v>
      </c>
      <c r="E1648" s="5">
        <v>143457.85109258999</v>
      </c>
      <c r="F1648" s="3" t="s">
        <v>4480</v>
      </c>
      <c r="G1648" s="3" t="s">
        <v>4491</v>
      </c>
      <c r="H1648" s="3" t="s">
        <v>4492</v>
      </c>
      <c r="I1648" s="3" t="s">
        <v>4493</v>
      </c>
      <c r="J1648" s="3" t="s">
        <v>4658</v>
      </c>
      <c r="K1648" s="6">
        <v>27816324</v>
      </c>
      <c r="L1648" s="6">
        <v>26611059</v>
      </c>
      <c r="M1648" s="6" t="s">
        <v>4474</v>
      </c>
      <c r="N1648" s="6" t="s">
        <v>4474</v>
      </c>
      <c r="O1648" s="6" t="s">
        <v>4474</v>
      </c>
      <c r="P1648" s="6" t="s">
        <v>4474</v>
      </c>
      <c r="Q1648" s="6">
        <v>5111114</v>
      </c>
      <c r="R1648" s="6">
        <v>6058426</v>
      </c>
      <c r="S1648" s="6">
        <v>7868657</v>
      </c>
      <c r="T1648" s="6">
        <v>7963472</v>
      </c>
      <c r="U1648" s="6">
        <v>49418037</v>
      </c>
      <c r="V1648" s="6">
        <v>49063470</v>
      </c>
      <c r="W1648" s="6">
        <v>360655876</v>
      </c>
      <c r="X1648" s="6">
        <v>348469179</v>
      </c>
      <c r="Y1648" s="6">
        <v>93613285</v>
      </c>
      <c r="Z1648" s="6">
        <v>94063904</v>
      </c>
      <c r="AA1648" s="6">
        <v>55469898</v>
      </c>
      <c r="AB1648" s="6">
        <v>53047975</v>
      </c>
      <c r="AC1648" s="6">
        <v>887448993</v>
      </c>
      <c r="AD1648" s="6">
        <v>887439098</v>
      </c>
      <c r="AF1648">
        <f>Q1648/W1648</f>
        <v>1.4171719747607827E-2</v>
      </c>
      <c r="AG1648">
        <f>R1648/X1648</f>
        <v>1.7385830268794016E-2</v>
      </c>
      <c r="AH1648">
        <f>U1648/W1648</f>
        <v>0.13702268641257351</v>
      </c>
      <c r="AI1648">
        <f>V1648/X1648</f>
        <v>0.14079715784562974</v>
      </c>
      <c r="AJ1648">
        <f>Y1648/AA1648</f>
        <v>1.6876411959510003</v>
      </c>
      <c r="AK1648">
        <f>Z1648/AB1648</f>
        <v>1.7731855740016467</v>
      </c>
      <c r="AL1648" t="e">
        <f>O1648/K1648</f>
        <v>#VALUE!</v>
      </c>
      <c r="AM1648" t="e">
        <f>P1648/L1648</f>
        <v>#VALUE!</v>
      </c>
      <c r="AN1648">
        <f>K1648/W1648</f>
        <v>7.7127050607100053E-2</v>
      </c>
      <c r="AO1648">
        <f>L1648/X1648</f>
        <v>7.6365603053806949E-2</v>
      </c>
      <c r="AP1648">
        <f>IF(OR(Q1648&lt;0, Q1648="NA"), 0, 1)</f>
        <v>1</v>
      </c>
      <c r="AQ1648">
        <f>IF(OR(S1648&lt;0, S1648="NA"), 0, 1)</f>
        <v>1</v>
      </c>
      <c r="AR1648">
        <f>IFERROR(IF((AF1648-AG1648)&gt;0,1,0),0)</f>
        <v>0</v>
      </c>
      <c r="AS1648">
        <f>IFERROR(IF((S1648-Q1648)&gt;0,1,0),0)</f>
        <v>1</v>
      </c>
      <c r="AT1648">
        <f>IFERROR(IF((AH1648-AI1648)&lt;0,1,0),0)</f>
        <v>1</v>
      </c>
      <c r="AU1648">
        <f>IFERROR(IF((AJ1648-AK1648)&gt;0,1,0),0)</f>
        <v>0</v>
      </c>
      <c r="AV1648">
        <f>IFERROR(IF((AL1648-AM1648)&gt;0,1,0),0)</f>
        <v>0</v>
      </c>
      <c r="AW1648">
        <f>IFERROR(IF((AN1648-AO1648)&gt;0,1,0),0)</f>
        <v>1</v>
      </c>
      <c r="AX1648">
        <f>IFERROR(IF((AC1648-AD1648)&lt;0,1,0),0)</f>
        <v>0</v>
      </c>
      <c r="AY1648">
        <f>SUM(AP1648:AX1648)</f>
        <v>5</v>
      </c>
    </row>
    <row r="1649" spans="1:51" x14ac:dyDescent="0.45">
      <c r="A1649" s="1" t="s">
        <v>2396</v>
      </c>
      <c r="B1649" s="2">
        <v>5303886</v>
      </c>
      <c r="C1649" s="3" t="s">
        <v>5337</v>
      </c>
      <c r="D1649" s="5">
        <v>42.63</v>
      </c>
      <c r="E1649" s="5">
        <v>11494.480325369999</v>
      </c>
      <c r="F1649" s="3" t="s">
        <v>4500</v>
      </c>
      <c r="G1649" s="3" t="s">
        <v>4501</v>
      </c>
      <c r="H1649" s="3" t="s">
        <v>4502</v>
      </c>
      <c r="I1649" s="3" t="s">
        <v>4538</v>
      </c>
      <c r="J1649" s="3" t="s">
        <v>4504</v>
      </c>
      <c r="K1649" s="6">
        <v>868918</v>
      </c>
      <c r="L1649" s="6">
        <v>809631</v>
      </c>
      <c r="M1649" s="6">
        <v>-72955</v>
      </c>
      <c r="N1649" s="6">
        <v>-362184</v>
      </c>
      <c r="O1649" s="6">
        <v>-85754</v>
      </c>
      <c r="P1649" s="6">
        <v>-374677</v>
      </c>
      <c r="Q1649" s="6">
        <v>-45464</v>
      </c>
      <c r="R1649" s="6">
        <v>-341222</v>
      </c>
      <c r="S1649" s="6">
        <v>144510</v>
      </c>
      <c r="T1649" s="6">
        <v>129427</v>
      </c>
      <c r="U1649" s="6" t="s">
        <v>4474</v>
      </c>
      <c r="V1649" s="6" t="s">
        <v>4474</v>
      </c>
      <c r="W1649" s="6">
        <v>1193199</v>
      </c>
      <c r="X1649" s="6">
        <v>1149838</v>
      </c>
      <c r="Y1649" s="6">
        <v>916217</v>
      </c>
      <c r="Z1649" s="6">
        <v>872363</v>
      </c>
      <c r="AA1649" s="6">
        <v>142326</v>
      </c>
      <c r="AB1649" s="6">
        <v>131613</v>
      </c>
      <c r="AC1649" s="6">
        <v>269174453</v>
      </c>
      <c r="AD1649" s="6">
        <v>266591767</v>
      </c>
      <c r="AF1649">
        <f>Q1649/W1649</f>
        <v>-3.8102613227131432E-2</v>
      </c>
      <c r="AG1649">
        <f>R1649/X1649</f>
        <v>-0.29675658658002257</v>
      </c>
      <c r="AH1649" t="e">
        <f>U1649/W1649</f>
        <v>#VALUE!</v>
      </c>
      <c r="AI1649" t="e">
        <f>V1649/X1649</f>
        <v>#VALUE!</v>
      </c>
      <c r="AJ1649">
        <f>Y1649/AA1649</f>
        <v>6.4374534519342914</v>
      </c>
      <c r="AK1649">
        <f>Z1649/AB1649</f>
        <v>6.628243410605335</v>
      </c>
      <c r="AL1649">
        <f>O1649/K1649</f>
        <v>-9.869055538036961E-2</v>
      </c>
      <c r="AM1649">
        <f>P1649/L1649</f>
        <v>-0.46277501726094972</v>
      </c>
      <c r="AN1649">
        <f>K1649/W1649</f>
        <v>0.72822555164729441</v>
      </c>
      <c r="AO1649">
        <f>L1649/X1649</f>
        <v>0.70412614646584992</v>
      </c>
      <c r="AP1649">
        <f>IF(OR(Q1649&lt;0, Q1649="NA"), 0, 1)</f>
        <v>0</v>
      </c>
      <c r="AQ1649">
        <f>IF(OR(S1649&lt;0, S1649="NA"), 0, 1)</f>
        <v>1</v>
      </c>
      <c r="AR1649">
        <f>IFERROR(IF((AF1649-AG1649)&gt;0,1,0),0)</f>
        <v>1</v>
      </c>
      <c r="AS1649">
        <f>IFERROR(IF((S1649-Q1649)&gt;0,1,0),0)</f>
        <v>1</v>
      </c>
      <c r="AT1649">
        <f>IFERROR(IF((AH1649-AI1649)&lt;0,1,0),0)</f>
        <v>0</v>
      </c>
      <c r="AU1649">
        <f>IFERROR(IF((AJ1649-AK1649)&gt;0,1,0),0)</f>
        <v>0</v>
      </c>
      <c r="AV1649">
        <f>IFERROR(IF((AL1649-AM1649)&gt;0,1,0),0)</f>
        <v>1</v>
      </c>
      <c r="AW1649">
        <f>IFERROR(IF((AN1649-AO1649)&gt;0,1,0),0)</f>
        <v>1</v>
      </c>
      <c r="AX1649">
        <f>IFERROR(IF((AC1649-AD1649)&lt;0,1,0),0)</f>
        <v>0</v>
      </c>
      <c r="AY1649">
        <f>SUM(AP1649:AX1649)</f>
        <v>5</v>
      </c>
    </row>
    <row r="1650" spans="1:51" x14ac:dyDescent="0.45">
      <c r="A1650" s="1" t="s">
        <v>2398</v>
      </c>
      <c r="B1650" s="2">
        <v>4095791</v>
      </c>
      <c r="C1650" s="3" t="s">
        <v>5337</v>
      </c>
      <c r="D1650" s="5">
        <v>106.99</v>
      </c>
      <c r="E1650" s="5">
        <v>6056.9933079499997</v>
      </c>
      <c r="F1650" s="3" t="s">
        <v>4583</v>
      </c>
      <c r="G1650" s="3" t="s">
        <v>4583</v>
      </c>
      <c r="H1650" s="3" t="s">
        <v>4962</v>
      </c>
      <c r="I1650" s="3" t="s">
        <v>4962</v>
      </c>
      <c r="J1650" s="3" t="s">
        <v>5138</v>
      </c>
      <c r="K1650" s="6">
        <v>2888677</v>
      </c>
      <c r="L1650" s="6">
        <v>2873757</v>
      </c>
      <c r="M1650" s="6">
        <v>455670</v>
      </c>
      <c r="N1650" s="6">
        <v>455209</v>
      </c>
      <c r="O1650" s="6">
        <v>322857</v>
      </c>
      <c r="P1650" s="6">
        <v>325440</v>
      </c>
      <c r="Q1650" s="6">
        <v>199106</v>
      </c>
      <c r="R1650" s="6">
        <v>197657</v>
      </c>
      <c r="S1650" s="6">
        <v>332689</v>
      </c>
      <c r="T1650" s="6">
        <v>316327</v>
      </c>
      <c r="U1650" s="6">
        <v>669672</v>
      </c>
      <c r="V1650" s="6">
        <v>672466</v>
      </c>
      <c r="W1650" s="6">
        <v>2884117</v>
      </c>
      <c r="X1650" s="6">
        <v>2682862</v>
      </c>
      <c r="Y1650" s="6">
        <v>1159635</v>
      </c>
      <c r="Z1650" s="6">
        <v>949687</v>
      </c>
      <c r="AA1650" s="6">
        <v>426103</v>
      </c>
      <c r="AB1650" s="6">
        <v>378309</v>
      </c>
      <c r="AC1650" s="6">
        <v>56612705</v>
      </c>
      <c r="AD1650" s="6">
        <v>56612705</v>
      </c>
      <c r="AF1650">
        <f>Q1650/W1650</f>
        <v>6.9035340799281031E-2</v>
      </c>
      <c r="AG1650">
        <f>R1650/X1650</f>
        <v>7.3673934775623937E-2</v>
      </c>
      <c r="AH1650">
        <f>U1650/W1650</f>
        <v>0.2321930767718508</v>
      </c>
      <c r="AI1650">
        <f>V1650/X1650</f>
        <v>0.25065247485707426</v>
      </c>
      <c r="AJ1650">
        <f>Y1650/AA1650</f>
        <v>2.7214898745139084</v>
      </c>
      <c r="AK1650">
        <f>Z1650/AB1650</f>
        <v>2.510347361548364</v>
      </c>
      <c r="AL1650">
        <f>O1650/K1650</f>
        <v>0.11176638994252386</v>
      </c>
      <c r="AM1650">
        <f>P1650/L1650</f>
        <v>0.11324548317759643</v>
      </c>
      <c r="AN1650">
        <f>K1650/W1650</f>
        <v>1.0015810731672814</v>
      </c>
      <c r="AO1650">
        <f>L1650/X1650</f>
        <v>1.0711534920543808</v>
      </c>
      <c r="AP1650">
        <f>IF(OR(Q1650&lt;0, Q1650="NA"), 0, 1)</f>
        <v>1</v>
      </c>
      <c r="AQ1650">
        <f>IF(OR(S1650&lt;0, S1650="NA"), 0, 1)</f>
        <v>1</v>
      </c>
      <c r="AR1650">
        <f>IFERROR(IF((AF1650-AG1650)&gt;0,1,0),0)</f>
        <v>0</v>
      </c>
      <c r="AS1650">
        <f>IFERROR(IF((S1650-Q1650)&gt;0,1,0),0)</f>
        <v>1</v>
      </c>
      <c r="AT1650">
        <f>IFERROR(IF((AH1650-AI1650)&lt;0,1,0),0)</f>
        <v>1</v>
      </c>
      <c r="AU1650">
        <f>IFERROR(IF((AJ1650-AK1650)&gt;0,1,0),0)</f>
        <v>1</v>
      </c>
      <c r="AV1650">
        <f>IFERROR(IF((AL1650-AM1650)&gt;0,1,0),0)</f>
        <v>0</v>
      </c>
      <c r="AW1650">
        <f>IFERROR(IF((AN1650-AO1650)&gt;0,1,0),0)</f>
        <v>0</v>
      </c>
      <c r="AX1650">
        <f>IFERROR(IF((AC1650-AD1650)&lt;0,1,0),0)</f>
        <v>0</v>
      </c>
      <c r="AY1650">
        <f>SUM(AP1650:AX1650)</f>
        <v>5</v>
      </c>
    </row>
    <row r="1651" spans="1:51" x14ac:dyDescent="0.45">
      <c r="A1651" s="1" t="s">
        <v>2409</v>
      </c>
      <c r="B1651" s="2">
        <v>4992183</v>
      </c>
      <c r="C1651" s="3" t="s">
        <v>5335</v>
      </c>
      <c r="D1651" s="5">
        <v>30.43</v>
      </c>
      <c r="E1651" s="5">
        <v>1447.00428657</v>
      </c>
      <c r="F1651" s="3" t="s">
        <v>4485</v>
      </c>
      <c r="G1651" s="3" t="s">
        <v>4486</v>
      </c>
      <c r="H1651" s="3" t="s">
        <v>4598</v>
      </c>
      <c r="I1651" s="3" t="s">
        <v>4615</v>
      </c>
      <c r="J1651" s="3" t="s">
        <v>5140</v>
      </c>
      <c r="K1651" s="6">
        <v>199714</v>
      </c>
      <c r="L1651" s="6">
        <v>208206</v>
      </c>
      <c r="M1651" s="6">
        <v>-27757</v>
      </c>
      <c r="N1651" s="6">
        <v>-34625</v>
      </c>
      <c r="O1651" s="6">
        <v>-43173</v>
      </c>
      <c r="P1651" s="6">
        <v>-50708</v>
      </c>
      <c r="Q1651" s="6">
        <v>-41950</v>
      </c>
      <c r="R1651" s="6">
        <v>-49203</v>
      </c>
      <c r="S1651" s="6">
        <v>24656</v>
      </c>
      <c r="T1651" s="6">
        <v>3374</v>
      </c>
      <c r="U1651" s="6" t="s">
        <v>4474</v>
      </c>
      <c r="V1651" s="6" t="s">
        <v>4474</v>
      </c>
      <c r="W1651" s="6">
        <v>850791</v>
      </c>
      <c r="X1651" s="6">
        <v>845760</v>
      </c>
      <c r="Y1651" s="6">
        <v>669178</v>
      </c>
      <c r="Z1651" s="6">
        <v>603157</v>
      </c>
      <c r="AA1651" s="6">
        <v>40546</v>
      </c>
      <c r="AB1651" s="6">
        <v>43567</v>
      </c>
      <c r="AC1651" s="6">
        <v>47604224</v>
      </c>
      <c r="AD1651" s="6">
        <v>47535212</v>
      </c>
      <c r="AF1651">
        <f>Q1651/W1651</f>
        <v>-4.9307056609672648E-2</v>
      </c>
      <c r="AG1651">
        <f>R1651/X1651</f>
        <v>-5.8176078320090807E-2</v>
      </c>
      <c r="AH1651" t="e">
        <f>U1651/W1651</f>
        <v>#VALUE!</v>
      </c>
      <c r="AI1651" t="e">
        <f>V1651/X1651</f>
        <v>#VALUE!</v>
      </c>
      <c r="AJ1651">
        <f>Y1651/AA1651</f>
        <v>16.50416810536181</v>
      </c>
      <c r="AK1651">
        <f>Z1651/AB1651</f>
        <v>13.844354672114214</v>
      </c>
      <c r="AL1651">
        <f>O1651/K1651</f>
        <v>-0.21617412900447641</v>
      </c>
      <c r="AM1651">
        <f>P1651/L1651</f>
        <v>-0.24354725608291788</v>
      </c>
      <c r="AN1651">
        <f>K1651/W1651</f>
        <v>0.23473920151952712</v>
      </c>
      <c r="AO1651">
        <f>L1651/X1651</f>
        <v>0.24617622020431329</v>
      </c>
      <c r="AP1651">
        <f>IF(OR(Q1651&lt;0, Q1651="NA"), 0, 1)</f>
        <v>0</v>
      </c>
      <c r="AQ1651">
        <f>IF(OR(S1651&lt;0, S1651="NA"), 0, 1)</f>
        <v>1</v>
      </c>
      <c r="AR1651">
        <f>IFERROR(IF((AF1651-AG1651)&gt;0,1,0),0)</f>
        <v>1</v>
      </c>
      <c r="AS1651">
        <f>IFERROR(IF((S1651-Q1651)&gt;0,1,0),0)</f>
        <v>1</v>
      </c>
      <c r="AT1651">
        <f>IFERROR(IF((AH1651-AI1651)&lt;0,1,0),0)</f>
        <v>0</v>
      </c>
      <c r="AU1651">
        <f>IFERROR(IF((AJ1651-AK1651)&gt;0,1,0),0)</f>
        <v>1</v>
      </c>
      <c r="AV1651">
        <f>IFERROR(IF((AL1651-AM1651)&gt;0,1,0),0)</f>
        <v>1</v>
      </c>
      <c r="AW1651">
        <f>IFERROR(IF((AN1651-AO1651)&gt;0,1,0),0)</f>
        <v>0</v>
      </c>
      <c r="AX1651">
        <f>IFERROR(IF((AC1651-AD1651)&lt;0,1,0),0)</f>
        <v>0</v>
      </c>
      <c r="AY1651">
        <f>SUM(AP1651:AX1651)</f>
        <v>5</v>
      </c>
    </row>
    <row r="1652" spans="1:51" x14ac:dyDescent="0.45">
      <c r="A1652" s="1" t="s">
        <v>2415</v>
      </c>
      <c r="B1652" s="2">
        <v>4492668</v>
      </c>
      <c r="C1652" s="3" t="s">
        <v>5337</v>
      </c>
      <c r="D1652" s="5">
        <v>9.48</v>
      </c>
      <c r="E1652" s="5">
        <v>1090.5442756800001</v>
      </c>
      <c r="F1652" s="3" t="s">
        <v>4583</v>
      </c>
      <c r="G1652" s="3" t="s">
        <v>4583</v>
      </c>
      <c r="H1652" s="3" t="s">
        <v>4584</v>
      </c>
      <c r="I1652" s="3" t="s">
        <v>4585</v>
      </c>
      <c r="J1652" s="3" t="s">
        <v>5004</v>
      </c>
      <c r="K1652" s="6">
        <v>1864100</v>
      </c>
      <c r="L1652" s="6">
        <v>1776300</v>
      </c>
      <c r="M1652" s="6">
        <v>147100</v>
      </c>
      <c r="N1652" s="6">
        <v>85200</v>
      </c>
      <c r="O1652" s="6">
        <v>88800</v>
      </c>
      <c r="P1652" s="6">
        <v>31800</v>
      </c>
      <c r="Q1652" s="6">
        <v>94100</v>
      </c>
      <c r="R1652" s="6">
        <v>1900</v>
      </c>
      <c r="S1652" s="6">
        <v>87600</v>
      </c>
      <c r="T1652" s="6">
        <v>77000</v>
      </c>
      <c r="U1652" s="6">
        <v>470400</v>
      </c>
      <c r="V1652" s="6">
        <v>423700</v>
      </c>
      <c r="W1652" s="6">
        <v>1921600</v>
      </c>
      <c r="X1652" s="6">
        <v>1656900</v>
      </c>
      <c r="Y1652" s="6">
        <v>1067800</v>
      </c>
      <c r="Z1652" s="6">
        <v>987200</v>
      </c>
      <c r="AA1652" s="6">
        <v>398300</v>
      </c>
      <c r="AB1652" s="6">
        <v>273100</v>
      </c>
      <c r="AC1652" s="6">
        <v>115036316</v>
      </c>
      <c r="AD1652" s="6">
        <v>115036316</v>
      </c>
      <c r="AF1652">
        <f>Q1652/W1652</f>
        <v>4.8969608659450457E-2</v>
      </c>
      <c r="AG1652">
        <f>R1652/X1652</f>
        <v>1.146719777898485E-3</v>
      </c>
      <c r="AH1652">
        <f>U1652/W1652</f>
        <v>0.24479600333055787</v>
      </c>
      <c r="AI1652">
        <f>V1652/X1652</f>
        <v>0.25571851047136218</v>
      </c>
      <c r="AJ1652">
        <f>Y1652/AA1652</f>
        <v>2.680893798644238</v>
      </c>
      <c r="AK1652">
        <f>Z1652/AB1652</f>
        <v>3.614793116074698</v>
      </c>
      <c r="AL1652">
        <f>O1652/K1652</f>
        <v>4.7636929349283839E-2</v>
      </c>
      <c r="AM1652">
        <f>P1652/L1652</f>
        <v>1.7902381354500931E-2</v>
      </c>
      <c r="AN1652">
        <f>K1652/W1652</f>
        <v>0.97007701915070776</v>
      </c>
      <c r="AO1652">
        <f>L1652/X1652</f>
        <v>1.0720622849900416</v>
      </c>
      <c r="AP1652">
        <f>IF(OR(Q1652&lt;0, Q1652="NA"), 0, 1)</f>
        <v>1</v>
      </c>
      <c r="AQ1652">
        <f>IF(OR(S1652&lt;0, S1652="NA"), 0, 1)</f>
        <v>1</v>
      </c>
      <c r="AR1652">
        <f>IFERROR(IF((AF1652-AG1652)&gt;0,1,0),0)</f>
        <v>1</v>
      </c>
      <c r="AS1652">
        <f>IFERROR(IF((S1652-Q1652)&gt;0,1,0),0)</f>
        <v>0</v>
      </c>
      <c r="AT1652">
        <f>IFERROR(IF((AH1652-AI1652)&lt;0,1,0),0)</f>
        <v>1</v>
      </c>
      <c r="AU1652">
        <f>IFERROR(IF((AJ1652-AK1652)&gt;0,1,0),0)</f>
        <v>0</v>
      </c>
      <c r="AV1652">
        <f>IFERROR(IF((AL1652-AM1652)&gt;0,1,0),0)</f>
        <v>1</v>
      </c>
      <c r="AW1652">
        <f>IFERROR(IF((AN1652-AO1652)&gt;0,1,0),0)</f>
        <v>0</v>
      </c>
      <c r="AX1652">
        <f>IFERROR(IF((AC1652-AD1652)&lt;0,1,0),0)</f>
        <v>0</v>
      </c>
      <c r="AY1652">
        <f>SUM(AP1652:AX1652)</f>
        <v>5</v>
      </c>
    </row>
    <row r="1653" spans="1:51" x14ac:dyDescent="0.45">
      <c r="A1653" s="1" t="s">
        <v>2416</v>
      </c>
      <c r="B1653" s="2">
        <v>7555494</v>
      </c>
      <c r="C1653" s="3" t="s">
        <v>5335</v>
      </c>
      <c r="D1653" s="5">
        <v>153.46</v>
      </c>
      <c r="E1653" s="5">
        <v>4413.59369608</v>
      </c>
      <c r="F1653" s="3" t="s">
        <v>4470</v>
      </c>
      <c r="G1653" s="3" t="s">
        <v>4471</v>
      </c>
      <c r="H1653" s="3" t="s">
        <v>4489</v>
      </c>
      <c r="I1653" s="3" t="s">
        <v>4489</v>
      </c>
      <c r="J1653" s="3" t="s">
        <v>4495</v>
      </c>
      <c r="K1653" s="6">
        <v>241519</v>
      </c>
      <c r="L1653" s="6">
        <v>166234</v>
      </c>
      <c r="M1653" s="6">
        <v>69145</v>
      </c>
      <c r="N1653" s="6">
        <v>8620</v>
      </c>
      <c r="O1653" s="6">
        <v>64954</v>
      </c>
      <c r="P1653" s="6">
        <v>4027</v>
      </c>
      <c r="Q1653" s="6">
        <v>52372</v>
      </c>
      <c r="R1653" s="6">
        <v>105940</v>
      </c>
      <c r="S1653" s="6">
        <v>63345</v>
      </c>
      <c r="T1653" s="6">
        <v>-16738</v>
      </c>
      <c r="U1653" s="6" t="s">
        <v>4474</v>
      </c>
      <c r="V1653" s="6" t="s">
        <v>4474</v>
      </c>
      <c r="W1653" s="6">
        <v>982318</v>
      </c>
      <c r="X1653" s="6">
        <v>917658</v>
      </c>
      <c r="Y1653" s="6">
        <v>713164</v>
      </c>
      <c r="Z1653" s="6">
        <v>682772</v>
      </c>
      <c r="AA1653" s="6">
        <v>89527</v>
      </c>
      <c r="AB1653" s="6">
        <v>71851</v>
      </c>
      <c r="AC1653" s="6">
        <v>28757000</v>
      </c>
      <c r="AD1653" s="6">
        <v>28709000</v>
      </c>
      <c r="AF1653">
        <f>Q1653/W1653</f>
        <v>5.3314710714860158E-2</v>
      </c>
      <c r="AG1653">
        <f>R1653/X1653</f>
        <v>0.1154460594251889</v>
      </c>
      <c r="AH1653" t="e">
        <f>U1653/W1653</f>
        <v>#VALUE!</v>
      </c>
      <c r="AI1653" t="e">
        <f>V1653/X1653</f>
        <v>#VALUE!</v>
      </c>
      <c r="AJ1653">
        <f>Y1653/AA1653</f>
        <v>7.965909725557653</v>
      </c>
      <c r="AK1653">
        <f>Z1653/AB1653</f>
        <v>9.5026095670206399</v>
      </c>
      <c r="AL1653">
        <f>O1653/K1653</f>
        <v>0.26893950372434466</v>
      </c>
      <c r="AM1653">
        <f>P1653/L1653</f>
        <v>2.4224887808751518E-2</v>
      </c>
      <c r="AN1653">
        <f>K1653/W1653</f>
        <v>0.24586640985912911</v>
      </c>
      <c r="AO1653">
        <f>L1653/X1653</f>
        <v>0.18115027602876016</v>
      </c>
      <c r="AP1653">
        <f>IF(OR(Q1653&lt;0, Q1653="NA"), 0, 1)</f>
        <v>1</v>
      </c>
      <c r="AQ1653">
        <f>IF(OR(S1653&lt;0, S1653="NA"), 0, 1)</f>
        <v>1</v>
      </c>
      <c r="AR1653">
        <f>IFERROR(IF((AF1653-AG1653)&gt;0,1,0),0)</f>
        <v>0</v>
      </c>
      <c r="AS1653">
        <f>IFERROR(IF((S1653-Q1653)&gt;0,1,0),0)</f>
        <v>1</v>
      </c>
      <c r="AT1653">
        <f>IFERROR(IF((AH1653-AI1653)&lt;0,1,0),0)</f>
        <v>0</v>
      </c>
      <c r="AU1653">
        <f>IFERROR(IF((AJ1653-AK1653)&gt;0,1,0),0)</f>
        <v>0</v>
      </c>
      <c r="AV1653">
        <f>IFERROR(IF((AL1653-AM1653)&gt;0,1,0),0)</f>
        <v>1</v>
      </c>
      <c r="AW1653">
        <f>IFERROR(IF((AN1653-AO1653)&gt;0,1,0),0)</f>
        <v>1</v>
      </c>
      <c r="AX1653">
        <f>IFERROR(IF((AC1653-AD1653)&lt;0,1,0),0)</f>
        <v>0</v>
      </c>
      <c r="AY1653">
        <f>SUM(AP1653:AX1653)</f>
        <v>5</v>
      </c>
    </row>
    <row r="1654" spans="1:51" x14ac:dyDescent="0.45">
      <c r="A1654" s="1" t="s">
        <v>2419</v>
      </c>
      <c r="B1654" s="2">
        <v>15461477</v>
      </c>
      <c r="C1654" s="3" t="s">
        <v>5338</v>
      </c>
      <c r="D1654" s="5">
        <v>78.349999999999994</v>
      </c>
      <c r="E1654" s="5">
        <v>945.38144220000004</v>
      </c>
      <c r="F1654" s="3" t="s">
        <v>4475</v>
      </c>
      <c r="G1654" s="3" t="s">
        <v>4529</v>
      </c>
      <c r="H1654" s="3" t="s">
        <v>4530</v>
      </c>
      <c r="I1654" s="3" t="s">
        <v>4739</v>
      </c>
      <c r="J1654" s="3" t="s">
        <v>4839</v>
      </c>
      <c r="K1654" s="6">
        <v>250841</v>
      </c>
      <c r="L1654" s="6">
        <v>237860</v>
      </c>
      <c r="M1654" s="6">
        <v>9252</v>
      </c>
      <c r="N1654" s="6">
        <v>7285</v>
      </c>
      <c r="O1654" s="6">
        <v>-3135</v>
      </c>
      <c r="P1654" s="6">
        <v>-4502</v>
      </c>
      <c r="Q1654" s="6">
        <v>-7718</v>
      </c>
      <c r="R1654" s="6">
        <v>-8804</v>
      </c>
      <c r="S1654" s="6">
        <v>17546</v>
      </c>
      <c r="T1654" s="6">
        <v>15612</v>
      </c>
      <c r="U1654" s="6" t="s">
        <v>4474</v>
      </c>
      <c r="V1654" s="6" t="s">
        <v>4474</v>
      </c>
      <c r="W1654" s="6">
        <v>403769</v>
      </c>
      <c r="X1654" s="6">
        <v>328522</v>
      </c>
      <c r="Y1654" s="6">
        <v>118258</v>
      </c>
      <c r="Z1654" s="6">
        <v>61335</v>
      </c>
      <c r="AA1654" s="6">
        <v>34128</v>
      </c>
      <c r="AB1654" s="6">
        <v>34499</v>
      </c>
      <c r="AC1654" s="6">
        <v>12064000</v>
      </c>
      <c r="AD1654" s="6">
        <v>11253050</v>
      </c>
      <c r="AF1654">
        <f>Q1654/W1654</f>
        <v>-1.9114889949451295E-2</v>
      </c>
      <c r="AG1654">
        <f>R1654/X1654</f>
        <v>-2.6798814082466319E-2</v>
      </c>
      <c r="AH1654" t="e">
        <f>U1654/W1654</f>
        <v>#VALUE!</v>
      </c>
      <c r="AI1654" t="e">
        <f>V1654/X1654</f>
        <v>#VALUE!</v>
      </c>
      <c r="AJ1654">
        <f>Y1654/AA1654</f>
        <v>3.4651312705110175</v>
      </c>
      <c r="AK1654">
        <f>Z1654/AB1654</f>
        <v>1.777877619641149</v>
      </c>
      <c r="AL1654">
        <f>O1654/K1654</f>
        <v>-1.2497956873078963E-2</v>
      </c>
      <c r="AM1654">
        <f>P1654/L1654</f>
        <v>-1.8927099974775079E-2</v>
      </c>
      <c r="AN1654">
        <f>K1654/W1654</f>
        <v>0.62124878333898836</v>
      </c>
      <c r="AO1654">
        <f>L1654/X1654</f>
        <v>0.72403065852515203</v>
      </c>
      <c r="AP1654">
        <f>IF(OR(Q1654&lt;0, Q1654="NA"), 0, 1)</f>
        <v>0</v>
      </c>
      <c r="AQ1654">
        <f>IF(OR(S1654&lt;0, S1654="NA"), 0, 1)</f>
        <v>1</v>
      </c>
      <c r="AR1654">
        <f>IFERROR(IF((AF1654-AG1654)&gt;0,1,0),0)</f>
        <v>1</v>
      </c>
      <c r="AS1654">
        <f>IFERROR(IF((S1654-Q1654)&gt;0,1,0),0)</f>
        <v>1</v>
      </c>
      <c r="AT1654">
        <f>IFERROR(IF((AH1654-AI1654)&lt;0,1,0),0)</f>
        <v>0</v>
      </c>
      <c r="AU1654">
        <f>IFERROR(IF((AJ1654-AK1654)&gt;0,1,0),0)</f>
        <v>1</v>
      </c>
      <c r="AV1654">
        <f>IFERROR(IF((AL1654-AM1654)&gt;0,1,0),0)</f>
        <v>1</v>
      </c>
      <c r="AW1654">
        <f>IFERROR(IF((AN1654-AO1654)&gt;0,1,0),0)</f>
        <v>0</v>
      </c>
      <c r="AX1654">
        <f>IFERROR(IF((AC1654-AD1654)&lt;0,1,0),0)</f>
        <v>0</v>
      </c>
      <c r="AY1654">
        <f>SUM(AP1654:AX1654)</f>
        <v>5</v>
      </c>
    </row>
    <row r="1655" spans="1:51" x14ac:dyDescent="0.45">
      <c r="A1655" s="1" t="s">
        <v>2426</v>
      </c>
      <c r="B1655" s="2">
        <v>4069312</v>
      </c>
      <c r="C1655" s="3" t="s">
        <v>5337</v>
      </c>
      <c r="D1655" s="5">
        <v>242.45</v>
      </c>
      <c r="E1655" s="5">
        <v>20278.33882945</v>
      </c>
      <c r="F1655" s="3" t="s">
        <v>4470</v>
      </c>
      <c r="G1655" s="3" t="s">
        <v>4512</v>
      </c>
      <c r="H1655" s="3" t="s">
        <v>4522</v>
      </c>
      <c r="I1655" s="3" t="s">
        <v>4557</v>
      </c>
      <c r="J1655" s="3" t="s">
        <v>5056</v>
      </c>
      <c r="K1655" s="6">
        <v>12712800</v>
      </c>
      <c r="L1655" s="6">
        <v>12487600</v>
      </c>
      <c r="M1655" s="6">
        <v>1673500</v>
      </c>
      <c r="N1655" s="6">
        <v>1655800</v>
      </c>
      <c r="O1655" s="6">
        <v>1125700</v>
      </c>
      <c r="P1655" s="6">
        <v>1123600</v>
      </c>
      <c r="Q1655" s="6">
        <v>436700</v>
      </c>
      <c r="R1655" s="6">
        <v>450700</v>
      </c>
      <c r="S1655" s="6">
        <v>1388200</v>
      </c>
      <c r="T1655" s="6">
        <v>1495800</v>
      </c>
      <c r="U1655" s="6">
        <v>5409200</v>
      </c>
      <c r="V1655" s="6">
        <v>3127000</v>
      </c>
      <c r="W1655" s="6">
        <v>18612500</v>
      </c>
      <c r="X1655" s="6">
        <v>16712300</v>
      </c>
      <c r="Y1655" s="6">
        <v>4909900</v>
      </c>
      <c r="Z1655" s="6">
        <v>3571300</v>
      </c>
      <c r="AA1655" s="6">
        <v>3412000</v>
      </c>
      <c r="AB1655" s="6">
        <v>4064700</v>
      </c>
      <c r="AC1655" s="6">
        <v>83700000</v>
      </c>
      <c r="AD1655" s="6">
        <v>83800000</v>
      </c>
      <c r="AF1655">
        <f>Q1655/W1655</f>
        <v>2.346272666218939E-2</v>
      </c>
      <c r="AG1655">
        <f>R1655/X1655</f>
        <v>2.6968161174703662E-2</v>
      </c>
      <c r="AH1655">
        <f>U1655/W1655</f>
        <v>0.29062189388851578</v>
      </c>
      <c r="AI1655">
        <f>V1655/X1655</f>
        <v>0.18710769911980996</v>
      </c>
      <c r="AJ1655">
        <f>Y1655/AA1655</f>
        <v>1.4390093786635405</v>
      </c>
      <c r="AK1655">
        <f>Z1655/AB1655</f>
        <v>0.87861342780525009</v>
      </c>
      <c r="AL1655">
        <f>O1655/K1655</f>
        <v>8.8548549493423945E-2</v>
      </c>
      <c r="AM1655">
        <f>P1655/L1655</f>
        <v>8.9977257439379871E-2</v>
      </c>
      <c r="AN1655">
        <f>K1655/W1655</f>
        <v>0.68302484889187376</v>
      </c>
      <c r="AO1655">
        <f>L1655/X1655</f>
        <v>0.74721013864040253</v>
      </c>
      <c r="AP1655">
        <f>IF(OR(Q1655&lt;0, Q1655="NA"), 0, 1)</f>
        <v>1</v>
      </c>
      <c r="AQ1655">
        <f>IF(OR(S1655&lt;0, S1655="NA"), 0, 1)</f>
        <v>1</v>
      </c>
      <c r="AR1655">
        <f>IFERROR(IF((AF1655-AG1655)&gt;0,1,0),0)</f>
        <v>0</v>
      </c>
      <c r="AS1655">
        <f>IFERROR(IF((S1655-Q1655)&gt;0,1,0),0)</f>
        <v>1</v>
      </c>
      <c r="AT1655">
        <f>IFERROR(IF((AH1655-AI1655)&lt;0,1,0),0)</f>
        <v>0</v>
      </c>
      <c r="AU1655">
        <f>IFERROR(IF((AJ1655-AK1655)&gt;0,1,0),0)</f>
        <v>1</v>
      </c>
      <c r="AV1655">
        <f>IFERROR(IF((AL1655-AM1655)&gt;0,1,0),0)</f>
        <v>0</v>
      </c>
      <c r="AW1655">
        <f>IFERROR(IF((AN1655-AO1655)&gt;0,1,0),0)</f>
        <v>0</v>
      </c>
      <c r="AX1655">
        <f>IFERROR(IF((AC1655-AD1655)&lt;0,1,0),0)</f>
        <v>1</v>
      </c>
      <c r="AY1655">
        <f>SUM(AP1655:AX1655)</f>
        <v>5</v>
      </c>
    </row>
    <row r="1656" spans="1:51" x14ac:dyDescent="0.45">
      <c r="A1656" s="1" t="s">
        <v>2427</v>
      </c>
      <c r="B1656" s="2">
        <v>4422251</v>
      </c>
      <c r="C1656" s="3" t="s">
        <v>5337</v>
      </c>
      <c r="D1656" s="5">
        <v>11.03</v>
      </c>
      <c r="E1656" s="5">
        <v>1407.8469304299999</v>
      </c>
      <c r="F1656" s="3" t="s">
        <v>4480</v>
      </c>
      <c r="G1656" s="3" t="s">
        <v>4491</v>
      </c>
      <c r="H1656" s="3" t="s">
        <v>4542</v>
      </c>
      <c r="I1656" s="3" t="s">
        <v>4543</v>
      </c>
      <c r="J1656" s="3" t="s">
        <v>4494</v>
      </c>
      <c r="K1656" s="6">
        <v>276898</v>
      </c>
      <c r="L1656" s="6">
        <v>284785</v>
      </c>
      <c r="M1656" s="6">
        <v>360233</v>
      </c>
      <c r="N1656" s="6">
        <v>369693</v>
      </c>
      <c r="O1656" s="6">
        <v>327602</v>
      </c>
      <c r="P1656" s="6">
        <v>338064</v>
      </c>
      <c r="Q1656" s="6">
        <v>95142</v>
      </c>
      <c r="R1656" s="6">
        <v>98775</v>
      </c>
      <c r="S1656" s="6">
        <v>252441</v>
      </c>
      <c r="T1656" s="6">
        <v>161546</v>
      </c>
      <c r="U1656" s="6">
        <v>3340807</v>
      </c>
      <c r="V1656" s="6">
        <v>3272971</v>
      </c>
      <c r="W1656" s="6">
        <v>5379139</v>
      </c>
      <c r="X1656" s="6">
        <v>5048187</v>
      </c>
      <c r="Y1656" s="6" t="s">
        <v>4474</v>
      </c>
      <c r="Z1656" s="6" t="s">
        <v>4474</v>
      </c>
      <c r="AA1656" s="6" t="s">
        <v>4474</v>
      </c>
      <c r="AB1656" s="6" t="s">
        <v>4474</v>
      </c>
      <c r="AC1656" s="6">
        <v>127765243</v>
      </c>
      <c r="AD1656" s="6">
        <v>127866107</v>
      </c>
      <c r="AF1656">
        <f>Q1656/W1656</f>
        <v>1.7687217229374441E-2</v>
      </c>
      <c r="AG1656">
        <f>R1656/X1656</f>
        <v>1.9566430482864442E-2</v>
      </c>
      <c r="AH1656">
        <f>U1656/W1656</f>
        <v>0.6210672377122064</v>
      </c>
      <c r="AI1656">
        <f>V1656/X1656</f>
        <v>0.64834583187984118</v>
      </c>
      <c r="AJ1656" t="e">
        <f>Y1656/AA1656</f>
        <v>#VALUE!</v>
      </c>
      <c r="AK1656" t="e">
        <f>Z1656/AB1656</f>
        <v>#VALUE!</v>
      </c>
      <c r="AL1656">
        <f>O1656/K1656</f>
        <v>1.1831143598003597</v>
      </c>
      <c r="AM1656">
        <f>P1656/L1656</f>
        <v>1.187084993942799</v>
      </c>
      <c r="AN1656">
        <f>K1656/W1656</f>
        <v>5.1476267856249855E-2</v>
      </c>
      <c r="AO1656">
        <f>L1656/X1656</f>
        <v>5.6413322248165532E-2</v>
      </c>
      <c r="AP1656">
        <f>IF(OR(Q1656&lt;0, Q1656="NA"), 0, 1)</f>
        <v>1</v>
      </c>
      <c r="AQ1656">
        <f>IF(OR(S1656&lt;0, S1656="NA"), 0, 1)</f>
        <v>1</v>
      </c>
      <c r="AR1656">
        <f>IFERROR(IF((AF1656-AG1656)&gt;0,1,0),0)</f>
        <v>0</v>
      </c>
      <c r="AS1656">
        <f>IFERROR(IF((S1656-Q1656)&gt;0,1,0),0)</f>
        <v>1</v>
      </c>
      <c r="AT1656">
        <f>IFERROR(IF((AH1656-AI1656)&lt;0,1,0),0)</f>
        <v>1</v>
      </c>
      <c r="AU1656">
        <f>IFERROR(IF((AJ1656-AK1656)&gt;0,1,0),0)</f>
        <v>0</v>
      </c>
      <c r="AV1656">
        <f>IFERROR(IF((AL1656-AM1656)&gt;0,1,0),0)</f>
        <v>0</v>
      </c>
      <c r="AW1656">
        <f>IFERROR(IF((AN1656-AO1656)&gt;0,1,0),0)</f>
        <v>0</v>
      </c>
      <c r="AX1656">
        <f>IFERROR(IF((AC1656-AD1656)&lt;0,1,0),0)</f>
        <v>1</v>
      </c>
      <c r="AY1656">
        <f>SUM(AP1656:AX1656)</f>
        <v>5</v>
      </c>
    </row>
    <row r="1657" spans="1:51" x14ac:dyDescent="0.45">
      <c r="A1657" s="1" t="s">
        <v>2432</v>
      </c>
      <c r="B1657" s="2">
        <v>4417220</v>
      </c>
      <c r="C1657" s="3" t="s">
        <v>5335</v>
      </c>
      <c r="D1657" s="5">
        <v>126.1</v>
      </c>
      <c r="E1657" s="5">
        <v>12907.319462699999</v>
      </c>
      <c r="F1657" s="3" t="s">
        <v>4525</v>
      </c>
      <c r="G1657" s="3" t="s">
        <v>4526</v>
      </c>
      <c r="H1657" s="3" t="s">
        <v>4705</v>
      </c>
      <c r="I1657" s="3" t="s">
        <v>5014</v>
      </c>
      <c r="J1657" s="3" t="s">
        <v>4700</v>
      </c>
      <c r="K1657" s="6">
        <v>2190159</v>
      </c>
      <c r="L1657" s="6">
        <v>2166649</v>
      </c>
      <c r="M1657" s="6">
        <v>991570</v>
      </c>
      <c r="N1657" s="6">
        <v>990843</v>
      </c>
      <c r="O1657" s="6">
        <v>693536</v>
      </c>
      <c r="P1657" s="6">
        <v>693284</v>
      </c>
      <c r="Q1657" s="6">
        <v>513240</v>
      </c>
      <c r="R1657" s="6">
        <v>505843</v>
      </c>
      <c r="S1657" s="6">
        <v>848490</v>
      </c>
      <c r="T1657" s="6">
        <v>843644</v>
      </c>
      <c r="U1657" s="6">
        <v>2995705</v>
      </c>
      <c r="V1657" s="6">
        <v>2749360</v>
      </c>
      <c r="W1657" s="6">
        <v>6520068</v>
      </c>
      <c r="X1657" s="6">
        <v>6582421</v>
      </c>
      <c r="Y1657" s="6" t="s">
        <v>4474</v>
      </c>
      <c r="Z1657" s="6" t="s">
        <v>4474</v>
      </c>
      <c r="AA1657" s="6" t="s">
        <v>4474</v>
      </c>
      <c r="AB1657" s="6" t="s">
        <v>4474</v>
      </c>
      <c r="AC1657" s="6">
        <v>102357807</v>
      </c>
      <c r="AD1657" s="6">
        <v>102295158</v>
      </c>
      <c r="AF1657">
        <f>Q1657/W1657</f>
        <v>7.8716970436504649E-2</v>
      </c>
      <c r="AG1657">
        <f>R1657/X1657</f>
        <v>7.6847561102518364E-2</v>
      </c>
      <c r="AH1657">
        <f>U1657/W1657</f>
        <v>0.45945916514981133</v>
      </c>
      <c r="AI1657">
        <f>V1657/X1657</f>
        <v>0.41768218714664407</v>
      </c>
      <c r="AJ1657" t="e">
        <f>Y1657/AA1657</f>
        <v>#VALUE!</v>
      </c>
      <c r="AK1657" t="e">
        <f>Z1657/AB1657</f>
        <v>#VALUE!</v>
      </c>
      <c r="AL1657">
        <f>O1657/K1657</f>
        <v>0.3166601146309469</v>
      </c>
      <c r="AM1657">
        <f>P1657/L1657</f>
        <v>0.31997983983561712</v>
      </c>
      <c r="AN1657">
        <f>K1657/W1657</f>
        <v>0.33591045369465472</v>
      </c>
      <c r="AO1657">
        <f>L1657/X1657</f>
        <v>0.32915685581338539</v>
      </c>
      <c r="AP1657">
        <f>IF(OR(Q1657&lt;0, Q1657="NA"), 0, 1)</f>
        <v>1</v>
      </c>
      <c r="AQ1657">
        <f>IF(OR(S1657&lt;0, S1657="NA"), 0, 1)</f>
        <v>1</v>
      </c>
      <c r="AR1657">
        <f>IFERROR(IF((AF1657-AG1657)&gt;0,1,0),0)</f>
        <v>1</v>
      </c>
      <c r="AS1657">
        <f>IFERROR(IF((S1657-Q1657)&gt;0,1,0),0)</f>
        <v>1</v>
      </c>
      <c r="AT1657">
        <f>IFERROR(IF((AH1657-AI1657)&lt;0,1,0),0)</f>
        <v>0</v>
      </c>
      <c r="AU1657">
        <f>IFERROR(IF((AJ1657-AK1657)&gt;0,1,0),0)</f>
        <v>0</v>
      </c>
      <c r="AV1657">
        <f>IFERROR(IF((AL1657-AM1657)&gt;0,1,0),0)</f>
        <v>0</v>
      </c>
      <c r="AW1657">
        <f>IFERROR(IF((AN1657-AO1657)&gt;0,1,0),0)</f>
        <v>1</v>
      </c>
      <c r="AX1657">
        <f>IFERROR(IF((AC1657-AD1657)&lt;0,1,0),0)</f>
        <v>0</v>
      </c>
      <c r="AY1657">
        <f>SUM(AP1657:AX1657)</f>
        <v>5</v>
      </c>
    </row>
    <row r="1658" spans="1:51" x14ac:dyDescent="0.45">
      <c r="A1658" s="1" t="s">
        <v>2439</v>
      </c>
      <c r="B1658" s="2">
        <v>4069282</v>
      </c>
      <c r="C1658" s="3" t="s">
        <v>5335</v>
      </c>
      <c r="D1658" s="5">
        <v>177.33</v>
      </c>
      <c r="E1658" s="5">
        <v>6265.2769080899998</v>
      </c>
      <c r="F1658" s="3" t="s">
        <v>4485</v>
      </c>
      <c r="G1658" s="3" t="s">
        <v>4607</v>
      </c>
      <c r="H1658" s="3" t="s">
        <v>4742</v>
      </c>
      <c r="I1658" s="3" t="s">
        <v>4743</v>
      </c>
      <c r="J1658" s="3" t="s">
        <v>4960</v>
      </c>
      <c r="K1658" s="6">
        <v>4828615</v>
      </c>
      <c r="L1658" s="6">
        <v>4903193</v>
      </c>
      <c r="M1658" s="6">
        <v>321427</v>
      </c>
      <c r="N1658" s="6">
        <v>337334</v>
      </c>
      <c r="O1658" s="6">
        <v>263771</v>
      </c>
      <c r="P1658" s="6">
        <v>280690</v>
      </c>
      <c r="Q1658" s="6">
        <v>207740</v>
      </c>
      <c r="R1658" s="6">
        <v>219360</v>
      </c>
      <c r="S1658" s="6">
        <v>315302</v>
      </c>
      <c r="T1658" s="6">
        <v>344258</v>
      </c>
      <c r="U1658" s="6" t="s">
        <v>4474</v>
      </c>
      <c r="V1658" s="6" t="s">
        <v>4474</v>
      </c>
      <c r="W1658" s="6">
        <v>1757255</v>
      </c>
      <c r="X1658" s="6">
        <v>1755204</v>
      </c>
      <c r="Y1658" s="6">
        <v>1311394</v>
      </c>
      <c r="Z1658" s="6">
        <v>1315185</v>
      </c>
      <c r="AA1658" s="6">
        <v>592652</v>
      </c>
      <c r="AB1658" s="6">
        <v>605718</v>
      </c>
      <c r="AC1658" s="6">
        <v>35331173</v>
      </c>
      <c r="AD1658" s="6">
        <v>35451651</v>
      </c>
      <c r="AF1658">
        <f>Q1658/W1658</f>
        <v>0.11821847142275879</v>
      </c>
      <c r="AG1658">
        <f>R1658/X1658</f>
        <v>0.12497692575905707</v>
      </c>
      <c r="AH1658" t="e">
        <f>U1658/W1658</f>
        <v>#VALUE!</v>
      </c>
      <c r="AI1658" t="e">
        <f>V1658/X1658</f>
        <v>#VALUE!</v>
      </c>
      <c r="AJ1658">
        <f>Y1658/AA1658</f>
        <v>2.2127555462564876</v>
      </c>
      <c r="AK1658">
        <f>Z1658/AB1658</f>
        <v>2.1712826760967974</v>
      </c>
      <c r="AL1658">
        <f>O1658/K1658</f>
        <v>5.4626637244841431E-2</v>
      </c>
      <c r="AM1658">
        <f>P1658/L1658</f>
        <v>5.7246369865514166E-2</v>
      </c>
      <c r="AN1658">
        <f>K1658/W1658</f>
        <v>2.7478169076201233</v>
      </c>
      <c r="AO1658">
        <f>L1658/X1658</f>
        <v>2.7935174486840277</v>
      </c>
      <c r="AP1658">
        <f>IF(OR(Q1658&lt;0, Q1658="NA"), 0, 1)</f>
        <v>1</v>
      </c>
      <c r="AQ1658">
        <f>IF(OR(S1658&lt;0, S1658="NA"), 0, 1)</f>
        <v>1</v>
      </c>
      <c r="AR1658">
        <f>IFERROR(IF((AF1658-AG1658)&gt;0,1,0),0)</f>
        <v>0</v>
      </c>
      <c r="AS1658">
        <f>IFERROR(IF((S1658-Q1658)&gt;0,1,0),0)</f>
        <v>1</v>
      </c>
      <c r="AT1658">
        <f>IFERROR(IF((AH1658-AI1658)&lt;0,1,0),0)</f>
        <v>0</v>
      </c>
      <c r="AU1658">
        <f>IFERROR(IF((AJ1658-AK1658)&gt;0,1,0),0)</f>
        <v>1</v>
      </c>
      <c r="AV1658">
        <f>IFERROR(IF((AL1658-AM1658)&gt;0,1,0),0)</f>
        <v>0</v>
      </c>
      <c r="AW1658">
        <f>IFERROR(IF((AN1658-AO1658)&gt;0,1,0),0)</f>
        <v>0</v>
      </c>
      <c r="AX1658">
        <f>IFERROR(IF((AC1658-AD1658)&lt;0,1,0),0)</f>
        <v>1</v>
      </c>
      <c r="AY1658">
        <f>SUM(AP1658:AX1658)</f>
        <v>5</v>
      </c>
    </row>
    <row r="1659" spans="1:51" x14ac:dyDescent="0.45">
      <c r="A1659" s="1" t="s">
        <v>2442</v>
      </c>
      <c r="B1659" s="2">
        <v>4107929</v>
      </c>
      <c r="C1659" s="3" t="s">
        <v>5337</v>
      </c>
      <c r="D1659" s="5">
        <v>44</v>
      </c>
      <c r="E1659" s="5">
        <v>31900.396528000001</v>
      </c>
      <c r="F1659" s="3" t="s">
        <v>4475</v>
      </c>
      <c r="G1659" s="3" t="s">
        <v>4529</v>
      </c>
      <c r="H1659" s="3" t="s">
        <v>4530</v>
      </c>
      <c r="I1659" s="3" t="s">
        <v>4531</v>
      </c>
      <c r="J1659" s="3" t="s">
        <v>4884</v>
      </c>
      <c r="K1659" s="6">
        <v>11317000</v>
      </c>
      <c r="L1659" s="6">
        <v>11430000</v>
      </c>
      <c r="M1659" s="6">
        <v>3863000</v>
      </c>
      <c r="N1659" s="6">
        <v>4031000</v>
      </c>
      <c r="O1659" s="6">
        <v>2568000</v>
      </c>
      <c r="P1659" s="6">
        <v>2745000</v>
      </c>
      <c r="Q1659" s="6">
        <v>1829000</v>
      </c>
      <c r="R1659" s="6">
        <v>1925000</v>
      </c>
      <c r="S1659" s="6">
        <v>3295000</v>
      </c>
      <c r="T1659" s="6">
        <v>3373000</v>
      </c>
      <c r="U1659" s="6">
        <v>11154000</v>
      </c>
      <c r="V1659" s="6">
        <v>12792000</v>
      </c>
      <c r="W1659" s="6">
        <v>21354000</v>
      </c>
      <c r="X1659" s="6">
        <v>21113000</v>
      </c>
      <c r="Y1659" s="6">
        <v>4825000</v>
      </c>
      <c r="Z1659" s="6">
        <v>5332000</v>
      </c>
      <c r="AA1659" s="6">
        <v>5350000</v>
      </c>
      <c r="AB1659" s="6">
        <v>3369000</v>
      </c>
      <c r="AC1659" s="6">
        <v>724982834</v>
      </c>
      <c r="AD1659" s="6">
        <v>735982834</v>
      </c>
      <c r="AF1659">
        <f>Q1659/W1659</f>
        <v>8.5651400206050388E-2</v>
      </c>
      <c r="AG1659">
        <f>R1659/X1659</f>
        <v>9.1176052668971719E-2</v>
      </c>
      <c r="AH1659">
        <f>U1659/W1659</f>
        <v>0.52233773531890981</v>
      </c>
      <c r="AI1659">
        <f>V1659/X1659</f>
        <v>0.60588263155401889</v>
      </c>
      <c r="AJ1659">
        <f>Y1659/AA1659</f>
        <v>0.90186915887850472</v>
      </c>
      <c r="AK1659">
        <f>Z1659/AB1659</f>
        <v>1.5826654793707331</v>
      </c>
      <c r="AL1659">
        <f>O1659/K1659</f>
        <v>0.22691526022797562</v>
      </c>
      <c r="AM1659">
        <f>P1659/L1659</f>
        <v>0.24015748031496062</v>
      </c>
      <c r="AN1659">
        <f>K1659/W1659</f>
        <v>0.52997096562704882</v>
      </c>
      <c r="AO1659">
        <f>L1659/X1659</f>
        <v>0.54137261402927106</v>
      </c>
      <c r="AP1659">
        <f>IF(OR(Q1659&lt;0, Q1659="NA"), 0, 1)</f>
        <v>1</v>
      </c>
      <c r="AQ1659">
        <f>IF(OR(S1659&lt;0, S1659="NA"), 0, 1)</f>
        <v>1</v>
      </c>
      <c r="AR1659">
        <f>IFERROR(IF((AF1659-AG1659)&gt;0,1,0),0)</f>
        <v>0</v>
      </c>
      <c r="AS1659">
        <f>IFERROR(IF((S1659-Q1659)&gt;0,1,0),0)</f>
        <v>1</v>
      </c>
      <c r="AT1659">
        <f>IFERROR(IF((AH1659-AI1659)&lt;0,1,0),0)</f>
        <v>1</v>
      </c>
      <c r="AU1659">
        <f>IFERROR(IF((AJ1659-AK1659)&gt;0,1,0),0)</f>
        <v>0</v>
      </c>
      <c r="AV1659">
        <f>IFERROR(IF((AL1659-AM1659)&gt;0,1,0),0)</f>
        <v>0</v>
      </c>
      <c r="AW1659">
        <f>IFERROR(IF((AN1659-AO1659)&gt;0,1,0),0)</f>
        <v>0</v>
      </c>
      <c r="AX1659">
        <f>IFERROR(IF((AC1659-AD1659)&lt;0,1,0),0)</f>
        <v>1</v>
      </c>
      <c r="AY1659">
        <f>SUM(AP1659:AX1659)</f>
        <v>5</v>
      </c>
    </row>
    <row r="1660" spans="1:51" x14ac:dyDescent="0.45">
      <c r="A1660" s="1" t="s">
        <v>2452</v>
      </c>
      <c r="B1660" s="2">
        <v>4915501</v>
      </c>
      <c r="C1660" s="3" t="s">
        <v>5337</v>
      </c>
      <c r="D1660" s="5">
        <v>44.88</v>
      </c>
      <c r="E1660" s="5">
        <v>1861.6670555999999</v>
      </c>
      <c r="F1660" s="3" t="s">
        <v>4475</v>
      </c>
      <c r="G1660" s="3" t="s">
        <v>4548</v>
      </c>
      <c r="H1660" s="3" t="s">
        <v>4810</v>
      </c>
      <c r="I1660" s="3" t="s">
        <v>4811</v>
      </c>
      <c r="J1660" s="3" t="s">
        <v>5103</v>
      </c>
      <c r="K1660" s="6">
        <v>2070500</v>
      </c>
      <c r="L1660" s="6">
        <v>2060908</v>
      </c>
      <c r="M1660" s="6">
        <v>205701</v>
      </c>
      <c r="N1660" s="6">
        <v>207515</v>
      </c>
      <c r="O1660" s="6">
        <v>155597</v>
      </c>
      <c r="P1660" s="6">
        <v>157027</v>
      </c>
      <c r="Q1660" s="6">
        <v>125673</v>
      </c>
      <c r="R1660" s="6">
        <v>123514</v>
      </c>
      <c r="S1660" s="6">
        <v>169504</v>
      </c>
      <c r="T1660" s="6">
        <v>184532</v>
      </c>
      <c r="U1660" s="6" t="s">
        <v>4474</v>
      </c>
      <c r="V1660" s="6" t="s">
        <v>4474</v>
      </c>
      <c r="W1660" s="6">
        <v>1928195</v>
      </c>
      <c r="X1660" s="6">
        <v>1917615</v>
      </c>
      <c r="Y1660" s="6">
        <v>819161</v>
      </c>
      <c r="Z1660" s="6">
        <v>834375</v>
      </c>
      <c r="AA1660" s="6">
        <v>434890</v>
      </c>
      <c r="AB1660" s="6">
        <v>439942</v>
      </c>
      <c r="AC1660" s="6">
        <v>41647000</v>
      </c>
      <c r="AD1660" s="6">
        <v>42015000</v>
      </c>
      <c r="AF1660">
        <f>Q1660/W1660</f>
        <v>6.5176499264856511E-2</v>
      </c>
      <c r="AG1660">
        <f>R1660/X1660</f>
        <v>6.4410217900882083E-2</v>
      </c>
      <c r="AH1660" t="e">
        <f>U1660/W1660</f>
        <v>#VALUE!</v>
      </c>
      <c r="AI1660" t="e">
        <f>V1660/X1660</f>
        <v>#VALUE!</v>
      </c>
      <c r="AJ1660">
        <f>Y1660/AA1660</f>
        <v>1.8836050495527605</v>
      </c>
      <c r="AK1660">
        <f>Z1660/AB1660</f>
        <v>1.8965568188533943</v>
      </c>
      <c r="AL1660">
        <f>O1660/K1660</f>
        <v>7.5149480801738708E-2</v>
      </c>
      <c r="AM1660">
        <f>P1660/L1660</f>
        <v>7.6193114879460899E-2</v>
      </c>
      <c r="AN1660">
        <f>K1660/W1660</f>
        <v>1.0738021828705084</v>
      </c>
      <c r="AO1660">
        <f>L1660/X1660</f>
        <v>1.0747245927884377</v>
      </c>
      <c r="AP1660">
        <f>IF(OR(Q1660&lt;0, Q1660="NA"), 0, 1)</f>
        <v>1</v>
      </c>
      <c r="AQ1660">
        <f>IF(OR(S1660&lt;0, S1660="NA"), 0, 1)</f>
        <v>1</v>
      </c>
      <c r="AR1660">
        <f>IFERROR(IF((AF1660-AG1660)&gt;0,1,0),0)</f>
        <v>1</v>
      </c>
      <c r="AS1660">
        <f>IFERROR(IF((S1660-Q1660)&gt;0,1,0),0)</f>
        <v>1</v>
      </c>
      <c r="AT1660">
        <f>IFERROR(IF((AH1660-AI1660)&lt;0,1,0),0)</f>
        <v>0</v>
      </c>
      <c r="AU1660">
        <f>IFERROR(IF((AJ1660-AK1660)&gt;0,1,0),0)</f>
        <v>0</v>
      </c>
      <c r="AV1660">
        <f>IFERROR(IF((AL1660-AM1660)&gt;0,1,0),0)</f>
        <v>0</v>
      </c>
      <c r="AW1660">
        <f>IFERROR(IF((AN1660-AO1660)&gt;0,1,0),0)</f>
        <v>0</v>
      </c>
      <c r="AX1660">
        <f>IFERROR(IF((AC1660-AD1660)&lt;0,1,0),0)</f>
        <v>1</v>
      </c>
      <c r="AY1660">
        <f>SUM(AP1660:AX1660)</f>
        <v>5</v>
      </c>
    </row>
    <row r="1661" spans="1:51" x14ac:dyDescent="0.45">
      <c r="A1661" s="1" t="s">
        <v>2471</v>
      </c>
      <c r="B1661" s="2">
        <v>4213397</v>
      </c>
      <c r="C1661" s="3" t="s">
        <v>5337</v>
      </c>
      <c r="D1661" s="5">
        <v>17.09</v>
      </c>
      <c r="E1661" s="5">
        <v>1920.9500091</v>
      </c>
      <c r="F1661" s="3" t="s">
        <v>4480</v>
      </c>
      <c r="G1661" s="3" t="s">
        <v>4491</v>
      </c>
      <c r="H1661" s="3" t="s">
        <v>4663</v>
      </c>
      <c r="I1661" s="3" t="s">
        <v>4663</v>
      </c>
      <c r="J1661" s="3" t="s">
        <v>4595</v>
      </c>
      <c r="K1661" s="6">
        <v>1107963</v>
      </c>
      <c r="L1661" s="6">
        <v>1077202</v>
      </c>
      <c r="M1661" s="6">
        <v>119953</v>
      </c>
      <c r="N1661" s="6">
        <v>108948</v>
      </c>
      <c r="O1661" s="6">
        <v>68914</v>
      </c>
      <c r="P1661" s="6">
        <v>60000</v>
      </c>
      <c r="Q1661" s="6">
        <v>51765</v>
      </c>
      <c r="R1661" s="6">
        <v>42316</v>
      </c>
      <c r="S1661" s="6">
        <v>-3263606</v>
      </c>
      <c r="T1661" s="6">
        <v>-2938708</v>
      </c>
      <c r="U1661" s="6">
        <v>2683</v>
      </c>
      <c r="V1661" s="6">
        <v>5474</v>
      </c>
      <c r="W1661" s="6">
        <v>11037507</v>
      </c>
      <c r="X1661" s="6">
        <v>9586050</v>
      </c>
      <c r="Y1661" s="6">
        <v>5831671</v>
      </c>
      <c r="Z1661" s="6">
        <v>5799485</v>
      </c>
      <c r="AA1661" s="6">
        <v>875595</v>
      </c>
      <c r="AB1661" s="6">
        <v>1327353</v>
      </c>
      <c r="AC1661" s="6">
        <v>112401990</v>
      </c>
      <c r="AD1661" s="6">
        <v>111812215</v>
      </c>
      <c r="AF1661">
        <f>Q1661/W1661</f>
        <v>4.6899177504485384E-3</v>
      </c>
      <c r="AG1661">
        <f>R1661/X1661</f>
        <v>4.4143312417523383E-3</v>
      </c>
      <c r="AH1661">
        <f>U1661/W1661</f>
        <v>2.4308025353913704E-4</v>
      </c>
      <c r="AI1661">
        <f>V1661/X1661</f>
        <v>5.7103812310597165E-4</v>
      </c>
      <c r="AJ1661">
        <f>Y1661/AA1661</f>
        <v>6.6602378953740029</v>
      </c>
      <c r="AK1661">
        <f>Z1661/AB1661</f>
        <v>4.369210752527775</v>
      </c>
      <c r="AL1661">
        <f>O1661/K1661</f>
        <v>6.2198827939200133E-2</v>
      </c>
      <c r="AM1661">
        <f>P1661/L1661</f>
        <v>5.5699859450687984E-2</v>
      </c>
      <c r="AN1661">
        <f>K1661/W1661</f>
        <v>0.10038163509205475</v>
      </c>
      <c r="AO1661">
        <f>L1661/X1661</f>
        <v>0.1123718319850199</v>
      </c>
      <c r="AP1661">
        <f>IF(OR(Q1661&lt;0, Q1661="NA"), 0, 1)</f>
        <v>1</v>
      </c>
      <c r="AQ1661">
        <f>IF(OR(S1661&lt;0, S1661="NA"), 0, 1)</f>
        <v>0</v>
      </c>
      <c r="AR1661">
        <f>IFERROR(IF((AF1661-AG1661)&gt;0,1,0),0)</f>
        <v>1</v>
      </c>
      <c r="AS1661">
        <f>IFERROR(IF((S1661-Q1661)&gt;0,1,0),0)</f>
        <v>0</v>
      </c>
      <c r="AT1661">
        <f>IFERROR(IF((AH1661-AI1661)&lt;0,1,0),0)</f>
        <v>1</v>
      </c>
      <c r="AU1661">
        <f>IFERROR(IF((AJ1661-AK1661)&gt;0,1,0),0)</f>
        <v>1</v>
      </c>
      <c r="AV1661">
        <f>IFERROR(IF((AL1661-AM1661)&gt;0,1,0),0)</f>
        <v>1</v>
      </c>
      <c r="AW1661">
        <f>IFERROR(IF((AN1661-AO1661)&gt;0,1,0),0)</f>
        <v>0</v>
      </c>
      <c r="AX1661">
        <f>IFERROR(IF((AC1661-AD1661)&lt;0,1,0),0)</f>
        <v>0</v>
      </c>
      <c r="AY1661">
        <f>SUM(AP1661:AX1661)</f>
        <v>5</v>
      </c>
    </row>
    <row r="1662" spans="1:51" x14ac:dyDescent="0.45">
      <c r="A1662" s="1" t="s">
        <v>2485</v>
      </c>
      <c r="B1662" s="2">
        <v>4571302</v>
      </c>
      <c r="C1662" s="3" t="s">
        <v>5335</v>
      </c>
      <c r="D1662" s="5">
        <v>77.33</v>
      </c>
      <c r="E1662" s="5">
        <v>11061.569447579999</v>
      </c>
      <c r="F1662" s="3" t="s">
        <v>4665</v>
      </c>
      <c r="G1662" s="3" t="s">
        <v>4666</v>
      </c>
      <c r="H1662" s="3" t="s">
        <v>4679</v>
      </c>
      <c r="I1662" s="3" t="s">
        <v>4882</v>
      </c>
      <c r="J1662" s="3" t="s">
        <v>4668</v>
      </c>
      <c r="K1662" s="6">
        <v>1003000</v>
      </c>
      <c r="L1662" s="6">
        <v>981000</v>
      </c>
      <c r="M1662" s="6">
        <v>310000</v>
      </c>
      <c r="N1662" s="6">
        <v>301000</v>
      </c>
      <c r="O1662" s="6">
        <v>92000</v>
      </c>
      <c r="P1662" s="6">
        <v>83000</v>
      </c>
      <c r="Q1662" s="6">
        <v>783000</v>
      </c>
      <c r="R1662" s="6">
        <v>803000</v>
      </c>
      <c r="S1662" s="6">
        <v>165000</v>
      </c>
      <c r="T1662" s="6">
        <v>150000</v>
      </c>
      <c r="U1662" s="6">
        <v>3910000</v>
      </c>
      <c r="V1662" s="6">
        <v>3807000</v>
      </c>
      <c r="W1662" s="6">
        <v>16303000</v>
      </c>
      <c r="X1662" s="6">
        <v>15959000</v>
      </c>
      <c r="Y1662" s="6">
        <v>417000</v>
      </c>
      <c r="Z1662" s="6">
        <v>309000</v>
      </c>
      <c r="AA1662" s="6">
        <v>201000</v>
      </c>
      <c r="AB1662" s="6">
        <v>184000</v>
      </c>
      <c r="AC1662" s="6">
        <v>142848038</v>
      </c>
      <c r="AD1662" s="6">
        <v>142847969</v>
      </c>
      <c r="AF1662">
        <f>Q1662/W1662</f>
        <v>4.8027970312212474E-2</v>
      </c>
      <c r="AG1662">
        <f>R1662/X1662</f>
        <v>5.0316435866908954E-2</v>
      </c>
      <c r="AH1662">
        <f>U1662/W1662</f>
        <v>0.23983315954118875</v>
      </c>
      <c r="AI1662">
        <f>V1662/X1662</f>
        <v>0.23854878125195814</v>
      </c>
      <c r="AJ1662">
        <f>Y1662/AA1662</f>
        <v>2.0746268656716418</v>
      </c>
      <c r="AK1662">
        <f>Z1662/AB1662</f>
        <v>1.6793478260869565</v>
      </c>
      <c r="AL1662">
        <f>O1662/K1662</f>
        <v>9.1724825523429712E-2</v>
      </c>
      <c r="AM1662">
        <f>P1662/L1662</f>
        <v>8.4607543323139647E-2</v>
      </c>
      <c r="AN1662">
        <f>K1662/W1662</f>
        <v>6.1522419186652764E-2</v>
      </c>
      <c r="AO1662">
        <f>L1662/X1662</f>
        <v>6.1470016918353278E-2</v>
      </c>
      <c r="AP1662">
        <f>IF(OR(Q1662&lt;0, Q1662="NA"), 0, 1)</f>
        <v>1</v>
      </c>
      <c r="AQ1662">
        <f>IF(OR(S1662&lt;0, S1662="NA"), 0, 1)</f>
        <v>1</v>
      </c>
      <c r="AR1662">
        <f>IFERROR(IF((AF1662-AG1662)&gt;0,1,0),0)</f>
        <v>0</v>
      </c>
      <c r="AS1662">
        <f>IFERROR(IF((S1662-Q1662)&gt;0,1,0),0)</f>
        <v>0</v>
      </c>
      <c r="AT1662">
        <f>IFERROR(IF((AH1662-AI1662)&lt;0,1,0),0)</f>
        <v>0</v>
      </c>
      <c r="AU1662">
        <f>IFERROR(IF((AJ1662-AK1662)&gt;0,1,0),0)</f>
        <v>1</v>
      </c>
      <c r="AV1662">
        <f>IFERROR(IF((AL1662-AM1662)&gt;0,1,0),0)</f>
        <v>1</v>
      </c>
      <c r="AW1662">
        <f>IFERROR(IF((AN1662-AO1662)&gt;0,1,0),0)</f>
        <v>1</v>
      </c>
      <c r="AX1662">
        <f>IFERROR(IF((AC1662-AD1662)&lt;0,1,0),0)</f>
        <v>0</v>
      </c>
      <c r="AY1662">
        <f>SUM(AP1662:AX1662)</f>
        <v>5</v>
      </c>
    </row>
    <row r="1663" spans="1:51" x14ac:dyDescent="0.45">
      <c r="A1663" s="1" t="s">
        <v>2486</v>
      </c>
      <c r="B1663" s="2">
        <v>6536582</v>
      </c>
      <c r="C1663" s="3" t="s">
        <v>5337</v>
      </c>
      <c r="D1663" s="5">
        <v>22.17</v>
      </c>
      <c r="E1663" s="5">
        <v>3622.9257364499999</v>
      </c>
      <c r="F1663" s="3" t="s">
        <v>4654</v>
      </c>
      <c r="G1663" s="3" t="s">
        <v>4654</v>
      </c>
      <c r="H1663" s="3" t="s">
        <v>4747</v>
      </c>
      <c r="I1663" s="3" t="s">
        <v>4748</v>
      </c>
      <c r="J1663" s="3" t="s">
        <v>4864</v>
      </c>
      <c r="K1663" s="6">
        <v>4446545</v>
      </c>
      <c r="L1663" s="6">
        <v>4523872</v>
      </c>
      <c r="M1663" s="6">
        <v>985946</v>
      </c>
      <c r="N1663" s="6">
        <v>1056874</v>
      </c>
      <c r="O1663" s="6">
        <v>494639</v>
      </c>
      <c r="P1663" s="6">
        <v>582965</v>
      </c>
      <c r="Q1663" s="6">
        <v>356500</v>
      </c>
      <c r="R1663" s="6">
        <v>431304</v>
      </c>
      <c r="S1663" s="6">
        <v>946824</v>
      </c>
      <c r="T1663" s="6">
        <v>977782</v>
      </c>
      <c r="U1663" s="6">
        <v>123000</v>
      </c>
      <c r="V1663" s="6">
        <v>147000</v>
      </c>
      <c r="W1663" s="6">
        <v>3272884</v>
      </c>
      <c r="X1663" s="6">
        <v>3241355</v>
      </c>
      <c r="Y1663" s="6">
        <v>922520</v>
      </c>
      <c r="Z1663" s="6">
        <v>1002312</v>
      </c>
      <c r="AA1663" s="6">
        <v>748571</v>
      </c>
      <c r="AB1663" s="6">
        <v>743897</v>
      </c>
      <c r="AC1663" s="6">
        <v>163393279</v>
      </c>
      <c r="AD1663" s="6">
        <v>165332351</v>
      </c>
      <c r="AF1663">
        <f>Q1663/W1663</f>
        <v>0.1089253392420874</v>
      </c>
      <c r="AG1663">
        <f>R1663/X1663</f>
        <v>0.13306287031195288</v>
      </c>
      <c r="AH1663">
        <f>U1663/W1663</f>
        <v>3.7581533595446706E-2</v>
      </c>
      <c r="AI1663">
        <f>V1663/X1663</f>
        <v>4.5351403965316971E-2</v>
      </c>
      <c r="AJ1663">
        <f>Y1663/AA1663</f>
        <v>1.2323747513595904</v>
      </c>
      <c r="AK1663">
        <f>Z1663/AB1663</f>
        <v>1.3473800808445255</v>
      </c>
      <c r="AL1663">
        <f>O1663/K1663</f>
        <v>0.11124119962802581</v>
      </c>
      <c r="AM1663">
        <f>P1663/L1663</f>
        <v>0.12886416768644204</v>
      </c>
      <c r="AN1663">
        <f>K1663/W1663</f>
        <v>1.3586014658631347</v>
      </c>
      <c r="AO1663">
        <f>L1663/X1663</f>
        <v>1.3956731058461662</v>
      </c>
      <c r="AP1663">
        <f>IF(OR(Q1663&lt;0, Q1663="NA"), 0, 1)</f>
        <v>1</v>
      </c>
      <c r="AQ1663">
        <f>IF(OR(S1663&lt;0, S1663="NA"), 0, 1)</f>
        <v>1</v>
      </c>
      <c r="AR1663">
        <f>IFERROR(IF((AF1663-AG1663)&gt;0,1,0),0)</f>
        <v>0</v>
      </c>
      <c r="AS1663">
        <f>IFERROR(IF((S1663-Q1663)&gt;0,1,0),0)</f>
        <v>1</v>
      </c>
      <c r="AT1663">
        <f>IFERROR(IF((AH1663-AI1663)&lt;0,1,0),0)</f>
        <v>1</v>
      </c>
      <c r="AU1663">
        <f>IFERROR(IF((AJ1663-AK1663)&gt;0,1,0),0)</f>
        <v>0</v>
      </c>
      <c r="AV1663">
        <f>IFERROR(IF((AL1663-AM1663)&gt;0,1,0),0)</f>
        <v>0</v>
      </c>
      <c r="AW1663">
        <f>IFERROR(IF((AN1663-AO1663)&gt;0,1,0),0)</f>
        <v>0</v>
      </c>
      <c r="AX1663">
        <f>IFERROR(IF((AC1663-AD1663)&lt;0,1,0),0)</f>
        <v>1</v>
      </c>
      <c r="AY1663">
        <f>SUM(AP1663:AX1663)</f>
        <v>5</v>
      </c>
    </row>
    <row r="1664" spans="1:51" x14ac:dyDescent="0.45">
      <c r="A1664" s="1" t="s">
        <v>2487</v>
      </c>
      <c r="B1664" s="2">
        <v>4393370</v>
      </c>
      <c r="C1664" s="3" t="s">
        <v>5335</v>
      </c>
      <c r="D1664" s="7">
        <v>11.64</v>
      </c>
      <c r="E1664" s="5">
        <v>4216.9274842025998</v>
      </c>
      <c r="F1664" s="3" t="s">
        <v>4665</v>
      </c>
      <c r="G1664" s="3" t="s">
        <v>4722</v>
      </c>
      <c r="H1664" s="3" t="s">
        <v>4723</v>
      </c>
      <c r="I1664" s="3" t="s">
        <v>4724</v>
      </c>
      <c r="J1664" s="3" t="s">
        <v>4938</v>
      </c>
      <c r="K1664" s="6">
        <v>7674500</v>
      </c>
      <c r="L1664" s="6">
        <v>7593800</v>
      </c>
      <c r="M1664" s="6">
        <v>2205000</v>
      </c>
      <c r="N1664" s="6">
        <v>2127400</v>
      </c>
      <c r="O1664" s="6">
        <v>58900</v>
      </c>
      <c r="P1664" s="6">
        <v>-102100</v>
      </c>
      <c r="Q1664" s="6">
        <v>-4080400</v>
      </c>
      <c r="R1664" s="6">
        <v>-1846800</v>
      </c>
      <c r="S1664" s="6">
        <v>2080500</v>
      </c>
      <c r="T1664" s="6">
        <v>1958100</v>
      </c>
      <c r="U1664" s="6">
        <v>15559900</v>
      </c>
      <c r="V1664" s="6">
        <v>15359300</v>
      </c>
      <c r="W1664" s="6">
        <v>41766400</v>
      </c>
      <c r="X1664" s="6">
        <v>40838300</v>
      </c>
      <c r="Y1664" s="6">
        <v>5197000</v>
      </c>
      <c r="Z1664" s="6">
        <v>5387600</v>
      </c>
      <c r="AA1664" s="6">
        <v>4351200</v>
      </c>
      <c r="AB1664" s="6">
        <v>4030400</v>
      </c>
      <c r="AC1664" s="6">
        <v>359398174</v>
      </c>
      <c r="AD1664" s="6">
        <v>367231072</v>
      </c>
      <c r="AF1664">
        <f>Q1664/W1664</f>
        <v>-9.7695755439779347E-2</v>
      </c>
      <c r="AG1664">
        <f>R1664/X1664</f>
        <v>-4.5222254599236504E-2</v>
      </c>
      <c r="AH1664">
        <f>U1664/W1664</f>
        <v>0.37254587419552559</v>
      </c>
      <c r="AI1664">
        <f>V1664/X1664</f>
        <v>0.3761003763623853</v>
      </c>
      <c r="AJ1664">
        <f>Y1664/AA1664</f>
        <v>1.1943831586688729</v>
      </c>
      <c r="AK1664">
        <f>Z1664/AB1664</f>
        <v>1.3367407701468836</v>
      </c>
      <c r="AL1664">
        <f>O1664/K1664</f>
        <v>7.6747670858036358E-3</v>
      </c>
      <c r="AM1664">
        <f>P1664/L1664</f>
        <v>-1.3445178961784614E-2</v>
      </c>
      <c r="AN1664">
        <f>K1664/W1664</f>
        <v>0.18374818035550108</v>
      </c>
      <c r="AO1664">
        <f>L1664/X1664</f>
        <v>0.18594799489694722</v>
      </c>
      <c r="AP1664">
        <f>IF(OR(Q1664&lt;0, Q1664="NA"), 0, 1)</f>
        <v>0</v>
      </c>
      <c r="AQ1664">
        <f>IF(OR(S1664&lt;0, S1664="NA"), 0, 1)</f>
        <v>1</v>
      </c>
      <c r="AR1664">
        <f>IFERROR(IF((AF1664-AG1664)&gt;0,1,0),0)</f>
        <v>0</v>
      </c>
      <c r="AS1664">
        <f>IFERROR(IF((S1664-Q1664)&gt;0,1,0),0)</f>
        <v>1</v>
      </c>
      <c r="AT1664">
        <f>IFERROR(IF((AH1664-AI1664)&lt;0,1,0),0)</f>
        <v>1</v>
      </c>
      <c r="AU1664">
        <f>IFERROR(IF((AJ1664-AK1664)&gt;0,1,0),0)</f>
        <v>0</v>
      </c>
      <c r="AV1664">
        <f>IFERROR(IF((AL1664-AM1664)&gt;0,1,0),0)</f>
        <v>1</v>
      </c>
      <c r="AW1664">
        <f>IFERROR(IF((AN1664-AO1664)&gt;0,1,0),0)</f>
        <v>0</v>
      </c>
      <c r="AX1664">
        <f>IFERROR(IF((AC1664-AD1664)&lt;0,1,0),0)</f>
        <v>1</v>
      </c>
      <c r="AY1664">
        <f>SUM(AP1664:AX1664)</f>
        <v>5</v>
      </c>
    </row>
    <row r="1665" spans="1:51" x14ac:dyDescent="0.45">
      <c r="A1665" s="1" t="s">
        <v>2492</v>
      </c>
      <c r="B1665" s="2">
        <v>4910874</v>
      </c>
      <c r="C1665" s="3" t="s">
        <v>5338</v>
      </c>
      <c r="D1665" s="7">
        <v>5.08</v>
      </c>
      <c r="E1665" s="5">
        <v>220.02555436</v>
      </c>
      <c r="F1665" s="3" t="s">
        <v>4470</v>
      </c>
      <c r="G1665" s="3" t="s">
        <v>4512</v>
      </c>
      <c r="H1665" s="3" t="s">
        <v>4710</v>
      </c>
      <c r="I1665" s="3" t="s">
        <v>4710</v>
      </c>
      <c r="J1665" s="3" t="s">
        <v>4504</v>
      </c>
      <c r="K1665" s="6">
        <v>193059.114</v>
      </c>
      <c r="L1665" s="6">
        <v>178279.867</v>
      </c>
      <c r="M1665" s="6">
        <v>-17971.291000000001</v>
      </c>
      <c r="N1665" s="6">
        <v>-17955.876</v>
      </c>
      <c r="O1665" s="6">
        <v>-19334.458999999999</v>
      </c>
      <c r="P1665" s="6">
        <v>-19217.727999999999</v>
      </c>
      <c r="Q1665" s="6">
        <v>-22185.41</v>
      </c>
      <c r="R1665" s="6">
        <v>-21991.325000000001</v>
      </c>
      <c r="S1665" s="6">
        <v>21658.471000000001</v>
      </c>
      <c r="T1665" s="6">
        <v>16531.768</v>
      </c>
      <c r="U1665" s="6">
        <v>12951.28</v>
      </c>
      <c r="V1665" s="6">
        <v>11795.281000000001</v>
      </c>
      <c r="W1665" s="6">
        <v>72559.922000000006</v>
      </c>
      <c r="X1665" s="6">
        <v>63820.489000000001</v>
      </c>
      <c r="Y1665" s="6">
        <v>48656.957000000002</v>
      </c>
      <c r="Z1665" s="6">
        <v>45069.43</v>
      </c>
      <c r="AA1665" s="6">
        <v>58952</v>
      </c>
      <c r="AB1665" s="6">
        <v>51649</v>
      </c>
      <c r="AC1665" s="6">
        <v>41806532</v>
      </c>
      <c r="AD1665" s="6">
        <v>41656532</v>
      </c>
      <c r="AF1665">
        <f>Q1665/W1665</f>
        <v>-0.30575294719859258</v>
      </c>
      <c r="AG1665">
        <f>R1665/X1665</f>
        <v>-0.34458095424496044</v>
      </c>
      <c r="AH1665">
        <f>U1665/W1665</f>
        <v>0.17849082031813651</v>
      </c>
      <c r="AI1665">
        <f>V1665/X1665</f>
        <v>0.18481965877760667</v>
      </c>
      <c r="AJ1665">
        <f>Y1665/AA1665</f>
        <v>0.82536567037589903</v>
      </c>
      <c r="AK1665">
        <f>Z1665/AB1665</f>
        <v>0.87260992468392418</v>
      </c>
      <c r="AL1665">
        <f>O1665/K1665</f>
        <v>-0.10014786973486266</v>
      </c>
      <c r="AM1665">
        <f>P1665/L1665</f>
        <v>-0.10779527898122114</v>
      </c>
      <c r="AN1665">
        <f>K1665/W1665</f>
        <v>2.66068524715338</v>
      </c>
      <c r="AO1665">
        <f>L1665/X1665</f>
        <v>2.7934581792377053</v>
      </c>
      <c r="AP1665">
        <f>IF(OR(Q1665&lt;0, Q1665="NA"), 0, 1)</f>
        <v>0</v>
      </c>
      <c r="AQ1665">
        <f>IF(OR(S1665&lt;0, S1665="NA"), 0, 1)</f>
        <v>1</v>
      </c>
      <c r="AR1665">
        <f>IFERROR(IF((AF1665-AG1665)&gt;0,1,0),0)</f>
        <v>1</v>
      </c>
      <c r="AS1665">
        <f>IFERROR(IF((S1665-Q1665)&gt;0,1,0),0)</f>
        <v>1</v>
      </c>
      <c r="AT1665">
        <f>IFERROR(IF((AH1665-AI1665)&lt;0,1,0),0)</f>
        <v>1</v>
      </c>
      <c r="AU1665">
        <f>IFERROR(IF((AJ1665-AK1665)&gt;0,1,0),0)</f>
        <v>0</v>
      </c>
      <c r="AV1665">
        <f>IFERROR(IF((AL1665-AM1665)&gt;0,1,0),0)</f>
        <v>1</v>
      </c>
      <c r="AW1665">
        <f>IFERROR(IF((AN1665-AO1665)&gt;0,1,0),0)</f>
        <v>0</v>
      </c>
      <c r="AX1665">
        <f>IFERROR(IF((AC1665-AD1665)&lt;0,1,0),0)</f>
        <v>0</v>
      </c>
      <c r="AY1665">
        <f>SUM(AP1665:AX1665)</f>
        <v>5</v>
      </c>
    </row>
    <row r="1666" spans="1:51" x14ac:dyDescent="0.45">
      <c r="A1666" s="1" t="s">
        <v>2498</v>
      </c>
      <c r="B1666" s="2">
        <v>4094028</v>
      </c>
      <c r="C1666" s="3" t="s">
        <v>5338</v>
      </c>
      <c r="D1666" s="5">
        <v>115.86</v>
      </c>
      <c r="E1666" s="5">
        <v>2189.2179157800001</v>
      </c>
      <c r="F1666" s="3" t="s">
        <v>4470</v>
      </c>
      <c r="G1666" s="3" t="s">
        <v>4471</v>
      </c>
      <c r="H1666" s="3" t="s">
        <v>4673</v>
      </c>
      <c r="I1666" s="3" t="s">
        <v>4673</v>
      </c>
      <c r="J1666" s="3" t="s">
        <v>4544</v>
      </c>
      <c r="K1666" s="6">
        <v>152422</v>
      </c>
      <c r="L1666" s="6">
        <v>133478</v>
      </c>
      <c r="M1666" s="6">
        <v>52626</v>
      </c>
      <c r="N1666" s="6">
        <v>43059</v>
      </c>
      <c r="O1666" s="6">
        <v>17976</v>
      </c>
      <c r="P1666" s="6">
        <v>7978</v>
      </c>
      <c r="Q1666" s="6">
        <v>45244</v>
      </c>
      <c r="R1666" s="6">
        <v>42143</v>
      </c>
      <c r="S1666" s="6">
        <v>76641</v>
      </c>
      <c r="T1666" s="6">
        <v>47757</v>
      </c>
      <c r="U1666" s="6" t="s">
        <v>4474</v>
      </c>
      <c r="V1666" s="6" t="s">
        <v>4474</v>
      </c>
      <c r="W1666" s="6">
        <v>954866</v>
      </c>
      <c r="X1666" s="6">
        <v>866405</v>
      </c>
      <c r="Y1666" s="6">
        <v>309388</v>
      </c>
      <c r="Z1666" s="6">
        <v>312259</v>
      </c>
      <c r="AA1666" s="6">
        <v>24772</v>
      </c>
      <c r="AB1666" s="6">
        <v>18565</v>
      </c>
      <c r="AC1666" s="6">
        <v>18760000</v>
      </c>
      <c r="AD1666" s="6">
        <v>18103000</v>
      </c>
      <c r="AF1666">
        <f>Q1666/W1666</f>
        <v>4.7382564673996139E-2</v>
      </c>
      <c r="AG1666">
        <f>R1666/X1666</f>
        <v>4.8641224369665455E-2</v>
      </c>
      <c r="AH1666" t="e">
        <f>U1666/W1666</f>
        <v>#VALUE!</v>
      </c>
      <c r="AI1666" t="e">
        <f>V1666/X1666</f>
        <v>#VALUE!</v>
      </c>
      <c r="AJ1666">
        <f>Y1666/AA1666</f>
        <v>12.489423542709511</v>
      </c>
      <c r="AK1666">
        <f>Z1666/AB1666</f>
        <v>16.819768381362781</v>
      </c>
      <c r="AL1666">
        <f>O1666/K1666</f>
        <v>0.11793573106244505</v>
      </c>
      <c r="AM1666">
        <f>P1666/L1666</f>
        <v>5.9770149387914112E-2</v>
      </c>
      <c r="AN1666">
        <f>K1666/W1666</f>
        <v>0.15962658634824153</v>
      </c>
      <c r="AO1666">
        <f>L1666/X1666</f>
        <v>0.15405959106884193</v>
      </c>
      <c r="AP1666">
        <f>IF(OR(Q1666&lt;0, Q1666="NA"), 0, 1)</f>
        <v>1</v>
      </c>
      <c r="AQ1666">
        <f>IF(OR(S1666&lt;0, S1666="NA"), 0, 1)</f>
        <v>1</v>
      </c>
      <c r="AR1666">
        <f>IFERROR(IF((AF1666-AG1666)&gt;0,1,0),0)</f>
        <v>0</v>
      </c>
      <c r="AS1666">
        <f>IFERROR(IF((S1666-Q1666)&gt;0,1,0),0)</f>
        <v>1</v>
      </c>
      <c r="AT1666">
        <f>IFERROR(IF((AH1666-AI1666)&lt;0,1,0),0)</f>
        <v>0</v>
      </c>
      <c r="AU1666">
        <f>IFERROR(IF((AJ1666-AK1666)&gt;0,1,0),0)</f>
        <v>0</v>
      </c>
      <c r="AV1666">
        <f>IFERROR(IF((AL1666-AM1666)&gt;0,1,0),0)</f>
        <v>1</v>
      </c>
      <c r="AW1666">
        <f>IFERROR(IF((AN1666-AO1666)&gt;0,1,0),0)</f>
        <v>1</v>
      </c>
      <c r="AX1666">
        <f>IFERROR(IF((AC1666-AD1666)&lt;0,1,0),0)</f>
        <v>0</v>
      </c>
      <c r="AY1666">
        <f>SUM(AP1666:AX1666)</f>
        <v>5</v>
      </c>
    </row>
    <row r="1667" spans="1:51" x14ac:dyDescent="0.45">
      <c r="A1667" s="1" t="s">
        <v>2501</v>
      </c>
      <c r="B1667" s="2">
        <v>4773096</v>
      </c>
      <c r="C1667" s="3" t="s">
        <v>5336</v>
      </c>
      <c r="D1667" s="5">
        <v>104.65</v>
      </c>
      <c r="E1667" s="5">
        <v>1179.73001965</v>
      </c>
      <c r="F1667" s="3" t="s">
        <v>4485</v>
      </c>
      <c r="G1667" s="3" t="s">
        <v>4486</v>
      </c>
      <c r="H1667" s="3" t="s">
        <v>4588</v>
      </c>
      <c r="I1667" s="3" t="s">
        <v>4588</v>
      </c>
      <c r="J1667" s="3" t="s">
        <v>4941</v>
      </c>
      <c r="K1667" s="6">
        <v>517822</v>
      </c>
      <c r="L1667" s="6">
        <v>511670</v>
      </c>
      <c r="M1667" s="6">
        <v>48224</v>
      </c>
      <c r="N1667" s="6">
        <v>45866</v>
      </c>
      <c r="O1667" s="6">
        <v>37470</v>
      </c>
      <c r="P1667" s="6">
        <v>35961</v>
      </c>
      <c r="Q1667" s="6">
        <v>26282</v>
      </c>
      <c r="R1667" s="6">
        <v>25990</v>
      </c>
      <c r="S1667" s="6">
        <v>31400</v>
      </c>
      <c r="T1667" s="6">
        <v>43634</v>
      </c>
      <c r="U1667" s="6">
        <v>9626</v>
      </c>
      <c r="V1667" s="6">
        <v>9621</v>
      </c>
      <c r="W1667" s="6">
        <v>324417</v>
      </c>
      <c r="X1667" s="6">
        <v>303943</v>
      </c>
      <c r="Y1667" s="6">
        <v>217144</v>
      </c>
      <c r="Z1667" s="6">
        <v>213289</v>
      </c>
      <c r="AA1667" s="6">
        <v>138205</v>
      </c>
      <c r="AB1667" s="6">
        <v>130578</v>
      </c>
      <c r="AC1667" s="6">
        <v>11273101</v>
      </c>
      <c r="AD1667" s="6">
        <v>11270000</v>
      </c>
      <c r="AF1667">
        <f>Q1667/W1667</f>
        <v>8.1013017197002629E-2</v>
      </c>
      <c r="AG1667">
        <f>R1667/X1667</f>
        <v>8.5509454075270691E-2</v>
      </c>
      <c r="AH1667">
        <f>U1667/W1667</f>
        <v>2.9671687981825859E-2</v>
      </c>
      <c r="AI1667">
        <f>V1667/X1667</f>
        <v>3.1653961433558267E-2</v>
      </c>
      <c r="AJ1667">
        <f>Y1667/AA1667</f>
        <v>1.5711732571180492</v>
      </c>
      <c r="AK1667">
        <f>Z1667/AB1667</f>
        <v>1.6334221691249675</v>
      </c>
      <c r="AL1667">
        <f>O1667/K1667</f>
        <v>7.2360772620707503E-2</v>
      </c>
      <c r="AM1667">
        <f>P1667/L1667</f>
        <v>7.0281626829792637E-2</v>
      </c>
      <c r="AN1667">
        <f>K1667/W1667</f>
        <v>1.5961617301189519</v>
      </c>
      <c r="AO1667">
        <f>L1667/X1667</f>
        <v>1.6834406451209603</v>
      </c>
      <c r="AP1667">
        <f>IF(OR(Q1667&lt;0, Q1667="NA"), 0, 1)</f>
        <v>1</v>
      </c>
      <c r="AQ1667">
        <f>IF(OR(S1667&lt;0, S1667="NA"), 0, 1)</f>
        <v>1</v>
      </c>
      <c r="AR1667">
        <f>IFERROR(IF((AF1667-AG1667)&gt;0,1,0),0)</f>
        <v>0</v>
      </c>
      <c r="AS1667">
        <f>IFERROR(IF((S1667-Q1667)&gt;0,1,0),0)</f>
        <v>1</v>
      </c>
      <c r="AT1667">
        <f>IFERROR(IF((AH1667-AI1667)&lt;0,1,0),0)</f>
        <v>1</v>
      </c>
      <c r="AU1667">
        <f>IFERROR(IF((AJ1667-AK1667)&gt;0,1,0),0)</f>
        <v>0</v>
      </c>
      <c r="AV1667">
        <f>IFERROR(IF((AL1667-AM1667)&gt;0,1,0),0)</f>
        <v>1</v>
      </c>
      <c r="AW1667">
        <f>IFERROR(IF((AN1667-AO1667)&gt;0,1,0),0)</f>
        <v>0</v>
      </c>
      <c r="AX1667">
        <f>IFERROR(IF((AC1667-AD1667)&lt;0,1,0),0)</f>
        <v>0</v>
      </c>
      <c r="AY1667">
        <f>SUM(AP1667:AX1667)</f>
        <v>5</v>
      </c>
    </row>
    <row r="1668" spans="1:51" x14ac:dyDescent="0.45">
      <c r="A1668" s="1" t="s">
        <v>2504</v>
      </c>
      <c r="B1668" s="2">
        <v>4992787</v>
      </c>
      <c r="C1668" s="3" t="s">
        <v>5335</v>
      </c>
      <c r="D1668" s="7">
        <v>198.62</v>
      </c>
      <c r="E1668" s="5">
        <v>11207.29299186</v>
      </c>
      <c r="F1668" s="3" t="s">
        <v>4485</v>
      </c>
      <c r="G1668" s="3" t="s">
        <v>4486</v>
      </c>
      <c r="H1668" s="3" t="s">
        <v>4598</v>
      </c>
      <c r="I1668" s="3" t="s">
        <v>4615</v>
      </c>
      <c r="J1668" s="3" t="s">
        <v>5155</v>
      </c>
      <c r="K1668" s="6">
        <v>4045153</v>
      </c>
      <c r="L1668" s="6">
        <v>4094608</v>
      </c>
      <c r="M1668" s="6">
        <v>780710</v>
      </c>
      <c r="N1668" s="6">
        <v>802977</v>
      </c>
      <c r="O1668" s="6">
        <v>693646</v>
      </c>
      <c r="P1668" s="6">
        <v>717068</v>
      </c>
      <c r="Q1668" s="6">
        <v>482522</v>
      </c>
      <c r="R1668" s="6">
        <v>511109</v>
      </c>
      <c r="S1668" s="6">
        <v>624844</v>
      </c>
      <c r="T1668" s="6">
        <v>648747</v>
      </c>
      <c r="U1668" s="6">
        <v>1150616</v>
      </c>
      <c r="V1668" s="6">
        <v>1098430</v>
      </c>
      <c r="W1668" s="6">
        <v>3664545</v>
      </c>
      <c r="X1668" s="6">
        <v>3415249</v>
      </c>
      <c r="Y1668" s="6">
        <v>1757101</v>
      </c>
      <c r="Z1668" s="6">
        <v>1613106</v>
      </c>
      <c r="AA1668" s="6">
        <v>951336</v>
      </c>
      <c r="AB1668" s="6">
        <v>783567</v>
      </c>
      <c r="AC1668" s="6">
        <v>56425803</v>
      </c>
      <c r="AD1668" s="6">
        <v>56675255</v>
      </c>
      <c r="AF1668">
        <f>Q1668/W1668</f>
        <v>0.13167309993464399</v>
      </c>
      <c r="AG1668">
        <f>R1668/X1668</f>
        <v>0.14965497391259028</v>
      </c>
      <c r="AH1668">
        <f>U1668/W1668</f>
        <v>0.31398604738105279</v>
      </c>
      <c r="AI1668">
        <f>V1668/X1668</f>
        <v>0.32162515822418802</v>
      </c>
      <c r="AJ1668">
        <f>Y1668/AA1668</f>
        <v>1.8469825592640245</v>
      </c>
      <c r="AK1668">
        <f>Z1668/AB1668</f>
        <v>2.0586701583910503</v>
      </c>
      <c r="AL1668">
        <f>O1668/K1668</f>
        <v>0.17147583787312864</v>
      </c>
      <c r="AM1668">
        <f>P1668/L1668</f>
        <v>0.17512494480546123</v>
      </c>
      <c r="AN1668">
        <f>K1668/W1668</f>
        <v>1.1038622803103797</v>
      </c>
      <c r="AO1668">
        <f>L1668/X1668</f>
        <v>1.1989193174494743</v>
      </c>
      <c r="AP1668">
        <f>IF(OR(Q1668&lt;0, Q1668="NA"), 0, 1)</f>
        <v>1</v>
      </c>
      <c r="AQ1668">
        <f>IF(OR(S1668&lt;0, S1668="NA"), 0, 1)</f>
        <v>1</v>
      </c>
      <c r="AR1668">
        <f>IFERROR(IF((AF1668-AG1668)&gt;0,1,0),0)</f>
        <v>0</v>
      </c>
      <c r="AS1668">
        <f>IFERROR(IF((S1668-Q1668)&gt;0,1,0),0)</f>
        <v>1</v>
      </c>
      <c r="AT1668">
        <f>IFERROR(IF((AH1668-AI1668)&lt;0,1,0),0)</f>
        <v>1</v>
      </c>
      <c r="AU1668">
        <f>IFERROR(IF((AJ1668-AK1668)&gt;0,1,0),0)</f>
        <v>0</v>
      </c>
      <c r="AV1668">
        <f>IFERROR(IF((AL1668-AM1668)&gt;0,1,0),0)</f>
        <v>0</v>
      </c>
      <c r="AW1668">
        <f>IFERROR(IF((AN1668-AO1668)&gt;0,1,0),0)</f>
        <v>0</v>
      </c>
      <c r="AX1668">
        <f>IFERROR(IF((AC1668-AD1668)&lt;0,1,0),0)</f>
        <v>1</v>
      </c>
      <c r="AY1668">
        <f>SUM(AP1668:AX1668)</f>
        <v>5</v>
      </c>
    </row>
    <row r="1669" spans="1:51" x14ac:dyDescent="0.45">
      <c r="A1669" s="1" t="s">
        <v>2508</v>
      </c>
      <c r="B1669" s="2">
        <v>4996319</v>
      </c>
      <c r="C1669" s="3" t="s">
        <v>5337</v>
      </c>
      <c r="D1669" s="5">
        <v>134.79</v>
      </c>
      <c r="E1669" s="5">
        <v>1464.8052540599999</v>
      </c>
      <c r="F1669" s="3" t="s">
        <v>4485</v>
      </c>
      <c r="G1669" s="3" t="s">
        <v>4486</v>
      </c>
      <c r="H1669" s="3" t="s">
        <v>4598</v>
      </c>
      <c r="I1669" s="3" t="s">
        <v>4599</v>
      </c>
      <c r="J1669" s="3" t="s">
        <v>4600</v>
      </c>
      <c r="K1669" s="6">
        <v>611997</v>
      </c>
      <c r="L1669" s="6">
        <v>607074</v>
      </c>
      <c r="M1669" s="6">
        <v>97299</v>
      </c>
      <c r="N1669" s="6">
        <v>97385</v>
      </c>
      <c r="O1669" s="6">
        <v>75994</v>
      </c>
      <c r="P1669" s="6">
        <v>76185</v>
      </c>
      <c r="Q1669" s="6">
        <v>68402</v>
      </c>
      <c r="R1669" s="6">
        <v>66257</v>
      </c>
      <c r="S1669" s="6">
        <v>95492</v>
      </c>
      <c r="T1669" s="6">
        <v>95761</v>
      </c>
      <c r="U1669" s="6">
        <v>114948</v>
      </c>
      <c r="V1669" s="6">
        <v>114994</v>
      </c>
      <c r="W1669" s="6">
        <v>771001</v>
      </c>
      <c r="X1669" s="6">
        <v>760232</v>
      </c>
      <c r="Y1669" s="6">
        <v>502144</v>
      </c>
      <c r="Z1669" s="6">
        <v>493212</v>
      </c>
      <c r="AA1669" s="6">
        <v>129849</v>
      </c>
      <c r="AB1669" s="6">
        <v>125816</v>
      </c>
      <c r="AC1669" s="6">
        <v>10868000</v>
      </c>
      <c r="AD1669" s="6">
        <v>10847000</v>
      </c>
      <c r="AF1669">
        <f>Q1669/W1669</f>
        <v>8.8718432271812878E-2</v>
      </c>
      <c r="AG1669">
        <f>R1669/X1669</f>
        <v>8.7153658356922625E-2</v>
      </c>
      <c r="AH1669">
        <f>U1669/W1669</f>
        <v>0.14908930079208718</v>
      </c>
      <c r="AI1669">
        <f>V1669/X1669</f>
        <v>0.1512617201064938</v>
      </c>
      <c r="AJ1669">
        <f>Y1669/AA1669</f>
        <v>3.8671379833498909</v>
      </c>
      <c r="AK1669">
        <f>Z1669/AB1669</f>
        <v>3.9201055509633114</v>
      </c>
      <c r="AL1669">
        <f>O1669/K1669</f>
        <v>0.12417381130953256</v>
      </c>
      <c r="AM1669">
        <f>P1669/L1669</f>
        <v>0.12549540912639975</v>
      </c>
      <c r="AN1669">
        <f>K1669/W1669</f>
        <v>0.79376939848327044</v>
      </c>
      <c r="AO1669">
        <f>L1669/X1669</f>
        <v>0.79853781477233265</v>
      </c>
      <c r="AP1669">
        <f>IF(OR(Q1669&lt;0, Q1669="NA"), 0, 1)</f>
        <v>1</v>
      </c>
      <c r="AQ1669">
        <f>IF(OR(S1669&lt;0, S1669="NA"), 0, 1)</f>
        <v>1</v>
      </c>
      <c r="AR1669">
        <f>IFERROR(IF((AF1669-AG1669)&gt;0,1,0),0)</f>
        <v>1</v>
      </c>
      <c r="AS1669">
        <f>IFERROR(IF((S1669-Q1669)&gt;0,1,0),0)</f>
        <v>1</v>
      </c>
      <c r="AT1669">
        <f>IFERROR(IF((AH1669-AI1669)&lt;0,1,0),0)</f>
        <v>1</v>
      </c>
      <c r="AU1669">
        <f>IFERROR(IF((AJ1669-AK1669)&gt;0,1,0),0)</f>
        <v>0</v>
      </c>
      <c r="AV1669">
        <f>IFERROR(IF((AL1669-AM1669)&gt;0,1,0),0)</f>
        <v>0</v>
      </c>
      <c r="AW1669">
        <f>IFERROR(IF((AN1669-AO1669)&gt;0,1,0),0)</f>
        <v>0</v>
      </c>
      <c r="AX1669">
        <f>IFERROR(IF((AC1669-AD1669)&lt;0,1,0),0)</f>
        <v>0</v>
      </c>
      <c r="AY1669">
        <f>SUM(AP1669:AX1669)</f>
        <v>5</v>
      </c>
    </row>
    <row r="1670" spans="1:51" x14ac:dyDescent="0.45">
      <c r="A1670" s="1" t="s">
        <v>2515</v>
      </c>
      <c r="B1670" s="2">
        <v>4133826</v>
      </c>
      <c r="C1670" s="3" t="s">
        <v>5335</v>
      </c>
      <c r="D1670" s="5">
        <v>35.869999999999997</v>
      </c>
      <c r="E1670" s="5">
        <v>1106.04908258</v>
      </c>
      <c r="F1670" s="3" t="s">
        <v>4485</v>
      </c>
      <c r="G1670" s="3" t="s">
        <v>4517</v>
      </c>
      <c r="H1670" s="3" t="s">
        <v>4518</v>
      </c>
      <c r="I1670" s="3" t="s">
        <v>4551</v>
      </c>
      <c r="J1670" s="3" t="s">
        <v>4552</v>
      </c>
      <c r="K1670" s="6">
        <v>363318</v>
      </c>
      <c r="L1670" s="6">
        <v>336348</v>
      </c>
      <c r="M1670" s="6">
        <v>31382</v>
      </c>
      <c r="N1670" s="6">
        <v>32024</v>
      </c>
      <c r="O1670" s="6">
        <v>25262</v>
      </c>
      <c r="P1670" s="6">
        <v>25505</v>
      </c>
      <c r="Q1670" s="6">
        <v>19991</v>
      </c>
      <c r="R1670" s="6">
        <v>19896</v>
      </c>
      <c r="S1670" s="6">
        <v>70221</v>
      </c>
      <c r="T1670" s="6">
        <v>62875</v>
      </c>
      <c r="U1670" s="6" t="s">
        <v>4474</v>
      </c>
      <c r="V1670" s="6" t="s">
        <v>4474</v>
      </c>
      <c r="W1670" s="6">
        <v>346888</v>
      </c>
      <c r="X1670" s="6">
        <v>325538</v>
      </c>
      <c r="Y1670" s="6">
        <v>199235</v>
      </c>
      <c r="Z1670" s="6">
        <v>173225</v>
      </c>
      <c r="AA1670" s="6">
        <v>155153</v>
      </c>
      <c r="AB1670" s="6">
        <v>143251</v>
      </c>
      <c r="AC1670" s="6">
        <v>30692344</v>
      </c>
      <c r="AD1670" s="6">
        <v>30527674</v>
      </c>
      <c r="AF1670">
        <f>Q1670/W1670</f>
        <v>5.7629551901478289E-2</v>
      </c>
      <c r="AG1670">
        <f>R1670/X1670</f>
        <v>6.1117288918651584E-2</v>
      </c>
      <c r="AH1670" t="e">
        <f>U1670/W1670</f>
        <v>#VALUE!</v>
      </c>
      <c r="AI1670" t="e">
        <f>V1670/X1670</f>
        <v>#VALUE!</v>
      </c>
      <c r="AJ1670">
        <f>Y1670/AA1670</f>
        <v>1.2841195465121524</v>
      </c>
      <c r="AK1670">
        <f>Z1670/AB1670</f>
        <v>1.2092411222260229</v>
      </c>
      <c r="AL1670">
        <f>O1670/K1670</f>
        <v>6.9531374718566102E-2</v>
      </c>
      <c r="AM1670">
        <f>P1670/L1670</f>
        <v>7.5829200708789707E-2</v>
      </c>
      <c r="AN1670">
        <f>K1670/W1670</f>
        <v>1.0473639906828718</v>
      </c>
      <c r="AO1670">
        <f>L1670/X1670</f>
        <v>1.0332065688183867</v>
      </c>
      <c r="AP1670">
        <f>IF(OR(Q1670&lt;0, Q1670="NA"), 0, 1)</f>
        <v>1</v>
      </c>
      <c r="AQ1670">
        <f>IF(OR(S1670&lt;0, S1670="NA"), 0, 1)</f>
        <v>1</v>
      </c>
      <c r="AR1670">
        <f>IFERROR(IF((AF1670-AG1670)&gt;0,1,0),0)</f>
        <v>0</v>
      </c>
      <c r="AS1670">
        <f>IFERROR(IF((S1670-Q1670)&gt;0,1,0),0)</f>
        <v>1</v>
      </c>
      <c r="AT1670">
        <f>IFERROR(IF((AH1670-AI1670)&lt;0,1,0),0)</f>
        <v>0</v>
      </c>
      <c r="AU1670">
        <f>IFERROR(IF((AJ1670-AK1670)&gt;0,1,0),0)</f>
        <v>1</v>
      </c>
      <c r="AV1670">
        <f>IFERROR(IF((AL1670-AM1670)&gt;0,1,0),0)</f>
        <v>0</v>
      </c>
      <c r="AW1670">
        <f>IFERROR(IF((AN1670-AO1670)&gt;0,1,0),0)</f>
        <v>1</v>
      </c>
      <c r="AX1670">
        <f>IFERROR(IF((AC1670-AD1670)&lt;0,1,0),0)</f>
        <v>0</v>
      </c>
      <c r="AY1670">
        <f>SUM(AP1670:AX1670)</f>
        <v>5</v>
      </c>
    </row>
    <row r="1671" spans="1:51" x14ac:dyDescent="0.45">
      <c r="A1671" s="1" t="s">
        <v>2526</v>
      </c>
      <c r="B1671" s="2">
        <v>4965581</v>
      </c>
      <c r="C1671" s="3" t="s">
        <v>5335</v>
      </c>
      <c r="D1671" s="7">
        <v>235.47</v>
      </c>
      <c r="E1671" s="5">
        <v>5843.1143478900003</v>
      </c>
      <c r="F1671" s="3" t="s">
        <v>4500</v>
      </c>
      <c r="G1671" s="3" t="s">
        <v>4574</v>
      </c>
      <c r="H1671" s="3" t="s">
        <v>4580</v>
      </c>
      <c r="I1671" s="3" t="s">
        <v>4613</v>
      </c>
      <c r="J1671" s="3" t="s">
        <v>5158</v>
      </c>
      <c r="K1671" s="6">
        <v>2195070</v>
      </c>
      <c r="L1671" s="6">
        <v>2234752</v>
      </c>
      <c r="M1671" s="6">
        <v>418755</v>
      </c>
      <c r="N1671" s="6">
        <v>427772</v>
      </c>
      <c r="O1671" s="6">
        <v>286167</v>
      </c>
      <c r="P1671" s="6">
        <v>294445</v>
      </c>
      <c r="Q1671" s="6">
        <v>194857</v>
      </c>
      <c r="R1671" s="6">
        <v>194587</v>
      </c>
      <c r="S1671" s="6">
        <v>351246</v>
      </c>
      <c r="T1671" s="6">
        <v>432328</v>
      </c>
      <c r="U1671" s="6">
        <v>799949</v>
      </c>
      <c r="V1671" s="6">
        <v>795825</v>
      </c>
      <c r="W1671" s="6">
        <v>4062244</v>
      </c>
      <c r="X1671" s="6">
        <v>3924978</v>
      </c>
      <c r="Y1671" s="6">
        <v>1562523</v>
      </c>
      <c r="Z1671" s="6">
        <v>1463978</v>
      </c>
      <c r="AA1671" s="6">
        <v>439866</v>
      </c>
      <c r="AB1671" s="6">
        <v>418189</v>
      </c>
      <c r="AC1671" s="6">
        <v>24813003</v>
      </c>
      <c r="AD1671" s="6">
        <v>24777540</v>
      </c>
      <c r="AF1671">
        <f>Q1671/W1671</f>
        <v>4.7967822710797282E-2</v>
      </c>
      <c r="AG1671">
        <f>R1671/X1671</f>
        <v>4.9576583613971846E-2</v>
      </c>
      <c r="AH1671">
        <f>U1671/W1671</f>
        <v>0.19692293225123847</v>
      </c>
      <c r="AI1671">
        <f>V1671/X1671</f>
        <v>0.20275909826755717</v>
      </c>
      <c r="AJ1671">
        <f>Y1671/AA1671</f>
        <v>3.5522704641868206</v>
      </c>
      <c r="AK1671">
        <f>Z1671/AB1671</f>
        <v>3.5007568348282714</v>
      </c>
      <c r="AL1671">
        <f>O1671/K1671</f>
        <v>0.13036805204389837</v>
      </c>
      <c r="AM1671">
        <f>P1671/L1671</f>
        <v>0.13175734936136091</v>
      </c>
      <c r="AN1671">
        <f>K1671/W1671</f>
        <v>0.54035897400550037</v>
      </c>
      <c r="AO1671">
        <f>L1671/X1671</f>
        <v>0.56936675823405891</v>
      </c>
      <c r="AP1671">
        <f>IF(OR(Q1671&lt;0, Q1671="NA"), 0, 1)</f>
        <v>1</v>
      </c>
      <c r="AQ1671">
        <f>IF(OR(S1671&lt;0, S1671="NA"), 0, 1)</f>
        <v>1</v>
      </c>
      <c r="AR1671">
        <f>IFERROR(IF((AF1671-AG1671)&gt;0,1,0),0)</f>
        <v>0</v>
      </c>
      <c r="AS1671">
        <f>IFERROR(IF((S1671-Q1671)&gt;0,1,0),0)</f>
        <v>1</v>
      </c>
      <c r="AT1671">
        <f>IFERROR(IF((AH1671-AI1671)&lt;0,1,0),0)</f>
        <v>1</v>
      </c>
      <c r="AU1671">
        <f>IFERROR(IF((AJ1671-AK1671)&gt;0,1,0),0)</f>
        <v>1</v>
      </c>
      <c r="AV1671">
        <f>IFERROR(IF((AL1671-AM1671)&gt;0,1,0),0)</f>
        <v>0</v>
      </c>
      <c r="AW1671">
        <f>IFERROR(IF((AN1671-AO1671)&gt;0,1,0),0)</f>
        <v>0</v>
      </c>
      <c r="AX1671">
        <f>IFERROR(IF((AC1671-AD1671)&lt;0,1,0),0)</f>
        <v>0</v>
      </c>
      <c r="AY1671">
        <f>SUM(AP1671:AX1671)</f>
        <v>5</v>
      </c>
    </row>
    <row r="1672" spans="1:51" x14ac:dyDescent="0.45">
      <c r="A1672" s="1" t="s">
        <v>2530</v>
      </c>
      <c r="B1672" s="2">
        <v>4149925</v>
      </c>
      <c r="C1672" s="3" t="s">
        <v>5336</v>
      </c>
      <c r="D1672" s="7">
        <v>9.8149999999999995</v>
      </c>
      <c r="E1672" s="5">
        <v>30.628600665</v>
      </c>
      <c r="F1672" s="3" t="s">
        <v>4475</v>
      </c>
      <c r="G1672" s="3" t="s">
        <v>4548</v>
      </c>
      <c r="H1672" s="3" t="s">
        <v>4810</v>
      </c>
      <c r="I1672" s="3" t="s">
        <v>4811</v>
      </c>
      <c r="J1672" s="3" t="s">
        <v>5160</v>
      </c>
      <c r="K1672" s="6">
        <v>472840</v>
      </c>
      <c r="L1672" s="6">
        <v>463644</v>
      </c>
      <c r="M1672" s="6">
        <v>21627</v>
      </c>
      <c r="N1672" s="6">
        <v>21314</v>
      </c>
      <c r="O1672" s="6">
        <v>4412</v>
      </c>
      <c r="P1672" s="6">
        <v>4203</v>
      </c>
      <c r="Q1672" s="6">
        <v>-26685</v>
      </c>
      <c r="R1672" s="6">
        <v>-11382</v>
      </c>
      <c r="S1672" s="6">
        <v>20611</v>
      </c>
      <c r="T1672" s="6">
        <v>13866</v>
      </c>
      <c r="U1672" s="6">
        <v>100289</v>
      </c>
      <c r="V1672" s="6">
        <v>105477</v>
      </c>
      <c r="W1672" s="6">
        <v>407547</v>
      </c>
      <c r="X1672" s="6">
        <v>436816</v>
      </c>
      <c r="Y1672" s="6">
        <v>181935</v>
      </c>
      <c r="Z1672" s="6">
        <v>187518</v>
      </c>
      <c r="AA1672" s="6">
        <v>129659</v>
      </c>
      <c r="AB1672" s="6">
        <v>130031</v>
      </c>
      <c r="AC1672" s="6">
        <v>3131360</v>
      </c>
      <c r="AD1672" s="6">
        <v>3131633</v>
      </c>
      <c r="AF1672">
        <f>Q1672/W1672</f>
        <v>-6.5477110615462755E-2</v>
      </c>
      <c r="AG1672">
        <f>R1672/X1672</f>
        <v>-2.6056737848430461E-2</v>
      </c>
      <c r="AH1672">
        <f>U1672/W1672</f>
        <v>0.24607959327390461</v>
      </c>
      <c r="AI1672">
        <f>V1672/X1672</f>
        <v>0.24146780337716567</v>
      </c>
      <c r="AJ1672">
        <f>Y1672/AA1672</f>
        <v>1.4031806507839795</v>
      </c>
      <c r="AK1672">
        <f>Z1672/AB1672</f>
        <v>1.4421022679207265</v>
      </c>
      <c r="AL1672">
        <f>O1672/K1672</f>
        <v>9.3308518737839439E-3</v>
      </c>
      <c r="AM1672">
        <f>P1672/L1672</f>
        <v>9.0651448093796109E-3</v>
      </c>
      <c r="AN1672">
        <f>K1672/W1672</f>
        <v>1.1602097426799853</v>
      </c>
      <c r="AO1672">
        <f>L1672/X1672</f>
        <v>1.0614171642064394</v>
      </c>
      <c r="AP1672">
        <f>IF(OR(Q1672&lt;0, Q1672="NA"), 0, 1)</f>
        <v>0</v>
      </c>
      <c r="AQ1672">
        <f>IF(OR(S1672&lt;0, S1672="NA"), 0, 1)</f>
        <v>1</v>
      </c>
      <c r="AR1672">
        <f>IFERROR(IF((AF1672-AG1672)&gt;0,1,0),0)</f>
        <v>0</v>
      </c>
      <c r="AS1672">
        <f>IFERROR(IF((S1672-Q1672)&gt;0,1,0),0)</f>
        <v>1</v>
      </c>
      <c r="AT1672">
        <f>IFERROR(IF((AH1672-AI1672)&lt;0,1,0),0)</f>
        <v>0</v>
      </c>
      <c r="AU1672">
        <f>IFERROR(IF((AJ1672-AK1672)&gt;0,1,0),0)</f>
        <v>0</v>
      </c>
      <c r="AV1672">
        <f>IFERROR(IF((AL1672-AM1672)&gt;0,1,0),0)</f>
        <v>1</v>
      </c>
      <c r="AW1672">
        <f>IFERROR(IF((AN1672-AO1672)&gt;0,1,0),0)</f>
        <v>1</v>
      </c>
      <c r="AX1672">
        <f>IFERROR(IF((AC1672-AD1672)&lt;0,1,0),0)</f>
        <v>1</v>
      </c>
      <c r="AY1672">
        <f>SUM(AP1672:AX1672)</f>
        <v>5</v>
      </c>
    </row>
    <row r="1673" spans="1:51" x14ac:dyDescent="0.45">
      <c r="A1673" s="1" t="s">
        <v>2531</v>
      </c>
      <c r="B1673" s="2">
        <v>4048181</v>
      </c>
      <c r="C1673" s="3" t="s">
        <v>5337</v>
      </c>
      <c r="D1673" s="5">
        <v>33.11</v>
      </c>
      <c r="E1673" s="5">
        <v>2160.9013040999998</v>
      </c>
      <c r="F1673" s="3" t="s">
        <v>4500</v>
      </c>
      <c r="G1673" s="3" t="s">
        <v>4501</v>
      </c>
      <c r="H1673" s="3" t="s">
        <v>4502</v>
      </c>
      <c r="I1673" s="3" t="s">
        <v>4538</v>
      </c>
      <c r="J1673" s="3" t="s">
        <v>4504</v>
      </c>
      <c r="K1673" s="6">
        <v>707165</v>
      </c>
      <c r="L1673" s="6">
        <v>681553</v>
      </c>
      <c r="M1673" s="6">
        <v>25254</v>
      </c>
      <c r="N1673" s="6">
        <v>29594</v>
      </c>
      <c r="O1673" s="6">
        <v>10645</v>
      </c>
      <c r="P1673" s="6">
        <v>17571</v>
      </c>
      <c r="Q1673" s="6">
        <v>2847</v>
      </c>
      <c r="R1673" s="6">
        <v>5978</v>
      </c>
      <c r="S1673" s="6">
        <v>91870</v>
      </c>
      <c r="T1673" s="6">
        <v>72425</v>
      </c>
      <c r="U1673" s="6" t="s">
        <v>4474</v>
      </c>
      <c r="V1673" s="6" t="s">
        <v>4474</v>
      </c>
      <c r="W1673" s="6">
        <v>1194888</v>
      </c>
      <c r="X1673" s="6">
        <v>1206256</v>
      </c>
      <c r="Y1673" s="6">
        <v>582120</v>
      </c>
      <c r="Z1673" s="6">
        <v>585037</v>
      </c>
      <c r="AA1673" s="6">
        <v>199468</v>
      </c>
      <c r="AB1673" s="6">
        <v>189638</v>
      </c>
      <c r="AC1673" s="6">
        <v>65464112</v>
      </c>
      <c r="AD1673" s="6">
        <v>66879419</v>
      </c>
      <c r="AF1673">
        <f>Q1673/W1673</f>
        <v>2.382650089380762E-3</v>
      </c>
      <c r="AG1673">
        <f>R1673/X1673</f>
        <v>4.9558302715178209E-3</v>
      </c>
      <c r="AH1673" t="e">
        <f>U1673/W1673</f>
        <v>#VALUE!</v>
      </c>
      <c r="AI1673" t="e">
        <f>V1673/X1673</f>
        <v>#VALUE!</v>
      </c>
      <c r="AJ1673">
        <f>Y1673/AA1673</f>
        <v>2.9183628451681471</v>
      </c>
      <c r="AK1673">
        <f>Z1673/AB1673</f>
        <v>3.0850198799818602</v>
      </c>
      <c r="AL1673">
        <f>O1673/K1673</f>
        <v>1.5053063994965815E-2</v>
      </c>
      <c r="AM1673">
        <f>P1673/L1673</f>
        <v>2.578082702299014E-2</v>
      </c>
      <c r="AN1673">
        <f>K1673/W1673</f>
        <v>0.59182534262625452</v>
      </c>
      <c r="AO1673">
        <f>L1673/X1673</f>
        <v>0.56501522064967968</v>
      </c>
      <c r="AP1673">
        <f>IF(OR(Q1673&lt;0, Q1673="NA"), 0, 1)</f>
        <v>1</v>
      </c>
      <c r="AQ1673">
        <f>IF(OR(S1673&lt;0, S1673="NA"), 0, 1)</f>
        <v>1</v>
      </c>
      <c r="AR1673">
        <f>IFERROR(IF((AF1673-AG1673)&gt;0,1,0),0)</f>
        <v>0</v>
      </c>
      <c r="AS1673">
        <f>IFERROR(IF((S1673-Q1673)&gt;0,1,0),0)</f>
        <v>1</v>
      </c>
      <c r="AT1673">
        <f>IFERROR(IF((AH1673-AI1673)&lt;0,1,0),0)</f>
        <v>0</v>
      </c>
      <c r="AU1673">
        <f>IFERROR(IF((AJ1673-AK1673)&gt;0,1,0),0)</f>
        <v>0</v>
      </c>
      <c r="AV1673">
        <f>IFERROR(IF((AL1673-AM1673)&gt;0,1,0),0)</f>
        <v>0</v>
      </c>
      <c r="AW1673">
        <f>IFERROR(IF((AN1673-AO1673)&gt;0,1,0),0)</f>
        <v>1</v>
      </c>
      <c r="AX1673">
        <f>IFERROR(IF((AC1673-AD1673)&lt;0,1,0),0)</f>
        <v>1</v>
      </c>
      <c r="AY1673">
        <f>SUM(AP1673:AX1673)</f>
        <v>5</v>
      </c>
    </row>
    <row r="1674" spans="1:51" x14ac:dyDescent="0.45">
      <c r="A1674" s="1" t="s">
        <v>2533</v>
      </c>
      <c r="B1674" s="2">
        <v>4286513</v>
      </c>
      <c r="C1674" s="3" t="s">
        <v>5335</v>
      </c>
      <c r="D1674" s="5">
        <v>39.020000000000003</v>
      </c>
      <c r="E1674" s="5">
        <v>10143.63592232</v>
      </c>
      <c r="F1674" s="3" t="s">
        <v>4475</v>
      </c>
      <c r="G1674" s="3" t="s">
        <v>4476</v>
      </c>
      <c r="H1674" s="3" t="s">
        <v>4674</v>
      </c>
      <c r="I1674" s="3" t="s">
        <v>4674</v>
      </c>
      <c r="J1674" s="3" t="s">
        <v>5161</v>
      </c>
      <c r="K1674" s="6">
        <v>14499000</v>
      </c>
      <c r="L1674" s="6">
        <v>14483000</v>
      </c>
      <c r="M1674" s="6">
        <v>1732000</v>
      </c>
      <c r="N1674" s="6">
        <v>1722000</v>
      </c>
      <c r="O1674" s="6">
        <v>1332000</v>
      </c>
      <c r="P1674" s="6">
        <v>1338000</v>
      </c>
      <c r="Q1674" s="6">
        <v>714000</v>
      </c>
      <c r="R1674" s="6">
        <v>730000</v>
      </c>
      <c r="S1674" s="6">
        <v>1098000</v>
      </c>
      <c r="T1674" s="6">
        <v>1119000</v>
      </c>
      <c r="U1674" s="6">
        <v>4189000</v>
      </c>
      <c r="V1674" s="6">
        <v>4160000</v>
      </c>
      <c r="W1674" s="6">
        <v>15466000</v>
      </c>
      <c r="X1674" s="6">
        <v>15211000</v>
      </c>
      <c r="Y1674" s="6">
        <v>5145000</v>
      </c>
      <c r="Z1674" s="6">
        <v>5085000</v>
      </c>
      <c r="AA1674" s="6">
        <v>2990000</v>
      </c>
      <c r="AB1674" s="6">
        <v>2904000</v>
      </c>
      <c r="AC1674" s="6">
        <v>261200000</v>
      </c>
      <c r="AD1674" s="6">
        <v>264200000</v>
      </c>
      <c r="AF1674">
        <f>Q1674/W1674</f>
        <v>4.6165783007888268E-2</v>
      </c>
      <c r="AG1674">
        <f>R1674/X1674</f>
        <v>4.7991585037144173E-2</v>
      </c>
      <c r="AH1674">
        <f>U1674/W1674</f>
        <v>0.27085219190482346</v>
      </c>
      <c r="AI1674">
        <f>V1674/X1674</f>
        <v>0.27348629281441061</v>
      </c>
      <c r="AJ1674">
        <f>Y1674/AA1674</f>
        <v>1.7207357859531773</v>
      </c>
      <c r="AK1674">
        <f>Z1674/AB1674</f>
        <v>1.7510330578512396</v>
      </c>
      <c r="AL1674">
        <f>O1674/K1674</f>
        <v>9.1868404717566729E-2</v>
      </c>
      <c r="AM1674">
        <f>P1674/L1674</f>
        <v>9.2384174549471801E-2</v>
      </c>
      <c r="AN1674">
        <f>K1674/W1674</f>
        <v>0.93747575326522692</v>
      </c>
      <c r="AO1674">
        <f>L1674/X1674</f>
        <v>0.95213989875747818</v>
      </c>
      <c r="AP1674">
        <f>IF(OR(Q1674&lt;0, Q1674="NA"), 0, 1)</f>
        <v>1</v>
      </c>
      <c r="AQ1674">
        <f>IF(OR(S1674&lt;0, S1674="NA"), 0, 1)</f>
        <v>1</v>
      </c>
      <c r="AR1674">
        <f>IFERROR(IF((AF1674-AG1674)&gt;0,1,0),0)</f>
        <v>0</v>
      </c>
      <c r="AS1674">
        <f>IFERROR(IF((S1674-Q1674)&gt;0,1,0),0)</f>
        <v>1</v>
      </c>
      <c r="AT1674">
        <f>IFERROR(IF((AH1674-AI1674)&lt;0,1,0),0)</f>
        <v>1</v>
      </c>
      <c r="AU1674">
        <f>IFERROR(IF((AJ1674-AK1674)&gt;0,1,0),0)</f>
        <v>0</v>
      </c>
      <c r="AV1674">
        <f>IFERROR(IF((AL1674-AM1674)&gt;0,1,0),0)</f>
        <v>0</v>
      </c>
      <c r="AW1674">
        <f>IFERROR(IF((AN1674-AO1674)&gt;0,1,0),0)</f>
        <v>0</v>
      </c>
      <c r="AX1674">
        <f>IFERROR(IF((AC1674-AD1674)&lt;0,1,0),0)</f>
        <v>1</v>
      </c>
      <c r="AY1674">
        <f>SUM(AP1674:AX1674)</f>
        <v>5</v>
      </c>
    </row>
    <row r="1675" spans="1:51" x14ac:dyDescent="0.45">
      <c r="A1675" s="1" t="s">
        <v>2534</v>
      </c>
      <c r="B1675" s="2">
        <v>5721906</v>
      </c>
      <c r="C1675" s="3" t="s">
        <v>5337</v>
      </c>
      <c r="D1675" s="5">
        <v>17.510000000000002</v>
      </c>
      <c r="E1675" s="5">
        <v>300.08277293999998</v>
      </c>
      <c r="F1675" s="3" t="s">
        <v>4480</v>
      </c>
      <c r="G1675" s="3" t="s">
        <v>4491</v>
      </c>
      <c r="H1675" s="3" t="s">
        <v>4492</v>
      </c>
      <c r="I1675" s="3" t="s">
        <v>4493</v>
      </c>
      <c r="J1675" s="3"/>
      <c r="K1675" s="6">
        <v>9921.7450000000008</v>
      </c>
      <c r="L1675" s="6">
        <v>8478.2749999999996</v>
      </c>
      <c r="M1675" s="6" t="s">
        <v>4474</v>
      </c>
      <c r="N1675" s="6" t="s">
        <v>4474</v>
      </c>
      <c r="O1675" s="6">
        <v>6728.3410000000003</v>
      </c>
      <c r="P1675" s="6">
        <v>5373.5929999999998</v>
      </c>
      <c r="Q1675" s="6">
        <v>63486.05</v>
      </c>
      <c r="R1675" s="6">
        <v>44398.675999999999</v>
      </c>
      <c r="S1675" s="6">
        <v>17838.670999999998</v>
      </c>
      <c r="T1675" s="6">
        <v>21231.274000000001</v>
      </c>
      <c r="U1675" s="6" t="s">
        <v>4474</v>
      </c>
      <c r="V1675" s="6" t="s">
        <v>4474</v>
      </c>
      <c r="W1675" s="6">
        <v>349265.97600000002</v>
      </c>
      <c r="X1675" s="6">
        <v>349265.97600000002</v>
      </c>
      <c r="Y1675" s="6">
        <v>672.255</v>
      </c>
      <c r="Z1675" s="6">
        <v>672.255</v>
      </c>
      <c r="AA1675" s="6">
        <v>69282</v>
      </c>
      <c r="AB1675" s="6">
        <v>69282</v>
      </c>
      <c r="AC1675" s="6">
        <v>17137794</v>
      </c>
      <c r="AD1675" s="6">
        <v>17137794</v>
      </c>
      <c r="AF1675">
        <f>Q1675/W1675</f>
        <v>0.1817699242482182</v>
      </c>
      <c r="AG1675">
        <f>R1675/X1675</f>
        <v>0.1271199574275165</v>
      </c>
      <c r="AH1675" t="e">
        <f>U1675/W1675</f>
        <v>#VALUE!</v>
      </c>
      <c r="AI1675" t="e">
        <f>V1675/X1675</f>
        <v>#VALUE!</v>
      </c>
      <c r="AJ1675">
        <f>Y1675/AA1675</f>
        <v>9.7031696544557025E-3</v>
      </c>
      <c r="AK1675">
        <f>Z1675/AB1675</f>
        <v>9.7031696544557025E-3</v>
      </c>
      <c r="AL1675">
        <f>O1675/K1675</f>
        <v>0.67814089154679946</v>
      </c>
      <c r="AM1675">
        <f>P1675/L1675</f>
        <v>0.63380734878262379</v>
      </c>
      <c r="AN1675">
        <f>K1675/W1675</f>
        <v>2.8407419221390177E-2</v>
      </c>
      <c r="AO1675">
        <f>L1675/X1675</f>
        <v>2.4274551724442803E-2</v>
      </c>
      <c r="AP1675">
        <f>IF(OR(Q1675&lt;0, Q1675="NA"), 0, 1)</f>
        <v>1</v>
      </c>
      <c r="AQ1675">
        <f>IF(OR(S1675&lt;0, S1675="NA"), 0, 1)</f>
        <v>1</v>
      </c>
      <c r="AR1675">
        <f>IFERROR(IF((AF1675-AG1675)&gt;0,1,0),0)</f>
        <v>1</v>
      </c>
      <c r="AS1675">
        <f>IFERROR(IF((S1675-Q1675)&gt;0,1,0),0)</f>
        <v>0</v>
      </c>
      <c r="AT1675">
        <f>IFERROR(IF((AH1675-AI1675)&lt;0,1,0),0)</f>
        <v>0</v>
      </c>
      <c r="AU1675">
        <f>IFERROR(IF((AJ1675-AK1675)&gt;0,1,0),0)</f>
        <v>0</v>
      </c>
      <c r="AV1675">
        <f>IFERROR(IF((AL1675-AM1675)&gt;0,1,0),0)</f>
        <v>1</v>
      </c>
      <c r="AW1675">
        <f>IFERROR(IF((AN1675-AO1675)&gt;0,1,0),0)</f>
        <v>1</v>
      </c>
      <c r="AX1675">
        <f>IFERROR(IF((AC1675-AD1675)&lt;0,1,0),0)</f>
        <v>0</v>
      </c>
      <c r="AY1675">
        <f>SUM(AP1675:AX1675)</f>
        <v>5</v>
      </c>
    </row>
    <row r="1676" spans="1:51" x14ac:dyDescent="0.45">
      <c r="A1676" s="1" t="s">
        <v>2543</v>
      </c>
      <c r="B1676" s="2">
        <v>4061160</v>
      </c>
      <c r="C1676" s="3" t="s">
        <v>5337</v>
      </c>
      <c r="D1676" s="5">
        <v>116.16</v>
      </c>
      <c r="E1676" s="5">
        <v>8158.8740745599998</v>
      </c>
      <c r="F1676" s="3" t="s">
        <v>4583</v>
      </c>
      <c r="G1676" s="3" t="s">
        <v>4583</v>
      </c>
      <c r="H1676" s="3" t="s">
        <v>4930</v>
      </c>
      <c r="I1676" s="3" t="s">
        <v>5162</v>
      </c>
      <c r="J1676" s="3" t="s">
        <v>5045</v>
      </c>
      <c r="K1676" s="6">
        <v>2919000</v>
      </c>
      <c r="L1676" s="6">
        <v>2925000</v>
      </c>
      <c r="M1676" s="6">
        <v>667000</v>
      </c>
      <c r="N1676" s="6">
        <v>713000</v>
      </c>
      <c r="O1676" s="6">
        <v>543000</v>
      </c>
      <c r="P1676" s="6">
        <v>590000</v>
      </c>
      <c r="Q1676" s="6">
        <v>417000</v>
      </c>
      <c r="R1676" s="6">
        <v>444000</v>
      </c>
      <c r="S1676" s="6">
        <v>659000</v>
      </c>
      <c r="T1676" s="6">
        <v>663000</v>
      </c>
      <c r="U1676" s="6">
        <v>347000</v>
      </c>
      <c r="V1676" s="6">
        <v>347000</v>
      </c>
      <c r="W1676" s="6">
        <v>2576000</v>
      </c>
      <c r="X1676" s="6">
        <v>2529000</v>
      </c>
      <c r="Y1676" s="6">
        <v>885000</v>
      </c>
      <c r="Z1676" s="6">
        <v>883000</v>
      </c>
      <c r="AA1676" s="6">
        <v>303000</v>
      </c>
      <c r="AB1676" s="6">
        <v>261000</v>
      </c>
      <c r="AC1676" s="6">
        <v>70000000</v>
      </c>
      <c r="AD1676" s="6">
        <v>71000000</v>
      </c>
      <c r="AF1676">
        <f>Q1676/W1676</f>
        <v>0.16187888198757763</v>
      </c>
      <c r="AG1676">
        <f>R1676/X1676</f>
        <v>0.17556346381969157</v>
      </c>
      <c r="AH1676">
        <f>U1676/W1676</f>
        <v>0.13470496894409939</v>
      </c>
      <c r="AI1676">
        <f>V1676/X1676</f>
        <v>0.13720838275998418</v>
      </c>
      <c r="AJ1676">
        <f>Y1676/AA1676</f>
        <v>2.9207920792079207</v>
      </c>
      <c r="AK1676">
        <f>Z1676/AB1676</f>
        <v>3.3831417624521074</v>
      </c>
      <c r="AL1676">
        <f>O1676/K1676</f>
        <v>0.18602261048304214</v>
      </c>
      <c r="AM1676">
        <f>P1676/L1676</f>
        <v>0.20170940170940171</v>
      </c>
      <c r="AN1676">
        <f>K1676/W1676</f>
        <v>1.1331521739130435</v>
      </c>
      <c r="AO1676">
        <f>L1676/X1676</f>
        <v>1.1565836298932384</v>
      </c>
      <c r="AP1676">
        <f>IF(OR(Q1676&lt;0, Q1676="NA"), 0, 1)</f>
        <v>1</v>
      </c>
      <c r="AQ1676">
        <f>IF(OR(S1676&lt;0, S1676="NA"), 0, 1)</f>
        <v>1</v>
      </c>
      <c r="AR1676">
        <f>IFERROR(IF((AF1676-AG1676)&gt;0,1,0),0)</f>
        <v>0</v>
      </c>
      <c r="AS1676">
        <f>IFERROR(IF((S1676-Q1676)&gt;0,1,0),0)</f>
        <v>1</v>
      </c>
      <c r="AT1676">
        <f>IFERROR(IF((AH1676-AI1676)&lt;0,1,0),0)</f>
        <v>1</v>
      </c>
      <c r="AU1676">
        <f>IFERROR(IF((AJ1676-AK1676)&gt;0,1,0),0)</f>
        <v>0</v>
      </c>
      <c r="AV1676">
        <f>IFERROR(IF((AL1676-AM1676)&gt;0,1,0),0)</f>
        <v>0</v>
      </c>
      <c r="AW1676">
        <f>IFERROR(IF((AN1676-AO1676)&gt;0,1,0),0)</f>
        <v>0</v>
      </c>
      <c r="AX1676">
        <f>IFERROR(IF((AC1676-AD1676)&lt;0,1,0),0)</f>
        <v>1</v>
      </c>
      <c r="AY1676">
        <f>SUM(AP1676:AX1676)</f>
        <v>5</v>
      </c>
    </row>
    <row r="1677" spans="1:51" x14ac:dyDescent="0.45">
      <c r="A1677" s="1" t="s">
        <v>2550</v>
      </c>
      <c r="B1677" s="2">
        <v>4057179</v>
      </c>
      <c r="C1677" s="3" t="s">
        <v>5337</v>
      </c>
      <c r="D1677" s="5">
        <v>5.75</v>
      </c>
      <c r="E1677" s="5">
        <v>5835.1704145000003</v>
      </c>
      <c r="F1677" s="3" t="s">
        <v>4665</v>
      </c>
      <c r="G1677" s="3" t="s">
        <v>4722</v>
      </c>
      <c r="H1677" s="3" t="s">
        <v>4723</v>
      </c>
      <c r="I1677" s="3" t="s">
        <v>4724</v>
      </c>
      <c r="J1677" s="3" t="s">
        <v>4938</v>
      </c>
      <c r="K1677" s="6">
        <v>13296000</v>
      </c>
      <c r="L1677" s="6">
        <v>13716000</v>
      </c>
      <c r="M1677" s="6">
        <v>3318000</v>
      </c>
      <c r="N1677" s="6">
        <v>3490000</v>
      </c>
      <c r="O1677" s="6">
        <v>369000</v>
      </c>
      <c r="P1677" s="6">
        <v>493000</v>
      </c>
      <c r="Q1677" s="6">
        <v>-2135000</v>
      </c>
      <c r="R1677" s="6">
        <v>-2065000</v>
      </c>
      <c r="S1677" s="6">
        <v>4429000</v>
      </c>
      <c r="T1677" s="6">
        <v>3278000</v>
      </c>
      <c r="U1677" s="6">
        <v>17916000</v>
      </c>
      <c r="V1677" s="6">
        <v>18176000</v>
      </c>
      <c r="W1677" s="6">
        <v>33989000</v>
      </c>
      <c r="X1677" s="6">
        <v>32943000</v>
      </c>
      <c r="Y1677" s="6">
        <v>4736000</v>
      </c>
      <c r="Z1677" s="6">
        <v>3760000</v>
      </c>
      <c r="AA1677" s="6">
        <v>3940000</v>
      </c>
      <c r="AB1677" s="6">
        <v>3738000</v>
      </c>
      <c r="AC1677" s="6">
        <v>1014850000</v>
      </c>
      <c r="AD1677" s="6">
        <v>1016190000</v>
      </c>
      <c r="AF1677">
        <f>Q1677/W1677</f>
        <v>-6.2814439965871313E-2</v>
      </c>
      <c r="AG1677">
        <f>R1677/X1677</f>
        <v>-6.2684029991196918E-2</v>
      </c>
      <c r="AH1677">
        <f>U1677/W1677</f>
        <v>0.52711171261290413</v>
      </c>
      <c r="AI1677">
        <f>V1677/X1677</f>
        <v>0.55174088577239477</v>
      </c>
      <c r="AJ1677">
        <f>Y1677/AA1677</f>
        <v>1.202030456852792</v>
      </c>
      <c r="AK1677">
        <f>Z1677/AB1677</f>
        <v>1.0058855002675227</v>
      </c>
      <c r="AL1677">
        <f>O1677/K1677</f>
        <v>2.7752707581227436E-2</v>
      </c>
      <c r="AM1677">
        <f>P1677/L1677</f>
        <v>3.5943423738699326E-2</v>
      </c>
      <c r="AN1677">
        <f>K1677/W1677</f>
        <v>0.39118538350642856</v>
      </c>
      <c r="AO1677">
        <f>L1677/X1677</f>
        <v>0.41635552317639557</v>
      </c>
      <c r="AP1677">
        <f>IF(OR(Q1677&lt;0, Q1677="NA"), 0, 1)</f>
        <v>0</v>
      </c>
      <c r="AQ1677">
        <f>IF(OR(S1677&lt;0, S1677="NA"), 0, 1)</f>
        <v>1</v>
      </c>
      <c r="AR1677">
        <f>IFERROR(IF((AF1677-AG1677)&gt;0,1,0),0)</f>
        <v>0</v>
      </c>
      <c r="AS1677">
        <f>IFERROR(IF((S1677-Q1677)&gt;0,1,0),0)</f>
        <v>1</v>
      </c>
      <c r="AT1677">
        <f>IFERROR(IF((AH1677-AI1677)&lt;0,1,0),0)</f>
        <v>1</v>
      </c>
      <c r="AU1677">
        <f>IFERROR(IF((AJ1677-AK1677)&gt;0,1,0),0)</f>
        <v>1</v>
      </c>
      <c r="AV1677">
        <f>IFERROR(IF((AL1677-AM1677)&gt;0,1,0),0)</f>
        <v>0</v>
      </c>
      <c r="AW1677">
        <f>IFERROR(IF((AN1677-AO1677)&gt;0,1,0),0)</f>
        <v>0</v>
      </c>
      <c r="AX1677">
        <f>IFERROR(IF((AC1677-AD1677)&lt;0,1,0),0)</f>
        <v>1</v>
      </c>
      <c r="AY1677">
        <f>SUM(AP1677:AX1677)</f>
        <v>5</v>
      </c>
    </row>
    <row r="1678" spans="1:51" x14ac:dyDescent="0.45">
      <c r="A1678" s="1" t="s">
        <v>2556</v>
      </c>
      <c r="B1678" s="2">
        <v>100253</v>
      </c>
      <c r="C1678" s="3" t="s">
        <v>5337</v>
      </c>
      <c r="D1678" s="5">
        <v>195.6</v>
      </c>
      <c r="E1678" s="5">
        <v>32376.885600000001</v>
      </c>
      <c r="F1678" s="3" t="s">
        <v>4480</v>
      </c>
      <c r="G1678" s="3" t="s">
        <v>4481</v>
      </c>
      <c r="H1678" s="3" t="s">
        <v>4481</v>
      </c>
      <c r="I1678" s="3" t="s">
        <v>4482</v>
      </c>
      <c r="J1678" s="3" t="s">
        <v>4484</v>
      </c>
      <c r="K1678" s="6">
        <v>9279000</v>
      </c>
      <c r="L1678" s="6">
        <v>9194000</v>
      </c>
      <c r="M1678" s="6" t="s">
        <v>4474</v>
      </c>
      <c r="N1678" s="6" t="s">
        <v>4474</v>
      </c>
      <c r="O1678" s="6">
        <v>7484000</v>
      </c>
      <c r="P1678" s="6">
        <v>7266000</v>
      </c>
      <c r="Q1678" s="6">
        <v>2588000</v>
      </c>
      <c r="R1678" s="6">
        <v>2389000</v>
      </c>
      <c r="S1678" s="6" t="s">
        <v>4474</v>
      </c>
      <c r="T1678" s="6">
        <v>2734000</v>
      </c>
      <c r="U1678" s="6">
        <v>12605000</v>
      </c>
      <c r="V1678" s="6">
        <v>9036000</v>
      </c>
      <c r="W1678" s="6">
        <v>208105000</v>
      </c>
      <c r="X1678" s="6">
        <v>211785000</v>
      </c>
      <c r="Y1678" s="6" t="s">
        <v>4474</v>
      </c>
      <c r="Z1678" s="6" t="s">
        <v>4474</v>
      </c>
      <c r="AA1678" s="6" t="s">
        <v>4474</v>
      </c>
      <c r="AB1678" s="6" t="s">
        <v>4474</v>
      </c>
      <c r="AC1678" s="6">
        <v>165526000</v>
      </c>
      <c r="AD1678" s="6">
        <v>166157333</v>
      </c>
      <c r="AF1678">
        <f>Q1678/W1678</f>
        <v>1.2436029888758079E-2</v>
      </c>
      <c r="AG1678">
        <f>R1678/X1678</f>
        <v>1.1280307859385698E-2</v>
      </c>
      <c r="AH1678">
        <f>U1678/W1678</f>
        <v>6.0570385142115761E-2</v>
      </c>
      <c r="AI1678">
        <f>V1678/X1678</f>
        <v>4.2665911183511582E-2</v>
      </c>
      <c r="AJ1678" t="e">
        <f>Y1678/AA1678</f>
        <v>#VALUE!</v>
      </c>
      <c r="AK1678" t="e">
        <f>Z1678/AB1678</f>
        <v>#VALUE!</v>
      </c>
      <c r="AL1678">
        <f>O1678/K1678</f>
        <v>0.80655243021877354</v>
      </c>
      <c r="AM1678">
        <f>P1678/L1678</f>
        <v>0.79029802044811837</v>
      </c>
      <c r="AN1678">
        <f>K1678/W1678</f>
        <v>4.4588068523101321E-2</v>
      </c>
      <c r="AO1678">
        <f>L1678/X1678</f>
        <v>4.3411950799159528E-2</v>
      </c>
      <c r="AP1678">
        <f>IF(OR(Q1678&lt;0, Q1678="NA"), 0, 1)</f>
        <v>1</v>
      </c>
      <c r="AQ1678">
        <f>IF(OR(S1678&lt;0, S1678="NA"), 0, 1)</f>
        <v>0</v>
      </c>
      <c r="AR1678">
        <f>IFERROR(IF((AF1678-AG1678)&gt;0,1,0),0)</f>
        <v>1</v>
      </c>
      <c r="AS1678">
        <f>IFERROR(IF((S1678-Q1678)&gt;0,1,0),0)</f>
        <v>0</v>
      </c>
      <c r="AT1678">
        <f>IFERROR(IF((AH1678-AI1678)&lt;0,1,0),0)</f>
        <v>0</v>
      </c>
      <c r="AU1678">
        <f>IFERROR(IF((AJ1678-AK1678)&gt;0,1,0),0)</f>
        <v>0</v>
      </c>
      <c r="AV1678">
        <f>IFERROR(IF((AL1678-AM1678)&gt;0,1,0),0)</f>
        <v>1</v>
      </c>
      <c r="AW1678">
        <f>IFERROR(IF((AN1678-AO1678)&gt;0,1,0),0)</f>
        <v>1</v>
      </c>
      <c r="AX1678">
        <f>IFERROR(IF((AC1678-AD1678)&lt;0,1,0),0)</f>
        <v>1</v>
      </c>
      <c r="AY1678">
        <f>SUM(AP1678:AX1678)</f>
        <v>5</v>
      </c>
    </row>
    <row r="1679" spans="1:51" x14ac:dyDescent="0.45">
      <c r="A1679" s="1" t="s">
        <v>2557</v>
      </c>
      <c r="B1679" s="2">
        <v>4006323</v>
      </c>
      <c r="C1679" s="3" t="s">
        <v>5337</v>
      </c>
      <c r="D1679" s="5">
        <v>136.86000000000001</v>
      </c>
      <c r="E1679" s="5">
        <v>3723.2836904400001</v>
      </c>
      <c r="F1679" s="3" t="s">
        <v>4475</v>
      </c>
      <c r="G1679" s="3" t="s">
        <v>4548</v>
      </c>
      <c r="H1679" s="3" t="s">
        <v>4810</v>
      </c>
      <c r="I1679" s="3" t="s">
        <v>4817</v>
      </c>
      <c r="J1679" s="3" t="s">
        <v>4981</v>
      </c>
      <c r="K1679" s="6">
        <v>4271981</v>
      </c>
      <c r="L1679" s="6">
        <v>4175443</v>
      </c>
      <c r="M1679" s="6">
        <v>674228</v>
      </c>
      <c r="N1679" s="6">
        <v>664898</v>
      </c>
      <c r="O1679" s="6">
        <v>659103</v>
      </c>
      <c r="P1679" s="6">
        <v>650280</v>
      </c>
      <c r="Q1679" s="6">
        <v>535538</v>
      </c>
      <c r="R1679" s="6">
        <v>529105</v>
      </c>
      <c r="S1679" s="6">
        <v>130242</v>
      </c>
      <c r="T1679" s="6">
        <v>277725</v>
      </c>
      <c r="U1679" s="6">
        <v>694702</v>
      </c>
      <c r="V1679" s="6">
        <v>694383</v>
      </c>
      <c r="W1679" s="6">
        <v>4459857</v>
      </c>
      <c r="X1679" s="6">
        <v>4340070</v>
      </c>
      <c r="Y1679" s="6">
        <v>4098682</v>
      </c>
      <c r="Z1679" s="6">
        <v>4006282</v>
      </c>
      <c r="AA1679" s="6">
        <v>538694</v>
      </c>
      <c r="AB1679" s="6">
        <v>536630</v>
      </c>
      <c r="AC1679" s="6">
        <v>27205054</v>
      </c>
      <c r="AD1679" s="6">
        <v>27403908</v>
      </c>
      <c r="AF1679">
        <f>Q1679/W1679</f>
        <v>0.1200796348403099</v>
      </c>
      <c r="AG1679">
        <f>R1679/X1679</f>
        <v>0.12191162815346296</v>
      </c>
      <c r="AH1679">
        <f>U1679/W1679</f>
        <v>0.15576777461698885</v>
      </c>
      <c r="AI1679">
        <f>V1679/X1679</f>
        <v>0.15999350240894733</v>
      </c>
      <c r="AJ1679">
        <f>Y1679/AA1679</f>
        <v>7.6085532788558998</v>
      </c>
      <c r="AK1679">
        <f>Z1679/AB1679</f>
        <v>7.4656318133537072</v>
      </c>
      <c r="AL1679">
        <f>O1679/K1679</f>
        <v>0.15428509630543769</v>
      </c>
      <c r="AM1679">
        <f>P1679/L1679</f>
        <v>0.15573916348516792</v>
      </c>
      <c r="AN1679">
        <f>K1679/W1679</f>
        <v>0.95787398564572812</v>
      </c>
      <c r="AO1679">
        <f>L1679/X1679</f>
        <v>0.96206812332519986</v>
      </c>
      <c r="AP1679">
        <f>IF(OR(Q1679&lt;0, Q1679="NA"), 0, 1)</f>
        <v>1</v>
      </c>
      <c r="AQ1679">
        <f>IF(OR(S1679&lt;0, S1679="NA"), 0, 1)</f>
        <v>1</v>
      </c>
      <c r="AR1679">
        <f>IFERROR(IF((AF1679-AG1679)&gt;0,1,0),0)</f>
        <v>0</v>
      </c>
      <c r="AS1679">
        <f>IFERROR(IF((S1679-Q1679)&gt;0,1,0),0)</f>
        <v>0</v>
      </c>
      <c r="AT1679">
        <f>IFERROR(IF((AH1679-AI1679)&lt;0,1,0),0)</f>
        <v>1</v>
      </c>
      <c r="AU1679">
        <f>IFERROR(IF((AJ1679-AK1679)&gt;0,1,0),0)</f>
        <v>1</v>
      </c>
      <c r="AV1679">
        <f>IFERROR(IF((AL1679-AM1679)&gt;0,1,0),0)</f>
        <v>0</v>
      </c>
      <c r="AW1679">
        <f>IFERROR(IF((AN1679-AO1679)&gt;0,1,0),0)</f>
        <v>0</v>
      </c>
      <c r="AX1679">
        <f>IFERROR(IF((AC1679-AD1679)&lt;0,1,0),0)</f>
        <v>1</v>
      </c>
      <c r="AY1679">
        <f>SUM(AP1679:AX1679)</f>
        <v>5</v>
      </c>
    </row>
    <row r="1680" spans="1:51" x14ac:dyDescent="0.45">
      <c r="A1680" s="1" t="s">
        <v>2564</v>
      </c>
      <c r="B1680" s="2">
        <v>110708330</v>
      </c>
      <c r="C1680" s="3" t="s">
        <v>5337</v>
      </c>
      <c r="D1680" s="5">
        <v>35.43</v>
      </c>
      <c r="E1680" s="5">
        <v>1717.3822693499999</v>
      </c>
      <c r="F1680" s="3" t="s">
        <v>4665</v>
      </c>
      <c r="G1680" s="3" t="s">
        <v>4666</v>
      </c>
      <c r="H1680" s="3" t="s">
        <v>4776</v>
      </c>
      <c r="I1680" s="3" t="s">
        <v>4777</v>
      </c>
      <c r="J1680" s="3" t="s">
        <v>5030</v>
      </c>
      <c r="K1680" s="6">
        <v>955767</v>
      </c>
      <c r="L1680" s="6">
        <v>959265</v>
      </c>
      <c r="M1680" s="6">
        <v>181129</v>
      </c>
      <c r="N1680" s="6">
        <v>180024</v>
      </c>
      <c r="O1680" s="6">
        <v>127057</v>
      </c>
      <c r="P1680" s="6">
        <v>126148</v>
      </c>
      <c r="Q1680" s="6">
        <v>175650</v>
      </c>
      <c r="R1680" s="6">
        <v>144300</v>
      </c>
      <c r="S1680" s="6">
        <v>82529</v>
      </c>
      <c r="T1680" s="6">
        <v>111266</v>
      </c>
      <c r="U1680" s="6">
        <v>646975</v>
      </c>
      <c r="V1680" s="6">
        <v>599248</v>
      </c>
      <c r="W1680" s="6">
        <v>1610327</v>
      </c>
      <c r="X1680" s="6">
        <v>1552707</v>
      </c>
      <c r="Y1680" s="6">
        <v>260396</v>
      </c>
      <c r="Z1680" s="6">
        <v>219084</v>
      </c>
      <c r="AA1680" s="6">
        <v>521214</v>
      </c>
      <c r="AB1680" s="6">
        <v>505823</v>
      </c>
      <c r="AC1680" s="6">
        <v>48459754</v>
      </c>
      <c r="AD1680" s="6">
        <v>48057754</v>
      </c>
      <c r="AF1680">
        <f>Q1680/W1680</f>
        <v>0.109077224687905</v>
      </c>
      <c r="AG1680">
        <f>R1680/X1680</f>
        <v>9.293446864089619E-2</v>
      </c>
      <c r="AH1680">
        <f>U1680/W1680</f>
        <v>0.40176622512073634</v>
      </c>
      <c r="AI1680">
        <f>V1680/X1680</f>
        <v>0.38593759157394153</v>
      </c>
      <c r="AJ1680">
        <f>Y1680/AA1680</f>
        <v>0.4995951758778544</v>
      </c>
      <c r="AK1680">
        <f>Z1680/AB1680</f>
        <v>0.43312383976213026</v>
      </c>
      <c r="AL1680">
        <f>O1680/K1680</f>
        <v>0.13293721168443773</v>
      </c>
      <c r="AM1680">
        <f>P1680/L1680</f>
        <v>0.1315048500674996</v>
      </c>
      <c r="AN1680">
        <f>K1680/W1680</f>
        <v>0.59352355142775348</v>
      </c>
      <c r="AO1680">
        <f>L1680/X1680</f>
        <v>0.6178016844130928</v>
      </c>
      <c r="AP1680">
        <f>IF(OR(Q1680&lt;0, Q1680="NA"), 0, 1)</f>
        <v>1</v>
      </c>
      <c r="AQ1680">
        <f>IF(OR(S1680&lt;0, S1680="NA"), 0, 1)</f>
        <v>1</v>
      </c>
      <c r="AR1680">
        <f>IFERROR(IF((AF1680-AG1680)&gt;0,1,0),0)</f>
        <v>1</v>
      </c>
      <c r="AS1680">
        <f>IFERROR(IF((S1680-Q1680)&gt;0,1,0),0)</f>
        <v>0</v>
      </c>
      <c r="AT1680">
        <f>IFERROR(IF((AH1680-AI1680)&lt;0,1,0),0)</f>
        <v>0</v>
      </c>
      <c r="AU1680">
        <f>IFERROR(IF((AJ1680-AK1680)&gt;0,1,0),0)</f>
        <v>1</v>
      </c>
      <c r="AV1680">
        <f>IFERROR(IF((AL1680-AM1680)&gt;0,1,0),0)</f>
        <v>1</v>
      </c>
      <c r="AW1680">
        <f>IFERROR(IF((AN1680-AO1680)&gt;0,1,0),0)</f>
        <v>0</v>
      </c>
      <c r="AX1680">
        <f>IFERROR(IF((AC1680-AD1680)&lt;0,1,0),0)</f>
        <v>0</v>
      </c>
      <c r="AY1680">
        <f>SUM(AP1680:AX1680)</f>
        <v>5</v>
      </c>
    </row>
    <row r="1681" spans="1:51" x14ac:dyDescent="0.45">
      <c r="A1681" s="1" t="s">
        <v>2570</v>
      </c>
      <c r="B1681" s="2">
        <v>6676360</v>
      </c>
      <c r="C1681" s="3" t="s">
        <v>5337</v>
      </c>
      <c r="D1681" s="5">
        <v>25.94</v>
      </c>
      <c r="E1681" s="5">
        <v>4955.4803509399999</v>
      </c>
      <c r="F1681" s="3" t="s">
        <v>4654</v>
      </c>
      <c r="G1681" s="3" t="s">
        <v>4654</v>
      </c>
      <c r="H1681" s="3" t="s">
        <v>4655</v>
      </c>
      <c r="I1681" s="3" t="s">
        <v>4717</v>
      </c>
      <c r="J1681" s="3" t="s">
        <v>4718</v>
      </c>
      <c r="K1681" s="6">
        <v>1311905</v>
      </c>
      <c r="L1681" s="6">
        <v>1294447</v>
      </c>
      <c r="M1681" s="6">
        <v>937698</v>
      </c>
      <c r="N1681" s="6">
        <v>929765</v>
      </c>
      <c r="O1681" s="6">
        <v>526009</v>
      </c>
      <c r="P1681" s="6">
        <v>545128</v>
      </c>
      <c r="Q1681" s="6">
        <v>422477</v>
      </c>
      <c r="R1681" s="6">
        <v>434042</v>
      </c>
      <c r="S1681" s="6">
        <v>945105</v>
      </c>
      <c r="T1681" s="6">
        <v>914522</v>
      </c>
      <c r="U1681" s="6">
        <v>394793</v>
      </c>
      <c r="V1681" s="6">
        <v>394131</v>
      </c>
      <c r="W1681" s="6">
        <v>2810957</v>
      </c>
      <c r="X1681" s="6">
        <v>2842864</v>
      </c>
      <c r="Y1681" s="6">
        <v>415198</v>
      </c>
      <c r="Z1681" s="6">
        <v>453866</v>
      </c>
      <c r="AA1681" s="6">
        <v>281523</v>
      </c>
      <c r="AB1681" s="6">
        <v>354959</v>
      </c>
      <c r="AC1681" s="6">
        <v>191484000</v>
      </c>
      <c r="AD1681" s="6">
        <v>188484000</v>
      </c>
      <c r="AF1681">
        <f>Q1681/W1681</f>
        <v>0.15029650044451054</v>
      </c>
      <c r="AG1681">
        <f>R1681/X1681</f>
        <v>0.15267772218438871</v>
      </c>
      <c r="AH1681">
        <f>U1681/W1681</f>
        <v>0.14044789728195772</v>
      </c>
      <c r="AI1681">
        <f>V1681/X1681</f>
        <v>0.13863871082120002</v>
      </c>
      <c r="AJ1681">
        <f>Y1681/AA1681</f>
        <v>1.4748279891873843</v>
      </c>
      <c r="AK1681">
        <f>Z1681/AB1681</f>
        <v>1.2786434489617111</v>
      </c>
      <c r="AL1681">
        <f>O1681/K1681</f>
        <v>0.40095052614328019</v>
      </c>
      <c r="AM1681">
        <f>P1681/L1681</f>
        <v>0.42112809562693565</v>
      </c>
      <c r="AN1681">
        <f>K1681/W1681</f>
        <v>0.46671115922442075</v>
      </c>
      <c r="AO1681">
        <f>L1681/X1681</f>
        <v>0.45533201728960654</v>
      </c>
      <c r="AP1681">
        <f>IF(OR(Q1681&lt;0, Q1681="NA"), 0, 1)</f>
        <v>1</v>
      </c>
      <c r="AQ1681">
        <f>IF(OR(S1681&lt;0, S1681="NA"), 0, 1)</f>
        <v>1</v>
      </c>
      <c r="AR1681">
        <f>IFERROR(IF((AF1681-AG1681)&gt;0,1,0),0)</f>
        <v>0</v>
      </c>
      <c r="AS1681">
        <f>IFERROR(IF((S1681-Q1681)&gt;0,1,0),0)</f>
        <v>1</v>
      </c>
      <c r="AT1681">
        <f>IFERROR(IF((AH1681-AI1681)&lt;0,1,0),0)</f>
        <v>0</v>
      </c>
      <c r="AU1681">
        <f>IFERROR(IF((AJ1681-AK1681)&gt;0,1,0),0)</f>
        <v>1</v>
      </c>
      <c r="AV1681">
        <f>IFERROR(IF((AL1681-AM1681)&gt;0,1,0),0)</f>
        <v>0</v>
      </c>
      <c r="AW1681">
        <f>IFERROR(IF((AN1681-AO1681)&gt;0,1,0),0)</f>
        <v>1</v>
      </c>
      <c r="AX1681">
        <f>IFERROR(IF((AC1681-AD1681)&lt;0,1,0),0)</f>
        <v>0</v>
      </c>
      <c r="AY1681">
        <f>SUM(AP1681:AX1681)</f>
        <v>5</v>
      </c>
    </row>
    <row r="1682" spans="1:51" x14ac:dyDescent="0.45">
      <c r="A1682" s="1" t="s">
        <v>2571</v>
      </c>
      <c r="B1682" s="2">
        <v>4105330</v>
      </c>
      <c r="C1682" s="3" t="s">
        <v>5338</v>
      </c>
      <c r="D1682" s="7">
        <v>14.18</v>
      </c>
      <c r="E1682" s="5">
        <v>91.852665779999995</v>
      </c>
      <c r="F1682" s="3" t="s">
        <v>4480</v>
      </c>
      <c r="G1682" s="3" t="s">
        <v>4481</v>
      </c>
      <c r="H1682" s="3" t="s">
        <v>4481</v>
      </c>
      <c r="I1682" s="3" t="s">
        <v>4482</v>
      </c>
      <c r="J1682" s="3" t="s">
        <v>4483</v>
      </c>
      <c r="K1682" s="6">
        <v>30282</v>
      </c>
      <c r="L1682" s="6">
        <v>30417</v>
      </c>
      <c r="M1682" s="6" t="s">
        <v>4474</v>
      </c>
      <c r="N1682" s="6" t="s">
        <v>4474</v>
      </c>
      <c r="O1682" s="6">
        <v>31697</v>
      </c>
      <c r="P1682" s="6">
        <v>28287</v>
      </c>
      <c r="Q1682" s="6">
        <v>7783</v>
      </c>
      <c r="R1682" s="6">
        <v>7425</v>
      </c>
      <c r="S1682" s="6">
        <v>6318</v>
      </c>
      <c r="T1682" s="6">
        <v>9394</v>
      </c>
      <c r="U1682" s="6" t="s">
        <v>4474</v>
      </c>
      <c r="V1682" s="6" t="s">
        <v>4474</v>
      </c>
      <c r="W1682" s="6">
        <v>951918</v>
      </c>
      <c r="X1682" s="6">
        <v>944354</v>
      </c>
      <c r="Y1682" s="6" t="s">
        <v>4474</v>
      </c>
      <c r="Z1682" s="6" t="s">
        <v>4474</v>
      </c>
      <c r="AA1682" s="6" t="s">
        <v>4474</v>
      </c>
      <c r="AB1682" s="6" t="s">
        <v>4474</v>
      </c>
      <c r="AC1682" s="6">
        <v>6509358</v>
      </c>
      <c r="AD1682" s="6">
        <v>6588556</v>
      </c>
      <c r="AF1682">
        <f>Q1682/W1682</f>
        <v>8.1761244140776835E-3</v>
      </c>
      <c r="AG1682">
        <f>R1682/X1682</f>
        <v>7.8625176575733251E-3</v>
      </c>
      <c r="AH1682" t="e">
        <f>U1682/W1682</f>
        <v>#VALUE!</v>
      </c>
      <c r="AI1682" t="e">
        <f>V1682/X1682</f>
        <v>#VALUE!</v>
      </c>
      <c r="AJ1682" t="e">
        <f>Y1682/AA1682</f>
        <v>#VALUE!</v>
      </c>
      <c r="AK1682" t="e">
        <f>Z1682/AB1682</f>
        <v>#VALUE!</v>
      </c>
      <c r="AL1682">
        <f>O1682/K1682</f>
        <v>1.0467274288356119</v>
      </c>
      <c r="AM1682">
        <f>P1682/L1682</f>
        <v>0.9299733701548476</v>
      </c>
      <c r="AN1682">
        <f>K1682/W1682</f>
        <v>3.1811563601066475E-2</v>
      </c>
      <c r="AO1682">
        <f>L1682/X1682</f>
        <v>3.2209319810155936E-2</v>
      </c>
      <c r="AP1682">
        <f>IF(OR(Q1682&lt;0, Q1682="NA"), 0, 1)</f>
        <v>1</v>
      </c>
      <c r="AQ1682">
        <f>IF(OR(S1682&lt;0, S1682="NA"), 0, 1)</f>
        <v>1</v>
      </c>
      <c r="AR1682">
        <f>IFERROR(IF((AF1682-AG1682)&gt;0,1,0),0)</f>
        <v>1</v>
      </c>
      <c r="AS1682">
        <f>IFERROR(IF((S1682-Q1682)&gt;0,1,0),0)</f>
        <v>0</v>
      </c>
      <c r="AT1682">
        <f>IFERROR(IF((AH1682-AI1682)&lt;0,1,0),0)</f>
        <v>0</v>
      </c>
      <c r="AU1682">
        <f>IFERROR(IF((AJ1682-AK1682)&gt;0,1,0),0)</f>
        <v>0</v>
      </c>
      <c r="AV1682">
        <f>IFERROR(IF((AL1682-AM1682)&gt;0,1,0),0)</f>
        <v>1</v>
      </c>
      <c r="AW1682">
        <f>IFERROR(IF((AN1682-AO1682)&gt;0,1,0),0)</f>
        <v>0</v>
      </c>
      <c r="AX1682">
        <f>IFERROR(IF((AC1682-AD1682)&lt;0,1,0),0)</f>
        <v>1</v>
      </c>
      <c r="AY1682">
        <f>SUM(AP1682:AX1682)</f>
        <v>5</v>
      </c>
    </row>
    <row r="1683" spans="1:51" x14ac:dyDescent="0.45">
      <c r="A1683" s="1" t="s">
        <v>2573</v>
      </c>
      <c r="B1683" s="2">
        <v>4763529</v>
      </c>
      <c r="C1683" s="3" t="s">
        <v>5336</v>
      </c>
      <c r="D1683" s="5">
        <v>16.95</v>
      </c>
      <c r="E1683" s="5">
        <v>124.85334405</v>
      </c>
      <c r="F1683" s="3" t="s">
        <v>4480</v>
      </c>
      <c r="G1683" s="3" t="s">
        <v>4481</v>
      </c>
      <c r="H1683" s="3" t="s">
        <v>4481</v>
      </c>
      <c r="I1683" s="3" t="s">
        <v>4482</v>
      </c>
      <c r="J1683" s="3" t="s">
        <v>4484</v>
      </c>
      <c r="K1683" s="6">
        <v>67049</v>
      </c>
      <c r="L1683" s="6">
        <v>70483</v>
      </c>
      <c r="M1683" s="6" t="s">
        <v>4474</v>
      </c>
      <c r="N1683" s="6" t="s">
        <v>4474</v>
      </c>
      <c r="O1683" s="6">
        <v>82186</v>
      </c>
      <c r="P1683" s="6">
        <v>84692</v>
      </c>
      <c r="Q1683" s="6">
        <v>11334</v>
      </c>
      <c r="R1683" s="6">
        <v>17410</v>
      </c>
      <c r="S1683" s="6">
        <v>14612</v>
      </c>
      <c r="T1683" s="6">
        <v>19770</v>
      </c>
      <c r="U1683" s="6">
        <v>72940</v>
      </c>
      <c r="V1683" s="6">
        <v>72841</v>
      </c>
      <c r="W1683" s="6">
        <v>2224599</v>
      </c>
      <c r="X1683" s="6">
        <v>2093746</v>
      </c>
      <c r="Y1683" s="6" t="s">
        <v>4474</v>
      </c>
      <c r="Z1683" s="6" t="s">
        <v>4474</v>
      </c>
      <c r="AA1683" s="6" t="s">
        <v>4474</v>
      </c>
      <c r="AB1683" s="6" t="s">
        <v>4474</v>
      </c>
      <c r="AC1683" s="6">
        <v>7602783</v>
      </c>
      <c r="AD1683" s="6">
        <v>7598529</v>
      </c>
      <c r="AF1683">
        <f>Q1683/W1683</f>
        <v>5.0948508023243742E-3</v>
      </c>
      <c r="AG1683">
        <f>R1683/X1683</f>
        <v>8.3152397664282111E-3</v>
      </c>
      <c r="AH1683">
        <f>U1683/W1683</f>
        <v>3.278793166768483E-2</v>
      </c>
      <c r="AI1683">
        <f>V1683/X1683</f>
        <v>3.4789797807374914E-2</v>
      </c>
      <c r="AJ1683" t="e">
        <f>Y1683/AA1683</f>
        <v>#VALUE!</v>
      </c>
      <c r="AK1683" t="e">
        <f>Z1683/AB1683</f>
        <v>#VALUE!</v>
      </c>
      <c r="AL1683">
        <f>O1683/K1683</f>
        <v>1.2257602648809081</v>
      </c>
      <c r="AM1683">
        <f>P1683/L1683</f>
        <v>1.2015947107813232</v>
      </c>
      <c r="AN1683">
        <f>K1683/W1683</f>
        <v>3.0139813961976968E-2</v>
      </c>
      <c r="AO1683">
        <f>L1683/X1683</f>
        <v>3.3663586700583545E-2</v>
      </c>
      <c r="AP1683">
        <f>IF(OR(Q1683&lt;0, Q1683="NA"), 0, 1)</f>
        <v>1</v>
      </c>
      <c r="AQ1683">
        <f>IF(OR(S1683&lt;0, S1683="NA"), 0, 1)</f>
        <v>1</v>
      </c>
      <c r="AR1683">
        <f>IFERROR(IF((AF1683-AG1683)&gt;0,1,0),0)</f>
        <v>0</v>
      </c>
      <c r="AS1683">
        <f>IFERROR(IF((S1683-Q1683)&gt;0,1,0),0)</f>
        <v>1</v>
      </c>
      <c r="AT1683">
        <f>IFERROR(IF((AH1683-AI1683)&lt;0,1,0),0)</f>
        <v>1</v>
      </c>
      <c r="AU1683">
        <f>IFERROR(IF((AJ1683-AK1683)&gt;0,1,0),0)</f>
        <v>0</v>
      </c>
      <c r="AV1683">
        <f>IFERROR(IF((AL1683-AM1683)&gt;0,1,0),0)</f>
        <v>1</v>
      </c>
      <c r="AW1683">
        <f>IFERROR(IF((AN1683-AO1683)&gt;0,1,0),0)</f>
        <v>0</v>
      </c>
      <c r="AX1683">
        <f>IFERROR(IF((AC1683-AD1683)&lt;0,1,0),0)</f>
        <v>0</v>
      </c>
      <c r="AY1683">
        <f>SUM(AP1683:AX1683)</f>
        <v>5</v>
      </c>
    </row>
    <row r="1684" spans="1:51" x14ac:dyDescent="0.45">
      <c r="A1684" s="1" t="s">
        <v>2574</v>
      </c>
      <c r="B1684" s="2">
        <v>4913670</v>
      </c>
      <c r="C1684" s="3" t="s">
        <v>5335</v>
      </c>
      <c r="D1684" s="5">
        <v>103.15</v>
      </c>
      <c r="E1684" s="5">
        <v>11324.0634309</v>
      </c>
      <c r="F1684" s="3" t="s">
        <v>4475</v>
      </c>
      <c r="G1684" s="3" t="s">
        <v>4529</v>
      </c>
      <c r="H1684" s="3" t="s">
        <v>4530</v>
      </c>
      <c r="I1684" s="3" t="s">
        <v>4611</v>
      </c>
      <c r="J1684" s="3" t="s">
        <v>4849</v>
      </c>
      <c r="K1684" s="6">
        <v>935761</v>
      </c>
      <c r="L1684" s="6">
        <v>882615</v>
      </c>
      <c r="M1684" s="6">
        <v>122703</v>
      </c>
      <c r="N1684" s="6">
        <v>100604</v>
      </c>
      <c r="O1684" s="6">
        <v>106240</v>
      </c>
      <c r="P1684" s="6">
        <v>84151</v>
      </c>
      <c r="Q1684" s="6">
        <v>237982</v>
      </c>
      <c r="R1684" s="6">
        <v>235130</v>
      </c>
      <c r="S1684" s="6">
        <v>96224</v>
      </c>
      <c r="T1684" s="6">
        <v>178984</v>
      </c>
      <c r="U1684" s="6">
        <v>226546</v>
      </c>
      <c r="V1684" s="6">
        <v>207430</v>
      </c>
      <c r="W1684" s="6">
        <v>1812192</v>
      </c>
      <c r="X1684" s="6">
        <v>1779287</v>
      </c>
      <c r="Y1684" s="6">
        <v>1048922</v>
      </c>
      <c r="Z1684" s="6">
        <v>996389</v>
      </c>
      <c r="AA1684" s="6">
        <v>364370</v>
      </c>
      <c r="AB1684" s="6">
        <v>353744</v>
      </c>
      <c r="AC1684" s="6">
        <v>113031066</v>
      </c>
      <c r="AD1684" s="6">
        <v>112165126</v>
      </c>
      <c r="AF1684">
        <f>Q1684/W1684</f>
        <v>0.13132272960039554</v>
      </c>
      <c r="AG1684">
        <f>R1684/X1684</f>
        <v>0.13214843923436748</v>
      </c>
      <c r="AH1684">
        <f>U1684/W1684</f>
        <v>0.12501213999399621</v>
      </c>
      <c r="AI1684">
        <f>V1684/X1684</f>
        <v>0.11658040552198717</v>
      </c>
      <c r="AJ1684">
        <f>Y1684/AA1684</f>
        <v>2.8787276669319648</v>
      </c>
      <c r="AK1684">
        <f>Z1684/AB1684</f>
        <v>2.8166951241575831</v>
      </c>
      <c r="AL1684">
        <f>O1684/K1684</f>
        <v>0.11353326330120618</v>
      </c>
      <c r="AM1684">
        <f>P1684/L1684</f>
        <v>9.5342816516827841E-2</v>
      </c>
      <c r="AN1684">
        <f>K1684/W1684</f>
        <v>0.51636967826808633</v>
      </c>
      <c r="AO1684">
        <f>L1684/X1684</f>
        <v>0.49604982220406263</v>
      </c>
      <c r="AP1684">
        <f>IF(OR(Q1684&lt;0, Q1684="NA"), 0, 1)</f>
        <v>1</v>
      </c>
      <c r="AQ1684">
        <f>IF(OR(S1684&lt;0, S1684="NA"), 0, 1)</f>
        <v>1</v>
      </c>
      <c r="AR1684">
        <f>IFERROR(IF((AF1684-AG1684)&gt;0,1,0),0)</f>
        <v>0</v>
      </c>
      <c r="AS1684">
        <f>IFERROR(IF((S1684-Q1684)&gt;0,1,0),0)</f>
        <v>0</v>
      </c>
      <c r="AT1684">
        <f>IFERROR(IF((AH1684-AI1684)&lt;0,1,0),0)</f>
        <v>0</v>
      </c>
      <c r="AU1684">
        <f>IFERROR(IF((AJ1684-AK1684)&gt;0,1,0),0)</f>
        <v>1</v>
      </c>
      <c r="AV1684">
        <f>IFERROR(IF((AL1684-AM1684)&gt;0,1,0),0)</f>
        <v>1</v>
      </c>
      <c r="AW1684">
        <f>IFERROR(IF((AN1684-AO1684)&gt;0,1,0),0)</f>
        <v>1</v>
      </c>
      <c r="AX1684">
        <f>IFERROR(IF((AC1684-AD1684)&lt;0,1,0),0)</f>
        <v>0</v>
      </c>
      <c r="AY1684">
        <f>SUM(AP1684:AX1684)</f>
        <v>5</v>
      </c>
    </row>
    <row r="1685" spans="1:51" x14ac:dyDescent="0.45">
      <c r="A1685" s="1" t="s">
        <v>2580</v>
      </c>
      <c r="B1685" s="2">
        <v>4996089</v>
      </c>
      <c r="C1685" s="3" t="s">
        <v>5337</v>
      </c>
      <c r="D1685" s="5">
        <v>16.05</v>
      </c>
      <c r="E1685" s="5">
        <v>2717.5501764000001</v>
      </c>
      <c r="F1685" s="3" t="s">
        <v>4665</v>
      </c>
      <c r="G1685" s="3" t="s">
        <v>4666</v>
      </c>
      <c r="H1685" s="3" t="s">
        <v>4776</v>
      </c>
      <c r="I1685" s="3" t="s">
        <v>4777</v>
      </c>
      <c r="J1685" s="3" t="s">
        <v>4778</v>
      </c>
      <c r="K1685" s="6">
        <v>821332.77806617937</v>
      </c>
      <c r="L1685" s="6">
        <v>833396.40706739714</v>
      </c>
      <c r="M1685" s="6">
        <v>188734.69567307711</v>
      </c>
      <c r="N1685" s="6">
        <v>186947.63114312664</v>
      </c>
      <c r="O1685" s="6">
        <v>-80103.924288735143</v>
      </c>
      <c r="P1685" s="6">
        <v>-71728.850950775843</v>
      </c>
      <c r="Q1685" s="6">
        <v>-109143.05507668429</v>
      </c>
      <c r="R1685" s="6">
        <v>-142509.39400131407</v>
      </c>
      <c r="S1685" s="6">
        <v>98303.943685243343</v>
      </c>
      <c r="T1685" s="6">
        <v>107891.74783699554</v>
      </c>
      <c r="U1685" s="6">
        <v>645642.67524460529</v>
      </c>
      <c r="V1685" s="6">
        <v>645856.66081110109</v>
      </c>
      <c r="W1685" s="6">
        <v>2202068.0873877499</v>
      </c>
      <c r="X1685" s="6">
        <v>1699529.8697031355</v>
      </c>
      <c r="Y1685" s="6">
        <v>383113.52365634637</v>
      </c>
      <c r="Z1685" s="6">
        <v>224044.88986060381</v>
      </c>
      <c r="AA1685" s="6">
        <v>1050565.6078273691</v>
      </c>
      <c r="AB1685" s="6">
        <v>625565.23057868995</v>
      </c>
      <c r="AC1685" s="6">
        <v>169317768</v>
      </c>
      <c r="AD1685" s="6">
        <v>169317768</v>
      </c>
      <c r="AF1685">
        <f>Q1685/W1685</f>
        <v>-4.9563887557245133E-2</v>
      </c>
      <c r="AG1685">
        <f>R1685/X1685</f>
        <v>-8.38522444010983E-2</v>
      </c>
      <c r="AH1685">
        <f>U1685/W1685</f>
        <v>0.29319832522095746</v>
      </c>
      <c r="AI1685">
        <f>V1685/X1685</f>
        <v>0.3800207765244607</v>
      </c>
      <c r="AJ1685">
        <f>Y1685/AA1685</f>
        <v>0.36467358230834096</v>
      </c>
      <c r="AK1685">
        <f>Z1685/AB1685</f>
        <v>0.35814792592188538</v>
      </c>
      <c r="AL1685">
        <f>O1685/K1685</f>
        <v>-9.7529194533474126E-2</v>
      </c>
      <c r="AM1685">
        <f>P1685/L1685</f>
        <v>-8.6068106776677158E-2</v>
      </c>
      <c r="AN1685">
        <f>K1685/W1685</f>
        <v>0.37298246260882095</v>
      </c>
      <c r="AO1685">
        <f>L1685/X1685</f>
        <v>0.49036879076033552</v>
      </c>
      <c r="AP1685">
        <f>IF(OR(Q1685&lt;0, Q1685="NA"), 0, 1)</f>
        <v>0</v>
      </c>
      <c r="AQ1685">
        <f>IF(OR(S1685&lt;0, S1685="NA"), 0, 1)</f>
        <v>1</v>
      </c>
      <c r="AR1685">
        <f>IFERROR(IF((AF1685-AG1685)&gt;0,1,0),0)</f>
        <v>1</v>
      </c>
      <c r="AS1685">
        <f>IFERROR(IF((S1685-Q1685)&gt;0,1,0),0)</f>
        <v>1</v>
      </c>
      <c r="AT1685">
        <f>IFERROR(IF((AH1685-AI1685)&lt;0,1,0),0)</f>
        <v>1</v>
      </c>
      <c r="AU1685">
        <f>IFERROR(IF((AJ1685-AK1685)&gt;0,1,0),0)</f>
        <v>1</v>
      </c>
      <c r="AV1685">
        <f>IFERROR(IF((AL1685-AM1685)&gt;0,1,0),0)</f>
        <v>0</v>
      </c>
      <c r="AW1685">
        <f>IFERROR(IF((AN1685-AO1685)&gt;0,1,0),0)</f>
        <v>0</v>
      </c>
      <c r="AX1685">
        <f>IFERROR(IF((AC1685-AD1685)&lt;0,1,0),0)</f>
        <v>0</v>
      </c>
      <c r="AY1685">
        <f>SUM(AP1685:AX1685)</f>
        <v>5</v>
      </c>
    </row>
    <row r="1686" spans="1:51" x14ac:dyDescent="0.45">
      <c r="A1686" s="1" t="s">
        <v>2584</v>
      </c>
      <c r="B1686" s="2">
        <v>4913910</v>
      </c>
      <c r="C1686" s="3" t="s">
        <v>5336</v>
      </c>
      <c r="D1686" s="5">
        <v>11.845000000000001</v>
      </c>
      <c r="E1686" s="5">
        <v>22.325621829999999</v>
      </c>
      <c r="F1686" s="3" t="s">
        <v>4559</v>
      </c>
      <c r="G1686" s="3" t="s">
        <v>4821</v>
      </c>
      <c r="H1686" s="3" t="s">
        <v>4822</v>
      </c>
      <c r="I1686" s="3" t="s">
        <v>4822</v>
      </c>
      <c r="J1686" s="3" t="s">
        <v>4544</v>
      </c>
      <c r="K1686" s="6">
        <v>121552</v>
      </c>
      <c r="L1686" s="6">
        <v>122380</v>
      </c>
      <c r="M1686" s="6">
        <v>1286</v>
      </c>
      <c r="N1686" s="6">
        <v>650</v>
      </c>
      <c r="O1686" s="6">
        <v>-292</v>
      </c>
      <c r="P1686" s="6">
        <v>-1007</v>
      </c>
      <c r="Q1686" s="6">
        <v>-1528</v>
      </c>
      <c r="R1686" s="6">
        <v>-1182</v>
      </c>
      <c r="S1686" s="6">
        <v>1159</v>
      </c>
      <c r="T1686" s="6">
        <v>-1826</v>
      </c>
      <c r="U1686" s="6">
        <v>3600</v>
      </c>
      <c r="V1686" s="6">
        <v>3600</v>
      </c>
      <c r="W1686" s="6">
        <v>40572</v>
      </c>
      <c r="X1686" s="6">
        <v>39915</v>
      </c>
      <c r="Y1686" s="6">
        <v>28700</v>
      </c>
      <c r="Z1686" s="6">
        <v>27928</v>
      </c>
      <c r="AA1686" s="6">
        <v>22952</v>
      </c>
      <c r="AB1686" s="6">
        <v>23961</v>
      </c>
      <c r="AC1686" s="6">
        <v>1884814</v>
      </c>
      <c r="AD1686" s="6">
        <v>1884814</v>
      </c>
      <c r="AF1686">
        <f>Q1686/W1686</f>
        <v>-3.7661441388149461E-2</v>
      </c>
      <c r="AG1686">
        <f>R1686/X1686</f>
        <v>-2.961292747087561E-2</v>
      </c>
      <c r="AH1686">
        <f>U1686/W1686</f>
        <v>8.8731144631765749E-2</v>
      </c>
      <c r="AI1686">
        <f>V1686/X1686</f>
        <v>9.0191657271702363E-2</v>
      </c>
      <c r="AJ1686">
        <f>Y1686/AA1686</f>
        <v>1.2504356918787034</v>
      </c>
      <c r="AK1686">
        <f>Z1686/AB1686</f>
        <v>1.1655607028087309</v>
      </c>
      <c r="AL1686">
        <f>O1686/K1686</f>
        <v>-2.4022640515993154E-3</v>
      </c>
      <c r="AM1686">
        <f>P1686/L1686</f>
        <v>-8.2284687040366077E-3</v>
      </c>
      <c r="AN1686">
        <f>K1686/W1686</f>
        <v>2.9959578034112195</v>
      </c>
      <c r="AO1686">
        <f>L1686/X1686</f>
        <v>3.0660152824752598</v>
      </c>
      <c r="AP1686">
        <f>IF(OR(Q1686&lt;0, Q1686="NA"), 0, 1)</f>
        <v>0</v>
      </c>
      <c r="AQ1686">
        <f>IF(OR(S1686&lt;0, S1686="NA"), 0, 1)</f>
        <v>1</v>
      </c>
      <c r="AR1686">
        <f>IFERROR(IF((AF1686-AG1686)&gt;0,1,0),0)</f>
        <v>0</v>
      </c>
      <c r="AS1686">
        <f>IFERROR(IF((S1686-Q1686)&gt;0,1,0),0)</f>
        <v>1</v>
      </c>
      <c r="AT1686">
        <f>IFERROR(IF((AH1686-AI1686)&lt;0,1,0),0)</f>
        <v>1</v>
      </c>
      <c r="AU1686">
        <f>IFERROR(IF((AJ1686-AK1686)&gt;0,1,0),0)</f>
        <v>1</v>
      </c>
      <c r="AV1686">
        <f>IFERROR(IF((AL1686-AM1686)&gt;0,1,0),0)</f>
        <v>1</v>
      </c>
      <c r="AW1686">
        <f>IFERROR(IF((AN1686-AO1686)&gt;0,1,0),0)</f>
        <v>0</v>
      </c>
      <c r="AX1686">
        <f>IFERROR(IF((AC1686-AD1686)&lt;0,1,0),0)</f>
        <v>0</v>
      </c>
      <c r="AY1686">
        <f>SUM(AP1686:AX1686)</f>
        <v>5</v>
      </c>
    </row>
    <row r="1687" spans="1:51" x14ac:dyDescent="0.45">
      <c r="A1687" s="1" t="s">
        <v>2586</v>
      </c>
      <c r="B1687" s="2">
        <v>4185702</v>
      </c>
      <c r="C1687" s="3" t="s">
        <v>5337</v>
      </c>
      <c r="D1687" s="5">
        <v>60.24</v>
      </c>
      <c r="E1687" s="5">
        <v>2827.4465071200002</v>
      </c>
      <c r="F1687" s="3" t="s">
        <v>4485</v>
      </c>
      <c r="G1687" s="3" t="s">
        <v>4517</v>
      </c>
      <c r="H1687" s="3" t="s">
        <v>4640</v>
      </c>
      <c r="I1687" s="3" t="s">
        <v>4641</v>
      </c>
      <c r="J1687" s="3" t="s">
        <v>4715</v>
      </c>
      <c r="K1687" s="6">
        <v>18084700</v>
      </c>
      <c r="L1687" s="6">
        <v>18230100</v>
      </c>
      <c r="M1687" s="6">
        <v>456300</v>
      </c>
      <c r="N1687" s="6">
        <v>476800</v>
      </c>
      <c r="O1687" s="6">
        <v>381000</v>
      </c>
      <c r="P1687" s="6">
        <v>401600</v>
      </c>
      <c r="Q1687" s="6">
        <v>38100</v>
      </c>
      <c r="R1687" s="6">
        <v>45600</v>
      </c>
      <c r="S1687" s="6">
        <v>175300</v>
      </c>
      <c r="T1687" s="6">
        <v>357500</v>
      </c>
      <c r="U1687" s="6">
        <v>999700</v>
      </c>
      <c r="V1687" s="6">
        <v>961700</v>
      </c>
      <c r="W1687" s="6">
        <v>8478300</v>
      </c>
      <c r="X1687" s="6">
        <v>8453600</v>
      </c>
      <c r="Y1687" s="6">
        <v>5182600</v>
      </c>
      <c r="Z1687" s="6">
        <v>5233300</v>
      </c>
      <c r="AA1687" s="6">
        <v>4525000</v>
      </c>
      <c r="AB1687" s="6">
        <v>4578000</v>
      </c>
      <c r="AC1687" s="6">
        <v>47296315</v>
      </c>
      <c r="AD1687" s="6">
        <v>47707441</v>
      </c>
      <c r="AF1687">
        <f>Q1687/W1687</f>
        <v>4.4938254131134782E-3</v>
      </c>
      <c r="AG1687">
        <f>R1687/X1687</f>
        <v>5.3941516040503451E-3</v>
      </c>
      <c r="AH1687">
        <f>U1687/W1687</f>
        <v>0.11791278912046047</v>
      </c>
      <c r="AI1687">
        <f>V1687/X1687</f>
        <v>0.11376218415822845</v>
      </c>
      <c r="AJ1687">
        <f>Y1687/AA1687</f>
        <v>1.1453259668508287</v>
      </c>
      <c r="AK1687">
        <f>Z1687/AB1687</f>
        <v>1.1431411096548711</v>
      </c>
      <c r="AL1687">
        <f>O1687/K1687</f>
        <v>2.1067532223371137E-2</v>
      </c>
      <c r="AM1687">
        <f>P1687/L1687</f>
        <v>2.2029500660994728E-2</v>
      </c>
      <c r="AN1687">
        <f>K1687/W1687</f>
        <v>2.1330573346071735</v>
      </c>
      <c r="AO1687">
        <f>L1687/X1687</f>
        <v>2.1564895429166273</v>
      </c>
      <c r="AP1687">
        <f>IF(OR(Q1687&lt;0, Q1687="NA"), 0, 1)</f>
        <v>1</v>
      </c>
      <c r="AQ1687">
        <f>IF(OR(S1687&lt;0, S1687="NA"), 0, 1)</f>
        <v>1</v>
      </c>
      <c r="AR1687">
        <f>IFERROR(IF((AF1687-AG1687)&gt;0,1,0),0)</f>
        <v>0</v>
      </c>
      <c r="AS1687">
        <f>IFERROR(IF((S1687-Q1687)&gt;0,1,0),0)</f>
        <v>1</v>
      </c>
      <c r="AT1687">
        <f>IFERROR(IF((AH1687-AI1687)&lt;0,1,0),0)</f>
        <v>0</v>
      </c>
      <c r="AU1687">
        <f>IFERROR(IF((AJ1687-AK1687)&gt;0,1,0),0)</f>
        <v>1</v>
      </c>
      <c r="AV1687">
        <f>IFERROR(IF((AL1687-AM1687)&gt;0,1,0),0)</f>
        <v>0</v>
      </c>
      <c r="AW1687">
        <f>IFERROR(IF((AN1687-AO1687)&gt;0,1,0),0)</f>
        <v>0</v>
      </c>
      <c r="AX1687">
        <f>IFERROR(IF((AC1687-AD1687)&lt;0,1,0),0)</f>
        <v>1</v>
      </c>
      <c r="AY1687">
        <f>SUM(AP1687:AX1687)</f>
        <v>5</v>
      </c>
    </row>
    <row r="1688" spans="1:51" x14ac:dyDescent="0.45">
      <c r="A1688" s="1" t="s">
        <v>2589</v>
      </c>
      <c r="B1688" s="2">
        <v>4011154</v>
      </c>
      <c r="C1688" s="3" t="s">
        <v>5337</v>
      </c>
      <c r="D1688" s="5">
        <v>28.55</v>
      </c>
      <c r="E1688" s="5">
        <v>15971.164521799999</v>
      </c>
      <c r="F1688" s="3" t="s">
        <v>4654</v>
      </c>
      <c r="G1688" s="3" t="s">
        <v>4654</v>
      </c>
      <c r="H1688" s="3" t="s">
        <v>4655</v>
      </c>
      <c r="I1688" s="3" t="s">
        <v>4717</v>
      </c>
      <c r="J1688" s="3" t="s">
        <v>4718</v>
      </c>
      <c r="K1688" s="6">
        <v>6561000</v>
      </c>
      <c r="L1688" s="6">
        <v>6591000</v>
      </c>
      <c r="M1688" s="6">
        <v>4181000</v>
      </c>
      <c r="N1688" s="6">
        <v>4282000</v>
      </c>
      <c r="O1688" s="6">
        <v>1876000</v>
      </c>
      <c r="P1688" s="6">
        <v>2006000</v>
      </c>
      <c r="Q1688" s="6">
        <v>1330000</v>
      </c>
      <c r="R1688" s="6">
        <v>1496000</v>
      </c>
      <c r="S1688" s="6">
        <v>4134000</v>
      </c>
      <c r="T1688" s="6">
        <v>3991000</v>
      </c>
      <c r="U1688" s="6">
        <v>4573000</v>
      </c>
      <c r="V1688" s="6">
        <v>4572000</v>
      </c>
      <c r="W1688" s="6">
        <v>19422000</v>
      </c>
      <c r="X1688" s="6">
        <v>19740000</v>
      </c>
      <c r="Y1688" s="6">
        <v>1484000</v>
      </c>
      <c r="Z1688" s="6">
        <v>1619000</v>
      </c>
      <c r="AA1688" s="6">
        <v>2166000</v>
      </c>
      <c r="AB1688" s="6">
        <v>2830000</v>
      </c>
      <c r="AC1688" s="6">
        <v>559000000</v>
      </c>
      <c r="AD1688" s="6">
        <v>559000000</v>
      </c>
      <c r="AF1688">
        <f>Q1688/W1688</f>
        <v>6.8479044382658838E-2</v>
      </c>
      <c r="AG1688">
        <f>R1688/X1688</f>
        <v>7.5785207700101317E-2</v>
      </c>
      <c r="AH1688">
        <f>U1688/W1688</f>
        <v>0.23545463906909689</v>
      </c>
      <c r="AI1688">
        <f>V1688/X1688</f>
        <v>0.23161094224924011</v>
      </c>
      <c r="AJ1688">
        <f>Y1688/AA1688</f>
        <v>0.68513388734995384</v>
      </c>
      <c r="AK1688">
        <f>Z1688/AB1688</f>
        <v>0.57208480565371023</v>
      </c>
      <c r="AL1688">
        <f>O1688/K1688</f>
        <v>0.28593202255753697</v>
      </c>
      <c r="AM1688">
        <f>P1688/L1688</f>
        <v>0.30435442269761798</v>
      </c>
      <c r="AN1688">
        <f>K1688/W1688</f>
        <v>0.33781278962001854</v>
      </c>
      <c r="AO1688">
        <f>L1688/X1688</f>
        <v>0.33389057750759876</v>
      </c>
      <c r="AP1688">
        <f>IF(OR(Q1688&lt;0, Q1688="NA"), 0, 1)</f>
        <v>1</v>
      </c>
      <c r="AQ1688">
        <f>IF(OR(S1688&lt;0, S1688="NA"), 0, 1)</f>
        <v>1</v>
      </c>
      <c r="AR1688">
        <f>IFERROR(IF((AF1688-AG1688)&gt;0,1,0),0)</f>
        <v>0</v>
      </c>
      <c r="AS1688">
        <f>IFERROR(IF((S1688-Q1688)&gt;0,1,0),0)</f>
        <v>1</v>
      </c>
      <c r="AT1688">
        <f>IFERROR(IF((AH1688-AI1688)&lt;0,1,0),0)</f>
        <v>0</v>
      </c>
      <c r="AU1688">
        <f>IFERROR(IF((AJ1688-AK1688)&gt;0,1,0),0)</f>
        <v>1</v>
      </c>
      <c r="AV1688">
        <f>IFERROR(IF((AL1688-AM1688)&gt;0,1,0),0)</f>
        <v>0</v>
      </c>
      <c r="AW1688">
        <f>IFERROR(IF((AN1688-AO1688)&gt;0,1,0),0)</f>
        <v>1</v>
      </c>
      <c r="AX1688">
        <f>IFERROR(IF((AC1688-AD1688)&lt;0,1,0),0)</f>
        <v>0</v>
      </c>
      <c r="AY1688">
        <f>SUM(AP1688:AX1688)</f>
        <v>5</v>
      </c>
    </row>
    <row r="1689" spans="1:51" x14ac:dyDescent="0.45">
      <c r="A1689" s="1" t="s">
        <v>2590</v>
      </c>
      <c r="B1689" s="2">
        <v>4136924</v>
      </c>
      <c r="C1689" s="3" t="s">
        <v>5337</v>
      </c>
      <c r="D1689" s="5">
        <v>147.61000000000001</v>
      </c>
      <c r="E1689" s="5">
        <v>47440.223204720001</v>
      </c>
      <c r="F1689" s="3" t="s">
        <v>4654</v>
      </c>
      <c r="G1689" s="3" t="s">
        <v>4654</v>
      </c>
      <c r="H1689" s="3" t="s">
        <v>4655</v>
      </c>
      <c r="I1689" s="3" t="s">
        <v>4888</v>
      </c>
      <c r="J1689" s="3" t="s">
        <v>4889</v>
      </c>
      <c r="K1689" s="6">
        <v>142670000</v>
      </c>
      <c r="L1689" s="6">
        <v>148772000</v>
      </c>
      <c r="M1689" s="6">
        <v>10341000</v>
      </c>
      <c r="N1689" s="6">
        <v>13657000</v>
      </c>
      <c r="O1689" s="6">
        <v>7002000</v>
      </c>
      <c r="P1689" s="6">
        <v>10319000</v>
      </c>
      <c r="Q1689" s="6">
        <v>6159000</v>
      </c>
      <c r="R1689" s="6">
        <v>8775000</v>
      </c>
      <c r="S1689" s="6">
        <v>7581000</v>
      </c>
      <c r="T1689" s="6">
        <v>10850000</v>
      </c>
      <c r="U1689" s="6">
        <v>23553000</v>
      </c>
      <c r="V1689" s="6">
        <v>23553000</v>
      </c>
      <c r="W1689" s="6">
        <v>79833000</v>
      </c>
      <c r="X1689" s="6">
        <v>85229000</v>
      </c>
      <c r="Y1689" s="6">
        <v>25949000</v>
      </c>
      <c r="Z1689" s="6">
        <v>31347000</v>
      </c>
      <c r="AA1689" s="6">
        <v>21068000</v>
      </c>
      <c r="AB1689" s="6">
        <v>24000000</v>
      </c>
      <c r="AC1689" s="6">
        <v>325000000</v>
      </c>
      <c r="AD1689" s="6">
        <v>341000000</v>
      </c>
      <c r="AF1689">
        <f>Q1689/W1689</f>
        <v>7.7148547593100594E-2</v>
      </c>
      <c r="AG1689">
        <f>R1689/X1689</f>
        <v>0.10295791338628871</v>
      </c>
      <c r="AH1689">
        <f>U1689/W1689</f>
        <v>0.29502837172597796</v>
      </c>
      <c r="AI1689">
        <f>V1689/X1689</f>
        <v>0.2763495993147872</v>
      </c>
      <c r="AJ1689">
        <f>Y1689/AA1689</f>
        <v>1.231678374786406</v>
      </c>
      <c r="AK1689">
        <f>Z1689/AB1689</f>
        <v>1.306125</v>
      </c>
      <c r="AL1689">
        <f>O1689/K1689</f>
        <v>4.9078292563257866E-2</v>
      </c>
      <c r="AM1689">
        <f>P1689/L1689</f>
        <v>6.9361170112655607E-2</v>
      </c>
      <c r="AN1689">
        <f>K1689/W1689</f>
        <v>1.7871055829043128</v>
      </c>
      <c r="AO1689">
        <f>L1689/X1689</f>
        <v>1.7455560900632414</v>
      </c>
      <c r="AP1689">
        <f>IF(OR(Q1689&lt;0, Q1689="NA"), 0, 1)</f>
        <v>1</v>
      </c>
      <c r="AQ1689">
        <f>IF(OR(S1689&lt;0, S1689="NA"), 0, 1)</f>
        <v>1</v>
      </c>
      <c r="AR1689">
        <f>IFERROR(IF((AF1689-AG1689)&gt;0,1,0),0)</f>
        <v>0</v>
      </c>
      <c r="AS1689">
        <f>IFERROR(IF((S1689-Q1689)&gt;0,1,0),0)</f>
        <v>1</v>
      </c>
      <c r="AT1689">
        <f>IFERROR(IF((AH1689-AI1689)&lt;0,1,0),0)</f>
        <v>0</v>
      </c>
      <c r="AU1689">
        <f>IFERROR(IF((AJ1689-AK1689)&gt;0,1,0),0)</f>
        <v>0</v>
      </c>
      <c r="AV1689">
        <f>IFERROR(IF((AL1689-AM1689)&gt;0,1,0),0)</f>
        <v>0</v>
      </c>
      <c r="AW1689">
        <f>IFERROR(IF((AN1689-AO1689)&gt;0,1,0),0)</f>
        <v>1</v>
      </c>
      <c r="AX1689">
        <f>IFERROR(IF((AC1689-AD1689)&lt;0,1,0),0)</f>
        <v>1</v>
      </c>
      <c r="AY1689">
        <f>SUM(AP1689:AX1689)</f>
        <v>5</v>
      </c>
    </row>
    <row r="1690" spans="1:51" x14ac:dyDescent="0.45">
      <c r="A1690" s="1" t="s">
        <v>2604</v>
      </c>
      <c r="B1690" s="2">
        <v>4135600</v>
      </c>
      <c r="C1690" s="3" t="s">
        <v>5335</v>
      </c>
      <c r="D1690" s="5">
        <v>125.21</v>
      </c>
      <c r="E1690" s="5">
        <v>108344.213</v>
      </c>
      <c r="F1690" s="3" t="s">
        <v>4500</v>
      </c>
      <c r="G1690" s="3" t="s">
        <v>4539</v>
      </c>
      <c r="H1690" s="3" t="s">
        <v>4539</v>
      </c>
      <c r="I1690" s="3" t="s">
        <v>4582</v>
      </c>
      <c r="J1690" s="3" t="s">
        <v>5376</v>
      </c>
      <c r="K1690" s="6">
        <v>5376400</v>
      </c>
      <c r="L1690" s="6">
        <v>5278900</v>
      </c>
      <c r="M1690" s="6">
        <v>1151300</v>
      </c>
      <c r="N1690" s="6">
        <v>996500</v>
      </c>
      <c r="O1690" s="6">
        <v>-239800</v>
      </c>
      <c r="P1690" s="6">
        <v>-395000</v>
      </c>
      <c r="Q1690" s="6">
        <v>-1477900</v>
      </c>
      <c r="R1690" s="6">
        <v>-965900</v>
      </c>
      <c r="S1690" s="6">
        <v>1713800</v>
      </c>
      <c r="T1690" s="6">
        <v>1680500</v>
      </c>
      <c r="U1690" s="6">
        <v>3965500</v>
      </c>
      <c r="V1690" s="6">
        <v>3996500</v>
      </c>
      <c r="W1690" s="6">
        <v>19715600</v>
      </c>
      <c r="X1690" s="6">
        <v>20293400</v>
      </c>
      <c r="Y1690" s="6">
        <v>2816800</v>
      </c>
      <c r="Z1690" s="6">
        <v>2763900</v>
      </c>
      <c r="AA1690" s="6">
        <v>1763600</v>
      </c>
      <c r="AB1690" s="6">
        <v>1546500</v>
      </c>
      <c r="AC1690" s="6">
        <v>865200000</v>
      </c>
      <c r="AD1690" s="6">
        <v>866200000</v>
      </c>
      <c r="AF1690">
        <f>Q1690/W1690</f>
        <v>-7.4960944632676663E-2</v>
      </c>
      <c r="AG1690">
        <f>R1690/X1690</f>
        <v>-4.7596755595415256E-2</v>
      </c>
      <c r="AH1690">
        <f>U1690/W1690</f>
        <v>0.20113514171519001</v>
      </c>
      <c r="AI1690">
        <f>V1690/X1690</f>
        <v>0.19693594961908797</v>
      </c>
      <c r="AJ1690">
        <f>Y1690/AA1690</f>
        <v>1.5971875708777501</v>
      </c>
      <c r="AK1690">
        <f>Z1690/AB1690</f>
        <v>1.7871968962172649</v>
      </c>
      <c r="AL1690">
        <f>O1690/K1690</f>
        <v>-4.460233613570419E-2</v>
      </c>
      <c r="AM1690">
        <f>P1690/L1690</f>
        <v>-7.4826194851200067E-2</v>
      </c>
      <c r="AN1690">
        <f>K1690/W1690</f>
        <v>0.27269776217817365</v>
      </c>
      <c r="AO1690">
        <f>L1690/X1690</f>
        <v>0.26012890890634394</v>
      </c>
      <c r="AP1690">
        <f>IF(OR(Q1690&lt;0, Q1690="NA"), 0, 1)</f>
        <v>0</v>
      </c>
      <c r="AQ1690">
        <f>IF(OR(S1690&lt;0, S1690="NA"), 0, 1)</f>
        <v>1</v>
      </c>
      <c r="AR1690">
        <f>IFERROR(IF((AF1690-AG1690)&gt;0,1,0),0)</f>
        <v>0</v>
      </c>
      <c r="AS1690">
        <f>IFERROR(IF((S1690-Q1690)&gt;0,1,0),0)</f>
        <v>1</v>
      </c>
      <c r="AT1690">
        <f>IFERROR(IF((AH1690-AI1690)&lt;0,1,0),0)</f>
        <v>0</v>
      </c>
      <c r="AU1690">
        <f>IFERROR(IF((AJ1690-AK1690)&gt;0,1,0),0)</f>
        <v>0</v>
      </c>
      <c r="AV1690">
        <f>IFERROR(IF((AL1690-AM1690)&gt;0,1,0),0)</f>
        <v>1</v>
      </c>
      <c r="AW1690">
        <f>IFERROR(IF((AN1690-AO1690)&gt;0,1,0),0)</f>
        <v>1</v>
      </c>
      <c r="AX1690">
        <f>IFERROR(IF((AC1690-AD1690)&lt;0,1,0),0)</f>
        <v>1</v>
      </c>
      <c r="AY1690">
        <f>SUM(AP1690:AX1690)</f>
        <v>5</v>
      </c>
    </row>
    <row r="1691" spans="1:51" x14ac:dyDescent="0.45">
      <c r="A1691" s="1" t="s">
        <v>2611</v>
      </c>
      <c r="B1691" s="2">
        <v>4629640</v>
      </c>
      <c r="C1691" s="3" t="s">
        <v>5337</v>
      </c>
      <c r="D1691" s="5">
        <v>63.04</v>
      </c>
      <c r="E1691" s="5">
        <v>7865.67233184</v>
      </c>
      <c r="F1691" s="3" t="s">
        <v>4654</v>
      </c>
      <c r="G1691" s="3" t="s">
        <v>4654</v>
      </c>
      <c r="H1691" s="3" t="s">
        <v>4655</v>
      </c>
      <c r="I1691" s="3" t="s">
        <v>4717</v>
      </c>
      <c r="J1691" s="3" t="s">
        <v>4718</v>
      </c>
      <c r="K1691" s="6">
        <v>3099645</v>
      </c>
      <c r="L1691" s="6">
        <v>3016595</v>
      </c>
      <c r="M1691" s="6">
        <v>2346854</v>
      </c>
      <c r="N1691" s="6">
        <v>2244342</v>
      </c>
      <c r="O1691" s="6">
        <v>1440240</v>
      </c>
      <c r="P1691" s="6">
        <v>1388194</v>
      </c>
      <c r="Q1691" s="6">
        <v>1009335</v>
      </c>
      <c r="R1691" s="6">
        <v>1015057</v>
      </c>
      <c r="S1691" s="6">
        <v>2290273</v>
      </c>
      <c r="T1691" s="6">
        <v>2140806</v>
      </c>
      <c r="U1691" s="6">
        <v>3596229</v>
      </c>
      <c r="V1691" s="6">
        <v>1981596</v>
      </c>
      <c r="W1691" s="6">
        <v>10623291</v>
      </c>
      <c r="X1691" s="6">
        <v>8518391</v>
      </c>
      <c r="Y1691" s="6">
        <v>847186</v>
      </c>
      <c r="Z1691" s="6">
        <v>738440</v>
      </c>
      <c r="AA1691" s="6">
        <v>965955</v>
      </c>
      <c r="AB1691" s="6">
        <v>856541</v>
      </c>
      <c r="AC1691" s="6">
        <v>124813565</v>
      </c>
      <c r="AD1691" s="6">
        <v>124811349</v>
      </c>
      <c r="AF1691">
        <f>Q1691/W1691</f>
        <v>9.5011517617280744E-2</v>
      </c>
      <c r="AG1691">
        <f>R1691/X1691</f>
        <v>0.11916064900049786</v>
      </c>
      <c r="AH1691">
        <f>U1691/W1691</f>
        <v>0.33852306220360528</v>
      </c>
      <c r="AI1691">
        <f>V1691/X1691</f>
        <v>0.23262562143484608</v>
      </c>
      <c r="AJ1691">
        <f>Y1691/AA1691</f>
        <v>0.87704499692014637</v>
      </c>
      <c r="AK1691">
        <f>Z1691/AB1691</f>
        <v>0.86211868433618477</v>
      </c>
      <c r="AL1691">
        <f>O1691/K1691</f>
        <v>0.4646467579351829</v>
      </c>
      <c r="AM1691">
        <f>P1691/L1691</f>
        <v>0.46018573921921901</v>
      </c>
      <c r="AN1691">
        <f>K1691/W1691</f>
        <v>0.29177822578709367</v>
      </c>
      <c r="AO1691">
        <f>L1691/X1691</f>
        <v>0.35412732287118542</v>
      </c>
      <c r="AP1691">
        <f>IF(OR(Q1691&lt;0, Q1691="NA"), 0, 1)</f>
        <v>1</v>
      </c>
      <c r="AQ1691">
        <f>IF(OR(S1691&lt;0, S1691="NA"), 0, 1)</f>
        <v>1</v>
      </c>
      <c r="AR1691">
        <f>IFERROR(IF((AF1691-AG1691)&gt;0,1,0),0)</f>
        <v>0</v>
      </c>
      <c r="AS1691">
        <f>IFERROR(IF((S1691-Q1691)&gt;0,1,0),0)</f>
        <v>1</v>
      </c>
      <c r="AT1691">
        <f>IFERROR(IF((AH1691-AI1691)&lt;0,1,0),0)</f>
        <v>0</v>
      </c>
      <c r="AU1691">
        <f>IFERROR(IF((AJ1691-AK1691)&gt;0,1,0),0)</f>
        <v>1</v>
      </c>
      <c r="AV1691">
        <f>IFERROR(IF((AL1691-AM1691)&gt;0,1,0),0)</f>
        <v>1</v>
      </c>
      <c r="AW1691">
        <f>IFERROR(IF((AN1691-AO1691)&gt;0,1,0),0)</f>
        <v>0</v>
      </c>
      <c r="AX1691">
        <f>IFERROR(IF((AC1691-AD1691)&lt;0,1,0),0)</f>
        <v>0</v>
      </c>
      <c r="AY1691">
        <f>SUM(AP1691:AX1691)</f>
        <v>5</v>
      </c>
    </row>
    <row r="1692" spans="1:51" x14ac:dyDescent="0.45">
      <c r="A1692" s="1" t="s">
        <v>2612</v>
      </c>
      <c r="B1692" s="2">
        <v>4089955</v>
      </c>
      <c r="C1692" s="3" t="s">
        <v>5335</v>
      </c>
      <c r="D1692" s="5">
        <v>32.58</v>
      </c>
      <c r="E1692" s="5">
        <v>8180.5446822599997</v>
      </c>
      <c r="F1692" s="3" t="s">
        <v>4665</v>
      </c>
      <c r="G1692" s="3" t="s">
        <v>4666</v>
      </c>
      <c r="H1692" s="3" t="s">
        <v>4667</v>
      </c>
      <c r="I1692" s="3" t="s">
        <v>4667</v>
      </c>
      <c r="J1692" s="3" t="s">
        <v>4788</v>
      </c>
      <c r="K1692" s="6">
        <v>3485425</v>
      </c>
      <c r="L1692" s="6">
        <v>3471541</v>
      </c>
      <c r="M1692" s="6">
        <v>993090</v>
      </c>
      <c r="N1692" s="6">
        <v>1016996</v>
      </c>
      <c r="O1692" s="6">
        <v>860176</v>
      </c>
      <c r="P1692" s="6">
        <v>893075</v>
      </c>
      <c r="Q1692" s="6">
        <v>622715</v>
      </c>
      <c r="R1692" s="6">
        <v>649990</v>
      </c>
      <c r="S1692" s="6">
        <v>954128</v>
      </c>
      <c r="T1692" s="6">
        <v>979994</v>
      </c>
      <c r="U1692" s="6">
        <v>3847272</v>
      </c>
      <c r="V1692" s="6">
        <v>3845571</v>
      </c>
      <c r="W1692" s="6">
        <v>4425837</v>
      </c>
      <c r="X1692" s="6">
        <v>4368929</v>
      </c>
      <c r="Y1692" s="6">
        <v>1322701</v>
      </c>
      <c r="Z1692" s="6">
        <v>1285922</v>
      </c>
      <c r="AA1692" s="6">
        <v>530288</v>
      </c>
      <c r="AB1692" s="6">
        <v>512335</v>
      </c>
      <c r="AC1692" s="6">
        <v>253956092</v>
      </c>
      <c r="AD1692" s="6">
        <v>260249674</v>
      </c>
      <c r="AF1692">
        <f>Q1692/W1692</f>
        <v>0.14069993992096863</v>
      </c>
      <c r="AG1692">
        <f>R1692/X1692</f>
        <v>0.14877559237057869</v>
      </c>
      <c r="AH1692">
        <f>U1692/W1692</f>
        <v>0.86927557431509561</v>
      </c>
      <c r="AI1692">
        <f>V1692/X1692</f>
        <v>0.88020908556765287</v>
      </c>
      <c r="AJ1692">
        <f>Y1692/AA1692</f>
        <v>2.4943068672117792</v>
      </c>
      <c r="AK1692">
        <f>Z1692/AB1692</f>
        <v>2.5099241707086182</v>
      </c>
      <c r="AL1692">
        <f>O1692/K1692</f>
        <v>0.24679228501545722</v>
      </c>
      <c r="AM1692">
        <f>P1692/L1692</f>
        <v>0.25725607158319608</v>
      </c>
      <c r="AN1692">
        <f>K1692/W1692</f>
        <v>0.78751770569047164</v>
      </c>
      <c r="AO1692">
        <f>L1692/X1692</f>
        <v>0.79459771490907727</v>
      </c>
      <c r="AP1692">
        <f>IF(OR(Q1692&lt;0, Q1692="NA"), 0, 1)</f>
        <v>1</v>
      </c>
      <c r="AQ1692">
        <f>IF(OR(S1692&lt;0, S1692="NA"), 0, 1)</f>
        <v>1</v>
      </c>
      <c r="AR1692">
        <f>IFERROR(IF((AF1692-AG1692)&gt;0,1,0),0)</f>
        <v>0</v>
      </c>
      <c r="AS1692">
        <f>IFERROR(IF((S1692-Q1692)&gt;0,1,0),0)</f>
        <v>1</v>
      </c>
      <c r="AT1692">
        <f>IFERROR(IF((AH1692-AI1692)&lt;0,1,0),0)</f>
        <v>1</v>
      </c>
      <c r="AU1692">
        <f>IFERROR(IF((AJ1692-AK1692)&gt;0,1,0),0)</f>
        <v>0</v>
      </c>
      <c r="AV1692">
        <f>IFERROR(IF((AL1692-AM1692)&gt;0,1,0),0)</f>
        <v>0</v>
      </c>
      <c r="AW1692">
        <f>IFERROR(IF((AN1692-AO1692)&gt;0,1,0),0)</f>
        <v>0</v>
      </c>
      <c r="AX1692">
        <f>IFERROR(IF((AC1692-AD1692)&lt;0,1,0),0)</f>
        <v>1</v>
      </c>
      <c r="AY1692">
        <f>SUM(AP1692:AX1692)</f>
        <v>5</v>
      </c>
    </row>
    <row r="1693" spans="1:51" x14ac:dyDescent="0.45">
      <c r="A1693" s="1" t="s">
        <v>2630</v>
      </c>
      <c r="B1693" s="2">
        <v>4095638</v>
      </c>
      <c r="C1693" s="3" t="s">
        <v>5337</v>
      </c>
      <c r="D1693" s="5">
        <v>281.35000000000002</v>
      </c>
      <c r="E1693" s="5">
        <v>201620.94865609999</v>
      </c>
      <c r="F1693" s="3" t="s">
        <v>4475</v>
      </c>
      <c r="G1693" s="3" t="s">
        <v>4529</v>
      </c>
      <c r="H1693" s="3" t="s">
        <v>4530</v>
      </c>
      <c r="I1693" s="3" t="s">
        <v>4739</v>
      </c>
      <c r="J1693" s="3" t="s">
        <v>4750</v>
      </c>
      <c r="K1693" s="6">
        <v>25938700</v>
      </c>
      <c r="L1693" s="6">
        <v>25757700</v>
      </c>
      <c r="M1693" s="6">
        <v>13845500</v>
      </c>
      <c r="N1693" s="6">
        <v>13770500</v>
      </c>
      <c r="O1693" s="6">
        <v>11804300</v>
      </c>
      <c r="P1693" s="6">
        <v>11763300</v>
      </c>
      <c r="Q1693" s="6">
        <v>8245800</v>
      </c>
      <c r="R1693" s="6">
        <v>8306800</v>
      </c>
      <c r="S1693" s="6">
        <v>9304900</v>
      </c>
      <c r="T1693" s="6">
        <v>9596900</v>
      </c>
      <c r="U1693" s="6">
        <v>39029000</v>
      </c>
      <c r="V1693" s="6">
        <v>38582000</v>
      </c>
      <c r="W1693" s="6">
        <v>56172000</v>
      </c>
      <c r="X1693" s="6">
        <v>53801000</v>
      </c>
      <c r="Y1693" s="6">
        <v>4912000</v>
      </c>
      <c r="Z1693" s="6">
        <v>4205000</v>
      </c>
      <c r="AA1693" s="6">
        <v>6308000</v>
      </c>
      <c r="AB1693" s="6">
        <v>3910000</v>
      </c>
      <c r="AC1693" s="6">
        <v>716619686</v>
      </c>
      <c r="AD1693" s="6">
        <v>717343247</v>
      </c>
      <c r="AF1693">
        <f>Q1693/W1693</f>
        <v>0.1467955565050203</v>
      </c>
      <c r="AG1693">
        <f>R1693/X1693</f>
        <v>0.15439861712607572</v>
      </c>
      <c r="AH1693">
        <f>U1693/W1693</f>
        <v>0.69481236203090513</v>
      </c>
      <c r="AI1693">
        <f>V1693/X1693</f>
        <v>0.71712421702198847</v>
      </c>
      <c r="AJ1693">
        <f>Y1693/AA1693</f>
        <v>0.77869372225745082</v>
      </c>
      <c r="AK1693">
        <f>Z1693/AB1693</f>
        <v>1.0754475703324808</v>
      </c>
      <c r="AL1693">
        <f>O1693/K1693</f>
        <v>0.45508448765743847</v>
      </c>
      <c r="AM1693">
        <f>P1693/L1693</f>
        <v>0.45669062066877092</v>
      </c>
      <c r="AN1693">
        <f>K1693/W1693</f>
        <v>0.4617727693512782</v>
      </c>
      <c r="AO1693">
        <f>L1693/X1693</f>
        <v>0.47875875913087118</v>
      </c>
      <c r="AP1693">
        <f>IF(OR(Q1693&lt;0, Q1693="NA"), 0, 1)</f>
        <v>1</v>
      </c>
      <c r="AQ1693">
        <f>IF(OR(S1693&lt;0, S1693="NA"), 0, 1)</f>
        <v>1</v>
      </c>
      <c r="AR1693">
        <f>IFERROR(IF((AF1693-AG1693)&gt;0,1,0),0)</f>
        <v>0</v>
      </c>
      <c r="AS1693">
        <f>IFERROR(IF((S1693-Q1693)&gt;0,1,0),0)</f>
        <v>1</v>
      </c>
      <c r="AT1693">
        <f>IFERROR(IF((AH1693-AI1693)&lt;0,1,0),0)</f>
        <v>1</v>
      </c>
      <c r="AU1693">
        <f>IFERROR(IF((AJ1693-AK1693)&gt;0,1,0),0)</f>
        <v>0</v>
      </c>
      <c r="AV1693">
        <f>IFERROR(IF((AL1693-AM1693)&gt;0,1,0),0)</f>
        <v>0</v>
      </c>
      <c r="AW1693">
        <f>IFERROR(IF((AN1693-AO1693)&gt;0,1,0),0)</f>
        <v>0</v>
      </c>
      <c r="AX1693">
        <f>IFERROR(IF((AC1693-AD1693)&lt;0,1,0),0)</f>
        <v>1</v>
      </c>
      <c r="AY1693">
        <f>SUM(AP1693:AX1693)</f>
        <v>5</v>
      </c>
    </row>
    <row r="1694" spans="1:51" x14ac:dyDescent="0.45">
      <c r="A1694" s="1" t="s">
        <v>2633</v>
      </c>
      <c r="B1694" s="2">
        <v>4069640</v>
      </c>
      <c r="C1694" s="3" t="s">
        <v>5337</v>
      </c>
      <c r="D1694" s="5">
        <v>584.38</v>
      </c>
      <c r="E1694" s="5">
        <v>74181.253884859994</v>
      </c>
      <c r="F1694" s="3" t="s">
        <v>4470</v>
      </c>
      <c r="G1694" s="3" t="s">
        <v>4512</v>
      </c>
      <c r="H1694" s="3" t="s">
        <v>4522</v>
      </c>
      <c r="I1694" s="3" t="s">
        <v>4554</v>
      </c>
      <c r="J1694" s="3" t="s">
        <v>4908</v>
      </c>
      <c r="K1694" s="6">
        <v>330187000</v>
      </c>
      <c r="L1694" s="6">
        <v>313751000</v>
      </c>
      <c r="M1694" s="6">
        <v>4890000</v>
      </c>
      <c r="N1694" s="6">
        <v>5144000</v>
      </c>
      <c r="O1694" s="6">
        <v>4341000</v>
      </c>
      <c r="P1694" s="6">
        <v>4601000</v>
      </c>
      <c r="Q1694" s="6">
        <v>2707000</v>
      </c>
      <c r="R1694" s="6">
        <v>3123000</v>
      </c>
      <c r="S1694" s="6">
        <v>5121000</v>
      </c>
      <c r="T1694" s="6">
        <v>3986000</v>
      </c>
      <c r="U1694" s="6">
        <v>5451000</v>
      </c>
      <c r="V1694" s="6">
        <v>5388000</v>
      </c>
      <c r="W1694" s="6">
        <v>72429000</v>
      </c>
      <c r="X1694" s="6">
        <v>71670000</v>
      </c>
      <c r="Y1694" s="6">
        <v>53341000</v>
      </c>
      <c r="Z1694" s="6">
        <v>52252000</v>
      </c>
      <c r="AA1694" s="6">
        <v>58771000</v>
      </c>
      <c r="AB1694" s="6">
        <v>56434000</v>
      </c>
      <c r="AC1694" s="6">
        <v>126940097</v>
      </c>
      <c r="AD1694" s="6">
        <v>129676762</v>
      </c>
      <c r="AF1694">
        <f>Q1694/W1694</f>
        <v>3.7374532300597826E-2</v>
      </c>
      <c r="AG1694">
        <f>R1694/X1694</f>
        <v>4.357471745500209E-2</v>
      </c>
      <c r="AH1694">
        <f>U1694/W1694</f>
        <v>7.5259909704676303E-2</v>
      </c>
      <c r="AI1694">
        <f>V1694/X1694</f>
        <v>7.5177898702385934E-2</v>
      </c>
      <c r="AJ1694">
        <f>Y1694/AA1694</f>
        <v>0.90760749349168812</v>
      </c>
      <c r="AK1694">
        <f>Z1694/AB1694</f>
        <v>0.92589573661268032</v>
      </c>
      <c r="AL1694">
        <f>O1694/K1694</f>
        <v>1.3147095433799634E-2</v>
      </c>
      <c r="AM1694">
        <f>P1694/L1694</f>
        <v>1.4664495093242731E-2</v>
      </c>
      <c r="AN1694">
        <f>K1694/W1694</f>
        <v>4.5587678968369021</v>
      </c>
      <c r="AO1694">
        <f>L1694/X1694</f>
        <v>4.3777173154736992</v>
      </c>
      <c r="AP1694">
        <f>IF(OR(Q1694&lt;0, Q1694="NA"), 0, 1)</f>
        <v>1</v>
      </c>
      <c r="AQ1694">
        <f>IF(OR(S1694&lt;0, S1694="NA"), 0, 1)</f>
        <v>1</v>
      </c>
      <c r="AR1694">
        <f>IFERROR(IF((AF1694-AG1694)&gt;0,1,0),0)</f>
        <v>0</v>
      </c>
      <c r="AS1694">
        <f>IFERROR(IF((S1694-Q1694)&gt;0,1,0),0)</f>
        <v>1</v>
      </c>
      <c r="AT1694">
        <f>IFERROR(IF((AH1694-AI1694)&lt;0,1,0),0)</f>
        <v>0</v>
      </c>
      <c r="AU1694">
        <f>IFERROR(IF((AJ1694-AK1694)&gt;0,1,0),0)</f>
        <v>0</v>
      </c>
      <c r="AV1694">
        <f>IFERROR(IF((AL1694-AM1694)&gt;0,1,0),0)</f>
        <v>0</v>
      </c>
      <c r="AW1694">
        <f>IFERROR(IF((AN1694-AO1694)&gt;0,1,0),0)</f>
        <v>1</v>
      </c>
      <c r="AX1694">
        <f>IFERROR(IF((AC1694-AD1694)&lt;0,1,0),0)</f>
        <v>1</v>
      </c>
      <c r="AY1694">
        <f>SUM(AP1694:AX1694)</f>
        <v>5</v>
      </c>
    </row>
    <row r="1695" spans="1:51" x14ac:dyDescent="0.45">
      <c r="A1695" s="1" t="s">
        <v>2635</v>
      </c>
      <c r="B1695" s="2">
        <v>4010692</v>
      </c>
      <c r="C1695" s="3" t="s">
        <v>5337</v>
      </c>
      <c r="D1695" s="5">
        <v>18.18</v>
      </c>
      <c r="E1695" s="5">
        <v>3706.68814866</v>
      </c>
      <c r="F1695" s="3"/>
      <c r="G1695" s="3"/>
      <c r="H1695" s="3"/>
      <c r="I1695" s="3"/>
      <c r="J1695" s="3" t="s">
        <v>4941</v>
      </c>
      <c r="K1695" s="6">
        <v>4447206</v>
      </c>
      <c r="L1695" s="6">
        <v>4397486</v>
      </c>
      <c r="M1695" s="6">
        <v>684428</v>
      </c>
      <c r="N1695" s="6">
        <v>675862</v>
      </c>
      <c r="O1695" s="6">
        <v>461916</v>
      </c>
      <c r="P1695" s="6">
        <v>456363</v>
      </c>
      <c r="Q1695" s="6">
        <v>396683</v>
      </c>
      <c r="R1695" s="6">
        <v>406997</v>
      </c>
      <c r="S1695" s="6">
        <v>599499</v>
      </c>
      <c r="T1695" s="6">
        <v>561095</v>
      </c>
      <c r="U1695" s="6">
        <v>2233520</v>
      </c>
      <c r="V1695" s="6">
        <v>2207009</v>
      </c>
      <c r="W1695" s="6">
        <v>8172649</v>
      </c>
      <c r="X1695" s="6">
        <v>7960336</v>
      </c>
      <c r="Y1695" s="6">
        <v>1467820</v>
      </c>
      <c r="Z1695" s="6">
        <v>1397039</v>
      </c>
      <c r="AA1695" s="6">
        <v>1281375</v>
      </c>
      <c r="AB1695" s="6">
        <v>1149859</v>
      </c>
      <c r="AC1695" s="6">
        <v>203888237</v>
      </c>
      <c r="AD1695" s="6">
        <v>203888237</v>
      </c>
      <c r="AF1695">
        <f>Q1695/W1695</f>
        <v>4.8537873093534301E-2</v>
      </c>
      <c r="AG1695">
        <f>R1695/X1695</f>
        <v>5.1128118210085602E-2</v>
      </c>
      <c r="AH1695">
        <f>U1695/W1695</f>
        <v>0.27329205010517399</v>
      </c>
      <c r="AI1695">
        <f>V1695/X1695</f>
        <v>0.27725073413986545</v>
      </c>
      <c r="AJ1695">
        <f>Y1695/AA1695</f>
        <v>1.1455038532826065</v>
      </c>
      <c r="AK1695">
        <f>Z1695/AB1695</f>
        <v>1.2149654870727629</v>
      </c>
      <c r="AL1695">
        <f>O1695/K1695</f>
        <v>0.10386656251138356</v>
      </c>
      <c r="AM1695">
        <f>P1695/L1695</f>
        <v>0.10377815870249502</v>
      </c>
      <c r="AN1695">
        <f>K1695/W1695</f>
        <v>0.54415722490957341</v>
      </c>
      <c r="AO1695">
        <f>L1695/X1695</f>
        <v>0.55242467152140307</v>
      </c>
      <c r="AP1695">
        <f>IF(OR(Q1695&lt;0, Q1695="NA"), 0, 1)</f>
        <v>1</v>
      </c>
      <c r="AQ1695">
        <f>IF(OR(S1695&lt;0, S1695="NA"), 0, 1)</f>
        <v>1</v>
      </c>
      <c r="AR1695">
        <f>IFERROR(IF((AF1695-AG1695)&gt;0,1,0),0)</f>
        <v>0</v>
      </c>
      <c r="AS1695">
        <f>IFERROR(IF((S1695-Q1695)&gt;0,1,0),0)</f>
        <v>1</v>
      </c>
      <c r="AT1695">
        <f>IFERROR(IF((AH1695-AI1695)&lt;0,1,0),0)</f>
        <v>1</v>
      </c>
      <c r="AU1695">
        <f>IFERROR(IF((AJ1695-AK1695)&gt;0,1,0),0)</f>
        <v>0</v>
      </c>
      <c r="AV1695">
        <f>IFERROR(IF((AL1695-AM1695)&gt;0,1,0),0)</f>
        <v>1</v>
      </c>
      <c r="AW1695">
        <f>IFERROR(IF((AN1695-AO1695)&gt;0,1,0),0)</f>
        <v>0</v>
      </c>
      <c r="AX1695">
        <f>IFERROR(IF((AC1695-AD1695)&lt;0,1,0),0)</f>
        <v>0</v>
      </c>
      <c r="AY1695">
        <f>SUM(AP1695:AX1695)</f>
        <v>5</v>
      </c>
    </row>
    <row r="1696" spans="1:51" x14ac:dyDescent="0.45">
      <c r="A1696" s="1" t="s">
        <v>2641</v>
      </c>
      <c r="B1696" s="2">
        <v>4972894</v>
      </c>
      <c r="C1696" s="3" t="s">
        <v>5335</v>
      </c>
      <c r="D1696" s="5">
        <v>345.18</v>
      </c>
      <c r="E1696" s="5">
        <v>10704.55923504</v>
      </c>
      <c r="F1696" s="3" t="s">
        <v>4470</v>
      </c>
      <c r="G1696" s="3" t="s">
        <v>4471</v>
      </c>
      <c r="H1696" s="3" t="s">
        <v>4472</v>
      </c>
      <c r="I1696" s="3" t="s">
        <v>4472</v>
      </c>
      <c r="J1696" s="3" t="s">
        <v>4490</v>
      </c>
      <c r="K1696" s="6">
        <v>2070866</v>
      </c>
      <c r="L1696" s="6">
        <v>2030048</v>
      </c>
      <c r="M1696" s="6">
        <v>437529</v>
      </c>
      <c r="N1696" s="6">
        <v>409524</v>
      </c>
      <c r="O1696" s="6">
        <v>408812</v>
      </c>
      <c r="P1696" s="6">
        <v>381447</v>
      </c>
      <c r="Q1696" s="6">
        <v>365666</v>
      </c>
      <c r="R1696" s="6">
        <v>339790</v>
      </c>
      <c r="S1696" s="6">
        <v>574544</v>
      </c>
      <c r="T1696" s="6">
        <v>539854</v>
      </c>
      <c r="U1696" s="6" t="s">
        <v>4474</v>
      </c>
      <c r="V1696" s="6" t="s">
        <v>4474</v>
      </c>
      <c r="W1696" s="6">
        <v>2084061</v>
      </c>
      <c r="X1696" s="6">
        <v>1920048</v>
      </c>
      <c r="Y1696" s="6">
        <v>1032595</v>
      </c>
      <c r="Z1696" s="6">
        <v>872523</v>
      </c>
      <c r="AA1696" s="6">
        <v>1041354</v>
      </c>
      <c r="AB1696" s="6">
        <v>993088</v>
      </c>
      <c r="AC1696" s="6">
        <v>31011528</v>
      </c>
      <c r="AD1696" s="6">
        <v>30931476</v>
      </c>
      <c r="AF1696">
        <f>Q1696/W1696</f>
        <v>0.17545839589148302</v>
      </c>
      <c r="AG1696">
        <f>R1696/X1696</f>
        <v>0.17696953409498095</v>
      </c>
      <c r="AH1696" t="e">
        <f>U1696/W1696</f>
        <v>#VALUE!</v>
      </c>
      <c r="AI1696" t="e">
        <f>V1696/X1696</f>
        <v>#VALUE!</v>
      </c>
      <c r="AJ1696">
        <f>Y1696/AA1696</f>
        <v>0.99158883530480513</v>
      </c>
      <c r="AK1696">
        <f>Z1696/AB1696</f>
        <v>0.87859585454662625</v>
      </c>
      <c r="AL1696">
        <f>O1696/K1696</f>
        <v>0.19741113138175043</v>
      </c>
      <c r="AM1696">
        <f>P1696/L1696</f>
        <v>0.18790048314128532</v>
      </c>
      <c r="AN1696">
        <f>K1696/W1696</f>
        <v>0.99366861142740059</v>
      </c>
      <c r="AO1696">
        <f>L1696/X1696</f>
        <v>1.0572902344108064</v>
      </c>
      <c r="AP1696">
        <f>IF(OR(Q1696&lt;0, Q1696="NA"), 0, 1)</f>
        <v>1</v>
      </c>
      <c r="AQ1696">
        <f>IF(OR(S1696&lt;0, S1696="NA"), 0, 1)</f>
        <v>1</v>
      </c>
      <c r="AR1696">
        <f>IFERROR(IF((AF1696-AG1696)&gt;0,1,0),0)</f>
        <v>0</v>
      </c>
      <c r="AS1696">
        <f>IFERROR(IF((S1696-Q1696)&gt;0,1,0),0)</f>
        <v>1</v>
      </c>
      <c r="AT1696">
        <f>IFERROR(IF((AH1696-AI1696)&lt;0,1,0),0)</f>
        <v>0</v>
      </c>
      <c r="AU1696">
        <f>IFERROR(IF((AJ1696-AK1696)&gt;0,1,0),0)</f>
        <v>1</v>
      </c>
      <c r="AV1696">
        <f>IFERROR(IF((AL1696-AM1696)&gt;0,1,0),0)</f>
        <v>1</v>
      </c>
      <c r="AW1696">
        <f>IFERROR(IF((AN1696-AO1696)&gt;0,1,0),0)</f>
        <v>0</v>
      </c>
      <c r="AX1696">
        <f>IFERROR(IF((AC1696-AD1696)&lt;0,1,0),0)</f>
        <v>0</v>
      </c>
      <c r="AY1696">
        <f>SUM(AP1696:AX1696)</f>
        <v>5</v>
      </c>
    </row>
    <row r="1697" spans="1:51" x14ac:dyDescent="0.45">
      <c r="A1697" s="1" t="s">
        <v>2645</v>
      </c>
      <c r="B1697" s="2">
        <v>4620262</v>
      </c>
      <c r="C1697" s="3" t="s">
        <v>5335</v>
      </c>
      <c r="D1697" s="7">
        <v>5.48</v>
      </c>
      <c r="E1697" s="5">
        <v>2300.0065036800002</v>
      </c>
      <c r="F1697" s="3" t="s">
        <v>4475</v>
      </c>
      <c r="G1697" s="3" t="s">
        <v>4529</v>
      </c>
      <c r="H1697" s="3" t="s">
        <v>4530</v>
      </c>
      <c r="I1697" s="3" t="s">
        <v>4531</v>
      </c>
      <c r="J1697" s="3" t="s">
        <v>5023</v>
      </c>
      <c r="K1697" s="6">
        <v>4540808</v>
      </c>
      <c r="L1697" s="6">
        <v>4382890</v>
      </c>
      <c r="M1697" s="6">
        <v>1060384.75</v>
      </c>
      <c r="N1697" s="6">
        <v>1011137.5</v>
      </c>
      <c r="O1697" s="6">
        <v>500896</v>
      </c>
      <c r="P1697" s="6">
        <v>457013</v>
      </c>
      <c r="Q1697" s="6">
        <v>-214777</v>
      </c>
      <c r="R1697" s="6">
        <v>-264262</v>
      </c>
      <c r="S1697" s="6" t="s">
        <v>4474</v>
      </c>
      <c r="T1697" s="6" t="s">
        <v>4474</v>
      </c>
      <c r="U1697" s="6">
        <v>7132126</v>
      </c>
      <c r="V1697" s="6">
        <v>7223046</v>
      </c>
      <c r="W1697" s="6">
        <v>7994828</v>
      </c>
      <c r="X1697" s="6">
        <v>8014387</v>
      </c>
      <c r="Y1697" s="6">
        <v>1357594</v>
      </c>
      <c r="Z1697" s="6">
        <v>1386238</v>
      </c>
      <c r="AA1697" s="6">
        <v>1142201</v>
      </c>
      <c r="AB1697" s="6">
        <v>1071529</v>
      </c>
      <c r="AC1697" s="6">
        <v>419709216</v>
      </c>
      <c r="AD1697" s="6">
        <v>440422111</v>
      </c>
      <c r="AF1697">
        <f>Q1697/W1697</f>
        <v>-2.6864492894656394E-2</v>
      </c>
      <c r="AG1697">
        <f>R1697/X1697</f>
        <v>-3.2973451369393565E-2</v>
      </c>
      <c r="AH1697">
        <f>U1697/W1697</f>
        <v>0.89209248779335837</v>
      </c>
      <c r="AI1697">
        <f>V1697/X1697</f>
        <v>0.9012599466434551</v>
      </c>
      <c r="AJ1697">
        <f>Y1697/AA1697</f>
        <v>1.1885771418515656</v>
      </c>
      <c r="AK1697">
        <f>Z1697/AB1697</f>
        <v>1.293700870438411</v>
      </c>
      <c r="AL1697">
        <f>O1697/K1697</f>
        <v>0.11030988317497679</v>
      </c>
      <c r="AM1697">
        <f>P1697/L1697</f>
        <v>0.10427206706077496</v>
      </c>
      <c r="AN1697">
        <f>K1697/W1697</f>
        <v>0.56796819143576327</v>
      </c>
      <c r="AO1697">
        <f>L1697/X1697</f>
        <v>0.54687775871067867</v>
      </c>
      <c r="AP1697">
        <f>IF(OR(Q1697&lt;0, Q1697="NA"), 0, 1)</f>
        <v>0</v>
      </c>
      <c r="AQ1697">
        <f>IF(OR(S1697&lt;0, S1697="NA"), 0, 1)</f>
        <v>0</v>
      </c>
      <c r="AR1697">
        <f>IFERROR(IF((AF1697-AG1697)&gt;0,1,0),0)</f>
        <v>1</v>
      </c>
      <c r="AS1697">
        <f>IFERROR(IF((S1697-Q1697)&gt;0,1,0),0)</f>
        <v>0</v>
      </c>
      <c r="AT1697">
        <f>IFERROR(IF((AH1697-AI1697)&lt;0,1,0),0)</f>
        <v>1</v>
      </c>
      <c r="AU1697">
        <f>IFERROR(IF((AJ1697-AK1697)&gt;0,1,0),0)</f>
        <v>0</v>
      </c>
      <c r="AV1697">
        <f>IFERROR(IF((AL1697-AM1697)&gt;0,1,0),0)</f>
        <v>1</v>
      </c>
      <c r="AW1697">
        <f>IFERROR(IF((AN1697-AO1697)&gt;0,1,0),0)</f>
        <v>1</v>
      </c>
      <c r="AX1697">
        <f>IFERROR(IF((AC1697-AD1697)&lt;0,1,0),0)</f>
        <v>1</v>
      </c>
      <c r="AY1697">
        <f>SUM(AP1697:AX1697)</f>
        <v>5</v>
      </c>
    </row>
    <row r="1698" spans="1:51" x14ac:dyDescent="0.45">
      <c r="A1698" s="1" t="s">
        <v>2650</v>
      </c>
      <c r="B1698" s="2">
        <v>4004265</v>
      </c>
      <c r="C1698" s="3" t="s">
        <v>5337</v>
      </c>
      <c r="D1698" s="5">
        <v>95.68</v>
      </c>
      <c r="E1698" s="5">
        <v>242035.53851360001</v>
      </c>
      <c r="F1698" s="3" t="s">
        <v>4470</v>
      </c>
      <c r="G1698" s="3" t="s">
        <v>4471</v>
      </c>
      <c r="H1698" s="3" t="s">
        <v>4673</v>
      </c>
      <c r="I1698" s="3" t="s">
        <v>4673</v>
      </c>
      <c r="J1698" s="3" t="s">
        <v>4544</v>
      </c>
      <c r="K1698" s="6">
        <v>63174000</v>
      </c>
      <c r="L1698" s="6">
        <v>62480000</v>
      </c>
      <c r="M1698" s="6">
        <v>22928000</v>
      </c>
      <c r="N1698" s="6">
        <v>23632000</v>
      </c>
      <c r="O1698" s="6">
        <v>18894000</v>
      </c>
      <c r="P1698" s="6">
        <v>19766000</v>
      </c>
      <c r="Q1698" s="6">
        <v>12163000</v>
      </c>
      <c r="R1698" s="6">
        <v>13752000</v>
      </c>
      <c r="S1698" s="6">
        <v>18264000</v>
      </c>
      <c r="T1698" s="6">
        <v>16690000</v>
      </c>
      <c r="U1698" s="6">
        <v>34982000</v>
      </c>
      <c r="V1698" s="6">
        <v>34717000</v>
      </c>
      <c r="W1698" s="6">
        <v>117532000</v>
      </c>
      <c r="X1698" s="6">
        <v>112630000</v>
      </c>
      <c r="Y1698" s="6">
        <v>40361000</v>
      </c>
      <c r="Z1698" s="6">
        <v>38205000</v>
      </c>
      <c r="AA1698" s="6">
        <v>29586000</v>
      </c>
      <c r="AB1698" s="6">
        <v>26060000</v>
      </c>
      <c r="AC1698" s="6">
        <v>2532030145</v>
      </c>
      <c r="AD1698" s="6">
        <v>2535649470</v>
      </c>
      <c r="AF1698">
        <f>Q1698/W1698</f>
        <v>0.10348671000238233</v>
      </c>
      <c r="AG1698">
        <f>R1698/X1698</f>
        <v>0.12209890792861582</v>
      </c>
      <c r="AH1698">
        <f>U1698/W1698</f>
        <v>0.29763809005207092</v>
      </c>
      <c r="AI1698">
        <f>V1698/X1698</f>
        <v>0.30823936784160527</v>
      </c>
      <c r="AJ1698">
        <f>Y1698/AA1698</f>
        <v>1.3641925234908403</v>
      </c>
      <c r="AK1698">
        <f>Z1698/AB1698</f>
        <v>1.466039907904835</v>
      </c>
      <c r="AL1698">
        <f>O1698/K1698</f>
        <v>0.29907873492259474</v>
      </c>
      <c r="AM1698">
        <f>P1698/L1698</f>
        <v>0.31635723431498081</v>
      </c>
      <c r="AN1698">
        <f>K1698/W1698</f>
        <v>0.53750467957662595</v>
      </c>
      <c r="AO1698">
        <f>L1698/X1698</f>
        <v>0.55473674864600908</v>
      </c>
      <c r="AP1698">
        <f>IF(OR(Q1698&lt;0, Q1698="NA"), 0, 1)</f>
        <v>1</v>
      </c>
      <c r="AQ1698">
        <f>IF(OR(S1698&lt;0, S1698="NA"), 0, 1)</f>
        <v>1</v>
      </c>
      <c r="AR1698">
        <f>IFERROR(IF((AF1698-AG1698)&gt;0,1,0),0)</f>
        <v>0</v>
      </c>
      <c r="AS1698">
        <f>IFERROR(IF((S1698-Q1698)&gt;0,1,0),0)</f>
        <v>1</v>
      </c>
      <c r="AT1698">
        <f>IFERROR(IF((AH1698-AI1698)&lt;0,1,0),0)</f>
        <v>1</v>
      </c>
      <c r="AU1698">
        <f>IFERROR(IF((AJ1698-AK1698)&gt;0,1,0),0)</f>
        <v>0</v>
      </c>
      <c r="AV1698">
        <f>IFERROR(IF((AL1698-AM1698)&gt;0,1,0),0)</f>
        <v>0</v>
      </c>
      <c r="AW1698">
        <f>IFERROR(IF((AN1698-AO1698)&gt;0,1,0),0)</f>
        <v>0</v>
      </c>
      <c r="AX1698">
        <f>IFERROR(IF((AC1698-AD1698)&lt;0,1,0),0)</f>
        <v>1</v>
      </c>
      <c r="AY1698">
        <f>SUM(AP1698:AX1698)</f>
        <v>5</v>
      </c>
    </row>
    <row r="1699" spans="1:51" x14ac:dyDescent="0.45">
      <c r="A1699" s="1" t="s">
        <v>2658</v>
      </c>
      <c r="B1699" s="2">
        <v>4964111</v>
      </c>
      <c r="C1699" s="3" t="s">
        <v>5335</v>
      </c>
      <c r="D1699" s="5">
        <v>144.85</v>
      </c>
      <c r="E1699" s="5">
        <v>786.74176639999996</v>
      </c>
      <c r="F1699" s="3" t="s">
        <v>4470</v>
      </c>
      <c r="G1699" s="3" t="s">
        <v>4471</v>
      </c>
      <c r="H1699" s="3" t="s">
        <v>4472</v>
      </c>
      <c r="I1699" s="3" t="s">
        <v>4472</v>
      </c>
      <c r="J1699" s="3" t="s">
        <v>4515</v>
      </c>
      <c r="K1699" s="6">
        <v>228380</v>
      </c>
      <c r="L1699" s="6">
        <v>223712</v>
      </c>
      <c r="M1699" s="6">
        <v>41608</v>
      </c>
      <c r="N1699" s="6">
        <v>39614</v>
      </c>
      <c r="O1699" s="6">
        <v>14731</v>
      </c>
      <c r="P1699" s="6">
        <v>10709</v>
      </c>
      <c r="Q1699" s="6">
        <v>-245651</v>
      </c>
      <c r="R1699" s="6">
        <v>-250309</v>
      </c>
      <c r="S1699" s="6">
        <v>40122</v>
      </c>
      <c r="T1699" s="6">
        <v>44627</v>
      </c>
      <c r="U1699" s="6">
        <v>104203</v>
      </c>
      <c r="V1699" s="6">
        <v>208499</v>
      </c>
      <c r="W1699" s="6">
        <v>454098</v>
      </c>
      <c r="X1699" s="6">
        <v>440361</v>
      </c>
      <c r="Y1699" s="6">
        <v>107978</v>
      </c>
      <c r="Z1699" s="6">
        <v>106690</v>
      </c>
      <c r="AA1699" s="6">
        <v>153230</v>
      </c>
      <c r="AB1699" s="6">
        <v>54865</v>
      </c>
      <c r="AC1699" s="6">
        <v>5419855</v>
      </c>
      <c r="AD1699" s="6">
        <v>5409155</v>
      </c>
      <c r="AF1699">
        <f>Q1699/W1699</f>
        <v>-0.54096472567595544</v>
      </c>
      <c r="AG1699">
        <f>R1699/X1699</f>
        <v>-0.56841772999879647</v>
      </c>
      <c r="AH1699">
        <f>U1699/W1699</f>
        <v>0.22947249272183537</v>
      </c>
      <c r="AI1699">
        <f>V1699/X1699</f>
        <v>0.47347290064288161</v>
      </c>
      <c r="AJ1699">
        <f>Y1699/AA1699</f>
        <v>0.7046792403576323</v>
      </c>
      <c r="AK1699">
        <f>Z1699/AB1699</f>
        <v>1.9445912694796319</v>
      </c>
      <c r="AL1699">
        <f>O1699/K1699</f>
        <v>6.4502145546895526E-2</v>
      </c>
      <c r="AM1699">
        <f>P1699/L1699</f>
        <v>4.7869582320125878E-2</v>
      </c>
      <c r="AN1699">
        <f>K1699/W1699</f>
        <v>0.50293108536042885</v>
      </c>
      <c r="AO1699">
        <f>L1699/X1699</f>
        <v>0.50801955668190413</v>
      </c>
      <c r="AP1699">
        <f>IF(OR(Q1699&lt;0, Q1699="NA"), 0, 1)</f>
        <v>0</v>
      </c>
      <c r="AQ1699">
        <f>IF(OR(S1699&lt;0, S1699="NA"), 0, 1)</f>
        <v>1</v>
      </c>
      <c r="AR1699">
        <f>IFERROR(IF((AF1699-AG1699)&gt;0,1,0),0)</f>
        <v>1</v>
      </c>
      <c r="AS1699">
        <f>IFERROR(IF((S1699-Q1699)&gt;0,1,0),0)</f>
        <v>1</v>
      </c>
      <c r="AT1699">
        <f>IFERROR(IF((AH1699-AI1699)&lt;0,1,0),0)</f>
        <v>1</v>
      </c>
      <c r="AU1699">
        <f>IFERROR(IF((AJ1699-AK1699)&gt;0,1,0),0)</f>
        <v>0</v>
      </c>
      <c r="AV1699">
        <f>IFERROR(IF((AL1699-AM1699)&gt;0,1,0),0)</f>
        <v>1</v>
      </c>
      <c r="AW1699">
        <f>IFERROR(IF((AN1699-AO1699)&gt;0,1,0),0)</f>
        <v>0</v>
      </c>
      <c r="AX1699">
        <f>IFERROR(IF((AC1699-AD1699)&lt;0,1,0),0)</f>
        <v>0</v>
      </c>
      <c r="AY1699">
        <f>SUM(AP1699:AX1699)</f>
        <v>5</v>
      </c>
    </row>
    <row r="1700" spans="1:51" x14ac:dyDescent="0.45">
      <c r="A1700" s="1" t="s">
        <v>2660</v>
      </c>
      <c r="B1700" s="2">
        <v>4352207</v>
      </c>
      <c r="C1700" s="3" t="s">
        <v>5337</v>
      </c>
      <c r="D1700" s="5">
        <v>30.81</v>
      </c>
      <c r="E1700" s="5">
        <v>404.22750810000002</v>
      </c>
      <c r="F1700" s="3" t="s">
        <v>4583</v>
      </c>
      <c r="G1700" s="3" t="s">
        <v>4583</v>
      </c>
      <c r="H1700" s="3" t="s">
        <v>4602</v>
      </c>
      <c r="I1700" s="3" t="s">
        <v>4635</v>
      </c>
      <c r="J1700" s="3" t="s">
        <v>5180</v>
      </c>
      <c r="K1700" s="6">
        <v>26785.162</v>
      </c>
      <c r="L1700" s="6">
        <v>23864.419000000002</v>
      </c>
      <c r="M1700" s="6" t="s">
        <v>4474</v>
      </c>
      <c r="N1700" s="6" t="s">
        <v>4474</v>
      </c>
      <c r="O1700" s="6">
        <v>20798.233</v>
      </c>
      <c r="P1700" s="6">
        <v>17743.803</v>
      </c>
      <c r="Q1700" s="6">
        <v>91897.994000000006</v>
      </c>
      <c r="R1700" s="6">
        <v>17658.535</v>
      </c>
      <c r="S1700" s="6">
        <v>90184.646999999997</v>
      </c>
      <c r="T1700" s="6">
        <v>17131.43</v>
      </c>
      <c r="U1700" s="6" t="s">
        <v>4474</v>
      </c>
      <c r="V1700" s="6" t="s">
        <v>4474</v>
      </c>
      <c r="W1700" s="6">
        <v>100667.027</v>
      </c>
      <c r="X1700" s="6">
        <v>26248.73</v>
      </c>
      <c r="Y1700" s="6">
        <v>100667.024</v>
      </c>
      <c r="Z1700" s="6">
        <v>26248.726999999999</v>
      </c>
      <c r="AA1700" s="6">
        <v>5342</v>
      </c>
      <c r="AB1700" s="6">
        <v>4133</v>
      </c>
      <c r="AC1700" s="6">
        <v>13120010</v>
      </c>
      <c r="AD1700" s="6">
        <v>13120010</v>
      </c>
      <c r="AF1700">
        <f>Q1700/W1700</f>
        <v>0.91289071246735043</v>
      </c>
      <c r="AG1700">
        <f>R1700/X1700</f>
        <v>0.67273864297434582</v>
      </c>
      <c r="AH1700" t="e">
        <f>U1700/W1700</f>
        <v>#VALUE!</v>
      </c>
      <c r="AI1700" t="e">
        <f>V1700/X1700</f>
        <v>#VALUE!</v>
      </c>
      <c r="AJ1700">
        <f>Y1700/AA1700</f>
        <v>18.844444777236991</v>
      </c>
      <c r="AK1700">
        <f>Z1700/AB1700</f>
        <v>6.3510106460198399</v>
      </c>
      <c r="AL1700">
        <f>O1700/K1700</f>
        <v>0.77648337538522261</v>
      </c>
      <c r="AM1700">
        <f>P1700/L1700</f>
        <v>0.74352545519754742</v>
      </c>
      <c r="AN1700">
        <f>K1700/W1700</f>
        <v>0.26607681579788783</v>
      </c>
      <c r="AO1700">
        <f>L1700/X1700</f>
        <v>0.90916471006406796</v>
      </c>
      <c r="AP1700">
        <f>IF(OR(Q1700&lt;0, Q1700="NA"), 0, 1)</f>
        <v>1</v>
      </c>
      <c r="AQ1700">
        <f>IF(OR(S1700&lt;0, S1700="NA"), 0, 1)</f>
        <v>1</v>
      </c>
      <c r="AR1700">
        <f>IFERROR(IF((AF1700-AG1700)&gt;0,1,0),0)</f>
        <v>1</v>
      </c>
      <c r="AS1700">
        <f>IFERROR(IF((S1700-Q1700)&gt;0,1,0),0)</f>
        <v>0</v>
      </c>
      <c r="AT1700">
        <f>IFERROR(IF((AH1700-AI1700)&lt;0,1,0),0)</f>
        <v>0</v>
      </c>
      <c r="AU1700">
        <f>IFERROR(IF((AJ1700-AK1700)&gt;0,1,0),0)</f>
        <v>1</v>
      </c>
      <c r="AV1700">
        <f>IFERROR(IF((AL1700-AM1700)&gt;0,1,0),0)</f>
        <v>1</v>
      </c>
      <c r="AW1700">
        <f>IFERROR(IF((AN1700-AO1700)&gt;0,1,0),0)</f>
        <v>0</v>
      </c>
      <c r="AX1700">
        <f>IFERROR(IF((AC1700-AD1700)&lt;0,1,0),0)</f>
        <v>0</v>
      </c>
      <c r="AY1700">
        <f>SUM(AP1700:AX1700)</f>
        <v>5</v>
      </c>
    </row>
    <row r="1701" spans="1:51" x14ac:dyDescent="0.45">
      <c r="A1701" s="1" t="s">
        <v>2661</v>
      </c>
      <c r="B1701" s="2">
        <v>4144156</v>
      </c>
      <c r="C1701" s="3" t="s">
        <v>5335</v>
      </c>
      <c r="D1701" s="7">
        <v>623.5</v>
      </c>
      <c r="E1701" s="5">
        <v>1574018.6003254999</v>
      </c>
      <c r="F1701" s="3" t="s">
        <v>4665</v>
      </c>
      <c r="G1701" s="3" t="s">
        <v>4666</v>
      </c>
      <c r="H1701" s="3" t="s">
        <v>4667</v>
      </c>
      <c r="I1701" s="3" t="s">
        <v>4667</v>
      </c>
      <c r="J1701" s="3" t="s">
        <v>4788</v>
      </c>
      <c r="K1701" s="6">
        <v>156227000</v>
      </c>
      <c r="L1701" s="6">
        <v>149784000</v>
      </c>
      <c r="M1701" s="6">
        <v>79209000</v>
      </c>
      <c r="N1701" s="6">
        <v>74774000</v>
      </c>
      <c r="O1701" s="6">
        <v>64999000</v>
      </c>
      <c r="P1701" s="6">
        <v>61732000</v>
      </c>
      <c r="Q1701" s="6">
        <v>55539000</v>
      </c>
      <c r="R1701" s="6">
        <v>51434000</v>
      </c>
      <c r="S1701" s="6">
        <v>82744000</v>
      </c>
      <c r="T1701" s="6">
        <v>78422000</v>
      </c>
      <c r="U1701" s="6">
        <v>28823000</v>
      </c>
      <c r="V1701" s="6">
        <v>18389000</v>
      </c>
      <c r="W1701" s="6">
        <v>256408000</v>
      </c>
      <c r="X1701" s="6">
        <v>230238000</v>
      </c>
      <c r="Y1701" s="6">
        <v>91067000</v>
      </c>
      <c r="Z1701" s="6">
        <v>76431000</v>
      </c>
      <c r="AA1701" s="6">
        <v>33330000</v>
      </c>
      <c r="AB1701" s="6">
        <v>27004000</v>
      </c>
      <c r="AC1701" s="6">
        <v>2524000000</v>
      </c>
      <c r="AD1701" s="6">
        <v>2533000000</v>
      </c>
      <c r="AF1701">
        <f>Q1701/W1701</f>
        <v>0.21660400611525382</v>
      </c>
      <c r="AG1701">
        <f>R1701/X1701</f>
        <v>0.22339492177659639</v>
      </c>
      <c r="AH1701">
        <f>U1701/W1701</f>
        <v>0.11241068921406508</v>
      </c>
      <c r="AI1701">
        <f>V1701/X1701</f>
        <v>7.9869526316246664E-2</v>
      </c>
      <c r="AJ1701">
        <f>Y1701/AA1701</f>
        <v>2.7322832283228324</v>
      </c>
      <c r="AK1701">
        <f>Z1701/AB1701</f>
        <v>2.8303584654125316</v>
      </c>
      <c r="AL1701">
        <f>O1701/K1701</f>
        <v>0.4160548432729298</v>
      </c>
      <c r="AM1701">
        <f>P1701/L1701</f>
        <v>0.41214014848047853</v>
      </c>
      <c r="AN1701">
        <f>K1701/W1701</f>
        <v>0.60929066175782343</v>
      </c>
      <c r="AO1701">
        <f>L1701/X1701</f>
        <v>0.65056159278659476</v>
      </c>
      <c r="AP1701">
        <f>IF(OR(Q1701&lt;0, Q1701="NA"), 0, 1)</f>
        <v>1</v>
      </c>
      <c r="AQ1701">
        <f>IF(OR(S1701&lt;0, S1701="NA"), 0, 1)</f>
        <v>1</v>
      </c>
      <c r="AR1701">
        <f>IFERROR(IF((AF1701-AG1701)&gt;0,1,0),0)</f>
        <v>0</v>
      </c>
      <c r="AS1701">
        <f>IFERROR(IF((S1701-Q1701)&gt;0,1,0),0)</f>
        <v>1</v>
      </c>
      <c r="AT1701">
        <f>IFERROR(IF((AH1701-AI1701)&lt;0,1,0),0)</f>
        <v>0</v>
      </c>
      <c r="AU1701">
        <f>IFERROR(IF((AJ1701-AK1701)&gt;0,1,0),0)</f>
        <v>0</v>
      </c>
      <c r="AV1701">
        <f>IFERROR(IF((AL1701-AM1701)&gt;0,1,0),0)</f>
        <v>1</v>
      </c>
      <c r="AW1701">
        <f>IFERROR(IF((AN1701-AO1701)&gt;0,1,0),0)</f>
        <v>0</v>
      </c>
      <c r="AX1701">
        <f>IFERROR(IF((AC1701-AD1701)&lt;0,1,0),0)</f>
        <v>1</v>
      </c>
      <c r="AY1701">
        <f>SUM(AP1701:AX1701)</f>
        <v>5</v>
      </c>
    </row>
    <row r="1702" spans="1:51" x14ac:dyDescent="0.45">
      <c r="A1702" s="1" t="s">
        <v>2669</v>
      </c>
      <c r="B1702" s="2">
        <v>4811730</v>
      </c>
      <c r="C1702" s="3" t="s">
        <v>5337</v>
      </c>
      <c r="D1702" s="5">
        <v>1324.68</v>
      </c>
      <c r="E1702" s="5">
        <v>27954.28224624</v>
      </c>
      <c r="F1702" s="3" t="s">
        <v>4470</v>
      </c>
      <c r="G1702" s="3" t="s">
        <v>4471</v>
      </c>
      <c r="H1702" s="3" t="s">
        <v>4472</v>
      </c>
      <c r="I1702" s="3" t="s">
        <v>4472</v>
      </c>
      <c r="J1702" s="3" t="s">
        <v>4473</v>
      </c>
      <c r="K1702" s="6">
        <v>3762226</v>
      </c>
      <c r="L1702" s="6">
        <v>3750153</v>
      </c>
      <c r="M1702" s="6">
        <v>1142445</v>
      </c>
      <c r="N1702" s="6">
        <v>1141411</v>
      </c>
      <c r="O1702" s="6">
        <v>1064864</v>
      </c>
      <c r="P1702" s="6">
        <v>1064106</v>
      </c>
      <c r="Q1702" s="6">
        <v>795633</v>
      </c>
      <c r="R1702" s="6">
        <v>785748</v>
      </c>
      <c r="S1702" s="6">
        <v>983664</v>
      </c>
      <c r="T1702" s="6">
        <v>993294</v>
      </c>
      <c r="U1702" s="6">
        <v>1891661</v>
      </c>
      <c r="V1702" s="6">
        <v>1746638</v>
      </c>
      <c r="W1702" s="6">
        <v>3319828</v>
      </c>
      <c r="X1702" s="6">
        <v>3249164</v>
      </c>
      <c r="Y1702" s="6">
        <v>1198232</v>
      </c>
      <c r="Z1702" s="6">
        <v>1178307</v>
      </c>
      <c r="AA1702" s="6">
        <v>1184968</v>
      </c>
      <c r="AB1702" s="6">
        <v>1281182</v>
      </c>
      <c r="AC1702" s="6">
        <v>21102668</v>
      </c>
      <c r="AD1702" s="6">
        <v>21219218</v>
      </c>
      <c r="AF1702">
        <f>Q1702/W1702</f>
        <v>0.23966091014353755</v>
      </c>
      <c r="AG1702">
        <f>R1702/X1702</f>
        <v>0.24183082171290832</v>
      </c>
      <c r="AH1702">
        <f>U1702/W1702</f>
        <v>0.56980692975660185</v>
      </c>
      <c r="AI1702">
        <f>V1702/X1702</f>
        <v>0.53756535527292559</v>
      </c>
      <c r="AJ1702">
        <f>Y1702/AA1702</f>
        <v>1.0111935512182608</v>
      </c>
      <c r="AK1702">
        <f>Z1702/AB1702</f>
        <v>0.91970305545972386</v>
      </c>
      <c r="AL1702">
        <f>O1702/K1702</f>
        <v>0.28304094437707888</v>
      </c>
      <c r="AM1702">
        <f>P1702/L1702</f>
        <v>0.28375002299906166</v>
      </c>
      <c r="AN1702">
        <f>K1702/W1702</f>
        <v>1.1332593134343105</v>
      </c>
      <c r="AO1702">
        <f>L1702/X1702</f>
        <v>1.1541901239826613</v>
      </c>
      <c r="AP1702">
        <f>IF(OR(Q1702&lt;0, Q1702="NA"), 0, 1)</f>
        <v>1</v>
      </c>
      <c r="AQ1702">
        <f>IF(OR(S1702&lt;0, S1702="NA"), 0, 1)</f>
        <v>1</v>
      </c>
      <c r="AR1702">
        <f>IFERROR(IF((AF1702-AG1702)&gt;0,1,0),0)</f>
        <v>0</v>
      </c>
      <c r="AS1702">
        <f>IFERROR(IF((S1702-Q1702)&gt;0,1,0),0)</f>
        <v>1</v>
      </c>
      <c r="AT1702">
        <f>IFERROR(IF((AH1702-AI1702)&lt;0,1,0),0)</f>
        <v>0</v>
      </c>
      <c r="AU1702">
        <f>IFERROR(IF((AJ1702-AK1702)&gt;0,1,0),0)</f>
        <v>1</v>
      </c>
      <c r="AV1702">
        <f>IFERROR(IF((AL1702-AM1702)&gt;0,1,0),0)</f>
        <v>0</v>
      </c>
      <c r="AW1702">
        <f>IFERROR(IF((AN1702-AO1702)&gt;0,1,0),0)</f>
        <v>0</v>
      </c>
      <c r="AX1702">
        <f>IFERROR(IF((AC1702-AD1702)&lt;0,1,0),0)</f>
        <v>1</v>
      </c>
      <c r="AY1702">
        <f>SUM(AP1702:AX1702)</f>
        <v>5</v>
      </c>
    </row>
    <row r="1703" spans="1:51" x14ac:dyDescent="0.45">
      <c r="A1703" s="1" t="s">
        <v>2671</v>
      </c>
      <c r="B1703" s="2">
        <v>4053645</v>
      </c>
      <c r="C1703" s="3" t="s">
        <v>5337</v>
      </c>
      <c r="D1703" s="7">
        <v>10.06</v>
      </c>
      <c r="E1703" s="5">
        <v>1026.9505636599999</v>
      </c>
      <c r="F1703" s="3" t="s">
        <v>4480</v>
      </c>
      <c r="G1703" s="3" t="s">
        <v>4491</v>
      </c>
      <c r="H1703" s="3" t="s">
        <v>4542</v>
      </c>
      <c r="I1703" s="3" t="s">
        <v>4543</v>
      </c>
      <c r="J1703" s="3" t="s">
        <v>4731</v>
      </c>
      <c r="K1703" s="6">
        <v>362472</v>
      </c>
      <c r="L1703" s="6">
        <v>255708</v>
      </c>
      <c r="M1703" s="6" t="s">
        <v>4474</v>
      </c>
      <c r="N1703" s="6" t="s">
        <v>4474</v>
      </c>
      <c r="O1703" s="6">
        <v>723122</v>
      </c>
      <c r="P1703" s="6">
        <v>598752</v>
      </c>
      <c r="Q1703" s="6">
        <v>203088</v>
      </c>
      <c r="R1703" s="6">
        <v>98467</v>
      </c>
      <c r="S1703" s="6">
        <v>92490</v>
      </c>
      <c r="T1703" s="6">
        <v>143559</v>
      </c>
      <c r="U1703" s="6">
        <v>8922502</v>
      </c>
      <c r="V1703" s="6">
        <v>8891042</v>
      </c>
      <c r="W1703" s="6">
        <v>11159846</v>
      </c>
      <c r="X1703" s="6">
        <v>11076925</v>
      </c>
      <c r="Y1703" s="6" t="s">
        <v>4474</v>
      </c>
      <c r="Z1703" s="6" t="s">
        <v>4474</v>
      </c>
      <c r="AA1703" s="6" t="s">
        <v>4474</v>
      </c>
      <c r="AB1703" s="6" t="s">
        <v>4474</v>
      </c>
      <c r="AC1703" s="6">
        <v>102083000</v>
      </c>
      <c r="AD1703" s="6">
        <v>102083000</v>
      </c>
      <c r="AF1703">
        <f>Q1703/W1703</f>
        <v>1.8198100583108404E-2</v>
      </c>
      <c r="AG1703">
        <f>R1703/X1703</f>
        <v>8.8893804011492359E-3</v>
      </c>
      <c r="AH1703">
        <f>U1703/W1703</f>
        <v>0.79951838045076962</v>
      </c>
      <c r="AI1703">
        <f>V1703/X1703</f>
        <v>0.80266337453760861</v>
      </c>
      <c r="AJ1703" t="e">
        <f>Y1703/AA1703</f>
        <v>#VALUE!</v>
      </c>
      <c r="AK1703" t="e">
        <f>Z1703/AB1703</f>
        <v>#VALUE!</v>
      </c>
      <c r="AL1703">
        <f>O1703/K1703</f>
        <v>1.9949734048423051</v>
      </c>
      <c r="AM1703">
        <f>P1703/L1703</f>
        <v>2.3415458257074477</v>
      </c>
      <c r="AN1703">
        <f>K1703/W1703</f>
        <v>3.2480018093439637E-2</v>
      </c>
      <c r="AO1703">
        <f>L1703/X1703</f>
        <v>2.3084745992231599E-2</v>
      </c>
      <c r="AP1703">
        <f>IF(OR(Q1703&lt;0, Q1703="NA"), 0, 1)</f>
        <v>1</v>
      </c>
      <c r="AQ1703">
        <f>IF(OR(S1703&lt;0, S1703="NA"), 0, 1)</f>
        <v>1</v>
      </c>
      <c r="AR1703">
        <f>IFERROR(IF((AF1703-AG1703)&gt;0,1,0),0)</f>
        <v>1</v>
      </c>
      <c r="AS1703">
        <f>IFERROR(IF((S1703-Q1703)&gt;0,1,0),0)</f>
        <v>0</v>
      </c>
      <c r="AT1703">
        <f>IFERROR(IF((AH1703-AI1703)&lt;0,1,0),0)</f>
        <v>1</v>
      </c>
      <c r="AU1703">
        <f>IFERROR(IF((AJ1703-AK1703)&gt;0,1,0),0)</f>
        <v>0</v>
      </c>
      <c r="AV1703">
        <f>IFERROR(IF((AL1703-AM1703)&gt;0,1,0),0)</f>
        <v>0</v>
      </c>
      <c r="AW1703">
        <f>IFERROR(IF((AN1703-AO1703)&gt;0,1,0),0)</f>
        <v>1</v>
      </c>
      <c r="AX1703">
        <f>IFERROR(IF((AC1703-AD1703)&lt;0,1,0),0)</f>
        <v>0</v>
      </c>
      <c r="AY1703">
        <f>SUM(AP1703:AX1703)</f>
        <v>5</v>
      </c>
    </row>
    <row r="1704" spans="1:51" x14ac:dyDescent="0.45">
      <c r="A1704" s="1" t="s">
        <v>2673</v>
      </c>
      <c r="B1704" s="2">
        <v>9322633</v>
      </c>
      <c r="C1704" s="3" t="s">
        <v>5337</v>
      </c>
      <c r="D1704" s="7">
        <v>7.99</v>
      </c>
      <c r="E1704" s="5">
        <v>65.511767800000001</v>
      </c>
      <c r="F1704" s="3" t="s">
        <v>4480</v>
      </c>
      <c r="G1704" s="3" t="s">
        <v>4491</v>
      </c>
      <c r="H1704" s="3" t="s">
        <v>4492</v>
      </c>
      <c r="I1704" s="3" t="s">
        <v>4493</v>
      </c>
      <c r="J1704" s="3" t="s">
        <v>4553</v>
      </c>
      <c r="K1704" s="6">
        <v>5372.4160000000002</v>
      </c>
      <c r="L1704" s="6">
        <v>5435.3379999999997</v>
      </c>
      <c r="M1704" s="6" t="s">
        <v>4474</v>
      </c>
      <c r="N1704" s="6" t="s">
        <v>4474</v>
      </c>
      <c r="O1704" s="6">
        <v>4356.5659999999998</v>
      </c>
      <c r="P1704" s="6">
        <v>4378.7049999999999</v>
      </c>
      <c r="Q1704" s="6">
        <v>1583.41</v>
      </c>
      <c r="R1704" s="6">
        <v>1578.17</v>
      </c>
      <c r="S1704" s="6">
        <v>14330.958000000001</v>
      </c>
      <c r="T1704" s="6">
        <v>13086.433999999999</v>
      </c>
      <c r="U1704" s="6">
        <v>43798.692000000003</v>
      </c>
      <c r="V1704" s="6">
        <v>43798.692000000003</v>
      </c>
      <c r="W1704" s="6">
        <v>113744.50199999999</v>
      </c>
      <c r="X1704" s="6">
        <v>113744.50199999999</v>
      </c>
      <c r="Y1704" s="6">
        <v>1792.9659999999999</v>
      </c>
      <c r="Z1704" s="6">
        <v>1792.9659999999999</v>
      </c>
      <c r="AA1704" s="6">
        <v>577</v>
      </c>
      <c r="AB1704" s="6">
        <v>577</v>
      </c>
      <c r="AC1704" s="6">
        <v>8199220</v>
      </c>
      <c r="AD1704" s="6">
        <v>8199220</v>
      </c>
      <c r="AF1704">
        <f>Q1704/W1704</f>
        <v>1.3920760759056294E-2</v>
      </c>
      <c r="AG1704">
        <f>R1704/X1704</f>
        <v>1.3874692598328842E-2</v>
      </c>
      <c r="AH1704">
        <f>U1704/W1704</f>
        <v>0.38506205776873509</v>
      </c>
      <c r="AI1704">
        <f>V1704/X1704</f>
        <v>0.38506205776873509</v>
      </c>
      <c r="AJ1704">
        <f>Y1704/AA1704</f>
        <v>3.1073934142114381</v>
      </c>
      <c r="AK1704">
        <f>Z1704/AB1704</f>
        <v>3.1073934142114381</v>
      </c>
      <c r="AL1704">
        <f>O1704/K1704</f>
        <v>0.81091374904698366</v>
      </c>
      <c r="AM1704">
        <f>P1704/L1704</f>
        <v>0.80559939418670934</v>
      </c>
      <c r="AN1704">
        <f>K1704/W1704</f>
        <v>4.7232313698995318E-2</v>
      </c>
      <c r="AO1704">
        <f>L1704/X1704</f>
        <v>4.7785500876341258E-2</v>
      </c>
      <c r="AP1704">
        <f>IF(OR(Q1704&lt;0, Q1704="NA"), 0, 1)</f>
        <v>1</v>
      </c>
      <c r="AQ1704">
        <f>IF(OR(S1704&lt;0, S1704="NA"), 0, 1)</f>
        <v>1</v>
      </c>
      <c r="AR1704">
        <f>IFERROR(IF((AF1704-AG1704)&gt;0,1,0),0)</f>
        <v>1</v>
      </c>
      <c r="AS1704">
        <f>IFERROR(IF((S1704-Q1704)&gt;0,1,0),0)</f>
        <v>1</v>
      </c>
      <c r="AT1704">
        <f>IFERROR(IF((AH1704-AI1704)&lt;0,1,0),0)</f>
        <v>0</v>
      </c>
      <c r="AU1704">
        <f>IFERROR(IF((AJ1704-AK1704)&gt;0,1,0),0)</f>
        <v>0</v>
      </c>
      <c r="AV1704">
        <f>IFERROR(IF((AL1704-AM1704)&gt;0,1,0),0)</f>
        <v>1</v>
      </c>
      <c r="AW1704">
        <f>IFERROR(IF((AN1704-AO1704)&gt;0,1,0),0)</f>
        <v>0</v>
      </c>
      <c r="AX1704">
        <f>IFERROR(IF((AC1704-AD1704)&lt;0,1,0),0)</f>
        <v>0</v>
      </c>
      <c r="AY1704">
        <f>SUM(AP1704:AX1704)</f>
        <v>5</v>
      </c>
    </row>
    <row r="1705" spans="1:51" x14ac:dyDescent="0.45">
      <c r="A1705" s="1" t="s">
        <v>2676</v>
      </c>
      <c r="B1705" s="2">
        <v>103406</v>
      </c>
      <c r="C1705" s="3" t="s">
        <v>5337</v>
      </c>
      <c r="D1705" s="5">
        <v>24.6</v>
      </c>
      <c r="E1705" s="5">
        <v>6232.7879297999998</v>
      </c>
      <c r="F1705" s="3" t="s">
        <v>4480</v>
      </c>
      <c r="G1705" s="3" t="s">
        <v>4491</v>
      </c>
      <c r="H1705" s="3" t="s">
        <v>4491</v>
      </c>
      <c r="I1705" s="3" t="s">
        <v>4831</v>
      </c>
      <c r="J1705" s="3" t="s">
        <v>4691</v>
      </c>
      <c r="K1705" s="6">
        <v>1190244</v>
      </c>
      <c r="L1705" s="6">
        <v>1180100</v>
      </c>
      <c r="M1705" s="6">
        <v>1020080</v>
      </c>
      <c r="N1705" s="6">
        <v>1006727</v>
      </c>
      <c r="O1705" s="6">
        <v>999451</v>
      </c>
      <c r="P1705" s="6">
        <v>979900</v>
      </c>
      <c r="Q1705" s="6">
        <v>762798</v>
      </c>
      <c r="R1705" s="6">
        <v>745673</v>
      </c>
      <c r="S1705" s="6">
        <v>728900</v>
      </c>
      <c r="T1705" s="6">
        <v>715789</v>
      </c>
      <c r="U1705" s="6">
        <v>644299</v>
      </c>
      <c r="V1705" s="6">
        <v>643931</v>
      </c>
      <c r="W1705" s="6">
        <v>6677784</v>
      </c>
      <c r="X1705" s="6">
        <v>6523922</v>
      </c>
      <c r="Y1705" s="6" t="s">
        <v>4474</v>
      </c>
      <c r="Z1705" s="6" t="s">
        <v>4474</v>
      </c>
      <c r="AA1705" s="6" t="s">
        <v>4474</v>
      </c>
      <c r="AB1705" s="6" t="s">
        <v>4474</v>
      </c>
      <c r="AC1705" s="6">
        <v>256216000</v>
      </c>
      <c r="AD1705" s="6">
        <v>261390000</v>
      </c>
      <c r="AF1705">
        <f>Q1705/W1705</f>
        <v>0.11422921136712419</v>
      </c>
      <c r="AG1705">
        <f>R1705/X1705</f>
        <v>0.11429827027361762</v>
      </c>
      <c r="AH1705">
        <f>U1705/W1705</f>
        <v>9.64839533593779E-2</v>
      </c>
      <c r="AI1705">
        <f>V1705/X1705</f>
        <v>9.8703050097778605E-2</v>
      </c>
      <c r="AJ1705" t="e">
        <f>Y1705/AA1705</f>
        <v>#VALUE!</v>
      </c>
      <c r="AK1705" t="e">
        <f>Z1705/AB1705</f>
        <v>#VALUE!</v>
      </c>
      <c r="AL1705">
        <f>O1705/K1705</f>
        <v>0.8397026155981463</v>
      </c>
      <c r="AM1705">
        <f>P1705/L1705</f>
        <v>0.83035335988475556</v>
      </c>
      <c r="AN1705">
        <f>K1705/W1705</f>
        <v>0.17823936802987339</v>
      </c>
      <c r="AO1705">
        <f>L1705/X1705</f>
        <v>0.18088812220624342</v>
      </c>
      <c r="AP1705">
        <f>IF(OR(Q1705&lt;0, Q1705="NA"), 0, 1)</f>
        <v>1</v>
      </c>
      <c r="AQ1705">
        <f>IF(OR(S1705&lt;0, S1705="NA"), 0, 1)</f>
        <v>1</v>
      </c>
      <c r="AR1705">
        <f>IFERROR(IF((AF1705-AG1705)&gt;0,1,0),0)</f>
        <v>0</v>
      </c>
      <c r="AS1705">
        <f>IFERROR(IF((S1705-Q1705)&gt;0,1,0),0)</f>
        <v>0</v>
      </c>
      <c r="AT1705">
        <f>IFERROR(IF((AH1705-AI1705)&lt;0,1,0),0)</f>
        <v>1</v>
      </c>
      <c r="AU1705">
        <f>IFERROR(IF((AJ1705-AK1705)&gt;0,1,0),0)</f>
        <v>0</v>
      </c>
      <c r="AV1705">
        <f>IFERROR(IF((AL1705-AM1705)&gt;0,1,0),0)</f>
        <v>1</v>
      </c>
      <c r="AW1705">
        <f>IFERROR(IF((AN1705-AO1705)&gt;0,1,0),0)</f>
        <v>0</v>
      </c>
      <c r="AX1705">
        <f>IFERROR(IF((AC1705-AD1705)&lt;0,1,0),0)</f>
        <v>1</v>
      </c>
      <c r="AY1705">
        <f>SUM(AP1705:AX1705)</f>
        <v>5</v>
      </c>
    </row>
    <row r="1706" spans="1:51" x14ac:dyDescent="0.45">
      <c r="A1706" s="1" t="s">
        <v>2683</v>
      </c>
      <c r="B1706" s="2">
        <v>100614</v>
      </c>
      <c r="C1706" s="3" t="s">
        <v>5338</v>
      </c>
      <c r="D1706" s="5">
        <v>29.69</v>
      </c>
      <c r="E1706" s="5">
        <v>574.54377855999996</v>
      </c>
      <c r="F1706" s="3" t="s">
        <v>4480</v>
      </c>
      <c r="G1706" s="3" t="s">
        <v>4481</v>
      </c>
      <c r="H1706" s="3" t="s">
        <v>4481</v>
      </c>
      <c r="I1706" s="3" t="s">
        <v>4482</v>
      </c>
      <c r="J1706" s="3" t="s">
        <v>4484</v>
      </c>
      <c r="K1706" s="6">
        <v>176598</v>
      </c>
      <c r="L1706" s="6">
        <v>171901</v>
      </c>
      <c r="M1706" s="6" t="s">
        <v>4474</v>
      </c>
      <c r="N1706" s="6" t="s">
        <v>4474</v>
      </c>
      <c r="O1706" s="6">
        <v>189944</v>
      </c>
      <c r="P1706" s="6">
        <v>185238</v>
      </c>
      <c r="Q1706" s="6">
        <v>49437</v>
      </c>
      <c r="R1706" s="6">
        <v>48303</v>
      </c>
      <c r="S1706" s="6">
        <v>61535</v>
      </c>
      <c r="T1706" s="6">
        <v>57879</v>
      </c>
      <c r="U1706" s="6">
        <v>45894</v>
      </c>
      <c r="V1706" s="6">
        <v>46047</v>
      </c>
      <c r="W1706" s="6">
        <v>5470362</v>
      </c>
      <c r="X1706" s="6">
        <v>5527025</v>
      </c>
      <c r="Y1706" s="6" t="s">
        <v>4474</v>
      </c>
      <c r="Z1706" s="6" t="s">
        <v>4474</v>
      </c>
      <c r="AA1706" s="6" t="s">
        <v>4474</v>
      </c>
      <c r="AB1706" s="6" t="s">
        <v>4474</v>
      </c>
      <c r="AC1706" s="6">
        <v>19355797</v>
      </c>
      <c r="AD1706" s="6">
        <v>16620174</v>
      </c>
      <c r="AF1706">
        <f>Q1706/W1706</f>
        <v>9.0372447015389483E-3</v>
      </c>
      <c r="AG1706">
        <f>R1706/X1706</f>
        <v>8.739421298076271E-3</v>
      </c>
      <c r="AH1706">
        <f>U1706/W1706</f>
        <v>8.3895727558797751E-3</v>
      </c>
      <c r="AI1706">
        <f>V1706/X1706</f>
        <v>8.331245109258598E-3</v>
      </c>
      <c r="AJ1706" t="e">
        <f>Y1706/AA1706</f>
        <v>#VALUE!</v>
      </c>
      <c r="AK1706" t="e">
        <f>Z1706/AB1706</f>
        <v>#VALUE!</v>
      </c>
      <c r="AL1706">
        <f>O1706/K1706</f>
        <v>1.0755727697935424</v>
      </c>
      <c r="AM1706">
        <f>P1706/L1706</f>
        <v>1.0775853543609404</v>
      </c>
      <c r="AN1706">
        <f>K1706/W1706</f>
        <v>3.228268988414295E-2</v>
      </c>
      <c r="AO1706">
        <f>L1706/X1706</f>
        <v>3.1101903827104094E-2</v>
      </c>
      <c r="AP1706">
        <f>IF(OR(Q1706&lt;0, Q1706="NA"), 0, 1)</f>
        <v>1</v>
      </c>
      <c r="AQ1706">
        <f>IF(OR(S1706&lt;0, S1706="NA"), 0, 1)</f>
        <v>1</v>
      </c>
      <c r="AR1706">
        <f>IFERROR(IF((AF1706-AG1706)&gt;0,1,0),0)</f>
        <v>1</v>
      </c>
      <c r="AS1706">
        <f>IFERROR(IF((S1706-Q1706)&gt;0,1,0),0)</f>
        <v>1</v>
      </c>
      <c r="AT1706">
        <f>IFERROR(IF((AH1706-AI1706)&lt;0,1,0),0)</f>
        <v>0</v>
      </c>
      <c r="AU1706">
        <f>IFERROR(IF((AJ1706-AK1706)&gt;0,1,0),0)</f>
        <v>0</v>
      </c>
      <c r="AV1706">
        <f>IFERROR(IF((AL1706-AM1706)&gt;0,1,0),0)</f>
        <v>0</v>
      </c>
      <c r="AW1706">
        <f>IFERROR(IF((AN1706-AO1706)&gt;0,1,0),0)</f>
        <v>1</v>
      </c>
      <c r="AX1706">
        <f>IFERROR(IF((AC1706-AD1706)&lt;0,1,0),0)</f>
        <v>0</v>
      </c>
      <c r="AY1706">
        <f>SUM(AP1706:AX1706)</f>
        <v>5</v>
      </c>
    </row>
    <row r="1707" spans="1:51" x14ac:dyDescent="0.45">
      <c r="A1707" s="1" t="s">
        <v>2684</v>
      </c>
      <c r="B1707" s="2">
        <v>103123</v>
      </c>
      <c r="C1707" s="3" t="s">
        <v>5337</v>
      </c>
      <c r="D1707" s="7">
        <v>147.13</v>
      </c>
      <c r="E1707" s="5">
        <v>17196.597214829999</v>
      </c>
      <c r="F1707" s="3" t="s">
        <v>4525</v>
      </c>
      <c r="G1707" s="3" t="s">
        <v>4526</v>
      </c>
      <c r="H1707" s="3" t="s">
        <v>4693</v>
      </c>
      <c r="I1707" s="3" t="s">
        <v>4728</v>
      </c>
      <c r="J1707" s="3" t="s">
        <v>4528</v>
      </c>
      <c r="K1707" s="6">
        <v>2194715</v>
      </c>
      <c r="L1707" s="6">
        <v>2196316</v>
      </c>
      <c r="M1707" s="6">
        <v>1278586</v>
      </c>
      <c r="N1707" s="6">
        <v>1267114</v>
      </c>
      <c r="O1707" s="6">
        <v>702934</v>
      </c>
      <c r="P1707" s="6">
        <v>691482</v>
      </c>
      <c r="Q1707" s="6">
        <v>535370</v>
      </c>
      <c r="R1707" s="6">
        <v>530872</v>
      </c>
      <c r="S1707" s="6">
        <v>1124096</v>
      </c>
      <c r="T1707" s="6">
        <v>1132731</v>
      </c>
      <c r="U1707" s="6">
        <v>4385968</v>
      </c>
      <c r="V1707" s="6">
        <v>4384864</v>
      </c>
      <c r="W1707" s="6">
        <v>11756252</v>
      </c>
      <c r="X1707" s="6">
        <v>11562867</v>
      </c>
      <c r="Y1707" s="6" t="s">
        <v>4474</v>
      </c>
      <c r="Z1707" s="6" t="s">
        <v>4474</v>
      </c>
      <c r="AA1707" s="6" t="s">
        <v>4474</v>
      </c>
      <c r="AB1707" s="6" t="s">
        <v>4474</v>
      </c>
      <c r="AC1707" s="6">
        <v>116880291</v>
      </c>
      <c r="AD1707" s="6">
        <v>116858044</v>
      </c>
      <c r="AF1707">
        <f>Q1707/W1707</f>
        <v>4.5539173539321888E-2</v>
      </c>
      <c r="AG1707">
        <f>R1707/X1707</f>
        <v>4.5911796788806788E-2</v>
      </c>
      <c r="AH1707">
        <f>U1707/W1707</f>
        <v>0.37307536449541912</v>
      </c>
      <c r="AI1707">
        <f>V1707/X1707</f>
        <v>0.3792194444509307</v>
      </c>
      <c r="AJ1707" t="e">
        <f>Y1707/AA1707</f>
        <v>#VALUE!</v>
      </c>
      <c r="AK1707" t="e">
        <f>Z1707/AB1707</f>
        <v>#VALUE!</v>
      </c>
      <c r="AL1707">
        <f>O1707/K1707</f>
        <v>0.32028486614435131</v>
      </c>
      <c r="AM1707">
        <f>P1707/L1707</f>
        <v>0.31483720921761715</v>
      </c>
      <c r="AN1707">
        <f>K1707/W1707</f>
        <v>0.18668492305200671</v>
      </c>
      <c r="AO1707">
        <f>L1707/X1707</f>
        <v>0.1899456250772408</v>
      </c>
      <c r="AP1707">
        <f>IF(OR(Q1707&lt;0, Q1707="NA"), 0, 1)</f>
        <v>1</v>
      </c>
      <c r="AQ1707">
        <f>IF(OR(S1707&lt;0, S1707="NA"), 0, 1)</f>
        <v>1</v>
      </c>
      <c r="AR1707">
        <f>IFERROR(IF((AF1707-AG1707)&gt;0,1,0),0)</f>
        <v>0</v>
      </c>
      <c r="AS1707">
        <f>IFERROR(IF((S1707-Q1707)&gt;0,1,0),0)</f>
        <v>1</v>
      </c>
      <c r="AT1707">
        <f>IFERROR(IF((AH1707-AI1707)&lt;0,1,0),0)</f>
        <v>1</v>
      </c>
      <c r="AU1707">
        <f>IFERROR(IF((AJ1707-AK1707)&gt;0,1,0),0)</f>
        <v>0</v>
      </c>
      <c r="AV1707">
        <f>IFERROR(IF((AL1707-AM1707)&gt;0,1,0),0)</f>
        <v>1</v>
      </c>
      <c r="AW1707">
        <f>IFERROR(IF((AN1707-AO1707)&gt;0,1,0),0)</f>
        <v>0</v>
      </c>
      <c r="AX1707">
        <f>IFERROR(IF((AC1707-AD1707)&lt;0,1,0),0)</f>
        <v>0</v>
      </c>
      <c r="AY1707">
        <f>SUM(AP1707:AX1707)</f>
        <v>5</v>
      </c>
    </row>
    <row r="1708" spans="1:51" x14ac:dyDescent="0.45">
      <c r="A1708" s="1" t="s">
        <v>2686</v>
      </c>
      <c r="B1708" s="2">
        <v>1022345</v>
      </c>
      <c r="C1708" s="3" t="s">
        <v>5336</v>
      </c>
      <c r="D1708" s="5">
        <v>24.77</v>
      </c>
      <c r="E1708" s="5">
        <v>199.91946264000001</v>
      </c>
      <c r="F1708" s="3" t="s">
        <v>4480</v>
      </c>
      <c r="G1708" s="3" t="s">
        <v>4481</v>
      </c>
      <c r="H1708" s="3" t="s">
        <v>4481</v>
      </c>
      <c r="I1708" s="3" t="s">
        <v>4482</v>
      </c>
      <c r="J1708" s="3" t="s">
        <v>4484</v>
      </c>
      <c r="K1708" s="6">
        <v>67574</v>
      </c>
      <c r="L1708" s="6">
        <v>68542</v>
      </c>
      <c r="M1708" s="6" t="s">
        <v>4474</v>
      </c>
      <c r="N1708" s="6" t="s">
        <v>4474</v>
      </c>
      <c r="O1708" s="6">
        <v>56166</v>
      </c>
      <c r="P1708" s="6">
        <v>54557</v>
      </c>
      <c r="Q1708" s="6">
        <v>14214</v>
      </c>
      <c r="R1708" s="6">
        <v>15710</v>
      </c>
      <c r="S1708" s="6">
        <v>22548</v>
      </c>
      <c r="T1708" s="6">
        <v>19334</v>
      </c>
      <c r="U1708" s="6">
        <v>11711</v>
      </c>
      <c r="V1708" s="6">
        <v>11762</v>
      </c>
      <c r="W1708" s="6">
        <v>1857635</v>
      </c>
      <c r="X1708" s="6">
        <v>1828186</v>
      </c>
      <c r="Y1708" s="6" t="s">
        <v>4474</v>
      </c>
      <c r="Z1708" s="6" t="s">
        <v>4474</v>
      </c>
      <c r="AA1708" s="6" t="s">
        <v>4474</v>
      </c>
      <c r="AB1708" s="6" t="s">
        <v>4474</v>
      </c>
      <c r="AC1708" s="6">
        <v>8071032</v>
      </c>
      <c r="AD1708" s="6">
        <v>8067144</v>
      </c>
      <c r="AF1708">
        <f>Q1708/W1708</f>
        <v>7.6516646165689173E-3</v>
      </c>
      <c r="AG1708">
        <f>R1708/X1708</f>
        <v>8.5932175391344214E-3</v>
      </c>
      <c r="AH1708">
        <f>U1708/W1708</f>
        <v>6.3042524500238209E-3</v>
      </c>
      <c r="AI1708">
        <f>V1708/X1708</f>
        <v>6.4336998532972031E-3</v>
      </c>
      <c r="AJ1708" t="e">
        <f>Y1708/AA1708</f>
        <v>#VALUE!</v>
      </c>
      <c r="AK1708" t="e">
        <f>Z1708/AB1708</f>
        <v>#VALUE!</v>
      </c>
      <c r="AL1708">
        <f>O1708/K1708</f>
        <v>0.83117767188563652</v>
      </c>
      <c r="AM1708">
        <f>P1708/L1708</f>
        <v>0.79596451810568702</v>
      </c>
      <c r="AN1708">
        <f>K1708/W1708</f>
        <v>3.6376360264529901E-2</v>
      </c>
      <c r="AO1708">
        <f>L1708/X1708</f>
        <v>3.7491808820327911E-2</v>
      </c>
      <c r="AP1708">
        <f>IF(OR(Q1708&lt;0, Q1708="NA"), 0, 1)</f>
        <v>1</v>
      </c>
      <c r="AQ1708">
        <f>IF(OR(S1708&lt;0, S1708="NA"), 0, 1)</f>
        <v>1</v>
      </c>
      <c r="AR1708">
        <f>IFERROR(IF((AF1708-AG1708)&gt;0,1,0),0)</f>
        <v>0</v>
      </c>
      <c r="AS1708">
        <f>IFERROR(IF((S1708-Q1708)&gt;0,1,0),0)</f>
        <v>1</v>
      </c>
      <c r="AT1708">
        <f>IFERROR(IF((AH1708-AI1708)&lt;0,1,0),0)</f>
        <v>1</v>
      </c>
      <c r="AU1708">
        <f>IFERROR(IF((AJ1708-AK1708)&gt;0,1,0),0)</f>
        <v>0</v>
      </c>
      <c r="AV1708">
        <f>IFERROR(IF((AL1708-AM1708)&gt;0,1,0),0)</f>
        <v>1</v>
      </c>
      <c r="AW1708">
        <f>IFERROR(IF((AN1708-AO1708)&gt;0,1,0),0)</f>
        <v>0</v>
      </c>
      <c r="AX1708">
        <f>IFERROR(IF((AC1708-AD1708)&lt;0,1,0),0)</f>
        <v>0</v>
      </c>
      <c r="AY1708">
        <f>SUM(AP1708:AX1708)</f>
        <v>5</v>
      </c>
    </row>
    <row r="1709" spans="1:51" x14ac:dyDescent="0.45">
      <c r="A1709" s="1" t="s">
        <v>2700</v>
      </c>
      <c r="B1709" s="2">
        <v>4570533</v>
      </c>
      <c r="C1709" s="3" t="s">
        <v>5337</v>
      </c>
      <c r="D1709" s="5">
        <v>17.84</v>
      </c>
      <c r="E1709" s="5">
        <v>3688.4216769599998</v>
      </c>
      <c r="F1709" s="3" t="s">
        <v>4500</v>
      </c>
      <c r="G1709" s="3" t="s">
        <v>4574</v>
      </c>
      <c r="H1709" s="3" t="s">
        <v>4580</v>
      </c>
      <c r="I1709" s="3" t="s">
        <v>4581</v>
      </c>
      <c r="J1709" s="3" t="s">
        <v>4758</v>
      </c>
      <c r="K1709" s="6">
        <v>836900</v>
      </c>
      <c r="L1709" s="6">
        <v>821300</v>
      </c>
      <c r="M1709" s="6">
        <v>168500</v>
      </c>
      <c r="N1709" s="6">
        <v>159400</v>
      </c>
      <c r="O1709" s="6">
        <v>12700</v>
      </c>
      <c r="P1709" s="6">
        <v>1600</v>
      </c>
      <c r="Q1709" s="6">
        <v>-67000</v>
      </c>
      <c r="R1709" s="6">
        <v>-65900</v>
      </c>
      <c r="S1709" s="6">
        <v>105300</v>
      </c>
      <c r="T1709" s="6">
        <v>112000</v>
      </c>
      <c r="U1709" s="6">
        <v>684900</v>
      </c>
      <c r="V1709" s="6">
        <v>684000</v>
      </c>
      <c r="W1709" s="6">
        <v>2653900</v>
      </c>
      <c r="X1709" s="6">
        <v>2627300</v>
      </c>
      <c r="Y1709" s="6">
        <v>546500</v>
      </c>
      <c r="Z1709" s="6">
        <v>515400</v>
      </c>
      <c r="AA1709" s="6">
        <v>252600</v>
      </c>
      <c r="AB1709" s="6">
        <v>236200</v>
      </c>
      <c r="AC1709" s="6">
        <v>206718851</v>
      </c>
      <c r="AD1709" s="6">
        <v>206609792</v>
      </c>
      <c r="AF1709">
        <f>Q1709/W1709</f>
        <v>-2.5245864576660764E-2</v>
      </c>
      <c r="AG1709">
        <f>R1709/X1709</f>
        <v>-2.5082784607772239E-2</v>
      </c>
      <c r="AH1709">
        <f>U1709/W1709</f>
        <v>0.25807302460529785</v>
      </c>
      <c r="AI1709">
        <f>V1709/X1709</f>
        <v>0.26034331823545082</v>
      </c>
      <c r="AJ1709">
        <f>Y1709/AA1709</f>
        <v>2.1634996041171815</v>
      </c>
      <c r="AK1709">
        <f>Z1709/AB1709</f>
        <v>2.1820491109229465</v>
      </c>
      <c r="AL1709">
        <f>O1709/K1709</f>
        <v>1.5175050782650256E-2</v>
      </c>
      <c r="AM1709">
        <f>P1709/L1709</f>
        <v>1.9481310118105442E-3</v>
      </c>
      <c r="AN1709">
        <f>K1709/W1709</f>
        <v>0.31534722483891631</v>
      </c>
      <c r="AO1709">
        <f>L1709/X1709</f>
        <v>0.31260229132569556</v>
      </c>
      <c r="AP1709">
        <f>IF(OR(Q1709&lt;0, Q1709="NA"), 0, 1)</f>
        <v>0</v>
      </c>
      <c r="AQ1709">
        <f>IF(OR(S1709&lt;0, S1709="NA"), 0, 1)</f>
        <v>1</v>
      </c>
      <c r="AR1709">
        <f>IFERROR(IF((AF1709-AG1709)&gt;0,1,0),0)</f>
        <v>0</v>
      </c>
      <c r="AS1709">
        <f>IFERROR(IF((S1709-Q1709)&gt;0,1,0),0)</f>
        <v>1</v>
      </c>
      <c r="AT1709">
        <f>IFERROR(IF((AH1709-AI1709)&lt;0,1,0),0)</f>
        <v>1</v>
      </c>
      <c r="AU1709">
        <f>IFERROR(IF((AJ1709-AK1709)&gt;0,1,0),0)</f>
        <v>0</v>
      </c>
      <c r="AV1709">
        <f>IFERROR(IF((AL1709-AM1709)&gt;0,1,0),0)</f>
        <v>1</v>
      </c>
      <c r="AW1709">
        <f>IFERROR(IF((AN1709-AO1709)&gt;0,1,0),0)</f>
        <v>1</v>
      </c>
      <c r="AX1709">
        <f>IFERROR(IF((AC1709-AD1709)&lt;0,1,0),0)</f>
        <v>0</v>
      </c>
      <c r="AY1709">
        <f>SUM(AP1709:AX1709)</f>
        <v>5</v>
      </c>
    </row>
    <row r="1710" spans="1:51" x14ac:dyDescent="0.45">
      <c r="A1710" s="1" t="s">
        <v>2709</v>
      </c>
      <c r="B1710" s="2">
        <v>4001036</v>
      </c>
      <c r="C1710" s="3" t="s">
        <v>5337</v>
      </c>
      <c r="D1710" s="5">
        <v>142.68</v>
      </c>
      <c r="E1710" s="5">
        <v>7491.1398824400003</v>
      </c>
      <c r="F1710" s="3" t="s">
        <v>4475</v>
      </c>
      <c r="G1710" s="3" t="s">
        <v>4564</v>
      </c>
      <c r="H1710" s="3" t="s">
        <v>4565</v>
      </c>
      <c r="I1710" s="3" t="s">
        <v>4566</v>
      </c>
      <c r="J1710" s="3" t="s">
        <v>4662</v>
      </c>
      <c r="K1710" s="6">
        <v>2484400</v>
      </c>
      <c r="L1710" s="6">
        <v>2446900</v>
      </c>
      <c r="M1710" s="6">
        <v>344500</v>
      </c>
      <c r="N1710" s="6">
        <v>325100</v>
      </c>
      <c r="O1710" s="6">
        <v>277000</v>
      </c>
      <c r="P1710" s="6">
        <v>263600</v>
      </c>
      <c r="Q1710" s="6">
        <v>165400</v>
      </c>
      <c r="R1710" s="6">
        <v>165900</v>
      </c>
      <c r="S1710" s="6">
        <v>201600</v>
      </c>
      <c r="T1710" s="6">
        <v>213400</v>
      </c>
      <c r="U1710" s="6">
        <v>356600</v>
      </c>
      <c r="V1710" s="6">
        <v>404000</v>
      </c>
      <c r="W1710" s="6">
        <v>1915600</v>
      </c>
      <c r="X1710" s="6">
        <v>1866400</v>
      </c>
      <c r="Y1710" s="6">
        <v>952600</v>
      </c>
      <c r="Z1710" s="6">
        <v>913800</v>
      </c>
      <c r="AA1710" s="6">
        <v>536900</v>
      </c>
      <c r="AB1710" s="6">
        <v>508300</v>
      </c>
      <c r="AC1710" s="6">
        <v>52500000</v>
      </c>
      <c r="AD1710" s="6">
        <v>52400000</v>
      </c>
      <c r="AF1710">
        <f>Q1710/W1710</f>
        <v>8.6343704322405512E-2</v>
      </c>
      <c r="AG1710">
        <f>R1710/X1710</f>
        <v>8.8887698242606089E-2</v>
      </c>
      <c r="AH1710">
        <f>U1710/W1710</f>
        <v>0.1861557736479432</v>
      </c>
      <c r="AI1710">
        <f>V1710/X1710</f>
        <v>0.21645949421345906</v>
      </c>
      <c r="AJ1710">
        <f>Y1710/AA1710</f>
        <v>1.7742596386664182</v>
      </c>
      <c r="AK1710">
        <f>Z1710/AB1710</f>
        <v>1.7977572299822939</v>
      </c>
      <c r="AL1710">
        <f>O1710/K1710</f>
        <v>0.11149573337626791</v>
      </c>
      <c r="AM1710">
        <f>P1710/L1710</f>
        <v>0.1077281458171564</v>
      </c>
      <c r="AN1710">
        <f>K1710/W1710</f>
        <v>1.296930465650449</v>
      </c>
      <c r="AO1710">
        <f>L1710/X1710</f>
        <v>1.3110265752250321</v>
      </c>
      <c r="AP1710">
        <f>IF(OR(Q1710&lt;0, Q1710="NA"), 0, 1)</f>
        <v>1</v>
      </c>
      <c r="AQ1710">
        <f>IF(OR(S1710&lt;0, S1710="NA"), 0, 1)</f>
        <v>1</v>
      </c>
      <c r="AR1710">
        <f>IFERROR(IF((AF1710-AG1710)&gt;0,1,0),0)</f>
        <v>0</v>
      </c>
      <c r="AS1710">
        <f>IFERROR(IF((S1710-Q1710)&gt;0,1,0),0)</f>
        <v>1</v>
      </c>
      <c r="AT1710">
        <f>IFERROR(IF((AH1710-AI1710)&lt;0,1,0),0)</f>
        <v>1</v>
      </c>
      <c r="AU1710">
        <f>IFERROR(IF((AJ1710-AK1710)&gt;0,1,0),0)</f>
        <v>0</v>
      </c>
      <c r="AV1710">
        <f>IFERROR(IF((AL1710-AM1710)&gt;0,1,0),0)</f>
        <v>1</v>
      </c>
      <c r="AW1710">
        <f>IFERROR(IF((AN1710-AO1710)&gt;0,1,0),0)</f>
        <v>0</v>
      </c>
      <c r="AX1710">
        <f>IFERROR(IF((AC1710-AD1710)&lt;0,1,0),0)</f>
        <v>0</v>
      </c>
      <c r="AY1710">
        <f>SUM(AP1710:AX1710)</f>
        <v>5</v>
      </c>
    </row>
    <row r="1711" spans="1:51" x14ac:dyDescent="0.45">
      <c r="A1711" s="1" t="s">
        <v>2712</v>
      </c>
      <c r="B1711" s="2">
        <v>4363272</v>
      </c>
      <c r="C1711" s="3" t="s">
        <v>5337</v>
      </c>
      <c r="D1711" s="5">
        <v>78.489999999999995</v>
      </c>
      <c r="E1711" s="5">
        <v>5540.5343775199999</v>
      </c>
      <c r="F1711" s="3" t="s">
        <v>4480</v>
      </c>
      <c r="G1711" s="3" t="s">
        <v>4491</v>
      </c>
      <c r="H1711" s="3" t="s">
        <v>4492</v>
      </c>
      <c r="I1711" s="3" t="s">
        <v>4836</v>
      </c>
      <c r="J1711" s="3" t="s">
        <v>4732</v>
      </c>
      <c r="K1711" s="6">
        <v>992881</v>
      </c>
      <c r="L1711" s="6">
        <v>990153</v>
      </c>
      <c r="M1711" s="6">
        <v>64167</v>
      </c>
      <c r="N1711" s="6">
        <v>26637</v>
      </c>
      <c r="O1711" s="6">
        <v>54262</v>
      </c>
      <c r="P1711" s="6">
        <v>17520</v>
      </c>
      <c r="Q1711" s="6">
        <v>45182</v>
      </c>
      <c r="R1711" s="6">
        <v>14573</v>
      </c>
      <c r="S1711" s="6">
        <v>211481</v>
      </c>
      <c r="T1711" s="6">
        <v>214424</v>
      </c>
      <c r="U1711" s="6" t="s">
        <v>4474</v>
      </c>
      <c r="V1711" s="6" t="s">
        <v>4474</v>
      </c>
      <c r="W1711" s="6">
        <v>1153062</v>
      </c>
      <c r="X1711" s="6">
        <v>1050829</v>
      </c>
      <c r="Y1711" s="6" t="s">
        <v>4474</v>
      </c>
      <c r="Z1711" s="6" t="s">
        <v>4474</v>
      </c>
      <c r="AA1711" s="6" t="s">
        <v>4474</v>
      </c>
      <c r="AB1711" s="6" t="s">
        <v>4474</v>
      </c>
      <c r="AC1711" s="6">
        <v>74902661</v>
      </c>
      <c r="AD1711" s="6">
        <v>74795036</v>
      </c>
      <c r="AF1711">
        <f>Q1711/W1711</f>
        <v>3.9184363026446109E-2</v>
      </c>
      <c r="AG1711">
        <f>R1711/X1711</f>
        <v>1.3868098425148145E-2</v>
      </c>
      <c r="AH1711" t="e">
        <f>U1711/W1711</f>
        <v>#VALUE!</v>
      </c>
      <c r="AI1711" t="e">
        <f>V1711/X1711</f>
        <v>#VALUE!</v>
      </c>
      <c r="AJ1711" t="e">
        <f>Y1711/AA1711</f>
        <v>#VALUE!</v>
      </c>
      <c r="AK1711" t="e">
        <f>Z1711/AB1711</f>
        <v>#VALUE!</v>
      </c>
      <c r="AL1711">
        <f>O1711/K1711</f>
        <v>5.4651060902565364E-2</v>
      </c>
      <c r="AM1711">
        <f>P1711/L1711</f>
        <v>1.7694235133358178E-2</v>
      </c>
      <c r="AN1711">
        <f>K1711/W1711</f>
        <v>0.86108205803330606</v>
      </c>
      <c r="AO1711">
        <f>L1711/X1711</f>
        <v>0.94225892128976263</v>
      </c>
      <c r="AP1711">
        <f>IF(OR(Q1711&lt;0, Q1711="NA"), 0, 1)</f>
        <v>1</v>
      </c>
      <c r="AQ1711">
        <f>IF(OR(S1711&lt;0, S1711="NA"), 0, 1)</f>
        <v>1</v>
      </c>
      <c r="AR1711">
        <f>IFERROR(IF((AF1711-AG1711)&gt;0,1,0),0)</f>
        <v>1</v>
      </c>
      <c r="AS1711">
        <f>IFERROR(IF((S1711-Q1711)&gt;0,1,0),0)</f>
        <v>1</v>
      </c>
      <c r="AT1711">
        <f>IFERROR(IF((AH1711-AI1711)&lt;0,1,0),0)</f>
        <v>0</v>
      </c>
      <c r="AU1711">
        <f>IFERROR(IF((AJ1711-AK1711)&gt;0,1,0),0)</f>
        <v>0</v>
      </c>
      <c r="AV1711">
        <f>IFERROR(IF((AL1711-AM1711)&gt;0,1,0),0)</f>
        <v>1</v>
      </c>
      <c r="AW1711">
        <f>IFERROR(IF((AN1711-AO1711)&gt;0,1,0),0)</f>
        <v>0</v>
      </c>
      <c r="AX1711">
        <f>IFERROR(IF((AC1711-AD1711)&lt;0,1,0),0)</f>
        <v>0</v>
      </c>
      <c r="AY1711">
        <f>SUM(AP1711:AX1711)</f>
        <v>5</v>
      </c>
    </row>
    <row r="1712" spans="1:51" x14ac:dyDescent="0.45">
      <c r="A1712" s="1" t="s">
        <v>2720</v>
      </c>
      <c r="B1712" s="2">
        <v>4616848</v>
      </c>
      <c r="C1712" s="3" t="s">
        <v>5338</v>
      </c>
      <c r="D1712" s="5">
        <v>260.7</v>
      </c>
      <c r="E1712" s="5">
        <v>19414.484377199999</v>
      </c>
      <c r="F1712" s="3" t="s">
        <v>4500</v>
      </c>
      <c r="G1712" s="3" t="s">
        <v>4501</v>
      </c>
      <c r="H1712" s="3" t="s">
        <v>4533</v>
      </c>
      <c r="I1712" s="3" t="s">
        <v>4618</v>
      </c>
      <c r="J1712" s="3" t="s">
        <v>4620</v>
      </c>
      <c r="K1712" s="6">
        <v>1916047</v>
      </c>
      <c r="L1712" s="6">
        <v>1819610</v>
      </c>
      <c r="M1712" s="6">
        <v>-249231</v>
      </c>
      <c r="N1712" s="6">
        <v>-264265</v>
      </c>
      <c r="O1712" s="6">
        <v>-268468</v>
      </c>
      <c r="P1712" s="6">
        <v>-285808</v>
      </c>
      <c r="Q1712" s="6">
        <v>-200358</v>
      </c>
      <c r="R1712" s="6">
        <v>-219879</v>
      </c>
      <c r="S1712" s="6">
        <v>154280</v>
      </c>
      <c r="T1712" s="6">
        <v>155264</v>
      </c>
      <c r="U1712" s="6" t="s">
        <v>4474</v>
      </c>
      <c r="V1712" s="6">
        <v>1144977</v>
      </c>
      <c r="W1712" s="6">
        <v>3224785</v>
      </c>
      <c r="X1712" s="6">
        <v>3131230</v>
      </c>
      <c r="Y1712" s="6">
        <v>2794263</v>
      </c>
      <c r="Z1712" s="6">
        <v>2722047</v>
      </c>
      <c r="AA1712" s="6">
        <v>1640775</v>
      </c>
      <c r="AB1712" s="6">
        <v>541155</v>
      </c>
      <c r="AC1712" s="6">
        <v>74393775</v>
      </c>
      <c r="AD1712" s="6">
        <v>73863712</v>
      </c>
      <c r="AF1712">
        <f>Q1712/W1712</f>
        <v>-6.2130653671485077E-2</v>
      </c>
      <c r="AG1712">
        <f>R1712/X1712</f>
        <v>-7.022128684255069E-2</v>
      </c>
      <c r="AH1712" t="e">
        <f>U1712/W1712</f>
        <v>#VALUE!</v>
      </c>
      <c r="AI1712">
        <f>V1712/X1712</f>
        <v>0.36566365294149583</v>
      </c>
      <c r="AJ1712">
        <f>Y1712/AA1712</f>
        <v>1.70301412442291</v>
      </c>
      <c r="AK1712">
        <f>Z1712/AB1712</f>
        <v>5.0300690190426032</v>
      </c>
      <c r="AL1712">
        <f>O1712/K1712</f>
        <v>-0.14011556083958274</v>
      </c>
      <c r="AM1712">
        <f>P1712/L1712</f>
        <v>-0.15707102071322976</v>
      </c>
      <c r="AN1712">
        <f>K1712/W1712</f>
        <v>0.59416271162263534</v>
      </c>
      <c r="AO1712">
        <f>L1712/X1712</f>
        <v>0.58111668577523845</v>
      </c>
      <c r="AP1712">
        <f>IF(OR(Q1712&lt;0, Q1712="NA"), 0, 1)</f>
        <v>0</v>
      </c>
      <c r="AQ1712">
        <f>IF(OR(S1712&lt;0, S1712="NA"), 0, 1)</f>
        <v>1</v>
      </c>
      <c r="AR1712">
        <f>IFERROR(IF((AF1712-AG1712)&gt;0,1,0),0)</f>
        <v>1</v>
      </c>
      <c r="AS1712">
        <f>IFERROR(IF((S1712-Q1712)&gt;0,1,0),0)</f>
        <v>1</v>
      </c>
      <c r="AT1712">
        <f>IFERROR(IF((AH1712-AI1712)&lt;0,1,0),0)</f>
        <v>0</v>
      </c>
      <c r="AU1712">
        <f>IFERROR(IF((AJ1712-AK1712)&gt;0,1,0),0)</f>
        <v>0</v>
      </c>
      <c r="AV1712">
        <f>IFERROR(IF((AL1712-AM1712)&gt;0,1,0),0)</f>
        <v>1</v>
      </c>
      <c r="AW1712">
        <f>IFERROR(IF((AN1712-AO1712)&gt;0,1,0),0)</f>
        <v>1</v>
      </c>
      <c r="AX1712">
        <f>IFERROR(IF((AC1712-AD1712)&lt;0,1,0),0)</f>
        <v>0</v>
      </c>
      <c r="AY1712">
        <f>SUM(AP1712:AX1712)</f>
        <v>5</v>
      </c>
    </row>
    <row r="1713" spans="1:51" x14ac:dyDescent="0.45">
      <c r="A1713" s="1" t="s">
        <v>2723</v>
      </c>
      <c r="B1713" s="2">
        <v>4228437</v>
      </c>
      <c r="C1713" s="3" t="s">
        <v>5335</v>
      </c>
      <c r="D1713" s="5">
        <v>21.67</v>
      </c>
      <c r="E1713" s="5">
        <v>649.00312960999997</v>
      </c>
      <c r="F1713" s="3" t="s">
        <v>4475</v>
      </c>
      <c r="G1713" s="3" t="s">
        <v>4476</v>
      </c>
      <c r="H1713" s="3" t="s">
        <v>4477</v>
      </c>
      <c r="I1713" s="3" t="s">
        <v>4577</v>
      </c>
      <c r="J1713" s="3" t="s">
        <v>5189</v>
      </c>
      <c r="K1713" s="6">
        <v>1222303</v>
      </c>
      <c r="L1713" s="6">
        <v>1243003</v>
      </c>
      <c r="M1713" s="6">
        <v>130826</v>
      </c>
      <c r="N1713" s="6">
        <v>142225</v>
      </c>
      <c r="O1713" s="6">
        <v>59919</v>
      </c>
      <c r="P1713" s="6">
        <v>70669</v>
      </c>
      <c r="Q1713" s="6">
        <v>27380</v>
      </c>
      <c r="R1713" s="6">
        <v>34605</v>
      </c>
      <c r="S1713" s="6">
        <v>115086</v>
      </c>
      <c r="T1713" s="6">
        <v>79103</v>
      </c>
      <c r="U1713" s="6">
        <v>62000</v>
      </c>
      <c r="V1713" s="6">
        <v>112000</v>
      </c>
      <c r="W1713" s="6">
        <v>1681300</v>
      </c>
      <c r="X1713" s="6">
        <v>1712236</v>
      </c>
      <c r="Y1713" s="6">
        <v>266838</v>
      </c>
      <c r="Z1713" s="6">
        <v>278083</v>
      </c>
      <c r="AA1713" s="6">
        <v>501566</v>
      </c>
      <c r="AB1713" s="6">
        <v>468654</v>
      </c>
      <c r="AC1713" s="6">
        <v>29949383</v>
      </c>
      <c r="AD1713" s="6">
        <v>29920866</v>
      </c>
      <c r="AF1713">
        <f>Q1713/W1713</f>
        <v>1.6285017545946589E-2</v>
      </c>
      <c r="AG1713">
        <f>R1713/X1713</f>
        <v>2.0210414919438674E-2</v>
      </c>
      <c r="AH1713">
        <f>U1713/W1713</f>
        <v>3.6876226729316598E-2</v>
      </c>
      <c r="AI1713">
        <f>V1713/X1713</f>
        <v>6.5411543735793429E-2</v>
      </c>
      <c r="AJ1713">
        <f>Y1713/AA1713</f>
        <v>0.53200974547716551</v>
      </c>
      <c r="AK1713">
        <f>Z1713/AB1713</f>
        <v>0.59336525453746258</v>
      </c>
      <c r="AL1713">
        <f>O1713/K1713</f>
        <v>4.9021396494977103E-2</v>
      </c>
      <c r="AM1713">
        <f>P1713/L1713</f>
        <v>5.6853442831594131E-2</v>
      </c>
      <c r="AN1713">
        <f>K1713/W1713</f>
        <v>0.72699875096651401</v>
      </c>
      <c r="AO1713">
        <f>L1713/X1713</f>
        <v>0.72595308123412894</v>
      </c>
      <c r="AP1713">
        <f>IF(OR(Q1713&lt;0, Q1713="NA"), 0, 1)</f>
        <v>1</v>
      </c>
      <c r="AQ1713">
        <f>IF(OR(S1713&lt;0, S1713="NA"), 0, 1)</f>
        <v>1</v>
      </c>
      <c r="AR1713">
        <f>IFERROR(IF((AF1713-AG1713)&gt;0,1,0),0)</f>
        <v>0</v>
      </c>
      <c r="AS1713">
        <f>IFERROR(IF((S1713-Q1713)&gt;0,1,0),0)</f>
        <v>1</v>
      </c>
      <c r="AT1713">
        <f>IFERROR(IF((AH1713-AI1713)&lt;0,1,0),0)</f>
        <v>1</v>
      </c>
      <c r="AU1713">
        <f>IFERROR(IF((AJ1713-AK1713)&gt;0,1,0),0)</f>
        <v>0</v>
      </c>
      <c r="AV1713">
        <f>IFERROR(IF((AL1713-AM1713)&gt;0,1,0),0)</f>
        <v>0</v>
      </c>
      <c r="AW1713">
        <f>IFERROR(IF((AN1713-AO1713)&gt;0,1,0),0)</f>
        <v>1</v>
      </c>
      <c r="AX1713">
        <f>IFERROR(IF((AC1713-AD1713)&lt;0,1,0),0)</f>
        <v>0</v>
      </c>
      <c r="AY1713">
        <f>SUM(AP1713:AX1713)</f>
        <v>5</v>
      </c>
    </row>
    <row r="1714" spans="1:51" x14ac:dyDescent="0.45">
      <c r="A1714" s="1" t="s">
        <v>2725</v>
      </c>
      <c r="B1714" s="2">
        <v>4915639</v>
      </c>
      <c r="C1714" s="3" t="s">
        <v>5335</v>
      </c>
      <c r="D1714" s="5">
        <v>49.21</v>
      </c>
      <c r="E1714" s="5">
        <v>47857.692419389998</v>
      </c>
      <c r="F1714" s="3" t="s">
        <v>4559</v>
      </c>
      <c r="G1714" s="3" t="s">
        <v>4560</v>
      </c>
      <c r="H1714" s="3" t="s">
        <v>4872</v>
      </c>
      <c r="I1714" s="3" t="s">
        <v>4906</v>
      </c>
      <c r="J1714" s="3" t="s">
        <v>4907</v>
      </c>
      <c r="K1714" s="6">
        <v>7410776</v>
      </c>
      <c r="L1714" s="6">
        <v>7385831</v>
      </c>
      <c r="M1714" s="6">
        <v>2105285</v>
      </c>
      <c r="N1714" s="6">
        <v>2149066</v>
      </c>
      <c r="O1714" s="6">
        <v>2026929</v>
      </c>
      <c r="P1714" s="6">
        <v>2072639</v>
      </c>
      <c r="Q1714" s="6">
        <v>1605316</v>
      </c>
      <c r="R1714" s="6">
        <v>1687091</v>
      </c>
      <c r="S1714" s="6">
        <v>1901159</v>
      </c>
      <c r="T1714" s="6">
        <v>1803024</v>
      </c>
      <c r="U1714" s="6">
        <v>748842</v>
      </c>
      <c r="V1714" s="6">
        <v>748740</v>
      </c>
      <c r="W1714" s="6">
        <v>8053301</v>
      </c>
      <c r="X1714" s="6">
        <v>8060904</v>
      </c>
      <c r="Y1714" s="6">
        <v>3897758</v>
      </c>
      <c r="Z1714" s="6">
        <v>3954297</v>
      </c>
      <c r="AA1714" s="6">
        <v>1245144</v>
      </c>
      <c r="AB1714" s="6">
        <v>1160523</v>
      </c>
      <c r="AC1714" s="6">
        <v>972450000</v>
      </c>
      <c r="AD1714" s="6">
        <v>983380000</v>
      </c>
      <c r="AF1714">
        <f>Q1714/W1714</f>
        <v>0.19933639634231975</v>
      </c>
      <c r="AG1714">
        <f>R1714/X1714</f>
        <v>0.20929302718404785</v>
      </c>
      <c r="AH1714">
        <f>U1714/W1714</f>
        <v>9.2985721010552067E-2</v>
      </c>
      <c r="AI1714">
        <f>V1714/X1714</f>
        <v>9.2885363725954309E-2</v>
      </c>
      <c r="AJ1714">
        <f>Y1714/AA1714</f>
        <v>3.1303672506955018</v>
      </c>
      <c r="AK1714">
        <f>Z1714/AB1714</f>
        <v>3.407340483557844</v>
      </c>
      <c r="AL1714">
        <f>O1714/K1714</f>
        <v>0.27351103312257719</v>
      </c>
      <c r="AM1714">
        <f>P1714/L1714</f>
        <v>0.28062366983484999</v>
      </c>
      <c r="AN1714">
        <f>K1714/W1714</f>
        <v>0.92021594623124103</v>
      </c>
      <c r="AO1714">
        <f>L1714/X1714</f>
        <v>0.91625343757970568</v>
      </c>
      <c r="AP1714">
        <f>IF(OR(Q1714&lt;0, Q1714="NA"), 0, 1)</f>
        <v>1</v>
      </c>
      <c r="AQ1714">
        <f>IF(OR(S1714&lt;0, S1714="NA"), 0, 1)</f>
        <v>1</v>
      </c>
      <c r="AR1714">
        <f>IFERROR(IF((AF1714-AG1714)&gt;0,1,0),0)</f>
        <v>0</v>
      </c>
      <c r="AS1714">
        <f>IFERROR(IF((S1714-Q1714)&gt;0,1,0),0)</f>
        <v>1</v>
      </c>
      <c r="AT1714">
        <f>IFERROR(IF((AH1714-AI1714)&lt;0,1,0),0)</f>
        <v>0</v>
      </c>
      <c r="AU1714">
        <f>IFERROR(IF((AJ1714-AK1714)&gt;0,1,0),0)</f>
        <v>0</v>
      </c>
      <c r="AV1714">
        <f>IFERROR(IF((AL1714-AM1714)&gt;0,1,0),0)</f>
        <v>0</v>
      </c>
      <c r="AW1714">
        <f>IFERROR(IF((AN1714-AO1714)&gt;0,1,0),0)</f>
        <v>1</v>
      </c>
      <c r="AX1714">
        <f>IFERROR(IF((AC1714-AD1714)&lt;0,1,0),0)</f>
        <v>1</v>
      </c>
      <c r="AY1714">
        <f>SUM(AP1714:AX1714)</f>
        <v>5</v>
      </c>
    </row>
    <row r="1715" spans="1:51" x14ac:dyDescent="0.45">
      <c r="A1715" s="1" t="s">
        <v>2729</v>
      </c>
      <c r="B1715" s="2">
        <v>4016692</v>
      </c>
      <c r="C1715" s="3" t="s">
        <v>5337</v>
      </c>
      <c r="D1715" s="5">
        <v>210.75</v>
      </c>
      <c r="E1715" s="5">
        <v>7134.2991449900001</v>
      </c>
      <c r="F1715" s="3" t="s">
        <v>4485</v>
      </c>
      <c r="G1715" s="3" t="s">
        <v>4486</v>
      </c>
      <c r="H1715" s="3" t="s">
        <v>4505</v>
      </c>
      <c r="I1715" s="3" t="s">
        <v>4505</v>
      </c>
      <c r="J1715" s="3" t="s">
        <v>4593</v>
      </c>
      <c r="K1715" s="6">
        <v>3609160</v>
      </c>
      <c r="L1715" s="6">
        <v>3563939</v>
      </c>
      <c r="M1715" s="6">
        <v>469680</v>
      </c>
      <c r="N1715" s="6">
        <v>484622</v>
      </c>
      <c r="O1715" s="6">
        <v>376574</v>
      </c>
      <c r="P1715" s="6">
        <v>387915</v>
      </c>
      <c r="Q1715" s="6">
        <v>207220</v>
      </c>
      <c r="R1715" s="6">
        <v>203757</v>
      </c>
      <c r="S1715" s="6">
        <v>202344</v>
      </c>
      <c r="T1715" s="6">
        <v>199587</v>
      </c>
      <c r="U1715" s="6">
        <v>874139</v>
      </c>
      <c r="V1715" s="6">
        <v>958127</v>
      </c>
      <c r="W1715" s="6">
        <v>4093626</v>
      </c>
      <c r="X1715" s="6">
        <v>4067748</v>
      </c>
      <c r="Y1715" s="6">
        <v>2140749</v>
      </c>
      <c r="Z1715" s="6">
        <v>2172388</v>
      </c>
      <c r="AA1715" s="6">
        <v>999027</v>
      </c>
      <c r="AB1715" s="6">
        <v>988404</v>
      </c>
      <c r="AC1715" s="6">
        <v>31985711</v>
      </c>
      <c r="AD1715" s="6">
        <v>31949627</v>
      </c>
      <c r="AF1715">
        <f>Q1715/W1715</f>
        <v>5.0620159242686071E-2</v>
      </c>
      <c r="AG1715">
        <f>R1715/X1715</f>
        <v>5.0090861085789973E-2</v>
      </c>
      <c r="AH1715">
        <f>U1715/W1715</f>
        <v>0.21353660544465958</v>
      </c>
      <c r="AI1715">
        <f>V1715/X1715</f>
        <v>0.235542368897975</v>
      </c>
      <c r="AJ1715">
        <f>Y1715/AA1715</f>
        <v>2.1428339774600684</v>
      </c>
      <c r="AK1715">
        <f>Z1715/AB1715</f>
        <v>2.1978745533203021</v>
      </c>
      <c r="AL1715">
        <f>O1715/K1715</f>
        <v>0.10433840561238626</v>
      </c>
      <c r="AM1715">
        <f>P1715/L1715</f>
        <v>0.10884445553080455</v>
      </c>
      <c r="AN1715">
        <f>K1715/W1715</f>
        <v>0.88165357558311386</v>
      </c>
      <c r="AO1715">
        <f>L1715/X1715</f>
        <v>0.87614547410508226</v>
      </c>
      <c r="AP1715">
        <f>IF(OR(Q1715&lt;0, Q1715="NA"), 0, 1)</f>
        <v>1</v>
      </c>
      <c r="AQ1715">
        <f>IF(OR(S1715&lt;0, S1715="NA"), 0, 1)</f>
        <v>1</v>
      </c>
      <c r="AR1715">
        <f>IFERROR(IF((AF1715-AG1715)&gt;0,1,0),0)</f>
        <v>1</v>
      </c>
      <c r="AS1715">
        <f>IFERROR(IF((S1715-Q1715)&gt;0,1,0),0)</f>
        <v>0</v>
      </c>
      <c r="AT1715">
        <f>IFERROR(IF((AH1715-AI1715)&lt;0,1,0),0)</f>
        <v>1</v>
      </c>
      <c r="AU1715">
        <f>IFERROR(IF((AJ1715-AK1715)&gt;0,1,0),0)</f>
        <v>0</v>
      </c>
      <c r="AV1715">
        <f>IFERROR(IF((AL1715-AM1715)&gt;0,1,0),0)</f>
        <v>0</v>
      </c>
      <c r="AW1715">
        <f>IFERROR(IF((AN1715-AO1715)&gt;0,1,0),0)</f>
        <v>1</v>
      </c>
      <c r="AX1715">
        <f>IFERROR(IF((AC1715-AD1715)&lt;0,1,0),0)</f>
        <v>0</v>
      </c>
      <c r="AY1715">
        <f>SUM(AP1715:AX1715)</f>
        <v>5</v>
      </c>
    </row>
    <row r="1716" spans="1:51" x14ac:dyDescent="0.45">
      <c r="A1716" s="1" t="s">
        <v>2749</v>
      </c>
      <c r="B1716" s="2">
        <v>4248696</v>
      </c>
      <c r="C1716" s="3" t="s">
        <v>5337</v>
      </c>
      <c r="D1716" s="5">
        <v>23.57</v>
      </c>
      <c r="E1716" s="5">
        <v>3689.4300131999998</v>
      </c>
      <c r="F1716" s="3" t="s">
        <v>4485</v>
      </c>
      <c r="G1716" s="3" t="s">
        <v>4486</v>
      </c>
      <c r="H1716" s="3" t="s">
        <v>4598</v>
      </c>
      <c r="I1716" s="3" t="s">
        <v>4615</v>
      </c>
      <c r="J1716" s="3" t="s">
        <v>4809</v>
      </c>
      <c r="K1716" s="6">
        <v>1314700</v>
      </c>
      <c r="L1716" s="6">
        <v>1267900</v>
      </c>
      <c r="M1716" s="6">
        <v>273400</v>
      </c>
      <c r="N1716" s="6">
        <v>259000</v>
      </c>
      <c r="O1716" s="6">
        <v>209800</v>
      </c>
      <c r="P1716" s="6">
        <v>196300</v>
      </c>
      <c r="Q1716" s="6">
        <v>115900</v>
      </c>
      <c r="R1716" s="6">
        <v>123100</v>
      </c>
      <c r="S1716" s="6">
        <v>238800</v>
      </c>
      <c r="T1716" s="6">
        <v>206000</v>
      </c>
      <c r="U1716" s="6">
        <v>446800</v>
      </c>
      <c r="V1716" s="6">
        <v>446600</v>
      </c>
      <c r="W1716" s="6">
        <v>1635900</v>
      </c>
      <c r="X1716" s="6">
        <v>1568600</v>
      </c>
      <c r="Y1716" s="6">
        <v>858400</v>
      </c>
      <c r="Z1716" s="6">
        <v>785500</v>
      </c>
      <c r="AA1716" s="6">
        <v>258000</v>
      </c>
      <c r="AB1716" s="6">
        <v>212400</v>
      </c>
      <c r="AC1716" s="6">
        <v>156227170</v>
      </c>
      <c r="AD1716" s="6">
        <v>155765042</v>
      </c>
      <c r="AF1716">
        <f>Q1716/W1716</f>
        <v>7.0847851335656215E-2</v>
      </c>
      <c r="AG1716">
        <f>R1716/X1716</f>
        <v>7.8477623358408771E-2</v>
      </c>
      <c r="AH1716">
        <f>U1716/W1716</f>
        <v>0.27312182896265053</v>
      </c>
      <c r="AI1716">
        <f>V1716/X1716</f>
        <v>0.28471248246844322</v>
      </c>
      <c r="AJ1716">
        <f>Y1716/AA1716</f>
        <v>3.3271317829457363</v>
      </c>
      <c r="AK1716">
        <f>Z1716/AB1716</f>
        <v>3.6982109227871938</v>
      </c>
      <c r="AL1716">
        <f>O1716/K1716</f>
        <v>0.15958013234958546</v>
      </c>
      <c r="AM1716">
        <f>P1716/L1716</f>
        <v>0.15482293556274154</v>
      </c>
      <c r="AN1716">
        <f>K1716/W1716</f>
        <v>0.80365548016382415</v>
      </c>
      <c r="AO1716">
        <f>L1716/X1716</f>
        <v>0.80830039525691699</v>
      </c>
      <c r="AP1716">
        <f>IF(OR(Q1716&lt;0, Q1716="NA"), 0, 1)</f>
        <v>1</v>
      </c>
      <c r="AQ1716">
        <f>IF(OR(S1716&lt;0, S1716="NA"), 0, 1)</f>
        <v>1</v>
      </c>
      <c r="AR1716">
        <f>IFERROR(IF((AF1716-AG1716)&gt;0,1,0),0)</f>
        <v>0</v>
      </c>
      <c r="AS1716">
        <f>IFERROR(IF((S1716-Q1716)&gt;0,1,0),0)</f>
        <v>1</v>
      </c>
      <c r="AT1716">
        <f>IFERROR(IF((AH1716-AI1716)&lt;0,1,0),0)</f>
        <v>1</v>
      </c>
      <c r="AU1716">
        <f>IFERROR(IF((AJ1716-AK1716)&gt;0,1,0),0)</f>
        <v>0</v>
      </c>
      <c r="AV1716">
        <f>IFERROR(IF((AL1716-AM1716)&gt;0,1,0),0)</f>
        <v>1</v>
      </c>
      <c r="AW1716">
        <f>IFERROR(IF((AN1716-AO1716)&gt;0,1,0),0)</f>
        <v>0</v>
      </c>
      <c r="AX1716">
        <f>IFERROR(IF((AC1716-AD1716)&lt;0,1,0),0)</f>
        <v>0</v>
      </c>
      <c r="AY1716">
        <f>SUM(AP1716:AX1716)</f>
        <v>5</v>
      </c>
    </row>
    <row r="1717" spans="1:51" x14ac:dyDescent="0.45">
      <c r="A1717" s="1" t="s">
        <v>2751</v>
      </c>
      <c r="B1717" s="2">
        <v>110336920</v>
      </c>
      <c r="C1717" s="3" t="s">
        <v>5336</v>
      </c>
      <c r="D1717" s="7">
        <v>10.620100000000001</v>
      </c>
      <c r="E1717" s="5">
        <v>9558.6422452000006</v>
      </c>
      <c r="F1717" s="3" t="s">
        <v>4525</v>
      </c>
      <c r="G1717" s="3" t="s">
        <v>4698</v>
      </c>
      <c r="H1717" s="3" t="s">
        <v>4698</v>
      </c>
      <c r="I1717" s="3" t="s">
        <v>4699</v>
      </c>
      <c r="J1717" s="3" t="s">
        <v>4703</v>
      </c>
      <c r="K1717" s="6">
        <v>31043.411207739882</v>
      </c>
      <c r="L1717" s="6">
        <v>25983.664152019919</v>
      </c>
      <c r="M1717" s="6">
        <v>-18794.347487787509</v>
      </c>
      <c r="N1717" s="6">
        <v>-15915.564382702782</v>
      </c>
      <c r="O1717" s="6">
        <v>-30695.788147437815</v>
      </c>
      <c r="P1717" s="6">
        <v>-25787.291454522085</v>
      </c>
      <c r="Q1717" s="6">
        <v>-115437.01460958309</v>
      </c>
      <c r="R1717" s="6">
        <v>-77870.681393118066</v>
      </c>
      <c r="S1717" s="6">
        <v>4165.8101114562969</v>
      </c>
      <c r="T1717" s="6">
        <v>5837.4549534676671</v>
      </c>
      <c r="U1717" s="6">
        <v>447552.90654506272</v>
      </c>
      <c r="V1717" s="6">
        <v>63857.105359674621</v>
      </c>
      <c r="W1717" s="6">
        <v>1061821.4404550956</v>
      </c>
      <c r="X1717" s="6">
        <v>1109698.898176583</v>
      </c>
      <c r="Y1717" s="6">
        <v>58548.848881921294</v>
      </c>
      <c r="Z1717" s="6">
        <v>32941.887025875993</v>
      </c>
      <c r="AA1717" s="6">
        <v>99319.552462122185</v>
      </c>
      <c r="AB1717" s="6">
        <v>444701.47088608978</v>
      </c>
      <c r="AC1717" s="6">
        <v>900052000</v>
      </c>
      <c r="AD1717" s="6">
        <v>900052000</v>
      </c>
      <c r="AF1717">
        <f>Q1717/W1717</f>
        <v>-0.10871603285775328</v>
      </c>
      <c r="AG1717">
        <f>R1717/X1717</f>
        <v>-7.0172802298959072E-2</v>
      </c>
      <c r="AH1717">
        <f>U1717/W1717</f>
        <v>0.42149545064115679</v>
      </c>
      <c r="AI1717">
        <f>V1717/X1717</f>
        <v>5.7544533444704955E-2</v>
      </c>
      <c r="AJ1717">
        <f>Y1717/AA1717</f>
        <v>0.58949972518503102</v>
      </c>
      <c r="AK1717">
        <f>Z1717/AB1717</f>
        <v>7.4076406718956087E-2</v>
      </c>
      <c r="AL1717">
        <f>O1717/K1717</f>
        <v>-0.98880203409426226</v>
      </c>
      <c r="AM1717">
        <f>P1717/L1717</f>
        <v>-0.99244245552324961</v>
      </c>
      <c r="AN1717">
        <f>K1717/W1717</f>
        <v>2.9235999599362683E-2</v>
      </c>
      <c r="AO1717">
        <f>L1717/X1717</f>
        <v>2.3415058079912791E-2</v>
      </c>
      <c r="AP1717">
        <f>IF(OR(Q1717&lt;0, Q1717="NA"), 0, 1)</f>
        <v>0</v>
      </c>
      <c r="AQ1717">
        <f>IF(OR(S1717&lt;0, S1717="NA"), 0, 1)</f>
        <v>1</v>
      </c>
      <c r="AR1717">
        <f>IFERROR(IF((AF1717-AG1717)&gt;0,1,0),0)</f>
        <v>0</v>
      </c>
      <c r="AS1717">
        <f>IFERROR(IF((S1717-Q1717)&gt;0,1,0),0)</f>
        <v>1</v>
      </c>
      <c r="AT1717">
        <f>IFERROR(IF((AH1717-AI1717)&lt;0,1,0),0)</f>
        <v>0</v>
      </c>
      <c r="AU1717">
        <f>IFERROR(IF((AJ1717-AK1717)&gt;0,1,0),0)</f>
        <v>1</v>
      </c>
      <c r="AV1717">
        <f>IFERROR(IF((AL1717-AM1717)&gt;0,1,0),0)</f>
        <v>1</v>
      </c>
      <c r="AW1717">
        <f>IFERROR(IF((AN1717-AO1717)&gt;0,1,0),0)</f>
        <v>1</v>
      </c>
      <c r="AX1717">
        <f>IFERROR(IF((AC1717-AD1717)&lt;0,1,0),0)</f>
        <v>0</v>
      </c>
      <c r="AY1717">
        <f>SUM(AP1717:AX1717)</f>
        <v>5</v>
      </c>
    </row>
    <row r="1718" spans="1:51" x14ac:dyDescent="0.45">
      <c r="A1718" s="1" t="s">
        <v>2766</v>
      </c>
      <c r="B1718" s="2">
        <v>4964127</v>
      </c>
      <c r="C1718" s="3" t="s">
        <v>5335</v>
      </c>
      <c r="D1718" s="5">
        <v>36.130000000000003</v>
      </c>
      <c r="E1718" s="5">
        <v>1325.3953768399999</v>
      </c>
      <c r="F1718" s="3" t="s">
        <v>4500</v>
      </c>
      <c r="G1718" s="3" t="s">
        <v>4574</v>
      </c>
      <c r="H1718" s="3" t="s">
        <v>4580</v>
      </c>
      <c r="I1718" s="3" t="s">
        <v>4581</v>
      </c>
      <c r="J1718" s="3" t="s">
        <v>4758</v>
      </c>
      <c r="K1718" s="6">
        <v>191147</v>
      </c>
      <c r="L1718" s="6">
        <v>188820</v>
      </c>
      <c r="M1718" s="6">
        <v>57985</v>
      </c>
      <c r="N1718" s="6">
        <v>57672</v>
      </c>
      <c r="O1718" s="6">
        <v>55810</v>
      </c>
      <c r="P1718" s="6">
        <v>55509</v>
      </c>
      <c r="Q1718" s="6">
        <v>50525</v>
      </c>
      <c r="R1718" s="6">
        <v>49818</v>
      </c>
      <c r="S1718" s="6">
        <v>46184</v>
      </c>
      <c r="T1718" s="6">
        <v>45368</v>
      </c>
      <c r="U1718" s="6" t="s">
        <v>4474</v>
      </c>
      <c r="V1718" s="6" t="s">
        <v>4474</v>
      </c>
      <c r="W1718" s="6">
        <v>209891</v>
      </c>
      <c r="X1718" s="6">
        <v>207752</v>
      </c>
      <c r="Y1718" s="6">
        <v>171429</v>
      </c>
      <c r="Z1718" s="6">
        <v>168763</v>
      </c>
      <c r="AA1718" s="6">
        <v>24686</v>
      </c>
      <c r="AB1718" s="6">
        <v>22229</v>
      </c>
      <c r="AC1718" s="6">
        <v>36684068</v>
      </c>
      <c r="AD1718" s="6">
        <v>36874471</v>
      </c>
      <c r="AF1718">
        <f>Q1718/W1718</f>
        <v>0.24072018333325393</v>
      </c>
      <c r="AG1718">
        <f>R1718/X1718</f>
        <v>0.23979552543417151</v>
      </c>
      <c r="AH1718" t="e">
        <f>U1718/W1718</f>
        <v>#VALUE!</v>
      </c>
      <c r="AI1718" t="e">
        <f>V1718/X1718</f>
        <v>#VALUE!</v>
      </c>
      <c r="AJ1718">
        <f>Y1718/AA1718</f>
        <v>6.944381430770477</v>
      </c>
      <c r="AK1718">
        <f>Z1718/AB1718</f>
        <v>7.5920194340726077</v>
      </c>
      <c r="AL1718">
        <f>O1718/K1718</f>
        <v>0.29197423972126163</v>
      </c>
      <c r="AM1718">
        <f>P1718/L1718</f>
        <v>0.29397839211947885</v>
      </c>
      <c r="AN1718">
        <f>K1718/W1718</f>
        <v>0.91069650437608096</v>
      </c>
      <c r="AO1718">
        <f>L1718/X1718</f>
        <v>0.90887211675459201</v>
      </c>
      <c r="AP1718">
        <f>IF(OR(Q1718&lt;0, Q1718="NA"), 0, 1)</f>
        <v>1</v>
      </c>
      <c r="AQ1718">
        <f>IF(OR(S1718&lt;0, S1718="NA"), 0, 1)</f>
        <v>1</v>
      </c>
      <c r="AR1718">
        <f>IFERROR(IF((AF1718-AG1718)&gt;0,1,0),0)</f>
        <v>1</v>
      </c>
      <c r="AS1718">
        <f>IFERROR(IF((S1718-Q1718)&gt;0,1,0),0)</f>
        <v>0</v>
      </c>
      <c r="AT1718">
        <f>IFERROR(IF((AH1718-AI1718)&lt;0,1,0),0)</f>
        <v>0</v>
      </c>
      <c r="AU1718">
        <f>IFERROR(IF((AJ1718-AK1718)&gt;0,1,0),0)</f>
        <v>0</v>
      </c>
      <c r="AV1718">
        <f>IFERROR(IF((AL1718-AM1718)&gt;0,1,0),0)</f>
        <v>0</v>
      </c>
      <c r="AW1718">
        <f>IFERROR(IF((AN1718-AO1718)&gt;0,1,0),0)</f>
        <v>1</v>
      </c>
      <c r="AX1718">
        <f>IFERROR(IF((AC1718-AD1718)&lt;0,1,0),0)</f>
        <v>1</v>
      </c>
      <c r="AY1718">
        <f>SUM(AP1718:AX1718)</f>
        <v>5</v>
      </c>
    </row>
    <row r="1719" spans="1:51" x14ac:dyDescent="0.45">
      <c r="A1719" s="1" t="s">
        <v>2771</v>
      </c>
      <c r="B1719" s="2">
        <v>100895</v>
      </c>
      <c r="C1719" s="3" t="s">
        <v>5336</v>
      </c>
      <c r="D1719" s="5">
        <v>29.805</v>
      </c>
      <c r="E1719" s="5">
        <v>189.45828417000001</v>
      </c>
      <c r="F1719" s="3" t="s">
        <v>4480</v>
      </c>
      <c r="G1719" s="3" t="s">
        <v>4481</v>
      </c>
      <c r="H1719" s="3" t="s">
        <v>4481</v>
      </c>
      <c r="I1719" s="3" t="s">
        <v>4482</v>
      </c>
      <c r="J1719" s="3" t="s">
        <v>4484</v>
      </c>
      <c r="K1719" s="6">
        <v>43837</v>
      </c>
      <c r="L1719" s="6">
        <v>42872</v>
      </c>
      <c r="M1719" s="6" t="s">
        <v>4474</v>
      </c>
      <c r="N1719" s="6" t="s">
        <v>4474</v>
      </c>
      <c r="O1719" s="6">
        <v>42943</v>
      </c>
      <c r="P1719" s="6">
        <v>40229</v>
      </c>
      <c r="Q1719" s="6">
        <v>8729</v>
      </c>
      <c r="R1719" s="6">
        <v>9127</v>
      </c>
      <c r="S1719" s="6">
        <v>6211</v>
      </c>
      <c r="T1719" s="6">
        <v>8746</v>
      </c>
      <c r="U1719" s="6" t="s">
        <v>4474</v>
      </c>
      <c r="V1719" s="6" t="s">
        <v>4474</v>
      </c>
      <c r="W1719" s="6">
        <v>1785033</v>
      </c>
      <c r="X1719" s="6">
        <v>1809216</v>
      </c>
      <c r="Y1719" s="6" t="s">
        <v>4474</v>
      </c>
      <c r="Z1719" s="6" t="s">
        <v>4474</v>
      </c>
      <c r="AA1719" s="6" t="s">
        <v>4474</v>
      </c>
      <c r="AB1719" s="6" t="s">
        <v>4474</v>
      </c>
      <c r="AC1719" s="6">
        <v>6360973</v>
      </c>
      <c r="AD1719" s="6">
        <v>6361433</v>
      </c>
      <c r="AF1719">
        <f>Q1719/W1719</f>
        <v>4.8901056731164077E-3</v>
      </c>
      <c r="AG1719">
        <f>R1719/X1719</f>
        <v>5.0447265555909303E-3</v>
      </c>
      <c r="AH1719" t="e">
        <f>U1719/W1719</f>
        <v>#VALUE!</v>
      </c>
      <c r="AI1719" t="e">
        <f>V1719/X1719</f>
        <v>#VALUE!</v>
      </c>
      <c r="AJ1719" t="e">
        <f>Y1719/AA1719</f>
        <v>#VALUE!</v>
      </c>
      <c r="AK1719" t="e">
        <f>Z1719/AB1719</f>
        <v>#VALUE!</v>
      </c>
      <c r="AL1719">
        <f>O1719/K1719</f>
        <v>0.97960626867714484</v>
      </c>
      <c r="AM1719">
        <f>P1719/L1719</f>
        <v>0.93835137152453818</v>
      </c>
      <c r="AN1719">
        <f>K1719/W1719</f>
        <v>2.4558089402268755E-2</v>
      </c>
      <c r="AO1719">
        <f>L1719/X1719</f>
        <v>2.3696451943825393E-2</v>
      </c>
      <c r="AP1719">
        <f>IF(OR(Q1719&lt;0, Q1719="NA"), 0, 1)</f>
        <v>1</v>
      </c>
      <c r="AQ1719">
        <f>IF(OR(S1719&lt;0, S1719="NA"), 0, 1)</f>
        <v>1</v>
      </c>
      <c r="AR1719">
        <f>IFERROR(IF((AF1719-AG1719)&gt;0,1,0),0)</f>
        <v>0</v>
      </c>
      <c r="AS1719">
        <f>IFERROR(IF((S1719-Q1719)&gt;0,1,0),0)</f>
        <v>0</v>
      </c>
      <c r="AT1719">
        <f>IFERROR(IF((AH1719-AI1719)&lt;0,1,0),0)</f>
        <v>0</v>
      </c>
      <c r="AU1719">
        <f>IFERROR(IF((AJ1719-AK1719)&gt;0,1,0),0)</f>
        <v>0</v>
      </c>
      <c r="AV1719">
        <f>IFERROR(IF((AL1719-AM1719)&gt;0,1,0),0)</f>
        <v>1</v>
      </c>
      <c r="AW1719">
        <f>IFERROR(IF((AN1719-AO1719)&gt;0,1,0),0)</f>
        <v>1</v>
      </c>
      <c r="AX1719">
        <f>IFERROR(IF((AC1719-AD1719)&lt;0,1,0),0)</f>
        <v>1</v>
      </c>
      <c r="AY1719">
        <f>SUM(AP1719:AX1719)</f>
        <v>5</v>
      </c>
    </row>
    <row r="1720" spans="1:51" x14ac:dyDescent="0.45">
      <c r="A1720" s="1" t="s">
        <v>2772</v>
      </c>
      <c r="B1720" s="2">
        <v>4910100</v>
      </c>
      <c r="C1720" s="3" t="s">
        <v>5335</v>
      </c>
      <c r="D1720" s="5">
        <v>42.44</v>
      </c>
      <c r="E1720" s="5">
        <v>3973.0055762400002</v>
      </c>
      <c r="F1720" s="3" t="s">
        <v>4559</v>
      </c>
      <c r="G1720" s="3" t="s">
        <v>4560</v>
      </c>
      <c r="H1720" s="3" t="s">
        <v>4872</v>
      </c>
      <c r="I1720" s="3" t="s">
        <v>4906</v>
      </c>
      <c r="J1720" s="3" t="s">
        <v>4935</v>
      </c>
      <c r="K1720" s="6">
        <v>1188055</v>
      </c>
      <c r="L1720" s="6">
        <v>1196927</v>
      </c>
      <c r="M1720" s="6">
        <v>249241</v>
      </c>
      <c r="N1720" s="6">
        <v>245519</v>
      </c>
      <c r="O1720" s="6">
        <v>228488</v>
      </c>
      <c r="P1720" s="6">
        <v>224921</v>
      </c>
      <c r="Q1720" s="6">
        <v>185730</v>
      </c>
      <c r="R1720" s="6">
        <v>183881</v>
      </c>
      <c r="S1720" s="6">
        <v>195938</v>
      </c>
      <c r="T1720" s="6">
        <v>185263</v>
      </c>
      <c r="U1720" s="6" t="s">
        <v>4474</v>
      </c>
      <c r="V1720" s="6" t="s">
        <v>4474</v>
      </c>
      <c r="W1720" s="6">
        <v>557440</v>
      </c>
      <c r="X1720" s="6">
        <v>522572</v>
      </c>
      <c r="Y1720" s="6">
        <v>324891</v>
      </c>
      <c r="Z1720" s="6">
        <v>293214</v>
      </c>
      <c r="AA1720" s="6">
        <v>128111</v>
      </c>
      <c r="AB1720" s="6">
        <v>147482</v>
      </c>
      <c r="AC1720" s="6">
        <v>93614646</v>
      </c>
      <c r="AD1720" s="6">
        <v>93611246</v>
      </c>
      <c r="AF1720">
        <f>Q1720/W1720</f>
        <v>0.333183840413318</v>
      </c>
      <c r="AG1720">
        <f>R1720/X1720</f>
        <v>0.35187687055563638</v>
      </c>
      <c r="AH1720" t="e">
        <f>U1720/W1720</f>
        <v>#VALUE!</v>
      </c>
      <c r="AI1720" t="e">
        <f>V1720/X1720</f>
        <v>#VALUE!</v>
      </c>
      <c r="AJ1720">
        <f>Y1720/AA1720</f>
        <v>2.5360117398193753</v>
      </c>
      <c r="AK1720">
        <f>Z1720/AB1720</f>
        <v>1.988134145183819</v>
      </c>
      <c r="AL1720">
        <f>O1720/K1720</f>
        <v>0.19232106257706924</v>
      </c>
      <c r="AM1720">
        <f>P1720/L1720</f>
        <v>0.187915386652653</v>
      </c>
      <c r="AN1720">
        <f>K1720/W1720</f>
        <v>2.1312697330654422</v>
      </c>
      <c r="AO1720">
        <f>L1720/X1720</f>
        <v>2.2904537556547231</v>
      </c>
      <c r="AP1720">
        <f>IF(OR(Q1720&lt;0, Q1720="NA"), 0, 1)</f>
        <v>1</v>
      </c>
      <c r="AQ1720">
        <f>IF(OR(S1720&lt;0, S1720="NA"), 0, 1)</f>
        <v>1</v>
      </c>
      <c r="AR1720">
        <f>IFERROR(IF((AF1720-AG1720)&gt;0,1,0),0)</f>
        <v>0</v>
      </c>
      <c r="AS1720">
        <f>IFERROR(IF((S1720-Q1720)&gt;0,1,0),0)</f>
        <v>1</v>
      </c>
      <c r="AT1720">
        <f>IFERROR(IF((AH1720-AI1720)&lt;0,1,0),0)</f>
        <v>0</v>
      </c>
      <c r="AU1720">
        <f>IFERROR(IF((AJ1720-AK1720)&gt;0,1,0),0)</f>
        <v>1</v>
      </c>
      <c r="AV1720">
        <f>IFERROR(IF((AL1720-AM1720)&gt;0,1,0),0)</f>
        <v>1</v>
      </c>
      <c r="AW1720">
        <f>IFERROR(IF((AN1720-AO1720)&gt;0,1,0),0)</f>
        <v>0</v>
      </c>
      <c r="AX1720">
        <f>IFERROR(IF((AC1720-AD1720)&lt;0,1,0),0)</f>
        <v>0</v>
      </c>
      <c r="AY1720">
        <f>SUM(AP1720:AX1720)</f>
        <v>5</v>
      </c>
    </row>
    <row r="1721" spans="1:51" x14ac:dyDescent="0.45">
      <c r="A1721" s="1" t="s">
        <v>2776</v>
      </c>
      <c r="B1721" s="2">
        <v>102983</v>
      </c>
      <c r="C1721" s="3" t="s">
        <v>5337</v>
      </c>
      <c r="D1721" s="5">
        <v>68.400000000000006</v>
      </c>
      <c r="E1721" s="5">
        <v>3106.8691776000001</v>
      </c>
      <c r="F1721" s="3" t="s">
        <v>4525</v>
      </c>
      <c r="G1721" s="3" t="s">
        <v>4526</v>
      </c>
      <c r="H1721" s="3" t="s">
        <v>4634</v>
      </c>
      <c r="I1721" s="3" t="s">
        <v>4634</v>
      </c>
      <c r="J1721" s="3" t="s">
        <v>4528</v>
      </c>
      <c r="K1721" s="6">
        <v>329849</v>
      </c>
      <c r="L1721" s="6">
        <v>327213</v>
      </c>
      <c r="M1721" s="6">
        <v>254958</v>
      </c>
      <c r="N1721" s="6">
        <v>255643</v>
      </c>
      <c r="O1721" s="6">
        <v>185083</v>
      </c>
      <c r="P1721" s="6">
        <v>186021</v>
      </c>
      <c r="Q1721" s="6">
        <v>125569</v>
      </c>
      <c r="R1721" s="6">
        <v>126360</v>
      </c>
      <c r="S1721" s="6">
        <v>203398</v>
      </c>
      <c r="T1721" s="6">
        <v>204472</v>
      </c>
      <c r="U1721" s="6">
        <v>1135877</v>
      </c>
      <c r="V1721" s="6">
        <v>1060610</v>
      </c>
      <c r="W1721" s="6">
        <v>2460090</v>
      </c>
      <c r="X1721" s="6">
        <v>2476912</v>
      </c>
      <c r="Y1721" s="6" t="s">
        <v>4474</v>
      </c>
      <c r="Z1721" s="6" t="s">
        <v>4474</v>
      </c>
      <c r="AA1721" s="6" t="s">
        <v>4474</v>
      </c>
      <c r="AB1721" s="6" t="s">
        <v>4474</v>
      </c>
      <c r="AC1721" s="6">
        <v>43622064</v>
      </c>
      <c r="AD1721" s="6">
        <v>43442849</v>
      </c>
      <c r="AF1721">
        <f>Q1721/W1721</f>
        <v>5.1042441536691747E-2</v>
      </c>
      <c r="AG1721">
        <f>R1721/X1721</f>
        <v>5.1015134974516659E-2</v>
      </c>
      <c r="AH1721">
        <f>U1721/W1721</f>
        <v>0.46172172562792418</v>
      </c>
      <c r="AI1721">
        <f>V1721/X1721</f>
        <v>0.42819849877589516</v>
      </c>
      <c r="AJ1721" t="e">
        <f>Y1721/AA1721</f>
        <v>#VALUE!</v>
      </c>
      <c r="AK1721" t="e">
        <f>Z1721/AB1721</f>
        <v>#VALUE!</v>
      </c>
      <c r="AL1721">
        <f>O1721/K1721</f>
        <v>0.56111432807132966</v>
      </c>
      <c r="AM1721">
        <f>P1721/L1721</f>
        <v>0.56850125147839481</v>
      </c>
      <c r="AN1721">
        <f>K1721/W1721</f>
        <v>0.1340800539817649</v>
      </c>
      <c r="AO1721">
        <f>L1721/X1721</f>
        <v>0.13210521811029216</v>
      </c>
      <c r="AP1721">
        <f>IF(OR(Q1721&lt;0, Q1721="NA"), 0, 1)</f>
        <v>1</v>
      </c>
      <c r="AQ1721">
        <f>IF(OR(S1721&lt;0, S1721="NA"), 0, 1)</f>
        <v>1</v>
      </c>
      <c r="AR1721">
        <f>IFERROR(IF((AF1721-AG1721)&gt;0,1,0),0)</f>
        <v>1</v>
      </c>
      <c r="AS1721">
        <f>IFERROR(IF((S1721-Q1721)&gt;0,1,0),0)</f>
        <v>1</v>
      </c>
      <c r="AT1721">
        <f>IFERROR(IF((AH1721-AI1721)&lt;0,1,0),0)</f>
        <v>0</v>
      </c>
      <c r="AU1721">
        <f>IFERROR(IF((AJ1721-AK1721)&gt;0,1,0),0)</f>
        <v>0</v>
      </c>
      <c r="AV1721">
        <f>IFERROR(IF((AL1721-AM1721)&gt;0,1,0),0)</f>
        <v>0</v>
      </c>
      <c r="AW1721">
        <f>IFERROR(IF((AN1721-AO1721)&gt;0,1,0),0)</f>
        <v>1</v>
      </c>
      <c r="AX1721">
        <f>IFERROR(IF((AC1721-AD1721)&lt;0,1,0),0)</f>
        <v>0</v>
      </c>
      <c r="AY1721">
        <f>SUM(AP1721:AX1721)</f>
        <v>5</v>
      </c>
    </row>
    <row r="1722" spans="1:51" x14ac:dyDescent="0.45">
      <c r="A1722" s="1" t="s">
        <v>2778</v>
      </c>
      <c r="B1722" s="2">
        <v>4152463</v>
      </c>
      <c r="C1722" s="3" t="s">
        <v>5335</v>
      </c>
      <c r="D1722" s="5">
        <v>17.48</v>
      </c>
      <c r="E1722" s="5">
        <v>410.36117919999998</v>
      </c>
      <c r="F1722" s="3" t="s">
        <v>4470</v>
      </c>
      <c r="G1722" s="3" t="s">
        <v>4512</v>
      </c>
      <c r="H1722" s="3" t="s">
        <v>4522</v>
      </c>
      <c r="I1722" s="3" t="s">
        <v>4557</v>
      </c>
      <c r="J1722" s="3" t="s">
        <v>4617</v>
      </c>
      <c r="K1722" s="6">
        <v>144155</v>
      </c>
      <c r="L1722" s="6">
        <v>146280</v>
      </c>
      <c r="M1722" s="6">
        <v>43288</v>
      </c>
      <c r="N1722" s="6">
        <v>45275</v>
      </c>
      <c r="O1722" s="6">
        <v>37352</v>
      </c>
      <c r="P1722" s="6">
        <v>39331</v>
      </c>
      <c r="Q1722" s="6">
        <v>27081</v>
      </c>
      <c r="R1722" s="6">
        <v>29269</v>
      </c>
      <c r="S1722" s="6">
        <v>39954</v>
      </c>
      <c r="T1722" s="6">
        <v>40349</v>
      </c>
      <c r="U1722" s="6">
        <v>44910</v>
      </c>
      <c r="V1722" s="6">
        <v>25655</v>
      </c>
      <c r="W1722" s="6">
        <v>131798</v>
      </c>
      <c r="X1722" s="6">
        <v>119099</v>
      </c>
      <c r="Y1722" s="6">
        <v>20700</v>
      </c>
      <c r="Z1722" s="6">
        <v>16950</v>
      </c>
      <c r="AA1722" s="6">
        <v>44277</v>
      </c>
      <c r="AB1722" s="6">
        <v>45728</v>
      </c>
      <c r="AC1722" s="6">
        <v>23476040</v>
      </c>
      <c r="AD1722" s="6">
        <v>23871257</v>
      </c>
      <c r="AF1722">
        <f>Q1722/W1722</f>
        <v>0.20547352767113311</v>
      </c>
      <c r="AG1722">
        <f>R1722/X1722</f>
        <v>0.24575353277525419</v>
      </c>
      <c r="AH1722">
        <f>U1722/W1722</f>
        <v>0.34074872152839952</v>
      </c>
      <c r="AI1722">
        <f>V1722/X1722</f>
        <v>0.21540902946288382</v>
      </c>
      <c r="AJ1722">
        <f>Y1722/AA1722</f>
        <v>0.46751134900738534</v>
      </c>
      <c r="AK1722">
        <f>Z1722/AB1722</f>
        <v>0.37067004898530442</v>
      </c>
      <c r="AL1722">
        <f>O1722/K1722</f>
        <v>0.25910998577919603</v>
      </c>
      <c r="AM1722">
        <f>P1722/L1722</f>
        <v>0.26887476073284111</v>
      </c>
      <c r="AN1722">
        <f>K1722/W1722</f>
        <v>1.0937571131580146</v>
      </c>
      <c r="AO1722">
        <f>L1722/X1722</f>
        <v>1.2282218994282068</v>
      </c>
      <c r="AP1722">
        <f>IF(OR(Q1722&lt;0, Q1722="NA"), 0, 1)</f>
        <v>1</v>
      </c>
      <c r="AQ1722">
        <f>IF(OR(S1722&lt;0, S1722="NA"), 0, 1)</f>
        <v>1</v>
      </c>
      <c r="AR1722">
        <f>IFERROR(IF((AF1722-AG1722)&gt;0,1,0),0)</f>
        <v>0</v>
      </c>
      <c r="AS1722">
        <f>IFERROR(IF((S1722-Q1722)&gt;0,1,0),0)</f>
        <v>1</v>
      </c>
      <c r="AT1722">
        <f>IFERROR(IF((AH1722-AI1722)&lt;0,1,0),0)</f>
        <v>0</v>
      </c>
      <c r="AU1722">
        <f>IFERROR(IF((AJ1722-AK1722)&gt;0,1,0),0)</f>
        <v>1</v>
      </c>
      <c r="AV1722">
        <f>IFERROR(IF((AL1722-AM1722)&gt;0,1,0),0)</f>
        <v>0</v>
      </c>
      <c r="AW1722">
        <f>IFERROR(IF((AN1722-AO1722)&gt;0,1,0),0)</f>
        <v>0</v>
      </c>
      <c r="AX1722">
        <f>IFERROR(IF((AC1722-AD1722)&lt;0,1,0),0)</f>
        <v>1</v>
      </c>
      <c r="AY1722">
        <f>SUM(AP1722:AX1722)</f>
        <v>5</v>
      </c>
    </row>
    <row r="1723" spans="1:51" x14ac:dyDescent="0.45">
      <c r="A1723" s="1" t="s">
        <v>2780</v>
      </c>
      <c r="B1723" s="2">
        <v>4404432</v>
      </c>
      <c r="C1723" s="3" t="s">
        <v>5335</v>
      </c>
      <c r="D1723" s="7">
        <v>11.14</v>
      </c>
      <c r="E1723" s="5">
        <v>877.27238209999996</v>
      </c>
      <c r="F1723" s="3" t="s">
        <v>4475</v>
      </c>
      <c r="G1723" s="3" t="s">
        <v>4476</v>
      </c>
      <c r="H1723" s="3" t="s">
        <v>4477</v>
      </c>
      <c r="I1723" s="3" t="s">
        <v>4478</v>
      </c>
      <c r="J1723" s="3" t="s">
        <v>5197</v>
      </c>
      <c r="K1723" s="6">
        <v>2177092</v>
      </c>
      <c r="L1723" s="6">
        <v>2164397</v>
      </c>
      <c r="M1723" s="6">
        <v>127380</v>
      </c>
      <c r="N1723" s="6">
        <v>129291</v>
      </c>
      <c r="O1723" s="6">
        <v>33343</v>
      </c>
      <c r="P1723" s="6">
        <v>33537</v>
      </c>
      <c r="Q1723" s="6">
        <v>-15895</v>
      </c>
      <c r="R1723" s="6">
        <v>-81225</v>
      </c>
      <c r="S1723" s="6">
        <v>123128</v>
      </c>
      <c r="T1723" s="6">
        <v>136265</v>
      </c>
      <c r="U1723" s="6">
        <v>242204</v>
      </c>
      <c r="V1723" s="6">
        <v>132443</v>
      </c>
      <c r="W1723" s="6">
        <v>2020129</v>
      </c>
      <c r="X1723" s="6">
        <v>2146300</v>
      </c>
      <c r="Y1723" s="6">
        <v>243715</v>
      </c>
      <c r="Z1723" s="6">
        <v>364402</v>
      </c>
      <c r="AA1723" s="6">
        <v>426123</v>
      </c>
      <c r="AB1723" s="6">
        <v>663161</v>
      </c>
      <c r="AC1723" s="6">
        <v>78691000</v>
      </c>
      <c r="AD1723" s="6">
        <v>78628000</v>
      </c>
      <c r="AF1723">
        <f>Q1723/W1723</f>
        <v>-7.8683094000432646E-3</v>
      </c>
      <c r="AG1723">
        <f>R1723/X1723</f>
        <v>-3.7844196990169131E-2</v>
      </c>
      <c r="AH1723">
        <f>U1723/W1723</f>
        <v>0.11989531361611065</v>
      </c>
      <c r="AI1723">
        <f>V1723/X1723</f>
        <v>6.1707589805712157E-2</v>
      </c>
      <c r="AJ1723">
        <f>Y1723/AA1723</f>
        <v>0.57193580257343535</v>
      </c>
      <c r="AK1723">
        <f>Z1723/AB1723</f>
        <v>0.54949250634461311</v>
      </c>
      <c r="AL1723">
        <f>O1723/K1723</f>
        <v>1.5315384007657923E-2</v>
      </c>
      <c r="AM1723">
        <f>P1723/L1723</f>
        <v>1.5494846832628211E-2</v>
      </c>
      <c r="AN1723">
        <f>K1723/W1723</f>
        <v>1.0776994934481907</v>
      </c>
      <c r="AO1723">
        <f>L1723/X1723</f>
        <v>1.0084317197036761</v>
      </c>
      <c r="AP1723">
        <f>IF(OR(Q1723&lt;0, Q1723="NA"), 0, 1)</f>
        <v>0</v>
      </c>
      <c r="AQ1723">
        <f>IF(OR(S1723&lt;0, S1723="NA"), 0, 1)</f>
        <v>1</v>
      </c>
      <c r="AR1723">
        <f>IFERROR(IF((AF1723-AG1723)&gt;0,1,0),0)</f>
        <v>1</v>
      </c>
      <c r="AS1723">
        <f>IFERROR(IF((S1723-Q1723)&gt;0,1,0),0)</f>
        <v>1</v>
      </c>
      <c r="AT1723">
        <f>IFERROR(IF((AH1723-AI1723)&lt;0,1,0),0)</f>
        <v>0</v>
      </c>
      <c r="AU1723">
        <f>IFERROR(IF((AJ1723-AK1723)&gt;0,1,0),0)</f>
        <v>1</v>
      </c>
      <c r="AV1723">
        <f>IFERROR(IF((AL1723-AM1723)&gt;0,1,0),0)</f>
        <v>0</v>
      </c>
      <c r="AW1723">
        <f>IFERROR(IF((AN1723-AO1723)&gt;0,1,0),0)</f>
        <v>1</v>
      </c>
      <c r="AX1723">
        <f>IFERROR(IF((AC1723-AD1723)&lt;0,1,0),0)</f>
        <v>0</v>
      </c>
      <c r="AY1723">
        <f>SUM(AP1723:AX1723)</f>
        <v>5</v>
      </c>
    </row>
    <row r="1724" spans="1:51" x14ac:dyDescent="0.45">
      <c r="A1724" s="1" t="s">
        <v>2789</v>
      </c>
      <c r="B1724" s="2">
        <v>111698547</v>
      </c>
      <c r="C1724" s="3" t="s">
        <v>5336</v>
      </c>
      <c r="D1724" s="5">
        <v>17.670000000000002</v>
      </c>
      <c r="E1724" s="5">
        <v>754.61023143</v>
      </c>
      <c r="F1724" s="3" t="s">
        <v>4480</v>
      </c>
      <c r="G1724" s="3" t="s">
        <v>4481</v>
      </c>
      <c r="H1724" s="3" t="s">
        <v>4481</v>
      </c>
      <c r="I1724" s="3" t="s">
        <v>4482</v>
      </c>
      <c r="J1724" s="3" t="s">
        <v>4484</v>
      </c>
      <c r="K1724" s="6">
        <v>166214</v>
      </c>
      <c r="L1724" s="6">
        <v>158379</v>
      </c>
      <c r="M1724" s="6" t="s">
        <v>4474</v>
      </c>
      <c r="N1724" s="6" t="s">
        <v>4474</v>
      </c>
      <c r="O1724" s="6">
        <v>144846</v>
      </c>
      <c r="P1724" s="6">
        <v>132470</v>
      </c>
      <c r="Q1724" s="6">
        <v>12920</v>
      </c>
      <c r="R1724" s="6">
        <v>13004</v>
      </c>
      <c r="S1724" s="6">
        <v>36049</v>
      </c>
      <c r="T1724" s="6">
        <v>42832</v>
      </c>
      <c r="U1724" s="6" t="s">
        <v>4474</v>
      </c>
      <c r="V1724" s="6" t="s">
        <v>4474</v>
      </c>
      <c r="W1724" s="6">
        <v>5002557</v>
      </c>
      <c r="X1724" s="6">
        <v>4799777</v>
      </c>
      <c r="Y1724" s="6" t="s">
        <v>4474</v>
      </c>
      <c r="Z1724" s="6" t="s">
        <v>4474</v>
      </c>
      <c r="AA1724" s="6" t="s">
        <v>4474</v>
      </c>
      <c r="AB1724" s="6" t="s">
        <v>4474</v>
      </c>
      <c r="AC1724" s="6">
        <v>42705729</v>
      </c>
      <c r="AD1724" s="6">
        <v>42705729</v>
      </c>
      <c r="AF1724">
        <f>Q1724/W1724</f>
        <v>2.5826792178479927E-3</v>
      </c>
      <c r="AG1724">
        <f>R1724/X1724</f>
        <v>2.709292535882396E-3</v>
      </c>
      <c r="AH1724" t="e">
        <f>U1724/W1724</f>
        <v>#VALUE!</v>
      </c>
      <c r="AI1724" t="e">
        <f>V1724/X1724</f>
        <v>#VALUE!</v>
      </c>
      <c r="AJ1724" t="e">
        <f>Y1724/AA1724</f>
        <v>#VALUE!</v>
      </c>
      <c r="AK1724" t="e">
        <f>Z1724/AB1724</f>
        <v>#VALUE!</v>
      </c>
      <c r="AL1724">
        <f>O1724/K1724</f>
        <v>0.87144283875004513</v>
      </c>
      <c r="AM1724">
        <f>P1724/L1724</f>
        <v>0.83641139292456701</v>
      </c>
      <c r="AN1724">
        <f>K1724/W1724</f>
        <v>3.322580832162432E-2</v>
      </c>
      <c r="AO1724">
        <f>L1724/X1724</f>
        <v>3.2997157992965091E-2</v>
      </c>
      <c r="AP1724">
        <f>IF(OR(Q1724&lt;0, Q1724="NA"), 0, 1)</f>
        <v>1</v>
      </c>
      <c r="AQ1724">
        <f>IF(OR(S1724&lt;0, S1724="NA"), 0, 1)</f>
        <v>1</v>
      </c>
      <c r="AR1724">
        <f>IFERROR(IF((AF1724-AG1724)&gt;0,1,0),0)</f>
        <v>0</v>
      </c>
      <c r="AS1724">
        <f>IFERROR(IF((S1724-Q1724)&gt;0,1,0),0)</f>
        <v>1</v>
      </c>
      <c r="AT1724">
        <f>IFERROR(IF((AH1724-AI1724)&lt;0,1,0),0)</f>
        <v>0</v>
      </c>
      <c r="AU1724">
        <f>IFERROR(IF((AJ1724-AK1724)&gt;0,1,0),0)</f>
        <v>0</v>
      </c>
      <c r="AV1724">
        <f>IFERROR(IF((AL1724-AM1724)&gt;0,1,0),0)</f>
        <v>1</v>
      </c>
      <c r="AW1724">
        <f>IFERROR(IF((AN1724-AO1724)&gt;0,1,0),0)</f>
        <v>1</v>
      </c>
      <c r="AX1724">
        <f>IFERROR(IF((AC1724-AD1724)&lt;0,1,0),0)</f>
        <v>0</v>
      </c>
      <c r="AY1724">
        <f>SUM(AP1724:AX1724)</f>
        <v>5</v>
      </c>
    </row>
    <row r="1725" spans="1:51" x14ac:dyDescent="0.45">
      <c r="A1725" s="1" t="s">
        <v>2791</v>
      </c>
      <c r="B1725" s="2">
        <v>5254433</v>
      </c>
      <c r="C1725" s="3" t="s">
        <v>5335</v>
      </c>
      <c r="D1725" s="5">
        <v>32.51</v>
      </c>
      <c r="E1725" s="5">
        <v>3764.4607293200002</v>
      </c>
      <c r="F1725" s="3" t="s">
        <v>4500</v>
      </c>
      <c r="G1725" s="3" t="s">
        <v>4501</v>
      </c>
      <c r="H1725" s="3" t="s">
        <v>4502</v>
      </c>
      <c r="I1725" s="3" t="s">
        <v>4538</v>
      </c>
      <c r="J1725" s="3" t="s">
        <v>4504</v>
      </c>
      <c r="K1725" s="6">
        <v>522980</v>
      </c>
      <c r="L1725" s="6">
        <v>506125</v>
      </c>
      <c r="M1725" s="6">
        <v>29150</v>
      </c>
      <c r="N1725" s="6">
        <v>24834</v>
      </c>
      <c r="O1725" s="6">
        <v>-4909</v>
      </c>
      <c r="P1725" s="6">
        <v>-19352</v>
      </c>
      <c r="Q1725" s="6">
        <v>-16098</v>
      </c>
      <c r="R1725" s="6">
        <v>-29123</v>
      </c>
      <c r="S1725" s="6">
        <v>73366</v>
      </c>
      <c r="T1725" s="6">
        <v>73459</v>
      </c>
      <c r="U1725" s="6">
        <v>166000</v>
      </c>
      <c r="V1725" s="6">
        <v>40000</v>
      </c>
      <c r="W1725" s="6">
        <v>1516606</v>
      </c>
      <c r="X1725" s="6">
        <v>1408747</v>
      </c>
      <c r="Y1725" s="6">
        <v>348644</v>
      </c>
      <c r="Z1725" s="6">
        <v>228751</v>
      </c>
      <c r="AA1725" s="6">
        <v>178913</v>
      </c>
      <c r="AB1725" s="6">
        <v>210977</v>
      </c>
      <c r="AC1725" s="6">
        <v>115650585</v>
      </c>
      <c r="AD1725" s="6">
        <v>115387309</v>
      </c>
      <c r="AF1725">
        <f>Q1725/W1725</f>
        <v>-1.0614490513686481E-2</v>
      </c>
      <c r="AG1725">
        <f>R1725/X1725</f>
        <v>-2.0672981024981774E-2</v>
      </c>
      <c r="AH1725">
        <f>U1725/W1725</f>
        <v>0.10945492764765535</v>
      </c>
      <c r="AI1725">
        <f>V1725/X1725</f>
        <v>2.8394026748592899E-2</v>
      </c>
      <c r="AJ1725">
        <f>Y1725/AA1725</f>
        <v>1.9486789668721669</v>
      </c>
      <c r="AK1725">
        <f>Z1725/AB1725</f>
        <v>1.0842461500542713</v>
      </c>
      <c r="AL1725">
        <f>O1725/K1725</f>
        <v>-9.3865922214998662E-3</v>
      </c>
      <c r="AM1725">
        <f>P1725/L1725</f>
        <v>-3.8235613731785627E-2</v>
      </c>
      <c r="AN1725">
        <f>K1725/W1725</f>
        <v>0.34483577145283612</v>
      </c>
      <c r="AO1725">
        <f>L1725/X1725</f>
        <v>0.35927316970328954</v>
      </c>
      <c r="AP1725">
        <f>IF(OR(Q1725&lt;0, Q1725="NA"), 0, 1)</f>
        <v>0</v>
      </c>
      <c r="AQ1725">
        <f>IF(OR(S1725&lt;0, S1725="NA"), 0, 1)</f>
        <v>1</v>
      </c>
      <c r="AR1725">
        <f>IFERROR(IF((AF1725-AG1725)&gt;0,1,0),0)</f>
        <v>1</v>
      </c>
      <c r="AS1725">
        <f>IFERROR(IF((S1725-Q1725)&gt;0,1,0),0)</f>
        <v>1</v>
      </c>
      <c r="AT1725">
        <f>IFERROR(IF((AH1725-AI1725)&lt;0,1,0),0)</f>
        <v>0</v>
      </c>
      <c r="AU1725">
        <f>IFERROR(IF((AJ1725-AK1725)&gt;0,1,0),0)</f>
        <v>1</v>
      </c>
      <c r="AV1725">
        <f>IFERROR(IF((AL1725-AM1725)&gt;0,1,0),0)</f>
        <v>1</v>
      </c>
      <c r="AW1725">
        <f>IFERROR(IF((AN1725-AO1725)&gt;0,1,0),0)</f>
        <v>0</v>
      </c>
      <c r="AX1725">
        <f>IFERROR(IF((AC1725-AD1725)&lt;0,1,0),0)</f>
        <v>0</v>
      </c>
      <c r="AY1725">
        <f>SUM(AP1725:AX1725)</f>
        <v>5</v>
      </c>
    </row>
    <row r="1726" spans="1:51" x14ac:dyDescent="0.45">
      <c r="A1726" s="1" t="s">
        <v>2792</v>
      </c>
      <c r="B1726" s="2">
        <v>114112474</v>
      </c>
      <c r="C1726" s="3" t="s">
        <v>5337</v>
      </c>
      <c r="D1726" s="5">
        <v>33.17</v>
      </c>
      <c r="E1726" s="5">
        <v>2404.4156158599999</v>
      </c>
      <c r="F1726" s="3" t="s">
        <v>4480</v>
      </c>
      <c r="G1726" s="3" t="s">
        <v>4491</v>
      </c>
      <c r="H1726" s="3" t="s">
        <v>4491</v>
      </c>
      <c r="I1726" s="3" t="s">
        <v>4594</v>
      </c>
      <c r="J1726" s="3" t="s">
        <v>4504</v>
      </c>
      <c r="K1726" s="6">
        <v>4307000</v>
      </c>
      <c r="L1726" s="6">
        <v>4296000</v>
      </c>
      <c r="M1726" s="6">
        <v>705000</v>
      </c>
      <c r="N1726" s="6">
        <v>704000</v>
      </c>
      <c r="O1726" s="6">
        <v>416000</v>
      </c>
      <c r="P1726" s="6">
        <v>426000</v>
      </c>
      <c r="Q1726" s="6">
        <v>-121000</v>
      </c>
      <c r="R1726" s="6">
        <v>-201000</v>
      </c>
      <c r="S1726" s="6">
        <v>272000</v>
      </c>
      <c r="T1726" s="6">
        <v>312000</v>
      </c>
      <c r="U1726" s="6">
        <v>2957000</v>
      </c>
      <c r="V1726" s="6">
        <v>2936000</v>
      </c>
      <c r="W1726" s="6">
        <v>5748000</v>
      </c>
      <c r="X1726" s="6">
        <v>5765000</v>
      </c>
      <c r="Y1726" s="6">
        <v>1931000</v>
      </c>
      <c r="Z1726" s="6">
        <v>1979000</v>
      </c>
      <c r="AA1726" s="6">
        <v>1799000</v>
      </c>
      <c r="AB1726" s="6">
        <v>1853000</v>
      </c>
      <c r="AC1726" s="6">
        <v>72400000</v>
      </c>
      <c r="AD1726" s="6">
        <v>72200000</v>
      </c>
      <c r="AF1726">
        <f>Q1726/W1726</f>
        <v>-2.1050800278357689E-2</v>
      </c>
      <c r="AG1726">
        <f>R1726/X1726</f>
        <v>-3.4865568083261057E-2</v>
      </c>
      <c r="AH1726">
        <f>U1726/W1726</f>
        <v>0.51443980514961729</v>
      </c>
      <c r="AI1726">
        <f>V1726/X1726</f>
        <v>0.50928013876843015</v>
      </c>
      <c r="AJ1726">
        <f>Y1726/AA1726</f>
        <v>1.0733740967204002</v>
      </c>
      <c r="AK1726">
        <f>Z1726/AB1726</f>
        <v>1.0679978413383702</v>
      </c>
      <c r="AL1726">
        <f>O1726/K1726</f>
        <v>9.6586951474344096E-2</v>
      </c>
      <c r="AM1726">
        <f>P1726/L1726</f>
        <v>9.9162011173184364E-2</v>
      </c>
      <c r="AN1726">
        <f>K1726/W1726</f>
        <v>0.7493041057759221</v>
      </c>
      <c r="AO1726">
        <f>L1726/X1726</f>
        <v>0.74518647007805727</v>
      </c>
      <c r="AP1726">
        <f>IF(OR(Q1726&lt;0, Q1726="NA"), 0, 1)</f>
        <v>0</v>
      </c>
      <c r="AQ1726">
        <f>IF(OR(S1726&lt;0, S1726="NA"), 0, 1)</f>
        <v>1</v>
      </c>
      <c r="AR1726">
        <f>IFERROR(IF((AF1726-AG1726)&gt;0,1,0),0)</f>
        <v>1</v>
      </c>
      <c r="AS1726">
        <f>IFERROR(IF((S1726-Q1726)&gt;0,1,0),0)</f>
        <v>1</v>
      </c>
      <c r="AT1726">
        <f>IFERROR(IF((AH1726-AI1726)&lt;0,1,0),0)</f>
        <v>0</v>
      </c>
      <c r="AU1726">
        <f>IFERROR(IF((AJ1726-AK1726)&gt;0,1,0),0)</f>
        <v>1</v>
      </c>
      <c r="AV1726">
        <f>IFERROR(IF((AL1726-AM1726)&gt;0,1,0),0)</f>
        <v>0</v>
      </c>
      <c r="AW1726">
        <f>IFERROR(IF((AN1726-AO1726)&gt;0,1,0),0)</f>
        <v>1</v>
      </c>
      <c r="AX1726">
        <f>IFERROR(IF((AC1726-AD1726)&lt;0,1,0),0)</f>
        <v>0</v>
      </c>
      <c r="AY1726">
        <f>SUM(AP1726:AX1726)</f>
        <v>5</v>
      </c>
    </row>
    <row r="1727" spans="1:51" x14ac:dyDescent="0.45">
      <c r="A1727" s="1" t="s">
        <v>2793</v>
      </c>
      <c r="B1727" s="2">
        <v>4019364</v>
      </c>
      <c r="C1727" s="3" t="s">
        <v>5337</v>
      </c>
      <c r="D1727" s="5">
        <v>12.58</v>
      </c>
      <c r="E1727" s="5">
        <v>1836.2757165400001</v>
      </c>
      <c r="F1727" s="3" t="s">
        <v>4500</v>
      </c>
      <c r="G1727" s="3" t="s">
        <v>4501</v>
      </c>
      <c r="H1727" s="3" t="s">
        <v>4502</v>
      </c>
      <c r="I1727" s="3" t="s">
        <v>4538</v>
      </c>
      <c r="J1727" s="3" t="s">
        <v>4504</v>
      </c>
      <c r="K1727" s="6">
        <v>3592000</v>
      </c>
      <c r="L1727" s="6">
        <v>3690000</v>
      </c>
      <c r="M1727" s="6">
        <v>254000</v>
      </c>
      <c r="N1727" s="6">
        <v>366000</v>
      </c>
      <c r="O1727" s="6">
        <v>114000</v>
      </c>
      <c r="P1727" s="6">
        <v>141000</v>
      </c>
      <c r="Q1727" s="6">
        <v>649000</v>
      </c>
      <c r="R1727" s="6">
        <v>-561000</v>
      </c>
      <c r="S1727" s="6">
        <v>5000</v>
      </c>
      <c r="T1727" s="6">
        <v>183000</v>
      </c>
      <c r="U1727" s="6">
        <v>1098000</v>
      </c>
      <c r="V1727" s="6">
        <v>2595000</v>
      </c>
      <c r="W1727" s="6">
        <v>4674000</v>
      </c>
      <c r="X1727" s="6">
        <v>4783000</v>
      </c>
      <c r="Y1727" s="6">
        <v>1825000</v>
      </c>
      <c r="Z1727" s="6">
        <v>1064000</v>
      </c>
      <c r="AA1727" s="6">
        <v>1527000</v>
      </c>
      <c r="AB1727" s="6">
        <v>1254000</v>
      </c>
      <c r="AC1727" s="6">
        <v>145500000</v>
      </c>
      <c r="AD1727" s="6">
        <v>145100000</v>
      </c>
      <c r="AF1727">
        <f>Q1727/W1727</f>
        <v>0.13885323063756955</v>
      </c>
      <c r="AG1727">
        <f>R1727/X1727</f>
        <v>-0.1172904035124399</v>
      </c>
      <c r="AH1727">
        <f>U1727/W1727</f>
        <v>0.23491655969191272</v>
      </c>
      <c r="AI1727">
        <f>V1727/X1727</f>
        <v>0.54254651892117922</v>
      </c>
      <c r="AJ1727">
        <f>Y1727/AA1727</f>
        <v>1.1951538965291422</v>
      </c>
      <c r="AK1727">
        <f>Z1727/AB1727</f>
        <v>0.84848484848484851</v>
      </c>
      <c r="AL1727">
        <f>O1727/K1727</f>
        <v>3.173719376391982E-2</v>
      </c>
      <c r="AM1727">
        <f>P1727/L1727</f>
        <v>3.8211382113821135E-2</v>
      </c>
      <c r="AN1727">
        <f>K1727/W1727</f>
        <v>0.76850663243474537</v>
      </c>
      <c r="AO1727">
        <f>L1727/X1727</f>
        <v>0.77148233326364202</v>
      </c>
      <c r="AP1727">
        <f>IF(OR(Q1727&lt;0, Q1727="NA"), 0, 1)</f>
        <v>1</v>
      </c>
      <c r="AQ1727">
        <f>IF(OR(S1727&lt;0, S1727="NA"), 0, 1)</f>
        <v>1</v>
      </c>
      <c r="AR1727">
        <f>IFERROR(IF((AF1727-AG1727)&gt;0,1,0),0)</f>
        <v>1</v>
      </c>
      <c r="AS1727">
        <f>IFERROR(IF((S1727-Q1727)&gt;0,1,0),0)</f>
        <v>0</v>
      </c>
      <c r="AT1727">
        <f>IFERROR(IF((AH1727-AI1727)&lt;0,1,0),0)</f>
        <v>1</v>
      </c>
      <c r="AU1727">
        <f>IFERROR(IF((AJ1727-AK1727)&gt;0,1,0),0)</f>
        <v>1</v>
      </c>
      <c r="AV1727">
        <f>IFERROR(IF((AL1727-AM1727)&gt;0,1,0),0)</f>
        <v>0</v>
      </c>
      <c r="AW1727">
        <f>IFERROR(IF((AN1727-AO1727)&gt;0,1,0),0)</f>
        <v>0</v>
      </c>
      <c r="AX1727">
        <f>IFERROR(IF((AC1727-AD1727)&lt;0,1,0),0)</f>
        <v>0</v>
      </c>
      <c r="AY1727">
        <f>SUM(AP1727:AX1727)</f>
        <v>5</v>
      </c>
    </row>
    <row r="1728" spans="1:51" x14ac:dyDescent="0.45">
      <c r="A1728" s="1" t="s">
        <v>2796</v>
      </c>
      <c r="B1728" s="2">
        <v>4089081</v>
      </c>
      <c r="C1728" s="3" t="s">
        <v>5337</v>
      </c>
      <c r="D1728" s="5">
        <v>110.13</v>
      </c>
      <c r="E1728" s="5">
        <v>3996.4121974200002</v>
      </c>
      <c r="F1728" s="3" t="s">
        <v>4480</v>
      </c>
      <c r="G1728" s="3" t="s">
        <v>4491</v>
      </c>
      <c r="H1728" s="3" t="s">
        <v>4663</v>
      </c>
      <c r="I1728" s="3" t="s">
        <v>4663</v>
      </c>
      <c r="J1728" s="3" t="s">
        <v>4595</v>
      </c>
      <c r="K1728" s="6">
        <v>1260967</v>
      </c>
      <c r="L1728" s="6">
        <v>1290009</v>
      </c>
      <c r="M1728" s="6" t="s">
        <v>4474</v>
      </c>
      <c r="N1728" s="6" t="s">
        <v>4474</v>
      </c>
      <c r="O1728" s="6" t="s">
        <v>4474</v>
      </c>
      <c r="P1728" s="6" t="s">
        <v>4474</v>
      </c>
      <c r="Q1728" s="6">
        <v>87889</v>
      </c>
      <c r="R1728" s="6">
        <v>129436</v>
      </c>
      <c r="S1728" s="6">
        <v>562767</v>
      </c>
      <c r="T1728" s="6">
        <v>579894</v>
      </c>
      <c r="U1728" s="6">
        <v>8830264</v>
      </c>
      <c r="V1728" s="6">
        <v>9456519</v>
      </c>
      <c r="W1728" s="6">
        <v>14084128</v>
      </c>
      <c r="X1728" s="6">
        <v>14501193</v>
      </c>
      <c r="Y1728" s="6">
        <v>11872092</v>
      </c>
      <c r="Z1728" s="6">
        <v>12317404</v>
      </c>
      <c r="AA1728" s="6">
        <v>1611222</v>
      </c>
      <c r="AB1728" s="6">
        <v>1418458</v>
      </c>
      <c r="AC1728" s="6">
        <v>36290534</v>
      </c>
      <c r="AD1728" s="6">
        <v>36248928</v>
      </c>
      <c r="AF1728">
        <f>Q1728/W1728</f>
        <v>6.2402869386020913E-3</v>
      </c>
      <c r="AG1728">
        <f>R1728/X1728</f>
        <v>8.9258863046647267E-3</v>
      </c>
      <c r="AH1728">
        <f>U1728/W1728</f>
        <v>0.62696561689868202</v>
      </c>
      <c r="AI1728">
        <f>V1728/X1728</f>
        <v>0.65212007039696662</v>
      </c>
      <c r="AJ1728">
        <f>Y1728/AA1728</f>
        <v>7.3683775420146942</v>
      </c>
      <c r="AK1728">
        <f>Z1728/AB1728</f>
        <v>8.6836578876498276</v>
      </c>
      <c r="AL1728" t="e">
        <f>O1728/K1728</f>
        <v>#VALUE!</v>
      </c>
      <c r="AM1728" t="e">
        <f>P1728/L1728</f>
        <v>#VALUE!</v>
      </c>
      <c r="AN1728">
        <f>K1728/W1728</f>
        <v>8.9531066460060579E-2</v>
      </c>
      <c r="AO1728">
        <f>L1728/X1728</f>
        <v>8.8958818767531742E-2</v>
      </c>
      <c r="AP1728">
        <f>IF(OR(Q1728&lt;0, Q1728="NA"), 0, 1)</f>
        <v>1</v>
      </c>
      <c r="AQ1728">
        <f>IF(OR(S1728&lt;0, S1728="NA"), 0, 1)</f>
        <v>1</v>
      </c>
      <c r="AR1728">
        <f>IFERROR(IF((AF1728-AG1728)&gt;0,1,0),0)</f>
        <v>0</v>
      </c>
      <c r="AS1728">
        <f>IFERROR(IF((S1728-Q1728)&gt;0,1,0),0)</f>
        <v>1</v>
      </c>
      <c r="AT1728">
        <f>IFERROR(IF((AH1728-AI1728)&lt;0,1,0),0)</f>
        <v>1</v>
      </c>
      <c r="AU1728">
        <f>IFERROR(IF((AJ1728-AK1728)&gt;0,1,0),0)</f>
        <v>0</v>
      </c>
      <c r="AV1728">
        <f>IFERROR(IF((AL1728-AM1728)&gt;0,1,0),0)</f>
        <v>0</v>
      </c>
      <c r="AW1728">
        <f>IFERROR(IF((AN1728-AO1728)&gt;0,1,0),0)</f>
        <v>1</v>
      </c>
      <c r="AX1728">
        <f>IFERROR(IF((AC1728-AD1728)&lt;0,1,0),0)</f>
        <v>0</v>
      </c>
      <c r="AY1728">
        <f>SUM(AP1728:AX1728)</f>
        <v>5</v>
      </c>
    </row>
    <row r="1729" spans="1:51" x14ac:dyDescent="0.45">
      <c r="A1729" s="1" t="s">
        <v>2798</v>
      </c>
      <c r="B1729" s="2">
        <v>4810757</v>
      </c>
      <c r="C1729" s="3" t="s">
        <v>5336</v>
      </c>
      <c r="D1729" s="5">
        <v>14.5</v>
      </c>
      <c r="E1729" s="5">
        <v>1861.2326295</v>
      </c>
      <c r="F1729" s="3" t="s">
        <v>4470</v>
      </c>
      <c r="G1729" s="3" t="s">
        <v>4512</v>
      </c>
      <c r="H1729" s="3" t="s">
        <v>4522</v>
      </c>
      <c r="I1729" s="3" t="s">
        <v>4557</v>
      </c>
      <c r="J1729" s="3" t="s">
        <v>5056</v>
      </c>
      <c r="K1729" s="6">
        <v>644118</v>
      </c>
      <c r="L1729" s="6">
        <v>628248</v>
      </c>
      <c r="M1729" s="6">
        <v>-447</v>
      </c>
      <c r="N1729" s="6">
        <v>-14237</v>
      </c>
      <c r="O1729" s="6">
        <v>-73167</v>
      </c>
      <c r="P1729" s="6">
        <v>-87105</v>
      </c>
      <c r="Q1729" s="6">
        <v>-77728</v>
      </c>
      <c r="R1729" s="6">
        <v>-78545</v>
      </c>
      <c r="S1729" s="6">
        <v>15007</v>
      </c>
      <c r="T1729" s="6">
        <v>264</v>
      </c>
      <c r="U1729" s="6">
        <v>339956</v>
      </c>
      <c r="V1729" s="6">
        <v>339577</v>
      </c>
      <c r="W1729" s="6">
        <v>1641111</v>
      </c>
      <c r="X1729" s="6">
        <v>1643277</v>
      </c>
      <c r="Y1729" s="6">
        <v>590241</v>
      </c>
      <c r="Z1729" s="6">
        <v>584203</v>
      </c>
      <c r="AA1729" s="6">
        <v>296406</v>
      </c>
      <c r="AB1729" s="6">
        <v>289959</v>
      </c>
      <c r="AC1729" s="6">
        <v>128061944</v>
      </c>
      <c r="AD1729" s="6">
        <v>127851113</v>
      </c>
      <c r="AF1729">
        <f>Q1729/W1729</f>
        <v>-4.7363036382060693E-2</v>
      </c>
      <c r="AG1729">
        <f>R1729/X1729</f>
        <v>-4.7797784548800966E-2</v>
      </c>
      <c r="AH1729">
        <f>U1729/W1729</f>
        <v>0.20714991246783429</v>
      </c>
      <c r="AI1729">
        <f>V1729/X1729</f>
        <v>0.20664623188908504</v>
      </c>
      <c r="AJ1729">
        <f>Y1729/AA1729</f>
        <v>1.9913260865164673</v>
      </c>
      <c r="AK1729">
        <f>Z1729/AB1729</f>
        <v>2.0147779513655379</v>
      </c>
      <c r="AL1729">
        <f>O1729/K1729</f>
        <v>-0.11359254049723809</v>
      </c>
      <c r="AM1729">
        <f>P1729/L1729</f>
        <v>-0.1386474767926042</v>
      </c>
      <c r="AN1729">
        <f>K1729/W1729</f>
        <v>0.39248899068984366</v>
      </c>
      <c r="AO1729">
        <f>L1729/X1729</f>
        <v>0.38231411989579361</v>
      </c>
      <c r="AP1729">
        <f>IF(OR(Q1729&lt;0, Q1729="NA"), 0, 1)</f>
        <v>0</v>
      </c>
      <c r="AQ1729">
        <f>IF(OR(S1729&lt;0, S1729="NA"), 0, 1)</f>
        <v>1</v>
      </c>
      <c r="AR1729">
        <f>IFERROR(IF((AF1729-AG1729)&gt;0,1,0),0)</f>
        <v>1</v>
      </c>
      <c r="AS1729">
        <f>IFERROR(IF((S1729-Q1729)&gt;0,1,0),0)</f>
        <v>1</v>
      </c>
      <c r="AT1729">
        <f>IFERROR(IF((AH1729-AI1729)&lt;0,1,0),0)</f>
        <v>0</v>
      </c>
      <c r="AU1729">
        <f>IFERROR(IF((AJ1729-AK1729)&gt;0,1,0),0)</f>
        <v>0</v>
      </c>
      <c r="AV1729">
        <f>IFERROR(IF((AL1729-AM1729)&gt;0,1,0),0)</f>
        <v>1</v>
      </c>
      <c r="AW1729">
        <f>IFERROR(IF((AN1729-AO1729)&gt;0,1,0),0)</f>
        <v>1</v>
      </c>
      <c r="AX1729">
        <f>IFERROR(IF((AC1729-AD1729)&lt;0,1,0),0)</f>
        <v>0</v>
      </c>
      <c r="AY1729">
        <f>SUM(AP1729:AX1729)</f>
        <v>5</v>
      </c>
    </row>
    <row r="1730" spans="1:51" x14ac:dyDescent="0.45">
      <c r="A1730" s="1" t="s">
        <v>2802</v>
      </c>
      <c r="B1730" s="2">
        <v>4544827</v>
      </c>
      <c r="C1730" s="3" t="s">
        <v>5338</v>
      </c>
      <c r="D1730" s="5">
        <v>14.17</v>
      </c>
      <c r="E1730" s="5">
        <v>1040.6287453899999</v>
      </c>
      <c r="F1730" s="3" t="s">
        <v>4480</v>
      </c>
      <c r="G1730" s="3" t="s">
        <v>4491</v>
      </c>
      <c r="H1730" s="3" t="s">
        <v>4663</v>
      </c>
      <c r="I1730" s="3" t="s">
        <v>4663</v>
      </c>
      <c r="J1730" s="3" t="s">
        <v>4595</v>
      </c>
      <c r="K1730" s="6">
        <v>637500</v>
      </c>
      <c r="L1730" s="6">
        <v>599000</v>
      </c>
      <c r="M1730" s="6">
        <v>30500</v>
      </c>
      <c r="N1730" s="6">
        <v>21000</v>
      </c>
      <c r="O1730" s="6">
        <v>14600</v>
      </c>
      <c r="P1730" s="6">
        <v>4200</v>
      </c>
      <c r="Q1730" s="6">
        <v>-10500</v>
      </c>
      <c r="R1730" s="6">
        <v>-11100</v>
      </c>
      <c r="S1730" s="6">
        <v>91500</v>
      </c>
      <c r="T1730" s="6">
        <v>98600</v>
      </c>
      <c r="U1730" s="6" t="s">
        <v>4474</v>
      </c>
      <c r="V1730" s="6" t="s">
        <v>4474</v>
      </c>
      <c r="W1730" s="6">
        <v>402400</v>
      </c>
      <c r="X1730" s="6">
        <v>446200</v>
      </c>
      <c r="Y1730" s="6">
        <v>193700</v>
      </c>
      <c r="Z1730" s="6">
        <v>230000</v>
      </c>
      <c r="AA1730" s="6">
        <v>66500</v>
      </c>
      <c r="AB1730" s="6">
        <v>53900</v>
      </c>
      <c r="AC1730" s="6">
        <v>74027926</v>
      </c>
      <c r="AD1730" s="6">
        <v>78397000</v>
      </c>
      <c r="AF1730">
        <f>Q1730/W1730</f>
        <v>-2.6093439363817097E-2</v>
      </c>
      <c r="AG1730">
        <f>R1730/X1730</f>
        <v>-2.4876736889287314E-2</v>
      </c>
      <c r="AH1730" t="e">
        <f>U1730/W1730</f>
        <v>#VALUE!</v>
      </c>
      <c r="AI1730" t="e">
        <f>V1730/X1730</f>
        <v>#VALUE!</v>
      </c>
      <c r="AJ1730">
        <f>Y1730/AA1730</f>
        <v>2.912781954887218</v>
      </c>
      <c r="AK1730">
        <f>Z1730/AB1730</f>
        <v>4.2671614100185531</v>
      </c>
      <c r="AL1730">
        <f>O1730/K1730</f>
        <v>2.2901960784313724E-2</v>
      </c>
      <c r="AM1730">
        <f>P1730/L1730</f>
        <v>7.0116861435726213E-3</v>
      </c>
      <c r="AN1730">
        <f>K1730/W1730</f>
        <v>1.5842445328031809</v>
      </c>
      <c r="AO1730">
        <f>L1730/X1730</f>
        <v>1.3424473330345137</v>
      </c>
      <c r="AP1730">
        <f>IF(OR(Q1730&lt;0, Q1730="NA"), 0, 1)</f>
        <v>0</v>
      </c>
      <c r="AQ1730">
        <f>IF(OR(S1730&lt;0, S1730="NA"), 0, 1)</f>
        <v>1</v>
      </c>
      <c r="AR1730">
        <f>IFERROR(IF((AF1730-AG1730)&gt;0,1,0),0)</f>
        <v>0</v>
      </c>
      <c r="AS1730">
        <f>IFERROR(IF((S1730-Q1730)&gt;0,1,0),0)</f>
        <v>1</v>
      </c>
      <c r="AT1730">
        <f>IFERROR(IF((AH1730-AI1730)&lt;0,1,0),0)</f>
        <v>0</v>
      </c>
      <c r="AU1730">
        <f>IFERROR(IF((AJ1730-AK1730)&gt;0,1,0),0)</f>
        <v>0</v>
      </c>
      <c r="AV1730">
        <f>IFERROR(IF((AL1730-AM1730)&gt;0,1,0),0)</f>
        <v>1</v>
      </c>
      <c r="AW1730">
        <f>IFERROR(IF((AN1730-AO1730)&gt;0,1,0),0)</f>
        <v>1</v>
      </c>
      <c r="AX1730">
        <f>IFERROR(IF((AC1730-AD1730)&lt;0,1,0),0)</f>
        <v>1</v>
      </c>
      <c r="AY1730">
        <f>SUM(AP1730:AX1730)</f>
        <v>5</v>
      </c>
    </row>
    <row r="1731" spans="1:51" x14ac:dyDescent="0.45">
      <c r="A1731" s="1" t="s">
        <v>2803</v>
      </c>
      <c r="B1731" s="2">
        <v>114275788</v>
      </c>
      <c r="C1731" s="3" t="s">
        <v>5337</v>
      </c>
      <c r="D1731" s="5">
        <v>31.62</v>
      </c>
      <c r="E1731" s="5">
        <v>467.50214268000002</v>
      </c>
      <c r="F1731" s="3" t="s">
        <v>4525</v>
      </c>
      <c r="G1731" s="3" t="s">
        <v>4526</v>
      </c>
      <c r="H1731" s="3" t="s">
        <v>4860</v>
      </c>
      <c r="I1731" s="3" t="s">
        <v>4860</v>
      </c>
      <c r="J1731" s="3" t="s">
        <v>4703</v>
      </c>
      <c r="K1731" s="6">
        <v>160911</v>
      </c>
      <c r="L1731" s="6">
        <v>172536</v>
      </c>
      <c r="M1731" s="6">
        <v>-51012</v>
      </c>
      <c r="N1731" s="6">
        <v>-6482</v>
      </c>
      <c r="O1731" s="6">
        <v>-118251</v>
      </c>
      <c r="P1731" s="6">
        <v>-79131</v>
      </c>
      <c r="Q1731" s="6">
        <v>-197753</v>
      </c>
      <c r="R1731" s="6">
        <v>-154689</v>
      </c>
      <c r="S1731" s="6">
        <v>68475</v>
      </c>
      <c r="T1731" s="6">
        <v>68828</v>
      </c>
      <c r="U1731" s="6">
        <v>239078</v>
      </c>
      <c r="V1731" s="6">
        <v>304838</v>
      </c>
      <c r="W1731" s="6">
        <v>919915</v>
      </c>
      <c r="X1731" s="6">
        <v>1044647</v>
      </c>
      <c r="Y1731" s="6" t="s">
        <v>4474</v>
      </c>
      <c r="Z1731" s="6" t="s">
        <v>4474</v>
      </c>
      <c r="AA1731" s="6" t="s">
        <v>4474</v>
      </c>
      <c r="AB1731" s="6" t="s">
        <v>4474</v>
      </c>
      <c r="AC1731" s="6">
        <v>14785014</v>
      </c>
      <c r="AD1731" s="6">
        <v>14785118</v>
      </c>
      <c r="AF1731">
        <f>Q1731/W1731</f>
        <v>-0.21496877428892888</v>
      </c>
      <c r="AG1731">
        <f>R1731/X1731</f>
        <v>-0.14807777172576</v>
      </c>
      <c r="AH1731">
        <f>U1731/W1731</f>
        <v>0.2598914030100607</v>
      </c>
      <c r="AI1731">
        <f>V1731/X1731</f>
        <v>0.29180957778081973</v>
      </c>
      <c r="AJ1731" t="e">
        <f>Y1731/AA1731</f>
        <v>#VALUE!</v>
      </c>
      <c r="AK1731" t="e">
        <f>Z1731/AB1731</f>
        <v>#VALUE!</v>
      </c>
      <c r="AL1731">
        <f>O1731/K1731</f>
        <v>-0.73488450137032268</v>
      </c>
      <c r="AM1731">
        <f>P1731/L1731</f>
        <v>-0.4586347197106691</v>
      </c>
      <c r="AN1731">
        <f>K1731/W1731</f>
        <v>0.17491942190311061</v>
      </c>
      <c r="AO1731">
        <f>L1731/X1731</f>
        <v>0.16516201166518452</v>
      </c>
      <c r="AP1731">
        <f>IF(OR(Q1731&lt;0, Q1731="NA"), 0, 1)</f>
        <v>0</v>
      </c>
      <c r="AQ1731">
        <f>IF(OR(S1731&lt;0, S1731="NA"), 0, 1)</f>
        <v>1</v>
      </c>
      <c r="AR1731">
        <f>IFERROR(IF((AF1731-AG1731)&gt;0,1,0),0)</f>
        <v>0</v>
      </c>
      <c r="AS1731">
        <f>IFERROR(IF((S1731-Q1731)&gt;0,1,0),0)</f>
        <v>1</v>
      </c>
      <c r="AT1731">
        <f>IFERROR(IF((AH1731-AI1731)&lt;0,1,0),0)</f>
        <v>1</v>
      </c>
      <c r="AU1731">
        <f>IFERROR(IF((AJ1731-AK1731)&gt;0,1,0),0)</f>
        <v>0</v>
      </c>
      <c r="AV1731">
        <f>IFERROR(IF((AL1731-AM1731)&gt;0,1,0),0)</f>
        <v>0</v>
      </c>
      <c r="AW1731">
        <f>IFERROR(IF((AN1731-AO1731)&gt;0,1,0),0)</f>
        <v>1</v>
      </c>
      <c r="AX1731">
        <f>IFERROR(IF((AC1731-AD1731)&lt;0,1,0),0)</f>
        <v>1</v>
      </c>
      <c r="AY1731">
        <f>SUM(AP1731:AX1731)</f>
        <v>5</v>
      </c>
    </row>
    <row r="1732" spans="1:51" x14ac:dyDescent="0.45">
      <c r="A1732" s="1" t="s">
        <v>2807</v>
      </c>
      <c r="B1732" s="2">
        <v>4250153</v>
      </c>
      <c r="C1732" s="3" t="s">
        <v>5335</v>
      </c>
      <c r="D1732" s="5">
        <v>28.21</v>
      </c>
      <c r="E1732" s="5">
        <v>811.59504244000004</v>
      </c>
      <c r="F1732" s="3" t="s">
        <v>4500</v>
      </c>
      <c r="G1732" s="3" t="s">
        <v>4574</v>
      </c>
      <c r="H1732" s="3" t="s">
        <v>4575</v>
      </c>
      <c r="I1732" s="3" t="s">
        <v>4575</v>
      </c>
      <c r="J1732" s="3" t="s">
        <v>4736</v>
      </c>
      <c r="K1732" s="6">
        <v>680014</v>
      </c>
      <c r="L1732" s="6">
        <v>695005</v>
      </c>
      <c r="M1732" s="6">
        <v>-56716</v>
      </c>
      <c r="N1732" s="6">
        <v>-51862</v>
      </c>
      <c r="O1732" s="6">
        <v>-63147</v>
      </c>
      <c r="P1732" s="6">
        <v>-58205</v>
      </c>
      <c r="Q1732" s="6">
        <v>19580</v>
      </c>
      <c r="R1732" s="6">
        <v>-150293</v>
      </c>
      <c r="S1732" s="6">
        <v>199586</v>
      </c>
      <c r="T1732" s="6">
        <v>117956</v>
      </c>
      <c r="U1732" s="6" t="s">
        <v>4474</v>
      </c>
      <c r="V1732" s="6" t="s">
        <v>4474</v>
      </c>
      <c r="W1732" s="6">
        <v>862636</v>
      </c>
      <c r="X1732" s="6">
        <v>754086</v>
      </c>
      <c r="Y1732" s="6">
        <v>769336</v>
      </c>
      <c r="Z1732" s="6">
        <v>657572</v>
      </c>
      <c r="AA1732" s="6">
        <v>271357</v>
      </c>
      <c r="AB1732" s="6">
        <v>253028</v>
      </c>
      <c r="AC1732" s="6">
        <v>28768000</v>
      </c>
      <c r="AD1732" s="6">
        <v>28679000</v>
      </c>
      <c r="AF1732">
        <f>Q1732/W1732</f>
        <v>2.2697870248865108E-2</v>
      </c>
      <c r="AG1732">
        <f>R1732/X1732</f>
        <v>-0.19930485382303875</v>
      </c>
      <c r="AH1732" t="e">
        <f>U1732/W1732</f>
        <v>#VALUE!</v>
      </c>
      <c r="AI1732" t="e">
        <f>V1732/X1732</f>
        <v>#VALUE!</v>
      </c>
      <c r="AJ1732">
        <f>Y1732/AA1732</f>
        <v>2.8351433720154628</v>
      </c>
      <c r="AK1732">
        <f>Z1732/AB1732</f>
        <v>2.5988111987606115</v>
      </c>
      <c r="AL1732">
        <f>O1732/K1732</f>
        <v>-9.2861323443340874E-2</v>
      </c>
      <c r="AM1732">
        <f>P1732/L1732</f>
        <v>-8.374759893813713E-2</v>
      </c>
      <c r="AN1732">
        <f>K1732/W1732</f>
        <v>0.78829772928558506</v>
      </c>
      <c r="AO1732">
        <f>L1732/X1732</f>
        <v>0.92165217229865026</v>
      </c>
      <c r="AP1732">
        <f>IF(OR(Q1732&lt;0, Q1732="NA"), 0, 1)</f>
        <v>1</v>
      </c>
      <c r="AQ1732">
        <f>IF(OR(S1732&lt;0, S1732="NA"), 0, 1)</f>
        <v>1</v>
      </c>
      <c r="AR1732">
        <f>IFERROR(IF((AF1732-AG1732)&gt;0,1,0),0)</f>
        <v>1</v>
      </c>
      <c r="AS1732">
        <f>IFERROR(IF((S1732-Q1732)&gt;0,1,0),0)</f>
        <v>1</v>
      </c>
      <c r="AT1732">
        <f>IFERROR(IF((AH1732-AI1732)&lt;0,1,0),0)</f>
        <v>0</v>
      </c>
      <c r="AU1732">
        <f>IFERROR(IF((AJ1732-AK1732)&gt;0,1,0),0)</f>
        <v>1</v>
      </c>
      <c r="AV1732">
        <f>IFERROR(IF((AL1732-AM1732)&gt;0,1,0),0)</f>
        <v>0</v>
      </c>
      <c r="AW1732">
        <f>IFERROR(IF((AN1732-AO1732)&gt;0,1,0),0)</f>
        <v>0</v>
      </c>
      <c r="AX1732">
        <f>IFERROR(IF((AC1732-AD1732)&lt;0,1,0),0)</f>
        <v>0</v>
      </c>
      <c r="AY1732">
        <f>SUM(AP1732:AX1732)</f>
        <v>5</v>
      </c>
    </row>
    <row r="1733" spans="1:51" x14ac:dyDescent="0.45">
      <c r="A1733" s="1" t="s">
        <v>2815</v>
      </c>
      <c r="B1733" s="2">
        <v>5009131</v>
      </c>
      <c r="C1733" s="3" t="s">
        <v>5338</v>
      </c>
      <c r="D1733" s="5">
        <v>14.04</v>
      </c>
      <c r="E1733" s="5">
        <v>419.06733803999998</v>
      </c>
      <c r="F1733" s="3" t="s">
        <v>4470</v>
      </c>
      <c r="G1733" s="3" t="s">
        <v>4512</v>
      </c>
      <c r="H1733" s="3" t="s">
        <v>4513</v>
      </c>
      <c r="I1733" s="3" t="s">
        <v>4514</v>
      </c>
      <c r="J1733" s="3" t="s">
        <v>4515</v>
      </c>
      <c r="K1733" s="6">
        <v>76452</v>
      </c>
      <c r="L1733" s="6">
        <v>71819</v>
      </c>
      <c r="M1733" s="6">
        <v>-22870</v>
      </c>
      <c r="N1733" s="6">
        <v>-24597</v>
      </c>
      <c r="O1733" s="6">
        <v>-23069</v>
      </c>
      <c r="P1733" s="6">
        <v>-24776</v>
      </c>
      <c r="Q1733" s="6">
        <v>-28091</v>
      </c>
      <c r="R1733" s="6">
        <v>-29896</v>
      </c>
      <c r="S1733" s="6">
        <v>-16493</v>
      </c>
      <c r="T1733" s="6">
        <v>-17071</v>
      </c>
      <c r="U1733" s="6">
        <v>59266</v>
      </c>
      <c r="V1733" s="6">
        <v>59016</v>
      </c>
      <c r="W1733" s="6">
        <v>96303</v>
      </c>
      <c r="X1733" s="6">
        <v>94389</v>
      </c>
      <c r="Y1733" s="6">
        <v>82591</v>
      </c>
      <c r="Z1733" s="6">
        <v>80226</v>
      </c>
      <c r="AA1733" s="6">
        <v>14781</v>
      </c>
      <c r="AB1733" s="6">
        <v>12585</v>
      </c>
      <c r="AC1733" s="6">
        <v>29777966</v>
      </c>
      <c r="AD1733" s="6">
        <v>29139206</v>
      </c>
      <c r="AF1733">
        <f>Q1733/W1733</f>
        <v>-0.29169392438449476</v>
      </c>
      <c r="AG1733">
        <f>R1733/X1733</f>
        <v>-0.31673182256406995</v>
      </c>
      <c r="AH1733">
        <f>U1733/W1733</f>
        <v>0.61541177325732321</v>
      </c>
      <c r="AI1733">
        <f>V1733/X1733</f>
        <v>0.6252423481549757</v>
      </c>
      <c r="AJ1733">
        <f>Y1733/AA1733</f>
        <v>5.5876463026858803</v>
      </c>
      <c r="AK1733">
        <f>Z1733/AB1733</f>
        <v>6.3747318235995234</v>
      </c>
      <c r="AL1733">
        <f>O1733/K1733</f>
        <v>-0.30174488567990371</v>
      </c>
      <c r="AM1733">
        <f>P1733/L1733</f>
        <v>-0.34497834834793023</v>
      </c>
      <c r="AN1733">
        <f>K1733/W1733</f>
        <v>0.7938693498644902</v>
      </c>
      <c r="AO1733">
        <f>L1733/X1733</f>
        <v>0.7608831537573234</v>
      </c>
      <c r="AP1733">
        <f>IF(OR(Q1733&lt;0, Q1733="NA"), 0, 1)</f>
        <v>0</v>
      </c>
      <c r="AQ1733">
        <f>IF(OR(S1733&lt;0, S1733="NA"), 0, 1)</f>
        <v>0</v>
      </c>
      <c r="AR1733">
        <f>IFERROR(IF((AF1733-AG1733)&gt;0,1,0),0)</f>
        <v>1</v>
      </c>
      <c r="AS1733">
        <f>IFERROR(IF((S1733-Q1733)&gt;0,1,0),0)</f>
        <v>1</v>
      </c>
      <c r="AT1733">
        <f>IFERROR(IF((AH1733-AI1733)&lt;0,1,0),0)</f>
        <v>1</v>
      </c>
      <c r="AU1733">
        <f>IFERROR(IF((AJ1733-AK1733)&gt;0,1,0),0)</f>
        <v>0</v>
      </c>
      <c r="AV1733">
        <f>IFERROR(IF((AL1733-AM1733)&gt;0,1,0),0)</f>
        <v>1</v>
      </c>
      <c r="AW1733">
        <f>IFERROR(IF((AN1733-AO1733)&gt;0,1,0),0)</f>
        <v>1</v>
      </c>
      <c r="AX1733">
        <f>IFERROR(IF((AC1733-AD1733)&lt;0,1,0),0)</f>
        <v>0</v>
      </c>
      <c r="AY1733">
        <f>SUM(AP1733:AX1733)</f>
        <v>5</v>
      </c>
    </row>
    <row r="1734" spans="1:51" x14ac:dyDescent="0.45">
      <c r="A1734" s="1" t="s">
        <v>2822</v>
      </c>
      <c r="B1734" s="2">
        <v>4091029</v>
      </c>
      <c r="C1734" s="3" t="s">
        <v>5335</v>
      </c>
      <c r="D1734" s="5">
        <v>5.95</v>
      </c>
      <c r="E1734" s="5">
        <v>538.94772154999998</v>
      </c>
      <c r="F1734" s="3" t="s">
        <v>4480</v>
      </c>
      <c r="G1734" s="3" t="s">
        <v>4491</v>
      </c>
      <c r="H1734" s="3" t="s">
        <v>4542</v>
      </c>
      <c r="I1734" s="3" t="s">
        <v>4543</v>
      </c>
      <c r="J1734" s="3" t="s">
        <v>4494</v>
      </c>
      <c r="K1734" s="6">
        <v>277330</v>
      </c>
      <c r="L1734" s="6">
        <v>174652</v>
      </c>
      <c r="M1734" s="6" t="s">
        <v>4474</v>
      </c>
      <c r="N1734" s="6" t="s">
        <v>4474</v>
      </c>
      <c r="O1734" s="6">
        <v>331677</v>
      </c>
      <c r="P1734" s="6">
        <v>164167</v>
      </c>
      <c r="Q1734" s="6">
        <v>-30945</v>
      </c>
      <c r="R1734" s="6">
        <v>-165284</v>
      </c>
      <c r="S1734" s="6">
        <v>-1966</v>
      </c>
      <c r="T1734" s="6">
        <v>27335</v>
      </c>
      <c r="U1734" s="6">
        <v>7065289</v>
      </c>
      <c r="V1734" s="6">
        <v>6253200</v>
      </c>
      <c r="W1734" s="6">
        <v>8905914</v>
      </c>
      <c r="X1734" s="6">
        <v>8228883</v>
      </c>
      <c r="Y1734" s="6" t="s">
        <v>4474</v>
      </c>
      <c r="Z1734" s="6" t="s">
        <v>4474</v>
      </c>
      <c r="AA1734" s="6" t="s">
        <v>4474</v>
      </c>
      <c r="AB1734" s="6" t="s">
        <v>4474</v>
      </c>
      <c r="AC1734" s="6">
        <v>90579449</v>
      </c>
      <c r="AD1734" s="6">
        <v>90592065</v>
      </c>
      <c r="AF1734">
        <f>Q1734/W1734</f>
        <v>-3.4746574018118745E-3</v>
      </c>
      <c r="AG1734">
        <f>R1734/X1734</f>
        <v>-2.0085836680385417E-2</v>
      </c>
      <c r="AH1734">
        <f>U1734/W1734</f>
        <v>0.79332553626724889</v>
      </c>
      <c r="AI1734">
        <f>V1734/X1734</f>
        <v>0.75990872637270457</v>
      </c>
      <c r="AJ1734" t="e">
        <f>Y1734/AA1734</f>
        <v>#VALUE!</v>
      </c>
      <c r="AK1734" t="e">
        <f>Z1734/AB1734</f>
        <v>#VALUE!</v>
      </c>
      <c r="AL1734">
        <f>O1734/K1734</f>
        <v>1.1959650957343237</v>
      </c>
      <c r="AM1734">
        <f>P1734/L1734</f>
        <v>0.93996633305086685</v>
      </c>
      <c r="AN1734">
        <f>K1734/W1734</f>
        <v>3.1139981814331464E-2</v>
      </c>
      <c r="AO1734">
        <f>L1734/X1734</f>
        <v>2.1224265796463505E-2</v>
      </c>
      <c r="AP1734">
        <f>IF(OR(Q1734&lt;0, Q1734="NA"), 0, 1)</f>
        <v>0</v>
      </c>
      <c r="AQ1734">
        <f>IF(OR(S1734&lt;0, S1734="NA"), 0, 1)</f>
        <v>0</v>
      </c>
      <c r="AR1734">
        <f>IFERROR(IF((AF1734-AG1734)&gt;0,1,0),0)</f>
        <v>1</v>
      </c>
      <c r="AS1734">
        <f>IFERROR(IF((S1734-Q1734)&gt;0,1,0),0)</f>
        <v>1</v>
      </c>
      <c r="AT1734">
        <f>IFERROR(IF((AH1734-AI1734)&lt;0,1,0),0)</f>
        <v>0</v>
      </c>
      <c r="AU1734">
        <f>IFERROR(IF((AJ1734-AK1734)&gt;0,1,0),0)</f>
        <v>0</v>
      </c>
      <c r="AV1734">
        <f>IFERROR(IF((AL1734-AM1734)&gt;0,1,0),0)</f>
        <v>1</v>
      </c>
      <c r="AW1734">
        <f>IFERROR(IF((AN1734-AO1734)&gt;0,1,0),0)</f>
        <v>1</v>
      </c>
      <c r="AX1734">
        <f>IFERROR(IF((AC1734-AD1734)&lt;0,1,0),0)</f>
        <v>1</v>
      </c>
      <c r="AY1734">
        <f>SUM(AP1734:AX1734)</f>
        <v>5</v>
      </c>
    </row>
    <row r="1735" spans="1:51" x14ac:dyDescent="0.45">
      <c r="A1735" s="1" t="s">
        <v>2823</v>
      </c>
      <c r="B1735" s="2">
        <v>24795120</v>
      </c>
      <c r="C1735" s="3" t="s">
        <v>5338</v>
      </c>
      <c r="D1735" s="5">
        <v>23.37</v>
      </c>
      <c r="E1735" s="5">
        <v>2501.8337280300002</v>
      </c>
      <c r="F1735" s="3" t="s">
        <v>4470</v>
      </c>
      <c r="G1735" s="3" t="s">
        <v>4471</v>
      </c>
      <c r="H1735" s="3" t="s">
        <v>4489</v>
      </c>
      <c r="I1735" s="3" t="s">
        <v>4489</v>
      </c>
      <c r="J1735" s="3" t="s">
        <v>4544</v>
      </c>
      <c r="K1735" s="6">
        <v>33594</v>
      </c>
      <c r="L1735" s="6">
        <v>7424</v>
      </c>
      <c r="M1735" s="6">
        <v>-184059</v>
      </c>
      <c r="N1735" s="6">
        <v>-208628</v>
      </c>
      <c r="O1735" s="6">
        <v>-184134</v>
      </c>
      <c r="P1735" s="6">
        <v>-208689</v>
      </c>
      <c r="Q1735" s="6">
        <v>-198916</v>
      </c>
      <c r="R1735" s="6">
        <v>-229402</v>
      </c>
      <c r="S1735" s="6">
        <v>-154157</v>
      </c>
      <c r="T1735" s="6">
        <v>-188631</v>
      </c>
      <c r="U1735" s="6" t="s">
        <v>4474</v>
      </c>
      <c r="V1735" s="6" t="s">
        <v>4474</v>
      </c>
      <c r="W1735" s="6">
        <v>439191</v>
      </c>
      <c r="X1735" s="6">
        <v>446690</v>
      </c>
      <c r="Y1735" s="6">
        <v>437874</v>
      </c>
      <c r="Z1735" s="6">
        <v>445352</v>
      </c>
      <c r="AA1735" s="6">
        <v>41255</v>
      </c>
      <c r="AB1735" s="6">
        <v>45307</v>
      </c>
      <c r="AC1735" s="6">
        <v>92165605</v>
      </c>
      <c r="AD1735" s="6">
        <v>90015357</v>
      </c>
      <c r="AF1735">
        <f>Q1735/W1735</f>
        <v>-0.45291456336764641</v>
      </c>
      <c r="AG1735">
        <f>R1735/X1735</f>
        <v>-0.5135597394165976</v>
      </c>
      <c r="AH1735" t="e">
        <f>U1735/W1735</f>
        <v>#VALUE!</v>
      </c>
      <c r="AI1735" t="e">
        <f>V1735/X1735</f>
        <v>#VALUE!</v>
      </c>
      <c r="AJ1735">
        <f>Y1735/AA1735</f>
        <v>10.613840746576173</v>
      </c>
      <c r="AK1735">
        <f>Z1735/AB1735</f>
        <v>9.8296510472995351</v>
      </c>
      <c r="AL1735">
        <f>O1735/K1735</f>
        <v>-5.4811573495267014</v>
      </c>
      <c r="AM1735">
        <f>P1735/L1735</f>
        <v>-28.11004849137931</v>
      </c>
      <c r="AN1735">
        <f>K1735/W1735</f>
        <v>7.6490638469367545E-2</v>
      </c>
      <c r="AO1735">
        <f>L1735/X1735</f>
        <v>1.662002731200609E-2</v>
      </c>
      <c r="AP1735">
        <f>IF(OR(Q1735&lt;0, Q1735="NA"), 0, 1)</f>
        <v>0</v>
      </c>
      <c r="AQ1735">
        <f>IF(OR(S1735&lt;0, S1735="NA"), 0, 1)</f>
        <v>0</v>
      </c>
      <c r="AR1735">
        <f>IFERROR(IF((AF1735-AG1735)&gt;0,1,0),0)</f>
        <v>1</v>
      </c>
      <c r="AS1735">
        <f>IFERROR(IF((S1735-Q1735)&gt;0,1,0),0)</f>
        <v>1</v>
      </c>
      <c r="AT1735">
        <f>IFERROR(IF((AH1735-AI1735)&lt;0,1,0),0)</f>
        <v>0</v>
      </c>
      <c r="AU1735">
        <f>IFERROR(IF((AJ1735-AK1735)&gt;0,1,0),0)</f>
        <v>1</v>
      </c>
      <c r="AV1735">
        <f>IFERROR(IF((AL1735-AM1735)&gt;0,1,0),0)</f>
        <v>1</v>
      </c>
      <c r="AW1735">
        <f>IFERROR(IF((AN1735-AO1735)&gt;0,1,0),0)</f>
        <v>1</v>
      </c>
      <c r="AX1735">
        <f>IFERROR(IF((AC1735-AD1735)&lt;0,1,0),0)</f>
        <v>0</v>
      </c>
      <c r="AY1735">
        <f>SUM(AP1735:AX1735)</f>
        <v>5</v>
      </c>
    </row>
    <row r="1736" spans="1:51" x14ac:dyDescent="0.45">
      <c r="A1736" s="1" t="s">
        <v>2826</v>
      </c>
      <c r="B1736" s="2">
        <v>7604708</v>
      </c>
      <c r="C1736" s="3" t="s">
        <v>5335</v>
      </c>
      <c r="D1736" s="5">
        <v>13.76</v>
      </c>
      <c r="E1736" s="5">
        <v>2338.93024896</v>
      </c>
      <c r="F1736" s="3" t="s">
        <v>4525</v>
      </c>
      <c r="G1736" s="3" t="s">
        <v>4698</v>
      </c>
      <c r="H1736" s="3" t="s">
        <v>4698</v>
      </c>
      <c r="I1736" s="3" t="s">
        <v>4902</v>
      </c>
      <c r="J1736" s="3" t="s">
        <v>4861</v>
      </c>
      <c r="K1736" s="6">
        <v>2613228</v>
      </c>
      <c r="L1736" s="6">
        <v>2543599</v>
      </c>
      <c r="M1736" s="6">
        <v>320563</v>
      </c>
      <c r="N1736" s="6">
        <v>304487</v>
      </c>
      <c r="O1736" s="6">
        <v>154739</v>
      </c>
      <c r="P1736" s="6">
        <v>141576</v>
      </c>
      <c r="Q1736" s="6">
        <v>74781</v>
      </c>
      <c r="R1736" s="6">
        <v>64595</v>
      </c>
      <c r="S1736" s="6">
        <v>-192536</v>
      </c>
      <c r="T1736" s="6">
        <v>306248</v>
      </c>
      <c r="U1736" s="6">
        <v>770405</v>
      </c>
      <c r="V1736" s="6">
        <v>745161</v>
      </c>
      <c r="W1736" s="6">
        <v>5004056</v>
      </c>
      <c r="X1736" s="6">
        <v>4758909</v>
      </c>
      <c r="Y1736" s="6">
        <v>1993179</v>
      </c>
      <c r="Z1736" s="6">
        <v>1760236</v>
      </c>
      <c r="AA1736" s="6">
        <v>1962035</v>
      </c>
      <c r="AB1736" s="6">
        <v>1695831</v>
      </c>
      <c r="AC1736" s="6">
        <v>168248343</v>
      </c>
      <c r="AD1736" s="6">
        <v>171670462</v>
      </c>
      <c r="AF1736">
        <f>Q1736/W1736</f>
        <v>1.4944077364441965E-2</v>
      </c>
      <c r="AG1736">
        <f>R1736/X1736</f>
        <v>1.3573489217801811E-2</v>
      </c>
      <c r="AH1736">
        <f>U1736/W1736</f>
        <v>0.15395611080291668</v>
      </c>
      <c r="AI1736">
        <f>V1736/X1736</f>
        <v>0.15658231750176355</v>
      </c>
      <c r="AJ1736">
        <f>Y1736/AA1736</f>
        <v>1.0158733152058959</v>
      </c>
      <c r="AK1736">
        <f>Z1736/AB1736</f>
        <v>1.037978430633713</v>
      </c>
      <c r="AL1736">
        <f>O1736/K1736</f>
        <v>5.9213738717019716E-2</v>
      </c>
      <c r="AM1736">
        <f>P1736/L1736</f>
        <v>5.5659716802845101E-2</v>
      </c>
      <c r="AN1736">
        <f>K1736/W1736</f>
        <v>0.52222197353506838</v>
      </c>
      <c r="AO1736">
        <f>L1736/X1736</f>
        <v>0.53449204428998331</v>
      </c>
      <c r="AP1736">
        <f>IF(OR(Q1736&lt;0, Q1736="NA"), 0, 1)</f>
        <v>1</v>
      </c>
      <c r="AQ1736">
        <f>IF(OR(S1736&lt;0, S1736="NA"), 0, 1)</f>
        <v>0</v>
      </c>
      <c r="AR1736">
        <f>IFERROR(IF((AF1736-AG1736)&gt;0,1,0),0)</f>
        <v>1</v>
      </c>
      <c r="AS1736">
        <f>IFERROR(IF((S1736-Q1736)&gt;0,1,0),0)</f>
        <v>0</v>
      </c>
      <c r="AT1736">
        <f>IFERROR(IF((AH1736-AI1736)&lt;0,1,0),0)</f>
        <v>1</v>
      </c>
      <c r="AU1736">
        <f>IFERROR(IF((AJ1736-AK1736)&gt;0,1,0),0)</f>
        <v>0</v>
      </c>
      <c r="AV1736">
        <f>IFERROR(IF((AL1736-AM1736)&gt;0,1,0),0)</f>
        <v>1</v>
      </c>
      <c r="AW1736">
        <f>IFERROR(IF((AN1736-AO1736)&gt;0,1,0),0)</f>
        <v>0</v>
      </c>
      <c r="AX1736">
        <f>IFERROR(IF((AC1736-AD1736)&lt;0,1,0),0)</f>
        <v>1</v>
      </c>
      <c r="AY1736">
        <f>SUM(AP1736:AX1736)</f>
        <v>5</v>
      </c>
    </row>
    <row r="1737" spans="1:51" x14ac:dyDescent="0.45">
      <c r="A1737" s="1" t="s">
        <v>2834</v>
      </c>
      <c r="B1737" s="2">
        <v>19732642</v>
      </c>
      <c r="C1737" s="3" t="s">
        <v>5337</v>
      </c>
      <c r="D1737" s="5">
        <v>15.05</v>
      </c>
      <c r="E1737" s="5">
        <v>262.78999145</v>
      </c>
      <c r="F1737" s="3" t="s">
        <v>4480</v>
      </c>
      <c r="G1737" s="3" t="s">
        <v>4491</v>
      </c>
      <c r="H1737" s="3" t="s">
        <v>4542</v>
      </c>
      <c r="I1737" s="3" t="s">
        <v>4543</v>
      </c>
      <c r="J1737" s="3" t="s">
        <v>5032</v>
      </c>
      <c r="K1737" s="6">
        <v>62129</v>
      </c>
      <c r="L1737" s="6">
        <v>28065</v>
      </c>
      <c r="M1737" s="6" t="s">
        <v>4474</v>
      </c>
      <c r="N1737" s="6" t="s">
        <v>4474</v>
      </c>
      <c r="O1737" s="6" t="s">
        <v>4474</v>
      </c>
      <c r="P1737" s="6" t="s">
        <v>4474</v>
      </c>
      <c r="Q1737" s="6">
        <v>38741</v>
      </c>
      <c r="R1737" s="6">
        <v>-1642</v>
      </c>
      <c r="S1737" s="6">
        <v>28053</v>
      </c>
      <c r="T1737" s="6">
        <v>19289</v>
      </c>
      <c r="U1737" s="6">
        <v>4747042</v>
      </c>
      <c r="V1737" s="6">
        <v>5795967</v>
      </c>
      <c r="W1737" s="6">
        <v>5685839</v>
      </c>
      <c r="X1737" s="6">
        <v>6574898</v>
      </c>
      <c r="Y1737" s="6" t="s">
        <v>4474</v>
      </c>
      <c r="Z1737" s="6" t="s">
        <v>4474</v>
      </c>
      <c r="AA1737" s="6" t="s">
        <v>4474</v>
      </c>
      <c r="AB1737" s="6" t="s">
        <v>4474</v>
      </c>
      <c r="AC1737" s="6">
        <v>17461129</v>
      </c>
      <c r="AD1737" s="6">
        <v>17461129</v>
      </c>
      <c r="AF1737">
        <f>Q1737/W1737</f>
        <v>6.8135942646283159E-3</v>
      </c>
      <c r="AG1737">
        <f>R1737/X1737</f>
        <v>-2.4973771456226394E-4</v>
      </c>
      <c r="AH1737">
        <f>U1737/W1737</f>
        <v>0.83488857141399886</v>
      </c>
      <c r="AI1737">
        <f>V1737/X1737</f>
        <v>0.88152956897582291</v>
      </c>
      <c r="AJ1737" t="e">
        <f>Y1737/AA1737</f>
        <v>#VALUE!</v>
      </c>
      <c r="AK1737" t="e">
        <f>Z1737/AB1737</f>
        <v>#VALUE!</v>
      </c>
      <c r="AL1737" t="e">
        <f>O1737/K1737</f>
        <v>#VALUE!</v>
      </c>
      <c r="AM1737" t="e">
        <f>P1737/L1737</f>
        <v>#VALUE!</v>
      </c>
      <c r="AN1737">
        <f>K1737/W1737</f>
        <v>1.0926971375728367E-2</v>
      </c>
      <c r="AO1737">
        <f>L1737/X1737</f>
        <v>4.2685072833069044E-3</v>
      </c>
      <c r="AP1737">
        <f>IF(OR(Q1737&lt;0, Q1737="NA"), 0, 1)</f>
        <v>1</v>
      </c>
      <c r="AQ1737">
        <f>IF(OR(S1737&lt;0, S1737="NA"), 0, 1)</f>
        <v>1</v>
      </c>
      <c r="AR1737">
        <f>IFERROR(IF((AF1737-AG1737)&gt;0,1,0),0)</f>
        <v>1</v>
      </c>
      <c r="AS1737">
        <f>IFERROR(IF((S1737-Q1737)&gt;0,1,0),0)</f>
        <v>0</v>
      </c>
      <c r="AT1737">
        <f>IFERROR(IF((AH1737-AI1737)&lt;0,1,0),0)</f>
        <v>1</v>
      </c>
      <c r="AU1737">
        <f>IFERROR(IF((AJ1737-AK1737)&gt;0,1,0),0)</f>
        <v>0</v>
      </c>
      <c r="AV1737">
        <f>IFERROR(IF((AL1737-AM1737)&gt;0,1,0),0)</f>
        <v>0</v>
      </c>
      <c r="AW1737">
        <f>IFERROR(IF((AN1737-AO1737)&gt;0,1,0),0)</f>
        <v>1</v>
      </c>
      <c r="AX1737">
        <f>IFERROR(IF((AC1737-AD1737)&lt;0,1,0),0)</f>
        <v>0</v>
      </c>
      <c r="AY1737">
        <f>SUM(AP1737:AX1737)</f>
        <v>5</v>
      </c>
    </row>
    <row r="1738" spans="1:51" x14ac:dyDescent="0.45">
      <c r="A1738" s="1" t="s">
        <v>2844</v>
      </c>
      <c r="B1738" s="2">
        <v>4004236</v>
      </c>
      <c r="C1738" s="3" t="s">
        <v>5337</v>
      </c>
      <c r="D1738" s="5">
        <v>74.040000000000006</v>
      </c>
      <c r="E1738" s="5">
        <v>109514.55471348</v>
      </c>
      <c r="F1738" s="3" t="s">
        <v>4475</v>
      </c>
      <c r="G1738" s="3" t="s">
        <v>4548</v>
      </c>
      <c r="H1738" s="3" t="s">
        <v>4647</v>
      </c>
      <c r="I1738" s="3" t="s">
        <v>4648</v>
      </c>
      <c r="J1738" s="3" t="s">
        <v>4649</v>
      </c>
      <c r="K1738" s="6">
        <v>48978000</v>
      </c>
      <c r="L1738" s="6">
        <v>50012000</v>
      </c>
      <c r="M1738" s="6">
        <v>6761000</v>
      </c>
      <c r="N1738" s="6">
        <v>7201000</v>
      </c>
      <c r="O1738" s="6">
        <v>5918000</v>
      </c>
      <c r="P1738" s="6">
        <v>6359000</v>
      </c>
      <c r="Q1738" s="6">
        <v>4886000</v>
      </c>
      <c r="R1738" s="6">
        <v>5301000</v>
      </c>
      <c r="S1738" s="6">
        <v>6121000</v>
      </c>
      <c r="T1738" s="6">
        <v>7889000</v>
      </c>
      <c r="U1738" s="6">
        <v>7973000</v>
      </c>
      <c r="V1738" s="6">
        <v>7998000</v>
      </c>
      <c r="W1738" s="6">
        <v>37959000</v>
      </c>
      <c r="X1738" s="6">
        <v>37867000</v>
      </c>
      <c r="Y1738" s="6">
        <v>24980000</v>
      </c>
      <c r="Z1738" s="6">
        <v>25040000</v>
      </c>
      <c r="AA1738" s="6">
        <v>11246000</v>
      </c>
      <c r="AB1738" s="6">
        <v>10628000</v>
      </c>
      <c r="AC1738" s="6">
        <v>1482000000</v>
      </c>
      <c r="AD1738" s="6">
        <v>1491000000</v>
      </c>
      <c r="AF1738">
        <f>Q1738/W1738</f>
        <v>0.12871782712927105</v>
      </c>
      <c r="AG1738">
        <f>R1738/X1738</f>
        <v>0.13998996487706974</v>
      </c>
      <c r="AH1738">
        <f>U1738/W1738</f>
        <v>0.21004241418372455</v>
      </c>
      <c r="AI1738">
        <f>V1738/X1738</f>
        <v>0.21121292946364909</v>
      </c>
      <c r="AJ1738">
        <f>Y1738/AA1738</f>
        <v>2.2212342166103505</v>
      </c>
      <c r="AK1738">
        <f>Z1738/AB1738</f>
        <v>2.3560406473466315</v>
      </c>
      <c r="AL1738">
        <f>O1738/K1738</f>
        <v>0.1208297603005431</v>
      </c>
      <c r="AM1738">
        <f>P1738/L1738</f>
        <v>0.12714948412381027</v>
      </c>
      <c r="AN1738">
        <f>K1738/W1738</f>
        <v>1.2902868884849443</v>
      </c>
      <c r="AO1738">
        <f>L1738/X1738</f>
        <v>1.3207278104946258</v>
      </c>
      <c r="AP1738">
        <f>IF(OR(Q1738&lt;0, Q1738="NA"), 0, 1)</f>
        <v>1</v>
      </c>
      <c r="AQ1738">
        <f>IF(OR(S1738&lt;0, S1738="NA"), 0, 1)</f>
        <v>1</v>
      </c>
      <c r="AR1738">
        <f>IFERROR(IF((AF1738-AG1738)&gt;0,1,0),0)</f>
        <v>0</v>
      </c>
      <c r="AS1738">
        <f>IFERROR(IF((S1738-Q1738)&gt;0,1,0),0)</f>
        <v>1</v>
      </c>
      <c r="AT1738">
        <f>IFERROR(IF((AH1738-AI1738)&lt;0,1,0),0)</f>
        <v>1</v>
      </c>
      <c r="AU1738">
        <f>IFERROR(IF((AJ1738-AK1738)&gt;0,1,0),0)</f>
        <v>0</v>
      </c>
      <c r="AV1738">
        <f>IFERROR(IF((AL1738-AM1738)&gt;0,1,0),0)</f>
        <v>0</v>
      </c>
      <c r="AW1738">
        <f>IFERROR(IF((AN1738-AO1738)&gt;0,1,0),0)</f>
        <v>0</v>
      </c>
      <c r="AX1738">
        <f>IFERROR(IF((AC1738-AD1738)&lt;0,1,0),0)</f>
        <v>1</v>
      </c>
      <c r="AY1738">
        <f>SUM(AP1738:AX1738)</f>
        <v>5</v>
      </c>
    </row>
    <row r="1739" spans="1:51" x14ac:dyDescent="0.45">
      <c r="A1739" s="1" t="s">
        <v>2848</v>
      </c>
      <c r="B1739" s="2">
        <v>4994391</v>
      </c>
      <c r="C1739" s="3" t="s">
        <v>5337</v>
      </c>
      <c r="D1739" s="5">
        <v>7.88</v>
      </c>
      <c r="E1739" s="5">
        <v>384.92014391999999</v>
      </c>
      <c r="F1739" s="3" t="s">
        <v>4485</v>
      </c>
      <c r="G1739" s="3" t="s">
        <v>4517</v>
      </c>
      <c r="H1739" s="3" t="s">
        <v>4518</v>
      </c>
      <c r="I1739" s="3" t="s">
        <v>4536</v>
      </c>
      <c r="J1739" s="3" t="s">
        <v>5201</v>
      </c>
      <c r="K1739" s="6">
        <v>150690</v>
      </c>
      <c r="L1739" s="6">
        <v>157378</v>
      </c>
      <c r="M1739" s="6">
        <v>29468</v>
      </c>
      <c r="N1739" s="6">
        <v>16580</v>
      </c>
      <c r="O1739" s="6">
        <v>25728</v>
      </c>
      <c r="P1739" s="6">
        <v>12770</v>
      </c>
      <c r="Q1739" s="6">
        <v>60586</v>
      </c>
      <c r="R1739" s="6">
        <v>24880</v>
      </c>
      <c r="S1739" s="6">
        <v>38130</v>
      </c>
      <c r="T1739" s="6">
        <v>38353</v>
      </c>
      <c r="U1739" s="6">
        <v>500</v>
      </c>
      <c r="V1739" s="6">
        <v>500</v>
      </c>
      <c r="W1739" s="6">
        <v>585650</v>
      </c>
      <c r="X1739" s="6">
        <v>580026</v>
      </c>
      <c r="Y1739" s="6">
        <v>225577</v>
      </c>
      <c r="Z1739" s="6">
        <v>227357</v>
      </c>
      <c r="AA1739" s="6">
        <v>33566</v>
      </c>
      <c r="AB1739" s="6">
        <v>29561</v>
      </c>
      <c r="AC1739" s="6">
        <v>48847734</v>
      </c>
      <c r="AD1739" s="6">
        <v>48847734</v>
      </c>
      <c r="AF1739">
        <f>Q1739/W1739</f>
        <v>0.10345086655852472</v>
      </c>
      <c r="AG1739">
        <f>R1739/X1739</f>
        <v>4.2894628861464834E-2</v>
      </c>
      <c r="AH1739">
        <f>U1739/W1739</f>
        <v>8.5375224109963293E-4</v>
      </c>
      <c r="AI1739">
        <f>V1739/X1739</f>
        <v>8.6203032277863407E-4</v>
      </c>
      <c r="AJ1739">
        <f>Y1739/AA1739</f>
        <v>6.720401596853959</v>
      </c>
      <c r="AK1739">
        <f>Z1739/AB1739</f>
        <v>7.6911132911606508</v>
      </c>
      <c r="AL1739">
        <f>O1739/K1739</f>
        <v>0.17073462074457496</v>
      </c>
      <c r="AM1739">
        <f>P1739/L1739</f>
        <v>8.1142218099098981E-2</v>
      </c>
      <c r="AN1739">
        <f>K1739/W1739</f>
        <v>0.25730385042260734</v>
      </c>
      <c r="AO1739">
        <f>L1739/X1739</f>
        <v>0.27132921627651174</v>
      </c>
      <c r="AP1739">
        <f>IF(OR(Q1739&lt;0, Q1739="NA"), 0, 1)</f>
        <v>1</v>
      </c>
      <c r="AQ1739">
        <f>IF(OR(S1739&lt;0, S1739="NA"), 0, 1)</f>
        <v>1</v>
      </c>
      <c r="AR1739">
        <f>IFERROR(IF((AF1739-AG1739)&gt;0,1,0),0)</f>
        <v>1</v>
      </c>
      <c r="AS1739">
        <f>IFERROR(IF((S1739-Q1739)&gt;0,1,0),0)</f>
        <v>0</v>
      </c>
      <c r="AT1739">
        <f>IFERROR(IF((AH1739-AI1739)&lt;0,1,0),0)</f>
        <v>1</v>
      </c>
      <c r="AU1739">
        <f>IFERROR(IF((AJ1739-AK1739)&gt;0,1,0),0)</f>
        <v>0</v>
      </c>
      <c r="AV1739">
        <f>IFERROR(IF((AL1739-AM1739)&gt;0,1,0),0)</f>
        <v>1</v>
      </c>
      <c r="AW1739">
        <f>IFERROR(IF((AN1739-AO1739)&gt;0,1,0),0)</f>
        <v>0</v>
      </c>
      <c r="AX1739">
        <f>IFERROR(IF((AC1739-AD1739)&lt;0,1,0),0)</f>
        <v>0</v>
      </c>
      <c r="AY1739">
        <f>SUM(AP1739:AX1739)</f>
        <v>5</v>
      </c>
    </row>
    <row r="1740" spans="1:51" x14ac:dyDescent="0.45">
      <c r="A1740" s="1" t="s">
        <v>2849</v>
      </c>
      <c r="B1740" s="2">
        <v>5013711</v>
      </c>
      <c r="C1740" s="3" t="s">
        <v>5335</v>
      </c>
      <c r="D1740" s="7">
        <v>11.57</v>
      </c>
      <c r="E1740" s="5">
        <v>560.32764892</v>
      </c>
      <c r="F1740" s="3" t="s">
        <v>4500</v>
      </c>
      <c r="G1740" s="3" t="s">
        <v>4574</v>
      </c>
      <c r="H1740" s="3" t="s">
        <v>4580</v>
      </c>
      <c r="I1740" s="3" t="s">
        <v>4581</v>
      </c>
      <c r="J1740" s="3" t="s">
        <v>5376</v>
      </c>
      <c r="K1740" s="6">
        <v>203059</v>
      </c>
      <c r="L1740" s="6">
        <v>197564</v>
      </c>
      <c r="M1740" s="6">
        <v>-35932</v>
      </c>
      <c r="N1740" s="6">
        <v>-36951</v>
      </c>
      <c r="O1740" s="6">
        <v>-52732</v>
      </c>
      <c r="P1740" s="6">
        <v>-53464</v>
      </c>
      <c r="Q1740" s="6">
        <v>-49068</v>
      </c>
      <c r="R1740" s="6">
        <v>-50612</v>
      </c>
      <c r="S1740" s="6">
        <v>1932</v>
      </c>
      <c r="T1740" s="6">
        <v>20699</v>
      </c>
      <c r="U1740" s="6" t="s">
        <v>4474</v>
      </c>
      <c r="V1740" s="6" t="s">
        <v>4474</v>
      </c>
      <c r="W1740" s="6">
        <v>291294</v>
      </c>
      <c r="X1740" s="6">
        <v>294299</v>
      </c>
      <c r="Y1740" s="6">
        <v>210782</v>
      </c>
      <c r="Z1740" s="6">
        <v>212504</v>
      </c>
      <c r="AA1740" s="6">
        <v>36145</v>
      </c>
      <c r="AB1740" s="6">
        <v>34835</v>
      </c>
      <c r="AC1740" s="6">
        <v>48343000</v>
      </c>
      <c r="AD1740" s="6">
        <v>48099000</v>
      </c>
      <c r="AF1740">
        <f>Q1740/W1740</f>
        <v>-0.16844837174813077</v>
      </c>
      <c r="AG1740">
        <f>R1740/X1740</f>
        <v>-0.17197476036276033</v>
      </c>
      <c r="AH1740" t="e">
        <f>U1740/W1740</f>
        <v>#VALUE!</v>
      </c>
      <c r="AI1740" t="e">
        <f>V1740/X1740</f>
        <v>#VALUE!</v>
      </c>
      <c r="AJ1740">
        <f>Y1740/AA1740</f>
        <v>5.8315672983815192</v>
      </c>
      <c r="AK1740">
        <f>Z1740/AB1740</f>
        <v>6.1003014209846418</v>
      </c>
      <c r="AL1740">
        <f>O1740/K1740</f>
        <v>-0.25968807095474716</v>
      </c>
      <c r="AM1740">
        <f>P1740/L1740</f>
        <v>-0.2706161041485291</v>
      </c>
      <c r="AN1740">
        <f>K1740/W1740</f>
        <v>0.69709297136226633</v>
      </c>
      <c r="AO1740">
        <f>L1740/X1740</f>
        <v>0.67130367415451631</v>
      </c>
      <c r="AP1740">
        <f>IF(OR(Q1740&lt;0, Q1740="NA"), 0, 1)</f>
        <v>0</v>
      </c>
      <c r="AQ1740">
        <f>IF(OR(S1740&lt;0, S1740="NA"), 0, 1)</f>
        <v>1</v>
      </c>
      <c r="AR1740">
        <f>IFERROR(IF((AF1740-AG1740)&gt;0,1,0),0)</f>
        <v>1</v>
      </c>
      <c r="AS1740">
        <f>IFERROR(IF((S1740-Q1740)&gt;0,1,0),0)</f>
        <v>1</v>
      </c>
      <c r="AT1740">
        <f>IFERROR(IF((AH1740-AI1740)&lt;0,1,0),0)</f>
        <v>0</v>
      </c>
      <c r="AU1740">
        <f>IFERROR(IF((AJ1740-AK1740)&gt;0,1,0),0)</f>
        <v>0</v>
      </c>
      <c r="AV1740">
        <f>IFERROR(IF((AL1740-AM1740)&gt;0,1,0),0)</f>
        <v>1</v>
      </c>
      <c r="AW1740">
        <f>IFERROR(IF((AN1740-AO1740)&gt;0,1,0),0)</f>
        <v>1</v>
      </c>
      <c r="AX1740">
        <f>IFERROR(IF((AC1740-AD1740)&lt;0,1,0),0)</f>
        <v>0</v>
      </c>
      <c r="AY1740">
        <f>SUM(AP1740:AX1740)</f>
        <v>5</v>
      </c>
    </row>
    <row r="1741" spans="1:51" x14ac:dyDescent="0.45">
      <c r="A1741" s="1" t="s">
        <v>2850</v>
      </c>
      <c r="B1741" s="2">
        <v>4333424</v>
      </c>
      <c r="C1741" s="3" t="s">
        <v>5338</v>
      </c>
      <c r="D1741" s="5">
        <v>37.85</v>
      </c>
      <c r="E1741" s="5">
        <v>2995.1462756999999</v>
      </c>
      <c r="F1741" s="3" t="s">
        <v>4480</v>
      </c>
      <c r="G1741" s="3" t="s">
        <v>4491</v>
      </c>
      <c r="H1741" s="3" t="s">
        <v>4491</v>
      </c>
      <c r="I1741" s="3" t="s">
        <v>4831</v>
      </c>
      <c r="J1741" s="3" t="s">
        <v>4691</v>
      </c>
      <c r="K1741" s="6">
        <v>635847</v>
      </c>
      <c r="L1741" s="6">
        <v>617914</v>
      </c>
      <c r="M1741" s="6">
        <v>507574</v>
      </c>
      <c r="N1741" s="6">
        <v>496424</v>
      </c>
      <c r="O1741" s="6">
        <v>495579</v>
      </c>
      <c r="P1741" s="6">
        <v>484535</v>
      </c>
      <c r="Q1741" s="6">
        <v>357352</v>
      </c>
      <c r="R1741" s="6">
        <v>348497</v>
      </c>
      <c r="S1741" s="6">
        <v>387900</v>
      </c>
      <c r="T1741" s="6">
        <v>380306</v>
      </c>
      <c r="U1741" s="6">
        <v>414694</v>
      </c>
      <c r="V1741" s="6">
        <v>414249</v>
      </c>
      <c r="W1741" s="6">
        <v>3320125</v>
      </c>
      <c r="X1741" s="6">
        <v>3101903</v>
      </c>
      <c r="Y1741" s="6" t="s">
        <v>4474</v>
      </c>
      <c r="Z1741" s="6" t="s">
        <v>4474</v>
      </c>
      <c r="AA1741" s="6" t="s">
        <v>4474</v>
      </c>
      <c r="AB1741" s="6" t="s">
        <v>4474</v>
      </c>
      <c r="AC1741" s="6">
        <v>79320863</v>
      </c>
      <c r="AD1741" s="6">
        <v>79763893</v>
      </c>
      <c r="AF1741">
        <f>Q1741/W1741</f>
        <v>0.10763209216520463</v>
      </c>
      <c r="AG1741">
        <f>R1741/X1741</f>
        <v>0.11234941905017662</v>
      </c>
      <c r="AH1741">
        <f>U1741/W1741</f>
        <v>0.12490312864726479</v>
      </c>
      <c r="AI1741">
        <f>V1741/X1741</f>
        <v>0.13354672921751584</v>
      </c>
      <c r="AJ1741" t="e">
        <f>Y1741/AA1741</f>
        <v>#VALUE!</v>
      </c>
      <c r="AK1741" t="e">
        <f>Z1741/AB1741</f>
        <v>#VALUE!</v>
      </c>
      <c r="AL1741">
        <f>O1741/K1741</f>
        <v>0.77939976126332278</v>
      </c>
      <c r="AM1741">
        <f>P1741/L1741</f>
        <v>0.78414633751622398</v>
      </c>
      <c r="AN1741">
        <f>K1741/W1741</f>
        <v>0.19151297014419638</v>
      </c>
      <c r="AO1741">
        <f>L1741/X1741</f>
        <v>0.19920481072425539</v>
      </c>
      <c r="AP1741">
        <f>IF(OR(Q1741&lt;0, Q1741="NA"), 0, 1)</f>
        <v>1</v>
      </c>
      <c r="AQ1741">
        <f>IF(OR(S1741&lt;0, S1741="NA"), 0, 1)</f>
        <v>1</v>
      </c>
      <c r="AR1741">
        <f>IFERROR(IF((AF1741-AG1741)&gt;0,1,0),0)</f>
        <v>0</v>
      </c>
      <c r="AS1741">
        <f>IFERROR(IF((S1741-Q1741)&gt;0,1,0),0)</f>
        <v>1</v>
      </c>
      <c r="AT1741">
        <f>IFERROR(IF((AH1741-AI1741)&lt;0,1,0),0)</f>
        <v>1</v>
      </c>
      <c r="AU1741">
        <f>IFERROR(IF((AJ1741-AK1741)&gt;0,1,0),0)</f>
        <v>0</v>
      </c>
      <c r="AV1741">
        <f>IFERROR(IF((AL1741-AM1741)&gt;0,1,0),0)</f>
        <v>0</v>
      </c>
      <c r="AW1741">
        <f>IFERROR(IF((AN1741-AO1741)&gt;0,1,0),0)</f>
        <v>0</v>
      </c>
      <c r="AX1741">
        <f>IFERROR(IF((AC1741-AD1741)&lt;0,1,0),0)</f>
        <v>1</v>
      </c>
      <c r="AY1741">
        <f>SUM(AP1741:AX1741)</f>
        <v>5</v>
      </c>
    </row>
    <row r="1742" spans="1:51" x14ac:dyDescent="0.45">
      <c r="A1742" s="1" t="s">
        <v>2860</v>
      </c>
      <c r="B1742" s="2">
        <v>4120658</v>
      </c>
      <c r="C1742" s="3" t="s">
        <v>5336</v>
      </c>
      <c r="D1742" s="5">
        <v>25.2</v>
      </c>
      <c r="E1742" s="5">
        <v>294.15718079999999</v>
      </c>
      <c r="F1742" s="3" t="s">
        <v>4480</v>
      </c>
      <c r="G1742" s="3" t="s">
        <v>4481</v>
      </c>
      <c r="H1742" s="3" t="s">
        <v>4481</v>
      </c>
      <c r="I1742" s="3" t="s">
        <v>4482</v>
      </c>
      <c r="J1742" s="3" t="s">
        <v>4483</v>
      </c>
      <c r="K1742" s="6">
        <v>106720</v>
      </c>
      <c r="L1742" s="6">
        <v>104435</v>
      </c>
      <c r="M1742" s="6" t="s">
        <v>4474</v>
      </c>
      <c r="N1742" s="6" t="s">
        <v>4474</v>
      </c>
      <c r="O1742" s="6">
        <v>122394</v>
      </c>
      <c r="P1742" s="6">
        <v>116215</v>
      </c>
      <c r="Q1742" s="6">
        <v>48959</v>
      </c>
      <c r="R1742" s="6">
        <v>48116</v>
      </c>
      <c r="S1742" s="6">
        <v>50419</v>
      </c>
      <c r="T1742" s="6">
        <v>48920</v>
      </c>
      <c r="U1742" s="6" t="s">
        <v>4474</v>
      </c>
      <c r="V1742" s="6" t="s">
        <v>4474</v>
      </c>
      <c r="W1742" s="6">
        <v>1967957</v>
      </c>
      <c r="X1742" s="6">
        <v>1930188</v>
      </c>
      <c r="Y1742" s="6" t="s">
        <v>4474</v>
      </c>
      <c r="Z1742" s="6" t="s">
        <v>4474</v>
      </c>
      <c r="AA1742" s="6" t="s">
        <v>4474</v>
      </c>
      <c r="AB1742" s="6" t="s">
        <v>4474</v>
      </c>
      <c r="AC1742" s="6">
        <v>14020602</v>
      </c>
      <c r="AD1742" s="6">
        <v>13990602</v>
      </c>
      <c r="AF1742">
        <f>Q1742/W1742</f>
        <v>2.4878084226433811E-2</v>
      </c>
      <c r="AG1742">
        <f>R1742/X1742</f>
        <v>2.4928141714693076E-2</v>
      </c>
      <c r="AH1742" t="e">
        <f>U1742/W1742</f>
        <v>#VALUE!</v>
      </c>
      <c r="AI1742" t="e">
        <f>V1742/X1742</f>
        <v>#VALUE!</v>
      </c>
      <c r="AJ1742" t="e">
        <f>Y1742/AA1742</f>
        <v>#VALUE!</v>
      </c>
      <c r="AK1742" t="e">
        <f>Z1742/AB1742</f>
        <v>#VALUE!</v>
      </c>
      <c r="AL1742">
        <f>O1742/K1742</f>
        <v>1.1468703148425787</v>
      </c>
      <c r="AM1742">
        <f>P1742/L1742</f>
        <v>1.1127974338105042</v>
      </c>
      <c r="AN1742">
        <f>K1742/W1742</f>
        <v>5.4228827154251848E-2</v>
      </c>
      <c r="AO1742">
        <f>L1742/X1742</f>
        <v>5.4106128522195762E-2</v>
      </c>
      <c r="AP1742">
        <f>IF(OR(Q1742&lt;0, Q1742="NA"), 0, 1)</f>
        <v>1</v>
      </c>
      <c r="AQ1742">
        <f>IF(OR(S1742&lt;0, S1742="NA"), 0, 1)</f>
        <v>1</v>
      </c>
      <c r="AR1742">
        <f>IFERROR(IF((AF1742-AG1742)&gt;0,1,0),0)</f>
        <v>0</v>
      </c>
      <c r="AS1742">
        <f>IFERROR(IF((S1742-Q1742)&gt;0,1,0),0)</f>
        <v>1</v>
      </c>
      <c r="AT1742">
        <f>IFERROR(IF((AH1742-AI1742)&lt;0,1,0),0)</f>
        <v>0</v>
      </c>
      <c r="AU1742">
        <f>IFERROR(IF((AJ1742-AK1742)&gt;0,1,0),0)</f>
        <v>0</v>
      </c>
      <c r="AV1742">
        <f>IFERROR(IF((AL1742-AM1742)&gt;0,1,0),0)</f>
        <v>1</v>
      </c>
      <c r="AW1742">
        <f>IFERROR(IF((AN1742-AO1742)&gt;0,1,0),0)</f>
        <v>1</v>
      </c>
      <c r="AX1742">
        <f>IFERROR(IF((AC1742-AD1742)&lt;0,1,0),0)</f>
        <v>0</v>
      </c>
      <c r="AY1742">
        <f>SUM(AP1742:AX1742)</f>
        <v>5</v>
      </c>
    </row>
    <row r="1743" spans="1:51" x14ac:dyDescent="0.45">
      <c r="A1743" s="1" t="s">
        <v>2869</v>
      </c>
      <c r="B1743" s="2">
        <v>100386</v>
      </c>
      <c r="C1743" s="3" t="s">
        <v>5335</v>
      </c>
      <c r="D1743" s="7">
        <v>107.39</v>
      </c>
      <c r="E1743" s="5">
        <v>21286.68288937</v>
      </c>
      <c r="F1743" s="3" t="s">
        <v>4480</v>
      </c>
      <c r="G1743" s="3" t="s">
        <v>4491</v>
      </c>
      <c r="H1743" s="3" t="s">
        <v>4492</v>
      </c>
      <c r="I1743" s="3" t="s">
        <v>4493</v>
      </c>
      <c r="J1743" s="3" t="s">
        <v>5203</v>
      </c>
      <c r="K1743" s="6">
        <v>7370800</v>
      </c>
      <c r="L1743" s="6">
        <v>7857600</v>
      </c>
      <c r="M1743" s="6" t="s">
        <v>4474</v>
      </c>
      <c r="N1743" s="6" t="s">
        <v>4474</v>
      </c>
      <c r="O1743" s="6">
        <v>10244700</v>
      </c>
      <c r="P1743" s="6" t="s">
        <v>4474</v>
      </c>
      <c r="Q1743" s="6">
        <v>2031100</v>
      </c>
      <c r="R1743" s="6">
        <v>1688800</v>
      </c>
      <c r="S1743" s="6">
        <v>4952000</v>
      </c>
      <c r="T1743" s="6">
        <v>4427600</v>
      </c>
      <c r="U1743" s="6">
        <v>6898100</v>
      </c>
      <c r="V1743" s="6">
        <v>6817000</v>
      </c>
      <c r="W1743" s="6">
        <v>155508400</v>
      </c>
      <c r="X1743" s="6">
        <v>155753800</v>
      </c>
      <c r="Y1743" s="6" t="s">
        <v>4474</v>
      </c>
      <c r="Z1743" s="6">
        <v>53534000</v>
      </c>
      <c r="AA1743" s="6" t="s">
        <v>4474</v>
      </c>
      <c r="AB1743" s="6">
        <v>132988500</v>
      </c>
      <c r="AC1743" s="6">
        <v>195970000</v>
      </c>
      <c r="AD1743" s="6">
        <v>198218483</v>
      </c>
      <c r="AF1743">
        <f>Q1743/W1743</f>
        <v>1.3061030786761359E-2</v>
      </c>
      <c r="AG1743">
        <f>R1743/X1743</f>
        <v>1.0842753114209734E-2</v>
      </c>
      <c r="AH1743">
        <f>U1743/W1743</f>
        <v>4.4358375496114683E-2</v>
      </c>
      <c r="AI1743">
        <f>V1743/X1743</f>
        <v>4.3767792503296869E-2</v>
      </c>
      <c r="AJ1743" t="e">
        <f>Y1743/AA1743</f>
        <v>#VALUE!</v>
      </c>
      <c r="AK1743">
        <f>Z1743/AB1743</f>
        <v>0.40254608481184462</v>
      </c>
      <c r="AL1743">
        <f>O1743/K1743</f>
        <v>1.3899034026157269</v>
      </c>
      <c r="AM1743" t="e">
        <f>P1743/L1743</f>
        <v>#VALUE!</v>
      </c>
      <c r="AN1743">
        <f>K1743/W1743</f>
        <v>4.7398082675919759E-2</v>
      </c>
      <c r="AO1743">
        <f>L1743/X1743</f>
        <v>5.044884940206916E-2</v>
      </c>
      <c r="AP1743">
        <f>IF(OR(Q1743&lt;0, Q1743="NA"), 0, 1)</f>
        <v>1</v>
      </c>
      <c r="AQ1743">
        <f>IF(OR(S1743&lt;0, S1743="NA"), 0, 1)</f>
        <v>1</v>
      </c>
      <c r="AR1743">
        <f>IFERROR(IF((AF1743-AG1743)&gt;0,1,0),0)</f>
        <v>1</v>
      </c>
      <c r="AS1743">
        <f>IFERROR(IF((S1743-Q1743)&gt;0,1,0),0)</f>
        <v>1</v>
      </c>
      <c r="AT1743">
        <f>IFERROR(IF((AH1743-AI1743)&lt;0,1,0),0)</f>
        <v>0</v>
      </c>
      <c r="AU1743">
        <f>IFERROR(IF((AJ1743-AK1743)&gt;0,1,0),0)</f>
        <v>0</v>
      </c>
      <c r="AV1743">
        <f>IFERROR(IF((AL1743-AM1743)&gt;0,1,0),0)</f>
        <v>0</v>
      </c>
      <c r="AW1743">
        <f>IFERROR(IF((AN1743-AO1743)&gt;0,1,0),0)</f>
        <v>0</v>
      </c>
      <c r="AX1743">
        <f>IFERROR(IF((AC1743-AD1743)&lt;0,1,0),0)</f>
        <v>1</v>
      </c>
      <c r="AY1743">
        <f>SUM(AP1743:AX1743)</f>
        <v>5</v>
      </c>
    </row>
    <row r="1744" spans="1:51" x14ac:dyDescent="0.45">
      <c r="A1744" s="1" t="s">
        <v>2874</v>
      </c>
      <c r="B1744" s="2">
        <v>1137118</v>
      </c>
      <c r="C1744" s="3" t="s">
        <v>5335</v>
      </c>
      <c r="D1744" s="5">
        <v>13.08</v>
      </c>
      <c r="E1744" s="5">
        <v>1667.69284524</v>
      </c>
      <c r="F1744" s="3" t="s">
        <v>4480</v>
      </c>
      <c r="G1744" s="3" t="s">
        <v>4481</v>
      </c>
      <c r="H1744" s="3" t="s">
        <v>4481</v>
      </c>
      <c r="I1744" s="3" t="s">
        <v>4482</v>
      </c>
      <c r="J1744" s="3" t="s">
        <v>4483</v>
      </c>
      <c r="K1744" s="6">
        <v>541479</v>
      </c>
      <c r="L1744" s="6">
        <v>541676</v>
      </c>
      <c r="M1744" s="6" t="s">
        <v>4474</v>
      </c>
      <c r="N1744" s="6" t="s">
        <v>4474</v>
      </c>
      <c r="O1744" s="6">
        <v>352205</v>
      </c>
      <c r="P1744" s="6">
        <v>342547</v>
      </c>
      <c r="Q1744" s="6">
        <v>96542</v>
      </c>
      <c r="R1744" s="6">
        <v>102144</v>
      </c>
      <c r="S1744" s="6">
        <v>249803</v>
      </c>
      <c r="T1744" s="6">
        <v>151492</v>
      </c>
      <c r="U1744" s="6">
        <v>114451</v>
      </c>
      <c r="V1744" s="6">
        <v>114364</v>
      </c>
      <c r="W1744" s="6">
        <v>14354325</v>
      </c>
      <c r="X1744" s="6">
        <v>14385553</v>
      </c>
      <c r="Y1744" s="6" t="s">
        <v>4474</v>
      </c>
      <c r="Z1744" s="6" t="s">
        <v>4474</v>
      </c>
      <c r="AA1744" s="6" t="s">
        <v>4474</v>
      </c>
      <c r="AB1744" s="6" t="s">
        <v>4474</v>
      </c>
      <c r="AC1744" s="6">
        <v>127400199</v>
      </c>
      <c r="AD1744" s="6">
        <v>127307997</v>
      </c>
      <c r="AF1744">
        <f>Q1744/W1744</f>
        <v>6.7256384399823742E-3</v>
      </c>
      <c r="AG1744">
        <f>R1744/X1744</f>
        <v>7.1004569654013298E-3</v>
      </c>
      <c r="AH1744">
        <f>U1744/W1744</f>
        <v>7.973276347024329E-3</v>
      </c>
      <c r="AI1744">
        <f>V1744/X1744</f>
        <v>7.9499203124134329E-3</v>
      </c>
      <c r="AJ1744" t="e">
        <f>Y1744/AA1744</f>
        <v>#VALUE!</v>
      </c>
      <c r="AK1744" t="e">
        <f>Z1744/AB1744</f>
        <v>#VALUE!</v>
      </c>
      <c r="AL1744">
        <f>O1744/K1744</f>
        <v>0.65044997128235815</v>
      </c>
      <c r="AM1744">
        <f>P1744/L1744</f>
        <v>0.63238356508318627</v>
      </c>
      <c r="AN1744">
        <f>K1744/W1744</f>
        <v>3.7722358940598041E-2</v>
      </c>
      <c r="AO1744">
        <f>L1744/X1744</f>
        <v>3.7654165953856622E-2</v>
      </c>
      <c r="AP1744">
        <f>IF(OR(Q1744&lt;0, Q1744="NA"), 0, 1)</f>
        <v>1</v>
      </c>
      <c r="AQ1744">
        <f>IF(OR(S1744&lt;0, S1744="NA"), 0, 1)</f>
        <v>1</v>
      </c>
      <c r="AR1744">
        <f>IFERROR(IF((AF1744-AG1744)&gt;0,1,0),0)</f>
        <v>0</v>
      </c>
      <c r="AS1744">
        <f>IFERROR(IF((S1744-Q1744)&gt;0,1,0),0)</f>
        <v>1</v>
      </c>
      <c r="AT1744">
        <f>IFERROR(IF((AH1744-AI1744)&lt;0,1,0),0)</f>
        <v>0</v>
      </c>
      <c r="AU1744">
        <f>IFERROR(IF((AJ1744-AK1744)&gt;0,1,0),0)</f>
        <v>0</v>
      </c>
      <c r="AV1744">
        <f>IFERROR(IF((AL1744-AM1744)&gt;0,1,0),0)</f>
        <v>1</v>
      </c>
      <c r="AW1744">
        <f>IFERROR(IF((AN1744-AO1744)&gt;0,1,0),0)</f>
        <v>1</v>
      </c>
      <c r="AX1744">
        <f>IFERROR(IF((AC1744-AD1744)&lt;0,1,0),0)</f>
        <v>0</v>
      </c>
      <c r="AY1744">
        <f>SUM(AP1744:AX1744)</f>
        <v>5</v>
      </c>
    </row>
    <row r="1745" spans="1:51" x14ac:dyDescent="0.45">
      <c r="A1745" s="1" t="s">
        <v>2879</v>
      </c>
      <c r="B1745" s="2">
        <v>1024923</v>
      </c>
      <c r="C1745" s="3" t="s">
        <v>5338</v>
      </c>
      <c r="D1745" s="5">
        <v>26</v>
      </c>
      <c r="E1745" s="5">
        <v>239.20871</v>
      </c>
      <c r="F1745" s="3" t="s">
        <v>4480</v>
      </c>
      <c r="G1745" s="3" t="s">
        <v>4481</v>
      </c>
      <c r="H1745" s="3" t="s">
        <v>4481</v>
      </c>
      <c r="I1745" s="3" t="s">
        <v>4482</v>
      </c>
      <c r="J1745" s="3" t="s">
        <v>4484</v>
      </c>
      <c r="K1745" s="6">
        <v>69392</v>
      </c>
      <c r="L1745" s="6">
        <v>68498</v>
      </c>
      <c r="M1745" s="6" t="s">
        <v>4474</v>
      </c>
      <c r="N1745" s="6" t="s">
        <v>4474</v>
      </c>
      <c r="O1745" s="6">
        <v>64572</v>
      </c>
      <c r="P1745" s="6">
        <v>61822</v>
      </c>
      <c r="Q1745" s="6">
        <v>12845</v>
      </c>
      <c r="R1745" s="6">
        <v>13120</v>
      </c>
      <c r="S1745" s="6">
        <v>24716</v>
      </c>
      <c r="T1745" s="6">
        <v>26955</v>
      </c>
      <c r="U1745" s="6">
        <v>966</v>
      </c>
      <c r="V1745" s="6" t="s">
        <v>4474</v>
      </c>
      <c r="W1745" s="6">
        <v>2279751</v>
      </c>
      <c r="X1745" s="6">
        <v>2235316</v>
      </c>
      <c r="Y1745" s="6" t="s">
        <v>4474</v>
      </c>
      <c r="Z1745" s="6" t="s">
        <v>4474</v>
      </c>
      <c r="AA1745" s="6" t="s">
        <v>4474</v>
      </c>
      <c r="AB1745" s="6" t="s">
        <v>4474</v>
      </c>
      <c r="AC1745" s="6">
        <v>8090711</v>
      </c>
      <c r="AD1745" s="6">
        <v>8091970</v>
      </c>
      <c r="AF1745">
        <f>Q1745/W1745</f>
        <v>5.634387264223154E-3</v>
      </c>
      <c r="AG1745">
        <f>R1745/X1745</f>
        <v>5.8694162257148432E-3</v>
      </c>
      <c r="AH1745">
        <f>U1745/W1745</f>
        <v>4.2373048635574673E-4</v>
      </c>
      <c r="AI1745" t="e">
        <f>V1745/X1745</f>
        <v>#VALUE!</v>
      </c>
      <c r="AJ1745" t="e">
        <f>Y1745/AA1745</f>
        <v>#VALUE!</v>
      </c>
      <c r="AK1745" t="e">
        <f>Z1745/AB1745</f>
        <v>#VALUE!</v>
      </c>
      <c r="AL1745">
        <f>O1745/K1745</f>
        <v>0.93053954346322343</v>
      </c>
      <c r="AM1745">
        <f>P1745/L1745</f>
        <v>0.9025373003591346</v>
      </c>
      <c r="AN1745">
        <f>K1745/W1745</f>
        <v>3.0438411914283623E-2</v>
      </c>
      <c r="AO1745">
        <f>L1745/X1745</f>
        <v>3.0643542121113972E-2</v>
      </c>
      <c r="AP1745">
        <f>IF(OR(Q1745&lt;0, Q1745="NA"), 0, 1)</f>
        <v>1</v>
      </c>
      <c r="AQ1745">
        <f>IF(OR(S1745&lt;0, S1745="NA"), 0, 1)</f>
        <v>1</v>
      </c>
      <c r="AR1745">
        <f>IFERROR(IF((AF1745-AG1745)&gt;0,1,0),0)</f>
        <v>0</v>
      </c>
      <c r="AS1745">
        <f>IFERROR(IF((S1745-Q1745)&gt;0,1,0),0)</f>
        <v>1</v>
      </c>
      <c r="AT1745">
        <f>IFERROR(IF((AH1745-AI1745)&lt;0,1,0),0)</f>
        <v>0</v>
      </c>
      <c r="AU1745">
        <f>IFERROR(IF((AJ1745-AK1745)&gt;0,1,0),0)</f>
        <v>0</v>
      </c>
      <c r="AV1745">
        <f>IFERROR(IF((AL1745-AM1745)&gt;0,1,0),0)</f>
        <v>1</v>
      </c>
      <c r="AW1745">
        <f>IFERROR(IF((AN1745-AO1745)&gt;0,1,0),0)</f>
        <v>0</v>
      </c>
      <c r="AX1745">
        <f>IFERROR(IF((AC1745-AD1745)&lt;0,1,0),0)</f>
        <v>1</v>
      </c>
      <c r="AY1745">
        <f>SUM(AP1745:AX1745)</f>
        <v>5</v>
      </c>
    </row>
    <row r="1746" spans="1:51" x14ac:dyDescent="0.45">
      <c r="A1746" s="1" t="s">
        <v>2885</v>
      </c>
      <c r="B1746" s="2">
        <v>4810386</v>
      </c>
      <c r="C1746" s="3" t="s">
        <v>5335</v>
      </c>
      <c r="D1746" s="5">
        <v>26.824999999999999</v>
      </c>
      <c r="E1746" s="5">
        <v>2902.5034670499999</v>
      </c>
      <c r="F1746" s="3" t="s">
        <v>4470</v>
      </c>
      <c r="G1746" s="3" t="s">
        <v>4512</v>
      </c>
      <c r="H1746" s="3" t="s">
        <v>4513</v>
      </c>
      <c r="I1746" s="3" t="s">
        <v>4514</v>
      </c>
      <c r="J1746" s="3" t="s">
        <v>4853</v>
      </c>
      <c r="K1746" s="6">
        <v>577738</v>
      </c>
      <c r="L1746" s="6">
        <v>549964</v>
      </c>
      <c r="M1746" s="6">
        <v>-140611</v>
      </c>
      <c r="N1746" s="6">
        <v>-166419</v>
      </c>
      <c r="O1746" s="6">
        <v>-150191</v>
      </c>
      <c r="P1746" s="6">
        <v>-176344</v>
      </c>
      <c r="Q1746" s="6">
        <v>-149784</v>
      </c>
      <c r="R1746" s="6">
        <v>-168699</v>
      </c>
      <c r="S1746" s="6">
        <v>-37476</v>
      </c>
      <c r="T1746" s="6">
        <v>-67166</v>
      </c>
      <c r="U1746" s="6">
        <v>97149</v>
      </c>
      <c r="V1746" s="6">
        <v>653470</v>
      </c>
      <c r="W1746" s="6">
        <v>1221986</v>
      </c>
      <c r="X1746" s="6">
        <v>1212170</v>
      </c>
      <c r="Y1746" s="6">
        <v>1095268</v>
      </c>
      <c r="Z1746" s="6">
        <v>1092836</v>
      </c>
      <c r="AA1746" s="6">
        <v>735002</v>
      </c>
      <c r="AB1746" s="6">
        <v>169178</v>
      </c>
      <c r="AC1746" s="6">
        <v>108100392</v>
      </c>
      <c r="AD1746" s="6">
        <v>108013830</v>
      </c>
      <c r="AF1746">
        <f>Q1746/W1746</f>
        <v>-0.12257423571137477</v>
      </c>
      <c r="AG1746">
        <f>R1746/X1746</f>
        <v>-0.1391710733642971</v>
      </c>
      <c r="AH1746">
        <f>U1746/W1746</f>
        <v>7.9500910812398837E-2</v>
      </c>
      <c r="AI1746">
        <f>V1746/X1746</f>
        <v>0.53909105158517368</v>
      </c>
      <c r="AJ1746">
        <f>Y1746/AA1746</f>
        <v>1.4901564893700969</v>
      </c>
      <c r="AK1746">
        <f>Z1746/AB1746</f>
        <v>6.4596815188736123</v>
      </c>
      <c r="AL1746">
        <f>O1746/K1746</f>
        <v>-0.25996385905029618</v>
      </c>
      <c r="AM1746">
        <f>P1746/L1746</f>
        <v>-0.32064644231258771</v>
      </c>
      <c r="AN1746">
        <f>K1746/W1746</f>
        <v>0.47278610393245096</v>
      </c>
      <c r="AO1746">
        <f>L1746/X1746</f>
        <v>0.45370203849295065</v>
      </c>
      <c r="AP1746">
        <f>IF(OR(Q1746&lt;0, Q1746="NA"), 0, 1)</f>
        <v>0</v>
      </c>
      <c r="AQ1746">
        <f>IF(OR(S1746&lt;0, S1746="NA"), 0, 1)</f>
        <v>0</v>
      </c>
      <c r="AR1746">
        <f>IFERROR(IF((AF1746-AG1746)&gt;0,1,0),0)</f>
        <v>1</v>
      </c>
      <c r="AS1746">
        <f>IFERROR(IF((S1746-Q1746)&gt;0,1,0),0)</f>
        <v>1</v>
      </c>
      <c r="AT1746">
        <f>IFERROR(IF((AH1746-AI1746)&lt;0,1,0),0)</f>
        <v>1</v>
      </c>
      <c r="AU1746">
        <f>IFERROR(IF((AJ1746-AK1746)&gt;0,1,0),0)</f>
        <v>0</v>
      </c>
      <c r="AV1746">
        <f>IFERROR(IF((AL1746-AM1746)&gt;0,1,0),0)</f>
        <v>1</v>
      </c>
      <c r="AW1746">
        <f>IFERROR(IF((AN1746-AO1746)&gt;0,1,0),0)</f>
        <v>1</v>
      </c>
      <c r="AX1746">
        <f>IFERROR(IF((AC1746-AD1746)&lt;0,1,0),0)</f>
        <v>0</v>
      </c>
      <c r="AY1746">
        <f>SUM(AP1746:AX1746)</f>
        <v>5</v>
      </c>
    </row>
    <row r="1747" spans="1:51" x14ac:dyDescent="0.45">
      <c r="A1747" s="1" t="s">
        <v>2886</v>
      </c>
      <c r="B1747" s="2">
        <v>4057436</v>
      </c>
      <c r="C1747" s="3" t="s">
        <v>5337</v>
      </c>
      <c r="D1747" s="5">
        <v>110.35</v>
      </c>
      <c r="E1747" s="5">
        <v>22353.199260550002</v>
      </c>
      <c r="F1747" s="3" t="s">
        <v>4651</v>
      </c>
      <c r="G1747" s="3" t="s">
        <v>4651</v>
      </c>
      <c r="H1747" s="3" t="s">
        <v>4652</v>
      </c>
      <c r="I1747" s="3" t="s">
        <v>4652</v>
      </c>
      <c r="J1747" s="3" t="s">
        <v>4659</v>
      </c>
      <c r="K1747" s="6">
        <v>28118000</v>
      </c>
      <c r="L1747" s="6">
        <v>28841000</v>
      </c>
      <c r="M1747" s="6">
        <v>2193000</v>
      </c>
      <c r="N1747" s="6">
        <v>3697000</v>
      </c>
      <c r="O1747" s="6">
        <v>786000</v>
      </c>
      <c r="P1747" s="6">
        <v>2378000</v>
      </c>
      <c r="Q1747" s="6">
        <v>964000</v>
      </c>
      <c r="R1747" s="6">
        <v>2074000</v>
      </c>
      <c r="S1747" s="6">
        <v>1595000</v>
      </c>
      <c r="T1747" s="6">
        <v>2130000</v>
      </c>
      <c r="U1747" s="6">
        <v>10440000</v>
      </c>
      <c r="V1747" s="6">
        <v>10408000</v>
      </c>
      <c r="W1747" s="6">
        <v>23724000</v>
      </c>
      <c r="X1747" s="6">
        <v>25762000</v>
      </c>
      <c r="Y1747" s="6">
        <v>8611000</v>
      </c>
      <c r="Z1747" s="6">
        <v>9806000</v>
      </c>
      <c r="AA1747" s="6">
        <v>7348000</v>
      </c>
      <c r="AB1747" s="6">
        <v>8302000</v>
      </c>
      <c r="AC1747" s="6">
        <v>204929327</v>
      </c>
      <c r="AD1747" s="6">
        <v>207498428</v>
      </c>
      <c r="AF1747">
        <f>Q1747/W1747</f>
        <v>4.0633957174169615E-2</v>
      </c>
      <c r="AG1747">
        <f>R1747/X1747</f>
        <v>8.0506171881065139E-2</v>
      </c>
      <c r="AH1747">
        <f>U1747/W1747</f>
        <v>0.44006069802731412</v>
      </c>
      <c r="AI1747">
        <f>V1747/X1747</f>
        <v>0.40400590016303084</v>
      </c>
      <c r="AJ1747">
        <f>Y1747/AA1747</f>
        <v>1.171883505715841</v>
      </c>
      <c r="AK1747">
        <f>Z1747/AB1747</f>
        <v>1.1811611659841001</v>
      </c>
      <c r="AL1747">
        <f>O1747/K1747</f>
        <v>2.7953624013087701E-2</v>
      </c>
      <c r="AM1747">
        <f>P1747/L1747</f>
        <v>8.2452064768905375E-2</v>
      </c>
      <c r="AN1747">
        <f>K1747/W1747</f>
        <v>1.1852132861237565</v>
      </c>
      <c r="AO1747">
        <f>L1747/X1747</f>
        <v>1.1195171182361618</v>
      </c>
      <c r="AP1747">
        <f>IF(OR(Q1747&lt;0, Q1747="NA"), 0, 1)</f>
        <v>1</v>
      </c>
      <c r="AQ1747">
        <f>IF(OR(S1747&lt;0, S1747="NA"), 0, 1)</f>
        <v>1</v>
      </c>
      <c r="AR1747">
        <f>IFERROR(IF((AF1747-AG1747)&gt;0,1,0),0)</f>
        <v>0</v>
      </c>
      <c r="AS1747">
        <f>IFERROR(IF((S1747-Q1747)&gt;0,1,0),0)</f>
        <v>1</v>
      </c>
      <c r="AT1747">
        <f>IFERROR(IF((AH1747-AI1747)&lt;0,1,0),0)</f>
        <v>0</v>
      </c>
      <c r="AU1747">
        <f>IFERROR(IF((AJ1747-AK1747)&gt;0,1,0),0)</f>
        <v>0</v>
      </c>
      <c r="AV1747">
        <f>IFERROR(IF((AL1747-AM1747)&gt;0,1,0),0)</f>
        <v>0</v>
      </c>
      <c r="AW1747">
        <f>IFERROR(IF((AN1747-AO1747)&gt;0,1,0),0)</f>
        <v>1</v>
      </c>
      <c r="AX1747">
        <f>IFERROR(IF((AC1747-AD1747)&lt;0,1,0),0)</f>
        <v>1</v>
      </c>
      <c r="AY1747">
        <f>SUM(AP1747:AX1747)</f>
        <v>5</v>
      </c>
    </row>
    <row r="1748" spans="1:51" x14ac:dyDescent="0.45">
      <c r="A1748" s="1" t="s">
        <v>2889</v>
      </c>
      <c r="B1748" s="2">
        <v>4230997</v>
      </c>
      <c r="C1748" s="3" t="s">
        <v>5337</v>
      </c>
      <c r="D1748" s="5">
        <v>7.03</v>
      </c>
      <c r="E1748" s="5">
        <v>349.46847059999999</v>
      </c>
      <c r="F1748" s="3" t="s">
        <v>4559</v>
      </c>
      <c r="G1748" s="3" t="s">
        <v>4821</v>
      </c>
      <c r="H1748" s="3" t="s">
        <v>4822</v>
      </c>
      <c r="I1748" s="3" t="s">
        <v>4822</v>
      </c>
      <c r="J1748" s="3" t="s">
        <v>4959</v>
      </c>
      <c r="K1748" s="6">
        <v>1775172</v>
      </c>
      <c r="L1748" s="6">
        <v>1843799</v>
      </c>
      <c r="M1748" s="6">
        <v>221691</v>
      </c>
      <c r="N1748" s="6">
        <v>176266</v>
      </c>
      <c r="O1748" s="6">
        <v>149746</v>
      </c>
      <c r="P1748" s="6">
        <v>105150</v>
      </c>
      <c r="Q1748" s="6">
        <v>-103207</v>
      </c>
      <c r="R1748" s="6">
        <v>-148464</v>
      </c>
      <c r="S1748" s="6">
        <v>140124</v>
      </c>
      <c r="T1748" s="6">
        <v>159719</v>
      </c>
      <c r="U1748" s="6">
        <v>373470</v>
      </c>
      <c r="V1748" s="6">
        <v>428327</v>
      </c>
      <c r="W1748" s="6">
        <v>1582895</v>
      </c>
      <c r="X1748" s="6">
        <v>1585972</v>
      </c>
      <c r="Y1748" s="6">
        <v>653371</v>
      </c>
      <c r="Z1748" s="6">
        <v>654406</v>
      </c>
      <c r="AA1748" s="6">
        <v>339351</v>
      </c>
      <c r="AB1748" s="6">
        <v>308593</v>
      </c>
      <c r="AC1748" s="6">
        <v>49700000</v>
      </c>
      <c r="AD1748" s="6">
        <v>49700000</v>
      </c>
      <c r="AF1748">
        <f>Q1748/W1748</f>
        <v>-6.5201418919132351E-2</v>
      </c>
      <c r="AG1748">
        <f>R1748/X1748</f>
        <v>-9.3610732093630911E-2</v>
      </c>
      <c r="AH1748">
        <f>U1748/W1748</f>
        <v>0.23594110790671521</v>
      </c>
      <c r="AI1748">
        <f>V1748/X1748</f>
        <v>0.270072233305506</v>
      </c>
      <c r="AJ1748">
        <f>Y1748/AA1748</f>
        <v>1.9253545738777844</v>
      </c>
      <c r="AK1748">
        <f>Z1748/AB1748</f>
        <v>2.1206119387024334</v>
      </c>
      <c r="AL1748">
        <f>O1748/K1748</f>
        <v>8.4355769469099326E-2</v>
      </c>
      <c r="AM1748">
        <f>P1748/L1748</f>
        <v>5.7028992856596628E-2</v>
      </c>
      <c r="AN1748">
        <f>K1748/W1748</f>
        <v>1.1214717337536602</v>
      </c>
      <c r="AO1748">
        <f>L1748/X1748</f>
        <v>1.1625671827749797</v>
      </c>
      <c r="AP1748">
        <f>IF(OR(Q1748&lt;0, Q1748="NA"), 0, 1)</f>
        <v>0</v>
      </c>
      <c r="AQ1748">
        <f>IF(OR(S1748&lt;0, S1748="NA"), 0, 1)</f>
        <v>1</v>
      </c>
      <c r="AR1748">
        <f>IFERROR(IF((AF1748-AG1748)&gt;0,1,0),0)</f>
        <v>1</v>
      </c>
      <c r="AS1748">
        <f>IFERROR(IF((S1748-Q1748)&gt;0,1,0),0)</f>
        <v>1</v>
      </c>
      <c r="AT1748">
        <f>IFERROR(IF((AH1748-AI1748)&lt;0,1,0),0)</f>
        <v>1</v>
      </c>
      <c r="AU1748">
        <f>IFERROR(IF((AJ1748-AK1748)&gt;0,1,0),0)</f>
        <v>0</v>
      </c>
      <c r="AV1748">
        <f>IFERROR(IF((AL1748-AM1748)&gt;0,1,0),0)</f>
        <v>1</v>
      </c>
      <c r="AW1748">
        <f>IFERROR(IF((AN1748-AO1748)&gt;0,1,0),0)</f>
        <v>0</v>
      </c>
      <c r="AX1748">
        <f>IFERROR(IF((AC1748-AD1748)&lt;0,1,0),0)</f>
        <v>0</v>
      </c>
      <c r="AY1748">
        <f>SUM(AP1748:AX1748)</f>
        <v>5</v>
      </c>
    </row>
    <row r="1749" spans="1:51" x14ac:dyDescent="0.45">
      <c r="A1749" s="1" t="s">
        <v>2898</v>
      </c>
      <c r="B1749" s="2">
        <v>27820225</v>
      </c>
      <c r="C1749" s="3" t="s">
        <v>5336</v>
      </c>
      <c r="D1749" s="5">
        <v>38.11</v>
      </c>
      <c r="E1749" s="5">
        <v>207.20418433</v>
      </c>
      <c r="F1749" s="3" t="s">
        <v>4470</v>
      </c>
      <c r="G1749" s="3" t="s">
        <v>4512</v>
      </c>
      <c r="H1749" s="3" t="s">
        <v>4522</v>
      </c>
      <c r="I1749" s="3" t="s">
        <v>4557</v>
      </c>
      <c r="J1749" s="3" t="s">
        <v>4947</v>
      </c>
      <c r="K1749" s="6">
        <v>292000.39</v>
      </c>
      <c r="L1749" s="6">
        <v>275928.49300000002</v>
      </c>
      <c r="M1749" s="6">
        <v>36204.271999999997</v>
      </c>
      <c r="N1749" s="6">
        <v>25165.867999999999</v>
      </c>
      <c r="O1749" s="6">
        <v>27584.252</v>
      </c>
      <c r="P1749" s="6">
        <v>16718.524000000001</v>
      </c>
      <c r="Q1749" s="6">
        <v>-32408.624</v>
      </c>
      <c r="R1749" s="6">
        <v>-29767.554</v>
      </c>
      <c r="S1749" s="6">
        <v>21324.127</v>
      </c>
      <c r="T1749" s="6">
        <v>16502.989000000001</v>
      </c>
      <c r="U1749" s="6">
        <v>26801.811000000002</v>
      </c>
      <c r="V1749" s="6">
        <v>22406.516</v>
      </c>
      <c r="W1749" s="6">
        <v>438488.60399999999</v>
      </c>
      <c r="X1749" s="6">
        <v>422403.25099999999</v>
      </c>
      <c r="Y1749" s="6">
        <v>119795.334</v>
      </c>
      <c r="Z1749" s="6">
        <v>113870.43799999999</v>
      </c>
      <c r="AA1749" s="6">
        <v>67559</v>
      </c>
      <c r="AB1749" s="6">
        <v>71658</v>
      </c>
      <c r="AC1749" s="6">
        <v>5215709</v>
      </c>
      <c r="AD1749" s="6">
        <v>4987268</v>
      </c>
      <c r="AF1749">
        <f>Q1749/W1749</f>
        <v>-7.3909843276109402E-2</v>
      </c>
      <c r="AG1749">
        <f>R1749/X1749</f>
        <v>-7.0471886590664529E-2</v>
      </c>
      <c r="AH1749">
        <f>U1749/W1749</f>
        <v>6.1123164331997104E-2</v>
      </c>
      <c r="AI1749">
        <f>V1749/X1749</f>
        <v>5.3045320903555265E-2</v>
      </c>
      <c r="AJ1749">
        <f>Y1749/AA1749</f>
        <v>1.7731957844254651</v>
      </c>
      <c r="AK1749">
        <f>Z1749/AB1749</f>
        <v>1.5890820006140276</v>
      </c>
      <c r="AL1749">
        <f>O1749/K1749</f>
        <v>9.4466490267358885E-2</v>
      </c>
      <c r="AM1749">
        <f>P1749/L1749</f>
        <v>6.0590060193602406E-2</v>
      </c>
      <c r="AN1749">
        <f>K1749/W1749</f>
        <v>0.66592469527440679</v>
      </c>
      <c r="AO1749">
        <f>L1749/X1749</f>
        <v>0.65323477588480972</v>
      </c>
      <c r="AP1749">
        <f>IF(OR(Q1749&lt;0, Q1749="NA"), 0, 1)</f>
        <v>0</v>
      </c>
      <c r="AQ1749">
        <f>IF(OR(S1749&lt;0, S1749="NA"), 0, 1)</f>
        <v>1</v>
      </c>
      <c r="AR1749">
        <f>IFERROR(IF((AF1749-AG1749)&gt;0,1,0),0)</f>
        <v>0</v>
      </c>
      <c r="AS1749">
        <f>IFERROR(IF((S1749-Q1749)&gt;0,1,0),0)</f>
        <v>1</v>
      </c>
      <c r="AT1749">
        <f>IFERROR(IF((AH1749-AI1749)&lt;0,1,0),0)</f>
        <v>0</v>
      </c>
      <c r="AU1749">
        <f>IFERROR(IF((AJ1749-AK1749)&gt;0,1,0),0)</f>
        <v>1</v>
      </c>
      <c r="AV1749">
        <f>IFERROR(IF((AL1749-AM1749)&gt;0,1,0),0)</f>
        <v>1</v>
      </c>
      <c r="AW1749">
        <f>IFERROR(IF((AN1749-AO1749)&gt;0,1,0),0)</f>
        <v>1</v>
      </c>
      <c r="AX1749">
        <f>IFERROR(IF((AC1749-AD1749)&lt;0,1,0),0)</f>
        <v>0</v>
      </c>
      <c r="AY1749">
        <f>SUM(AP1749:AX1749)</f>
        <v>5</v>
      </c>
    </row>
    <row r="1750" spans="1:51" x14ac:dyDescent="0.45">
      <c r="A1750" s="1" t="s">
        <v>2904</v>
      </c>
      <c r="B1750" s="2">
        <v>5721298</v>
      </c>
      <c r="C1750" s="3" t="s">
        <v>5337</v>
      </c>
      <c r="D1750" s="5">
        <v>12.59</v>
      </c>
      <c r="E1750" s="5">
        <v>598.45789456</v>
      </c>
      <c r="F1750" s="3" t="s">
        <v>4480</v>
      </c>
      <c r="G1750" s="3" t="s">
        <v>4491</v>
      </c>
      <c r="H1750" s="3" t="s">
        <v>4492</v>
      </c>
      <c r="I1750" s="3" t="s">
        <v>4493</v>
      </c>
      <c r="J1750" s="3" t="s">
        <v>4494</v>
      </c>
      <c r="K1750" s="6">
        <v>46541.076000000001</v>
      </c>
      <c r="L1750" s="6">
        <v>46357.11</v>
      </c>
      <c r="M1750" s="6" t="s">
        <v>4474</v>
      </c>
      <c r="N1750" s="6" t="s">
        <v>4474</v>
      </c>
      <c r="O1750" s="6">
        <v>37432.021000000001</v>
      </c>
      <c r="P1750" s="6">
        <v>37169.928999999996</v>
      </c>
      <c r="Q1750" s="6">
        <v>40417.760999999999</v>
      </c>
      <c r="R1750" s="6">
        <v>13399.341</v>
      </c>
      <c r="S1750" s="6">
        <v>26674.894</v>
      </c>
      <c r="T1750" s="6">
        <v>29972.703000000001</v>
      </c>
      <c r="U1750" s="6">
        <v>395728.51500000001</v>
      </c>
      <c r="V1750" s="6">
        <v>395728.51500000001</v>
      </c>
      <c r="W1750" s="6">
        <v>1065759.737</v>
      </c>
      <c r="X1750" s="6">
        <v>1065759.737</v>
      </c>
      <c r="Y1750" s="6">
        <v>10772.34</v>
      </c>
      <c r="Z1750" s="6">
        <v>10772.34</v>
      </c>
      <c r="AA1750" s="6">
        <v>36811</v>
      </c>
      <c r="AB1750" s="6">
        <v>36811</v>
      </c>
      <c r="AC1750" s="6">
        <v>47520333</v>
      </c>
      <c r="AD1750" s="6">
        <v>47520333</v>
      </c>
      <c r="AF1750">
        <f>Q1750/W1750</f>
        <v>3.7923895599369976E-2</v>
      </c>
      <c r="AG1750">
        <f>R1750/X1750</f>
        <v>1.2572571973602341E-2</v>
      </c>
      <c r="AH1750">
        <f>U1750/W1750</f>
        <v>0.3713111888744583</v>
      </c>
      <c r="AI1750">
        <f>V1750/X1750</f>
        <v>0.3713111888744583</v>
      </c>
      <c r="AJ1750">
        <f>Y1750/AA1750</f>
        <v>0.29263915677379043</v>
      </c>
      <c r="AK1750">
        <f>Z1750/AB1750</f>
        <v>0.29263915677379043</v>
      </c>
      <c r="AL1750">
        <f>O1750/K1750</f>
        <v>0.80427923497084597</v>
      </c>
      <c r="AM1750">
        <f>P1750/L1750</f>
        <v>0.80181721854533206</v>
      </c>
      <c r="AN1750">
        <f>K1750/W1750</f>
        <v>4.3669388497456441E-2</v>
      </c>
      <c r="AO1750">
        <f>L1750/X1750</f>
        <v>4.34967736072394E-2</v>
      </c>
      <c r="AP1750">
        <f>IF(OR(Q1750&lt;0, Q1750="NA"), 0, 1)</f>
        <v>1</v>
      </c>
      <c r="AQ1750">
        <f>IF(OR(S1750&lt;0, S1750="NA"), 0, 1)</f>
        <v>1</v>
      </c>
      <c r="AR1750">
        <f>IFERROR(IF((AF1750-AG1750)&gt;0,1,0),0)</f>
        <v>1</v>
      </c>
      <c r="AS1750">
        <f>IFERROR(IF((S1750-Q1750)&gt;0,1,0),0)</f>
        <v>0</v>
      </c>
      <c r="AT1750">
        <f>IFERROR(IF((AH1750-AI1750)&lt;0,1,0),0)</f>
        <v>0</v>
      </c>
      <c r="AU1750">
        <f>IFERROR(IF((AJ1750-AK1750)&gt;0,1,0),0)</f>
        <v>0</v>
      </c>
      <c r="AV1750">
        <f>IFERROR(IF((AL1750-AM1750)&gt;0,1,0),0)</f>
        <v>1</v>
      </c>
      <c r="AW1750">
        <f>IFERROR(IF((AN1750-AO1750)&gt;0,1,0),0)</f>
        <v>1</v>
      </c>
      <c r="AX1750">
        <f>IFERROR(IF((AC1750-AD1750)&lt;0,1,0),0)</f>
        <v>0</v>
      </c>
      <c r="AY1750">
        <f>SUM(AP1750:AX1750)</f>
        <v>5</v>
      </c>
    </row>
    <row r="1751" spans="1:51" x14ac:dyDescent="0.45">
      <c r="A1751" s="1" t="s">
        <v>2910</v>
      </c>
      <c r="B1751" s="2">
        <v>5721385</v>
      </c>
      <c r="C1751" s="3" t="s">
        <v>5337</v>
      </c>
      <c r="D1751" s="5">
        <v>5.59</v>
      </c>
      <c r="E1751" s="5">
        <v>758.05593109999995</v>
      </c>
      <c r="F1751" s="3" t="s">
        <v>4480</v>
      </c>
      <c r="G1751" s="3" t="s">
        <v>4491</v>
      </c>
      <c r="H1751" s="3" t="s">
        <v>4492</v>
      </c>
      <c r="I1751" s="3" t="s">
        <v>4493</v>
      </c>
      <c r="J1751" s="3"/>
      <c r="K1751" s="6">
        <v>118955.61500000001</v>
      </c>
      <c r="L1751" s="6">
        <v>118246.264</v>
      </c>
      <c r="M1751" s="6" t="s">
        <v>4474</v>
      </c>
      <c r="N1751" s="6" t="s">
        <v>4474</v>
      </c>
      <c r="O1751" s="6">
        <v>106034.42600000001</v>
      </c>
      <c r="P1751" s="6">
        <v>105362.29399999999</v>
      </c>
      <c r="Q1751" s="6">
        <v>98071.171000000002</v>
      </c>
      <c r="R1751" s="6">
        <v>87803.671000000002</v>
      </c>
      <c r="S1751" s="6">
        <v>83205.584000000003</v>
      </c>
      <c r="T1751" s="6">
        <v>85106.509000000005</v>
      </c>
      <c r="U1751" s="6">
        <v>139412.00200000001</v>
      </c>
      <c r="V1751" s="6">
        <v>139412.00200000001</v>
      </c>
      <c r="W1751" s="6">
        <v>1332796.1189999999</v>
      </c>
      <c r="X1751" s="6">
        <v>1332796.1189999999</v>
      </c>
      <c r="Y1751" s="6">
        <v>25806.071</v>
      </c>
      <c r="Z1751" s="6">
        <v>25806.071</v>
      </c>
      <c r="AA1751" s="6">
        <v>392349</v>
      </c>
      <c r="AB1751" s="6">
        <v>392349</v>
      </c>
      <c r="AC1751" s="6">
        <v>135609290</v>
      </c>
      <c r="AD1751" s="6">
        <v>135609290</v>
      </c>
      <c r="AF1751">
        <f>Q1751/W1751</f>
        <v>7.3583025642048716E-2</v>
      </c>
      <c r="AG1751">
        <f>R1751/X1751</f>
        <v>6.5879296726853692E-2</v>
      </c>
      <c r="AH1751">
        <f>U1751/W1751</f>
        <v>0.10460114642635751</v>
      </c>
      <c r="AI1751">
        <f>V1751/X1751</f>
        <v>0.10460114642635751</v>
      </c>
      <c r="AJ1751">
        <f>Y1751/AA1751</f>
        <v>6.5773255443495465E-2</v>
      </c>
      <c r="AK1751">
        <f>Z1751/AB1751</f>
        <v>6.5773255443495465E-2</v>
      </c>
      <c r="AL1751">
        <f>O1751/K1751</f>
        <v>0.89137806567600864</v>
      </c>
      <c r="AM1751">
        <f>P1751/L1751</f>
        <v>0.89104120870998516</v>
      </c>
      <c r="AN1751">
        <f>K1751/W1751</f>
        <v>8.9252672111059778E-2</v>
      </c>
      <c r="AO1751">
        <f>L1751/X1751</f>
        <v>8.8720444420801917E-2</v>
      </c>
      <c r="AP1751">
        <f>IF(OR(Q1751&lt;0, Q1751="NA"), 0, 1)</f>
        <v>1</v>
      </c>
      <c r="AQ1751">
        <f>IF(OR(S1751&lt;0, S1751="NA"), 0, 1)</f>
        <v>1</v>
      </c>
      <c r="AR1751">
        <f>IFERROR(IF((AF1751-AG1751)&gt;0,1,0),0)</f>
        <v>1</v>
      </c>
      <c r="AS1751">
        <f>IFERROR(IF((S1751-Q1751)&gt;0,1,0),0)</f>
        <v>0</v>
      </c>
      <c r="AT1751">
        <f>IFERROR(IF((AH1751-AI1751)&lt;0,1,0),0)</f>
        <v>0</v>
      </c>
      <c r="AU1751">
        <f>IFERROR(IF((AJ1751-AK1751)&gt;0,1,0),0)</f>
        <v>0</v>
      </c>
      <c r="AV1751">
        <f>IFERROR(IF((AL1751-AM1751)&gt;0,1,0),0)</f>
        <v>1</v>
      </c>
      <c r="AW1751">
        <f>IFERROR(IF((AN1751-AO1751)&gt;0,1,0),0)</f>
        <v>1</v>
      </c>
      <c r="AX1751">
        <f>IFERROR(IF((AC1751-AD1751)&lt;0,1,0),0)</f>
        <v>0</v>
      </c>
      <c r="AY1751">
        <f>SUM(AP1751:AX1751)</f>
        <v>5</v>
      </c>
    </row>
    <row r="1752" spans="1:51" x14ac:dyDescent="0.45">
      <c r="A1752" s="1" t="s">
        <v>2922</v>
      </c>
      <c r="B1752" s="2">
        <v>14950168</v>
      </c>
      <c r="C1752" s="3" t="s">
        <v>5337</v>
      </c>
      <c r="D1752" s="7">
        <v>10.85</v>
      </c>
      <c r="E1752" s="5">
        <v>594.60050650000005</v>
      </c>
      <c r="F1752" s="3" t="s">
        <v>4480</v>
      </c>
      <c r="G1752" s="3" t="s">
        <v>4491</v>
      </c>
      <c r="H1752" s="3" t="s">
        <v>4492</v>
      </c>
      <c r="I1752" s="3" t="s">
        <v>4493</v>
      </c>
      <c r="J1752" s="3"/>
      <c r="K1752" s="6">
        <v>60885.194000000003</v>
      </c>
      <c r="L1752" s="6">
        <v>59911.478999999999</v>
      </c>
      <c r="M1752" s="6" t="s">
        <v>4474</v>
      </c>
      <c r="N1752" s="6" t="s">
        <v>4474</v>
      </c>
      <c r="O1752" s="6">
        <v>49592.735000000001</v>
      </c>
      <c r="P1752" s="6">
        <v>48650.498</v>
      </c>
      <c r="Q1752" s="6">
        <v>128034.633</v>
      </c>
      <c r="R1752" s="6">
        <v>67840.255000000005</v>
      </c>
      <c r="S1752" s="6">
        <v>27499.651999999998</v>
      </c>
      <c r="T1752" s="6">
        <v>40646.464999999997</v>
      </c>
      <c r="U1752" s="6">
        <v>450242.15500000003</v>
      </c>
      <c r="V1752" s="6">
        <v>450242.15500000003</v>
      </c>
      <c r="W1752" s="6">
        <v>1122227.159</v>
      </c>
      <c r="X1752" s="6">
        <v>1122227.159</v>
      </c>
      <c r="Y1752" s="6">
        <v>85534.255000000005</v>
      </c>
      <c r="Z1752" s="6">
        <v>85534.255000000005</v>
      </c>
      <c r="AA1752" s="6">
        <v>29640</v>
      </c>
      <c r="AB1752" s="6">
        <v>29640</v>
      </c>
      <c r="AC1752" s="6">
        <v>54801890</v>
      </c>
      <c r="AD1752" s="6">
        <v>54801890</v>
      </c>
      <c r="AF1752">
        <f>Q1752/W1752</f>
        <v>0.11408976513640053</v>
      </c>
      <c r="AG1752">
        <f>R1752/X1752</f>
        <v>6.0451446443740904E-2</v>
      </c>
      <c r="AH1752">
        <f>U1752/W1752</f>
        <v>0.40120411575246867</v>
      </c>
      <c r="AI1752">
        <f>V1752/X1752</f>
        <v>0.40120411575246867</v>
      </c>
      <c r="AJ1752">
        <f>Y1752/AA1752</f>
        <v>2.8857710863697705</v>
      </c>
      <c r="AK1752">
        <f>Z1752/AB1752</f>
        <v>2.8857710863697705</v>
      </c>
      <c r="AL1752">
        <f>O1752/K1752</f>
        <v>0.81452865207262048</v>
      </c>
      <c r="AM1752">
        <f>P1752/L1752</f>
        <v>0.8120396760694224</v>
      </c>
      <c r="AN1752">
        <f>K1752/W1752</f>
        <v>5.4253894598535558E-2</v>
      </c>
      <c r="AO1752">
        <f>L1752/X1752</f>
        <v>5.3386231583796483E-2</v>
      </c>
      <c r="AP1752">
        <f>IF(OR(Q1752&lt;0, Q1752="NA"), 0, 1)</f>
        <v>1</v>
      </c>
      <c r="AQ1752">
        <f>IF(OR(S1752&lt;0, S1752="NA"), 0, 1)</f>
        <v>1</v>
      </c>
      <c r="AR1752">
        <f>IFERROR(IF((AF1752-AG1752)&gt;0,1,0),0)</f>
        <v>1</v>
      </c>
      <c r="AS1752">
        <f>IFERROR(IF((S1752-Q1752)&gt;0,1,0),0)</f>
        <v>0</v>
      </c>
      <c r="AT1752">
        <f>IFERROR(IF((AH1752-AI1752)&lt;0,1,0),0)</f>
        <v>0</v>
      </c>
      <c r="AU1752">
        <f>IFERROR(IF((AJ1752-AK1752)&gt;0,1,0),0)</f>
        <v>0</v>
      </c>
      <c r="AV1752">
        <f>IFERROR(IF((AL1752-AM1752)&gt;0,1,0),0)</f>
        <v>1</v>
      </c>
      <c r="AW1752">
        <f>IFERROR(IF((AN1752-AO1752)&gt;0,1,0),0)</f>
        <v>1</v>
      </c>
      <c r="AX1752">
        <f>IFERROR(IF((AC1752-AD1752)&lt;0,1,0),0)</f>
        <v>0</v>
      </c>
      <c r="AY1752">
        <f>SUM(AP1752:AX1752)</f>
        <v>5</v>
      </c>
    </row>
    <row r="1753" spans="1:51" x14ac:dyDescent="0.45">
      <c r="A1753" s="1" t="s">
        <v>2923</v>
      </c>
      <c r="B1753" s="2">
        <v>5721699</v>
      </c>
      <c r="C1753" s="3" t="s">
        <v>5337</v>
      </c>
      <c r="D1753" s="7">
        <v>11.08</v>
      </c>
      <c r="E1753" s="5">
        <v>1224.7758539599999</v>
      </c>
      <c r="F1753" s="3" t="s">
        <v>4480</v>
      </c>
      <c r="G1753" s="3" t="s">
        <v>4491</v>
      </c>
      <c r="H1753" s="3" t="s">
        <v>4492</v>
      </c>
      <c r="I1753" s="3" t="s">
        <v>4493</v>
      </c>
      <c r="J1753" s="3"/>
      <c r="K1753" s="6">
        <v>109173.838</v>
      </c>
      <c r="L1753" s="6">
        <v>101779.1</v>
      </c>
      <c r="M1753" s="6" t="s">
        <v>4474</v>
      </c>
      <c r="N1753" s="6" t="s">
        <v>4474</v>
      </c>
      <c r="O1753" s="6">
        <v>94813.013999999996</v>
      </c>
      <c r="P1753" s="6">
        <v>87923.088000000003</v>
      </c>
      <c r="Q1753" s="6">
        <v>258785.93</v>
      </c>
      <c r="R1753" s="6">
        <v>7255.5609999999997</v>
      </c>
      <c r="S1753" s="6">
        <v>17983.081999999999</v>
      </c>
      <c r="T1753" s="6">
        <v>77982.524000000005</v>
      </c>
      <c r="U1753" s="6" t="s">
        <v>4474</v>
      </c>
      <c r="V1753" s="6" t="s">
        <v>4474</v>
      </c>
      <c r="W1753" s="6">
        <v>2079343.905</v>
      </c>
      <c r="X1753" s="6">
        <v>1834064.4069999999</v>
      </c>
      <c r="Y1753" s="6">
        <v>48052.881000000001</v>
      </c>
      <c r="Z1753" s="6">
        <v>50818.3</v>
      </c>
      <c r="AA1753" s="6">
        <v>472922</v>
      </c>
      <c r="AB1753" s="6">
        <v>785916</v>
      </c>
      <c r="AC1753" s="6">
        <v>111631646</v>
      </c>
      <c r="AD1753" s="6">
        <v>110539338</v>
      </c>
      <c r="AF1753">
        <f>Q1753/W1753</f>
        <v>0.12445556955620575</v>
      </c>
      <c r="AG1753">
        <f>R1753/X1753</f>
        <v>3.9560012027429307E-3</v>
      </c>
      <c r="AH1753" t="e">
        <f>U1753/W1753</f>
        <v>#VALUE!</v>
      </c>
      <c r="AI1753" t="e">
        <f>V1753/X1753</f>
        <v>#VALUE!</v>
      </c>
      <c r="AJ1753">
        <f>Y1753/AA1753</f>
        <v>0.10160847031857262</v>
      </c>
      <c r="AK1753">
        <f>Z1753/AB1753</f>
        <v>6.4661236060851293E-2</v>
      </c>
      <c r="AL1753">
        <f>O1753/K1753</f>
        <v>0.86845910830761486</v>
      </c>
      <c r="AM1753">
        <f>P1753/L1753</f>
        <v>0.86386191271095936</v>
      </c>
      <c r="AN1753">
        <f>K1753/W1753</f>
        <v>5.2503983462033423E-2</v>
      </c>
      <c r="AO1753">
        <f>L1753/X1753</f>
        <v>5.5493743628382844E-2</v>
      </c>
      <c r="AP1753">
        <f>IF(OR(Q1753&lt;0, Q1753="NA"), 0, 1)</f>
        <v>1</v>
      </c>
      <c r="AQ1753">
        <f>IF(OR(S1753&lt;0, S1753="NA"), 0, 1)</f>
        <v>1</v>
      </c>
      <c r="AR1753">
        <f>IFERROR(IF((AF1753-AG1753)&gt;0,1,0),0)</f>
        <v>1</v>
      </c>
      <c r="AS1753">
        <f>IFERROR(IF((S1753-Q1753)&gt;0,1,0),0)</f>
        <v>0</v>
      </c>
      <c r="AT1753">
        <f>IFERROR(IF((AH1753-AI1753)&lt;0,1,0),0)</f>
        <v>0</v>
      </c>
      <c r="AU1753">
        <f>IFERROR(IF((AJ1753-AK1753)&gt;0,1,0),0)</f>
        <v>1</v>
      </c>
      <c r="AV1753">
        <f>IFERROR(IF((AL1753-AM1753)&gt;0,1,0),0)</f>
        <v>1</v>
      </c>
      <c r="AW1753">
        <f>IFERROR(IF((AN1753-AO1753)&gt;0,1,0),0)</f>
        <v>0</v>
      </c>
      <c r="AX1753">
        <f>IFERROR(IF((AC1753-AD1753)&lt;0,1,0),0)</f>
        <v>0</v>
      </c>
      <c r="AY1753">
        <f>SUM(AP1753:AX1753)</f>
        <v>5</v>
      </c>
    </row>
    <row r="1754" spans="1:51" x14ac:dyDescent="0.45">
      <c r="A1754" s="1" t="s">
        <v>2927</v>
      </c>
      <c r="B1754" s="2">
        <v>5721199</v>
      </c>
      <c r="C1754" s="3" t="s">
        <v>5337</v>
      </c>
      <c r="D1754" s="7">
        <v>12.135</v>
      </c>
      <c r="E1754" s="5">
        <v>500.36166622500002</v>
      </c>
      <c r="F1754" s="3" t="s">
        <v>4480</v>
      </c>
      <c r="G1754" s="3" t="s">
        <v>4491</v>
      </c>
      <c r="H1754" s="3" t="s">
        <v>4492</v>
      </c>
      <c r="I1754" s="3" t="s">
        <v>4493</v>
      </c>
      <c r="J1754" s="3"/>
      <c r="K1754" s="6">
        <v>35996.682999999997</v>
      </c>
      <c r="L1754" s="6">
        <v>36116.114999999998</v>
      </c>
      <c r="M1754" s="6" t="s">
        <v>4474</v>
      </c>
      <c r="N1754" s="6" t="s">
        <v>4474</v>
      </c>
      <c r="O1754" s="6">
        <v>30236.741000000002</v>
      </c>
      <c r="P1754" s="6">
        <v>30304.778999999999</v>
      </c>
      <c r="Q1754" s="6">
        <v>37148.142</v>
      </c>
      <c r="R1754" s="6">
        <v>-65139.951999999997</v>
      </c>
      <c r="S1754" s="6">
        <v>-21198.16</v>
      </c>
      <c r="T1754" s="6">
        <v>30190.615000000002</v>
      </c>
      <c r="U1754" s="6" t="s">
        <v>4474</v>
      </c>
      <c r="V1754" s="6" t="s">
        <v>4474</v>
      </c>
      <c r="W1754" s="6">
        <v>966966.03700000001</v>
      </c>
      <c r="X1754" s="6">
        <v>903464.04299999995</v>
      </c>
      <c r="Y1754" s="6">
        <v>21553.745999999999</v>
      </c>
      <c r="Z1754" s="6">
        <v>17414.488000000001</v>
      </c>
      <c r="AA1754" s="6">
        <v>394347</v>
      </c>
      <c r="AB1754" s="6">
        <v>349272</v>
      </c>
      <c r="AC1754" s="6">
        <v>41232935</v>
      </c>
      <c r="AD1754" s="6">
        <v>41482936</v>
      </c>
      <c r="AF1754">
        <f>Q1754/W1754</f>
        <v>3.84172148540518E-2</v>
      </c>
      <c r="AG1754">
        <f>R1754/X1754</f>
        <v>-7.2100215282170338E-2</v>
      </c>
      <c r="AH1754" t="e">
        <f>U1754/W1754</f>
        <v>#VALUE!</v>
      </c>
      <c r="AI1754" t="e">
        <f>V1754/X1754</f>
        <v>#VALUE!</v>
      </c>
      <c r="AJ1754">
        <f>Y1754/AA1754</f>
        <v>5.4656802257909913E-2</v>
      </c>
      <c r="AK1754">
        <f>Z1754/AB1754</f>
        <v>4.9859387526054198E-2</v>
      </c>
      <c r="AL1754">
        <f>O1754/K1754</f>
        <v>0.83998686767889152</v>
      </c>
      <c r="AM1754">
        <f>P1754/L1754</f>
        <v>0.83909299214491928</v>
      </c>
      <c r="AN1754">
        <f>K1754/W1754</f>
        <v>3.7226419152920048E-2</v>
      </c>
      <c r="AO1754">
        <f>L1754/X1754</f>
        <v>3.9975154827495439E-2</v>
      </c>
      <c r="AP1754">
        <f>IF(OR(Q1754&lt;0, Q1754="NA"), 0, 1)</f>
        <v>1</v>
      </c>
      <c r="AQ1754">
        <f>IF(OR(S1754&lt;0, S1754="NA"), 0, 1)</f>
        <v>0</v>
      </c>
      <c r="AR1754">
        <f>IFERROR(IF((AF1754-AG1754)&gt;0,1,0),0)</f>
        <v>1</v>
      </c>
      <c r="AS1754">
        <f>IFERROR(IF((S1754-Q1754)&gt;0,1,0),0)</f>
        <v>0</v>
      </c>
      <c r="AT1754">
        <f>IFERROR(IF((AH1754-AI1754)&lt;0,1,0),0)</f>
        <v>0</v>
      </c>
      <c r="AU1754">
        <f>IFERROR(IF((AJ1754-AK1754)&gt;0,1,0),0)</f>
        <v>1</v>
      </c>
      <c r="AV1754">
        <f>IFERROR(IF((AL1754-AM1754)&gt;0,1,0),0)</f>
        <v>1</v>
      </c>
      <c r="AW1754">
        <f>IFERROR(IF((AN1754-AO1754)&gt;0,1,0),0)</f>
        <v>0</v>
      </c>
      <c r="AX1754">
        <f>IFERROR(IF((AC1754-AD1754)&lt;0,1,0),0)</f>
        <v>1</v>
      </c>
      <c r="AY1754">
        <f>SUM(AP1754:AX1754)</f>
        <v>5</v>
      </c>
    </row>
    <row r="1755" spans="1:51" x14ac:dyDescent="0.45">
      <c r="A1755" s="1" t="s">
        <v>2928</v>
      </c>
      <c r="B1755" s="2">
        <v>5721790</v>
      </c>
      <c r="C1755" s="3" t="s">
        <v>5337</v>
      </c>
      <c r="D1755" s="5">
        <v>10.52</v>
      </c>
      <c r="E1755" s="5">
        <v>917.71539808</v>
      </c>
      <c r="F1755" s="3" t="s">
        <v>4480</v>
      </c>
      <c r="G1755" s="3" t="s">
        <v>4491</v>
      </c>
      <c r="H1755" s="3" t="s">
        <v>4492</v>
      </c>
      <c r="I1755" s="3" t="s">
        <v>4493</v>
      </c>
      <c r="J1755" s="3" t="s">
        <v>4494</v>
      </c>
      <c r="K1755" s="6">
        <v>76805.540999999997</v>
      </c>
      <c r="L1755" s="6">
        <v>76433.054999999993</v>
      </c>
      <c r="M1755" s="6" t="s">
        <v>4474</v>
      </c>
      <c r="N1755" s="6" t="s">
        <v>4474</v>
      </c>
      <c r="O1755" s="6">
        <v>61067.107000000004</v>
      </c>
      <c r="P1755" s="6">
        <v>60696.811000000002</v>
      </c>
      <c r="Q1755" s="6">
        <v>81560.017000000007</v>
      </c>
      <c r="R1755" s="6">
        <v>77812.678</v>
      </c>
      <c r="S1755" s="6">
        <v>45527.135000000002</v>
      </c>
      <c r="T1755" s="6">
        <v>53035.023999999998</v>
      </c>
      <c r="U1755" s="6">
        <v>661895.98400000005</v>
      </c>
      <c r="V1755" s="6">
        <v>661895.98400000005</v>
      </c>
      <c r="W1755" s="6">
        <v>1731283.108</v>
      </c>
      <c r="X1755" s="6">
        <v>1731283.108</v>
      </c>
      <c r="Y1755" s="6">
        <v>23016.035</v>
      </c>
      <c r="Z1755" s="6">
        <v>23016.035</v>
      </c>
      <c r="AA1755" s="6">
        <v>21355</v>
      </c>
      <c r="AB1755" s="6">
        <v>21355</v>
      </c>
      <c r="AC1755" s="6">
        <v>87235304</v>
      </c>
      <c r="AD1755" s="6">
        <v>87235304</v>
      </c>
      <c r="AF1755">
        <f>Q1755/W1755</f>
        <v>4.7109578221564911E-2</v>
      </c>
      <c r="AG1755">
        <f>R1755/X1755</f>
        <v>4.4945091672436051E-2</v>
      </c>
      <c r="AH1755">
        <f>U1755/W1755</f>
        <v>0.38231527873256421</v>
      </c>
      <c r="AI1755">
        <f>V1755/X1755</f>
        <v>0.38231527873256421</v>
      </c>
      <c r="AJ1755">
        <f>Y1755/AA1755</f>
        <v>1.077782018262702</v>
      </c>
      <c r="AK1755">
        <f>Z1755/AB1755</f>
        <v>1.077782018262702</v>
      </c>
      <c r="AL1755">
        <f>O1755/K1755</f>
        <v>0.79508725809248593</v>
      </c>
      <c r="AM1755">
        <f>P1755/L1755</f>
        <v>0.79411729650214824</v>
      </c>
      <c r="AN1755">
        <f>K1755/W1755</f>
        <v>4.4363363013878603E-2</v>
      </c>
      <c r="AO1755">
        <f>L1755/X1755</f>
        <v>4.4148212760128189E-2</v>
      </c>
      <c r="AP1755">
        <f>IF(OR(Q1755&lt;0, Q1755="NA"), 0, 1)</f>
        <v>1</v>
      </c>
      <c r="AQ1755">
        <f>IF(OR(S1755&lt;0, S1755="NA"), 0, 1)</f>
        <v>1</v>
      </c>
      <c r="AR1755">
        <f>IFERROR(IF((AF1755-AG1755)&gt;0,1,0),0)</f>
        <v>1</v>
      </c>
      <c r="AS1755">
        <f>IFERROR(IF((S1755-Q1755)&gt;0,1,0),0)</f>
        <v>0</v>
      </c>
      <c r="AT1755">
        <f>IFERROR(IF((AH1755-AI1755)&lt;0,1,0),0)</f>
        <v>0</v>
      </c>
      <c r="AU1755">
        <f>IFERROR(IF((AJ1755-AK1755)&gt;0,1,0),0)</f>
        <v>0</v>
      </c>
      <c r="AV1755">
        <f>IFERROR(IF((AL1755-AM1755)&gt;0,1,0),0)</f>
        <v>1</v>
      </c>
      <c r="AW1755">
        <f>IFERROR(IF((AN1755-AO1755)&gt;0,1,0),0)</f>
        <v>1</v>
      </c>
      <c r="AX1755">
        <f>IFERROR(IF((AC1755-AD1755)&lt;0,1,0),0)</f>
        <v>0</v>
      </c>
      <c r="AY1755">
        <f>SUM(AP1755:AX1755)</f>
        <v>5</v>
      </c>
    </row>
    <row r="1756" spans="1:51" x14ac:dyDescent="0.45">
      <c r="A1756" s="1" t="s">
        <v>2935</v>
      </c>
      <c r="B1756" s="2">
        <v>5721194</v>
      </c>
      <c r="C1756" s="3" t="s">
        <v>5337</v>
      </c>
      <c r="D1756" s="5">
        <v>11.68</v>
      </c>
      <c r="E1756" s="5">
        <v>2726.1663703999998</v>
      </c>
      <c r="F1756" s="3" t="s">
        <v>4480</v>
      </c>
      <c r="G1756" s="3" t="s">
        <v>4491</v>
      </c>
      <c r="H1756" s="3" t="s">
        <v>4492</v>
      </c>
      <c r="I1756" s="3" t="s">
        <v>4493</v>
      </c>
      <c r="J1756" s="3"/>
      <c r="K1756" s="6">
        <v>223755.97700000001</v>
      </c>
      <c r="L1756" s="6">
        <v>223538.44099999999</v>
      </c>
      <c r="M1756" s="6" t="s">
        <v>4474</v>
      </c>
      <c r="N1756" s="6" t="s">
        <v>4474</v>
      </c>
      <c r="O1756" s="6">
        <v>190064.53599999999</v>
      </c>
      <c r="P1756" s="6">
        <v>189983.758</v>
      </c>
      <c r="Q1756" s="6">
        <v>58187.175000000003</v>
      </c>
      <c r="R1756" s="6">
        <v>50695.671000000002</v>
      </c>
      <c r="S1756" s="6">
        <v>61730.790999999997</v>
      </c>
      <c r="T1756" s="6">
        <v>122129.798</v>
      </c>
      <c r="U1756" s="6">
        <v>2044501.865</v>
      </c>
      <c r="V1756" s="6">
        <v>2044501.865</v>
      </c>
      <c r="W1756" s="6">
        <v>5122332.108</v>
      </c>
      <c r="X1756" s="6">
        <v>5122332.108</v>
      </c>
      <c r="Y1756" s="6">
        <v>129325.376</v>
      </c>
      <c r="Z1756" s="6">
        <v>129325.376</v>
      </c>
      <c r="AA1756" s="6">
        <v>78353</v>
      </c>
      <c r="AB1756" s="6">
        <v>78353</v>
      </c>
      <c r="AC1756" s="6">
        <v>233404655</v>
      </c>
      <c r="AD1756" s="6">
        <v>233404655</v>
      </c>
      <c r="AF1756">
        <f>Q1756/W1756</f>
        <v>1.1359508476446487E-2</v>
      </c>
      <c r="AG1756">
        <f>R1756/X1756</f>
        <v>9.8969902636387198E-3</v>
      </c>
      <c r="AH1756">
        <f>U1756/W1756</f>
        <v>0.3991349685833373</v>
      </c>
      <c r="AI1756">
        <f>V1756/X1756</f>
        <v>0.3991349685833373</v>
      </c>
      <c r="AJ1756">
        <f>Y1756/AA1756</f>
        <v>1.6505478539430527</v>
      </c>
      <c r="AK1756">
        <f>Z1756/AB1756</f>
        <v>1.6505478539430527</v>
      </c>
      <c r="AL1756">
        <f>O1756/K1756</f>
        <v>0.84942774958811484</v>
      </c>
      <c r="AM1756">
        <f>P1756/L1756</f>
        <v>0.84989300788762323</v>
      </c>
      <c r="AN1756">
        <f>K1756/W1756</f>
        <v>4.3682442348972353E-2</v>
      </c>
      <c r="AO1756">
        <f>L1756/X1756</f>
        <v>4.3639974192786174E-2</v>
      </c>
      <c r="AP1756">
        <f>IF(OR(Q1756&lt;0, Q1756="NA"), 0, 1)</f>
        <v>1</v>
      </c>
      <c r="AQ1756">
        <f>IF(OR(S1756&lt;0, S1756="NA"), 0, 1)</f>
        <v>1</v>
      </c>
      <c r="AR1756">
        <f>IFERROR(IF((AF1756-AG1756)&gt;0,1,0),0)</f>
        <v>1</v>
      </c>
      <c r="AS1756">
        <f>IFERROR(IF((S1756-Q1756)&gt;0,1,0),0)</f>
        <v>1</v>
      </c>
      <c r="AT1756">
        <f>IFERROR(IF((AH1756-AI1756)&lt;0,1,0),0)</f>
        <v>0</v>
      </c>
      <c r="AU1756">
        <f>IFERROR(IF((AJ1756-AK1756)&gt;0,1,0),0)</f>
        <v>0</v>
      </c>
      <c r="AV1756">
        <f>IFERROR(IF((AL1756-AM1756)&gt;0,1,0),0)</f>
        <v>0</v>
      </c>
      <c r="AW1756">
        <f>IFERROR(IF((AN1756-AO1756)&gt;0,1,0),0)</f>
        <v>1</v>
      </c>
      <c r="AX1756">
        <f>IFERROR(IF((AC1756-AD1756)&lt;0,1,0),0)</f>
        <v>0</v>
      </c>
      <c r="AY1756">
        <f>SUM(AP1756:AX1756)</f>
        <v>5</v>
      </c>
    </row>
    <row r="1757" spans="1:51" x14ac:dyDescent="0.45">
      <c r="A1757" s="1" t="s">
        <v>2954</v>
      </c>
      <c r="B1757" s="2">
        <v>5732110</v>
      </c>
      <c r="C1757" s="3" t="s">
        <v>5337</v>
      </c>
      <c r="D1757" s="5">
        <v>15.19</v>
      </c>
      <c r="E1757" s="5">
        <v>424.20800086000003</v>
      </c>
      <c r="F1757" s="3" t="s">
        <v>4480</v>
      </c>
      <c r="G1757" s="3" t="s">
        <v>4491</v>
      </c>
      <c r="H1757" s="3" t="s">
        <v>4492</v>
      </c>
      <c r="I1757" s="3" t="s">
        <v>4493</v>
      </c>
      <c r="J1757" s="3" t="s">
        <v>4494</v>
      </c>
      <c r="K1757" s="6">
        <v>27415.127</v>
      </c>
      <c r="L1757" s="6">
        <v>26838.074000000001</v>
      </c>
      <c r="M1757" s="6" t="s">
        <v>4474</v>
      </c>
      <c r="N1757" s="6" t="s">
        <v>4474</v>
      </c>
      <c r="O1757" s="6">
        <v>22945.719000000001</v>
      </c>
      <c r="P1757" s="6">
        <v>22236.491999999998</v>
      </c>
      <c r="Q1757" s="6">
        <v>12665.13</v>
      </c>
      <c r="R1757" s="6">
        <v>16077.438</v>
      </c>
      <c r="S1757" s="6">
        <v>86070.172000000006</v>
      </c>
      <c r="T1757" s="6">
        <v>113742.666</v>
      </c>
      <c r="U1757" s="6">
        <v>190510</v>
      </c>
      <c r="V1757" s="6">
        <v>190510</v>
      </c>
      <c r="W1757" s="6">
        <v>659032.52599999995</v>
      </c>
      <c r="X1757" s="6">
        <v>659032.52599999995</v>
      </c>
      <c r="Y1757" s="6">
        <v>10648.200999999999</v>
      </c>
      <c r="Z1757" s="6">
        <v>10648.200999999999</v>
      </c>
      <c r="AA1757" s="6">
        <v>2948</v>
      </c>
      <c r="AB1757" s="6">
        <v>2948</v>
      </c>
      <c r="AC1757" s="6">
        <v>27926794</v>
      </c>
      <c r="AD1757" s="6">
        <v>27926794</v>
      </c>
      <c r="AF1757">
        <f>Q1757/W1757</f>
        <v>1.9217761643527741E-2</v>
      </c>
      <c r="AG1757">
        <f>R1757/X1757</f>
        <v>2.439551519191634E-2</v>
      </c>
      <c r="AH1757">
        <f>U1757/W1757</f>
        <v>0.28907526181795767</v>
      </c>
      <c r="AI1757">
        <f>V1757/X1757</f>
        <v>0.28907526181795767</v>
      </c>
      <c r="AJ1757">
        <f>Y1757/AA1757</f>
        <v>3.612008480325644</v>
      </c>
      <c r="AK1757">
        <f>Z1757/AB1757</f>
        <v>3.612008480325644</v>
      </c>
      <c r="AL1757">
        <f>O1757/K1757</f>
        <v>0.83697292374388788</v>
      </c>
      <c r="AM1757">
        <f>P1757/L1757</f>
        <v>0.82854276353809886</v>
      </c>
      <c r="AN1757">
        <f>K1757/W1757</f>
        <v>4.1599049998937383E-2</v>
      </c>
      <c r="AO1757">
        <f>L1757/X1757</f>
        <v>4.0723443746993458E-2</v>
      </c>
      <c r="AP1757">
        <f>IF(OR(Q1757&lt;0, Q1757="NA"), 0, 1)</f>
        <v>1</v>
      </c>
      <c r="AQ1757">
        <f>IF(OR(S1757&lt;0, S1757="NA"), 0, 1)</f>
        <v>1</v>
      </c>
      <c r="AR1757">
        <f>IFERROR(IF((AF1757-AG1757)&gt;0,1,0),0)</f>
        <v>0</v>
      </c>
      <c r="AS1757">
        <f>IFERROR(IF((S1757-Q1757)&gt;0,1,0),0)</f>
        <v>1</v>
      </c>
      <c r="AT1757">
        <f>IFERROR(IF((AH1757-AI1757)&lt;0,1,0),0)</f>
        <v>0</v>
      </c>
      <c r="AU1757">
        <f>IFERROR(IF((AJ1757-AK1757)&gt;0,1,0),0)</f>
        <v>0</v>
      </c>
      <c r="AV1757">
        <f>IFERROR(IF((AL1757-AM1757)&gt;0,1,0),0)</f>
        <v>1</v>
      </c>
      <c r="AW1757">
        <f>IFERROR(IF((AN1757-AO1757)&gt;0,1,0),0)</f>
        <v>1</v>
      </c>
      <c r="AX1757">
        <f>IFERROR(IF((AC1757-AD1757)&lt;0,1,0),0)</f>
        <v>0</v>
      </c>
      <c r="AY1757">
        <f>SUM(AP1757:AX1757)</f>
        <v>5</v>
      </c>
    </row>
    <row r="1758" spans="1:51" x14ac:dyDescent="0.45">
      <c r="A1758" s="1" t="s">
        <v>2955</v>
      </c>
      <c r="B1758" s="2">
        <v>4206680</v>
      </c>
      <c r="C1758" s="3" t="s">
        <v>5336</v>
      </c>
      <c r="D1758" s="5">
        <v>26.82</v>
      </c>
      <c r="E1758" s="5">
        <v>221.68661040000001</v>
      </c>
      <c r="F1758" s="3" t="s">
        <v>4480</v>
      </c>
      <c r="G1758" s="3" t="s">
        <v>4481</v>
      </c>
      <c r="H1758" s="3" t="s">
        <v>4481</v>
      </c>
      <c r="I1758" s="3" t="s">
        <v>4482</v>
      </c>
      <c r="J1758" s="3" t="s">
        <v>4484</v>
      </c>
      <c r="K1758" s="6">
        <v>76982</v>
      </c>
      <c r="L1758" s="6">
        <v>77985</v>
      </c>
      <c r="M1758" s="6" t="s">
        <v>4474</v>
      </c>
      <c r="N1758" s="6" t="s">
        <v>4474</v>
      </c>
      <c r="O1758" s="6">
        <v>43743</v>
      </c>
      <c r="P1758" s="6">
        <v>41492</v>
      </c>
      <c r="Q1758" s="6">
        <v>24805</v>
      </c>
      <c r="R1758" s="6">
        <v>24835</v>
      </c>
      <c r="S1758" s="6">
        <v>29903</v>
      </c>
      <c r="T1758" s="6">
        <v>22217</v>
      </c>
      <c r="U1758" s="6" t="s">
        <v>4474</v>
      </c>
      <c r="V1758" s="6" t="s">
        <v>4474</v>
      </c>
      <c r="W1758" s="6">
        <v>1900455</v>
      </c>
      <c r="X1758" s="6">
        <v>1840521</v>
      </c>
      <c r="Y1758" s="6" t="s">
        <v>4474</v>
      </c>
      <c r="Z1758" s="6" t="s">
        <v>4474</v>
      </c>
      <c r="AA1758" s="6" t="s">
        <v>4474</v>
      </c>
      <c r="AB1758" s="6" t="s">
        <v>4474</v>
      </c>
      <c r="AC1758" s="6">
        <v>8358711</v>
      </c>
      <c r="AD1758" s="6">
        <v>8359556</v>
      </c>
      <c r="AF1758">
        <f>Q1758/W1758</f>
        <v>1.3052137514437331E-2</v>
      </c>
      <c r="AG1758">
        <f>R1758/X1758</f>
        <v>1.3493461905623462E-2</v>
      </c>
      <c r="AH1758" t="e">
        <f>U1758/W1758</f>
        <v>#VALUE!</v>
      </c>
      <c r="AI1758" t="e">
        <f>V1758/X1758</f>
        <v>#VALUE!</v>
      </c>
      <c r="AJ1758" t="e">
        <f>Y1758/AA1758</f>
        <v>#VALUE!</v>
      </c>
      <c r="AK1758" t="e">
        <f>Z1758/AB1758</f>
        <v>#VALUE!</v>
      </c>
      <c r="AL1758">
        <f>O1758/K1758</f>
        <v>0.56822374061468917</v>
      </c>
      <c r="AM1758">
        <f>P1758/L1758</f>
        <v>0.53205103545553634</v>
      </c>
      <c r="AN1758">
        <f>K1758/W1758</f>
        <v>4.0507141710800831E-2</v>
      </c>
      <c r="AO1758">
        <f>L1758/X1758</f>
        <v>4.2371154689351549E-2</v>
      </c>
      <c r="AP1758">
        <f>IF(OR(Q1758&lt;0, Q1758="NA"), 0, 1)</f>
        <v>1</v>
      </c>
      <c r="AQ1758">
        <f>IF(OR(S1758&lt;0, S1758="NA"), 0, 1)</f>
        <v>1</v>
      </c>
      <c r="AR1758">
        <f>IFERROR(IF((AF1758-AG1758)&gt;0,1,0),0)</f>
        <v>0</v>
      </c>
      <c r="AS1758">
        <f>IFERROR(IF((S1758-Q1758)&gt;0,1,0),0)</f>
        <v>1</v>
      </c>
      <c r="AT1758">
        <f>IFERROR(IF((AH1758-AI1758)&lt;0,1,0),0)</f>
        <v>0</v>
      </c>
      <c r="AU1758">
        <f>IFERROR(IF((AJ1758-AK1758)&gt;0,1,0),0)</f>
        <v>0</v>
      </c>
      <c r="AV1758">
        <f>IFERROR(IF((AL1758-AM1758)&gt;0,1,0),0)</f>
        <v>1</v>
      </c>
      <c r="AW1758">
        <f>IFERROR(IF((AN1758-AO1758)&gt;0,1,0),0)</f>
        <v>0</v>
      </c>
      <c r="AX1758">
        <f>IFERROR(IF((AC1758-AD1758)&lt;0,1,0),0)</f>
        <v>1</v>
      </c>
      <c r="AY1758">
        <f>SUM(AP1758:AX1758)</f>
        <v>5</v>
      </c>
    </row>
    <row r="1759" spans="1:51" x14ac:dyDescent="0.45">
      <c r="A1759" s="1" t="s">
        <v>2969</v>
      </c>
      <c r="B1759" s="2">
        <v>1023841</v>
      </c>
      <c r="C1759" s="3" t="s">
        <v>5338</v>
      </c>
      <c r="D1759" s="5">
        <v>23.11</v>
      </c>
      <c r="E1759" s="5">
        <v>108.87123311000001</v>
      </c>
      <c r="F1759" s="3" t="s">
        <v>4480</v>
      </c>
      <c r="G1759" s="3" t="s">
        <v>4481</v>
      </c>
      <c r="H1759" s="3" t="s">
        <v>4481</v>
      </c>
      <c r="I1759" s="3" t="s">
        <v>4482</v>
      </c>
      <c r="J1759" s="3" t="s">
        <v>4484</v>
      </c>
      <c r="K1759" s="6">
        <v>59934</v>
      </c>
      <c r="L1759" s="6">
        <v>58443</v>
      </c>
      <c r="M1759" s="6" t="s">
        <v>4474</v>
      </c>
      <c r="N1759" s="6" t="s">
        <v>4474</v>
      </c>
      <c r="O1759" s="6">
        <v>40028</v>
      </c>
      <c r="P1759" s="6">
        <v>37142</v>
      </c>
      <c r="Q1759" s="6">
        <v>11707</v>
      </c>
      <c r="R1759" s="6">
        <v>11239</v>
      </c>
      <c r="S1759" s="6">
        <v>17307</v>
      </c>
      <c r="T1759" s="6">
        <v>17679</v>
      </c>
      <c r="U1759" s="6">
        <v>1679</v>
      </c>
      <c r="V1759" s="6">
        <v>1679</v>
      </c>
      <c r="W1759" s="6">
        <v>1494023</v>
      </c>
      <c r="X1759" s="6">
        <v>1403317</v>
      </c>
      <c r="Y1759" s="6" t="s">
        <v>4474</v>
      </c>
      <c r="Z1759" s="6" t="s">
        <v>4474</v>
      </c>
      <c r="AA1759" s="6" t="s">
        <v>4474</v>
      </c>
      <c r="AB1759" s="6" t="s">
        <v>4474</v>
      </c>
      <c r="AC1759" s="6">
        <v>4711001</v>
      </c>
      <c r="AD1759" s="6">
        <v>4711001</v>
      </c>
      <c r="AF1759">
        <f>Q1759/W1759</f>
        <v>7.8358900766587938E-3</v>
      </c>
      <c r="AG1759">
        <f>R1759/X1759</f>
        <v>8.0088818135888046E-3</v>
      </c>
      <c r="AH1759">
        <f>U1759/W1759</f>
        <v>1.1238113469471353E-3</v>
      </c>
      <c r="AI1759">
        <f>V1759/X1759</f>
        <v>1.1964509800707894E-3</v>
      </c>
      <c r="AJ1759" t="e">
        <f>Y1759/AA1759</f>
        <v>#VALUE!</v>
      </c>
      <c r="AK1759" t="e">
        <f>Z1759/AB1759</f>
        <v>#VALUE!</v>
      </c>
      <c r="AL1759">
        <f>O1759/K1759</f>
        <v>0.6678679881202656</v>
      </c>
      <c r="AM1759">
        <f>P1759/L1759</f>
        <v>0.63552521260031136</v>
      </c>
      <c r="AN1759">
        <f>K1759/W1759</f>
        <v>4.0115848283460161E-2</v>
      </c>
      <c r="AO1759">
        <f>L1759/X1759</f>
        <v>4.1646327950135287E-2</v>
      </c>
      <c r="AP1759">
        <f>IF(OR(Q1759&lt;0, Q1759="NA"), 0, 1)</f>
        <v>1</v>
      </c>
      <c r="AQ1759">
        <f>IF(OR(S1759&lt;0, S1759="NA"), 0, 1)</f>
        <v>1</v>
      </c>
      <c r="AR1759">
        <f>IFERROR(IF((AF1759-AG1759)&gt;0,1,0),0)</f>
        <v>0</v>
      </c>
      <c r="AS1759">
        <f>IFERROR(IF((S1759-Q1759)&gt;0,1,0),0)</f>
        <v>1</v>
      </c>
      <c r="AT1759">
        <f>IFERROR(IF((AH1759-AI1759)&lt;0,1,0),0)</f>
        <v>1</v>
      </c>
      <c r="AU1759">
        <f>IFERROR(IF((AJ1759-AK1759)&gt;0,1,0),0)</f>
        <v>0</v>
      </c>
      <c r="AV1759">
        <f>IFERROR(IF((AL1759-AM1759)&gt;0,1,0),0)</f>
        <v>1</v>
      </c>
      <c r="AW1759">
        <f>IFERROR(IF((AN1759-AO1759)&gt;0,1,0),0)</f>
        <v>0</v>
      </c>
      <c r="AX1759">
        <f>IFERROR(IF((AC1759-AD1759)&lt;0,1,0),0)</f>
        <v>0</v>
      </c>
      <c r="AY1759">
        <f>SUM(AP1759:AX1759)</f>
        <v>5</v>
      </c>
    </row>
    <row r="1760" spans="1:51" x14ac:dyDescent="0.45">
      <c r="A1760" s="1" t="s">
        <v>2971</v>
      </c>
      <c r="B1760" s="2">
        <v>4978020</v>
      </c>
      <c r="C1760" s="3" t="s">
        <v>5337</v>
      </c>
      <c r="D1760" s="7">
        <v>5.62</v>
      </c>
      <c r="E1760" s="5">
        <v>354.68398298</v>
      </c>
      <c r="F1760" s="3" t="s">
        <v>4654</v>
      </c>
      <c r="G1760" s="3" t="s">
        <v>4654</v>
      </c>
      <c r="H1760" s="3" t="s">
        <v>4747</v>
      </c>
      <c r="I1760" s="3" t="s">
        <v>4748</v>
      </c>
      <c r="J1760" s="3" t="s">
        <v>4749</v>
      </c>
      <c r="K1760" s="6">
        <v>736259</v>
      </c>
      <c r="L1760" s="6">
        <v>756200</v>
      </c>
      <c r="M1760" s="6">
        <v>77871</v>
      </c>
      <c r="N1760" s="6">
        <v>72891</v>
      </c>
      <c r="O1760" s="6">
        <v>20774</v>
      </c>
      <c r="P1760" s="6">
        <v>14013</v>
      </c>
      <c r="Q1760" s="6">
        <v>-20459</v>
      </c>
      <c r="R1760" s="6">
        <v>-1898</v>
      </c>
      <c r="S1760" s="6">
        <v>31882</v>
      </c>
      <c r="T1760" s="6">
        <v>16715</v>
      </c>
      <c r="U1760" s="6">
        <v>124643</v>
      </c>
      <c r="V1760" s="6">
        <v>124339</v>
      </c>
      <c r="W1760" s="6">
        <v>994141</v>
      </c>
      <c r="X1760" s="6">
        <v>1001178</v>
      </c>
      <c r="Y1760" s="6">
        <v>478911</v>
      </c>
      <c r="Z1760" s="6">
        <v>468816</v>
      </c>
      <c r="AA1760" s="6">
        <v>140771</v>
      </c>
      <c r="AB1760" s="6">
        <v>143730</v>
      </c>
      <c r="AC1760" s="6">
        <v>63110829</v>
      </c>
      <c r="AD1760" s="6">
        <v>63789198</v>
      </c>
      <c r="AF1760">
        <f>Q1760/W1760</f>
        <v>-2.0579575734226835E-2</v>
      </c>
      <c r="AG1760">
        <f>R1760/X1760</f>
        <v>-1.8957667867252376E-3</v>
      </c>
      <c r="AH1760">
        <f>U1760/W1760</f>
        <v>0.12537758728389634</v>
      </c>
      <c r="AI1760">
        <f>V1760/X1760</f>
        <v>0.12419270099822409</v>
      </c>
      <c r="AJ1760">
        <f>Y1760/AA1760</f>
        <v>3.4020572419035169</v>
      </c>
      <c r="AK1760">
        <f>Z1760/AB1760</f>
        <v>3.2617825088707995</v>
      </c>
      <c r="AL1760">
        <f>O1760/K1760</f>
        <v>2.8215614342235545E-2</v>
      </c>
      <c r="AM1760">
        <f>P1760/L1760</f>
        <v>1.8530811954509389E-2</v>
      </c>
      <c r="AN1760">
        <f>K1760/W1760</f>
        <v>0.74059816464666484</v>
      </c>
      <c r="AO1760">
        <f>L1760/X1760</f>
        <v>0.7553102445319414</v>
      </c>
      <c r="AP1760">
        <f>IF(OR(Q1760&lt;0, Q1760="NA"), 0, 1)</f>
        <v>0</v>
      </c>
      <c r="AQ1760">
        <f>IF(OR(S1760&lt;0, S1760="NA"), 0, 1)</f>
        <v>1</v>
      </c>
      <c r="AR1760">
        <f>IFERROR(IF((AF1760-AG1760)&gt;0,1,0),0)</f>
        <v>0</v>
      </c>
      <c r="AS1760">
        <f>IFERROR(IF((S1760-Q1760)&gt;0,1,0),0)</f>
        <v>1</v>
      </c>
      <c r="AT1760">
        <f>IFERROR(IF((AH1760-AI1760)&lt;0,1,0),0)</f>
        <v>0</v>
      </c>
      <c r="AU1760">
        <f>IFERROR(IF((AJ1760-AK1760)&gt;0,1,0),0)</f>
        <v>1</v>
      </c>
      <c r="AV1760">
        <f>IFERROR(IF((AL1760-AM1760)&gt;0,1,0),0)</f>
        <v>1</v>
      </c>
      <c r="AW1760">
        <f>IFERROR(IF((AN1760-AO1760)&gt;0,1,0),0)</f>
        <v>0</v>
      </c>
      <c r="AX1760">
        <f>IFERROR(IF((AC1760-AD1760)&lt;0,1,0),0)</f>
        <v>1</v>
      </c>
      <c r="AY1760">
        <f>SUM(AP1760:AX1760)</f>
        <v>5</v>
      </c>
    </row>
    <row r="1761" spans="1:51" x14ac:dyDescent="0.45">
      <c r="A1761" s="1" t="s">
        <v>2975</v>
      </c>
      <c r="B1761" s="2">
        <v>4298644</v>
      </c>
      <c r="C1761" s="3" t="s">
        <v>5335</v>
      </c>
      <c r="D1761" s="5">
        <v>188.79</v>
      </c>
      <c r="E1761" s="5">
        <v>40306.199821440001</v>
      </c>
      <c r="F1761" s="3" t="s">
        <v>4485</v>
      </c>
      <c r="G1761" s="3" t="s">
        <v>4607</v>
      </c>
      <c r="H1761" s="3" t="s">
        <v>4742</v>
      </c>
      <c r="I1761" s="3" t="s">
        <v>4743</v>
      </c>
      <c r="J1761" s="3" t="s">
        <v>4744</v>
      </c>
      <c r="K1761" s="6">
        <v>5924531</v>
      </c>
      <c r="L1761" s="6">
        <v>5969597</v>
      </c>
      <c r="M1761" s="6">
        <v>1971409</v>
      </c>
      <c r="N1761" s="6">
        <v>2011958</v>
      </c>
      <c r="O1761" s="6">
        <v>1630989</v>
      </c>
      <c r="P1761" s="6">
        <v>1674147</v>
      </c>
      <c r="Q1761" s="6">
        <v>1245744</v>
      </c>
      <c r="R1761" s="6">
        <v>1276451</v>
      </c>
      <c r="S1761" s="6">
        <v>1694917</v>
      </c>
      <c r="T1761" s="6">
        <v>1677676</v>
      </c>
      <c r="U1761" s="6">
        <v>39985</v>
      </c>
      <c r="V1761" s="6">
        <v>39983</v>
      </c>
      <c r="W1761" s="6">
        <v>5425831</v>
      </c>
      <c r="X1761" s="6">
        <v>5343096</v>
      </c>
      <c r="Y1761" s="6">
        <v>735059</v>
      </c>
      <c r="Z1761" s="6">
        <v>807113</v>
      </c>
      <c r="AA1761" s="6">
        <v>553580</v>
      </c>
      <c r="AB1761" s="6">
        <v>552754</v>
      </c>
      <c r="AC1761" s="6">
        <v>213794691</v>
      </c>
      <c r="AD1761" s="6">
        <v>214758093</v>
      </c>
      <c r="AF1761">
        <f>Q1761/W1761</f>
        <v>0.22959506110676872</v>
      </c>
      <c r="AG1761">
        <f>R1761/X1761</f>
        <v>0.23889726106362305</v>
      </c>
      <c r="AH1761">
        <f>U1761/W1761</f>
        <v>7.3693780731467675E-3</v>
      </c>
      <c r="AI1761">
        <f>V1761/X1761</f>
        <v>7.483114658617401E-3</v>
      </c>
      <c r="AJ1761">
        <f>Y1761/AA1761</f>
        <v>1.327827956212291</v>
      </c>
      <c r="AK1761">
        <f>Z1761/AB1761</f>
        <v>1.4601667287798912</v>
      </c>
      <c r="AL1761">
        <f>O1761/K1761</f>
        <v>0.27529419628321633</v>
      </c>
      <c r="AM1761">
        <f>P1761/L1761</f>
        <v>0.28044556441582236</v>
      </c>
      <c r="AN1761">
        <f>K1761/W1761</f>
        <v>1.0919121881975313</v>
      </c>
      <c r="AO1761">
        <f>L1761/X1761</f>
        <v>1.117254303497448</v>
      </c>
      <c r="AP1761">
        <f>IF(OR(Q1761&lt;0, Q1761="NA"), 0, 1)</f>
        <v>1</v>
      </c>
      <c r="AQ1761">
        <f>IF(OR(S1761&lt;0, S1761="NA"), 0, 1)</f>
        <v>1</v>
      </c>
      <c r="AR1761">
        <f>IFERROR(IF((AF1761-AG1761)&gt;0,1,0),0)</f>
        <v>0</v>
      </c>
      <c r="AS1761">
        <f>IFERROR(IF((S1761-Q1761)&gt;0,1,0),0)</f>
        <v>1</v>
      </c>
      <c r="AT1761">
        <f>IFERROR(IF((AH1761-AI1761)&lt;0,1,0),0)</f>
        <v>1</v>
      </c>
      <c r="AU1761">
        <f>IFERROR(IF((AJ1761-AK1761)&gt;0,1,0),0)</f>
        <v>0</v>
      </c>
      <c r="AV1761">
        <f>IFERROR(IF((AL1761-AM1761)&gt;0,1,0),0)</f>
        <v>0</v>
      </c>
      <c r="AW1761">
        <f>IFERROR(IF((AN1761-AO1761)&gt;0,1,0),0)</f>
        <v>0</v>
      </c>
      <c r="AX1761">
        <f>IFERROR(IF((AC1761-AD1761)&lt;0,1,0),0)</f>
        <v>1</v>
      </c>
      <c r="AY1761">
        <f>SUM(AP1761:AX1761)</f>
        <v>5</v>
      </c>
    </row>
    <row r="1762" spans="1:51" x14ac:dyDescent="0.45">
      <c r="A1762" s="1" t="s">
        <v>2976</v>
      </c>
      <c r="B1762" s="2">
        <v>108197</v>
      </c>
      <c r="C1762" s="3" t="s">
        <v>5335</v>
      </c>
      <c r="D1762" s="7">
        <v>6.45</v>
      </c>
      <c r="E1762" s="5">
        <v>42.918300000000002</v>
      </c>
      <c r="F1762" s="3" t="s">
        <v>4480</v>
      </c>
      <c r="G1762" s="3" t="s">
        <v>4491</v>
      </c>
      <c r="H1762" s="3" t="s">
        <v>4663</v>
      </c>
      <c r="I1762" s="3" t="s">
        <v>4663</v>
      </c>
      <c r="J1762" s="3" t="s">
        <v>4707</v>
      </c>
      <c r="K1762" s="6">
        <v>22181</v>
      </c>
      <c r="L1762" s="6">
        <v>19227</v>
      </c>
      <c r="M1762" s="6" t="s">
        <v>4474</v>
      </c>
      <c r="N1762" s="6" t="s">
        <v>4474</v>
      </c>
      <c r="O1762" s="6" t="s">
        <v>4474</v>
      </c>
      <c r="P1762" s="6" t="s">
        <v>4474</v>
      </c>
      <c r="Q1762" s="6">
        <v>-15535</v>
      </c>
      <c r="R1762" s="6">
        <v>-25846</v>
      </c>
      <c r="S1762" s="6">
        <v>-179</v>
      </c>
      <c r="T1762" s="6">
        <v>221</v>
      </c>
      <c r="U1762" s="6" t="s">
        <v>4474</v>
      </c>
      <c r="V1762" s="6" t="s">
        <v>4474</v>
      </c>
      <c r="W1762" s="6">
        <v>80282</v>
      </c>
      <c r="X1762" s="6">
        <v>88678</v>
      </c>
      <c r="Y1762" s="6">
        <v>32535</v>
      </c>
      <c r="Z1762" s="6">
        <v>42598</v>
      </c>
      <c r="AA1762" s="6">
        <v>3182</v>
      </c>
      <c r="AB1762" s="6">
        <v>11490</v>
      </c>
      <c r="AC1762" s="6">
        <v>6654000</v>
      </c>
      <c r="AD1762" s="6">
        <v>7306000</v>
      </c>
      <c r="AF1762">
        <f>Q1762/W1762</f>
        <v>-0.19350539348795495</v>
      </c>
      <c r="AG1762">
        <f>R1762/X1762</f>
        <v>-0.29145898644534157</v>
      </c>
      <c r="AH1762" t="e">
        <f>U1762/W1762</f>
        <v>#VALUE!</v>
      </c>
      <c r="AI1762" t="e">
        <f>V1762/X1762</f>
        <v>#VALUE!</v>
      </c>
      <c r="AJ1762">
        <f>Y1762/AA1762</f>
        <v>10.224701445631679</v>
      </c>
      <c r="AK1762">
        <f>Z1762/AB1762</f>
        <v>3.7073977371627502</v>
      </c>
      <c r="AL1762" t="e">
        <f>O1762/K1762</f>
        <v>#VALUE!</v>
      </c>
      <c r="AM1762" t="e">
        <f>P1762/L1762</f>
        <v>#VALUE!</v>
      </c>
      <c r="AN1762">
        <f>K1762/W1762</f>
        <v>0.27628858274582097</v>
      </c>
      <c r="AO1762">
        <f>L1762/X1762</f>
        <v>0.21681815106339791</v>
      </c>
      <c r="AP1762">
        <f>IF(OR(Q1762&lt;0, Q1762="NA"), 0, 1)</f>
        <v>0</v>
      </c>
      <c r="AQ1762">
        <f>IF(OR(S1762&lt;0, S1762="NA"), 0, 1)</f>
        <v>0</v>
      </c>
      <c r="AR1762">
        <f>IFERROR(IF((AF1762-AG1762)&gt;0,1,0),0)</f>
        <v>1</v>
      </c>
      <c r="AS1762">
        <f>IFERROR(IF((S1762-Q1762)&gt;0,1,0),0)</f>
        <v>1</v>
      </c>
      <c r="AT1762">
        <f>IFERROR(IF((AH1762-AI1762)&lt;0,1,0),0)</f>
        <v>0</v>
      </c>
      <c r="AU1762">
        <f>IFERROR(IF((AJ1762-AK1762)&gt;0,1,0),0)</f>
        <v>1</v>
      </c>
      <c r="AV1762">
        <f>IFERROR(IF((AL1762-AM1762)&gt;0,1,0),0)</f>
        <v>0</v>
      </c>
      <c r="AW1762">
        <f>IFERROR(IF((AN1762-AO1762)&gt;0,1,0),0)</f>
        <v>1</v>
      </c>
      <c r="AX1762">
        <f>IFERROR(IF((AC1762-AD1762)&lt;0,1,0),0)</f>
        <v>1</v>
      </c>
      <c r="AY1762">
        <f>SUM(AP1762:AX1762)</f>
        <v>5</v>
      </c>
    </row>
    <row r="1763" spans="1:51" x14ac:dyDescent="0.45">
      <c r="A1763" s="1" t="s">
        <v>2982</v>
      </c>
      <c r="B1763" s="2">
        <v>4025264</v>
      </c>
      <c r="C1763" s="3" t="s">
        <v>5337</v>
      </c>
      <c r="D1763" s="5">
        <v>33.57</v>
      </c>
      <c r="E1763" s="5">
        <v>3914.1444714300001</v>
      </c>
      <c r="F1763" s="3" t="s">
        <v>4583</v>
      </c>
      <c r="G1763" s="3" t="s">
        <v>4583</v>
      </c>
      <c r="H1763" s="3" t="s">
        <v>4584</v>
      </c>
      <c r="I1763" s="3" t="s">
        <v>4585</v>
      </c>
      <c r="J1763" s="3" t="s">
        <v>4625</v>
      </c>
      <c r="K1763" s="6">
        <v>6483400</v>
      </c>
      <c r="L1763" s="6">
        <v>6565300</v>
      </c>
      <c r="M1763" s="6">
        <v>906200</v>
      </c>
      <c r="N1763" s="6">
        <v>1060700</v>
      </c>
      <c r="O1763" s="6">
        <v>388800</v>
      </c>
      <c r="P1763" s="6">
        <v>542500</v>
      </c>
      <c r="Q1763" s="6">
        <v>143700</v>
      </c>
      <c r="R1763" s="6">
        <v>273400</v>
      </c>
      <c r="S1763" s="6">
        <v>778100</v>
      </c>
      <c r="T1763" s="6">
        <v>802900</v>
      </c>
      <c r="U1763" s="6">
        <v>2765600</v>
      </c>
      <c r="V1763" s="6">
        <v>2789100</v>
      </c>
      <c r="W1763" s="6">
        <v>7518300</v>
      </c>
      <c r="X1763" s="6">
        <v>7660600</v>
      </c>
      <c r="Y1763" s="6">
        <v>2001700</v>
      </c>
      <c r="Z1763" s="6">
        <v>2058300</v>
      </c>
      <c r="AA1763" s="6">
        <v>1429900</v>
      </c>
      <c r="AB1763" s="6">
        <v>1439300</v>
      </c>
      <c r="AC1763" s="6">
        <v>116596499</v>
      </c>
      <c r="AD1763" s="6">
        <v>117500000</v>
      </c>
      <c r="AF1763">
        <f>Q1763/W1763</f>
        <v>1.9113363393320298E-2</v>
      </c>
      <c r="AG1763">
        <f>R1763/X1763</f>
        <v>3.5689110513536799E-2</v>
      </c>
      <c r="AH1763">
        <f>U1763/W1763</f>
        <v>0.36784911482649002</v>
      </c>
      <c r="AI1763">
        <f>V1763/X1763</f>
        <v>0.36408375323081743</v>
      </c>
      <c r="AJ1763">
        <f>Y1763/AA1763</f>
        <v>1.3998881040632212</v>
      </c>
      <c r="AK1763">
        <f>Z1763/AB1763</f>
        <v>1.4300701730007643</v>
      </c>
      <c r="AL1763">
        <f>O1763/K1763</f>
        <v>5.9968535027917449E-2</v>
      </c>
      <c r="AM1763">
        <f>P1763/L1763</f>
        <v>8.2631410598144786E-2</v>
      </c>
      <c r="AN1763">
        <f>K1763/W1763</f>
        <v>0.86234920128220471</v>
      </c>
      <c r="AO1763">
        <f>L1763/X1763</f>
        <v>0.8570216432133253</v>
      </c>
      <c r="AP1763">
        <f>IF(OR(Q1763&lt;0, Q1763="NA"), 0, 1)</f>
        <v>1</v>
      </c>
      <c r="AQ1763">
        <f>IF(OR(S1763&lt;0, S1763="NA"), 0, 1)</f>
        <v>1</v>
      </c>
      <c r="AR1763">
        <f>IFERROR(IF((AF1763-AG1763)&gt;0,1,0),0)</f>
        <v>0</v>
      </c>
      <c r="AS1763">
        <f>IFERROR(IF((S1763-Q1763)&gt;0,1,0),0)</f>
        <v>1</v>
      </c>
      <c r="AT1763">
        <f>IFERROR(IF((AH1763-AI1763)&lt;0,1,0),0)</f>
        <v>0</v>
      </c>
      <c r="AU1763">
        <f>IFERROR(IF((AJ1763-AK1763)&gt;0,1,0),0)</f>
        <v>0</v>
      </c>
      <c r="AV1763">
        <f>IFERROR(IF((AL1763-AM1763)&gt;0,1,0),0)</f>
        <v>0</v>
      </c>
      <c r="AW1763">
        <f>IFERROR(IF((AN1763-AO1763)&gt;0,1,0),0)</f>
        <v>1</v>
      </c>
      <c r="AX1763">
        <f>IFERROR(IF((AC1763-AD1763)&lt;0,1,0),0)</f>
        <v>1</v>
      </c>
      <c r="AY1763">
        <f>SUM(AP1763:AX1763)</f>
        <v>5</v>
      </c>
    </row>
    <row r="1764" spans="1:51" x14ac:dyDescent="0.45">
      <c r="A1764" s="1" t="s">
        <v>2983</v>
      </c>
      <c r="B1764" s="2">
        <v>4973179</v>
      </c>
      <c r="C1764" s="3" t="s">
        <v>5338</v>
      </c>
      <c r="D1764" s="5">
        <v>111.27</v>
      </c>
      <c r="E1764" s="5">
        <v>6817.8467099999998</v>
      </c>
      <c r="F1764" s="3" t="s">
        <v>4475</v>
      </c>
      <c r="G1764" s="3" t="s">
        <v>4476</v>
      </c>
      <c r="H1764" s="3" t="s">
        <v>4637</v>
      </c>
      <c r="I1764" s="3" t="s">
        <v>4637</v>
      </c>
      <c r="J1764" s="3" t="s">
        <v>4951</v>
      </c>
      <c r="K1764" s="6">
        <v>2253570</v>
      </c>
      <c r="L1764" s="6">
        <v>2216192</v>
      </c>
      <c r="M1764" s="6">
        <v>300503</v>
      </c>
      <c r="N1764" s="6">
        <v>292379</v>
      </c>
      <c r="O1764" s="6">
        <v>259432</v>
      </c>
      <c r="P1764" s="6">
        <v>253979</v>
      </c>
      <c r="Q1764" s="6">
        <v>207683</v>
      </c>
      <c r="R1764" s="6">
        <v>203602</v>
      </c>
      <c r="S1764" s="6">
        <v>223330</v>
      </c>
      <c r="T1764" s="6">
        <v>228791</v>
      </c>
      <c r="U1764" s="6" t="s">
        <v>4474</v>
      </c>
      <c r="V1764" s="6" t="s">
        <v>4474</v>
      </c>
      <c r="W1764" s="6">
        <v>2470842</v>
      </c>
      <c r="X1764" s="6">
        <v>2374293</v>
      </c>
      <c r="Y1764" s="6">
        <v>923787</v>
      </c>
      <c r="Z1764" s="6">
        <v>895430</v>
      </c>
      <c r="AA1764" s="6">
        <v>317107</v>
      </c>
      <c r="AB1764" s="6">
        <v>297841</v>
      </c>
      <c r="AC1764" s="6">
        <v>61273000</v>
      </c>
      <c r="AD1764" s="6">
        <v>61391000</v>
      </c>
      <c r="AF1764">
        <f>Q1764/W1764</f>
        <v>8.4053533168045549E-2</v>
      </c>
      <c r="AG1764">
        <f>R1764/X1764</f>
        <v>8.5752685115105851E-2</v>
      </c>
      <c r="AH1764" t="e">
        <f>U1764/W1764</f>
        <v>#VALUE!</v>
      </c>
      <c r="AI1764" t="e">
        <f>V1764/X1764</f>
        <v>#VALUE!</v>
      </c>
      <c r="AJ1764">
        <f>Y1764/AA1764</f>
        <v>2.9131712639582221</v>
      </c>
      <c r="AK1764">
        <f>Z1764/AB1764</f>
        <v>3.0064027450888227</v>
      </c>
      <c r="AL1764">
        <f>O1764/K1764</f>
        <v>0.11512045332516851</v>
      </c>
      <c r="AM1764">
        <f>P1764/L1764</f>
        <v>0.11460153271918679</v>
      </c>
      <c r="AN1764">
        <f>K1764/W1764</f>
        <v>0.91206560354729282</v>
      </c>
      <c r="AO1764">
        <f>L1764/X1764</f>
        <v>0.93341133550071542</v>
      </c>
      <c r="AP1764">
        <f>IF(OR(Q1764&lt;0, Q1764="NA"), 0, 1)</f>
        <v>1</v>
      </c>
      <c r="AQ1764">
        <f>IF(OR(S1764&lt;0, S1764="NA"), 0, 1)</f>
        <v>1</v>
      </c>
      <c r="AR1764">
        <f>IFERROR(IF((AF1764-AG1764)&gt;0,1,0),0)</f>
        <v>0</v>
      </c>
      <c r="AS1764">
        <f>IFERROR(IF((S1764-Q1764)&gt;0,1,0),0)</f>
        <v>1</v>
      </c>
      <c r="AT1764">
        <f>IFERROR(IF((AH1764-AI1764)&lt;0,1,0),0)</f>
        <v>0</v>
      </c>
      <c r="AU1764">
        <f>IFERROR(IF((AJ1764-AK1764)&gt;0,1,0),0)</f>
        <v>0</v>
      </c>
      <c r="AV1764">
        <f>IFERROR(IF((AL1764-AM1764)&gt;0,1,0),0)</f>
        <v>1</v>
      </c>
      <c r="AW1764">
        <f>IFERROR(IF((AN1764-AO1764)&gt;0,1,0),0)</f>
        <v>0</v>
      </c>
      <c r="AX1764">
        <f>IFERROR(IF((AC1764-AD1764)&lt;0,1,0),0)</f>
        <v>1</v>
      </c>
      <c r="AY1764">
        <f>SUM(AP1764:AX1764)</f>
        <v>5</v>
      </c>
    </row>
    <row r="1765" spans="1:51" x14ac:dyDescent="0.45">
      <c r="A1765" s="1" t="s">
        <v>2990</v>
      </c>
      <c r="B1765" s="2">
        <v>4070013</v>
      </c>
      <c r="C1765" s="3" t="s">
        <v>5337</v>
      </c>
      <c r="D1765" s="5">
        <v>86.13</v>
      </c>
      <c r="E1765" s="5">
        <v>16916.887612350001</v>
      </c>
      <c r="F1765" s="3" t="s">
        <v>4665</v>
      </c>
      <c r="G1765" s="3" t="s">
        <v>4666</v>
      </c>
      <c r="H1765" s="3" t="s">
        <v>4679</v>
      </c>
      <c r="I1765" s="3" t="s">
        <v>4851</v>
      </c>
      <c r="J1765" s="3" t="s">
        <v>4966</v>
      </c>
      <c r="K1765" s="6">
        <v>15427800</v>
      </c>
      <c r="L1765" s="6">
        <v>15123300</v>
      </c>
      <c r="M1765" s="6">
        <v>2420600</v>
      </c>
      <c r="N1765" s="6">
        <v>2491500</v>
      </c>
      <c r="O1765" s="6">
        <v>2185500</v>
      </c>
      <c r="P1765" s="6">
        <v>2265400</v>
      </c>
      <c r="Q1765" s="6">
        <v>1552900</v>
      </c>
      <c r="R1765" s="6">
        <v>1531300</v>
      </c>
      <c r="S1765" s="6">
        <v>1609500</v>
      </c>
      <c r="T1765" s="6">
        <v>1446300</v>
      </c>
      <c r="U1765" s="6">
        <v>6180100</v>
      </c>
      <c r="V1765" s="6">
        <v>5489400</v>
      </c>
      <c r="W1765" s="6">
        <v>28796600</v>
      </c>
      <c r="X1765" s="6">
        <v>27324200</v>
      </c>
      <c r="Y1765" s="6">
        <v>15109500</v>
      </c>
      <c r="Z1765" s="6">
        <v>13972400</v>
      </c>
      <c r="AA1765" s="6">
        <v>15365700</v>
      </c>
      <c r="AB1765" s="6">
        <v>14957100</v>
      </c>
      <c r="AC1765" s="6">
        <v>195093092</v>
      </c>
      <c r="AD1765" s="6">
        <v>195648843</v>
      </c>
      <c r="AF1765">
        <f>Q1765/W1765</f>
        <v>5.3926505212420914E-2</v>
      </c>
      <c r="AG1765">
        <f>R1765/X1765</f>
        <v>5.6041896926533989E-2</v>
      </c>
      <c r="AH1765">
        <f>U1765/W1765</f>
        <v>0.21461214171117424</v>
      </c>
      <c r="AI1765">
        <f>V1765/X1765</f>
        <v>0.20089883692843707</v>
      </c>
      <c r="AJ1765">
        <f>Y1765/AA1765</f>
        <v>0.98332649993166599</v>
      </c>
      <c r="AK1765">
        <f>Z1765/AB1765</f>
        <v>0.93416504536307177</v>
      </c>
      <c r="AL1765">
        <f>O1765/K1765</f>
        <v>0.14165986077081633</v>
      </c>
      <c r="AM1765">
        <f>P1765/L1765</f>
        <v>0.1497953488987192</v>
      </c>
      <c r="AN1765">
        <f>K1765/W1765</f>
        <v>0.53575074835223602</v>
      </c>
      <c r="AO1765">
        <f>L1765/X1765</f>
        <v>0.55347640553062849</v>
      </c>
      <c r="AP1765">
        <f>IF(OR(Q1765&lt;0, Q1765="NA"), 0, 1)</f>
        <v>1</v>
      </c>
      <c r="AQ1765">
        <f>IF(OR(S1765&lt;0, S1765="NA"), 0, 1)</f>
        <v>1</v>
      </c>
      <c r="AR1765">
        <f>IFERROR(IF((AF1765-AG1765)&gt;0,1,0),0)</f>
        <v>0</v>
      </c>
      <c r="AS1765">
        <f>IFERROR(IF((S1765-Q1765)&gt;0,1,0),0)</f>
        <v>1</v>
      </c>
      <c r="AT1765">
        <f>IFERROR(IF((AH1765-AI1765)&lt;0,1,0),0)</f>
        <v>0</v>
      </c>
      <c r="AU1765">
        <f>IFERROR(IF((AJ1765-AK1765)&gt;0,1,0),0)</f>
        <v>1</v>
      </c>
      <c r="AV1765">
        <f>IFERROR(IF((AL1765-AM1765)&gt;0,1,0),0)</f>
        <v>0</v>
      </c>
      <c r="AW1765">
        <f>IFERROR(IF((AN1765-AO1765)&gt;0,1,0),0)</f>
        <v>0</v>
      </c>
      <c r="AX1765">
        <f>IFERROR(IF((AC1765-AD1765)&lt;0,1,0),0)</f>
        <v>1</v>
      </c>
      <c r="AY1765">
        <f>SUM(AP1765:AX1765)</f>
        <v>5</v>
      </c>
    </row>
    <row r="1766" spans="1:51" x14ac:dyDescent="0.45">
      <c r="A1766" s="1" t="s">
        <v>2995</v>
      </c>
      <c r="B1766" s="2">
        <v>102988</v>
      </c>
      <c r="C1766" s="3" t="s">
        <v>5337</v>
      </c>
      <c r="D1766" s="5">
        <v>25.37</v>
      </c>
      <c r="E1766" s="5">
        <v>542.58981368000002</v>
      </c>
      <c r="F1766" s="3" t="s">
        <v>4525</v>
      </c>
      <c r="G1766" s="3" t="s">
        <v>4526</v>
      </c>
      <c r="H1766" s="3" t="s">
        <v>4632</v>
      </c>
      <c r="I1766" s="3" t="s">
        <v>4632</v>
      </c>
      <c r="J1766" s="3" t="s">
        <v>4528</v>
      </c>
      <c r="K1766" s="6">
        <v>90390</v>
      </c>
      <c r="L1766" s="6">
        <v>89563</v>
      </c>
      <c r="M1766" s="6">
        <v>79949</v>
      </c>
      <c r="N1766" s="6">
        <v>77529</v>
      </c>
      <c r="O1766" s="6">
        <v>55610</v>
      </c>
      <c r="P1766" s="6">
        <v>53013</v>
      </c>
      <c r="Q1766" s="6">
        <v>35448</v>
      </c>
      <c r="R1766" s="6">
        <v>33028</v>
      </c>
      <c r="S1766" s="6">
        <v>37462</v>
      </c>
      <c r="T1766" s="6">
        <v>38645</v>
      </c>
      <c r="U1766" s="6">
        <v>418036</v>
      </c>
      <c r="V1766" s="6">
        <v>384277</v>
      </c>
      <c r="W1766" s="6">
        <v>768846</v>
      </c>
      <c r="X1766" s="6">
        <v>759230</v>
      </c>
      <c r="Y1766" s="6" t="s">
        <v>4474</v>
      </c>
      <c r="Z1766" s="6" t="s">
        <v>4474</v>
      </c>
      <c r="AA1766" s="6" t="s">
        <v>4474</v>
      </c>
      <c r="AB1766" s="6" t="s">
        <v>4474</v>
      </c>
      <c r="AC1766" s="6">
        <v>20653000</v>
      </c>
      <c r="AD1766" s="6">
        <v>20593000</v>
      </c>
      <c r="AF1766">
        <f>Q1766/W1766</f>
        <v>4.6105461952068424E-2</v>
      </c>
      <c r="AG1766">
        <f>R1766/X1766</f>
        <v>4.3501969100272646E-2</v>
      </c>
      <c r="AH1766">
        <f>U1766/W1766</f>
        <v>0.5437187681278175</v>
      </c>
      <c r="AI1766">
        <f>V1766/X1766</f>
        <v>0.50614043175322365</v>
      </c>
      <c r="AJ1766" t="e">
        <f>Y1766/AA1766</f>
        <v>#VALUE!</v>
      </c>
      <c r="AK1766" t="e">
        <f>Z1766/AB1766</f>
        <v>#VALUE!</v>
      </c>
      <c r="AL1766">
        <f>O1766/K1766</f>
        <v>0.61522292288970015</v>
      </c>
      <c r="AM1766">
        <f>P1766/L1766</f>
        <v>0.59190737246407554</v>
      </c>
      <c r="AN1766">
        <f>K1766/W1766</f>
        <v>0.11756580641636946</v>
      </c>
      <c r="AO1766">
        <f>L1766/X1766</f>
        <v>0.11796557038051711</v>
      </c>
      <c r="AP1766">
        <f>IF(OR(Q1766&lt;0, Q1766="NA"), 0, 1)</f>
        <v>1</v>
      </c>
      <c r="AQ1766">
        <f>IF(OR(S1766&lt;0, S1766="NA"), 0, 1)</f>
        <v>1</v>
      </c>
      <c r="AR1766">
        <f>IFERROR(IF((AF1766-AG1766)&gt;0,1,0),0)</f>
        <v>1</v>
      </c>
      <c r="AS1766">
        <f>IFERROR(IF((S1766-Q1766)&gt;0,1,0),0)</f>
        <v>1</v>
      </c>
      <c r="AT1766">
        <f>IFERROR(IF((AH1766-AI1766)&lt;0,1,0),0)</f>
        <v>0</v>
      </c>
      <c r="AU1766">
        <f>IFERROR(IF((AJ1766-AK1766)&gt;0,1,0),0)</f>
        <v>0</v>
      </c>
      <c r="AV1766">
        <f>IFERROR(IF((AL1766-AM1766)&gt;0,1,0),0)</f>
        <v>1</v>
      </c>
      <c r="AW1766">
        <f>IFERROR(IF((AN1766-AO1766)&gt;0,1,0),0)</f>
        <v>0</v>
      </c>
      <c r="AX1766">
        <f>IFERROR(IF((AC1766-AD1766)&lt;0,1,0),0)</f>
        <v>0</v>
      </c>
      <c r="AY1766">
        <f>SUM(AP1766:AX1766)</f>
        <v>5</v>
      </c>
    </row>
    <row r="1767" spans="1:51" x14ac:dyDescent="0.45">
      <c r="A1767" s="1" t="s">
        <v>2998</v>
      </c>
      <c r="B1767" s="2">
        <v>4010846</v>
      </c>
      <c r="C1767" s="3" t="s">
        <v>5337</v>
      </c>
      <c r="D1767" s="5">
        <v>106.3</v>
      </c>
      <c r="E1767" s="5">
        <v>62105.920418399997</v>
      </c>
      <c r="F1767" s="3" t="s">
        <v>4654</v>
      </c>
      <c r="G1767" s="3" t="s">
        <v>4654</v>
      </c>
      <c r="H1767" s="3" t="s">
        <v>4655</v>
      </c>
      <c r="I1767" s="3" t="s">
        <v>4725</v>
      </c>
      <c r="J1767" s="3" t="s">
        <v>5011</v>
      </c>
      <c r="K1767" s="6">
        <v>19933000</v>
      </c>
      <c r="L1767" s="6">
        <v>19099000</v>
      </c>
      <c r="M1767" s="6">
        <v>5612000</v>
      </c>
      <c r="N1767" s="6">
        <v>5242000</v>
      </c>
      <c r="O1767" s="6">
        <v>4562000</v>
      </c>
      <c r="P1767" s="6">
        <v>4289000</v>
      </c>
      <c r="Q1767" s="6">
        <v>2800000</v>
      </c>
      <c r="R1767" s="6">
        <v>2561000</v>
      </c>
      <c r="S1767" s="6">
        <v>4785000</v>
      </c>
      <c r="T1767" s="6">
        <v>4454000</v>
      </c>
      <c r="U1767" s="6">
        <v>26880000</v>
      </c>
      <c r="V1767" s="6">
        <v>20339000</v>
      </c>
      <c r="W1767" s="6">
        <v>51050000</v>
      </c>
      <c r="X1767" s="6">
        <v>44535000</v>
      </c>
      <c r="Y1767" s="6">
        <v>2876000</v>
      </c>
      <c r="Z1767" s="6">
        <v>2475000</v>
      </c>
      <c r="AA1767" s="6">
        <v>3557000</v>
      </c>
      <c r="AB1767" s="6">
        <v>3979000</v>
      </c>
      <c r="AC1767" s="6">
        <v>584172823</v>
      </c>
      <c r="AD1767" s="6">
        <v>584060910</v>
      </c>
      <c r="AF1767">
        <f>Q1767/W1767</f>
        <v>5.484818805093046E-2</v>
      </c>
      <c r="AG1767">
        <f>R1767/X1767</f>
        <v>5.7505332884248347E-2</v>
      </c>
      <c r="AH1767">
        <f>U1767/W1767</f>
        <v>0.52654260528893237</v>
      </c>
      <c r="AI1767">
        <f>V1767/X1767</f>
        <v>0.45669697990344671</v>
      </c>
      <c r="AJ1767">
        <f>Y1767/AA1767</f>
        <v>0.80854652797301096</v>
      </c>
      <c r="AK1767">
        <f>Z1767/AB1767</f>
        <v>0.62201558180447347</v>
      </c>
      <c r="AL1767">
        <f>O1767/K1767</f>
        <v>0.22886670345657953</v>
      </c>
      <c r="AM1767">
        <f>P1767/L1767</f>
        <v>0.22456673124247342</v>
      </c>
      <c r="AN1767">
        <f>K1767/W1767</f>
        <v>0.39046033300685601</v>
      </c>
      <c r="AO1767">
        <f>L1767/X1767</f>
        <v>0.42885371056472438</v>
      </c>
      <c r="AP1767">
        <f>IF(OR(Q1767&lt;0, Q1767="NA"), 0, 1)</f>
        <v>1</v>
      </c>
      <c r="AQ1767">
        <f>IF(OR(S1767&lt;0, S1767="NA"), 0, 1)</f>
        <v>1</v>
      </c>
      <c r="AR1767">
        <f>IFERROR(IF((AF1767-AG1767)&gt;0,1,0),0)</f>
        <v>0</v>
      </c>
      <c r="AS1767">
        <f>IFERROR(IF((S1767-Q1767)&gt;0,1,0),0)</f>
        <v>1</v>
      </c>
      <c r="AT1767">
        <f>IFERROR(IF((AH1767-AI1767)&lt;0,1,0),0)</f>
        <v>0</v>
      </c>
      <c r="AU1767">
        <f>IFERROR(IF((AJ1767-AK1767)&gt;0,1,0),0)</f>
        <v>1</v>
      </c>
      <c r="AV1767">
        <f>IFERROR(IF((AL1767-AM1767)&gt;0,1,0),0)</f>
        <v>1</v>
      </c>
      <c r="AW1767">
        <f>IFERROR(IF((AN1767-AO1767)&gt;0,1,0),0)</f>
        <v>0</v>
      </c>
      <c r="AX1767">
        <f>IFERROR(IF((AC1767-AD1767)&lt;0,1,0),0)</f>
        <v>0</v>
      </c>
      <c r="AY1767">
        <f>SUM(AP1767:AX1767)</f>
        <v>5</v>
      </c>
    </row>
    <row r="1768" spans="1:51" x14ac:dyDescent="0.45">
      <c r="A1768" s="1" t="s">
        <v>3007</v>
      </c>
      <c r="B1768" s="2">
        <v>4694652</v>
      </c>
      <c r="C1768" s="3" t="s">
        <v>5338</v>
      </c>
      <c r="D1768" s="5">
        <v>15.79</v>
      </c>
      <c r="E1768" s="5">
        <v>233.87628509000001</v>
      </c>
      <c r="F1768" s="3" t="s">
        <v>4480</v>
      </c>
      <c r="G1768" s="3" t="s">
        <v>4481</v>
      </c>
      <c r="H1768" s="3" t="s">
        <v>4481</v>
      </c>
      <c r="I1768" s="3" t="s">
        <v>4482</v>
      </c>
      <c r="J1768" s="3" t="s">
        <v>4484</v>
      </c>
      <c r="K1768" s="6">
        <v>80599</v>
      </c>
      <c r="L1768" s="6">
        <v>79767</v>
      </c>
      <c r="M1768" s="6" t="s">
        <v>4474</v>
      </c>
      <c r="N1768" s="6" t="s">
        <v>4474</v>
      </c>
      <c r="O1768" s="6">
        <v>99153</v>
      </c>
      <c r="P1768" s="6">
        <v>93675</v>
      </c>
      <c r="Q1768" s="6">
        <v>21270</v>
      </c>
      <c r="R1768" s="6">
        <v>20955</v>
      </c>
      <c r="S1768" s="6">
        <v>24721</v>
      </c>
      <c r="T1768" s="6">
        <v>26751</v>
      </c>
      <c r="U1768" s="6" t="s">
        <v>4474</v>
      </c>
      <c r="V1768" s="6" t="s">
        <v>4474</v>
      </c>
      <c r="W1768" s="6">
        <v>2387980</v>
      </c>
      <c r="X1768" s="6">
        <v>2290680</v>
      </c>
      <c r="Y1768" s="6" t="s">
        <v>4474</v>
      </c>
      <c r="Z1768" s="6" t="s">
        <v>4474</v>
      </c>
      <c r="AA1768" s="6" t="s">
        <v>4474</v>
      </c>
      <c r="AB1768" s="6" t="s">
        <v>4474</v>
      </c>
      <c r="AC1768" s="6">
        <v>14811671</v>
      </c>
      <c r="AD1768" s="6">
        <v>14816281</v>
      </c>
      <c r="AF1768">
        <f>Q1768/W1768</f>
        <v>8.907109774788733E-3</v>
      </c>
      <c r="AG1768">
        <f>R1768/X1768</f>
        <v>9.1479386033841478E-3</v>
      </c>
      <c r="AH1768" t="e">
        <f>U1768/W1768</f>
        <v>#VALUE!</v>
      </c>
      <c r="AI1768" t="e">
        <f>V1768/X1768</f>
        <v>#VALUE!</v>
      </c>
      <c r="AJ1768" t="e">
        <f>Y1768/AA1768</f>
        <v>#VALUE!</v>
      </c>
      <c r="AK1768" t="e">
        <f>Z1768/AB1768</f>
        <v>#VALUE!</v>
      </c>
      <c r="AL1768">
        <f>O1768/K1768</f>
        <v>1.2302013672626211</v>
      </c>
      <c r="AM1768">
        <f>P1768/L1768</f>
        <v>1.1743578171424274</v>
      </c>
      <c r="AN1768">
        <f>K1768/W1768</f>
        <v>3.3751957721588961E-2</v>
      </c>
      <c r="AO1768">
        <f>L1768/X1768</f>
        <v>3.4822410812509821E-2</v>
      </c>
      <c r="AP1768">
        <f>IF(OR(Q1768&lt;0, Q1768="NA"), 0, 1)</f>
        <v>1</v>
      </c>
      <c r="AQ1768">
        <f>IF(OR(S1768&lt;0, S1768="NA"), 0, 1)</f>
        <v>1</v>
      </c>
      <c r="AR1768">
        <f>IFERROR(IF((AF1768-AG1768)&gt;0,1,0),0)</f>
        <v>0</v>
      </c>
      <c r="AS1768">
        <f>IFERROR(IF((S1768-Q1768)&gt;0,1,0),0)</f>
        <v>1</v>
      </c>
      <c r="AT1768">
        <f>IFERROR(IF((AH1768-AI1768)&lt;0,1,0),0)</f>
        <v>0</v>
      </c>
      <c r="AU1768">
        <f>IFERROR(IF((AJ1768-AK1768)&gt;0,1,0),0)</f>
        <v>0</v>
      </c>
      <c r="AV1768">
        <f>IFERROR(IF((AL1768-AM1768)&gt;0,1,0),0)</f>
        <v>1</v>
      </c>
      <c r="AW1768">
        <f>IFERROR(IF((AN1768-AO1768)&gt;0,1,0),0)</f>
        <v>0</v>
      </c>
      <c r="AX1768">
        <f>IFERROR(IF((AC1768-AD1768)&lt;0,1,0),0)</f>
        <v>1</v>
      </c>
      <c r="AY1768">
        <f>SUM(AP1768:AX1768)</f>
        <v>5</v>
      </c>
    </row>
    <row r="1769" spans="1:51" x14ac:dyDescent="0.45">
      <c r="A1769" s="1" t="s">
        <v>3011</v>
      </c>
      <c r="B1769" s="2">
        <v>10835011</v>
      </c>
      <c r="C1769" s="3" t="s">
        <v>5335</v>
      </c>
      <c r="D1769" s="5">
        <v>18.27</v>
      </c>
      <c r="E1769" s="5">
        <v>1616.5324135799999</v>
      </c>
      <c r="F1769" s="3" t="s">
        <v>4500</v>
      </c>
      <c r="G1769" s="3" t="s">
        <v>4501</v>
      </c>
      <c r="H1769" s="3" t="s">
        <v>4502</v>
      </c>
      <c r="I1769" s="3" t="s">
        <v>4538</v>
      </c>
      <c r="J1769" s="3" t="s">
        <v>4504</v>
      </c>
      <c r="K1769" s="6">
        <v>447818</v>
      </c>
      <c r="L1769" s="6">
        <v>427247</v>
      </c>
      <c r="M1769" s="6">
        <v>91374</v>
      </c>
      <c r="N1769" s="6">
        <v>84575</v>
      </c>
      <c r="O1769" s="6">
        <v>84463</v>
      </c>
      <c r="P1769" s="6">
        <v>78605</v>
      </c>
      <c r="Q1769" s="6">
        <v>159532</v>
      </c>
      <c r="R1769" s="6">
        <v>158428</v>
      </c>
      <c r="S1769" s="6">
        <v>108618</v>
      </c>
      <c r="T1769" s="6">
        <v>89955</v>
      </c>
      <c r="U1769" s="6" t="s">
        <v>4474</v>
      </c>
      <c r="V1769" s="6" t="s">
        <v>4474</v>
      </c>
      <c r="W1769" s="6">
        <v>1012665</v>
      </c>
      <c r="X1769" s="6">
        <v>1007904</v>
      </c>
      <c r="Y1769" s="6">
        <v>193424</v>
      </c>
      <c r="Z1769" s="6">
        <v>186681</v>
      </c>
      <c r="AA1769" s="6">
        <v>91929</v>
      </c>
      <c r="AB1769" s="6">
        <v>74345</v>
      </c>
      <c r="AC1769" s="6">
        <v>88480154</v>
      </c>
      <c r="AD1769" s="6">
        <v>88465779</v>
      </c>
      <c r="AF1769">
        <f>Q1769/W1769</f>
        <v>0.1575367964726736</v>
      </c>
      <c r="AG1769">
        <f>R1769/X1769</f>
        <v>0.1571856049782519</v>
      </c>
      <c r="AH1769" t="e">
        <f>U1769/W1769</f>
        <v>#VALUE!</v>
      </c>
      <c r="AI1769" t="e">
        <f>V1769/X1769</f>
        <v>#VALUE!</v>
      </c>
      <c r="AJ1769">
        <f>Y1769/AA1769</f>
        <v>2.1040585669375278</v>
      </c>
      <c r="AK1769">
        <f>Z1769/AB1769</f>
        <v>2.5110094828165983</v>
      </c>
      <c r="AL1769">
        <f>O1769/K1769</f>
        <v>0.18861010499801259</v>
      </c>
      <c r="AM1769">
        <f>P1769/L1769</f>
        <v>0.18398022689451302</v>
      </c>
      <c r="AN1769">
        <f>K1769/W1769</f>
        <v>0.44221731767168809</v>
      </c>
      <c r="AO1769">
        <f>L1769/X1769</f>
        <v>0.42389652189097377</v>
      </c>
      <c r="AP1769">
        <f>IF(OR(Q1769&lt;0, Q1769="NA"), 0, 1)</f>
        <v>1</v>
      </c>
      <c r="AQ1769">
        <f>IF(OR(S1769&lt;0, S1769="NA"), 0, 1)</f>
        <v>1</v>
      </c>
      <c r="AR1769">
        <f>IFERROR(IF((AF1769-AG1769)&gt;0,1,0),0)</f>
        <v>1</v>
      </c>
      <c r="AS1769">
        <f>IFERROR(IF((S1769-Q1769)&gt;0,1,0),0)</f>
        <v>0</v>
      </c>
      <c r="AT1769">
        <f>IFERROR(IF((AH1769-AI1769)&lt;0,1,0),0)</f>
        <v>0</v>
      </c>
      <c r="AU1769">
        <f>IFERROR(IF((AJ1769-AK1769)&gt;0,1,0),0)</f>
        <v>0</v>
      </c>
      <c r="AV1769">
        <f>IFERROR(IF((AL1769-AM1769)&gt;0,1,0),0)</f>
        <v>1</v>
      </c>
      <c r="AW1769">
        <f>IFERROR(IF((AN1769-AO1769)&gt;0,1,0),0)</f>
        <v>1</v>
      </c>
      <c r="AX1769">
        <f>IFERROR(IF((AC1769-AD1769)&lt;0,1,0),0)</f>
        <v>0</v>
      </c>
      <c r="AY1769">
        <f>SUM(AP1769:AX1769)</f>
        <v>5</v>
      </c>
    </row>
    <row r="1770" spans="1:51" x14ac:dyDescent="0.45">
      <c r="A1770" s="1" t="s">
        <v>3012</v>
      </c>
      <c r="B1770" s="2">
        <v>102752</v>
      </c>
      <c r="C1770" s="3" t="s">
        <v>5337</v>
      </c>
      <c r="D1770" s="5">
        <v>70.78</v>
      </c>
      <c r="E1770" s="5">
        <v>731.25656277999997</v>
      </c>
      <c r="F1770" s="3" t="s">
        <v>4480</v>
      </c>
      <c r="G1770" s="3" t="s">
        <v>4491</v>
      </c>
      <c r="H1770" s="3" t="s">
        <v>4492</v>
      </c>
      <c r="I1770" s="3" t="s">
        <v>4836</v>
      </c>
      <c r="J1770" s="3" t="s">
        <v>4732</v>
      </c>
      <c r="K1770" s="6">
        <v>1267216</v>
      </c>
      <c r="L1770" s="6">
        <v>1210627</v>
      </c>
      <c r="M1770" s="6">
        <v>242255</v>
      </c>
      <c r="N1770" s="6">
        <v>224476</v>
      </c>
      <c r="O1770" s="6">
        <v>204674</v>
      </c>
      <c r="P1770" s="6">
        <v>186795</v>
      </c>
      <c r="Q1770" s="6">
        <v>72114</v>
      </c>
      <c r="R1770" s="6">
        <v>61385</v>
      </c>
      <c r="S1770" s="6">
        <v>-117464</v>
      </c>
      <c r="T1770" s="6">
        <v>-62313</v>
      </c>
      <c r="U1770" s="6">
        <v>112822</v>
      </c>
      <c r="V1770" s="6">
        <v>112767</v>
      </c>
      <c r="W1770" s="6">
        <v>3367285</v>
      </c>
      <c r="X1770" s="6">
        <v>3262538</v>
      </c>
      <c r="Y1770" s="6" t="s">
        <v>4474</v>
      </c>
      <c r="Z1770" s="6" t="s">
        <v>4474</v>
      </c>
      <c r="AA1770" s="6" t="s">
        <v>4474</v>
      </c>
      <c r="AB1770" s="6" t="s">
        <v>4474</v>
      </c>
      <c r="AC1770" s="6">
        <v>10331401</v>
      </c>
      <c r="AD1770" s="6">
        <v>10327510</v>
      </c>
      <c r="AF1770">
        <f>Q1770/W1770</f>
        <v>2.14160666531048E-2</v>
      </c>
      <c r="AG1770">
        <f>R1770/X1770</f>
        <v>1.8815106521364654E-2</v>
      </c>
      <c r="AH1770">
        <f>U1770/W1770</f>
        <v>3.3505331446551156E-2</v>
      </c>
      <c r="AI1770">
        <f>V1770/X1770</f>
        <v>3.4564195114355753E-2</v>
      </c>
      <c r="AJ1770" t="e">
        <f>Y1770/AA1770</f>
        <v>#VALUE!</v>
      </c>
      <c r="AK1770" t="e">
        <f>Z1770/AB1770</f>
        <v>#VALUE!</v>
      </c>
      <c r="AL1770">
        <f>O1770/K1770</f>
        <v>0.16151469047107991</v>
      </c>
      <c r="AM1770">
        <f>P1770/L1770</f>
        <v>0.15429607963476777</v>
      </c>
      <c r="AN1770">
        <f>K1770/W1770</f>
        <v>0.37633167373715026</v>
      </c>
      <c r="AO1770">
        <f>L1770/X1770</f>
        <v>0.37106908793092985</v>
      </c>
      <c r="AP1770">
        <f>IF(OR(Q1770&lt;0, Q1770="NA"), 0, 1)</f>
        <v>1</v>
      </c>
      <c r="AQ1770">
        <f>IF(OR(S1770&lt;0, S1770="NA"), 0, 1)</f>
        <v>0</v>
      </c>
      <c r="AR1770">
        <f>IFERROR(IF((AF1770-AG1770)&gt;0,1,0),0)</f>
        <v>1</v>
      </c>
      <c r="AS1770">
        <f>IFERROR(IF((S1770-Q1770)&gt;0,1,0),0)</f>
        <v>0</v>
      </c>
      <c r="AT1770">
        <f>IFERROR(IF((AH1770-AI1770)&lt;0,1,0),0)</f>
        <v>1</v>
      </c>
      <c r="AU1770">
        <f>IFERROR(IF((AJ1770-AK1770)&gt;0,1,0),0)</f>
        <v>0</v>
      </c>
      <c r="AV1770">
        <f>IFERROR(IF((AL1770-AM1770)&gt;0,1,0),0)</f>
        <v>1</v>
      </c>
      <c r="AW1770">
        <f>IFERROR(IF((AN1770-AO1770)&gt;0,1,0),0)</f>
        <v>1</v>
      </c>
      <c r="AX1770">
        <f>IFERROR(IF((AC1770-AD1770)&lt;0,1,0),0)</f>
        <v>0</v>
      </c>
      <c r="AY1770">
        <f>SUM(AP1770:AX1770)</f>
        <v>5</v>
      </c>
    </row>
    <row r="1771" spans="1:51" x14ac:dyDescent="0.45">
      <c r="A1771" s="1" t="s">
        <v>3013</v>
      </c>
      <c r="B1771" s="2">
        <v>9043515</v>
      </c>
      <c r="C1771" s="3" t="s">
        <v>5337</v>
      </c>
      <c r="D1771" s="5">
        <v>11.84</v>
      </c>
      <c r="E1771" s="5">
        <v>251.2224224</v>
      </c>
      <c r="F1771" s="3" t="s">
        <v>4480</v>
      </c>
      <c r="G1771" s="3" t="s">
        <v>4491</v>
      </c>
      <c r="H1771" s="3" t="s">
        <v>4663</v>
      </c>
      <c r="I1771" s="3" t="s">
        <v>4663</v>
      </c>
      <c r="J1771" s="3" t="s">
        <v>4595</v>
      </c>
      <c r="K1771" s="6">
        <v>260661</v>
      </c>
      <c r="L1771" s="6">
        <v>244373</v>
      </c>
      <c r="M1771" s="6" t="s">
        <v>4474</v>
      </c>
      <c r="N1771" s="6" t="s">
        <v>4474</v>
      </c>
      <c r="O1771" s="6" t="s">
        <v>4474</v>
      </c>
      <c r="P1771" s="6" t="s">
        <v>4474</v>
      </c>
      <c r="Q1771" s="6">
        <v>71805</v>
      </c>
      <c r="R1771" s="6">
        <v>55280</v>
      </c>
      <c r="S1771" s="6">
        <v>311857</v>
      </c>
      <c r="T1771" s="6">
        <v>309312</v>
      </c>
      <c r="U1771" s="6">
        <v>285767</v>
      </c>
      <c r="V1771" s="6">
        <v>262100</v>
      </c>
      <c r="W1771" s="6">
        <v>619266</v>
      </c>
      <c r="X1771" s="6">
        <v>573093</v>
      </c>
      <c r="Y1771" s="6">
        <v>540810</v>
      </c>
      <c r="Z1771" s="6">
        <v>513318</v>
      </c>
      <c r="AA1771" s="6">
        <v>70817</v>
      </c>
      <c r="AB1771" s="6">
        <v>68892</v>
      </c>
      <c r="AC1771" s="6">
        <v>20582349</v>
      </c>
      <c r="AD1771" s="6">
        <v>19600819</v>
      </c>
      <c r="AF1771">
        <f>Q1771/W1771</f>
        <v>0.11595178808460338</v>
      </c>
      <c r="AG1771">
        <f>R1771/X1771</f>
        <v>9.6459038934343988E-2</v>
      </c>
      <c r="AH1771">
        <f>U1771/W1771</f>
        <v>0.46146082620392531</v>
      </c>
      <c r="AI1771">
        <f>V1771/X1771</f>
        <v>0.45734287454217726</v>
      </c>
      <c r="AJ1771">
        <f>Y1771/AA1771</f>
        <v>7.6367256449722527</v>
      </c>
      <c r="AK1771">
        <f>Z1771/AB1771</f>
        <v>7.4510538233757186</v>
      </c>
      <c r="AL1771" t="e">
        <f>O1771/K1771</f>
        <v>#VALUE!</v>
      </c>
      <c r="AM1771" t="e">
        <f>P1771/L1771</f>
        <v>#VALUE!</v>
      </c>
      <c r="AN1771">
        <f>K1771/W1771</f>
        <v>0.42091928185949173</v>
      </c>
      <c r="AO1771">
        <f>L1771/X1771</f>
        <v>0.42641072216900222</v>
      </c>
      <c r="AP1771">
        <f>IF(OR(Q1771&lt;0, Q1771="NA"), 0, 1)</f>
        <v>1</v>
      </c>
      <c r="AQ1771">
        <f>IF(OR(S1771&lt;0, S1771="NA"), 0, 1)</f>
        <v>1</v>
      </c>
      <c r="AR1771">
        <f>IFERROR(IF((AF1771-AG1771)&gt;0,1,0),0)</f>
        <v>1</v>
      </c>
      <c r="AS1771">
        <f>IFERROR(IF((S1771-Q1771)&gt;0,1,0),0)</f>
        <v>1</v>
      </c>
      <c r="AT1771">
        <f>IFERROR(IF((AH1771-AI1771)&lt;0,1,0),0)</f>
        <v>0</v>
      </c>
      <c r="AU1771">
        <f>IFERROR(IF((AJ1771-AK1771)&gt;0,1,0),0)</f>
        <v>1</v>
      </c>
      <c r="AV1771">
        <f>IFERROR(IF((AL1771-AM1771)&gt;0,1,0),0)</f>
        <v>0</v>
      </c>
      <c r="AW1771">
        <f>IFERROR(IF((AN1771-AO1771)&gt;0,1,0),0)</f>
        <v>0</v>
      </c>
      <c r="AX1771">
        <f>IFERROR(IF((AC1771-AD1771)&lt;0,1,0),0)</f>
        <v>0</v>
      </c>
      <c r="AY1771">
        <f>SUM(AP1771:AX1771)</f>
        <v>5</v>
      </c>
    </row>
    <row r="1772" spans="1:51" x14ac:dyDescent="0.45">
      <c r="A1772" s="1" t="s">
        <v>3015</v>
      </c>
      <c r="B1772" s="2">
        <v>4092847</v>
      </c>
      <c r="C1772" s="3" t="s">
        <v>5384</v>
      </c>
      <c r="D1772" s="7">
        <v>4.6100000000000003</v>
      </c>
      <c r="E1772" s="5">
        <v>46.515075179999997</v>
      </c>
      <c r="F1772" s="3" t="s">
        <v>4480</v>
      </c>
      <c r="G1772" s="3" t="s">
        <v>4481</v>
      </c>
      <c r="H1772" s="3" t="s">
        <v>4481</v>
      </c>
      <c r="I1772" s="3" t="s">
        <v>4482</v>
      </c>
      <c r="J1772" s="3" t="s">
        <v>4484</v>
      </c>
      <c r="K1772" s="6">
        <v>37198</v>
      </c>
      <c r="L1772" s="6">
        <v>33946</v>
      </c>
      <c r="M1772" s="6" t="s">
        <v>4474</v>
      </c>
      <c r="N1772" s="6" t="s">
        <v>4474</v>
      </c>
      <c r="O1772" s="6">
        <v>38315</v>
      </c>
      <c r="P1772" s="6">
        <v>32224</v>
      </c>
      <c r="Q1772" s="6">
        <v>11724</v>
      </c>
      <c r="R1772" s="6">
        <v>9691</v>
      </c>
      <c r="S1772" s="6">
        <v>9987</v>
      </c>
      <c r="T1772" s="6">
        <v>7187</v>
      </c>
      <c r="U1772" s="6" t="s">
        <v>4474</v>
      </c>
      <c r="V1772" s="6" t="s">
        <v>4474</v>
      </c>
      <c r="W1772" s="6">
        <v>945192</v>
      </c>
      <c r="X1772" s="6">
        <v>899778</v>
      </c>
      <c r="Y1772" s="6" t="s">
        <v>4474</v>
      </c>
      <c r="Z1772" s="6" t="s">
        <v>4474</v>
      </c>
      <c r="AA1772" s="6" t="s">
        <v>4474</v>
      </c>
      <c r="AB1772" s="6" t="s">
        <v>4474</v>
      </c>
      <c r="AC1772" s="6">
        <v>10006960</v>
      </c>
      <c r="AD1772" s="6">
        <v>9677431</v>
      </c>
      <c r="AF1772">
        <f>Q1772/W1772</f>
        <v>1.2403829063301425E-2</v>
      </c>
      <c r="AG1772">
        <f>R1772/X1772</f>
        <v>1.0770434484950733E-2</v>
      </c>
      <c r="AH1772" t="e">
        <f>U1772/W1772</f>
        <v>#VALUE!</v>
      </c>
      <c r="AI1772" t="e">
        <f>V1772/X1772</f>
        <v>#VALUE!</v>
      </c>
      <c r="AJ1772" t="e">
        <f>Y1772/AA1772</f>
        <v>#VALUE!</v>
      </c>
      <c r="AK1772" t="e">
        <f>Z1772/AB1772</f>
        <v>#VALUE!</v>
      </c>
      <c r="AL1772">
        <f>O1772/K1772</f>
        <v>1.0300284961557074</v>
      </c>
      <c r="AM1772">
        <f>P1772/L1772</f>
        <v>0.94927237377010543</v>
      </c>
      <c r="AN1772">
        <f>K1772/W1772</f>
        <v>3.9354967033153054E-2</v>
      </c>
      <c r="AO1772">
        <f>L1772/X1772</f>
        <v>3.7727083791779747E-2</v>
      </c>
      <c r="AP1772">
        <f>IF(OR(Q1772&lt;0, Q1772="NA"), 0, 1)</f>
        <v>1</v>
      </c>
      <c r="AQ1772">
        <f>IF(OR(S1772&lt;0, S1772="NA"), 0, 1)</f>
        <v>1</v>
      </c>
      <c r="AR1772">
        <f>IFERROR(IF((AF1772-AG1772)&gt;0,1,0),0)</f>
        <v>1</v>
      </c>
      <c r="AS1772">
        <f>IFERROR(IF((S1772-Q1772)&gt;0,1,0),0)</f>
        <v>0</v>
      </c>
      <c r="AT1772">
        <f>IFERROR(IF((AH1772-AI1772)&lt;0,1,0),0)</f>
        <v>0</v>
      </c>
      <c r="AU1772">
        <f>IFERROR(IF((AJ1772-AK1772)&gt;0,1,0),0)</f>
        <v>0</v>
      </c>
      <c r="AV1772">
        <f>IFERROR(IF((AL1772-AM1772)&gt;0,1,0),0)</f>
        <v>1</v>
      </c>
      <c r="AW1772">
        <f>IFERROR(IF((AN1772-AO1772)&gt;0,1,0),0)</f>
        <v>1</v>
      </c>
      <c r="AX1772">
        <f>IFERROR(IF((AC1772-AD1772)&lt;0,1,0),0)</f>
        <v>0</v>
      </c>
      <c r="AY1772">
        <f>SUM(AP1772:AX1772)</f>
        <v>5</v>
      </c>
    </row>
    <row r="1773" spans="1:51" x14ac:dyDescent="0.45">
      <c r="A1773" s="1" t="s">
        <v>3020</v>
      </c>
      <c r="B1773" s="2">
        <v>4287903</v>
      </c>
      <c r="C1773" s="3" t="s">
        <v>5337</v>
      </c>
      <c r="D1773" s="5">
        <v>7.94</v>
      </c>
      <c r="E1773" s="5">
        <v>671.83228571999996</v>
      </c>
      <c r="F1773" s="3" t="s">
        <v>4480</v>
      </c>
      <c r="G1773" s="3" t="s">
        <v>4491</v>
      </c>
      <c r="H1773" s="3" t="s">
        <v>4542</v>
      </c>
      <c r="I1773" s="3" t="s">
        <v>4543</v>
      </c>
      <c r="J1773" s="3" t="s">
        <v>4494</v>
      </c>
      <c r="K1773" s="6">
        <v>75695</v>
      </c>
      <c r="L1773" s="6">
        <v>-21382</v>
      </c>
      <c r="M1773" s="6">
        <v>283997</v>
      </c>
      <c r="N1773" s="6">
        <v>177944</v>
      </c>
      <c r="O1773" s="6">
        <v>283997</v>
      </c>
      <c r="P1773" s="6">
        <v>177944</v>
      </c>
      <c r="Q1773" s="6">
        <v>59244</v>
      </c>
      <c r="R1773" s="6">
        <v>-38208</v>
      </c>
      <c r="S1773" s="6">
        <v>8654</v>
      </c>
      <c r="T1773" s="6">
        <v>58967</v>
      </c>
      <c r="U1773" s="6" t="s">
        <v>4474</v>
      </c>
      <c r="V1773" s="6" t="s">
        <v>4474</v>
      </c>
      <c r="W1773" s="6">
        <v>5916493</v>
      </c>
      <c r="X1773" s="6">
        <v>4929905</v>
      </c>
      <c r="Y1773" s="6" t="s">
        <v>4474</v>
      </c>
      <c r="Z1773" s="6" t="s">
        <v>4474</v>
      </c>
      <c r="AA1773" s="6" t="s">
        <v>4474</v>
      </c>
      <c r="AB1773" s="6" t="s">
        <v>4474</v>
      </c>
      <c r="AC1773" s="6">
        <v>78082645</v>
      </c>
      <c r="AD1773" s="6">
        <v>64824374</v>
      </c>
      <c r="AF1773">
        <f>Q1773/W1773</f>
        <v>1.0013364335933465E-2</v>
      </c>
      <c r="AG1773">
        <f>R1773/X1773</f>
        <v>-7.7502507654812819E-3</v>
      </c>
      <c r="AH1773" t="e">
        <f>U1773/W1773</f>
        <v>#VALUE!</v>
      </c>
      <c r="AI1773" t="e">
        <f>V1773/X1773</f>
        <v>#VALUE!</v>
      </c>
      <c r="AJ1773" t="e">
        <f>Y1773/AA1773</f>
        <v>#VALUE!</v>
      </c>
      <c r="AK1773" t="e">
        <f>Z1773/AB1773</f>
        <v>#VALUE!</v>
      </c>
      <c r="AL1773">
        <f>O1773/K1773</f>
        <v>3.7518594358940485</v>
      </c>
      <c r="AM1773">
        <f>P1773/L1773</f>
        <v>-8.3221401178561401</v>
      </c>
      <c r="AN1773">
        <f>K1773/W1773</f>
        <v>1.2793896654656736E-2</v>
      </c>
      <c r="AO1773">
        <f>L1773/X1773</f>
        <v>-4.3372032523953299E-3</v>
      </c>
      <c r="AP1773">
        <f>IF(OR(Q1773&lt;0, Q1773="NA"), 0, 1)</f>
        <v>1</v>
      </c>
      <c r="AQ1773">
        <f>IF(OR(S1773&lt;0, S1773="NA"), 0, 1)</f>
        <v>1</v>
      </c>
      <c r="AR1773">
        <f>IFERROR(IF((AF1773-AG1773)&gt;0,1,0),0)</f>
        <v>1</v>
      </c>
      <c r="AS1773">
        <f>IFERROR(IF((S1773-Q1773)&gt;0,1,0),0)</f>
        <v>0</v>
      </c>
      <c r="AT1773">
        <f>IFERROR(IF((AH1773-AI1773)&lt;0,1,0),0)</f>
        <v>0</v>
      </c>
      <c r="AU1773">
        <f>IFERROR(IF((AJ1773-AK1773)&gt;0,1,0),0)</f>
        <v>0</v>
      </c>
      <c r="AV1773">
        <f>IFERROR(IF((AL1773-AM1773)&gt;0,1,0),0)</f>
        <v>1</v>
      </c>
      <c r="AW1773">
        <f>IFERROR(IF((AN1773-AO1773)&gt;0,1,0),0)</f>
        <v>1</v>
      </c>
      <c r="AX1773">
        <f>IFERROR(IF((AC1773-AD1773)&lt;0,1,0),0)</f>
        <v>0</v>
      </c>
      <c r="AY1773">
        <f>SUM(AP1773:AX1773)</f>
        <v>5</v>
      </c>
    </row>
    <row r="1774" spans="1:51" x14ac:dyDescent="0.45">
      <c r="A1774" s="1" t="s">
        <v>3021</v>
      </c>
      <c r="B1774" s="2">
        <v>4930128</v>
      </c>
      <c r="C1774" s="3" t="s">
        <v>5335</v>
      </c>
      <c r="D1774" s="5">
        <v>1241.33</v>
      </c>
      <c r="E1774" s="5">
        <v>71662.841141690005</v>
      </c>
      <c r="F1774" s="3" t="s">
        <v>4475</v>
      </c>
      <c r="G1774" s="3" t="s">
        <v>4476</v>
      </c>
      <c r="H1774" s="3" t="s">
        <v>4477</v>
      </c>
      <c r="I1774" s="3" t="s">
        <v>4577</v>
      </c>
      <c r="J1774" s="3" t="s">
        <v>4578</v>
      </c>
      <c r="K1774" s="6">
        <v>16444893</v>
      </c>
      <c r="L1774" s="6">
        <v>16283836</v>
      </c>
      <c r="M1774" s="6">
        <v>3685245</v>
      </c>
      <c r="N1774" s="6">
        <v>3674210</v>
      </c>
      <c r="O1774" s="6">
        <v>3233443</v>
      </c>
      <c r="P1774" s="6">
        <v>3233937</v>
      </c>
      <c r="Q1774" s="6">
        <v>2388054</v>
      </c>
      <c r="R1774" s="6">
        <v>2372417</v>
      </c>
      <c r="S1774" s="6">
        <v>2941518</v>
      </c>
      <c r="T1774" s="6">
        <v>3035789</v>
      </c>
      <c r="U1774" s="6">
        <v>5359810</v>
      </c>
      <c r="V1774" s="6">
        <v>5397774</v>
      </c>
      <c r="W1774" s="6">
        <v>14577522</v>
      </c>
      <c r="X1774" s="6">
        <v>14393182</v>
      </c>
      <c r="Y1774" s="6">
        <v>5698287</v>
      </c>
      <c r="Z1774" s="6">
        <v>5679488</v>
      </c>
      <c r="AA1774" s="6">
        <v>8185165</v>
      </c>
      <c r="AB1774" s="6">
        <v>8123208</v>
      </c>
      <c r="AC1774" s="6">
        <v>57838920</v>
      </c>
      <c r="AD1774" s="6">
        <v>58238711</v>
      </c>
      <c r="AF1774">
        <f>Q1774/W1774</f>
        <v>0.16381755417690333</v>
      </c>
      <c r="AG1774">
        <f>R1774/X1774</f>
        <v>0.1648292226138737</v>
      </c>
      <c r="AH1774">
        <f>U1774/W1774</f>
        <v>0.36767634444317765</v>
      </c>
      <c r="AI1774">
        <f>V1774/X1774</f>
        <v>0.37502297963021658</v>
      </c>
      <c r="AJ1774">
        <f>Y1774/AA1774</f>
        <v>0.6961725267603035</v>
      </c>
      <c r="AK1774">
        <f>Z1774/AB1774</f>
        <v>0.69916811190849726</v>
      </c>
      <c r="AL1774">
        <f>O1774/K1774</f>
        <v>0.19662292725163977</v>
      </c>
      <c r="AM1774">
        <f>P1774/L1774</f>
        <v>0.19859798391484659</v>
      </c>
      <c r="AN1774">
        <f>K1774/W1774</f>
        <v>1.1280993436333007</v>
      </c>
      <c r="AO1774">
        <f>L1774/X1774</f>
        <v>1.1313576108465799</v>
      </c>
      <c r="AP1774">
        <f>IF(OR(Q1774&lt;0, Q1774="NA"), 0, 1)</f>
        <v>1</v>
      </c>
      <c r="AQ1774">
        <f>IF(OR(S1774&lt;0, S1774="NA"), 0, 1)</f>
        <v>1</v>
      </c>
      <c r="AR1774">
        <f>IFERROR(IF((AF1774-AG1774)&gt;0,1,0),0)</f>
        <v>0</v>
      </c>
      <c r="AS1774">
        <f>IFERROR(IF((S1774-Q1774)&gt;0,1,0),0)</f>
        <v>1</v>
      </c>
      <c r="AT1774">
        <f>IFERROR(IF((AH1774-AI1774)&lt;0,1,0),0)</f>
        <v>1</v>
      </c>
      <c r="AU1774">
        <f>IFERROR(IF((AJ1774-AK1774)&gt;0,1,0),0)</f>
        <v>0</v>
      </c>
      <c r="AV1774">
        <f>IFERROR(IF((AL1774-AM1774)&gt;0,1,0),0)</f>
        <v>0</v>
      </c>
      <c r="AW1774">
        <f>IFERROR(IF((AN1774-AO1774)&gt;0,1,0),0)</f>
        <v>0</v>
      </c>
      <c r="AX1774">
        <f>IFERROR(IF((AC1774-AD1774)&lt;0,1,0),0)</f>
        <v>1</v>
      </c>
      <c r="AY1774">
        <f>SUM(AP1774:AX1774)</f>
        <v>5</v>
      </c>
    </row>
    <row r="1775" spans="1:51" x14ac:dyDescent="0.45">
      <c r="A1775" s="1" t="s">
        <v>3027</v>
      </c>
      <c r="B1775" s="2">
        <v>4986717</v>
      </c>
      <c r="C1775" s="3" t="s">
        <v>5337</v>
      </c>
      <c r="D1775" s="5">
        <v>14.93</v>
      </c>
      <c r="E1775" s="5">
        <v>861.76286966999999</v>
      </c>
      <c r="F1775" s="3" t="s">
        <v>4583</v>
      </c>
      <c r="G1775" s="3" t="s">
        <v>4583</v>
      </c>
      <c r="H1775" s="3" t="s">
        <v>4584</v>
      </c>
      <c r="I1775" s="3" t="s">
        <v>4585</v>
      </c>
      <c r="J1775" s="3" t="s">
        <v>5212</v>
      </c>
      <c r="K1775" s="6">
        <v>1911500</v>
      </c>
      <c r="L1775" s="6">
        <v>1914300</v>
      </c>
      <c r="M1775" s="6">
        <v>230700</v>
      </c>
      <c r="N1775" s="6">
        <v>291100</v>
      </c>
      <c r="O1775" s="6">
        <v>108500</v>
      </c>
      <c r="P1775" s="6">
        <v>171800</v>
      </c>
      <c r="Q1775" s="6">
        <v>31900</v>
      </c>
      <c r="R1775" s="6">
        <v>78300</v>
      </c>
      <c r="S1775" s="6">
        <v>103000</v>
      </c>
      <c r="T1775" s="6">
        <v>201400</v>
      </c>
      <c r="U1775" s="6">
        <v>676700</v>
      </c>
      <c r="V1775" s="6">
        <v>660700</v>
      </c>
      <c r="W1775" s="6">
        <v>1996300</v>
      </c>
      <c r="X1775" s="6">
        <v>1908800</v>
      </c>
      <c r="Y1775" s="6">
        <v>718100</v>
      </c>
      <c r="Z1775" s="6">
        <v>677900</v>
      </c>
      <c r="AA1775" s="6">
        <v>577900</v>
      </c>
      <c r="AB1775" s="6">
        <v>489300</v>
      </c>
      <c r="AC1775" s="6">
        <v>57720219</v>
      </c>
      <c r="AD1775" s="6">
        <v>58356621</v>
      </c>
      <c r="AF1775">
        <f>Q1775/W1775</f>
        <v>1.5979562190051595E-2</v>
      </c>
      <c r="AG1775">
        <f>R1775/X1775</f>
        <v>4.1020536462699077E-2</v>
      </c>
      <c r="AH1775">
        <f>U1775/W1775</f>
        <v>0.33897710764915095</v>
      </c>
      <c r="AI1775">
        <f>V1775/X1775</f>
        <v>0.34613369656328585</v>
      </c>
      <c r="AJ1775">
        <f>Y1775/AA1775</f>
        <v>1.2426025263886487</v>
      </c>
      <c r="AK1775">
        <f>Z1775/AB1775</f>
        <v>1.3854486000408748</v>
      </c>
      <c r="AL1775">
        <f>O1775/K1775</f>
        <v>5.6761705466910804E-2</v>
      </c>
      <c r="AM1775">
        <f>P1775/L1775</f>
        <v>8.9745598913440944E-2</v>
      </c>
      <c r="AN1775">
        <f>K1775/W1775</f>
        <v>0.95752141461704154</v>
      </c>
      <c r="AO1775">
        <f>L1775/X1775</f>
        <v>1.0028813914501258</v>
      </c>
      <c r="AP1775">
        <f>IF(OR(Q1775&lt;0, Q1775="NA"), 0, 1)</f>
        <v>1</v>
      </c>
      <c r="AQ1775">
        <f>IF(OR(S1775&lt;0, S1775="NA"), 0, 1)</f>
        <v>1</v>
      </c>
      <c r="AR1775">
        <f>IFERROR(IF((AF1775-AG1775)&gt;0,1,0),0)</f>
        <v>0</v>
      </c>
      <c r="AS1775">
        <f>IFERROR(IF((S1775-Q1775)&gt;0,1,0),0)</f>
        <v>1</v>
      </c>
      <c r="AT1775">
        <f>IFERROR(IF((AH1775-AI1775)&lt;0,1,0),0)</f>
        <v>1</v>
      </c>
      <c r="AU1775">
        <f>IFERROR(IF((AJ1775-AK1775)&gt;0,1,0),0)</f>
        <v>0</v>
      </c>
      <c r="AV1775">
        <f>IFERROR(IF((AL1775-AM1775)&gt;0,1,0),0)</f>
        <v>0</v>
      </c>
      <c r="AW1775">
        <f>IFERROR(IF((AN1775-AO1775)&gt;0,1,0),0)</f>
        <v>0</v>
      </c>
      <c r="AX1775">
        <f>IFERROR(IF((AC1775-AD1775)&lt;0,1,0),0)</f>
        <v>1</v>
      </c>
      <c r="AY1775">
        <f>SUM(AP1775:AX1775)</f>
        <v>5</v>
      </c>
    </row>
    <row r="1776" spans="1:51" x14ac:dyDescent="0.45">
      <c r="A1776" s="1" t="s">
        <v>3035</v>
      </c>
      <c r="B1776" s="2">
        <v>4293959</v>
      </c>
      <c r="C1776" s="3" t="s">
        <v>5335</v>
      </c>
      <c r="D1776" s="7">
        <v>169.01</v>
      </c>
      <c r="E1776" s="5">
        <v>2824.2836884899998</v>
      </c>
      <c r="F1776" s="3" t="s">
        <v>4500</v>
      </c>
      <c r="G1776" s="3" t="s">
        <v>4574</v>
      </c>
      <c r="H1776" s="3" t="s">
        <v>4580</v>
      </c>
      <c r="I1776" s="3" t="s">
        <v>4581</v>
      </c>
      <c r="J1776" s="3" t="s">
        <v>4758</v>
      </c>
      <c r="K1776" s="6">
        <v>1650140</v>
      </c>
      <c r="L1776" s="6">
        <v>1603555</v>
      </c>
      <c r="M1776" s="6">
        <v>247066</v>
      </c>
      <c r="N1776" s="6">
        <v>241079</v>
      </c>
      <c r="O1776" s="6">
        <v>201813</v>
      </c>
      <c r="P1776" s="6">
        <v>196988</v>
      </c>
      <c r="Q1776" s="6">
        <v>134477</v>
      </c>
      <c r="R1776" s="6">
        <v>133211</v>
      </c>
      <c r="S1776" s="6" t="s">
        <v>4474</v>
      </c>
      <c r="T1776" s="6">
        <v>-141805</v>
      </c>
      <c r="U1776" s="6">
        <v>466560</v>
      </c>
      <c r="V1776" s="6">
        <v>468084</v>
      </c>
      <c r="W1776" s="6">
        <v>2130914</v>
      </c>
      <c r="X1776" s="6">
        <v>2113514</v>
      </c>
      <c r="Y1776" s="6">
        <v>1324569</v>
      </c>
      <c r="Z1776" s="6">
        <v>1310003</v>
      </c>
      <c r="AA1776" s="6">
        <v>703718</v>
      </c>
      <c r="AB1776" s="6">
        <v>712536</v>
      </c>
      <c r="AC1776" s="6">
        <v>17040000</v>
      </c>
      <c r="AD1776" s="6">
        <v>16710749</v>
      </c>
      <c r="AF1776">
        <f>Q1776/W1776</f>
        <v>6.3107661782690436E-2</v>
      </c>
      <c r="AG1776">
        <f>R1776/X1776</f>
        <v>6.3028207998622202E-2</v>
      </c>
      <c r="AH1776">
        <f>U1776/W1776</f>
        <v>0.21894830105766822</v>
      </c>
      <c r="AI1776">
        <f>V1776/X1776</f>
        <v>0.221471918331272</v>
      </c>
      <c r="AJ1776">
        <f>Y1776/AA1776</f>
        <v>1.8822440238845675</v>
      </c>
      <c r="AK1776">
        <f>Z1776/AB1776</f>
        <v>1.8385078087282607</v>
      </c>
      <c r="AL1776">
        <f>O1776/K1776</f>
        <v>0.12230053207606627</v>
      </c>
      <c r="AM1776">
        <f>P1776/L1776</f>
        <v>0.12284455475490395</v>
      </c>
      <c r="AN1776">
        <f>K1776/W1776</f>
        <v>0.77438132181777397</v>
      </c>
      <c r="AO1776">
        <f>L1776/X1776</f>
        <v>0.75871510668961739</v>
      </c>
      <c r="AP1776">
        <f>IF(OR(Q1776&lt;0, Q1776="NA"), 0, 1)</f>
        <v>1</v>
      </c>
      <c r="AQ1776">
        <f>IF(OR(S1776&lt;0, S1776="NA"), 0, 1)</f>
        <v>0</v>
      </c>
      <c r="AR1776">
        <f>IFERROR(IF((AF1776-AG1776)&gt;0,1,0),0)</f>
        <v>1</v>
      </c>
      <c r="AS1776">
        <f>IFERROR(IF((S1776-Q1776)&gt;0,1,0),0)</f>
        <v>0</v>
      </c>
      <c r="AT1776">
        <f>IFERROR(IF((AH1776-AI1776)&lt;0,1,0),0)</f>
        <v>1</v>
      </c>
      <c r="AU1776">
        <f>IFERROR(IF((AJ1776-AK1776)&gt;0,1,0),0)</f>
        <v>1</v>
      </c>
      <c r="AV1776">
        <f>IFERROR(IF((AL1776-AM1776)&gt;0,1,0),0)</f>
        <v>0</v>
      </c>
      <c r="AW1776">
        <f>IFERROR(IF((AN1776-AO1776)&gt;0,1,0),0)</f>
        <v>1</v>
      </c>
      <c r="AX1776">
        <f>IFERROR(IF((AC1776-AD1776)&lt;0,1,0),0)</f>
        <v>0</v>
      </c>
      <c r="AY1776">
        <f>SUM(AP1776:AX1776)</f>
        <v>5</v>
      </c>
    </row>
    <row r="1777" spans="1:51" x14ac:dyDescent="0.45">
      <c r="A1777" s="1" t="s">
        <v>3039</v>
      </c>
      <c r="B1777" s="2">
        <v>4279706</v>
      </c>
      <c r="C1777" s="3" t="s">
        <v>5335</v>
      </c>
      <c r="D1777" s="7">
        <v>6.4850000000000003</v>
      </c>
      <c r="E1777" s="5">
        <v>321.97609311500003</v>
      </c>
      <c r="F1777" s="3" t="s">
        <v>4665</v>
      </c>
      <c r="G1777" s="3" t="s">
        <v>4666</v>
      </c>
      <c r="H1777" s="3" t="s">
        <v>4667</v>
      </c>
      <c r="I1777" s="3" t="s">
        <v>4667</v>
      </c>
      <c r="J1777" s="3" t="s">
        <v>4788</v>
      </c>
      <c r="K1777" s="6">
        <v>903518</v>
      </c>
      <c r="L1777" s="6">
        <v>909356</v>
      </c>
      <c r="M1777" s="6">
        <v>2623</v>
      </c>
      <c r="N1777" s="6">
        <v>8389</v>
      </c>
      <c r="O1777" s="6">
        <v>-7163</v>
      </c>
      <c r="P1777" s="6">
        <v>-1594</v>
      </c>
      <c r="Q1777" s="6">
        <v>3513</v>
      </c>
      <c r="R1777" s="6">
        <v>-2675</v>
      </c>
      <c r="S1777" s="6">
        <v>51375</v>
      </c>
      <c r="T1777" s="6">
        <v>44633</v>
      </c>
      <c r="U1777" s="6" t="s">
        <v>4474</v>
      </c>
      <c r="V1777" s="6">
        <v>118000</v>
      </c>
      <c r="W1777" s="6">
        <v>530131</v>
      </c>
      <c r="X1777" s="6">
        <v>626210</v>
      </c>
      <c r="Y1777" s="6">
        <v>326203</v>
      </c>
      <c r="Z1777" s="6">
        <v>356561</v>
      </c>
      <c r="AA1777" s="6">
        <v>272727</v>
      </c>
      <c r="AB1777" s="6">
        <v>261346</v>
      </c>
      <c r="AC1777" s="6">
        <v>49654192</v>
      </c>
      <c r="AD1777" s="6">
        <v>49215351</v>
      </c>
      <c r="AF1777">
        <f>Q1777/W1777</f>
        <v>6.6266639755079406E-3</v>
      </c>
      <c r="AG1777">
        <f>R1777/X1777</f>
        <v>-4.2717299308538672E-3</v>
      </c>
      <c r="AH1777" t="e">
        <f>U1777/W1777</f>
        <v>#VALUE!</v>
      </c>
      <c r="AI1777">
        <f>V1777/X1777</f>
        <v>0.18843518947317991</v>
      </c>
      <c r="AJ1777">
        <f>Y1777/AA1777</f>
        <v>1.1960788627455294</v>
      </c>
      <c r="AK1777">
        <f>Z1777/AB1777</f>
        <v>1.3643254536132177</v>
      </c>
      <c r="AL1777">
        <f>O1777/K1777</f>
        <v>-7.9278996101903899E-3</v>
      </c>
      <c r="AM1777">
        <f>P1777/L1777</f>
        <v>-1.7528888576091213E-3</v>
      </c>
      <c r="AN1777">
        <f>K1777/W1777</f>
        <v>1.7043296845496678</v>
      </c>
      <c r="AO1777">
        <f>L1777/X1777</f>
        <v>1.4521582216828222</v>
      </c>
      <c r="AP1777">
        <f>IF(OR(Q1777&lt;0, Q1777="NA"), 0, 1)</f>
        <v>1</v>
      </c>
      <c r="AQ1777">
        <f>IF(OR(S1777&lt;0, S1777="NA"), 0, 1)</f>
        <v>1</v>
      </c>
      <c r="AR1777">
        <f>IFERROR(IF((AF1777-AG1777)&gt;0,1,0),0)</f>
        <v>1</v>
      </c>
      <c r="AS1777">
        <f>IFERROR(IF((S1777-Q1777)&gt;0,1,0),0)</f>
        <v>1</v>
      </c>
      <c r="AT1777">
        <f>IFERROR(IF((AH1777-AI1777)&lt;0,1,0),0)</f>
        <v>0</v>
      </c>
      <c r="AU1777">
        <f>IFERROR(IF((AJ1777-AK1777)&gt;0,1,0),0)</f>
        <v>0</v>
      </c>
      <c r="AV1777">
        <f>IFERROR(IF((AL1777-AM1777)&gt;0,1,0),0)</f>
        <v>0</v>
      </c>
      <c r="AW1777">
        <f>IFERROR(IF((AN1777-AO1777)&gt;0,1,0),0)</f>
        <v>1</v>
      </c>
      <c r="AX1777">
        <f>IFERROR(IF((AC1777-AD1777)&lt;0,1,0),0)</f>
        <v>0</v>
      </c>
      <c r="AY1777">
        <f>SUM(AP1777:AX1777)</f>
        <v>5</v>
      </c>
    </row>
    <row r="1778" spans="1:51" x14ac:dyDescent="0.45">
      <c r="A1778" s="1" t="s">
        <v>3058</v>
      </c>
      <c r="B1778" s="2">
        <v>4535148</v>
      </c>
      <c r="C1778" s="3" t="s">
        <v>5335</v>
      </c>
      <c r="D1778" s="5">
        <v>22.45</v>
      </c>
      <c r="E1778" s="5">
        <v>1036.589238</v>
      </c>
      <c r="F1778" s="3" t="s">
        <v>4470</v>
      </c>
      <c r="G1778" s="3" t="s">
        <v>4471</v>
      </c>
      <c r="H1778" s="3" t="s">
        <v>4673</v>
      </c>
      <c r="I1778" s="3" t="s">
        <v>4673</v>
      </c>
      <c r="J1778" s="3" t="s">
        <v>4544</v>
      </c>
      <c r="K1778" s="6">
        <v>694957</v>
      </c>
      <c r="L1778" s="6">
        <v>690310</v>
      </c>
      <c r="M1778" s="6">
        <v>178033</v>
      </c>
      <c r="N1778" s="6">
        <v>175340</v>
      </c>
      <c r="O1778" s="6">
        <v>102006</v>
      </c>
      <c r="P1778" s="6">
        <v>101133</v>
      </c>
      <c r="Q1778" s="6">
        <v>-90731</v>
      </c>
      <c r="R1778" s="6">
        <v>63593</v>
      </c>
      <c r="S1778" s="6">
        <v>203841</v>
      </c>
      <c r="T1778" s="6">
        <v>194359</v>
      </c>
      <c r="U1778" s="6">
        <v>385891</v>
      </c>
      <c r="V1778" s="6">
        <v>589300</v>
      </c>
      <c r="W1778" s="6">
        <v>1521691</v>
      </c>
      <c r="X1778" s="6">
        <v>1646820</v>
      </c>
      <c r="Y1778" s="6">
        <v>689969</v>
      </c>
      <c r="Z1778" s="6">
        <v>632214</v>
      </c>
      <c r="AA1778" s="6">
        <v>306401</v>
      </c>
      <c r="AB1778" s="6">
        <v>92690</v>
      </c>
      <c r="AC1778" s="6">
        <v>46148146</v>
      </c>
      <c r="AD1778" s="6">
        <v>46117359</v>
      </c>
      <c r="AF1778">
        <f>Q1778/W1778</f>
        <v>-5.9625114428619216E-2</v>
      </c>
      <c r="AG1778">
        <f>R1778/X1778</f>
        <v>3.8615634981358012E-2</v>
      </c>
      <c r="AH1778">
        <f>U1778/W1778</f>
        <v>0.25359353508695259</v>
      </c>
      <c r="AI1778">
        <f>V1778/X1778</f>
        <v>0.35784117268432492</v>
      </c>
      <c r="AJ1778">
        <f>Y1778/AA1778</f>
        <v>2.251849700229438</v>
      </c>
      <c r="AK1778">
        <f>Z1778/AB1778</f>
        <v>6.8207357859531772</v>
      </c>
      <c r="AL1778">
        <f>O1778/K1778</f>
        <v>0.14678030439293366</v>
      </c>
      <c r="AM1778">
        <f>P1778/L1778</f>
        <v>0.14650374469441266</v>
      </c>
      <c r="AN1778">
        <f>K1778/W1778</f>
        <v>0.45670047335497155</v>
      </c>
      <c r="AO1778">
        <f>L1778/X1778</f>
        <v>0.41917756646142262</v>
      </c>
      <c r="AP1778">
        <f>IF(OR(Q1778&lt;0, Q1778="NA"), 0, 1)</f>
        <v>0</v>
      </c>
      <c r="AQ1778">
        <f>IF(OR(S1778&lt;0, S1778="NA"), 0, 1)</f>
        <v>1</v>
      </c>
      <c r="AR1778">
        <f>IFERROR(IF((AF1778-AG1778)&gt;0,1,0),0)</f>
        <v>0</v>
      </c>
      <c r="AS1778">
        <f>IFERROR(IF((S1778-Q1778)&gt;0,1,0),0)</f>
        <v>1</v>
      </c>
      <c r="AT1778">
        <f>IFERROR(IF((AH1778-AI1778)&lt;0,1,0),0)</f>
        <v>1</v>
      </c>
      <c r="AU1778">
        <f>IFERROR(IF((AJ1778-AK1778)&gt;0,1,0),0)</f>
        <v>0</v>
      </c>
      <c r="AV1778">
        <f>IFERROR(IF((AL1778-AM1778)&gt;0,1,0),0)</f>
        <v>1</v>
      </c>
      <c r="AW1778">
        <f>IFERROR(IF((AN1778-AO1778)&gt;0,1,0),0)</f>
        <v>1</v>
      </c>
      <c r="AX1778">
        <f>IFERROR(IF((AC1778-AD1778)&lt;0,1,0),0)</f>
        <v>0</v>
      </c>
      <c r="AY1778">
        <f>SUM(AP1778:AX1778)</f>
        <v>5</v>
      </c>
    </row>
    <row r="1779" spans="1:51" x14ac:dyDescent="0.45">
      <c r="A1779" s="1" t="s">
        <v>3065</v>
      </c>
      <c r="B1779" s="2">
        <v>5148548</v>
      </c>
      <c r="C1779" s="3" t="s">
        <v>5335</v>
      </c>
      <c r="D1779" s="5">
        <v>76.87</v>
      </c>
      <c r="E1779" s="5">
        <v>175111.47427000001</v>
      </c>
      <c r="F1779" s="3" t="s">
        <v>4500</v>
      </c>
      <c r="G1779" s="3" t="s">
        <v>4501</v>
      </c>
      <c r="H1779" s="3" t="s">
        <v>4502</v>
      </c>
      <c r="I1779" s="3" t="s">
        <v>4538</v>
      </c>
      <c r="J1779" s="3" t="s">
        <v>4504</v>
      </c>
      <c r="K1779" s="6">
        <v>2646338</v>
      </c>
      <c r="L1779" s="6">
        <v>2478981</v>
      </c>
      <c r="M1779" s="6">
        <v>397707</v>
      </c>
      <c r="N1779" s="6">
        <v>325126</v>
      </c>
      <c r="O1779" s="6">
        <v>365154</v>
      </c>
      <c r="P1779" s="6">
        <v>291997</v>
      </c>
      <c r="Q1779" s="6">
        <v>487895</v>
      </c>
      <c r="R1779" s="6">
        <v>411993</v>
      </c>
      <c r="S1779" s="6">
        <v>994710</v>
      </c>
      <c r="T1779" s="6">
        <v>708381</v>
      </c>
      <c r="U1779" s="6" t="s">
        <v>4474</v>
      </c>
      <c r="V1779" s="6" t="s">
        <v>4474</v>
      </c>
      <c r="W1779" s="6">
        <v>5768097</v>
      </c>
      <c r="X1779" s="6">
        <v>5191880</v>
      </c>
      <c r="Y1779" s="6">
        <v>5351962</v>
      </c>
      <c r="Z1779" s="6">
        <v>4773510</v>
      </c>
      <c r="AA1779" s="6">
        <v>943456</v>
      </c>
      <c r="AB1779" s="6">
        <v>806919</v>
      </c>
      <c r="AC1779" s="6">
        <v>2269808627</v>
      </c>
      <c r="AD1779" s="6">
        <v>2237939176</v>
      </c>
      <c r="AF1779">
        <f>Q1779/W1779</f>
        <v>8.4585089328421487E-2</v>
      </c>
      <c r="AG1779">
        <f>R1779/X1779</f>
        <v>7.9353336363706409E-2</v>
      </c>
      <c r="AH1779" t="e">
        <f>U1779/W1779</f>
        <v>#VALUE!</v>
      </c>
      <c r="AI1779" t="e">
        <f>V1779/X1779</f>
        <v>#VALUE!</v>
      </c>
      <c r="AJ1779">
        <f>Y1779/AA1779</f>
        <v>5.6727202964420176</v>
      </c>
      <c r="AK1779">
        <f>Z1779/AB1779</f>
        <v>5.9157238830663301</v>
      </c>
      <c r="AL1779">
        <f>O1779/K1779</f>
        <v>0.13798464141768738</v>
      </c>
      <c r="AM1779">
        <f>P1779/L1779</f>
        <v>0.11778912383757681</v>
      </c>
      <c r="AN1779">
        <f>K1779/W1779</f>
        <v>0.45878874783139051</v>
      </c>
      <c r="AO1779">
        <f>L1779/X1779</f>
        <v>0.47747270738152653</v>
      </c>
      <c r="AP1779">
        <f>IF(OR(Q1779&lt;0, Q1779="NA"), 0, 1)</f>
        <v>1</v>
      </c>
      <c r="AQ1779">
        <f>IF(OR(S1779&lt;0, S1779="NA"), 0, 1)</f>
        <v>1</v>
      </c>
      <c r="AR1779">
        <f>IFERROR(IF((AF1779-AG1779)&gt;0,1,0),0)</f>
        <v>1</v>
      </c>
      <c r="AS1779">
        <f>IFERROR(IF((S1779-Q1779)&gt;0,1,0),0)</f>
        <v>1</v>
      </c>
      <c r="AT1779">
        <f>IFERROR(IF((AH1779-AI1779)&lt;0,1,0),0)</f>
        <v>0</v>
      </c>
      <c r="AU1779">
        <f>IFERROR(IF((AJ1779-AK1779)&gt;0,1,0),0)</f>
        <v>0</v>
      </c>
      <c r="AV1779">
        <f>IFERROR(IF((AL1779-AM1779)&gt;0,1,0),0)</f>
        <v>1</v>
      </c>
      <c r="AW1779">
        <f>IFERROR(IF((AN1779-AO1779)&gt;0,1,0),0)</f>
        <v>0</v>
      </c>
      <c r="AX1779">
        <f>IFERROR(IF((AC1779-AD1779)&lt;0,1,0),0)</f>
        <v>0</v>
      </c>
      <c r="AY1779">
        <f>SUM(AP1779:AX1779)</f>
        <v>5</v>
      </c>
    </row>
    <row r="1780" spans="1:51" x14ac:dyDescent="0.45">
      <c r="A1780" s="1" t="s">
        <v>3067</v>
      </c>
      <c r="B1780" s="2">
        <v>4318651</v>
      </c>
      <c r="C1780" s="3" t="s">
        <v>5335</v>
      </c>
      <c r="D1780" s="5">
        <v>187.7</v>
      </c>
      <c r="E1780" s="5">
        <v>123168.74</v>
      </c>
      <c r="F1780" s="3" t="s">
        <v>4500</v>
      </c>
      <c r="G1780" s="3" t="s">
        <v>4501</v>
      </c>
      <c r="H1780" s="3" t="s">
        <v>4502</v>
      </c>
      <c r="I1780" s="3" t="s">
        <v>4503</v>
      </c>
      <c r="J1780" s="3" t="s">
        <v>4504</v>
      </c>
      <c r="K1780" s="6">
        <v>8288200</v>
      </c>
      <c r="L1780" s="6">
        <v>8027500</v>
      </c>
      <c r="M1780" s="6">
        <v>1142300</v>
      </c>
      <c r="N1780" s="6">
        <v>1094400</v>
      </c>
      <c r="O1780" s="6">
        <v>916600</v>
      </c>
      <c r="P1780" s="6">
        <v>888300</v>
      </c>
      <c r="Q1780" s="6">
        <v>2734100</v>
      </c>
      <c r="R1780" s="6">
        <v>2577600</v>
      </c>
      <c r="S1780" s="6">
        <v>3241200</v>
      </c>
      <c r="T1780" s="6">
        <v>3257600</v>
      </c>
      <c r="U1780" s="6" t="s">
        <v>4474</v>
      </c>
      <c r="V1780" s="6" t="s">
        <v>4474</v>
      </c>
      <c r="W1780" s="6">
        <v>20374600</v>
      </c>
      <c r="X1780" s="6">
        <v>19990900</v>
      </c>
      <c r="Y1780" s="6">
        <v>6242700</v>
      </c>
      <c r="Z1780" s="6">
        <v>6849700</v>
      </c>
      <c r="AA1780" s="6">
        <v>7402700</v>
      </c>
      <c r="AB1780" s="6">
        <v>7682700</v>
      </c>
      <c r="AC1780" s="6">
        <v>655400000</v>
      </c>
      <c r="AD1780" s="6">
        <v>650200000</v>
      </c>
      <c r="AF1780">
        <f>Q1780/W1780</f>
        <v>0.1341915914913667</v>
      </c>
      <c r="AG1780">
        <f>R1780/X1780</f>
        <v>0.12893866709352755</v>
      </c>
      <c r="AH1780" t="e">
        <f>U1780/W1780</f>
        <v>#VALUE!</v>
      </c>
      <c r="AI1780" t="e">
        <f>V1780/X1780</f>
        <v>#VALUE!</v>
      </c>
      <c r="AJ1780">
        <f>Y1780/AA1780</f>
        <v>0.8433004174152674</v>
      </c>
      <c r="AK1780">
        <f>Z1780/AB1780</f>
        <v>0.89157457664623119</v>
      </c>
      <c r="AL1780">
        <f>O1780/K1780</f>
        <v>0.11059096064284163</v>
      </c>
      <c r="AM1780">
        <f>P1780/L1780</f>
        <v>0.11065711616318903</v>
      </c>
      <c r="AN1780">
        <f>K1780/W1780</f>
        <v>0.40679080816310503</v>
      </c>
      <c r="AO1780">
        <f>L1780/X1780</f>
        <v>0.40155770875748464</v>
      </c>
      <c r="AP1780">
        <f>IF(OR(Q1780&lt;0, Q1780="NA"), 0, 1)</f>
        <v>1</v>
      </c>
      <c r="AQ1780">
        <f>IF(OR(S1780&lt;0, S1780="NA"), 0, 1)</f>
        <v>1</v>
      </c>
      <c r="AR1780">
        <f>IFERROR(IF((AF1780-AG1780)&gt;0,1,0),0)</f>
        <v>1</v>
      </c>
      <c r="AS1780">
        <f>IFERROR(IF((S1780-Q1780)&gt;0,1,0),0)</f>
        <v>1</v>
      </c>
      <c r="AT1780">
        <f>IFERROR(IF((AH1780-AI1780)&lt;0,1,0),0)</f>
        <v>0</v>
      </c>
      <c r="AU1780">
        <f>IFERROR(IF((AJ1780-AK1780)&gt;0,1,0),0)</f>
        <v>0</v>
      </c>
      <c r="AV1780">
        <f>IFERROR(IF((AL1780-AM1780)&gt;0,1,0),0)</f>
        <v>0</v>
      </c>
      <c r="AW1780">
        <f>IFERROR(IF((AN1780-AO1780)&gt;0,1,0),0)</f>
        <v>1</v>
      </c>
      <c r="AX1780">
        <f>IFERROR(IF((AC1780-AD1780)&lt;0,1,0),0)</f>
        <v>0</v>
      </c>
      <c r="AY1780">
        <f>SUM(AP1780:AX1780)</f>
        <v>5</v>
      </c>
    </row>
    <row r="1781" spans="1:51" x14ac:dyDescent="0.45">
      <c r="A1781" s="1" t="s">
        <v>3081</v>
      </c>
      <c r="B1781" s="2">
        <v>4995217</v>
      </c>
      <c r="C1781" s="3" t="s">
        <v>5335</v>
      </c>
      <c r="D1781" s="5">
        <v>25.11</v>
      </c>
      <c r="E1781" s="5">
        <v>335.50962534000001</v>
      </c>
      <c r="F1781" s="3" t="s">
        <v>4485</v>
      </c>
      <c r="G1781" s="3" t="s">
        <v>4486</v>
      </c>
      <c r="H1781" s="3" t="s">
        <v>4598</v>
      </c>
      <c r="I1781" s="3" t="s">
        <v>4615</v>
      </c>
      <c r="J1781" s="3" t="s">
        <v>4800</v>
      </c>
      <c r="K1781" s="6">
        <v>1657100</v>
      </c>
      <c r="L1781" s="6">
        <v>1658300</v>
      </c>
      <c r="M1781" s="6">
        <v>130200</v>
      </c>
      <c r="N1781" s="6">
        <v>131600</v>
      </c>
      <c r="O1781" s="6">
        <v>96700</v>
      </c>
      <c r="P1781" s="6">
        <v>98700</v>
      </c>
      <c r="Q1781" s="6">
        <v>14600</v>
      </c>
      <c r="R1781" s="6">
        <v>16100</v>
      </c>
      <c r="S1781" s="6">
        <v>34100</v>
      </c>
      <c r="T1781" s="6">
        <v>47300</v>
      </c>
      <c r="U1781" s="6">
        <v>636500</v>
      </c>
      <c r="V1781" s="6">
        <v>655800</v>
      </c>
      <c r="W1781" s="6">
        <v>1406600</v>
      </c>
      <c r="X1781" s="6">
        <v>1380600</v>
      </c>
      <c r="Y1781" s="6">
        <v>886000</v>
      </c>
      <c r="Z1781" s="6">
        <v>864100</v>
      </c>
      <c r="AA1781" s="6">
        <v>361300</v>
      </c>
      <c r="AB1781" s="6">
        <v>357000</v>
      </c>
      <c r="AC1781" s="6">
        <v>13361594</v>
      </c>
      <c r="AD1781" s="6">
        <v>12570044</v>
      </c>
      <c r="AF1781">
        <f>Q1781/W1781</f>
        <v>1.0379638845442912E-2</v>
      </c>
      <c r="AG1781">
        <f>R1781/X1781</f>
        <v>1.1661596407359118E-2</v>
      </c>
      <c r="AH1781">
        <f>U1781/W1781</f>
        <v>0.45250959761126119</v>
      </c>
      <c r="AI1781">
        <f>V1781/X1781</f>
        <v>0.47501086484137334</v>
      </c>
      <c r="AJ1781">
        <f>Y1781/AA1781</f>
        <v>2.4522557431497369</v>
      </c>
      <c r="AK1781">
        <f>Z1781/AB1781</f>
        <v>2.4204481792717085</v>
      </c>
      <c r="AL1781">
        <f>O1781/K1781</f>
        <v>5.8354957455796268E-2</v>
      </c>
      <c r="AM1781">
        <f>P1781/L1781</f>
        <v>5.9518784297171799E-2</v>
      </c>
      <c r="AN1781">
        <f>K1781/W1781</f>
        <v>1.1780890089577705</v>
      </c>
      <c r="AO1781">
        <f>L1781/X1781</f>
        <v>1.2011444299579892</v>
      </c>
      <c r="AP1781">
        <f>IF(OR(Q1781&lt;0, Q1781="NA"), 0, 1)</f>
        <v>1</v>
      </c>
      <c r="AQ1781">
        <f>IF(OR(S1781&lt;0, S1781="NA"), 0, 1)</f>
        <v>1</v>
      </c>
      <c r="AR1781">
        <f>IFERROR(IF((AF1781-AG1781)&gt;0,1,0),0)</f>
        <v>0</v>
      </c>
      <c r="AS1781">
        <f>IFERROR(IF((S1781-Q1781)&gt;0,1,0),0)</f>
        <v>1</v>
      </c>
      <c r="AT1781">
        <f>IFERROR(IF((AH1781-AI1781)&lt;0,1,0),0)</f>
        <v>1</v>
      </c>
      <c r="AU1781">
        <f>IFERROR(IF((AJ1781-AK1781)&gt;0,1,0),0)</f>
        <v>1</v>
      </c>
      <c r="AV1781">
        <f>IFERROR(IF((AL1781-AM1781)&gt;0,1,0),0)</f>
        <v>0</v>
      </c>
      <c r="AW1781">
        <f>IFERROR(IF((AN1781-AO1781)&gt;0,1,0),0)</f>
        <v>0</v>
      </c>
      <c r="AX1781">
        <f>IFERROR(IF((AC1781-AD1781)&lt;0,1,0),0)</f>
        <v>0</v>
      </c>
      <c r="AY1781">
        <f>SUM(AP1781:AX1781)</f>
        <v>5</v>
      </c>
    </row>
    <row r="1782" spans="1:51" x14ac:dyDescent="0.45">
      <c r="A1782" s="1" t="s">
        <v>3083</v>
      </c>
      <c r="B1782" s="2">
        <v>1974230</v>
      </c>
      <c r="C1782" s="3" t="s">
        <v>5336</v>
      </c>
      <c r="D1782" s="5">
        <v>16.600000000000001</v>
      </c>
      <c r="E1782" s="5">
        <v>101.26117859999999</v>
      </c>
      <c r="F1782" s="3" t="s">
        <v>4480</v>
      </c>
      <c r="G1782" s="3" t="s">
        <v>4481</v>
      </c>
      <c r="H1782" s="3" t="s">
        <v>4481</v>
      </c>
      <c r="I1782" s="3" t="s">
        <v>4482</v>
      </c>
      <c r="J1782" s="3" t="s">
        <v>4484</v>
      </c>
      <c r="K1782" s="6">
        <v>45360</v>
      </c>
      <c r="L1782" s="6">
        <v>43313</v>
      </c>
      <c r="M1782" s="6" t="s">
        <v>4474</v>
      </c>
      <c r="N1782" s="6" t="s">
        <v>4474</v>
      </c>
      <c r="O1782" s="6">
        <v>39965</v>
      </c>
      <c r="P1782" s="6">
        <v>46665</v>
      </c>
      <c r="Q1782" s="6">
        <v>2147</v>
      </c>
      <c r="R1782" s="6">
        <v>8957</v>
      </c>
      <c r="S1782" s="6">
        <v>22293</v>
      </c>
      <c r="T1782" s="6">
        <v>15551</v>
      </c>
      <c r="U1782" s="6">
        <v>30057</v>
      </c>
      <c r="V1782" s="6">
        <v>30008</v>
      </c>
      <c r="W1782" s="6">
        <v>1483126</v>
      </c>
      <c r="X1782" s="6">
        <v>1446211</v>
      </c>
      <c r="Y1782" s="6" t="s">
        <v>4474</v>
      </c>
      <c r="Z1782" s="6" t="s">
        <v>4474</v>
      </c>
      <c r="AA1782" s="6" t="s">
        <v>4474</v>
      </c>
      <c r="AB1782" s="6" t="s">
        <v>4474</v>
      </c>
      <c r="AC1782" s="6">
        <v>6100071</v>
      </c>
      <c r="AD1782" s="6">
        <v>6100071</v>
      </c>
      <c r="AF1782">
        <f>Q1782/W1782</f>
        <v>1.4476180715596652E-3</v>
      </c>
      <c r="AG1782">
        <f>R1782/X1782</f>
        <v>6.1934254406860413E-3</v>
      </c>
      <c r="AH1782">
        <f>U1782/W1782</f>
        <v>2.0265978750288242E-2</v>
      </c>
      <c r="AI1782">
        <f>V1782/X1782</f>
        <v>2.0749392723468429E-2</v>
      </c>
      <c r="AJ1782" t="e">
        <f>Y1782/AA1782</f>
        <v>#VALUE!</v>
      </c>
      <c r="AK1782" t="e">
        <f>Z1782/AB1782</f>
        <v>#VALUE!</v>
      </c>
      <c r="AL1782">
        <f>O1782/K1782</f>
        <v>0.8810626102292769</v>
      </c>
      <c r="AM1782">
        <f>P1782/L1782</f>
        <v>1.077390159998153</v>
      </c>
      <c r="AN1782">
        <f>K1782/W1782</f>
        <v>3.0584050175103128E-2</v>
      </c>
      <c r="AO1782">
        <f>L1782/X1782</f>
        <v>2.9949295089029195E-2</v>
      </c>
      <c r="AP1782">
        <f>IF(OR(Q1782&lt;0, Q1782="NA"), 0, 1)</f>
        <v>1</v>
      </c>
      <c r="AQ1782">
        <f>IF(OR(S1782&lt;0, S1782="NA"), 0, 1)</f>
        <v>1</v>
      </c>
      <c r="AR1782">
        <f>IFERROR(IF((AF1782-AG1782)&gt;0,1,0),0)</f>
        <v>0</v>
      </c>
      <c r="AS1782">
        <f>IFERROR(IF((S1782-Q1782)&gt;0,1,0),0)</f>
        <v>1</v>
      </c>
      <c r="AT1782">
        <f>IFERROR(IF((AH1782-AI1782)&lt;0,1,0),0)</f>
        <v>1</v>
      </c>
      <c r="AU1782">
        <f>IFERROR(IF((AJ1782-AK1782)&gt;0,1,0),0)</f>
        <v>0</v>
      </c>
      <c r="AV1782">
        <f>IFERROR(IF((AL1782-AM1782)&gt;0,1,0),0)</f>
        <v>0</v>
      </c>
      <c r="AW1782">
        <f>IFERROR(IF((AN1782-AO1782)&gt;0,1,0),0)</f>
        <v>1</v>
      </c>
      <c r="AX1782">
        <f>IFERROR(IF((AC1782-AD1782)&lt;0,1,0),0)</f>
        <v>0</v>
      </c>
      <c r="AY1782">
        <f>SUM(AP1782:AX1782)</f>
        <v>5</v>
      </c>
    </row>
    <row r="1783" spans="1:51" x14ac:dyDescent="0.45">
      <c r="A1783" s="1" t="s">
        <v>3089</v>
      </c>
      <c r="B1783" s="2">
        <v>4010869</v>
      </c>
      <c r="C1783" s="3" t="s">
        <v>5335</v>
      </c>
      <c r="D1783" s="7">
        <v>9.1300000000000008</v>
      </c>
      <c r="E1783" s="5">
        <v>3560.3024158899998</v>
      </c>
      <c r="F1783" s="3" t="s">
        <v>4654</v>
      </c>
      <c r="G1783" s="3" t="s">
        <v>4654</v>
      </c>
      <c r="H1783" s="3" t="s">
        <v>4747</v>
      </c>
      <c r="I1783" s="3" t="s">
        <v>5095</v>
      </c>
      <c r="J1783" s="3" t="s">
        <v>5096</v>
      </c>
      <c r="K1783" s="6">
        <v>5800093</v>
      </c>
      <c r="L1783" s="6">
        <v>5454323</v>
      </c>
      <c r="M1783" s="6">
        <v>1382363</v>
      </c>
      <c r="N1783" s="6">
        <v>1383869</v>
      </c>
      <c r="O1783" s="6">
        <v>300302</v>
      </c>
      <c r="P1783" s="6">
        <v>364853</v>
      </c>
      <c r="Q1783" s="6">
        <v>-853069</v>
      </c>
      <c r="R1783" s="6">
        <v>124987</v>
      </c>
      <c r="S1783" s="6">
        <v>1312334</v>
      </c>
      <c r="T1783" s="6">
        <v>1172121</v>
      </c>
      <c r="U1783" s="6">
        <v>1219461</v>
      </c>
      <c r="V1783" s="6">
        <v>1219156</v>
      </c>
      <c r="W1783" s="6">
        <v>5963677</v>
      </c>
      <c r="X1783" s="6">
        <v>7022331</v>
      </c>
      <c r="Y1783" s="6">
        <v>1302250</v>
      </c>
      <c r="Z1783" s="6">
        <v>1279375</v>
      </c>
      <c r="AA1783" s="6">
        <v>858402</v>
      </c>
      <c r="AB1783" s="6">
        <v>851197</v>
      </c>
      <c r="AC1783" s="6">
        <v>389938852</v>
      </c>
      <c r="AD1783" s="6">
        <v>393955237</v>
      </c>
      <c r="AF1783">
        <f>Q1783/W1783</f>
        <v>-0.14304413200111274</v>
      </c>
      <c r="AG1783">
        <f>R1783/X1783</f>
        <v>1.7798505937700743E-2</v>
      </c>
      <c r="AH1783">
        <f>U1783/W1783</f>
        <v>0.20448139629292464</v>
      </c>
      <c r="AI1783">
        <f>V1783/X1783</f>
        <v>0.17361129801486144</v>
      </c>
      <c r="AJ1783">
        <f>Y1783/AA1783</f>
        <v>1.5170631009713398</v>
      </c>
      <c r="AK1783">
        <f>Z1783/AB1783</f>
        <v>1.5030304383121651</v>
      </c>
      <c r="AL1783">
        <f>O1783/K1783</f>
        <v>5.1775376705166624E-2</v>
      </c>
      <c r="AM1783">
        <f>P1783/L1783</f>
        <v>6.6892444763538936E-2</v>
      </c>
      <c r="AN1783">
        <f>K1783/W1783</f>
        <v>0.97256994300663835</v>
      </c>
      <c r="AO1783">
        <f>L1783/X1783</f>
        <v>0.77671118037586095</v>
      </c>
      <c r="AP1783">
        <f>IF(OR(Q1783&lt;0, Q1783="NA"), 0, 1)</f>
        <v>0</v>
      </c>
      <c r="AQ1783">
        <f>IF(OR(S1783&lt;0, S1783="NA"), 0, 1)</f>
        <v>1</v>
      </c>
      <c r="AR1783">
        <f>IFERROR(IF((AF1783-AG1783)&gt;0,1,0),0)</f>
        <v>0</v>
      </c>
      <c r="AS1783">
        <f>IFERROR(IF((S1783-Q1783)&gt;0,1,0),0)</f>
        <v>1</v>
      </c>
      <c r="AT1783">
        <f>IFERROR(IF((AH1783-AI1783)&lt;0,1,0),0)</f>
        <v>0</v>
      </c>
      <c r="AU1783">
        <f>IFERROR(IF((AJ1783-AK1783)&gt;0,1,0),0)</f>
        <v>1</v>
      </c>
      <c r="AV1783">
        <f>IFERROR(IF((AL1783-AM1783)&gt;0,1,0),0)</f>
        <v>0</v>
      </c>
      <c r="AW1783">
        <f>IFERROR(IF((AN1783-AO1783)&gt;0,1,0),0)</f>
        <v>1</v>
      </c>
      <c r="AX1783">
        <f>IFERROR(IF((AC1783-AD1783)&lt;0,1,0),0)</f>
        <v>1</v>
      </c>
      <c r="AY1783">
        <f>SUM(AP1783:AX1783)</f>
        <v>5</v>
      </c>
    </row>
    <row r="1784" spans="1:51" x14ac:dyDescent="0.45">
      <c r="A1784" s="1" t="s">
        <v>3098</v>
      </c>
      <c r="B1784" s="2">
        <v>28563914</v>
      </c>
      <c r="C1784" s="3" t="s">
        <v>5336</v>
      </c>
      <c r="D1784" s="5">
        <v>15.1</v>
      </c>
      <c r="E1784" s="5">
        <v>35.685256199999998</v>
      </c>
      <c r="F1784" s="3" t="s">
        <v>4480</v>
      </c>
      <c r="G1784" s="3" t="s">
        <v>4481</v>
      </c>
      <c r="H1784" s="3" t="s">
        <v>4481</v>
      </c>
      <c r="I1784" s="3" t="s">
        <v>4482</v>
      </c>
      <c r="J1784" s="3" t="s">
        <v>4483</v>
      </c>
      <c r="K1784" s="6">
        <v>11916</v>
      </c>
      <c r="L1784" s="6">
        <v>12042</v>
      </c>
      <c r="M1784" s="6" t="s">
        <v>4474</v>
      </c>
      <c r="N1784" s="6" t="s">
        <v>4474</v>
      </c>
      <c r="O1784" s="6">
        <v>13709</v>
      </c>
      <c r="P1784" s="6">
        <v>12761</v>
      </c>
      <c r="Q1784" s="6">
        <v>1500</v>
      </c>
      <c r="R1784" s="6">
        <v>1609</v>
      </c>
      <c r="S1784" s="6">
        <v>2284</v>
      </c>
      <c r="T1784" s="6">
        <v>2607</v>
      </c>
      <c r="U1784" s="6" t="s">
        <v>4474</v>
      </c>
      <c r="V1784" s="6" t="s">
        <v>4474</v>
      </c>
      <c r="W1784" s="6">
        <v>452857</v>
      </c>
      <c r="X1784" s="6">
        <v>449045</v>
      </c>
      <c r="Y1784" s="6" t="s">
        <v>4474</v>
      </c>
      <c r="Z1784" s="6" t="s">
        <v>4474</v>
      </c>
      <c r="AA1784" s="6" t="s">
        <v>4474</v>
      </c>
      <c r="AB1784" s="6" t="s">
        <v>4474</v>
      </c>
      <c r="AC1784" s="6">
        <v>2552115</v>
      </c>
      <c r="AD1784" s="6">
        <v>2629967</v>
      </c>
      <c r="AF1784">
        <f>Q1784/W1784</f>
        <v>3.3123038840075342E-3</v>
      </c>
      <c r="AG1784">
        <f>R1784/X1784</f>
        <v>3.5831598169448497E-3</v>
      </c>
      <c r="AH1784" t="e">
        <f>U1784/W1784</f>
        <v>#VALUE!</v>
      </c>
      <c r="AI1784" t="e">
        <f>V1784/X1784</f>
        <v>#VALUE!</v>
      </c>
      <c r="AJ1784" t="e">
        <f>Y1784/AA1784</f>
        <v>#VALUE!</v>
      </c>
      <c r="AK1784" t="e">
        <f>Z1784/AB1784</f>
        <v>#VALUE!</v>
      </c>
      <c r="AL1784">
        <f>O1784/K1784</f>
        <v>1.1504699563611951</v>
      </c>
      <c r="AM1784">
        <f>P1784/L1784</f>
        <v>1.0597076897525328</v>
      </c>
      <c r="AN1784">
        <f>K1784/W1784</f>
        <v>2.6312942054555852E-2</v>
      </c>
      <c r="AO1784">
        <f>L1784/X1784</f>
        <v>2.6816911445400795E-2</v>
      </c>
      <c r="AP1784">
        <f>IF(OR(Q1784&lt;0, Q1784="NA"), 0, 1)</f>
        <v>1</v>
      </c>
      <c r="AQ1784">
        <f>IF(OR(S1784&lt;0, S1784="NA"), 0, 1)</f>
        <v>1</v>
      </c>
      <c r="AR1784">
        <f>IFERROR(IF((AF1784-AG1784)&gt;0,1,0),0)</f>
        <v>0</v>
      </c>
      <c r="AS1784">
        <f>IFERROR(IF((S1784-Q1784)&gt;0,1,0),0)</f>
        <v>1</v>
      </c>
      <c r="AT1784">
        <f>IFERROR(IF((AH1784-AI1784)&lt;0,1,0),0)</f>
        <v>0</v>
      </c>
      <c r="AU1784">
        <f>IFERROR(IF((AJ1784-AK1784)&gt;0,1,0),0)</f>
        <v>0</v>
      </c>
      <c r="AV1784">
        <f>IFERROR(IF((AL1784-AM1784)&gt;0,1,0),0)</f>
        <v>1</v>
      </c>
      <c r="AW1784">
        <f>IFERROR(IF((AN1784-AO1784)&gt;0,1,0),0)</f>
        <v>0</v>
      </c>
      <c r="AX1784">
        <f>IFERROR(IF((AC1784-AD1784)&lt;0,1,0),0)</f>
        <v>1</v>
      </c>
      <c r="AY1784">
        <f>SUM(AP1784:AX1784)</f>
        <v>5</v>
      </c>
    </row>
    <row r="1785" spans="1:51" x14ac:dyDescent="0.45">
      <c r="A1785" s="1" t="s">
        <v>3101</v>
      </c>
      <c r="B1785" s="2">
        <v>4165699</v>
      </c>
      <c r="C1785" s="3" t="s">
        <v>5335</v>
      </c>
      <c r="D1785" s="5">
        <v>19.21</v>
      </c>
      <c r="E1785" s="5">
        <v>273.69687625</v>
      </c>
      <c r="F1785" s="3" t="s">
        <v>4480</v>
      </c>
      <c r="G1785" s="3" t="s">
        <v>4481</v>
      </c>
      <c r="H1785" s="3" t="s">
        <v>4481</v>
      </c>
      <c r="I1785" s="3" t="s">
        <v>4482</v>
      </c>
      <c r="J1785" s="3" t="s">
        <v>4484</v>
      </c>
      <c r="K1785" s="6">
        <v>97917</v>
      </c>
      <c r="L1785" s="6">
        <v>97529</v>
      </c>
      <c r="M1785" s="6" t="s">
        <v>4474</v>
      </c>
      <c r="N1785" s="6" t="s">
        <v>4474</v>
      </c>
      <c r="O1785" s="6">
        <v>122307</v>
      </c>
      <c r="P1785" s="6">
        <v>114737</v>
      </c>
      <c r="Q1785" s="6">
        <v>24688</v>
      </c>
      <c r="R1785" s="6">
        <v>23897</v>
      </c>
      <c r="S1785" s="6">
        <v>44655</v>
      </c>
      <c r="T1785" s="6">
        <v>51593</v>
      </c>
      <c r="U1785" s="6" t="s">
        <v>4474</v>
      </c>
      <c r="V1785" s="6" t="s">
        <v>4474</v>
      </c>
      <c r="W1785" s="6">
        <v>2889833</v>
      </c>
      <c r="X1785" s="6">
        <v>2852964</v>
      </c>
      <c r="Y1785" s="6" t="s">
        <v>4474</v>
      </c>
      <c r="Z1785" s="6" t="s">
        <v>4474</v>
      </c>
      <c r="AA1785" s="6" t="s">
        <v>4474</v>
      </c>
      <c r="AB1785" s="6" t="s">
        <v>4474</v>
      </c>
      <c r="AC1785" s="6">
        <v>14266725</v>
      </c>
      <c r="AD1785" s="6">
        <v>14254024</v>
      </c>
      <c r="AF1785">
        <f>Q1785/W1785</f>
        <v>8.5430542180119067E-3</v>
      </c>
      <c r="AG1785">
        <f>R1785/X1785</f>
        <v>8.3762010316288608E-3</v>
      </c>
      <c r="AH1785" t="e">
        <f>U1785/W1785</f>
        <v>#VALUE!</v>
      </c>
      <c r="AI1785" t="e">
        <f>V1785/X1785</f>
        <v>#VALUE!</v>
      </c>
      <c r="AJ1785" t="e">
        <f>Y1785/AA1785</f>
        <v>#VALUE!</v>
      </c>
      <c r="AK1785" t="e">
        <f>Z1785/AB1785</f>
        <v>#VALUE!</v>
      </c>
      <c r="AL1785">
        <f>O1785/K1785</f>
        <v>1.2490885137412298</v>
      </c>
      <c r="AM1785">
        <f>P1785/L1785</f>
        <v>1.1764398281536774</v>
      </c>
      <c r="AN1785">
        <f>K1785/W1785</f>
        <v>3.3883272839641598E-2</v>
      </c>
      <c r="AO1785">
        <f>L1785/X1785</f>
        <v>3.4185149199218778E-2</v>
      </c>
      <c r="AP1785">
        <f>IF(OR(Q1785&lt;0, Q1785="NA"), 0, 1)</f>
        <v>1</v>
      </c>
      <c r="AQ1785">
        <f>IF(OR(S1785&lt;0, S1785="NA"), 0, 1)</f>
        <v>1</v>
      </c>
      <c r="AR1785">
        <f>IFERROR(IF((AF1785-AG1785)&gt;0,1,0),0)</f>
        <v>1</v>
      </c>
      <c r="AS1785">
        <f>IFERROR(IF((S1785-Q1785)&gt;0,1,0),0)</f>
        <v>1</v>
      </c>
      <c r="AT1785">
        <f>IFERROR(IF((AH1785-AI1785)&lt;0,1,0),0)</f>
        <v>0</v>
      </c>
      <c r="AU1785">
        <f>IFERROR(IF((AJ1785-AK1785)&gt;0,1,0),0)</f>
        <v>0</v>
      </c>
      <c r="AV1785">
        <f>IFERROR(IF((AL1785-AM1785)&gt;0,1,0),0)</f>
        <v>1</v>
      </c>
      <c r="AW1785">
        <f>IFERROR(IF((AN1785-AO1785)&gt;0,1,0),0)</f>
        <v>0</v>
      </c>
      <c r="AX1785">
        <f>IFERROR(IF((AC1785-AD1785)&lt;0,1,0),0)</f>
        <v>0</v>
      </c>
      <c r="AY1785">
        <f>SUM(AP1785:AX1785)</f>
        <v>5</v>
      </c>
    </row>
    <row r="1786" spans="1:51" x14ac:dyDescent="0.45">
      <c r="A1786" s="1" t="s">
        <v>3103</v>
      </c>
      <c r="B1786" s="2">
        <v>5326808</v>
      </c>
      <c r="C1786" s="3" t="s">
        <v>5335</v>
      </c>
      <c r="D1786" s="5">
        <v>103.08</v>
      </c>
      <c r="E1786" s="5">
        <v>143154.47499419999</v>
      </c>
      <c r="F1786" s="3" t="s">
        <v>4475</v>
      </c>
      <c r="G1786" s="3" t="s">
        <v>4476</v>
      </c>
      <c r="H1786" s="3" t="s">
        <v>4637</v>
      </c>
      <c r="I1786" s="3" t="s">
        <v>4637</v>
      </c>
      <c r="J1786" s="3" t="s">
        <v>4686</v>
      </c>
      <c r="K1786" s="6">
        <v>51674814.952299938</v>
      </c>
      <c r="L1786" s="6">
        <v>47303842.028081119</v>
      </c>
      <c r="M1786" s="6">
        <v>14572189.203721389</v>
      </c>
      <c r="N1786" s="6">
        <v>13523477.164866569</v>
      </c>
      <c r="O1786" s="6">
        <v>14612769.415308453</v>
      </c>
      <c r="P1786" s="6">
        <v>13514161.883600585</v>
      </c>
      <c r="Q1786" s="6">
        <v>15035293.524358951</v>
      </c>
      <c r="R1786" s="6">
        <v>13685244.94234409</v>
      </c>
      <c r="S1786" s="6">
        <v>17952222.582967035</v>
      </c>
      <c r="T1786" s="6">
        <v>18596267.512767952</v>
      </c>
      <c r="U1786" s="6">
        <v>737886.3782165515</v>
      </c>
      <c r="V1786" s="6">
        <v>724393.75799859641</v>
      </c>
      <c r="W1786" s="6">
        <v>66546991.089885242</v>
      </c>
      <c r="X1786" s="6">
        <v>59550061.511786327</v>
      </c>
      <c r="Y1786" s="6">
        <v>55147378.572956018</v>
      </c>
      <c r="Z1786" s="6">
        <v>49502023.146045774</v>
      </c>
      <c r="AA1786" s="6">
        <v>25660691.710029226</v>
      </c>
      <c r="AB1786" s="6">
        <v>23508387.895801514</v>
      </c>
      <c r="AC1786" s="6">
        <v>1385908250</v>
      </c>
      <c r="AD1786" s="6">
        <v>1383449000</v>
      </c>
      <c r="AF1786">
        <f>Q1786/W1786</f>
        <v>0.22593498636250481</v>
      </c>
      <c r="AG1786">
        <f>R1786/X1786</f>
        <v>0.22981076081064106</v>
      </c>
      <c r="AH1786">
        <f>U1786/W1786</f>
        <v>1.1088200475058083E-2</v>
      </c>
      <c r="AI1786">
        <f>V1786/X1786</f>
        <v>1.2164450205567331E-2</v>
      </c>
      <c r="AJ1786">
        <f>Y1786/AA1786</f>
        <v>2.1490994551562386</v>
      </c>
      <c r="AK1786">
        <f>Z1786/AB1786</f>
        <v>2.105717472650968</v>
      </c>
      <c r="AL1786">
        <f>O1786/K1786</f>
        <v>0.28278319774917876</v>
      </c>
      <c r="AM1786">
        <f>P1786/L1786</f>
        <v>0.28568846216715615</v>
      </c>
      <c r="AN1786">
        <f>K1786/W1786</f>
        <v>0.7765161746006306</v>
      </c>
      <c r="AO1786">
        <f>L1786/X1786</f>
        <v>0.79435420933559575</v>
      </c>
      <c r="AP1786">
        <f>IF(OR(Q1786&lt;0, Q1786="NA"), 0, 1)</f>
        <v>1</v>
      </c>
      <c r="AQ1786">
        <f>IF(OR(S1786&lt;0, S1786="NA"), 0, 1)</f>
        <v>1</v>
      </c>
      <c r="AR1786">
        <f>IFERROR(IF((AF1786-AG1786)&gt;0,1,0),0)</f>
        <v>0</v>
      </c>
      <c r="AS1786">
        <f>IFERROR(IF((S1786-Q1786)&gt;0,1,0),0)</f>
        <v>1</v>
      </c>
      <c r="AT1786">
        <f>IFERROR(IF((AH1786-AI1786)&lt;0,1,0),0)</f>
        <v>1</v>
      </c>
      <c r="AU1786">
        <f>IFERROR(IF((AJ1786-AK1786)&gt;0,1,0),0)</f>
        <v>1</v>
      </c>
      <c r="AV1786">
        <f>IFERROR(IF((AL1786-AM1786)&gt;0,1,0),0)</f>
        <v>0</v>
      </c>
      <c r="AW1786">
        <f>IFERROR(IF((AN1786-AO1786)&gt;0,1,0),0)</f>
        <v>0</v>
      </c>
      <c r="AX1786">
        <f>IFERROR(IF((AC1786-AD1786)&lt;0,1,0),0)</f>
        <v>0</v>
      </c>
      <c r="AY1786">
        <f>SUM(AP1786:AX1786)</f>
        <v>5</v>
      </c>
    </row>
    <row r="1787" spans="1:51" x14ac:dyDescent="0.45">
      <c r="A1787" s="1" t="s">
        <v>3104</v>
      </c>
      <c r="B1787" s="2">
        <v>4963492</v>
      </c>
      <c r="C1787" s="3" t="s">
        <v>5335</v>
      </c>
      <c r="D1787" s="5">
        <v>28.7</v>
      </c>
      <c r="E1787" s="5">
        <v>1112.7811968000001</v>
      </c>
      <c r="F1787" s="3" t="s">
        <v>4500</v>
      </c>
      <c r="G1787" s="3" t="s">
        <v>4539</v>
      </c>
      <c r="H1787" s="3" t="s">
        <v>4539</v>
      </c>
      <c r="I1787" s="3" t="s">
        <v>4540</v>
      </c>
      <c r="J1787" s="3" t="s">
        <v>4541</v>
      </c>
      <c r="K1787" s="6">
        <v>170505</v>
      </c>
      <c r="L1787" s="6">
        <v>166446</v>
      </c>
      <c r="M1787" s="6">
        <v>6935</v>
      </c>
      <c r="N1787" s="6">
        <v>4432</v>
      </c>
      <c r="O1787" s="6">
        <v>-454</v>
      </c>
      <c r="P1787" s="6">
        <v>-3557</v>
      </c>
      <c r="Q1787" s="6">
        <v>4405</v>
      </c>
      <c r="R1787" s="6">
        <v>-2773</v>
      </c>
      <c r="S1787" s="6">
        <v>10126</v>
      </c>
      <c r="T1787" s="6">
        <v>20037</v>
      </c>
      <c r="U1787" s="6" t="s">
        <v>4474</v>
      </c>
      <c r="V1787" s="6" t="s">
        <v>4474</v>
      </c>
      <c r="W1787" s="6">
        <v>307351</v>
      </c>
      <c r="X1787" s="6">
        <v>297999</v>
      </c>
      <c r="Y1787" s="6">
        <v>191395</v>
      </c>
      <c r="Z1787" s="6">
        <v>193292</v>
      </c>
      <c r="AA1787" s="6">
        <v>57730</v>
      </c>
      <c r="AB1787" s="6">
        <v>55464</v>
      </c>
      <c r="AC1787" s="6">
        <v>38763000</v>
      </c>
      <c r="AD1787" s="6">
        <v>38431000</v>
      </c>
      <c r="AF1787">
        <f>Q1787/W1787</f>
        <v>1.4332147935097007E-2</v>
      </c>
      <c r="AG1787">
        <f>R1787/X1787</f>
        <v>-9.3054003536924626E-3</v>
      </c>
      <c r="AH1787" t="e">
        <f>U1787/W1787</f>
        <v>#VALUE!</v>
      </c>
      <c r="AI1787" t="e">
        <f>V1787/X1787</f>
        <v>#VALUE!</v>
      </c>
      <c r="AJ1787">
        <f>Y1787/AA1787</f>
        <v>3.3153473064264682</v>
      </c>
      <c r="AK1787">
        <f>Z1787/AB1787</f>
        <v>3.4849992788114812</v>
      </c>
      <c r="AL1787">
        <f>O1787/K1787</f>
        <v>-2.6626785138265741E-3</v>
      </c>
      <c r="AM1787">
        <f>P1787/L1787</f>
        <v>-2.1370294269612969E-2</v>
      </c>
      <c r="AN1787">
        <f>K1787/W1787</f>
        <v>0.55475661377382857</v>
      </c>
      <c r="AO1787">
        <f>L1787/X1787</f>
        <v>0.55854549847482715</v>
      </c>
      <c r="AP1787">
        <f>IF(OR(Q1787&lt;0, Q1787="NA"), 0, 1)</f>
        <v>1</v>
      </c>
      <c r="AQ1787">
        <f>IF(OR(S1787&lt;0, S1787="NA"), 0, 1)</f>
        <v>1</v>
      </c>
      <c r="AR1787">
        <f>IFERROR(IF((AF1787-AG1787)&gt;0,1,0),0)</f>
        <v>1</v>
      </c>
      <c r="AS1787">
        <f>IFERROR(IF((S1787-Q1787)&gt;0,1,0),0)</f>
        <v>1</v>
      </c>
      <c r="AT1787">
        <f>IFERROR(IF((AH1787-AI1787)&lt;0,1,0),0)</f>
        <v>0</v>
      </c>
      <c r="AU1787">
        <f>IFERROR(IF((AJ1787-AK1787)&gt;0,1,0),0)</f>
        <v>0</v>
      </c>
      <c r="AV1787">
        <f>IFERROR(IF((AL1787-AM1787)&gt;0,1,0),0)</f>
        <v>1</v>
      </c>
      <c r="AW1787">
        <f>IFERROR(IF((AN1787-AO1787)&gt;0,1,0),0)</f>
        <v>0</v>
      </c>
      <c r="AX1787">
        <f>IFERROR(IF((AC1787-AD1787)&lt;0,1,0),0)</f>
        <v>0</v>
      </c>
      <c r="AY1787">
        <f>SUM(AP1787:AX1787)</f>
        <v>5</v>
      </c>
    </row>
    <row r="1788" spans="1:51" x14ac:dyDescent="0.45">
      <c r="A1788" s="1" t="s">
        <v>3105</v>
      </c>
      <c r="B1788" s="2">
        <v>4065857</v>
      </c>
      <c r="C1788" s="3" t="s">
        <v>5337</v>
      </c>
      <c r="D1788" s="5">
        <v>19.05</v>
      </c>
      <c r="E1788" s="5">
        <v>2314.5749999999998</v>
      </c>
      <c r="F1788" s="3" t="s">
        <v>4654</v>
      </c>
      <c r="G1788" s="3" t="s">
        <v>4654</v>
      </c>
      <c r="H1788" s="3" t="s">
        <v>4655</v>
      </c>
      <c r="I1788" s="3" t="s">
        <v>4656</v>
      </c>
      <c r="J1788" s="3" t="s">
        <v>4657</v>
      </c>
      <c r="K1788" s="6">
        <v>4348600</v>
      </c>
      <c r="L1788" s="6">
        <v>4339500</v>
      </c>
      <c r="M1788" s="6">
        <v>912100</v>
      </c>
      <c r="N1788" s="6">
        <v>938300</v>
      </c>
      <c r="O1788" s="6">
        <v>585000</v>
      </c>
      <c r="P1788" s="6">
        <v>613600</v>
      </c>
      <c r="Q1788" s="6">
        <v>564400</v>
      </c>
      <c r="R1788" s="6">
        <v>584200</v>
      </c>
      <c r="S1788" s="6">
        <v>769100</v>
      </c>
      <c r="T1788" s="6">
        <v>422600</v>
      </c>
      <c r="U1788" s="6">
        <v>313400</v>
      </c>
      <c r="V1788" s="6">
        <v>312800</v>
      </c>
      <c r="W1788" s="6">
        <v>5866900</v>
      </c>
      <c r="X1788" s="6">
        <v>5878300</v>
      </c>
      <c r="Y1788" s="6">
        <v>1808000</v>
      </c>
      <c r="Z1788" s="6">
        <v>1852200</v>
      </c>
      <c r="AA1788" s="6">
        <v>778600</v>
      </c>
      <c r="AB1788" s="6">
        <v>743200</v>
      </c>
      <c r="AC1788" s="6">
        <v>121400000</v>
      </c>
      <c r="AD1788" s="6">
        <v>125900000</v>
      </c>
      <c r="AF1788">
        <f>Q1788/W1788</f>
        <v>9.6200719289573716E-2</v>
      </c>
      <c r="AG1788">
        <f>R1788/X1788</f>
        <v>9.9382474524947695E-2</v>
      </c>
      <c r="AH1788">
        <f>U1788/W1788</f>
        <v>5.3418329952785969E-2</v>
      </c>
      <c r="AI1788">
        <f>V1788/X1788</f>
        <v>5.3212663525168839E-2</v>
      </c>
      <c r="AJ1788">
        <f>Y1788/AA1788</f>
        <v>2.3221166195735936</v>
      </c>
      <c r="AK1788">
        <f>Z1788/AB1788</f>
        <v>2.4921959095801935</v>
      </c>
      <c r="AL1788">
        <f>O1788/K1788</f>
        <v>0.13452605436232351</v>
      </c>
      <c r="AM1788">
        <f>P1788/L1788</f>
        <v>0.14139877866113607</v>
      </c>
      <c r="AN1788">
        <f>K1788/W1788</f>
        <v>0.74120915645400465</v>
      </c>
      <c r="AO1788">
        <f>L1788/X1788</f>
        <v>0.73822363608526276</v>
      </c>
      <c r="AP1788">
        <f>IF(OR(Q1788&lt;0, Q1788="NA"), 0, 1)</f>
        <v>1</v>
      </c>
      <c r="AQ1788">
        <f>IF(OR(S1788&lt;0, S1788="NA"), 0, 1)</f>
        <v>1</v>
      </c>
      <c r="AR1788">
        <f>IFERROR(IF((AF1788-AG1788)&gt;0,1,0),0)</f>
        <v>0</v>
      </c>
      <c r="AS1788">
        <f>IFERROR(IF((S1788-Q1788)&gt;0,1,0),0)</f>
        <v>1</v>
      </c>
      <c r="AT1788">
        <f>IFERROR(IF((AH1788-AI1788)&lt;0,1,0),0)</f>
        <v>0</v>
      </c>
      <c r="AU1788">
        <f>IFERROR(IF((AJ1788-AK1788)&gt;0,1,0),0)</f>
        <v>0</v>
      </c>
      <c r="AV1788">
        <f>IFERROR(IF((AL1788-AM1788)&gt;0,1,0),0)</f>
        <v>0</v>
      </c>
      <c r="AW1788">
        <f>IFERROR(IF((AN1788-AO1788)&gt;0,1,0),0)</f>
        <v>1</v>
      </c>
      <c r="AX1788">
        <f>IFERROR(IF((AC1788-AD1788)&lt;0,1,0),0)</f>
        <v>1</v>
      </c>
      <c r="AY1788">
        <f>SUM(AP1788:AX1788)</f>
        <v>5</v>
      </c>
    </row>
    <row r="1789" spans="1:51" x14ac:dyDescent="0.45">
      <c r="A1789" s="1" t="s">
        <v>3114</v>
      </c>
      <c r="B1789" s="2">
        <v>5997071</v>
      </c>
      <c r="C1789" s="3" t="s">
        <v>5335</v>
      </c>
      <c r="D1789" s="5">
        <v>21.34</v>
      </c>
      <c r="E1789" s="5">
        <v>1137.2246050000001</v>
      </c>
      <c r="F1789" s="3" t="s">
        <v>4500</v>
      </c>
      <c r="G1789" s="3" t="s">
        <v>4539</v>
      </c>
      <c r="H1789" s="3" t="s">
        <v>4539</v>
      </c>
      <c r="I1789" s="3" t="s">
        <v>4582</v>
      </c>
      <c r="J1789" s="3" t="s">
        <v>4961</v>
      </c>
      <c r="K1789" s="6">
        <v>1237651</v>
      </c>
      <c r="L1789" s="6">
        <v>1170796</v>
      </c>
      <c r="M1789" s="6">
        <v>111801</v>
      </c>
      <c r="N1789" s="6">
        <v>101983</v>
      </c>
      <c r="O1789" s="6">
        <v>48778</v>
      </c>
      <c r="P1789" s="6">
        <v>36267</v>
      </c>
      <c r="Q1789" s="6">
        <v>-24609</v>
      </c>
      <c r="R1789" s="6">
        <v>-49933</v>
      </c>
      <c r="S1789" s="6">
        <v>59526</v>
      </c>
      <c r="T1789" s="6">
        <v>77185</v>
      </c>
      <c r="U1789" s="6">
        <v>658070</v>
      </c>
      <c r="V1789" s="6">
        <v>657347</v>
      </c>
      <c r="W1789" s="6">
        <v>1583015</v>
      </c>
      <c r="X1789" s="6">
        <v>1474506</v>
      </c>
      <c r="Y1789" s="6">
        <v>995579</v>
      </c>
      <c r="Z1789" s="6">
        <v>867704</v>
      </c>
      <c r="AA1789" s="6">
        <v>426886</v>
      </c>
      <c r="AB1789" s="6">
        <v>327596</v>
      </c>
      <c r="AC1789" s="6">
        <v>53438000</v>
      </c>
      <c r="AD1789" s="6">
        <v>53277000</v>
      </c>
      <c r="AF1789">
        <f>Q1789/W1789</f>
        <v>-1.5545651809995483E-2</v>
      </c>
      <c r="AG1789">
        <f>R1789/X1789</f>
        <v>-3.3864223000788063E-2</v>
      </c>
      <c r="AH1789">
        <f>U1789/W1789</f>
        <v>0.41570673682814124</v>
      </c>
      <c r="AI1789">
        <f>V1789/X1789</f>
        <v>0.44580829104798486</v>
      </c>
      <c r="AJ1789">
        <f>Y1789/AA1789</f>
        <v>2.3321893901416302</v>
      </c>
      <c r="AK1789">
        <f>Z1789/AB1789</f>
        <v>2.648701449346146</v>
      </c>
      <c r="AL1789">
        <f>O1789/K1789</f>
        <v>3.9411756626060175E-2</v>
      </c>
      <c r="AM1789">
        <f>P1789/L1789</f>
        <v>3.0976361381487467E-2</v>
      </c>
      <c r="AN1789">
        <f>K1789/W1789</f>
        <v>0.78183150507101951</v>
      </c>
      <c r="AO1789">
        <f>L1789/X1789</f>
        <v>0.79402593139668476</v>
      </c>
      <c r="AP1789">
        <f>IF(OR(Q1789&lt;0, Q1789="NA"), 0, 1)</f>
        <v>0</v>
      </c>
      <c r="AQ1789">
        <f>IF(OR(S1789&lt;0, S1789="NA"), 0, 1)</f>
        <v>1</v>
      </c>
      <c r="AR1789">
        <f>IFERROR(IF((AF1789-AG1789)&gt;0,1,0),0)</f>
        <v>1</v>
      </c>
      <c r="AS1789">
        <f>IFERROR(IF((S1789-Q1789)&gt;0,1,0),0)</f>
        <v>1</v>
      </c>
      <c r="AT1789">
        <f>IFERROR(IF((AH1789-AI1789)&lt;0,1,0),0)</f>
        <v>1</v>
      </c>
      <c r="AU1789">
        <f>IFERROR(IF((AJ1789-AK1789)&gt;0,1,0),0)</f>
        <v>0</v>
      </c>
      <c r="AV1789">
        <f>IFERROR(IF((AL1789-AM1789)&gt;0,1,0),0)</f>
        <v>1</v>
      </c>
      <c r="AW1789">
        <f>IFERROR(IF((AN1789-AO1789)&gt;0,1,0),0)</f>
        <v>0</v>
      </c>
      <c r="AX1789">
        <f>IFERROR(IF((AC1789-AD1789)&lt;0,1,0),0)</f>
        <v>0</v>
      </c>
      <c r="AY1789">
        <f>SUM(AP1789:AX1789)</f>
        <v>5</v>
      </c>
    </row>
    <row r="1790" spans="1:51" x14ac:dyDescent="0.45">
      <c r="A1790" s="1" t="s">
        <v>3118</v>
      </c>
      <c r="B1790" s="2">
        <v>100637</v>
      </c>
      <c r="C1790" s="3" t="s">
        <v>5335</v>
      </c>
      <c r="D1790" s="5">
        <v>30.69</v>
      </c>
      <c r="E1790" s="5">
        <v>231.86546658</v>
      </c>
      <c r="F1790" s="3" t="s">
        <v>4480</v>
      </c>
      <c r="G1790" s="3" t="s">
        <v>4481</v>
      </c>
      <c r="H1790" s="3" t="s">
        <v>4481</v>
      </c>
      <c r="I1790" s="3" t="s">
        <v>4482</v>
      </c>
      <c r="J1790" s="3" t="s">
        <v>4484</v>
      </c>
      <c r="K1790" s="6">
        <v>66394</v>
      </c>
      <c r="L1790" s="6">
        <v>64124</v>
      </c>
      <c r="M1790" s="6" t="s">
        <v>4474</v>
      </c>
      <c r="N1790" s="6" t="s">
        <v>4474</v>
      </c>
      <c r="O1790" s="6">
        <v>74034</v>
      </c>
      <c r="P1790" s="6">
        <v>68301</v>
      </c>
      <c r="Q1790" s="6">
        <v>19554</v>
      </c>
      <c r="R1790" s="6">
        <v>16977</v>
      </c>
      <c r="S1790" s="6">
        <v>12869</v>
      </c>
      <c r="T1790" s="6">
        <v>13661</v>
      </c>
      <c r="U1790" s="6" t="s">
        <v>4474</v>
      </c>
      <c r="V1790" s="6" t="s">
        <v>4474</v>
      </c>
      <c r="W1790" s="6">
        <v>2259250</v>
      </c>
      <c r="X1790" s="6">
        <v>2234617</v>
      </c>
      <c r="Y1790" s="6" t="s">
        <v>4474</v>
      </c>
      <c r="Z1790" s="6" t="s">
        <v>4474</v>
      </c>
      <c r="AA1790" s="6" t="s">
        <v>4474</v>
      </c>
      <c r="AB1790" s="6" t="s">
        <v>4474</v>
      </c>
      <c r="AC1790" s="6">
        <v>7554488</v>
      </c>
      <c r="AD1790" s="6">
        <v>7541474</v>
      </c>
      <c r="AF1790">
        <f>Q1790/W1790</f>
        <v>8.6550846519862779E-3</v>
      </c>
      <c r="AG1790">
        <f>R1790/X1790</f>
        <v>7.5972750587684603E-3</v>
      </c>
      <c r="AH1790" t="e">
        <f>U1790/W1790</f>
        <v>#VALUE!</v>
      </c>
      <c r="AI1790" t="e">
        <f>V1790/X1790</f>
        <v>#VALUE!</v>
      </c>
      <c r="AJ1790" t="e">
        <f>Y1790/AA1790</f>
        <v>#VALUE!</v>
      </c>
      <c r="AK1790" t="e">
        <f>Z1790/AB1790</f>
        <v>#VALUE!</v>
      </c>
      <c r="AL1790">
        <f>O1790/K1790</f>
        <v>1.1150706389131548</v>
      </c>
      <c r="AM1790">
        <f>P1790/L1790</f>
        <v>1.0651394173788284</v>
      </c>
      <c r="AN1790">
        <f>K1790/W1790</f>
        <v>2.9387628637822287E-2</v>
      </c>
      <c r="AO1790">
        <f>L1790/X1790</f>
        <v>2.8695745176913985E-2</v>
      </c>
      <c r="AP1790">
        <f>IF(OR(Q1790&lt;0, Q1790="NA"), 0, 1)</f>
        <v>1</v>
      </c>
      <c r="AQ1790">
        <f>IF(OR(S1790&lt;0, S1790="NA"), 0, 1)</f>
        <v>1</v>
      </c>
      <c r="AR1790">
        <f>IFERROR(IF((AF1790-AG1790)&gt;0,1,0),0)</f>
        <v>1</v>
      </c>
      <c r="AS1790">
        <f>IFERROR(IF((S1790-Q1790)&gt;0,1,0),0)</f>
        <v>0</v>
      </c>
      <c r="AT1790">
        <f>IFERROR(IF((AH1790-AI1790)&lt;0,1,0),0)</f>
        <v>0</v>
      </c>
      <c r="AU1790">
        <f>IFERROR(IF((AJ1790-AK1790)&gt;0,1,0),0)</f>
        <v>0</v>
      </c>
      <c r="AV1790">
        <f>IFERROR(IF((AL1790-AM1790)&gt;0,1,0),0)</f>
        <v>1</v>
      </c>
      <c r="AW1790">
        <f>IFERROR(IF((AN1790-AO1790)&gt;0,1,0),0)</f>
        <v>1</v>
      </c>
      <c r="AX1790">
        <f>IFERROR(IF((AC1790-AD1790)&lt;0,1,0),0)</f>
        <v>0</v>
      </c>
      <c r="AY1790">
        <f>SUM(AP1790:AX1790)</f>
        <v>5</v>
      </c>
    </row>
    <row r="1791" spans="1:51" x14ac:dyDescent="0.45">
      <c r="A1791" s="1" t="s">
        <v>3121</v>
      </c>
      <c r="B1791" s="2">
        <v>4492850</v>
      </c>
      <c r="C1791" s="3" t="s">
        <v>5337</v>
      </c>
      <c r="D1791" s="5">
        <v>160.5</v>
      </c>
      <c r="E1791" s="5">
        <v>10716.4503405</v>
      </c>
      <c r="F1791" s="3" t="s">
        <v>4475</v>
      </c>
      <c r="G1791" s="3" t="s">
        <v>4476</v>
      </c>
      <c r="H1791" s="3" t="s">
        <v>4477</v>
      </c>
      <c r="I1791" s="3" t="s">
        <v>4577</v>
      </c>
      <c r="J1791" s="3" t="s">
        <v>4790</v>
      </c>
      <c r="K1791" s="6">
        <v>30007400</v>
      </c>
      <c r="L1791" s="6">
        <v>29864400</v>
      </c>
      <c r="M1791" s="6">
        <v>1444000</v>
      </c>
      <c r="N1791" s="6">
        <v>1452900</v>
      </c>
      <c r="O1791" s="6">
        <v>1289400</v>
      </c>
      <c r="P1791" s="6">
        <v>1303500</v>
      </c>
      <c r="Q1791" s="6">
        <v>878100</v>
      </c>
      <c r="R1791" s="6">
        <v>915500</v>
      </c>
      <c r="S1791" s="6">
        <v>1033500</v>
      </c>
      <c r="T1791" s="6">
        <v>1180200</v>
      </c>
      <c r="U1791" s="6">
        <v>1132200</v>
      </c>
      <c r="V1791" s="6">
        <v>1594600</v>
      </c>
      <c r="W1791" s="6">
        <v>17065400</v>
      </c>
      <c r="X1791" s="6">
        <v>16633500</v>
      </c>
      <c r="Y1791" s="6">
        <v>6178800</v>
      </c>
      <c r="Z1791" s="6">
        <v>6079200</v>
      </c>
      <c r="AA1791" s="6">
        <v>6754300</v>
      </c>
      <c r="AB1791" s="6">
        <v>6172900</v>
      </c>
      <c r="AC1791" s="6">
        <v>66767618</v>
      </c>
      <c r="AD1791" s="6">
        <v>66770815</v>
      </c>
      <c r="AF1791">
        <f>Q1791/W1791</f>
        <v>5.1454990800098445E-2</v>
      </c>
      <c r="AG1791">
        <f>R1791/X1791</f>
        <v>5.5039528662037457E-2</v>
      </c>
      <c r="AH1791">
        <f>U1791/W1791</f>
        <v>6.6344767775733351E-2</v>
      </c>
      <c r="AI1791">
        <f>V1791/X1791</f>
        <v>9.5866774882015213E-2</v>
      </c>
      <c r="AJ1791">
        <f>Y1791/AA1791</f>
        <v>0.91479501946907893</v>
      </c>
      <c r="AK1791">
        <f>Z1791/AB1791</f>
        <v>0.98482074875666215</v>
      </c>
      <c r="AL1791">
        <f>O1791/K1791</f>
        <v>4.2969400881115991E-2</v>
      </c>
      <c r="AM1791">
        <f>P1791/L1791</f>
        <v>4.3647285731506412E-2</v>
      </c>
      <c r="AN1791">
        <f>K1791/W1791</f>
        <v>1.7583765982631523</v>
      </c>
      <c r="AO1791">
        <f>L1791/X1791</f>
        <v>1.7954369194697448</v>
      </c>
      <c r="AP1791">
        <f>IF(OR(Q1791&lt;0, Q1791="NA"), 0, 1)</f>
        <v>1</v>
      </c>
      <c r="AQ1791">
        <f>IF(OR(S1791&lt;0, S1791="NA"), 0, 1)</f>
        <v>1</v>
      </c>
      <c r="AR1791">
        <f>IFERROR(IF((AF1791-AG1791)&gt;0,1,0),0)</f>
        <v>0</v>
      </c>
      <c r="AS1791">
        <f>IFERROR(IF((S1791-Q1791)&gt;0,1,0),0)</f>
        <v>1</v>
      </c>
      <c r="AT1791">
        <f>IFERROR(IF((AH1791-AI1791)&lt;0,1,0),0)</f>
        <v>1</v>
      </c>
      <c r="AU1791">
        <f>IFERROR(IF((AJ1791-AK1791)&gt;0,1,0),0)</f>
        <v>0</v>
      </c>
      <c r="AV1791">
        <f>IFERROR(IF((AL1791-AM1791)&gt;0,1,0),0)</f>
        <v>0</v>
      </c>
      <c r="AW1791">
        <f>IFERROR(IF((AN1791-AO1791)&gt;0,1,0),0)</f>
        <v>0</v>
      </c>
      <c r="AX1791">
        <f>IFERROR(IF((AC1791-AD1791)&lt;0,1,0),0)</f>
        <v>1</v>
      </c>
      <c r="AY1791">
        <f>SUM(AP1791:AX1791)</f>
        <v>5</v>
      </c>
    </row>
    <row r="1792" spans="1:51" x14ac:dyDescent="0.45">
      <c r="A1792" s="1" t="s">
        <v>3125</v>
      </c>
      <c r="B1792" s="2">
        <v>4050385</v>
      </c>
      <c r="C1792" s="3" t="s">
        <v>5338</v>
      </c>
      <c r="D1792" s="5">
        <v>28.42</v>
      </c>
      <c r="E1792" s="5">
        <v>150.59021921999999</v>
      </c>
      <c r="F1792" s="3" t="s">
        <v>4480</v>
      </c>
      <c r="G1792" s="3" t="s">
        <v>4481</v>
      </c>
      <c r="H1792" s="3" t="s">
        <v>4481</v>
      </c>
      <c r="I1792" s="3" t="s">
        <v>4482</v>
      </c>
      <c r="J1792" s="3" t="s">
        <v>4484</v>
      </c>
      <c r="K1792" s="6">
        <v>80319</v>
      </c>
      <c r="L1792" s="6">
        <v>79789</v>
      </c>
      <c r="M1792" s="6" t="s">
        <v>4474</v>
      </c>
      <c r="N1792" s="6" t="s">
        <v>4474</v>
      </c>
      <c r="O1792" s="6">
        <v>46727</v>
      </c>
      <c r="P1792" s="6">
        <v>44741</v>
      </c>
      <c r="Q1792" s="6">
        <v>16233</v>
      </c>
      <c r="R1792" s="6">
        <v>16402</v>
      </c>
      <c r="S1792" s="6">
        <v>20991</v>
      </c>
      <c r="T1792" s="6">
        <v>20230</v>
      </c>
      <c r="U1792" s="6" t="s">
        <v>4474</v>
      </c>
      <c r="V1792" s="6" t="s">
        <v>4474</v>
      </c>
      <c r="W1792" s="6">
        <v>1661650</v>
      </c>
      <c r="X1792" s="6">
        <v>1655398</v>
      </c>
      <c r="Y1792" s="6" t="s">
        <v>4474</v>
      </c>
      <c r="Z1792" s="6" t="s">
        <v>4474</v>
      </c>
      <c r="AA1792" s="6" t="s">
        <v>4474</v>
      </c>
      <c r="AB1792" s="6" t="s">
        <v>4474</v>
      </c>
      <c r="AC1792" s="6">
        <v>5457646</v>
      </c>
      <c r="AD1792" s="6">
        <v>5457646</v>
      </c>
      <c r="AF1792">
        <f>Q1792/W1792</f>
        <v>9.7692053079770115E-3</v>
      </c>
      <c r="AG1792">
        <f>R1792/X1792</f>
        <v>9.9081912627658128E-3</v>
      </c>
      <c r="AH1792" t="e">
        <f>U1792/W1792</f>
        <v>#VALUE!</v>
      </c>
      <c r="AI1792" t="e">
        <f>V1792/X1792</f>
        <v>#VALUE!</v>
      </c>
      <c r="AJ1792" t="e">
        <f>Y1792/AA1792</f>
        <v>#VALUE!</v>
      </c>
      <c r="AK1792" t="e">
        <f>Z1792/AB1792</f>
        <v>#VALUE!</v>
      </c>
      <c r="AL1792">
        <f>O1792/K1792</f>
        <v>0.58176770129110178</v>
      </c>
      <c r="AM1792">
        <f>P1792/L1792</f>
        <v>0.56074145558911626</v>
      </c>
      <c r="AN1792">
        <f>K1792/W1792</f>
        <v>4.8336894051093794E-2</v>
      </c>
      <c r="AO1792">
        <f>L1792/X1792</f>
        <v>4.8199285005781085E-2</v>
      </c>
      <c r="AP1792">
        <f>IF(OR(Q1792&lt;0, Q1792="NA"), 0, 1)</f>
        <v>1</v>
      </c>
      <c r="AQ1792">
        <f>IF(OR(S1792&lt;0, S1792="NA"), 0, 1)</f>
        <v>1</v>
      </c>
      <c r="AR1792">
        <f>IFERROR(IF((AF1792-AG1792)&gt;0,1,0),0)</f>
        <v>0</v>
      </c>
      <c r="AS1792">
        <f>IFERROR(IF((S1792-Q1792)&gt;0,1,0),0)</f>
        <v>1</v>
      </c>
      <c r="AT1792">
        <f>IFERROR(IF((AH1792-AI1792)&lt;0,1,0),0)</f>
        <v>0</v>
      </c>
      <c r="AU1792">
        <f>IFERROR(IF((AJ1792-AK1792)&gt;0,1,0),0)</f>
        <v>0</v>
      </c>
      <c r="AV1792">
        <f>IFERROR(IF((AL1792-AM1792)&gt;0,1,0),0)</f>
        <v>1</v>
      </c>
      <c r="AW1792">
        <f>IFERROR(IF((AN1792-AO1792)&gt;0,1,0),0)</f>
        <v>1</v>
      </c>
      <c r="AX1792">
        <f>IFERROR(IF((AC1792-AD1792)&lt;0,1,0),0)</f>
        <v>0</v>
      </c>
      <c r="AY1792">
        <f>SUM(AP1792:AX1792)</f>
        <v>5</v>
      </c>
    </row>
    <row r="1793" spans="1:51" x14ac:dyDescent="0.45">
      <c r="A1793" s="1" t="s">
        <v>3134</v>
      </c>
      <c r="B1793" s="2">
        <v>29469235</v>
      </c>
      <c r="C1793" s="3" t="s">
        <v>5337</v>
      </c>
      <c r="D1793" s="7">
        <v>13.91</v>
      </c>
      <c r="E1793" s="5">
        <v>2034.0310905199999</v>
      </c>
      <c r="F1793" s="3" t="s">
        <v>4583</v>
      </c>
      <c r="G1793" s="3" t="s">
        <v>4583</v>
      </c>
      <c r="H1793" s="3" t="s">
        <v>4584</v>
      </c>
      <c r="I1793" s="3" t="s">
        <v>4624</v>
      </c>
      <c r="J1793" s="3" t="s">
        <v>4761</v>
      </c>
      <c r="K1793" s="6">
        <v>534192</v>
      </c>
      <c r="L1793" s="6">
        <v>388433</v>
      </c>
      <c r="M1793" s="6">
        <v>-8425</v>
      </c>
      <c r="N1793" s="6">
        <v>94552</v>
      </c>
      <c r="O1793" s="6">
        <v>-74002</v>
      </c>
      <c r="P1793" s="6">
        <v>29143</v>
      </c>
      <c r="Q1793" s="6">
        <v>-163316</v>
      </c>
      <c r="R1793" s="6">
        <v>-54867</v>
      </c>
      <c r="S1793" s="6">
        <v>204802</v>
      </c>
      <c r="T1793" s="6">
        <v>84547</v>
      </c>
      <c r="U1793" s="6">
        <v>779186</v>
      </c>
      <c r="V1793" s="6">
        <v>777805</v>
      </c>
      <c r="W1793" s="6">
        <v>2462305</v>
      </c>
      <c r="X1793" s="6">
        <v>2321630</v>
      </c>
      <c r="Y1793" s="6">
        <v>438717</v>
      </c>
      <c r="Z1793" s="6">
        <v>295317</v>
      </c>
      <c r="AA1793" s="6">
        <v>112062</v>
      </c>
      <c r="AB1793" s="6">
        <v>81852</v>
      </c>
      <c r="AC1793" s="6">
        <v>145240338</v>
      </c>
      <c r="AD1793" s="6">
        <v>145221577</v>
      </c>
      <c r="AF1793">
        <f>Q1793/W1793</f>
        <v>-6.6326470522538844E-2</v>
      </c>
      <c r="AG1793">
        <f>R1793/X1793</f>
        <v>-2.3632964770441457E-2</v>
      </c>
      <c r="AH1793">
        <f>U1793/W1793</f>
        <v>0.3164457693096509</v>
      </c>
      <c r="AI1793">
        <f>V1793/X1793</f>
        <v>0.33502539164294054</v>
      </c>
      <c r="AJ1793">
        <f>Y1793/AA1793</f>
        <v>3.9149488675911548</v>
      </c>
      <c r="AK1793">
        <f>Z1793/AB1793</f>
        <v>3.6079387186629526</v>
      </c>
      <c r="AL1793">
        <f>O1793/K1793</f>
        <v>-0.13853071554796778</v>
      </c>
      <c r="AM1793">
        <f>P1793/L1793</f>
        <v>7.5027096050026651E-2</v>
      </c>
      <c r="AN1793">
        <f>K1793/W1793</f>
        <v>0.21694794105523077</v>
      </c>
      <c r="AO1793">
        <f>L1793/X1793</f>
        <v>0.16731046721484474</v>
      </c>
      <c r="AP1793">
        <f>IF(OR(Q1793&lt;0, Q1793="NA"), 0, 1)</f>
        <v>0</v>
      </c>
      <c r="AQ1793">
        <f>IF(OR(S1793&lt;0, S1793="NA"), 0, 1)</f>
        <v>1</v>
      </c>
      <c r="AR1793">
        <f>IFERROR(IF((AF1793-AG1793)&gt;0,1,0),0)</f>
        <v>0</v>
      </c>
      <c r="AS1793">
        <f>IFERROR(IF((S1793-Q1793)&gt;0,1,0),0)</f>
        <v>1</v>
      </c>
      <c r="AT1793">
        <f>IFERROR(IF((AH1793-AI1793)&lt;0,1,0),0)</f>
        <v>1</v>
      </c>
      <c r="AU1793">
        <f>IFERROR(IF((AJ1793-AK1793)&gt;0,1,0),0)</f>
        <v>1</v>
      </c>
      <c r="AV1793">
        <f>IFERROR(IF((AL1793-AM1793)&gt;0,1,0),0)</f>
        <v>0</v>
      </c>
      <c r="AW1793">
        <f>IFERROR(IF((AN1793-AO1793)&gt;0,1,0),0)</f>
        <v>1</v>
      </c>
      <c r="AX1793">
        <f>IFERROR(IF((AC1793-AD1793)&lt;0,1,0),0)</f>
        <v>0</v>
      </c>
      <c r="AY1793">
        <f>SUM(AP1793:AX1793)</f>
        <v>5</v>
      </c>
    </row>
    <row r="1794" spans="1:51" x14ac:dyDescent="0.45">
      <c r="A1794" s="1" t="s">
        <v>3135</v>
      </c>
      <c r="B1794" s="2">
        <v>4535035</v>
      </c>
      <c r="C1794" s="3" t="s">
        <v>5335</v>
      </c>
      <c r="D1794" s="5">
        <v>8.9600000000000009</v>
      </c>
      <c r="E1794" s="5">
        <v>431.21641471999999</v>
      </c>
      <c r="F1794" s="3" t="s">
        <v>4665</v>
      </c>
      <c r="G1794" s="3" t="s">
        <v>4666</v>
      </c>
      <c r="H1794" s="3" t="s">
        <v>4679</v>
      </c>
      <c r="I1794" s="3" t="s">
        <v>4851</v>
      </c>
      <c r="J1794" s="3" t="s">
        <v>4966</v>
      </c>
      <c r="K1794" s="6">
        <v>602939</v>
      </c>
      <c r="L1794" s="6">
        <v>686046</v>
      </c>
      <c r="M1794" s="6">
        <v>49944</v>
      </c>
      <c r="N1794" s="6">
        <v>87048</v>
      </c>
      <c r="O1794" s="6">
        <v>43216</v>
      </c>
      <c r="P1794" s="6">
        <v>80474</v>
      </c>
      <c r="Q1794" s="6">
        <v>47074</v>
      </c>
      <c r="R1794" s="6">
        <v>77781</v>
      </c>
      <c r="S1794" s="6">
        <v>52817</v>
      </c>
      <c r="T1794" s="6">
        <v>76674</v>
      </c>
      <c r="U1794" s="6" t="s">
        <v>4474</v>
      </c>
      <c r="V1794" s="6" t="s">
        <v>4474</v>
      </c>
      <c r="W1794" s="6">
        <v>892466</v>
      </c>
      <c r="X1794" s="6">
        <v>937109</v>
      </c>
      <c r="Y1794" s="6">
        <v>537456</v>
      </c>
      <c r="Z1794" s="6">
        <v>580450</v>
      </c>
      <c r="AA1794" s="6">
        <v>138608</v>
      </c>
      <c r="AB1794" s="6">
        <v>177171</v>
      </c>
      <c r="AC1794" s="6">
        <v>46935927</v>
      </c>
      <c r="AD1794" s="6">
        <v>48733540</v>
      </c>
      <c r="AF1794">
        <f>Q1794/W1794</f>
        <v>5.2745986961968298E-2</v>
      </c>
      <c r="AG1794">
        <f>R1794/X1794</f>
        <v>8.300101695747239E-2</v>
      </c>
      <c r="AH1794" t="e">
        <f>U1794/W1794</f>
        <v>#VALUE!</v>
      </c>
      <c r="AI1794" t="e">
        <f>V1794/X1794</f>
        <v>#VALUE!</v>
      </c>
      <c r="AJ1794">
        <f>Y1794/AA1794</f>
        <v>3.8775251067759435</v>
      </c>
      <c r="AK1794">
        <f>Z1794/AB1794</f>
        <v>3.276213375778203</v>
      </c>
      <c r="AL1794">
        <f>O1794/K1794</f>
        <v>7.1675575804517541E-2</v>
      </c>
      <c r="AM1794">
        <f>P1794/L1794</f>
        <v>0.11730117222460301</v>
      </c>
      <c r="AN1794">
        <f>K1794/W1794</f>
        <v>0.67558764143395944</v>
      </c>
      <c r="AO1794">
        <f>L1794/X1794</f>
        <v>0.73208772938900379</v>
      </c>
      <c r="AP1794">
        <f>IF(OR(Q1794&lt;0, Q1794="NA"), 0, 1)</f>
        <v>1</v>
      </c>
      <c r="AQ1794">
        <f>IF(OR(S1794&lt;0, S1794="NA"), 0, 1)</f>
        <v>1</v>
      </c>
      <c r="AR1794">
        <f>IFERROR(IF((AF1794-AG1794)&gt;0,1,0),0)</f>
        <v>0</v>
      </c>
      <c r="AS1794">
        <f>IFERROR(IF((S1794-Q1794)&gt;0,1,0),0)</f>
        <v>1</v>
      </c>
      <c r="AT1794">
        <f>IFERROR(IF((AH1794-AI1794)&lt;0,1,0),0)</f>
        <v>0</v>
      </c>
      <c r="AU1794">
        <f>IFERROR(IF((AJ1794-AK1794)&gt;0,1,0),0)</f>
        <v>1</v>
      </c>
      <c r="AV1794">
        <f>IFERROR(IF((AL1794-AM1794)&gt;0,1,0),0)</f>
        <v>0</v>
      </c>
      <c r="AW1794">
        <f>IFERROR(IF((AN1794-AO1794)&gt;0,1,0),0)</f>
        <v>0</v>
      </c>
      <c r="AX1794">
        <f>IFERROR(IF((AC1794-AD1794)&lt;0,1,0),0)</f>
        <v>1</v>
      </c>
      <c r="AY1794">
        <f>SUM(AP1794:AX1794)</f>
        <v>5</v>
      </c>
    </row>
    <row r="1795" spans="1:51" x14ac:dyDescent="0.45">
      <c r="A1795" s="1" t="s">
        <v>3137</v>
      </c>
      <c r="B1795" s="2">
        <v>4431879</v>
      </c>
      <c r="C1795" s="3" t="s">
        <v>5338</v>
      </c>
      <c r="D1795" s="5">
        <v>16.57</v>
      </c>
      <c r="E1795" s="5">
        <v>132.27115176000001</v>
      </c>
      <c r="F1795" s="3" t="s">
        <v>4485</v>
      </c>
      <c r="G1795" s="3" t="s">
        <v>4486</v>
      </c>
      <c r="H1795" s="3" t="s">
        <v>4598</v>
      </c>
      <c r="I1795" s="3" t="s">
        <v>4615</v>
      </c>
      <c r="J1795" s="3" t="s">
        <v>4991</v>
      </c>
      <c r="K1795" s="6">
        <v>153576</v>
      </c>
      <c r="L1795" s="6">
        <v>157704</v>
      </c>
      <c r="M1795" s="6">
        <v>23159</v>
      </c>
      <c r="N1795" s="6">
        <v>23623</v>
      </c>
      <c r="O1795" s="6">
        <v>19416</v>
      </c>
      <c r="P1795" s="6">
        <v>19867</v>
      </c>
      <c r="Q1795" s="6">
        <v>19326</v>
      </c>
      <c r="R1795" s="6">
        <v>19236</v>
      </c>
      <c r="S1795" s="6">
        <v>15020</v>
      </c>
      <c r="T1795" s="6">
        <v>13942</v>
      </c>
      <c r="U1795" s="6">
        <v>15438</v>
      </c>
      <c r="V1795" s="6">
        <v>15577</v>
      </c>
      <c r="W1795" s="6">
        <v>160749</v>
      </c>
      <c r="X1795" s="6">
        <v>157764</v>
      </c>
      <c r="Y1795" s="6">
        <v>104405</v>
      </c>
      <c r="Z1795" s="6">
        <v>100401</v>
      </c>
      <c r="AA1795" s="6">
        <v>53794</v>
      </c>
      <c r="AB1795" s="6">
        <v>55048</v>
      </c>
      <c r="AC1795" s="6">
        <v>7982568</v>
      </c>
      <c r="AD1795" s="6">
        <v>7978000</v>
      </c>
      <c r="AF1795">
        <f>Q1795/W1795</f>
        <v>0.12022469813187019</v>
      </c>
      <c r="AG1795">
        <f>R1795/X1795</f>
        <v>0.12192895717654217</v>
      </c>
      <c r="AH1795">
        <f>U1795/W1795</f>
        <v>9.6037922475411971E-2</v>
      </c>
      <c r="AI1795">
        <f>V1795/X1795</f>
        <v>9.8736086813214677E-2</v>
      </c>
      <c r="AJ1795">
        <f>Y1795/AA1795</f>
        <v>1.9408298323233075</v>
      </c>
      <c r="AK1795">
        <f>Z1795/AB1795</f>
        <v>1.8238809766022381</v>
      </c>
      <c r="AL1795">
        <f>O1795/K1795</f>
        <v>0.12642600406313487</v>
      </c>
      <c r="AM1795">
        <f>P1795/L1795</f>
        <v>0.12597651296099022</v>
      </c>
      <c r="AN1795">
        <f>K1795/W1795</f>
        <v>0.95537763843009915</v>
      </c>
      <c r="AO1795">
        <f>L1795/X1795</f>
        <v>0.99961968509926213</v>
      </c>
      <c r="AP1795">
        <f>IF(OR(Q1795&lt;0, Q1795="NA"), 0, 1)</f>
        <v>1</v>
      </c>
      <c r="AQ1795">
        <f>IF(OR(S1795&lt;0, S1795="NA"), 0, 1)</f>
        <v>1</v>
      </c>
      <c r="AR1795">
        <f>IFERROR(IF((AF1795-AG1795)&gt;0,1,0),0)</f>
        <v>0</v>
      </c>
      <c r="AS1795">
        <f>IFERROR(IF((S1795-Q1795)&gt;0,1,0),0)</f>
        <v>0</v>
      </c>
      <c r="AT1795">
        <f>IFERROR(IF((AH1795-AI1795)&lt;0,1,0),0)</f>
        <v>1</v>
      </c>
      <c r="AU1795">
        <f>IFERROR(IF((AJ1795-AK1795)&gt;0,1,0),0)</f>
        <v>1</v>
      </c>
      <c r="AV1795">
        <f>IFERROR(IF((AL1795-AM1795)&gt;0,1,0),0)</f>
        <v>1</v>
      </c>
      <c r="AW1795">
        <f>IFERROR(IF((AN1795-AO1795)&gt;0,1,0),0)</f>
        <v>0</v>
      </c>
      <c r="AX1795">
        <f>IFERROR(IF((AC1795-AD1795)&lt;0,1,0),0)</f>
        <v>0</v>
      </c>
      <c r="AY1795">
        <f>SUM(AP1795:AX1795)</f>
        <v>5</v>
      </c>
    </row>
    <row r="1796" spans="1:51" x14ac:dyDescent="0.45">
      <c r="A1796" s="1" t="s">
        <v>3146</v>
      </c>
      <c r="B1796" s="2">
        <v>15023264</v>
      </c>
      <c r="C1796" s="3" t="s">
        <v>5335</v>
      </c>
      <c r="D1796" s="5">
        <v>6.99</v>
      </c>
      <c r="E1796" s="5">
        <v>477.95774640000002</v>
      </c>
      <c r="F1796" s="3" t="s">
        <v>4470</v>
      </c>
      <c r="G1796" s="3" t="s">
        <v>4471</v>
      </c>
      <c r="H1796" s="3" t="s">
        <v>4673</v>
      </c>
      <c r="I1796" s="3" t="s">
        <v>4673</v>
      </c>
      <c r="J1796" s="3" t="s">
        <v>4544</v>
      </c>
      <c r="K1796" s="6">
        <v>26270</v>
      </c>
      <c r="L1796" s="6">
        <v>9918</v>
      </c>
      <c r="M1796" s="6">
        <v>-287138</v>
      </c>
      <c r="N1796" s="6">
        <v>-252071</v>
      </c>
      <c r="O1796" s="6">
        <v>-287925</v>
      </c>
      <c r="P1796" s="6">
        <v>-252788</v>
      </c>
      <c r="Q1796" s="6">
        <v>-339445</v>
      </c>
      <c r="R1796" s="6">
        <v>-297111</v>
      </c>
      <c r="S1796" s="6">
        <v>-247111</v>
      </c>
      <c r="T1796" s="6">
        <v>-215452</v>
      </c>
      <c r="U1796" s="6">
        <v>498118</v>
      </c>
      <c r="V1796" s="6">
        <v>495613</v>
      </c>
      <c r="W1796" s="6">
        <v>387044</v>
      </c>
      <c r="X1796" s="6">
        <v>319376</v>
      </c>
      <c r="Y1796" s="6">
        <v>373821</v>
      </c>
      <c r="Z1796" s="6">
        <v>304788</v>
      </c>
      <c r="AA1796" s="6">
        <v>65288</v>
      </c>
      <c r="AB1796" s="6">
        <v>47009</v>
      </c>
      <c r="AC1796" s="6">
        <v>68323919</v>
      </c>
      <c r="AD1796" s="6">
        <v>58601006</v>
      </c>
      <c r="AF1796">
        <f>Q1796/W1796</f>
        <v>-0.87701915027748778</v>
      </c>
      <c r="AG1796">
        <f>R1796/X1796</f>
        <v>-0.93028593256850856</v>
      </c>
      <c r="AH1796">
        <f>U1796/W1796</f>
        <v>1.2869802916464277</v>
      </c>
      <c r="AI1796">
        <f>V1796/X1796</f>
        <v>1.5518166675016283</v>
      </c>
      <c r="AJ1796">
        <f>Y1796/AA1796</f>
        <v>5.7257229506187963</v>
      </c>
      <c r="AK1796">
        <f>Z1796/AB1796</f>
        <v>6.4836095215809735</v>
      </c>
      <c r="AL1796">
        <f>O1796/K1796</f>
        <v>-10.960220784164447</v>
      </c>
      <c r="AM1796">
        <f>P1796/L1796</f>
        <v>-25.487799959669289</v>
      </c>
      <c r="AN1796">
        <f>K1796/W1796</f>
        <v>6.7873420076270397E-2</v>
      </c>
      <c r="AO1796">
        <f>L1796/X1796</f>
        <v>3.1054305896498172E-2</v>
      </c>
      <c r="AP1796">
        <f>IF(OR(Q1796&lt;0, Q1796="NA"), 0, 1)</f>
        <v>0</v>
      </c>
      <c r="AQ1796">
        <f>IF(OR(S1796&lt;0, S1796="NA"), 0, 1)</f>
        <v>0</v>
      </c>
      <c r="AR1796">
        <f>IFERROR(IF((AF1796-AG1796)&gt;0,1,0),0)</f>
        <v>1</v>
      </c>
      <c r="AS1796">
        <f>IFERROR(IF((S1796-Q1796)&gt;0,1,0),0)</f>
        <v>1</v>
      </c>
      <c r="AT1796">
        <f>IFERROR(IF((AH1796-AI1796)&lt;0,1,0),0)</f>
        <v>1</v>
      </c>
      <c r="AU1796">
        <f>IFERROR(IF((AJ1796-AK1796)&gt;0,1,0),0)</f>
        <v>0</v>
      </c>
      <c r="AV1796">
        <f>IFERROR(IF((AL1796-AM1796)&gt;0,1,0),0)</f>
        <v>1</v>
      </c>
      <c r="AW1796">
        <f>IFERROR(IF((AN1796-AO1796)&gt;0,1,0),0)</f>
        <v>1</v>
      </c>
      <c r="AX1796">
        <f>IFERROR(IF((AC1796-AD1796)&lt;0,1,0),0)</f>
        <v>0</v>
      </c>
      <c r="AY1796">
        <f>SUM(AP1796:AX1796)</f>
        <v>5</v>
      </c>
    </row>
    <row r="1797" spans="1:51" x14ac:dyDescent="0.45">
      <c r="A1797" s="1" t="s">
        <v>3150</v>
      </c>
      <c r="B1797" s="2">
        <v>4095021</v>
      </c>
      <c r="C1797" s="3" t="s">
        <v>5337</v>
      </c>
      <c r="D1797" s="5">
        <v>118.55</v>
      </c>
      <c r="E1797" s="5">
        <v>48959.872860850002</v>
      </c>
      <c r="F1797" s="3" t="s">
        <v>4654</v>
      </c>
      <c r="G1797" s="3" t="s">
        <v>4654</v>
      </c>
      <c r="H1797" s="3" t="s">
        <v>4655</v>
      </c>
      <c r="I1797" s="3" t="s">
        <v>4888</v>
      </c>
      <c r="J1797" s="3" t="s">
        <v>4889</v>
      </c>
      <c r="K1797" s="6">
        <v>147738000</v>
      </c>
      <c r="L1797" s="6">
        <v>151853000</v>
      </c>
      <c r="M1797" s="6">
        <v>5572000</v>
      </c>
      <c r="N1797" s="6">
        <v>7760000</v>
      </c>
      <c r="O1797" s="6">
        <v>3510000</v>
      </c>
      <c r="P1797" s="6">
        <v>5753000</v>
      </c>
      <c r="Q1797" s="6">
        <v>3435000</v>
      </c>
      <c r="R1797" s="6">
        <v>5209000</v>
      </c>
      <c r="S1797" s="6">
        <v>5183000</v>
      </c>
      <c r="T1797" s="6">
        <v>6736000</v>
      </c>
      <c r="U1797" s="6">
        <v>18476000</v>
      </c>
      <c r="V1797" s="6">
        <v>17180000</v>
      </c>
      <c r="W1797" s="6">
        <v>75080000</v>
      </c>
      <c r="X1797" s="6">
        <v>75945000</v>
      </c>
      <c r="Y1797" s="6">
        <v>19307000</v>
      </c>
      <c r="Z1797" s="6">
        <v>20916000</v>
      </c>
      <c r="AA1797" s="6">
        <v>15922000</v>
      </c>
      <c r="AB1797" s="6">
        <v>18271000</v>
      </c>
      <c r="AC1797" s="6">
        <v>412989227</v>
      </c>
      <c r="AD1797" s="6">
        <v>418569183</v>
      </c>
      <c r="AF1797">
        <f>Q1797/W1797</f>
        <v>4.5751198721363878E-2</v>
      </c>
      <c r="AG1797">
        <f>R1797/X1797</f>
        <v>6.8589110540522746E-2</v>
      </c>
      <c r="AH1797">
        <f>U1797/W1797</f>
        <v>0.2460841768779968</v>
      </c>
      <c r="AI1797">
        <f>V1797/X1797</f>
        <v>0.22621634077292777</v>
      </c>
      <c r="AJ1797">
        <f>Y1797/AA1797</f>
        <v>1.2125989197337017</v>
      </c>
      <c r="AK1797">
        <f>Z1797/AB1797</f>
        <v>1.1447649280280225</v>
      </c>
      <c r="AL1797">
        <f>O1797/K1797</f>
        <v>2.3758274783738782E-2</v>
      </c>
      <c r="AM1797">
        <f>P1797/L1797</f>
        <v>3.7885323306092074E-2</v>
      </c>
      <c r="AN1797">
        <f>K1797/W1797</f>
        <v>1.9677410761854022</v>
      </c>
      <c r="AO1797">
        <f>L1797/X1797</f>
        <v>1.9995128053196392</v>
      </c>
      <c r="AP1797">
        <f>IF(OR(Q1797&lt;0, Q1797="NA"), 0, 1)</f>
        <v>1</v>
      </c>
      <c r="AQ1797">
        <f>IF(OR(S1797&lt;0, S1797="NA"), 0, 1)</f>
        <v>1</v>
      </c>
      <c r="AR1797">
        <f>IFERROR(IF((AF1797-AG1797)&gt;0,1,0),0)</f>
        <v>0</v>
      </c>
      <c r="AS1797">
        <f>IFERROR(IF((S1797-Q1797)&gt;0,1,0),0)</f>
        <v>1</v>
      </c>
      <c r="AT1797">
        <f>IFERROR(IF((AH1797-AI1797)&lt;0,1,0),0)</f>
        <v>0</v>
      </c>
      <c r="AU1797">
        <f>IFERROR(IF((AJ1797-AK1797)&gt;0,1,0),0)</f>
        <v>1</v>
      </c>
      <c r="AV1797">
        <f>IFERROR(IF((AL1797-AM1797)&gt;0,1,0),0)</f>
        <v>0</v>
      </c>
      <c r="AW1797">
        <f>IFERROR(IF((AN1797-AO1797)&gt;0,1,0),0)</f>
        <v>0</v>
      </c>
      <c r="AX1797">
        <f>IFERROR(IF((AC1797-AD1797)&lt;0,1,0),0)</f>
        <v>1</v>
      </c>
      <c r="AY1797">
        <f>SUM(AP1797:AX1797)</f>
        <v>5</v>
      </c>
    </row>
    <row r="1798" spans="1:51" x14ac:dyDescent="0.45">
      <c r="A1798" s="1" t="s">
        <v>3154</v>
      </c>
      <c r="B1798" s="2">
        <v>5116714</v>
      </c>
      <c r="C1798" s="3" t="s">
        <v>5337</v>
      </c>
      <c r="D1798" s="5">
        <v>27.22</v>
      </c>
      <c r="E1798" s="5">
        <v>1582.13751204</v>
      </c>
      <c r="F1798" s="3" t="s">
        <v>4470</v>
      </c>
      <c r="G1798" s="3" t="s">
        <v>4512</v>
      </c>
      <c r="H1798" s="3" t="s">
        <v>4710</v>
      </c>
      <c r="I1798" s="3" t="s">
        <v>4710</v>
      </c>
      <c r="J1798" s="3" t="s">
        <v>4504</v>
      </c>
      <c r="K1798" s="6">
        <v>405137</v>
      </c>
      <c r="L1798" s="6">
        <v>389956</v>
      </c>
      <c r="M1798" s="6">
        <v>-56501</v>
      </c>
      <c r="N1798" s="6">
        <v>-73868</v>
      </c>
      <c r="O1798" s="6">
        <v>-75357</v>
      </c>
      <c r="P1798" s="6">
        <v>-93559</v>
      </c>
      <c r="Q1798" s="6">
        <v>-82783</v>
      </c>
      <c r="R1798" s="6">
        <v>-100321</v>
      </c>
      <c r="S1798" s="6">
        <v>13047</v>
      </c>
      <c r="T1798" s="6">
        <v>952</v>
      </c>
      <c r="U1798" s="6" t="s">
        <v>4474</v>
      </c>
      <c r="V1798" s="6" t="s">
        <v>4474</v>
      </c>
      <c r="W1798" s="6">
        <v>375703</v>
      </c>
      <c r="X1798" s="6">
        <v>362235</v>
      </c>
      <c r="Y1798" s="6">
        <v>189573</v>
      </c>
      <c r="Z1798" s="6">
        <v>180928</v>
      </c>
      <c r="AA1798" s="6">
        <v>109201</v>
      </c>
      <c r="AB1798" s="6">
        <v>101999</v>
      </c>
      <c r="AC1798" s="6">
        <v>58084028</v>
      </c>
      <c r="AD1798" s="6">
        <v>57702001</v>
      </c>
      <c r="AF1798">
        <f>Q1798/W1798</f>
        <v>-0.22034159961458918</v>
      </c>
      <c r="AG1798">
        <f>R1798/X1798</f>
        <v>-0.27695004624070008</v>
      </c>
      <c r="AH1798" t="e">
        <f>U1798/W1798</f>
        <v>#VALUE!</v>
      </c>
      <c r="AI1798" t="e">
        <f>V1798/X1798</f>
        <v>#VALUE!</v>
      </c>
      <c r="AJ1798">
        <f>Y1798/AA1798</f>
        <v>1.736000586075219</v>
      </c>
      <c r="AK1798">
        <f>Z1798/AB1798</f>
        <v>1.7738213119736468</v>
      </c>
      <c r="AL1798">
        <f>O1798/K1798</f>
        <v>-0.1860037468806848</v>
      </c>
      <c r="AM1798">
        <f>P1798/L1798</f>
        <v>-0.23992193991116947</v>
      </c>
      <c r="AN1798">
        <f>K1798/W1798</f>
        <v>1.0783437981597166</v>
      </c>
      <c r="AO1798">
        <f>L1798/X1798</f>
        <v>1.0765276685024914</v>
      </c>
      <c r="AP1798">
        <f>IF(OR(Q1798&lt;0, Q1798="NA"), 0, 1)</f>
        <v>0</v>
      </c>
      <c r="AQ1798">
        <f>IF(OR(S1798&lt;0, S1798="NA"), 0, 1)</f>
        <v>1</v>
      </c>
      <c r="AR1798">
        <f>IFERROR(IF((AF1798-AG1798)&gt;0,1,0),0)</f>
        <v>1</v>
      </c>
      <c r="AS1798">
        <f>IFERROR(IF((S1798-Q1798)&gt;0,1,0),0)</f>
        <v>1</v>
      </c>
      <c r="AT1798">
        <f>IFERROR(IF((AH1798-AI1798)&lt;0,1,0),0)</f>
        <v>0</v>
      </c>
      <c r="AU1798">
        <f>IFERROR(IF((AJ1798-AK1798)&gt;0,1,0),0)</f>
        <v>0</v>
      </c>
      <c r="AV1798">
        <f>IFERROR(IF((AL1798-AM1798)&gt;0,1,0),0)</f>
        <v>1</v>
      </c>
      <c r="AW1798">
        <f>IFERROR(IF((AN1798-AO1798)&gt;0,1,0),0)</f>
        <v>1</v>
      </c>
      <c r="AX1798">
        <f>IFERROR(IF((AC1798-AD1798)&lt;0,1,0),0)</f>
        <v>0</v>
      </c>
      <c r="AY1798">
        <f>SUM(AP1798:AX1798)</f>
        <v>5</v>
      </c>
    </row>
    <row r="1799" spans="1:51" x14ac:dyDescent="0.45">
      <c r="A1799" s="1" t="s">
        <v>3160</v>
      </c>
      <c r="B1799" s="2">
        <v>5721256</v>
      </c>
      <c r="C1799" s="3" t="s">
        <v>5337</v>
      </c>
      <c r="D1799" s="7">
        <v>5.68</v>
      </c>
      <c r="E1799" s="5">
        <v>183.25339127999999</v>
      </c>
      <c r="F1799" s="3" t="s">
        <v>4480</v>
      </c>
      <c r="G1799" s="3" t="s">
        <v>4491</v>
      </c>
      <c r="H1799" s="3" t="s">
        <v>4492</v>
      </c>
      <c r="I1799" s="3" t="s">
        <v>4493</v>
      </c>
      <c r="J1799" s="3"/>
      <c r="K1799" s="6">
        <v>15450</v>
      </c>
      <c r="L1799" s="6">
        <v>16783</v>
      </c>
      <c r="M1799" s="6" t="s">
        <v>4474</v>
      </c>
      <c r="N1799" s="6" t="s">
        <v>4474</v>
      </c>
      <c r="O1799" s="6">
        <v>12597</v>
      </c>
      <c r="P1799" s="6">
        <v>13810</v>
      </c>
      <c r="Q1799" s="6">
        <v>22613</v>
      </c>
      <c r="R1799" s="6">
        <v>-67853</v>
      </c>
      <c r="S1799" s="6">
        <v>26762</v>
      </c>
      <c r="T1799" s="6">
        <v>50768</v>
      </c>
      <c r="U1799" s="6">
        <v>56519</v>
      </c>
      <c r="V1799" s="6">
        <v>27462</v>
      </c>
      <c r="W1799" s="6">
        <v>375206</v>
      </c>
      <c r="X1799" s="6">
        <v>379112</v>
      </c>
      <c r="Y1799" s="6">
        <v>16104</v>
      </c>
      <c r="Z1799" s="6">
        <v>5687</v>
      </c>
      <c r="AA1799" s="6">
        <v>922</v>
      </c>
      <c r="AB1799" s="6">
        <v>12223</v>
      </c>
      <c r="AC1799" s="6">
        <v>32253000</v>
      </c>
      <c r="AD1799" s="6">
        <v>32246000</v>
      </c>
      <c r="AF1799">
        <f>Q1799/W1799</f>
        <v>6.0268225987857339E-2</v>
      </c>
      <c r="AG1799">
        <f>R1799/X1799</f>
        <v>-0.17897877144485008</v>
      </c>
      <c r="AH1799">
        <f>U1799/W1799</f>
        <v>0.15063458473478569</v>
      </c>
      <c r="AI1799">
        <f>V1799/X1799</f>
        <v>7.243769651184874E-2</v>
      </c>
      <c r="AJ1799">
        <f>Y1799/AA1799</f>
        <v>17.46637744034707</v>
      </c>
      <c r="AK1799">
        <f>Z1799/AB1799</f>
        <v>0.46527039188415281</v>
      </c>
      <c r="AL1799">
        <f>O1799/K1799</f>
        <v>0.81533980582524268</v>
      </c>
      <c r="AM1799">
        <f>P1799/L1799</f>
        <v>0.82285646189596617</v>
      </c>
      <c r="AN1799">
        <f>K1799/W1799</f>
        <v>4.1177379892645638E-2</v>
      </c>
      <c r="AO1799">
        <f>L1799/X1799</f>
        <v>4.426923969697609E-2</v>
      </c>
      <c r="AP1799">
        <f>IF(OR(Q1799&lt;0, Q1799="NA"), 0, 1)</f>
        <v>1</v>
      </c>
      <c r="AQ1799">
        <f>IF(OR(S1799&lt;0, S1799="NA"), 0, 1)</f>
        <v>1</v>
      </c>
      <c r="AR1799">
        <f>IFERROR(IF((AF1799-AG1799)&gt;0,1,0),0)</f>
        <v>1</v>
      </c>
      <c r="AS1799">
        <f>IFERROR(IF((S1799-Q1799)&gt;0,1,0),0)</f>
        <v>1</v>
      </c>
      <c r="AT1799">
        <f>IFERROR(IF((AH1799-AI1799)&lt;0,1,0),0)</f>
        <v>0</v>
      </c>
      <c r="AU1799">
        <f>IFERROR(IF((AJ1799-AK1799)&gt;0,1,0),0)</f>
        <v>1</v>
      </c>
      <c r="AV1799">
        <f>IFERROR(IF((AL1799-AM1799)&gt;0,1,0),0)</f>
        <v>0</v>
      </c>
      <c r="AW1799">
        <f>IFERROR(IF((AN1799-AO1799)&gt;0,1,0),0)</f>
        <v>0</v>
      </c>
      <c r="AX1799">
        <f>IFERROR(IF((AC1799-AD1799)&lt;0,1,0),0)</f>
        <v>0</v>
      </c>
      <c r="AY1799">
        <f>SUM(AP1799:AX1799)</f>
        <v>5</v>
      </c>
    </row>
    <row r="1800" spans="1:51" x14ac:dyDescent="0.45">
      <c r="A1800" s="1" t="s">
        <v>3161</v>
      </c>
      <c r="B1800" s="2">
        <v>5721283</v>
      </c>
      <c r="C1800" s="3" t="s">
        <v>5337</v>
      </c>
      <c r="D1800" s="7">
        <v>6.72</v>
      </c>
      <c r="E1800" s="5">
        <v>151.45103232</v>
      </c>
      <c r="F1800" s="3" t="s">
        <v>4480</v>
      </c>
      <c r="G1800" s="3" t="s">
        <v>4491</v>
      </c>
      <c r="H1800" s="3" t="s">
        <v>4492</v>
      </c>
      <c r="I1800" s="3" t="s">
        <v>4493</v>
      </c>
      <c r="J1800" s="3"/>
      <c r="K1800" s="6">
        <v>12808</v>
      </c>
      <c r="L1800" s="6">
        <v>14117</v>
      </c>
      <c r="M1800" s="6" t="s">
        <v>4474</v>
      </c>
      <c r="N1800" s="6" t="s">
        <v>4474</v>
      </c>
      <c r="O1800" s="6">
        <v>10500</v>
      </c>
      <c r="P1800" s="6">
        <v>11734</v>
      </c>
      <c r="Q1800" s="6">
        <v>17196</v>
      </c>
      <c r="R1800" s="6">
        <v>-43784</v>
      </c>
      <c r="S1800" s="6">
        <v>23278</v>
      </c>
      <c r="T1800" s="6">
        <v>47940</v>
      </c>
      <c r="U1800" s="6">
        <v>37497</v>
      </c>
      <c r="V1800" s="6">
        <v>36640</v>
      </c>
      <c r="W1800" s="6">
        <v>302733</v>
      </c>
      <c r="X1800" s="6">
        <v>308667</v>
      </c>
      <c r="Y1800" s="6">
        <v>10432</v>
      </c>
      <c r="Z1800" s="6">
        <v>5299</v>
      </c>
      <c r="AA1800" s="6">
        <v>850</v>
      </c>
      <c r="AB1800" s="6">
        <v>1048</v>
      </c>
      <c r="AC1800" s="6">
        <v>22484000</v>
      </c>
      <c r="AD1800" s="6">
        <v>22461000</v>
      </c>
      <c r="AF1800">
        <f>Q1800/W1800</f>
        <v>5.6802528961163799E-2</v>
      </c>
      <c r="AG1800">
        <f>R1800/X1800</f>
        <v>-0.14184865891073553</v>
      </c>
      <c r="AH1800">
        <f>U1800/W1800</f>
        <v>0.12386162063600599</v>
      </c>
      <c r="AI1800">
        <f>V1800/X1800</f>
        <v>0.11870397548166794</v>
      </c>
      <c r="AJ1800">
        <f>Y1800/AA1800</f>
        <v>12.272941176470589</v>
      </c>
      <c r="AK1800">
        <f>Z1800/AB1800</f>
        <v>5.0562977099236646</v>
      </c>
      <c r="AL1800">
        <f>O1800/K1800</f>
        <v>0.81980012492192378</v>
      </c>
      <c r="AM1800">
        <f>P1800/L1800</f>
        <v>0.83119642983636755</v>
      </c>
      <c r="AN1800">
        <f>K1800/W1800</f>
        <v>4.2307908288822166E-2</v>
      </c>
      <c r="AO1800">
        <f>L1800/X1800</f>
        <v>4.5735371776056397E-2</v>
      </c>
      <c r="AP1800">
        <f>IF(OR(Q1800&lt;0, Q1800="NA"), 0, 1)</f>
        <v>1</v>
      </c>
      <c r="AQ1800">
        <f>IF(OR(S1800&lt;0, S1800="NA"), 0, 1)</f>
        <v>1</v>
      </c>
      <c r="AR1800">
        <f>IFERROR(IF((AF1800-AG1800)&gt;0,1,0),0)</f>
        <v>1</v>
      </c>
      <c r="AS1800">
        <f>IFERROR(IF((S1800-Q1800)&gt;0,1,0),0)</f>
        <v>1</v>
      </c>
      <c r="AT1800">
        <f>IFERROR(IF((AH1800-AI1800)&lt;0,1,0),0)</f>
        <v>0</v>
      </c>
      <c r="AU1800">
        <f>IFERROR(IF((AJ1800-AK1800)&gt;0,1,0),0)</f>
        <v>1</v>
      </c>
      <c r="AV1800">
        <f>IFERROR(IF((AL1800-AM1800)&gt;0,1,0),0)</f>
        <v>0</v>
      </c>
      <c r="AW1800">
        <f>IFERROR(IF((AN1800-AO1800)&gt;0,1,0),0)</f>
        <v>0</v>
      </c>
      <c r="AX1800">
        <f>IFERROR(IF((AC1800-AD1800)&lt;0,1,0),0)</f>
        <v>0</v>
      </c>
      <c r="AY1800">
        <f>SUM(AP1800:AX1800)</f>
        <v>5</v>
      </c>
    </row>
    <row r="1801" spans="1:51" x14ac:dyDescent="0.45">
      <c r="A1801" s="1" t="s">
        <v>3173</v>
      </c>
      <c r="B1801" s="2">
        <v>5721282</v>
      </c>
      <c r="C1801" s="3" t="s">
        <v>5337</v>
      </c>
      <c r="D1801" s="5">
        <v>7.35</v>
      </c>
      <c r="E1801" s="5">
        <v>245.91887249999999</v>
      </c>
      <c r="F1801" s="3" t="s">
        <v>4480</v>
      </c>
      <c r="G1801" s="3" t="s">
        <v>4491</v>
      </c>
      <c r="H1801" s="3" t="s">
        <v>4492</v>
      </c>
      <c r="I1801" s="3" t="s">
        <v>4493</v>
      </c>
      <c r="J1801" s="3"/>
      <c r="K1801" s="6">
        <v>21879</v>
      </c>
      <c r="L1801" s="6">
        <v>22233</v>
      </c>
      <c r="M1801" s="6" t="s">
        <v>4474</v>
      </c>
      <c r="N1801" s="6" t="s">
        <v>4474</v>
      </c>
      <c r="O1801" s="6">
        <v>18338</v>
      </c>
      <c r="P1801" s="6">
        <v>18702</v>
      </c>
      <c r="Q1801" s="6">
        <v>11302</v>
      </c>
      <c r="R1801" s="6">
        <v>30167</v>
      </c>
      <c r="S1801" s="6">
        <v>43921</v>
      </c>
      <c r="T1801" s="6" t="s">
        <v>4474</v>
      </c>
      <c r="U1801" s="6">
        <v>184200</v>
      </c>
      <c r="V1801" s="6" t="s">
        <v>4474</v>
      </c>
      <c r="W1801" s="6">
        <v>460080</v>
      </c>
      <c r="X1801" s="6">
        <v>475955</v>
      </c>
      <c r="Y1801" s="6">
        <v>5878</v>
      </c>
      <c r="Z1801" s="6">
        <v>5689</v>
      </c>
      <c r="AA1801" s="6">
        <v>2802</v>
      </c>
      <c r="AB1801" s="6">
        <v>7263</v>
      </c>
      <c r="AC1801" s="6">
        <v>33428000</v>
      </c>
      <c r="AD1801" s="6">
        <v>33428000</v>
      </c>
      <c r="AF1801">
        <f>Q1801/W1801</f>
        <v>2.4565292992523038E-2</v>
      </c>
      <c r="AG1801">
        <f>R1801/X1801</f>
        <v>6.3382042419976678E-2</v>
      </c>
      <c r="AH1801">
        <f>U1801/W1801</f>
        <v>0.40036515388628063</v>
      </c>
      <c r="AI1801" t="e">
        <f>V1801/X1801</f>
        <v>#VALUE!</v>
      </c>
      <c r="AJ1801">
        <f>Y1801/AA1801</f>
        <v>2.0977872947894363</v>
      </c>
      <c r="AK1801">
        <f>Z1801/AB1801</f>
        <v>0.78328514387993942</v>
      </c>
      <c r="AL1801">
        <f>O1801/K1801</f>
        <v>0.83815530874354405</v>
      </c>
      <c r="AM1801">
        <f>P1801/L1801</f>
        <v>0.84118202671704223</v>
      </c>
      <c r="AN1801">
        <f>K1801/W1801</f>
        <v>4.7554773082942099E-2</v>
      </c>
      <c r="AO1801">
        <f>L1801/X1801</f>
        <v>4.6712399281444675E-2</v>
      </c>
      <c r="AP1801">
        <f>IF(OR(Q1801&lt;0, Q1801="NA"), 0, 1)</f>
        <v>1</v>
      </c>
      <c r="AQ1801">
        <f>IF(OR(S1801&lt;0, S1801="NA"), 0, 1)</f>
        <v>1</v>
      </c>
      <c r="AR1801">
        <f>IFERROR(IF((AF1801-AG1801)&gt;0,1,0),0)</f>
        <v>0</v>
      </c>
      <c r="AS1801">
        <f>IFERROR(IF((S1801-Q1801)&gt;0,1,0),0)</f>
        <v>1</v>
      </c>
      <c r="AT1801">
        <f>IFERROR(IF((AH1801-AI1801)&lt;0,1,0),0)</f>
        <v>0</v>
      </c>
      <c r="AU1801">
        <f>IFERROR(IF((AJ1801-AK1801)&gt;0,1,0),0)</f>
        <v>1</v>
      </c>
      <c r="AV1801">
        <f>IFERROR(IF((AL1801-AM1801)&gt;0,1,0),0)</f>
        <v>0</v>
      </c>
      <c r="AW1801">
        <f>IFERROR(IF((AN1801-AO1801)&gt;0,1,0),0)</f>
        <v>1</v>
      </c>
      <c r="AX1801">
        <f>IFERROR(IF((AC1801-AD1801)&lt;0,1,0),0)</f>
        <v>0</v>
      </c>
      <c r="AY1801">
        <f>SUM(AP1801:AX1801)</f>
        <v>5</v>
      </c>
    </row>
    <row r="1802" spans="1:51" x14ac:dyDescent="0.45">
      <c r="A1802" s="1" t="s">
        <v>3177</v>
      </c>
      <c r="B1802" s="2">
        <v>5721421</v>
      </c>
      <c r="C1802" s="3" t="s">
        <v>5337</v>
      </c>
      <c r="D1802" s="5">
        <v>6.43</v>
      </c>
      <c r="E1802" s="5">
        <v>287.93618445999999</v>
      </c>
      <c r="F1802" s="3" t="s">
        <v>4480</v>
      </c>
      <c r="G1802" s="3" t="s">
        <v>4491</v>
      </c>
      <c r="H1802" s="3" t="s">
        <v>4492</v>
      </c>
      <c r="I1802" s="3" t="s">
        <v>4493</v>
      </c>
      <c r="J1802" s="3"/>
      <c r="K1802" s="6">
        <v>27358</v>
      </c>
      <c r="L1802" s="6">
        <v>26790</v>
      </c>
      <c r="M1802" s="6" t="s">
        <v>4474</v>
      </c>
      <c r="N1802" s="6" t="s">
        <v>4474</v>
      </c>
      <c r="O1802" s="6">
        <v>25452</v>
      </c>
      <c r="P1802" s="6">
        <v>24888</v>
      </c>
      <c r="Q1802" s="6">
        <v>30634</v>
      </c>
      <c r="R1802" s="6">
        <v>28957</v>
      </c>
      <c r="S1802" s="6">
        <v>18290</v>
      </c>
      <c r="T1802" s="6">
        <v>20289</v>
      </c>
      <c r="U1802" s="6" t="s">
        <v>4474</v>
      </c>
      <c r="V1802" s="6" t="s">
        <v>4474</v>
      </c>
      <c r="W1802" s="6">
        <v>719604</v>
      </c>
      <c r="X1802" s="6">
        <v>719604</v>
      </c>
      <c r="Y1802" s="6">
        <v>117360</v>
      </c>
      <c r="Z1802" s="6">
        <v>117360</v>
      </c>
      <c r="AA1802" s="6">
        <v>516538</v>
      </c>
      <c r="AB1802" s="6">
        <v>516538</v>
      </c>
      <c r="AC1802" s="6">
        <v>46178000</v>
      </c>
      <c r="AD1802" s="6">
        <v>46178000</v>
      </c>
      <c r="AF1802">
        <f>Q1802/W1802</f>
        <v>4.2570636072061858E-2</v>
      </c>
      <c r="AG1802">
        <f>R1802/X1802</f>
        <v>4.0240187658767877E-2</v>
      </c>
      <c r="AH1802" t="e">
        <f>U1802/W1802</f>
        <v>#VALUE!</v>
      </c>
      <c r="AI1802" t="e">
        <f>V1802/X1802</f>
        <v>#VALUE!</v>
      </c>
      <c r="AJ1802">
        <f>Y1802/AA1802</f>
        <v>0.22720496846311403</v>
      </c>
      <c r="AK1802">
        <f>Z1802/AB1802</f>
        <v>0.22720496846311403</v>
      </c>
      <c r="AL1802">
        <f>O1802/K1802</f>
        <v>0.93033116455881282</v>
      </c>
      <c r="AM1802">
        <f>P1802/L1802</f>
        <v>0.92900335946248602</v>
      </c>
      <c r="AN1802">
        <f>K1802/W1802</f>
        <v>3.8018132194929437E-2</v>
      </c>
      <c r="AO1802">
        <f>L1802/X1802</f>
        <v>3.7228809178381443E-2</v>
      </c>
      <c r="AP1802">
        <f>IF(OR(Q1802&lt;0, Q1802="NA"), 0, 1)</f>
        <v>1</v>
      </c>
      <c r="AQ1802">
        <f>IF(OR(S1802&lt;0, S1802="NA"), 0, 1)</f>
        <v>1</v>
      </c>
      <c r="AR1802">
        <f>IFERROR(IF((AF1802-AG1802)&gt;0,1,0),0)</f>
        <v>1</v>
      </c>
      <c r="AS1802">
        <f>IFERROR(IF((S1802-Q1802)&gt;0,1,0),0)</f>
        <v>0</v>
      </c>
      <c r="AT1802">
        <f>IFERROR(IF((AH1802-AI1802)&lt;0,1,0),0)</f>
        <v>0</v>
      </c>
      <c r="AU1802">
        <f>IFERROR(IF((AJ1802-AK1802)&gt;0,1,0),0)</f>
        <v>0</v>
      </c>
      <c r="AV1802">
        <f>IFERROR(IF((AL1802-AM1802)&gt;0,1,0),0)</f>
        <v>1</v>
      </c>
      <c r="AW1802">
        <f>IFERROR(IF((AN1802-AO1802)&gt;0,1,0),0)</f>
        <v>1</v>
      </c>
      <c r="AX1802">
        <f>IFERROR(IF((AC1802-AD1802)&lt;0,1,0),0)</f>
        <v>0</v>
      </c>
      <c r="AY1802">
        <f>SUM(AP1802:AX1802)</f>
        <v>5</v>
      </c>
    </row>
    <row r="1803" spans="1:51" x14ac:dyDescent="0.45">
      <c r="A1803" s="1" t="s">
        <v>3181</v>
      </c>
      <c r="B1803" s="2">
        <v>14408521</v>
      </c>
      <c r="C1803" s="3" t="s">
        <v>5336</v>
      </c>
      <c r="D1803" s="5">
        <v>11.52</v>
      </c>
      <c r="E1803" s="5">
        <v>290.86094592000001</v>
      </c>
      <c r="F1803" s="3" t="s">
        <v>4480</v>
      </c>
      <c r="G1803" s="3" t="s">
        <v>4481</v>
      </c>
      <c r="H1803" s="3" t="s">
        <v>4481</v>
      </c>
      <c r="I1803" s="3" t="s">
        <v>4482</v>
      </c>
      <c r="J1803" s="3" t="s">
        <v>4483</v>
      </c>
      <c r="K1803" s="6">
        <v>79445</v>
      </c>
      <c r="L1803" s="6">
        <v>76893</v>
      </c>
      <c r="M1803" s="6" t="s">
        <v>4474</v>
      </c>
      <c r="N1803" s="6" t="s">
        <v>4474</v>
      </c>
      <c r="O1803" s="6">
        <v>47314</v>
      </c>
      <c r="P1803" s="6">
        <v>41212</v>
      </c>
      <c r="Q1803" s="6">
        <v>18149</v>
      </c>
      <c r="R1803" s="6">
        <v>15260</v>
      </c>
      <c r="S1803" s="6">
        <v>13316</v>
      </c>
      <c r="T1803" s="6">
        <v>23847</v>
      </c>
      <c r="U1803" s="6" t="s">
        <v>4474</v>
      </c>
      <c r="V1803" s="6" t="s">
        <v>4474</v>
      </c>
      <c r="W1803" s="6">
        <v>2014602</v>
      </c>
      <c r="X1803" s="6">
        <v>1895404</v>
      </c>
      <c r="Y1803" s="6" t="s">
        <v>4474</v>
      </c>
      <c r="Z1803" s="6" t="s">
        <v>4474</v>
      </c>
      <c r="AA1803" s="6" t="s">
        <v>4474</v>
      </c>
      <c r="AB1803" s="6" t="s">
        <v>4474</v>
      </c>
      <c r="AC1803" s="6">
        <v>26146904</v>
      </c>
      <c r="AD1803" s="6">
        <v>26261293</v>
      </c>
      <c r="AF1803">
        <f>Q1803/W1803</f>
        <v>9.0087272821132904E-3</v>
      </c>
      <c r="AG1803">
        <f>R1803/X1803</f>
        <v>8.0510540233111258E-3</v>
      </c>
      <c r="AH1803" t="e">
        <f>U1803/W1803</f>
        <v>#VALUE!</v>
      </c>
      <c r="AI1803" t="e">
        <f>V1803/X1803</f>
        <v>#VALUE!</v>
      </c>
      <c r="AJ1803" t="e">
        <f>Y1803/AA1803</f>
        <v>#VALUE!</v>
      </c>
      <c r="AK1803" t="e">
        <f>Z1803/AB1803</f>
        <v>#VALUE!</v>
      </c>
      <c r="AL1803">
        <f>O1803/K1803</f>
        <v>0.59555667442885019</v>
      </c>
      <c r="AM1803">
        <f>P1803/L1803</f>
        <v>0.5359655625349512</v>
      </c>
      <c r="AN1803">
        <f>K1803/W1803</f>
        <v>3.9434588072482804E-2</v>
      </c>
      <c r="AO1803">
        <f>L1803/X1803</f>
        <v>4.0568132176570272E-2</v>
      </c>
      <c r="AP1803">
        <f>IF(OR(Q1803&lt;0, Q1803="NA"), 0, 1)</f>
        <v>1</v>
      </c>
      <c r="AQ1803">
        <f>IF(OR(S1803&lt;0, S1803="NA"), 0, 1)</f>
        <v>1</v>
      </c>
      <c r="AR1803">
        <f>IFERROR(IF((AF1803-AG1803)&gt;0,1,0),0)</f>
        <v>1</v>
      </c>
      <c r="AS1803">
        <f>IFERROR(IF((S1803-Q1803)&gt;0,1,0),0)</f>
        <v>0</v>
      </c>
      <c r="AT1803">
        <f>IFERROR(IF((AH1803-AI1803)&lt;0,1,0),0)</f>
        <v>0</v>
      </c>
      <c r="AU1803">
        <f>IFERROR(IF((AJ1803-AK1803)&gt;0,1,0),0)</f>
        <v>0</v>
      </c>
      <c r="AV1803">
        <f>IFERROR(IF((AL1803-AM1803)&gt;0,1,0),0)</f>
        <v>1</v>
      </c>
      <c r="AW1803">
        <f>IFERROR(IF((AN1803-AO1803)&gt;0,1,0),0)</f>
        <v>0</v>
      </c>
      <c r="AX1803">
        <f>IFERROR(IF((AC1803-AD1803)&lt;0,1,0),0)</f>
        <v>1</v>
      </c>
      <c r="AY1803">
        <f>SUM(AP1803:AX1803)</f>
        <v>5</v>
      </c>
    </row>
    <row r="1804" spans="1:51" x14ac:dyDescent="0.45">
      <c r="A1804" s="1" t="s">
        <v>3185</v>
      </c>
      <c r="B1804" s="2">
        <v>5721380</v>
      </c>
      <c r="C1804" s="3" t="s">
        <v>5337</v>
      </c>
      <c r="D1804" s="7">
        <v>9.4</v>
      </c>
      <c r="E1804" s="5">
        <v>214.05068059999999</v>
      </c>
      <c r="F1804" s="3" t="s">
        <v>4480</v>
      </c>
      <c r="G1804" s="3" t="s">
        <v>4491</v>
      </c>
      <c r="H1804" s="3" t="s">
        <v>4492</v>
      </c>
      <c r="I1804" s="3" t="s">
        <v>4493</v>
      </c>
      <c r="J1804" s="3"/>
      <c r="K1804" s="6">
        <v>16804.205999999998</v>
      </c>
      <c r="L1804" s="6">
        <v>16986.733</v>
      </c>
      <c r="M1804" s="6" t="s">
        <v>4474</v>
      </c>
      <c r="N1804" s="6" t="s">
        <v>4474</v>
      </c>
      <c r="O1804" s="6">
        <v>14241.215</v>
      </c>
      <c r="P1804" s="6">
        <v>14275.133</v>
      </c>
      <c r="Q1804" s="6">
        <v>47049.362999999998</v>
      </c>
      <c r="R1804" s="6">
        <v>22704.584999999999</v>
      </c>
      <c r="S1804" s="6">
        <v>72940.152000000002</v>
      </c>
      <c r="T1804" s="6">
        <v>82010.288</v>
      </c>
      <c r="U1804" s="6">
        <v>50000</v>
      </c>
      <c r="V1804" s="6">
        <v>50000</v>
      </c>
      <c r="W1804" s="6">
        <v>282417.83899999998</v>
      </c>
      <c r="X1804" s="6">
        <v>282417.83899999998</v>
      </c>
      <c r="Y1804" s="6">
        <v>5112.8630000000003</v>
      </c>
      <c r="Z1804" s="6">
        <v>5112.8630000000003</v>
      </c>
      <c r="AA1804" s="6">
        <v>3094</v>
      </c>
      <c r="AB1804" s="6">
        <v>3094</v>
      </c>
      <c r="AC1804" s="6">
        <v>22771349</v>
      </c>
      <c r="AD1804" s="6">
        <v>22771349</v>
      </c>
      <c r="AF1804">
        <f>Q1804/W1804</f>
        <v>0.16659486938429552</v>
      </c>
      <c r="AG1804">
        <f>R1804/X1804</f>
        <v>8.0393593692217158E-2</v>
      </c>
      <c r="AH1804">
        <f>U1804/W1804</f>
        <v>0.17704264070939232</v>
      </c>
      <c r="AI1804">
        <f>V1804/X1804</f>
        <v>0.17704264070939232</v>
      </c>
      <c r="AJ1804">
        <f>Y1804/AA1804</f>
        <v>1.6525090497737558</v>
      </c>
      <c r="AK1804">
        <f>Z1804/AB1804</f>
        <v>1.6525090497737558</v>
      </c>
      <c r="AL1804">
        <f>O1804/K1804</f>
        <v>0.84747919657733317</v>
      </c>
      <c r="AM1804">
        <f>P1804/L1804</f>
        <v>0.84036954015819287</v>
      </c>
      <c r="AN1804">
        <f>K1804/W1804</f>
        <v>5.9501220105292282E-2</v>
      </c>
      <c r="AO1804">
        <f>L1804/X1804</f>
        <v>6.0147521346907554E-2</v>
      </c>
      <c r="AP1804">
        <f>IF(OR(Q1804&lt;0, Q1804="NA"), 0, 1)</f>
        <v>1</v>
      </c>
      <c r="AQ1804">
        <f>IF(OR(S1804&lt;0, S1804="NA"), 0, 1)</f>
        <v>1</v>
      </c>
      <c r="AR1804">
        <f>IFERROR(IF((AF1804-AG1804)&gt;0,1,0),0)</f>
        <v>1</v>
      </c>
      <c r="AS1804">
        <f>IFERROR(IF((S1804-Q1804)&gt;0,1,0),0)</f>
        <v>1</v>
      </c>
      <c r="AT1804">
        <f>IFERROR(IF((AH1804-AI1804)&lt;0,1,0),0)</f>
        <v>0</v>
      </c>
      <c r="AU1804">
        <f>IFERROR(IF((AJ1804-AK1804)&gt;0,1,0),0)</f>
        <v>0</v>
      </c>
      <c r="AV1804">
        <f>IFERROR(IF((AL1804-AM1804)&gt;0,1,0),0)</f>
        <v>1</v>
      </c>
      <c r="AW1804">
        <f>IFERROR(IF((AN1804-AO1804)&gt;0,1,0),0)</f>
        <v>0</v>
      </c>
      <c r="AX1804">
        <f>IFERROR(IF((AC1804-AD1804)&lt;0,1,0),0)</f>
        <v>0</v>
      </c>
      <c r="AY1804">
        <f>SUM(AP1804:AX1804)</f>
        <v>5</v>
      </c>
    </row>
    <row r="1805" spans="1:51" x14ac:dyDescent="0.45">
      <c r="A1805" s="1" t="s">
        <v>3187</v>
      </c>
      <c r="B1805" s="2">
        <v>102767</v>
      </c>
      <c r="C1805" s="3" t="s">
        <v>5337</v>
      </c>
      <c r="D1805" s="7">
        <v>307.99</v>
      </c>
      <c r="E1805" s="5">
        <v>4910.2137322999997</v>
      </c>
      <c r="F1805" s="3" t="s">
        <v>4480</v>
      </c>
      <c r="G1805" s="3" t="s">
        <v>4491</v>
      </c>
      <c r="H1805" s="3" t="s">
        <v>4492</v>
      </c>
      <c r="I1805" s="3" t="s">
        <v>4836</v>
      </c>
      <c r="J1805" s="3" t="s">
        <v>4932</v>
      </c>
      <c r="K1805" s="6">
        <v>1513658</v>
      </c>
      <c r="L1805" s="6">
        <v>1443571</v>
      </c>
      <c r="M1805" s="6">
        <v>258033</v>
      </c>
      <c r="N1805" s="6">
        <v>202814</v>
      </c>
      <c r="O1805" s="6">
        <v>228889</v>
      </c>
      <c r="P1805" s="6">
        <v>171014</v>
      </c>
      <c r="Q1805" s="6">
        <v>169511</v>
      </c>
      <c r="R1805" s="6">
        <v>115444</v>
      </c>
      <c r="S1805" s="6">
        <v>572424</v>
      </c>
      <c r="T1805" s="6">
        <v>519551</v>
      </c>
      <c r="U1805" s="6" t="s">
        <v>4474</v>
      </c>
      <c r="V1805" s="6" t="s">
        <v>4474</v>
      </c>
      <c r="W1805" s="6">
        <v>2032127</v>
      </c>
      <c r="X1805" s="6">
        <v>1920063</v>
      </c>
      <c r="Y1805" s="6" t="s">
        <v>4474</v>
      </c>
      <c r="Z1805" s="6" t="s">
        <v>4474</v>
      </c>
      <c r="AA1805" s="6" t="s">
        <v>4474</v>
      </c>
      <c r="AB1805" s="6" t="s">
        <v>4474</v>
      </c>
      <c r="AC1805" s="6">
        <v>17866712</v>
      </c>
      <c r="AD1805" s="6">
        <v>17766336</v>
      </c>
      <c r="AF1805">
        <f>Q1805/W1805</f>
        <v>8.341555424439516E-2</v>
      </c>
      <c r="AG1805">
        <f>R1805/X1805</f>
        <v>6.0125110478145768E-2</v>
      </c>
      <c r="AH1805" t="e">
        <f>U1805/W1805</f>
        <v>#VALUE!</v>
      </c>
      <c r="AI1805" t="e">
        <f>V1805/X1805</f>
        <v>#VALUE!</v>
      </c>
      <c r="AJ1805" t="e">
        <f>Y1805/AA1805</f>
        <v>#VALUE!</v>
      </c>
      <c r="AK1805" t="e">
        <f>Z1805/AB1805</f>
        <v>#VALUE!</v>
      </c>
      <c r="AL1805">
        <f>O1805/K1805</f>
        <v>0.15121579643486177</v>
      </c>
      <c r="AM1805">
        <f>P1805/L1805</f>
        <v>0.11846594313684605</v>
      </c>
      <c r="AN1805">
        <f>K1805/W1805</f>
        <v>0.74486387907842377</v>
      </c>
      <c r="AO1805">
        <f>L1805/X1805</f>
        <v>0.75183522623997234</v>
      </c>
      <c r="AP1805">
        <f>IF(OR(Q1805&lt;0, Q1805="NA"), 0, 1)</f>
        <v>1</v>
      </c>
      <c r="AQ1805">
        <f>IF(OR(S1805&lt;0, S1805="NA"), 0, 1)</f>
        <v>1</v>
      </c>
      <c r="AR1805">
        <f>IFERROR(IF((AF1805-AG1805)&gt;0,1,0),0)</f>
        <v>1</v>
      </c>
      <c r="AS1805">
        <f>IFERROR(IF((S1805-Q1805)&gt;0,1,0),0)</f>
        <v>1</v>
      </c>
      <c r="AT1805">
        <f>IFERROR(IF((AH1805-AI1805)&lt;0,1,0),0)</f>
        <v>0</v>
      </c>
      <c r="AU1805">
        <f>IFERROR(IF((AJ1805-AK1805)&gt;0,1,0),0)</f>
        <v>0</v>
      </c>
      <c r="AV1805">
        <f>IFERROR(IF((AL1805-AM1805)&gt;0,1,0),0)</f>
        <v>1</v>
      </c>
      <c r="AW1805">
        <f>IFERROR(IF((AN1805-AO1805)&gt;0,1,0),0)</f>
        <v>0</v>
      </c>
      <c r="AX1805">
        <f>IFERROR(IF((AC1805-AD1805)&lt;0,1,0),0)</f>
        <v>0</v>
      </c>
      <c r="AY1805">
        <f>SUM(AP1805:AX1805)</f>
        <v>5</v>
      </c>
    </row>
    <row r="1806" spans="1:51" x14ac:dyDescent="0.45">
      <c r="A1806" s="1" t="s">
        <v>3199</v>
      </c>
      <c r="B1806" s="2">
        <v>4074251</v>
      </c>
      <c r="C1806" s="3" t="s">
        <v>5336</v>
      </c>
      <c r="D1806" s="5">
        <v>46.03</v>
      </c>
      <c r="E1806" s="5">
        <v>271.71508999999998</v>
      </c>
      <c r="F1806" s="3" t="s">
        <v>4480</v>
      </c>
      <c r="G1806" s="3" t="s">
        <v>4481</v>
      </c>
      <c r="H1806" s="3" t="s">
        <v>4481</v>
      </c>
      <c r="I1806" s="3" t="s">
        <v>4482</v>
      </c>
      <c r="J1806" s="3" t="s">
        <v>4484</v>
      </c>
      <c r="K1806" s="6">
        <v>62617</v>
      </c>
      <c r="L1806" s="6">
        <v>61466</v>
      </c>
      <c r="M1806" s="6" t="s">
        <v>4474</v>
      </c>
      <c r="N1806" s="6" t="s">
        <v>4474</v>
      </c>
      <c r="O1806" s="6">
        <v>49635</v>
      </c>
      <c r="P1806" s="6">
        <v>48679</v>
      </c>
      <c r="Q1806" s="6">
        <v>28619</v>
      </c>
      <c r="R1806" s="6">
        <v>28391</v>
      </c>
      <c r="S1806" s="6" t="s">
        <v>4474</v>
      </c>
      <c r="T1806" s="6">
        <v>22747</v>
      </c>
      <c r="U1806" s="6">
        <v>15000</v>
      </c>
      <c r="V1806" s="6">
        <v>31992</v>
      </c>
      <c r="W1806" s="6">
        <v>1623326</v>
      </c>
      <c r="X1806" s="6">
        <v>1663974</v>
      </c>
      <c r="Y1806" s="6" t="s">
        <v>4474</v>
      </c>
      <c r="Z1806" s="6" t="s">
        <v>4474</v>
      </c>
      <c r="AA1806" s="6" t="s">
        <v>4474</v>
      </c>
      <c r="AB1806" s="6" t="s">
        <v>4474</v>
      </c>
      <c r="AC1806" s="6">
        <v>5903000</v>
      </c>
      <c r="AD1806" s="6">
        <v>5896533</v>
      </c>
      <c r="AF1806">
        <f>Q1806/W1806</f>
        <v>1.7629853769359945E-2</v>
      </c>
      <c r="AG1806">
        <f>R1806/X1806</f>
        <v>1.7062165634799582E-2</v>
      </c>
      <c r="AH1806">
        <f>U1806/W1806</f>
        <v>9.240288149145643E-3</v>
      </c>
      <c r="AI1806">
        <f>V1806/X1806</f>
        <v>1.9226261948804488E-2</v>
      </c>
      <c r="AJ1806" t="e">
        <f>Y1806/AA1806</f>
        <v>#VALUE!</v>
      </c>
      <c r="AK1806" t="e">
        <f>Z1806/AB1806</f>
        <v>#VALUE!</v>
      </c>
      <c r="AL1806">
        <f>O1806/K1806</f>
        <v>0.79267611032147822</v>
      </c>
      <c r="AM1806">
        <f>P1806/L1806</f>
        <v>0.7919662903068363</v>
      </c>
      <c r="AN1806">
        <f>K1806/W1806</f>
        <v>3.8573274869003513E-2</v>
      </c>
      <c r="AO1806">
        <f>L1806/X1806</f>
        <v>3.6939279099312848E-2</v>
      </c>
      <c r="AP1806">
        <f>IF(OR(Q1806&lt;0, Q1806="NA"), 0, 1)</f>
        <v>1</v>
      </c>
      <c r="AQ1806">
        <f>IF(OR(S1806&lt;0, S1806="NA"), 0, 1)</f>
        <v>0</v>
      </c>
      <c r="AR1806">
        <f>IFERROR(IF((AF1806-AG1806)&gt;0,1,0),0)</f>
        <v>1</v>
      </c>
      <c r="AS1806">
        <f>IFERROR(IF((S1806-Q1806)&gt;0,1,0),0)</f>
        <v>0</v>
      </c>
      <c r="AT1806">
        <f>IFERROR(IF((AH1806-AI1806)&lt;0,1,0),0)</f>
        <v>1</v>
      </c>
      <c r="AU1806">
        <f>IFERROR(IF((AJ1806-AK1806)&gt;0,1,0),0)</f>
        <v>0</v>
      </c>
      <c r="AV1806">
        <f>IFERROR(IF((AL1806-AM1806)&gt;0,1,0),0)</f>
        <v>1</v>
      </c>
      <c r="AW1806">
        <f>IFERROR(IF((AN1806-AO1806)&gt;0,1,0),0)</f>
        <v>1</v>
      </c>
      <c r="AX1806">
        <f>IFERROR(IF((AC1806-AD1806)&lt;0,1,0),0)</f>
        <v>0</v>
      </c>
      <c r="AY1806">
        <f>SUM(AP1806:AX1806)</f>
        <v>5</v>
      </c>
    </row>
    <row r="1807" spans="1:51" x14ac:dyDescent="0.45">
      <c r="A1807" s="1" t="s">
        <v>3201</v>
      </c>
      <c r="B1807" s="2">
        <v>4282399</v>
      </c>
      <c r="C1807" s="3" t="s">
        <v>5337</v>
      </c>
      <c r="D1807" s="5">
        <v>16.75</v>
      </c>
      <c r="E1807" s="5">
        <v>760.26886549999995</v>
      </c>
      <c r="F1807" s="3" t="s">
        <v>4525</v>
      </c>
      <c r="G1807" s="3" t="s">
        <v>4526</v>
      </c>
      <c r="H1807" s="3" t="s">
        <v>4713</v>
      </c>
      <c r="I1807" s="3" t="s">
        <v>4713</v>
      </c>
      <c r="J1807" s="3" t="s">
        <v>4528</v>
      </c>
      <c r="K1807" s="6">
        <v>201569</v>
      </c>
      <c r="L1807" s="6">
        <v>199463</v>
      </c>
      <c r="M1807" s="6">
        <v>128218</v>
      </c>
      <c r="N1807" s="6">
        <v>154948</v>
      </c>
      <c r="O1807" s="6">
        <v>40700</v>
      </c>
      <c r="P1807" s="6">
        <v>65559</v>
      </c>
      <c r="Q1807" s="6">
        <v>1646</v>
      </c>
      <c r="R1807" s="6">
        <v>27391</v>
      </c>
      <c r="S1807" s="6">
        <v>72658</v>
      </c>
      <c r="T1807" s="6">
        <v>78850</v>
      </c>
      <c r="U1807" s="6">
        <v>625182</v>
      </c>
      <c r="V1807" s="6">
        <v>848482</v>
      </c>
      <c r="W1807" s="6">
        <v>1496411</v>
      </c>
      <c r="X1807" s="6">
        <v>1421795</v>
      </c>
      <c r="Y1807" s="6" t="s">
        <v>4474</v>
      </c>
      <c r="Z1807" s="6" t="s">
        <v>4474</v>
      </c>
      <c r="AA1807" s="6" t="s">
        <v>4474</v>
      </c>
      <c r="AB1807" s="6" t="s">
        <v>4474</v>
      </c>
      <c r="AC1807" s="6">
        <v>45390436</v>
      </c>
      <c r="AD1807" s="6">
        <v>45396286</v>
      </c>
      <c r="AF1807">
        <f>Q1807/W1807</f>
        <v>1.0999651833620576E-3</v>
      </c>
      <c r="AG1807">
        <f>R1807/X1807</f>
        <v>1.9265083925601088E-2</v>
      </c>
      <c r="AH1807">
        <f>U1807/W1807</f>
        <v>0.41778762652773871</v>
      </c>
      <c r="AI1807">
        <f>V1807/X1807</f>
        <v>0.59676816981351044</v>
      </c>
      <c r="AJ1807" t="e">
        <f>Y1807/AA1807</f>
        <v>#VALUE!</v>
      </c>
      <c r="AK1807" t="e">
        <f>Z1807/AB1807</f>
        <v>#VALUE!</v>
      </c>
      <c r="AL1807">
        <f>O1807/K1807</f>
        <v>0.20191596922145766</v>
      </c>
      <c r="AM1807">
        <f>P1807/L1807</f>
        <v>0.32867749908504335</v>
      </c>
      <c r="AN1807">
        <f>K1807/W1807</f>
        <v>0.13470162943202102</v>
      </c>
      <c r="AO1807">
        <f>L1807/X1807</f>
        <v>0.14028956354467417</v>
      </c>
      <c r="AP1807">
        <f>IF(OR(Q1807&lt;0, Q1807="NA"), 0, 1)</f>
        <v>1</v>
      </c>
      <c r="AQ1807">
        <f>IF(OR(S1807&lt;0, S1807="NA"), 0, 1)</f>
        <v>1</v>
      </c>
      <c r="AR1807">
        <f>IFERROR(IF((AF1807-AG1807)&gt;0,1,0),0)</f>
        <v>0</v>
      </c>
      <c r="AS1807">
        <f>IFERROR(IF((S1807-Q1807)&gt;0,1,0),0)</f>
        <v>1</v>
      </c>
      <c r="AT1807">
        <f>IFERROR(IF((AH1807-AI1807)&lt;0,1,0),0)</f>
        <v>1</v>
      </c>
      <c r="AU1807">
        <f>IFERROR(IF((AJ1807-AK1807)&gt;0,1,0),0)</f>
        <v>0</v>
      </c>
      <c r="AV1807">
        <f>IFERROR(IF((AL1807-AM1807)&gt;0,1,0),0)</f>
        <v>0</v>
      </c>
      <c r="AW1807">
        <f>IFERROR(IF((AN1807-AO1807)&gt;0,1,0),0)</f>
        <v>0</v>
      </c>
      <c r="AX1807">
        <f>IFERROR(IF((AC1807-AD1807)&lt;0,1,0),0)</f>
        <v>1</v>
      </c>
      <c r="AY1807">
        <f>SUM(AP1807:AX1807)</f>
        <v>5</v>
      </c>
    </row>
    <row r="1808" spans="1:51" x14ac:dyDescent="0.45">
      <c r="A1808" s="1" t="s">
        <v>3209</v>
      </c>
      <c r="B1808" s="2">
        <v>4375571</v>
      </c>
      <c r="C1808" s="3" t="s">
        <v>5337</v>
      </c>
      <c r="D1808" s="5">
        <v>106.2</v>
      </c>
      <c r="E1808" s="5">
        <v>6178.7765339999996</v>
      </c>
      <c r="F1808" s="3" t="s">
        <v>4559</v>
      </c>
      <c r="G1808" s="3" t="s">
        <v>4560</v>
      </c>
      <c r="H1808" s="3" t="s">
        <v>4561</v>
      </c>
      <c r="I1808" s="3" t="s">
        <v>4562</v>
      </c>
      <c r="J1808" s="3" t="s">
        <v>4834</v>
      </c>
      <c r="K1808" s="6">
        <v>7922700</v>
      </c>
      <c r="L1808" s="6">
        <v>7858000</v>
      </c>
      <c r="M1808" s="6">
        <v>1284200</v>
      </c>
      <c r="N1808" s="6">
        <v>1298100</v>
      </c>
      <c r="O1808" s="6">
        <v>807300</v>
      </c>
      <c r="P1808" s="6">
        <v>831600</v>
      </c>
      <c r="Q1808" s="6">
        <v>366900</v>
      </c>
      <c r="R1808" s="6">
        <v>350800</v>
      </c>
      <c r="S1808" s="6">
        <v>931700</v>
      </c>
      <c r="T1808" s="6">
        <v>966100</v>
      </c>
      <c r="U1808" s="6">
        <v>6818600</v>
      </c>
      <c r="V1808" s="6">
        <v>6397800</v>
      </c>
      <c r="W1808" s="6">
        <v>12854200</v>
      </c>
      <c r="X1808" s="6">
        <v>12128500</v>
      </c>
      <c r="Y1808" s="6">
        <v>2231600</v>
      </c>
      <c r="Z1808" s="6">
        <v>1756200</v>
      </c>
      <c r="AA1808" s="6">
        <v>944900</v>
      </c>
      <c r="AB1808" s="6">
        <v>857200</v>
      </c>
      <c r="AC1808" s="6">
        <v>58400000</v>
      </c>
      <c r="AD1808" s="6">
        <v>58427526</v>
      </c>
      <c r="AF1808">
        <f>Q1808/W1808</f>
        <v>2.8543199887974359E-2</v>
      </c>
      <c r="AG1808">
        <f>R1808/X1808</f>
        <v>2.8923609679680093E-2</v>
      </c>
      <c r="AH1808">
        <f>U1808/W1808</f>
        <v>0.53045697126231117</v>
      </c>
      <c r="AI1808">
        <f>V1808/X1808</f>
        <v>0.52750133981943359</v>
      </c>
      <c r="AJ1808">
        <f>Y1808/AA1808</f>
        <v>2.3617314001481637</v>
      </c>
      <c r="AK1808">
        <f>Z1808/AB1808</f>
        <v>2.048763415772282</v>
      </c>
      <c r="AL1808">
        <f>O1808/K1808</f>
        <v>0.10189708054072476</v>
      </c>
      <c r="AM1808">
        <f>P1808/L1808</f>
        <v>0.10582845507762789</v>
      </c>
      <c r="AN1808">
        <f>K1808/W1808</f>
        <v>0.61635107591293115</v>
      </c>
      <c r="AO1808">
        <f>L1808/X1808</f>
        <v>0.64789545285896855</v>
      </c>
      <c r="AP1808">
        <f>IF(OR(Q1808&lt;0, Q1808="NA"), 0, 1)</f>
        <v>1</v>
      </c>
      <c r="AQ1808">
        <f>IF(OR(S1808&lt;0, S1808="NA"), 0, 1)</f>
        <v>1</v>
      </c>
      <c r="AR1808">
        <f>IFERROR(IF((AF1808-AG1808)&gt;0,1,0),0)</f>
        <v>0</v>
      </c>
      <c r="AS1808">
        <f>IFERROR(IF((S1808-Q1808)&gt;0,1,0),0)</f>
        <v>1</v>
      </c>
      <c r="AT1808">
        <f>IFERROR(IF((AH1808-AI1808)&lt;0,1,0),0)</f>
        <v>0</v>
      </c>
      <c r="AU1808">
        <f>IFERROR(IF((AJ1808-AK1808)&gt;0,1,0),0)</f>
        <v>1</v>
      </c>
      <c r="AV1808">
        <f>IFERROR(IF((AL1808-AM1808)&gt;0,1,0),0)</f>
        <v>0</v>
      </c>
      <c r="AW1808">
        <f>IFERROR(IF((AN1808-AO1808)&gt;0,1,0),0)</f>
        <v>0</v>
      </c>
      <c r="AX1808">
        <f>IFERROR(IF((AC1808-AD1808)&lt;0,1,0),0)</f>
        <v>1</v>
      </c>
      <c r="AY1808">
        <f>SUM(AP1808:AX1808)</f>
        <v>5</v>
      </c>
    </row>
    <row r="1809" spans="1:51" x14ac:dyDescent="0.45">
      <c r="A1809" s="1" t="s">
        <v>3212</v>
      </c>
      <c r="B1809" s="2">
        <v>4062379</v>
      </c>
      <c r="C1809" s="3" t="s">
        <v>5335</v>
      </c>
      <c r="D1809" s="5">
        <v>41.79</v>
      </c>
      <c r="E1809" s="5">
        <v>3291.5057700000002</v>
      </c>
      <c r="F1809" s="3" t="s">
        <v>4525</v>
      </c>
      <c r="G1809" s="3" t="s">
        <v>4526</v>
      </c>
      <c r="H1809" s="3" t="s">
        <v>4705</v>
      </c>
      <c r="I1809" s="3" t="s">
        <v>5222</v>
      </c>
      <c r="J1809" s="3" t="s">
        <v>4528</v>
      </c>
      <c r="K1809" s="6">
        <v>1058432</v>
      </c>
      <c r="L1809" s="6">
        <v>1068810</v>
      </c>
      <c r="M1809" s="6">
        <v>137806</v>
      </c>
      <c r="N1809" s="6">
        <v>170050</v>
      </c>
      <c r="O1809" s="6">
        <v>22237</v>
      </c>
      <c r="P1809" s="6">
        <v>49720</v>
      </c>
      <c r="Q1809" s="6">
        <v>16542</v>
      </c>
      <c r="R1809" s="6">
        <v>36908</v>
      </c>
      <c r="S1809" s="6">
        <v>184865</v>
      </c>
      <c r="T1809" s="6">
        <v>199363</v>
      </c>
      <c r="U1809" s="6">
        <v>869486</v>
      </c>
      <c r="V1809" s="6">
        <v>858617</v>
      </c>
      <c r="W1809" s="6">
        <v>3307104</v>
      </c>
      <c r="X1809" s="6">
        <v>3379051</v>
      </c>
      <c r="Y1809" s="6" t="s">
        <v>4474</v>
      </c>
      <c r="Z1809" s="6" t="s">
        <v>4474</v>
      </c>
      <c r="AA1809" s="6" t="s">
        <v>4474</v>
      </c>
      <c r="AB1809" s="6" t="s">
        <v>4474</v>
      </c>
      <c r="AC1809" s="6">
        <v>78862000</v>
      </c>
      <c r="AD1809" s="6">
        <v>78902000</v>
      </c>
      <c r="AF1809">
        <f>Q1809/W1809</f>
        <v>5.0019594182704871E-3</v>
      </c>
      <c r="AG1809">
        <f>R1809/X1809</f>
        <v>1.0922593355353323E-2</v>
      </c>
      <c r="AH1809">
        <f>U1809/W1809</f>
        <v>0.26291462258217463</v>
      </c>
      <c r="AI1809">
        <f>V1809/X1809</f>
        <v>0.25410004169809808</v>
      </c>
      <c r="AJ1809" t="e">
        <f>Y1809/AA1809</f>
        <v>#VALUE!</v>
      </c>
      <c r="AK1809" t="e">
        <f>Z1809/AB1809</f>
        <v>#VALUE!</v>
      </c>
      <c r="AL1809">
        <f>O1809/K1809</f>
        <v>2.1009379912927801E-2</v>
      </c>
      <c r="AM1809">
        <f>P1809/L1809</f>
        <v>4.6519025832467885E-2</v>
      </c>
      <c r="AN1809">
        <f>K1809/W1809</f>
        <v>0.3200479936524524</v>
      </c>
      <c r="AO1809">
        <f>L1809/X1809</f>
        <v>0.31630478498252912</v>
      </c>
      <c r="AP1809">
        <f>IF(OR(Q1809&lt;0, Q1809="NA"), 0, 1)</f>
        <v>1</v>
      </c>
      <c r="AQ1809">
        <f>IF(OR(S1809&lt;0, S1809="NA"), 0, 1)</f>
        <v>1</v>
      </c>
      <c r="AR1809">
        <f>IFERROR(IF((AF1809-AG1809)&gt;0,1,0),0)</f>
        <v>0</v>
      </c>
      <c r="AS1809">
        <f>IFERROR(IF((S1809-Q1809)&gt;0,1,0),0)</f>
        <v>1</v>
      </c>
      <c r="AT1809">
        <f>IFERROR(IF((AH1809-AI1809)&lt;0,1,0),0)</f>
        <v>0</v>
      </c>
      <c r="AU1809">
        <f>IFERROR(IF((AJ1809-AK1809)&gt;0,1,0),0)</f>
        <v>0</v>
      </c>
      <c r="AV1809">
        <f>IFERROR(IF((AL1809-AM1809)&gt;0,1,0),0)</f>
        <v>0</v>
      </c>
      <c r="AW1809">
        <f>IFERROR(IF((AN1809-AO1809)&gt;0,1,0),0)</f>
        <v>1</v>
      </c>
      <c r="AX1809">
        <f>IFERROR(IF((AC1809-AD1809)&lt;0,1,0),0)</f>
        <v>1</v>
      </c>
      <c r="AY1809">
        <f>SUM(AP1809:AX1809)</f>
        <v>5</v>
      </c>
    </row>
    <row r="1810" spans="1:51" x14ac:dyDescent="0.45">
      <c r="A1810" s="1" t="s">
        <v>3219</v>
      </c>
      <c r="B1810" s="2">
        <v>4023061</v>
      </c>
      <c r="C1810" s="3" t="s">
        <v>5335</v>
      </c>
      <c r="D1810" s="5">
        <v>21.24</v>
      </c>
      <c r="E1810" s="5">
        <v>837.42306552000002</v>
      </c>
      <c r="F1810" s="3" t="s">
        <v>4480</v>
      </c>
      <c r="G1810" s="3" t="s">
        <v>4491</v>
      </c>
      <c r="H1810" s="3" t="s">
        <v>4663</v>
      </c>
      <c r="I1810" s="3" t="s">
        <v>4663</v>
      </c>
      <c r="J1810" s="3" t="s">
        <v>4595</v>
      </c>
      <c r="K1810" s="6">
        <v>1042710</v>
      </c>
      <c r="L1810" s="6">
        <v>977663</v>
      </c>
      <c r="M1810" s="6">
        <v>297148</v>
      </c>
      <c r="N1810" s="6">
        <v>261094</v>
      </c>
      <c r="O1810" s="6">
        <v>291327</v>
      </c>
      <c r="P1810" s="6">
        <v>249432</v>
      </c>
      <c r="Q1810" s="6">
        <v>59929</v>
      </c>
      <c r="R1810" s="6">
        <v>22856</v>
      </c>
      <c r="S1810" s="6">
        <v>-116787</v>
      </c>
      <c r="T1810" s="6">
        <v>-119184</v>
      </c>
      <c r="U1810" s="6">
        <v>3295128</v>
      </c>
      <c r="V1810" s="6">
        <v>3109156</v>
      </c>
      <c r="W1810" s="6">
        <v>4936070</v>
      </c>
      <c r="X1810" s="6">
        <v>4661940</v>
      </c>
      <c r="Y1810" s="6">
        <v>4251046</v>
      </c>
      <c r="Z1810" s="6">
        <v>3993376</v>
      </c>
      <c r="AA1810" s="6">
        <v>292742</v>
      </c>
      <c r="AB1810" s="6">
        <v>282738</v>
      </c>
      <c r="AC1810" s="6">
        <v>39426000</v>
      </c>
      <c r="AD1810" s="6">
        <v>39417000</v>
      </c>
      <c r="AF1810">
        <f>Q1810/W1810</f>
        <v>1.2141035277052391E-2</v>
      </c>
      <c r="AG1810">
        <f>R1810/X1810</f>
        <v>4.9026800001716027E-3</v>
      </c>
      <c r="AH1810">
        <f>U1810/W1810</f>
        <v>0.66756103539860656</v>
      </c>
      <c r="AI1810">
        <f>V1810/X1810</f>
        <v>0.66692321222495354</v>
      </c>
      <c r="AJ1810">
        <f>Y1810/AA1810</f>
        <v>14.521476248710469</v>
      </c>
      <c r="AK1810">
        <f>Z1810/AB1810</f>
        <v>14.123945136486784</v>
      </c>
      <c r="AL1810">
        <f>O1810/K1810</f>
        <v>0.27939407889058321</v>
      </c>
      <c r="AM1810">
        <f>P1810/L1810</f>
        <v>0.25513085797457813</v>
      </c>
      <c r="AN1810">
        <f>K1810/W1810</f>
        <v>0.21124295238924895</v>
      </c>
      <c r="AO1810">
        <f>L1810/X1810</f>
        <v>0.20971162220019993</v>
      </c>
      <c r="AP1810">
        <f>IF(OR(Q1810&lt;0, Q1810="NA"), 0, 1)</f>
        <v>1</v>
      </c>
      <c r="AQ1810">
        <f>IF(OR(S1810&lt;0, S1810="NA"), 0, 1)</f>
        <v>0</v>
      </c>
      <c r="AR1810">
        <f>IFERROR(IF((AF1810-AG1810)&gt;0,1,0),0)</f>
        <v>1</v>
      </c>
      <c r="AS1810">
        <f>IFERROR(IF((S1810-Q1810)&gt;0,1,0),0)</f>
        <v>0</v>
      </c>
      <c r="AT1810">
        <f>IFERROR(IF((AH1810-AI1810)&lt;0,1,0),0)</f>
        <v>0</v>
      </c>
      <c r="AU1810">
        <f>IFERROR(IF((AJ1810-AK1810)&gt;0,1,0),0)</f>
        <v>1</v>
      </c>
      <c r="AV1810">
        <f>IFERROR(IF((AL1810-AM1810)&gt;0,1,0),0)</f>
        <v>1</v>
      </c>
      <c r="AW1810">
        <f>IFERROR(IF((AN1810-AO1810)&gt;0,1,0),0)</f>
        <v>1</v>
      </c>
      <c r="AX1810">
        <f>IFERROR(IF((AC1810-AD1810)&lt;0,1,0),0)</f>
        <v>0</v>
      </c>
      <c r="AY1810">
        <f>SUM(AP1810:AX1810)</f>
        <v>5</v>
      </c>
    </row>
    <row r="1811" spans="1:51" x14ac:dyDescent="0.45">
      <c r="A1811" s="1" t="s">
        <v>3222</v>
      </c>
      <c r="B1811" s="2">
        <v>5227920</v>
      </c>
      <c r="C1811" s="3" t="s">
        <v>5336</v>
      </c>
      <c r="D1811" s="7">
        <v>6.66</v>
      </c>
      <c r="E1811" s="5">
        <v>9.8723377800000005</v>
      </c>
      <c r="F1811" s="3" t="s">
        <v>4470</v>
      </c>
      <c r="G1811" s="3" t="s">
        <v>4512</v>
      </c>
      <c r="H1811" s="3" t="s">
        <v>4522</v>
      </c>
      <c r="I1811" s="3" t="s">
        <v>4557</v>
      </c>
      <c r="J1811" s="3" t="s">
        <v>5224</v>
      </c>
      <c r="K1811" s="6">
        <v>17411</v>
      </c>
      <c r="L1811" s="6">
        <v>16720</v>
      </c>
      <c r="M1811" s="6">
        <v>-3454</v>
      </c>
      <c r="N1811" s="6">
        <v>-4305</v>
      </c>
      <c r="O1811" s="6">
        <v>-4734</v>
      </c>
      <c r="P1811" s="6">
        <v>-5585</v>
      </c>
      <c r="Q1811" s="6">
        <v>-3000</v>
      </c>
      <c r="R1811" s="6">
        <v>-3829</v>
      </c>
      <c r="S1811" s="6">
        <v>-12</v>
      </c>
      <c r="T1811" s="6">
        <v>-949</v>
      </c>
      <c r="U1811" s="6">
        <v>84</v>
      </c>
      <c r="V1811" s="6">
        <v>92</v>
      </c>
      <c r="W1811" s="6">
        <v>16951</v>
      </c>
      <c r="X1811" s="6">
        <v>17318</v>
      </c>
      <c r="Y1811" s="6">
        <v>3255</v>
      </c>
      <c r="Z1811" s="6">
        <v>3364</v>
      </c>
      <c r="AA1811" s="6">
        <v>4478</v>
      </c>
      <c r="AB1811" s="6">
        <v>4595</v>
      </c>
      <c r="AC1811" s="6">
        <v>1482133</v>
      </c>
      <c r="AD1811" s="6">
        <v>1469540</v>
      </c>
      <c r="AF1811">
        <f>Q1811/W1811</f>
        <v>-0.1769807091027078</v>
      </c>
      <c r="AG1811">
        <f>R1811/X1811</f>
        <v>-0.22109943411479385</v>
      </c>
      <c r="AH1811">
        <f>U1811/W1811</f>
        <v>4.9554598548758183E-3</v>
      </c>
      <c r="AI1811">
        <f>V1811/X1811</f>
        <v>5.3123917311467834E-3</v>
      </c>
      <c r="AJ1811">
        <f>Y1811/AA1811</f>
        <v>0.72688700312639576</v>
      </c>
      <c r="AK1811">
        <f>Z1811/AB1811</f>
        <v>0.73210010881392817</v>
      </c>
      <c r="AL1811">
        <f>O1811/K1811</f>
        <v>-0.27189707656079493</v>
      </c>
      <c r="AM1811">
        <f>P1811/L1811</f>
        <v>-0.3340311004784689</v>
      </c>
      <c r="AN1811">
        <f>K1811/W1811</f>
        <v>1.0271370420624153</v>
      </c>
      <c r="AO1811">
        <f>L1811/X1811</f>
        <v>0.96546945374754589</v>
      </c>
      <c r="AP1811">
        <f>IF(OR(Q1811&lt;0, Q1811="NA"), 0, 1)</f>
        <v>0</v>
      </c>
      <c r="AQ1811">
        <f>IF(OR(S1811&lt;0, S1811="NA"), 0, 1)</f>
        <v>0</v>
      </c>
      <c r="AR1811">
        <f>IFERROR(IF((AF1811-AG1811)&gt;0,1,0),0)</f>
        <v>1</v>
      </c>
      <c r="AS1811">
        <f>IFERROR(IF((S1811-Q1811)&gt;0,1,0),0)</f>
        <v>1</v>
      </c>
      <c r="AT1811">
        <f>IFERROR(IF((AH1811-AI1811)&lt;0,1,0),0)</f>
        <v>1</v>
      </c>
      <c r="AU1811">
        <f>IFERROR(IF((AJ1811-AK1811)&gt;0,1,0),0)</f>
        <v>0</v>
      </c>
      <c r="AV1811">
        <f>IFERROR(IF((AL1811-AM1811)&gt;0,1,0),0)</f>
        <v>1</v>
      </c>
      <c r="AW1811">
        <f>IFERROR(IF((AN1811-AO1811)&gt;0,1,0),0)</f>
        <v>1</v>
      </c>
      <c r="AX1811">
        <f>IFERROR(IF((AC1811-AD1811)&lt;0,1,0),0)</f>
        <v>0</v>
      </c>
      <c r="AY1811">
        <f>SUM(AP1811:AX1811)</f>
        <v>5</v>
      </c>
    </row>
    <row r="1812" spans="1:51" x14ac:dyDescent="0.45">
      <c r="A1812" s="1" t="s">
        <v>3226</v>
      </c>
      <c r="B1812" s="2">
        <v>4991396</v>
      </c>
      <c r="C1812" s="3" t="s">
        <v>5335</v>
      </c>
      <c r="D1812" s="7">
        <v>128.84</v>
      </c>
      <c r="E1812" s="5">
        <v>631.00626864000003</v>
      </c>
      <c r="F1812" s="3" t="s">
        <v>4485</v>
      </c>
      <c r="G1812" s="3" t="s">
        <v>4486</v>
      </c>
      <c r="H1812" s="3" t="s">
        <v>4545</v>
      </c>
      <c r="I1812" s="3" t="s">
        <v>4546</v>
      </c>
      <c r="J1812" s="3" t="s">
        <v>5106</v>
      </c>
      <c r="K1812" s="6">
        <v>572200</v>
      </c>
      <c r="L1812" s="6">
        <v>585667</v>
      </c>
      <c r="M1812" s="6">
        <v>61438</v>
      </c>
      <c r="N1812" s="6">
        <v>70951</v>
      </c>
      <c r="O1812" s="6">
        <v>40144</v>
      </c>
      <c r="P1812" s="6">
        <v>50341</v>
      </c>
      <c r="Q1812" s="6">
        <v>32975</v>
      </c>
      <c r="R1812" s="6">
        <v>40424</v>
      </c>
      <c r="S1812" s="6">
        <v>62701</v>
      </c>
      <c r="T1812" s="6">
        <v>95839</v>
      </c>
      <c r="U1812" s="6">
        <v>24582</v>
      </c>
      <c r="V1812" s="6">
        <v>28820</v>
      </c>
      <c r="W1812" s="6">
        <v>591953</v>
      </c>
      <c r="X1812" s="6">
        <v>572587</v>
      </c>
      <c r="Y1812" s="6">
        <v>320644</v>
      </c>
      <c r="Z1812" s="6">
        <v>305073</v>
      </c>
      <c r="AA1812" s="6">
        <v>113999</v>
      </c>
      <c r="AB1812" s="6">
        <v>103984</v>
      </c>
      <c r="AC1812" s="6">
        <v>4897450</v>
      </c>
      <c r="AD1812" s="6">
        <v>4913496</v>
      </c>
      <c r="AF1812">
        <f>Q1812/W1812</f>
        <v>5.5705436073472052E-2</v>
      </c>
      <c r="AG1812">
        <f>R1812/X1812</f>
        <v>7.0598878423715525E-2</v>
      </c>
      <c r="AH1812">
        <f>U1812/W1812</f>
        <v>4.1526945551420467E-2</v>
      </c>
      <c r="AI1812">
        <f>V1812/X1812</f>
        <v>5.0332962501768289E-2</v>
      </c>
      <c r="AJ1812">
        <f>Y1812/AA1812</f>
        <v>2.812691339397714</v>
      </c>
      <c r="AK1812">
        <f>Z1812/AB1812</f>
        <v>2.9338455916294817</v>
      </c>
      <c r="AL1812">
        <f>O1812/K1812</f>
        <v>7.015728766165677E-2</v>
      </c>
      <c r="AM1812">
        <f>P1812/L1812</f>
        <v>8.5954988073427385E-2</v>
      </c>
      <c r="AN1812">
        <f>K1812/W1812</f>
        <v>0.96663079670176522</v>
      </c>
      <c r="AO1812">
        <f>L1812/X1812</f>
        <v>1.0228436901291855</v>
      </c>
      <c r="AP1812">
        <f>IF(OR(Q1812&lt;0, Q1812="NA"), 0, 1)</f>
        <v>1</v>
      </c>
      <c r="AQ1812">
        <f>IF(OR(S1812&lt;0, S1812="NA"), 0, 1)</f>
        <v>1</v>
      </c>
      <c r="AR1812">
        <f>IFERROR(IF((AF1812-AG1812)&gt;0,1,0),0)</f>
        <v>0</v>
      </c>
      <c r="AS1812">
        <f>IFERROR(IF((S1812-Q1812)&gt;0,1,0),0)</f>
        <v>1</v>
      </c>
      <c r="AT1812">
        <f>IFERROR(IF((AH1812-AI1812)&lt;0,1,0),0)</f>
        <v>1</v>
      </c>
      <c r="AU1812">
        <f>IFERROR(IF((AJ1812-AK1812)&gt;0,1,0),0)</f>
        <v>0</v>
      </c>
      <c r="AV1812">
        <f>IFERROR(IF((AL1812-AM1812)&gt;0,1,0),0)</f>
        <v>0</v>
      </c>
      <c r="AW1812">
        <f>IFERROR(IF((AN1812-AO1812)&gt;0,1,0),0)</f>
        <v>0</v>
      </c>
      <c r="AX1812">
        <f>IFERROR(IF((AC1812-AD1812)&lt;0,1,0),0)</f>
        <v>1</v>
      </c>
      <c r="AY1812">
        <f>SUM(AP1812:AX1812)</f>
        <v>5</v>
      </c>
    </row>
    <row r="1813" spans="1:51" x14ac:dyDescent="0.45">
      <c r="A1813" s="1" t="s">
        <v>3230</v>
      </c>
      <c r="B1813" s="2">
        <v>4912122</v>
      </c>
      <c r="C1813" s="3" t="s">
        <v>5335</v>
      </c>
      <c r="D1813" s="5">
        <v>90.64</v>
      </c>
      <c r="E1813" s="5">
        <v>2709.6282347199999</v>
      </c>
      <c r="F1813" s="3" t="s">
        <v>4559</v>
      </c>
      <c r="G1813" s="3" t="s">
        <v>4626</v>
      </c>
      <c r="H1813" s="3" t="s">
        <v>4626</v>
      </c>
      <c r="I1813" s="3" t="s">
        <v>4840</v>
      </c>
      <c r="J1813" s="3" t="s">
        <v>4841</v>
      </c>
      <c r="K1813" s="6">
        <v>5005367</v>
      </c>
      <c r="L1813" s="6">
        <v>4913898</v>
      </c>
      <c r="M1813" s="6">
        <v>307397</v>
      </c>
      <c r="N1813" s="6">
        <v>305723</v>
      </c>
      <c r="O1813" s="6">
        <v>223418</v>
      </c>
      <c r="P1813" s="6">
        <v>223112</v>
      </c>
      <c r="Q1813" s="6">
        <v>138256</v>
      </c>
      <c r="R1813" s="6">
        <v>138875</v>
      </c>
      <c r="S1813" s="6">
        <v>205021</v>
      </c>
      <c r="T1813" s="6">
        <v>207589</v>
      </c>
      <c r="U1813" s="6">
        <v>95128</v>
      </c>
      <c r="V1813" s="6">
        <v>96543</v>
      </c>
      <c r="W1813" s="6">
        <v>2087682</v>
      </c>
      <c r="X1813" s="6">
        <v>2022694</v>
      </c>
      <c r="Y1813" s="6">
        <v>892524</v>
      </c>
      <c r="Z1813" s="6">
        <v>832347</v>
      </c>
      <c r="AA1813" s="6">
        <v>707570</v>
      </c>
      <c r="AB1813" s="6">
        <v>680148</v>
      </c>
      <c r="AC1813" s="6">
        <v>29894398</v>
      </c>
      <c r="AD1813" s="6">
        <v>29867609</v>
      </c>
      <c r="AF1813">
        <f>Q1813/W1813</f>
        <v>6.6224645324335793E-2</v>
      </c>
      <c r="AG1813">
        <f>R1813/X1813</f>
        <v>6.8658432763433322E-2</v>
      </c>
      <c r="AH1813">
        <f>U1813/W1813</f>
        <v>4.5566326672357188E-2</v>
      </c>
      <c r="AI1813">
        <f>V1813/X1813</f>
        <v>4.77299087256896E-2</v>
      </c>
      <c r="AJ1813">
        <f>Y1813/AA1813</f>
        <v>1.2613932190454655</v>
      </c>
      <c r="AK1813">
        <f>Z1813/AB1813</f>
        <v>1.2237733552109247</v>
      </c>
      <c r="AL1813">
        <f>O1813/K1813</f>
        <v>4.4635688052444507E-2</v>
      </c>
      <c r="AM1813">
        <f>P1813/L1813</f>
        <v>4.5404279860916934E-2</v>
      </c>
      <c r="AN1813">
        <f>K1813/W1813</f>
        <v>2.397571565018044</v>
      </c>
      <c r="AO1813">
        <f>L1813/X1813</f>
        <v>2.4293827934428043</v>
      </c>
      <c r="AP1813">
        <f>IF(OR(Q1813&lt;0, Q1813="NA"), 0, 1)</f>
        <v>1</v>
      </c>
      <c r="AQ1813">
        <f>IF(OR(S1813&lt;0, S1813="NA"), 0, 1)</f>
        <v>1</v>
      </c>
      <c r="AR1813">
        <f>IFERROR(IF((AF1813-AG1813)&gt;0,1,0),0)</f>
        <v>0</v>
      </c>
      <c r="AS1813">
        <f>IFERROR(IF((S1813-Q1813)&gt;0,1,0),0)</f>
        <v>1</v>
      </c>
      <c r="AT1813">
        <f>IFERROR(IF((AH1813-AI1813)&lt;0,1,0),0)</f>
        <v>1</v>
      </c>
      <c r="AU1813">
        <f>IFERROR(IF((AJ1813-AK1813)&gt;0,1,0),0)</f>
        <v>1</v>
      </c>
      <c r="AV1813">
        <f>IFERROR(IF((AL1813-AM1813)&gt;0,1,0),0)</f>
        <v>0</v>
      </c>
      <c r="AW1813">
        <f>IFERROR(IF((AN1813-AO1813)&gt;0,1,0),0)</f>
        <v>0</v>
      </c>
      <c r="AX1813">
        <f>IFERROR(IF((AC1813-AD1813)&lt;0,1,0),0)</f>
        <v>0</v>
      </c>
      <c r="AY1813">
        <f>SUM(AP1813:AX1813)</f>
        <v>5</v>
      </c>
    </row>
    <row r="1814" spans="1:51" x14ac:dyDescent="0.45">
      <c r="A1814" s="1" t="s">
        <v>3256</v>
      </c>
      <c r="B1814" s="2">
        <v>103146</v>
      </c>
      <c r="C1814" s="3" t="s">
        <v>5337</v>
      </c>
      <c r="D1814" s="5">
        <v>115.13</v>
      </c>
      <c r="E1814" s="5">
        <v>106630.52774999999</v>
      </c>
      <c r="F1814" s="3" t="s">
        <v>4525</v>
      </c>
      <c r="G1814" s="3" t="s">
        <v>4526</v>
      </c>
      <c r="H1814" s="3" t="s">
        <v>4713</v>
      </c>
      <c r="I1814" s="3" t="s">
        <v>4713</v>
      </c>
      <c r="J1814" s="3" t="s">
        <v>4528</v>
      </c>
      <c r="K1814" s="6">
        <v>8380125</v>
      </c>
      <c r="L1814" s="6">
        <v>7977973</v>
      </c>
      <c r="M1814" s="6">
        <v>7559329</v>
      </c>
      <c r="N1814" s="6">
        <v>6788784</v>
      </c>
      <c r="O1814" s="6">
        <v>4978810</v>
      </c>
      <c r="P1814" s="6">
        <v>4226363</v>
      </c>
      <c r="Q1814" s="6">
        <v>3947935</v>
      </c>
      <c r="R1814" s="6">
        <v>3281643</v>
      </c>
      <c r="S1814" s="6" t="s">
        <v>4474</v>
      </c>
      <c r="T1814" s="6">
        <v>4651180</v>
      </c>
      <c r="U1814" s="6">
        <v>30879263</v>
      </c>
      <c r="V1814" s="6">
        <v>32287870</v>
      </c>
      <c r="W1814" s="6">
        <v>95328909</v>
      </c>
      <c r="X1814" s="6">
        <v>95905196</v>
      </c>
      <c r="Y1814" s="6" t="s">
        <v>4474</v>
      </c>
      <c r="Z1814" s="6" t="s">
        <v>4474</v>
      </c>
      <c r="AA1814" s="6" t="s">
        <v>4474</v>
      </c>
      <c r="AB1814" s="6" t="s">
        <v>4474</v>
      </c>
      <c r="AC1814" s="6" t="s">
        <v>4474</v>
      </c>
      <c r="AD1814" s="6">
        <v>926146000</v>
      </c>
      <c r="AF1814">
        <f>Q1814/W1814</f>
        <v>4.1413827572494302E-2</v>
      </c>
      <c r="AG1814">
        <f>R1814/X1814</f>
        <v>3.4217572528604183E-2</v>
      </c>
      <c r="AH1814">
        <f>U1814/W1814</f>
        <v>0.32392338613672794</v>
      </c>
      <c r="AI1814">
        <f>V1814/X1814</f>
        <v>0.33666444933807338</v>
      </c>
      <c r="AJ1814" t="e">
        <f>Y1814/AA1814</f>
        <v>#VALUE!</v>
      </c>
      <c r="AK1814" t="e">
        <f>Z1814/AB1814</f>
        <v>#VALUE!</v>
      </c>
      <c r="AL1814">
        <f>O1814/K1814</f>
        <v>0.59412120940916757</v>
      </c>
      <c r="AM1814">
        <f>P1814/L1814</f>
        <v>0.52975398638225524</v>
      </c>
      <c r="AN1814">
        <f>K1814/W1814</f>
        <v>8.7907488797548283E-2</v>
      </c>
      <c r="AO1814">
        <f>L1814/X1814</f>
        <v>8.3186035092405214E-2</v>
      </c>
      <c r="AP1814">
        <f>IF(OR(Q1814&lt;0, Q1814="NA"), 0, 1)</f>
        <v>1</v>
      </c>
      <c r="AQ1814">
        <f>IF(OR(S1814&lt;0, S1814="NA"), 0, 1)</f>
        <v>0</v>
      </c>
      <c r="AR1814">
        <f>IFERROR(IF((AF1814-AG1814)&gt;0,1,0),0)</f>
        <v>1</v>
      </c>
      <c r="AS1814">
        <f>IFERROR(IF((S1814-Q1814)&gt;0,1,0),0)</f>
        <v>0</v>
      </c>
      <c r="AT1814">
        <f>IFERROR(IF((AH1814-AI1814)&lt;0,1,0),0)</f>
        <v>1</v>
      </c>
      <c r="AU1814">
        <f>IFERROR(IF((AJ1814-AK1814)&gt;0,1,0),0)</f>
        <v>0</v>
      </c>
      <c r="AV1814">
        <f>IFERROR(IF((AL1814-AM1814)&gt;0,1,0),0)</f>
        <v>1</v>
      </c>
      <c r="AW1814">
        <f>IFERROR(IF((AN1814-AO1814)&gt;0,1,0),0)</f>
        <v>1</v>
      </c>
      <c r="AX1814">
        <f>IFERROR(IF((AC1814-AD1814)&lt;0,1,0),0)</f>
        <v>0</v>
      </c>
      <c r="AY1814">
        <f>SUM(AP1814:AX1814)</f>
        <v>5</v>
      </c>
    </row>
    <row r="1815" spans="1:51" x14ac:dyDescent="0.45">
      <c r="A1815" s="1" t="s">
        <v>3258</v>
      </c>
      <c r="B1815" s="2">
        <v>6659781</v>
      </c>
      <c r="C1815" s="3" t="s">
        <v>5337</v>
      </c>
      <c r="D1815" s="5">
        <v>10.79</v>
      </c>
      <c r="E1815" s="5">
        <v>1110.6119593400001</v>
      </c>
      <c r="F1815" s="3" t="s">
        <v>4654</v>
      </c>
      <c r="G1815" s="3" t="s">
        <v>4654</v>
      </c>
      <c r="H1815" s="3" t="s">
        <v>4747</v>
      </c>
      <c r="I1815" s="3" t="s">
        <v>4748</v>
      </c>
      <c r="J1815" s="3" t="s">
        <v>4864</v>
      </c>
      <c r="K1815" s="6">
        <v>1471508</v>
      </c>
      <c r="L1815" s="6">
        <v>1534444</v>
      </c>
      <c r="M1815" s="6">
        <v>277378</v>
      </c>
      <c r="N1815" s="6">
        <v>314863</v>
      </c>
      <c r="O1815" s="6">
        <v>57214</v>
      </c>
      <c r="P1815" s="6">
        <v>103638</v>
      </c>
      <c r="Q1815" s="6">
        <v>-137906</v>
      </c>
      <c r="R1815" s="6">
        <v>33914</v>
      </c>
      <c r="S1815" s="6">
        <v>284103</v>
      </c>
      <c r="T1815" s="6">
        <v>367491</v>
      </c>
      <c r="U1815" s="6">
        <v>45000</v>
      </c>
      <c r="V1815" s="6">
        <v>45000</v>
      </c>
      <c r="W1815" s="6">
        <v>1280210</v>
      </c>
      <c r="X1815" s="6">
        <v>1512327</v>
      </c>
      <c r="Y1815" s="6">
        <v>306821</v>
      </c>
      <c r="Z1815" s="6">
        <v>327147</v>
      </c>
      <c r="AA1815" s="6">
        <v>254852</v>
      </c>
      <c r="AB1815" s="6">
        <v>295544</v>
      </c>
      <c r="AC1815" s="6">
        <v>103282917</v>
      </c>
      <c r="AD1815" s="6">
        <v>104524320</v>
      </c>
      <c r="AF1815">
        <f>Q1815/W1815</f>
        <v>-0.10772138945954179</v>
      </c>
      <c r="AG1815">
        <f>R1815/X1815</f>
        <v>2.2425044319118816E-2</v>
      </c>
      <c r="AH1815">
        <f>U1815/W1815</f>
        <v>3.5150483123862493E-2</v>
      </c>
      <c r="AI1815">
        <f>V1815/X1815</f>
        <v>2.9755469551228007E-2</v>
      </c>
      <c r="AJ1815">
        <f>Y1815/AA1815</f>
        <v>1.2039183526124966</v>
      </c>
      <c r="AK1815">
        <f>Z1815/AB1815</f>
        <v>1.1069316243943372</v>
      </c>
      <c r="AL1815">
        <f>O1815/K1815</f>
        <v>3.8881202140932977E-2</v>
      </c>
      <c r="AM1815">
        <f>P1815/L1815</f>
        <v>6.7541076767871619E-2</v>
      </c>
      <c r="AN1815">
        <f>K1815/W1815</f>
        <v>1.1494270471250811</v>
      </c>
      <c r="AO1815">
        <f>L1815/X1815</f>
        <v>1.0146244826681001</v>
      </c>
      <c r="AP1815">
        <f>IF(OR(Q1815&lt;0, Q1815="NA"), 0, 1)</f>
        <v>0</v>
      </c>
      <c r="AQ1815">
        <f>IF(OR(S1815&lt;0, S1815="NA"), 0, 1)</f>
        <v>1</v>
      </c>
      <c r="AR1815">
        <f>IFERROR(IF((AF1815-AG1815)&gt;0,1,0),0)</f>
        <v>0</v>
      </c>
      <c r="AS1815">
        <f>IFERROR(IF((S1815-Q1815)&gt;0,1,0),0)</f>
        <v>1</v>
      </c>
      <c r="AT1815">
        <f>IFERROR(IF((AH1815-AI1815)&lt;0,1,0),0)</f>
        <v>0</v>
      </c>
      <c r="AU1815">
        <f>IFERROR(IF((AJ1815-AK1815)&gt;0,1,0),0)</f>
        <v>1</v>
      </c>
      <c r="AV1815">
        <f>IFERROR(IF((AL1815-AM1815)&gt;0,1,0),0)</f>
        <v>0</v>
      </c>
      <c r="AW1815">
        <f>IFERROR(IF((AN1815-AO1815)&gt;0,1,0),0)</f>
        <v>1</v>
      </c>
      <c r="AX1815">
        <f>IFERROR(IF((AC1815-AD1815)&lt;0,1,0),0)</f>
        <v>1</v>
      </c>
      <c r="AY1815">
        <f>SUM(AP1815:AX1815)</f>
        <v>5</v>
      </c>
    </row>
    <row r="1816" spans="1:51" x14ac:dyDescent="0.45">
      <c r="A1816" s="1" t="s">
        <v>3270</v>
      </c>
      <c r="B1816" s="2">
        <v>4972298</v>
      </c>
      <c r="C1816" s="3" t="s">
        <v>5338</v>
      </c>
      <c r="D1816" s="5">
        <v>36.880000000000003</v>
      </c>
      <c r="E1816" s="5">
        <v>2197.97490384</v>
      </c>
      <c r="F1816" s="3" t="s">
        <v>4470</v>
      </c>
      <c r="G1816" s="3" t="s">
        <v>4471</v>
      </c>
      <c r="H1816" s="3" t="s">
        <v>4489</v>
      </c>
      <c r="I1816" s="3" t="s">
        <v>4489</v>
      </c>
      <c r="J1816" s="3" t="s">
        <v>4495</v>
      </c>
      <c r="K1816" s="6">
        <v>323795</v>
      </c>
      <c r="L1816" s="6">
        <v>319120</v>
      </c>
      <c r="M1816" s="6">
        <v>150068</v>
      </c>
      <c r="N1816" s="6">
        <v>153208</v>
      </c>
      <c r="O1816" s="6">
        <v>149112</v>
      </c>
      <c r="P1816" s="6">
        <v>152239</v>
      </c>
      <c r="Q1816" s="6">
        <v>170849</v>
      </c>
      <c r="R1816" s="6">
        <v>169954</v>
      </c>
      <c r="S1816" s="6">
        <v>230290</v>
      </c>
      <c r="T1816" s="6">
        <v>231542</v>
      </c>
      <c r="U1816" s="6" t="s">
        <v>4474</v>
      </c>
      <c r="V1816" s="6" t="s">
        <v>4474</v>
      </c>
      <c r="W1816" s="6">
        <v>603857</v>
      </c>
      <c r="X1816" s="6">
        <v>614629</v>
      </c>
      <c r="Y1816" s="6">
        <v>476769</v>
      </c>
      <c r="Z1816" s="6">
        <v>570925</v>
      </c>
      <c r="AA1816" s="6">
        <v>44578</v>
      </c>
      <c r="AB1816" s="6">
        <v>41578</v>
      </c>
      <c r="AC1816" s="6">
        <v>59521903</v>
      </c>
      <c r="AD1816" s="6">
        <v>58762063</v>
      </c>
      <c r="AF1816">
        <f>Q1816/W1816</f>
        <v>0.28292956776190392</v>
      </c>
      <c r="AG1816">
        <f>R1816/X1816</f>
        <v>0.27651477558006538</v>
      </c>
      <c r="AH1816" t="e">
        <f>U1816/W1816</f>
        <v>#VALUE!</v>
      </c>
      <c r="AI1816" t="e">
        <f>V1816/X1816</f>
        <v>#VALUE!</v>
      </c>
      <c r="AJ1816">
        <f>Y1816/AA1816</f>
        <v>10.695163533581587</v>
      </c>
      <c r="AK1816">
        <f>Z1816/AB1816</f>
        <v>13.731420462744721</v>
      </c>
      <c r="AL1816">
        <f>O1816/K1816</f>
        <v>0.46051359656572832</v>
      </c>
      <c r="AM1816">
        <f>P1816/L1816</f>
        <v>0.47705878666332413</v>
      </c>
      <c r="AN1816">
        <f>K1816/W1816</f>
        <v>0.53621138779545485</v>
      </c>
      <c r="AO1816">
        <f>L1816/X1816</f>
        <v>0.51920752193599717</v>
      </c>
      <c r="AP1816">
        <f>IF(OR(Q1816&lt;0, Q1816="NA"), 0, 1)</f>
        <v>1</v>
      </c>
      <c r="AQ1816">
        <f>IF(OR(S1816&lt;0, S1816="NA"), 0, 1)</f>
        <v>1</v>
      </c>
      <c r="AR1816">
        <f>IFERROR(IF((AF1816-AG1816)&gt;0,1,0),0)</f>
        <v>1</v>
      </c>
      <c r="AS1816">
        <f>IFERROR(IF((S1816-Q1816)&gt;0,1,0),0)</f>
        <v>1</v>
      </c>
      <c r="AT1816">
        <f>IFERROR(IF((AH1816-AI1816)&lt;0,1,0),0)</f>
        <v>0</v>
      </c>
      <c r="AU1816">
        <f>IFERROR(IF((AJ1816-AK1816)&gt;0,1,0),0)</f>
        <v>0</v>
      </c>
      <c r="AV1816">
        <f>IFERROR(IF((AL1816-AM1816)&gt;0,1,0),0)</f>
        <v>0</v>
      </c>
      <c r="AW1816">
        <f>IFERROR(IF((AN1816-AO1816)&gt;0,1,0),0)</f>
        <v>1</v>
      </c>
      <c r="AX1816">
        <f>IFERROR(IF((AC1816-AD1816)&lt;0,1,0),0)</f>
        <v>0</v>
      </c>
      <c r="AY1816">
        <f>SUM(AP1816:AX1816)</f>
        <v>5</v>
      </c>
    </row>
    <row r="1817" spans="1:51" x14ac:dyDescent="0.45">
      <c r="A1817" s="1" t="s">
        <v>3280</v>
      </c>
      <c r="B1817" s="2">
        <v>103016</v>
      </c>
      <c r="C1817" s="3" t="s">
        <v>5337</v>
      </c>
      <c r="D1817" s="7">
        <v>290.75</v>
      </c>
      <c r="E1817" s="5">
        <v>50912.840278249998</v>
      </c>
      <c r="F1817" s="3" t="s">
        <v>4525</v>
      </c>
      <c r="G1817" s="3" t="s">
        <v>4526</v>
      </c>
      <c r="H1817" s="3" t="s">
        <v>4705</v>
      </c>
      <c r="I1817" s="3" t="s">
        <v>4975</v>
      </c>
      <c r="J1817" s="3" t="s">
        <v>4528</v>
      </c>
      <c r="K1817" s="6">
        <v>3159098</v>
      </c>
      <c r="L1817" s="6">
        <v>3039543</v>
      </c>
      <c r="M1817" s="6">
        <v>2189358</v>
      </c>
      <c r="N1817" s="6">
        <v>2050481</v>
      </c>
      <c r="O1817" s="6">
        <v>1590032</v>
      </c>
      <c r="P1817" s="6">
        <v>1486265</v>
      </c>
      <c r="Q1817" s="6">
        <v>1524271</v>
      </c>
      <c r="R1817" s="6">
        <v>1428353</v>
      </c>
      <c r="S1817" s="6">
        <v>3151319</v>
      </c>
      <c r="T1817" s="6">
        <v>3228220</v>
      </c>
      <c r="U1817" s="6">
        <v>9473778</v>
      </c>
      <c r="V1817" s="6">
        <v>9400520</v>
      </c>
      <c r="W1817" s="6">
        <v>14490365</v>
      </c>
      <c r="X1817" s="6">
        <v>11981735</v>
      </c>
      <c r="Y1817" s="6" t="s">
        <v>4474</v>
      </c>
      <c r="Z1817" s="6" t="s">
        <v>4474</v>
      </c>
      <c r="AA1817" s="6" t="s">
        <v>4474</v>
      </c>
      <c r="AB1817" s="6" t="s">
        <v>4474</v>
      </c>
      <c r="AC1817" s="6">
        <v>174864437</v>
      </c>
      <c r="AD1817" s="6">
        <v>174651004</v>
      </c>
      <c r="AF1817">
        <f>Q1817/W1817</f>
        <v>0.10519203622545049</v>
      </c>
      <c r="AG1817">
        <f>R1817/X1817</f>
        <v>0.11921086553825469</v>
      </c>
      <c r="AH1817">
        <f>U1817/W1817</f>
        <v>0.65379843778952429</v>
      </c>
      <c r="AI1817">
        <f>V1817/X1817</f>
        <v>0.78457084887956541</v>
      </c>
      <c r="AJ1817" t="e">
        <f>Y1817/AA1817</f>
        <v>#VALUE!</v>
      </c>
      <c r="AK1817" t="e">
        <f>Z1817/AB1817</f>
        <v>#VALUE!</v>
      </c>
      <c r="AL1817">
        <f>O1817/K1817</f>
        <v>0.50331835226384236</v>
      </c>
      <c r="AM1817">
        <f>P1817/L1817</f>
        <v>0.48897646784401472</v>
      </c>
      <c r="AN1817">
        <f>K1817/W1817</f>
        <v>0.21801369392696457</v>
      </c>
      <c r="AO1817">
        <f>L1817/X1817</f>
        <v>0.25368137419163417</v>
      </c>
      <c r="AP1817">
        <f>IF(OR(Q1817&lt;0, Q1817="NA"), 0, 1)</f>
        <v>1</v>
      </c>
      <c r="AQ1817">
        <f>IF(OR(S1817&lt;0, S1817="NA"), 0, 1)</f>
        <v>1</v>
      </c>
      <c r="AR1817">
        <f>IFERROR(IF((AF1817-AG1817)&gt;0,1,0),0)</f>
        <v>0</v>
      </c>
      <c r="AS1817">
        <f>IFERROR(IF((S1817-Q1817)&gt;0,1,0),0)</f>
        <v>1</v>
      </c>
      <c r="AT1817">
        <f>IFERROR(IF((AH1817-AI1817)&lt;0,1,0),0)</f>
        <v>1</v>
      </c>
      <c r="AU1817">
        <f>IFERROR(IF((AJ1817-AK1817)&gt;0,1,0),0)</f>
        <v>0</v>
      </c>
      <c r="AV1817">
        <f>IFERROR(IF((AL1817-AM1817)&gt;0,1,0),0)</f>
        <v>1</v>
      </c>
      <c r="AW1817">
        <f>IFERROR(IF((AN1817-AO1817)&gt;0,1,0),0)</f>
        <v>0</v>
      </c>
      <c r="AX1817">
        <f>IFERROR(IF((AC1817-AD1817)&lt;0,1,0),0)</f>
        <v>0</v>
      </c>
      <c r="AY1817">
        <f>SUM(AP1817:AX1817)</f>
        <v>5</v>
      </c>
    </row>
    <row r="1818" spans="1:51" x14ac:dyDescent="0.45">
      <c r="A1818" s="1" t="s">
        <v>3281</v>
      </c>
      <c r="B1818" s="2">
        <v>5131522</v>
      </c>
      <c r="C1818" s="3" t="s">
        <v>5338</v>
      </c>
      <c r="D1818" s="5">
        <v>14.73</v>
      </c>
      <c r="E1818" s="5">
        <v>703.60413912000001</v>
      </c>
      <c r="F1818" s="3" t="s">
        <v>4665</v>
      </c>
      <c r="G1818" s="3" t="s">
        <v>4666</v>
      </c>
      <c r="H1818" s="3" t="s">
        <v>4679</v>
      </c>
      <c r="I1818" s="3" t="s">
        <v>4851</v>
      </c>
      <c r="J1818" s="3" t="s">
        <v>5168</v>
      </c>
      <c r="K1818" s="6">
        <v>290354</v>
      </c>
      <c r="L1818" s="6">
        <v>282245</v>
      </c>
      <c r="M1818" s="6">
        <v>36808</v>
      </c>
      <c r="N1818" s="6">
        <v>38720</v>
      </c>
      <c r="O1818" s="6">
        <v>9538</v>
      </c>
      <c r="P1818" s="6">
        <v>10332</v>
      </c>
      <c r="Q1818" s="6">
        <v>17307</v>
      </c>
      <c r="R1818" s="6">
        <v>19993</v>
      </c>
      <c r="S1818" s="6">
        <v>84051</v>
      </c>
      <c r="T1818" s="6">
        <v>88757</v>
      </c>
      <c r="U1818" s="6" t="s">
        <v>4474</v>
      </c>
      <c r="V1818" s="6" t="s">
        <v>4474</v>
      </c>
      <c r="W1818" s="6">
        <v>689144</v>
      </c>
      <c r="X1818" s="6">
        <v>673103</v>
      </c>
      <c r="Y1818" s="6">
        <v>529807</v>
      </c>
      <c r="Z1818" s="6">
        <v>531971</v>
      </c>
      <c r="AA1818" s="6">
        <v>392769</v>
      </c>
      <c r="AB1818" s="6">
        <v>370123</v>
      </c>
      <c r="AC1818" s="6">
        <v>48293000</v>
      </c>
      <c r="AD1818" s="6">
        <v>49586000</v>
      </c>
      <c r="AF1818">
        <f>Q1818/W1818</f>
        <v>2.5113764322115553E-2</v>
      </c>
      <c r="AG1818">
        <f>R1818/X1818</f>
        <v>2.9702734945468968E-2</v>
      </c>
      <c r="AH1818" t="e">
        <f>U1818/W1818</f>
        <v>#VALUE!</v>
      </c>
      <c r="AI1818" t="e">
        <f>V1818/X1818</f>
        <v>#VALUE!</v>
      </c>
      <c r="AJ1818">
        <f>Y1818/AA1818</f>
        <v>1.3489022809844973</v>
      </c>
      <c r="AK1818">
        <f>Z1818/AB1818</f>
        <v>1.4372816604209953</v>
      </c>
      <c r="AL1818">
        <f>O1818/K1818</f>
        <v>3.2849556059155377E-2</v>
      </c>
      <c r="AM1818">
        <f>P1818/L1818</f>
        <v>3.6606494357738842E-2</v>
      </c>
      <c r="AN1818">
        <f>K1818/W1818</f>
        <v>0.42132558652473212</v>
      </c>
      <c r="AO1818">
        <f>L1818/X1818</f>
        <v>0.41931918294822634</v>
      </c>
      <c r="AP1818">
        <f>IF(OR(Q1818&lt;0, Q1818="NA"), 0, 1)</f>
        <v>1</v>
      </c>
      <c r="AQ1818">
        <f>IF(OR(S1818&lt;0, S1818="NA"), 0, 1)</f>
        <v>1</v>
      </c>
      <c r="AR1818">
        <f>IFERROR(IF((AF1818-AG1818)&gt;0,1,0),0)</f>
        <v>0</v>
      </c>
      <c r="AS1818">
        <f>IFERROR(IF((S1818-Q1818)&gt;0,1,0),0)</f>
        <v>1</v>
      </c>
      <c r="AT1818">
        <f>IFERROR(IF((AH1818-AI1818)&lt;0,1,0),0)</f>
        <v>0</v>
      </c>
      <c r="AU1818">
        <f>IFERROR(IF((AJ1818-AK1818)&gt;0,1,0),0)</f>
        <v>0</v>
      </c>
      <c r="AV1818">
        <f>IFERROR(IF((AL1818-AM1818)&gt;0,1,0),0)</f>
        <v>0</v>
      </c>
      <c r="AW1818">
        <f>IFERROR(IF((AN1818-AO1818)&gt;0,1,0),0)</f>
        <v>1</v>
      </c>
      <c r="AX1818">
        <f>IFERROR(IF((AC1818-AD1818)&lt;0,1,0),0)</f>
        <v>1</v>
      </c>
      <c r="AY1818">
        <f>SUM(AP1818:AX1818)</f>
        <v>5</v>
      </c>
    </row>
    <row r="1819" spans="1:51" x14ac:dyDescent="0.45">
      <c r="A1819" s="1" t="s">
        <v>3285</v>
      </c>
      <c r="B1819" s="2">
        <v>4006246</v>
      </c>
      <c r="C1819" s="3" t="s">
        <v>5337</v>
      </c>
      <c r="D1819" s="5">
        <v>116.89</v>
      </c>
      <c r="E1819" s="5">
        <v>23972.05613709</v>
      </c>
      <c r="F1819" s="3" t="s">
        <v>4475</v>
      </c>
      <c r="G1819" s="3" t="s">
        <v>4548</v>
      </c>
      <c r="H1819" s="3" t="s">
        <v>4810</v>
      </c>
      <c r="I1819" s="3" t="s">
        <v>4817</v>
      </c>
      <c r="J1819" s="3" t="s">
        <v>4818</v>
      </c>
      <c r="K1819" s="6">
        <v>17318808</v>
      </c>
      <c r="L1819" s="6">
        <v>16845999</v>
      </c>
      <c r="M1819" s="6">
        <v>3788723</v>
      </c>
      <c r="N1819" s="6">
        <v>3721209</v>
      </c>
      <c r="O1819" s="6">
        <v>3702689</v>
      </c>
      <c r="P1819" s="6">
        <v>3636698</v>
      </c>
      <c r="Q1819" s="6">
        <v>2881016</v>
      </c>
      <c r="R1819" s="6">
        <v>2821877</v>
      </c>
      <c r="S1819" s="6">
        <v>1401602</v>
      </c>
      <c r="T1819" s="6">
        <v>1403443</v>
      </c>
      <c r="U1819" s="6">
        <v>1623686</v>
      </c>
      <c r="V1819" s="6">
        <v>1650178</v>
      </c>
      <c r="W1819" s="6">
        <v>16955093</v>
      </c>
      <c r="X1819" s="6">
        <v>16544069</v>
      </c>
      <c r="Y1819" s="6">
        <v>15716834</v>
      </c>
      <c r="Z1819" s="6">
        <v>15293193</v>
      </c>
      <c r="AA1819" s="6">
        <v>2692316</v>
      </c>
      <c r="AB1819" s="6">
        <v>2564050</v>
      </c>
      <c r="AC1819" s="6">
        <v>205375000</v>
      </c>
      <c r="AD1819" s="6">
        <v>207905000</v>
      </c>
      <c r="AF1819">
        <f>Q1819/W1819</f>
        <v>0.16992038911258109</v>
      </c>
      <c r="AG1819">
        <f>R1819/X1819</f>
        <v>0.17056728909919319</v>
      </c>
      <c r="AH1819">
        <f>U1819/W1819</f>
        <v>9.5763909994477772E-2</v>
      </c>
      <c r="AI1819">
        <f>V1819/X1819</f>
        <v>9.9744385737269348E-2</v>
      </c>
      <c r="AJ1819">
        <f>Y1819/AA1819</f>
        <v>5.8376631866393094</v>
      </c>
      <c r="AK1819">
        <f>Z1819/AB1819</f>
        <v>5.9644675415846029</v>
      </c>
      <c r="AL1819">
        <f>O1819/K1819</f>
        <v>0.21379583398580318</v>
      </c>
      <c r="AM1819">
        <f>P1819/L1819</f>
        <v>0.21587903454108004</v>
      </c>
      <c r="AN1819">
        <f>K1819/W1819</f>
        <v>1.0214516664697739</v>
      </c>
      <c r="AO1819">
        <f>L1819/X1819</f>
        <v>1.0182500447743539</v>
      </c>
      <c r="AP1819">
        <f>IF(OR(Q1819&lt;0, Q1819="NA"), 0, 1)</f>
        <v>1</v>
      </c>
      <c r="AQ1819">
        <f>IF(OR(S1819&lt;0, S1819="NA"), 0, 1)</f>
        <v>1</v>
      </c>
      <c r="AR1819">
        <f>IFERROR(IF((AF1819-AG1819)&gt;0,1,0),0)</f>
        <v>0</v>
      </c>
      <c r="AS1819">
        <f>IFERROR(IF((S1819-Q1819)&gt;0,1,0),0)</f>
        <v>0</v>
      </c>
      <c r="AT1819">
        <f>IFERROR(IF((AH1819-AI1819)&lt;0,1,0),0)</f>
        <v>1</v>
      </c>
      <c r="AU1819">
        <f>IFERROR(IF((AJ1819-AK1819)&gt;0,1,0),0)</f>
        <v>0</v>
      </c>
      <c r="AV1819">
        <f>IFERROR(IF((AL1819-AM1819)&gt;0,1,0),0)</f>
        <v>0</v>
      </c>
      <c r="AW1819">
        <f>IFERROR(IF((AN1819-AO1819)&gt;0,1,0),0)</f>
        <v>1</v>
      </c>
      <c r="AX1819">
        <f>IFERROR(IF((AC1819-AD1819)&lt;0,1,0),0)</f>
        <v>1</v>
      </c>
      <c r="AY1819">
        <f>SUM(AP1819:AX1819)</f>
        <v>5</v>
      </c>
    </row>
    <row r="1820" spans="1:51" x14ac:dyDescent="0.45">
      <c r="A1820" s="1" t="s">
        <v>3287</v>
      </c>
      <c r="B1820" s="2">
        <v>4972136</v>
      </c>
      <c r="C1820" s="3" t="s">
        <v>5337</v>
      </c>
      <c r="D1820" s="5">
        <v>72.31</v>
      </c>
      <c r="E1820" s="5">
        <v>23590.195445320001</v>
      </c>
      <c r="F1820" s="3" t="s">
        <v>4500</v>
      </c>
      <c r="G1820" s="3" t="s">
        <v>4574</v>
      </c>
      <c r="H1820" s="3" t="s">
        <v>4734</v>
      </c>
      <c r="I1820" s="3" t="s">
        <v>4734</v>
      </c>
      <c r="J1820" s="3" t="s">
        <v>4961</v>
      </c>
      <c r="K1820" s="6">
        <v>3078127</v>
      </c>
      <c r="L1820" s="6">
        <v>3009893</v>
      </c>
      <c r="M1820" s="6">
        <v>263705</v>
      </c>
      <c r="N1820" s="6">
        <v>281774</v>
      </c>
      <c r="O1820" s="6">
        <v>133320</v>
      </c>
      <c r="P1820" s="6">
        <v>147444</v>
      </c>
      <c r="Q1820" s="6">
        <v>129742</v>
      </c>
      <c r="R1820" s="6">
        <v>136492</v>
      </c>
      <c r="S1820" s="6">
        <v>789515</v>
      </c>
      <c r="T1820" s="6">
        <v>850954</v>
      </c>
      <c r="U1820" s="6" t="s">
        <v>4474</v>
      </c>
      <c r="V1820" s="6">
        <v>100000</v>
      </c>
      <c r="W1820" s="6">
        <v>3854465</v>
      </c>
      <c r="X1820" s="6">
        <v>3781273</v>
      </c>
      <c r="Y1820" s="6">
        <v>2559648</v>
      </c>
      <c r="Z1820" s="6">
        <v>2553026</v>
      </c>
      <c r="AA1820" s="6">
        <v>1444634</v>
      </c>
      <c r="AB1820" s="6">
        <v>1282994</v>
      </c>
      <c r="AC1820" s="6">
        <v>327132000</v>
      </c>
      <c r="AD1820" s="6">
        <v>327465000</v>
      </c>
      <c r="AF1820">
        <f>Q1820/W1820</f>
        <v>3.366018370902317E-2</v>
      </c>
      <c r="AG1820">
        <f>R1820/X1820</f>
        <v>3.6096838287000173E-2</v>
      </c>
      <c r="AH1820" t="e">
        <f>U1820/W1820</f>
        <v>#VALUE!</v>
      </c>
      <c r="AI1820">
        <f>V1820/X1820</f>
        <v>2.6446120129384999E-2</v>
      </c>
      <c r="AJ1820">
        <f>Y1820/AA1820</f>
        <v>1.7718314811917759</v>
      </c>
      <c r="AK1820">
        <f>Z1820/AB1820</f>
        <v>1.9898970688873059</v>
      </c>
      <c r="AL1820">
        <f>O1820/K1820</f>
        <v>4.3312053076432516E-2</v>
      </c>
      <c r="AM1820">
        <f>P1820/L1820</f>
        <v>4.8986458987080268E-2</v>
      </c>
      <c r="AN1820">
        <f>K1820/W1820</f>
        <v>0.79858735258978875</v>
      </c>
      <c r="AO1820">
        <f>L1820/X1820</f>
        <v>0.79599991854594998</v>
      </c>
      <c r="AP1820">
        <f>IF(OR(Q1820&lt;0, Q1820="NA"), 0, 1)</f>
        <v>1</v>
      </c>
      <c r="AQ1820">
        <f>IF(OR(S1820&lt;0, S1820="NA"), 0, 1)</f>
        <v>1</v>
      </c>
      <c r="AR1820">
        <f>IFERROR(IF((AF1820-AG1820)&gt;0,1,0),0)</f>
        <v>0</v>
      </c>
      <c r="AS1820">
        <f>IFERROR(IF((S1820-Q1820)&gt;0,1,0),0)</f>
        <v>1</v>
      </c>
      <c r="AT1820">
        <f>IFERROR(IF((AH1820-AI1820)&lt;0,1,0),0)</f>
        <v>0</v>
      </c>
      <c r="AU1820">
        <f>IFERROR(IF((AJ1820-AK1820)&gt;0,1,0),0)</f>
        <v>0</v>
      </c>
      <c r="AV1820">
        <f>IFERROR(IF((AL1820-AM1820)&gt;0,1,0),0)</f>
        <v>0</v>
      </c>
      <c r="AW1820">
        <f>IFERROR(IF((AN1820-AO1820)&gt;0,1,0),0)</f>
        <v>1</v>
      </c>
      <c r="AX1820">
        <f>IFERROR(IF((AC1820-AD1820)&lt;0,1,0),0)</f>
        <v>1</v>
      </c>
      <c r="AY1820">
        <f>SUM(AP1820:AX1820)</f>
        <v>5</v>
      </c>
    </row>
    <row r="1821" spans="1:51" x14ac:dyDescent="0.45">
      <c r="A1821" s="1" t="s">
        <v>3300</v>
      </c>
      <c r="B1821" s="2">
        <v>4128969</v>
      </c>
      <c r="C1821" s="3" t="s">
        <v>5337</v>
      </c>
      <c r="D1821" s="7">
        <v>6.74</v>
      </c>
      <c r="E1821" s="5">
        <v>351.28143318000002</v>
      </c>
      <c r="F1821" s="3" t="s">
        <v>4485</v>
      </c>
      <c r="G1821" s="3" t="s">
        <v>4517</v>
      </c>
      <c r="H1821" s="3" t="s">
        <v>4518</v>
      </c>
      <c r="I1821" s="3" t="s">
        <v>4858</v>
      </c>
      <c r="J1821" s="3" t="s">
        <v>4924</v>
      </c>
      <c r="K1821" s="6">
        <v>2751700</v>
      </c>
      <c r="L1821" s="6">
        <v>2777100</v>
      </c>
      <c r="M1821" s="6">
        <v>227100</v>
      </c>
      <c r="N1821" s="6">
        <v>225500</v>
      </c>
      <c r="O1821" s="6">
        <v>116600</v>
      </c>
      <c r="P1821" s="6">
        <v>107400</v>
      </c>
      <c r="Q1821" s="6">
        <v>-77600</v>
      </c>
      <c r="R1821" s="6">
        <v>-55600</v>
      </c>
      <c r="S1821" s="6">
        <v>60600</v>
      </c>
      <c r="T1821" s="6">
        <v>99000</v>
      </c>
      <c r="U1821" s="6">
        <v>423600</v>
      </c>
      <c r="V1821" s="6">
        <v>455500</v>
      </c>
      <c r="W1821" s="6">
        <v>1388800</v>
      </c>
      <c r="X1821" s="6">
        <v>1367900</v>
      </c>
      <c r="Y1821" s="6">
        <v>591900</v>
      </c>
      <c r="Z1821" s="6">
        <v>518700</v>
      </c>
      <c r="AA1821" s="6">
        <v>698100</v>
      </c>
      <c r="AB1821" s="6">
        <v>611800</v>
      </c>
      <c r="AC1821" s="6">
        <v>52200000</v>
      </c>
      <c r="AD1821" s="6">
        <v>52200000</v>
      </c>
      <c r="AF1821">
        <f>Q1821/W1821</f>
        <v>-5.587557603686636E-2</v>
      </c>
      <c r="AG1821">
        <f>R1821/X1821</f>
        <v>-4.0646246070619195E-2</v>
      </c>
      <c r="AH1821">
        <f>U1821/W1821</f>
        <v>0.30501152073732718</v>
      </c>
      <c r="AI1821">
        <f>V1821/X1821</f>
        <v>0.33299217779077417</v>
      </c>
      <c r="AJ1821">
        <f>Y1821/AA1821</f>
        <v>0.84787279759346801</v>
      </c>
      <c r="AK1821">
        <f>Z1821/AB1821</f>
        <v>0.84782608695652173</v>
      </c>
      <c r="AL1821">
        <f>O1821/K1821</f>
        <v>4.237380528400625E-2</v>
      </c>
      <c r="AM1821">
        <f>P1821/L1821</f>
        <v>3.8673436318461707E-2</v>
      </c>
      <c r="AN1821">
        <f>K1821/W1821</f>
        <v>1.981350806451613</v>
      </c>
      <c r="AO1821">
        <f>L1821/X1821</f>
        <v>2.0301922655164852</v>
      </c>
      <c r="AP1821">
        <f>IF(OR(Q1821&lt;0, Q1821="NA"), 0, 1)</f>
        <v>0</v>
      </c>
      <c r="AQ1821">
        <f>IF(OR(S1821&lt;0, S1821="NA"), 0, 1)</f>
        <v>1</v>
      </c>
      <c r="AR1821">
        <f>IFERROR(IF((AF1821-AG1821)&gt;0,1,0),0)</f>
        <v>0</v>
      </c>
      <c r="AS1821">
        <f>IFERROR(IF((S1821-Q1821)&gt;0,1,0),0)</f>
        <v>1</v>
      </c>
      <c r="AT1821">
        <f>IFERROR(IF((AH1821-AI1821)&lt;0,1,0),0)</f>
        <v>1</v>
      </c>
      <c r="AU1821">
        <f>IFERROR(IF((AJ1821-AK1821)&gt;0,1,0),0)</f>
        <v>1</v>
      </c>
      <c r="AV1821">
        <f>IFERROR(IF((AL1821-AM1821)&gt;0,1,0),0)</f>
        <v>1</v>
      </c>
      <c r="AW1821">
        <f>IFERROR(IF((AN1821-AO1821)&gt;0,1,0),0)</f>
        <v>0</v>
      </c>
      <c r="AX1821">
        <f>IFERROR(IF((AC1821-AD1821)&lt;0,1,0),0)</f>
        <v>0</v>
      </c>
      <c r="AY1821">
        <f>SUM(AP1821:AX1821)</f>
        <v>5</v>
      </c>
    </row>
    <row r="1822" spans="1:51" x14ac:dyDescent="0.45">
      <c r="A1822" s="1" t="s">
        <v>3301</v>
      </c>
      <c r="B1822" s="2">
        <v>4985881</v>
      </c>
      <c r="C1822" s="3" t="s">
        <v>5337</v>
      </c>
      <c r="D1822" s="5">
        <v>137.61000000000001</v>
      </c>
      <c r="E1822" s="5">
        <v>2447.78094693</v>
      </c>
      <c r="F1822" s="3" t="s">
        <v>4583</v>
      </c>
      <c r="G1822" s="3" t="s">
        <v>4583</v>
      </c>
      <c r="H1822" s="3" t="s">
        <v>4584</v>
      </c>
      <c r="I1822" s="3" t="s">
        <v>4624</v>
      </c>
      <c r="J1822" s="3" t="s">
        <v>4625</v>
      </c>
      <c r="K1822" s="6">
        <v>1862709</v>
      </c>
      <c r="L1822" s="6">
        <v>1891047</v>
      </c>
      <c r="M1822" s="6">
        <v>298193</v>
      </c>
      <c r="N1822" s="6">
        <v>305031</v>
      </c>
      <c r="O1822" s="6">
        <v>214481</v>
      </c>
      <c r="P1822" s="6">
        <v>221884</v>
      </c>
      <c r="Q1822" s="6">
        <v>122768</v>
      </c>
      <c r="R1822" s="6">
        <v>124106</v>
      </c>
      <c r="S1822" s="6">
        <v>221074</v>
      </c>
      <c r="T1822" s="6">
        <v>236502</v>
      </c>
      <c r="U1822" s="6">
        <v>700648</v>
      </c>
      <c r="V1822" s="6">
        <v>703655</v>
      </c>
      <c r="W1822" s="6">
        <v>2735681</v>
      </c>
      <c r="X1822" s="6">
        <v>2672192</v>
      </c>
      <c r="Y1822" s="6">
        <v>941853</v>
      </c>
      <c r="Z1822" s="6">
        <v>919100</v>
      </c>
      <c r="AA1822" s="6">
        <v>371345</v>
      </c>
      <c r="AB1822" s="6">
        <v>350077</v>
      </c>
      <c r="AC1822" s="6">
        <v>17852066</v>
      </c>
      <c r="AD1822" s="6">
        <v>17940532</v>
      </c>
      <c r="AF1822">
        <f>Q1822/W1822</f>
        <v>4.4876577349478981E-2</v>
      </c>
      <c r="AG1822">
        <f>R1822/X1822</f>
        <v>4.6443519028572799E-2</v>
      </c>
      <c r="AH1822">
        <f>U1822/W1822</f>
        <v>0.25611465664308081</v>
      </c>
      <c r="AI1822">
        <f>V1822/X1822</f>
        <v>0.26332501556774363</v>
      </c>
      <c r="AJ1822">
        <f>Y1822/AA1822</f>
        <v>2.5363287508920278</v>
      </c>
      <c r="AK1822">
        <f>Z1822/AB1822</f>
        <v>2.6254224070704444</v>
      </c>
      <c r="AL1822">
        <f>O1822/K1822</f>
        <v>0.11514466296131065</v>
      </c>
      <c r="AM1822">
        <f>P1822/L1822</f>
        <v>0.11733394251967297</v>
      </c>
      <c r="AN1822">
        <f>K1822/W1822</f>
        <v>0.68089408085226311</v>
      </c>
      <c r="AO1822">
        <f>L1822/X1822</f>
        <v>0.70767631966565281</v>
      </c>
      <c r="AP1822">
        <f>IF(OR(Q1822&lt;0, Q1822="NA"), 0, 1)</f>
        <v>1</v>
      </c>
      <c r="AQ1822">
        <f>IF(OR(S1822&lt;0, S1822="NA"), 0, 1)</f>
        <v>1</v>
      </c>
      <c r="AR1822">
        <f>IFERROR(IF((AF1822-AG1822)&gt;0,1,0),0)</f>
        <v>0</v>
      </c>
      <c r="AS1822">
        <f>IFERROR(IF((S1822-Q1822)&gt;0,1,0),0)</f>
        <v>1</v>
      </c>
      <c r="AT1822">
        <f>IFERROR(IF((AH1822-AI1822)&lt;0,1,0),0)</f>
        <v>1</v>
      </c>
      <c r="AU1822">
        <f>IFERROR(IF((AJ1822-AK1822)&gt;0,1,0),0)</f>
        <v>0</v>
      </c>
      <c r="AV1822">
        <f>IFERROR(IF((AL1822-AM1822)&gt;0,1,0),0)</f>
        <v>0</v>
      </c>
      <c r="AW1822">
        <f>IFERROR(IF((AN1822-AO1822)&gt;0,1,0),0)</f>
        <v>0</v>
      </c>
      <c r="AX1822">
        <f>IFERROR(IF((AC1822-AD1822)&lt;0,1,0),0)</f>
        <v>1</v>
      </c>
      <c r="AY1822">
        <f>SUM(AP1822:AX1822)</f>
        <v>5</v>
      </c>
    </row>
    <row r="1823" spans="1:51" x14ac:dyDescent="0.45">
      <c r="A1823" s="1" t="s">
        <v>3312</v>
      </c>
      <c r="B1823" s="2">
        <v>4088672</v>
      </c>
      <c r="C1823" s="3" t="s">
        <v>5335</v>
      </c>
      <c r="D1823" s="5">
        <v>22.12</v>
      </c>
      <c r="E1823" s="5">
        <v>1244.5368963999999</v>
      </c>
      <c r="F1823" s="3" t="s">
        <v>4665</v>
      </c>
      <c r="G1823" s="3" t="s">
        <v>4666</v>
      </c>
      <c r="H1823" s="3" t="s">
        <v>4667</v>
      </c>
      <c r="I1823" s="3" t="s">
        <v>4667</v>
      </c>
      <c r="J1823" s="3" t="s">
        <v>4788</v>
      </c>
      <c r="K1823" s="6">
        <v>768810</v>
      </c>
      <c r="L1823" s="6">
        <v>613514</v>
      </c>
      <c r="M1823" s="6">
        <v>-4513</v>
      </c>
      <c r="N1823" s="6">
        <v>-14308</v>
      </c>
      <c r="O1823" s="6">
        <v>-19373</v>
      </c>
      <c r="P1823" s="6">
        <v>-28065</v>
      </c>
      <c r="Q1823" s="6">
        <v>-22132</v>
      </c>
      <c r="R1823" s="6">
        <v>-31331</v>
      </c>
      <c r="S1823" s="6">
        <v>3306</v>
      </c>
      <c r="T1823" s="6">
        <v>12039</v>
      </c>
      <c r="U1823" s="6" t="s">
        <v>4474</v>
      </c>
      <c r="V1823" s="6" t="s">
        <v>4474</v>
      </c>
      <c r="W1823" s="6">
        <v>401172</v>
      </c>
      <c r="X1823" s="6">
        <v>368546</v>
      </c>
      <c r="Y1823" s="6">
        <v>206456</v>
      </c>
      <c r="Z1823" s="6">
        <v>169087</v>
      </c>
      <c r="AA1823" s="6">
        <v>157888</v>
      </c>
      <c r="AB1823" s="6">
        <v>126398</v>
      </c>
      <c r="AC1823" s="6">
        <v>56127603</v>
      </c>
      <c r="AD1823" s="6">
        <v>55473439</v>
      </c>
      <c r="AF1823">
        <f>Q1823/W1823</f>
        <v>-5.5168356714825562E-2</v>
      </c>
      <c r="AG1823">
        <f>R1823/X1823</f>
        <v>-8.5012454347625541E-2</v>
      </c>
      <c r="AH1823" t="e">
        <f>U1823/W1823</f>
        <v>#VALUE!</v>
      </c>
      <c r="AI1823" t="e">
        <f>V1823/X1823</f>
        <v>#VALUE!</v>
      </c>
      <c r="AJ1823">
        <f>Y1823/AA1823</f>
        <v>1.30761045804621</v>
      </c>
      <c r="AK1823">
        <f>Z1823/AB1823</f>
        <v>1.3377347742844032</v>
      </c>
      <c r="AL1823">
        <f>O1823/K1823</f>
        <v>-2.5198683679972946E-2</v>
      </c>
      <c r="AM1823">
        <f>P1823/L1823</f>
        <v>-4.5744677383075201E-2</v>
      </c>
      <c r="AN1823">
        <f>K1823/W1823</f>
        <v>1.916409918937513</v>
      </c>
      <c r="AO1823">
        <f>L1823/X1823</f>
        <v>1.664687718765093</v>
      </c>
      <c r="AP1823">
        <f>IF(OR(Q1823&lt;0, Q1823="NA"), 0, 1)</f>
        <v>0</v>
      </c>
      <c r="AQ1823">
        <f>IF(OR(S1823&lt;0, S1823="NA"), 0, 1)</f>
        <v>1</v>
      </c>
      <c r="AR1823">
        <f>IFERROR(IF((AF1823-AG1823)&gt;0,1,0),0)</f>
        <v>1</v>
      </c>
      <c r="AS1823">
        <f>IFERROR(IF((S1823-Q1823)&gt;0,1,0),0)</f>
        <v>1</v>
      </c>
      <c r="AT1823">
        <f>IFERROR(IF((AH1823-AI1823)&lt;0,1,0),0)</f>
        <v>0</v>
      </c>
      <c r="AU1823">
        <f>IFERROR(IF((AJ1823-AK1823)&gt;0,1,0),0)</f>
        <v>0</v>
      </c>
      <c r="AV1823">
        <f>IFERROR(IF((AL1823-AM1823)&gt;0,1,0),0)</f>
        <v>1</v>
      </c>
      <c r="AW1823">
        <f>IFERROR(IF((AN1823-AO1823)&gt;0,1,0),0)</f>
        <v>1</v>
      </c>
      <c r="AX1823">
        <f>IFERROR(IF((AC1823-AD1823)&lt;0,1,0),0)</f>
        <v>0</v>
      </c>
      <c r="AY1823">
        <f>SUM(AP1823:AX1823)</f>
        <v>5</v>
      </c>
    </row>
    <row r="1824" spans="1:51" x14ac:dyDescent="0.45">
      <c r="A1824" s="1" t="s">
        <v>3313</v>
      </c>
      <c r="B1824" s="2">
        <v>4968909</v>
      </c>
      <c r="C1824" s="3" t="s">
        <v>5337</v>
      </c>
      <c r="D1824" s="5">
        <v>13.98</v>
      </c>
      <c r="E1824" s="5">
        <v>5723.8341260999996</v>
      </c>
      <c r="F1824" s="3" t="s">
        <v>4500</v>
      </c>
      <c r="G1824" s="3" t="s">
        <v>4501</v>
      </c>
      <c r="H1824" s="3" t="s">
        <v>4502</v>
      </c>
      <c r="I1824" s="3" t="s">
        <v>4503</v>
      </c>
      <c r="J1824" s="3" t="s">
        <v>4504</v>
      </c>
      <c r="K1824" s="6">
        <v>56838.940999999999</v>
      </c>
      <c r="L1824" s="6">
        <v>57106.940999999999</v>
      </c>
      <c r="M1824" s="6">
        <v>-33379.343000000001</v>
      </c>
      <c r="N1824" s="6">
        <v>-2152.3429999999998</v>
      </c>
      <c r="O1824" s="6">
        <v>-34491.741000000002</v>
      </c>
      <c r="P1824" s="6">
        <v>-3224.741</v>
      </c>
      <c r="Q1824" s="6">
        <v>17098.904999999999</v>
      </c>
      <c r="R1824" s="6">
        <v>-2143.0949999999998</v>
      </c>
      <c r="S1824" s="6">
        <v>30688.805</v>
      </c>
      <c r="T1824" s="6">
        <v>224.80500000000001</v>
      </c>
      <c r="U1824" s="6" t="s">
        <v>4474</v>
      </c>
      <c r="V1824" s="6">
        <v>693</v>
      </c>
      <c r="W1824" s="6">
        <v>5063467</v>
      </c>
      <c r="X1824" s="6">
        <v>988185</v>
      </c>
      <c r="Y1824" s="6">
        <v>5055639</v>
      </c>
      <c r="Z1824" s="6">
        <v>979838</v>
      </c>
      <c r="AA1824" s="6">
        <v>19547</v>
      </c>
      <c r="AB1824" s="6">
        <v>15846</v>
      </c>
      <c r="AC1824" s="6">
        <v>409430195</v>
      </c>
      <c r="AD1824" s="6">
        <v>664284</v>
      </c>
      <c r="AF1824">
        <f>Q1824/W1824</f>
        <v>3.3769164487494436E-3</v>
      </c>
      <c r="AG1824">
        <f>R1824/X1824</f>
        <v>-2.1687184079904063E-3</v>
      </c>
      <c r="AH1824" t="e">
        <f>U1824/W1824</f>
        <v>#VALUE!</v>
      </c>
      <c r="AI1824">
        <f>V1824/X1824</f>
        <v>7.0128569043245953E-4</v>
      </c>
      <c r="AJ1824">
        <f>Y1824/AA1824</f>
        <v>258.64014938353711</v>
      </c>
      <c r="AK1824">
        <f>Z1824/AB1824</f>
        <v>61.835037233371196</v>
      </c>
      <c r="AL1824">
        <f>O1824/K1824</f>
        <v>-0.60683292815043832</v>
      </c>
      <c r="AM1824">
        <f>P1824/L1824</f>
        <v>-5.646845976218548E-2</v>
      </c>
      <c r="AN1824">
        <f>K1824/W1824</f>
        <v>1.1225300964734243E-2</v>
      </c>
      <c r="AO1824">
        <f>L1824/X1824</f>
        <v>5.7789726620015483E-2</v>
      </c>
      <c r="AP1824">
        <f>IF(OR(Q1824&lt;0, Q1824="NA"), 0, 1)</f>
        <v>1</v>
      </c>
      <c r="AQ1824">
        <f>IF(OR(S1824&lt;0, S1824="NA"), 0, 1)</f>
        <v>1</v>
      </c>
      <c r="AR1824">
        <f>IFERROR(IF((AF1824-AG1824)&gt;0,1,0),0)</f>
        <v>1</v>
      </c>
      <c r="AS1824">
        <f>IFERROR(IF((S1824-Q1824)&gt;0,1,0),0)</f>
        <v>1</v>
      </c>
      <c r="AT1824">
        <f>IFERROR(IF((AH1824-AI1824)&lt;0,1,0),0)</f>
        <v>0</v>
      </c>
      <c r="AU1824">
        <f>IFERROR(IF((AJ1824-AK1824)&gt;0,1,0),0)</f>
        <v>1</v>
      </c>
      <c r="AV1824">
        <f>IFERROR(IF((AL1824-AM1824)&gt;0,1,0),0)</f>
        <v>0</v>
      </c>
      <c r="AW1824">
        <f>IFERROR(IF((AN1824-AO1824)&gt;0,1,0),0)</f>
        <v>0</v>
      </c>
      <c r="AX1824">
        <f>IFERROR(IF((AC1824-AD1824)&lt;0,1,0),0)</f>
        <v>0</v>
      </c>
      <c r="AY1824">
        <f>SUM(AP1824:AX1824)</f>
        <v>5</v>
      </c>
    </row>
    <row r="1825" spans="1:51" x14ac:dyDescent="0.45">
      <c r="A1825" s="1" t="s">
        <v>3319</v>
      </c>
      <c r="B1825" s="2">
        <v>4880081</v>
      </c>
      <c r="C1825" s="3" t="s">
        <v>5335</v>
      </c>
      <c r="D1825" s="5">
        <v>22.25</v>
      </c>
      <c r="E1825" s="5">
        <v>934.38694774999999</v>
      </c>
      <c r="F1825" s="3" t="s">
        <v>4500</v>
      </c>
      <c r="G1825" s="3" t="s">
        <v>4501</v>
      </c>
      <c r="H1825" s="3" t="s">
        <v>4502</v>
      </c>
      <c r="I1825" s="3" t="s">
        <v>4503</v>
      </c>
      <c r="J1825" s="3" t="s">
        <v>4736</v>
      </c>
      <c r="K1825" s="6">
        <v>266881</v>
      </c>
      <c r="L1825" s="6">
        <v>259005</v>
      </c>
      <c r="M1825" s="6">
        <v>-6902</v>
      </c>
      <c r="N1825" s="6">
        <v>-15689</v>
      </c>
      <c r="O1825" s="6">
        <v>-14880</v>
      </c>
      <c r="P1825" s="6">
        <v>-23745</v>
      </c>
      <c r="Q1825" s="6">
        <v>-2264</v>
      </c>
      <c r="R1825" s="6">
        <v>-12259</v>
      </c>
      <c r="S1825" s="6">
        <v>61513</v>
      </c>
      <c r="T1825" s="6">
        <v>37022</v>
      </c>
      <c r="U1825" s="6" t="s">
        <v>4474</v>
      </c>
      <c r="V1825" s="6" t="s">
        <v>4474</v>
      </c>
      <c r="W1825" s="6">
        <v>608177</v>
      </c>
      <c r="X1825" s="6">
        <v>601538</v>
      </c>
      <c r="Y1825" s="6">
        <v>365620</v>
      </c>
      <c r="Z1825" s="6">
        <v>426970</v>
      </c>
      <c r="AA1825" s="6">
        <v>167235</v>
      </c>
      <c r="AB1825" s="6">
        <v>165866</v>
      </c>
      <c r="AC1825" s="6">
        <v>41956001</v>
      </c>
      <c r="AD1825" s="6">
        <v>41857259</v>
      </c>
      <c r="AF1825">
        <f>Q1825/W1825</f>
        <v>-3.722600492948599E-3</v>
      </c>
      <c r="AG1825">
        <f>R1825/X1825</f>
        <v>-2.0379427401095194E-2</v>
      </c>
      <c r="AH1825" t="e">
        <f>U1825/W1825</f>
        <v>#VALUE!</v>
      </c>
      <c r="AI1825" t="e">
        <f>V1825/X1825</f>
        <v>#VALUE!</v>
      </c>
      <c r="AJ1825">
        <f>Y1825/AA1825</f>
        <v>2.1862648369061501</v>
      </c>
      <c r="AK1825">
        <f>Z1825/AB1825</f>
        <v>2.5741863914244028</v>
      </c>
      <c r="AL1825">
        <f>O1825/K1825</f>
        <v>-5.575518676863471E-2</v>
      </c>
      <c r="AM1825">
        <f>P1825/L1825</f>
        <v>-9.1677766838478017E-2</v>
      </c>
      <c r="AN1825">
        <f>K1825/W1825</f>
        <v>0.43882126420433526</v>
      </c>
      <c r="AO1825">
        <f>L1825/X1825</f>
        <v>0.43057130222862061</v>
      </c>
      <c r="AP1825">
        <f>IF(OR(Q1825&lt;0, Q1825="NA"), 0, 1)</f>
        <v>0</v>
      </c>
      <c r="AQ1825">
        <f>IF(OR(S1825&lt;0, S1825="NA"), 0, 1)</f>
        <v>1</v>
      </c>
      <c r="AR1825">
        <f>IFERROR(IF((AF1825-AG1825)&gt;0,1,0),0)</f>
        <v>1</v>
      </c>
      <c r="AS1825">
        <f>IFERROR(IF((S1825-Q1825)&gt;0,1,0),0)</f>
        <v>1</v>
      </c>
      <c r="AT1825">
        <f>IFERROR(IF((AH1825-AI1825)&lt;0,1,0),0)</f>
        <v>0</v>
      </c>
      <c r="AU1825">
        <f>IFERROR(IF((AJ1825-AK1825)&gt;0,1,0),0)</f>
        <v>0</v>
      </c>
      <c r="AV1825">
        <f>IFERROR(IF((AL1825-AM1825)&gt;0,1,0),0)</f>
        <v>1</v>
      </c>
      <c r="AW1825">
        <f>IFERROR(IF((AN1825-AO1825)&gt;0,1,0),0)</f>
        <v>1</v>
      </c>
      <c r="AX1825">
        <f>IFERROR(IF((AC1825-AD1825)&lt;0,1,0),0)</f>
        <v>0</v>
      </c>
      <c r="AY1825">
        <f>SUM(AP1825:AX1825)</f>
        <v>5</v>
      </c>
    </row>
    <row r="1826" spans="1:51" x14ac:dyDescent="0.45">
      <c r="A1826" s="1" t="s">
        <v>3330</v>
      </c>
      <c r="B1826" s="2">
        <v>4985655</v>
      </c>
      <c r="C1826" s="3" t="s">
        <v>5337</v>
      </c>
      <c r="D1826" s="7">
        <v>7.91</v>
      </c>
      <c r="E1826" s="5">
        <v>521.39427857999999</v>
      </c>
      <c r="F1826" s="3" t="s">
        <v>4583</v>
      </c>
      <c r="G1826" s="3" t="s">
        <v>4583</v>
      </c>
      <c r="H1826" s="3" t="s">
        <v>4584</v>
      </c>
      <c r="I1826" s="3" t="s">
        <v>4624</v>
      </c>
      <c r="J1826" s="3" t="s">
        <v>4586</v>
      </c>
      <c r="K1826" s="6">
        <v>1630290</v>
      </c>
      <c r="L1826" s="6">
        <v>1597857</v>
      </c>
      <c r="M1826" s="6">
        <v>206460</v>
      </c>
      <c r="N1826" s="6">
        <v>179656</v>
      </c>
      <c r="O1826" s="6">
        <v>68562</v>
      </c>
      <c r="P1826" s="6">
        <v>40568</v>
      </c>
      <c r="Q1826" s="6">
        <v>-84370</v>
      </c>
      <c r="R1826" s="6">
        <v>-76872</v>
      </c>
      <c r="S1826" s="6">
        <v>202825</v>
      </c>
      <c r="T1826" s="6">
        <v>151272</v>
      </c>
      <c r="U1826" s="6">
        <v>746642</v>
      </c>
      <c r="V1826" s="6">
        <v>751609</v>
      </c>
      <c r="W1826" s="6">
        <v>2159360</v>
      </c>
      <c r="X1826" s="6">
        <v>2196972</v>
      </c>
      <c r="Y1826" s="6">
        <v>629009</v>
      </c>
      <c r="Z1826" s="6">
        <v>634953</v>
      </c>
      <c r="AA1826" s="6">
        <v>363855</v>
      </c>
      <c r="AB1826" s="6">
        <v>376600</v>
      </c>
      <c r="AC1826" s="6">
        <v>65896001</v>
      </c>
      <c r="AD1826" s="6">
        <v>65890093</v>
      </c>
      <c r="AF1826">
        <f>Q1826/W1826</f>
        <v>-3.9071762003556609E-2</v>
      </c>
      <c r="AG1826">
        <f>R1826/X1826</f>
        <v>-3.4989977113955024E-2</v>
      </c>
      <c r="AH1826">
        <f>U1826/W1826</f>
        <v>0.34577004297569652</v>
      </c>
      <c r="AI1826">
        <f>V1826/X1826</f>
        <v>0.34211132413157747</v>
      </c>
      <c r="AJ1826">
        <f>Y1826/AA1826</f>
        <v>1.7287353478720919</v>
      </c>
      <c r="AK1826">
        <f>Z1826/AB1826</f>
        <v>1.6860143388210302</v>
      </c>
      <c r="AL1826">
        <f>O1826/K1826</f>
        <v>4.2055094492390921E-2</v>
      </c>
      <c r="AM1826">
        <f>P1826/L1826</f>
        <v>2.5389005399106428E-2</v>
      </c>
      <c r="AN1826">
        <f>K1826/W1826</f>
        <v>0.7549875889152341</v>
      </c>
      <c r="AO1826">
        <f>L1826/X1826</f>
        <v>0.72729966517552336</v>
      </c>
      <c r="AP1826">
        <f>IF(OR(Q1826&lt;0, Q1826="NA"), 0, 1)</f>
        <v>0</v>
      </c>
      <c r="AQ1826">
        <f>IF(OR(S1826&lt;0, S1826="NA"), 0, 1)</f>
        <v>1</v>
      </c>
      <c r="AR1826">
        <f>IFERROR(IF((AF1826-AG1826)&gt;0,1,0),0)</f>
        <v>0</v>
      </c>
      <c r="AS1826">
        <f>IFERROR(IF((S1826-Q1826)&gt;0,1,0),0)</f>
        <v>1</v>
      </c>
      <c r="AT1826">
        <f>IFERROR(IF((AH1826-AI1826)&lt;0,1,0),0)</f>
        <v>0</v>
      </c>
      <c r="AU1826">
        <f>IFERROR(IF((AJ1826-AK1826)&gt;0,1,0),0)</f>
        <v>1</v>
      </c>
      <c r="AV1826">
        <f>IFERROR(IF((AL1826-AM1826)&gt;0,1,0),0)</f>
        <v>1</v>
      </c>
      <c r="AW1826">
        <f>IFERROR(IF((AN1826-AO1826)&gt;0,1,0),0)</f>
        <v>1</v>
      </c>
      <c r="AX1826">
        <f>IFERROR(IF((AC1826-AD1826)&lt;0,1,0),0)</f>
        <v>0</v>
      </c>
      <c r="AY1826">
        <f>SUM(AP1826:AX1826)</f>
        <v>5</v>
      </c>
    </row>
    <row r="1827" spans="1:51" x14ac:dyDescent="0.45">
      <c r="A1827" s="1" t="s">
        <v>3333</v>
      </c>
      <c r="B1827" s="2">
        <v>4265262</v>
      </c>
      <c r="C1827" s="3" t="s">
        <v>5335</v>
      </c>
      <c r="D1827" s="5">
        <v>20.09</v>
      </c>
      <c r="E1827" s="5">
        <v>355.46072744000003</v>
      </c>
      <c r="F1827" s="3" t="s">
        <v>4480</v>
      </c>
      <c r="G1827" s="3" t="s">
        <v>4481</v>
      </c>
      <c r="H1827" s="3" t="s">
        <v>4481</v>
      </c>
      <c r="I1827" s="3" t="s">
        <v>4482</v>
      </c>
      <c r="J1827" s="3" t="s">
        <v>4484</v>
      </c>
      <c r="K1827" s="6">
        <v>110297</v>
      </c>
      <c r="L1827" s="6">
        <v>112943</v>
      </c>
      <c r="M1827" s="6" t="s">
        <v>4474</v>
      </c>
      <c r="N1827" s="6" t="s">
        <v>4474</v>
      </c>
      <c r="O1827" s="6">
        <v>165605</v>
      </c>
      <c r="P1827" s="6">
        <v>166213</v>
      </c>
      <c r="Q1827" s="6">
        <v>34353</v>
      </c>
      <c r="R1827" s="6">
        <v>35827</v>
      </c>
      <c r="S1827" s="6">
        <v>32209</v>
      </c>
      <c r="T1827" s="6">
        <v>32987</v>
      </c>
      <c r="U1827" s="6">
        <v>119433</v>
      </c>
      <c r="V1827" s="6">
        <v>119338</v>
      </c>
      <c r="W1827" s="6">
        <v>3990477</v>
      </c>
      <c r="X1827" s="6">
        <v>3868186</v>
      </c>
      <c r="Y1827" s="6" t="s">
        <v>4474</v>
      </c>
      <c r="Z1827" s="6" t="s">
        <v>4474</v>
      </c>
      <c r="AA1827" s="6" t="s">
        <v>4474</v>
      </c>
      <c r="AB1827" s="6" t="s">
        <v>4474</v>
      </c>
      <c r="AC1827" s="6">
        <v>17693416</v>
      </c>
      <c r="AD1827" s="6">
        <v>18182154</v>
      </c>
      <c r="AF1827">
        <f>Q1827/W1827</f>
        <v>8.6087452703022729E-3</v>
      </c>
      <c r="AG1827">
        <f>R1827/X1827</f>
        <v>9.2619641351269037E-3</v>
      </c>
      <c r="AH1827">
        <f>U1827/W1827</f>
        <v>2.9929504668238911E-2</v>
      </c>
      <c r="AI1827">
        <f>V1827/X1827</f>
        <v>3.0851153486414561E-2</v>
      </c>
      <c r="AJ1827" t="e">
        <f>Y1827/AA1827</f>
        <v>#VALUE!</v>
      </c>
      <c r="AK1827" t="e">
        <f>Z1827/AB1827</f>
        <v>#VALUE!</v>
      </c>
      <c r="AL1827">
        <f>O1827/K1827</f>
        <v>1.5014460955420366</v>
      </c>
      <c r="AM1827">
        <f>P1827/L1827</f>
        <v>1.4716538430889918</v>
      </c>
      <c r="AN1827">
        <f>K1827/W1827</f>
        <v>2.764005405870025E-2</v>
      </c>
      <c r="AO1827">
        <f>L1827/X1827</f>
        <v>2.9197923781327993E-2</v>
      </c>
      <c r="AP1827">
        <f>IF(OR(Q1827&lt;0, Q1827="NA"), 0, 1)</f>
        <v>1</v>
      </c>
      <c r="AQ1827">
        <f>IF(OR(S1827&lt;0, S1827="NA"), 0, 1)</f>
        <v>1</v>
      </c>
      <c r="AR1827">
        <f>IFERROR(IF((AF1827-AG1827)&gt;0,1,0),0)</f>
        <v>0</v>
      </c>
      <c r="AS1827">
        <f>IFERROR(IF((S1827-Q1827)&gt;0,1,0),0)</f>
        <v>0</v>
      </c>
      <c r="AT1827">
        <f>IFERROR(IF((AH1827-AI1827)&lt;0,1,0),0)</f>
        <v>1</v>
      </c>
      <c r="AU1827">
        <f>IFERROR(IF((AJ1827-AK1827)&gt;0,1,0),0)</f>
        <v>0</v>
      </c>
      <c r="AV1827">
        <f>IFERROR(IF((AL1827-AM1827)&gt;0,1,0),0)</f>
        <v>1</v>
      </c>
      <c r="AW1827">
        <f>IFERROR(IF((AN1827-AO1827)&gt;0,1,0),0)</f>
        <v>0</v>
      </c>
      <c r="AX1827">
        <f>IFERROR(IF((AC1827-AD1827)&lt;0,1,0),0)</f>
        <v>1</v>
      </c>
      <c r="AY1827">
        <f>SUM(AP1827:AX1827)</f>
        <v>5</v>
      </c>
    </row>
    <row r="1828" spans="1:51" x14ac:dyDescent="0.45">
      <c r="A1828" s="1" t="s">
        <v>3337</v>
      </c>
      <c r="B1828" s="2">
        <v>4230628</v>
      </c>
      <c r="C1828" s="3" t="s">
        <v>5337</v>
      </c>
      <c r="D1828" s="7">
        <v>10.27</v>
      </c>
      <c r="E1828" s="5">
        <v>193.81597403999999</v>
      </c>
      <c r="F1828" s="3" t="s">
        <v>4525</v>
      </c>
      <c r="G1828" s="3" t="s">
        <v>4698</v>
      </c>
      <c r="H1828" s="3" t="s">
        <v>4698</v>
      </c>
      <c r="I1828" s="3" t="s">
        <v>4902</v>
      </c>
      <c r="J1828" s="3" t="s">
        <v>5229</v>
      </c>
      <c r="K1828" s="6">
        <v>316136</v>
      </c>
      <c r="L1828" s="6">
        <v>344086</v>
      </c>
      <c r="M1828" s="6">
        <v>60282</v>
      </c>
      <c r="N1828" s="6">
        <v>25370</v>
      </c>
      <c r="O1828" s="6">
        <v>29615</v>
      </c>
      <c r="P1828" s="6">
        <v>-6255</v>
      </c>
      <c r="Q1828" s="6">
        <v>-14382</v>
      </c>
      <c r="R1828" s="6">
        <v>-100468</v>
      </c>
      <c r="S1828" s="6">
        <v>51506</v>
      </c>
      <c r="T1828" s="6">
        <v>51288</v>
      </c>
      <c r="U1828" s="6">
        <v>437176</v>
      </c>
      <c r="V1828" s="6">
        <v>438109</v>
      </c>
      <c r="W1828" s="6">
        <v>578649</v>
      </c>
      <c r="X1828" s="6">
        <v>571369</v>
      </c>
      <c r="Y1828" s="6" t="s">
        <v>4474</v>
      </c>
      <c r="Z1828" s="6" t="s">
        <v>4474</v>
      </c>
      <c r="AA1828" s="6" t="s">
        <v>4474</v>
      </c>
      <c r="AB1828" s="6" t="s">
        <v>4474</v>
      </c>
      <c r="AC1828" s="6">
        <v>18872053</v>
      </c>
      <c r="AD1828" s="6">
        <v>18854663</v>
      </c>
      <c r="AF1828">
        <f>Q1828/W1828</f>
        <v>-2.4854445441018648E-2</v>
      </c>
      <c r="AG1828">
        <f>R1828/X1828</f>
        <v>-0.17583733104176111</v>
      </c>
      <c r="AH1828">
        <f>U1828/W1828</f>
        <v>0.75551154499532536</v>
      </c>
      <c r="AI1828">
        <f>V1828/X1828</f>
        <v>0.76677068584399921</v>
      </c>
      <c r="AJ1828" t="e">
        <f>Y1828/AA1828</f>
        <v>#VALUE!</v>
      </c>
      <c r="AK1828" t="e">
        <f>Z1828/AB1828</f>
        <v>#VALUE!</v>
      </c>
      <c r="AL1828">
        <f>O1828/K1828</f>
        <v>9.3678037300402361E-2</v>
      </c>
      <c r="AM1828">
        <f>P1828/L1828</f>
        <v>-1.8178594886162181E-2</v>
      </c>
      <c r="AN1828">
        <f>K1828/W1828</f>
        <v>0.54633465192197683</v>
      </c>
      <c r="AO1828">
        <f>L1828/X1828</f>
        <v>0.60221328073451652</v>
      </c>
      <c r="AP1828">
        <f>IF(OR(Q1828&lt;0, Q1828="NA"), 0, 1)</f>
        <v>0</v>
      </c>
      <c r="AQ1828">
        <f>IF(OR(S1828&lt;0, S1828="NA"), 0, 1)</f>
        <v>1</v>
      </c>
      <c r="AR1828">
        <f>IFERROR(IF((AF1828-AG1828)&gt;0,1,0),0)</f>
        <v>1</v>
      </c>
      <c r="AS1828">
        <f>IFERROR(IF((S1828-Q1828)&gt;0,1,0),0)</f>
        <v>1</v>
      </c>
      <c r="AT1828">
        <f>IFERROR(IF((AH1828-AI1828)&lt;0,1,0),0)</f>
        <v>1</v>
      </c>
      <c r="AU1828">
        <f>IFERROR(IF((AJ1828-AK1828)&gt;0,1,0),0)</f>
        <v>0</v>
      </c>
      <c r="AV1828">
        <f>IFERROR(IF((AL1828-AM1828)&gt;0,1,0),0)</f>
        <v>1</v>
      </c>
      <c r="AW1828">
        <f>IFERROR(IF((AN1828-AO1828)&gt;0,1,0),0)</f>
        <v>0</v>
      </c>
      <c r="AX1828">
        <f>IFERROR(IF((AC1828-AD1828)&lt;0,1,0),0)</f>
        <v>0</v>
      </c>
      <c r="AY1828">
        <f>SUM(AP1828:AX1828)</f>
        <v>5</v>
      </c>
    </row>
    <row r="1829" spans="1:51" x14ac:dyDescent="0.45">
      <c r="A1829" s="1" t="s">
        <v>3343</v>
      </c>
      <c r="B1829" s="2">
        <v>4001948</v>
      </c>
      <c r="C1829" s="3" t="s">
        <v>5335</v>
      </c>
      <c r="D1829" s="5">
        <v>47.59</v>
      </c>
      <c r="E1829" s="5">
        <v>2812.3066839200001</v>
      </c>
      <c r="F1829" s="3" t="s">
        <v>4475</v>
      </c>
      <c r="G1829" s="3" t="s">
        <v>4529</v>
      </c>
      <c r="H1829" s="3" t="s">
        <v>4530</v>
      </c>
      <c r="I1829" s="3" t="s">
        <v>4531</v>
      </c>
      <c r="J1829" s="3" t="s">
        <v>4884</v>
      </c>
      <c r="K1829" s="6">
        <v>1906030</v>
      </c>
      <c r="L1829" s="6">
        <v>1849620</v>
      </c>
      <c r="M1829" s="6">
        <v>760688</v>
      </c>
      <c r="N1829" s="6">
        <v>757162</v>
      </c>
      <c r="O1829" s="6">
        <v>585572</v>
      </c>
      <c r="P1829" s="6">
        <v>596883</v>
      </c>
      <c r="Q1829" s="6">
        <v>312486</v>
      </c>
      <c r="R1829" s="6">
        <v>325520</v>
      </c>
      <c r="S1829" s="6">
        <v>558974</v>
      </c>
      <c r="T1829" s="6">
        <v>528159</v>
      </c>
      <c r="U1829" s="6">
        <v>3434456</v>
      </c>
      <c r="V1829" s="6">
        <v>3422014</v>
      </c>
      <c r="W1829" s="6">
        <v>3995064</v>
      </c>
      <c r="X1829" s="6">
        <v>4013248</v>
      </c>
      <c r="Y1829" s="6">
        <v>266964</v>
      </c>
      <c r="Z1829" s="6">
        <v>285893</v>
      </c>
      <c r="AA1829" s="6">
        <v>261159</v>
      </c>
      <c r="AB1829" s="6">
        <v>305326</v>
      </c>
      <c r="AC1829" s="6">
        <v>59094488</v>
      </c>
      <c r="AD1829" s="6">
        <v>59009297</v>
      </c>
      <c r="AF1829">
        <f>Q1829/W1829</f>
        <v>7.8218021037960841E-2</v>
      </c>
      <c r="AG1829">
        <f>R1829/X1829</f>
        <v>8.1111359178401135E-2</v>
      </c>
      <c r="AH1829">
        <f>U1829/W1829</f>
        <v>0.8596748387510188</v>
      </c>
      <c r="AI1829">
        <f>V1829/X1829</f>
        <v>0.85267942574194266</v>
      </c>
      <c r="AJ1829">
        <f>Y1829/AA1829</f>
        <v>1.0222278382135022</v>
      </c>
      <c r="AK1829">
        <f>Z1829/AB1829</f>
        <v>0.93635327486031328</v>
      </c>
      <c r="AL1829">
        <f>O1829/K1829</f>
        <v>0.30722076777385454</v>
      </c>
      <c r="AM1829">
        <f>P1829/L1829</f>
        <v>0.32270574496383042</v>
      </c>
      <c r="AN1829">
        <f>K1829/W1829</f>
        <v>0.47709623675615709</v>
      </c>
      <c r="AO1829">
        <f>L1829/X1829</f>
        <v>0.46087857017557848</v>
      </c>
      <c r="AP1829">
        <f>IF(OR(Q1829&lt;0, Q1829="NA"), 0, 1)</f>
        <v>1</v>
      </c>
      <c r="AQ1829">
        <f>IF(OR(S1829&lt;0, S1829="NA"), 0, 1)</f>
        <v>1</v>
      </c>
      <c r="AR1829">
        <f>IFERROR(IF((AF1829-AG1829)&gt;0,1,0),0)</f>
        <v>0</v>
      </c>
      <c r="AS1829">
        <f>IFERROR(IF((S1829-Q1829)&gt;0,1,0),0)</f>
        <v>1</v>
      </c>
      <c r="AT1829">
        <f>IFERROR(IF((AH1829-AI1829)&lt;0,1,0),0)</f>
        <v>0</v>
      </c>
      <c r="AU1829">
        <f>IFERROR(IF((AJ1829-AK1829)&gt;0,1,0),0)</f>
        <v>1</v>
      </c>
      <c r="AV1829">
        <f>IFERROR(IF((AL1829-AM1829)&gt;0,1,0),0)</f>
        <v>0</v>
      </c>
      <c r="AW1829">
        <f>IFERROR(IF((AN1829-AO1829)&gt;0,1,0),0)</f>
        <v>1</v>
      </c>
      <c r="AX1829">
        <f>IFERROR(IF((AC1829-AD1829)&lt;0,1,0),0)</f>
        <v>0</v>
      </c>
      <c r="AY1829">
        <f>SUM(AP1829:AX1829)</f>
        <v>5</v>
      </c>
    </row>
    <row r="1830" spans="1:51" x14ac:dyDescent="0.45">
      <c r="A1830" s="1" t="s">
        <v>3345</v>
      </c>
      <c r="B1830" s="2">
        <v>5113207</v>
      </c>
      <c r="C1830" s="3" t="s">
        <v>5337</v>
      </c>
      <c r="D1830" s="5">
        <v>183.74</v>
      </c>
      <c r="E1830" s="5">
        <v>32260.750411100002</v>
      </c>
      <c r="F1830" s="3" t="s">
        <v>4665</v>
      </c>
      <c r="G1830" s="3" t="s">
        <v>4666</v>
      </c>
      <c r="H1830" s="3" t="s">
        <v>4667</v>
      </c>
      <c r="I1830" s="3" t="s">
        <v>4667</v>
      </c>
      <c r="J1830" s="3" t="s">
        <v>5113</v>
      </c>
      <c r="K1830" s="6">
        <v>1122248</v>
      </c>
      <c r="L1830" s="6">
        <v>981405</v>
      </c>
      <c r="M1830" s="6">
        <v>-595188</v>
      </c>
      <c r="N1830" s="6">
        <v>-622308</v>
      </c>
      <c r="O1830" s="6">
        <v>-610425</v>
      </c>
      <c r="P1830" s="6">
        <v>-636864</v>
      </c>
      <c r="Q1830" s="6">
        <v>-536778</v>
      </c>
      <c r="R1830" s="6">
        <v>-574014</v>
      </c>
      <c r="S1830" s="6">
        <v>114638</v>
      </c>
      <c r="T1830" s="6">
        <v>35313</v>
      </c>
      <c r="U1830" s="6" t="s">
        <v>4474</v>
      </c>
      <c r="V1830" s="6" t="s">
        <v>4474</v>
      </c>
      <c r="W1830" s="6">
        <v>2171708</v>
      </c>
      <c r="X1830" s="6">
        <v>2076362</v>
      </c>
      <c r="Y1830" s="6">
        <v>2060831</v>
      </c>
      <c r="Z1830" s="6">
        <v>1980743</v>
      </c>
      <c r="AA1830" s="6">
        <v>172284</v>
      </c>
      <c r="AB1830" s="6">
        <v>159515</v>
      </c>
      <c r="AC1830" s="6">
        <v>174154758</v>
      </c>
      <c r="AD1830" s="6">
        <v>165634091</v>
      </c>
      <c r="AF1830">
        <f>Q1830/W1830</f>
        <v>-0.247168588042223</v>
      </c>
      <c r="AG1830">
        <f>R1830/X1830</f>
        <v>-0.27645179405132631</v>
      </c>
      <c r="AH1830" t="e">
        <f>U1830/W1830</f>
        <v>#VALUE!</v>
      </c>
      <c r="AI1830" t="e">
        <f>V1830/X1830</f>
        <v>#VALUE!</v>
      </c>
      <c r="AJ1830">
        <f>Y1830/AA1830</f>
        <v>11.961824661605256</v>
      </c>
      <c r="AK1830">
        <f>Z1830/AB1830</f>
        <v>12.417283641036892</v>
      </c>
      <c r="AL1830">
        <f>O1830/K1830</f>
        <v>-0.54393057506005804</v>
      </c>
      <c r="AM1830">
        <f>P1830/L1830</f>
        <v>-0.64893086951870027</v>
      </c>
      <c r="AN1830">
        <f>K1830/W1830</f>
        <v>0.51675823821618749</v>
      </c>
      <c r="AO1830">
        <f>L1830/X1830</f>
        <v>0.47265602048197763</v>
      </c>
      <c r="AP1830">
        <f>IF(OR(Q1830&lt;0, Q1830="NA"), 0, 1)</f>
        <v>0</v>
      </c>
      <c r="AQ1830">
        <f>IF(OR(S1830&lt;0, S1830="NA"), 0, 1)</f>
        <v>1</v>
      </c>
      <c r="AR1830">
        <f>IFERROR(IF((AF1830-AG1830)&gt;0,1,0),0)</f>
        <v>1</v>
      </c>
      <c r="AS1830">
        <f>IFERROR(IF((S1830-Q1830)&gt;0,1,0),0)</f>
        <v>1</v>
      </c>
      <c r="AT1830">
        <f>IFERROR(IF((AH1830-AI1830)&lt;0,1,0),0)</f>
        <v>0</v>
      </c>
      <c r="AU1830">
        <f>IFERROR(IF((AJ1830-AK1830)&gt;0,1,0),0)</f>
        <v>0</v>
      </c>
      <c r="AV1830">
        <f>IFERROR(IF((AL1830-AM1830)&gt;0,1,0),0)</f>
        <v>1</v>
      </c>
      <c r="AW1830">
        <f>IFERROR(IF((AN1830-AO1830)&gt;0,1,0),0)</f>
        <v>1</v>
      </c>
      <c r="AX1830">
        <f>IFERROR(IF((AC1830-AD1830)&lt;0,1,0),0)</f>
        <v>0</v>
      </c>
      <c r="AY1830">
        <f>SUM(AP1830:AX1830)</f>
        <v>5</v>
      </c>
    </row>
    <row r="1831" spans="1:51" x14ac:dyDescent="0.45">
      <c r="A1831" s="1" t="s">
        <v>3354</v>
      </c>
      <c r="B1831" s="2">
        <v>4094029</v>
      </c>
      <c r="C1831" s="3" t="s">
        <v>5335</v>
      </c>
      <c r="D1831" s="5">
        <v>680.03</v>
      </c>
      <c r="E1831" s="5">
        <v>73164.108765929996</v>
      </c>
      <c r="F1831" s="3" t="s">
        <v>4470</v>
      </c>
      <c r="G1831" s="3" t="s">
        <v>4471</v>
      </c>
      <c r="H1831" s="3" t="s">
        <v>4489</v>
      </c>
      <c r="I1831" s="3" t="s">
        <v>4489</v>
      </c>
      <c r="J1831" s="3" t="s">
        <v>4544</v>
      </c>
      <c r="K1831" s="6">
        <v>13847100</v>
      </c>
      <c r="L1831" s="6">
        <v>13489100</v>
      </c>
      <c r="M1831" s="6">
        <v>4598000</v>
      </c>
      <c r="N1831" s="6">
        <v>4519100</v>
      </c>
      <c r="O1831" s="6">
        <v>4128500</v>
      </c>
      <c r="P1831" s="6">
        <v>4065900</v>
      </c>
      <c r="Q1831" s="6">
        <v>4654500</v>
      </c>
      <c r="R1831" s="6">
        <v>4321700</v>
      </c>
      <c r="S1831" s="6">
        <v>4247400</v>
      </c>
      <c r="T1831" s="6">
        <v>4070500</v>
      </c>
      <c r="U1831" s="6">
        <v>1984000</v>
      </c>
      <c r="V1831" s="6">
        <v>1983600</v>
      </c>
      <c r="W1831" s="6">
        <v>37441900</v>
      </c>
      <c r="X1831" s="6">
        <v>36086800</v>
      </c>
      <c r="Y1831" s="6">
        <v>19333600</v>
      </c>
      <c r="Z1831" s="6">
        <v>19081600</v>
      </c>
      <c r="AA1831" s="6">
        <v>3661000</v>
      </c>
      <c r="AB1831" s="6">
        <v>3508600</v>
      </c>
      <c r="AC1831" s="6">
        <v>107800000</v>
      </c>
      <c r="AD1831" s="6">
        <v>107900000</v>
      </c>
      <c r="AF1831">
        <f>Q1831/W1831</f>
        <v>0.12431260165750135</v>
      </c>
      <c r="AG1831">
        <f>R1831/X1831</f>
        <v>0.11975847124156201</v>
      </c>
      <c r="AH1831">
        <f>U1831/W1831</f>
        <v>5.2988763924907659E-2</v>
      </c>
      <c r="AI1831">
        <f>V1831/X1831</f>
        <v>5.4967467328773958E-2</v>
      </c>
      <c r="AJ1831">
        <f>Y1831/AA1831</f>
        <v>5.2809614859328056</v>
      </c>
      <c r="AK1831">
        <f>Z1831/AB1831</f>
        <v>5.4385224876018921</v>
      </c>
      <c r="AL1831">
        <f>O1831/K1831</f>
        <v>0.29814907092459791</v>
      </c>
      <c r="AM1831">
        <f>P1831/L1831</f>
        <v>0.30142114744497411</v>
      </c>
      <c r="AN1831">
        <f>K1831/W1831</f>
        <v>0.36982898837932904</v>
      </c>
      <c r="AO1831">
        <f>L1831/X1831</f>
        <v>0.37379595863307358</v>
      </c>
      <c r="AP1831">
        <f>IF(OR(Q1831&lt;0, Q1831="NA"), 0, 1)</f>
        <v>1</v>
      </c>
      <c r="AQ1831">
        <f>IF(OR(S1831&lt;0, S1831="NA"), 0, 1)</f>
        <v>1</v>
      </c>
      <c r="AR1831">
        <f>IFERROR(IF((AF1831-AG1831)&gt;0,1,0),0)</f>
        <v>1</v>
      </c>
      <c r="AS1831">
        <f>IFERROR(IF((S1831-Q1831)&gt;0,1,0),0)</f>
        <v>0</v>
      </c>
      <c r="AT1831">
        <f>IFERROR(IF((AH1831-AI1831)&lt;0,1,0),0)</f>
        <v>1</v>
      </c>
      <c r="AU1831">
        <f>IFERROR(IF((AJ1831-AK1831)&gt;0,1,0),0)</f>
        <v>0</v>
      </c>
      <c r="AV1831">
        <f>IFERROR(IF((AL1831-AM1831)&gt;0,1,0),0)</f>
        <v>0</v>
      </c>
      <c r="AW1831">
        <f>IFERROR(IF((AN1831-AO1831)&gt;0,1,0),0)</f>
        <v>0</v>
      </c>
      <c r="AX1831">
        <f>IFERROR(IF((AC1831-AD1831)&lt;0,1,0),0)</f>
        <v>1</v>
      </c>
      <c r="AY1831">
        <f>SUM(AP1831:AX1831)</f>
        <v>5</v>
      </c>
    </row>
    <row r="1832" spans="1:51" x14ac:dyDescent="0.45">
      <c r="A1832" s="1" t="s">
        <v>3356</v>
      </c>
      <c r="B1832" s="2">
        <v>104735</v>
      </c>
      <c r="C1832" s="3" t="s">
        <v>5337</v>
      </c>
      <c r="D1832" s="5">
        <v>36.03</v>
      </c>
      <c r="E1832" s="5">
        <v>366.18052835999998</v>
      </c>
      <c r="F1832" s="3" t="s">
        <v>4480</v>
      </c>
      <c r="G1832" s="3" t="s">
        <v>4491</v>
      </c>
      <c r="H1832" s="3" t="s">
        <v>4663</v>
      </c>
      <c r="I1832" s="3" t="s">
        <v>4663</v>
      </c>
      <c r="J1832" s="3" t="s">
        <v>4595</v>
      </c>
      <c r="K1832" s="6">
        <v>556726</v>
      </c>
      <c r="L1832" s="6">
        <v>551772</v>
      </c>
      <c r="M1832" s="6">
        <v>118920</v>
      </c>
      <c r="N1832" s="6">
        <v>117217</v>
      </c>
      <c r="O1832" s="6">
        <v>105023</v>
      </c>
      <c r="P1832" s="6">
        <v>103346</v>
      </c>
      <c r="Q1832" s="6">
        <v>23739</v>
      </c>
      <c r="R1832" s="6">
        <v>24896</v>
      </c>
      <c r="S1832" s="6">
        <v>271978</v>
      </c>
      <c r="T1832" s="6">
        <v>264407</v>
      </c>
      <c r="U1832" s="6">
        <v>1391247</v>
      </c>
      <c r="V1832" s="6">
        <v>1372833</v>
      </c>
      <c r="W1832" s="6">
        <v>1821831</v>
      </c>
      <c r="X1832" s="6">
        <v>1789052</v>
      </c>
      <c r="Y1832" s="6">
        <v>1701469</v>
      </c>
      <c r="Z1832" s="6">
        <v>1685476</v>
      </c>
      <c r="AA1832" s="6">
        <v>38306</v>
      </c>
      <c r="AB1832" s="6">
        <v>34030</v>
      </c>
      <c r="AC1832" s="6">
        <v>10164000</v>
      </c>
      <c r="AD1832" s="6">
        <v>10156000</v>
      </c>
      <c r="AF1832">
        <f>Q1832/W1832</f>
        <v>1.3030297541319694E-2</v>
      </c>
      <c r="AG1832">
        <f>R1832/X1832</f>
        <v>1.3915749793745514E-2</v>
      </c>
      <c r="AH1832">
        <f>U1832/W1832</f>
        <v>0.76365315992537175</v>
      </c>
      <c r="AI1832">
        <f>V1832/X1832</f>
        <v>0.76735220664351844</v>
      </c>
      <c r="AJ1832">
        <f>Y1832/AA1832</f>
        <v>44.41781966271602</v>
      </c>
      <c r="AK1832">
        <f>Z1832/AB1832</f>
        <v>49.529121363502789</v>
      </c>
      <c r="AL1832">
        <f>O1832/K1832</f>
        <v>0.18864396489475971</v>
      </c>
      <c r="AM1832">
        <f>P1832/L1832</f>
        <v>0.18729837686580689</v>
      </c>
      <c r="AN1832">
        <f>K1832/W1832</f>
        <v>0.30558597367154255</v>
      </c>
      <c r="AO1832">
        <f>L1832/X1832</f>
        <v>0.30841585375942121</v>
      </c>
      <c r="AP1832">
        <f>IF(OR(Q1832&lt;0, Q1832="NA"), 0, 1)</f>
        <v>1</v>
      </c>
      <c r="AQ1832">
        <f>IF(OR(S1832&lt;0, S1832="NA"), 0, 1)</f>
        <v>1</v>
      </c>
      <c r="AR1832">
        <f>IFERROR(IF((AF1832-AG1832)&gt;0,1,0),0)</f>
        <v>0</v>
      </c>
      <c r="AS1832">
        <f>IFERROR(IF((S1832-Q1832)&gt;0,1,0),0)</f>
        <v>1</v>
      </c>
      <c r="AT1832">
        <f>IFERROR(IF((AH1832-AI1832)&lt;0,1,0),0)</f>
        <v>1</v>
      </c>
      <c r="AU1832">
        <f>IFERROR(IF((AJ1832-AK1832)&gt;0,1,0),0)</f>
        <v>0</v>
      </c>
      <c r="AV1832">
        <f>IFERROR(IF((AL1832-AM1832)&gt;0,1,0),0)</f>
        <v>1</v>
      </c>
      <c r="AW1832">
        <f>IFERROR(IF((AN1832-AO1832)&gt;0,1,0),0)</f>
        <v>0</v>
      </c>
      <c r="AX1832">
        <f>IFERROR(IF((AC1832-AD1832)&lt;0,1,0),0)</f>
        <v>0</v>
      </c>
      <c r="AY1832">
        <f>SUM(AP1832:AX1832)</f>
        <v>5</v>
      </c>
    </row>
    <row r="1833" spans="1:51" x14ac:dyDescent="0.45">
      <c r="A1833" s="1" t="s">
        <v>3357</v>
      </c>
      <c r="B1833" s="2">
        <v>100233</v>
      </c>
      <c r="C1833" s="3" t="s">
        <v>5337</v>
      </c>
      <c r="D1833" s="5">
        <v>24.32</v>
      </c>
      <c r="E1833" s="5">
        <v>22103.566764800002</v>
      </c>
      <c r="F1833" s="3" t="s">
        <v>4480</v>
      </c>
      <c r="G1833" s="3" t="s">
        <v>4481</v>
      </c>
      <c r="H1833" s="3" t="s">
        <v>4481</v>
      </c>
      <c r="I1833" s="3" t="s">
        <v>4482</v>
      </c>
      <c r="J1833" s="3" t="s">
        <v>4484</v>
      </c>
      <c r="K1833" s="6">
        <v>7083000</v>
      </c>
      <c r="L1833" s="6">
        <v>7078000</v>
      </c>
      <c r="M1833" s="6" t="s">
        <v>4474</v>
      </c>
      <c r="N1833" s="6" t="s">
        <v>4474</v>
      </c>
      <c r="O1833" s="6">
        <v>4644000</v>
      </c>
      <c r="P1833" s="6">
        <v>4406000</v>
      </c>
      <c r="Q1833" s="6">
        <v>1893000</v>
      </c>
      <c r="R1833" s="6">
        <v>1750000</v>
      </c>
      <c r="S1833" s="6" t="s">
        <v>4474</v>
      </c>
      <c r="T1833" s="6">
        <v>2673000</v>
      </c>
      <c r="U1833" s="6">
        <v>5993000</v>
      </c>
      <c r="V1833" s="6">
        <v>3267000</v>
      </c>
      <c r="W1833" s="6">
        <v>157302000</v>
      </c>
      <c r="X1833" s="6">
        <v>157426000</v>
      </c>
      <c r="Y1833" s="6" t="s">
        <v>4474</v>
      </c>
      <c r="Z1833" s="6" t="s">
        <v>4474</v>
      </c>
      <c r="AA1833" s="6" t="s">
        <v>4474</v>
      </c>
      <c r="AB1833" s="6" t="s">
        <v>4474</v>
      </c>
      <c r="AC1833" s="6">
        <v>909000000</v>
      </c>
      <c r="AD1833" s="6">
        <v>910573560</v>
      </c>
      <c r="AF1833">
        <f>Q1833/W1833</f>
        <v>1.2034176297822025E-2</v>
      </c>
      <c r="AG1833">
        <f>R1833/X1833</f>
        <v>1.1116334023604742E-2</v>
      </c>
      <c r="AH1833">
        <f>U1833/W1833</f>
        <v>3.8098689145719698E-2</v>
      </c>
      <c r="AI1833">
        <f>V1833/X1833</f>
        <v>2.0752607574352395E-2</v>
      </c>
      <c r="AJ1833" t="e">
        <f>Y1833/AA1833</f>
        <v>#VALUE!</v>
      </c>
      <c r="AK1833" t="e">
        <f>Z1833/AB1833</f>
        <v>#VALUE!</v>
      </c>
      <c r="AL1833">
        <f>O1833/K1833</f>
        <v>0.65565438373570517</v>
      </c>
      <c r="AM1833">
        <f>P1833/L1833</f>
        <v>0.62249222944334559</v>
      </c>
      <c r="AN1833">
        <f>K1833/W1833</f>
        <v>4.5028035244307131E-2</v>
      </c>
      <c r="AO1833">
        <f>L1833/X1833</f>
        <v>4.4960806982328204E-2</v>
      </c>
      <c r="AP1833">
        <f>IF(OR(Q1833&lt;0, Q1833="NA"), 0, 1)</f>
        <v>1</v>
      </c>
      <c r="AQ1833">
        <f>IF(OR(S1833&lt;0, S1833="NA"), 0, 1)</f>
        <v>0</v>
      </c>
      <c r="AR1833">
        <f>IFERROR(IF((AF1833-AG1833)&gt;0,1,0),0)</f>
        <v>1</v>
      </c>
      <c r="AS1833">
        <f>IFERROR(IF((S1833-Q1833)&gt;0,1,0),0)</f>
        <v>0</v>
      </c>
      <c r="AT1833">
        <f>IFERROR(IF((AH1833-AI1833)&lt;0,1,0),0)</f>
        <v>0</v>
      </c>
      <c r="AU1833">
        <f>IFERROR(IF((AJ1833-AK1833)&gt;0,1,0),0)</f>
        <v>0</v>
      </c>
      <c r="AV1833">
        <f>IFERROR(IF((AL1833-AM1833)&gt;0,1,0),0)</f>
        <v>1</v>
      </c>
      <c r="AW1833">
        <f>IFERROR(IF((AN1833-AO1833)&gt;0,1,0),0)</f>
        <v>1</v>
      </c>
      <c r="AX1833">
        <f>IFERROR(IF((AC1833-AD1833)&lt;0,1,0),0)</f>
        <v>1</v>
      </c>
      <c r="AY1833">
        <f>SUM(AP1833:AX1833)</f>
        <v>5</v>
      </c>
    </row>
    <row r="1834" spans="1:51" x14ac:dyDescent="0.45">
      <c r="A1834" s="1" t="s">
        <v>3359</v>
      </c>
      <c r="B1834" s="2">
        <v>103450</v>
      </c>
      <c r="C1834" s="3" t="s">
        <v>5337</v>
      </c>
      <c r="D1834" s="5">
        <v>223.86</v>
      </c>
      <c r="E1834" s="5">
        <v>14744.3889138</v>
      </c>
      <c r="F1834" s="3" t="s">
        <v>4480</v>
      </c>
      <c r="G1834" s="3" t="s">
        <v>4509</v>
      </c>
      <c r="H1834" s="3" t="s">
        <v>4509</v>
      </c>
      <c r="I1834" s="3" t="s">
        <v>4870</v>
      </c>
      <c r="J1834" s="3" t="s">
        <v>4871</v>
      </c>
      <c r="K1834" s="6">
        <v>21873000</v>
      </c>
      <c r="L1834" s="6">
        <v>21375000</v>
      </c>
      <c r="M1834" s="6" t="s">
        <v>4474</v>
      </c>
      <c r="N1834" s="6" t="s">
        <v>4474</v>
      </c>
      <c r="O1834" s="6">
        <v>1206000</v>
      </c>
      <c r="P1834" s="6">
        <v>1366000</v>
      </c>
      <c r="Q1834" s="6">
        <v>734000</v>
      </c>
      <c r="R1834" s="6">
        <v>865000</v>
      </c>
      <c r="S1834" s="6">
        <v>8996000</v>
      </c>
      <c r="T1834" s="6">
        <v>8929000</v>
      </c>
      <c r="U1834" s="6">
        <v>5067000</v>
      </c>
      <c r="V1834" s="6">
        <v>5067000</v>
      </c>
      <c r="W1834" s="6">
        <v>120258000</v>
      </c>
      <c r="X1834" s="6">
        <v>109888000</v>
      </c>
      <c r="Y1834" s="6" t="s">
        <v>4474</v>
      </c>
      <c r="Z1834" s="6" t="s">
        <v>4474</v>
      </c>
      <c r="AA1834" s="6" t="s">
        <v>4474</v>
      </c>
      <c r="AB1834" s="6" t="s">
        <v>4474</v>
      </c>
      <c r="AC1834" s="6">
        <v>65863884</v>
      </c>
      <c r="AD1834" s="6">
        <v>65872213</v>
      </c>
      <c r="AF1834">
        <f>Q1834/W1834</f>
        <v>6.1035440469656907E-3</v>
      </c>
      <c r="AG1834">
        <f>R1834/X1834</f>
        <v>7.871651135701806E-3</v>
      </c>
      <c r="AH1834">
        <f>U1834/W1834</f>
        <v>4.2134411016314925E-2</v>
      </c>
      <c r="AI1834">
        <f>V1834/X1834</f>
        <v>4.611058532323821E-2</v>
      </c>
      <c r="AJ1834" t="e">
        <f>Y1834/AA1834</f>
        <v>#VALUE!</v>
      </c>
      <c r="AK1834" t="e">
        <f>Z1834/AB1834</f>
        <v>#VALUE!</v>
      </c>
      <c r="AL1834">
        <f>O1834/K1834</f>
        <v>5.5136469620079551E-2</v>
      </c>
      <c r="AM1834">
        <f>P1834/L1834</f>
        <v>6.3906432748538008E-2</v>
      </c>
      <c r="AN1834">
        <f>K1834/W1834</f>
        <v>0.1818839495085566</v>
      </c>
      <c r="AO1834">
        <f>L1834/X1834</f>
        <v>0.19451623471170645</v>
      </c>
      <c r="AP1834">
        <f>IF(OR(Q1834&lt;0, Q1834="NA"), 0, 1)</f>
        <v>1</v>
      </c>
      <c r="AQ1834">
        <f>IF(OR(S1834&lt;0, S1834="NA"), 0, 1)</f>
        <v>1</v>
      </c>
      <c r="AR1834">
        <f>IFERROR(IF((AF1834-AG1834)&gt;0,1,0),0)</f>
        <v>0</v>
      </c>
      <c r="AS1834">
        <f>IFERROR(IF((S1834-Q1834)&gt;0,1,0),0)</f>
        <v>1</v>
      </c>
      <c r="AT1834">
        <f>IFERROR(IF((AH1834-AI1834)&lt;0,1,0),0)</f>
        <v>1</v>
      </c>
      <c r="AU1834">
        <f>IFERROR(IF((AJ1834-AK1834)&gt;0,1,0),0)</f>
        <v>0</v>
      </c>
      <c r="AV1834">
        <f>IFERROR(IF((AL1834-AM1834)&gt;0,1,0),0)</f>
        <v>0</v>
      </c>
      <c r="AW1834">
        <f>IFERROR(IF((AN1834-AO1834)&gt;0,1,0),0)</f>
        <v>0</v>
      </c>
      <c r="AX1834">
        <f>IFERROR(IF((AC1834-AD1834)&lt;0,1,0),0)</f>
        <v>1</v>
      </c>
      <c r="AY1834">
        <f>SUM(AP1834:AX1834)</f>
        <v>5</v>
      </c>
    </row>
    <row r="1835" spans="1:51" x14ac:dyDescent="0.45">
      <c r="A1835" s="1" t="s">
        <v>3361</v>
      </c>
      <c r="B1835" s="2">
        <v>4365157</v>
      </c>
      <c r="C1835" s="3" t="s">
        <v>5337</v>
      </c>
      <c r="D1835" s="5">
        <v>287.54000000000002</v>
      </c>
      <c r="E1835" s="5">
        <v>15561.74071056</v>
      </c>
      <c r="F1835" s="3" t="s">
        <v>4583</v>
      </c>
      <c r="G1835" s="3" t="s">
        <v>4583</v>
      </c>
      <c r="H1835" s="3" t="s">
        <v>4602</v>
      </c>
      <c r="I1835" s="3" t="s">
        <v>4635</v>
      </c>
      <c r="J1835" s="3" t="s">
        <v>5227</v>
      </c>
      <c r="K1835" s="6">
        <v>14045700</v>
      </c>
      <c r="L1835" s="6">
        <v>14248400</v>
      </c>
      <c r="M1835" s="6">
        <v>1609400</v>
      </c>
      <c r="N1835" s="6">
        <v>1713100</v>
      </c>
      <c r="O1835" s="6">
        <v>1348400</v>
      </c>
      <c r="P1835" s="6">
        <v>1459400</v>
      </c>
      <c r="Q1835" s="6">
        <v>1045400</v>
      </c>
      <c r="R1835" s="6">
        <v>1141500</v>
      </c>
      <c r="S1835" s="6">
        <v>1482100</v>
      </c>
      <c r="T1835" s="6">
        <v>1484200</v>
      </c>
      <c r="U1835" s="6">
        <v>867800</v>
      </c>
      <c r="V1835" s="6">
        <v>1143300</v>
      </c>
      <c r="W1835" s="6">
        <v>10300800</v>
      </c>
      <c r="X1835" s="6">
        <v>10448100</v>
      </c>
      <c r="Y1835" s="6">
        <v>4212500</v>
      </c>
      <c r="Z1835" s="6">
        <v>4432500</v>
      </c>
      <c r="AA1835" s="6">
        <v>1272500</v>
      </c>
      <c r="AB1835" s="6">
        <v>883500</v>
      </c>
      <c r="AC1835" s="6">
        <v>54119000</v>
      </c>
      <c r="AD1835" s="6">
        <v>55627000</v>
      </c>
      <c r="AF1835">
        <f>Q1835/W1835</f>
        <v>0.10148726312519415</v>
      </c>
      <c r="AG1835">
        <f>R1835/X1835</f>
        <v>0.10925431418152583</v>
      </c>
      <c r="AH1835">
        <f>U1835/W1835</f>
        <v>8.4245883814849334E-2</v>
      </c>
      <c r="AI1835">
        <f>V1835/X1835</f>
        <v>0.10942659430901312</v>
      </c>
      <c r="AJ1835">
        <f>Y1835/AA1835</f>
        <v>3.3104125736738705</v>
      </c>
      <c r="AK1835">
        <f>Z1835/AB1835</f>
        <v>5.0169779286926994</v>
      </c>
      <c r="AL1835">
        <f>O1835/K1835</f>
        <v>9.6000911310935022E-2</v>
      </c>
      <c r="AM1835">
        <f>P1835/L1835</f>
        <v>0.10242553549872266</v>
      </c>
      <c r="AN1835">
        <f>K1835/W1835</f>
        <v>1.3635542870456663</v>
      </c>
      <c r="AO1835">
        <f>L1835/X1835</f>
        <v>1.363731204716647</v>
      </c>
      <c r="AP1835">
        <f>IF(OR(Q1835&lt;0, Q1835="NA"), 0, 1)</f>
        <v>1</v>
      </c>
      <c r="AQ1835">
        <f>IF(OR(S1835&lt;0, S1835="NA"), 0, 1)</f>
        <v>1</v>
      </c>
      <c r="AR1835">
        <f>IFERROR(IF((AF1835-AG1835)&gt;0,1,0),0)</f>
        <v>0</v>
      </c>
      <c r="AS1835">
        <f>IFERROR(IF((S1835-Q1835)&gt;0,1,0),0)</f>
        <v>1</v>
      </c>
      <c r="AT1835">
        <f>IFERROR(IF((AH1835-AI1835)&lt;0,1,0),0)</f>
        <v>1</v>
      </c>
      <c r="AU1835">
        <f>IFERROR(IF((AJ1835-AK1835)&gt;0,1,0),0)</f>
        <v>0</v>
      </c>
      <c r="AV1835">
        <f>IFERROR(IF((AL1835-AM1835)&gt;0,1,0),0)</f>
        <v>0</v>
      </c>
      <c r="AW1835">
        <f>IFERROR(IF((AN1835-AO1835)&gt;0,1,0),0)</f>
        <v>0</v>
      </c>
      <c r="AX1835">
        <f>IFERROR(IF((AC1835-AD1835)&lt;0,1,0),0)</f>
        <v>1</v>
      </c>
      <c r="AY1835">
        <f>SUM(AP1835:AX1835)</f>
        <v>5</v>
      </c>
    </row>
    <row r="1836" spans="1:51" x14ac:dyDescent="0.45">
      <c r="A1836" s="1" t="s">
        <v>3364</v>
      </c>
      <c r="B1836" s="2">
        <v>100541</v>
      </c>
      <c r="C1836" s="3" t="s">
        <v>5337</v>
      </c>
      <c r="D1836" s="5">
        <v>36.520000000000003</v>
      </c>
      <c r="E1836" s="5">
        <v>2321.4189987999998</v>
      </c>
      <c r="F1836" s="3" t="s">
        <v>4480</v>
      </c>
      <c r="G1836" s="3" t="s">
        <v>4481</v>
      </c>
      <c r="H1836" s="3" t="s">
        <v>4481</v>
      </c>
      <c r="I1836" s="3" t="s">
        <v>4482</v>
      </c>
      <c r="J1836" s="3" t="s">
        <v>4484</v>
      </c>
      <c r="K1836" s="6">
        <v>638740</v>
      </c>
      <c r="L1836" s="6">
        <v>637375</v>
      </c>
      <c r="M1836" s="6" t="s">
        <v>4474</v>
      </c>
      <c r="N1836" s="6" t="s">
        <v>4474</v>
      </c>
      <c r="O1836" s="6">
        <v>594720</v>
      </c>
      <c r="P1836" s="6">
        <v>530189</v>
      </c>
      <c r="Q1836" s="6">
        <v>178834</v>
      </c>
      <c r="R1836" s="6">
        <v>148212</v>
      </c>
      <c r="S1836" s="6">
        <v>137760</v>
      </c>
      <c r="T1836" s="6">
        <v>196073</v>
      </c>
      <c r="U1836" s="6">
        <v>319496</v>
      </c>
      <c r="V1836" s="6">
        <v>315230</v>
      </c>
      <c r="W1836" s="6">
        <v>17958840</v>
      </c>
      <c r="X1836" s="6">
        <v>17510391</v>
      </c>
      <c r="Y1836" s="6" t="s">
        <v>4474</v>
      </c>
      <c r="Z1836" s="6" t="s">
        <v>4474</v>
      </c>
      <c r="AA1836" s="6" t="s">
        <v>4474</v>
      </c>
      <c r="AB1836" s="6" t="s">
        <v>4474</v>
      </c>
      <c r="AC1836" s="6">
        <v>63564028</v>
      </c>
      <c r="AD1836" s="6">
        <v>56367924</v>
      </c>
      <c r="AF1836">
        <f>Q1836/W1836</f>
        <v>9.9579928324992038E-3</v>
      </c>
      <c r="AG1836">
        <f>R1836/X1836</f>
        <v>8.4642313241320537E-3</v>
      </c>
      <c r="AH1836">
        <f>U1836/W1836</f>
        <v>1.7790458626503716E-2</v>
      </c>
      <c r="AI1836">
        <f>V1836/X1836</f>
        <v>1.80024535146017E-2</v>
      </c>
      <c r="AJ1836" t="e">
        <f>Y1836/AA1836</f>
        <v>#VALUE!</v>
      </c>
      <c r="AK1836" t="e">
        <f>Z1836/AB1836</f>
        <v>#VALUE!</v>
      </c>
      <c r="AL1836">
        <f>O1836/K1836</f>
        <v>0.93108306979365629</v>
      </c>
      <c r="AM1836">
        <f>P1836/L1836</f>
        <v>0.83183212394587169</v>
      </c>
      <c r="AN1836">
        <f>K1836/W1836</f>
        <v>3.5566885166302499E-2</v>
      </c>
      <c r="AO1836">
        <f>L1836/X1836</f>
        <v>3.6399815401038163E-2</v>
      </c>
      <c r="AP1836">
        <f>IF(OR(Q1836&lt;0, Q1836="NA"), 0, 1)</f>
        <v>1</v>
      </c>
      <c r="AQ1836">
        <f>IF(OR(S1836&lt;0, S1836="NA"), 0, 1)</f>
        <v>1</v>
      </c>
      <c r="AR1836">
        <f>IFERROR(IF((AF1836-AG1836)&gt;0,1,0),0)</f>
        <v>1</v>
      </c>
      <c r="AS1836">
        <f>IFERROR(IF((S1836-Q1836)&gt;0,1,0),0)</f>
        <v>0</v>
      </c>
      <c r="AT1836">
        <f>IFERROR(IF((AH1836-AI1836)&lt;0,1,0),0)</f>
        <v>1</v>
      </c>
      <c r="AU1836">
        <f>IFERROR(IF((AJ1836-AK1836)&gt;0,1,0),0)</f>
        <v>0</v>
      </c>
      <c r="AV1836">
        <f>IFERROR(IF((AL1836-AM1836)&gt;0,1,0),0)</f>
        <v>1</v>
      </c>
      <c r="AW1836">
        <f>IFERROR(IF((AN1836-AO1836)&gt;0,1,0),0)</f>
        <v>0</v>
      </c>
      <c r="AX1836">
        <f>IFERROR(IF((AC1836-AD1836)&lt;0,1,0),0)</f>
        <v>0</v>
      </c>
      <c r="AY1836">
        <f>SUM(AP1836:AX1836)</f>
        <v>5</v>
      </c>
    </row>
    <row r="1837" spans="1:51" x14ac:dyDescent="0.45">
      <c r="A1837" s="1" t="s">
        <v>3366</v>
      </c>
      <c r="B1837" s="2">
        <v>4395972</v>
      </c>
      <c r="C1837" s="3" t="s">
        <v>5338</v>
      </c>
      <c r="D1837" s="5">
        <v>8.44</v>
      </c>
      <c r="E1837" s="5">
        <v>32.765894600000003</v>
      </c>
      <c r="F1837" s="3" t="s">
        <v>4475</v>
      </c>
      <c r="G1837" s="3" t="s">
        <v>4476</v>
      </c>
      <c r="H1837" s="3" t="s">
        <v>4477</v>
      </c>
      <c r="I1837" s="3" t="s">
        <v>4478</v>
      </c>
      <c r="J1837" s="3" t="s">
        <v>4516</v>
      </c>
      <c r="K1837" s="6">
        <v>305600</v>
      </c>
      <c r="L1837" s="6">
        <v>302200</v>
      </c>
      <c r="M1837" s="6">
        <v>10400</v>
      </c>
      <c r="N1837" s="6">
        <v>2200</v>
      </c>
      <c r="O1837" s="6">
        <v>-47800</v>
      </c>
      <c r="P1837" s="6">
        <v>-56300</v>
      </c>
      <c r="Q1837" s="6">
        <v>-81300</v>
      </c>
      <c r="R1837" s="6">
        <v>-93900</v>
      </c>
      <c r="S1837" s="6">
        <v>3500</v>
      </c>
      <c r="T1837" s="6">
        <v>-4800</v>
      </c>
      <c r="U1837" s="6">
        <v>326700</v>
      </c>
      <c r="V1837" s="6">
        <v>319800</v>
      </c>
      <c r="W1837" s="6">
        <v>251600</v>
      </c>
      <c r="X1837" s="6">
        <v>257400</v>
      </c>
      <c r="Y1837" s="6">
        <v>88300</v>
      </c>
      <c r="Z1837" s="6">
        <v>92600</v>
      </c>
      <c r="AA1837" s="6">
        <v>53500</v>
      </c>
      <c r="AB1837" s="6">
        <v>48300</v>
      </c>
      <c r="AC1837" s="6">
        <v>3840276</v>
      </c>
      <c r="AD1837" s="6">
        <v>3760860</v>
      </c>
      <c r="AF1837">
        <f>Q1837/W1837</f>
        <v>-0.32313195548489665</v>
      </c>
      <c r="AG1837">
        <f>R1837/X1837</f>
        <v>-0.36480186480186483</v>
      </c>
      <c r="AH1837">
        <f>U1837/W1837</f>
        <v>1.2984896661367249</v>
      </c>
      <c r="AI1837">
        <f>V1837/X1837</f>
        <v>1.2424242424242424</v>
      </c>
      <c r="AJ1837">
        <f>Y1837/AA1837</f>
        <v>1.6504672897196262</v>
      </c>
      <c r="AK1837">
        <f>Z1837/AB1837</f>
        <v>1.9171842650103519</v>
      </c>
      <c r="AL1837">
        <f>O1837/K1837</f>
        <v>-0.15641361256544503</v>
      </c>
      <c r="AM1837">
        <f>P1837/L1837</f>
        <v>-0.18630046326935804</v>
      </c>
      <c r="AN1837">
        <f>K1837/W1837</f>
        <v>1.2146263910969792</v>
      </c>
      <c r="AO1837">
        <f>L1837/X1837</f>
        <v>1.1740481740481741</v>
      </c>
      <c r="AP1837">
        <f>IF(OR(Q1837&lt;0, Q1837="NA"), 0, 1)</f>
        <v>0</v>
      </c>
      <c r="AQ1837">
        <f>IF(OR(S1837&lt;0, S1837="NA"), 0, 1)</f>
        <v>1</v>
      </c>
      <c r="AR1837">
        <f>IFERROR(IF((AF1837-AG1837)&gt;0,1,0),0)</f>
        <v>1</v>
      </c>
      <c r="AS1837">
        <f>IFERROR(IF((S1837-Q1837)&gt;0,1,0),0)</f>
        <v>1</v>
      </c>
      <c r="AT1837">
        <f>IFERROR(IF((AH1837-AI1837)&lt;0,1,0),0)</f>
        <v>0</v>
      </c>
      <c r="AU1837">
        <f>IFERROR(IF((AJ1837-AK1837)&gt;0,1,0),0)</f>
        <v>0</v>
      </c>
      <c r="AV1837">
        <f>IFERROR(IF((AL1837-AM1837)&gt;0,1,0),0)</f>
        <v>1</v>
      </c>
      <c r="AW1837">
        <f>IFERROR(IF((AN1837-AO1837)&gt;0,1,0),0)</f>
        <v>1</v>
      </c>
      <c r="AX1837">
        <f>IFERROR(IF((AC1837-AD1837)&lt;0,1,0),0)</f>
        <v>0</v>
      </c>
      <c r="AY1837">
        <f>SUM(AP1837:AX1837)</f>
        <v>5</v>
      </c>
    </row>
    <row r="1838" spans="1:51" x14ac:dyDescent="0.45">
      <c r="A1838" s="1" t="s">
        <v>3367</v>
      </c>
      <c r="B1838" s="2">
        <v>9955913</v>
      </c>
      <c r="C1838" s="3" t="s">
        <v>5336</v>
      </c>
      <c r="D1838" s="5">
        <v>7.4</v>
      </c>
      <c r="E1838" s="5">
        <v>649.43137779999995</v>
      </c>
      <c r="F1838" s="3" t="s">
        <v>4480</v>
      </c>
      <c r="G1838" s="3" t="s">
        <v>4491</v>
      </c>
      <c r="H1838" s="3" t="s">
        <v>4491</v>
      </c>
      <c r="I1838" s="3" t="s">
        <v>4594</v>
      </c>
      <c r="J1838" s="3" t="s">
        <v>4792</v>
      </c>
      <c r="K1838" s="6">
        <v>310758</v>
      </c>
      <c r="L1838" s="6">
        <v>305933</v>
      </c>
      <c r="M1838" s="6">
        <v>72248</v>
      </c>
      <c r="N1838" s="6">
        <v>68314</v>
      </c>
      <c r="O1838" s="6">
        <v>-9064</v>
      </c>
      <c r="P1838" s="6">
        <v>-13608</v>
      </c>
      <c r="Q1838" s="6">
        <v>-84061</v>
      </c>
      <c r="R1838" s="6">
        <v>-93760</v>
      </c>
      <c r="S1838" s="6">
        <v>150701</v>
      </c>
      <c r="T1838" s="6">
        <v>118610</v>
      </c>
      <c r="U1838" s="6">
        <v>496214</v>
      </c>
      <c r="V1838" s="6">
        <v>435589</v>
      </c>
      <c r="W1838" s="6">
        <v>1564268</v>
      </c>
      <c r="X1838" s="6">
        <v>1521665</v>
      </c>
      <c r="Y1838" s="6">
        <v>224769</v>
      </c>
      <c r="Z1838" s="6">
        <v>201935</v>
      </c>
      <c r="AA1838" s="6">
        <v>83263</v>
      </c>
      <c r="AB1838" s="6">
        <v>52733</v>
      </c>
      <c r="AC1838" s="6">
        <v>87720670</v>
      </c>
      <c r="AD1838" s="6">
        <v>91571033</v>
      </c>
      <c r="AF1838">
        <f>Q1838/W1838</f>
        <v>-5.3738234113336079E-2</v>
      </c>
      <c r="AG1838">
        <f>R1838/X1838</f>
        <v>-6.1616715900017417E-2</v>
      </c>
      <c r="AH1838">
        <f>U1838/W1838</f>
        <v>0.31721802146435263</v>
      </c>
      <c r="AI1838">
        <f>V1838/X1838</f>
        <v>0.28625814486105683</v>
      </c>
      <c r="AJ1838">
        <f>Y1838/AA1838</f>
        <v>2.699506383387579</v>
      </c>
      <c r="AK1838">
        <f>Z1838/AB1838</f>
        <v>3.8293857736142454</v>
      </c>
      <c r="AL1838">
        <f>O1838/K1838</f>
        <v>-2.9167390702733317E-2</v>
      </c>
      <c r="AM1838">
        <f>P1838/L1838</f>
        <v>-4.4480327391945296E-2</v>
      </c>
      <c r="AN1838">
        <f>K1838/W1838</f>
        <v>0.19866033186129231</v>
      </c>
      <c r="AO1838">
        <f>L1838/X1838</f>
        <v>0.20105147979351565</v>
      </c>
      <c r="AP1838">
        <f>IF(OR(Q1838&lt;0, Q1838="NA"), 0, 1)</f>
        <v>0</v>
      </c>
      <c r="AQ1838">
        <f>IF(OR(S1838&lt;0, S1838="NA"), 0, 1)</f>
        <v>1</v>
      </c>
      <c r="AR1838">
        <f>IFERROR(IF((AF1838-AG1838)&gt;0,1,0),0)</f>
        <v>1</v>
      </c>
      <c r="AS1838">
        <f>IFERROR(IF((S1838-Q1838)&gt;0,1,0),0)</f>
        <v>1</v>
      </c>
      <c r="AT1838">
        <f>IFERROR(IF((AH1838-AI1838)&lt;0,1,0),0)</f>
        <v>0</v>
      </c>
      <c r="AU1838">
        <f>IFERROR(IF((AJ1838-AK1838)&gt;0,1,0),0)</f>
        <v>0</v>
      </c>
      <c r="AV1838">
        <f>IFERROR(IF((AL1838-AM1838)&gt;0,1,0),0)</f>
        <v>1</v>
      </c>
      <c r="AW1838">
        <f>IFERROR(IF((AN1838-AO1838)&gt;0,1,0),0)</f>
        <v>0</v>
      </c>
      <c r="AX1838">
        <f>IFERROR(IF((AC1838-AD1838)&lt;0,1,0),0)</f>
        <v>1</v>
      </c>
      <c r="AY1838">
        <f>SUM(AP1838:AX1838)</f>
        <v>5</v>
      </c>
    </row>
    <row r="1839" spans="1:51" x14ac:dyDescent="0.45">
      <c r="A1839" s="1" t="s">
        <v>3368</v>
      </c>
      <c r="B1839" s="2">
        <v>4325751</v>
      </c>
      <c r="C1839" s="3" t="s">
        <v>5335</v>
      </c>
      <c r="D1839" s="5">
        <v>166.84</v>
      </c>
      <c r="E1839" s="5">
        <v>9347.4987990000009</v>
      </c>
      <c r="F1839" s="3" t="s">
        <v>4470</v>
      </c>
      <c r="G1839" s="3" t="s">
        <v>4471</v>
      </c>
      <c r="H1839" s="3" t="s">
        <v>4472</v>
      </c>
      <c r="I1839" s="3" t="s">
        <v>4472</v>
      </c>
      <c r="J1839" s="3" t="s">
        <v>4664</v>
      </c>
      <c r="K1839" s="6">
        <v>633513</v>
      </c>
      <c r="L1839" s="6">
        <v>619834</v>
      </c>
      <c r="M1839" s="6">
        <v>94238</v>
      </c>
      <c r="N1839" s="6">
        <v>91934</v>
      </c>
      <c r="O1839" s="6">
        <v>25690</v>
      </c>
      <c r="P1839" s="6">
        <v>24783</v>
      </c>
      <c r="Q1839" s="6">
        <v>-8095</v>
      </c>
      <c r="R1839" s="6">
        <v>9482</v>
      </c>
      <c r="S1839" s="6">
        <v>165283</v>
      </c>
      <c r="T1839" s="6">
        <v>155194</v>
      </c>
      <c r="U1839" s="6">
        <v>521607</v>
      </c>
      <c r="V1839" s="6">
        <v>517725</v>
      </c>
      <c r="W1839" s="6">
        <v>2830644</v>
      </c>
      <c r="X1839" s="6">
        <v>2866006</v>
      </c>
      <c r="Y1839" s="6">
        <v>1131570</v>
      </c>
      <c r="Z1839" s="6">
        <v>1156765</v>
      </c>
      <c r="AA1839" s="6">
        <v>108366</v>
      </c>
      <c r="AB1839" s="6">
        <v>174805</v>
      </c>
      <c r="AC1839" s="6">
        <v>56026725</v>
      </c>
      <c r="AD1839" s="6">
        <v>55902860</v>
      </c>
      <c r="AF1839">
        <f>Q1839/W1839</f>
        <v>-2.8597732530123887E-3</v>
      </c>
      <c r="AG1839">
        <f>R1839/X1839</f>
        <v>3.3084368978990274E-3</v>
      </c>
      <c r="AH1839">
        <f>U1839/W1839</f>
        <v>0.1842714944019806</v>
      </c>
      <c r="AI1839">
        <f>V1839/X1839</f>
        <v>0.18064337618274351</v>
      </c>
      <c r="AJ1839">
        <f>Y1839/AA1839</f>
        <v>10.442112839820608</v>
      </c>
      <c r="AK1839">
        <f>Z1839/AB1839</f>
        <v>6.6174594548210868</v>
      </c>
      <c r="AL1839">
        <f>O1839/K1839</f>
        <v>4.0551654030777581E-2</v>
      </c>
      <c r="AM1839">
        <f>P1839/L1839</f>
        <v>3.9983285847501104E-2</v>
      </c>
      <c r="AN1839">
        <f>K1839/W1839</f>
        <v>0.22380525421070258</v>
      </c>
      <c r="AO1839">
        <f>L1839/X1839</f>
        <v>0.21627100571317714</v>
      </c>
      <c r="AP1839">
        <f>IF(OR(Q1839&lt;0, Q1839="NA"), 0, 1)</f>
        <v>0</v>
      </c>
      <c r="AQ1839">
        <f>IF(OR(S1839&lt;0, S1839="NA"), 0, 1)</f>
        <v>1</v>
      </c>
      <c r="AR1839">
        <f>IFERROR(IF((AF1839-AG1839)&gt;0,1,0),0)</f>
        <v>0</v>
      </c>
      <c r="AS1839">
        <f>IFERROR(IF((S1839-Q1839)&gt;0,1,0),0)</f>
        <v>1</v>
      </c>
      <c r="AT1839">
        <f>IFERROR(IF((AH1839-AI1839)&lt;0,1,0),0)</f>
        <v>0</v>
      </c>
      <c r="AU1839">
        <f>IFERROR(IF((AJ1839-AK1839)&gt;0,1,0),0)</f>
        <v>1</v>
      </c>
      <c r="AV1839">
        <f>IFERROR(IF((AL1839-AM1839)&gt;0,1,0),0)</f>
        <v>1</v>
      </c>
      <c r="AW1839">
        <f>IFERROR(IF((AN1839-AO1839)&gt;0,1,0),0)</f>
        <v>1</v>
      </c>
      <c r="AX1839">
        <f>IFERROR(IF((AC1839-AD1839)&lt;0,1,0),0)</f>
        <v>0</v>
      </c>
      <c r="AY1839">
        <f>SUM(AP1839:AX1839)</f>
        <v>5</v>
      </c>
    </row>
    <row r="1840" spans="1:51" x14ac:dyDescent="0.45">
      <c r="A1840" s="1" t="s">
        <v>3380</v>
      </c>
      <c r="B1840" s="2">
        <v>6631637</v>
      </c>
      <c r="C1840" s="3" t="s">
        <v>5337</v>
      </c>
      <c r="D1840" s="5">
        <v>35.15</v>
      </c>
      <c r="E1840" s="5">
        <v>1829.7137066</v>
      </c>
      <c r="F1840" s="3" t="s">
        <v>4485</v>
      </c>
      <c r="G1840" s="3" t="s">
        <v>4486</v>
      </c>
      <c r="H1840" s="3" t="s">
        <v>4598</v>
      </c>
      <c r="I1840" s="3" t="s">
        <v>4661</v>
      </c>
      <c r="J1840" s="3" t="s">
        <v>5181</v>
      </c>
      <c r="K1840" s="6">
        <v>2380200</v>
      </c>
      <c r="L1840" s="6">
        <v>2475600</v>
      </c>
      <c r="M1840" s="6">
        <v>131800</v>
      </c>
      <c r="N1840" s="6">
        <v>150200</v>
      </c>
      <c r="O1840" s="6">
        <v>106400</v>
      </c>
      <c r="P1840" s="6">
        <v>124300</v>
      </c>
      <c r="Q1840" s="6">
        <v>257600</v>
      </c>
      <c r="R1840" s="6">
        <v>245600</v>
      </c>
      <c r="S1840" s="6">
        <v>53400</v>
      </c>
      <c r="T1840" s="6">
        <v>37900</v>
      </c>
      <c r="U1840" s="6">
        <v>85000</v>
      </c>
      <c r="V1840" s="6">
        <v>215000</v>
      </c>
      <c r="W1840" s="6">
        <v>1213000</v>
      </c>
      <c r="X1840" s="6">
        <v>1334700</v>
      </c>
      <c r="Y1840" s="6">
        <v>806500</v>
      </c>
      <c r="Z1840" s="6">
        <v>914400</v>
      </c>
      <c r="AA1840" s="6">
        <v>469300</v>
      </c>
      <c r="AB1840" s="6">
        <v>493300</v>
      </c>
      <c r="AC1840" s="6">
        <v>52131600</v>
      </c>
      <c r="AD1840" s="6">
        <v>51998551</v>
      </c>
      <c r="AF1840">
        <f>Q1840/W1840</f>
        <v>0.21236603462489695</v>
      </c>
      <c r="AG1840">
        <f>R1840/X1840</f>
        <v>0.18401138832696487</v>
      </c>
      <c r="AH1840">
        <f>U1840/W1840</f>
        <v>7.0074196207749379E-2</v>
      </c>
      <c r="AI1840">
        <f>V1840/X1840</f>
        <v>0.16108488798981044</v>
      </c>
      <c r="AJ1840">
        <f>Y1840/AA1840</f>
        <v>1.7185169401235882</v>
      </c>
      <c r="AK1840">
        <f>Z1840/AB1840</f>
        <v>1.8536387593756334</v>
      </c>
      <c r="AL1840">
        <f>O1840/K1840</f>
        <v>4.470212587177548E-2</v>
      </c>
      <c r="AM1840">
        <f>P1840/L1840</f>
        <v>5.0210050088867343E-2</v>
      </c>
      <c r="AN1840">
        <f>K1840/W1840</f>
        <v>1.9622423742786479</v>
      </c>
      <c r="AO1840">
        <f>L1840/X1840</f>
        <v>1.8547988311980221</v>
      </c>
      <c r="AP1840">
        <f>IF(OR(Q1840&lt;0, Q1840="NA"), 0, 1)</f>
        <v>1</v>
      </c>
      <c r="AQ1840">
        <f>IF(OR(S1840&lt;0, S1840="NA"), 0, 1)</f>
        <v>1</v>
      </c>
      <c r="AR1840">
        <f>IFERROR(IF((AF1840-AG1840)&gt;0,1,0),0)</f>
        <v>1</v>
      </c>
      <c r="AS1840">
        <f>IFERROR(IF((S1840-Q1840)&gt;0,1,0),0)</f>
        <v>0</v>
      </c>
      <c r="AT1840">
        <f>IFERROR(IF((AH1840-AI1840)&lt;0,1,0),0)</f>
        <v>1</v>
      </c>
      <c r="AU1840">
        <f>IFERROR(IF((AJ1840-AK1840)&gt;0,1,0),0)</f>
        <v>0</v>
      </c>
      <c r="AV1840">
        <f>IFERROR(IF((AL1840-AM1840)&gt;0,1,0),0)</f>
        <v>0</v>
      </c>
      <c r="AW1840">
        <f>IFERROR(IF((AN1840-AO1840)&gt;0,1,0),0)</f>
        <v>1</v>
      </c>
      <c r="AX1840">
        <f>IFERROR(IF((AC1840-AD1840)&lt;0,1,0),0)</f>
        <v>0</v>
      </c>
      <c r="AY1840">
        <f>SUM(AP1840:AX1840)</f>
        <v>5</v>
      </c>
    </row>
    <row r="1841" spans="1:51" x14ac:dyDescent="0.45">
      <c r="A1841" s="1" t="s">
        <v>3384</v>
      </c>
      <c r="B1841" s="2">
        <v>4752620</v>
      </c>
      <c r="C1841" s="3" t="s">
        <v>5337</v>
      </c>
      <c r="D1841" s="5">
        <v>41.2</v>
      </c>
      <c r="E1841" s="5">
        <v>723.76666239999997</v>
      </c>
      <c r="F1841" s="3" t="s">
        <v>4654</v>
      </c>
      <c r="G1841" s="3" t="s">
        <v>4654</v>
      </c>
      <c r="H1841" s="3" t="s">
        <v>4655</v>
      </c>
      <c r="I1841" s="3" t="s">
        <v>4888</v>
      </c>
      <c r="J1841" s="3" t="s">
        <v>5234</v>
      </c>
      <c r="K1841" s="6">
        <v>671877</v>
      </c>
      <c r="L1841" s="6">
        <v>718079</v>
      </c>
      <c r="M1841" s="6">
        <v>92811</v>
      </c>
      <c r="N1841" s="6">
        <v>94084</v>
      </c>
      <c r="O1841" s="6">
        <v>75955</v>
      </c>
      <c r="P1841" s="6">
        <v>76381</v>
      </c>
      <c r="Q1841" s="6">
        <v>82681</v>
      </c>
      <c r="R1841" s="6">
        <v>84220</v>
      </c>
      <c r="S1841" s="6">
        <v>101612</v>
      </c>
      <c r="T1841" s="6">
        <v>127050</v>
      </c>
      <c r="U1841" s="6" t="s">
        <v>4474</v>
      </c>
      <c r="V1841" s="6" t="s">
        <v>4474</v>
      </c>
      <c r="W1841" s="6">
        <v>715662</v>
      </c>
      <c r="X1841" s="6">
        <v>680009</v>
      </c>
      <c r="Y1841" s="6">
        <v>436497</v>
      </c>
      <c r="Z1841" s="6">
        <v>418914</v>
      </c>
      <c r="AA1841" s="6">
        <v>43960</v>
      </c>
      <c r="AB1841" s="6">
        <v>51909</v>
      </c>
      <c r="AC1841" s="6">
        <v>17567000</v>
      </c>
      <c r="AD1841" s="6">
        <v>17567000</v>
      </c>
      <c r="AF1841">
        <f>Q1841/W1841</f>
        <v>0.11553079526368593</v>
      </c>
      <c r="AG1841">
        <f>R1841/X1841</f>
        <v>0.12385130196806218</v>
      </c>
      <c r="AH1841" t="e">
        <f>U1841/W1841</f>
        <v>#VALUE!</v>
      </c>
      <c r="AI1841" t="e">
        <f>V1841/X1841</f>
        <v>#VALUE!</v>
      </c>
      <c r="AJ1841">
        <f>Y1841/AA1841</f>
        <v>9.929413102820746</v>
      </c>
      <c r="AK1841">
        <f>Z1841/AB1841</f>
        <v>8.0701612437149635</v>
      </c>
      <c r="AL1841">
        <f>O1841/K1841</f>
        <v>0.11304896580772969</v>
      </c>
      <c r="AM1841">
        <f>P1841/L1841</f>
        <v>0.1063685193411867</v>
      </c>
      <c r="AN1841">
        <f>K1841/W1841</f>
        <v>0.93881888377474287</v>
      </c>
      <c r="AO1841">
        <f>L1841/X1841</f>
        <v>1.0559845531456202</v>
      </c>
      <c r="AP1841">
        <f>IF(OR(Q1841&lt;0, Q1841="NA"), 0, 1)</f>
        <v>1</v>
      </c>
      <c r="AQ1841">
        <f>IF(OR(S1841&lt;0, S1841="NA"), 0, 1)</f>
        <v>1</v>
      </c>
      <c r="AR1841">
        <f>IFERROR(IF((AF1841-AG1841)&gt;0,1,0),0)</f>
        <v>0</v>
      </c>
      <c r="AS1841">
        <f>IFERROR(IF((S1841-Q1841)&gt;0,1,0),0)</f>
        <v>1</v>
      </c>
      <c r="AT1841">
        <f>IFERROR(IF((AH1841-AI1841)&lt;0,1,0),0)</f>
        <v>0</v>
      </c>
      <c r="AU1841">
        <f>IFERROR(IF((AJ1841-AK1841)&gt;0,1,0),0)</f>
        <v>1</v>
      </c>
      <c r="AV1841">
        <f>IFERROR(IF((AL1841-AM1841)&gt;0,1,0),0)</f>
        <v>1</v>
      </c>
      <c r="AW1841">
        <f>IFERROR(IF((AN1841-AO1841)&gt;0,1,0),0)</f>
        <v>0</v>
      </c>
      <c r="AX1841">
        <f>IFERROR(IF((AC1841-AD1841)&lt;0,1,0),0)</f>
        <v>0</v>
      </c>
      <c r="AY1841">
        <f>SUM(AP1841:AX1841)</f>
        <v>5</v>
      </c>
    </row>
    <row r="1842" spans="1:51" x14ac:dyDescent="0.45">
      <c r="A1842" s="1" t="s">
        <v>3442</v>
      </c>
      <c r="B1842" s="2">
        <v>5272768</v>
      </c>
      <c r="C1842" s="3" t="s">
        <v>5336</v>
      </c>
      <c r="D1842" s="5">
        <v>4.63</v>
      </c>
      <c r="E1842" s="5">
        <v>174.84406974000001</v>
      </c>
      <c r="F1842" s="3" t="s">
        <v>4475</v>
      </c>
      <c r="G1842" s="3" t="s">
        <v>4476</v>
      </c>
      <c r="H1842" s="3" t="s">
        <v>4477</v>
      </c>
      <c r="I1842" s="3" t="s">
        <v>4577</v>
      </c>
      <c r="J1842" s="3" t="s">
        <v>5238</v>
      </c>
      <c r="K1842" s="6">
        <v>1250800</v>
      </c>
      <c r="L1842" s="6">
        <v>1293900</v>
      </c>
      <c r="M1842" s="6">
        <v>25800</v>
      </c>
      <c r="N1842" s="6">
        <v>25900</v>
      </c>
      <c r="O1842" s="6">
        <v>8700</v>
      </c>
      <c r="P1842" s="6">
        <v>7300</v>
      </c>
      <c r="Q1842" s="6">
        <v>-190700</v>
      </c>
      <c r="R1842" s="6">
        <v>-196000</v>
      </c>
      <c r="S1842" s="6">
        <v>48200</v>
      </c>
      <c r="T1842" s="6">
        <v>-4400</v>
      </c>
      <c r="U1842" s="6">
        <v>209800</v>
      </c>
      <c r="V1842" s="6">
        <v>208500</v>
      </c>
      <c r="W1842" s="6">
        <v>830500</v>
      </c>
      <c r="X1842" s="6">
        <v>896000</v>
      </c>
      <c r="Y1842" s="6">
        <v>394600</v>
      </c>
      <c r="Z1842" s="6">
        <v>456700</v>
      </c>
      <c r="AA1842" s="6">
        <v>351900</v>
      </c>
      <c r="AB1842" s="6">
        <v>407800</v>
      </c>
      <c r="AC1842" s="6">
        <v>35350694</v>
      </c>
      <c r="AD1842" s="6">
        <v>35276730</v>
      </c>
      <c r="AF1842">
        <f>Q1842/W1842</f>
        <v>-0.2296207104154124</v>
      </c>
      <c r="AG1842">
        <f>R1842/X1842</f>
        <v>-0.21875</v>
      </c>
      <c r="AH1842">
        <f>U1842/W1842</f>
        <v>0.25261890427453343</v>
      </c>
      <c r="AI1842">
        <f>V1842/X1842</f>
        <v>0.23270089285714285</v>
      </c>
      <c r="AJ1842">
        <f>Y1842/AA1842</f>
        <v>1.1213412901392441</v>
      </c>
      <c r="AK1842">
        <f>Z1842/AB1842</f>
        <v>1.1199117214320746</v>
      </c>
      <c r="AL1842">
        <f>O1842/K1842</f>
        <v>6.9555484489926449E-3</v>
      </c>
      <c r="AM1842">
        <f>P1842/L1842</f>
        <v>5.6418579488368495E-3</v>
      </c>
      <c r="AN1842">
        <f>K1842/W1842</f>
        <v>1.5060806742925947</v>
      </c>
      <c r="AO1842">
        <f>L1842/X1842</f>
        <v>1.4440848214285715</v>
      </c>
      <c r="AP1842">
        <f>IF(OR(Q1842&lt;0, Q1842="NA"), 0, 1)</f>
        <v>0</v>
      </c>
      <c r="AQ1842">
        <f>IF(OR(S1842&lt;0, S1842="NA"), 0, 1)</f>
        <v>1</v>
      </c>
      <c r="AR1842">
        <f>IFERROR(IF((AF1842-AG1842)&gt;0,1,0),0)</f>
        <v>0</v>
      </c>
      <c r="AS1842">
        <f>IFERROR(IF((S1842-Q1842)&gt;0,1,0),0)</f>
        <v>1</v>
      </c>
      <c r="AT1842">
        <f>IFERROR(IF((AH1842-AI1842)&lt;0,1,0),0)</f>
        <v>0</v>
      </c>
      <c r="AU1842">
        <f>IFERROR(IF((AJ1842-AK1842)&gt;0,1,0),0)</f>
        <v>1</v>
      </c>
      <c r="AV1842">
        <f>IFERROR(IF((AL1842-AM1842)&gt;0,1,0),0)</f>
        <v>1</v>
      </c>
      <c r="AW1842">
        <f>IFERROR(IF((AN1842-AO1842)&gt;0,1,0),0)</f>
        <v>1</v>
      </c>
      <c r="AX1842">
        <f>IFERROR(IF((AC1842-AD1842)&lt;0,1,0),0)</f>
        <v>0</v>
      </c>
      <c r="AY1842">
        <f>SUM(AP1842:AX1842)</f>
        <v>5</v>
      </c>
    </row>
    <row r="1843" spans="1:51" x14ac:dyDescent="0.45">
      <c r="A1843" s="1" t="s">
        <v>3443</v>
      </c>
      <c r="B1843" s="2">
        <v>4646458</v>
      </c>
      <c r="C1843" s="3" t="s">
        <v>5335</v>
      </c>
      <c r="D1843" s="5">
        <v>11.31</v>
      </c>
      <c r="E1843" s="5">
        <v>422.39941068000002</v>
      </c>
      <c r="F1843" s="3" t="s">
        <v>4480</v>
      </c>
      <c r="G1843" s="3" t="s">
        <v>4491</v>
      </c>
      <c r="H1843" s="3" t="s">
        <v>4492</v>
      </c>
      <c r="I1843" s="3" t="s">
        <v>4493</v>
      </c>
      <c r="J1843" s="3" t="s">
        <v>5217</v>
      </c>
      <c r="K1843" s="6">
        <v>150078</v>
      </c>
      <c r="L1843" s="6">
        <v>157206</v>
      </c>
      <c r="M1843" s="6" t="s">
        <v>4474</v>
      </c>
      <c r="N1843" s="6" t="s">
        <v>4474</v>
      </c>
      <c r="O1843" s="6">
        <v>110924</v>
      </c>
      <c r="P1843" s="6">
        <v>116148</v>
      </c>
      <c r="Q1843" s="6">
        <v>40602</v>
      </c>
      <c r="R1843" s="6">
        <v>30375</v>
      </c>
      <c r="S1843" s="6">
        <v>-5775</v>
      </c>
      <c r="T1843" s="6">
        <v>70799</v>
      </c>
      <c r="U1843" s="6">
        <v>542512</v>
      </c>
      <c r="V1843" s="6">
        <v>548688</v>
      </c>
      <c r="W1843" s="6">
        <v>1075578</v>
      </c>
      <c r="X1843" s="6">
        <v>1078236</v>
      </c>
      <c r="Y1843" s="6">
        <v>9270</v>
      </c>
      <c r="Z1843" s="6">
        <v>14570</v>
      </c>
      <c r="AA1843" s="6">
        <v>25708</v>
      </c>
      <c r="AB1843" s="6">
        <v>23164</v>
      </c>
      <c r="AC1843" s="6">
        <v>37902532</v>
      </c>
      <c r="AD1843" s="6">
        <v>38547295</v>
      </c>
      <c r="AF1843">
        <f>Q1843/W1843</f>
        <v>3.7749005650915136E-2</v>
      </c>
      <c r="AG1843">
        <f>R1843/X1843</f>
        <v>2.8171012654001536E-2</v>
      </c>
      <c r="AH1843">
        <f>U1843/W1843</f>
        <v>0.5043911273752345</v>
      </c>
      <c r="AI1843">
        <f>V1843/X1843</f>
        <v>0.50887560793740882</v>
      </c>
      <c r="AJ1843">
        <f>Y1843/AA1843</f>
        <v>0.36058814376847675</v>
      </c>
      <c r="AK1843">
        <f>Z1843/AB1843</f>
        <v>0.62899326541184597</v>
      </c>
      <c r="AL1843">
        <f>O1843/K1843</f>
        <v>0.73910899665507268</v>
      </c>
      <c r="AM1843">
        <f>P1843/L1843</f>
        <v>0.73882676233731537</v>
      </c>
      <c r="AN1843">
        <f>K1843/W1843</f>
        <v>0.13953241884828435</v>
      </c>
      <c r="AO1843">
        <f>L1843/X1843</f>
        <v>0.1457992498859248</v>
      </c>
      <c r="AP1843">
        <f>IF(OR(Q1843&lt;0, Q1843="NA"), 0, 1)</f>
        <v>1</v>
      </c>
      <c r="AQ1843">
        <f>IF(OR(S1843&lt;0, S1843="NA"), 0, 1)</f>
        <v>0</v>
      </c>
      <c r="AR1843">
        <f>IFERROR(IF((AF1843-AG1843)&gt;0,1,0),0)</f>
        <v>1</v>
      </c>
      <c r="AS1843">
        <f>IFERROR(IF((S1843-Q1843)&gt;0,1,0),0)</f>
        <v>0</v>
      </c>
      <c r="AT1843">
        <f>IFERROR(IF((AH1843-AI1843)&lt;0,1,0),0)</f>
        <v>1</v>
      </c>
      <c r="AU1843">
        <f>IFERROR(IF((AJ1843-AK1843)&gt;0,1,0),0)</f>
        <v>0</v>
      </c>
      <c r="AV1843">
        <f>IFERROR(IF((AL1843-AM1843)&gt;0,1,0),0)</f>
        <v>1</v>
      </c>
      <c r="AW1843">
        <f>IFERROR(IF((AN1843-AO1843)&gt;0,1,0),0)</f>
        <v>0</v>
      </c>
      <c r="AX1843">
        <f>IFERROR(IF((AC1843-AD1843)&lt;0,1,0),0)</f>
        <v>1</v>
      </c>
      <c r="AY1843">
        <f>SUM(AP1843:AX1843)</f>
        <v>5</v>
      </c>
    </row>
    <row r="1844" spans="1:51" x14ac:dyDescent="0.45">
      <c r="A1844" s="1" t="s">
        <v>3446</v>
      </c>
      <c r="B1844" s="2">
        <v>106554287</v>
      </c>
      <c r="C1844" s="3" t="s">
        <v>5337</v>
      </c>
      <c r="D1844" s="5">
        <v>25.83</v>
      </c>
      <c r="E1844" s="5">
        <v>4153.2071464800001</v>
      </c>
      <c r="F1844" s="3" t="s">
        <v>4485</v>
      </c>
      <c r="G1844" s="3" t="s">
        <v>4607</v>
      </c>
      <c r="H1844" s="3" t="s">
        <v>4742</v>
      </c>
      <c r="I1844" s="3" t="s">
        <v>4743</v>
      </c>
      <c r="J1844" s="3" t="s">
        <v>5027</v>
      </c>
      <c r="K1844" s="6">
        <v>3861000</v>
      </c>
      <c r="L1844" s="6">
        <v>3797000</v>
      </c>
      <c r="M1844" s="6">
        <v>108000</v>
      </c>
      <c r="N1844" s="6">
        <v>102000</v>
      </c>
      <c r="O1844" s="6">
        <v>39000</v>
      </c>
      <c r="P1844" s="6">
        <v>38000</v>
      </c>
      <c r="Q1844" s="6">
        <v>-263000</v>
      </c>
      <c r="R1844" s="6">
        <v>-21000</v>
      </c>
      <c r="S1844" s="6">
        <v>14000</v>
      </c>
      <c r="T1844" s="6">
        <v>25000</v>
      </c>
      <c r="U1844" s="6">
        <v>347000</v>
      </c>
      <c r="V1844" s="6">
        <v>350000</v>
      </c>
      <c r="W1844" s="6">
        <v>3392000</v>
      </c>
      <c r="X1844" s="6">
        <v>1813000</v>
      </c>
      <c r="Y1844" s="6">
        <v>1255000</v>
      </c>
      <c r="Z1844" s="6">
        <v>776000</v>
      </c>
      <c r="AA1844" s="6">
        <v>947000</v>
      </c>
      <c r="AB1844" s="6">
        <v>662000</v>
      </c>
      <c r="AC1844" s="6">
        <v>160790000</v>
      </c>
      <c r="AD1844" s="6">
        <v>117607000</v>
      </c>
      <c r="AF1844">
        <f>Q1844/W1844</f>
        <v>-7.7535377358490559E-2</v>
      </c>
      <c r="AG1844">
        <f>R1844/X1844</f>
        <v>-1.1583011583011582E-2</v>
      </c>
      <c r="AH1844">
        <f>U1844/W1844</f>
        <v>0.10229952830188679</v>
      </c>
      <c r="AI1844">
        <f>V1844/X1844</f>
        <v>0.19305019305019305</v>
      </c>
      <c r="AJ1844">
        <f>Y1844/AA1844</f>
        <v>1.3252375923970432</v>
      </c>
      <c r="AK1844">
        <f>Z1844/AB1844</f>
        <v>1.1722054380664653</v>
      </c>
      <c r="AL1844">
        <f>O1844/K1844</f>
        <v>1.0101010101010102E-2</v>
      </c>
      <c r="AM1844">
        <f>P1844/L1844</f>
        <v>1.0007900974453516E-2</v>
      </c>
      <c r="AN1844">
        <f>K1844/W1844</f>
        <v>1.1382665094339623</v>
      </c>
      <c r="AO1844">
        <f>L1844/X1844</f>
        <v>2.0943188086045228</v>
      </c>
      <c r="AP1844">
        <f>IF(OR(Q1844&lt;0, Q1844="NA"), 0, 1)</f>
        <v>0</v>
      </c>
      <c r="AQ1844">
        <f>IF(OR(S1844&lt;0, S1844="NA"), 0, 1)</f>
        <v>1</v>
      </c>
      <c r="AR1844">
        <f>IFERROR(IF((AF1844-AG1844)&gt;0,1,0),0)</f>
        <v>0</v>
      </c>
      <c r="AS1844">
        <f>IFERROR(IF((S1844-Q1844)&gt;0,1,0),0)</f>
        <v>1</v>
      </c>
      <c r="AT1844">
        <f>IFERROR(IF((AH1844-AI1844)&lt;0,1,0),0)</f>
        <v>1</v>
      </c>
      <c r="AU1844">
        <f>IFERROR(IF((AJ1844-AK1844)&gt;0,1,0),0)</f>
        <v>1</v>
      </c>
      <c r="AV1844">
        <f>IFERROR(IF((AL1844-AM1844)&gt;0,1,0),0)</f>
        <v>1</v>
      </c>
      <c r="AW1844">
        <f>IFERROR(IF((AN1844-AO1844)&gt;0,1,0),0)</f>
        <v>0</v>
      </c>
      <c r="AX1844">
        <f>IFERROR(IF((AC1844-AD1844)&lt;0,1,0),0)</f>
        <v>0</v>
      </c>
      <c r="AY1844">
        <f>SUM(AP1844:AX1844)</f>
        <v>5</v>
      </c>
    </row>
    <row r="1845" spans="1:51" x14ac:dyDescent="0.45">
      <c r="A1845" s="1" t="s">
        <v>3448</v>
      </c>
      <c r="B1845" s="2">
        <v>4250588</v>
      </c>
      <c r="C1845" s="3" t="s">
        <v>5337</v>
      </c>
      <c r="D1845" s="5">
        <v>65.66</v>
      </c>
      <c r="E1845" s="5">
        <v>8218.7682409000008</v>
      </c>
      <c r="F1845" s="3" t="s">
        <v>4480</v>
      </c>
      <c r="G1845" s="3" t="s">
        <v>4509</v>
      </c>
      <c r="H1845" s="3" t="s">
        <v>4509</v>
      </c>
      <c r="I1845" s="3" t="s">
        <v>4510</v>
      </c>
      <c r="J1845" s="3" t="s">
        <v>4727</v>
      </c>
      <c r="K1845" s="6">
        <v>2401403</v>
      </c>
      <c r="L1845" s="6">
        <v>2296736</v>
      </c>
      <c r="M1845" s="6">
        <v>536945</v>
      </c>
      <c r="N1845" s="6">
        <v>530021</v>
      </c>
      <c r="O1845" s="6">
        <v>402272</v>
      </c>
      <c r="P1845" s="6">
        <v>405224</v>
      </c>
      <c r="Q1845" s="6">
        <v>245861</v>
      </c>
      <c r="R1845" s="6">
        <v>232921</v>
      </c>
      <c r="S1845" s="6">
        <v>482096</v>
      </c>
      <c r="T1845" s="6">
        <v>486655</v>
      </c>
      <c r="U1845" s="6">
        <v>2646550</v>
      </c>
      <c r="V1845" s="6">
        <v>1940863</v>
      </c>
      <c r="W1845" s="6">
        <v>8478503</v>
      </c>
      <c r="X1845" s="6">
        <v>8272411</v>
      </c>
      <c r="Y1845" s="6">
        <v>4019357</v>
      </c>
      <c r="Z1845" s="6">
        <v>5122502</v>
      </c>
      <c r="AA1845" s="6">
        <v>3965878</v>
      </c>
      <c r="AB1845" s="6">
        <v>4696134</v>
      </c>
      <c r="AC1845" s="6">
        <v>261821296</v>
      </c>
      <c r="AD1845" s="6">
        <v>260503201</v>
      </c>
      <c r="AF1845">
        <f>Q1845/W1845</f>
        <v>2.8998161585836558E-2</v>
      </c>
      <c r="AG1845">
        <f>R1845/X1845</f>
        <v>2.8156362153669588E-2</v>
      </c>
      <c r="AH1845">
        <f>U1845/W1845</f>
        <v>0.31214826485288738</v>
      </c>
      <c r="AI1845">
        <f>V1845/X1845</f>
        <v>0.23461878284335727</v>
      </c>
      <c r="AJ1845">
        <f>Y1845/AA1845</f>
        <v>1.0134847819322732</v>
      </c>
      <c r="AK1845">
        <f>Z1845/AB1845</f>
        <v>1.0907912763988421</v>
      </c>
      <c r="AL1845">
        <f>O1845/K1845</f>
        <v>0.16751540661854758</v>
      </c>
      <c r="AM1845">
        <f>P1845/L1845</f>
        <v>0.17643473172362867</v>
      </c>
      <c r="AN1845">
        <f>K1845/W1845</f>
        <v>0.28323431624662987</v>
      </c>
      <c r="AO1845">
        <f>L1845/X1845</f>
        <v>0.27763804288737587</v>
      </c>
      <c r="AP1845">
        <f>IF(OR(Q1845&lt;0, Q1845="NA"), 0, 1)</f>
        <v>1</v>
      </c>
      <c r="AQ1845">
        <f>IF(OR(S1845&lt;0, S1845="NA"), 0, 1)</f>
        <v>1</v>
      </c>
      <c r="AR1845">
        <f>IFERROR(IF((AF1845-AG1845)&gt;0,1,0),0)</f>
        <v>1</v>
      </c>
      <c r="AS1845">
        <f>IFERROR(IF((S1845-Q1845)&gt;0,1,0),0)</f>
        <v>1</v>
      </c>
      <c r="AT1845">
        <f>IFERROR(IF((AH1845-AI1845)&lt;0,1,0),0)</f>
        <v>0</v>
      </c>
      <c r="AU1845">
        <f>IFERROR(IF((AJ1845-AK1845)&gt;0,1,0),0)</f>
        <v>0</v>
      </c>
      <c r="AV1845">
        <f>IFERROR(IF((AL1845-AM1845)&gt;0,1,0),0)</f>
        <v>0</v>
      </c>
      <c r="AW1845">
        <f>IFERROR(IF((AN1845-AO1845)&gt;0,1,0),0)</f>
        <v>1</v>
      </c>
      <c r="AX1845">
        <f>IFERROR(IF((AC1845-AD1845)&lt;0,1,0),0)</f>
        <v>0</v>
      </c>
      <c r="AY1845">
        <f>SUM(AP1845:AX1845)</f>
        <v>5</v>
      </c>
    </row>
    <row r="1846" spans="1:51" x14ac:dyDescent="0.45">
      <c r="A1846" s="1" t="s">
        <v>3449</v>
      </c>
      <c r="B1846" s="2">
        <v>105364</v>
      </c>
      <c r="C1846" s="3" t="s">
        <v>5337</v>
      </c>
      <c r="D1846" s="5">
        <v>165.14</v>
      </c>
      <c r="E1846" s="5">
        <v>6983.8057748199999</v>
      </c>
      <c r="F1846" s="3" t="s">
        <v>4485</v>
      </c>
      <c r="G1846" s="3" t="s">
        <v>4607</v>
      </c>
      <c r="H1846" s="3" t="s">
        <v>4742</v>
      </c>
      <c r="I1846" s="3" t="s">
        <v>4743</v>
      </c>
      <c r="J1846" s="3" t="s">
        <v>5239</v>
      </c>
      <c r="K1846" s="6">
        <v>12470000</v>
      </c>
      <c r="L1846" s="6">
        <v>12226000</v>
      </c>
      <c r="M1846" s="6">
        <v>2498000</v>
      </c>
      <c r="N1846" s="6">
        <v>2632000</v>
      </c>
      <c r="O1846" s="6">
        <v>777000</v>
      </c>
      <c r="P1846" s="6">
        <v>920000</v>
      </c>
      <c r="Q1846" s="6">
        <v>478000</v>
      </c>
      <c r="R1846" s="6">
        <v>497000</v>
      </c>
      <c r="S1846" s="6">
        <v>2218000</v>
      </c>
      <c r="T1846" s="6">
        <v>2210000</v>
      </c>
      <c r="U1846" s="6">
        <v>6566000</v>
      </c>
      <c r="V1846" s="6">
        <v>6392000</v>
      </c>
      <c r="W1846" s="6">
        <v>16497000</v>
      </c>
      <c r="X1846" s="6">
        <v>16408000</v>
      </c>
      <c r="Y1846" s="6">
        <v>2381000</v>
      </c>
      <c r="Z1846" s="6">
        <v>2371000</v>
      </c>
      <c r="AA1846" s="6">
        <v>3211000</v>
      </c>
      <c r="AB1846" s="6">
        <v>3184000</v>
      </c>
      <c r="AC1846" s="6">
        <v>42290213</v>
      </c>
      <c r="AD1846" s="6">
        <v>43283183</v>
      </c>
      <c r="AF1846">
        <f>Q1846/W1846</f>
        <v>2.897496514517791E-2</v>
      </c>
      <c r="AG1846">
        <f>R1846/X1846</f>
        <v>3.0290102389078498E-2</v>
      </c>
      <c r="AH1846">
        <f>U1846/W1846</f>
        <v>0.39801175971388736</v>
      </c>
      <c r="AI1846">
        <f>V1846/X1846</f>
        <v>0.38956606533398341</v>
      </c>
      <c r="AJ1846">
        <f>Y1846/AA1846</f>
        <v>0.74151354718156337</v>
      </c>
      <c r="AK1846">
        <f>Z1846/AB1846</f>
        <v>0.74466080402010049</v>
      </c>
      <c r="AL1846">
        <f>O1846/K1846</f>
        <v>6.230954290296712E-2</v>
      </c>
      <c r="AM1846">
        <f>P1846/L1846</f>
        <v>7.5249468346147555E-2</v>
      </c>
      <c r="AN1846">
        <f>K1846/W1846</f>
        <v>0.75589501121416014</v>
      </c>
      <c r="AO1846">
        <f>L1846/X1846</f>
        <v>0.74512432959531938</v>
      </c>
      <c r="AP1846">
        <f>IF(OR(Q1846&lt;0, Q1846="NA"), 0, 1)</f>
        <v>1</v>
      </c>
      <c r="AQ1846">
        <f>IF(OR(S1846&lt;0, S1846="NA"), 0, 1)</f>
        <v>1</v>
      </c>
      <c r="AR1846">
        <f>IFERROR(IF((AF1846-AG1846)&gt;0,1,0),0)</f>
        <v>0</v>
      </c>
      <c r="AS1846">
        <f>IFERROR(IF((S1846-Q1846)&gt;0,1,0),0)</f>
        <v>1</v>
      </c>
      <c r="AT1846">
        <f>IFERROR(IF((AH1846-AI1846)&lt;0,1,0),0)</f>
        <v>0</v>
      </c>
      <c r="AU1846">
        <f>IFERROR(IF((AJ1846-AK1846)&gt;0,1,0),0)</f>
        <v>0</v>
      </c>
      <c r="AV1846">
        <f>IFERROR(IF((AL1846-AM1846)&gt;0,1,0),0)</f>
        <v>0</v>
      </c>
      <c r="AW1846">
        <f>IFERROR(IF((AN1846-AO1846)&gt;0,1,0),0)</f>
        <v>1</v>
      </c>
      <c r="AX1846">
        <f>IFERROR(IF((AC1846-AD1846)&lt;0,1,0),0)</f>
        <v>1</v>
      </c>
      <c r="AY1846">
        <f>SUM(AP1846:AX1846)</f>
        <v>5</v>
      </c>
    </row>
    <row r="1847" spans="1:51" x14ac:dyDescent="0.45">
      <c r="A1847" s="1" t="s">
        <v>3453</v>
      </c>
      <c r="B1847" s="2">
        <v>100445</v>
      </c>
      <c r="C1847" s="3" t="s">
        <v>5335</v>
      </c>
      <c r="D1847" s="5">
        <v>37.04</v>
      </c>
      <c r="E1847" s="5">
        <v>1417.1403992</v>
      </c>
      <c r="F1847" s="3" t="s">
        <v>4480</v>
      </c>
      <c r="G1847" s="3" t="s">
        <v>4481</v>
      </c>
      <c r="H1847" s="3" t="s">
        <v>4481</v>
      </c>
      <c r="I1847" s="3" t="s">
        <v>4482</v>
      </c>
      <c r="J1847" s="3" t="s">
        <v>4484</v>
      </c>
      <c r="K1847" s="6">
        <v>394724</v>
      </c>
      <c r="L1847" s="6">
        <v>395885</v>
      </c>
      <c r="M1847" s="6" t="s">
        <v>4474</v>
      </c>
      <c r="N1847" s="6" t="s">
        <v>4474</v>
      </c>
      <c r="O1847" s="6">
        <v>347538</v>
      </c>
      <c r="P1847" s="6">
        <v>335938</v>
      </c>
      <c r="Q1847" s="6">
        <v>135247</v>
      </c>
      <c r="R1847" s="6">
        <v>136125</v>
      </c>
      <c r="S1847" s="6">
        <v>149460</v>
      </c>
      <c r="T1847" s="6">
        <v>179747</v>
      </c>
      <c r="U1847" s="6">
        <v>64015</v>
      </c>
      <c r="V1847" s="6">
        <v>39034</v>
      </c>
      <c r="W1847" s="6">
        <v>9583947</v>
      </c>
      <c r="X1847" s="6">
        <v>9635462</v>
      </c>
      <c r="Y1847" s="6" t="s">
        <v>4474</v>
      </c>
      <c r="Z1847" s="6" t="s">
        <v>4474</v>
      </c>
      <c r="AA1847" s="6" t="s">
        <v>4474</v>
      </c>
      <c r="AB1847" s="6" t="s">
        <v>4474</v>
      </c>
      <c r="AC1847" s="6">
        <v>38259730</v>
      </c>
      <c r="AD1847" s="6">
        <v>38256204</v>
      </c>
      <c r="AF1847">
        <f>Q1847/W1847</f>
        <v>1.4111826787022091E-2</v>
      </c>
      <c r="AG1847">
        <f>R1847/X1847</f>
        <v>1.4127501099584015E-2</v>
      </c>
      <c r="AH1847">
        <f>U1847/W1847</f>
        <v>6.6793983731337414E-3</v>
      </c>
      <c r="AI1847">
        <f>V1847/X1847</f>
        <v>4.0510771564456378E-3</v>
      </c>
      <c r="AJ1847" t="e">
        <f>Y1847/AA1847</f>
        <v>#VALUE!</v>
      </c>
      <c r="AK1847" t="e">
        <f>Z1847/AB1847</f>
        <v>#VALUE!</v>
      </c>
      <c r="AL1847">
        <f>O1847/K1847</f>
        <v>0.88045824424154595</v>
      </c>
      <c r="AM1847">
        <f>P1847/L1847</f>
        <v>0.84857471235333493</v>
      </c>
      <c r="AN1847">
        <f>K1847/W1847</f>
        <v>4.1185953970738778E-2</v>
      </c>
      <c r="AO1847">
        <f>L1847/X1847</f>
        <v>4.1086249937989483E-2</v>
      </c>
      <c r="AP1847">
        <f>IF(OR(Q1847&lt;0, Q1847="NA"), 0, 1)</f>
        <v>1</v>
      </c>
      <c r="AQ1847">
        <f>IF(OR(S1847&lt;0, S1847="NA"), 0, 1)</f>
        <v>1</v>
      </c>
      <c r="AR1847">
        <f>IFERROR(IF((AF1847-AG1847)&gt;0,1,0),0)</f>
        <v>0</v>
      </c>
      <c r="AS1847">
        <f>IFERROR(IF((S1847-Q1847)&gt;0,1,0),0)</f>
        <v>1</v>
      </c>
      <c r="AT1847">
        <f>IFERROR(IF((AH1847-AI1847)&lt;0,1,0),0)</f>
        <v>0</v>
      </c>
      <c r="AU1847">
        <f>IFERROR(IF((AJ1847-AK1847)&gt;0,1,0),0)</f>
        <v>0</v>
      </c>
      <c r="AV1847">
        <f>IFERROR(IF((AL1847-AM1847)&gt;0,1,0),0)</f>
        <v>1</v>
      </c>
      <c r="AW1847">
        <f>IFERROR(IF((AN1847-AO1847)&gt;0,1,0),0)</f>
        <v>1</v>
      </c>
      <c r="AX1847">
        <f>IFERROR(IF((AC1847-AD1847)&lt;0,1,0),0)</f>
        <v>0</v>
      </c>
      <c r="AY1847">
        <f>SUM(AP1847:AX1847)</f>
        <v>5</v>
      </c>
    </row>
    <row r="1848" spans="1:51" x14ac:dyDescent="0.45">
      <c r="A1848" s="1" t="s">
        <v>3459</v>
      </c>
      <c r="B1848" s="2">
        <v>5429719</v>
      </c>
      <c r="C1848" s="3" t="s">
        <v>5337</v>
      </c>
      <c r="D1848" s="5">
        <v>16.12</v>
      </c>
      <c r="E1848" s="5">
        <v>1151.5512216</v>
      </c>
      <c r="F1848" s="3" t="s">
        <v>4525</v>
      </c>
      <c r="G1848" s="3" t="s">
        <v>4526</v>
      </c>
      <c r="H1848" s="3" t="s">
        <v>4705</v>
      </c>
      <c r="I1848" s="3" t="s">
        <v>5014</v>
      </c>
      <c r="J1848" s="3" t="s">
        <v>4528</v>
      </c>
      <c r="K1848" s="6">
        <v>402669</v>
      </c>
      <c r="L1848" s="6">
        <v>400237</v>
      </c>
      <c r="M1848" s="6">
        <v>330352</v>
      </c>
      <c r="N1848" s="6">
        <v>183575</v>
      </c>
      <c r="O1848" s="6">
        <v>320399</v>
      </c>
      <c r="P1848" s="6">
        <v>173587</v>
      </c>
      <c r="Q1848" s="6">
        <v>121991</v>
      </c>
      <c r="R1848" s="6">
        <v>-20808</v>
      </c>
      <c r="S1848" s="6">
        <v>53019</v>
      </c>
      <c r="T1848" s="6">
        <v>46556</v>
      </c>
      <c r="U1848" s="6">
        <v>4195673</v>
      </c>
      <c r="V1848" s="6">
        <v>4190587</v>
      </c>
      <c r="W1848" s="6">
        <v>6814920</v>
      </c>
      <c r="X1848" s="6">
        <v>6768966</v>
      </c>
      <c r="Y1848" s="6" t="s">
        <v>4474</v>
      </c>
      <c r="Z1848" s="6" t="s">
        <v>4474</v>
      </c>
      <c r="AA1848" s="6" t="s">
        <v>4474</v>
      </c>
      <c r="AB1848" s="6" t="s">
        <v>4474</v>
      </c>
      <c r="AC1848" s="6">
        <v>71436000</v>
      </c>
      <c r="AD1848" s="6">
        <v>71435000</v>
      </c>
      <c r="AF1848">
        <f>Q1848/W1848</f>
        <v>1.7900576969355472E-2</v>
      </c>
      <c r="AG1848">
        <f>R1848/X1848</f>
        <v>-3.0740293273743731E-3</v>
      </c>
      <c r="AH1848">
        <f>U1848/W1848</f>
        <v>0.6156599050319006</v>
      </c>
      <c r="AI1848">
        <f>V1848/X1848</f>
        <v>0.61908820342722948</v>
      </c>
      <c r="AJ1848" t="e">
        <f>Y1848/AA1848</f>
        <v>#VALUE!</v>
      </c>
      <c r="AK1848" t="e">
        <f>Z1848/AB1848</f>
        <v>#VALUE!</v>
      </c>
      <c r="AL1848">
        <f>O1848/K1848</f>
        <v>0.79568827001830289</v>
      </c>
      <c r="AM1848">
        <f>P1848/L1848</f>
        <v>0.43371052651304104</v>
      </c>
      <c r="AN1848">
        <f>K1848/W1848</f>
        <v>5.9086386927506118E-2</v>
      </c>
      <c r="AO1848">
        <f>L1848/X1848</f>
        <v>5.9128233174756677E-2</v>
      </c>
      <c r="AP1848">
        <f>IF(OR(Q1848&lt;0, Q1848="NA"), 0, 1)</f>
        <v>1</v>
      </c>
      <c r="AQ1848">
        <f>IF(OR(S1848&lt;0, S1848="NA"), 0, 1)</f>
        <v>1</v>
      </c>
      <c r="AR1848">
        <f>IFERROR(IF((AF1848-AG1848)&gt;0,1,0),0)</f>
        <v>1</v>
      </c>
      <c r="AS1848">
        <f>IFERROR(IF((S1848-Q1848)&gt;0,1,0),0)</f>
        <v>0</v>
      </c>
      <c r="AT1848">
        <f>IFERROR(IF((AH1848-AI1848)&lt;0,1,0),0)</f>
        <v>1</v>
      </c>
      <c r="AU1848">
        <f>IFERROR(IF((AJ1848-AK1848)&gt;0,1,0),0)</f>
        <v>0</v>
      </c>
      <c r="AV1848">
        <f>IFERROR(IF((AL1848-AM1848)&gt;0,1,0),0)</f>
        <v>1</v>
      </c>
      <c r="AW1848">
        <f>IFERROR(IF((AN1848-AO1848)&gt;0,1,0),0)</f>
        <v>0</v>
      </c>
      <c r="AX1848">
        <f>IFERROR(IF((AC1848-AD1848)&lt;0,1,0),0)</f>
        <v>0</v>
      </c>
      <c r="AY1848">
        <f>SUM(AP1848:AX1848)</f>
        <v>5</v>
      </c>
    </row>
    <row r="1849" spans="1:51" x14ac:dyDescent="0.45">
      <c r="A1849" s="1" t="s">
        <v>3462</v>
      </c>
      <c r="B1849" s="2">
        <v>4811336</v>
      </c>
      <c r="C1849" s="3" t="s">
        <v>5338</v>
      </c>
      <c r="D1849" s="7">
        <v>7.01</v>
      </c>
      <c r="E1849" s="5">
        <v>428.82457362999997</v>
      </c>
      <c r="F1849" s="3" t="s">
        <v>4470</v>
      </c>
      <c r="G1849" s="3" t="s">
        <v>4471</v>
      </c>
      <c r="H1849" s="3" t="s">
        <v>4489</v>
      </c>
      <c r="I1849" s="3" t="s">
        <v>4489</v>
      </c>
      <c r="J1849" s="3" t="s">
        <v>4495</v>
      </c>
      <c r="K1849" s="6">
        <v>106399</v>
      </c>
      <c r="L1849" s="6">
        <v>97243</v>
      </c>
      <c r="M1849" s="6">
        <v>-371152</v>
      </c>
      <c r="N1849" s="6">
        <v>-448123</v>
      </c>
      <c r="O1849" s="6">
        <v>-372463</v>
      </c>
      <c r="P1849" s="6">
        <v>-449509</v>
      </c>
      <c r="Q1849" s="6">
        <v>-337594</v>
      </c>
      <c r="R1849" s="6">
        <v>-445673</v>
      </c>
      <c r="S1849" s="6">
        <v>-320153</v>
      </c>
      <c r="T1849" s="6">
        <v>-373654</v>
      </c>
      <c r="U1849" s="6" t="s">
        <v>4474</v>
      </c>
      <c r="V1849" s="6" t="s">
        <v>4474</v>
      </c>
      <c r="W1849" s="6">
        <v>622432</v>
      </c>
      <c r="X1849" s="6">
        <v>697105</v>
      </c>
      <c r="Y1849" s="6">
        <v>604987</v>
      </c>
      <c r="Z1849" s="6">
        <v>686811</v>
      </c>
      <c r="AA1849" s="6">
        <v>60406</v>
      </c>
      <c r="AB1849" s="6">
        <v>69043</v>
      </c>
      <c r="AC1849" s="6">
        <v>61173263</v>
      </c>
      <c r="AD1849" s="6">
        <v>60894934</v>
      </c>
      <c r="AF1849">
        <f>Q1849/W1849</f>
        <v>-0.54237892653334019</v>
      </c>
      <c r="AG1849">
        <f>R1849/X1849</f>
        <v>-0.639319758142604</v>
      </c>
      <c r="AH1849" t="e">
        <f>U1849/W1849</f>
        <v>#VALUE!</v>
      </c>
      <c r="AI1849" t="e">
        <f>V1849/X1849</f>
        <v>#VALUE!</v>
      </c>
      <c r="AJ1849">
        <f>Y1849/AA1849</f>
        <v>10.015346157666457</v>
      </c>
      <c r="AK1849">
        <f>Z1849/AB1849</f>
        <v>9.9475833900612667</v>
      </c>
      <c r="AL1849">
        <f>O1849/K1849</f>
        <v>-3.5006250058741153</v>
      </c>
      <c r="AM1849">
        <f>P1849/L1849</f>
        <v>-4.6225332414672522</v>
      </c>
      <c r="AN1849">
        <f>K1849/W1849</f>
        <v>0.17094076140044215</v>
      </c>
      <c r="AO1849">
        <f>L1849/X1849</f>
        <v>0.1394954848982578</v>
      </c>
      <c r="AP1849">
        <f>IF(OR(Q1849&lt;0, Q1849="NA"), 0, 1)</f>
        <v>0</v>
      </c>
      <c r="AQ1849">
        <f>IF(OR(S1849&lt;0, S1849="NA"), 0, 1)</f>
        <v>0</v>
      </c>
      <c r="AR1849">
        <f>IFERROR(IF((AF1849-AG1849)&gt;0,1,0),0)</f>
        <v>1</v>
      </c>
      <c r="AS1849">
        <f>IFERROR(IF((S1849-Q1849)&gt;0,1,0),0)</f>
        <v>1</v>
      </c>
      <c r="AT1849">
        <f>IFERROR(IF((AH1849-AI1849)&lt;0,1,0),0)</f>
        <v>0</v>
      </c>
      <c r="AU1849">
        <f>IFERROR(IF((AJ1849-AK1849)&gt;0,1,0),0)</f>
        <v>1</v>
      </c>
      <c r="AV1849">
        <f>IFERROR(IF((AL1849-AM1849)&gt;0,1,0),0)</f>
        <v>1</v>
      </c>
      <c r="AW1849">
        <f>IFERROR(IF((AN1849-AO1849)&gt;0,1,0),0)</f>
        <v>1</v>
      </c>
      <c r="AX1849">
        <f>IFERROR(IF((AC1849-AD1849)&lt;0,1,0),0)</f>
        <v>0</v>
      </c>
      <c r="AY1849">
        <f>SUM(AP1849:AX1849)</f>
        <v>5</v>
      </c>
    </row>
    <row r="1850" spans="1:51" x14ac:dyDescent="0.45">
      <c r="A1850" s="1" t="s">
        <v>3467</v>
      </c>
      <c r="B1850" s="2">
        <v>5297753</v>
      </c>
      <c r="C1850" s="3" t="s">
        <v>5337</v>
      </c>
      <c r="D1850" s="5">
        <v>47.81</v>
      </c>
      <c r="E1850" s="5">
        <v>26830.893830649999</v>
      </c>
      <c r="F1850" s="3" t="s">
        <v>4500</v>
      </c>
      <c r="G1850" s="3" t="s">
        <v>4501</v>
      </c>
      <c r="H1850" s="3" t="s">
        <v>4502</v>
      </c>
      <c r="I1850" s="3" t="s">
        <v>4538</v>
      </c>
      <c r="J1850" s="3" t="s">
        <v>4504</v>
      </c>
      <c r="K1850" s="6">
        <v>1179183</v>
      </c>
      <c r="L1850" s="6">
        <v>1094736</v>
      </c>
      <c r="M1850" s="6">
        <v>-206544</v>
      </c>
      <c r="N1850" s="6">
        <v>-215899</v>
      </c>
      <c r="O1850" s="6">
        <v>-222289</v>
      </c>
      <c r="P1850" s="6">
        <v>-228533</v>
      </c>
      <c r="Q1850" s="6">
        <v>-257076</v>
      </c>
      <c r="R1850" s="6">
        <v>-264801</v>
      </c>
      <c r="S1850" s="6">
        <v>35922</v>
      </c>
      <c r="T1850" s="6">
        <v>11798</v>
      </c>
      <c r="U1850" s="6" t="s">
        <v>4474</v>
      </c>
      <c r="V1850" s="6" t="s">
        <v>4474</v>
      </c>
      <c r="W1850" s="6">
        <v>1863868</v>
      </c>
      <c r="X1850" s="6">
        <v>1826142</v>
      </c>
      <c r="Y1850" s="6">
        <v>1039415</v>
      </c>
      <c r="Z1850" s="6">
        <v>1039637</v>
      </c>
      <c r="AA1850" s="6">
        <v>654120</v>
      </c>
      <c r="AB1850" s="6">
        <v>647163</v>
      </c>
      <c r="AC1850" s="6">
        <v>561197615</v>
      </c>
      <c r="AD1850" s="6">
        <v>556361204</v>
      </c>
      <c r="AF1850">
        <f>Q1850/W1850</f>
        <v>-0.13792607631012496</v>
      </c>
      <c r="AG1850">
        <f>R1850/X1850</f>
        <v>-0.14500570054245507</v>
      </c>
      <c r="AH1850" t="e">
        <f>U1850/W1850</f>
        <v>#VALUE!</v>
      </c>
      <c r="AI1850" t="e">
        <f>V1850/X1850</f>
        <v>#VALUE!</v>
      </c>
      <c r="AJ1850">
        <f>Y1850/AA1850</f>
        <v>1.5890280070934997</v>
      </c>
      <c r="AK1850">
        <f>Z1850/AB1850</f>
        <v>1.6064530883255068</v>
      </c>
      <c r="AL1850">
        <f>O1850/K1850</f>
        <v>-0.18851102839847589</v>
      </c>
      <c r="AM1850">
        <f>P1850/L1850</f>
        <v>-0.20875626635097411</v>
      </c>
      <c r="AN1850">
        <f>K1850/W1850</f>
        <v>0.63265370723677861</v>
      </c>
      <c r="AO1850">
        <f>L1850/X1850</f>
        <v>0.59948021566778487</v>
      </c>
      <c r="AP1850">
        <f>IF(OR(Q1850&lt;0, Q1850="NA"), 0, 1)</f>
        <v>0</v>
      </c>
      <c r="AQ1850">
        <f>IF(OR(S1850&lt;0, S1850="NA"), 0, 1)</f>
        <v>1</v>
      </c>
      <c r="AR1850">
        <f>IFERROR(IF((AF1850-AG1850)&gt;0,1,0),0)</f>
        <v>1</v>
      </c>
      <c r="AS1850">
        <f>IFERROR(IF((S1850-Q1850)&gt;0,1,0),0)</f>
        <v>1</v>
      </c>
      <c r="AT1850">
        <f>IFERROR(IF((AH1850-AI1850)&lt;0,1,0),0)</f>
        <v>0</v>
      </c>
      <c r="AU1850">
        <f>IFERROR(IF((AJ1850-AK1850)&gt;0,1,0),0)</f>
        <v>0</v>
      </c>
      <c r="AV1850">
        <f>IFERROR(IF((AL1850-AM1850)&gt;0,1,0),0)</f>
        <v>1</v>
      </c>
      <c r="AW1850">
        <f>IFERROR(IF((AN1850-AO1850)&gt;0,1,0),0)</f>
        <v>1</v>
      </c>
      <c r="AX1850">
        <f>IFERROR(IF((AC1850-AD1850)&lt;0,1,0),0)</f>
        <v>0</v>
      </c>
      <c r="AY1850">
        <f>SUM(AP1850:AX1850)</f>
        <v>5</v>
      </c>
    </row>
    <row r="1851" spans="1:51" x14ac:dyDescent="0.45">
      <c r="A1851" s="1" t="s">
        <v>3471</v>
      </c>
      <c r="B1851" s="2">
        <v>4122602</v>
      </c>
      <c r="C1851" s="3" t="s">
        <v>5335</v>
      </c>
      <c r="D1851" s="5">
        <v>83.65</v>
      </c>
      <c r="E1851" s="5">
        <v>4511.0417324</v>
      </c>
      <c r="F1851" s="3" t="s">
        <v>4500</v>
      </c>
      <c r="G1851" s="3" t="s">
        <v>4574</v>
      </c>
      <c r="H1851" s="3" t="s">
        <v>4580</v>
      </c>
      <c r="I1851" s="3" t="s">
        <v>4824</v>
      </c>
      <c r="J1851" s="3" t="s">
        <v>4819</v>
      </c>
      <c r="K1851" s="6">
        <v>7568328</v>
      </c>
      <c r="L1851" s="6">
        <v>7602842</v>
      </c>
      <c r="M1851" s="6">
        <v>468139</v>
      </c>
      <c r="N1851" s="6">
        <v>478035</v>
      </c>
      <c r="O1851" s="6">
        <v>345721</v>
      </c>
      <c r="P1851" s="6">
        <v>356750</v>
      </c>
      <c r="Q1851" s="6">
        <v>237751</v>
      </c>
      <c r="R1851" s="6">
        <v>235766</v>
      </c>
      <c r="S1851" s="6">
        <v>340216</v>
      </c>
      <c r="T1851" s="6">
        <v>365198</v>
      </c>
      <c r="U1851" s="6">
        <v>299823</v>
      </c>
      <c r="V1851" s="6">
        <v>299665</v>
      </c>
      <c r="W1851" s="6">
        <v>4822845</v>
      </c>
      <c r="X1851" s="6">
        <v>4663531</v>
      </c>
      <c r="Y1851" s="6">
        <v>3870429</v>
      </c>
      <c r="Z1851" s="6">
        <v>3693335</v>
      </c>
      <c r="AA1851" s="6">
        <v>1940679</v>
      </c>
      <c r="AB1851" s="6">
        <v>1821556</v>
      </c>
      <c r="AC1851" s="6">
        <v>53921000</v>
      </c>
      <c r="AD1851" s="6">
        <v>54643000</v>
      </c>
      <c r="AF1851">
        <f>Q1851/W1851</f>
        <v>4.9296836203527171E-2</v>
      </c>
      <c r="AG1851">
        <f>R1851/X1851</f>
        <v>5.0555255234713783E-2</v>
      </c>
      <c r="AH1851">
        <f>U1851/W1851</f>
        <v>6.2167247755215024E-2</v>
      </c>
      <c r="AI1851">
        <f>V1851/X1851</f>
        <v>6.4257104756031427E-2</v>
      </c>
      <c r="AJ1851">
        <f>Y1851/AA1851</f>
        <v>1.994368465882302</v>
      </c>
      <c r="AK1851">
        <f>Z1851/AB1851</f>
        <v>2.0275714828421414</v>
      </c>
      <c r="AL1851">
        <f>O1851/K1851</f>
        <v>4.5679970529818474E-2</v>
      </c>
      <c r="AM1851">
        <f>P1851/L1851</f>
        <v>4.6923242650577242E-2</v>
      </c>
      <c r="AN1851">
        <f>K1851/W1851</f>
        <v>1.5692662733303684</v>
      </c>
      <c r="AO1851">
        <f>L1851/X1851</f>
        <v>1.6302758574993925</v>
      </c>
      <c r="AP1851">
        <f>IF(OR(Q1851&lt;0, Q1851="NA"), 0, 1)</f>
        <v>1</v>
      </c>
      <c r="AQ1851">
        <f>IF(OR(S1851&lt;0, S1851="NA"), 0, 1)</f>
        <v>1</v>
      </c>
      <c r="AR1851">
        <f>IFERROR(IF((AF1851-AG1851)&gt;0,1,0),0)</f>
        <v>0</v>
      </c>
      <c r="AS1851">
        <f>IFERROR(IF((S1851-Q1851)&gt;0,1,0),0)</f>
        <v>1</v>
      </c>
      <c r="AT1851">
        <f>IFERROR(IF((AH1851-AI1851)&lt;0,1,0),0)</f>
        <v>1</v>
      </c>
      <c r="AU1851">
        <f>IFERROR(IF((AJ1851-AK1851)&gt;0,1,0),0)</f>
        <v>0</v>
      </c>
      <c r="AV1851">
        <f>IFERROR(IF((AL1851-AM1851)&gt;0,1,0),0)</f>
        <v>0</v>
      </c>
      <c r="AW1851">
        <f>IFERROR(IF((AN1851-AO1851)&gt;0,1,0),0)</f>
        <v>0</v>
      </c>
      <c r="AX1851">
        <f>IFERROR(IF((AC1851-AD1851)&lt;0,1,0),0)</f>
        <v>1</v>
      </c>
      <c r="AY1851">
        <f>SUM(AP1851:AX1851)</f>
        <v>5</v>
      </c>
    </row>
    <row r="1852" spans="1:51" x14ac:dyDescent="0.45">
      <c r="A1852" s="1" t="s">
        <v>3474</v>
      </c>
      <c r="B1852" s="2">
        <v>4401941</v>
      </c>
      <c r="C1852" s="3" t="s">
        <v>5335</v>
      </c>
      <c r="D1852" s="5">
        <v>116.09</v>
      </c>
      <c r="E1852" s="5">
        <v>11088.876168500001</v>
      </c>
      <c r="F1852" s="3" t="s">
        <v>4470</v>
      </c>
      <c r="G1852" s="3" t="s">
        <v>4471</v>
      </c>
      <c r="H1852" s="3" t="s">
        <v>4489</v>
      </c>
      <c r="I1852" s="3" t="s">
        <v>4489</v>
      </c>
      <c r="J1852" s="3" t="s">
        <v>4495</v>
      </c>
      <c r="K1852" s="6">
        <v>1640348</v>
      </c>
      <c r="L1852" s="6">
        <v>1504993</v>
      </c>
      <c r="M1852" s="6">
        <v>119666</v>
      </c>
      <c r="N1852" s="6">
        <v>77750</v>
      </c>
      <c r="O1852" s="6">
        <v>81025</v>
      </c>
      <c r="P1852" s="6">
        <v>37987</v>
      </c>
      <c r="Q1852" s="6">
        <v>121845</v>
      </c>
      <c r="R1852" s="6">
        <v>47297</v>
      </c>
      <c r="S1852" s="6">
        <v>-352490</v>
      </c>
      <c r="T1852" s="6">
        <v>-396497</v>
      </c>
      <c r="U1852" s="6">
        <v>1135965</v>
      </c>
      <c r="V1852" s="6">
        <v>1134810</v>
      </c>
      <c r="W1852" s="6">
        <v>3599934</v>
      </c>
      <c r="X1852" s="6">
        <v>3424257</v>
      </c>
      <c r="Y1852" s="6">
        <v>2685369</v>
      </c>
      <c r="Z1852" s="6">
        <v>2683636</v>
      </c>
      <c r="AA1852" s="6">
        <v>699489</v>
      </c>
      <c r="AB1852" s="6">
        <v>688490</v>
      </c>
      <c r="AC1852" s="6">
        <v>95493005</v>
      </c>
      <c r="AD1852" s="6">
        <v>95282600</v>
      </c>
      <c r="AF1852">
        <f>Q1852/W1852</f>
        <v>3.3846453851653947E-2</v>
      </c>
      <c r="AG1852">
        <f>R1852/X1852</f>
        <v>1.3812339435971073E-2</v>
      </c>
      <c r="AH1852">
        <f>U1852/W1852</f>
        <v>0.31555161844633817</v>
      </c>
      <c r="AI1852">
        <f>V1852/X1852</f>
        <v>0.33140327960196914</v>
      </c>
      <c r="AJ1852">
        <f>Y1852/AA1852</f>
        <v>3.8390439306407962</v>
      </c>
      <c r="AK1852">
        <f>Z1852/AB1852</f>
        <v>3.8978576304666737</v>
      </c>
      <c r="AL1852">
        <f>O1852/K1852</f>
        <v>4.9395006425465814E-2</v>
      </c>
      <c r="AM1852">
        <f>P1852/L1852</f>
        <v>2.5240648959829051E-2</v>
      </c>
      <c r="AN1852">
        <f>K1852/W1852</f>
        <v>0.45566057599944887</v>
      </c>
      <c r="AO1852">
        <f>L1852/X1852</f>
        <v>0.43950935925662121</v>
      </c>
      <c r="AP1852">
        <f>IF(OR(Q1852&lt;0, Q1852="NA"), 0, 1)</f>
        <v>1</v>
      </c>
      <c r="AQ1852">
        <f>IF(OR(S1852&lt;0, S1852="NA"), 0, 1)</f>
        <v>0</v>
      </c>
      <c r="AR1852">
        <f>IFERROR(IF((AF1852-AG1852)&gt;0,1,0),0)</f>
        <v>1</v>
      </c>
      <c r="AS1852">
        <f>IFERROR(IF((S1852-Q1852)&gt;0,1,0),0)</f>
        <v>0</v>
      </c>
      <c r="AT1852">
        <f>IFERROR(IF((AH1852-AI1852)&lt;0,1,0),0)</f>
        <v>1</v>
      </c>
      <c r="AU1852">
        <f>IFERROR(IF((AJ1852-AK1852)&gt;0,1,0),0)</f>
        <v>0</v>
      </c>
      <c r="AV1852">
        <f>IFERROR(IF((AL1852-AM1852)&gt;0,1,0),0)</f>
        <v>1</v>
      </c>
      <c r="AW1852">
        <f>IFERROR(IF((AN1852-AO1852)&gt;0,1,0),0)</f>
        <v>1</v>
      </c>
      <c r="AX1852">
        <f>IFERROR(IF((AC1852-AD1852)&lt;0,1,0),0)</f>
        <v>0</v>
      </c>
      <c r="AY1852">
        <f>SUM(AP1852:AX1852)</f>
        <v>5</v>
      </c>
    </row>
    <row r="1853" spans="1:51" x14ac:dyDescent="0.45">
      <c r="A1853" s="1" t="s">
        <v>3475</v>
      </c>
      <c r="B1853" s="2">
        <v>103068</v>
      </c>
      <c r="C1853" s="3" t="s">
        <v>5337</v>
      </c>
      <c r="D1853" s="5">
        <v>36.24</v>
      </c>
      <c r="E1853" s="5">
        <v>875.95015439999997</v>
      </c>
      <c r="F1853" s="3" t="s">
        <v>4525</v>
      </c>
      <c r="G1853" s="3" t="s">
        <v>4526</v>
      </c>
      <c r="H1853" s="3" t="s">
        <v>4527</v>
      </c>
      <c r="I1853" s="3" t="s">
        <v>4527</v>
      </c>
      <c r="J1853" s="3" t="s">
        <v>4528</v>
      </c>
      <c r="K1853" s="6">
        <v>267761</v>
      </c>
      <c r="L1853" s="6">
        <v>264259</v>
      </c>
      <c r="M1853" s="6">
        <v>172831</v>
      </c>
      <c r="N1853" s="6">
        <v>170200</v>
      </c>
      <c r="O1853" s="6">
        <v>124526</v>
      </c>
      <c r="P1853" s="6">
        <v>121871</v>
      </c>
      <c r="Q1853" s="6">
        <v>74808</v>
      </c>
      <c r="R1853" s="6">
        <v>71927</v>
      </c>
      <c r="S1853" s="6">
        <v>125135</v>
      </c>
      <c r="T1853" s="6">
        <v>114994</v>
      </c>
      <c r="U1853" s="6">
        <v>1484190</v>
      </c>
      <c r="V1853" s="6">
        <v>1442604</v>
      </c>
      <c r="W1853" s="6">
        <v>2113024</v>
      </c>
      <c r="X1853" s="6">
        <v>2071597</v>
      </c>
      <c r="Y1853" s="6" t="s">
        <v>4474</v>
      </c>
      <c r="Z1853" s="6" t="s">
        <v>4474</v>
      </c>
      <c r="AA1853" s="6" t="s">
        <v>4474</v>
      </c>
      <c r="AB1853" s="6" t="s">
        <v>4474</v>
      </c>
      <c r="AC1853" s="6">
        <v>24279719</v>
      </c>
      <c r="AD1853" s="6">
        <v>24256492</v>
      </c>
      <c r="AF1853">
        <f>Q1853/W1853</f>
        <v>3.540328931427187E-2</v>
      </c>
      <c r="AG1853">
        <f>R1853/X1853</f>
        <v>3.4720556169950047E-2</v>
      </c>
      <c r="AH1853">
        <f>U1853/W1853</f>
        <v>0.70240091925127213</v>
      </c>
      <c r="AI1853">
        <f>V1853/X1853</f>
        <v>0.69637289492116472</v>
      </c>
      <c r="AJ1853" t="e">
        <f>Y1853/AA1853</f>
        <v>#VALUE!</v>
      </c>
      <c r="AK1853" t="e">
        <f>Z1853/AB1853</f>
        <v>#VALUE!</v>
      </c>
      <c r="AL1853">
        <f>O1853/K1853</f>
        <v>0.46506399363611578</v>
      </c>
      <c r="AM1853">
        <f>P1853/L1853</f>
        <v>0.4611801300996371</v>
      </c>
      <c r="AN1853">
        <f>K1853/W1853</f>
        <v>0.12671933683668524</v>
      </c>
      <c r="AO1853">
        <f>L1853/X1853</f>
        <v>0.12756293815833872</v>
      </c>
      <c r="AP1853">
        <f>IF(OR(Q1853&lt;0, Q1853="NA"), 0, 1)</f>
        <v>1</v>
      </c>
      <c r="AQ1853">
        <f>IF(OR(S1853&lt;0, S1853="NA"), 0, 1)</f>
        <v>1</v>
      </c>
      <c r="AR1853">
        <f>IFERROR(IF((AF1853-AG1853)&gt;0,1,0),0)</f>
        <v>1</v>
      </c>
      <c r="AS1853">
        <f>IFERROR(IF((S1853-Q1853)&gt;0,1,0),0)</f>
        <v>1</v>
      </c>
      <c r="AT1853">
        <f>IFERROR(IF((AH1853-AI1853)&lt;0,1,0),0)</f>
        <v>0</v>
      </c>
      <c r="AU1853">
        <f>IFERROR(IF((AJ1853-AK1853)&gt;0,1,0),0)</f>
        <v>0</v>
      </c>
      <c r="AV1853">
        <f>IFERROR(IF((AL1853-AM1853)&gt;0,1,0),0)</f>
        <v>1</v>
      </c>
      <c r="AW1853">
        <f>IFERROR(IF((AN1853-AO1853)&gt;0,1,0),0)</f>
        <v>0</v>
      </c>
      <c r="AX1853">
        <f>IFERROR(IF((AC1853-AD1853)&lt;0,1,0),0)</f>
        <v>0</v>
      </c>
      <c r="AY1853">
        <f>SUM(AP1853:AX1853)</f>
        <v>5</v>
      </c>
    </row>
    <row r="1854" spans="1:51" x14ac:dyDescent="0.45">
      <c r="A1854" s="1" t="s">
        <v>3477</v>
      </c>
      <c r="B1854" s="2">
        <v>101021</v>
      </c>
      <c r="C1854" s="3" t="s">
        <v>5336</v>
      </c>
      <c r="D1854" s="5">
        <v>20.52</v>
      </c>
      <c r="E1854" s="5">
        <v>135.13534236000001</v>
      </c>
      <c r="F1854" s="3" t="s">
        <v>4480</v>
      </c>
      <c r="G1854" s="3" t="s">
        <v>4481</v>
      </c>
      <c r="H1854" s="3" t="s">
        <v>4481</v>
      </c>
      <c r="I1854" s="3" t="s">
        <v>4482</v>
      </c>
      <c r="J1854" s="3" t="s">
        <v>4484</v>
      </c>
      <c r="K1854" s="6">
        <v>56600</v>
      </c>
      <c r="L1854" s="6">
        <v>55990</v>
      </c>
      <c r="M1854" s="6" t="s">
        <v>4474</v>
      </c>
      <c r="N1854" s="6" t="s">
        <v>4474</v>
      </c>
      <c r="O1854" s="6">
        <v>38168</v>
      </c>
      <c r="P1854" s="6">
        <v>37184</v>
      </c>
      <c r="Q1854" s="6">
        <v>11718</v>
      </c>
      <c r="R1854" s="6">
        <v>12051</v>
      </c>
      <c r="S1854" s="6">
        <v>10267</v>
      </c>
      <c r="T1854" s="6">
        <v>14778</v>
      </c>
      <c r="U1854" s="6">
        <v>19678</v>
      </c>
      <c r="V1854" s="6">
        <v>19666</v>
      </c>
      <c r="W1854" s="6">
        <v>1393949</v>
      </c>
      <c r="X1854" s="6">
        <v>1342186</v>
      </c>
      <c r="Y1854" s="6" t="s">
        <v>4474</v>
      </c>
      <c r="Z1854" s="6" t="s">
        <v>4474</v>
      </c>
      <c r="AA1854" s="6" t="s">
        <v>4474</v>
      </c>
      <c r="AB1854" s="6" t="s">
        <v>4474</v>
      </c>
      <c r="AC1854" s="6">
        <v>6678302</v>
      </c>
      <c r="AD1854" s="6">
        <v>6743815</v>
      </c>
      <c r="AF1854">
        <f>Q1854/W1854</f>
        <v>8.4063333737460985E-3</v>
      </c>
      <c r="AG1854">
        <f>R1854/X1854</f>
        <v>8.9786363439940519E-3</v>
      </c>
      <c r="AH1854">
        <f>U1854/W1854</f>
        <v>1.4116728804281936E-2</v>
      </c>
      <c r="AI1854">
        <f>V1854/X1854</f>
        <v>1.4652216607832298E-2</v>
      </c>
      <c r="AJ1854" t="e">
        <f>Y1854/AA1854</f>
        <v>#VALUE!</v>
      </c>
      <c r="AK1854" t="e">
        <f>Z1854/AB1854</f>
        <v>#VALUE!</v>
      </c>
      <c r="AL1854">
        <f>O1854/K1854</f>
        <v>0.67434628975265021</v>
      </c>
      <c r="AM1854">
        <f>P1854/L1854</f>
        <v>0.66411859260582251</v>
      </c>
      <c r="AN1854">
        <f>K1854/W1854</f>
        <v>4.0604068011096534E-2</v>
      </c>
      <c r="AO1854">
        <f>L1854/X1854</f>
        <v>4.1715529740289352E-2</v>
      </c>
      <c r="AP1854">
        <f>IF(OR(Q1854&lt;0, Q1854="NA"), 0, 1)</f>
        <v>1</v>
      </c>
      <c r="AQ1854">
        <f>IF(OR(S1854&lt;0, S1854="NA"), 0, 1)</f>
        <v>1</v>
      </c>
      <c r="AR1854">
        <f>IFERROR(IF((AF1854-AG1854)&gt;0,1,0),0)</f>
        <v>0</v>
      </c>
      <c r="AS1854">
        <f>IFERROR(IF((S1854-Q1854)&gt;0,1,0),0)</f>
        <v>0</v>
      </c>
      <c r="AT1854">
        <f>IFERROR(IF((AH1854-AI1854)&lt;0,1,0),0)</f>
        <v>1</v>
      </c>
      <c r="AU1854">
        <f>IFERROR(IF((AJ1854-AK1854)&gt;0,1,0),0)</f>
        <v>0</v>
      </c>
      <c r="AV1854">
        <f>IFERROR(IF((AL1854-AM1854)&gt;0,1,0),0)</f>
        <v>1</v>
      </c>
      <c r="AW1854">
        <f>IFERROR(IF((AN1854-AO1854)&gt;0,1,0),0)</f>
        <v>0</v>
      </c>
      <c r="AX1854">
        <f>IFERROR(IF((AC1854-AD1854)&lt;0,1,0),0)</f>
        <v>1</v>
      </c>
      <c r="AY1854">
        <f>SUM(AP1854:AX1854)</f>
        <v>5</v>
      </c>
    </row>
    <row r="1855" spans="1:51" x14ac:dyDescent="0.45">
      <c r="A1855" s="1" t="s">
        <v>3478</v>
      </c>
      <c r="B1855" s="2">
        <v>4829067</v>
      </c>
      <c r="C1855" s="3" t="s">
        <v>5335</v>
      </c>
      <c r="D1855" s="7">
        <v>198.4</v>
      </c>
      <c r="E1855" s="5">
        <v>21332.487014400001</v>
      </c>
      <c r="F1855" s="3" t="s">
        <v>4525</v>
      </c>
      <c r="G1855" s="3" t="s">
        <v>4526</v>
      </c>
      <c r="H1855" s="3" t="s">
        <v>4705</v>
      </c>
      <c r="I1855" s="3" t="s">
        <v>4706</v>
      </c>
      <c r="J1855" s="3" t="s">
        <v>4806</v>
      </c>
      <c r="K1855" s="6">
        <v>2687858</v>
      </c>
      <c r="L1855" s="6">
        <v>2701074</v>
      </c>
      <c r="M1855" s="6">
        <v>1568706</v>
      </c>
      <c r="N1855" s="6">
        <v>1485110</v>
      </c>
      <c r="O1855" s="6">
        <v>1192862</v>
      </c>
      <c r="P1855" s="6">
        <v>992107</v>
      </c>
      <c r="Q1855" s="6">
        <v>679414</v>
      </c>
      <c r="R1855" s="6">
        <v>508885</v>
      </c>
      <c r="S1855" s="6">
        <v>1457308</v>
      </c>
      <c r="T1855" s="6">
        <v>1466338</v>
      </c>
      <c r="U1855" s="6">
        <v>12296479</v>
      </c>
      <c r="V1855" s="6">
        <v>10473739</v>
      </c>
      <c r="W1855" s="6">
        <v>10201663</v>
      </c>
      <c r="X1855" s="6">
        <v>9786178</v>
      </c>
      <c r="Y1855" s="6" t="s">
        <v>4474</v>
      </c>
      <c r="Z1855" s="6" t="s">
        <v>4474</v>
      </c>
      <c r="AA1855" s="6" t="s">
        <v>4474</v>
      </c>
      <c r="AB1855" s="6" t="s">
        <v>4474</v>
      </c>
      <c r="AC1855" s="6">
        <v>107506000</v>
      </c>
      <c r="AD1855" s="6">
        <v>107471000</v>
      </c>
      <c r="AF1855">
        <f>Q1855/W1855</f>
        <v>6.6598357542294817E-2</v>
      </c>
      <c r="AG1855">
        <f>R1855/X1855</f>
        <v>5.2000382580410863E-2</v>
      </c>
      <c r="AH1855">
        <f>U1855/W1855</f>
        <v>1.2053406390703163</v>
      </c>
      <c r="AI1855">
        <f>V1855/X1855</f>
        <v>1.0702583787051492</v>
      </c>
      <c r="AJ1855" t="e">
        <f>Y1855/AA1855</f>
        <v>#VALUE!</v>
      </c>
      <c r="AK1855" t="e">
        <f>Z1855/AB1855</f>
        <v>#VALUE!</v>
      </c>
      <c r="AL1855">
        <f>O1855/K1855</f>
        <v>0.44379651008349397</v>
      </c>
      <c r="AM1855">
        <f>P1855/L1855</f>
        <v>0.36730093288817706</v>
      </c>
      <c r="AN1855">
        <f>K1855/W1855</f>
        <v>0.26347253384080616</v>
      </c>
      <c r="AO1855">
        <f>L1855/X1855</f>
        <v>0.27600908137988089</v>
      </c>
      <c r="AP1855">
        <f>IF(OR(Q1855&lt;0, Q1855="NA"), 0, 1)</f>
        <v>1</v>
      </c>
      <c r="AQ1855">
        <f>IF(OR(S1855&lt;0, S1855="NA"), 0, 1)</f>
        <v>1</v>
      </c>
      <c r="AR1855">
        <f>IFERROR(IF((AF1855-AG1855)&gt;0,1,0),0)</f>
        <v>1</v>
      </c>
      <c r="AS1855">
        <f>IFERROR(IF((S1855-Q1855)&gt;0,1,0),0)</f>
        <v>1</v>
      </c>
      <c r="AT1855">
        <f>IFERROR(IF((AH1855-AI1855)&lt;0,1,0),0)</f>
        <v>0</v>
      </c>
      <c r="AU1855">
        <f>IFERROR(IF((AJ1855-AK1855)&gt;0,1,0),0)</f>
        <v>0</v>
      </c>
      <c r="AV1855">
        <f>IFERROR(IF((AL1855-AM1855)&gt;0,1,0),0)</f>
        <v>1</v>
      </c>
      <c r="AW1855">
        <f>IFERROR(IF((AN1855-AO1855)&gt;0,1,0),0)</f>
        <v>0</v>
      </c>
      <c r="AX1855">
        <f>IFERROR(IF((AC1855-AD1855)&lt;0,1,0),0)</f>
        <v>0</v>
      </c>
      <c r="AY1855">
        <f>SUM(AP1855:AX1855)</f>
        <v>5</v>
      </c>
    </row>
    <row r="1856" spans="1:51" x14ac:dyDescent="0.45">
      <c r="A1856" s="1" t="s">
        <v>3479</v>
      </c>
      <c r="B1856" s="2">
        <v>109558562</v>
      </c>
      <c r="C1856" s="3" t="s">
        <v>5338</v>
      </c>
      <c r="D1856" s="5">
        <v>5.0599999999999996</v>
      </c>
      <c r="E1856" s="5">
        <v>519.91912895999997</v>
      </c>
      <c r="F1856" s="3" t="s">
        <v>4470</v>
      </c>
      <c r="G1856" s="3" t="s">
        <v>4512</v>
      </c>
      <c r="H1856" s="3" t="s">
        <v>4522</v>
      </c>
      <c r="I1856" s="3" t="s">
        <v>4557</v>
      </c>
      <c r="J1856" s="3" t="s">
        <v>5048</v>
      </c>
      <c r="K1856" s="6">
        <v>223344.69899999999</v>
      </c>
      <c r="L1856" s="6">
        <v>217538.50099999999</v>
      </c>
      <c r="M1856" s="6">
        <v>95001.437999999995</v>
      </c>
      <c r="N1856" s="6">
        <v>103459.527</v>
      </c>
      <c r="O1856" s="6">
        <v>89575.354999999996</v>
      </c>
      <c r="P1856" s="6">
        <v>95763.994000000006</v>
      </c>
      <c r="Q1856" s="6">
        <v>54371.65</v>
      </c>
      <c r="R1856" s="6">
        <v>59594.974000000002</v>
      </c>
      <c r="S1856" s="6">
        <v>55802.57</v>
      </c>
      <c r="T1856" s="6">
        <v>73946.903000000006</v>
      </c>
      <c r="U1856" s="6">
        <v>12345.492</v>
      </c>
      <c r="V1856" s="6">
        <v>14794.237999999999</v>
      </c>
      <c r="W1856" s="6">
        <v>296478.592</v>
      </c>
      <c r="X1856" s="6">
        <v>255246.34700000001</v>
      </c>
      <c r="Y1856" s="6">
        <v>202099.82800000001</v>
      </c>
      <c r="Z1856" s="6">
        <v>169720.443</v>
      </c>
      <c r="AA1856" s="6">
        <v>72421</v>
      </c>
      <c r="AB1856" s="6">
        <v>75009</v>
      </c>
      <c r="AC1856" s="6">
        <v>102750816</v>
      </c>
      <c r="AD1856" s="6">
        <v>7949000</v>
      </c>
      <c r="AF1856">
        <f>Q1856/W1856</f>
        <v>0.18339148750409609</v>
      </c>
      <c r="AG1856">
        <f>R1856/X1856</f>
        <v>0.23348022293145687</v>
      </c>
      <c r="AH1856">
        <f>U1856/W1856</f>
        <v>4.1640416317141708E-2</v>
      </c>
      <c r="AI1856">
        <f>V1856/X1856</f>
        <v>5.7960625779298613E-2</v>
      </c>
      <c r="AJ1856">
        <f>Y1856/AA1856</f>
        <v>2.7906246530702421</v>
      </c>
      <c r="AK1856">
        <f>Z1856/AB1856</f>
        <v>2.2626677198736154</v>
      </c>
      <c r="AL1856">
        <f>O1856/K1856</f>
        <v>0.40106326857571845</v>
      </c>
      <c r="AM1856">
        <f>P1856/L1856</f>
        <v>0.44021629991833039</v>
      </c>
      <c r="AN1856">
        <f>K1856/W1856</f>
        <v>0.75332487750076738</v>
      </c>
      <c r="AO1856">
        <f>L1856/X1856</f>
        <v>0.85226881229371709</v>
      </c>
      <c r="AP1856">
        <f>IF(OR(Q1856&lt;0, Q1856="NA"), 0, 1)</f>
        <v>1</v>
      </c>
      <c r="AQ1856">
        <f>IF(OR(S1856&lt;0, S1856="NA"), 0, 1)</f>
        <v>1</v>
      </c>
      <c r="AR1856">
        <f>IFERROR(IF((AF1856-AG1856)&gt;0,1,0),0)</f>
        <v>0</v>
      </c>
      <c r="AS1856">
        <f>IFERROR(IF((S1856-Q1856)&gt;0,1,0),0)</f>
        <v>1</v>
      </c>
      <c r="AT1856">
        <f>IFERROR(IF((AH1856-AI1856)&lt;0,1,0),0)</f>
        <v>1</v>
      </c>
      <c r="AU1856">
        <f>IFERROR(IF((AJ1856-AK1856)&gt;0,1,0),0)</f>
        <v>1</v>
      </c>
      <c r="AV1856">
        <f>IFERROR(IF((AL1856-AM1856)&gt;0,1,0),0)</f>
        <v>0</v>
      </c>
      <c r="AW1856">
        <f>IFERROR(IF((AN1856-AO1856)&gt;0,1,0),0)</f>
        <v>0</v>
      </c>
      <c r="AX1856">
        <f>IFERROR(IF((AC1856-AD1856)&lt;0,1,0),0)</f>
        <v>0</v>
      </c>
      <c r="AY1856">
        <f>SUM(AP1856:AX1856)</f>
        <v>5</v>
      </c>
    </row>
    <row r="1857" spans="1:51" x14ac:dyDescent="0.45">
      <c r="A1857" s="1" t="s">
        <v>3495</v>
      </c>
      <c r="B1857" s="2">
        <v>4766281</v>
      </c>
      <c r="C1857" s="3" t="s">
        <v>5337</v>
      </c>
      <c r="D1857" s="5">
        <v>35.17</v>
      </c>
      <c r="E1857" s="5">
        <v>5124.0033961600002</v>
      </c>
      <c r="F1857" s="3" t="s">
        <v>4583</v>
      </c>
      <c r="G1857" s="3" t="s">
        <v>4583</v>
      </c>
      <c r="H1857" s="3" t="s">
        <v>4682</v>
      </c>
      <c r="I1857" s="3" t="s">
        <v>4683</v>
      </c>
      <c r="J1857" s="3" t="s">
        <v>5248</v>
      </c>
      <c r="K1857" s="6">
        <v>5397300</v>
      </c>
      <c r="L1857" s="6">
        <v>5434000</v>
      </c>
      <c r="M1857" s="6">
        <v>1053100</v>
      </c>
      <c r="N1857" s="6">
        <v>1063200</v>
      </c>
      <c r="O1857" s="6">
        <v>811900</v>
      </c>
      <c r="P1857" s="6">
        <v>824400</v>
      </c>
      <c r="Q1857" s="6">
        <v>396000</v>
      </c>
      <c r="R1857" s="6">
        <v>360900</v>
      </c>
      <c r="S1857" s="6">
        <v>807500</v>
      </c>
      <c r="T1857" s="6">
        <v>836100</v>
      </c>
      <c r="U1857" s="6">
        <v>4320000</v>
      </c>
      <c r="V1857" s="6">
        <v>4415300</v>
      </c>
      <c r="W1857" s="6">
        <v>7321100</v>
      </c>
      <c r="X1857" s="6">
        <v>7268400</v>
      </c>
      <c r="Y1857" s="6">
        <v>2059500</v>
      </c>
      <c r="Z1857" s="6">
        <v>2050900</v>
      </c>
      <c r="AA1857" s="6">
        <v>1592900</v>
      </c>
      <c r="AB1857" s="6">
        <v>1574100</v>
      </c>
      <c r="AC1857" s="6">
        <v>145687492</v>
      </c>
      <c r="AD1857" s="6">
        <v>145639987</v>
      </c>
      <c r="AF1857">
        <f>Q1857/W1857</f>
        <v>5.4090232342134378E-2</v>
      </c>
      <c r="AG1857">
        <f>R1857/X1857</f>
        <v>4.9653293709757303E-2</v>
      </c>
      <c r="AH1857">
        <f>U1857/W1857</f>
        <v>0.59007526191419324</v>
      </c>
      <c r="AI1857">
        <f>V1857/X1857</f>
        <v>0.60746519178911451</v>
      </c>
      <c r="AJ1857">
        <f>Y1857/AA1857</f>
        <v>1.2929248540398017</v>
      </c>
      <c r="AK1857">
        <f>Z1857/AB1857</f>
        <v>1.3029032462994727</v>
      </c>
      <c r="AL1857">
        <f>O1857/K1857</f>
        <v>0.15042706538454412</v>
      </c>
      <c r="AM1857">
        <f>P1857/L1857</f>
        <v>0.15171144644828854</v>
      </c>
      <c r="AN1857">
        <f>K1857/W1857</f>
        <v>0.73722528035404511</v>
      </c>
      <c r="AO1857">
        <f>L1857/X1857</f>
        <v>0.74761983380111163</v>
      </c>
      <c r="AP1857">
        <f>IF(OR(Q1857&lt;0, Q1857="NA"), 0, 1)</f>
        <v>1</v>
      </c>
      <c r="AQ1857">
        <f>IF(OR(S1857&lt;0, S1857="NA"), 0, 1)</f>
        <v>1</v>
      </c>
      <c r="AR1857">
        <f>IFERROR(IF((AF1857-AG1857)&gt;0,1,0),0)</f>
        <v>1</v>
      </c>
      <c r="AS1857">
        <f>IFERROR(IF((S1857-Q1857)&gt;0,1,0),0)</f>
        <v>1</v>
      </c>
      <c r="AT1857">
        <f>IFERROR(IF((AH1857-AI1857)&lt;0,1,0),0)</f>
        <v>1</v>
      </c>
      <c r="AU1857">
        <f>IFERROR(IF((AJ1857-AK1857)&gt;0,1,0),0)</f>
        <v>0</v>
      </c>
      <c r="AV1857">
        <f>IFERROR(IF((AL1857-AM1857)&gt;0,1,0),0)</f>
        <v>0</v>
      </c>
      <c r="AW1857">
        <f>IFERROR(IF((AN1857-AO1857)&gt;0,1,0),0)</f>
        <v>0</v>
      </c>
      <c r="AX1857">
        <f>IFERROR(IF((AC1857-AD1857)&lt;0,1,0),0)</f>
        <v>0</v>
      </c>
      <c r="AY1857">
        <f>SUM(AP1857:AX1857)</f>
        <v>5</v>
      </c>
    </row>
    <row r="1858" spans="1:51" x14ac:dyDescent="0.45">
      <c r="A1858" s="1" t="s">
        <v>3496</v>
      </c>
      <c r="B1858" s="2">
        <v>4995014</v>
      </c>
      <c r="C1858" s="3" t="s">
        <v>5336</v>
      </c>
      <c r="D1858" s="7">
        <v>7.0350000000000001</v>
      </c>
      <c r="E1858" s="5">
        <v>144.141275775</v>
      </c>
      <c r="F1858" s="3" t="s">
        <v>4485</v>
      </c>
      <c r="G1858" s="3" t="s">
        <v>4607</v>
      </c>
      <c r="H1858" s="3" t="s">
        <v>4891</v>
      </c>
      <c r="I1858" s="3" t="s">
        <v>4891</v>
      </c>
      <c r="J1858" s="3" t="s">
        <v>5247</v>
      </c>
      <c r="K1858" s="6">
        <v>165210</v>
      </c>
      <c r="L1858" s="6">
        <v>145306</v>
      </c>
      <c r="M1858" s="6">
        <v>91709</v>
      </c>
      <c r="N1858" s="6">
        <v>73530</v>
      </c>
      <c r="O1858" s="6">
        <v>66658</v>
      </c>
      <c r="P1858" s="6">
        <v>48931</v>
      </c>
      <c r="Q1858" s="6">
        <v>47663</v>
      </c>
      <c r="R1858" s="6">
        <v>30077</v>
      </c>
      <c r="S1858" s="6" t="s">
        <v>4474</v>
      </c>
      <c r="T1858" s="6">
        <v>64767</v>
      </c>
      <c r="U1858" s="6">
        <v>238076</v>
      </c>
      <c r="V1858" s="6">
        <v>65023</v>
      </c>
      <c r="W1858" s="6">
        <v>527585</v>
      </c>
      <c r="X1858" s="6">
        <v>524977</v>
      </c>
      <c r="Y1858" s="6">
        <v>41285</v>
      </c>
      <c r="Z1858" s="6">
        <v>46950</v>
      </c>
      <c r="AA1858" s="6" t="s">
        <v>4474</v>
      </c>
      <c r="AB1858" s="6">
        <v>85000</v>
      </c>
      <c r="AC1858" s="6">
        <v>20489165</v>
      </c>
      <c r="AD1858" s="6">
        <v>20698827</v>
      </c>
      <c r="AF1858">
        <f>Q1858/W1858</f>
        <v>9.0341840651269462E-2</v>
      </c>
      <c r="AG1858">
        <f>R1858/X1858</f>
        <v>5.7292033746240312E-2</v>
      </c>
      <c r="AH1858">
        <f>U1858/W1858</f>
        <v>0.4512561956841078</v>
      </c>
      <c r="AI1858">
        <f>V1858/X1858</f>
        <v>0.12385875952660783</v>
      </c>
      <c r="AJ1858" t="e">
        <f>Y1858/AA1858</f>
        <v>#VALUE!</v>
      </c>
      <c r="AK1858">
        <f>Z1858/AB1858</f>
        <v>0.5523529411764706</v>
      </c>
      <c r="AL1858">
        <f>O1858/K1858</f>
        <v>0.40347436595847708</v>
      </c>
      <c r="AM1858">
        <f>P1858/L1858</f>
        <v>0.33674452534651012</v>
      </c>
      <c r="AN1858">
        <f>K1858/W1858</f>
        <v>0.31314385359705071</v>
      </c>
      <c r="AO1858">
        <f>L1858/X1858</f>
        <v>0.27678545917249708</v>
      </c>
      <c r="AP1858">
        <f>IF(OR(Q1858&lt;0, Q1858="NA"), 0, 1)</f>
        <v>1</v>
      </c>
      <c r="AQ1858">
        <f>IF(OR(S1858&lt;0, S1858="NA"), 0, 1)</f>
        <v>0</v>
      </c>
      <c r="AR1858">
        <f>IFERROR(IF((AF1858-AG1858)&gt;0,1,0),0)</f>
        <v>1</v>
      </c>
      <c r="AS1858">
        <f>IFERROR(IF((S1858-Q1858)&gt;0,1,0),0)</f>
        <v>0</v>
      </c>
      <c r="AT1858">
        <f>IFERROR(IF((AH1858-AI1858)&lt;0,1,0),0)</f>
        <v>0</v>
      </c>
      <c r="AU1858">
        <f>IFERROR(IF((AJ1858-AK1858)&gt;0,1,0),0)</f>
        <v>0</v>
      </c>
      <c r="AV1858">
        <f>IFERROR(IF((AL1858-AM1858)&gt;0,1,0),0)</f>
        <v>1</v>
      </c>
      <c r="AW1858">
        <f>IFERROR(IF((AN1858-AO1858)&gt;0,1,0),0)</f>
        <v>1</v>
      </c>
      <c r="AX1858">
        <f>IFERROR(IF((AC1858-AD1858)&lt;0,1,0),0)</f>
        <v>1</v>
      </c>
      <c r="AY1858">
        <f>SUM(AP1858:AX1858)</f>
        <v>5</v>
      </c>
    </row>
    <row r="1859" spans="1:51" x14ac:dyDescent="0.45">
      <c r="A1859" s="1" t="s">
        <v>3502</v>
      </c>
      <c r="B1859" s="2">
        <v>102729</v>
      </c>
      <c r="C1859" s="3" t="s">
        <v>5335</v>
      </c>
      <c r="D1859" s="5">
        <v>84.23</v>
      </c>
      <c r="E1859" s="5">
        <v>10857.975421040001</v>
      </c>
      <c r="F1859" s="3" t="s">
        <v>4480</v>
      </c>
      <c r="G1859" s="3" t="s">
        <v>4491</v>
      </c>
      <c r="H1859" s="3" t="s">
        <v>4492</v>
      </c>
      <c r="I1859" s="3" t="s">
        <v>4493</v>
      </c>
      <c r="J1859" s="3" t="s">
        <v>4553</v>
      </c>
      <c r="K1859" s="6">
        <v>2052819</v>
      </c>
      <c r="L1859" s="6">
        <v>1992182</v>
      </c>
      <c r="M1859" s="6">
        <v>560993</v>
      </c>
      <c r="N1859" s="6">
        <v>526281</v>
      </c>
      <c r="O1859" s="6">
        <v>513131</v>
      </c>
      <c r="P1859" s="6">
        <v>477771</v>
      </c>
      <c r="Q1859" s="6">
        <v>546151</v>
      </c>
      <c r="R1859" s="6">
        <v>506912</v>
      </c>
      <c r="S1859" s="6">
        <v>528122</v>
      </c>
      <c r="T1859" s="6">
        <v>491606</v>
      </c>
      <c r="U1859" s="6" t="s">
        <v>4474</v>
      </c>
      <c r="V1859" s="6" t="s">
        <v>4474</v>
      </c>
      <c r="W1859" s="6">
        <v>2684429</v>
      </c>
      <c r="X1859" s="6">
        <v>2529065</v>
      </c>
      <c r="Y1859" s="6">
        <v>1657537</v>
      </c>
      <c r="Z1859" s="6">
        <v>1498073</v>
      </c>
      <c r="AA1859" s="6">
        <v>285673</v>
      </c>
      <c r="AB1859" s="6">
        <v>237131</v>
      </c>
      <c r="AC1859" s="6">
        <v>128755430</v>
      </c>
      <c r="AD1859" s="6">
        <v>129855332</v>
      </c>
      <c r="AF1859">
        <f>Q1859/W1859</f>
        <v>0.20345146025467614</v>
      </c>
      <c r="AG1859">
        <f>R1859/X1859</f>
        <v>0.20043454794558463</v>
      </c>
      <c r="AH1859" t="e">
        <f>U1859/W1859</f>
        <v>#VALUE!</v>
      </c>
      <c r="AI1859" t="e">
        <f>V1859/X1859</f>
        <v>#VALUE!</v>
      </c>
      <c r="AJ1859">
        <f>Y1859/AA1859</f>
        <v>5.802217920489511</v>
      </c>
      <c r="AK1859">
        <f>Z1859/AB1859</f>
        <v>6.3174911757636076</v>
      </c>
      <c r="AL1859">
        <f>O1859/K1859</f>
        <v>0.24996407379315955</v>
      </c>
      <c r="AM1859">
        <f>P1859/L1859</f>
        <v>0.23982296798184102</v>
      </c>
      <c r="AN1859">
        <f>K1859/W1859</f>
        <v>0.76471346420411934</v>
      </c>
      <c r="AO1859">
        <f>L1859/X1859</f>
        <v>0.78771482741645626</v>
      </c>
      <c r="AP1859">
        <f>IF(OR(Q1859&lt;0, Q1859="NA"), 0, 1)</f>
        <v>1</v>
      </c>
      <c r="AQ1859">
        <f>IF(OR(S1859&lt;0, S1859="NA"), 0, 1)</f>
        <v>1</v>
      </c>
      <c r="AR1859">
        <f>IFERROR(IF((AF1859-AG1859)&gt;0,1,0),0)</f>
        <v>1</v>
      </c>
      <c r="AS1859">
        <f>IFERROR(IF((S1859-Q1859)&gt;0,1,0),0)</f>
        <v>0</v>
      </c>
      <c r="AT1859">
        <f>IFERROR(IF((AH1859-AI1859)&lt;0,1,0),0)</f>
        <v>0</v>
      </c>
      <c r="AU1859">
        <f>IFERROR(IF((AJ1859-AK1859)&gt;0,1,0),0)</f>
        <v>0</v>
      </c>
      <c r="AV1859">
        <f>IFERROR(IF((AL1859-AM1859)&gt;0,1,0),0)</f>
        <v>1</v>
      </c>
      <c r="AW1859">
        <f>IFERROR(IF((AN1859-AO1859)&gt;0,1,0),0)</f>
        <v>0</v>
      </c>
      <c r="AX1859">
        <f>IFERROR(IF((AC1859-AD1859)&lt;0,1,0),0)</f>
        <v>1</v>
      </c>
      <c r="AY1859">
        <f>SUM(AP1859:AX1859)</f>
        <v>5</v>
      </c>
    </row>
    <row r="1860" spans="1:51" x14ac:dyDescent="0.45">
      <c r="A1860" s="1" t="s">
        <v>3505</v>
      </c>
      <c r="B1860" s="2">
        <v>103451</v>
      </c>
      <c r="C1860" s="3" t="s">
        <v>5335</v>
      </c>
      <c r="D1860" s="5">
        <v>94.25</v>
      </c>
      <c r="E1860" s="5">
        <v>5729.8361022500003</v>
      </c>
      <c r="F1860" s="3" t="s">
        <v>4480</v>
      </c>
      <c r="G1860" s="3" t="s">
        <v>4509</v>
      </c>
      <c r="H1860" s="3" t="s">
        <v>4509</v>
      </c>
      <c r="I1860" s="3" t="s">
        <v>4677</v>
      </c>
      <c r="J1860" s="3" t="s">
        <v>4691</v>
      </c>
      <c r="K1860" s="6">
        <v>4715951</v>
      </c>
      <c r="L1860" s="6">
        <v>4552726</v>
      </c>
      <c r="M1860" s="6">
        <v>358592</v>
      </c>
      <c r="N1860" s="6">
        <v>352498</v>
      </c>
      <c r="O1860" s="6">
        <v>324756</v>
      </c>
      <c r="P1860" s="6">
        <v>320722</v>
      </c>
      <c r="Q1860" s="6">
        <v>236325</v>
      </c>
      <c r="R1860" s="6">
        <v>233255</v>
      </c>
      <c r="S1860" s="6">
        <v>1004305</v>
      </c>
      <c r="T1860" s="6">
        <v>845598</v>
      </c>
      <c r="U1860" s="6">
        <v>501569</v>
      </c>
      <c r="V1860" s="6">
        <v>501483</v>
      </c>
      <c r="W1860" s="6">
        <v>13473137</v>
      </c>
      <c r="X1860" s="6">
        <v>12565490</v>
      </c>
      <c r="Y1860" s="6" t="s">
        <v>4474</v>
      </c>
      <c r="Z1860" s="6" t="s">
        <v>4474</v>
      </c>
      <c r="AA1860" s="6" t="s">
        <v>4474</v>
      </c>
      <c r="AB1860" s="6" t="s">
        <v>4474</v>
      </c>
      <c r="AC1860" s="6">
        <v>60792831</v>
      </c>
      <c r="AD1860" s="6">
        <v>60859948</v>
      </c>
      <c r="AF1860">
        <f>Q1860/W1860</f>
        <v>1.7540458469323068E-2</v>
      </c>
      <c r="AG1860">
        <f>R1860/X1860</f>
        <v>1.8563143976080519E-2</v>
      </c>
      <c r="AH1860">
        <f>U1860/W1860</f>
        <v>3.7227336143022968E-2</v>
      </c>
      <c r="AI1860">
        <f>V1860/X1860</f>
        <v>3.9909545907083607E-2</v>
      </c>
      <c r="AJ1860" t="e">
        <f>Y1860/AA1860</f>
        <v>#VALUE!</v>
      </c>
      <c r="AK1860" t="e">
        <f>Z1860/AB1860</f>
        <v>#VALUE!</v>
      </c>
      <c r="AL1860">
        <f>O1860/K1860</f>
        <v>6.8863310920745366E-2</v>
      </c>
      <c r="AM1860">
        <f>P1860/L1860</f>
        <v>7.0446145891494463E-2</v>
      </c>
      <c r="AN1860">
        <f>K1860/W1860</f>
        <v>0.35002620399391765</v>
      </c>
      <c r="AO1860">
        <f>L1860/X1860</f>
        <v>0.36231981403033231</v>
      </c>
      <c r="AP1860">
        <f>IF(OR(Q1860&lt;0, Q1860="NA"), 0, 1)</f>
        <v>1</v>
      </c>
      <c r="AQ1860">
        <f>IF(OR(S1860&lt;0, S1860="NA"), 0, 1)</f>
        <v>1</v>
      </c>
      <c r="AR1860">
        <f>IFERROR(IF((AF1860-AG1860)&gt;0,1,0),0)</f>
        <v>0</v>
      </c>
      <c r="AS1860">
        <f>IFERROR(IF((S1860-Q1860)&gt;0,1,0),0)</f>
        <v>1</v>
      </c>
      <c r="AT1860">
        <f>IFERROR(IF((AH1860-AI1860)&lt;0,1,0),0)</f>
        <v>1</v>
      </c>
      <c r="AU1860">
        <f>IFERROR(IF((AJ1860-AK1860)&gt;0,1,0),0)</f>
        <v>0</v>
      </c>
      <c r="AV1860">
        <f>IFERROR(IF((AL1860-AM1860)&gt;0,1,0),0)</f>
        <v>0</v>
      </c>
      <c r="AW1860">
        <f>IFERROR(IF((AN1860-AO1860)&gt;0,1,0),0)</f>
        <v>0</v>
      </c>
      <c r="AX1860">
        <f>IFERROR(IF((AC1860-AD1860)&lt;0,1,0),0)</f>
        <v>1</v>
      </c>
      <c r="AY1860">
        <f>SUM(AP1860:AX1860)</f>
        <v>5</v>
      </c>
    </row>
    <row r="1861" spans="1:51" x14ac:dyDescent="0.45">
      <c r="A1861" s="1" t="s">
        <v>3510</v>
      </c>
      <c r="B1861" s="2">
        <v>4915429</v>
      </c>
      <c r="C1861" s="3" t="s">
        <v>5335</v>
      </c>
      <c r="D1861" s="5">
        <v>72.59</v>
      </c>
      <c r="E1861" s="5">
        <v>498.37638109</v>
      </c>
      <c r="F1861" s="3" t="s">
        <v>4559</v>
      </c>
      <c r="G1861" s="3" t="s">
        <v>4560</v>
      </c>
      <c r="H1861" s="3" t="s">
        <v>4561</v>
      </c>
      <c r="I1861" s="3" t="s">
        <v>4562</v>
      </c>
      <c r="J1861" s="3" t="s">
        <v>4799</v>
      </c>
      <c r="K1861" s="6">
        <v>1482656</v>
      </c>
      <c r="L1861" s="6">
        <v>1464666</v>
      </c>
      <c r="M1861" s="6">
        <v>133126</v>
      </c>
      <c r="N1861" s="6">
        <v>144830</v>
      </c>
      <c r="O1861" s="6">
        <v>89387</v>
      </c>
      <c r="P1861" s="6">
        <v>101213</v>
      </c>
      <c r="Q1861" s="6">
        <v>41392</v>
      </c>
      <c r="R1861" s="6">
        <v>52868</v>
      </c>
      <c r="S1861" s="6">
        <v>69184</v>
      </c>
      <c r="T1861" s="6">
        <v>-57655</v>
      </c>
      <c r="U1861" s="6">
        <v>425442</v>
      </c>
      <c r="V1861" s="6">
        <v>473065</v>
      </c>
      <c r="W1861" s="6">
        <v>1483427</v>
      </c>
      <c r="X1861" s="6">
        <v>1369125</v>
      </c>
      <c r="Y1861" s="6">
        <v>1077967</v>
      </c>
      <c r="Z1861" s="6">
        <v>955682</v>
      </c>
      <c r="AA1861" s="6">
        <v>407989</v>
      </c>
      <c r="AB1861" s="6">
        <v>249510</v>
      </c>
      <c r="AC1861" s="6">
        <v>6890439</v>
      </c>
      <c r="AD1861" s="6">
        <v>6942686</v>
      </c>
      <c r="AF1861">
        <f>Q1861/W1861</f>
        <v>2.7902957139110993E-2</v>
      </c>
      <c r="AG1861">
        <f>R1861/X1861</f>
        <v>3.8614443531452568E-2</v>
      </c>
      <c r="AH1861">
        <f>U1861/W1861</f>
        <v>0.28679672137557155</v>
      </c>
      <c r="AI1861">
        <f>V1861/X1861</f>
        <v>0.34552360083995254</v>
      </c>
      <c r="AJ1861">
        <f>Y1861/AA1861</f>
        <v>2.6421472147533391</v>
      </c>
      <c r="AK1861">
        <f>Z1861/AB1861</f>
        <v>3.8302352611117789</v>
      </c>
      <c r="AL1861">
        <f>O1861/K1861</f>
        <v>6.0288428334016791E-2</v>
      </c>
      <c r="AM1861">
        <f>P1861/L1861</f>
        <v>6.9103126583125438E-2</v>
      </c>
      <c r="AN1861">
        <f>K1861/W1861</f>
        <v>0.99948025753879366</v>
      </c>
      <c r="AO1861">
        <f>L1861/X1861</f>
        <v>1.0697825253355244</v>
      </c>
      <c r="AP1861">
        <f>IF(OR(Q1861&lt;0, Q1861="NA"), 0, 1)</f>
        <v>1</v>
      </c>
      <c r="AQ1861">
        <f>IF(OR(S1861&lt;0, S1861="NA"), 0, 1)</f>
        <v>1</v>
      </c>
      <c r="AR1861">
        <f>IFERROR(IF((AF1861-AG1861)&gt;0,1,0),0)</f>
        <v>0</v>
      </c>
      <c r="AS1861">
        <f>IFERROR(IF((S1861-Q1861)&gt;0,1,0),0)</f>
        <v>1</v>
      </c>
      <c r="AT1861">
        <f>IFERROR(IF((AH1861-AI1861)&lt;0,1,0),0)</f>
        <v>1</v>
      </c>
      <c r="AU1861">
        <f>IFERROR(IF((AJ1861-AK1861)&gt;0,1,0),0)</f>
        <v>0</v>
      </c>
      <c r="AV1861">
        <f>IFERROR(IF((AL1861-AM1861)&gt;0,1,0),0)</f>
        <v>0</v>
      </c>
      <c r="AW1861">
        <f>IFERROR(IF((AN1861-AO1861)&gt;0,1,0),0)</f>
        <v>0</v>
      </c>
      <c r="AX1861">
        <f>IFERROR(IF((AC1861-AD1861)&lt;0,1,0),0)</f>
        <v>1</v>
      </c>
      <c r="AY1861">
        <f>SUM(AP1861:AX1861)</f>
        <v>5</v>
      </c>
    </row>
    <row r="1862" spans="1:51" x14ac:dyDescent="0.45">
      <c r="A1862" s="1" t="s">
        <v>3511</v>
      </c>
      <c r="B1862" s="2">
        <v>4992057</v>
      </c>
      <c r="C1862" s="3" t="s">
        <v>5337</v>
      </c>
      <c r="D1862" s="5">
        <v>28.77</v>
      </c>
      <c r="E1862" s="5">
        <v>4303.0204371</v>
      </c>
      <c r="F1862" s="3" t="s">
        <v>4485</v>
      </c>
      <c r="G1862" s="3" t="s">
        <v>4486</v>
      </c>
      <c r="H1862" s="3" t="s">
        <v>4545</v>
      </c>
      <c r="I1862" s="3" t="s">
        <v>4546</v>
      </c>
      <c r="J1862" s="3" t="s">
        <v>4983</v>
      </c>
      <c r="K1862" s="6">
        <v>4017568</v>
      </c>
      <c r="L1862" s="6">
        <v>4036040</v>
      </c>
      <c r="M1862" s="6">
        <v>787637</v>
      </c>
      <c r="N1862" s="6">
        <v>844729</v>
      </c>
      <c r="O1862" s="6">
        <v>494755</v>
      </c>
      <c r="P1862" s="6">
        <v>547369</v>
      </c>
      <c r="Q1862" s="6">
        <v>-130837</v>
      </c>
      <c r="R1862" s="6">
        <v>-43002</v>
      </c>
      <c r="S1862" s="6">
        <v>535238</v>
      </c>
      <c r="T1862" s="6">
        <v>543282</v>
      </c>
      <c r="U1862" s="6">
        <v>3174354</v>
      </c>
      <c r="V1862" s="6">
        <v>3170804</v>
      </c>
      <c r="W1862" s="6">
        <v>7314330</v>
      </c>
      <c r="X1862" s="6">
        <v>8189442</v>
      </c>
      <c r="Y1862" s="6">
        <v>2095309</v>
      </c>
      <c r="Z1862" s="6">
        <v>2699604</v>
      </c>
      <c r="AA1862" s="6">
        <v>806882</v>
      </c>
      <c r="AB1862" s="6">
        <v>1521459</v>
      </c>
      <c r="AC1862" s="6">
        <v>150027000</v>
      </c>
      <c r="AD1862" s="6">
        <v>150956000</v>
      </c>
      <c r="AF1862">
        <f>Q1862/W1862</f>
        <v>-1.7887762788936237E-2</v>
      </c>
      <c r="AG1862">
        <f>R1862/X1862</f>
        <v>-5.2509072046666916E-3</v>
      </c>
      <c r="AH1862">
        <f>U1862/W1862</f>
        <v>0.43399108325711311</v>
      </c>
      <c r="AI1862">
        <f>V1862/X1862</f>
        <v>0.38718193498409292</v>
      </c>
      <c r="AJ1862">
        <f>Y1862/AA1862</f>
        <v>2.596797301216287</v>
      </c>
      <c r="AK1862">
        <f>Z1862/AB1862</f>
        <v>1.774352118591431</v>
      </c>
      <c r="AL1862">
        <f>O1862/K1862</f>
        <v>0.12314788449131416</v>
      </c>
      <c r="AM1862">
        <f>P1862/L1862</f>
        <v>0.13562031099790883</v>
      </c>
      <c r="AN1862">
        <f>K1862/W1862</f>
        <v>0.54927354932030681</v>
      </c>
      <c r="AO1862">
        <f>L1862/X1862</f>
        <v>0.49283455453985753</v>
      </c>
      <c r="AP1862">
        <f>IF(OR(Q1862&lt;0, Q1862="NA"), 0, 1)</f>
        <v>0</v>
      </c>
      <c r="AQ1862">
        <f>IF(OR(S1862&lt;0, S1862="NA"), 0, 1)</f>
        <v>1</v>
      </c>
      <c r="AR1862">
        <f>IFERROR(IF((AF1862-AG1862)&gt;0,1,0),0)</f>
        <v>0</v>
      </c>
      <c r="AS1862">
        <f>IFERROR(IF((S1862-Q1862)&gt;0,1,0),0)</f>
        <v>1</v>
      </c>
      <c r="AT1862">
        <f>IFERROR(IF((AH1862-AI1862)&lt;0,1,0),0)</f>
        <v>0</v>
      </c>
      <c r="AU1862">
        <f>IFERROR(IF((AJ1862-AK1862)&gt;0,1,0),0)</f>
        <v>1</v>
      </c>
      <c r="AV1862">
        <f>IFERROR(IF((AL1862-AM1862)&gt;0,1,0),0)</f>
        <v>0</v>
      </c>
      <c r="AW1862">
        <f>IFERROR(IF((AN1862-AO1862)&gt;0,1,0),0)</f>
        <v>1</v>
      </c>
      <c r="AX1862">
        <f>IFERROR(IF((AC1862-AD1862)&lt;0,1,0),0)</f>
        <v>1</v>
      </c>
      <c r="AY1862">
        <f>SUM(AP1862:AX1862)</f>
        <v>5</v>
      </c>
    </row>
    <row r="1863" spans="1:51" x14ac:dyDescent="0.45">
      <c r="A1863" s="1" t="s">
        <v>3512</v>
      </c>
      <c r="B1863" s="2">
        <v>4145781</v>
      </c>
      <c r="C1863" s="3" t="s">
        <v>5337</v>
      </c>
      <c r="D1863" s="5">
        <v>75.69</v>
      </c>
      <c r="E1863" s="5">
        <v>3206.28781665</v>
      </c>
      <c r="F1863" s="3" t="s">
        <v>4583</v>
      </c>
      <c r="G1863" s="3" t="s">
        <v>4583</v>
      </c>
      <c r="H1863" s="3" t="s">
        <v>4584</v>
      </c>
      <c r="I1863" s="3" t="s">
        <v>4624</v>
      </c>
      <c r="J1863" s="3" t="s">
        <v>4625</v>
      </c>
      <c r="K1863" s="6">
        <v>1530110</v>
      </c>
      <c r="L1863" s="6">
        <v>1501326</v>
      </c>
      <c r="M1863" s="6">
        <v>247277</v>
      </c>
      <c r="N1863" s="6">
        <v>239474</v>
      </c>
      <c r="O1863" s="6">
        <v>187632</v>
      </c>
      <c r="P1863" s="6">
        <v>180519</v>
      </c>
      <c r="Q1863" s="6">
        <v>88729</v>
      </c>
      <c r="R1863" s="6">
        <v>87582</v>
      </c>
      <c r="S1863" s="6">
        <v>198638</v>
      </c>
      <c r="T1863" s="6">
        <v>176941</v>
      </c>
      <c r="U1863" s="6">
        <v>625627</v>
      </c>
      <c r="V1863" s="6">
        <v>634663</v>
      </c>
      <c r="W1863" s="6">
        <v>2042612</v>
      </c>
      <c r="X1863" s="6">
        <v>1994867</v>
      </c>
      <c r="Y1863" s="6">
        <v>958801</v>
      </c>
      <c r="Z1863" s="6">
        <v>944255</v>
      </c>
      <c r="AA1863" s="6">
        <v>256455</v>
      </c>
      <c r="AB1863" s="6">
        <v>227035</v>
      </c>
      <c r="AC1863" s="6">
        <v>42159740</v>
      </c>
      <c r="AD1863" s="6">
        <v>42156021</v>
      </c>
      <c r="AF1863">
        <f>Q1863/W1863</f>
        <v>4.343898890244452E-2</v>
      </c>
      <c r="AG1863">
        <f>R1863/X1863</f>
        <v>4.3903678791618689E-2</v>
      </c>
      <c r="AH1863">
        <f>U1863/W1863</f>
        <v>0.3062877335490049</v>
      </c>
      <c r="AI1863">
        <f>V1863/X1863</f>
        <v>0.31814802691106725</v>
      </c>
      <c r="AJ1863">
        <f>Y1863/AA1863</f>
        <v>3.7386715018229317</v>
      </c>
      <c r="AK1863">
        <f>Z1863/AB1863</f>
        <v>4.1590723897196469</v>
      </c>
      <c r="AL1863">
        <f>O1863/K1863</f>
        <v>0.1226264778349269</v>
      </c>
      <c r="AM1863">
        <f>P1863/L1863</f>
        <v>0.12023970809804133</v>
      </c>
      <c r="AN1863">
        <f>K1863/W1863</f>
        <v>0.74909478647927263</v>
      </c>
      <c r="AO1863">
        <f>L1863/X1863</f>
        <v>0.75259453387118036</v>
      </c>
      <c r="AP1863">
        <f>IF(OR(Q1863&lt;0, Q1863="NA"), 0, 1)</f>
        <v>1</v>
      </c>
      <c r="AQ1863">
        <f>IF(OR(S1863&lt;0, S1863="NA"), 0, 1)</f>
        <v>1</v>
      </c>
      <c r="AR1863">
        <f>IFERROR(IF((AF1863-AG1863)&gt;0,1,0),0)</f>
        <v>0</v>
      </c>
      <c r="AS1863">
        <f>IFERROR(IF((S1863-Q1863)&gt;0,1,0),0)</f>
        <v>1</v>
      </c>
      <c r="AT1863">
        <f>IFERROR(IF((AH1863-AI1863)&lt;0,1,0),0)</f>
        <v>1</v>
      </c>
      <c r="AU1863">
        <f>IFERROR(IF((AJ1863-AK1863)&gt;0,1,0),0)</f>
        <v>0</v>
      </c>
      <c r="AV1863">
        <f>IFERROR(IF((AL1863-AM1863)&gt;0,1,0),0)</f>
        <v>1</v>
      </c>
      <c r="AW1863">
        <f>IFERROR(IF((AN1863-AO1863)&gt;0,1,0),0)</f>
        <v>0</v>
      </c>
      <c r="AX1863">
        <f>IFERROR(IF((AC1863-AD1863)&lt;0,1,0),0)</f>
        <v>0</v>
      </c>
      <c r="AY1863">
        <f>SUM(AP1863:AX1863)</f>
        <v>5</v>
      </c>
    </row>
    <row r="1864" spans="1:51" x14ac:dyDescent="0.45">
      <c r="A1864" s="1" t="s">
        <v>3525</v>
      </c>
      <c r="B1864" s="2">
        <v>109836805</v>
      </c>
      <c r="C1864" s="3" t="s">
        <v>5337</v>
      </c>
      <c r="D1864" s="5">
        <v>111.65</v>
      </c>
      <c r="E1864" s="5">
        <v>15655.555519449999</v>
      </c>
      <c r="F1864" s="3" t="s">
        <v>4475</v>
      </c>
      <c r="G1864" s="3" t="s">
        <v>4548</v>
      </c>
      <c r="H1864" s="3" t="s">
        <v>4810</v>
      </c>
      <c r="I1864" s="3" t="s">
        <v>4964</v>
      </c>
      <c r="J1864" s="3" t="s">
        <v>5249</v>
      </c>
      <c r="K1864" s="6">
        <v>5118951</v>
      </c>
      <c r="L1864" s="6">
        <v>4763002</v>
      </c>
      <c r="M1864" s="6">
        <v>653091</v>
      </c>
      <c r="N1864" s="6">
        <v>563148</v>
      </c>
      <c r="O1864" s="6">
        <v>539794</v>
      </c>
      <c r="P1864" s="6">
        <v>454080</v>
      </c>
      <c r="Q1864" s="6">
        <v>359313</v>
      </c>
      <c r="R1864" s="6">
        <v>245706</v>
      </c>
      <c r="S1864" s="6">
        <v>141772</v>
      </c>
      <c r="T1864" s="6">
        <v>60285</v>
      </c>
      <c r="U1864" s="6">
        <v>745975</v>
      </c>
      <c r="V1864" s="6">
        <v>755811</v>
      </c>
      <c r="W1864" s="6">
        <v>4237325</v>
      </c>
      <c r="X1864" s="6">
        <v>3851440</v>
      </c>
      <c r="Y1864" s="6">
        <v>2516325</v>
      </c>
      <c r="Z1864" s="6">
        <v>2162412</v>
      </c>
      <c r="AA1864" s="6">
        <v>1510166</v>
      </c>
      <c r="AB1864" s="6">
        <v>1267537</v>
      </c>
      <c r="AC1864" s="6">
        <v>140219933</v>
      </c>
      <c r="AD1864" s="6">
        <v>139936246</v>
      </c>
      <c r="AF1864">
        <f>Q1864/W1864</f>
        <v>8.47971302649667E-2</v>
      </c>
      <c r="AG1864">
        <f>R1864/X1864</f>
        <v>6.3795878943979395E-2</v>
      </c>
      <c r="AH1864">
        <f>U1864/W1864</f>
        <v>0.17604856837745511</v>
      </c>
      <c r="AI1864">
        <f>V1864/X1864</f>
        <v>0.19624114616870572</v>
      </c>
      <c r="AJ1864">
        <f>Y1864/AA1864</f>
        <v>1.6662572194050191</v>
      </c>
      <c r="AK1864">
        <f>Z1864/AB1864</f>
        <v>1.7059951701607132</v>
      </c>
      <c r="AL1864">
        <f>O1864/K1864</f>
        <v>0.10545012054227516</v>
      </c>
      <c r="AM1864">
        <f>P1864/L1864</f>
        <v>9.5334832947792172E-2</v>
      </c>
      <c r="AN1864">
        <f>K1864/W1864</f>
        <v>1.2080619258612451</v>
      </c>
      <c r="AO1864">
        <f>L1864/X1864</f>
        <v>1.2366808258729203</v>
      </c>
      <c r="AP1864">
        <f>IF(OR(Q1864&lt;0, Q1864="NA"), 0, 1)</f>
        <v>1</v>
      </c>
      <c r="AQ1864">
        <f>IF(OR(S1864&lt;0, S1864="NA"), 0, 1)</f>
        <v>1</v>
      </c>
      <c r="AR1864">
        <f>IFERROR(IF((AF1864-AG1864)&gt;0,1,0),0)</f>
        <v>1</v>
      </c>
      <c r="AS1864">
        <f>IFERROR(IF((S1864-Q1864)&gt;0,1,0),0)</f>
        <v>0</v>
      </c>
      <c r="AT1864">
        <f>IFERROR(IF((AH1864-AI1864)&lt;0,1,0),0)</f>
        <v>1</v>
      </c>
      <c r="AU1864">
        <f>IFERROR(IF((AJ1864-AK1864)&gt;0,1,0),0)</f>
        <v>0</v>
      </c>
      <c r="AV1864">
        <f>IFERROR(IF((AL1864-AM1864)&gt;0,1,0),0)</f>
        <v>1</v>
      </c>
      <c r="AW1864">
        <f>IFERROR(IF((AN1864-AO1864)&gt;0,1,0),0)</f>
        <v>0</v>
      </c>
      <c r="AX1864">
        <f>IFERROR(IF((AC1864-AD1864)&lt;0,1,0),0)</f>
        <v>0</v>
      </c>
      <c r="AY1864">
        <f>SUM(AP1864:AX1864)</f>
        <v>5</v>
      </c>
    </row>
    <row r="1865" spans="1:51" x14ac:dyDescent="0.45">
      <c r="A1865" s="1" t="s">
        <v>3527</v>
      </c>
      <c r="B1865" s="2">
        <v>4225979</v>
      </c>
      <c r="C1865" s="3" t="s">
        <v>5337</v>
      </c>
      <c r="D1865" s="5">
        <v>115.66</v>
      </c>
      <c r="E1865" s="5">
        <v>8130.9834727400003</v>
      </c>
      <c r="F1865" s="3" t="s">
        <v>4480</v>
      </c>
      <c r="G1865" s="3" t="s">
        <v>4491</v>
      </c>
      <c r="H1865" s="3" t="s">
        <v>4491</v>
      </c>
      <c r="I1865" s="3" t="s">
        <v>4594</v>
      </c>
      <c r="J1865" s="3" t="s">
        <v>4792</v>
      </c>
      <c r="K1865" s="6">
        <v>3149000</v>
      </c>
      <c r="L1865" s="6">
        <v>2915200</v>
      </c>
      <c r="M1865" s="6">
        <v>457400</v>
      </c>
      <c r="N1865" s="6">
        <v>412700</v>
      </c>
      <c r="O1865" s="6">
        <v>241200</v>
      </c>
      <c r="P1865" s="6">
        <v>217000</v>
      </c>
      <c r="Q1865" s="6">
        <v>174400</v>
      </c>
      <c r="R1865" s="6">
        <v>148700</v>
      </c>
      <c r="S1865" s="6">
        <v>460200</v>
      </c>
      <c r="T1865" s="6">
        <v>389800</v>
      </c>
      <c r="U1865" s="6">
        <v>2838000</v>
      </c>
      <c r="V1865" s="6">
        <v>1754300</v>
      </c>
      <c r="W1865" s="6">
        <v>5048900</v>
      </c>
      <c r="X1865" s="6">
        <v>3494200</v>
      </c>
      <c r="Y1865" s="6">
        <v>2094600</v>
      </c>
      <c r="Z1865" s="6">
        <v>927700</v>
      </c>
      <c r="AA1865" s="6">
        <v>703400</v>
      </c>
      <c r="AB1865" s="6">
        <v>686300</v>
      </c>
      <c r="AC1865" s="6">
        <v>68578096</v>
      </c>
      <c r="AD1865" s="6">
        <v>63633102</v>
      </c>
      <c r="AF1865">
        <f>Q1865/W1865</f>
        <v>3.4542177504010778E-2</v>
      </c>
      <c r="AG1865">
        <f>R1865/X1865</f>
        <v>4.2556236048308625E-2</v>
      </c>
      <c r="AH1865">
        <f>U1865/W1865</f>
        <v>0.56210263621779</v>
      </c>
      <c r="AI1865">
        <f>V1865/X1865</f>
        <v>0.50206055749527789</v>
      </c>
      <c r="AJ1865">
        <f>Y1865/AA1865</f>
        <v>2.977822007392664</v>
      </c>
      <c r="AK1865">
        <f>Z1865/AB1865</f>
        <v>1.3517412210403614</v>
      </c>
      <c r="AL1865">
        <f>O1865/K1865</f>
        <v>7.6595744680851063E-2</v>
      </c>
      <c r="AM1865">
        <f>P1865/L1865</f>
        <v>7.4437431394072454E-2</v>
      </c>
      <c r="AN1865">
        <f>K1865/W1865</f>
        <v>0.62370021192735048</v>
      </c>
      <c r="AO1865">
        <f>L1865/X1865</f>
        <v>0.83429683475473637</v>
      </c>
      <c r="AP1865">
        <f>IF(OR(Q1865&lt;0, Q1865="NA"), 0, 1)</f>
        <v>1</v>
      </c>
      <c r="AQ1865">
        <f>IF(OR(S1865&lt;0, S1865="NA"), 0, 1)</f>
        <v>1</v>
      </c>
      <c r="AR1865">
        <f>IFERROR(IF((AF1865-AG1865)&gt;0,1,0),0)</f>
        <v>0</v>
      </c>
      <c r="AS1865">
        <f>IFERROR(IF((S1865-Q1865)&gt;0,1,0),0)</f>
        <v>1</v>
      </c>
      <c r="AT1865">
        <f>IFERROR(IF((AH1865-AI1865)&lt;0,1,0),0)</f>
        <v>0</v>
      </c>
      <c r="AU1865">
        <f>IFERROR(IF((AJ1865-AK1865)&gt;0,1,0),0)</f>
        <v>1</v>
      </c>
      <c r="AV1865">
        <f>IFERROR(IF((AL1865-AM1865)&gt;0,1,0),0)</f>
        <v>1</v>
      </c>
      <c r="AW1865">
        <f>IFERROR(IF((AN1865-AO1865)&gt;0,1,0),0)</f>
        <v>0</v>
      </c>
      <c r="AX1865">
        <f>IFERROR(IF((AC1865-AD1865)&lt;0,1,0),0)</f>
        <v>0</v>
      </c>
      <c r="AY1865">
        <f>SUM(AP1865:AX1865)</f>
        <v>5</v>
      </c>
    </row>
    <row r="1866" spans="1:51" x14ac:dyDescent="0.45">
      <c r="A1866" s="1" t="s">
        <v>3529</v>
      </c>
      <c r="B1866" s="2">
        <v>4421687</v>
      </c>
      <c r="C1866" s="3" t="s">
        <v>5337</v>
      </c>
      <c r="D1866" s="5">
        <v>106.37</v>
      </c>
      <c r="E1866" s="5">
        <v>137440.62562328999</v>
      </c>
      <c r="F1866" s="3" t="s">
        <v>4500</v>
      </c>
      <c r="G1866" s="3" t="s">
        <v>4501</v>
      </c>
      <c r="H1866" s="3" t="s">
        <v>4533</v>
      </c>
      <c r="I1866" s="3" t="s">
        <v>4618</v>
      </c>
      <c r="J1866" s="3" t="s">
        <v>5250</v>
      </c>
      <c r="K1866" s="6">
        <v>8212000</v>
      </c>
      <c r="L1866" s="6">
        <v>7764000</v>
      </c>
      <c r="M1866" s="6">
        <v>1114000</v>
      </c>
      <c r="N1866" s="6">
        <v>936000</v>
      </c>
      <c r="O1866" s="6">
        <v>1076000</v>
      </c>
      <c r="P1866" s="6">
        <v>893000</v>
      </c>
      <c r="Q1866" s="6">
        <v>1383000</v>
      </c>
      <c r="R1866" s="6">
        <v>1273000</v>
      </c>
      <c r="S1866" s="6">
        <v>1449000</v>
      </c>
      <c r="T1866" s="6">
        <v>1304000</v>
      </c>
      <c r="U1866" s="6">
        <v>917000</v>
      </c>
      <c r="V1866" s="6">
        <v>917000</v>
      </c>
      <c r="W1866" s="6">
        <v>12329000</v>
      </c>
      <c r="X1866" s="6">
        <v>11346000</v>
      </c>
      <c r="Y1866" s="6">
        <v>6541000</v>
      </c>
      <c r="Z1866" s="6">
        <v>6402000</v>
      </c>
      <c r="AA1866" s="6">
        <v>921000</v>
      </c>
      <c r="AB1866" s="6">
        <v>874000</v>
      </c>
      <c r="AC1866" s="6">
        <v>1291732343</v>
      </c>
      <c r="AD1866" s="6">
        <v>1289799290</v>
      </c>
      <c r="AF1866">
        <f>Q1866/W1866</f>
        <v>0.11217454781409684</v>
      </c>
      <c r="AG1866">
        <f>R1866/X1866</f>
        <v>0.11219813150008813</v>
      </c>
      <c r="AH1866">
        <f>U1866/W1866</f>
        <v>7.4377483980858139E-2</v>
      </c>
      <c r="AI1866">
        <f>V1866/X1866</f>
        <v>8.0821434866913455E-2</v>
      </c>
      <c r="AJ1866">
        <f>Y1866/AA1866</f>
        <v>7.1020629750271445</v>
      </c>
      <c r="AK1866">
        <f>Z1866/AB1866</f>
        <v>7.3249427917620133</v>
      </c>
      <c r="AL1866">
        <f>O1866/K1866</f>
        <v>0.13102776424744278</v>
      </c>
      <c r="AM1866">
        <f>P1866/L1866</f>
        <v>0.11501803194229779</v>
      </c>
      <c r="AN1866">
        <f>K1866/W1866</f>
        <v>0.66607186308703059</v>
      </c>
      <c r="AO1866">
        <f>L1866/X1866</f>
        <v>0.68429402432575359</v>
      </c>
      <c r="AP1866">
        <f>IF(OR(Q1866&lt;0, Q1866="NA"), 0, 1)</f>
        <v>1</v>
      </c>
      <c r="AQ1866">
        <f>IF(OR(S1866&lt;0, S1866="NA"), 0, 1)</f>
        <v>1</v>
      </c>
      <c r="AR1866">
        <f>IFERROR(IF((AF1866-AG1866)&gt;0,1,0),0)</f>
        <v>0</v>
      </c>
      <c r="AS1866">
        <f>IFERROR(IF((S1866-Q1866)&gt;0,1,0),0)</f>
        <v>1</v>
      </c>
      <c r="AT1866">
        <f>IFERROR(IF((AH1866-AI1866)&lt;0,1,0),0)</f>
        <v>1</v>
      </c>
      <c r="AU1866">
        <f>IFERROR(IF((AJ1866-AK1866)&gt;0,1,0),0)</f>
        <v>0</v>
      </c>
      <c r="AV1866">
        <f>IFERROR(IF((AL1866-AM1866)&gt;0,1,0),0)</f>
        <v>1</v>
      </c>
      <c r="AW1866">
        <f>IFERROR(IF((AN1866-AO1866)&gt;0,1,0),0)</f>
        <v>0</v>
      </c>
      <c r="AX1866">
        <f>IFERROR(IF((AC1866-AD1866)&lt;0,1,0),0)</f>
        <v>0</v>
      </c>
      <c r="AY1866">
        <f>SUM(AP1866:AX1866)</f>
        <v>5</v>
      </c>
    </row>
    <row r="1867" spans="1:51" x14ac:dyDescent="0.45">
      <c r="A1867" s="1" t="s">
        <v>3531</v>
      </c>
      <c r="B1867" s="2">
        <v>4329564</v>
      </c>
      <c r="C1867" s="3" t="s">
        <v>5337</v>
      </c>
      <c r="D1867" s="5">
        <v>30.49</v>
      </c>
      <c r="E1867" s="5">
        <v>1061.9556626200001</v>
      </c>
      <c r="F1867" s="3" t="s">
        <v>4665</v>
      </c>
      <c r="G1867" s="3" t="s">
        <v>4666</v>
      </c>
      <c r="H1867" s="3" t="s">
        <v>4667</v>
      </c>
      <c r="I1867" s="3" t="s">
        <v>4667</v>
      </c>
      <c r="J1867" s="3" t="s">
        <v>4788</v>
      </c>
      <c r="K1867" s="6">
        <v>902175</v>
      </c>
      <c r="L1867" s="6">
        <v>884835</v>
      </c>
      <c r="M1867" s="6">
        <v>143580</v>
      </c>
      <c r="N1867" s="6">
        <v>136651</v>
      </c>
      <c r="O1867" s="6">
        <v>97485</v>
      </c>
      <c r="P1867" s="6">
        <v>89828</v>
      </c>
      <c r="Q1867" s="6">
        <v>36355</v>
      </c>
      <c r="R1867" s="6">
        <v>47159</v>
      </c>
      <c r="S1867" s="6">
        <v>58629</v>
      </c>
      <c r="T1867" s="6">
        <v>80228</v>
      </c>
      <c r="U1867" s="6">
        <v>120392</v>
      </c>
      <c r="V1867" s="6" t="s">
        <v>4474</v>
      </c>
      <c r="W1867" s="6">
        <v>1348841</v>
      </c>
      <c r="X1867" s="6">
        <v>1003866</v>
      </c>
      <c r="Y1867" s="6">
        <v>277382</v>
      </c>
      <c r="Z1867" s="6">
        <v>240847</v>
      </c>
      <c r="AA1867" s="6">
        <v>663365</v>
      </c>
      <c r="AB1867" s="6">
        <v>432331</v>
      </c>
      <c r="AC1867" s="6">
        <v>34850000</v>
      </c>
      <c r="AD1867" s="6">
        <v>35359000</v>
      </c>
      <c r="AF1867">
        <f>Q1867/W1867</f>
        <v>2.6952769081011033E-2</v>
      </c>
      <c r="AG1867">
        <f>R1867/X1867</f>
        <v>4.69773854279356E-2</v>
      </c>
      <c r="AH1867">
        <f>U1867/W1867</f>
        <v>8.9255887091213862E-2</v>
      </c>
      <c r="AI1867" t="e">
        <f>V1867/X1867</f>
        <v>#VALUE!</v>
      </c>
      <c r="AJ1867">
        <f>Y1867/AA1867</f>
        <v>0.41814385745404115</v>
      </c>
      <c r="AK1867">
        <f>Z1867/AB1867</f>
        <v>0.55708935977295171</v>
      </c>
      <c r="AL1867">
        <f>O1867/K1867</f>
        <v>0.10805553246321389</v>
      </c>
      <c r="AM1867">
        <f>P1867/L1867</f>
        <v>0.10151949233472908</v>
      </c>
      <c r="AN1867">
        <f>K1867/W1867</f>
        <v>0.66885199960558728</v>
      </c>
      <c r="AO1867">
        <f>L1867/X1867</f>
        <v>0.88142740166516254</v>
      </c>
      <c r="AP1867">
        <f>IF(OR(Q1867&lt;0, Q1867="NA"), 0, 1)</f>
        <v>1</v>
      </c>
      <c r="AQ1867">
        <f>IF(OR(S1867&lt;0, S1867="NA"), 0, 1)</f>
        <v>1</v>
      </c>
      <c r="AR1867">
        <f>IFERROR(IF((AF1867-AG1867)&gt;0,1,0),0)</f>
        <v>0</v>
      </c>
      <c r="AS1867">
        <f>IFERROR(IF((S1867-Q1867)&gt;0,1,0),0)</f>
        <v>1</v>
      </c>
      <c r="AT1867">
        <f>IFERROR(IF((AH1867-AI1867)&lt;0,1,0),0)</f>
        <v>0</v>
      </c>
      <c r="AU1867">
        <f>IFERROR(IF((AJ1867-AK1867)&gt;0,1,0),0)</f>
        <v>0</v>
      </c>
      <c r="AV1867">
        <f>IFERROR(IF((AL1867-AM1867)&gt;0,1,0),0)</f>
        <v>1</v>
      </c>
      <c r="AW1867">
        <f>IFERROR(IF((AN1867-AO1867)&gt;0,1,0),0)</f>
        <v>0</v>
      </c>
      <c r="AX1867">
        <f>IFERROR(IF((AC1867-AD1867)&lt;0,1,0),0)</f>
        <v>1</v>
      </c>
      <c r="AY1867">
        <f>SUM(AP1867:AX1867)</f>
        <v>5</v>
      </c>
    </row>
    <row r="1868" spans="1:51" x14ac:dyDescent="0.45">
      <c r="A1868" s="1" t="s">
        <v>3532</v>
      </c>
      <c r="B1868" s="2">
        <v>7795492</v>
      </c>
      <c r="C1868" s="3" t="s">
        <v>5338</v>
      </c>
      <c r="D1868" s="5">
        <v>16.64</v>
      </c>
      <c r="E1868" s="5">
        <v>697.85129856000003</v>
      </c>
      <c r="F1868" s="3" t="s">
        <v>4470</v>
      </c>
      <c r="G1868" s="3" t="s">
        <v>4512</v>
      </c>
      <c r="H1868" s="3" t="s">
        <v>4513</v>
      </c>
      <c r="I1868" s="3" t="s">
        <v>4514</v>
      </c>
      <c r="J1868" s="3" t="s">
        <v>4669</v>
      </c>
      <c r="K1868" s="6">
        <v>157035</v>
      </c>
      <c r="L1868" s="6">
        <v>150709</v>
      </c>
      <c r="M1868" s="6">
        <v>-37521</v>
      </c>
      <c r="N1868" s="6">
        <v>-40609</v>
      </c>
      <c r="O1868" s="6">
        <v>-42260</v>
      </c>
      <c r="P1868" s="6">
        <v>-45796</v>
      </c>
      <c r="Q1868" s="6">
        <v>-37401</v>
      </c>
      <c r="R1868" s="6">
        <v>-40848</v>
      </c>
      <c r="S1868" s="6">
        <v>-15900</v>
      </c>
      <c r="T1868" s="6">
        <v>-18275</v>
      </c>
      <c r="U1868" s="6">
        <v>36192</v>
      </c>
      <c r="V1868" s="6">
        <v>36149</v>
      </c>
      <c r="W1868" s="6">
        <v>226998</v>
      </c>
      <c r="X1868" s="6">
        <v>223843</v>
      </c>
      <c r="Y1868" s="6">
        <v>203699</v>
      </c>
      <c r="Z1868" s="6">
        <v>202333</v>
      </c>
      <c r="AA1868" s="6">
        <v>24684</v>
      </c>
      <c r="AB1868" s="6">
        <v>22060</v>
      </c>
      <c r="AC1868" s="6">
        <v>41790410</v>
      </c>
      <c r="AD1868" s="6">
        <v>41510811</v>
      </c>
      <c r="AF1868">
        <f>Q1868/W1868</f>
        <v>-0.16476356619882113</v>
      </c>
      <c r="AG1868">
        <f>R1868/X1868</f>
        <v>-0.1824850453219444</v>
      </c>
      <c r="AH1868">
        <f>U1868/W1868</f>
        <v>0.15943752808394787</v>
      </c>
      <c r="AI1868">
        <f>V1868/X1868</f>
        <v>0.16149265333291637</v>
      </c>
      <c r="AJ1868">
        <f>Y1868/AA1868</f>
        <v>8.2522686760654675</v>
      </c>
      <c r="AK1868">
        <f>Z1868/AB1868</f>
        <v>9.1719401631912962</v>
      </c>
      <c r="AL1868">
        <f>O1868/K1868</f>
        <v>-0.2691119814054192</v>
      </c>
      <c r="AM1868">
        <f>P1868/L1868</f>
        <v>-0.30387037270501432</v>
      </c>
      <c r="AN1868">
        <f>K1868/W1868</f>
        <v>0.69179023603732193</v>
      </c>
      <c r="AO1868">
        <f>L1868/X1868</f>
        <v>0.67327993281004994</v>
      </c>
      <c r="AP1868">
        <f>IF(OR(Q1868&lt;0, Q1868="NA"), 0, 1)</f>
        <v>0</v>
      </c>
      <c r="AQ1868">
        <f>IF(OR(S1868&lt;0, S1868="NA"), 0, 1)</f>
        <v>0</v>
      </c>
      <c r="AR1868">
        <f>IFERROR(IF((AF1868-AG1868)&gt;0,1,0),0)</f>
        <v>1</v>
      </c>
      <c r="AS1868">
        <f>IFERROR(IF((S1868-Q1868)&gt;0,1,0),0)</f>
        <v>1</v>
      </c>
      <c r="AT1868">
        <f>IFERROR(IF((AH1868-AI1868)&lt;0,1,0),0)</f>
        <v>1</v>
      </c>
      <c r="AU1868">
        <f>IFERROR(IF((AJ1868-AK1868)&gt;0,1,0),0)</f>
        <v>0</v>
      </c>
      <c r="AV1868">
        <f>IFERROR(IF((AL1868-AM1868)&gt;0,1,0),0)</f>
        <v>1</v>
      </c>
      <c r="AW1868">
        <f>IFERROR(IF((AN1868-AO1868)&gt;0,1,0),0)</f>
        <v>1</v>
      </c>
      <c r="AX1868">
        <f>IFERROR(IF((AC1868-AD1868)&lt;0,1,0),0)</f>
        <v>0</v>
      </c>
      <c r="AY1868">
        <f>SUM(AP1868:AX1868)</f>
        <v>5</v>
      </c>
    </row>
    <row r="1869" spans="1:51" x14ac:dyDescent="0.45">
      <c r="A1869" s="1" t="s">
        <v>3537</v>
      </c>
      <c r="B1869" s="2">
        <v>4415522</v>
      </c>
      <c r="C1869" s="3" t="s">
        <v>5337</v>
      </c>
      <c r="D1869" s="5">
        <v>23.73</v>
      </c>
      <c r="E1869" s="5">
        <v>1305.5876286600001</v>
      </c>
      <c r="F1869" s="3" t="s">
        <v>4525</v>
      </c>
      <c r="G1869" s="3" t="s">
        <v>4526</v>
      </c>
      <c r="H1869" s="3" t="s">
        <v>4634</v>
      </c>
      <c r="I1869" s="3" t="s">
        <v>4634</v>
      </c>
      <c r="J1869" s="3" t="s">
        <v>4528</v>
      </c>
      <c r="K1869" s="6">
        <v>190646</v>
      </c>
      <c r="L1869" s="6">
        <v>192496</v>
      </c>
      <c r="M1869" s="6">
        <v>120295</v>
      </c>
      <c r="N1869" s="6">
        <v>123760</v>
      </c>
      <c r="O1869" s="6">
        <v>44445</v>
      </c>
      <c r="P1869" s="6">
        <v>47678</v>
      </c>
      <c r="Q1869" s="6">
        <v>22547</v>
      </c>
      <c r="R1869" s="6">
        <v>25595</v>
      </c>
      <c r="S1869" s="6">
        <v>128350</v>
      </c>
      <c r="T1869" s="6">
        <v>132930</v>
      </c>
      <c r="U1869" s="6">
        <v>522364</v>
      </c>
      <c r="V1869" s="6">
        <v>521301</v>
      </c>
      <c r="W1869" s="6">
        <v>2007433</v>
      </c>
      <c r="X1869" s="6">
        <v>2081597</v>
      </c>
      <c r="Y1869" s="6" t="s">
        <v>4474</v>
      </c>
      <c r="Z1869" s="6" t="s">
        <v>4474</v>
      </c>
      <c r="AA1869" s="6" t="s">
        <v>4474</v>
      </c>
      <c r="AB1869" s="6" t="s">
        <v>4474</v>
      </c>
      <c r="AC1869" s="6">
        <v>55018442</v>
      </c>
      <c r="AD1869" s="6">
        <v>57216478</v>
      </c>
      <c r="AF1869">
        <f>Q1869/W1869</f>
        <v>1.1231757174461116E-2</v>
      </c>
      <c r="AG1869">
        <f>R1869/X1869</f>
        <v>1.2295847851433299E-2</v>
      </c>
      <c r="AH1869">
        <f>U1869/W1869</f>
        <v>0.26021491128221963</v>
      </c>
      <c r="AI1869">
        <f>V1869/X1869</f>
        <v>0.25043320104708067</v>
      </c>
      <c r="AJ1869" t="e">
        <f>Y1869/AA1869</f>
        <v>#VALUE!</v>
      </c>
      <c r="AK1869" t="e">
        <f>Z1869/AB1869</f>
        <v>#VALUE!</v>
      </c>
      <c r="AL1869">
        <f>O1869/K1869</f>
        <v>0.23312841601712073</v>
      </c>
      <c r="AM1869">
        <f>P1869/L1869</f>
        <v>0.24768306873909068</v>
      </c>
      <c r="AN1869">
        <f>K1869/W1869</f>
        <v>9.4970043832098006E-2</v>
      </c>
      <c r="AO1869">
        <f>L1869/X1869</f>
        <v>9.2475152491092172E-2</v>
      </c>
      <c r="AP1869">
        <f>IF(OR(Q1869&lt;0, Q1869="NA"), 0, 1)</f>
        <v>1</v>
      </c>
      <c r="AQ1869">
        <f>IF(OR(S1869&lt;0, S1869="NA"), 0, 1)</f>
        <v>1</v>
      </c>
      <c r="AR1869">
        <f>IFERROR(IF((AF1869-AG1869)&gt;0,1,0),0)</f>
        <v>0</v>
      </c>
      <c r="AS1869">
        <f>IFERROR(IF((S1869-Q1869)&gt;0,1,0),0)</f>
        <v>1</v>
      </c>
      <c r="AT1869">
        <f>IFERROR(IF((AH1869-AI1869)&lt;0,1,0),0)</f>
        <v>0</v>
      </c>
      <c r="AU1869">
        <f>IFERROR(IF((AJ1869-AK1869)&gt;0,1,0),0)</f>
        <v>0</v>
      </c>
      <c r="AV1869">
        <f>IFERROR(IF((AL1869-AM1869)&gt;0,1,0),0)</f>
        <v>0</v>
      </c>
      <c r="AW1869">
        <f>IFERROR(IF((AN1869-AO1869)&gt;0,1,0),0)</f>
        <v>1</v>
      </c>
      <c r="AX1869">
        <f>IFERROR(IF((AC1869-AD1869)&lt;0,1,0),0)</f>
        <v>1</v>
      </c>
      <c r="AY1869">
        <f>SUM(AP1869:AX1869)</f>
        <v>5</v>
      </c>
    </row>
    <row r="1870" spans="1:51" x14ac:dyDescent="0.45">
      <c r="A1870" s="1" t="s">
        <v>3547</v>
      </c>
      <c r="B1870" s="2">
        <v>5180848</v>
      </c>
      <c r="C1870" s="3" t="s">
        <v>5337</v>
      </c>
      <c r="D1870" s="5">
        <v>15.63</v>
      </c>
      <c r="E1870" s="5">
        <v>1276.40231808</v>
      </c>
      <c r="F1870" s="3" t="s">
        <v>4500</v>
      </c>
      <c r="G1870" s="3" t="s">
        <v>4501</v>
      </c>
      <c r="H1870" s="3" t="s">
        <v>4502</v>
      </c>
      <c r="I1870" s="3" t="s">
        <v>4538</v>
      </c>
      <c r="J1870" s="3" t="s">
        <v>4504</v>
      </c>
      <c r="K1870" s="6">
        <v>241081</v>
      </c>
      <c r="L1870" s="6">
        <v>231207</v>
      </c>
      <c r="M1870" s="6">
        <v>2585</v>
      </c>
      <c r="N1870" s="6">
        <v>-490</v>
      </c>
      <c r="O1870" s="6">
        <v>-6710</v>
      </c>
      <c r="P1870" s="6">
        <v>-9488</v>
      </c>
      <c r="Q1870" s="6">
        <v>-9445</v>
      </c>
      <c r="R1870" s="6">
        <v>-11717</v>
      </c>
      <c r="S1870" s="6">
        <v>30489</v>
      </c>
      <c r="T1870" s="6">
        <v>16353</v>
      </c>
      <c r="U1870" s="6" t="s">
        <v>4474</v>
      </c>
      <c r="V1870" s="6" t="s">
        <v>4474</v>
      </c>
      <c r="W1870" s="6">
        <v>226400</v>
      </c>
      <c r="X1870" s="6">
        <v>222254</v>
      </c>
      <c r="Y1870" s="6">
        <v>122303</v>
      </c>
      <c r="Z1870" s="6">
        <v>129397</v>
      </c>
      <c r="AA1870" s="6">
        <v>162622</v>
      </c>
      <c r="AB1870" s="6">
        <v>161386</v>
      </c>
      <c r="AC1870" s="6">
        <v>81663616</v>
      </c>
      <c r="AD1870" s="6">
        <v>80919283</v>
      </c>
      <c r="AF1870">
        <f>Q1870/W1870</f>
        <v>-4.1718197879858657E-2</v>
      </c>
      <c r="AG1870">
        <f>R1870/X1870</f>
        <v>-5.2718961188550038E-2</v>
      </c>
      <c r="AH1870" t="e">
        <f>U1870/W1870</f>
        <v>#VALUE!</v>
      </c>
      <c r="AI1870" t="e">
        <f>V1870/X1870</f>
        <v>#VALUE!</v>
      </c>
      <c r="AJ1870">
        <f>Y1870/AA1870</f>
        <v>0.75206921572726937</v>
      </c>
      <c r="AK1870">
        <f>Z1870/AB1870</f>
        <v>0.80178578067490369</v>
      </c>
      <c r="AL1870">
        <f>O1870/K1870</f>
        <v>-2.783296900211962E-2</v>
      </c>
      <c r="AM1870">
        <f>P1870/L1870</f>
        <v>-4.1036819819469134E-2</v>
      </c>
      <c r="AN1870">
        <f>K1870/W1870</f>
        <v>1.064845406360424</v>
      </c>
      <c r="AO1870">
        <f>L1870/X1870</f>
        <v>1.0402827395682417</v>
      </c>
      <c r="AP1870">
        <f>IF(OR(Q1870&lt;0, Q1870="NA"), 0, 1)</f>
        <v>0</v>
      </c>
      <c r="AQ1870">
        <f>IF(OR(S1870&lt;0, S1870="NA"), 0, 1)</f>
        <v>1</v>
      </c>
      <c r="AR1870">
        <f>IFERROR(IF((AF1870-AG1870)&gt;0,1,0),0)</f>
        <v>1</v>
      </c>
      <c r="AS1870">
        <f>IFERROR(IF((S1870-Q1870)&gt;0,1,0),0)</f>
        <v>1</v>
      </c>
      <c r="AT1870">
        <f>IFERROR(IF((AH1870-AI1870)&lt;0,1,0),0)</f>
        <v>0</v>
      </c>
      <c r="AU1870">
        <f>IFERROR(IF((AJ1870-AK1870)&gt;0,1,0),0)</f>
        <v>0</v>
      </c>
      <c r="AV1870">
        <f>IFERROR(IF((AL1870-AM1870)&gt;0,1,0),0)</f>
        <v>1</v>
      </c>
      <c r="AW1870">
        <f>IFERROR(IF((AN1870-AO1870)&gt;0,1,0),0)</f>
        <v>1</v>
      </c>
      <c r="AX1870">
        <f>IFERROR(IF((AC1870-AD1870)&lt;0,1,0),0)</f>
        <v>0</v>
      </c>
      <c r="AY1870">
        <f>SUM(AP1870:AX1870)</f>
        <v>5</v>
      </c>
    </row>
    <row r="1871" spans="1:51" x14ac:dyDescent="0.45">
      <c r="A1871" s="1" t="s">
        <v>3548</v>
      </c>
      <c r="B1871" s="2">
        <v>100431</v>
      </c>
      <c r="C1871" s="3" t="s">
        <v>5335</v>
      </c>
      <c r="D1871" s="5">
        <v>22.36</v>
      </c>
      <c r="E1871" s="5">
        <v>2809.5684344000001</v>
      </c>
      <c r="F1871" s="3" t="s">
        <v>4480</v>
      </c>
      <c r="G1871" s="3" t="s">
        <v>4481</v>
      </c>
      <c r="H1871" s="3" t="s">
        <v>4481</v>
      </c>
      <c r="I1871" s="3" t="s">
        <v>4482</v>
      </c>
      <c r="J1871" s="3" t="s">
        <v>4484</v>
      </c>
      <c r="K1871" s="6">
        <v>775636</v>
      </c>
      <c r="L1871" s="6">
        <v>744738</v>
      </c>
      <c r="M1871" s="6" t="s">
        <v>4474</v>
      </c>
      <c r="N1871" s="6" t="s">
        <v>4474</v>
      </c>
      <c r="O1871" s="6">
        <v>854908</v>
      </c>
      <c r="P1871" s="6">
        <v>827141</v>
      </c>
      <c r="Q1871" s="6">
        <v>152693</v>
      </c>
      <c r="R1871" s="6">
        <v>128281</v>
      </c>
      <c r="S1871" s="6">
        <v>763602</v>
      </c>
      <c r="T1871" s="6">
        <v>525701</v>
      </c>
      <c r="U1871" s="6">
        <v>384117</v>
      </c>
      <c r="V1871" s="6">
        <v>384510</v>
      </c>
      <c r="W1871" s="6">
        <v>26876049</v>
      </c>
      <c r="X1871" s="6">
        <v>27269404</v>
      </c>
      <c r="Y1871" s="6" t="s">
        <v>4474</v>
      </c>
      <c r="Z1871" s="6" t="s">
        <v>4474</v>
      </c>
      <c r="AA1871" s="6" t="s">
        <v>4474</v>
      </c>
      <c r="AB1871" s="6" t="s">
        <v>4474</v>
      </c>
      <c r="AC1871" s="6">
        <v>125651540</v>
      </c>
      <c r="AD1871" s="6">
        <v>125554598</v>
      </c>
      <c r="AF1871">
        <f>Q1871/W1871</f>
        <v>5.6813782412734846E-3</v>
      </c>
      <c r="AG1871">
        <f>R1871/X1871</f>
        <v>4.7042098903225023E-3</v>
      </c>
      <c r="AH1871">
        <f>U1871/W1871</f>
        <v>1.4292167721527818E-2</v>
      </c>
      <c r="AI1871">
        <f>V1871/X1871</f>
        <v>1.4100418182956988E-2</v>
      </c>
      <c r="AJ1871" t="e">
        <f>Y1871/AA1871</f>
        <v>#VALUE!</v>
      </c>
      <c r="AK1871" t="e">
        <f>Z1871/AB1871</f>
        <v>#VALUE!</v>
      </c>
      <c r="AL1871">
        <f>O1871/K1871</f>
        <v>1.1022025795605155</v>
      </c>
      <c r="AM1871">
        <f>P1871/L1871</f>
        <v>1.1106469657785691</v>
      </c>
      <c r="AN1871">
        <f>K1871/W1871</f>
        <v>2.8859747948814948E-2</v>
      </c>
      <c r="AO1871">
        <f>L1871/X1871</f>
        <v>2.7310387861795585E-2</v>
      </c>
      <c r="AP1871">
        <f>IF(OR(Q1871&lt;0, Q1871="NA"), 0, 1)</f>
        <v>1</v>
      </c>
      <c r="AQ1871">
        <f>IF(OR(S1871&lt;0, S1871="NA"), 0, 1)</f>
        <v>1</v>
      </c>
      <c r="AR1871">
        <f>IFERROR(IF((AF1871-AG1871)&gt;0,1,0),0)</f>
        <v>1</v>
      </c>
      <c r="AS1871">
        <f>IFERROR(IF((S1871-Q1871)&gt;0,1,0),0)</f>
        <v>1</v>
      </c>
      <c r="AT1871">
        <f>IFERROR(IF((AH1871-AI1871)&lt;0,1,0),0)</f>
        <v>0</v>
      </c>
      <c r="AU1871">
        <f>IFERROR(IF((AJ1871-AK1871)&gt;0,1,0),0)</f>
        <v>0</v>
      </c>
      <c r="AV1871">
        <f>IFERROR(IF((AL1871-AM1871)&gt;0,1,0),0)</f>
        <v>0</v>
      </c>
      <c r="AW1871">
        <f>IFERROR(IF((AN1871-AO1871)&gt;0,1,0),0)</f>
        <v>1</v>
      </c>
      <c r="AX1871">
        <f>IFERROR(IF((AC1871-AD1871)&lt;0,1,0),0)</f>
        <v>0</v>
      </c>
      <c r="AY1871">
        <f>SUM(AP1871:AX1871)</f>
        <v>5</v>
      </c>
    </row>
    <row r="1872" spans="1:51" x14ac:dyDescent="0.45">
      <c r="A1872" s="1" t="s">
        <v>3553</v>
      </c>
      <c r="B1872" s="2">
        <v>4811248</v>
      </c>
      <c r="C1872" s="3" t="s">
        <v>5335</v>
      </c>
      <c r="D1872" s="5">
        <v>32.94</v>
      </c>
      <c r="E1872" s="5">
        <v>661.84480889999998</v>
      </c>
      <c r="F1872" s="3" t="s">
        <v>4470</v>
      </c>
      <c r="G1872" s="3" t="s">
        <v>4512</v>
      </c>
      <c r="H1872" s="3" t="s">
        <v>4710</v>
      </c>
      <c r="I1872" s="3" t="s">
        <v>4710</v>
      </c>
      <c r="J1872" s="3" t="s">
        <v>4504</v>
      </c>
      <c r="K1872" s="6">
        <v>74437</v>
      </c>
      <c r="L1872" s="6">
        <v>70013</v>
      </c>
      <c r="M1872" s="6">
        <v>12236</v>
      </c>
      <c r="N1872" s="6">
        <v>12296</v>
      </c>
      <c r="O1872" s="6">
        <v>7897</v>
      </c>
      <c r="P1872" s="6">
        <v>8731</v>
      </c>
      <c r="Q1872" s="6">
        <v>8215</v>
      </c>
      <c r="R1872" s="6">
        <v>9954</v>
      </c>
      <c r="S1872" s="6">
        <v>11884</v>
      </c>
      <c r="T1872" s="6">
        <v>13320</v>
      </c>
      <c r="U1872" s="6" t="s">
        <v>4474</v>
      </c>
      <c r="V1872" s="6" t="s">
        <v>4474</v>
      </c>
      <c r="W1872" s="6">
        <v>196916</v>
      </c>
      <c r="X1872" s="6">
        <v>196639</v>
      </c>
      <c r="Y1872" s="6">
        <v>40399</v>
      </c>
      <c r="Z1872" s="6">
        <v>39341</v>
      </c>
      <c r="AA1872" s="6">
        <v>9738</v>
      </c>
      <c r="AB1872" s="6">
        <v>12069</v>
      </c>
      <c r="AC1872" s="6">
        <v>20085014</v>
      </c>
      <c r="AD1872" s="6">
        <v>20051134</v>
      </c>
      <c r="AF1872">
        <f>Q1872/W1872</f>
        <v>4.171829612626704E-2</v>
      </c>
      <c r="AG1872">
        <f>R1872/X1872</f>
        <v>5.0620680536414442E-2</v>
      </c>
      <c r="AH1872" t="e">
        <f>U1872/W1872</f>
        <v>#VALUE!</v>
      </c>
      <c r="AI1872" t="e">
        <f>V1872/X1872</f>
        <v>#VALUE!</v>
      </c>
      <c r="AJ1872">
        <f>Y1872/AA1872</f>
        <v>4.1485931402752101</v>
      </c>
      <c r="AK1872">
        <f>Z1872/AB1872</f>
        <v>3.2596735437898747</v>
      </c>
      <c r="AL1872">
        <f>O1872/K1872</f>
        <v>0.10608971344895683</v>
      </c>
      <c r="AM1872">
        <f>P1872/L1872</f>
        <v>0.12470541185208461</v>
      </c>
      <c r="AN1872">
        <f>K1872/W1872</f>
        <v>0.37801397550224464</v>
      </c>
      <c r="AO1872">
        <f>L1872/X1872</f>
        <v>0.35604839324854176</v>
      </c>
      <c r="AP1872">
        <f>IF(OR(Q1872&lt;0, Q1872="NA"), 0, 1)</f>
        <v>1</v>
      </c>
      <c r="AQ1872">
        <f>IF(OR(S1872&lt;0, S1872="NA"), 0, 1)</f>
        <v>1</v>
      </c>
      <c r="AR1872">
        <f>IFERROR(IF((AF1872-AG1872)&gt;0,1,0),0)</f>
        <v>0</v>
      </c>
      <c r="AS1872">
        <f>IFERROR(IF((S1872-Q1872)&gt;0,1,0),0)</f>
        <v>1</v>
      </c>
      <c r="AT1872">
        <f>IFERROR(IF((AH1872-AI1872)&lt;0,1,0),0)</f>
        <v>0</v>
      </c>
      <c r="AU1872">
        <f>IFERROR(IF((AJ1872-AK1872)&gt;0,1,0),0)</f>
        <v>1</v>
      </c>
      <c r="AV1872">
        <f>IFERROR(IF((AL1872-AM1872)&gt;0,1,0),0)</f>
        <v>0</v>
      </c>
      <c r="AW1872">
        <f>IFERROR(IF((AN1872-AO1872)&gt;0,1,0),0)</f>
        <v>1</v>
      </c>
      <c r="AX1872">
        <f>IFERROR(IF((AC1872-AD1872)&lt;0,1,0),0)</f>
        <v>0</v>
      </c>
      <c r="AY1872">
        <f>SUM(AP1872:AX1872)</f>
        <v>5</v>
      </c>
    </row>
    <row r="1873" spans="1:51" x14ac:dyDescent="0.45">
      <c r="A1873" s="1" t="s">
        <v>3559</v>
      </c>
      <c r="B1873" s="2">
        <v>103044</v>
      </c>
      <c r="C1873" s="3" t="s">
        <v>5337</v>
      </c>
      <c r="D1873" s="5">
        <v>15.04</v>
      </c>
      <c r="E1873" s="5">
        <v>788.54962144000001</v>
      </c>
      <c r="F1873" s="3" t="s">
        <v>4525</v>
      </c>
      <c r="G1873" s="3" t="s">
        <v>4526</v>
      </c>
      <c r="H1873" s="3" t="s">
        <v>4527</v>
      </c>
      <c r="I1873" s="3" t="s">
        <v>4527</v>
      </c>
      <c r="J1873" s="3" t="s">
        <v>4528</v>
      </c>
      <c r="K1873" s="6">
        <v>481414</v>
      </c>
      <c r="L1873" s="6">
        <v>521802</v>
      </c>
      <c r="M1873" s="6">
        <v>974857</v>
      </c>
      <c r="N1873" s="6">
        <v>723594</v>
      </c>
      <c r="O1873" s="6">
        <v>810092</v>
      </c>
      <c r="P1873" s="6">
        <v>540259</v>
      </c>
      <c r="Q1873" s="6">
        <v>734070</v>
      </c>
      <c r="R1873" s="6">
        <v>459759</v>
      </c>
      <c r="S1873" s="6" t="s">
        <v>4474</v>
      </c>
      <c r="T1873" s="6">
        <v>218179</v>
      </c>
      <c r="U1873" s="6">
        <v>300842</v>
      </c>
      <c r="V1873" s="6">
        <v>1513631</v>
      </c>
      <c r="W1873" s="6">
        <v>3127098</v>
      </c>
      <c r="X1873" s="6">
        <v>4045565</v>
      </c>
      <c r="Y1873" s="6" t="s">
        <v>4474</v>
      </c>
      <c r="Z1873" s="6" t="s">
        <v>4474</v>
      </c>
      <c r="AA1873" s="6" t="s">
        <v>4474</v>
      </c>
      <c r="AB1873" s="6" t="s">
        <v>4474</v>
      </c>
      <c r="AC1873" s="6">
        <v>52361292</v>
      </c>
      <c r="AD1873" s="6">
        <v>52322186</v>
      </c>
      <c r="AF1873">
        <f>Q1873/W1873</f>
        <v>0.23474480172991061</v>
      </c>
      <c r="AG1873">
        <f>R1873/X1873</f>
        <v>0.1136451892380916</v>
      </c>
      <c r="AH1873">
        <f>U1873/W1873</f>
        <v>9.6204851910621281E-2</v>
      </c>
      <c r="AI1873">
        <f>V1873/X1873</f>
        <v>0.3741457620876194</v>
      </c>
      <c r="AJ1873" t="e">
        <f>Y1873/AA1873</f>
        <v>#VALUE!</v>
      </c>
      <c r="AK1873" t="e">
        <f>Z1873/AB1873</f>
        <v>#VALUE!</v>
      </c>
      <c r="AL1873">
        <f>O1873/K1873</f>
        <v>1.6827346109585513</v>
      </c>
      <c r="AM1873">
        <f>P1873/L1873</f>
        <v>1.0353716543823135</v>
      </c>
      <c r="AN1873">
        <f>K1873/W1873</f>
        <v>0.15394912471563091</v>
      </c>
      <c r="AO1873">
        <f>L1873/X1873</f>
        <v>0.12898124242225745</v>
      </c>
      <c r="AP1873">
        <f>IF(OR(Q1873&lt;0, Q1873="NA"), 0, 1)</f>
        <v>1</v>
      </c>
      <c r="AQ1873">
        <f>IF(OR(S1873&lt;0, S1873="NA"), 0, 1)</f>
        <v>0</v>
      </c>
      <c r="AR1873">
        <f>IFERROR(IF((AF1873-AG1873)&gt;0,1,0),0)</f>
        <v>1</v>
      </c>
      <c r="AS1873">
        <f>IFERROR(IF((S1873-Q1873)&gt;0,1,0),0)</f>
        <v>0</v>
      </c>
      <c r="AT1873">
        <f>IFERROR(IF((AH1873-AI1873)&lt;0,1,0),0)</f>
        <v>1</v>
      </c>
      <c r="AU1873">
        <f>IFERROR(IF((AJ1873-AK1873)&gt;0,1,0),0)</f>
        <v>0</v>
      </c>
      <c r="AV1873">
        <f>IFERROR(IF((AL1873-AM1873)&gt;0,1,0),0)</f>
        <v>1</v>
      </c>
      <c r="AW1873">
        <f>IFERROR(IF((AN1873-AO1873)&gt;0,1,0),0)</f>
        <v>1</v>
      </c>
      <c r="AX1873">
        <f>IFERROR(IF((AC1873-AD1873)&lt;0,1,0),0)</f>
        <v>0</v>
      </c>
      <c r="AY1873">
        <f>SUM(AP1873:AX1873)</f>
        <v>5</v>
      </c>
    </row>
    <row r="1874" spans="1:51" x14ac:dyDescent="0.45">
      <c r="A1874" s="1" t="s">
        <v>3567</v>
      </c>
      <c r="B1874" s="2">
        <v>4081203</v>
      </c>
      <c r="C1874" s="3" t="s">
        <v>5337</v>
      </c>
      <c r="D1874" s="5">
        <v>73.459999999999994</v>
      </c>
      <c r="E1874" s="5">
        <v>11090.40282616</v>
      </c>
      <c r="F1874" s="3" t="s">
        <v>4475</v>
      </c>
      <c r="G1874" s="3" t="s">
        <v>4548</v>
      </c>
      <c r="H1874" s="3" t="s">
        <v>4647</v>
      </c>
      <c r="I1874" s="3" t="s">
        <v>4648</v>
      </c>
      <c r="J1874" s="3" t="s">
        <v>5253</v>
      </c>
      <c r="K1874" s="6">
        <v>8717875</v>
      </c>
      <c r="L1874" s="6">
        <v>8395128</v>
      </c>
      <c r="M1874" s="6">
        <v>1072759</v>
      </c>
      <c r="N1874" s="6">
        <v>1048196</v>
      </c>
      <c r="O1874" s="6">
        <v>869046</v>
      </c>
      <c r="P1874" s="6">
        <v>852005</v>
      </c>
      <c r="Q1874" s="6">
        <v>726341</v>
      </c>
      <c r="R1874" s="6">
        <v>682958</v>
      </c>
      <c r="S1874" s="6">
        <v>767195</v>
      </c>
      <c r="T1874" s="6">
        <v>1150337</v>
      </c>
      <c r="U1874" s="6">
        <v>49351</v>
      </c>
      <c r="V1874" s="6">
        <v>45702</v>
      </c>
      <c r="W1874" s="6">
        <v>8646041</v>
      </c>
      <c r="X1874" s="6">
        <v>7974951</v>
      </c>
      <c r="Y1874" s="6">
        <v>4698508</v>
      </c>
      <c r="Z1874" s="6">
        <v>4254024</v>
      </c>
      <c r="AA1874" s="6">
        <v>2396656</v>
      </c>
      <c r="AB1874" s="6">
        <v>2061238</v>
      </c>
      <c r="AC1874" s="6">
        <v>150972000</v>
      </c>
      <c r="AD1874" s="6">
        <v>152310000</v>
      </c>
      <c r="AF1874">
        <f>Q1874/W1874</f>
        <v>8.4008507477584246E-2</v>
      </c>
      <c r="AG1874">
        <f>R1874/X1874</f>
        <v>8.5637892947555416E-2</v>
      </c>
      <c r="AH1874">
        <f>U1874/W1874</f>
        <v>5.7079303695182571E-3</v>
      </c>
      <c r="AI1874">
        <f>V1874/X1874</f>
        <v>5.7306935177407359E-3</v>
      </c>
      <c r="AJ1874">
        <f>Y1874/AA1874</f>
        <v>1.9604432175497861</v>
      </c>
      <c r="AK1874">
        <f>Z1874/AB1874</f>
        <v>2.0638198985270018</v>
      </c>
      <c r="AL1874">
        <f>O1874/K1874</f>
        <v>9.9685531164417931E-2</v>
      </c>
      <c r="AM1874">
        <f>P1874/L1874</f>
        <v>0.10148802972390654</v>
      </c>
      <c r="AN1874">
        <f>K1874/W1874</f>
        <v>1.0083083112837425</v>
      </c>
      <c r="AO1874">
        <f>L1874/X1874</f>
        <v>1.052687094879956</v>
      </c>
      <c r="AP1874">
        <f>IF(OR(Q1874&lt;0, Q1874="NA"), 0, 1)</f>
        <v>1</v>
      </c>
      <c r="AQ1874">
        <f>IF(OR(S1874&lt;0, S1874="NA"), 0, 1)</f>
        <v>1</v>
      </c>
      <c r="AR1874">
        <f>IFERROR(IF((AF1874-AG1874)&gt;0,1,0),0)</f>
        <v>0</v>
      </c>
      <c r="AS1874">
        <f>IFERROR(IF((S1874-Q1874)&gt;0,1,0),0)</f>
        <v>1</v>
      </c>
      <c r="AT1874">
        <f>IFERROR(IF((AH1874-AI1874)&lt;0,1,0),0)</f>
        <v>1</v>
      </c>
      <c r="AU1874">
        <f>IFERROR(IF((AJ1874-AK1874)&gt;0,1,0),0)</f>
        <v>0</v>
      </c>
      <c r="AV1874">
        <f>IFERROR(IF((AL1874-AM1874)&gt;0,1,0),0)</f>
        <v>0</v>
      </c>
      <c r="AW1874">
        <f>IFERROR(IF((AN1874-AO1874)&gt;0,1,0),0)</f>
        <v>0</v>
      </c>
      <c r="AX1874">
        <f>IFERROR(IF((AC1874-AD1874)&lt;0,1,0),0)</f>
        <v>1</v>
      </c>
      <c r="AY1874">
        <f>SUM(AP1874:AX1874)</f>
        <v>5</v>
      </c>
    </row>
    <row r="1875" spans="1:51" x14ac:dyDescent="0.45">
      <c r="A1875" s="1" t="s">
        <v>3568</v>
      </c>
      <c r="B1875" s="2">
        <v>15117683</v>
      </c>
      <c r="C1875" s="3" t="s">
        <v>5337</v>
      </c>
      <c r="D1875" s="5">
        <v>29.54</v>
      </c>
      <c r="E1875" s="5">
        <v>244.69621470000001</v>
      </c>
      <c r="F1875" s="3" t="s">
        <v>4485</v>
      </c>
      <c r="G1875" s="3" t="s">
        <v>4517</v>
      </c>
      <c r="H1875" s="3" t="s">
        <v>4640</v>
      </c>
      <c r="I1875" s="3" t="s">
        <v>4641</v>
      </c>
      <c r="J1875" s="3" t="s">
        <v>4573</v>
      </c>
      <c r="K1875" s="6">
        <v>534781</v>
      </c>
      <c r="L1875" s="6">
        <v>536512</v>
      </c>
      <c r="M1875" s="6">
        <v>77981</v>
      </c>
      <c r="N1875" s="6">
        <v>70306</v>
      </c>
      <c r="O1875" s="6">
        <v>-51846</v>
      </c>
      <c r="P1875" s="6">
        <v>-65183</v>
      </c>
      <c r="Q1875" s="6">
        <v>-336127</v>
      </c>
      <c r="R1875" s="6">
        <v>-340264</v>
      </c>
      <c r="S1875" s="6">
        <v>23713</v>
      </c>
      <c r="T1875" s="6">
        <v>4330</v>
      </c>
      <c r="U1875" s="6">
        <v>574312</v>
      </c>
      <c r="V1875" s="6">
        <v>575364</v>
      </c>
      <c r="W1875" s="6">
        <v>1053531</v>
      </c>
      <c r="X1875" s="6">
        <v>1126392</v>
      </c>
      <c r="Y1875" s="6">
        <v>260134</v>
      </c>
      <c r="Z1875" s="6">
        <v>301058</v>
      </c>
      <c r="AA1875" s="6">
        <v>294001</v>
      </c>
      <c r="AB1875" s="6">
        <v>342394</v>
      </c>
      <c r="AC1875" s="6">
        <v>8276906</v>
      </c>
      <c r="AD1875" s="6">
        <v>8205052</v>
      </c>
      <c r="AF1875">
        <f>Q1875/W1875</f>
        <v>-0.31904803940273235</v>
      </c>
      <c r="AG1875">
        <f>R1875/X1875</f>
        <v>-0.30208311138573429</v>
      </c>
      <c r="AH1875">
        <f>U1875/W1875</f>
        <v>0.54513061314759603</v>
      </c>
      <c r="AI1875">
        <f>V1875/X1875</f>
        <v>0.51080263354143141</v>
      </c>
      <c r="AJ1875">
        <f>Y1875/AA1875</f>
        <v>0.88480651426355694</v>
      </c>
      <c r="AK1875">
        <f>Z1875/AB1875</f>
        <v>0.87927358540161338</v>
      </c>
      <c r="AL1875">
        <f>O1875/K1875</f>
        <v>-9.6948096510534224E-2</v>
      </c>
      <c r="AM1875">
        <f>P1875/L1875</f>
        <v>-0.12149402063700346</v>
      </c>
      <c r="AN1875">
        <f>K1875/W1875</f>
        <v>0.50760822415287254</v>
      </c>
      <c r="AO1875">
        <f>L1875/X1875</f>
        <v>0.47631020106676897</v>
      </c>
      <c r="AP1875">
        <f>IF(OR(Q1875&lt;0, Q1875="NA"), 0, 1)</f>
        <v>0</v>
      </c>
      <c r="AQ1875">
        <f>IF(OR(S1875&lt;0, S1875="NA"), 0, 1)</f>
        <v>1</v>
      </c>
      <c r="AR1875">
        <f>IFERROR(IF((AF1875-AG1875)&gt;0,1,0),0)</f>
        <v>0</v>
      </c>
      <c r="AS1875">
        <f>IFERROR(IF((S1875-Q1875)&gt;0,1,0),0)</f>
        <v>1</v>
      </c>
      <c r="AT1875">
        <f>IFERROR(IF((AH1875-AI1875)&lt;0,1,0),0)</f>
        <v>0</v>
      </c>
      <c r="AU1875">
        <f>IFERROR(IF((AJ1875-AK1875)&gt;0,1,0),0)</f>
        <v>1</v>
      </c>
      <c r="AV1875">
        <f>IFERROR(IF((AL1875-AM1875)&gt;0,1,0),0)</f>
        <v>1</v>
      </c>
      <c r="AW1875">
        <f>IFERROR(IF((AN1875-AO1875)&gt;0,1,0),0)</f>
        <v>1</v>
      </c>
      <c r="AX1875">
        <f>IFERROR(IF((AC1875-AD1875)&lt;0,1,0),0)</f>
        <v>0</v>
      </c>
      <c r="AY1875">
        <f>SUM(AP1875:AX1875)</f>
        <v>5</v>
      </c>
    </row>
    <row r="1876" spans="1:51" x14ac:dyDescent="0.45">
      <c r="A1876" s="1" t="s">
        <v>3571</v>
      </c>
      <c r="B1876" s="2">
        <v>28295169</v>
      </c>
      <c r="C1876" s="3" t="s">
        <v>5336</v>
      </c>
      <c r="D1876" s="5">
        <v>11.56</v>
      </c>
      <c r="E1876" s="5">
        <v>550.90333687999998</v>
      </c>
      <c r="F1876" s="3" t="s">
        <v>4500</v>
      </c>
      <c r="G1876" s="3" t="s">
        <v>4539</v>
      </c>
      <c r="H1876" s="3" t="s">
        <v>4539</v>
      </c>
      <c r="I1876" s="3" t="s">
        <v>4582</v>
      </c>
      <c r="J1876" s="3" t="s">
        <v>5376</v>
      </c>
      <c r="K1876" s="6">
        <v>345935</v>
      </c>
      <c r="L1876" s="6">
        <v>323742</v>
      </c>
      <c r="M1876" s="6">
        <v>20142.400000000001</v>
      </c>
      <c r="N1876" s="6">
        <v>14126.4</v>
      </c>
      <c r="O1876" s="8">
        <v>1064.4000000000001</v>
      </c>
      <c r="P1876" s="6">
        <v>-7834.6</v>
      </c>
      <c r="Q1876" s="6">
        <v>-11361</v>
      </c>
      <c r="R1876" s="6">
        <v>-20590</v>
      </c>
      <c r="S1876" s="6">
        <v>51482</v>
      </c>
      <c r="T1876" s="6">
        <v>33512</v>
      </c>
      <c r="U1876" s="6">
        <v>36179</v>
      </c>
      <c r="V1876" s="6">
        <v>37410</v>
      </c>
      <c r="W1876" s="6">
        <v>315079</v>
      </c>
      <c r="X1876" s="6">
        <v>290415</v>
      </c>
      <c r="Y1876" s="6">
        <v>139981</v>
      </c>
      <c r="Z1876" s="6">
        <v>120667</v>
      </c>
      <c r="AA1876" s="6">
        <v>160043</v>
      </c>
      <c r="AB1876" s="6">
        <v>133924</v>
      </c>
      <c r="AC1876" s="6">
        <v>47643000</v>
      </c>
      <c r="AD1876" s="6">
        <v>47468475</v>
      </c>
      <c r="AF1876">
        <f>Q1876/W1876</f>
        <v>-3.6057623643594147E-2</v>
      </c>
      <c r="AG1876">
        <f>R1876/X1876</f>
        <v>-7.0898541741989909E-2</v>
      </c>
      <c r="AH1876">
        <f>U1876/W1876</f>
        <v>0.11482517083017275</v>
      </c>
      <c r="AI1876">
        <f>V1876/X1876</f>
        <v>0.1288156603481225</v>
      </c>
      <c r="AJ1876">
        <f>Y1876/AA1876</f>
        <v>0.87464618883675016</v>
      </c>
      <c r="AK1876">
        <f>Z1876/AB1876</f>
        <v>0.90101102117618947</v>
      </c>
      <c r="AL1876">
        <f>O1876/K1876</f>
        <v>3.0768786043620915E-3</v>
      </c>
      <c r="AM1876">
        <f>P1876/L1876</f>
        <v>-2.4200134675142555E-2</v>
      </c>
      <c r="AN1876">
        <f>K1876/W1876</f>
        <v>1.0979309950837726</v>
      </c>
      <c r="AO1876">
        <f>L1876/X1876</f>
        <v>1.1147564691906411</v>
      </c>
      <c r="AP1876">
        <f>IF(OR(Q1876&lt;0, Q1876="NA"), 0, 1)</f>
        <v>0</v>
      </c>
      <c r="AQ1876">
        <f>IF(OR(S1876&lt;0, S1876="NA"), 0, 1)</f>
        <v>1</v>
      </c>
      <c r="AR1876">
        <f>IFERROR(IF((AF1876-AG1876)&gt;0,1,0),0)</f>
        <v>1</v>
      </c>
      <c r="AS1876">
        <f>IFERROR(IF((S1876-Q1876)&gt;0,1,0),0)</f>
        <v>1</v>
      </c>
      <c r="AT1876">
        <f>IFERROR(IF((AH1876-AI1876)&lt;0,1,0),0)</f>
        <v>1</v>
      </c>
      <c r="AU1876">
        <f>IFERROR(IF((AJ1876-AK1876)&gt;0,1,0),0)</f>
        <v>0</v>
      </c>
      <c r="AV1876">
        <f>IFERROR(IF((AL1876-AM1876)&gt;0,1,0),0)</f>
        <v>1</v>
      </c>
      <c r="AW1876">
        <f>IFERROR(IF((AN1876-AO1876)&gt;0,1,0),0)</f>
        <v>0</v>
      </c>
      <c r="AX1876">
        <f>IFERROR(IF((AC1876-AD1876)&lt;0,1,0),0)</f>
        <v>0</v>
      </c>
      <c r="AY1876">
        <f>SUM(AP1876:AX1876)</f>
        <v>5</v>
      </c>
    </row>
    <row r="1877" spans="1:51" x14ac:dyDescent="0.45">
      <c r="A1877" s="1" t="s">
        <v>3578</v>
      </c>
      <c r="B1877" s="2">
        <v>4011069</v>
      </c>
      <c r="C1877" s="3" t="s">
        <v>5337</v>
      </c>
      <c r="D1877" s="5">
        <v>41.78</v>
      </c>
      <c r="E1877" s="5">
        <v>4780.40129514</v>
      </c>
      <c r="F1877" s="3" t="s">
        <v>4654</v>
      </c>
      <c r="G1877" s="3" t="s">
        <v>4654</v>
      </c>
      <c r="H1877" s="3" t="s">
        <v>4655</v>
      </c>
      <c r="I1877" s="3" t="s">
        <v>4717</v>
      </c>
      <c r="J1877" s="3" t="s">
        <v>4718</v>
      </c>
      <c r="K1877" s="6">
        <v>2337364</v>
      </c>
      <c r="L1877" s="6">
        <v>2336552</v>
      </c>
      <c r="M1877" s="6">
        <v>1836526</v>
      </c>
      <c r="N1877" s="6">
        <v>1687582</v>
      </c>
      <c r="O1877" s="6">
        <v>1098638</v>
      </c>
      <c r="P1877" s="6">
        <v>963283</v>
      </c>
      <c r="Q1877" s="6">
        <v>829126</v>
      </c>
      <c r="R1877" s="6">
        <v>810946</v>
      </c>
      <c r="S1877" s="6">
        <v>1681160</v>
      </c>
      <c r="T1877" s="6">
        <v>1611891</v>
      </c>
      <c r="U1877" s="6">
        <v>2706700</v>
      </c>
      <c r="V1877" s="6">
        <v>1576896</v>
      </c>
      <c r="W1877" s="6">
        <v>8027772</v>
      </c>
      <c r="X1877" s="6">
        <v>6657011</v>
      </c>
      <c r="Y1877" s="6">
        <v>2044428</v>
      </c>
      <c r="Z1877" s="6">
        <v>774228</v>
      </c>
      <c r="AA1877" s="6">
        <v>581099</v>
      </c>
      <c r="AB1877" s="6">
        <v>601785</v>
      </c>
      <c r="AC1877" s="6">
        <v>114418413</v>
      </c>
      <c r="AD1877" s="6">
        <v>114068885</v>
      </c>
      <c r="AF1877">
        <f>Q1877/W1877</f>
        <v>0.10328220582248723</v>
      </c>
      <c r="AG1877">
        <f>R1877/X1877</f>
        <v>0.12181833558634649</v>
      </c>
      <c r="AH1877">
        <f>U1877/W1877</f>
        <v>0.33716702467384474</v>
      </c>
      <c r="AI1877">
        <f>V1877/X1877</f>
        <v>0.236877481500331</v>
      </c>
      <c r="AJ1877">
        <f>Y1877/AA1877</f>
        <v>3.5182094617268316</v>
      </c>
      <c r="AK1877">
        <f>Z1877/AB1877</f>
        <v>1.2865525062937759</v>
      </c>
      <c r="AL1877">
        <f>O1877/K1877</f>
        <v>0.47003290886656934</v>
      </c>
      <c r="AM1877">
        <f>P1877/L1877</f>
        <v>0.41226687871701551</v>
      </c>
      <c r="AN1877">
        <f>K1877/W1877</f>
        <v>0.29115973896617892</v>
      </c>
      <c r="AO1877">
        <f>L1877/X1877</f>
        <v>0.35099115804375269</v>
      </c>
      <c r="AP1877">
        <f>IF(OR(Q1877&lt;0, Q1877="NA"), 0, 1)</f>
        <v>1</v>
      </c>
      <c r="AQ1877">
        <f>IF(OR(S1877&lt;0, S1877="NA"), 0, 1)</f>
        <v>1</v>
      </c>
      <c r="AR1877">
        <f>IFERROR(IF((AF1877-AG1877)&gt;0,1,0),0)</f>
        <v>0</v>
      </c>
      <c r="AS1877">
        <f>IFERROR(IF((S1877-Q1877)&gt;0,1,0),0)</f>
        <v>1</v>
      </c>
      <c r="AT1877">
        <f>IFERROR(IF((AH1877-AI1877)&lt;0,1,0),0)</f>
        <v>0</v>
      </c>
      <c r="AU1877">
        <f>IFERROR(IF((AJ1877-AK1877)&gt;0,1,0),0)</f>
        <v>1</v>
      </c>
      <c r="AV1877">
        <f>IFERROR(IF((AL1877-AM1877)&gt;0,1,0),0)</f>
        <v>1</v>
      </c>
      <c r="AW1877">
        <f>IFERROR(IF((AN1877-AO1877)&gt;0,1,0),0)</f>
        <v>0</v>
      </c>
      <c r="AX1877">
        <f>IFERROR(IF((AC1877-AD1877)&lt;0,1,0),0)</f>
        <v>0</v>
      </c>
      <c r="AY1877">
        <f>SUM(AP1877:AX1877)</f>
        <v>5</v>
      </c>
    </row>
    <row r="1878" spans="1:51" x14ac:dyDescent="0.45">
      <c r="A1878" s="1" t="s">
        <v>3580</v>
      </c>
      <c r="B1878" s="2">
        <v>5128523</v>
      </c>
      <c r="C1878" s="3" t="s">
        <v>5337</v>
      </c>
      <c r="D1878" s="5">
        <v>56.47</v>
      </c>
      <c r="E1878" s="5">
        <v>7905.8998954299996</v>
      </c>
      <c r="F1878" s="3" t="s">
        <v>4500</v>
      </c>
      <c r="G1878" s="3" t="s">
        <v>4501</v>
      </c>
      <c r="H1878" s="3" t="s">
        <v>4502</v>
      </c>
      <c r="I1878" s="3" t="s">
        <v>4538</v>
      </c>
      <c r="J1878" s="3" t="s">
        <v>4620</v>
      </c>
      <c r="K1878" s="6">
        <v>1083216</v>
      </c>
      <c r="L1878" s="6">
        <v>1042263</v>
      </c>
      <c r="M1878" s="6">
        <v>-22168</v>
      </c>
      <c r="N1878" s="6">
        <v>-53498</v>
      </c>
      <c r="O1878" s="6">
        <v>-40793</v>
      </c>
      <c r="P1878" s="6">
        <v>-71444</v>
      </c>
      <c r="Q1878" s="6">
        <v>-8652</v>
      </c>
      <c r="R1878" s="6">
        <v>-42404</v>
      </c>
      <c r="S1878" s="6">
        <v>232452</v>
      </c>
      <c r="T1878" s="6">
        <v>184070</v>
      </c>
      <c r="U1878" s="6" t="s">
        <v>4474</v>
      </c>
      <c r="V1878" s="6" t="s">
        <v>4474</v>
      </c>
      <c r="W1878" s="6">
        <v>1423291</v>
      </c>
      <c r="X1878" s="6">
        <v>1362841</v>
      </c>
      <c r="Y1878" s="6">
        <v>1031197</v>
      </c>
      <c r="Z1878" s="6">
        <v>963635</v>
      </c>
      <c r="AA1878" s="6">
        <v>685140</v>
      </c>
      <c r="AB1878" s="6">
        <v>662571</v>
      </c>
      <c r="AC1878" s="6">
        <v>139302943</v>
      </c>
      <c r="AD1878" s="6">
        <v>138533780</v>
      </c>
      <c r="AF1878">
        <f>Q1878/W1878</f>
        <v>-6.0788693246848326E-3</v>
      </c>
      <c r="AG1878">
        <f>R1878/X1878</f>
        <v>-3.1114414667595118E-2</v>
      </c>
      <c r="AH1878" t="e">
        <f>U1878/W1878</f>
        <v>#VALUE!</v>
      </c>
      <c r="AI1878" t="e">
        <f>V1878/X1878</f>
        <v>#VALUE!</v>
      </c>
      <c r="AJ1878">
        <f>Y1878/AA1878</f>
        <v>1.505089470765099</v>
      </c>
      <c r="AK1878">
        <f>Z1878/AB1878</f>
        <v>1.4543875297892603</v>
      </c>
      <c r="AL1878">
        <f>O1878/K1878</f>
        <v>-3.7659155699324973E-2</v>
      </c>
      <c r="AM1878">
        <f>P1878/L1878</f>
        <v>-6.8546998214462182E-2</v>
      </c>
      <c r="AN1878">
        <f>K1878/W1878</f>
        <v>0.76106432205360675</v>
      </c>
      <c r="AO1878">
        <f>L1878/X1878</f>
        <v>0.76477226617044836</v>
      </c>
      <c r="AP1878">
        <f>IF(OR(Q1878&lt;0, Q1878="NA"), 0, 1)</f>
        <v>0</v>
      </c>
      <c r="AQ1878">
        <f>IF(OR(S1878&lt;0, S1878="NA"), 0, 1)</f>
        <v>1</v>
      </c>
      <c r="AR1878">
        <f>IFERROR(IF((AF1878-AG1878)&gt;0,1,0),0)</f>
        <v>1</v>
      </c>
      <c r="AS1878">
        <f>IFERROR(IF((S1878-Q1878)&gt;0,1,0),0)</f>
        <v>1</v>
      </c>
      <c r="AT1878">
        <f>IFERROR(IF((AH1878-AI1878)&lt;0,1,0),0)</f>
        <v>0</v>
      </c>
      <c r="AU1878">
        <f>IFERROR(IF((AJ1878-AK1878)&gt;0,1,0),0)</f>
        <v>1</v>
      </c>
      <c r="AV1878">
        <f>IFERROR(IF((AL1878-AM1878)&gt;0,1,0),0)</f>
        <v>1</v>
      </c>
      <c r="AW1878">
        <f>IFERROR(IF((AN1878-AO1878)&gt;0,1,0),0)</f>
        <v>0</v>
      </c>
      <c r="AX1878">
        <f>IFERROR(IF((AC1878-AD1878)&lt;0,1,0),0)</f>
        <v>0</v>
      </c>
      <c r="AY1878">
        <f>SUM(AP1878:AX1878)</f>
        <v>5</v>
      </c>
    </row>
    <row r="1879" spans="1:51" x14ac:dyDescent="0.45">
      <c r="A1879" s="1" t="s">
        <v>3581</v>
      </c>
      <c r="B1879" s="2">
        <v>4910871</v>
      </c>
      <c r="C1879" s="3" t="s">
        <v>5335</v>
      </c>
      <c r="D1879" s="5">
        <v>10.45</v>
      </c>
      <c r="E1879" s="5">
        <v>459.82824634999997</v>
      </c>
      <c r="F1879" s="3" t="s">
        <v>4475</v>
      </c>
      <c r="G1879" s="3" t="s">
        <v>4548</v>
      </c>
      <c r="H1879" s="3" t="s">
        <v>4549</v>
      </c>
      <c r="I1879" s="3" t="s">
        <v>4549</v>
      </c>
      <c r="J1879" s="3" t="s">
        <v>4883</v>
      </c>
      <c r="K1879" s="6">
        <v>514645</v>
      </c>
      <c r="L1879" s="6">
        <v>509924</v>
      </c>
      <c r="M1879" s="6">
        <v>74683.195000000007</v>
      </c>
      <c r="N1879" s="6">
        <v>75938.195000000007</v>
      </c>
      <c r="O1879" s="6">
        <v>43281</v>
      </c>
      <c r="P1879" s="6">
        <v>44675</v>
      </c>
      <c r="Q1879" s="6">
        <v>36019</v>
      </c>
      <c r="R1879" s="6">
        <v>34385</v>
      </c>
      <c r="S1879" s="6">
        <v>30771</v>
      </c>
      <c r="T1879" s="6">
        <v>35294</v>
      </c>
      <c r="U1879" s="6">
        <v>98994</v>
      </c>
      <c r="V1879" s="6">
        <v>69903</v>
      </c>
      <c r="W1879" s="6">
        <v>587443</v>
      </c>
      <c r="X1879" s="6">
        <v>571268</v>
      </c>
      <c r="Y1879" s="6">
        <v>306067</v>
      </c>
      <c r="Z1879" s="6">
        <v>285314</v>
      </c>
      <c r="AA1879" s="6">
        <v>77181</v>
      </c>
      <c r="AB1879" s="6">
        <v>80489</v>
      </c>
      <c r="AC1879" s="6">
        <v>44219627</v>
      </c>
      <c r="AD1879" s="6">
        <v>44847258</v>
      </c>
      <c r="AF1879">
        <f>Q1879/W1879</f>
        <v>6.1314885018631596E-2</v>
      </c>
      <c r="AG1879">
        <f>R1879/X1879</f>
        <v>6.0190663576464985E-2</v>
      </c>
      <c r="AH1879">
        <f>U1879/W1879</f>
        <v>0.16851677524457692</v>
      </c>
      <c r="AI1879">
        <f>V1879/X1879</f>
        <v>0.12236463446228391</v>
      </c>
      <c r="AJ1879">
        <f>Y1879/AA1879</f>
        <v>3.9655744289397648</v>
      </c>
      <c r="AK1879">
        <f>Z1879/AB1879</f>
        <v>3.5447576687497668</v>
      </c>
      <c r="AL1879">
        <f>O1879/K1879</f>
        <v>8.4098747680439914E-2</v>
      </c>
      <c r="AM1879">
        <f>P1879/L1879</f>
        <v>8.76110949867039E-2</v>
      </c>
      <c r="AN1879">
        <f>K1879/W1879</f>
        <v>0.87607648742090727</v>
      </c>
      <c r="AO1879">
        <f>L1879/X1879</f>
        <v>0.89261782560899616</v>
      </c>
      <c r="AP1879">
        <f>IF(OR(Q1879&lt;0, Q1879="NA"), 0, 1)</f>
        <v>1</v>
      </c>
      <c r="AQ1879">
        <f>IF(OR(S1879&lt;0, S1879="NA"), 0, 1)</f>
        <v>1</v>
      </c>
      <c r="AR1879">
        <f>IFERROR(IF((AF1879-AG1879)&gt;0,1,0),0)</f>
        <v>1</v>
      </c>
      <c r="AS1879">
        <f>IFERROR(IF((S1879-Q1879)&gt;0,1,0),0)</f>
        <v>0</v>
      </c>
      <c r="AT1879">
        <f>IFERROR(IF((AH1879-AI1879)&lt;0,1,0),0)</f>
        <v>0</v>
      </c>
      <c r="AU1879">
        <f>IFERROR(IF((AJ1879-AK1879)&gt;0,1,0),0)</f>
        <v>1</v>
      </c>
      <c r="AV1879">
        <f>IFERROR(IF((AL1879-AM1879)&gt;0,1,0),0)</f>
        <v>0</v>
      </c>
      <c r="AW1879">
        <f>IFERROR(IF((AN1879-AO1879)&gt;0,1,0),0)</f>
        <v>0</v>
      </c>
      <c r="AX1879">
        <f>IFERROR(IF((AC1879-AD1879)&lt;0,1,0),0)</f>
        <v>1</v>
      </c>
      <c r="AY1879">
        <f>SUM(AP1879:AX1879)</f>
        <v>5</v>
      </c>
    </row>
    <row r="1880" spans="1:51" x14ac:dyDescent="0.45">
      <c r="A1880" s="1" t="s">
        <v>3587</v>
      </c>
      <c r="B1880" s="2">
        <v>5285926</v>
      </c>
      <c r="C1880" s="3" t="s">
        <v>5337</v>
      </c>
      <c r="D1880" s="5">
        <v>177.49</v>
      </c>
      <c r="E1880" s="5">
        <v>58589.449000000001</v>
      </c>
      <c r="F1880" s="3" t="s">
        <v>4500</v>
      </c>
      <c r="G1880" s="3" t="s">
        <v>4501</v>
      </c>
      <c r="H1880" s="3" t="s">
        <v>4533</v>
      </c>
      <c r="I1880" s="3" t="s">
        <v>4618</v>
      </c>
      <c r="J1880" s="3" t="s">
        <v>5255</v>
      </c>
      <c r="K1880" s="6">
        <v>3414325</v>
      </c>
      <c r="L1880" s="6">
        <v>3206404</v>
      </c>
      <c r="M1880" s="6">
        <v>-1213073</v>
      </c>
      <c r="N1880" s="6">
        <v>-1130115</v>
      </c>
      <c r="O1880" s="6">
        <v>-1334337</v>
      </c>
      <c r="P1880" s="6">
        <v>-1247103</v>
      </c>
      <c r="Q1880" s="6">
        <v>-1133400</v>
      </c>
      <c r="R1880" s="6">
        <v>-1020192</v>
      </c>
      <c r="S1880" s="6">
        <v>871619</v>
      </c>
      <c r="T1880" s="6">
        <v>890820</v>
      </c>
      <c r="U1880" s="6">
        <v>2269459</v>
      </c>
      <c r="V1880" s="6" t="s">
        <v>4474</v>
      </c>
      <c r="W1880" s="6">
        <v>8202258</v>
      </c>
      <c r="X1880" s="6">
        <v>6943886</v>
      </c>
      <c r="Y1880" s="6">
        <v>4984071</v>
      </c>
      <c r="Z1880" s="6">
        <v>3898088</v>
      </c>
      <c r="AA1880" s="6">
        <v>2647272</v>
      </c>
      <c r="AB1880" s="6">
        <v>2464682</v>
      </c>
      <c r="AC1880" s="6">
        <v>330071000</v>
      </c>
      <c r="AD1880" s="6">
        <v>335160000</v>
      </c>
      <c r="AF1880">
        <f>Q1880/W1880</f>
        <v>-0.13818146173895043</v>
      </c>
      <c r="AG1880">
        <f>R1880/X1880</f>
        <v>-0.14691946267551051</v>
      </c>
      <c r="AH1880">
        <f>U1880/W1880</f>
        <v>0.27668710250274986</v>
      </c>
      <c r="AI1880" t="e">
        <f>V1880/X1880</f>
        <v>#VALUE!</v>
      </c>
      <c r="AJ1880">
        <f>Y1880/AA1880</f>
        <v>1.8827196449779244</v>
      </c>
      <c r="AK1880">
        <f>Z1880/AB1880</f>
        <v>1.5815784754382107</v>
      </c>
      <c r="AL1880">
        <f>O1880/K1880</f>
        <v>-0.39080550328395802</v>
      </c>
      <c r="AM1880">
        <f>P1880/L1880</f>
        <v>-0.3889413186859797</v>
      </c>
      <c r="AN1880">
        <f>K1880/W1880</f>
        <v>0.41626647198856703</v>
      </c>
      <c r="AO1880">
        <f>L1880/X1880</f>
        <v>0.4617593088365794</v>
      </c>
      <c r="AP1880">
        <f>IF(OR(Q1880&lt;0, Q1880="NA"), 0, 1)</f>
        <v>0</v>
      </c>
      <c r="AQ1880">
        <f>IF(OR(S1880&lt;0, S1880="NA"), 0, 1)</f>
        <v>1</v>
      </c>
      <c r="AR1880">
        <f>IFERROR(IF((AF1880-AG1880)&gt;0,1,0),0)</f>
        <v>1</v>
      </c>
      <c r="AS1880">
        <f>IFERROR(IF((S1880-Q1880)&gt;0,1,0),0)</f>
        <v>1</v>
      </c>
      <c r="AT1880">
        <f>IFERROR(IF((AH1880-AI1880)&lt;0,1,0),0)</f>
        <v>0</v>
      </c>
      <c r="AU1880">
        <f>IFERROR(IF((AJ1880-AK1880)&gt;0,1,0),0)</f>
        <v>1</v>
      </c>
      <c r="AV1880">
        <f>IFERROR(IF((AL1880-AM1880)&gt;0,1,0),0)</f>
        <v>0</v>
      </c>
      <c r="AW1880">
        <f>IFERROR(IF((AN1880-AO1880)&gt;0,1,0),0)</f>
        <v>0</v>
      </c>
      <c r="AX1880">
        <f>IFERROR(IF((AC1880-AD1880)&lt;0,1,0),0)</f>
        <v>1</v>
      </c>
      <c r="AY1880">
        <f>SUM(AP1880:AX1880)</f>
        <v>5</v>
      </c>
    </row>
    <row r="1881" spans="1:51" x14ac:dyDescent="0.45">
      <c r="A1881" s="1" t="s">
        <v>3598</v>
      </c>
      <c r="B1881" s="2">
        <v>4103329</v>
      </c>
      <c r="C1881" s="3" t="s">
        <v>5337</v>
      </c>
      <c r="D1881" s="5">
        <v>23.13</v>
      </c>
      <c r="E1881" s="5">
        <v>424.3721238</v>
      </c>
      <c r="F1881" s="3" t="s">
        <v>4470</v>
      </c>
      <c r="G1881" s="3" t="s">
        <v>4512</v>
      </c>
      <c r="H1881" s="3" t="s">
        <v>4522</v>
      </c>
      <c r="I1881" s="3" t="s">
        <v>4523</v>
      </c>
      <c r="J1881" s="3" t="s">
        <v>5256</v>
      </c>
      <c r="K1881" s="6">
        <v>253196</v>
      </c>
      <c r="L1881" s="6">
        <v>244780</v>
      </c>
      <c r="M1881" s="6">
        <v>28011</v>
      </c>
      <c r="N1881" s="6">
        <v>28779</v>
      </c>
      <c r="O1881" s="6">
        <v>-12857</v>
      </c>
      <c r="P1881" s="6">
        <v>-11303</v>
      </c>
      <c r="Q1881" s="6">
        <v>-11691</v>
      </c>
      <c r="R1881" s="6">
        <v>-15837</v>
      </c>
      <c r="S1881" s="6">
        <v>1395</v>
      </c>
      <c r="T1881" s="6">
        <v>3522</v>
      </c>
      <c r="U1881" s="6">
        <v>589975</v>
      </c>
      <c r="V1881" s="6">
        <v>581520</v>
      </c>
      <c r="W1881" s="6">
        <v>796235</v>
      </c>
      <c r="X1881" s="6">
        <v>652247</v>
      </c>
      <c r="Y1881" s="6">
        <v>164370</v>
      </c>
      <c r="Z1881" s="6">
        <v>40230</v>
      </c>
      <c r="AA1881" s="6">
        <v>70289</v>
      </c>
      <c r="AB1881" s="6">
        <v>53558</v>
      </c>
      <c r="AC1881" s="6">
        <v>18347260</v>
      </c>
      <c r="AD1881" s="6">
        <v>13467260</v>
      </c>
      <c r="AF1881">
        <f>Q1881/W1881</f>
        <v>-1.4682851168310864E-2</v>
      </c>
      <c r="AG1881">
        <f>R1881/X1881</f>
        <v>-2.4280678945246204E-2</v>
      </c>
      <c r="AH1881">
        <f>U1881/W1881</f>
        <v>0.74095587358003601</v>
      </c>
      <c r="AI1881">
        <f>V1881/X1881</f>
        <v>0.89156408538483123</v>
      </c>
      <c r="AJ1881">
        <f>Y1881/AA1881</f>
        <v>2.3384882414033492</v>
      </c>
      <c r="AK1881">
        <f>Z1881/AB1881</f>
        <v>0.75114828783748455</v>
      </c>
      <c r="AL1881">
        <f>O1881/K1881</f>
        <v>-5.0778843267666157E-2</v>
      </c>
      <c r="AM1881">
        <f>P1881/L1881</f>
        <v>-4.6176158182858078E-2</v>
      </c>
      <c r="AN1881">
        <f>K1881/W1881</f>
        <v>0.31799154772146415</v>
      </c>
      <c r="AO1881">
        <f>L1881/X1881</f>
        <v>0.375287276139254</v>
      </c>
      <c r="AP1881">
        <f>IF(OR(Q1881&lt;0, Q1881="NA"), 0, 1)</f>
        <v>0</v>
      </c>
      <c r="AQ1881">
        <f>IF(OR(S1881&lt;0, S1881="NA"), 0, 1)</f>
        <v>1</v>
      </c>
      <c r="AR1881">
        <f>IFERROR(IF((AF1881-AG1881)&gt;0,1,0),0)</f>
        <v>1</v>
      </c>
      <c r="AS1881">
        <f>IFERROR(IF((S1881-Q1881)&gt;0,1,0),0)</f>
        <v>1</v>
      </c>
      <c r="AT1881">
        <f>IFERROR(IF((AH1881-AI1881)&lt;0,1,0),0)</f>
        <v>1</v>
      </c>
      <c r="AU1881">
        <f>IFERROR(IF((AJ1881-AK1881)&gt;0,1,0),0)</f>
        <v>1</v>
      </c>
      <c r="AV1881">
        <f>IFERROR(IF((AL1881-AM1881)&gt;0,1,0),0)</f>
        <v>0</v>
      </c>
      <c r="AW1881">
        <f>IFERROR(IF((AN1881-AO1881)&gt;0,1,0),0)</f>
        <v>0</v>
      </c>
      <c r="AX1881">
        <f>IFERROR(IF((AC1881-AD1881)&lt;0,1,0),0)</f>
        <v>0</v>
      </c>
      <c r="AY1881">
        <f>SUM(AP1881:AX1881)</f>
        <v>5</v>
      </c>
    </row>
    <row r="1882" spans="1:51" x14ac:dyDescent="0.45">
      <c r="A1882" s="1" t="s">
        <v>3599</v>
      </c>
      <c r="B1882" s="2">
        <v>4063000</v>
      </c>
      <c r="C1882" s="3" t="s">
        <v>5337</v>
      </c>
      <c r="D1882" s="5">
        <v>48.47</v>
      </c>
      <c r="E1882" s="5">
        <v>4762.6427150600002</v>
      </c>
      <c r="F1882" s="3" t="s">
        <v>4583</v>
      </c>
      <c r="G1882" s="3" t="s">
        <v>4583</v>
      </c>
      <c r="H1882" s="3" t="s">
        <v>4682</v>
      </c>
      <c r="I1882" s="3" t="s">
        <v>4683</v>
      </c>
      <c r="J1882" s="3" t="s">
        <v>5075</v>
      </c>
      <c r="K1882" s="6">
        <v>6572688</v>
      </c>
      <c r="L1882" s="6">
        <v>6607241</v>
      </c>
      <c r="M1882" s="6">
        <v>1012013</v>
      </c>
      <c r="N1882" s="6">
        <v>1005893</v>
      </c>
      <c r="O1882" s="6">
        <v>649721</v>
      </c>
      <c r="P1882" s="6">
        <v>648677</v>
      </c>
      <c r="Q1882" s="6">
        <v>289263</v>
      </c>
      <c r="R1882" s="6">
        <v>369112</v>
      </c>
      <c r="S1882" s="6">
        <v>703679</v>
      </c>
      <c r="T1882" s="6">
        <v>809824</v>
      </c>
      <c r="U1882" s="6">
        <v>4260208</v>
      </c>
      <c r="V1882" s="6">
        <v>2481284</v>
      </c>
      <c r="W1882" s="6">
        <v>9042861</v>
      </c>
      <c r="X1882" s="6">
        <v>7154664</v>
      </c>
      <c r="Y1882" s="6">
        <v>3969031</v>
      </c>
      <c r="Z1882" s="6">
        <v>2114463</v>
      </c>
      <c r="AA1882" s="6">
        <v>1678279</v>
      </c>
      <c r="AB1882" s="6">
        <v>1626133</v>
      </c>
      <c r="AC1882" s="6">
        <v>98258000</v>
      </c>
      <c r="AD1882" s="6">
        <v>98258000</v>
      </c>
      <c r="AF1882">
        <f>Q1882/W1882</f>
        <v>3.1987995834504145E-2</v>
      </c>
      <c r="AG1882">
        <f>R1882/X1882</f>
        <v>5.1590403127246789E-2</v>
      </c>
      <c r="AH1882">
        <f>U1882/W1882</f>
        <v>0.47111284802453562</v>
      </c>
      <c r="AI1882">
        <f>V1882/X1882</f>
        <v>0.34680650272325858</v>
      </c>
      <c r="AJ1882">
        <f>Y1882/AA1882</f>
        <v>2.3649411093149588</v>
      </c>
      <c r="AK1882">
        <f>Z1882/AB1882</f>
        <v>1.3003013898617148</v>
      </c>
      <c r="AL1882">
        <f>O1882/K1882</f>
        <v>9.8851641824471204E-2</v>
      </c>
      <c r="AM1882">
        <f>P1882/L1882</f>
        <v>9.817668221879601E-2</v>
      </c>
      <c r="AN1882">
        <f>K1882/W1882</f>
        <v>0.72683722551966679</v>
      </c>
      <c r="AO1882">
        <f>L1882/X1882</f>
        <v>0.92348725251108932</v>
      </c>
      <c r="AP1882">
        <f>IF(OR(Q1882&lt;0, Q1882="NA"), 0, 1)</f>
        <v>1</v>
      </c>
      <c r="AQ1882">
        <f>IF(OR(S1882&lt;0, S1882="NA"), 0, 1)</f>
        <v>1</v>
      </c>
      <c r="AR1882">
        <f>IFERROR(IF((AF1882-AG1882)&gt;0,1,0),0)</f>
        <v>0</v>
      </c>
      <c r="AS1882">
        <f>IFERROR(IF((S1882-Q1882)&gt;0,1,0),0)</f>
        <v>1</v>
      </c>
      <c r="AT1882">
        <f>IFERROR(IF((AH1882-AI1882)&lt;0,1,0),0)</f>
        <v>0</v>
      </c>
      <c r="AU1882">
        <f>IFERROR(IF((AJ1882-AK1882)&gt;0,1,0),0)</f>
        <v>1</v>
      </c>
      <c r="AV1882">
        <f>IFERROR(IF((AL1882-AM1882)&gt;0,1,0),0)</f>
        <v>1</v>
      </c>
      <c r="AW1882">
        <f>IFERROR(IF((AN1882-AO1882)&gt;0,1,0),0)</f>
        <v>0</v>
      </c>
      <c r="AX1882">
        <f>IFERROR(IF((AC1882-AD1882)&lt;0,1,0),0)</f>
        <v>0</v>
      </c>
      <c r="AY1882">
        <f>SUM(AP1882:AX1882)</f>
        <v>5</v>
      </c>
    </row>
    <row r="1883" spans="1:51" x14ac:dyDescent="0.45">
      <c r="A1883" s="1" t="s">
        <v>3601</v>
      </c>
      <c r="B1883" s="2">
        <v>5005648</v>
      </c>
      <c r="C1883" s="3" t="s">
        <v>5335</v>
      </c>
      <c r="D1883" s="5">
        <v>13.6</v>
      </c>
      <c r="E1883" s="5">
        <v>3852.0507944000001</v>
      </c>
      <c r="F1883" s="3" t="s">
        <v>4470</v>
      </c>
      <c r="G1883" s="3" t="s">
        <v>4471</v>
      </c>
      <c r="H1883" s="3" t="s">
        <v>4472</v>
      </c>
      <c r="I1883" s="3" t="s">
        <v>4472</v>
      </c>
      <c r="J1883" s="3" t="s">
        <v>4556</v>
      </c>
      <c r="K1883" s="6">
        <v>1120477</v>
      </c>
      <c r="L1883" s="6">
        <v>1098186</v>
      </c>
      <c r="M1883" s="6">
        <v>546864</v>
      </c>
      <c r="N1883" s="6">
        <v>537595</v>
      </c>
      <c r="O1883" s="6">
        <v>380172</v>
      </c>
      <c r="P1883" s="6">
        <v>375874</v>
      </c>
      <c r="Q1883" s="6">
        <v>70756</v>
      </c>
      <c r="R1883" s="6">
        <v>40098</v>
      </c>
      <c r="S1883" s="6">
        <v>281570</v>
      </c>
      <c r="T1883" s="6">
        <v>225966</v>
      </c>
      <c r="U1883" s="6">
        <v>2210815</v>
      </c>
      <c r="V1883" s="6">
        <v>2213518</v>
      </c>
      <c r="W1883" s="6">
        <v>3148737</v>
      </c>
      <c r="X1883" s="6">
        <v>3057818</v>
      </c>
      <c r="Y1883" s="6">
        <v>563613</v>
      </c>
      <c r="Z1883" s="6">
        <v>497677</v>
      </c>
      <c r="AA1883" s="6">
        <v>195537</v>
      </c>
      <c r="AB1883" s="6">
        <v>169633</v>
      </c>
      <c r="AC1883" s="6">
        <v>283239000</v>
      </c>
      <c r="AD1883" s="6">
        <v>283214000</v>
      </c>
      <c r="AF1883">
        <f>Q1883/W1883</f>
        <v>2.2471232116242162E-2</v>
      </c>
      <c r="AG1883">
        <f>R1883/X1883</f>
        <v>1.3113272274543482E-2</v>
      </c>
      <c r="AH1883">
        <f>U1883/W1883</f>
        <v>0.70212755145952166</v>
      </c>
      <c r="AI1883">
        <f>V1883/X1883</f>
        <v>0.72388807966988222</v>
      </c>
      <c r="AJ1883">
        <f>Y1883/AA1883</f>
        <v>2.8823854308903174</v>
      </c>
      <c r="AK1883">
        <f>Z1883/AB1883</f>
        <v>2.9338454192285699</v>
      </c>
      <c r="AL1883">
        <f>O1883/K1883</f>
        <v>0.33929478248995742</v>
      </c>
      <c r="AM1883">
        <f>P1883/L1883</f>
        <v>0.34226806752225941</v>
      </c>
      <c r="AN1883">
        <f>K1883/W1883</f>
        <v>0.3558496628965836</v>
      </c>
      <c r="AO1883">
        <f>L1883/X1883</f>
        <v>0.35914040665598801</v>
      </c>
      <c r="AP1883">
        <f>IF(OR(Q1883&lt;0, Q1883="NA"), 0, 1)</f>
        <v>1</v>
      </c>
      <c r="AQ1883">
        <f>IF(OR(S1883&lt;0, S1883="NA"), 0, 1)</f>
        <v>1</v>
      </c>
      <c r="AR1883">
        <f>IFERROR(IF((AF1883-AG1883)&gt;0,1,0),0)</f>
        <v>1</v>
      </c>
      <c r="AS1883">
        <f>IFERROR(IF((S1883-Q1883)&gt;0,1,0),0)</f>
        <v>1</v>
      </c>
      <c r="AT1883">
        <f>IFERROR(IF((AH1883-AI1883)&lt;0,1,0),0)</f>
        <v>1</v>
      </c>
      <c r="AU1883">
        <f>IFERROR(IF((AJ1883-AK1883)&gt;0,1,0),0)</f>
        <v>0</v>
      </c>
      <c r="AV1883">
        <f>IFERROR(IF((AL1883-AM1883)&gt;0,1,0),0)</f>
        <v>0</v>
      </c>
      <c r="AW1883">
        <f>IFERROR(IF((AN1883-AO1883)&gt;0,1,0),0)</f>
        <v>0</v>
      </c>
      <c r="AX1883">
        <f>IFERROR(IF((AC1883-AD1883)&lt;0,1,0),0)</f>
        <v>0</v>
      </c>
      <c r="AY1883">
        <f>SUM(AP1883:AX1883)</f>
        <v>5</v>
      </c>
    </row>
    <row r="1884" spans="1:51" x14ac:dyDescent="0.45">
      <c r="A1884" s="1" t="s">
        <v>3602</v>
      </c>
      <c r="B1884" s="2">
        <v>4171974</v>
      </c>
      <c r="C1884" s="3" t="s">
        <v>5336</v>
      </c>
      <c r="D1884" s="5">
        <v>52.38</v>
      </c>
      <c r="E1884" s="5">
        <v>133.40934576000001</v>
      </c>
      <c r="F1884" s="3" t="s">
        <v>4480</v>
      </c>
      <c r="G1884" s="3" t="s">
        <v>4481</v>
      </c>
      <c r="H1884" s="3" t="s">
        <v>4481</v>
      </c>
      <c r="I1884" s="3" t="s">
        <v>4482</v>
      </c>
      <c r="J1884" s="3" t="s">
        <v>4484</v>
      </c>
      <c r="K1884" s="6">
        <v>34907</v>
      </c>
      <c r="L1884" s="6">
        <v>35048</v>
      </c>
      <c r="M1884" s="6" t="s">
        <v>4474</v>
      </c>
      <c r="N1884" s="6" t="s">
        <v>4474</v>
      </c>
      <c r="O1884" s="6">
        <v>30316</v>
      </c>
      <c r="P1884" s="6">
        <v>27912</v>
      </c>
      <c r="Q1884" s="6">
        <v>3930</v>
      </c>
      <c r="R1884" s="6">
        <v>3945</v>
      </c>
      <c r="S1884" s="6">
        <v>4901</v>
      </c>
      <c r="T1884" s="6">
        <v>4589</v>
      </c>
      <c r="U1884" s="6">
        <v>11749</v>
      </c>
      <c r="V1884" s="6">
        <v>11738</v>
      </c>
      <c r="W1884" s="6">
        <v>1100930</v>
      </c>
      <c r="X1884" s="6">
        <v>1074859</v>
      </c>
      <c r="Y1884" s="6" t="s">
        <v>4474</v>
      </c>
      <c r="Z1884" s="6" t="s">
        <v>4474</v>
      </c>
      <c r="AA1884" s="6" t="s">
        <v>4474</v>
      </c>
      <c r="AB1884" s="6" t="s">
        <v>4474</v>
      </c>
      <c r="AC1884" s="6">
        <v>2564095</v>
      </c>
      <c r="AD1884" s="6">
        <v>2557284</v>
      </c>
      <c r="AF1884">
        <f>Q1884/W1884</f>
        <v>3.5697092458194437E-3</v>
      </c>
      <c r="AG1884">
        <f>R1884/X1884</f>
        <v>3.6702488419411289E-3</v>
      </c>
      <c r="AH1884">
        <f>U1884/W1884</f>
        <v>1.0671886495962504E-2</v>
      </c>
      <c r="AI1884">
        <f>V1884/X1884</f>
        <v>1.0920502130977179E-2</v>
      </c>
      <c r="AJ1884" t="e">
        <f>Y1884/AA1884</f>
        <v>#VALUE!</v>
      </c>
      <c r="AK1884" t="e">
        <f>Z1884/AB1884</f>
        <v>#VALUE!</v>
      </c>
      <c r="AL1884">
        <f>O1884/K1884</f>
        <v>0.86847910161285702</v>
      </c>
      <c r="AM1884">
        <f>P1884/L1884</f>
        <v>0.79639351746176668</v>
      </c>
      <c r="AN1884">
        <f>K1884/W1884</f>
        <v>3.1706829680361148E-2</v>
      </c>
      <c r="AO1884">
        <f>L1884/X1884</f>
        <v>3.260706753164834E-2</v>
      </c>
      <c r="AP1884">
        <f>IF(OR(Q1884&lt;0, Q1884="NA"), 0, 1)</f>
        <v>1</v>
      </c>
      <c r="AQ1884">
        <f>IF(OR(S1884&lt;0, S1884="NA"), 0, 1)</f>
        <v>1</v>
      </c>
      <c r="AR1884">
        <f>IFERROR(IF((AF1884-AG1884)&gt;0,1,0),0)</f>
        <v>0</v>
      </c>
      <c r="AS1884">
        <f>IFERROR(IF((S1884-Q1884)&gt;0,1,0),0)</f>
        <v>1</v>
      </c>
      <c r="AT1884">
        <f>IFERROR(IF((AH1884-AI1884)&lt;0,1,0),0)</f>
        <v>1</v>
      </c>
      <c r="AU1884">
        <f>IFERROR(IF((AJ1884-AK1884)&gt;0,1,0),0)</f>
        <v>0</v>
      </c>
      <c r="AV1884">
        <f>IFERROR(IF((AL1884-AM1884)&gt;0,1,0),0)</f>
        <v>1</v>
      </c>
      <c r="AW1884">
        <f>IFERROR(IF((AN1884-AO1884)&gt;0,1,0),0)</f>
        <v>0</v>
      </c>
      <c r="AX1884">
        <f>IFERROR(IF((AC1884-AD1884)&lt;0,1,0),0)</f>
        <v>0</v>
      </c>
      <c r="AY1884">
        <f>SUM(AP1884:AX1884)</f>
        <v>5</v>
      </c>
    </row>
    <row r="1885" spans="1:51" x14ac:dyDescent="0.45">
      <c r="A1885" s="1" t="s">
        <v>3605</v>
      </c>
      <c r="B1885" s="2">
        <v>4086634</v>
      </c>
      <c r="C1885" s="3" t="s">
        <v>5336</v>
      </c>
      <c r="D1885" s="5">
        <v>13.03</v>
      </c>
      <c r="E1885" s="5">
        <v>164.02854590000001</v>
      </c>
      <c r="F1885" s="3" t="s">
        <v>4500</v>
      </c>
      <c r="G1885" s="3" t="s">
        <v>4501</v>
      </c>
      <c r="H1885" s="3" t="s">
        <v>4502</v>
      </c>
      <c r="I1885" s="3" t="s">
        <v>4538</v>
      </c>
      <c r="J1885" s="3" t="s">
        <v>4504</v>
      </c>
      <c r="K1885" s="6">
        <v>104665</v>
      </c>
      <c r="L1885" s="6">
        <v>102392</v>
      </c>
      <c r="M1885" s="6">
        <v>6080</v>
      </c>
      <c r="N1885" s="6">
        <v>6340</v>
      </c>
      <c r="O1885" s="6">
        <v>-4066</v>
      </c>
      <c r="P1885" s="6">
        <v>-3774</v>
      </c>
      <c r="Q1885" s="6">
        <v>-1458</v>
      </c>
      <c r="R1885" s="6">
        <v>-1892</v>
      </c>
      <c r="S1885" s="6">
        <v>23395</v>
      </c>
      <c r="T1885" s="6">
        <v>19037</v>
      </c>
      <c r="U1885" s="6" t="s">
        <v>4474</v>
      </c>
      <c r="V1885" s="6" t="s">
        <v>4474</v>
      </c>
      <c r="W1885" s="6">
        <v>141732</v>
      </c>
      <c r="X1885" s="6">
        <v>145881</v>
      </c>
      <c r="Y1885" s="6">
        <v>46370</v>
      </c>
      <c r="Z1885" s="6">
        <v>49036</v>
      </c>
      <c r="AA1885" s="6">
        <v>59600</v>
      </c>
      <c r="AB1885" s="6">
        <v>60867</v>
      </c>
      <c r="AC1885" s="6">
        <v>12558536</v>
      </c>
      <c r="AD1885" s="6">
        <v>12782928</v>
      </c>
      <c r="AF1885">
        <f>Q1885/W1885</f>
        <v>-1.0287020574041149E-2</v>
      </c>
      <c r="AG1885">
        <f>R1885/X1885</f>
        <v>-1.2969475120132162E-2</v>
      </c>
      <c r="AH1885" t="e">
        <f>U1885/W1885</f>
        <v>#VALUE!</v>
      </c>
      <c r="AI1885" t="e">
        <f>V1885/X1885</f>
        <v>#VALUE!</v>
      </c>
      <c r="AJ1885">
        <f>Y1885/AA1885</f>
        <v>0.77802013422818794</v>
      </c>
      <c r="AK1885">
        <f>Z1885/AB1885</f>
        <v>0.80562537992672545</v>
      </c>
      <c r="AL1885">
        <f>O1885/K1885</f>
        <v>-3.8847752352744472E-2</v>
      </c>
      <c r="AM1885">
        <f>P1885/L1885</f>
        <v>-3.6858348308461596E-2</v>
      </c>
      <c r="AN1885">
        <f>K1885/W1885</f>
        <v>0.73847119916462056</v>
      </c>
      <c r="AO1885">
        <f>L1885/X1885</f>
        <v>0.70188715459861117</v>
      </c>
      <c r="AP1885">
        <f>IF(OR(Q1885&lt;0, Q1885="NA"), 0, 1)</f>
        <v>0</v>
      </c>
      <c r="AQ1885">
        <f>IF(OR(S1885&lt;0, S1885="NA"), 0, 1)</f>
        <v>1</v>
      </c>
      <c r="AR1885">
        <f>IFERROR(IF((AF1885-AG1885)&gt;0,1,0),0)</f>
        <v>1</v>
      </c>
      <c r="AS1885">
        <f>IFERROR(IF((S1885-Q1885)&gt;0,1,0),0)</f>
        <v>1</v>
      </c>
      <c r="AT1885">
        <f>IFERROR(IF((AH1885-AI1885)&lt;0,1,0),0)</f>
        <v>0</v>
      </c>
      <c r="AU1885">
        <f>IFERROR(IF((AJ1885-AK1885)&gt;0,1,0),0)</f>
        <v>0</v>
      </c>
      <c r="AV1885">
        <f>IFERROR(IF((AL1885-AM1885)&gt;0,1,0),0)</f>
        <v>0</v>
      </c>
      <c r="AW1885">
        <f>IFERROR(IF((AN1885-AO1885)&gt;0,1,0),0)</f>
        <v>1</v>
      </c>
      <c r="AX1885">
        <f>IFERROR(IF((AC1885-AD1885)&lt;0,1,0),0)</f>
        <v>1</v>
      </c>
      <c r="AY1885">
        <f>SUM(AP1885:AX1885)</f>
        <v>5</v>
      </c>
    </row>
    <row r="1886" spans="1:51" x14ac:dyDescent="0.45">
      <c r="A1886" s="1" t="s">
        <v>3610</v>
      </c>
      <c r="B1886" s="2">
        <v>102420</v>
      </c>
      <c r="C1886" s="3" t="s">
        <v>5338</v>
      </c>
      <c r="D1886" s="5">
        <v>56.17</v>
      </c>
      <c r="E1886" s="5">
        <v>633.43847039000002</v>
      </c>
      <c r="F1886" s="3" t="s">
        <v>4480</v>
      </c>
      <c r="G1886" s="3" t="s">
        <v>4481</v>
      </c>
      <c r="H1886" s="3" t="s">
        <v>4481</v>
      </c>
      <c r="I1886" s="3" t="s">
        <v>4482</v>
      </c>
      <c r="J1886" s="3" t="s">
        <v>4483</v>
      </c>
      <c r="K1886" s="6">
        <v>166916</v>
      </c>
      <c r="L1886" s="6">
        <v>164327</v>
      </c>
      <c r="M1886" s="6" t="s">
        <v>4474</v>
      </c>
      <c r="N1886" s="6" t="s">
        <v>4474</v>
      </c>
      <c r="O1886" s="6">
        <v>179200</v>
      </c>
      <c r="P1886" s="6">
        <v>172002</v>
      </c>
      <c r="Q1886" s="6">
        <v>49488</v>
      </c>
      <c r="R1886" s="6">
        <v>50182</v>
      </c>
      <c r="S1886" s="6">
        <v>66055</v>
      </c>
      <c r="T1886" s="6">
        <v>70268</v>
      </c>
      <c r="U1886" s="6" t="s">
        <v>4474</v>
      </c>
      <c r="V1886" s="6" t="s">
        <v>4474</v>
      </c>
      <c r="W1886" s="6">
        <v>4729200</v>
      </c>
      <c r="X1886" s="6">
        <v>4604316</v>
      </c>
      <c r="Y1886" s="6" t="s">
        <v>4474</v>
      </c>
      <c r="Z1886" s="6" t="s">
        <v>4474</v>
      </c>
      <c r="AA1886" s="6" t="s">
        <v>4474</v>
      </c>
      <c r="AB1886" s="6" t="s">
        <v>4474</v>
      </c>
      <c r="AC1886" s="6">
        <v>11277167</v>
      </c>
      <c r="AD1886" s="6">
        <v>11277737</v>
      </c>
      <c r="AF1886">
        <f>Q1886/W1886</f>
        <v>1.0464349149961938E-2</v>
      </c>
      <c r="AG1886">
        <f>R1886/X1886</f>
        <v>1.08989044192449E-2</v>
      </c>
      <c r="AH1886" t="e">
        <f>U1886/W1886</f>
        <v>#VALUE!</v>
      </c>
      <c r="AI1886" t="e">
        <f>V1886/X1886</f>
        <v>#VALUE!</v>
      </c>
      <c r="AJ1886" t="e">
        <f>Y1886/AA1886</f>
        <v>#VALUE!</v>
      </c>
      <c r="AK1886" t="e">
        <f>Z1886/AB1886</f>
        <v>#VALUE!</v>
      </c>
      <c r="AL1886">
        <f>O1886/K1886</f>
        <v>1.0735939035203337</v>
      </c>
      <c r="AM1886">
        <f>P1886/L1886</f>
        <v>1.0467056539704369</v>
      </c>
      <c r="AN1886">
        <f>K1886/W1886</f>
        <v>3.5294764442188951E-2</v>
      </c>
      <c r="AO1886">
        <f>L1886/X1886</f>
        <v>3.5689774550660726E-2</v>
      </c>
      <c r="AP1886">
        <f>IF(OR(Q1886&lt;0, Q1886="NA"), 0, 1)</f>
        <v>1</v>
      </c>
      <c r="AQ1886">
        <f>IF(OR(S1886&lt;0, S1886="NA"), 0, 1)</f>
        <v>1</v>
      </c>
      <c r="AR1886">
        <f>IFERROR(IF((AF1886-AG1886)&gt;0,1,0),0)</f>
        <v>0</v>
      </c>
      <c r="AS1886">
        <f>IFERROR(IF((S1886-Q1886)&gt;0,1,0),0)</f>
        <v>1</v>
      </c>
      <c r="AT1886">
        <f>IFERROR(IF((AH1886-AI1886)&lt;0,1,0),0)</f>
        <v>0</v>
      </c>
      <c r="AU1886">
        <f>IFERROR(IF((AJ1886-AK1886)&gt;0,1,0),0)</f>
        <v>0</v>
      </c>
      <c r="AV1886">
        <f>IFERROR(IF((AL1886-AM1886)&gt;0,1,0),0)</f>
        <v>1</v>
      </c>
      <c r="AW1886">
        <f>IFERROR(IF((AN1886-AO1886)&gt;0,1,0),0)</f>
        <v>0</v>
      </c>
      <c r="AX1886">
        <f>IFERROR(IF((AC1886-AD1886)&lt;0,1,0),0)</f>
        <v>1</v>
      </c>
      <c r="AY1886">
        <f>SUM(AP1886:AX1886)</f>
        <v>5</v>
      </c>
    </row>
    <row r="1887" spans="1:51" x14ac:dyDescent="0.45">
      <c r="A1887" s="1" t="s">
        <v>3612</v>
      </c>
      <c r="B1887" s="2">
        <v>1021743</v>
      </c>
      <c r="C1887" s="3" t="s">
        <v>5337</v>
      </c>
      <c r="D1887" s="5">
        <v>31.82</v>
      </c>
      <c r="E1887" s="5">
        <v>964.41373348000002</v>
      </c>
      <c r="F1887" s="3" t="s">
        <v>4480</v>
      </c>
      <c r="G1887" s="3" t="s">
        <v>4481</v>
      </c>
      <c r="H1887" s="3" t="s">
        <v>4481</v>
      </c>
      <c r="I1887" s="3" t="s">
        <v>4482</v>
      </c>
      <c r="J1887" s="3" t="s">
        <v>4484</v>
      </c>
      <c r="K1887" s="6">
        <v>245896</v>
      </c>
      <c r="L1887" s="6">
        <v>246370</v>
      </c>
      <c r="M1887" s="6" t="s">
        <v>4474</v>
      </c>
      <c r="N1887" s="6" t="s">
        <v>4474</v>
      </c>
      <c r="O1887" s="6">
        <v>295135</v>
      </c>
      <c r="P1887" s="6">
        <v>281356</v>
      </c>
      <c r="Q1887" s="6">
        <v>84024</v>
      </c>
      <c r="R1887" s="6">
        <v>81949</v>
      </c>
      <c r="S1887" s="6">
        <v>6451</v>
      </c>
      <c r="T1887" s="6">
        <v>96608</v>
      </c>
      <c r="U1887" s="6">
        <v>92006</v>
      </c>
      <c r="V1887" s="6">
        <v>94670</v>
      </c>
      <c r="W1887" s="6">
        <v>8362263</v>
      </c>
      <c r="X1887" s="6">
        <v>8357702</v>
      </c>
      <c r="Y1887" s="6" t="s">
        <v>4474</v>
      </c>
      <c r="Z1887" s="6" t="s">
        <v>4474</v>
      </c>
      <c r="AA1887" s="6" t="s">
        <v>4474</v>
      </c>
      <c r="AB1887" s="6" t="s">
        <v>4474</v>
      </c>
      <c r="AC1887" s="6">
        <v>30307814</v>
      </c>
      <c r="AD1887" s="6">
        <v>30260560</v>
      </c>
      <c r="AF1887">
        <f>Q1887/W1887</f>
        <v>1.004799777285168E-2</v>
      </c>
      <c r="AG1887">
        <f>R1887/X1887</f>
        <v>9.8052072208365416E-3</v>
      </c>
      <c r="AH1887">
        <f>U1887/W1887</f>
        <v>1.1002524077513468E-2</v>
      </c>
      <c r="AI1887">
        <f>V1887/X1887</f>
        <v>1.1327276325477984E-2</v>
      </c>
      <c r="AJ1887" t="e">
        <f>Y1887/AA1887</f>
        <v>#VALUE!</v>
      </c>
      <c r="AK1887" t="e">
        <f>Z1887/AB1887</f>
        <v>#VALUE!</v>
      </c>
      <c r="AL1887">
        <f>O1887/K1887</f>
        <v>1.2002431922438754</v>
      </c>
      <c r="AM1887">
        <f>P1887/L1887</f>
        <v>1.1420059260461908</v>
      </c>
      <c r="AN1887">
        <f>K1887/W1887</f>
        <v>2.9405437260224893E-2</v>
      </c>
      <c r="AO1887">
        <f>L1887/X1887</f>
        <v>2.9478198672314472E-2</v>
      </c>
      <c r="AP1887">
        <f>IF(OR(Q1887&lt;0, Q1887="NA"), 0, 1)</f>
        <v>1</v>
      </c>
      <c r="AQ1887">
        <f>IF(OR(S1887&lt;0, S1887="NA"), 0, 1)</f>
        <v>1</v>
      </c>
      <c r="AR1887">
        <f>IFERROR(IF((AF1887-AG1887)&gt;0,1,0),0)</f>
        <v>1</v>
      </c>
      <c r="AS1887">
        <f>IFERROR(IF((S1887-Q1887)&gt;0,1,0),0)</f>
        <v>0</v>
      </c>
      <c r="AT1887">
        <f>IFERROR(IF((AH1887-AI1887)&lt;0,1,0),0)</f>
        <v>1</v>
      </c>
      <c r="AU1887">
        <f>IFERROR(IF((AJ1887-AK1887)&gt;0,1,0),0)</f>
        <v>0</v>
      </c>
      <c r="AV1887">
        <f>IFERROR(IF((AL1887-AM1887)&gt;0,1,0),0)</f>
        <v>1</v>
      </c>
      <c r="AW1887">
        <f>IFERROR(IF((AN1887-AO1887)&gt;0,1,0),0)</f>
        <v>0</v>
      </c>
      <c r="AX1887">
        <f>IFERROR(IF((AC1887-AD1887)&lt;0,1,0),0)</f>
        <v>0</v>
      </c>
      <c r="AY1887">
        <f>SUM(AP1887:AX1887)</f>
        <v>5</v>
      </c>
    </row>
    <row r="1888" spans="1:51" x14ac:dyDescent="0.45">
      <c r="A1888" s="1" t="s">
        <v>3617</v>
      </c>
      <c r="B1888" s="2">
        <v>4064745</v>
      </c>
      <c r="C1888" s="3" t="s">
        <v>5335</v>
      </c>
      <c r="D1888" s="5">
        <v>17.77</v>
      </c>
      <c r="E1888" s="5">
        <v>599.82256499000005</v>
      </c>
      <c r="F1888" s="3" t="s">
        <v>4559</v>
      </c>
      <c r="G1888" s="3" t="s">
        <v>4626</v>
      </c>
      <c r="H1888" s="3" t="s">
        <v>4626</v>
      </c>
      <c r="I1888" s="3" t="s">
        <v>5059</v>
      </c>
      <c r="J1888" s="3" t="s">
        <v>5257</v>
      </c>
      <c r="K1888" s="6">
        <v>9532883</v>
      </c>
      <c r="L1888" s="6">
        <v>9546450</v>
      </c>
      <c r="M1888" s="6">
        <v>240643</v>
      </c>
      <c r="N1888" s="6">
        <v>234381</v>
      </c>
      <c r="O1888" s="6">
        <v>139102</v>
      </c>
      <c r="P1888" s="6">
        <v>133957</v>
      </c>
      <c r="Q1888" s="6">
        <v>45685</v>
      </c>
      <c r="R1888" s="6">
        <v>45892</v>
      </c>
      <c r="S1888" s="6">
        <v>116902</v>
      </c>
      <c r="T1888" s="6">
        <v>171769</v>
      </c>
      <c r="U1888" s="6">
        <v>627981</v>
      </c>
      <c r="V1888" s="6">
        <v>586718</v>
      </c>
      <c r="W1888" s="6">
        <v>2467433</v>
      </c>
      <c r="X1888" s="6">
        <v>2365884</v>
      </c>
      <c r="Y1888" s="6">
        <v>1139763</v>
      </c>
      <c r="Z1888" s="6">
        <v>1044832</v>
      </c>
      <c r="AA1888" s="6">
        <v>701627</v>
      </c>
      <c r="AB1888" s="6">
        <v>643255</v>
      </c>
      <c r="AC1888" s="6">
        <v>33755000</v>
      </c>
      <c r="AD1888" s="6">
        <v>33750000</v>
      </c>
      <c r="AF1888">
        <f>Q1888/W1888</f>
        <v>1.8515193725624973E-2</v>
      </c>
      <c r="AG1888">
        <f>R1888/X1888</f>
        <v>1.9397400717871206E-2</v>
      </c>
      <c r="AH1888">
        <f>U1888/W1888</f>
        <v>0.2545078225021713</v>
      </c>
      <c r="AI1888">
        <f>V1888/X1888</f>
        <v>0.24799102576457679</v>
      </c>
      <c r="AJ1888">
        <f>Y1888/AA1888</f>
        <v>1.624457154584986</v>
      </c>
      <c r="AK1888">
        <f>Z1888/AB1888</f>
        <v>1.6242889678276888</v>
      </c>
      <c r="AL1888">
        <f>O1888/K1888</f>
        <v>1.4591808165483621E-2</v>
      </c>
      <c r="AM1888">
        <f>P1888/L1888</f>
        <v>1.4032127125790215E-2</v>
      </c>
      <c r="AN1888">
        <f>K1888/W1888</f>
        <v>3.8634820074141829</v>
      </c>
      <c r="AO1888">
        <f>L1888/X1888</f>
        <v>4.0350456742596004</v>
      </c>
      <c r="AP1888">
        <f>IF(OR(Q1888&lt;0, Q1888="NA"), 0, 1)</f>
        <v>1</v>
      </c>
      <c r="AQ1888">
        <f>IF(OR(S1888&lt;0, S1888="NA"), 0, 1)</f>
        <v>1</v>
      </c>
      <c r="AR1888">
        <f>IFERROR(IF((AF1888-AG1888)&gt;0,1,0),0)</f>
        <v>0</v>
      </c>
      <c r="AS1888">
        <f>IFERROR(IF((S1888-Q1888)&gt;0,1,0),0)</f>
        <v>1</v>
      </c>
      <c r="AT1888">
        <f>IFERROR(IF((AH1888-AI1888)&lt;0,1,0),0)</f>
        <v>0</v>
      </c>
      <c r="AU1888">
        <f>IFERROR(IF((AJ1888-AK1888)&gt;0,1,0),0)</f>
        <v>1</v>
      </c>
      <c r="AV1888">
        <f>IFERROR(IF((AL1888-AM1888)&gt;0,1,0),0)</f>
        <v>1</v>
      </c>
      <c r="AW1888">
        <f>IFERROR(IF((AN1888-AO1888)&gt;0,1,0),0)</f>
        <v>0</v>
      </c>
      <c r="AX1888">
        <f>IFERROR(IF((AC1888-AD1888)&lt;0,1,0),0)</f>
        <v>0</v>
      </c>
      <c r="AY1888">
        <f>SUM(AP1888:AX1888)</f>
        <v>5</v>
      </c>
    </row>
    <row r="1889" spans="1:51" x14ac:dyDescent="0.45">
      <c r="A1889" s="1" t="s">
        <v>3625</v>
      </c>
      <c r="B1889" s="2">
        <v>4002506</v>
      </c>
      <c r="C1889" s="3" t="s">
        <v>5337</v>
      </c>
      <c r="D1889" s="5">
        <v>69.5</v>
      </c>
      <c r="E1889" s="5">
        <v>4017.1319699999999</v>
      </c>
      <c r="F1889" s="3" t="s">
        <v>4651</v>
      </c>
      <c r="G1889" s="3" t="s">
        <v>4651</v>
      </c>
      <c r="H1889" s="3" t="s">
        <v>4783</v>
      </c>
      <c r="I1889" s="3" t="s">
        <v>4783</v>
      </c>
      <c r="J1889" s="3" t="s">
        <v>4784</v>
      </c>
      <c r="K1889" s="6">
        <v>2593000</v>
      </c>
      <c r="L1889" s="6">
        <v>2609600</v>
      </c>
      <c r="M1889" s="6">
        <v>775500</v>
      </c>
      <c r="N1889" s="6">
        <v>745100</v>
      </c>
      <c r="O1889" s="6">
        <v>497100</v>
      </c>
      <c r="P1889" s="6">
        <v>472000</v>
      </c>
      <c r="Q1889" s="6">
        <v>250900</v>
      </c>
      <c r="R1889" s="6">
        <v>245700</v>
      </c>
      <c r="S1889" s="6">
        <v>912400</v>
      </c>
      <c r="T1889" s="6">
        <v>865600</v>
      </c>
      <c r="U1889" s="6">
        <v>3704400</v>
      </c>
      <c r="V1889" s="6">
        <v>3422300</v>
      </c>
      <c r="W1889" s="6">
        <v>10860700</v>
      </c>
      <c r="X1889" s="6">
        <v>10710900</v>
      </c>
      <c r="Y1889" s="6">
        <v>771300</v>
      </c>
      <c r="Z1889" s="6">
        <v>825800</v>
      </c>
      <c r="AA1889" s="6">
        <v>1703900</v>
      </c>
      <c r="AB1889" s="6">
        <v>1709800</v>
      </c>
      <c r="AC1889" s="6">
        <v>57749667</v>
      </c>
      <c r="AD1889" s="6">
        <v>57745489</v>
      </c>
      <c r="AF1889">
        <f>Q1889/W1889</f>
        <v>2.310164169896968E-2</v>
      </c>
      <c r="AG1889">
        <f>R1889/X1889</f>
        <v>2.2939248802621628E-2</v>
      </c>
      <c r="AH1889">
        <f>U1889/W1889</f>
        <v>0.34108298728442921</v>
      </c>
      <c r="AI1889">
        <f>V1889/X1889</f>
        <v>0.31951563360688645</v>
      </c>
      <c r="AJ1889">
        <f>Y1889/AA1889</f>
        <v>0.4526674100592758</v>
      </c>
      <c r="AK1889">
        <f>Z1889/AB1889</f>
        <v>0.48298046555152652</v>
      </c>
      <c r="AL1889">
        <f>O1889/K1889</f>
        <v>0.19170844581565755</v>
      </c>
      <c r="AM1889">
        <f>P1889/L1889</f>
        <v>0.18087063151440833</v>
      </c>
      <c r="AN1889">
        <f>K1889/W1889</f>
        <v>0.23875072509138454</v>
      </c>
      <c r="AO1889">
        <f>L1889/X1889</f>
        <v>0.24363965679821489</v>
      </c>
      <c r="AP1889">
        <f>IF(OR(Q1889&lt;0, Q1889="NA"), 0, 1)</f>
        <v>1</v>
      </c>
      <c r="AQ1889">
        <f>IF(OR(S1889&lt;0, S1889="NA"), 0, 1)</f>
        <v>1</v>
      </c>
      <c r="AR1889">
        <f>IFERROR(IF((AF1889-AG1889)&gt;0,1,0),0)</f>
        <v>1</v>
      </c>
      <c r="AS1889">
        <f>IFERROR(IF((S1889-Q1889)&gt;0,1,0),0)</f>
        <v>1</v>
      </c>
      <c r="AT1889">
        <f>IFERROR(IF((AH1889-AI1889)&lt;0,1,0),0)</f>
        <v>0</v>
      </c>
      <c r="AU1889">
        <f>IFERROR(IF((AJ1889-AK1889)&gt;0,1,0),0)</f>
        <v>0</v>
      </c>
      <c r="AV1889">
        <f>IFERROR(IF((AL1889-AM1889)&gt;0,1,0),0)</f>
        <v>1</v>
      </c>
      <c r="AW1889">
        <f>IFERROR(IF((AN1889-AO1889)&gt;0,1,0),0)</f>
        <v>0</v>
      </c>
      <c r="AX1889">
        <f>IFERROR(IF((AC1889-AD1889)&lt;0,1,0),0)</f>
        <v>0</v>
      </c>
      <c r="AY1889">
        <f>SUM(AP1889:AX1889)</f>
        <v>5</v>
      </c>
    </row>
    <row r="1890" spans="1:51" x14ac:dyDescent="0.45">
      <c r="A1890" s="1" t="s">
        <v>3632</v>
      </c>
      <c r="B1890" s="2">
        <v>4589201</v>
      </c>
      <c r="C1890" s="3" t="s">
        <v>5337</v>
      </c>
      <c r="D1890" s="5">
        <v>8.66</v>
      </c>
      <c r="E1890" s="5">
        <v>2202.95512594</v>
      </c>
      <c r="F1890" s="3" t="s">
        <v>4500</v>
      </c>
      <c r="G1890" s="3" t="s">
        <v>4501</v>
      </c>
      <c r="H1890" s="3" t="s">
        <v>4502</v>
      </c>
      <c r="I1890" s="3" t="s">
        <v>4538</v>
      </c>
      <c r="J1890" s="3" t="s">
        <v>4504</v>
      </c>
      <c r="K1890" s="6">
        <v>788062</v>
      </c>
      <c r="L1890" s="6">
        <v>773698</v>
      </c>
      <c r="M1890" s="6">
        <v>36750</v>
      </c>
      <c r="N1890" s="6">
        <v>43499</v>
      </c>
      <c r="O1890" s="6">
        <v>30571</v>
      </c>
      <c r="P1890" s="6">
        <v>37271</v>
      </c>
      <c r="Q1890" s="6">
        <v>44073</v>
      </c>
      <c r="R1890" s="6">
        <v>50585</v>
      </c>
      <c r="S1890" s="6">
        <v>89528</v>
      </c>
      <c r="T1890" s="6">
        <v>101364</v>
      </c>
      <c r="U1890" s="6" t="s">
        <v>4474</v>
      </c>
      <c r="V1890" s="6" t="s">
        <v>4474</v>
      </c>
      <c r="W1890" s="6">
        <v>970301</v>
      </c>
      <c r="X1890" s="6">
        <v>983798</v>
      </c>
      <c r="Y1890" s="6">
        <v>729777</v>
      </c>
      <c r="Z1890" s="6">
        <v>741609</v>
      </c>
      <c r="AA1890" s="6">
        <v>418853</v>
      </c>
      <c r="AB1890" s="6">
        <v>459291</v>
      </c>
      <c r="AC1890" s="6">
        <v>254299260</v>
      </c>
      <c r="AD1890" s="6">
        <v>253365834</v>
      </c>
      <c r="AF1890">
        <f>Q1890/W1890</f>
        <v>4.5421987610030287E-2</v>
      </c>
      <c r="AG1890">
        <f>R1890/X1890</f>
        <v>5.1418075661873675E-2</v>
      </c>
      <c r="AH1890" t="e">
        <f>U1890/W1890</f>
        <v>#VALUE!</v>
      </c>
      <c r="AI1890" t="e">
        <f>V1890/X1890</f>
        <v>#VALUE!</v>
      </c>
      <c r="AJ1890">
        <f>Y1890/AA1890</f>
        <v>1.742322485454324</v>
      </c>
      <c r="AK1890">
        <f>Z1890/AB1890</f>
        <v>1.6146821949483008</v>
      </c>
      <c r="AL1890">
        <f>O1890/K1890</f>
        <v>3.8792633066941432E-2</v>
      </c>
      <c r="AM1890">
        <f>P1890/L1890</f>
        <v>4.8172542775087951E-2</v>
      </c>
      <c r="AN1890">
        <f>K1890/W1890</f>
        <v>0.81218302361844419</v>
      </c>
      <c r="AO1890">
        <f>L1890/X1890</f>
        <v>0.78643989924760982</v>
      </c>
      <c r="AP1890">
        <f>IF(OR(Q1890&lt;0, Q1890="NA"), 0, 1)</f>
        <v>1</v>
      </c>
      <c r="AQ1890">
        <f>IF(OR(S1890&lt;0, S1890="NA"), 0, 1)</f>
        <v>1</v>
      </c>
      <c r="AR1890">
        <f>IFERROR(IF((AF1890-AG1890)&gt;0,1,0),0)</f>
        <v>0</v>
      </c>
      <c r="AS1890">
        <f>IFERROR(IF((S1890-Q1890)&gt;0,1,0),0)</f>
        <v>1</v>
      </c>
      <c r="AT1890">
        <f>IFERROR(IF((AH1890-AI1890)&lt;0,1,0),0)</f>
        <v>0</v>
      </c>
      <c r="AU1890">
        <f>IFERROR(IF((AJ1890-AK1890)&gt;0,1,0),0)</f>
        <v>1</v>
      </c>
      <c r="AV1890">
        <f>IFERROR(IF((AL1890-AM1890)&gt;0,1,0),0)</f>
        <v>0</v>
      </c>
      <c r="AW1890">
        <f>IFERROR(IF((AN1890-AO1890)&gt;0,1,0),0)</f>
        <v>1</v>
      </c>
      <c r="AX1890">
        <f>IFERROR(IF((AC1890-AD1890)&lt;0,1,0),0)</f>
        <v>0</v>
      </c>
      <c r="AY1890">
        <f>SUM(AP1890:AX1890)</f>
        <v>5</v>
      </c>
    </row>
    <row r="1891" spans="1:51" x14ac:dyDescent="0.45">
      <c r="A1891" s="1" t="s">
        <v>3647</v>
      </c>
      <c r="B1891" s="2">
        <v>4090270</v>
      </c>
      <c r="C1891" s="3" t="s">
        <v>5335</v>
      </c>
      <c r="D1891" s="5">
        <v>79.64</v>
      </c>
      <c r="E1891" s="5">
        <v>19725.569130520002</v>
      </c>
      <c r="F1891" s="3" t="s">
        <v>4485</v>
      </c>
      <c r="G1891" s="3" t="s">
        <v>4517</v>
      </c>
      <c r="H1891" s="3" t="s">
        <v>4640</v>
      </c>
      <c r="I1891" s="3" t="s">
        <v>4865</v>
      </c>
      <c r="J1891" s="3" t="s">
        <v>4504</v>
      </c>
      <c r="K1891" s="6">
        <v>5763900</v>
      </c>
      <c r="L1891" s="6">
        <v>5664000</v>
      </c>
      <c r="M1891" s="6">
        <v>1934100</v>
      </c>
      <c r="N1891" s="6">
        <v>1912700</v>
      </c>
      <c r="O1891" s="6">
        <v>1351100</v>
      </c>
      <c r="P1891" s="6">
        <v>1332400</v>
      </c>
      <c r="Q1891" s="6">
        <v>708200</v>
      </c>
      <c r="R1891" s="6">
        <v>700200</v>
      </c>
      <c r="S1891" s="6">
        <v>1290400</v>
      </c>
      <c r="T1891" s="6">
        <v>1196300</v>
      </c>
      <c r="U1891" s="6">
        <v>7155600</v>
      </c>
      <c r="V1891" s="6">
        <v>6575100</v>
      </c>
      <c r="W1891" s="6">
        <v>18438400</v>
      </c>
      <c r="X1891" s="6">
        <v>16905200</v>
      </c>
      <c r="Y1891" s="6">
        <v>3890700</v>
      </c>
      <c r="Z1891" s="6">
        <v>3132100</v>
      </c>
      <c r="AA1891" s="6">
        <v>3219700</v>
      </c>
      <c r="AB1891" s="6">
        <v>2691700</v>
      </c>
      <c r="AC1891" s="6">
        <v>247299062</v>
      </c>
      <c r="AD1891" s="6">
        <v>244799062</v>
      </c>
      <c r="AF1891">
        <f>Q1891/W1891</f>
        <v>3.8408972578965639E-2</v>
      </c>
      <c r="AG1891">
        <f>R1891/X1891</f>
        <v>4.1419208290940063E-2</v>
      </c>
      <c r="AH1891">
        <f>U1891/W1891</f>
        <v>0.38808139534883723</v>
      </c>
      <c r="AI1891">
        <f>V1891/X1891</f>
        <v>0.38893949790596977</v>
      </c>
      <c r="AJ1891">
        <f>Y1891/AA1891</f>
        <v>1.208404509736932</v>
      </c>
      <c r="AK1891">
        <f>Z1891/AB1891</f>
        <v>1.1636140728907383</v>
      </c>
      <c r="AL1891">
        <f>O1891/K1891</f>
        <v>0.23440725897395862</v>
      </c>
      <c r="AM1891">
        <f>P1891/L1891</f>
        <v>0.23524011299435027</v>
      </c>
      <c r="AN1891">
        <f>K1891/W1891</f>
        <v>0.31260304581742449</v>
      </c>
      <c r="AO1891">
        <f>L1891/X1891</f>
        <v>0.33504483827461373</v>
      </c>
      <c r="AP1891">
        <f>IF(OR(Q1891&lt;0, Q1891="NA"), 0, 1)</f>
        <v>1</v>
      </c>
      <c r="AQ1891">
        <f>IF(OR(S1891&lt;0, S1891="NA"), 0, 1)</f>
        <v>1</v>
      </c>
      <c r="AR1891">
        <f>IFERROR(IF((AF1891-AG1891)&gt;0,1,0),0)</f>
        <v>0</v>
      </c>
      <c r="AS1891">
        <f>IFERROR(IF((S1891-Q1891)&gt;0,1,0),0)</f>
        <v>1</v>
      </c>
      <c r="AT1891">
        <f>IFERROR(IF((AH1891-AI1891)&lt;0,1,0),0)</f>
        <v>1</v>
      </c>
      <c r="AU1891">
        <f>IFERROR(IF((AJ1891-AK1891)&gt;0,1,0),0)</f>
        <v>1</v>
      </c>
      <c r="AV1891">
        <f>IFERROR(IF((AL1891-AM1891)&gt;0,1,0),0)</f>
        <v>0</v>
      </c>
      <c r="AW1891">
        <f>IFERROR(IF((AN1891-AO1891)&gt;0,1,0),0)</f>
        <v>0</v>
      </c>
      <c r="AX1891">
        <f>IFERROR(IF((AC1891-AD1891)&lt;0,1,0),0)</f>
        <v>0</v>
      </c>
      <c r="AY1891">
        <f>SUM(AP1891:AX1891)</f>
        <v>5</v>
      </c>
    </row>
    <row r="1892" spans="1:51" x14ac:dyDescent="0.45">
      <c r="A1892" s="1" t="s">
        <v>3664</v>
      </c>
      <c r="B1892" s="2">
        <v>4811758</v>
      </c>
      <c r="C1892" s="3" t="s">
        <v>5338</v>
      </c>
      <c r="D1892" s="5">
        <v>23.08</v>
      </c>
      <c r="E1892" s="5">
        <v>1136.917915</v>
      </c>
      <c r="F1892" s="3" t="s">
        <v>4470</v>
      </c>
      <c r="G1892" s="3" t="s">
        <v>4512</v>
      </c>
      <c r="H1892" s="3" t="s">
        <v>4513</v>
      </c>
      <c r="I1892" s="3" t="s">
        <v>4643</v>
      </c>
      <c r="J1892" s="3" t="s">
        <v>4813</v>
      </c>
      <c r="K1892" s="6">
        <v>341224</v>
      </c>
      <c r="L1892" s="6">
        <v>332942</v>
      </c>
      <c r="M1892" s="6">
        <v>33086</v>
      </c>
      <c r="N1892" s="6">
        <v>33268</v>
      </c>
      <c r="O1892" s="6">
        <v>27358</v>
      </c>
      <c r="P1892" s="6">
        <v>27954</v>
      </c>
      <c r="Q1892" s="6">
        <v>21776</v>
      </c>
      <c r="R1892" s="6">
        <v>16613</v>
      </c>
      <c r="S1892" s="6">
        <v>47052</v>
      </c>
      <c r="T1892" s="6">
        <v>37261</v>
      </c>
      <c r="U1892" s="6" t="s">
        <v>4474</v>
      </c>
      <c r="V1892" s="6" t="s">
        <v>4474</v>
      </c>
      <c r="W1892" s="6">
        <v>537590</v>
      </c>
      <c r="X1892" s="6">
        <v>512745</v>
      </c>
      <c r="Y1892" s="6">
        <v>397106</v>
      </c>
      <c r="Z1892" s="6">
        <v>383817</v>
      </c>
      <c r="AA1892" s="6">
        <v>66341</v>
      </c>
      <c r="AB1892" s="6">
        <v>66170</v>
      </c>
      <c r="AC1892" s="6">
        <v>49255000</v>
      </c>
      <c r="AD1892" s="6">
        <v>49145000</v>
      </c>
      <c r="AF1892">
        <f>Q1892/W1892</f>
        <v>4.0506705853903535E-2</v>
      </c>
      <c r="AG1892">
        <f>R1892/X1892</f>
        <v>3.2400120917805149E-2</v>
      </c>
      <c r="AH1892" t="e">
        <f>U1892/W1892</f>
        <v>#VALUE!</v>
      </c>
      <c r="AI1892" t="e">
        <f>V1892/X1892</f>
        <v>#VALUE!</v>
      </c>
      <c r="AJ1892">
        <f>Y1892/AA1892</f>
        <v>5.9858307833767954</v>
      </c>
      <c r="AK1892">
        <f>Z1892/AB1892</f>
        <v>5.8004684902523804</v>
      </c>
      <c r="AL1892">
        <f>O1892/K1892</f>
        <v>8.0176072023069894E-2</v>
      </c>
      <c r="AM1892">
        <f>P1892/L1892</f>
        <v>8.3960569708838181E-2</v>
      </c>
      <c r="AN1892">
        <f>K1892/W1892</f>
        <v>0.63472906862106815</v>
      </c>
      <c r="AO1892">
        <f>L1892/X1892</f>
        <v>0.64933251421271787</v>
      </c>
      <c r="AP1892">
        <f>IF(OR(Q1892&lt;0, Q1892="NA"), 0, 1)</f>
        <v>1</v>
      </c>
      <c r="AQ1892">
        <f>IF(OR(S1892&lt;0, S1892="NA"), 0, 1)</f>
        <v>1</v>
      </c>
      <c r="AR1892">
        <f>IFERROR(IF((AF1892-AG1892)&gt;0,1,0),0)</f>
        <v>1</v>
      </c>
      <c r="AS1892">
        <f>IFERROR(IF((S1892-Q1892)&gt;0,1,0),0)</f>
        <v>1</v>
      </c>
      <c r="AT1892">
        <f>IFERROR(IF((AH1892-AI1892)&lt;0,1,0),0)</f>
        <v>0</v>
      </c>
      <c r="AU1892">
        <f>IFERROR(IF((AJ1892-AK1892)&gt;0,1,0),0)</f>
        <v>1</v>
      </c>
      <c r="AV1892">
        <f>IFERROR(IF((AL1892-AM1892)&gt;0,1,0),0)</f>
        <v>0</v>
      </c>
      <c r="AW1892">
        <f>IFERROR(IF((AN1892-AO1892)&gt;0,1,0),0)</f>
        <v>0</v>
      </c>
      <c r="AX1892">
        <f>IFERROR(IF((AC1892-AD1892)&lt;0,1,0),0)</f>
        <v>0</v>
      </c>
      <c r="AY1892">
        <f>SUM(AP1892:AX1892)</f>
        <v>5</v>
      </c>
    </row>
    <row r="1893" spans="1:51" x14ac:dyDescent="0.45">
      <c r="A1893" s="1" t="s">
        <v>3672</v>
      </c>
      <c r="B1893" s="2">
        <v>4101099</v>
      </c>
      <c r="C1893" s="3" t="s">
        <v>5337</v>
      </c>
      <c r="D1893" s="7">
        <v>11.56</v>
      </c>
      <c r="E1893" s="5">
        <v>399.72000379999997</v>
      </c>
      <c r="F1893" s="3" t="s">
        <v>4651</v>
      </c>
      <c r="G1893" s="3" t="s">
        <v>4651</v>
      </c>
      <c r="H1893" s="3" t="s">
        <v>4783</v>
      </c>
      <c r="I1893" s="3" t="s">
        <v>4783</v>
      </c>
      <c r="J1893" s="3" t="s">
        <v>4784</v>
      </c>
      <c r="K1893" s="6">
        <v>1766099</v>
      </c>
      <c r="L1893" s="6">
        <v>1792705</v>
      </c>
      <c r="M1893" s="6">
        <v>88020</v>
      </c>
      <c r="N1893" s="6">
        <v>114918</v>
      </c>
      <c r="O1893" s="6">
        <v>56526</v>
      </c>
      <c r="P1893" s="6">
        <v>82338</v>
      </c>
      <c r="Q1893" s="6">
        <v>35223</v>
      </c>
      <c r="R1893" s="6">
        <v>50580</v>
      </c>
      <c r="S1893" s="6">
        <v>110978</v>
      </c>
      <c r="T1893" s="6">
        <v>93310</v>
      </c>
      <c r="U1893" s="6">
        <v>187811</v>
      </c>
      <c r="V1893" s="6">
        <v>115117</v>
      </c>
      <c r="W1893" s="6">
        <v>939611</v>
      </c>
      <c r="X1893" s="6">
        <v>865516</v>
      </c>
      <c r="Y1893" s="6">
        <v>281469</v>
      </c>
      <c r="Z1893" s="6">
        <v>243748</v>
      </c>
      <c r="AA1893" s="6">
        <v>373796</v>
      </c>
      <c r="AB1893" s="6">
        <v>331098</v>
      </c>
      <c r="AC1893" s="6">
        <v>34587000</v>
      </c>
      <c r="AD1893" s="6">
        <v>34774000</v>
      </c>
      <c r="AF1893">
        <f>Q1893/W1893</f>
        <v>3.7486789745969341E-2</v>
      </c>
      <c r="AG1893">
        <f>R1893/X1893</f>
        <v>5.8439127641776695E-2</v>
      </c>
      <c r="AH1893">
        <f>U1893/W1893</f>
        <v>0.19988165315220874</v>
      </c>
      <c r="AI1893">
        <f>V1893/X1893</f>
        <v>0.13300389594184278</v>
      </c>
      <c r="AJ1893">
        <f>Y1893/AA1893</f>
        <v>0.75300163725668545</v>
      </c>
      <c r="AK1893">
        <f>Z1893/AB1893</f>
        <v>0.73618082863683865</v>
      </c>
      <c r="AL1893">
        <f>O1893/K1893</f>
        <v>3.2006133291508573E-2</v>
      </c>
      <c r="AM1893">
        <f>P1893/L1893</f>
        <v>4.5929475290134185E-2</v>
      </c>
      <c r="AN1893">
        <f>K1893/W1893</f>
        <v>1.8796065605873069</v>
      </c>
      <c r="AO1893">
        <f>L1893/X1893</f>
        <v>2.0712557595700138</v>
      </c>
      <c r="AP1893">
        <f>IF(OR(Q1893&lt;0, Q1893="NA"), 0, 1)</f>
        <v>1</v>
      </c>
      <c r="AQ1893">
        <f>IF(OR(S1893&lt;0, S1893="NA"), 0, 1)</f>
        <v>1</v>
      </c>
      <c r="AR1893">
        <f>IFERROR(IF((AF1893-AG1893)&gt;0,1,0),0)</f>
        <v>0</v>
      </c>
      <c r="AS1893">
        <f>IFERROR(IF((S1893-Q1893)&gt;0,1,0),0)</f>
        <v>1</v>
      </c>
      <c r="AT1893">
        <f>IFERROR(IF((AH1893-AI1893)&lt;0,1,0),0)</f>
        <v>0</v>
      </c>
      <c r="AU1893">
        <f>IFERROR(IF((AJ1893-AK1893)&gt;0,1,0),0)</f>
        <v>1</v>
      </c>
      <c r="AV1893">
        <f>IFERROR(IF((AL1893-AM1893)&gt;0,1,0),0)</f>
        <v>0</v>
      </c>
      <c r="AW1893">
        <f>IFERROR(IF((AN1893-AO1893)&gt;0,1,0),0)</f>
        <v>0</v>
      </c>
      <c r="AX1893">
        <f>IFERROR(IF((AC1893-AD1893)&lt;0,1,0),0)</f>
        <v>1</v>
      </c>
      <c r="AY1893">
        <f>SUM(AP1893:AX1893)</f>
        <v>5</v>
      </c>
    </row>
    <row r="1894" spans="1:51" x14ac:dyDescent="0.45">
      <c r="A1894" s="1" t="s">
        <v>3676</v>
      </c>
      <c r="B1894" s="2">
        <v>4235133</v>
      </c>
      <c r="C1894" s="3" t="s">
        <v>5337</v>
      </c>
      <c r="D1894" s="5">
        <v>19.010000000000002</v>
      </c>
      <c r="E1894" s="5">
        <v>6409.4017338100002</v>
      </c>
      <c r="F1894" s="3" t="s">
        <v>4480</v>
      </c>
      <c r="G1894" s="3" t="s">
        <v>4491</v>
      </c>
      <c r="H1894" s="3" t="s">
        <v>4542</v>
      </c>
      <c r="I1894" s="3" t="s">
        <v>4543</v>
      </c>
      <c r="J1894" s="3" t="s">
        <v>4494</v>
      </c>
      <c r="K1894" s="6">
        <v>1047688</v>
      </c>
      <c r="L1894" s="6">
        <v>992404</v>
      </c>
      <c r="M1894" s="6">
        <v>1894793</v>
      </c>
      <c r="N1894" s="6">
        <v>1884807</v>
      </c>
      <c r="O1894" s="6">
        <v>1847564</v>
      </c>
      <c r="P1894" s="6">
        <v>1835421</v>
      </c>
      <c r="Q1894" s="6">
        <v>394395</v>
      </c>
      <c r="R1894" s="6">
        <v>373602</v>
      </c>
      <c r="S1894" s="6">
        <v>362860</v>
      </c>
      <c r="T1894" s="6">
        <v>477448</v>
      </c>
      <c r="U1894" s="6">
        <v>16189327</v>
      </c>
      <c r="V1894" s="6">
        <v>16648317</v>
      </c>
      <c r="W1894" s="6">
        <v>64233850</v>
      </c>
      <c r="X1894" s="6">
        <v>64089402</v>
      </c>
      <c r="Y1894" s="6" t="s">
        <v>4474</v>
      </c>
      <c r="Z1894" s="6" t="s">
        <v>4474</v>
      </c>
      <c r="AA1894" s="6" t="s">
        <v>4474</v>
      </c>
      <c r="AB1894" s="6" t="s">
        <v>4474</v>
      </c>
      <c r="AC1894" s="6">
        <v>337215927</v>
      </c>
      <c r="AD1894" s="6">
        <v>316685110</v>
      </c>
      <c r="AF1894">
        <f>Q1894/W1894</f>
        <v>6.139986938351041E-3</v>
      </c>
      <c r="AG1894">
        <f>R1894/X1894</f>
        <v>5.8293881412717812E-3</v>
      </c>
      <c r="AH1894">
        <f>U1894/W1894</f>
        <v>0.25203731365938675</v>
      </c>
      <c r="AI1894">
        <f>V1894/X1894</f>
        <v>0.25976708286340383</v>
      </c>
      <c r="AJ1894" t="e">
        <f>Y1894/AA1894</f>
        <v>#VALUE!</v>
      </c>
      <c r="AK1894" t="e">
        <f>Z1894/AB1894</f>
        <v>#VALUE!</v>
      </c>
      <c r="AL1894">
        <f>O1894/K1894</f>
        <v>1.763467749940822</v>
      </c>
      <c r="AM1894">
        <f>P1894/L1894</f>
        <v>1.8494695708602544</v>
      </c>
      <c r="AN1894">
        <f>K1894/W1894</f>
        <v>1.6310527860310411E-2</v>
      </c>
      <c r="AO1894">
        <f>L1894/X1894</f>
        <v>1.5484681851142877E-2</v>
      </c>
      <c r="AP1894">
        <f>IF(OR(Q1894&lt;0, Q1894="NA"), 0, 1)</f>
        <v>1</v>
      </c>
      <c r="AQ1894">
        <f>IF(OR(S1894&lt;0, S1894="NA"), 0, 1)</f>
        <v>1</v>
      </c>
      <c r="AR1894">
        <f>IFERROR(IF((AF1894-AG1894)&gt;0,1,0),0)</f>
        <v>1</v>
      </c>
      <c r="AS1894">
        <f>IFERROR(IF((S1894-Q1894)&gt;0,1,0),0)</f>
        <v>0</v>
      </c>
      <c r="AT1894">
        <f>IFERROR(IF((AH1894-AI1894)&lt;0,1,0),0)</f>
        <v>1</v>
      </c>
      <c r="AU1894">
        <f>IFERROR(IF((AJ1894-AK1894)&gt;0,1,0),0)</f>
        <v>0</v>
      </c>
      <c r="AV1894">
        <f>IFERROR(IF((AL1894-AM1894)&gt;0,1,0),0)</f>
        <v>0</v>
      </c>
      <c r="AW1894">
        <f>IFERROR(IF((AN1894-AO1894)&gt;0,1,0),0)</f>
        <v>1</v>
      </c>
      <c r="AX1894">
        <f>IFERROR(IF((AC1894-AD1894)&lt;0,1,0),0)</f>
        <v>0</v>
      </c>
      <c r="AY1894">
        <f>SUM(AP1894:AX1894)</f>
        <v>5</v>
      </c>
    </row>
    <row r="1895" spans="1:51" x14ac:dyDescent="0.45">
      <c r="A1895" s="1" t="s">
        <v>3678</v>
      </c>
      <c r="B1895" s="2">
        <v>4980471</v>
      </c>
      <c r="C1895" s="3" t="s">
        <v>5335</v>
      </c>
      <c r="D1895" s="5">
        <v>5.73</v>
      </c>
      <c r="E1895" s="5">
        <v>210.52806729</v>
      </c>
      <c r="F1895" s="3" t="s">
        <v>4654</v>
      </c>
      <c r="G1895" s="3" t="s">
        <v>4654</v>
      </c>
      <c r="H1895" s="3" t="s">
        <v>4655</v>
      </c>
      <c r="I1895" s="3" t="s">
        <v>4725</v>
      </c>
      <c r="J1895" s="3" t="s">
        <v>4752</v>
      </c>
      <c r="K1895" s="6">
        <v>157934.31599999999</v>
      </c>
      <c r="L1895" s="6">
        <v>152143.15599999999</v>
      </c>
      <c r="M1895" s="6">
        <v>80410.73</v>
      </c>
      <c r="N1895" s="6">
        <v>78943.09</v>
      </c>
      <c r="O1895" s="6">
        <v>55366.637000000002</v>
      </c>
      <c r="P1895" s="6">
        <v>54841.885999999999</v>
      </c>
      <c r="Q1895" s="6">
        <v>64552.696000000004</v>
      </c>
      <c r="R1895" s="6">
        <v>68147.887000000002</v>
      </c>
      <c r="S1895" s="6">
        <v>108533.823</v>
      </c>
      <c r="T1895" s="6">
        <v>98637.695999999996</v>
      </c>
      <c r="U1895" s="6">
        <v>106918.17600000001</v>
      </c>
      <c r="V1895" s="6">
        <v>98880.885999999999</v>
      </c>
      <c r="W1895" s="6">
        <v>697210.674</v>
      </c>
      <c r="X1895" s="6">
        <v>727752.71200000006</v>
      </c>
      <c r="Y1895" s="6">
        <v>120823.811</v>
      </c>
      <c r="Z1895" s="6">
        <v>80515.923999999999</v>
      </c>
      <c r="AA1895" s="6">
        <v>38672</v>
      </c>
      <c r="AB1895" s="6">
        <v>32227</v>
      </c>
      <c r="AC1895" s="6">
        <v>35241126</v>
      </c>
      <c r="AD1895" s="6">
        <v>35241126</v>
      </c>
      <c r="AF1895">
        <f>Q1895/W1895</f>
        <v>9.2587073616718613E-2</v>
      </c>
      <c r="AG1895">
        <f>R1895/X1895</f>
        <v>9.3641543172978237E-2</v>
      </c>
      <c r="AH1895">
        <f>U1895/W1895</f>
        <v>0.15335131831329366</v>
      </c>
      <c r="AI1895">
        <f>V1895/X1895</f>
        <v>0.13587154588301967</v>
      </c>
      <c r="AJ1895">
        <f>Y1895/AA1895</f>
        <v>3.1243227916839058</v>
      </c>
      <c r="AK1895">
        <f>Z1895/AB1895</f>
        <v>2.4983996028175133</v>
      </c>
      <c r="AL1895">
        <f>O1895/K1895</f>
        <v>0.35056749161467865</v>
      </c>
      <c r="AM1895">
        <f>P1895/L1895</f>
        <v>0.36046239240626771</v>
      </c>
      <c r="AN1895">
        <f>K1895/W1895</f>
        <v>0.2265230896335933</v>
      </c>
      <c r="AO1895">
        <f>L1895/X1895</f>
        <v>0.20905886503931018</v>
      </c>
      <c r="AP1895">
        <f>IF(OR(Q1895&lt;0, Q1895="NA"), 0, 1)</f>
        <v>1</v>
      </c>
      <c r="AQ1895">
        <f>IF(OR(S1895&lt;0, S1895="NA"), 0, 1)</f>
        <v>1</v>
      </c>
      <c r="AR1895">
        <f>IFERROR(IF((AF1895-AG1895)&gt;0,1,0),0)</f>
        <v>0</v>
      </c>
      <c r="AS1895">
        <f>IFERROR(IF((S1895-Q1895)&gt;0,1,0),0)</f>
        <v>1</v>
      </c>
      <c r="AT1895">
        <f>IFERROR(IF((AH1895-AI1895)&lt;0,1,0),0)</f>
        <v>0</v>
      </c>
      <c r="AU1895">
        <f>IFERROR(IF((AJ1895-AK1895)&gt;0,1,0),0)</f>
        <v>1</v>
      </c>
      <c r="AV1895">
        <f>IFERROR(IF((AL1895-AM1895)&gt;0,1,0),0)</f>
        <v>0</v>
      </c>
      <c r="AW1895">
        <f>IFERROR(IF((AN1895-AO1895)&gt;0,1,0),0)</f>
        <v>1</v>
      </c>
      <c r="AX1895">
        <f>IFERROR(IF((AC1895-AD1895)&lt;0,1,0),0)</f>
        <v>0</v>
      </c>
      <c r="AY1895">
        <f>SUM(AP1895:AX1895)</f>
        <v>5</v>
      </c>
    </row>
    <row r="1896" spans="1:51" x14ac:dyDescent="0.45">
      <c r="A1896" s="1" t="s">
        <v>3679</v>
      </c>
      <c r="B1896" s="2">
        <v>4963304</v>
      </c>
      <c r="C1896" s="3" t="s">
        <v>5336</v>
      </c>
      <c r="D1896" s="7">
        <v>12.18</v>
      </c>
      <c r="E1896" s="5">
        <v>76.32768738</v>
      </c>
      <c r="F1896" s="3" t="s">
        <v>4485</v>
      </c>
      <c r="G1896" s="3" t="s">
        <v>4517</v>
      </c>
      <c r="H1896" s="3" t="s">
        <v>4640</v>
      </c>
      <c r="I1896" s="3" t="s">
        <v>4865</v>
      </c>
      <c r="J1896" s="3" t="s">
        <v>5262</v>
      </c>
      <c r="K1896" s="6">
        <v>183255</v>
      </c>
      <c r="L1896" s="6">
        <v>174109</v>
      </c>
      <c r="M1896" s="6">
        <v>17726</v>
      </c>
      <c r="N1896" s="6">
        <v>12841</v>
      </c>
      <c r="O1896" s="6">
        <v>12157</v>
      </c>
      <c r="P1896" s="6">
        <v>7461</v>
      </c>
      <c r="Q1896" s="6">
        <v>85909</v>
      </c>
      <c r="R1896" s="6">
        <v>87980</v>
      </c>
      <c r="S1896" s="6">
        <v>27255</v>
      </c>
      <c r="T1896" s="6">
        <v>21848</v>
      </c>
      <c r="U1896" s="6" t="s">
        <v>4474</v>
      </c>
      <c r="V1896" s="6" t="s">
        <v>4474</v>
      </c>
      <c r="W1896" s="6">
        <v>476758</v>
      </c>
      <c r="X1896" s="6">
        <v>485628</v>
      </c>
      <c r="Y1896" s="6">
        <v>283399</v>
      </c>
      <c r="Z1896" s="6">
        <v>295828</v>
      </c>
      <c r="AA1896" s="6">
        <v>66378</v>
      </c>
      <c r="AB1896" s="6">
        <v>75055</v>
      </c>
      <c r="AC1896" s="6">
        <v>6266641</v>
      </c>
      <c r="AD1896" s="6">
        <v>6250513</v>
      </c>
      <c r="AF1896">
        <f>Q1896/W1896</f>
        <v>0.18019414461844374</v>
      </c>
      <c r="AG1896">
        <f>R1896/X1896</f>
        <v>0.18116747798726598</v>
      </c>
      <c r="AH1896" t="e">
        <f>U1896/W1896</f>
        <v>#VALUE!</v>
      </c>
      <c r="AI1896" t="e">
        <f>V1896/X1896</f>
        <v>#VALUE!</v>
      </c>
      <c r="AJ1896">
        <f>Y1896/AA1896</f>
        <v>4.2694718129500737</v>
      </c>
      <c r="AK1896">
        <f>Z1896/AB1896</f>
        <v>3.9414829125308106</v>
      </c>
      <c r="AL1896">
        <f>O1896/K1896</f>
        <v>6.6339254044910104E-2</v>
      </c>
      <c r="AM1896">
        <f>P1896/L1896</f>
        <v>4.2852465983952578E-2</v>
      </c>
      <c r="AN1896">
        <f>K1896/W1896</f>
        <v>0.38437739901585288</v>
      </c>
      <c r="AO1896">
        <f>L1896/X1896</f>
        <v>0.35852339650926224</v>
      </c>
      <c r="AP1896">
        <f>IF(OR(Q1896&lt;0, Q1896="NA"), 0, 1)</f>
        <v>1</v>
      </c>
      <c r="AQ1896">
        <f>IF(OR(S1896&lt;0, S1896="NA"), 0, 1)</f>
        <v>1</v>
      </c>
      <c r="AR1896">
        <f>IFERROR(IF((AF1896-AG1896)&gt;0,1,0),0)</f>
        <v>0</v>
      </c>
      <c r="AS1896">
        <f>IFERROR(IF((S1896-Q1896)&gt;0,1,0),0)</f>
        <v>0</v>
      </c>
      <c r="AT1896">
        <f>IFERROR(IF((AH1896-AI1896)&lt;0,1,0),0)</f>
        <v>0</v>
      </c>
      <c r="AU1896">
        <f>IFERROR(IF((AJ1896-AK1896)&gt;0,1,0),0)</f>
        <v>1</v>
      </c>
      <c r="AV1896">
        <f>IFERROR(IF((AL1896-AM1896)&gt;0,1,0),0)</f>
        <v>1</v>
      </c>
      <c r="AW1896">
        <f>IFERROR(IF((AN1896-AO1896)&gt;0,1,0),0)</f>
        <v>1</v>
      </c>
      <c r="AX1896">
        <f>IFERROR(IF((AC1896-AD1896)&lt;0,1,0),0)</f>
        <v>0</v>
      </c>
      <c r="AY1896">
        <f>SUM(AP1896:AX1896)</f>
        <v>5</v>
      </c>
    </row>
    <row r="1897" spans="1:51" x14ac:dyDescent="0.45">
      <c r="A1897" s="1" t="s">
        <v>3682</v>
      </c>
      <c r="B1897" s="2">
        <v>4001605</v>
      </c>
      <c r="C1897" s="3" t="s">
        <v>5337</v>
      </c>
      <c r="D1897" s="5">
        <v>11.58</v>
      </c>
      <c r="E1897" s="5">
        <v>1316.89998414</v>
      </c>
      <c r="F1897" s="3" t="s">
        <v>4485</v>
      </c>
      <c r="G1897" s="3" t="s">
        <v>4517</v>
      </c>
      <c r="H1897" s="3" t="s">
        <v>4518</v>
      </c>
      <c r="I1897" s="3" t="s">
        <v>4536</v>
      </c>
      <c r="J1897" s="3" t="s">
        <v>5263</v>
      </c>
      <c r="K1897" s="6">
        <v>3153200</v>
      </c>
      <c r="L1897" s="6">
        <v>3136200</v>
      </c>
      <c r="M1897" s="6">
        <v>217200</v>
      </c>
      <c r="N1897" s="6">
        <v>221500</v>
      </c>
      <c r="O1897" s="6">
        <v>136200</v>
      </c>
      <c r="P1897" s="6">
        <v>139400</v>
      </c>
      <c r="Q1897" s="6">
        <v>114400</v>
      </c>
      <c r="R1897" s="6">
        <v>126100</v>
      </c>
      <c r="S1897" s="6">
        <v>205300</v>
      </c>
      <c r="T1897" s="6">
        <v>226500</v>
      </c>
      <c r="U1897" s="6">
        <v>446900</v>
      </c>
      <c r="V1897" s="6">
        <v>446700</v>
      </c>
      <c r="W1897" s="6">
        <v>2321100</v>
      </c>
      <c r="X1897" s="6">
        <v>2271100</v>
      </c>
      <c r="Y1897" s="6">
        <v>1065100</v>
      </c>
      <c r="Z1897" s="6">
        <v>1000500</v>
      </c>
      <c r="AA1897" s="6">
        <v>677600</v>
      </c>
      <c r="AB1897" s="6">
        <v>617600</v>
      </c>
      <c r="AC1897" s="6">
        <v>113700141</v>
      </c>
      <c r="AD1897" s="6">
        <v>113952915</v>
      </c>
      <c r="AF1897">
        <f>Q1897/W1897</f>
        <v>4.9286976002757311E-2</v>
      </c>
      <c r="AG1897">
        <f>R1897/X1897</f>
        <v>5.5523755008586147E-2</v>
      </c>
      <c r="AH1897">
        <f>U1897/W1897</f>
        <v>0.19253802076601612</v>
      </c>
      <c r="AI1897">
        <f>V1897/X1897</f>
        <v>0.19668882920170841</v>
      </c>
      <c r="AJ1897">
        <f>Y1897/AA1897</f>
        <v>1.571871310507674</v>
      </c>
      <c r="AK1897">
        <f>Z1897/AB1897</f>
        <v>1.6199805699481866</v>
      </c>
      <c r="AL1897">
        <f>O1897/K1897</f>
        <v>4.3194215400228338E-2</v>
      </c>
      <c r="AM1897">
        <f>P1897/L1897</f>
        <v>4.4448695873987629E-2</v>
      </c>
      <c r="AN1897">
        <f>K1897/W1897</f>
        <v>1.3584938175864891</v>
      </c>
      <c r="AO1897">
        <f>L1897/X1897</f>
        <v>1.3809167363832504</v>
      </c>
      <c r="AP1897">
        <f>IF(OR(Q1897&lt;0, Q1897="NA"), 0, 1)</f>
        <v>1</v>
      </c>
      <c r="AQ1897">
        <f>IF(OR(S1897&lt;0, S1897="NA"), 0, 1)</f>
        <v>1</v>
      </c>
      <c r="AR1897">
        <f>IFERROR(IF((AF1897-AG1897)&gt;0,1,0),0)</f>
        <v>0</v>
      </c>
      <c r="AS1897">
        <f>IFERROR(IF((S1897-Q1897)&gt;0,1,0),0)</f>
        <v>1</v>
      </c>
      <c r="AT1897">
        <f>IFERROR(IF((AH1897-AI1897)&lt;0,1,0),0)</f>
        <v>1</v>
      </c>
      <c r="AU1897">
        <f>IFERROR(IF((AJ1897-AK1897)&gt;0,1,0),0)</f>
        <v>0</v>
      </c>
      <c r="AV1897">
        <f>IFERROR(IF((AL1897-AM1897)&gt;0,1,0),0)</f>
        <v>0</v>
      </c>
      <c r="AW1897">
        <f>IFERROR(IF((AN1897-AO1897)&gt;0,1,0),0)</f>
        <v>0</v>
      </c>
      <c r="AX1897">
        <f>IFERROR(IF((AC1897-AD1897)&lt;0,1,0),0)</f>
        <v>1</v>
      </c>
      <c r="AY1897">
        <f>SUM(AP1897:AX1897)</f>
        <v>5</v>
      </c>
    </row>
    <row r="1898" spans="1:51" x14ac:dyDescent="0.45">
      <c r="A1898" s="1" t="s">
        <v>3685</v>
      </c>
      <c r="B1898" s="2">
        <v>4851539</v>
      </c>
      <c r="C1898" s="3" t="s">
        <v>5337</v>
      </c>
      <c r="D1898" s="5">
        <v>63.24</v>
      </c>
      <c r="E1898" s="5">
        <v>1422.56659872</v>
      </c>
      <c r="F1898" s="3" t="s">
        <v>4583</v>
      </c>
      <c r="G1898" s="3" t="s">
        <v>4583</v>
      </c>
      <c r="H1898" s="3" t="s">
        <v>4584</v>
      </c>
      <c r="I1898" s="3" t="s">
        <v>4624</v>
      </c>
      <c r="J1898" s="3" t="s">
        <v>5264</v>
      </c>
      <c r="K1898" s="6">
        <v>2186796</v>
      </c>
      <c r="L1898" s="6">
        <v>2202180</v>
      </c>
      <c r="M1898" s="6">
        <v>182168</v>
      </c>
      <c r="N1898" s="6">
        <v>181523</v>
      </c>
      <c r="O1898" s="6">
        <v>71469</v>
      </c>
      <c r="P1898" s="6">
        <v>72582</v>
      </c>
      <c r="Q1898" s="6">
        <v>45827</v>
      </c>
      <c r="R1898" s="6">
        <v>34792</v>
      </c>
      <c r="S1898" s="6">
        <v>162744</v>
      </c>
      <c r="T1898" s="6">
        <v>210130</v>
      </c>
      <c r="U1898" s="6">
        <v>348670</v>
      </c>
      <c r="V1898" s="6">
        <v>374708</v>
      </c>
      <c r="W1898" s="6">
        <v>2413789</v>
      </c>
      <c r="X1898" s="6">
        <v>2348590</v>
      </c>
      <c r="Y1898" s="6">
        <v>918158</v>
      </c>
      <c r="Z1898" s="6">
        <v>867140</v>
      </c>
      <c r="AA1898" s="6">
        <v>721293</v>
      </c>
      <c r="AB1898" s="6">
        <v>655195</v>
      </c>
      <c r="AC1898" s="6">
        <v>22494549</v>
      </c>
      <c r="AD1898" s="6">
        <v>22489814</v>
      </c>
      <c r="AF1898">
        <f>Q1898/W1898</f>
        <v>1.8985503703927726E-2</v>
      </c>
      <c r="AG1898">
        <f>R1898/X1898</f>
        <v>1.4813994779846632E-2</v>
      </c>
      <c r="AH1898">
        <f>U1898/W1898</f>
        <v>0.14444924556371747</v>
      </c>
      <c r="AI1898">
        <f>V1898/X1898</f>
        <v>0.15954594033015554</v>
      </c>
      <c r="AJ1898">
        <f>Y1898/AA1898</f>
        <v>1.2729334680913305</v>
      </c>
      <c r="AK1898">
        <f>Z1898/AB1898</f>
        <v>1.3234838483199658</v>
      </c>
      <c r="AL1898">
        <f>O1898/K1898</f>
        <v>3.26820608781066E-2</v>
      </c>
      <c r="AM1898">
        <f>P1898/L1898</f>
        <v>3.2959158651881315E-2</v>
      </c>
      <c r="AN1898">
        <f>K1898/W1898</f>
        <v>0.90595988298894392</v>
      </c>
      <c r="AO1898">
        <f>L1898/X1898</f>
        <v>0.93766046862159846</v>
      </c>
      <c r="AP1898">
        <f>IF(OR(Q1898&lt;0, Q1898="NA"), 0, 1)</f>
        <v>1</v>
      </c>
      <c r="AQ1898">
        <f>IF(OR(S1898&lt;0, S1898="NA"), 0, 1)</f>
        <v>1</v>
      </c>
      <c r="AR1898">
        <f>IFERROR(IF((AF1898-AG1898)&gt;0,1,0),0)</f>
        <v>1</v>
      </c>
      <c r="AS1898">
        <f>IFERROR(IF((S1898-Q1898)&gt;0,1,0),0)</f>
        <v>1</v>
      </c>
      <c r="AT1898">
        <f>IFERROR(IF((AH1898-AI1898)&lt;0,1,0),0)</f>
        <v>1</v>
      </c>
      <c r="AU1898">
        <f>IFERROR(IF((AJ1898-AK1898)&gt;0,1,0),0)</f>
        <v>0</v>
      </c>
      <c r="AV1898">
        <f>IFERROR(IF((AL1898-AM1898)&gt;0,1,0),0)</f>
        <v>0</v>
      </c>
      <c r="AW1898">
        <f>IFERROR(IF((AN1898-AO1898)&gt;0,1,0),0)</f>
        <v>0</v>
      </c>
      <c r="AX1898">
        <f>IFERROR(IF((AC1898-AD1898)&lt;0,1,0),0)</f>
        <v>0</v>
      </c>
      <c r="AY1898">
        <f>SUM(AP1898:AX1898)</f>
        <v>5</v>
      </c>
    </row>
    <row r="1899" spans="1:51" x14ac:dyDescent="0.45">
      <c r="A1899" s="1" t="s">
        <v>3693</v>
      </c>
      <c r="B1899" s="2">
        <v>100548</v>
      </c>
      <c r="C1899" s="3" t="s">
        <v>5335</v>
      </c>
      <c r="D1899" s="5">
        <v>74.06</v>
      </c>
      <c r="E1899" s="5">
        <v>2179.66845096</v>
      </c>
      <c r="F1899" s="3" t="s">
        <v>4480</v>
      </c>
      <c r="G1899" s="3" t="s">
        <v>4481</v>
      </c>
      <c r="H1899" s="3" t="s">
        <v>4481</v>
      </c>
      <c r="I1899" s="3" t="s">
        <v>4482</v>
      </c>
      <c r="J1899" s="3" t="s">
        <v>4484</v>
      </c>
      <c r="K1899" s="6">
        <v>352270</v>
      </c>
      <c r="L1899" s="6">
        <v>344884</v>
      </c>
      <c r="M1899" s="6" t="s">
        <v>4474</v>
      </c>
      <c r="N1899" s="6" t="s">
        <v>4474</v>
      </c>
      <c r="O1899" s="6" t="s">
        <v>4474</v>
      </c>
      <c r="P1899" s="6">
        <v>284321</v>
      </c>
      <c r="Q1899" s="6">
        <v>114539</v>
      </c>
      <c r="R1899" s="6">
        <v>106789</v>
      </c>
      <c r="S1899" s="6">
        <v>154229</v>
      </c>
      <c r="T1899" s="6">
        <v>131351</v>
      </c>
      <c r="U1899" s="6">
        <v>2000</v>
      </c>
      <c r="V1899" s="6">
        <v>2000</v>
      </c>
      <c r="W1899" s="6">
        <v>8863419</v>
      </c>
      <c r="X1899" s="6">
        <v>8437280</v>
      </c>
      <c r="Y1899" s="6" t="s">
        <v>4474</v>
      </c>
      <c r="Z1899" s="6" t="s">
        <v>4474</v>
      </c>
      <c r="AA1899" s="6" t="s">
        <v>4474</v>
      </c>
      <c r="AB1899" s="6" t="s">
        <v>4474</v>
      </c>
      <c r="AC1899" s="6">
        <v>29431000</v>
      </c>
      <c r="AD1899" s="6">
        <v>29414682</v>
      </c>
      <c r="AF1899">
        <f>Q1899/W1899</f>
        <v>1.2922665621471804E-2</v>
      </c>
      <c r="AG1899">
        <f>R1899/X1899</f>
        <v>1.265680408852142E-2</v>
      </c>
      <c r="AH1899">
        <f>U1899/W1899</f>
        <v>2.2564655918895407E-4</v>
      </c>
      <c r="AI1899">
        <f>V1899/X1899</f>
        <v>2.3704321771945462E-4</v>
      </c>
      <c r="AJ1899" t="e">
        <f>Y1899/AA1899</f>
        <v>#VALUE!</v>
      </c>
      <c r="AK1899" t="e">
        <f>Z1899/AB1899</f>
        <v>#VALUE!</v>
      </c>
      <c r="AL1899" t="e">
        <f>O1899/K1899</f>
        <v>#VALUE!</v>
      </c>
      <c r="AM1899">
        <f>P1899/L1899</f>
        <v>0.82439602880968677</v>
      </c>
      <c r="AN1899">
        <f>K1899/W1899</f>
        <v>3.9744256702746422E-2</v>
      </c>
      <c r="AO1899">
        <f>L1899/X1899</f>
        <v>4.0876206549978193E-2</v>
      </c>
      <c r="AP1899">
        <f>IF(OR(Q1899&lt;0, Q1899="NA"), 0, 1)</f>
        <v>1</v>
      </c>
      <c r="AQ1899">
        <f>IF(OR(S1899&lt;0, S1899="NA"), 0, 1)</f>
        <v>1</v>
      </c>
      <c r="AR1899">
        <f>IFERROR(IF((AF1899-AG1899)&gt;0,1,0),0)</f>
        <v>1</v>
      </c>
      <c r="AS1899">
        <f>IFERROR(IF((S1899-Q1899)&gt;0,1,0),0)</f>
        <v>1</v>
      </c>
      <c r="AT1899">
        <f>IFERROR(IF((AH1899-AI1899)&lt;0,1,0),0)</f>
        <v>1</v>
      </c>
      <c r="AU1899">
        <f>IFERROR(IF((AJ1899-AK1899)&gt;0,1,0),0)</f>
        <v>0</v>
      </c>
      <c r="AV1899">
        <f>IFERROR(IF((AL1899-AM1899)&gt;0,1,0),0)</f>
        <v>0</v>
      </c>
      <c r="AW1899">
        <f>IFERROR(IF((AN1899-AO1899)&gt;0,1,0),0)</f>
        <v>0</v>
      </c>
      <c r="AX1899">
        <f>IFERROR(IF((AC1899-AD1899)&lt;0,1,0),0)</f>
        <v>0</v>
      </c>
      <c r="AY1899">
        <f>SUM(AP1899:AX1899)</f>
        <v>5</v>
      </c>
    </row>
    <row r="1900" spans="1:51" x14ac:dyDescent="0.45">
      <c r="A1900" s="1" t="s">
        <v>3702</v>
      </c>
      <c r="B1900" s="2">
        <v>4912013</v>
      </c>
      <c r="C1900" s="3" t="s">
        <v>5338</v>
      </c>
      <c r="D1900" s="5">
        <v>39.61</v>
      </c>
      <c r="E1900" s="5">
        <v>158.01241005</v>
      </c>
      <c r="F1900" s="3" t="s">
        <v>4475</v>
      </c>
      <c r="G1900" s="3" t="s">
        <v>4564</v>
      </c>
      <c r="H1900" s="3" t="s">
        <v>4565</v>
      </c>
      <c r="I1900" s="3" t="s">
        <v>4566</v>
      </c>
      <c r="J1900" s="3" t="s">
        <v>4662</v>
      </c>
      <c r="K1900" s="6">
        <v>541412</v>
      </c>
      <c r="L1900" s="6">
        <v>537766</v>
      </c>
      <c r="M1900" s="6">
        <v>33486</v>
      </c>
      <c r="N1900" s="6">
        <v>34966</v>
      </c>
      <c r="O1900" s="6">
        <v>17662</v>
      </c>
      <c r="P1900" s="6">
        <v>18419</v>
      </c>
      <c r="Q1900" s="6">
        <v>15721</v>
      </c>
      <c r="R1900" s="6">
        <v>16428</v>
      </c>
      <c r="S1900" s="6">
        <v>27474</v>
      </c>
      <c r="T1900" s="6">
        <v>12265</v>
      </c>
      <c r="U1900" s="6">
        <v>13000</v>
      </c>
      <c r="V1900" s="6">
        <v>13000</v>
      </c>
      <c r="W1900" s="6">
        <v>366867</v>
      </c>
      <c r="X1900" s="6">
        <v>364289</v>
      </c>
      <c r="Y1900" s="6">
        <v>260748</v>
      </c>
      <c r="Z1900" s="6">
        <v>253814</v>
      </c>
      <c r="AA1900" s="6">
        <v>119571</v>
      </c>
      <c r="AB1900" s="6">
        <v>118288</v>
      </c>
      <c r="AC1900" s="6">
        <v>4026405</v>
      </c>
      <c r="AD1900" s="6">
        <v>3988794</v>
      </c>
      <c r="AF1900">
        <f>Q1900/W1900</f>
        <v>4.2852041748099451E-2</v>
      </c>
      <c r="AG1900">
        <f>R1900/X1900</f>
        <v>4.5096063839424196E-2</v>
      </c>
      <c r="AH1900">
        <f>U1900/W1900</f>
        <v>3.5435184958036561E-2</v>
      </c>
      <c r="AI1900">
        <f>V1900/X1900</f>
        <v>3.5685952636505633E-2</v>
      </c>
      <c r="AJ1900">
        <f>Y1900/AA1900</f>
        <v>2.1806959881576637</v>
      </c>
      <c r="AK1900">
        <f>Z1900/AB1900</f>
        <v>2.1457290680373324</v>
      </c>
      <c r="AL1900">
        <f>O1900/K1900</f>
        <v>3.2622106639675512E-2</v>
      </c>
      <c r="AM1900">
        <f>P1900/L1900</f>
        <v>3.4250956735829341E-2</v>
      </c>
      <c r="AN1900">
        <f>K1900/W1900</f>
        <v>1.475771873730807</v>
      </c>
      <c r="AO1900">
        <f>L1900/X1900</f>
        <v>1.4762070773479299</v>
      </c>
      <c r="AP1900">
        <f>IF(OR(Q1900&lt;0, Q1900="NA"), 0, 1)</f>
        <v>1</v>
      </c>
      <c r="AQ1900">
        <f>IF(OR(S1900&lt;0, S1900="NA"), 0, 1)</f>
        <v>1</v>
      </c>
      <c r="AR1900">
        <f>IFERROR(IF((AF1900-AG1900)&gt;0,1,0),0)</f>
        <v>0</v>
      </c>
      <c r="AS1900">
        <f>IFERROR(IF((S1900-Q1900)&gt;0,1,0),0)</f>
        <v>1</v>
      </c>
      <c r="AT1900">
        <f>IFERROR(IF((AH1900-AI1900)&lt;0,1,0),0)</f>
        <v>1</v>
      </c>
      <c r="AU1900">
        <f>IFERROR(IF((AJ1900-AK1900)&gt;0,1,0),0)</f>
        <v>1</v>
      </c>
      <c r="AV1900">
        <f>IFERROR(IF((AL1900-AM1900)&gt;0,1,0),0)</f>
        <v>0</v>
      </c>
      <c r="AW1900">
        <f>IFERROR(IF((AN1900-AO1900)&gt;0,1,0),0)</f>
        <v>0</v>
      </c>
      <c r="AX1900">
        <f>IFERROR(IF((AC1900-AD1900)&lt;0,1,0),0)</f>
        <v>0</v>
      </c>
      <c r="AY1900">
        <f>SUM(AP1900:AX1900)</f>
        <v>5</v>
      </c>
    </row>
    <row r="1901" spans="1:51" x14ac:dyDescent="0.45">
      <c r="A1901" s="1" t="s">
        <v>3707</v>
      </c>
      <c r="B1901" s="2">
        <v>4321488</v>
      </c>
      <c r="C1901" s="3" t="s">
        <v>5337</v>
      </c>
      <c r="D1901" s="7">
        <v>390.49</v>
      </c>
      <c r="E1901" s="5">
        <v>148860.94719877001</v>
      </c>
      <c r="F1901" s="3" t="s">
        <v>4470</v>
      </c>
      <c r="G1901" s="3" t="s">
        <v>4512</v>
      </c>
      <c r="H1901" s="3" t="s">
        <v>4513</v>
      </c>
      <c r="I1901" s="3" t="s">
        <v>4514</v>
      </c>
      <c r="J1901" s="3" t="s">
        <v>4515</v>
      </c>
      <c r="K1901" s="6">
        <v>21974000</v>
      </c>
      <c r="L1901" s="6">
        <v>21389000</v>
      </c>
      <c r="M1901" s="6">
        <v>5693000</v>
      </c>
      <c r="N1901" s="6">
        <v>5460000</v>
      </c>
      <c r="O1901" s="6">
        <v>4657000</v>
      </c>
      <c r="P1901" s="6">
        <v>4430000</v>
      </c>
      <c r="Q1901" s="6">
        <v>3590000</v>
      </c>
      <c r="R1901" s="6">
        <v>3448000</v>
      </c>
      <c r="S1901" s="6">
        <v>3839000</v>
      </c>
      <c r="T1901" s="6">
        <v>3415000</v>
      </c>
      <c r="U1901" s="6">
        <v>13325000</v>
      </c>
      <c r="V1901" s="6">
        <v>10127000</v>
      </c>
      <c r="W1901" s="6">
        <v>43833000</v>
      </c>
      <c r="X1901" s="6">
        <v>39130000</v>
      </c>
      <c r="Y1901" s="6">
        <v>14673000</v>
      </c>
      <c r="Z1901" s="6">
        <v>11645000</v>
      </c>
      <c r="AA1901" s="6">
        <v>7669000</v>
      </c>
      <c r="AB1901" s="6">
        <v>6926000</v>
      </c>
      <c r="AC1901" s="6">
        <v>381215773</v>
      </c>
      <c r="AD1901" s="6">
        <v>381075364</v>
      </c>
      <c r="AF1901">
        <f>Q1901/W1901</f>
        <v>8.1901763511509587E-2</v>
      </c>
      <c r="AG1901">
        <f>R1901/X1901</f>
        <v>8.8116534628162532E-2</v>
      </c>
      <c r="AH1901">
        <f>U1901/W1901</f>
        <v>0.30399470718408506</v>
      </c>
      <c r="AI1901">
        <f>V1901/X1901</f>
        <v>0.25880398671096344</v>
      </c>
      <c r="AJ1901">
        <f>Y1901/AA1901</f>
        <v>1.913287260399009</v>
      </c>
      <c r="AK1901">
        <f>Z1901/AB1901</f>
        <v>1.6813456540571758</v>
      </c>
      <c r="AL1901">
        <f>O1901/K1901</f>
        <v>0.21193228360790026</v>
      </c>
      <c r="AM1901">
        <f>P1901/L1901</f>
        <v>0.20711580719061198</v>
      </c>
      <c r="AN1901">
        <f>K1901/W1901</f>
        <v>0.50131179704788631</v>
      </c>
      <c r="AO1901">
        <f>L1901/X1901</f>
        <v>0.54661385126501405</v>
      </c>
      <c r="AP1901">
        <f>IF(OR(Q1901&lt;0, Q1901="NA"), 0, 1)</f>
        <v>1</v>
      </c>
      <c r="AQ1901">
        <f>IF(OR(S1901&lt;0, S1901="NA"), 0, 1)</f>
        <v>1</v>
      </c>
      <c r="AR1901">
        <f>IFERROR(IF((AF1901-AG1901)&gt;0,1,0),0)</f>
        <v>0</v>
      </c>
      <c r="AS1901">
        <f>IFERROR(IF((S1901-Q1901)&gt;0,1,0),0)</f>
        <v>1</v>
      </c>
      <c r="AT1901">
        <f>IFERROR(IF((AH1901-AI1901)&lt;0,1,0),0)</f>
        <v>0</v>
      </c>
      <c r="AU1901">
        <f>IFERROR(IF((AJ1901-AK1901)&gt;0,1,0),0)</f>
        <v>1</v>
      </c>
      <c r="AV1901">
        <f>IFERROR(IF((AL1901-AM1901)&gt;0,1,0),0)</f>
        <v>1</v>
      </c>
      <c r="AW1901">
        <f>IFERROR(IF((AN1901-AO1901)&gt;0,1,0),0)</f>
        <v>0</v>
      </c>
      <c r="AX1901">
        <f>IFERROR(IF((AC1901-AD1901)&lt;0,1,0),0)</f>
        <v>0</v>
      </c>
      <c r="AY1901">
        <f>SUM(AP1901:AX1901)</f>
        <v>5</v>
      </c>
    </row>
    <row r="1902" spans="1:51" x14ac:dyDescent="0.45">
      <c r="A1902" s="1" t="s">
        <v>3709</v>
      </c>
      <c r="B1902" s="2">
        <v>4912216</v>
      </c>
      <c r="C1902" s="3" t="s">
        <v>5337</v>
      </c>
      <c r="D1902" s="5">
        <v>35.71</v>
      </c>
      <c r="E1902" s="5">
        <v>599.60032504000003</v>
      </c>
      <c r="F1902" s="3" t="s">
        <v>4475</v>
      </c>
      <c r="G1902" s="3" t="s">
        <v>4548</v>
      </c>
      <c r="H1902" s="3" t="s">
        <v>4549</v>
      </c>
      <c r="I1902" s="3" t="s">
        <v>4549</v>
      </c>
      <c r="J1902" s="3" t="s">
        <v>4880</v>
      </c>
      <c r="K1902" s="6">
        <v>520485</v>
      </c>
      <c r="L1902" s="6">
        <v>519091</v>
      </c>
      <c r="M1902" s="6">
        <v>50810</v>
      </c>
      <c r="N1902" s="6">
        <v>54120</v>
      </c>
      <c r="O1902" s="6">
        <v>31062</v>
      </c>
      <c r="P1902" s="6">
        <v>33646</v>
      </c>
      <c r="Q1902" s="6">
        <v>30335</v>
      </c>
      <c r="R1902" s="6">
        <v>33028</v>
      </c>
      <c r="S1902" s="6">
        <v>52086</v>
      </c>
      <c r="T1902" s="6">
        <v>38173</v>
      </c>
      <c r="U1902" s="6" t="s">
        <v>4474</v>
      </c>
      <c r="V1902" s="6" t="s">
        <v>4474</v>
      </c>
      <c r="W1902" s="6">
        <v>373454</v>
      </c>
      <c r="X1902" s="6">
        <v>376703</v>
      </c>
      <c r="Y1902" s="6">
        <v>247114</v>
      </c>
      <c r="Z1902" s="6">
        <v>251951</v>
      </c>
      <c r="AA1902" s="6">
        <v>54970</v>
      </c>
      <c r="AB1902" s="6">
        <v>52021</v>
      </c>
      <c r="AC1902" s="6">
        <v>16790824</v>
      </c>
      <c r="AD1902" s="6">
        <v>17011666</v>
      </c>
      <c r="AF1902">
        <f>Q1902/W1902</f>
        <v>8.1228210167785059E-2</v>
      </c>
      <c r="AG1902">
        <f>R1902/X1902</f>
        <v>8.7676498461652819E-2</v>
      </c>
      <c r="AH1902" t="e">
        <f>U1902/W1902</f>
        <v>#VALUE!</v>
      </c>
      <c r="AI1902" t="e">
        <f>V1902/X1902</f>
        <v>#VALUE!</v>
      </c>
      <c r="AJ1902">
        <f>Y1902/AA1902</f>
        <v>4.4954338730216481</v>
      </c>
      <c r="AK1902">
        <f>Z1902/AB1902</f>
        <v>4.8432556083120275</v>
      </c>
      <c r="AL1902">
        <f>O1902/K1902</f>
        <v>5.967895328395631E-2</v>
      </c>
      <c r="AM1902">
        <f>P1902/L1902</f>
        <v>6.4817151520638966E-2</v>
      </c>
      <c r="AN1902">
        <f>K1902/W1902</f>
        <v>1.3937057843804057</v>
      </c>
      <c r="AO1902">
        <f>L1902/X1902</f>
        <v>1.377984778459423</v>
      </c>
      <c r="AP1902">
        <f>IF(OR(Q1902&lt;0, Q1902="NA"), 0, 1)</f>
        <v>1</v>
      </c>
      <c r="AQ1902">
        <f>IF(OR(S1902&lt;0, S1902="NA"), 0, 1)</f>
        <v>1</v>
      </c>
      <c r="AR1902">
        <f>IFERROR(IF((AF1902-AG1902)&gt;0,1,0),0)</f>
        <v>0</v>
      </c>
      <c r="AS1902">
        <f>IFERROR(IF((S1902-Q1902)&gt;0,1,0),0)</f>
        <v>1</v>
      </c>
      <c r="AT1902">
        <f>IFERROR(IF((AH1902-AI1902)&lt;0,1,0),0)</f>
        <v>0</v>
      </c>
      <c r="AU1902">
        <f>IFERROR(IF((AJ1902-AK1902)&gt;0,1,0),0)</f>
        <v>0</v>
      </c>
      <c r="AV1902">
        <f>IFERROR(IF((AL1902-AM1902)&gt;0,1,0),0)</f>
        <v>0</v>
      </c>
      <c r="AW1902">
        <f>IFERROR(IF((AN1902-AO1902)&gt;0,1,0),0)</f>
        <v>1</v>
      </c>
      <c r="AX1902">
        <f>IFERROR(IF((AC1902-AD1902)&lt;0,1,0),0)</f>
        <v>1</v>
      </c>
      <c r="AY1902">
        <f>SUM(AP1902:AX1902)</f>
        <v>5</v>
      </c>
    </row>
    <row r="1903" spans="1:51" x14ac:dyDescent="0.45">
      <c r="A1903" s="1" t="s">
        <v>3717</v>
      </c>
      <c r="B1903" s="2">
        <v>6618655</v>
      </c>
      <c r="C1903" s="3" t="s">
        <v>5335</v>
      </c>
      <c r="D1903" s="5">
        <v>16.899999999999999</v>
      </c>
      <c r="E1903" s="5">
        <v>894.6831608</v>
      </c>
      <c r="F1903" s="3" t="s">
        <v>4485</v>
      </c>
      <c r="G1903" s="3" t="s">
        <v>4607</v>
      </c>
      <c r="H1903" s="3" t="s">
        <v>4621</v>
      </c>
      <c r="I1903" s="3" t="s">
        <v>4621</v>
      </c>
      <c r="J1903" s="3" t="s">
        <v>4622</v>
      </c>
      <c r="K1903" s="6">
        <v>1060877</v>
      </c>
      <c r="L1903" s="6">
        <v>1060283</v>
      </c>
      <c r="M1903" s="6">
        <v>191816</v>
      </c>
      <c r="N1903" s="6">
        <v>197447</v>
      </c>
      <c r="O1903" s="6">
        <v>97048</v>
      </c>
      <c r="P1903" s="6">
        <v>103671</v>
      </c>
      <c r="Q1903" s="6">
        <v>45112</v>
      </c>
      <c r="R1903" s="6">
        <v>50360</v>
      </c>
      <c r="S1903" s="6">
        <v>145772</v>
      </c>
      <c r="T1903" s="6">
        <v>117299</v>
      </c>
      <c r="U1903" s="6">
        <v>275864</v>
      </c>
      <c r="V1903" s="6">
        <v>289589</v>
      </c>
      <c r="W1903" s="6">
        <v>1609862</v>
      </c>
      <c r="X1903" s="6">
        <v>1603887</v>
      </c>
      <c r="Y1903" s="6">
        <v>226024</v>
      </c>
      <c r="Z1903" s="6">
        <v>213712</v>
      </c>
      <c r="AA1903" s="6">
        <v>380824</v>
      </c>
      <c r="AB1903" s="6">
        <v>367339</v>
      </c>
      <c r="AC1903" s="6">
        <v>52939832</v>
      </c>
      <c r="AD1903" s="6">
        <v>52807083</v>
      </c>
      <c r="AF1903">
        <f>Q1903/W1903</f>
        <v>2.8022277685913449E-2</v>
      </c>
      <c r="AG1903">
        <f>R1903/X1903</f>
        <v>3.1398720732819706E-2</v>
      </c>
      <c r="AH1903">
        <f>U1903/W1903</f>
        <v>0.17135878727493412</v>
      </c>
      <c r="AI1903">
        <f>V1903/X1903</f>
        <v>0.18055449043479996</v>
      </c>
      <c r="AJ1903">
        <f>Y1903/AA1903</f>
        <v>0.59351301388567945</v>
      </c>
      <c r="AK1903">
        <f>Z1903/AB1903</f>
        <v>0.58178412855700046</v>
      </c>
      <c r="AL1903">
        <f>O1903/K1903</f>
        <v>9.1479031028102217E-2</v>
      </c>
      <c r="AM1903">
        <f>P1903/L1903</f>
        <v>9.7776725647775176E-2</v>
      </c>
      <c r="AN1903">
        <f>K1903/W1903</f>
        <v>0.65898629820444232</v>
      </c>
      <c r="AO1903">
        <f>L1903/X1903</f>
        <v>0.66107088591652652</v>
      </c>
      <c r="AP1903">
        <f>IF(OR(Q1903&lt;0, Q1903="NA"), 0, 1)</f>
        <v>1</v>
      </c>
      <c r="AQ1903">
        <f>IF(OR(S1903&lt;0, S1903="NA"), 0, 1)</f>
        <v>1</v>
      </c>
      <c r="AR1903">
        <f>IFERROR(IF((AF1903-AG1903)&gt;0,1,0),0)</f>
        <v>0</v>
      </c>
      <c r="AS1903">
        <f>IFERROR(IF((S1903-Q1903)&gt;0,1,0),0)</f>
        <v>1</v>
      </c>
      <c r="AT1903">
        <f>IFERROR(IF((AH1903-AI1903)&lt;0,1,0),0)</f>
        <v>1</v>
      </c>
      <c r="AU1903">
        <f>IFERROR(IF((AJ1903-AK1903)&gt;0,1,0),0)</f>
        <v>1</v>
      </c>
      <c r="AV1903">
        <f>IFERROR(IF((AL1903-AM1903)&gt;0,1,0),0)</f>
        <v>0</v>
      </c>
      <c r="AW1903">
        <f>IFERROR(IF((AN1903-AO1903)&gt;0,1,0),0)</f>
        <v>0</v>
      </c>
      <c r="AX1903">
        <f>IFERROR(IF((AC1903-AD1903)&lt;0,1,0),0)</f>
        <v>0</v>
      </c>
      <c r="AY1903">
        <f>SUM(AP1903:AX1903)</f>
        <v>5</v>
      </c>
    </row>
    <row r="1904" spans="1:51" x14ac:dyDescent="0.45">
      <c r="A1904" s="1" t="s">
        <v>3732</v>
      </c>
      <c r="B1904" s="2">
        <v>4810451</v>
      </c>
      <c r="C1904" s="3" t="s">
        <v>5335</v>
      </c>
      <c r="D1904" s="5">
        <v>37.090000000000003</v>
      </c>
      <c r="E1904" s="5">
        <v>530.16991223000002</v>
      </c>
      <c r="F1904" s="3" t="s">
        <v>4470</v>
      </c>
      <c r="G1904" s="3" t="s">
        <v>4512</v>
      </c>
      <c r="H1904" s="3" t="s">
        <v>4513</v>
      </c>
      <c r="I1904" s="3" t="s">
        <v>4514</v>
      </c>
      <c r="J1904" s="3" t="s">
        <v>4515</v>
      </c>
      <c r="K1904" s="6">
        <v>126078</v>
      </c>
      <c r="L1904" s="6">
        <v>120821</v>
      </c>
      <c r="M1904" s="6">
        <v>6749</v>
      </c>
      <c r="N1904" s="6">
        <v>1230</v>
      </c>
      <c r="O1904" s="6">
        <v>-1945</v>
      </c>
      <c r="P1904" s="6">
        <v>-7482</v>
      </c>
      <c r="Q1904" s="6">
        <v>-11542</v>
      </c>
      <c r="R1904" s="6">
        <v>-1399</v>
      </c>
      <c r="S1904" s="6">
        <v>248</v>
      </c>
      <c r="T1904" s="6">
        <v>-2160</v>
      </c>
      <c r="U1904" s="6">
        <v>29554</v>
      </c>
      <c r="V1904" s="6">
        <v>29517</v>
      </c>
      <c r="W1904" s="6">
        <v>178562</v>
      </c>
      <c r="X1904" s="6">
        <v>177413</v>
      </c>
      <c r="Y1904" s="6">
        <v>81304</v>
      </c>
      <c r="Z1904" s="6">
        <v>80356</v>
      </c>
      <c r="AA1904" s="6">
        <v>20543</v>
      </c>
      <c r="AB1904" s="6">
        <v>20196</v>
      </c>
      <c r="AC1904" s="6">
        <v>14325000</v>
      </c>
      <c r="AD1904" s="6">
        <v>14265000</v>
      </c>
      <c r="AF1904">
        <f>Q1904/W1904</f>
        <v>-6.4638612918762106E-2</v>
      </c>
      <c r="AG1904">
        <f>R1904/X1904</f>
        <v>-7.8855551735216699E-3</v>
      </c>
      <c r="AH1904">
        <f>U1904/W1904</f>
        <v>0.16551113898813857</v>
      </c>
      <c r="AI1904">
        <f>V1904/X1904</f>
        <v>0.16637450468680423</v>
      </c>
      <c r="AJ1904">
        <f>Y1904/AA1904</f>
        <v>3.9577471644842523</v>
      </c>
      <c r="AK1904">
        <f>Z1904/AB1904</f>
        <v>3.9788076846900378</v>
      </c>
      <c r="AL1904">
        <f>O1904/K1904</f>
        <v>-1.5426957914941544E-2</v>
      </c>
      <c r="AM1904">
        <f>P1904/L1904</f>
        <v>-6.1926320755497803E-2</v>
      </c>
      <c r="AN1904">
        <f>K1904/W1904</f>
        <v>0.7060740807114616</v>
      </c>
      <c r="AO1904">
        <f>L1904/X1904</f>
        <v>0.68101548364550513</v>
      </c>
      <c r="AP1904">
        <f>IF(OR(Q1904&lt;0, Q1904="NA"), 0, 1)</f>
        <v>0</v>
      </c>
      <c r="AQ1904">
        <f>IF(OR(S1904&lt;0, S1904="NA"), 0, 1)</f>
        <v>1</v>
      </c>
      <c r="AR1904">
        <f>IFERROR(IF((AF1904-AG1904)&gt;0,1,0),0)</f>
        <v>0</v>
      </c>
      <c r="AS1904">
        <f>IFERROR(IF((S1904-Q1904)&gt;0,1,0),0)</f>
        <v>1</v>
      </c>
      <c r="AT1904">
        <f>IFERROR(IF((AH1904-AI1904)&lt;0,1,0),0)</f>
        <v>1</v>
      </c>
      <c r="AU1904">
        <f>IFERROR(IF((AJ1904-AK1904)&gt;0,1,0),0)</f>
        <v>0</v>
      </c>
      <c r="AV1904">
        <f>IFERROR(IF((AL1904-AM1904)&gt;0,1,0),0)</f>
        <v>1</v>
      </c>
      <c r="AW1904">
        <f>IFERROR(IF((AN1904-AO1904)&gt;0,1,0),0)</f>
        <v>1</v>
      </c>
      <c r="AX1904">
        <f>IFERROR(IF((AC1904-AD1904)&lt;0,1,0),0)</f>
        <v>0</v>
      </c>
      <c r="AY1904">
        <f>SUM(AP1904:AX1904)</f>
        <v>5</v>
      </c>
    </row>
    <row r="1905" spans="1:51" x14ac:dyDescent="0.45">
      <c r="A1905" s="1" t="s">
        <v>3734</v>
      </c>
      <c r="B1905" s="2">
        <v>7558555</v>
      </c>
      <c r="C1905" s="3" t="s">
        <v>5337</v>
      </c>
      <c r="D1905" s="5">
        <v>29.13</v>
      </c>
      <c r="E1905" s="5">
        <v>3369.4901709599999</v>
      </c>
      <c r="F1905" s="3" t="s">
        <v>4475</v>
      </c>
      <c r="G1905" s="3" t="s">
        <v>4529</v>
      </c>
      <c r="H1905" s="3" t="s">
        <v>4530</v>
      </c>
      <c r="I1905" s="3" t="s">
        <v>4739</v>
      </c>
      <c r="J1905" s="3" t="s">
        <v>4740</v>
      </c>
      <c r="K1905" s="6">
        <v>668948</v>
      </c>
      <c r="L1905" s="6">
        <v>648945</v>
      </c>
      <c r="M1905" s="6">
        <v>-34904</v>
      </c>
      <c r="N1905" s="6">
        <v>-39981</v>
      </c>
      <c r="O1905" s="6">
        <v>-90054</v>
      </c>
      <c r="P1905" s="6">
        <v>-94008</v>
      </c>
      <c r="Q1905" s="6">
        <v>-88757</v>
      </c>
      <c r="R1905" s="6">
        <v>-92996</v>
      </c>
      <c r="S1905" s="6">
        <v>46195</v>
      </c>
      <c r="T1905" s="6">
        <v>44201</v>
      </c>
      <c r="U1905" s="6" t="s">
        <v>4474</v>
      </c>
      <c r="V1905" s="6" t="s">
        <v>4474</v>
      </c>
      <c r="W1905" s="6">
        <v>857981</v>
      </c>
      <c r="X1905" s="6">
        <v>859174</v>
      </c>
      <c r="Y1905" s="6">
        <v>255304</v>
      </c>
      <c r="Z1905" s="6">
        <v>265789</v>
      </c>
      <c r="AA1905" s="6">
        <v>98522</v>
      </c>
      <c r="AB1905" s="6">
        <v>97619</v>
      </c>
      <c r="AC1905" s="6">
        <v>115623488</v>
      </c>
      <c r="AD1905" s="6">
        <v>114139532</v>
      </c>
      <c r="AF1905">
        <f>Q1905/W1905</f>
        <v>-0.1034486777679226</v>
      </c>
      <c r="AG1905">
        <f>R1905/X1905</f>
        <v>-0.10823884335419834</v>
      </c>
      <c r="AH1905" t="e">
        <f>U1905/W1905</f>
        <v>#VALUE!</v>
      </c>
      <c r="AI1905" t="e">
        <f>V1905/X1905</f>
        <v>#VALUE!</v>
      </c>
      <c r="AJ1905">
        <f>Y1905/AA1905</f>
        <v>2.5913400052780089</v>
      </c>
      <c r="AK1905">
        <f>Z1905/AB1905</f>
        <v>2.7227179135209334</v>
      </c>
      <c r="AL1905">
        <f>O1905/K1905</f>
        <v>-0.13462032923336342</v>
      </c>
      <c r="AM1905">
        <f>P1905/L1905</f>
        <v>-0.14486281580103091</v>
      </c>
      <c r="AN1905">
        <f>K1905/W1905</f>
        <v>0.77967693923292003</v>
      </c>
      <c r="AO1905">
        <f>L1905/X1905</f>
        <v>0.75531266076487413</v>
      </c>
      <c r="AP1905">
        <f>IF(OR(Q1905&lt;0, Q1905="NA"), 0, 1)</f>
        <v>0</v>
      </c>
      <c r="AQ1905">
        <f>IF(OR(S1905&lt;0, S1905="NA"), 0, 1)</f>
        <v>1</v>
      </c>
      <c r="AR1905">
        <f>IFERROR(IF((AF1905-AG1905)&gt;0,1,0),0)</f>
        <v>1</v>
      </c>
      <c r="AS1905">
        <f>IFERROR(IF((S1905-Q1905)&gt;0,1,0),0)</f>
        <v>1</v>
      </c>
      <c r="AT1905">
        <f>IFERROR(IF((AH1905-AI1905)&lt;0,1,0),0)</f>
        <v>0</v>
      </c>
      <c r="AU1905">
        <f>IFERROR(IF((AJ1905-AK1905)&gt;0,1,0),0)</f>
        <v>0</v>
      </c>
      <c r="AV1905">
        <f>IFERROR(IF((AL1905-AM1905)&gt;0,1,0),0)</f>
        <v>1</v>
      </c>
      <c r="AW1905">
        <f>IFERROR(IF((AN1905-AO1905)&gt;0,1,0),0)</f>
        <v>1</v>
      </c>
      <c r="AX1905">
        <f>IFERROR(IF((AC1905-AD1905)&lt;0,1,0),0)</f>
        <v>0</v>
      </c>
      <c r="AY1905">
        <f>SUM(AP1905:AX1905)</f>
        <v>5</v>
      </c>
    </row>
    <row r="1906" spans="1:51" x14ac:dyDescent="0.45">
      <c r="A1906" s="1" t="s">
        <v>3736</v>
      </c>
      <c r="B1906" s="2">
        <v>4432993</v>
      </c>
      <c r="C1906" s="3" t="s">
        <v>5338</v>
      </c>
      <c r="D1906" s="5">
        <v>16.329999999999998</v>
      </c>
      <c r="E1906" s="5">
        <v>199.76853159000001</v>
      </c>
      <c r="F1906" s="3" t="s">
        <v>4480</v>
      </c>
      <c r="G1906" s="3" t="s">
        <v>4491</v>
      </c>
      <c r="H1906" s="3" t="s">
        <v>4491</v>
      </c>
      <c r="I1906" s="3" t="s">
        <v>4805</v>
      </c>
      <c r="J1906" s="3" t="s">
        <v>5217</v>
      </c>
      <c r="K1906" s="6">
        <v>24725</v>
      </c>
      <c r="L1906" s="6">
        <v>25767</v>
      </c>
      <c r="M1906" s="6" t="s">
        <v>4474</v>
      </c>
      <c r="N1906" s="6" t="s">
        <v>4474</v>
      </c>
      <c r="O1906" s="6" t="s">
        <v>4474</v>
      </c>
      <c r="P1906" s="6" t="s">
        <v>4474</v>
      </c>
      <c r="Q1906" s="6">
        <v>10460</v>
      </c>
      <c r="R1906" s="6">
        <v>11839</v>
      </c>
      <c r="S1906" s="6">
        <v>21860</v>
      </c>
      <c r="T1906" s="6">
        <v>19342</v>
      </c>
      <c r="U1906" s="6">
        <v>31243</v>
      </c>
      <c r="V1906" s="6">
        <v>31078</v>
      </c>
      <c r="W1906" s="6">
        <v>321279</v>
      </c>
      <c r="X1906" s="6">
        <v>321374</v>
      </c>
      <c r="Y1906" s="6">
        <v>287499</v>
      </c>
      <c r="Z1906" s="6">
        <v>286476</v>
      </c>
      <c r="AA1906" s="6">
        <v>4983</v>
      </c>
      <c r="AB1906" s="6">
        <v>5526</v>
      </c>
      <c r="AC1906" s="6">
        <v>12263982</v>
      </c>
      <c r="AD1906" s="6">
        <v>12447195</v>
      </c>
      <c r="AF1906">
        <f>Q1906/W1906</f>
        <v>3.2557372252777182E-2</v>
      </c>
      <c r="AG1906">
        <f>R1906/X1906</f>
        <v>3.6838698836869195E-2</v>
      </c>
      <c r="AH1906">
        <f>U1906/W1906</f>
        <v>9.7245696108366877E-2</v>
      </c>
      <c r="AI1906">
        <f>V1906/X1906</f>
        <v>9.6703529221405585E-2</v>
      </c>
      <c r="AJ1906">
        <f>Y1906/AA1906</f>
        <v>57.695966285370261</v>
      </c>
      <c r="AK1906">
        <f>Z1906/AB1906</f>
        <v>51.841476655808904</v>
      </c>
      <c r="AL1906" t="e">
        <f>O1906/K1906</f>
        <v>#VALUE!</v>
      </c>
      <c r="AM1906" t="e">
        <f>P1906/L1906</f>
        <v>#VALUE!</v>
      </c>
      <c r="AN1906">
        <f>K1906/W1906</f>
        <v>7.6958033360412598E-2</v>
      </c>
      <c r="AO1906">
        <f>L1906/X1906</f>
        <v>8.0177612376856874E-2</v>
      </c>
      <c r="AP1906">
        <f>IF(OR(Q1906&lt;0, Q1906="NA"), 0, 1)</f>
        <v>1</v>
      </c>
      <c r="AQ1906">
        <f>IF(OR(S1906&lt;0, S1906="NA"), 0, 1)</f>
        <v>1</v>
      </c>
      <c r="AR1906">
        <f>IFERROR(IF((AF1906-AG1906)&gt;0,1,0),0)</f>
        <v>0</v>
      </c>
      <c r="AS1906">
        <f>IFERROR(IF((S1906-Q1906)&gt;0,1,0),0)</f>
        <v>1</v>
      </c>
      <c r="AT1906">
        <f>IFERROR(IF((AH1906-AI1906)&lt;0,1,0),0)</f>
        <v>0</v>
      </c>
      <c r="AU1906">
        <f>IFERROR(IF((AJ1906-AK1906)&gt;0,1,0),0)</f>
        <v>1</v>
      </c>
      <c r="AV1906">
        <f>IFERROR(IF((AL1906-AM1906)&gt;0,1,0),0)</f>
        <v>0</v>
      </c>
      <c r="AW1906">
        <f>IFERROR(IF((AN1906-AO1906)&gt;0,1,0),0)</f>
        <v>0</v>
      </c>
      <c r="AX1906">
        <f>IFERROR(IF((AC1906-AD1906)&lt;0,1,0),0)</f>
        <v>1</v>
      </c>
      <c r="AY1906">
        <f>SUM(AP1906:AX1906)</f>
        <v>5</v>
      </c>
    </row>
    <row r="1907" spans="1:51" x14ac:dyDescent="0.45">
      <c r="A1907" s="1" t="s">
        <v>3738</v>
      </c>
      <c r="B1907" s="2">
        <v>7106242</v>
      </c>
      <c r="C1907" s="3" t="s">
        <v>5338</v>
      </c>
      <c r="D1907" s="5">
        <v>33.29</v>
      </c>
      <c r="E1907" s="5">
        <v>3540.4783536099999</v>
      </c>
      <c r="F1907" s="3" t="s">
        <v>4485</v>
      </c>
      <c r="G1907" s="3" t="s">
        <v>4486</v>
      </c>
      <c r="H1907" s="3" t="s">
        <v>4598</v>
      </c>
      <c r="I1907" s="3" t="s">
        <v>4615</v>
      </c>
      <c r="J1907" s="3" t="s">
        <v>5191</v>
      </c>
      <c r="K1907" s="6">
        <v>1788179</v>
      </c>
      <c r="L1907" s="6">
        <v>1615501</v>
      </c>
      <c r="M1907" s="6">
        <v>-60068</v>
      </c>
      <c r="N1907" s="6">
        <v>-111063</v>
      </c>
      <c r="O1907" s="6">
        <v>-83294</v>
      </c>
      <c r="P1907" s="6">
        <v>-132816</v>
      </c>
      <c r="Q1907" s="6">
        <v>-84672</v>
      </c>
      <c r="R1907" s="6">
        <v>-146041</v>
      </c>
      <c r="S1907" s="6">
        <v>-58077</v>
      </c>
      <c r="T1907" s="6">
        <v>85834</v>
      </c>
      <c r="U1907" s="6" t="s">
        <v>4474</v>
      </c>
      <c r="V1907" s="6" t="s">
        <v>4474</v>
      </c>
      <c r="W1907" s="6">
        <v>1578552</v>
      </c>
      <c r="X1907" s="6">
        <v>1500392</v>
      </c>
      <c r="Y1907" s="6">
        <v>1355537</v>
      </c>
      <c r="Z1907" s="6">
        <v>1313267</v>
      </c>
      <c r="AA1907" s="6">
        <v>1017146</v>
      </c>
      <c r="AB1907" s="6">
        <v>1022546</v>
      </c>
      <c r="AC1907" s="6">
        <v>104689377</v>
      </c>
      <c r="AD1907" s="6">
        <v>103096119</v>
      </c>
      <c r="AF1907">
        <f>Q1907/W1907</f>
        <v>-5.3639031213415837E-2</v>
      </c>
      <c r="AG1907">
        <f>R1907/X1907</f>
        <v>-9.7335229726631445E-2</v>
      </c>
      <c r="AH1907" t="e">
        <f>U1907/W1907</f>
        <v>#VALUE!</v>
      </c>
      <c r="AI1907" t="e">
        <f>V1907/X1907</f>
        <v>#VALUE!</v>
      </c>
      <c r="AJ1907">
        <f>Y1907/AA1907</f>
        <v>1.3326867529341904</v>
      </c>
      <c r="AK1907">
        <f>Z1907/AB1907</f>
        <v>1.2843109258654379</v>
      </c>
      <c r="AL1907">
        <f>O1907/K1907</f>
        <v>-4.6580347940558521E-2</v>
      </c>
      <c r="AM1907">
        <f>P1907/L1907</f>
        <v>-8.221350528411929E-2</v>
      </c>
      <c r="AN1907">
        <f>K1907/W1907</f>
        <v>1.1327970190402343</v>
      </c>
      <c r="AO1907">
        <f>L1907/X1907</f>
        <v>1.0767192840271076</v>
      </c>
      <c r="AP1907">
        <f>IF(OR(Q1907&lt;0, Q1907="NA"), 0, 1)</f>
        <v>0</v>
      </c>
      <c r="AQ1907">
        <f>IF(OR(S1907&lt;0, S1907="NA"), 0, 1)</f>
        <v>0</v>
      </c>
      <c r="AR1907">
        <f>IFERROR(IF((AF1907-AG1907)&gt;0,1,0),0)</f>
        <v>1</v>
      </c>
      <c r="AS1907">
        <f>IFERROR(IF((S1907-Q1907)&gt;0,1,0),0)</f>
        <v>1</v>
      </c>
      <c r="AT1907">
        <f>IFERROR(IF((AH1907-AI1907)&lt;0,1,0),0)</f>
        <v>0</v>
      </c>
      <c r="AU1907">
        <f>IFERROR(IF((AJ1907-AK1907)&gt;0,1,0),0)</f>
        <v>1</v>
      </c>
      <c r="AV1907">
        <f>IFERROR(IF((AL1907-AM1907)&gt;0,1,0),0)</f>
        <v>1</v>
      </c>
      <c r="AW1907">
        <f>IFERROR(IF((AN1907-AO1907)&gt;0,1,0),0)</f>
        <v>1</v>
      </c>
      <c r="AX1907">
        <f>IFERROR(IF((AC1907-AD1907)&lt;0,1,0),0)</f>
        <v>0</v>
      </c>
      <c r="AY1907">
        <f>SUM(AP1907:AX1907)</f>
        <v>5</v>
      </c>
    </row>
    <row r="1908" spans="1:51" x14ac:dyDescent="0.45">
      <c r="A1908" s="1" t="s">
        <v>3744</v>
      </c>
      <c r="B1908" s="2">
        <v>4089979</v>
      </c>
      <c r="C1908" s="3" t="s">
        <v>5335</v>
      </c>
      <c r="D1908" s="5">
        <v>544.70000000000005</v>
      </c>
      <c r="E1908" s="5">
        <v>84198.881170299996</v>
      </c>
      <c r="F1908" s="3" t="s">
        <v>4500</v>
      </c>
      <c r="G1908" s="3" t="s">
        <v>4501</v>
      </c>
      <c r="H1908" s="3" t="s">
        <v>4502</v>
      </c>
      <c r="I1908" s="3" t="s">
        <v>4538</v>
      </c>
      <c r="J1908" s="3" t="s">
        <v>4504</v>
      </c>
      <c r="K1908" s="6">
        <v>6127436</v>
      </c>
      <c r="L1908" s="6">
        <v>6483438</v>
      </c>
      <c r="M1908" s="6">
        <v>1545979</v>
      </c>
      <c r="N1908" s="6">
        <v>1652390</v>
      </c>
      <c r="O1908" s="6">
        <v>1355711</v>
      </c>
      <c r="P1908" s="6">
        <v>1487657</v>
      </c>
      <c r="Q1908" s="6">
        <v>2235810</v>
      </c>
      <c r="R1908" s="6">
        <v>1486685</v>
      </c>
      <c r="S1908" s="6">
        <v>1407029</v>
      </c>
      <c r="T1908" s="6">
        <v>1170272</v>
      </c>
      <c r="U1908" s="6">
        <v>15601</v>
      </c>
      <c r="V1908" s="6">
        <v>15599</v>
      </c>
      <c r="W1908" s="6">
        <v>13073561</v>
      </c>
      <c r="X1908" s="6">
        <v>11648684</v>
      </c>
      <c r="Y1908" s="6">
        <v>6469666</v>
      </c>
      <c r="Z1908" s="6">
        <v>5127753</v>
      </c>
      <c r="AA1908" s="6">
        <v>2650120</v>
      </c>
      <c r="AB1908" s="6">
        <v>2534950</v>
      </c>
      <c r="AC1908" s="6">
        <v>154112000</v>
      </c>
      <c r="AD1908" s="6">
        <v>153613000</v>
      </c>
      <c r="AF1908">
        <f>Q1908/W1908</f>
        <v>0.17101767452647371</v>
      </c>
      <c r="AG1908">
        <f>R1908/X1908</f>
        <v>0.12762686325768643</v>
      </c>
      <c r="AH1908">
        <f>U1908/W1908</f>
        <v>1.1933244507751179E-3</v>
      </c>
      <c r="AI1908">
        <f>V1908/X1908</f>
        <v>1.3391212260543766E-3</v>
      </c>
      <c r="AJ1908">
        <f>Y1908/AA1908</f>
        <v>2.4412728480219763</v>
      </c>
      <c r="AK1908">
        <f>Z1908/AB1908</f>
        <v>2.0228221463934202</v>
      </c>
      <c r="AL1908">
        <f>O1908/K1908</f>
        <v>0.2212525761182981</v>
      </c>
      <c r="AM1908">
        <f>P1908/L1908</f>
        <v>0.22945495892765536</v>
      </c>
      <c r="AN1908">
        <f>K1908/W1908</f>
        <v>0.46868913527079575</v>
      </c>
      <c r="AO1908">
        <f>L1908/X1908</f>
        <v>0.5565811554335236</v>
      </c>
      <c r="AP1908">
        <f>IF(OR(Q1908&lt;0, Q1908="NA"), 0, 1)</f>
        <v>1</v>
      </c>
      <c r="AQ1908">
        <f>IF(OR(S1908&lt;0, S1908="NA"), 0, 1)</f>
        <v>1</v>
      </c>
      <c r="AR1908">
        <f>IFERROR(IF((AF1908-AG1908)&gt;0,1,0),0)</f>
        <v>1</v>
      </c>
      <c r="AS1908">
        <f>IFERROR(IF((S1908-Q1908)&gt;0,1,0),0)</f>
        <v>0</v>
      </c>
      <c r="AT1908">
        <f>IFERROR(IF((AH1908-AI1908)&lt;0,1,0),0)</f>
        <v>1</v>
      </c>
      <c r="AU1908">
        <f>IFERROR(IF((AJ1908-AK1908)&gt;0,1,0),0)</f>
        <v>1</v>
      </c>
      <c r="AV1908">
        <f>IFERROR(IF((AL1908-AM1908)&gt;0,1,0),0)</f>
        <v>0</v>
      </c>
      <c r="AW1908">
        <f>IFERROR(IF((AN1908-AO1908)&gt;0,1,0),0)</f>
        <v>0</v>
      </c>
      <c r="AX1908">
        <f>IFERROR(IF((AC1908-AD1908)&lt;0,1,0),0)</f>
        <v>0</v>
      </c>
      <c r="AY1908">
        <f>SUM(AP1908:AX1908)</f>
        <v>5</v>
      </c>
    </row>
    <row r="1909" spans="1:51" x14ac:dyDescent="0.45">
      <c r="A1909" s="1" t="s">
        <v>3746</v>
      </c>
      <c r="B1909" s="2">
        <v>4064204</v>
      </c>
      <c r="C1909" s="3" t="s">
        <v>5337</v>
      </c>
      <c r="D1909" s="5">
        <v>73.42</v>
      </c>
      <c r="E1909" s="5">
        <v>36065.820262000001</v>
      </c>
      <c r="F1909" s="3" t="s">
        <v>4559</v>
      </c>
      <c r="G1909" s="3" t="s">
        <v>4626</v>
      </c>
      <c r="H1909" s="3" t="s">
        <v>4626</v>
      </c>
      <c r="I1909" s="3" t="s">
        <v>5059</v>
      </c>
      <c r="J1909" s="3" t="s">
        <v>5218</v>
      </c>
      <c r="K1909" s="6">
        <v>79708000</v>
      </c>
      <c r="L1909" s="6">
        <v>78844000</v>
      </c>
      <c r="M1909" s="6">
        <v>4411000</v>
      </c>
      <c r="N1909" s="6">
        <v>4363000</v>
      </c>
      <c r="O1909" s="6">
        <v>3509000</v>
      </c>
      <c r="P1909" s="6">
        <v>3490000</v>
      </c>
      <c r="Q1909" s="6">
        <v>1942000</v>
      </c>
      <c r="R1909" s="6">
        <v>1955000</v>
      </c>
      <c r="S1909" s="6">
        <v>2955000</v>
      </c>
      <c r="T1909" s="6">
        <v>2989000</v>
      </c>
      <c r="U1909" s="6">
        <v>11869000</v>
      </c>
      <c r="V1909" s="6">
        <v>11206000</v>
      </c>
      <c r="W1909" s="6">
        <v>25880000</v>
      </c>
      <c r="X1909" s="6">
        <v>24917000</v>
      </c>
      <c r="Y1909" s="6">
        <v>11875000</v>
      </c>
      <c r="Z1909" s="6">
        <v>11043000</v>
      </c>
      <c r="AA1909" s="6">
        <v>9399000</v>
      </c>
      <c r="AB1909" s="6">
        <v>9241000</v>
      </c>
      <c r="AC1909" s="6">
        <v>491070552</v>
      </c>
      <c r="AD1909" s="6">
        <v>491758215</v>
      </c>
      <c r="AF1909">
        <f>Q1909/W1909</f>
        <v>7.5038639876352398E-2</v>
      </c>
      <c r="AG1909">
        <f>R1909/X1909</f>
        <v>7.8460488822891999E-2</v>
      </c>
      <c r="AH1909">
        <f>U1909/W1909</f>
        <v>0.45861669242658426</v>
      </c>
      <c r="AI1909">
        <f>V1909/X1909</f>
        <v>0.44973311393827509</v>
      </c>
      <c r="AJ1909">
        <f>Y1909/AA1909</f>
        <v>1.2634322800297904</v>
      </c>
      <c r="AK1909">
        <f>Z1909/AB1909</f>
        <v>1.1950005410669842</v>
      </c>
      <c r="AL1909">
        <f>O1909/K1909</f>
        <v>4.4023184623877151E-2</v>
      </c>
      <c r="AM1909">
        <f>P1909/L1909</f>
        <v>4.4264623814113946E-2</v>
      </c>
      <c r="AN1909">
        <f>K1909/W1909</f>
        <v>3.0799072642967542</v>
      </c>
      <c r="AO1909">
        <f>L1909/X1909</f>
        <v>3.164265360998515</v>
      </c>
      <c r="AP1909">
        <f>IF(OR(Q1909&lt;0, Q1909="NA"), 0, 1)</f>
        <v>1</v>
      </c>
      <c r="AQ1909">
        <f>IF(OR(S1909&lt;0, S1909="NA"), 0, 1)</f>
        <v>1</v>
      </c>
      <c r="AR1909">
        <f>IFERROR(IF((AF1909-AG1909)&gt;0,1,0),0)</f>
        <v>0</v>
      </c>
      <c r="AS1909">
        <f>IFERROR(IF((S1909-Q1909)&gt;0,1,0),0)</f>
        <v>1</v>
      </c>
      <c r="AT1909">
        <f>IFERROR(IF((AH1909-AI1909)&lt;0,1,0),0)</f>
        <v>0</v>
      </c>
      <c r="AU1909">
        <f>IFERROR(IF((AJ1909-AK1909)&gt;0,1,0),0)</f>
        <v>1</v>
      </c>
      <c r="AV1909">
        <f>IFERROR(IF((AL1909-AM1909)&gt;0,1,0),0)</f>
        <v>0</v>
      </c>
      <c r="AW1909">
        <f>IFERROR(IF((AN1909-AO1909)&gt;0,1,0),0)</f>
        <v>0</v>
      </c>
      <c r="AX1909">
        <f>IFERROR(IF((AC1909-AD1909)&lt;0,1,0),0)</f>
        <v>1</v>
      </c>
      <c r="AY1909">
        <f>SUM(AP1909:AX1909)</f>
        <v>5</v>
      </c>
    </row>
    <row r="1910" spans="1:51" x14ac:dyDescent="0.45">
      <c r="A1910" s="1" t="s">
        <v>3750</v>
      </c>
      <c r="B1910" s="2">
        <v>4810550</v>
      </c>
      <c r="C1910" s="3" t="s">
        <v>5338</v>
      </c>
      <c r="D1910" s="5">
        <v>17.38</v>
      </c>
      <c r="E1910" s="5">
        <v>417.06940681999998</v>
      </c>
      <c r="F1910" s="3" t="s">
        <v>4470</v>
      </c>
      <c r="G1910" s="3" t="s">
        <v>4512</v>
      </c>
      <c r="H1910" s="3" t="s">
        <v>4513</v>
      </c>
      <c r="I1910" s="3" t="s">
        <v>4514</v>
      </c>
      <c r="J1910" s="3" t="s">
        <v>4473</v>
      </c>
      <c r="K1910" s="6">
        <v>285051</v>
      </c>
      <c r="L1910" s="6">
        <v>281544</v>
      </c>
      <c r="M1910" s="6">
        <v>28168</v>
      </c>
      <c r="N1910" s="6">
        <v>25584</v>
      </c>
      <c r="O1910" s="6">
        <v>21466</v>
      </c>
      <c r="P1910" s="6">
        <v>18969</v>
      </c>
      <c r="Q1910" s="6">
        <v>15446</v>
      </c>
      <c r="R1910" s="6">
        <v>32590</v>
      </c>
      <c r="S1910" s="6">
        <v>42674</v>
      </c>
      <c r="T1910" s="6">
        <v>36514</v>
      </c>
      <c r="U1910" s="6">
        <v>23959</v>
      </c>
      <c r="V1910" s="6">
        <v>24698</v>
      </c>
      <c r="W1910" s="6">
        <v>287724</v>
      </c>
      <c r="X1910" s="6">
        <v>278784</v>
      </c>
      <c r="Y1910" s="6">
        <v>162372</v>
      </c>
      <c r="Z1910" s="6">
        <v>151859</v>
      </c>
      <c r="AA1910" s="6">
        <v>37154</v>
      </c>
      <c r="AB1910" s="6">
        <v>34212</v>
      </c>
      <c r="AC1910" s="6">
        <v>23997089</v>
      </c>
      <c r="AD1910" s="6">
        <v>23966748</v>
      </c>
      <c r="AF1910">
        <f>Q1910/W1910</f>
        <v>5.3683391027512475E-2</v>
      </c>
      <c r="AG1910">
        <f>R1910/X1910</f>
        <v>0.11690053948576676</v>
      </c>
      <c r="AH1910">
        <f>U1910/W1910</f>
        <v>8.3270773380044766E-2</v>
      </c>
      <c r="AI1910">
        <f>V1910/X1910</f>
        <v>8.8591884756657482E-2</v>
      </c>
      <c r="AJ1910">
        <f>Y1910/AA1910</f>
        <v>4.3702427733218494</v>
      </c>
      <c r="AK1910">
        <f>Z1910/AB1910</f>
        <v>4.4387641763124046</v>
      </c>
      <c r="AL1910">
        <f>O1910/K1910</f>
        <v>7.5305822466856812E-2</v>
      </c>
      <c r="AM1910">
        <f>P1910/L1910</f>
        <v>6.7374904100247213E-2</v>
      </c>
      <c r="AN1910">
        <f>K1910/W1910</f>
        <v>0.99070984693664765</v>
      </c>
      <c r="AO1910">
        <f>L1910/X1910</f>
        <v>1.0099001377410468</v>
      </c>
      <c r="AP1910">
        <f>IF(OR(Q1910&lt;0, Q1910="NA"), 0, 1)</f>
        <v>1</v>
      </c>
      <c r="AQ1910">
        <f>IF(OR(S1910&lt;0, S1910="NA"), 0, 1)</f>
        <v>1</v>
      </c>
      <c r="AR1910">
        <f>IFERROR(IF((AF1910-AG1910)&gt;0,1,0),0)</f>
        <v>0</v>
      </c>
      <c r="AS1910">
        <f>IFERROR(IF((S1910-Q1910)&gt;0,1,0),0)</f>
        <v>1</v>
      </c>
      <c r="AT1910">
        <f>IFERROR(IF((AH1910-AI1910)&lt;0,1,0),0)</f>
        <v>1</v>
      </c>
      <c r="AU1910">
        <f>IFERROR(IF((AJ1910-AK1910)&gt;0,1,0),0)</f>
        <v>0</v>
      </c>
      <c r="AV1910">
        <f>IFERROR(IF((AL1910-AM1910)&gt;0,1,0),0)</f>
        <v>1</v>
      </c>
      <c r="AW1910">
        <f>IFERROR(IF((AN1910-AO1910)&gt;0,1,0),0)</f>
        <v>0</v>
      </c>
      <c r="AX1910">
        <f>IFERROR(IF((AC1910-AD1910)&lt;0,1,0),0)</f>
        <v>0</v>
      </c>
      <c r="AY1910">
        <f>SUM(AP1910:AX1910)</f>
        <v>5</v>
      </c>
    </row>
    <row r="1911" spans="1:51" x14ac:dyDescent="0.45">
      <c r="A1911" s="1" t="s">
        <v>3753</v>
      </c>
      <c r="B1911" s="2">
        <v>4535411</v>
      </c>
      <c r="C1911" s="3" t="s">
        <v>5335</v>
      </c>
      <c r="D1911" s="5">
        <v>249.99</v>
      </c>
      <c r="E1911" s="5">
        <v>11490.017880900001</v>
      </c>
      <c r="F1911" s="3" t="s">
        <v>4651</v>
      </c>
      <c r="G1911" s="3" t="s">
        <v>4651</v>
      </c>
      <c r="H1911" s="3" t="s">
        <v>4779</v>
      </c>
      <c r="I1911" s="3" t="s">
        <v>5269</v>
      </c>
      <c r="J1911" s="3" t="s">
        <v>5270</v>
      </c>
      <c r="K1911" s="6">
        <v>2016000</v>
      </c>
      <c r="L1911" s="6">
        <v>2105000</v>
      </c>
      <c r="M1911" s="6">
        <v>737000</v>
      </c>
      <c r="N1911" s="6">
        <v>596000</v>
      </c>
      <c r="O1911" s="6">
        <v>311000</v>
      </c>
      <c r="P1911" s="6">
        <v>163000</v>
      </c>
      <c r="Q1911" s="6">
        <v>1133000</v>
      </c>
      <c r="R1911" s="6">
        <v>889000</v>
      </c>
      <c r="S1911" s="6">
        <v>468000</v>
      </c>
      <c r="T1911" s="6">
        <v>553000</v>
      </c>
      <c r="U1911" s="6">
        <v>2616000</v>
      </c>
      <c r="V1911" s="6">
        <v>2617000</v>
      </c>
      <c r="W1911" s="6">
        <v>6848000</v>
      </c>
      <c r="X1911" s="6">
        <v>7082000</v>
      </c>
      <c r="Y1911" s="6">
        <v>1673000</v>
      </c>
      <c r="Z1911" s="6">
        <v>1953000</v>
      </c>
      <c r="AA1911" s="6">
        <v>408000</v>
      </c>
      <c r="AB1911" s="6">
        <v>433000</v>
      </c>
      <c r="AC1911" s="6">
        <v>50855417</v>
      </c>
      <c r="AD1911" s="6">
        <v>53254954</v>
      </c>
      <c r="AF1911">
        <f>Q1911/W1911</f>
        <v>0.16544976635514019</v>
      </c>
      <c r="AG1911">
        <f>R1911/X1911</f>
        <v>0.12552951143744706</v>
      </c>
      <c r="AH1911">
        <f>U1911/W1911</f>
        <v>0.3820093457943925</v>
      </c>
      <c r="AI1911">
        <f>V1911/X1911</f>
        <v>0.36952838181304715</v>
      </c>
      <c r="AJ1911">
        <f>Y1911/AA1911</f>
        <v>4.1004901960784315</v>
      </c>
      <c r="AK1911">
        <f>Z1911/AB1911</f>
        <v>4.5103926096997693</v>
      </c>
      <c r="AL1911">
        <f>O1911/K1911</f>
        <v>0.15426587301587302</v>
      </c>
      <c r="AM1911">
        <f>P1911/L1911</f>
        <v>7.7434679334916864E-2</v>
      </c>
      <c r="AN1911">
        <f>K1911/W1911</f>
        <v>0.29439252336448596</v>
      </c>
      <c r="AO1911">
        <f>L1911/X1911</f>
        <v>0.29723242022027674</v>
      </c>
      <c r="AP1911">
        <f>IF(OR(Q1911&lt;0, Q1911="NA"), 0, 1)</f>
        <v>1</v>
      </c>
      <c r="AQ1911">
        <f>IF(OR(S1911&lt;0, S1911="NA"), 0, 1)</f>
        <v>1</v>
      </c>
      <c r="AR1911">
        <f>IFERROR(IF((AF1911-AG1911)&gt;0,1,0),0)</f>
        <v>1</v>
      </c>
      <c r="AS1911">
        <f>IFERROR(IF((S1911-Q1911)&gt;0,1,0),0)</f>
        <v>0</v>
      </c>
      <c r="AT1911">
        <f>IFERROR(IF((AH1911-AI1911)&lt;0,1,0),0)</f>
        <v>0</v>
      </c>
      <c r="AU1911">
        <f>IFERROR(IF((AJ1911-AK1911)&gt;0,1,0),0)</f>
        <v>0</v>
      </c>
      <c r="AV1911">
        <f>IFERROR(IF((AL1911-AM1911)&gt;0,1,0),0)</f>
        <v>1</v>
      </c>
      <c r="AW1911">
        <f>IFERROR(IF((AN1911-AO1911)&gt;0,1,0),0)</f>
        <v>0</v>
      </c>
      <c r="AX1911">
        <f>IFERROR(IF((AC1911-AD1911)&lt;0,1,0),0)</f>
        <v>1</v>
      </c>
      <c r="AY1911">
        <f>SUM(AP1911:AX1911)</f>
        <v>5</v>
      </c>
    </row>
    <row r="1912" spans="1:51" x14ac:dyDescent="0.45">
      <c r="A1912" s="1" t="s">
        <v>3756</v>
      </c>
      <c r="B1912" s="2">
        <v>103061</v>
      </c>
      <c r="C1912" s="3" t="s">
        <v>5337</v>
      </c>
      <c r="D1912" s="5">
        <v>32.65</v>
      </c>
      <c r="E1912" s="5">
        <v>3614.1126390499999</v>
      </c>
      <c r="F1912" s="3" t="s">
        <v>4525</v>
      </c>
      <c r="G1912" s="3" t="s">
        <v>4526</v>
      </c>
      <c r="H1912" s="3" t="s">
        <v>4527</v>
      </c>
      <c r="I1912" s="3" t="s">
        <v>4527</v>
      </c>
      <c r="J1912" s="3" t="s">
        <v>4528</v>
      </c>
      <c r="K1912" s="6">
        <v>526279</v>
      </c>
      <c r="L1912" s="6">
        <v>512652</v>
      </c>
      <c r="M1912" s="6">
        <v>293116</v>
      </c>
      <c r="N1912" s="6">
        <v>282256</v>
      </c>
      <c r="O1912" s="6">
        <v>157473</v>
      </c>
      <c r="P1912" s="6">
        <v>156615</v>
      </c>
      <c r="Q1912" s="6">
        <v>99996</v>
      </c>
      <c r="R1912" s="6">
        <v>102943</v>
      </c>
      <c r="S1912" s="6">
        <v>246529</v>
      </c>
      <c r="T1912" s="6">
        <v>234550</v>
      </c>
      <c r="U1912" s="6">
        <v>1426798</v>
      </c>
      <c r="V1912" s="6">
        <v>1457491</v>
      </c>
      <c r="W1912" s="6">
        <v>2275291</v>
      </c>
      <c r="X1912" s="6">
        <v>2293556</v>
      </c>
      <c r="Y1912" s="6" t="s">
        <v>4474</v>
      </c>
      <c r="Z1912" s="6" t="s">
        <v>4474</v>
      </c>
      <c r="AA1912" s="6" t="s">
        <v>4474</v>
      </c>
      <c r="AB1912" s="6" t="s">
        <v>4474</v>
      </c>
      <c r="AC1912" s="6">
        <v>110208387</v>
      </c>
      <c r="AD1912" s="6">
        <v>109353536</v>
      </c>
      <c r="AF1912">
        <f>Q1912/W1912</f>
        <v>4.3948664148893479E-2</v>
      </c>
      <c r="AG1912">
        <f>R1912/X1912</f>
        <v>4.4883578164213123E-2</v>
      </c>
      <c r="AH1912">
        <f>U1912/W1912</f>
        <v>0.62708374445290738</v>
      </c>
      <c r="AI1912">
        <f>V1912/X1912</f>
        <v>0.6354721663652424</v>
      </c>
      <c r="AJ1912" t="e">
        <f>Y1912/AA1912</f>
        <v>#VALUE!</v>
      </c>
      <c r="AK1912" t="e">
        <f>Z1912/AB1912</f>
        <v>#VALUE!</v>
      </c>
      <c r="AL1912">
        <f>O1912/K1912</f>
        <v>0.29921961545112002</v>
      </c>
      <c r="AM1912">
        <f>P1912/L1912</f>
        <v>0.30549963718077761</v>
      </c>
      <c r="AN1912">
        <f>K1912/W1912</f>
        <v>0.23130184226984593</v>
      </c>
      <c r="AO1912">
        <f>L1912/X1912</f>
        <v>0.22351841420048169</v>
      </c>
      <c r="AP1912">
        <f>IF(OR(Q1912&lt;0, Q1912="NA"), 0, 1)</f>
        <v>1</v>
      </c>
      <c r="AQ1912">
        <f>IF(OR(S1912&lt;0, S1912="NA"), 0, 1)</f>
        <v>1</v>
      </c>
      <c r="AR1912">
        <f>IFERROR(IF((AF1912-AG1912)&gt;0,1,0),0)</f>
        <v>0</v>
      </c>
      <c r="AS1912">
        <f>IFERROR(IF((S1912-Q1912)&gt;0,1,0),0)</f>
        <v>1</v>
      </c>
      <c r="AT1912">
        <f>IFERROR(IF((AH1912-AI1912)&lt;0,1,0),0)</f>
        <v>1</v>
      </c>
      <c r="AU1912">
        <f>IFERROR(IF((AJ1912-AK1912)&gt;0,1,0),0)</f>
        <v>0</v>
      </c>
      <c r="AV1912">
        <f>IFERROR(IF((AL1912-AM1912)&gt;0,1,0),0)</f>
        <v>0</v>
      </c>
      <c r="AW1912">
        <f>IFERROR(IF((AN1912-AO1912)&gt;0,1,0),0)</f>
        <v>1</v>
      </c>
      <c r="AX1912">
        <f>IFERROR(IF((AC1912-AD1912)&lt;0,1,0),0)</f>
        <v>0</v>
      </c>
      <c r="AY1912">
        <f>SUM(AP1912:AX1912)</f>
        <v>5</v>
      </c>
    </row>
    <row r="1913" spans="1:51" x14ac:dyDescent="0.45">
      <c r="A1913" s="1" t="s">
        <v>3757</v>
      </c>
      <c r="B1913" s="2">
        <v>4112718</v>
      </c>
      <c r="C1913" s="3" t="s">
        <v>5337</v>
      </c>
      <c r="D1913" s="5">
        <v>73.34</v>
      </c>
      <c r="E1913" s="5">
        <v>16808.532262820001</v>
      </c>
      <c r="F1913" s="3" t="s">
        <v>4475</v>
      </c>
      <c r="G1913" s="3" t="s">
        <v>4548</v>
      </c>
      <c r="H1913" s="3" t="s">
        <v>4647</v>
      </c>
      <c r="I1913" s="3" t="s">
        <v>4687</v>
      </c>
      <c r="J1913" s="3" t="s">
        <v>5271</v>
      </c>
      <c r="K1913" s="6">
        <v>6665500</v>
      </c>
      <c r="L1913" s="6">
        <v>6671200</v>
      </c>
      <c r="M1913" s="6">
        <v>1439500</v>
      </c>
      <c r="N1913" s="6">
        <v>1430300</v>
      </c>
      <c r="O1913" s="6">
        <v>1268900</v>
      </c>
      <c r="P1913" s="6">
        <v>1256300</v>
      </c>
      <c r="Q1913" s="6">
        <v>807600</v>
      </c>
      <c r="R1913" s="6">
        <v>816000</v>
      </c>
      <c r="S1913" s="6">
        <v>1299800</v>
      </c>
      <c r="T1913" s="6">
        <v>1255600</v>
      </c>
      <c r="U1913" s="6">
        <v>7008300</v>
      </c>
      <c r="V1913" s="6">
        <v>6937200</v>
      </c>
      <c r="W1913" s="6">
        <v>13728900</v>
      </c>
      <c r="X1913" s="6">
        <v>13396300</v>
      </c>
      <c r="Y1913" s="6">
        <v>9145500</v>
      </c>
      <c r="Z1913" s="6">
        <v>8803700</v>
      </c>
      <c r="AA1913" s="6">
        <v>1853800</v>
      </c>
      <c r="AB1913" s="6">
        <v>1711600</v>
      </c>
      <c r="AC1913" s="6">
        <v>233000000</v>
      </c>
      <c r="AD1913" s="6">
        <v>230200000</v>
      </c>
      <c r="AF1913">
        <f>Q1913/W1913</f>
        <v>5.8824814806721588E-2</v>
      </c>
      <c r="AG1913">
        <f>R1913/X1913</f>
        <v>6.0912341467420111E-2</v>
      </c>
      <c r="AH1913">
        <f>U1913/W1913</f>
        <v>0.51047789699101898</v>
      </c>
      <c r="AI1913">
        <f>V1913/X1913</f>
        <v>0.51784447944581713</v>
      </c>
      <c r="AJ1913">
        <f>Y1913/AA1913</f>
        <v>4.933380084151473</v>
      </c>
      <c r="AK1913">
        <f>Z1913/AB1913</f>
        <v>5.1435498948352416</v>
      </c>
      <c r="AL1913">
        <f>O1913/K1913</f>
        <v>0.19036831445502964</v>
      </c>
      <c r="AM1913">
        <f>P1913/L1913</f>
        <v>0.18831694447775513</v>
      </c>
      <c r="AN1913">
        <f>K1913/W1913</f>
        <v>0.4855086714886116</v>
      </c>
      <c r="AO1913">
        <f>L1913/X1913</f>
        <v>0.49798825048707479</v>
      </c>
      <c r="AP1913">
        <f>IF(OR(Q1913&lt;0, Q1913="NA"), 0, 1)</f>
        <v>1</v>
      </c>
      <c r="AQ1913">
        <f>IF(OR(S1913&lt;0, S1913="NA"), 0, 1)</f>
        <v>1</v>
      </c>
      <c r="AR1913">
        <f>IFERROR(IF((AF1913-AG1913)&gt;0,1,0),0)</f>
        <v>0</v>
      </c>
      <c r="AS1913">
        <f>IFERROR(IF((S1913-Q1913)&gt;0,1,0),0)</f>
        <v>1</v>
      </c>
      <c r="AT1913">
        <f>IFERROR(IF((AH1913-AI1913)&lt;0,1,0),0)</f>
        <v>1</v>
      </c>
      <c r="AU1913">
        <f>IFERROR(IF((AJ1913-AK1913)&gt;0,1,0),0)</f>
        <v>0</v>
      </c>
      <c r="AV1913">
        <f>IFERROR(IF((AL1913-AM1913)&gt;0,1,0),0)</f>
        <v>1</v>
      </c>
      <c r="AW1913">
        <f>IFERROR(IF((AN1913-AO1913)&gt;0,1,0),0)</f>
        <v>0</v>
      </c>
      <c r="AX1913">
        <f>IFERROR(IF((AC1913-AD1913)&lt;0,1,0),0)</f>
        <v>0</v>
      </c>
      <c r="AY1913">
        <f>SUM(AP1913:AX1913)</f>
        <v>5</v>
      </c>
    </row>
    <row r="1914" spans="1:51" x14ac:dyDescent="0.45">
      <c r="A1914" s="1" t="s">
        <v>3759</v>
      </c>
      <c r="B1914" s="2">
        <v>4094305</v>
      </c>
      <c r="C1914" s="3" t="s">
        <v>5337</v>
      </c>
      <c r="D1914" s="5">
        <v>135.77000000000001</v>
      </c>
      <c r="E1914" s="5">
        <v>62211.433600329998</v>
      </c>
      <c r="F1914" s="3" t="s">
        <v>4559</v>
      </c>
      <c r="G1914" s="3" t="s">
        <v>4626</v>
      </c>
      <c r="H1914" s="3" t="s">
        <v>4626</v>
      </c>
      <c r="I1914" s="3" t="s">
        <v>4840</v>
      </c>
      <c r="J1914" s="3" t="s">
        <v>4951</v>
      </c>
      <c r="K1914" s="6">
        <v>107570000</v>
      </c>
      <c r="L1914" s="6">
        <v>107300000</v>
      </c>
      <c r="M1914" s="6">
        <v>9053000</v>
      </c>
      <c r="N1914" s="6">
        <v>9231000</v>
      </c>
      <c r="O1914" s="6">
        <v>6109000</v>
      </c>
      <c r="P1914" s="6">
        <v>6319000</v>
      </c>
      <c r="Q1914" s="6">
        <v>4370000</v>
      </c>
      <c r="R1914" s="6">
        <v>4487000</v>
      </c>
      <c r="S1914" s="6">
        <v>7367000</v>
      </c>
      <c r="T1914" s="6">
        <v>8562000</v>
      </c>
      <c r="U1914" s="6">
        <v>14451000</v>
      </c>
      <c r="V1914" s="6">
        <v>13736000</v>
      </c>
      <c r="W1914" s="6">
        <v>58531000</v>
      </c>
      <c r="X1914" s="6">
        <v>55995000</v>
      </c>
      <c r="Y1914" s="6">
        <v>20554000</v>
      </c>
      <c r="Z1914" s="6">
        <v>17918000</v>
      </c>
      <c r="AA1914" s="6">
        <v>21792000</v>
      </c>
      <c r="AB1914" s="6">
        <v>19984000</v>
      </c>
      <c r="AC1914" s="6">
        <v>459244995</v>
      </c>
      <c r="AD1914" s="6">
        <v>461600215</v>
      </c>
      <c r="AF1914">
        <f>Q1914/W1914</f>
        <v>7.4661290598144567E-2</v>
      </c>
      <c r="AG1914">
        <f>R1914/X1914</f>
        <v>8.0132154656665774E-2</v>
      </c>
      <c r="AH1914">
        <f>U1914/W1914</f>
        <v>0.24689480787958518</v>
      </c>
      <c r="AI1914">
        <f>V1914/X1914</f>
        <v>0.24530761675149568</v>
      </c>
      <c r="AJ1914">
        <f>Y1914/AA1914</f>
        <v>0.94319016152716595</v>
      </c>
      <c r="AK1914">
        <f>Z1914/AB1914</f>
        <v>0.89661729383506805</v>
      </c>
      <c r="AL1914">
        <f>O1914/K1914</f>
        <v>5.6790926838337828E-2</v>
      </c>
      <c r="AM1914">
        <f>P1914/L1914</f>
        <v>5.8890959925442687E-2</v>
      </c>
      <c r="AN1914">
        <f>K1914/W1914</f>
        <v>1.8378295262339615</v>
      </c>
      <c r="AO1914">
        <f>L1914/X1914</f>
        <v>1.9162425216537191</v>
      </c>
      <c r="AP1914">
        <f>IF(OR(Q1914&lt;0, Q1914="NA"), 0, 1)</f>
        <v>1</v>
      </c>
      <c r="AQ1914">
        <f>IF(OR(S1914&lt;0, S1914="NA"), 0, 1)</f>
        <v>1</v>
      </c>
      <c r="AR1914">
        <f>IFERROR(IF((AF1914-AG1914)&gt;0,1,0),0)</f>
        <v>0</v>
      </c>
      <c r="AS1914">
        <f>IFERROR(IF((S1914-Q1914)&gt;0,1,0),0)</f>
        <v>1</v>
      </c>
      <c r="AT1914">
        <f>IFERROR(IF((AH1914-AI1914)&lt;0,1,0),0)</f>
        <v>0</v>
      </c>
      <c r="AU1914">
        <f>IFERROR(IF((AJ1914-AK1914)&gt;0,1,0),0)</f>
        <v>1</v>
      </c>
      <c r="AV1914">
        <f>IFERROR(IF((AL1914-AM1914)&gt;0,1,0),0)</f>
        <v>0</v>
      </c>
      <c r="AW1914">
        <f>IFERROR(IF((AN1914-AO1914)&gt;0,1,0),0)</f>
        <v>0</v>
      </c>
      <c r="AX1914">
        <f>IFERROR(IF((AC1914-AD1914)&lt;0,1,0),0)</f>
        <v>1</v>
      </c>
      <c r="AY1914">
        <f>SUM(AP1914:AX1914)</f>
        <v>5</v>
      </c>
    </row>
    <row r="1915" spans="1:51" x14ac:dyDescent="0.45">
      <c r="A1915" s="1" t="s">
        <v>3761</v>
      </c>
      <c r="B1915" s="2">
        <v>13411898</v>
      </c>
      <c r="C1915" s="3" t="s">
        <v>5336</v>
      </c>
      <c r="D1915" s="7">
        <v>10.17</v>
      </c>
      <c r="E1915" s="5">
        <v>1006.2315972</v>
      </c>
      <c r="F1915" s="3" t="s">
        <v>4475</v>
      </c>
      <c r="G1915" s="3" t="s">
        <v>4529</v>
      </c>
      <c r="H1915" s="3" t="s">
        <v>4530</v>
      </c>
      <c r="I1915" s="3" t="s">
        <v>4611</v>
      </c>
      <c r="J1915" s="3" t="s">
        <v>4785</v>
      </c>
      <c r="K1915" s="6">
        <v>428804</v>
      </c>
      <c r="L1915" s="6">
        <v>479552</v>
      </c>
      <c r="M1915" s="6">
        <v>213854</v>
      </c>
      <c r="N1915" s="6">
        <v>256999</v>
      </c>
      <c r="O1915" s="6">
        <v>139110</v>
      </c>
      <c r="P1915" s="6">
        <v>178710</v>
      </c>
      <c r="Q1915" s="6">
        <v>96706</v>
      </c>
      <c r="R1915" s="6">
        <v>122191</v>
      </c>
      <c r="S1915" s="6">
        <v>159412</v>
      </c>
      <c r="T1915" s="6">
        <v>176222</v>
      </c>
      <c r="U1915" s="6" t="s">
        <v>4474</v>
      </c>
      <c r="V1915" s="6" t="s">
        <v>4474</v>
      </c>
      <c r="W1915" s="6">
        <v>709785</v>
      </c>
      <c r="X1915" s="6">
        <v>697049</v>
      </c>
      <c r="Y1915" s="6">
        <v>231375</v>
      </c>
      <c r="Z1915" s="6">
        <v>208830</v>
      </c>
      <c r="AA1915" s="6">
        <v>229293</v>
      </c>
      <c r="AB1915" s="6">
        <v>235506</v>
      </c>
      <c r="AC1915" s="6">
        <v>100303879</v>
      </c>
      <c r="AD1915" s="6">
        <v>100430681</v>
      </c>
      <c r="AF1915">
        <f>Q1915/W1915</f>
        <v>0.13624689166437723</v>
      </c>
      <c r="AG1915">
        <f>R1915/X1915</f>
        <v>0.17529757592364381</v>
      </c>
      <c r="AH1915" t="e">
        <f>U1915/W1915</f>
        <v>#VALUE!</v>
      </c>
      <c r="AI1915" t="e">
        <f>V1915/X1915</f>
        <v>#VALUE!</v>
      </c>
      <c r="AJ1915">
        <f>Y1915/AA1915</f>
        <v>1.0090800853057005</v>
      </c>
      <c r="AK1915">
        <f>Z1915/AB1915</f>
        <v>0.88672900053501824</v>
      </c>
      <c r="AL1915">
        <f>O1915/K1915</f>
        <v>0.32441395136239398</v>
      </c>
      <c r="AM1915">
        <f>P1915/L1915</f>
        <v>0.37266031629520885</v>
      </c>
      <c r="AN1915">
        <f>K1915/W1915</f>
        <v>0.6041322372267659</v>
      </c>
      <c r="AO1915">
        <f>L1915/X1915</f>
        <v>0.6879745900216484</v>
      </c>
      <c r="AP1915">
        <f>IF(OR(Q1915&lt;0, Q1915="NA"), 0, 1)</f>
        <v>1</v>
      </c>
      <c r="AQ1915">
        <f>IF(OR(S1915&lt;0, S1915="NA"), 0, 1)</f>
        <v>1</v>
      </c>
      <c r="AR1915">
        <f>IFERROR(IF((AF1915-AG1915)&gt;0,1,0),0)</f>
        <v>0</v>
      </c>
      <c r="AS1915">
        <f>IFERROR(IF((S1915-Q1915)&gt;0,1,0),0)</f>
        <v>1</v>
      </c>
      <c r="AT1915">
        <f>IFERROR(IF((AH1915-AI1915)&lt;0,1,0),0)</f>
        <v>0</v>
      </c>
      <c r="AU1915">
        <f>IFERROR(IF((AJ1915-AK1915)&gt;0,1,0),0)</f>
        <v>1</v>
      </c>
      <c r="AV1915">
        <f>IFERROR(IF((AL1915-AM1915)&gt;0,1,0),0)</f>
        <v>0</v>
      </c>
      <c r="AW1915">
        <f>IFERROR(IF((AN1915-AO1915)&gt;0,1,0),0)</f>
        <v>0</v>
      </c>
      <c r="AX1915">
        <f>IFERROR(IF((AC1915-AD1915)&lt;0,1,0),0)</f>
        <v>1</v>
      </c>
      <c r="AY1915">
        <f>SUM(AP1915:AX1915)</f>
        <v>5</v>
      </c>
    </row>
    <row r="1916" spans="1:51" x14ac:dyDescent="0.45">
      <c r="A1916" s="1" t="s">
        <v>3763</v>
      </c>
      <c r="B1916" s="2">
        <v>5269261</v>
      </c>
      <c r="C1916" s="3" t="s">
        <v>5335</v>
      </c>
      <c r="D1916" s="5">
        <v>16.93</v>
      </c>
      <c r="E1916" s="5">
        <v>1511.9769908000001</v>
      </c>
      <c r="F1916" s="3" t="s">
        <v>4485</v>
      </c>
      <c r="G1916" s="3" t="s">
        <v>4517</v>
      </c>
      <c r="H1916" s="3" t="s">
        <v>4640</v>
      </c>
      <c r="I1916" s="3" t="s">
        <v>4865</v>
      </c>
      <c r="J1916" s="3" t="s">
        <v>4620</v>
      </c>
      <c r="K1916" s="6">
        <v>955007</v>
      </c>
      <c r="L1916" s="6">
        <v>925288</v>
      </c>
      <c r="M1916" s="6">
        <v>171881</v>
      </c>
      <c r="N1916" s="6">
        <v>166674</v>
      </c>
      <c r="O1916" s="6">
        <v>110442</v>
      </c>
      <c r="P1916" s="6">
        <v>105192</v>
      </c>
      <c r="Q1916" s="6">
        <v>53288</v>
      </c>
      <c r="R1916" s="6">
        <v>50361</v>
      </c>
      <c r="S1916" s="6">
        <v>138005</v>
      </c>
      <c r="T1916" s="6">
        <v>142668</v>
      </c>
      <c r="U1916" s="6">
        <v>246325</v>
      </c>
      <c r="V1916" s="6">
        <v>249605</v>
      </c>
      <c r="W1916" s="6">
        <v>942097</v>
      </c>
      <c r="X1916" s="6">
        <v>886146</v>
      </c>
      <c r="Y1916" s="6">
        <v>419410</v>
      </c>
      <c r="Z1916" s="6">
        <v>378616</v>
      </c>
      <c r="AA1916" s="6">
        <v>139101</v>
      </c>
      <c r="AB1916" s="6">
        <v>117157</v>
      </c>
      <c r="AC1916" s="6">
        <v>89448124</v>
      </c>
      <c r="AD1916" s="6">
        <v>88629103</v>
      </c>
      <c r="AF1916">
        <f>Q1916/W1916</f>
        <v>5.6563177677033255E-2</v>
      </c>
      <c r="AG1916">
        <f>R1916/X1916</f>
        <v>5.6831492778842314E-2</v>
      </c>
      <c r="AH1916">
        <f>U1916/W1916</f>
        <v>0.26146458379551152</v>
      </c>
      <c r="AI1916">
        <f>V1916/X1916</f>
        <v>0.28167480302342957</v>
      </c>
      <c r="AJ1916">
        <f>Y1916/AA1916</f>
        <v>3.0151472670936945</v>
      </c>
      <c r="AK1916">
        <f>Z1916/AB1916</f>
        <v>3.2316976365048609</v>
      </c>
      <c r="AL1916">
        <f>O1916/K1916</f>
        <v>0.11564522563708957</v>
      </c>
      <c r="AM1916">
        <f>P1916/L1916</f>
        <v>0.11368568488946144</v>
      </c>
      <c r="AN1916">
        <f>K1916/W1916</f>
        <v>1.0137034721477725</v>
      </c>
      <c r="AO1916">
        <f>L1916/X1916</f>
        <v>1.0441710508200681</v>
      </c>
      <c r="AP1916">
        <f>IF(OR(Q1916&lt;0, Q1916="NA"), 0, 1)</f>
        <v>1</v>
      </c>
      <c r="AQ1916">
        <f>IF(OR(S1916&lt;0, S1916="NA"), 0, 1)</f>
        <v>1</v>
      </c>
      <c r="AR1916">
        <f>IFERROR(IF((AF1916-AG1916)&gt;0,1,0),0)</f>
        <v>0</v>
      </c>
      <c r="AS1916">
        <f>IFERROR(IF((S1916-Q1916)&gt;0,1,0),0)</f>
        <v>1</v>
      </c>
      <c r="AT1916">
        <f>IFERROR(IF((AH1916-AI1916)&lt;0,1,0),0)</f>
        <v>1</v>
      </c>
      <c r="AU1916">
        <f>IFERROR(IF((AJ1916-AK1916)&gt;0,1,0),0)</f>
        <v>0</v>
      </c>
      <c r="AV1916">
        <f>IFERROR(IF((AL1916-AM1916)&gt;0,1,0),0)</f>
        <v>1</v>
      </c>
      <c r="AW1916">
        <f>IFERROR(IF((AN1916-AO1916)&gt;0,1,0),0)</f>
        <v>0</v>
      </c>
      <c r="AX1916">
        <f>IFERROR(IF((AC1916-AD1916)&lt;0,1,0),0)</f>
        <v>0</v>
      </c>
      <c r="AY1916">
        <f>SUM(AP1916:AX1916)</f>
        <v>5</v>
      </c>
    </row>
    <row r="1917" spans="1:51" x14ac:dyDescent="0.45">
      <c r="A1917" s="1" t="s">
        <v>3771</v>
      </c>
      <c r="B1917" s="2">
        <v>4149366</v>
      </c>
      <c r="C1917" s="3" t="s">
        <v>5337</v>
      </c>
      <c r="D1917" s="7">
        <v>141.5</v>
      </c>
      <c r="E1917" s="5">
        <v>11846.8045</v>
      </c>
      <c r="F1917" s="3" t="s">
        <v>4500</v>
      </c>
      <c r="G1917" s="3" t="s">
        <v>4574</v>
      </c>
      <c r="H1917" s="3" t="s">
        <v>4580</v>
      </c>
      <c r="I1917" s="3" t="s">
        <v>4763</v>
      </c>
      <c r="J1917" s="3" t="s">
        <v>4904</v>
      </c>
      <c r="K1917" s="6">
        <v>58452436</v>
      </c>
      <c r="L1917" s="6">
        <v>57015179</v>
      </c>
      <c r="M1917" s="6">
        <v>1673057</v>
      </c>
      <c r="N1917" s="6">
        <v>1681473</v>
      </c>
      <c r="O1917" s="6">
        <v>1265525</v>
      </c>
      <c r="P1917" s="6">
        <v>1272981</v>
      </c>
      <c r="Q1917" s="6">
        <v>689091</v>
      </c>
      <c r="R1917" s="6">
        <v>681831</v>
      </c>
      <c r="S1917" s="6">
        <v>1217724</v>
      </c>
      <c r="T1917" s="6">
        <v>866451</v>
      </c>
      <c r="U1917" s="6">
        <v>3736399</v>
      </c>
      <c r="V1917" s="6">
        <v>3736004</v>
      </c>
      <c r="W1917" s="6">
        <v>30274479</v>
      </c>
      <c r="X1917" s="6">
        <v>29207547</v>
      </c>
      <c r="Y1917" s="6">
        <v>21324696</v>
      </c>
      <c r="Z1917" s="6">
        <v>20057783</v>
      </c>
      <c r="AA1917" s="6">
        <v>17221235</v>
      </c>
      <c r="AB1917" s="6">
        <v>15990394</v>
      </c>
      <c r="AC1917" s="6">
        <v>83723000</v>
      </c>
      <c r="AD1917" s="6">
        <v>84270000</v>
      </c>
      <c r="AF1917">
        <f>Q1917/W1917</f>
        <v>2.2761448677613906E-2</v>
      </c>
      <c r="AG1917">
        <f>R1917/X1917</f>
        <v>2.334434315897874E-2</v>
      </c>
      <c r="AH1917">
        <f>U1917/W1917</f>
        <v>0.12341745005752204</v>
      </c>
      <c r="AI1917">
        <f>V1917/X1917</f>
        <v>0.12791228239742283</v>
      </c>
      <c r="AJ1917">
        <f>Y1917/AA1917</f>
        <v>1.2382791361943555</v>
      </c>
      <c r="AK1917">
        <f>Z1917/AB1917</f>
        <v>1.2543645266026591</v>
      </c>
      <c r="AL1917">
        <f>O1917/K1917</f>
        <v>2.1650509142168171E-2</v>
      </c>
      <c r="AM1917">
        <f>P1917/L1917</f>
        <v>2.2327054344598304E-2</v>
      </c>
      <c r="AN1917">
        <f>K1917/W1917</f>
        <v>1.9307495266887995</v>
      </c>
      <c r="AO1917">
        <f>L1917/X1917</f>
        <v>1.9520700933905883</v>
      </c>
      <c r="AP1917">
        <f>IF(OR(Q1917&lt;0, Q1917="NA"), 0, 1)</f>
        <v>1</v>
      </c>
      <c r="AQ1917">
        <f>IF(OR(S1917&lt;0, S1917="NA"), 0, 1)</f>
        <v>1</v>
      </c>
      <c r="AR1917">
        <f>IFERROR(IF((AF1917-AG1917)&gt;0,1,0),0)</f>
        <v>0</v>
      </c>
      <c r="AS1917">
        <f>IFERROR(IF((S1917-Q1917)&gt;0,1,0),0)</f>
        <v>1</v>
      </c>
      <c r="AT1917">
        <f>IFERROR(IF((AH1917-AI1917)&lt;0,1,0),0)</f>
        <v>1</v>
      </c>
      <c r="AU1917">
        <f>IFERROR(IF((AJ1917-AK1917)&gt;0,1,0),0)</f>
        <v>0</v>
      </c>
      <c r="AV1917">
        <f>IFERROR(IF((AL1917-AM1917)&gt;0,1,0),0)</f>
        <v>0</v>
      </c>
      <c r="AW1917">
        <f>IFERROR(IF((AN1917-AO1917)&gt;0,1,0),0)</f>
        <v>0</v>
      </c>
      <c r="AX1917">
        <f>IFERROR(IF((AC1917-AD1917)&lt;0,1,0),0)</f>
        <v>1</v>
      </c>
      <c r="AY1917">
        <f>SUM(AP1917:AX1917)</f>
        <v>5</v>
      </c>
    </row>
    <row r="1918" spans="1:51" x14ac:dyDescent="0.45">
      <c r="A1918" s="1" t="s">
        <v>3773</v>
      </c>
      <c r="B1918" s="2">
        <v>4988862</v>
      </c>
      <c r="C1918" s="3" t="s">
        <v>5337</v>
      </c>
      <c r="D1918" s="5">
        <v>18.04</v>
      </c>
      <c r="E1918" s="5">
        <v>80.913765679999997</v>
      </c>
      <c r="F1918" s="3" t="s">
        <v>4485</v>
      </c>
      <c r="G1918" s="3" t="s">
        <v>4517</v>
      </c>
      <c r="H1918" s="3" t="s">
        <v>4518</v>
      </c>
      <c r="I1918" s="3" t="s">
        <v>4519</v>
      </c>
      <c r="J1918" s="3" t="s">
        <v>5272</v>
      </c>
      <c r="K1918" s="6">
        <v>853107</v>
      </c>
      <c r="L1918" s="6">
        <v>849064</v>
      </c>
      <c r="M1918" s="6">
        <v>36878</v>
      </c>
      <c r="N1918" s="6">
        <v>32870</v>
      </c>
      <c r="O1918" s="6">
        <v>-447</v>
      </c>
      <c r="P1918" s="6">
        <v>-4817</v>
      </c>
      <c r="Q1918" s="6">
        <v>-54208</v>
      </c>
      <c r="R1918" s="6">
        <v>-55216</v>
      </c>
      <c r="S1918" s="6">
        <v>12226</v>
      </c>
      <c r="T1918" s="6">
        <v>8165</v>
      </c>
      <c r="U1918" s="6">
        <v>308890</v>
      </c>
      <c r="V1918" s="6">
        <v>307541</v>
      </c>
      <c r="W1918" s="6">
        <v>545366</v>
      </c>
      <c r="X1918" s="6">
        <v>549647</v>
      </c>
      <c r="Y1918" s="6">
        <v>314891</v>
      </c>
      <c r="Z1918" s="6">
        <v>315304</v>
      </c>
      <c r="AA1918" s="6">
        <v>174805</v>
      </c>
      <c r="AB1918" s="6">
        <v>173459</v>
      </c>
      <c r="AC1918" s="6">
        <v>4421876</v>
      </c>
      <c r="AD1918" s="6">
        <v>4421876</v>
      </c>
      <c r="AF1918">
        <f>Q1918/W1918</f>
        <v>-9.939746885577759E-2</v>
      </c>
      <c r="AG1918">
        <f>R1918/X1918</f>
        <v>-0.10045720253180677</v>
      </c>
      <c r="AH1918">
        <f>U1918/W1918</f>
        <v>0.56639027735502401</v>
      </c>
      <c r="AI1918">
        <f>V1918/X1918</f>
        <v>0.55952456758610525</v>
      </c>
      <c r="AJ1918">
        <f>Y1918/AA1918</f>
        <v>1.8013843997597323</v>
      </c>
      <c r="AK1918">
        <f>Z1918/AB1918</f>
        <v>1.8177436742976727</v>
      </c>
      <c r="AL1918">
        <f>O1918/K1918</f>
        <v>-5.2396709908604663E-4</v>
      </c>
      <c r="AM1918">
        <f>P1918/L1918</f>
        <v>-5.6733061347554485E-3</v>
      </c>
      <c r="AN1918">
        <f>K1918/W1918</f>
        <v>1.5642834353443376</v>
      </c>
      <c r="AO1918">
        <f>L1918/X1918</f>
        <v>1.5447441721686828</v>
      </c>
      <c r="AP1918">
        <f>IF(OR(Q1918&lt;0, Q1918="NA"), 0, 1)</f>
        <v>0</v>
      </c>
      <c r="AQ1918">
        <f>IF(OR(S1918&lt;0, S1918="NA"), 0, 1)</f>
        <v>1</v>
      </c>
      <c r="AR1918">
        <f>IFERROR(IF((AF1918-AG1918)&gt;0,1,0),0)</f>
        <v>1</v>
      </c>
      <c r="AS1918">
        <f>IFERROR(IF((S1918-Q1918)&gt;0,1,0),0)</f>
        <v>1</v>
      </c>
      <c r="AT1918">
        <f>IFERROR(IF((AH1918-AI1918)&lt;0,1,0),0)</f>
        <v>0</v>
      </c>
      <c r="AU1918">
        <f>IFERROR(IF((AJ1918-AK1918)&gt;0,1,0),0)</f>
        <v>0</v>
      </c>
      <c r="AV1918">
        <f>IFERROR(IF((AL1918-AM1918)&gt;0,1,0),0)</f>
        <v>1</v>
      </c>
      <c r="AW1918">
        <f>IFERROR(IF((AN1918-AO1918)&gt;0,1,0),0)</f>
        <v>1</v>
      </c>
      <c r="AX1918">
        <f>IFERROR(IF((AC1918-AD1918)&lt;0,1,0),0)</f>
        <v>0</v>
      </c>
      <c r="AY1918">
        <f>SUM(AP1918:AX1918)</f>
        <v>5</v>
      </c>
    </row>
    <row r="1919" spans="1:51" x14ac:dyDescent="0.45">
      <c r="A1919" s="1" t="s">
        <v>3776</v>
      </c>
      <c r="B1919" s="2">
        <v>4151732</v>
      </c>
      <c r="C1919" s="3" t="s">
        <v>5338</v>
      </c>
      <c r="D1919" s="5">
        <v>25.29</v>
      </c>
      <c r="E1919" s="5">
        <v>739.35423747000004</v>
      </c>
      <c r="F1919" s="3" t="s">
        <v>4665</v>
      </c>
      <c r="G1919" s="3" t="s">
        <v>4666</v>
      </c>
      <c r="H1919" s="3" t="s">
        <v>4679</v>
      </c>
      <c r="I1919" s="3" t="s">
        <v>4851</v>
      </c>
      <c r="J1919" s="3" t="s">
        <v>4966</v>
      </c>
      <c r="K1919" s="6">
        <v>226314</v>
      </c>
      <c r="L1919" s="6">
        <v>224970</v>
      </c>
      <c r="M1919" s="6">
        <v>12306</v>
      </c>
      <c r="N1919" s="6">
        <v>11446</v>
      </c>
      <c r="O1919" s="6">
        <v>-7801</v>
      </c>
      <c r="P1919" s="6">
        <v>-8129</v>
      </c>
      <c r="Q1919" s="6">
        <v>-12093</v>
      </c>
      <c r="R1919" s="6">
        <v>-8635</v>
      </c>
      <c r="S1919" s="6">
        <v>59634</v>
      </c>
      <c r="T1919" s="6">
        <v>65728</v>
      </c>
      <c r="U1919" s="6">
        <v>412154</v>
      </c>
      <c r="V1919" s="6">
        <v>411602</v>
      </c>
      <c r="W1919" s="6">
        <v>732970</v>
      </c>
      <c r="X1919" s="6">
        <v>717148</v>
      </c>
      <c r="Y1919" s="6">
        <v>405855</v>
      </c>
      <c r="Z1919" s="6">
        <v>388693</v>
      </c>
      <c r="AA1919" s="6">
        <v>38677</v>
      </c>
      <c r="AB1919" s="6">
        <v>41570</v>
      </c>
      <c r="AC1919" s="6">
        <v>29235043</v>
      </c>
      <c r="AD1919" s="6">
        <v>28572537</v>
      </c>
      <c r="AF1919">
        <f>Q1919/W1919</f>
        <v>-1.6498628866120031E-2</v>
      </c>
      <c r="AG1919">
        <f>R1919/X1919</f>
        <v>-1.2040750305376297E-2</v>
      </c>
      <c r="AH1919">
        <f>U1919/W1919</f>
        <v>0.56230677926791006</v>
      </c>
      <c r="AI1919">
        <f>V1919/X1919</f>
        <v>0.57394289602704041</v>
      </c>
      <c r="AJ1919">
        <f>Y1919/AA1919</f>
        <v>10.493445717092845</v>
      </c>
      <c r="AK1919">
        <f>Z1919/AB1919</f>
        <v>9.3503247534279534</v>
      </c>
      <c r="AL1919">
        <f>O1919/K1919</f>
        <v>-3.44698074356867E-2</v>
      </c>
      <c r="AM1919">
        <f>P1919/L1919</f>
        <v>-3.6133706716451081E-2</v>
      </c>
      <c r="AN1919">
        <f>K1919/W1919</f>
        <v>0.30876297802092856</v>
      </c>
      <c r="AO1919">
        <f>L1919/X1919</f>
        <v>0.3137009376028379</v>
      </c>
      <c r="AP1919">
        <f>IF(OR(Q1919&lt;0, Q1919="NA"), 0, 1)</f>
        <v>0</v>
      </c>
      <c r="AQ1919">
        <f>IF(OR(S1919&lt;0, S1919="NA"), 0, 1)</f>
        <v>1</v>
      </c>
      <c r="AR1919">
        <f>IFERROR(IF((AF1919-AG1919)&gt;0,1,0),0)</f>
        <v>0</v>
      </c>
      <c r="AS1919">
        <f>IFERROR(IF((S1919-Q1919)&gt;0,1,0),0)</f>
        <v>1</v>
      </c>
      <c r="AT1919">
        <f>IFERROR(IF((AH1919-AI1919)&lt;0,1,0),0)</f>
        <v>1</v>
      </c>
      <c r="AU1919">
        <f>IFERROR(IF((AJ1919-AK1919)&gt;0,1,0),0)</f>
        <v>1</v>
      </c>
      <c r="AV1919">
        <f>IFERROR(IF((AL1919-AM1919)&gt;0,1,0),0)</f>
        <v>1</v>
      </c>
      <c r="AW1919">
        <f>IFERROR(IF((AN1919-AO1919)&gt;0,1,0),0)</f>
        <v>0</v>
      </c>
      <c r="AX1919">
        <f>IFERROR(IF((AC1919-AD1919)&lt;0,1,0),0)</f>
        <v>0</v>
      </c>
      <c r="AY1919">
        <f>SUM(AP1919:AX1919)</f>
        <v>5</v>
      </c>
    </row>
    <row r="1920" spans="1:51" x14ac:dyDescent="0.45">
      <c r="A1920" s="1" t="s">
        <v>3777</v>
      </c>
      <c r="B1920" s="2">
        <v>4985503</v>
      </c>
      <c r="C1920" s="3" t="s">
        <v>5337</v>
      </c>
      <c r="D1920" s="5">
        <v>86.26</v>
      </c>
      <c r="E1920" s="5">
        <v>4053.81440548</v>
      </c>
      <c r="F1920" s="3" t="s">
        <v>4485</v>
      </c>
      <c r="G1920" s="3" t="s">
        <v>4486</v>
      </c>
      <c r="H1920" s="3" t="s">
        <v>4496</v>
      </c>
      <c r="I1920" s="3" t="s">
        <v>4496</v>
      </c>
      <c r="J1920" s="3" t="s">
        <v>5273</v>
      </c>
      <c r="K1920" s="6">
        <v>845211</v>
      </c>
      <c r="L1920" s="6">
        <v>817627</v>
      </c>
      <c r="M1920" s="6">
        <v>239002</v>
      </c>
      <c r="N1920" s="6">
        <v>231304</v>
      </c>
      <c r="O1920" s="6">
        <v>215443</v>
      </c>
      <c r="P1920" s="6">
        <v>208760</v>
      </c>
      <c r="Q1920" s="6">
        <v>150771</v>
      </c>
      <c r="R1920" s="6">
        <v>147331</v>
      </c>
      <c r="S1920" s="6">
        <v>153747</v>
      </c>
      <c r="T1920" s="6">
        <v>163558</v>
      </c>
      <c r="U1920" s="6">
        <v>122672</v>
      </c>
      <c r="V1920" s="6">
        <v>139839</v>
      </c>
      <c r="W1920" s="6">
        <v>996273</v>
      </c>
      <c r="X1920" s="6">
        <v>942489</v>
      </c>
      <c r="Y1920" s="6">
        <v>546835</v>
      </c>
      <c r="Z1920" s="6">
        <v>516661</v>
      </c>
      <c r="AA1920" s="6">
        <v>247321</v>
      </c>
      <c r="AB1920" s="6">
        <v>212945</v>
      </c>
      <c r="AC1920" s="6">
        <v>46996408</v>
      </c>
      <c r="AD1920" s="6">
        <v>46996608</v>
      </c>
      <c r="AF1920">
        <f>Q1920/W1920</f>
        <v>0.15133502564056237</v>
      </c>
      <c r="AG1920">
        <f>R1920/X1920</f>
        <v>0.15632118783349194</v>
      </c>
      <c r="AH1920">
        <f>U1920/W1920</f>
        <v>0.12313090889746084</v>
      </c>
      <c r="AI1920">
        <f>V1920/X1920</f>
        <v>0.14837202344006137</v>
      </c>
      <c r="AJ1920">
        <f>Y1920/AA1920</f>
        <v>2.2110334342817635</v>
      </c>
      <c r="AK1920">
        <f>Z1920/AB1920</f>
        <v>2.4262649980041795</v>
      </c>
      <c r="AL1920">
        <f>O1920/K1920</f>
        <v>0.2548984809710238</v>
      </c>
      <c r="AM1920">
        <f>P1920/L1920</f>
        <v>0.25532424932151215</v>
      </c>
      <c r="AN1920">
        <f>K1920/W1920</f>
        <v>0.84837288574517222</v>
      </c>
      <c r="AO1920">
        <f>L1920/X1920</f>
        <v>0.86751887820441409</v>
      </c>
      <c r="AP1920">
        <f>IF(OR(Q1920&lt;0, Q1920="NA"), 0, 1)</f>
        <v>1</v>
      </c>
      <c r="AQ1920">
        <f>IF(OR(S1920&lt;0, S1920="NA"), 0, 1)</f>
        <v>1</v>
      </c>
      <c r="AR1920">
        <f>IFERROR(IF((AF1920-AG1920)&gt;0,1,0),0)</f>
        <v>0</v>
      </c>
      <c r="AS1920">
        <f>IFERROR(IF((S1920-Q1920)&gt;0,1,0),0)</f>
        <v>1</v>
      </c>
      <c r="AT1920">
        <f>IFERROR(IF((AH1920-AI1920)&lt;0,1,0),0)</f>
        <v>1</v>
      </c>
      <c r="AU1920">
        <f>IFERROR(IF((AJ1920-AK1920)&gt;0,1,0),0)</f>
        <v>0</v>
      </c>
      <c r="AV1920">
        <f>IFERROR(IF((AL1920-AM1920)&gt;0,1,0),0)</f>
        <v>0</v>
      </c>
      <c r="AW1920">
        <f>IFERROR(IF((AN1920-AO1920)&gt;0,1,0),0)</f>
        <v>0</v>
      </c>
      <c r="AX1920">
        <f>IFERROR(IF((AC1920-AD1920)&lt;0,1,0),0)</f>
        <v>1</v>
      </c>
      <c r="AY1920">
        <f>SUM(AP1920:AX1920)</f>
        <v>5</v>
      </c>
    </row>
    <row r="1921" spans="1:51" x14ac:dyDescent="0.45">
      <c r="A1921" s="1" t="s">
        <v>3785</v>
      </c>
      <c r="B1921" s="2">
        <v>4004303</v>
      </c>
      <c r="C1921" s="3" t="s">
        <v>5337</v>
      </c>
      <c r="D1921" s="5">
        <v>180.76</v>
      </c>
      <c r="E1921" s="5">
        <v>8395.1693578400009</v>
      </c>
      <c r="F1921" s="3" t="s">
        <v>4470</v>
      </c>
      <c r="G1921" s="3" t="s">
        <v>4512</v>
      </c>
      <c r="H1921" s="3" t="s">
        <v>4513</v>
      </c>
      <c r="I1921" s="3" t="s">
        <v>4514</v>
      </c>
      <c r="J1921" s="3" t="s">
        <v>4515</v>
      </c>
      <c r="K1921" s="6">
        <v>3025824</v>
      </c>
      <c r="L1921" s="6">
        <v>3007838</v>
      </c>
      <c r="M1921" s="6">
        <v>644954</v>
      </c>
      <c r="N1921" s="6">
        <v>630557</v>
      </c>
      <c r="O1921" s="6">
        <v>377944</v>
      </c>
      <c r="P1921" s="6">
        <v>374589</v>
      </c>
      <c r="Q1921" s="6">
        <v>237436</v>
      </c>
      <c r="R1921" s="6">
        <v>263572</v>
      </c>
      <c r="S1921" s="6">
        <v>572125</v>
      </c>
      <c r="T1921" s="6">
        <v>542767</v>
      </c>
      <c r="U1921" s="6">
        <v>1712510</v>
      </c>
      <c r="V1921" s="6">
        <v>1648859</v>
      </c>
      <c r="W1921" s="6">
        <v>7486291</v>
      </c>
      <c r="X1921" s="6">
        <v>7441640</v>
      </c>
      <c r="Y1921" s="6">
        <v>1499303</v>
      </c>
      <c r="Z1921" s="6">
        <v>1438088</v>
      </c>
      <c r="AA1921" s="6">
        <v>618753</v>
      </c>
      <c r="AB1921" s="6">
        <v>556751</v>
      </c>
      <c r="AC1921" s="6">
        <v>46444000</v>
      </c>
      <c r="AD1921" s="6">
        <v>47116000</v>
      </c>
      <c r="AF1921">
        <f>Q1921/W1921</f>
        <v>3.1716106146555081E-2</v>
      </c>
      <c r="AG1921">
        <f>R1921/X1921</f>
        <v>3.5418536774151937E-2</v>
      </c>
      <c r="AH1921">
        <f>U1921/W1921</f>
        <v>0.2287527962778898</v>
      </c>
      <c r="AI1921">
        <f>V1921/X1921</f>
        <v>0.2215719921952688</v>
      </c>
      <c r="AJ1921">
        <f>Y1921/AA1921</f>
        <v>2.4231042112119052</v>
      </c>
      <c r="AK1921">
        <f>Z1921/AB1921</f>
        <v>2.5830002999545578</v>
      </c>
      <c r="AL1921">
        <f>O1921/K1921</f>
        <v>0.12490614126928731</v>
      </c>
      <c r="AM1921">
        <f>P1921/L1921</f>
        <v>0.12453762469920256</v>
      </c>
      <c r="AN1921">
        <f>K1921/W1921</f>
        <v>0.40418199078822875</v>
      </c>
      <c r="AO1921">
        <f>L1921/X1921</f>
        <v>0.40419020538483452</v>
      </c>
      <c r="AP1921">
        <f>IF(OR(Q1921&lt;0, Q1921="NA"), 0, 1)</f>
        <v>1</v>
      </c>
      <c r="AQ1921">
        <f>IF(OR(S1921&lt;0, S1921="NA"), 0, 1)</f>
        <v>1</v>
      </c>
      <c r="AR1921">
        <f>IFERROR(IF((AF1921-AG1921)&gt;0,1,0),0)</f>
        <v>0</v>
      </c>
      <c r="AS1921">
        <f>IFERROR(IF((S1921-Q1921)&gt;0,1,0),0)</f>
        <v>1</v>
      </c>
      <c r="AT1921">
        <f>IFERROR(IF((AH1921-AI1921)&lt;0,1,0),0)</f>
        <v>0</v>
      </c>
      <c r="AU1921">
        <f>IFERROR(IF((AJ1921-AK1921)&gt;0,1,0),0)</f>
        <v>0</v>
      </c>
      <c r="AV1921">
        <f>IFERROR(IF((AL1921-AM1921)&gt;0,1,0),0)</f>
        <v>1</v>
      </c>
      <c r="AW1921">
        <f>IFERROR(IF((AN1921-AO1921)&gt;0,1,0),0)</f>
        <v>0</v>
      </c>
      <c r="AX1921">
        <f>IFERROR(IF((AC1921-AD1921)&lt;0,1,0),0)</f>
        <v>1</v>
      </c>
      <c r="AY1921">
        <f>SUM(AP1921:AX1921)</f>
        <v>5</v>
      </c>
    </row>
    <row r="1922" spans="1:51" x14ac:dyDescent="0.45">
      <c r="A1922" s="1" t="s">
        <v>3800</v>
      </c>
      <c r="B1922" s="2">
        <v>4071231</v>
      </c>
      <c r="C1922" s="3" t="s">
        <v>5335</v>
      </c>
      <c r="D1922" s="5">
        <v>134.80000000000001</v>
      </c>
      <c r="E1922" s="5">
        <v>21953.7250776</v>
      </c>
      <c r="F1922" s="3" t="s">
        <v>4500</v>
      </c>
      <c r="G1922" s="3" t="s">
        <v>4539</v>
      </c>
      <c r="H1922" s="3" t="s">
        <v>4539</v>
      </c>
      <c r="I1922" s="3" t="s">
        <v>4540</v>
      </c>
      <c r="J1922" s="3" t="s">
        <v>4541</v>
      </c>
      <c r="K1922" s="6">
        <v>2737595</v>
      </c>
      <c r="L1922" s="6">
        <v>2704030</v>
      </c>
      <c r="M1922" s="6">
        <v>640717</v>
      </c>
      <c r="N1922" s="6">
        <v>628179</v>
      </c>
      <c r="O1922" s="6">
        <v>524159</v>
      </c>
      <c r="P1922" s="6">
        <v>513780</v>
      </c>
      <c r="Q1922" s="6">
        <v>513173</v>
      </c>
      <c r="R1922" s="6">
        <v>495641</v>
      </c>
      <c r="S1922" s="6">
        <v>638399</v>
      </c>
      <c r="T1922" s="6">
        <v>646475</v>
      </c>
      <c r="U1922" s="6" t="s">
        <v>4474</v>
      </c>
      <c r="V1922" s="6" t="s">
        <v>4474</v>
      </c>
      <c r="W1922" s="6">
        <v>3769728</v>
      </c>
      <c r="X1922" s="6">
        <v>3631706</v>
      </c>
      <c r="Y1922" s="6">
        <v>1838866</v>
      </c>
      <c r="Z1922" s="6">
        <v>1756393</v>
      </c>
      <c r="AA1922" s="6">
        <v>594896</v>
      </c>
      <c r="AB1922" s="6">
        <v>626374</v>
      </c>
      <c r="AC1922" s="6">
        <v>162959000</v>
      </c>
      <c r="AD1922" s="6">
        <v>161802000</v>
      </c>
      <c r="AF1922">
        <f>Q1922/W1922</f>
        <v>0.13612998073070523</v>
      </c>
      <c r="AG1922">
        <f>R1922/X1922</f>
        <v>0.13647608038756442</v>
      </c>
      <c r="AH1922" t="e">
        <f>U1922/W1922</f>
        <v>#VALUE!</v>
      </c>
      <c r="AI1922" t="e">
        <f>V1922/X1922</f>
        <v>#VALUE!</v>
      </c>
      <c r="AJ1922">
        <f>Y1922/AA1922</f>
        <v>3.0910713805438261</v>
      </c>
      <c r="AK1922">
        <f>Z1922/AB1922</f>
        <v>2.804064344944075</v>
      </c>
      <c r="AL1922">
        <f>O1922/K1922</f>
        <v>0.1914669627903324</v>
      </c>
      <c r="AM1922">
        <f>P1922/L1922</f>
        <v>0.19000528840286535</v>
      </c>
      <c r="AN1922">
        <f>K1922/W1922</f>
        <v>0.72620491451903157</v>
      </c>
      <c r="AO1922">
        <f>L1922/X1922</f>
        <v>0.74456192213797046</v>
      </c>
      <c r="AP1922">
        <f>IF(OR(Q1922&lt;0, Q1922="NA"), 0, 1)</f>
        <v>1</v>
      </c>
      <c r="AQ1922">
        <f>IF(OR(S1922&lt;0, S1922="NA"), 0, 1)</f>
        <v>1</v>
      </c>
      <c r="AR1922">
        <f>IFERROR(IF((AF1922-AG1922)&gt;0,1,0),0)</f>
        <v>0</v>
      </c>
      <c r="AS1922">
        <f>IFERROR(IF((S1922-Q1922)&gt;0,1,0),0)</f>
        <v>1</v>
      </c>
      <c r="AT1922">
        <f>IFERROR(IF((AH1922-AI1922)&lt;0,1,0),0)</f>
        <v>0</v>
      </c>
      <c r="AU1922">
        <f>IFERROR(IF((AJ1922-AK1922)&gt;0,1,0),0)</f>
        <v>1</v>
      </c>
      <c r="AV1922">
        <f>IFERROR(IF((AL1922-AM1922)&gt;0,1,0),0)</f>
        <v>1</v>
      </c>
      <c r="AW1922">
        <f>IFERROR(IF((AN1922-AO1922)&gt;0,1,0),0)</f>
        <v>0</v>
      </c>
      <c r="AX1922">
        <f>IFERROR(IF((AC1922-AD1922)&lt;0,1,0),0)</f>
        <v>0</v>
      </c>
      <c r="AY1922">
        <f>SUM(AP1922:AX1922)</f>
        <v>5</v>
      </c>
    </row>
    <row r="1923" spans="1:51" x14ac:dyDescent="0.45">
      <c r="A1923" s="1" t="s">
        <v>3802</v>
      </c>
      <c r="B1923" s="2">
        <v>4218241</v>
      </c>
      <c r="C1923" s="3" t="s">
        <v>5337</v>
      </c>
      <c r="D1923" s="5">
        <v>48.62</v>
      </c>
      <c r="E1923" s="5">
        <v>3247.8159999999998</v>
      </c>
      <c r="F1923" s="3" t="s">
        <v>4485</v>
      </c>
      <c r="G1923" s="3" t="s">
        <v>4486</v>
      </c>
      <c r="H1923" s="3" t="s">
        <v>4598</v>
      </c>
      <c r="I1923" s="3" t="s">
        <v>4661</v>
      </c>
      <c r="J1923" s="3" t="s">
        <v>4940</v>
      </c>
      <c r="K1923" s="6">
        <v>5108500</v>
      </c>
      <c r="L1923" s="6">
        <v>5186900</v>
      </c>
      <c r="M1923" s="6">
        <v>646300</v>
      </c>
      <c r="N1923" s="6">
        <v>685300</v>
      </c>
      <c r="O1923" s="6">
        <v>581900</v>
      </c>
      <c r="P1923" s="6">
        <v>623800</v>
      </c>
      <c r="Q1923" s="6">
        <v>464000</v>
      </c>
      <c r="R1923" s="6">
        <v>495200</v>
      </c>
      <c r="S1923" s="6">
        <v>339300</v>
      </c>
      <c r="T1923" s="6">
        <v>362100</v>
      </c>
      <c r="U1923" s="6">
        <v>624000</v>
      </c>
      <c r="V1923" s="6">
        <v>662200</v>
      </c>
      <c r="W1923" s="6">
        <v>3781000</v>
      </c>
      <c r="X1923" s="6">
        <v>3779500</v>
      </c>
      <c r="Y1923" s="6">
        <v>2381000</v>
      </c>
      <c r="Z1923" s="6">
        <v>2401600</v>
      </c>
      <c r="AA1923" s="6">
        <v>996000</v>
      </c>
      <c r="AB1923" s="6">
        <v>1087900</v>
      </c>
      <c r="AC1923" s="6">
        <v>66000000</v>
      </c>
      <c r="AD1923" s="6">
        <v>66300000</v>
      </c>
      <c r="AF1923">
        <f>Q1923/W1923</f>
        <v>0.12271885744512034</v>
      </c>
      <c r="AG1923">
        <f>R1923/X1923</f>
        <v>0.13102262203995238</v>
      </c>
      <c r="AH1923">
        <f>U1923/W1923</f>
        <v>0.16503570483998942</v>
      </c>
      <c r="AI1923">
        <f>V1923/X1923</f>
        <v>0.1752083608942982</v>
      </c>
      <c r="AJ1923">
        <f>Y1923/AA1923</f>
        <v>2.3905622489959839</v>
      </c>
      <c r="AK1923">
        <f>Z1923/AB1923</f>
        <v>2.2075558415295524</v>
      </c>
      <c r="AL1923">
        <f>O1923/K1923</f>
        <v>0.11390819222863854</v>
      </c>
      <c r="AM1923">
        <f>P1923/L1923</f>
        <v>0.12026451252193025</v>
      </c>
      <c r="AN1923">
        <f>K1923/W1923</f>
        <v>1.3510975932293043</v>
      </c>
      <c r="AO1923">
        <f>L1923/X1923</f>
        <v>1.3723772985844689</v>
      </c>
      <c r="AP1923">
        <f>IF(OR(Q1923&lt;0, Q1923="NA"), 0, 1)</f>
        <v>1</v>
      </c>
      <c r="AQ1923">
        <f>IF(OR(S1923&lt;0, S1923="NA"), 0, 1)</f>
        <v>1</v>
      </c>
      <c r="AR1923">
        <f>IFERROR(IF((AF1923-AG1923)&gt;0,1,0),0)</f>
        <v>0</v>
      </c>
      <c r="AS1923">
        <f>IFERROR(IF((S1923-Q1923)&gt;0,1,0),0)</f>
        <v>0</v>
      </c>
      <c r="AT1923">
        <f>IFERROR(IF((AH1923-AI1923)&lt;0,1,0),0)</f>
        <v>1</v>
      </c>
      <c r="AU1923">
        <f>IFERROR(IF((AJ1923-AK1923)&gt;0,1,0),0)</f>
        <v>1</v>
      </c>
      <c r="AV1923">
        <f>IFERROR(IF((AL1923-AM1923)&gt;0,1,0),0)</f>
        <v>0</v>
      </c>
      <c r="AW1923">
        <f>IFERROR(IF((AN1923-AO1923)&gt;0,1,0),0)</f>
        <v>0</v>
      </c>
      <c r="AX1923">
        <f>IFERROR(IF((AC1923-AD1923)&lt;0,1,0),0)</f>
        <v>1</v>
      </c>
      <c r="AY1923">
        <f>SUM(AP1923:AX1923)</f>
        <v>5</v>
      </c>
    </row>
    <row r="1924" spans="1:51" x14ac:dyDescent="0.45">
      <c r="A1924" s="1" t="s">
        <v>3803</v>
      </c>
      <c r="B1924" s="2">
        <v>4354786</v>
      </c>
      <c r="C1924" s="3" t="s">
        <v>5337</v>
      </c>
      <c r="D1924" s="5">
        <v>28.53</v>
      </c>
      <c r="E1924" s="5">
        <v>5600.6580248099999</v>
      </c>
      <c r="F1924" s="3" t="s">
        <v>4583</v>
      </c>
      <c r="G1924" s="3" t="s">
        <v>4583</v>
      </c>
      <c r="H1924" s="3" t="s">
        <v>4602</v>
      </c>
      <c r="I1924" s="3" t="s">
        <v>4635</v>
      </c>
      <c r="J1924" s="3" t="s">
        <v>4766</v>
      </c>
      <c r="K1924" s="6">
        <v>18703544</v>
      </c>
      <c r="L1924" s="6">
        <v>19407898</v>
      </c>
      <c r="M1924" s="6">
        <v>2438639</v>
      </c>
      <c r="N1924" s="6">
        <v>4478682</v>
      </c>
      <c r="O1924" s="6">
        <v>1785109</v>
      </c>
      <c r="P1924" s="6">
        <v>3844238</v>
      </c>
      <c r="Q1924" s="6">
        <v>394820</v>
      </c>
      <c r="R1924" s="6">
        <v>-480724</v>
      </c>
      <c r="S1924" s="6">
        <v>2152346</v>
      </c>
      <c r="T1924" s="6">
        <v>2869702</v>
      </c>
      <c r="U1924" s="6">
        <v>1597097</v>
      </c>
      <c r="V1924" s="6">
        <v>1231612</v>
      </c>
      <c r="W1924" s="6">
        <v>23938458</v>
      </c>
      <c r="X1924" s="6">
        <v>23663141</v>
      </c>
      <c r="Y1924" s="6">
        <v>11744857</v>
      </c>
      <c r="Z1924" s="6">
        <v>11841509</v>
      </c>
      <c r="AA1924" s="6">
        <v>4022436</v>
      </c>
      <c r="AB1924" s="6">
        <v>4324473</v>
      </c>
      <c r="AC1924" s="6">
        <v>196307678</v>
      </c>
      <c r="AD1924" s="6">
        <v>196307678</v>
      </c>
      <c r="AF1924">
        <f>Q1924/W1924</f>
        <v>1.6493125831246108E-2</v>
      </c>
      <c r="AG1924">
        <f>R1924/X1924</f>
        <v>-2.0315308098785363E-2</v>
      </c>
      <c r="AH1924">
        <f>U1924/W1924</f>
        <v>6.6716786854023769E-2</v>
      </c>
      <c r="AI1924">
        <f>V1924/X1924</f>
        <v>5.2047697302737624E-2</v>
      </c>
      <c r="AJ1924">
        <f>Y1924/AA1924</f>
        <v>2.9198368849125256</v>
      </c>
      <c r="AK1924">
        <f>Z1924/AB1924</f>
        <v>2.7382548116267578</v>
      </c>
      <c r="AL1924">
        <f>O1924/K1924</f>
        <v>9.5442286231956899E-2</v>
      </c>
      <c r="AM1924">
        <f>P1924/L1924</f>
        <v>0.198075958560788</v>
      </c>
      <c r="AN1924">
        <f>K1924/W1924</f>
        <v>0.78131782757268664</v>
      </c>
      <c r="AO1924">
        <f>L1924/X1924</f>
        <v>0.82017421102295762</v>
      </c>
      <c r="AP1924">
        <f>IF(OR(Q1924&lt;0, Q1924="NA"), 0, 1)</f>
        <v>1</v>
      </c>
      <c r="AQ1924">
        <f>IF(OR(S1924&lt;0, S1924="NA"), 0, 1)</f>
        <v>1</v>
      </c>
      <c r="AR1924">
        <f>IFERROR(IF((AF1924-AG1924)&gt;0,1,0),0)</f>
        <v>1</v>
      </c>
      <c r="AS1924">
        <f>IFERROR(IF((S1924-Q1924)&gt;0,1,0),0)</f>
        <v>1</v>
      </c>
      <c r="AT1924">
        <f>IFERROR(IF((AH1924-AI1924)&lt;0,1,0),0)</f>
        <v>0</v>
      </c>
      <c r="AU1924">
        <f>IFERROR(IF((AJ1924-AK1924)&gt;0,1,0),0)</f>
        <v>1</v>
      </c>
      <c r="AV1924">
        <f>IFERROR(IF((AL1924-AM1924)&gt;0,1,0),0)</f>
        <v>0</v>
      </c>
      <c r="AW1924">
        <f>IFERROR(IF((AN1924-AO1924)&gt;0,1,0),0)</f>
        <v>0</v>
      </c>
      <c r="AX1924">
        <f>IFERROR(IF((AC1924-AD1924)&lt;0,1,0),0)</f>
        <v>0</v>
      </c>
      <c r="AY1924">
        <f>SUM(AP1924:AX1924)</f>
        <v>5</v>
      </c>
    </row>
    <row r="1925" spans="1:51" x14ac:dyDescent="0.45">
      <c r="A1925" s="1" t="s">
        <v>3807</v>
      </c>
      <c r="B1925" s="2">
        <v>4574287</v>
      </c>
      <c r="C1925" s="3" t="s">
        <v>5335</v>
      </c>
      <c r="D1925" s="5">
        <v>415.11</v>
      </c>
      <c r="E1925" s="5">
        <v>1332527.86504749</v>
      </c>
      <c r="F1925" s="3" t="s">
        <v>4475</v>
      </c>
      <c r="G1925" s="3" t="s">
        <v>4564</v>
      </c>
      <c r="H1925" s="3" t="s">
        <v>5035</v>
      </c>
      <c r="I1925" s="3" t="s">
        <v>5036</v>
      </c>
      <c r="J1925" s="3" t="s">
        <v>5037</v>
      </c>
      <c r="K1925" s="6">
        <v>97150000</v>
      </c>
      <c r="L1925" s="6">
        <v>95318000</v>
      </c>
      <c r="M1925" s="6">
        <v>13244000</v>
      </c>
      <c r="N1925" s="6">
        <v>12178000</v>
      </c>
      <c r="O1925" s="6">
        <v>8140000</v>
      </c>
      <c r="P1925" s="6">
        <v>7187000</v>
      </c>
      <c r="Q1925" s="6">
        <v>12764000</v>
      </c>
      <c r="R1925" s="6">
        <v>12459000</v>
      </c>
      <c r="S1925" s="6">
        <v>14479000</v>
      </c>
      <c r="T1925" s="6">
        <v>11532000</v>
      </c>
      <c r="U1925" s="6">
        <v>5275000</v>
      </c>
      <c r="V1925" s="6">
        <v>5338000</v>
      </c>
      <c r="W1925" s="6">
        <v>119852000</v>
      </c>
      <c r="X1925" s="6">
        <v>112832000</v>
      </c>
      <c r="Y1925" s="6">
        <v>56379000</v>
      </c>
      <c r="Z1925" s="6">
        <v>52977000</v>
      </c>
      <c r="AA1925" s="6">
        <v>30577000</v>
      </c>
      <c r="AB1925" s="6">
        <v>27729000</v>
      </c>
      <c r="AC1925" s="6">
        <v>3207000000</v>
      </c>
      <c r="AD1925" s="6">
        <v>3194000000</v>
      </c>
      <c r="AF1925">
        <f>Q1925/W1925</f>
        <v>0.10649801421753496</v>
      </c>
      <c r="AG1925">
        <f>R1925/X1925</f>
        <v>0.11042080260918888</v>
      </c>
      <c r="AH1925">
        <f>U1925/W1925</f>
        <v>4.4012615559189665E-2</v>
      </c>
      <c r="AI1925">
        <f>V1925/X1925</f>
        <v>4.7309273964832671E-2</v>
      </c>
      <c r="AJ1925">
        <f>Y1925/AA1925</f>
        <v>1.8438368708506394</v>
      </c>
      <c r="AK1925">
        <f>Z1925/AB1925</f>
        <v>1.9105268852104296</v>
      </c>
      <c r="AL1925">
        <f>O1925/K1925</f>
        <v>8.3787956767884711E-2</v>
      </c>
      <c r="AM1925">
        <f>P1925/L1925</f>
        <v>7.5400239199311783E-2</v>
      </c>
      <c r="AN1925">
        <f>K1925/W1925</f>
        <v>0.810583052431332</v>
      </c>
      <c r="AO1925">
        <f>L1925/X1925</f>
        <v>0.84477807714123654</v>
      </c>
      <c r="AP1925">
        <f>IF(OR(Q1925&lt;0, Q1925="NA"), 0, 1)</f>
        <v>1</v>
      </c>
      <c r="AQ1925">
        <f>IF(OR(S1925&lt;0, S1925="NA"), 0, 1)</f>
        <v>1</v>
      </c>
      <c r="AR1925">
        <f>IFERROR(IF((AF1925-AG1925)&gt;0,1,0),0)</f>
        <v>0</v>
      </c>
      <c r="AS1925">
        <f>IFERROR(IF((S1925-Q1925)&gt;0,1,0),0)</f>
        <v>1</v>
      </c>
      <c r="AT1925">
        <f>IFERROR(IF((AH1925-AI1925)&lt;0,1,0),0)</f>
        <v>1</v>
      </c>
      <c r="AU1925">
        <f>IFERROR(IF((AJ1925-AK1925)&gt;0,1,0),0)</f>
        <v>0</v>
      </c>
      <c r="AV1925">
        <f>IFERROR(IF((AL1925-AM1925)&gt;0,1,0),0)</f>
        <v>1</v>
      </c>
      <c r="AW1925">
        <f>IFERROR(IF((AN1925-AO1925)&gt;0,1,0),0)</f>
        <v>0</v>
      </c>
      <c r="AX1925">
        <f>IFERROR(IF((AC1925-AD1925)&lt;0,1,0),0)</f>
        <v>0</v>
      </c>
      <c r="AY1925">
        <f>SUM(AP1925:AX1925)</f>
        <v>5</v>
      </c>
    </row>
    <row r="1926" spans="1:51" x14ac:dyDescent="0.45">
      <c r="A1926" s="1" t="s">
        <v>3813</v>
      </c>
      <c r="B1926" s="2">
        <v>4112734</v>
      </c>
      <c r="C1926" s="3" t="s">
        <v>5335</v>
      </c>
      <c r="D1926" s="7">
        <v>197.05</v>
      </c>
      <c r="E1926" s="5">
        <v>179752.28378870001</v>
      </c>
      <c r="F1926" s="3" t="s">
        <v>4500</v>
      </c>
      <c r="G1926" s="3" t="s">
        <v>4539</v>
      </c>
      <c r="H1926" s="3" t="s">
        <v>4539</v>
      </c>
      <c r="I1926" s="3" t="s">
        <v>4582</v>
      </c>
      <c r="J1926" s="3" t="s">
        <v>5376</v>
      </c>
      <c r="K1926" s="6">
        <v>15711000</v>
      </c>
      <c r="L1926" s="6">
        <v>16092000</v>
      </c>
      <c r="M1926" s="6">
        <v>6897000</v>
      </c>
      <c r="N1926" s="6">
        <v>7154000</v>
      </c>
      <c r="O1926" s="6">
        <v>5483000</v>
      </c>
      <c r="P1926" s="6">
        <v>5820000</v>
      </c>
      <c r="Q1926" s="6">
        <v>4965000</v>
      </c>
      <c r="R1926" s="6">
        <v>5312000</v>
      </c>
      <c r="S1926" s="6">
        <v>6244000</v>
      </c>
      <c r="T1926" s="6">
        <v>6449000</v>
      </c>
      <c r="U1926" s="6">
        <v>12844000</v>
      </c>
      <c r="V1926" s="6">
        <v>12842000</v>
      </c>
      <c r="W1926" s="6">
        <v>35321000</v>
      </c>
      <c r="X1926" s="6">
        <v>35048000</v>
      </c>
      <c r="Y1926" s="6">
        <v>15872000</v>
      </c>
      <c r="Z1926" s="6">
        <v>16789000</v>
      </c>
      <c r="AA1926" s="6">
        <v>3686000</v>
      </c>
      <c r="AB1926" s="6">
        <v>3637000</v>
      </c>
      <c r="AC1926" s="6">
        <v>912000000</v>
      </c>
      <c r="AD1926" s="6">
        <v>913000000</v>
      </c>
      <c r="AF1926">
        <f>Q1926/W1926</f>
        <v>0.1405679340902013</v>
      </c>
      <c r="AG1926">
        <f>R1926/X1926</f>
        <v>0.15156356996119608</v>
      </c>
      <c r="AH1926">
        <f>U1926/W1926</f>
        <v>0.36363636363636365</v>
      </c>
      <c r="AI1926">
        <f>V1926/X1926</f>
        <v>0.36641177813284637</v>
      </c>
      <c r="AJ1926">
        <f>Y1926/AA1926</f>
        <v>4.3060227889310907</v>
      </c>
      <c r="AK1926">
        <f>Z1926/AB1926</f>
        <v>4.6161671707451193</v>
      </c>
      <c r="AL1926">
        <f>O1926/K1926</f>
        <v>0.34899115269556363</v>
      </c>
      <c r="AM1926">
        <f>P1926/L1926</f>
        <v>0.36167039522744221</v>
      </c>
      <c r="AN1926">
        <f>K1926/W1926</f>
        <v>0.44480620593980918</v>
      </c>
      <c r="AO1926">
        <f>L1926/X1926</f>
        <v>0.45914174845925587</v>
      </c>
      <c r="AP1926">
        <f>IF(OR(Q1926&lt;0, Q1926="NA"), 0, 1)</f>
        <v>1</v>
      </c>
      <c r="AQ1926">
        <f>IF(OR(S1926&lt;0, S1926="NA"), 0, 1)</f>
        <v>1</v>
      </c>
      <c r="AR1926">
        <f>IFERROR(IF((AF1926-AG1926)&gt;0,1,0),0)</f>
        <v>0</v>
      </c>
      <c r="AS1926">
        <f>IFERROR(IF((S1926-Q1926)&gt;0,1,0),0)</f>
        <v>1</v>
      </c>
      <c r="AT1926">
        <f>IFERROR(IF((AH1926-AI1926)&lt;0,1,0),0)</f>
        <v>1</v>
      </c>
      <c r="AU1926">
        <f>IFERROR(IF((AJ1926-AK1926)&gt;0,1,0),0)</f>
        <v>0</v>
      </c>
      <c r="AV1926">
        <f>IFERROR(IF((AL1926-AM1926)&gt;0,1,0),0)</f>
        <v>0</v>
      </c>
      <c r="AW1926">
        <f>IFERROR(IF((AN1926-AO1926)&gt;0,1,0),0)</f>
        <v>0</v>
      </c>
      <c r="AX1926">
        <f>IFERROR(IF((AC1926-AD1926)&lt;0,1,0),0)</f>
        <v>1</v>
      </c>
      <c r="AY1926">
        <f>SUM(AP1926:AX1926)</f>
        <v>5</v>
      </c>
    </row>
    <row r="1927" spans="1:51" x14ac:dyDescent="0.45">
      <c r="A1927" s="1" t="s">
        <v>3824</v>
      </c>
      <c r="B1927" s="2">
        <v>4960115</v>
      </c>
      <c r="C1927" s="3" t="s">
        <v>5335</v>
      </c>
      <c r="D1927" s="5">
        <v>41.55</v>
      </c>
      <c r="E1927" s="5">
        <v>2807.5020051000001</v>
      </c>
      <c r="F1927" s="3" t="s">
        <v>4480</v>
      </c>
      <c r="G1927" s="3" t="s">
        <v>4509</v>
      </c>
      <c r="H1927" s="3" t="s">
        <v>4509</v>
      </c>
      <c r="I1927" s="3" t="s">
        <v>4510</v>
      </c>
      <c r="J1927" s="3" t="s">
        <v>4727</v>
      </c>
      <c r="K1927" s="6">
        <v>1343793</v>
      </c>
      <c r="L1927" s="6">
        <v>1311125</v>
      </c>
      <c r="M1927" s="6">
        <v>165462</v>
      </c>
      <c r="N1927" s="6">
        <v>143523</v>
      </c>
      <c r="O1927" s="6">
        <v>59862</v>
      </c>
      <c r="P1927" s="6">
        <v>41743</v>
      </c>
      <c r="Q1927" s="6">
        <v>-68738</v>
      </c>
      <c r="R1927" s="6">
        <v>-86269</v>
      </c>
      <c r="S1927" s="6">
        <v>107553</v>
      </c>
      <c r="T1927" s="6">
        <v>92816</v>
      </c>
      <c r="U1927" s="6">
        <v>1399010</v>
      </c>
      <c r="V1927" s="6">
        <v>1400444</v>
      </c>
      <c r="W1927" s="6">
        <v>3539040</v>
      </c>
      <c r="X1927" s="6">
        <v>3680185</v>
      </c>
      <c r="Y1927" s="6">
        <v>1014281</v>
      </c>
      <c r="Z1927" s="6">
        <v>1137054</v>
      </c>
      <c r="AA1927" s="6">
        <v>1031554</v>
      </c>
      <c r="AB1927" s="6">
        <v>1156102</v>
      </c>
      <c r="AC1927" s="6">
        <v>117549910</v>
      </c>
      <c r="AD1927" s="6">
        <v>117488234</v>
      </c>
      <c r="AF1927">
        <f>Q1927/W1927</f>
        <v>-1.9422781319227814E-2</v>
      </c>
      <c r="AG1927">
        <f>R1927/X1927</f>
        <v>-2.3441484599279656E-2</v>
      </c>
      <c r="AH1927">
        <f>U1927/W1927</f>
        <v>0.39530776707807769</v>
      </c>
      <c r="AI1927">
        <f>V1927/X1927</f>
        <v>0.38053630456077614</v>
      </c>
      <c r="AJ1927">
        <f>Y1927/AA1927</f>
        <v>0.98325536035922501</v>
      </c>
      <c r="AK1927">
        <f>Z1927/AB1927</f>
        <v>0.9835239451190293</v>
      </c>
      <c r="AL1927">
        <f>O1927/K1927</f>
        <v>4.4547039611011516E-2</v>
      </c>
      <c r="AM1927">
        <f>P1927/L1927</f>
        <v>3.1837544093812564E-2</v>
      </c>
      <c r="AN1927">
        <f>K1927/W1927</f>
        <v>0.37970551335955516</v>
      </c>
      <c r="AO1927">
        <f>L1927/X1927</f>
        <v>0.35626605727701188</v>
      </c>
      <c r="AP1927">
        <f>IF(OR(Q1927&lt;0, Q1927="NA"), 0, 1)</f>
        <v>0</v>
      </c>
      <c r="AQ1927">
        <f>IF(OR(S1927&lt;0, S1927="NA"), 0, 1)</f>
        <v>1</v>
      </c>
      <c r="AR1927">
        <f>IFERROR(IF((AF1927-AG1927)&gt;0,1,0),0)</f>
        <v>1</v>
      </c>
      <c r="AS1927">
        <f>IFERROR(IF((S1927-Q1927)&gt;0,1,0),0)</f>
        <v>1</v>
      </c>
      <c r="AT1927">
        <f>IFERROR(IF((AH1927-AI1927)&lt;0,1,0),0)</f>
        <v>0</v>
      </c>
      <c r="AU1927">
        <f>IFERROR(IF((AJ1927-AK1927)&gt;0,1,0),0)</f>
        <v>0</v>
      </c>
      <c r="AV1927">
        <f>IFERROR(IF((AL1927-AM1927)&gt;0,1,0),0)</f>
        <v>1</v>
      </c>
      <c r="AW1927">
        <f>IFERROR(IF((AN1927-AO1927)&gt;0,1,0),0)</f>
        <v>1</v>
      </c>
      <c r="AX1927">
        <f>IFERROR(IF((AC1927-AD1927)&lt;0,1,0),0)</f>
        <v>0</v>
      </c>
      <c r="AY1927">
        <f>SUM(AP1927:AX1927)</f>
        <v>5</v>
      </c>
    </row>
    <row r="1928" spans="1:51" x14ac:dyDescent="0.45">
      <c r="A1928" s="1" t="s">
        <v>3826</v>
      </c>
      <c r="B1928" s="2">
        <v>4005117</v>
      </c>
      <c r="C1928" s="3" t="s">
        <v>5337</v>
      </c>
      <c r="D1928" s="5">
        <v>35.86</v>
      </c>
      <c r="E1928" s="5">
        <v>1584.03201792</v>
      </c>
      <c r="F1928" s="3" t="s">
        <v>4480</v>
      </c>
      <c r="G1928" s="3" t="s">
        <v>4481</v>
      </c>
      <c r="H1928" s="3" t="s">
        <v>4481</v>
      </c>
      <c r="I1928" s="3" t="s">
        <v>4807</v>
      </c>
      <c r="J1928" s="3" t="s">
        <v>4484</v>
      </c>
      <c r="K1928" s="6">
        <v>576213</v>
      </c>
      <c r="L1928" s="6">
        <v>574363</v>
      </c>
      <c r="M1928" s="6" t="s">
        <v>4474</v>
      </c>
      <c r="N1928" s="6" t="s">
        <v>4474</v>
      </c>
      <c r="O1928" s="6">
        <v>442831</v>
      </c>
      <c r="P1928" s="6">
        <v>423583</v>
      </c>
      <c r="Q1928" s="6">
        <v>210280</v>
      </c>
      <c r="R1928" s="6">
        <v>206310</v>
      </c>
      <c r="S1928" s="6">
        <v>343298</v>
      </c>
      <c r="T1928" s="6" t="s">
        <v>4474</v>
      </c>
      <c r="U1928" s="6">
        <v>98666</v>
      </c>
      <c r="V1928" s="6" t="s">
        <v>4474</v>
      </c>
      <c r="W1928" s="6">
        <v>14372953</v>
      </c>
      <c r="X1928" s="6">
        <v>13939109</v>
      </c>
      <c r="Y1928" s="6" t="s">
        <v>4474</v>
      </c>
      <c r="Z1928" s="6" t="s">
        <v>4474</v>
      </c>
      <c r="AA1928" s="6" t="s">
        <v>4474</v>
      </c>
      <c r="AB1928" s="6" t="s">
        <v>4474</v>
      </c>
      <c r="AC1928" s="6">
        <v>44172672</v>
      </c>
      <c r="AD1928" s="6">
        <v>45162870</v>
      </c>
      <c r="AF1928">
        <f>Q1928/W1928</f>
        <v>1.4630257261677541E-2</v>
      </c>
      <c r="AG1928">
        <f>R1928/X1928</f>
        <v>1.480080254770947E-2</v>
      </c>
      <c r="AH1928">
        <f>U1928/W1928</f>
        <v>6.8646992723068109E-3</v>
      </c>
      <c r="AI1928" t="e">
        <f>V1928/X1928</f>
        <v>#VALUE!</v>
      </c>
      <c r="AJ1928" t="e">
        <f>Y1928/AA1928</f>
        <v>#VALUE!</v>
      </c>
      <c r="AK1928" t="e">
        <f>Z1928/AB1928</f>
        <v>#VALUE!</v>
      </c>
      <c r="AL1928">
        <f>O1928/K1928</f>
        <v>0.76851962729060264</v>
      </c>
      <c r="AM1928">
        <f>P1928/L1928</f>
        <v>0.7374830899622713</v>
      </c>
      <c r="AN1928">
        <f>K1928/W1928</f>
        <v>4.0090091437716385E-2</v>
      </c>
      <c r="AO1928">
        <f>L1928/X1928</f>
        <v>4.1205144460811666E-2</v>
      </c>
      <c r="AP1928">
        <f>IF(OR(Q1928&lt;0, Q1928="NA"), 0, 1)</f>
        <v>1</v>
      </c>
      <c r="AQ1928">
        <f>IF(OR(S1928&lt;0, S1928="NA"), 0, 1)</f>
        <v>1</v>
      </c>
      <c r="AR1928">
        <f>IFERROR(IF((AF1928-AG1928)&gt;0,1,0),0)</f>
        <v>0</v>
      </c>
      <c r="AS1928">
        <f>IFERROR(IF((S1928-Q1928)&gt;0,1,0),0)</f>
        <v>1</v>
      </c>
      <c r="AT1928">
        <f>IFERROR(IF((AH1928-AI1928)&lt;0,1,0),0)</f>
        <v>0</v>
      </c>
      <c r="AU1928">
        <f>IFERROR(IF((AJ1928-AK1928)&gt;0,1,0),0)</f>
        <v>0</v>
      </c>
      <c r="AV1928">
        <f>IFERROR(IF((AL1928-AM1928)&gt;0,1,0),0)</f>
        <v>1</v>
      </c>
      <c r="AW1928">
        <f>IFERROR(IF((AN1928-AO1928)&gt;0,1,0),0)</f>
        <v>0</v>
      </c>
      <c r="AX1928">
        <f>IFERROR(IF((AC1928-AD1928)&lt;0,1,0),0)</f>
        <v>1</v>
      </c>
      <c r="AY1928">
        <f>SUM(AP1928:AX1928)</f>
        <v>5</v>
      </c>
    </row>
    <row r="1929" spans="1:51" x14ac:dyDescent="0.45">
      <c r="A1929" s="1" t="s">
        <v>3831</v>
      </c>
      <c r="B1929" s="2">
        <v>4513682</v>
      </c>
      <c r="C1929" s="3" t="s">
        <v>5337</v>
      </c>
      <c r="D1929" s="5">
        <v>92.61</v>
      </c>
      <c r="E1929" s="5">
        <v>4041.7471130399999</v>
      </c>
      <c r="F1929" s="3" t="s">
        <v>4485</v>
      </c>
      <c r="G1929" s="3" t="s">
        <v>4517</v>
      </c>
      <c r="H1929" s="3" t="s">
        <v>4518</v>
      </c>
      <c r="I1929" s="3" t="s">
        <v>4953</v>
      </c>
      <c r="J1929" s="3" t="s">
        <v>5277</v>
      </c>
      <c r="K1929" s="6">
        <v>4993300</v>
      </c>
      <c r="L1929" s="6">
        <v>4962200</v>
      </c>
      <c r="M1929" s="6">
        <v>799700</v>
      </c>
      <c r="N1929" s="6">
        <v>817000</v>
      </c>
      <c r="O1929" s="6">
        <v>509900</v>
      </c>
      <c r="P1929" s="6">
        <v>532900</v>
      </c>
      <c r="Q1929" s="6">
        <v>129400</v>
      </c>
      <c r="R1929" s="6">
        <v>146900</v>
      </c>
      <c r="S1929" s="6">
        <v>465600</v>
      </c>
      <c r="T1929" s="6">
        <v>594900</v>
      </c>
      <c r="U1929" s="6">
        <v>3345200</v>
      </c>
      <c r="V1929" s="6">
        <v>3245800</v>
      </c>
      <c r="W1929" s="6">
        <v>6670600</v>
      </c>
      <c r="X1929" s="6">
        <v>6561600</v>
      </c>
      <c r="Y1929" s="6">
        <v>2836500</v>
      </c>
      <c r="Z1929" s="6">
        <v>2818900</v>
      </c>
      <c r="AA1929" s="6">
        <v>1802200</v>
      </c>
      <c r="AB1929" s="6">
        <v>1793400</v>
      </c>
      <c r="AC1929" s="6">
        <v>43700000</v>
      </c>
      <c r="AD1929" s="6">
        <v>44200000</v>
      </c>
      <c r="AF1929">
        <f>Q1929/W1929</f>
        <v>1.9398554852636946E-2</v>
      </c>
      <c r="AG1929">
        <f>R1929/X1929</f>
        <v>2.238783223603999E-2</v>
      </c>
      <c r="AH1929">
        <f>U1929/W1929</f>
        <v>0.50148412436662371</v>
      </c>
      <c r="AI1929">
        <f>V1929/X1929</f>
        <v>0.4946659351377713</v>
      </c>
      <c r="AJ1929">
        <f>Y1929/AA1929</f>
        <v>1.5739096659638221</v>
      </c>
      <c r="AK1929">
        <f>Z1929/AB1929</f>
        <v>1.5718188914910227</v>
      </c>
      <c r="AL1929">
        <f>O1929/K1929</f>
        <v>0.10211683656099173</v>
      </c>
      <c r="AM1929">
        <f>P1929/L1929</f>
        <v>0.10739188263270323</v>
      </c>
      <c r="AN1929">
        <f>K1929/W1929</f>
        <v>0.74855335352142238</v>
      </c>
      <c r="AO1929">
        <f>L1929/X1929</f>
        <v>0.75624847598146794</v>
      </c>
      <c r="AP1929">
        <f>IF(OR(Q1929&lt;0, Q1929="NA"), 0, 1)</f>
        <v>1</v>
      </c>
      <c r="AQ1929">
        <f>IF(OR(S1929&lt;0, S1929="NA"), 0, 1)</f>
        <v>1</v>
      </c>
      <c r="AR1929">
        <f>IFERROR(IF((AF1929-AG1929)&gt;0,1,0),0)</f>
        <v>0</v>
      </c>
      <c r="AS1929">
        <f>IFERROR(IF((S1929-Q1929)&gt;0,1,0),0)</f>
        <v>1</v>
      </c>
      <c r="AT1929">
        <f>IFERROR(IF((AH1929-AI1929)&lt;0,1,0),0)</f>
        <v>0</v>
      </c>
      <c r="AU1929">
        <f>IFERROR(IF((AJ1929-AK1929)&gt;0,1,0),0)</f>
        <v>1</v>
      </c>
      <c r="AV1929">
        <f>IFERROR(IF((AL1929-AM1929)&gt;0,1,0),0)</f>
        <v>0</v>
      </c>
      <c r="AW1929">
        <f>IFERROR(IF((AN1929-AO1929)&gt;0,1,0),0)</f>
        <v>0</v>
      </c>
      <c r="AX1929">
        <f>IFERROR(IF((AC1929-AD1929)&lt;0,1,0),0)</f>
        <v>1</v>
      </c>
      <c r="AY1929">
        <f>SUM(AP1929:AX1929)</f>
        <v>5</v>
      </c>
    </row>
    <row r="1930" spans="1:51" x14ac:dyDescent="0.45">
      <c r="A1930" s="1" t="s">
        <v>3842</v>
      </c>
      <c r="B1930" s="2">
        <v>103339</v>
      </c>
      <c r="C1930" s="3" t="s">
        <v>5337</v>
      </c>
      <c r="D1930" s="5">
        <v>289.04000000000002</v>
      </c>
      <c r="E1930" s="5">
        <v>80397.229238240005</v>
      </c>
      <c r="F1930" s="3" t="s">
        <v>4470</v>
      </c>
      <c r="G1930" s="3" t="s">
        <v>4512</v>
      </c>
      <c r="H1930" s="3" t="s">
        <v>4522</v>
      </c>
      <c r="I1930" s="3" t="s">
        <v>4557</v>
      </c>
      <c r="J1930" s="3" t="s">
        <v>4617</v>
      </c>
      <c r="K1930" s="6">
        <v>229747000</v>
      </c>
      <c r="L1930" s="6">
        <v>216008000</v>
      </c>
      <c r="M1930" s="6">
        <v>7775000</v>
      </c>
      <c r="N1930" s="6">
        <v>8528000</v>
      </c>
      <c r="O1930" s="6">
        <v>4881000</v>
      </c>
      <c r="P1930" s="6">
        <v>5518000</v>
      </c>
      <c r="Q1930" s="6">
        <v>3349000</v>
      </c>
      <c r="R1930" s="6">
        <v>3973000</v>
      </c>
      <c r="S1930" s="6">
        <v>6618000</v>
      </c>
      <c r="T1930" s="6">
        <v>9398000</v>
      </c>
      <c r="U1930" s="6">
        <v>30180000</v>
      </c>
      <c r="V1930" s="6">
        <v>30123000</v>
      </c>
      <c r="W1930" s="6">
        <v>157639000</v>
      </c>
      <c r="X1930" s="6">
        <v>155446000</v>
      </c>
      <c r="Y1930" s="6" t="s">
        <v>4474</v>
      </c>
      <c r="Z1930" s="6" t="s">
        <v>4474</v>
      </c>
      <c r="AA1930" s="6" t="s">
        <v>4474</v>
      </c>
      <c r="AB1930" s="6" t="s">
        <v>4474</v>
      </c>
      <c r="AC1930" s="6">
        <v>279839000</v>
      </c>
      <c r="AD1930" s="6">
        <v>279520000</v>
      </c>
      <c r="AF1930">
        <f>Q1930/W1930</f>
        <v>2.1244742734983096E-2</v>
      </c>
      <c r="AG1930">
        <f>R1930/X1930</f>
        <v>2.5558714923510414E-2</v>
      </c>
      <c r="AH1930">
        <f>U1930/W1930</f>
        <v>0.19145008532152577</v>
      </c>
      <c r="AI1930">
        <f>V1930/X1930</f>
        <v>0.19378433668283521</v>
      </c>
      <c r="AJ1930" t="e">
        <f>Y1930/AA1930</f>
        <v>#VALUE!</v>
      </c>
      <c r="AK1930" t="e">
        <f>Z1930/AB1930</f>
        <v>#VALUE!</v>
      </c>
      <c r="AL1930">
        <f>O1930/K1930</f>
        <v>2.124510875005985E-2</v>
      </c>
      <c r="AM1930">
        <f>P1930/L1930</f>
        <v>2.5545350172215844E-2</v>
      </c>
      <c r="AN1930">
        <f>K1930/W1930</f>
        <v>1.4574248758238761</v>
      </c>
      <c r="AO1930">
        <f>L1930/X1930</f>
        <v>1.3896015336515575</v>
      </c>
      <c r="AP1930">
        <f>IF(OR(Q1930&lt;0, Q1930="NA"), 0, 1)</f>
        <v>1</v>
      </c>
      <c r="AQ1930">
        <f>IF(OR(S1930&lt;0, S1930="NA"), 0, 1)</f>
        <v>1</v>
      </c>
      <c r="AR1930">
        <f>IFERROR(IF((AF1930-AG1930)&gt;0,1,0),0)</f>
        <v>0</v>
      </c>
      <c r="AS1930">
        <f>IFERROR(IF((S1930-Q1930)&gt;0,1,0),0)</f>
        <v>1</v>
      </c>
      <c r="AT1930">
        <f>IFERROR(IF((AH1930-AI1930)&lt;0,1,0),0)</f>
        <v>1</v>
      </c>
      <c r="AU1930">
        <f>IFERROR(IF((AJ1930-AK1930)&gt;0,1,0),0)</f>
        <v>0</v>
      </c>
      <c r="AV1930">
        <f>IFERROR(IF((AL1930-AM1930)&gt;0,1,0),0)</f>
        <v>0</v>
      </c>
      <c r="AW1930">
        <f>IFERROR(IF((AN1930-AO1930)&gt;0,1,0),0)</f>
        <v>1</v>
      </c>
      <c r="AX1930">
        <f>IFERROR(IF((AC1930-AD1930)&lt;0,1,0),0)</f>
        <v>0</v>
      </c>
      <c r="AY1930">
        <f>SUM(AP1930:AX1930)</f>
        <v>5</v>
      </c>
    </row>
    <row r="1931" spans="1:51" x14ac:dyDescent="0.45">
      <c r="A1931" s="1" t="s">
        <v>3849</v>
      </c>
      <c r="B1931" s="2">
        <v>4913043</v>
      </c>
      <c r="C1931" s="3" t="s">
        <v>5337</v>
      </c>
      <c r="D1931" s="5">
        <v>79.7</v>
      </c>
      <c r="E1931" s="5">
        <v>28610.548672199999</v>
      </c>
      <c r="F1931" s="3" t="s">
        <v>4559</v>
      </c>
      <c r="G1931" s="3" t="s">
        <v>4821</v>
      </c>
      <c r="H1931" s="3" t="s">
        <v>4822</v>
      </c>
      <c r="I1931" s="3" t="s">
        <v>4822</v>
      </c>
      <c r="J1931" s="3" t="s">
        <v>4959</v>
      </c>
      <c r="K1931" s="6">
        <v>15451000</v>
      </c>
      <c r="L1931" s="6">
        <v>15608000</v>
      </c>
      <c r="M1931" s="6">
        <v>2438000</v>
      </c>
      <c r="N1931" s="6">
        <v>2404000</v>
      </c>
      <c r="O1931" s="6">
        <v>1608000</v>
      </c>
      <c r="P1931" s="6">
        <v>1579000</v>
      </c>
      <c r="Q1931" s="6">
        <v>217000</v>
      </c>
      <c r="R1931" s="6">
        <v>409000</v>
      </c>
      <c r="S1931" s="6">
        <v>2098000</v>
      </c>
      <c r="T1931" s="6">
        <v>2360000</v>
      </c>
      <c r="U1931" s="6">
        <v>7311000</v>
      </c>
      <c r="V1931" s="6">
        <v>7239000</v>
      </c>
      <c r="W1931" s="6">
        <v>21317000</v>
      </c>
      <c r="X1931" s="6">
        <v>21677000</v>
      </c>
      <c r="Y1931" s="6">
        <v>7215000</v>
      </c>
      <c r="Z1931" s="6">
        <v>7922000</v>
      </c>
      <c r="AA1931" s="6">
        <v>5486000</v>
      </c>
      <c r="AB1931" s="6">
        <v>5702000</v>
      </c>
      <c r="AC1931" s="6">
        <v>358977489</v>
      </c>
      <c r="AD1931" s="6">
        <v>358688603</v>
      </c>
      <c r="AF1931">
        <f>Q1931/W1931</f>
        <v>1.0179668808931839E-2</v>
      </c>
      <c r="AG1931">
        <f>R1931/X1931</f>
        <v>1.8867924528301886E-2</v>
      </c>
      <c r="AH1931">
        <f>U1931/W1931</f>
        <v>0.3429657081202796</v>
      </c>
      <c r="AI1931">
        <f>V1931/X1931</f>
        <v>0.33394842459749963</v>
      </c>
      <c r="AJ1931">
        <f>Y1931/AA1931</f>
        <v>1.3151658767772512</v>
      </c>
      <c r="AK1931">
        <f>Z1931/AB1931</f>
        <v>1.389337074710628</v>
      </c>
      <c r="AL1931">
        <f>O1931/K1931</f>
        <v>0.10407093392013463</v>
      </c>
      <c r="AM1931">
        <f>P1931/L1931</f>
        <v>0.1011660686827268</v>
      </c>
      <c r="AN1931">
        <f>K1931/W1931</f>
        <v>0.72482056574564901</v>
      </c>
      <c r="AO1931">
        <f>L1931/X1931</f>
        <v>0.72002583383309493</v>
      </c>
      <c r="AP1931">
        <f>IF(OR(Q1931&lt;0, Q1931="NA"), 0, 1)</f>
        <v>1</v>
      </c>
      <c r="AQ1931">
        <f>IF(OR(S1931&lt;0, S1931="NA"), 0, 1)</f>
        <v>1</v>
      </c>
      <c r="AR1931">
        <f>IFERROR(IF((AF1931-AG1931)&gt;0,1,0),0)</f>
        <v>0</v>
      </c>
      <c r="AS1931">
        <f>IFERROR(IF((S1931-Q1931)&gt;0,1,0),0)</f>
        <v>1</v>
      </c>
      <c r="AT1931">
        <f>IFERROR(IF((AH1931-AI1931)&lt;0,1,0),0)</f>
        <v>0</v>
      </c>
      <c r="AU1931">
        <f>IFERROR(IF((AJ1931-AK1931)&gt;0,1,0),0)</f>
        <v>0</v>
      </c>
      <c r="AV1931">
        <f>IFERROR(IF((AL1931-AM1931)&gt;0,1,0),0)</f>
        <v>1</v>
      </c>
      <c r="AW1931">
        <f>IFERROR(IF((AN1931-AO1931)&gt;0,1,0),0)</f>
        <v>1</v>
      </c>
      <c r="AX1931">
        <f>IFERROR(IF((AC1931-AD1931)&lt;0,1,0),0)</f>
        <v>0</v>
      </c>
      <c r="AY1931">
        <f>SUM(AP1931:AX1931)</f>
        <v>5</v>
      </c>
    </row>
    <row r="1932" spans="1:51" x14ac:dyDescent="0.45">
      <c r="A1932" s="1" t="s">
        <v>3852</v>
      </c>
      <c r="B1932" s="2">
        <v>1027726</v>
      </c>
      <c r="C1932" s="3" t="s">
        <v>5337</v>
      </c>
      <c r="D1932" s="5">
        <v>35.86</v>
      </c>
      <c r="E1932" s="5">
        <v>1118.7996901399999</v>
      </c>
      <c r="F1932" s="3" t="s">
        <v>4480</v>
      </c>
      <c r="G1932" s="3" t="s">
        <v>4481</v>
      </c>
      <c r="H1932" s="3" t="s">
        <v>4481</v>
      </c>
      <c r="I1932" s="3" t="s">
        <v>4482</v>
      </c>
      <c r="J1932" s="3" t="s">
        <v>4484</v>
      </c>
      <c r="K1932" s="6">
        <v>271840</v>
      </c>
      <c r="L1932" s="6">
        <v>280801</v>
      </c>
      <c r="M1932" s="6" t="s">
        <v>4474</v>
      </c>
      <c r="N1932" s="6" t="s">
        <v>4474</v>
      </c>
      <c r="O1932" s="6">
        <v>223316</v>
      </c>
      <c r="P1932" s="6">
        <v>221188</v>
      </c>
      <c r="Q1932" s="6">
        <v>69943</v>
      </c>
      <c r="R1932" s="6">
        <v>75732</v>
      </c>
      <c r="S1932" s="6">
        <v>95959</v>
      </c>
      <c r="T1932" s="6">
        <v>105529</v>
      </c>
      <c r="U1932" s="6">
        <v>97500</v>
      </c>
      <c r="V1932" s="6" t="s">
        <v>4474</v>
      </c>
      <c r="W1932" s="6">
        <v>7966455</v>
      </c>
      <c r="X1932" s="6">
        <v>7965800</v>
      </c>
      <c r="Y1932" s="6" t="s">
        <v>4474</v>
      </c>
      <c r="Z1932" s="6" t="s">
        <v>4474</v>
      </c>
      <c r="AA1932" s="6" t="s">
        <v>4474</v>
      </c>
      <c r="AB1932" s="6" t="s">
        <v>4474</v>
      </c>
      <c r="AC1932" s="6">
        <v>31200833</v>
      </c>
      <c r="AD1932" s="6">
        <v>31214805</v>
      </c>
      <c r="AF1932">
        <f>Q1932/W1932</f>
        <v>8.7796893348421595E-3</v>
      </c>
      <c r="AG1932">
        <f>R1932/X1932</f>
        <v>9.5071430364809563E-3</v>
      </c>
      <c r="AH1932">
        <f>U1932/W1932</f>
        <v>1.2238818897489536E-2</v>
      </c>
      <c r="AI1932" t="e">
        <f>V1932/X1932</f>
        <v>#VALUE!</v>
      </c>
      <c r="AJ1932" t="e">
        <f>Y1932/AA1932</f>
        <v>#VALUE!</v>
      </c>
      <c r="AK1932" t="e">
        <f>Z1932/AB1932</f>
        <v>#VALUE!</v>
      </c>
      <c r="AL1932">
        <f>O1932/K1932</f>
        <v>0.82149793996468512</v>
      </c>
      <c r="AM1932">
        <f>P1932/L1932</f>
        <v>0.7877037474937767</v>
      </c>
      <c r="AN1932">
        <f>K1932/W1932</f>
        <v>3.4123082349677494E-2</v>
      </c>
      <c r="AO1932">
        <f>L1932/X1932</f>
        <v>3.5250822265183661E-2</v>
      </c>
      <c r="AP1932">
        <f>IF(OR(Q1932&lt;0, Q1932="NA"), 0, 1)</f>
        <v>1</v>
      </c>
      <c r="AQ1932">
        <f>IF(OR(S1932&lt;0, S1932="NA"), 0, 1)</f>
        <v>1</v>
      </c>
      <c r="AR1932">
        <f>IFERROR(IF((AF1932-AG1932)&gt;0,1,0),0)</f>
        <v>0</v>
      </c>
      <c r="AS1932">
        <f>IFERROR(IF((S1932-Q1932)&gt;0,1,0),0)</f>
        <v>1</v>
      </c>
      <c r="AT1932">
        <f>IFERROR(IF((AH1932-AI1932)&lt;0,1,0),0)</f>
        <v>0</v>
      </c>
      <c r="AU1932">
        <f>IFERROR(IF((AJ1932-AK1932)&gt;0,1,0),0)</f>
        <v>0</v>
      </c>
      <c r="AV1932">
        <f>IFERROR(IF((AL1932-AM1932)&gt;0,1,0),0)</f>
        <v>1</v>
      </c>
      <c r="AW1932">
        <f>IFERROR(IF((AN1932-AO1932)&gt;0,1,0),0)</f>
        <v>0</v>
      </c>
      <c r="AX1932">
        <f>IFERROR(IF((AC1932-AD1932)&lt;0,1,0),0)</f>
        <v>1</v>
      </c>
      <c r="AY1932">
        <f>SUM(AP1932:AX1932)</f>
        <v>5</v>
      </c>
    </row>
    <row r="1933" spans="1:51" x14ac:dyDescent="0.45">
      <c r="A1933" s="1" t="s">
        <v>3863</v>
      </c>
      <c r="B1933" s="2">
        <v>4060262</v>
      </c>
      <c r="C1933" s="3" t="s">
        <v>5335</v>
      </c>
      <c r="D1933" s="7">
        <v>9.34</v>
      </c>
      <c r="E1933" s="5">
        <v>2661.1497458200001</v>
      </c>
      <c r="F1933" s="3" t="s">
        <v>4475</v>
      </c>
      <c r="G1933" s="3" t="s">
        <v>4564</v>
      </c>
      <c r="H1933" s="3" t="s">
        <v>4565</v>
      </c>
      <c r="I1933" s="3" t="s">
        <v>5280</v>
      </c>
      <c r="J1933" s="3" t="s">
        <v>5281</v>
      </c>
      <c r="K1933" s="6">
        <v>19047000</v>
      </c>
      <c r="L1933" s="6">
        <v>19365000</v>
      </c>
      <c r="M1933" s="6">
        <v>1802000</v>
      </c>
      <c r="N1933" s="6">
        <v>1805000</v>
      </c>
      <c r="O1933" s="6">
        <v>788000</v>
      </c>
      <c r="P1933" s="6">
        <v>800000</v>
      </c>
      <c r="Q1933" s="6">
        <v>-308000</v>
      </c>
      <c r="R1933" s="6">
        <v>-358000</v>
      </c>
      <c r="S1933" s="6">
        <v>645000</v>
      </c>
      <c r="T1933" s="6">
        <v>948000</v>
      </c>
      <c r="U1933" s="6">
        <v>7161000</v>
      </c>
      <c r="V1933" s="6">
        <v>6569000</v>
      </c>
      <c r="W1933" s="6">
        <v>22549000</v>
      </c>
      <c r="X1933" s="6">
        <v>22025000</v>
      </c>
      <c r="Y1933" s="6">
        <v>8901000</v>
      </c>
      <c r="Z1933" s="6">
        <v>8204000</v>
      </c>
      <c r="AA1933" s="6">
        <v>7798000</v>
      </c>
      <c r="AB1933" s="6">
        <v>7709000</v>
      </c>
      <c r="AC1933" s="6">
        <v>284915021</v>
      </c>
      <c r="AD1933" s="6">
        <v>284687007</v>
      </c>
      <c r="AF1933">
        <f>Q1933/W1933</f>
        <v>-1.3659142312297663E-2</v>
      </c>
      <c r="AG1933">
        <f>R1933/X1933</f>
        <v>-1.6254256526674234E-2</v>
      </c>
      <c r="AH1933">
        <f>U1933/W1933</f>
        <v>0.31757505876092068</v>
      </c>
      <c r="AI1933">
        <f>V1933/X1933</f>
        <v>0.29825198637911465</v>
      </c>
      <c r="AJ1933">
        <f>Y1933/AA1933</f>
        <v>1.1414465247499359</v>
      </c>
      <c r="AK1933">
        <f>Z1933/AB1933</f>
        <v>1.0642106628615904</v>
      </c>
      <c r="AL1933">
        <f>O1933/K1933</f>
        <v>4.1371344568698482E-2</v>
      </c>
      <c r="AM1933">
        <f>P1933/L1933</f>
        <v>4.1311644719855406E-2</v>
      </c>
      <c r="AN1933">
        <f>K1933/W1933</f>
        <v>0.84469377799458956</v>
      </c>
      <c r="AO1933">
        <f>L1933/X1933</f>
        <v>0.87922814982973896</v>
      </c>
      <c r="AP1933">
        <f>IF(OR(Q1933&lt;0, Q1933="NA"), 0, 1)</f>
        <v>0</v>
      </c>
      <c r="AQ1933">
        <f>IF(OR(S1933&lt;0, S1933="NA"), 0, 1)</f>
        <v>1</v>
      </c>
      <c r="AR1933">
        <f>IFERROR(IF((AF1933-AG1933)&gt;0,1,0),0)</f>
        <v>1</v>
      </c>
      <c r="AS1933">
        <f>IFERROR(IF((S1933-Q1933)&gt;0,1,0),0)</f>
        <v>1</v>
      </c>
      <c r="AT1933">
        <f>IFERROR(IF((AH1933-AI1933)&lt;0,1,0),0)</f>
        <v>0</v>
      </c>
      <c r="AU1933">
        <f>IFERROR(IF((AJ1933-AK1933)&gt;0,1,0),0)</f>
        <v>1</v>
      </c>
      <c r="AV1933">
        <f>IFERROR(IF((AL1933-AM1933)&gt;0,1,0),0)</f>
        <v>1</v>
      </c>
      <c r="AW1933">
        <f>IFERROR(IF((AN1933-AO1933)&gt;0,1,0),0)</f>
        <v>0</v>
      </c>
      <c r="AX1933">
        <f>IFERROR(IF((AC1933-AD1933)&lt;0,1,0),0)</f>
        <v>0</v>
      </c>
      <c r="AY1933">
        <f>SUM(AP1933:AX1933)</f>
        <v>5</v>
      </c>
    </row>
    <row r="1934" spans="1:51" x14ac:dyDescent="0.45">
      <c r="A1934" s="1" t="s">
        <v>3866</v>
      </c>
      <c r="B1934" s="2">
        <v>4963259</v>
      </c>
      <c r="C1934" s="3" t="s">
        <v>5335</v>
      </c>
      <c r="D1934" s="5">
        <v>30.18</v>
      </c>
      <c r="E1934" s="5">
        <v>832.77119621999998</v>
      </c>
      <c r="F1934" s="3" t="s">
        <v>4500</v>
      </c>
      <c r="G1934" s="3" t="s">
        <v>4501</v>
      </c>
      <c r="H1934" s="3" t="s">
        <v>4533</v>
      </c>
      <c r="I1934" s="3" t="s">
        <v>4534</v>
      </c>
      <c r="J1934" s="3" t="s">
        <v>4850</v>
      </c>
      <c r="K1934" s="6">
        <v>300739</v>
      </c>
      <c r="L1934" s="6">
        <v>297424</v>
      </c>
      <c r="M1934" s="6">
        <v>58632</v>
      </c>
      <c r="N1934" s="6">
        <v>59526</v>
      </c>
      <c r="O1934" s="6">
        <v>54915</v>
      </c>
      <c r="P1934" s="6">
        <v>55858</v>
      </c>
      <c r="Q1934" s="6">
        <v>33916</v>
      </c>
      <c r="R1934" s="6">
        <v>34749</v>
      </c>
      <c r="S1934" s="6">
        <v>52673</v>
      </c>
      <c r="T1934" s="6">
        <v>49262</v>
      </c>
      <c r="U1934" s="6">
        <v>19739</v>
      </c>
      <c r="V1934" s="6">
        <v>26747</v>
      </c>
      <c r="W1934" s="6">
        <v>190751</v>
      </c>
      <c r="X1934" s="6">
        <v>187524</v>
      </c>
      <c r="Y1934" s="6">
        <v>74850</v>
      </c>
      <c r="Z1934" s="6">
        <v>80259</v>
      </c>
      <c r="AA1934" s="6">
        <v>49490</v>
      </c>
      <c r="AB1934" s="6">
        <v>46806</v>
      </c>
      <c r="AC1934" s="6">
        <v>27592440</v>
      </c>
      <c r="AD1934" s="6">
        <v>27641923</v>
      </c>
      <c r="AF1934">
        <f>Q1934/W1934</f>
        <v>0.17780247547850339</v>
      </c>
      <c r="AG1934">
        <f>R1934/X1934</f>
        <v>0.18530428105202534</v>
      </c>
      <c r="AH1934">
        <f>U1934/W1934</f>
        <v>0.1034804535756038</v>
      </c>
      <c r="AI1934">
        <f>V1934/X1934</f>
        <v>0.14263240971822275</v>
      </c>
      <c r="AJ1934">
        <f>Y1934/AA1934</f>
        <v>1.5124267528793696</v>
      </c>
      <c r="AK1934">
        <f>Z1934/AB1934</f>
        <v>1.7147160620433277</v>
      </c>
      <c r="AL1934">
        <f>O1934/K1934</f>
        <v>0.18260019485334458</v>
      </c>
      <c r="AM1934">
        <f>P1934/L1934</f>
        <v>0.18780596051428264</v>
      </c>
      <c r="AN1934">
        <f>K1934/W1934</f>
        <v>1.5766051029876647</v>
      </c>
      <c r="AO1934">
        <f>L1934/X1934</f>
        <v>1.586058317868646</v>
      </c>
      <c r="AP1934">
        <f>IF(OR(Q1934&lt;0, Q1934="NA"), 0, 1)</f>
        <v>1</v>
      </c>
      <c r="AQ1934">
        <f>IF(OR(S1934&lt;0, S1934="NA"), 0, 1)</f>
        <v>1</v>
      </c>
      <c r="AR1934">
        <f>IFERROR(IF((AF1934-AG1934)&gt;0,1,0),0)</f>
        <v>0</v>
      </c>
      <c r="AS1934">
        <f>IFERROR(IF((S1934-Q1934)&gt;0,1,0),0)</f>
        <v>1</v>
      </c>
      <c r="AT1934">
        <f>IFERROR(IF((AH1934-AI1934)&lt;0,1,0),0)</f>
        <v>1</v>
      </c>
      <c r="AU1934">
        <f>IFERROR(IF((AJ1934-AK1934)&gt;0,1,0),0)</f>
        <v>0</v>
      </c>
      <c r="AV1934">
        <f>IFERROR(IF((AL1934-AM1934)&gt;0,1,0),0)</f>
        <v>0</v>
      </c>
      <c r="AW1934">
        <f>IFERROR(IF((AN1934-AO1934)&gt;0,1,0),0)</f>
        <v>0</v>
      </c>
      <c r="AX1934">
        <f>IFERROR(IF((AC1934-AD1934)&lt;0,1,0),0)</f>
        <v>1</v>
      </c>
      <c r="AY1934">
        <f>SUM(AP1934:AX1934)</f>
        <v>5</v>
      </c>
    </row>
    <row r="1935" spans="1:51" x14ac:dyDescent="0.45">
      <c r="A1935" s="1" t="s">
        <v>3867</v>
      </c>
      <c r="B1935" s="2">
        <v>4910622</v>
      </c>
      <c r="C1935" s="3" t="s">
        <v>5335</v>
      </c>
      <c r="D1935" s="7">
        <v>4.8</v>
      </c>
      <c r="E1935" s="5">
        <v>432.93182400000001</v>
      </c>
      <c r="F1935" s="3" t="s">
        <v>4559</v>
      </c>
      <c r="G1935" s="3" t="s">
        <v>4560</v>
      </c>
      <c r="H1935" s="3" t="s">
        <v>4561</v>
      </c>
      <c r="I1935" s="3" t="s">
        <v>4562</v>
      </c>
      <c r="J1935" s="3" t="s">
        <v>4834</v>
      </c>
      <c r="K1935" s="6">
        <v>1705853</v>
      </c>
      <c r="L1935" s="6">
        <v>1736286</v>
      </c>
      <c r="M1935" s="6">
        <v>135027</v>
      </c>
      <c r="N1935" s="6">
        <v>135566</v>
      </c>
      <c r="O1935" s="6">
        <v>91240</v>
      </c>
      <c r="P1935" s="6">
        <v>90901</v>
      </c>
      <c r="Q1935" s="6">
        <v>-84329</v>
      </c>
      <c r="R1935" s="6">
        <v>-75042</v>
      </c>
      <c r="S1935" s="6">
        <v>91538</v>
      </c>
      <c r="T1935" s="6">
        <v>116355</v>
      </c>
      <c r="U1935" s="6">
        <v>732785</v>
      </c>
      <c r="V1935" s="6">
        <v>736386</v>
      </c>
      <c r="W1935" s="6">
        <v>2134809</v>
      </c>
      <c r="X1935" s="6">
        <v>2117548</v>
      </c>
      <c r="Y1935" s="6">
        <v>564031</v>
      </c>
      <c r="Z1935" s="6">
        <v>557059</v>
      </c>
      <c r="AA1935" s="6">
        <v>280696</v>
      </c>
      <c r="AB1935" s="6">
        <v>281503</v>
      </c>
      <c r="AC1935" s="6">
        <v>89907000</v>
      </c>
      <c r="AD1935" s="6">
        <v>89846000</v>
      </c>
      <c r="AF1935">
        <f>Q1935/W1935</f>
        <v>-3.9501894548880014E-2</v>
      </c>
      <c r="AG1935">
        <f>R1935/X1935</f>
        <v>-3.5438157718266597E-2</v>
      </c>
      <c r="AH1935">
        <f>U1935/W1935</f>
        <v>0.34325553246215468</v>
      </c>
      <c r="AI1935">
        <f>V1935/X1935</f>
        <v>0.34775410049736771</v>
      </c>
      <c r="AJ1935">
        <f>Y1935/AA1935</f>
        <v>2.0094016302334197</v>
      </c>
      <c r="AK1935">
        <f>Z1935/AB1935</f>
        <v>1.9788741150183125</v>
      </c>
      <c r="AL1935">
        <f>O1935/K1935</f>
        <v>5.3486437576977616E-2</v>
      </c>
      <c r="AM1935">
        <f>P1935/L1935</f>
        <v>5.235370209746551E-2</v>
      </c>
      <c r="AN1935">
        <f>K1935/W1935</f>
        <v>0.79906586490875764</v>
      </c>
      <c r="AO1935">
        <f>L1935/X1935</f>
        <v>0.81995118882783291</v>
      </c>
      <c r="AP1935">
        <f>IF(OR(Q1935&lt;0, Q1935="NA"), 0, 1)</f>
        <v>0</v>
      </c>
      <c r="AQ1935">
        <f>IF(OR(S1935&lt;0, S1935="NA"), 0, 1)</f>
        <v>1</v>
      </c>
      <c r="AR1935">
        <f>IFERROR(IF((AF1935-AG1935)&gt;0,1,0),0)</f>
        <v>0</v>
      </c>
      <c r="AS1935">
        <f>IFERROR(IF((S1935-Q1935)&gt;0,1,0),0)</f>
        <v>1</v>
      </c>
      <c r="AT1935">
        <f>IFERROR(IF((AH1935-AI1935)&lt;0,1,0),0)</f>
        <v>1</v>
      </c>
      <c r="AU1935">
        <f>IFERROR(IF((AJ1935-AK1935)&gt;0,1,0),0)</f>
        <v>1</v>
      </c>
      <c r="AV1935">
        <f>IFERROR(IF((AL1935-AM1935)&gt;0,1,0),0)</f>
        <v>1</v>
      </c>
      <c r="AW1935">
        <f>IFERROR(IF((AN1935-AO1935)&gt;0,1,0),0)</f>
        <v>0</v>
      </c>
      <c r="AX1935">
        <f>IFERROR(IF((AC1935-AD1935)&lt;0,1,0),0)</f>
        <v>0</v>
      </c>
      <c r="AY1935">
        <f>SUM(AP1935:AX1935)</f>
        <v>5</v>
      </c>
    </row>
    <row r="1936" spans="1:51" x14ac:dyDescent="0.45">
      <c r="A1936" s="1" t="s">
        <v>3871</v>
      </c>
      <c r="B1936" s="2">
        <v>4004135</v>
      </c>
      <c r="C1936" s="3" t="s">
        <v>5337</v>
      </c>
      <c r="D1936" s="5">
        <v>410.1</v>
      </c>
      <c r="E1936" s="5">
        <v>407378.00718120002</v>
      </c>
      <c r="F1936" s="3" t="s">
        <v>4475</v>
      </c>
      <c r="G1936" s="3" t="s">
        <v>4476</v>
      </c>
      <c r="H1936" s="3" t="s">
        <v>4477</v>
      </c>
      <c r="I1936" s="3" t="s">
        <v>4833</v>
      </c>
      <c r="J1936" s="3" t="s">
        <v>4754</v>
      </c>
      <c r="K1936" s="6">
        <v>154596000</v>
      </c>
      <c r="L1936" s="6">
        <v>152089000</v>
      </c>
      <c r="M1936" s="6">
        <v>24758000</v>
      </c>
      <c r="N1936" s="6">
        <v>24578000</v>
      </c>
      <c r="O1936" s="6">
        <v>21174000</v>
      </c>
      <c r="P1936" s="6">
        <v>21162000</v>
      </c>
      <c r="Q1936" s="6">
        <v>14610000</v>
      </c>
      <c r="R1936" s="6">
        <v>14772000</v>
      </c>
      <c r="S1936" s="6">
        <v>19872000</v>
      </c>
      <c r="T1936" s="6">
        <v>19873000</v>
      </c>
      <c r="U1936" s="6">
        <v>48009000</v>
      </c>
      <c r="V1936" s="6">
        <v>49742000</v>
      </c>
      <c r="W1936" s="6">
        <v>97264000</v>
      </c>
      <c r="X1936" s="6">
        <v>96846000</v>
      </c>
      <c r="Y1936" s="6">
        <v>32949000</v>
      </c>
      <c r="Z1936" s="6">
        <v>32273000</v>
      </c>
      <c r="AA1936" s="6">
        <v>29092000</v>
      </c>
      <c r="AB1936" s="6">
        <v>28123000</v>
      </c>
      <c r="AC1936" s="6">
        <v>993000000</v>
      </c>
      <c r="AD1936" s="6">
        <v>993000000</v>
      </c>
      <c r="AF1936">
        <f>Q1936/W1936</f>
        <v>0.15020973844382299</v>
      </c>
      <c r="AG1936">
        <f>R1936/X1936</f>
        <v>0.15253082212997957</v>
      </c>
      <c r="AH1936">
        <f>U1936/W1936</f>
        <v>0.4935947524263859</v>
      </c>
      <c r="AI1936">
        <f>V1936/X1936</f>
        <v>0.51361956095243999</v>
      </c>
      <c r="AJ1936">
        <f>Y1936/AA1936</f>
        <v>1.1325794032723773</v>
      </c>
      <c r="AK1936">
        <f>Z1936/AB1936</f>
        <v>1.1475660491412722</v>
      </c>
      <c r="AL1936">
        <f>O1936/K1936</f>
        <v>0.13696344019250176</v>
      </c>
      <c r="AM1936">
        <f>P1936/L1936</f>
        <v>0.13914221278330452</v>
      </c>
      <c r="AN1936">
        <f>K1936/W1936</f>
        <v>1.5894472775127488</v>
      </c>
      <c r="AO1936">
        <f>L1936/X1936</f>
        <v>1.5704210808913119</v>
      </c>
      <c r="AP1936">
        <f>IF(OR(Q1936&lt;0, Q1936="NA"), 0, 1)</f>
        <v>1</v>
      </c>
      <c r="AQ1936">
        <f>IF(OR(S1936&lt;0, S1936="NA"), 0, 1)</f>
        <v>1</v>
      </c>
      <c r="AR1936">
        <f>IFERROR(IF((AF1936-AG1936)&gt;0,1,0),0)</f>
        <v>0</v>
      </c>
      <c r="AS1936">
        <f>IFERROR(IF((S1936-Q1936)&gt;0,1,0),0)</f>
        <v>1</v>
      </c>
      <c r="AT1936">
        <f>IFERROR(IF((AH1936-AI1936)&lt;0,1,0),0)</f>
        <v>1</v>
      </c>
      <c r="AU1936">
        <f>IFERROR(IF((AJ1936-AK1936)&gt;0,1,0),0)</f>
        <v>0</v>
      </c>
      <c r="AV1936">
        <f>IFERROR(IF((AL1936-AM1936)&gt;0,1,0),0)</f>
        <v>0</v>
      </c>
      <c r="AW1936">
        <f>IFERROR(IF((AN1936-AO1936)&gt;0,1,0),0)</f>
        <v>1</v>
      </c>
      <c r="AX1936">
        <f>IFERROR(IF((AC1936-AD1936)&lt;0,1,0),0)</f>
        <v>0</v>
      </c>
      <c r="AY1936">
        <f>SUM(AP1936:AX1936)</f>
        <v>5</v>
      </c>
    </row>
    <row r="1937" spans="1:51" x14ac:dyDescent="0.45">
      <c r="A1937" s="1" t="s">
        <v>3879</v>
      </c>
      <c r="B1937" s="2">
        <v>4384788</v>
      </c>
      <c r="C1937" s="3" t="s">
        <v>5335</v>
      </c>
      <c r="D1937" s="5">
        <v>29.07</v>
      </c>
      <c r="E1937" s="5">
        <v>35150.714168580002</v>
      </c>
      <c r="F1937" s="3" t="s">
        <v>4559</v>
      </c>
      <c r="G1937" s="3" t="s">
        <v>4560</v>
      </c>
      <c r="H1937" s="3" t="s">
        <v>4561</v>
      </c>
      <c r="I1937" s="3" t="s">
        <v>4562</v>
      </c>
      <c r="J1937" s="3" t="s">
        <v>4834</v>
      </c>
      <c r="K1937" s="6">
        <v>26130000</v>
      </c>
      <c r="L1937" s="6">
        <v>26317000</v>
      </c>
      <c r="M1937" s="6">
        <v>6446000</v>
      </c>
      <c r="N1937" s="6">
        <v>6493000</v>
      </c>
      <c r="O1937" s="6">
        <v>5481000</v>
      </c>
      <c r="P1937" s="6">
        <v>5499000</v>
      </c>
      <c r="Q1937" s="6">
        <v>1371000</v>
      </c>
      <c r="R1937" s="6">
        <v>1915000</v>
      </c>
      <c r="S1937" s="6">
        <v>4152000</v>
      </c>
      <c r="T1937" s="6">
        <v>4105000</v>
      </c>
      <c r="U1937" s="6">
        <v>19383000</v>
      </c>
      <c r="V1937" s="6">
        <v>19265000</v>
      </c>
      <c r="W1937" s="6">
        <v>88566000</v>
      </c>
      <c r="X1937" s="6">
        <v>88797000</v>
      </c>
      <c r="Y1937" s="6">
        <v>8202000</v>
      </c>
      <c r="Z1937" s="6">
        <v>7530000</v>
      </c>
      <c r="AA1937" s="6">
        <v>7728000</v>
      </c>
      <c r="AB1937" s="6">
        <v>7486000</v>
      </c>
      <c r="AC1937" s="6">
        <v>1209000000</v>
      </c>
      <c r="AD1937" s="6">
        <v>1209000000</v>
      </c>
      <c r="AF1937">
        <f>Q1937/W1937</f>
        <v>1.5479981031095455E-2</v>
      </c>
      <c r="AG1937">
        <f>R1937/X1937</f>
        <v>2.1566043897879434E-2</v>
      </c>
      <c r="AH1937">
        <f>U1937/W1937</f>
        <v>0.21885373619673465</v>
      </c>
      <c r="AI1937">
        <f>V1937/X1937</f>
        <v>0.2169555277768393</v>
      </c>
      <c r="AJ1937">
        <f>Y1937/AA1937</f>
        <v>1.061335403726708</v>
      </c>
      <c r="AK1937">
        <f>Z1937/AB1937</f>
        <v>1.0058776382580819</v>
      </c>
      <c r="AL1937">
        <f>O1937/K1937</f>
        <v>0.2097588978185993</v>
      </c>
      <c r="AM1937">
        <f>P1937/L1937</f>
        <v>0.20895238819014325</v>
      </c>
      <c r="AN1937">
        <f>K1937/W1937</f>
        <v>0.29503421177427003</v>
      </c>
      <c r="AO1937">
        <f>L1937/X1937</f>
        <v>0.29637262520130186</v>
      </c>
      <c r="AP1937">
        <f>IF(OR(Q1937&lt;0, Q1937="NA"), 0, 1)</f>
        <v>1</v>
      </c>
      <c r="AQ1937">
        <f>IF(OR(S1937&lt;0, S1937="NA"), 0, 1)</f>
        <v>1</v>
      </c>
      <c r="AR1937">
        <f>IFERROR(IF((AF1937-AG1937)&gt;0,1,0),0)</f>
        <v>0</v>
      </c>
      <c r="AS1937">
        <f>IFERROR(IF((S1937-Q1937)&gt;0,1,0),0)</f>
        <v>1</v>
      </c>
      <c r="AT1937">
        <f>IFERROR(IF((AH1937-AI1937)&lt;0,1,0),0)</f>
        <v>0</v>
      </c>
      <c r="AU1937">
        <f>IFERROR(IF((AJ1937-AK1937)&gt;0,1,0),0)</f>
        <v>1</v>
      </c>
      <c r="AV1937">
        <f>IFERROR(IF((AL1937-AM1937)&gt;0,1,0),0)</f>
        <v>1</v>
      </c>
      <c r="AW1937">
        <f>IFERROR(IF((AN1937-AO1937)&gt;0,1,0),0)</f>
        <v>0</v>
      </c>
      <c r="AX1937">
        <f>IFERROR(IF((AC1937-AD1937)&lt;0,1,0),0)</f>
        <v>0</v>
      </c>
      <c r="AY1937">
        <f>SUM(AP1937:AX1937)</f>
        <v>5</v>
      </c>
    </row>
    <row r="1938" spans="1:51" x14ac:dyDescent="0.45">
      <c r="A1938" s="1" t="s">
        <v>3880</v>
      </c>
      <c r="B1938" s="2">
        <v>4004136</v>
      </c>
      <c r="C1938" s="3" t="s">
        <v>5337</v>
      </c>
      <c r="D1938" s="5">
        <v>58.76</v>
      </c>
      <c r="E1938" s="5">
        <v>42519.096198799998</v>
      </c>
      <c r="F1938" s="3" t="s">
        <v>4559</v>
      </c>
      <c r="G1938" s="3" t="s">
        <v>4626</v>
      </c>
      <c r="H1938" s="3" t="s">
        <v>4626</v>
      </c>
      <c r="I1938" s="3" t="s">
        <v>4627</v>
      </c>
      <c r="J1938" s="3" t="s">
        <v>5082</v>
      </c>
      <c r="K1938" s="6">
        <v>149879000</v>
      </c>
      <c r="L1938" s="6">
        <v>150202000</v>
      </c>
      <c r="M1938" s="6">
        <v>8119000</v>
      </c>
      <c r="N1938" s="6">
        <v>8068000</v>
      </c>
      <c r="O1938" s="6">
        <v>4862000</v>
      </c>
      <c r="P1938" s="6">
        <v>4847000</v>
      </c>
      <c r="Q1938" s="6">
        <v>2777000</v>
      </c>
      <c r="R1938" s="6">
        <v>2807000</v>
      </c>
      <c r="S1938" s="6">
        <v>6310000</v>
      </c>
      <c r="T1938" s="6">
        <v>5888000</v>
      </c>
      <c r="U1938" s="6">
        <v>20568000</v>
      </c>
      <c r="V1938" s="6">
        <v>10151000</v>
      </c>
      <c r="W1938" s="6">
        <v>62418000</v>
      </c>
      <c r="X1938" s="6">
        <v>51443000</v>
      </c>
      <c r="Y1938" s="6">
        <v>25025000</v>
      </c>
      <c r="Z1938" s="6">
        <v>14063000</v>
      </c>
      <c r="AA1938" s="6">
        <v>16274000</v>
      </c>
      <c r="AB1938" s="6">
        <v>16132000</v>
      </c>
      <c r="AC1938" s="6">
        <v>724000000</v>
      </c>
      <c r="AD1938" s="6">
        <v>724000000</v>
      </c>
      <c r="AF1938">
        <f>Q1938/W1938</f>
        <v>4.4490371367233814E-2</v>
      </c>
      <c r="AG1938">
        <f>R1938/X1938</f>
        <v>5.4565246972377197E-2</v>
      </c>
      <c r="AH1938">
        <f>U1938/W1938</f>
        <v>0.32952033067384406</v>
      </c>
      <c r="AI1938">
        <f>V1938/X1938</f>
        <v>0.19732519487588204</v>
      </c>
      <c r="AJ1938">
        <f>Y1938/AA1938</f>
        <v>1.5377288927123018</v>
      </c>
      <c r="AK1938">
        <f>Z1938/AB1938</f>
        <v>0.87174559880981894</v>
      </c>
      <c r="AL1938">
        <f>O1938/K1938</f>
        <v>3.243950119763276E-2</v>
      </c>
      <c r="AM1938">
        <f>P1938/L1938</f>
        <v>3.2269876566224154E-2</v>
      </c>
      <c r="AN1938">
        <f>K1938/W1938</f>
        <v>2.4012143932839884</v>
      </c>
      <c r="AO1938">
        <f>L1938/X1938</f>
        <v>2.919775285267189</v>
      </c>
      <c r="AP1938">
        <f>IF(OR(Q1938&lt;0, Q1938="NA"), 0, 1)</f>
        <v>1</v>
      </c>
      <c r="AQ1938">
        <f>IF(OR(S1938&lt;0, S1938="NA"), 0, 1)</f>
        <v>1</v>
      </c>
      <c r="AR1938">
        <f>IFERROR(IF((AF1938-AG1938)&gt;0,1,0),0)</f>
        <v>0</v>
      </c>
      <c r="AS1938">
        <f>IFERROR(IF((S1938-Q1938)&gt;0,1,0),0)</f>
        <v>1</v>
      </c>
      <c r="AT1938">
        <f>IFERROR(IF((AH1938-AI1938)&lt;0,1,0),0)</f>
        <v>0</v>
      </c>
      <c r="AU1938">
        <f>IFERROR(IF((AJ1938-AK1938)&gt;0,1,0),0)</f>
        <v>1</v>
      </c>
      <c r="AV1938">
        <f>IFERROR(IF((AL1938-AM1938)&gt;0,1,0),0)</f>
        <v>1</v>
      </c>
      <c r="AW1938">
        <f>IFERROR(IF((AN1938-AO1938)&gt;0,1,0),0)</f>
        <v>0</v>
      </c>
      <c r="AX1938">
        <f>IFERROR(IF((AC1938-AD1938)&lt;0,1,0),0)</f>
        <v>0</v>
      </c>
      <c r="AY1938">
        <f>SUM(AP1938:AX1938)</f>
        <v>5</v>
      </c>
    </row>
    <row r="1939" spans="1:51" x14ac:dyDescent="0.45">
      <c r="A1939" s="1" t="s">
        <v>3892</v>
      </c>
      <c r="B1939" s="2">
        <v>14905953</v>
      </c>
      <c r="C1939" s="3" t="s">
        <v>5335</v>
      </c>
      <c r="D1939" s="5">
        <v>27.47</v>
      </c>
      <c r="E1939" s="5">
        <v>943.54969643000004</v>
      </c>
      <c r="F1939" s="3" t="s">
        <v>4470</v>
      </c>
      <c r="G1939" s="3" t="s">
        <v>4512</v>
      </c>
      <c r="H1939" s="3" t="s">
        <v>4522</v>
      </c>
      <c r="I1939" s="3" t="s">
        <v>4557</v>
      </c>
      <c r="J1939" s="3" t="s">
        <v>4866</v>
      </c>
      <c r="K1939" s="6">
        <v>652302</v>
      </c>
      <c r="L1939" s="6">
        <v>611806</v>
      </c>
      <c r="M1939" s="6">
        <v>41367</v>
      </c>
      <c r="N1939" s="6">
        <v>37461</v>
      </c>
      <c r="O1939" s="6">
        <v>35762</v>
      </c>
      <c r="P1939" s="6">
        <v>32026</v>
      </c>
      <c r="Q1939" s="6">
        <v>22338</v>
      </c>
      <c r="R1939" s="6">
        <v>20143</v>
      </c>
      <c r="S1939" s="6">
        <v>23909</v>
      </c>
      <c r="T1939" s="6">
        <v>28593</v>
      </c>
      <c r="U1939" s="6">
        <v>108875</v>
      </c>
      <c r="V1939" s="6">
        <v>82174</v>
      </c>
      <c r="W1939" s="6">
        <v>646759</v>
      </c>
      <c r="X1939" s="6">
        <v>602467</v>
      </c>
      <c r="Y1939" s="6">
        <v>101796</v>
      </c>
      <c r="Z1939" s="6">
        <v>94113</v>
      </c>
      <c r="AA1939" s="6">
        <v>90595</v>
      </c>
      <c r="AB1939" s="6">
        <v>83689</v>
      </c>
      <c r="AC1939" s="6">
        <v>30562000</v>
      </c>
      <c r="AD1939" s="6">
        <v>30490000</v>
      </c>
      <c r="AF1939">
        <f>Q1939/W1939</f>
        <v>3.4538367459903921E-2</v>
      </c>
      <c r="AG1939">
        <f>R1939/X1939</f>
        <v>3.3434196395819189E-2</v>
      </c>
      <c r="AH1939">
        <f>U1939/W1939</f>
        <v>0.16833936597712595</v>
      </c>
      <c r="AI1939">
        <f>V1939/X1939</f>
        <v>0.13639585238693572</v>
      </c>
      <c r="AJ1939">
        <f>Y1939/AA1939</f>
        <v>1.1236381698769249</v>
      </c>
      <c r="AK1939">
        <f>Z1939/AB1939</f>
        <v>1.1245563933133387</v>
      </c>
      <c r="AL1939">
        <f>O1939/K1939</f>
        <v>5.4824299174308831E-2</v>
      </c>
      <c r="AM1939">
        <f>P1939/L1939</f>
        <v>5.2346658908216E-2</v>
      </c>
      <c r="AN1939">
        <f>K1939/W1939</f>
        <v>1.0085704257691042</v>
      </c>
      <c r="AO1939">
        <f>L1939/X1939</f>
        <v>1.0155012639696448</v>
      </c>
      <c r="AP1939">
        <f>IF(OR(Q1939&lt;0, Q1939="NA"), 0, 1)</f>
        <v>1</v>
      </c>
      <c r="AQ1939">
        <f>IF(OR(S1939&lt;0, S1939="NA"), 0, 1)</f>
        <v>1</v>
      </c>
      <c r="AR1939">
        <f>IFERROR(IF((AF1939-AG1939)&gt;0,1,0),0)</f>
        <v>1</v>
      </c>
      <c r="AS1939">
        <f>IFERROR(IF((S1939-Q1939)&gt;0,1,0),0)</f>
        <v>1</v>
      </c>
      <c r="AT1939">
        <f>IFERROR(IF((AH1939-AI1939)&lt;0,1,0),0)</f>
        <v>0</v>
      </c>
      <c r="AU1939">
        <f>IFERROR(IF((AJ1939-AK1939)&gt;0,1,0),0)</f>
        <v>0</v>
      </c>
      <c r="AV1939">
        <f>IFERROR(IF((AL1939-AM1939)&gt;0,1,0),0)</f>
        <v>1</v>
      </c>
      <c r="AW1939">
        <f>IFERROR(IF((AN1939-AO1939)&gt;0,1,0),0)</f>
        <v>0</v>
      </c>
      <c r="AX1939">
        <f>IFERROR(IF((AC1939-AD1939)&lt;0,1,0),0)</f>
        <v>0</v>
      </c>
      <c r="AY1939">
        <f>SUM(AP1939:AX1939)</f>
        <v>5</v>
      </c>
    </row>
    <row r="1940" spans="1:51" x14ac:dyDescent="0.45">
      <c r="A1940" s="1" t="s">
        <v>3913</v>
      </c>
      <c r="B1940" s="2">
        <v>4397865</v>
      </c>
      <c r="C1940" s="3" t="s">
        <v>5337</v>
      </c>
      <c r="D1940" s="5">
        <v>71.459999999999994</v>
      </c>
      <c r="E1940" s="5">
        <v>4105.6288965000003</v>
      </c>
      <c r="F1940" s="3" t="s">
        <v>4583</v>
      </c>
      <c r="G1940" s="3" t="s">
        <v>4583</v>
      </c>
      <c r="H1940" s="3" t="s">
        <v>4584</v>
      </c>
      <c r="I1940" s="3" t="s">
        <v>4708</v>
      </c>
      <c r="J1940" s="3" t="s">
        <v>4709</v>
      </c>
      <c r="K1940" s="6">
        <v>3552700</v>
      </c>
      <c r="L1940" s="6">
        <v>3512500</v>
      </c>
      <c r="M1940" s="6">
        <v>445300</v>
      </c>
      <c r="N1940" s="6">
        <v>430600</v>
      </c>
      <c r="O1940" s="6">
        <v>364700</v>
      </c>
      <c r="P1940" s="6">
        <v>347900</v>
      </c>
      <c r="Q1940" s="6">
        <v>-34900</v>
      </c>
      <c r="R1940" s="6">
        <v>-259300</v>
      </c>
      <c r="S1940" s="6">
        <v>667500</v>
      </c>
      <c r="T1940" s="6">
        <v>1084300</v>
      </c>
      <c r="U1940" s="6">
        <v>2159000</v>
      </c>
      <c r="V1940" s="6">
        <v>2421400</v>
      </c>
      <c r="W1940" s="6">
        <v>2871900</v>
      </c>
      <c r="X1940" s="6">
        <v>3489300</v>
      </c>
      <c r="Y1940" s="6">
        <v>980400</v>
      </c>
      <c r="Z1940" s="6">
        <v>1538400</v>
      </c>
      <c r="AA1940" s="6">
        <v>750300</v>
      </c>
      <c r="AB1940" s="6">
        <v>854400</v>
      </c>
      <c r="AC1940" s="6">
        <v>57115475</v>
      </c>
      <c r="AD1940" s="6">
        <v>56800000</v>
      </c>
      <c r="AF1940">
        <f>Q1940/W1940</f>
        <v>-1.2152233712873011E-2</v>
      </c>
      <c r="AG1940">
        <f>R1940/X1940</f>
        <v>-7.4312899435416843E-2</v>
      </c>
      <c r="AH1940">
        <f>U1940/W1940</f>
        <v>0.75176712281068281</v>
      </c>
      <c r="AI1940">
        <f>V1940/X1940</f>
        <v>0.69395007594646496</v>
      </c>
      <c r="AJ1940">
        <f>Y1940/AA1940</f>
        <v>1.3066773290683726</v>
      </c>
      <c r="AK1940">
        <f>Z1940/AB1940</f>
        <v>1.800561797752809</v>
      </c>
      <c r="AL1940">
        <f>O1940/K1940</f>
        <v>0.10265431925014777</v>
      </c>
      <c r="AM1940">
        <f>P1940/L1940</f>
        <v>9.9046263345195729E-2</v>
      </c>
      <c r="AN1940">
        <f>K1940/W1940</f>
        <v>1.2370556077857864</v>
      </c>
      <c r="AO1940">
        <f>L1940/X1940</f>
        <v>1.0066488980597827</v>
      </c>
      <c r="AP1940">
        <f>IF(OR(Q1940&lt;0, Q1940="NA"), 0, 1)</f>
        <v>0</v>
      </c>
      <c r="AQ1940">
        <f>IF(OR(S1940&lt;0, S1940="NA"), 0, 1)</f>
        <v>1</v>
      </c>
      <c r="AR1940">
        <f>IFERROR(IF((AF1940-AG1940)&gt;0,1,0),0)</f>
        <v>1</v>
      </c>
      <c r="AS1940">
        <f>IFERROR(IF((S1940-Q1940)&gt;0,1,0),0)</f>
        <v>1</v>
      </c>
      <c r="AT1940">
        <f>IFERROR(IF((AH1940-AI1940)&lt;0,1,0),0)</f>
        <v>0</v>
      </c>
      <c r="AU1940">
        <f>IFERROR(IF((AJ1940-AK1940)&gt;0,1,0),0)</f>
        <v>0</v>
      </c>
      <c r="AV1940">
        <f>IFERROR(IF((AL1940-AM1940)&gt;0,1,0),0)</f>
        <v>1</v>
      </c>
      <c r="AW1940">
        <f>IFERROR(IF((AN1940-AO1940)&gt;0,1,0),0)</f>
        <v>1</v>
      </c>
      <c r="AX1940">
        <f>IFERROR(IF((AC1940-AD1940)&lt;0,1,0),0)</f>
        <v>0</v>
      </c>
      <c r="AY1940">
        <f>SUM(AP1940:AX1940)</f>
        <v>5</v>
      </c>
    </row>
    <row r="1941" spans="1:51" x14ac:dyDescent="0.45">
      <c r="A1941" s="1" t="s">
        <v>3917</v>
      </c>
      <c r="B1941" s="2">
        <v>4004298</v>
      </c>
      <c r="C1941" s="3" t="s">
        <v>5337</v>
      </c>
      <c r="D1941" s="5">
        <v>82.52</v>
      </c>
      <c r="E1941" s="5">
        <v>90415.858533599996</v>
      </c>
      <c r="F1941" s="3" t="s">
        <v>4651</v>
      </c>
      <c r="G1941" s="3" t="s">
        <v>4651</v>
      </c>
      <c r="H1941" s="3" t="s">
        <v>4652</v>
      </c>
      <c r="I1941" s="3" t="s">
        <v>4652</v>
      </c>
      <c r="J1941" s="3" t="s">
        <v>4653</v>
      </c>
      <c r="K1941" s="6">
        <v>26428000</v>
      </c>
      <c r="L1941" s="6">
        <v>26134000</v>
      </c>
      <c r="M1941" s="6">
        <v>13061000</v>
      </c>
      <c r="N1941" s="6">
        <v>12684000</v>
      </c>
      <c r="O1941" s="6">
        <v>7858000</v>
      </c>
      <c r="P1941" s="6">
        <v>7562000</v>
      </c>
      <c r="Q1941" s="6">
        <v>4590000</v>
      </c>
      <c r="R1941" s="6">
        <v>4486000</v>
      </c>
      <c r="S1941" s="6">
        <v>9428000</v>
      </c>
      <c r="T1941" s="6">
        <v>8652000</v>
      </c>
      <c r="U1941" s="6">
        <v>61254000</v>
      </c>
      <c r="V1941" s="6">
        <v>59883000</v>
      </c>
      <c r="W1941" s="6">
        <v>143956000</v>
      </c>
      <c r="X1941" s="6">
        <v>141937000</v>
      </c>
      <c r="Y1941" s="6">
        <v>11040000</v>
      </c>
      <c r="Z1941" s="6">
        <v>10993000</v>
      </c>
      <c r="AA1941" s="6">
        <v>12165000</v>
      </c>
      <c r="AB1941" s="6">
        <v>12028000</v>
      </c>
      <c r="AC1941" s="6">
        <v>1095684180</v>
      </c>
      <c r="AD1941" s="6">
        <v>1094565737</v>
      </c>
      <c r="AF1941">
        <f>Q1941/W1941</f>
        <v>3.1884742560226734E-2</v>
      </c>
      <c r="AG1941">
        <f>R1941/X1941</f>
        <v>3.1605571485940946E-2</v>
      </c>
      <c r="AH1941">
        <f>U1941/W1941</f>
        <v>0.42550501542137875</v>
      </c>
      <c r="AI1941">
        <f>V1941/X1941</f>
        <v>0.42189844790294284</v>
      </c>
      <c r="AJ1941">
        <f>Y1941/AA1941</f>
        <v>0.90752157829839708</v>
      </c>
      <c r="AK1941">
        <f>Z1941/AB1941</f>
        <v>0.91395078150981046</v>
      </c>
      <c r="AL1941">
        <f>O1941/K1941</f>
        <v>0.29733615861964585</v>
      </c>
      <c r="AM1941">
        <f>P1941/L1941</f>
        <v>0.28935486339634192</v>
      </c>
      <c r="AN1941">
        <f>K1941/W1941</f>
        <v>0.18358387285003752</v>
      </c>
      <c r="AO1941">
        <f>L1941/X1941</f>
        <v>0.1841239423124344</v>
      </c>
      <c r="AP1941">
        <f>IF(OR(Q1941&lt;0, Q1941="NA"), 0, 1)</f>
        <v>1</v>
      </c>
      <c r="AQ1941">
        <f>IF(OR(S1941&lt;0, S1941="NA"), 0, 1)</f>
        <v>1</v>
      </c>
      <c r="AR1941">
        <f>IFERROR(IF((AF1941-AG1941)&gt;0,1,0),0)</f>
        <v>1</v>
      </c>
      <c r="AS1941">
        <f>IFERROR(IF((S1941-Q1941)&gt;0,1,0),0)</f>
        <v>1</v>
      </c>
      <c r="AT1941">
        <f>IFERROR(IF((AH1941-AI1941)&lt;0,1,0),0)</f>
        <v>0</v>
      </c>
      <c r="AU1941">
        <f>IFERROR(IF((AJ1941-AK1941)&gt;0,1,0),0)</f>
        <v>0</v>
      </c>
      <c r="AV1941">
        <f>IFERROR(IF((AL1941-AM1941)&gt;0,1,0),0)</f>
        <v>1</v>
      </c>
      <c r="AW1941">
        <f>IFERROR(IF((AN1941-AO1941)&gt;0,1,0),0)</f>
        <v>0</v>
      </c>
      <c r="AX1941">
        <f>IFERROR(IF((AC1941-AD1941)&lt;0,1,0),0)</f>
        <v>0</v>
      </c>
      <c r="AY1941">
        <f>SUM(AP1941:AX1941)</f>
        <v>5</v>
      </c>
    </row>
    <row r="1942" spans="1:51" x14ac:dyDescent="0.45">
      <c r="A1942" s="1" t="s">
        <v>3925</v>
      </c>
      <c r="B1942" s="2">
        <v>4055530</v>
      </c>
      <c r="C1942" s="3" t="s">
        <v>5337</v>
      </c>
      <c r="D1942" s="5">
        <v>246.72</v>
      </c>
      <c r="E1942" s="5">
        <v>55906.752</v>
      </c>
      <c r="F1942" s="3" t="s">
        <v>4480</v>
      </c>
      <c r="G1942" s="3" t="s">
        <v>4509</v>
      </c>
      <c r="H1942" s="3" t="s">
        <v>4509</v>
      </c>
      <c r="I1942" s="3" t="s">
        <v>4677</v>
      </c>
      <c r="J1942" s="3" t="s">
        <v>4691</v>
      </c>
      <c r="K1942" s="6">
        <v>46423000</v>
      </c>
      <c r="L1942" s="6">
        <v>45342000</v>
      </c>
      <c r="M1942" s="6">
        <v>7287000</v>
      </c>
      <c r="N1942" s="6">
        <v>6719000</v>
      </c>
      <c r="O1942" s="6">
        <v>6572000</v>
      </c>
      <c r="P1942" s="6">
        <v>5997000</v>
      </c>
      <c r="Q1942" s="6">
        <v>4999000</v>
      </c>
      <c r="R1942" s="6">
        <v>4543000</v>
      </c>
      <c r="S1942" s="6" t="s">
        <v>4474</v>
      </c>
      <c r="T1942" s="6">
        <v>8285000</v>
      </c>
      <c r="U1942" s="6" t="s">
        <v>4474</v>
      </c>
      <c r="V1942" s="6">
        <v>7932000</v>
      </c>
      <c r="W1942" s="6">
        <v>133189000</v>
      </c>
      <c r="X1942" s="6">
        <v>134588000</v>
      </c>
      <c r="Y1942" s="6" t="s">
        <v>4474</v>
      </c>
      <c r="Z1942" s="6" t="s">
        <v>4474</v>
      </c>
      <c r="AA1942" s="6" t="s">
        <v>4474</v>
      </c>
      <c r="AB1942" s="6" t="s">
        <v>4474</v>
      </c>
      <c r="AC1942" s="6">
        <v>226600000</v>
      </c>
      <c r="AD1942" s="6">
        <v>227000000</v>
      </c>
      <c r="AF1942">
        <f>Q1942/W1942</f>
        <v>3.753312961280586E-2</v>
      </c>
      <c r="AG1942">
        <f>R1942/X1942</f>
        <v>3.3754866704312422E-2</v>
      </c>
      <c r="AH1942" t="e">
        <f>U1942/W1942</f>
        <v>#VALUE!</v>
      </c>
      <c r="AI1942">
        <f>V1942/X1942</f>
        <v>5.8935417719261744E-2</v>
      </c>
      <c r="AJ1942" t="e">
        <f>Y1942/AA1942</f>
        <v>#VALUE!</v>
      </c>
      <c r="AK1942" t="e">
        <f>Z1942/AB1942</f>
        <v>#VALUE!</v>
      </c>
      <c r="AL1942">
        <f>O1942/K1942</f>
        <v>0.14156775736165264</v>
      </c>
      <c r="AM1942">
        <f>P1942/L1942</f>
        <v>0.13226147942305147</v>
      </c>
      <c r="AN1942">
        <f>K1942/W1942</f>
        <v>0.34854980516409012</v>
      </c>
      <c r="AO1942">
        <f>L1942/X1942</f>
        <v>0.33689481974618835</v>
      </c>
      <c r="AP1942">
        <f>IF(OR(Q1942&lt;0, Q1942="NA"), 0, 1)</f>
        <v>1</v>
      </c>
      <c r="AQ1942">
        <f>IF(OR(S1942&lt;0, S1942="NA"), 0, 1)</f>
        <v>0</v>
      </c>
      <c r="AR1942">
        <f>IFERROR(IF((AF1942-AG1942)&gt;0,1,0),0)</f>
        <v>1</v>
      </c>
      <c r="AS1942">
        <f>IFERROR(IF((S1942-Q1942)&gt;0,1,0),0)</f>
        <v>0</v>
      </c>
      <c r="AT1942">
        <f>IFERROR(IF((AH1942-AI1942)&lt;0,1,0),0)</f>
        <v>0</v>
      </c>
      <c r="AU1942">
        <f>IFERROR(IF((AJ1942-AK1942)&gt;0,1,0),0)</f>
        <v>0</v>
      </c>
      <c r="AV1942">
        <f>IFERROR(IF((AL1942-AM1942)&gt;0,1,0),0)</f>
        <v>1</v>
      </c>
      <c r="AW1942">
        <f>IFERROR(IF((AN1942-AO1942)&gt;0,1,0),0)</f>
        <v>1</v>
      </c>
      <c r="AX1942">
        <f>IFERROR(IF((AC1942-AD1942)&lt;0,1,0),0)</f>
        <v>1</v>
      </c>
      <c r="AY1942">
        <f>SUM(AP1942:AX1942)</f>
        <v>5</v>
      </c>
    </row>
    <row r="1943" spans="1:51" x14ac:dyDescent="0.45">
      <c r="A1943" s="1" t="s">
        <v>3926</v>
      </c>
      <c r="B1943" s="2">
        <v>6626827</v>
      </c>
      <c r="C1943" s="3" t="s">
        <v>5335</v>
      </c>
      <c r="D1943" s="5">
        <v>37.32</v>
      </c>
      <c r="E1943" s="5">
        <v>2117.23596348</v>
      </c>
      <c r="F1943" s="3" t="s">
        <v>4559</v>
      </c>
      <c r="G1943" s="3" t="s">
        <v>4560</v>
      </c>
      <c r="H1943" s="3" t="s">
        <v>4872</v>
      </c>
      <c r="I1943" s="3" t="s">
        <v>4906</v>
      </c>
      <c r="J1943" s="3" t="s">
        <v>4907</v>
      </c>
      <c r="K1943" s="6">
        <v>494864</v>
      </c>
      <c r="L1943" s="6">
        <v>500022</v>
      </c>
      <c r="M1943" s="6">
        <v>76017</v>
      </c>
      <c r="N1943" s="6">
        <v>78911</v>
      </c>
      <c r="O1943" s="6">
        <v>75320</v>
      </c>
      <c r="P1943" s="6">
        <v>78247</v>
      </c>
      <c r="Q1943" s="6">
        <v>59355</v>
      </c>
      <c r="R1943" s="6">
        <v>55268</v>
      </c>
      <c r="S1943" s="6">
        <v>73129</v>
      </c>
      <c r="T1943" s="6">
        <v>107736</v>
      </c>
      <c r="U1943" s="6">
        <v>5</v>
      </c>
      <c r="V1943" s="6">
        <v>8</v>
      </c>
      <c r="W1943" s="6">
        <v>353147</v>
      </c>
      <c r="X1943" s="6">
        <v>323036</v>
      </c>
      <c r="Y1943" s="6">
        <v>330761</v>
      </c>
      <c r="Z1943" s="6">
        <v>300623</v>
      </c>
      <c r="AA1943" s="6">
        <v>100704</v>
      </c>
      <c r="AB1943" s="6">
        <v>90814</v>
      </c>
      <c r="AC1943" s="6">
        <v>56731839</v>
      </c>
      <c r="AD1943" s="6">
        <v>56775369</v>
      </c>
      <c r="AF1943">
        <f>Q1943/W1943</f>
        <v>0.16807448456308563</v>
      </c>
      <c r="AG1943">
        <f>R1943/X1943</f>
        <v>0.17108929035773102</v>
      </c>
      <c r="AH1943">
        <f>U1943/W1943</f>
        <v>1.4158409953928533E-5</v>
      </c>
      <c r="AI1943">
        <f>V1943/X1943</f>
        <v>2.4765041667182604E-5</v>
      </c>
      <c r="AJ1943">
        <f>Y1943/AA1943</f>
        <v>3.2844872100413092</v>
      </c>
      <c r="AK1943">
        <f>Z1943/AB1943</f>
        <v>3.3103155901072521</v>
      </c>
      <c r="AL1943">
        <f>O1943/K1943</f>
        <v>0.15220343367066508</v>
      </c>
      <c r="AM1943">
        <f>P1943/L1943</f>
        <v>0.15648711456695905</v>
      </c>
      <c r="AN1943">
        <f>K1943/W1943</f>
        <v>1.4012974766881781</v>
      </c>
      <c r="AO1943">
        <f>L1943/X1943</f>
        <v>1.5478832080634977</v>
      </c>
      <c r="AP1943">
        <f>IF(OR(Q1943&lt;0, Q1943="NA"), 0, 1)</f>
        <v>1</v>
      </c>
      <c r="AQ1943">
        <f>IF(OR(S1943&lt;0, S1943="NA"), 0, 1)</f>
        <v>1</v>
      </c>
      <c r="AR1943">
        <f>IFERROR(IF((AF1943-AG1943)&gt;0,1,0),0)</f>
        <v>0</v>
      </c>
      <c r="AS1943">
        <f>IFERROR(IF((S1943-Q1943)&gt;0,1,0),0)</f>
        <v>1</v>
      </c>
      <c r="AT1943">
        <f>IFERROR(IF((AH1943-AI1943)&lt;0,1,0),0)</f>
        <v>1</v>
      </c>
      <c r="AU1943">
        <f>IFERROR(IF((AJ1943-AK1943)&gt;0,1,0),0)</f>
        <v>0</v>
      </c>
      <c r="AV1943">
        <f>IFERROR(IF((AL1943-AM1943)&gt;0,1,0),0)</f>
        <v>0</v>
      </c>
      <c r="AW1943">
        <f>IFERROR(IF((AN1943-AO1943)&gt;0,1,0),0)</f>
        <v>0</v>
      </c>
      <c r="AX1943">
        <f>IFERROR(IF((AC1943-AD1943)&lt;0,1,0),0)</f>
        <v>1</v>
      </c>
      <c r="AY1943">
        <f>SUM(AP1943:AX1943)</f>
        <v>5</v>
      </c>
    </row>
    <row r="1944" spans="1:51" x14ac:dyDescent="0.45">
      <c r="A1944" s="1" t="s">
        <v>3928</v>
      </c>
      <c r="B1944" s="2">
        <v>4055686</v>
      </c>
      <c r="C1944" s="3" t="s">
        <v>5335</v>
      </c>
      <c r="D1944" s="5">
        <v>14.17</v>
      </c>
      <c r="E1944" s="5">
        <v>2888.4848544500001</v>
      </c>
      <c r="F1944" s="3" t="s">
        <v>4475</v>
      </c>
      <c r="G1944" s="3" t="s">
        <v>4529</v>
      </c>
      <c r="H1944" s="3" t="s">
        <v>4530</v>
      </c>
      <c r="I1944" s="3" t="s">
        <v>4739</v>
      </c>
      <c r="J1944" s="3" t="s">
        <v>4750</v>
      </c>
      <c r="K1944" s="6">
        <v>2212870</v>
      </c>
      <c r="L1944" s="6">
        <v>2196686</v>
      </c>
      <c r="M1944" s="6">
        <v>504182</v>
      </c>
      <c r="N1944" s="6">
        <v>512349</v>
      </c>
      <c r="O1944" s="6">
        <v>359645</v>
      </c>
      <c r="P1944" s="6">
        <v>370520</v>
      </c>
      <c r="Q1944" s="6">
        <v>193798</v>
      </c>
      <c r="R1944" s="6">
        <v>201623</v>
      </c>
      <c r="S1944" s="6">
        <v>362572</v>
      </c>
      <c r="T1944" s="6">
        <v>349375</v>
      </c>
      <c r="U1944" s="6">
        <v>2716486</v>
      </c>
      <c r="V1944" s="6">
        <v>2721927</v>
      </c>
      <c r="W1944" s="6">
        <v>5073223</v>
      </c>
      <c r="X1944" s="6">
        <v>5088165</v>
      </c>
      <c r="Y1944" s="6">
        <v>783213</v>
      </c>
      <c r="Z1944" s="6">
        <v>790559</v>
      </c>
      <c r="AA1944" s="6">
        <v>373072</v>
      </c>
      <c r="AB1944" s="6">
        <v>364863</v>
      </c>
      <c r="AC1944" s="6">
        <v>203089000</v>
      </c>
      <c r="AD1944" s="6">
        <v>204149000</v>
      </c>
      <c r="AF1944">
        <f>Q1944/W1944</f>
        <v>3.8200173735710018E-2</v>
      </c>
      <c r="AG1944">
        <f>R1944/X1944</f>
        <v>3.9625876912403588E-2</v>
      </c>
      <c r="AH1944">
        <f>U1944/W1944</f>
        <v>0.53545566595436467</v>
      </c>
      <c r="AI1944">
        <f>V1944/X1944</f>
        <v>0.53495258113681454</v>
      </c>
      <c r="AJ1944">
        <f>Y1944/AA1944</f>
        <v>2.0993615173478579</v>
      </c>
      <c r="AK1944">
        <f>Z1944/AB1944</f>
        <v>2.1667283336485199</v>
      </c>
      <c r="AL1944">
        <f>O1944/K1944</f>
        <v>0.16252423323557191</v>
      </c>
      <c r="AM1944">
        <f>P1944/L1944</f>
        <v>0.16867226358250564</v>
      </c>
      <c r="AN1944">
        <f>K1944/W1944</f>
        <v>0.43618622717747674</v>
      </c>
      <c r="AO1944">
        <f>L1944/X1944</f>
        <v>0.43172460012597863</v>
      </c>
      <c r="AP1944">
        <f>IF(OR(Q1944&lt;0, Q1944="NA"), 0, 1)</f>
        <v>1</v>
      </c>
      <c r="AQ1944">
        <f>IF(OR(S1944&lt;0, S1944="NA"), 0, 1)</f>
        <v>1</v>
      </c>
      <c r="AR1944">
        <f>IFERROR(IF((AF1944-AG1944)&gt;0,1,0),0)</f>
        <v>0</v>
      </c>
      <c r="AS1944">
        <f>IFERROR(IF((S1944-Q1944)&gt;0,1,0),0)</f>
        <v>1</v>
      </c>
      <c r="AT1944">
        <f>IFERROR(IF((AH1944-AI1944)&lt;0,1,0),0)</f>
        <v>0</v>
      </c>
      <c r="AU1944">
        <f>IFERROR(IF((AJ1944-AK1944)&gt;0,1,0),0)</f>
        <v>0</v>
      </c>
      <c r="AV1944">
        <f>IFERROR(IF((AL1944-AM1944)&gt;0,1,0),0)</f>
        <v>0</v>
      </c>
      <c r="AW1944">
        <f>IFERROR(IF((AN1944-AO1944)&gt;0,1,0),0)</f>
        <v>1</v>
      </c>
      <c r="AX1944">
        <f>IFERROR(IF((AC1944-AD1944)&lt;0,1,0),0)</f>
        <v>1</v>
      </c>
      <c r="AY1944">
        <f>SUM(AP1944:AX1944)</f>
        <v>5</v>
      </c>
    </row>
    <row r="1945" spans="1:51" x14ac:dyDescent="0.45">
      <c r="A1945" s="1" t="s">
        <v>3929</v>
      </c>
      <c r="B1945" s="2">
        <v>4135930</v>
      </c>
      <c r="C1945" s="3" t="s">
        <v>5337</v>
      </c>
      <c r="D1945" s="5">
        <v>10.26</v>
      </c>
      <c r="E1945" s="5">
        <v>3465.8389371600001</v>
      </c>
      <c r="F1945" s="3" t="s">
        <v>4480</v>
      </c>
      <c r="G1945" s="3" t="s">
        <v>4491</v>
      </c>
      <c r="H1945" s="3" t="s">
        <v>4491</v>
      </c>
      <c r="I1945" s="3" t="s">
        <v>4594</v>
      </c>
      <c r="J1945" s="3" t="s">
        <v>4792</v>
      </c>
      <c r="K1945" s="6">
        <v>4203800</v>
      </c>
      <c r="L1945" s="6">
        <v>4265600</v>
      </c>
      <c r="M1945" s="6">
        <v>951200</v>
      </c>
      <c r="N1945" s="6">
        <v>974300</v>
      </c>
      <c r="O1945" s="6">
        <v>770400</v>
      </c>
      <c r="P1945" s="6">
        <v>790500</v>
      </c>
      <c r="Q1945" s="6">
        <v>675500</v>
      </c>
      <c r="R1945" s="6">
        <v>581700</v>
      </c>
      <c r="S1945" s="6">
        <v>536800</v>
      </c>
      <c r="T1945" s="6">
        <v>579300</v>
      </c>
      <c r="U1945" s="6">
        <v>1641700</v>
      </c>
      <c r="V1945" s="6">
        <v>1641000</v>
      </c>
      <c r="W1945" s="6">
        <v>7675800</v>
      </c>
      <c r="X1945" s="6">
        <v>7971300</v>
      </c>
      <c r="Y1945" s="6">
        <v>1331600</v>
      </c>
      <c r="Z1945" s="6">
        <v>1279100</v>
      </c>
      <c r="AA1945" s="6">
        <v>4956800</v>
      </c>
      <c r="AB1945" s="6">
        <v>5480600</v>
      </c>
      <c r="AC1945" s="6">
        <v>337800000</v>
      </c>
      <c r="AD1945" s="6">
        <v>337800000</v>
      </c>
      <c r="AF1945">
        <f>Q1945/W1945</f>
        <v>8.8003856275567366E-2</v>
      </c>
      <c r="AG1945">
        <f>R1945/X1945</f>
        <v>7.2974295284332538E-2</v>
      </c>
      <c r="AH1945">
        <f>U1945/W1945</f>
        <v>0.21387998645092368</v>
      </c>
      <c r="AI1945">
        <f>V1945/X1945</f>
        <v>0.20586353543336722</v>
      </c>
      <c r="AJ1945">
        <f>Y1945/AA1945</f>
        <v>0.2686410587475791</v>
      </c>
      <c r="AK1945">
        <f>Z1945/AB1945</f>
        <v>0.23338685545378243</v>
      </c>
      <c r="AL1945">
        <f>O1945/K1945</f>
        <v>0.18326276226271468</v>
      </c>
      <c r="AM1945">
        <f>P1945/L1945</f>
        <v>0.18531976744186046</v>
      </c>
      <c r="AN1945">
        <f>K1945/W1945</f>
        <v>0.54766929831418221</v>
      </c>
      <c r="AO1945">
        <f>L1945/X1945</f>
        <v>0.53511974207469293</v>
      </c>
      <c r="AP1945">
        <f>IF(OR(Q1945&lt;0, Q1945="NA"), 0, 1)</f>
        <v>1</v>
      </c>
      <c r="AQ1945">
        <f>IF(OR(S1945&lt;0, S1945="NA"), 0, 1)</f>
        <v>1</v>
      </c>
      <c r="AR1945">
        <f>IFERROR(IF((AF1945-AG1945)&gt;0,1,0),0)</f>
        <v>1</v>
      </c>
      <c r="AS1945">
        <f>IFERROR(IF((S1945-Q1945)&gt;0,1,0),0)</f>
        <v>0</v>
      </c>
      <c r="AT1945">
        <f>IFERROR(IF((AH1945-AI1945)&lt;0,1,0),0)</f>
        <v>0</v>
      </c>
      <c r="AU1945">
        <f>IFERROR(IF((AJ1945-AK1945)&gt;0,1,0),0)</f>
        <v>1</v>
      </c>
      <c r="AV1945">
        <f>IFERROR(IF((AL1945-AM1945)&gt;0,1,0),0)</f>
        <v>0</v>
      </c>
      <c r="AW1945">
        <f>IFERROR(IF((AN1945-AO1945)&gt;0,1,0),0)</f>
        <v>1</v>
      </c>
      <c r="AX1945">
        <f>IFERROR(IF((AC1945-AD1945)&lt;0,1,0),0)</f>
        <v>0</v>
      </c>
      <c r="AY1945">
        <f>SUM(AP1945:AX1945)</f>
        <v>5</v>
      </c>
    </row>
    <row r="1946" spans="1:51" x14ac:dyDescent="0.45">
      <c r="A1946" s="1" t="s">
        <v>3943</v>
      </c>
      <c r="B1946" s="2">
        <v>4914214</v>
      </c>
      <c r="C1946" s="3" t="s">
        <v>5337</v>
      </c>
      <c r="D1946" s="5">
        <v>102.25</v>
      </c>
      <c r="E1946" s="5">
        <v>5441.721278</v>
      </c>
      <c r="F1946" s="3" t="s">
        <v>4475</v>
      </c>
      <c r="G1946" s="3" t="s">
        <v>4564</v>
      </c>
      <c r="H1946" s="3" t="s">
        <v>5035</v>
      </c>
      <c r="I1946" s="3" t="s">
        <v>5036</v>
      </c>
      <c r="J1946" s="3" t="s">
        <v>5289</v>
      </c>
      <c r="K1946" s="6">
        <v>9685433</v>
      </c>
      <c r="L1946" s="6">
        <v>10043408</v>
      </c>
      <c r="M1946" s="6">
        <v>605146</v>
      </c>
      <c r="N1946" s="6">
        <v>701032</v>
      </c>
      <c r="O1946" s="6">
        <v>327618</v>
      </c>
      <c r="P1946" s="6">
        <v>423887</v>
      </c>
      <c r="Q1946" s="6">
        <v>209494</v>
      </c>
      <c r="R1946" s="6">
        <v>265400</v>
      </c>
      <c r="S1946" s="6">
        <v>516620</v>
      </c>
      <c r="T1946" s="6">
        <v>545548</v>
      </c>
      <c r="U1946" s="6">
        <v>1043790</v>
      </c>
      <c r="V1946" s="6">
        <v>1101265</v>
      </c>
      <c r="W1946" s="6">
        <v>6873181</v>
      </c>
      <c r="X1946" s="6">
        <v>7020823</v>
      </c>
      <c r="Y1946" s="6">
        <v>2532964</v>
      </c>
      <c r="Z1946" s="6">
        <v>2650027</v>
      </c>
      <c r="AA1946" s="6">
        <v>1481505</v>
      </c>
      <c r="AB1946" s="6">
        <v>1567022</v>
      </c>
      <c r="AC1946" s="6">
        <v>53102264</v>
      </c>
      <c r="AD1946" s="6">
        <v>52931424</v>
      </c>
      <c r="AF1946">
        <f>Q1946/W1946</f>
        <v>3.0479918977835734E-2</v>
      </c>
      <c r="AG1946">
        <f>R1946/X1946</f>
        <v>3.7801836052553953E-2</v>
      </c>
      <c r="AH1946">
        <f>U1946/W1946</f>
        <v>0.15186418050099365</v>
      </c>
      <c r="AI1946">
        <f>V1946/X1946</f>
        <v>0.15685696676871072</v>
      </c>
      <c r="AJ1946">
        <f>Y1946/AA1946</f>
        <v>1.7097235581385146</v>
      </c>
      <c r="AK1946">
        <f>Z1946/AB1946</f>
        <v>1.6911230346478863</v>
      </c>
      <c r="AL1946">
        <f>O1946/K1946</f>
        <v>3.3825849603213401E-2</v>
      </c>
      <c r="AM1946">
        <f>P1946/L1946</f>
        <v>4.2205494389952095E-2</v>
      </c>
      <c r="AN1946">
        <f>K1946/W1946</f>
        <v>1.4091630934788419</v>
      </c>
      <c r="AO1946">
        <f>L1946/X1946</f>
        <v>1.4305171915030475</v>
      </c>
      <c r="AP1946">
        <f>IF(OR(Q1946&lt;0, Q1946="NA"), 0, 1)</f>
        <v>1</v>
      </c>
      <c r="AQ1946">
        <f>IF(OR(S1946&lt;0, S1946="NA"), 0, 1)</f>
        <v>1</v>
      </c>
      <c r="AR1946">
        <f>IFERROR(IF((AF1946-AG1946)&gt;0,1,0),0)</f>
        <v>0</v>
      </c>
      <c r="AS1946">
        <f>IFERROR(IF((S1946-Q1946)&gt;0,1,0),0)</f>
        <v>1</v>
      </c>
      <c r="AT1946">
        <f>IFERROR(IF((AH1946-AI1946)&lt;0,1,0),0)</f>
        <v>1</v>
      </c>
      <c r="AU1946">
        <f>IFERROR(IF((AJ1946-AK1946)&gt;0,1,0),0)</f>
        <v>1</v>
      </c>
      <c r="AV1946">
        <f>IFERROR(IF((AL1946-AM1946)&gt;0,1,0),0)</f>
        <v>0</v>
      </c>
      <c r="AW1946">
        <f>IFERROR(IF((AN1946-AO1946)&gt;0,1,0),0)</f>
        <v>0</v>
      </c>
      <c r="AX1946">
        <f>IFERROR(IF((AC1946-AD1946)&lt;0,1,0),0)</f>
        <v>0</v>
      </c>
      <c r="AY1946">
        <f>SUM(AP1946:AX1946)</f>
        <v>5</v>
      </c>
    </row>
    <row r="1947" spans="1:51" x14ac:dyDescent="0.45">
      <c r="A1947" s="1" t="s">
        <v>3969</v>
      </c>
      <c r="B1947" s="2">
        <v>4996906</v>
      </c>
      <c r="C1947" s="3" t="s">
        <v>5337</v>
      </c>
      <c r="D1947" s="5">
        <v>7.59</v>
      </c>
      <c r="E1947" s="5">
        <v>479.22831165000002</v>
      </c>
      <c r="F1947" s="3" t="s">
        <v>4485</v>
      </c>
      <c r="G1947" s="3" t="s">
        <v>4486</v>
      </c>
      <c r="H1947" s="3" t="s">
        <v>4598</v>
      </c>
      <c r="I1947" s="3" t="s">
        <v>4599</v>
      </c>
      <c r="J1947" s="3" t="s">
        <v>4600</v>
      </c>
      <c r="K1947" s="6">
        <v>1852563</v>
      </c>
      <c r="L1947" s="6">
        <v>1806359</v>
      </c>
      <c r="M1947" s="6">
        <v>140145</v>
      </c>
      <c r="N1947" s="6">
        <v>149802</v>
      </c>
      <c r="O1947" s="6">
        <v>89250</v>
      </c>
      <c r="P1947" s="6">
        <v>101510</v>
      </c>
      <c r="Q1947" s="6">
        <v>-6085</v>
      </c>
      <c r="R1947" s="6">
        <v>31777</v>
      </c>
      <c r="S1947" s="6">
        <v>171995</v>
      </c>
      <c r="T1947" s="6">
        <v>163306</v>
      </c>
      <c r="U1947" s="6">
        <v>503429</v>
      </c>
      <c r="V1947" s="6">
        <v>535907</v>
      </c>
      <c r="W1947" s="6">
        <v>1686724</v>
      </c>
      <c r="X1947" s="6">
        <v>1734067</v>
      </c>
      <c r="Y1947" s="6">
        <v>1025739</v>
      </c>
      <c r="Z1947" s="6">
        <v>1092484</v>
      </c>
      <c r="AA1947" s="6">
        <v>431301</v>
      </c>
      <c r="AB1947" s="6">
        <v>454282</v>
      </c>
      <c r="AC1947" s="6">
        <v>71184028</v>
      </c>
      <c r="AD1947" s="6">
        <v>72174244</v>
      </c>
      <c r="AF1947">
        <f>Q1947/W1947</f>
        <v>-3.6075848805139431E-3</v>
      </c>
      <c r="AG1947">
        <f>R1947/X1947</f>
        <v>1.8325128152487765E-2</v>
      </c>
      <c r="AH1947">
        <f>U1947/W1947</f>
        <v>0.29846554623044436</v>
      </c>
      <c r="AI1947">
        <f>V1947/X1947</f>
        <v>0.30904630559257512</v>
      </c>
      <c r="AJ1947">
        <f>Y1947/AA1947</f>
        <v>2.3782439641920607</v>
      </c>
      <c r="AK1947">
        <f>Z1947/AB1947</f>
        <v>2.4048586560770624</v>
      </c>
      <c r="AL1947">
        <f>O1947/K1947</f>
        <v>4.8176499260753888E-2</v>
      </c>
      <c r="AM1947">
        <f>P1947/L1947</f>
        <v>5.6195916758518101E-2</v>
      </c>
      <c r="AN1947">
        <f>K1947/W1947</f>
        <v>1.0983201756778229</v>
      </c>
      <c r="AO1947">
        <f>L1947/X1947</f>
        <v>1.0416892772885937</v>
      </c>
      <c r="AP1947">
        <f>IF(OR(Q1947&lt;0, Q1947="NA"), 0, 1)</f>
        <v>0</v>
      </c>
      <c r="AQ1947">
        <f>IF(OR(S1947&lt;0, S1947="NA"), 0, 1)</f>
        <v>1</v>
      </c>
      <c r="AR1947">
        <f>IFERROR(IF((AF1947-AG1947)&gt;0,1,0),0)</f>
        <v>0</v>
      </c>
      <c r="AS1947">
        <f>IFERROR(IF((S1947-Q1947)&gt;0,1,0),0)</f>
        <v>1</v>
      </c>
      <c r="AT1947">
        <f>IFERROR(IF((AH1947-AI1947)&lt;0,1,0),0)</f>
        <v>1</v>
      </c>
      <c r="AU1947">
        <f>IFERROR(IF((AJ1947-AK1947)&gt;0,1,0),0)</f>
        <v>0</v>
      </c>
      <c r="AV1947">
        <f>IFERROR(IF((AL1947-AM1947)&gt;0,1,0),0)</f>
        <v>0</v>
      </c>
      <c r="AW1947">
        <f>IFERROR(IF((AN1947-AO1947)&gt;0,1,0),0)</f>
        <v>1</v>
      </c>
      <c r="AX1947">
        <f>IFERROR(IF((AC1947-AD1947)&lt;0,1,0),0)</f>
        <v>1</v>
      </c>
      <c r="AY1947">
        <f>SUM(AP1947:AX1947)</f>
        <v>5</v>
      </c>
    </row>
    <row r="1948" spans="1:51" x14ac:dyDescent="0.45">
      <c r="A1948" s="1" t="s">
        <v>3977</v>
      </c>
      <c r="B1948" s="2">
        <v>4914225</v>
      </c>
      <c r="C1948" s="3" t="s">
        <v>5337</v>
      </c>
      <c r="D1948" s="5">
        <v>30.86</v>
      </c>
      <c r="E1948" s="5">
        <v>2105.81244302</v>
      </c>
      <c r="F1948" s="3" t="s">
        <v>4559</v>
      </c>
      <c r="G1948" s="3" t="s">
        <v>4560</v>
      </c>
      <c r="H1948" s="3" t="s">
        <v>4561</v>
      </c>
      <c r="I1948" s="3" t="s">
        <v>4562</v>
      </c>
      <c r="J1948" s="3" t="s">
        <v>5292</v>
      </c>
      <c r="K1948" s="6">
        <v>727121</v>
      </c>
      <c r="L1948" s="6">
        <v>751039</v>
      </c>
      <c r="M1948" s="6">
        <v>130349</v>
      </c>
      <c r="N1948" s="6">
        <v>134900</v>
      </c>
      <c r="O1948" s="6">
        <v>112172</v>
      </c>
      <c r="P1948" s="6">
        <v>116700</v>
      </c>
      <c r="Q1948" s="6">
        <v>93697</v>
      </c>
      <c r="R1948" s="6">
        <v>95241</v>
      </c>
      <c r="S1948" s="6">
        <v>125107</v>
      </c>
      <c r="T1948" s="6">
        <v>108530</v>
      </c>
      <c r="U1948" s="6">
        <v>7500</v>
      </c>
      <c r="V1948" s="6">
        <v>7500</v>
      </c>
      <c r="W1948" s="6">
        <v>1146217</v>
      </c>
      <c r="X1948" s="6">
        <v>1102601</v>
      </c>
      <c r="Y1948" s="6">
        <v>343404</v>
      </c>
      <c r="Z1948" s="6">
        <v>323877</v>
      </c>
      <c r="AA1948" s="6">
        <v>95719</v>
      </c>
      <c r="AB1948" s="6">
        <v>86763</v>
      </c>
      <c r="AC1948" s="6">
        <v>71340127</v>
      </c>
      <c r="AD1948" s="6">
        <v>71417104</v>
      </c>
      <c r="AF1948">
        <f>Q1948/W1948</f>
        <v>8.1744556222774573E-2</v>
      </c>
      <c r="AG1948">
        <f>R1948/X1948</f>
        <v>8.6378481427098294E-2</v>
      </c>
      <c r="AH1948">
        <f>U1948/W1948</f>
        <v>6.5432636228567537E-3</v>
      </c>
      <c r="AI1948">
        <f>V1948/X1948</f>
        <v>6.8020979483965644E-3</v>
      </c>
      <c r="AJ1948">
        <f>Y1948/AA1948</f>
        <v>3.5876262810936179</v>
      </c>
      <c r="AK1948">
        <f>Z1948/AB1948</f>
        <v>3.7328930534905433</v>
      </c>
      <c r="AL1948">
        <f>O1948/K1948</f>
        <v>0.15426868430426297</v>
      </c>
      <c r="AM1948">
        <f>P1948/L1948</f>
        <v>0.15538474033971605</v>
      </c>
      <c r="AN1948">
        <f>K1948/W1948</f>
        <v>0.63436591849536339</v>
      </c>
      <c r="AO1948">
        <f>L1948/X1948</f>
        <v>0.68115211214210758</v>
      </c>
      <c r="AP1948">
        <f>IF(OR(Q1948&lt;0, Q1948="NA"), 0, 1)</f>
        <v>1</v>
      </c>
      <c r="AQ1948">
        <f>IF(OR(S1948&lt;0, S1948="NA"), 0, 1)</f>
        <v>1</v>
      </c>
      <c r="AR1948">
        <f>IFERROR(IF((AF1948-AG1948)&gt;0,1,0),0)</f>
        <v>0</v>
      </c>
      <c r="AS1948">
        <f>IFERROR(IF((S1948-Q1948)&gt;0,1,0),0)</f>
        <v>1</v>
      </c>
      <c r="AT1948">
        <f>IFERROR(IF((AH1948-AI1948)&lt;0,1,0),0)</f>
        <v>1</v>
      </c>
      <c r="AU1948">
        <f>IFERROR(IF((AJ1948-AK1948)&gt;0,1,0),0)</f>
        <v>0</v>
      </c>
      <c r="AV1948">
        <f>IFERROR(IF((AL1948-AM1948)&gt;0,1,0),0)</f>
        <v>0</v>
      </c>
      <c r="AW1948">
        <f>IFERROR(IF((AN1948-AO1948)&gt;0,1,0),0)</f>
        <v>0</v>
      </c>
      <c r="AX1948">
        <f>IFERROR(IF((AC1948-AD1948)&lt;0,1,0),0)</f>
        <v>1</v>
      </c>
      <c r="AY1948">
        <f>SUM(AP1948:AX1948)</f>
        <v>5</v>
      </c>
    </row>
    <row r="1949" spans="1:51" x14ac:dyDescent="0.45">
      <c r="A1949" s="1" t="s">
        <v>3983</v>
      </c>
      <c r="B1949" s="2">
        <v>4294777</v>
      </c>
      <c r="C1949" s="3" t="s">
        <v>5337</v>
      </c>
      <c r="D1949" s="5" t="s">
        <v>4474</v>
      </c>
      <c r="E1949" s="5" t="s">
        <v>4474</v>
      </c>
      <c r="F1949" s="3" t="s">
        <v>4480</v>
      </c>
      <c r="G1949" s="3" t="s">
        <v>4491</v>
      </c>
      <c r="H1949" s="3" t="s">
        <v>4492</v>
      </c>
      <c r="I1949" s="3" t="s">
        <v>4493</v>
      </c>
      <c r="J1949" s="3"/>
      <c r="K1949" s="8">
        <v>2885.09</v>
      </c>
      <c r="L1949" s="6">
        <v>2720.346</v>
      </c>
      <c r="M1949" s="6" t="s">
        <v>4474</v>
      </c>
      <c r="N1949" s="6" t="s">
        <v>4474</v>
      </c>
      <c r="O1949" s="6">
        <v>1677.2280000000001</v>
      </c>
      <c r="P1949" s="6">
        <v>1530.078</v>
      </c>
      <c r="Q1949" s="6">
        <v>23901.271000000001</v>
      </c>
      <c r="R1949" s="6">
        <v>14119.958000000001</v>
      </c>
      <c r="S1949" s="6">
        <v>8897.81</v>
      </c>
      <c r="T1949" s="6">
        <v>10560.243</v>
      </c>
      <c r="U1949" s="6">
        <v>16736.785</v>
      </c>
      <c r="V1949" s="6">
        <v>16736.785</v>
      </c>
      <c r="W1949" s="6">
        <v>96617.107999999993</v>
      </c>
      <c r="X1949" s="6">
        <v>96617.107999999993</v>
      </c>
      <c r="Y1949" s="6">
        <v>410.125</v>
      </c>
      <c r="Z1949" s="6">
        <v>410.125</v>
      </c>
      <c r="AA1949" s="6">
        <v>447</v>
      </c>
      <c r="AB1949" s="6">
        <v>447</v>
      </c>
      <c r="AC1949" s="6">
        <v>2010566</v>
      </c>
      <c r="AD1949" s="6">
        <v>2010566</v>
      </c>
      <c r="AF1949">
        <f>Q1949/W1949</f>
        <v>0.24738135403514669</v>
      </c>
      <c r="AG1949">
        <f>R1949/X1949</f>
        <v>0.14614345525639208</v>
      </c>
      <c r="AH1949">
        <f>U1949/W1949</f>
        <v>0.17322796496868859</v>
      </c>
      <c r="AI1949">
        <f>V1949/X1949</f>
        <v>0.17322796496868859</v>
      </c>
      <c r="AJ1949">
        <f>Y1949/AA1949</f>
        <v>0.91750559284116329</v>
      </c>
      <c r="AK1949">
        <f>Z1949/AB1949</f>
        <v>0.91750559284116329</v>
      </c>
      <c r="AL1949">
        <f>O1949/K1949</f>
        <v>0.58134338963429222</v>
      </c>
      <c r="AM1949">
        <f>P1949/L1949</f>
        <v>0.56245712861525698</v>
      </c>
      <c r="AN1949">
        <f>K1949/W1949</f>
        <v>2.9861067669299315E-2</v>
      </c>
      <c r="AO1949">
        <f>L1949/X1949</f>
        <v>2.8155945218314753E-2</v>
      </c>
      <c r="AP1949">
        <f>IF(OR(Q1949&lt;0, Q1949="NA"), 0, 1)</f>
        <v>1</v>
      </c>
      <c r="AQ1949">
        <f>IF(OR(S1949&lt;0, S1949="NA"), 0, 1)</f>
        <v>1</v>
      </c>
      <c r="AR1949">
        <f>IFERROR(IF((AF1949-AG1949)&gt;0,1,0),0)</f>
        <v>1</v>
      </c>
      <c r="AS1949">
        <f>IFERROR(IF((S1949-Q1949)&gt;0,1,0),0)</f>
        <v>0</v>
      </c>
      <c r="AT1949">
        <f>IFERROR(IF((AH1949-AI1949)&lt;0,1,0),0)</f>
        <v>0</v>
      </c>
      <c r="AU1949">
        <f>IFERROR(IF((AJ1949-AK1949)&gt;0,1,0),0)</f>
        <v>0</v>
      </c>
      <c r="AV1949">
        <f>IFERROR(IF((AL1949-AM1949)&gt;0,1,0),0)</f>
        <v>1</v>
      </c>
      <c r="AW1949">
        <f>IFERROR(IF((AN1949-AO1949)&gt;0,1,0),0)</f>
        <v>1</v>
      </c>
      <c r="AX1949">
        <f>IFERROR(IF((AC1949-AD1949)&lt;0,1,0),0)</f>
        <v>0</v>
      </c>
      <c r="AY1949">
        <f>SUM(AP1949:AX1949)</f>
        <v>5</v>
      </c>
    </row>
    <row r="1950" spans="1:51" x14ac:dyDescent="0.45">
      <c r="A1950" s="1" t="s">
        <v>3988</v>
      </c>
      <c r="B1950" s="2">
        <v>4546163</v>
      </c>
      <c r="C1950" s="3" t="s">
        <v>5337</v>
      </c>
      <c r="D1950" s="7">
        <v>8.9700000000000006</v>
      </c>
      <c r="E1950" s="5">
        <v>139.45850060999999</v>
      </c>
      <c r="F1950" s="3" t="s">
        <v>4665</v>
      </c>
      <c r="G1950" s="3" t="s">
        <v>4666</v>
      </c>
      <c r="H1950" s="3" t="s">
        <v>4679</v>
      </c>
      <c r="I1950" s="3" t="s">
        <v>4680</v>
      </c>
      <c r="J1950" s="3" t="s">
        <v>4816</v>
      </c>
      <c r="K1950" s="6">
        <v>447955</v>
      </c>
      <c r="L1950" s="6">
        <v>447748</v>
      </c>
      <c r="M1950" s="6">
        <v>78117</v>
      </c>
      <c r="N1950" s="6">
        <v>80357</v>
      </c>
      <c r="O1950" s="6">
        <v>58517</v>
      </c>
      <c r="P1950" s="6">
        <v>60987</v>
      </c>
      <c r="Q1950" s="6">
        <v>-37847</v>
      </c>
      <c r="R1950" s="6">
        <v>-85686</v>
      </c>
      <c r="S1950" s="6">
        <v>49420</v>
      </c>
      <c r="T1950" s="6">
        <v>47105</v>
      </c>
      <c r="U1950" s="6">
        <v>476702</v>
      </c>
      <c r="V1950" s="6">
        <v>487056</v>
      </c>
      <c r="W1950" s="6">
        <v>565416</v>
      </c>
      <c r="X1950" s="6">
        <v>579634</v>
      </c>
      <c r="Y1950" s="6">
        <v>92199</v>
      </c>
      <c r="Z1950" s="6">
        <v>100863</v>
      </c>
      <c r="AA1950" s="6">
        <v>66872</v>
      </c>
      <c r="AB1950" s="6">
        <v>74422</v>
      </c>
      <c r="AC1950" s="6">
        <v>15546860</v>
      </c>
      <c r="AD1950" s="6">
        <v>15273637</v>
      </c>
      <c r="AF1950">
        <f>Q1950/W1950</f>
        <v>-6.693655644693465E-2</v>
      </c>
      <c r="AG1950">
        <f>R1950/X1950</f>
        <v>-0.14782776717721874</v>
      </c>
      <c r="AH1950">
        <f>U1950/W1950</f>
        <v>0.84309959392730305</v>
      </c>
      <c r="AI1950">
        <f>V1950/X1950</f>
        <v>0.84028197103689573</v>
      </c>
      <c r="AJ1950">
        <f>Y1950/AA1950</f>
        <v>1.3787384854647684</v>
      </c>
      <c r="AK1950">
        <f>Z1950/AB1950</f>
        <v>1.3552847276343016</v>
      </c>
      <c r="AL1950">
        <f>O1950/K1950</f>
        <v>0.13063142503153219</v>
      </c>
      <c r="AM1950">
        <f>P1950/L1950</f>
        <v>0.13620831360497423</v>
      </c>
      <c r="AN1950">
        <f>K1950/W1950</f>
        <v>0.79225738217524799</v>
      </c>
      <c r="AO1950">
        <f>L1950/X1950</f>
        <v>0.77246676350938692</v>
      </c>
      <c r="AP1950">
        <f>IF(OR(Q1950&lt;0, Q1950="NA"), 0, 1)</f>
        <v>0</v>
      </c>
      <c r="AQ1950">
        <f>IF(OR(S1950&lt;0, S1950="NA"), 0, 1)</f>
        <v>1</v>
      </c>
      <c r="AR1950">
        <f>IFERROR(IF((AF1950-AG1950)&gt;0,1,0),0)</f>
        <v>1</v>
      </c>
      <c r="AS1950">
        <f>IFERROR(IF((S1950-Q1950)&gt;0,1,0),0)</f>
        <v>1</v>
      </c>
      <c r="AT1950">
        <f>IFERROR(IF((AH1950-AI1950)&lt;0,1,0),0)</f>
        <v>0</v>
      </c>
      <c r="AU1950">
        <f>IFERROR(IF((AJ1950-AK1950)&gt;0,1,0),0)</f>
        <v>1</v>
      </c>
      <c r="AV1950">
        <f>IFERROR(IF((AL1950-AM1950)&gt;0,1,0),0)</f>
        <v>0</v>
      </c>
      <c r="AW1950">
        <f>IFERROR(IF((AN1950-AO1950)&gt;0,1,0),0)</f>
        <v>1</v>
      </c>
      <c r="AX1950">
        <f>IFERROR(IF((AC1950-AD1950)&lt;0,1,0),0)</f>
        <v>0</v>
      </c>
      <c r="AY1950">
        <f>SUM(AP1950:AX1950)</f>
        <v>5</v>
      </c>
    </row>
    <row r="1951" spans="1:51" x14ac:dyDescent="0.45">
      <c r="A1951" s="1" t="s">
        <v>3991</v>
      </c>
      <c r="B1951" s="2">
        <v>4071364</v>
      </c>
      <c r="C1951" s="3" t="s">
        <v>5335</v>
      </c>
      <c r="D1951" s="5">
        <v>57.47</v>
      </c>
      <c r="E1951" s="5">
        <v>30700.186937350001</v>
      </c>
      <c r="F1951" s="3" t="s">
        <v>4475</v>
      </c>
      <c r="G1951" s="3" t="s">
        <v>4476</v>
      </c>
      <c r="H1951" s="3" t="s">
        <v>4477</v>
      </c>
      <c r="I1951" s="3" t="s">
        <v>4478</v>
      </c>
      <c r="J1951" s="3" t="s">
        <v>5163</v>
      </c>
      <c r="K1951" s="6">
        <v>14769541</v>
      </c>
      <c r="L1951" s="6">
        <v>14713277</v>
      </c>
      <c r="M1951" s="6">
        <v>1913799</v>
      </c>
      <c r="N1951" s="6">
        <v>1906819</v>
      </c>
      <c r="O1951" s="6">
        <v>1483418</v>
      </c>
      <c r="P1951" s="6">
        <v>1499724</v>
      </c>
      <c r="Q1951" s="6">
        <v>1112737</v>
      </c>
      <c r="R1951" s="6">
        <v>1126267</v>
      </c>
      <c r="S1951" s="6">
        <v>1299717</v>
      </c>
      <c r="T1951" s="6">
        <v>1369055</v>
      </c>
      <c r="U1951" s="6">
        <v>1831218</v>
      </c>
      <c r="V1951" s="6">
        <v>1730467</v>
      </c>
      <c r="W1951" s="6">
        <v>9767897</v>
      </c>
      <c r="X1951" s="6">
        <v>9784524</v>
      </c>
      <c r="Y1951" s="6">
        <v>3483161</v>
      </c>
      <c r="Z1951" s="6">
        <v>3639625</v>
      </c>
      <c r="AA1951" s="6">
        <v>2345709</v>
      </c>
      <c r="AB1951" s="6">
        <v>2544535</v>
      </c>
      <c r="AC1951" s="6">
        <v>534605000</v>
      </c>
      <c r="AD1951" s="6">
        <v>107447000</v>
      </c>
      <c r="AF1951">
        <f>Q1951/W1951</f>
        <v>0.11391776551288368</v>
      </c>
      <c r="AG1951">
        <f>R1951/X1951</f>
        <v>0.11510697914379892</v>
      </c>
      <c r="AH1951">
        <f>U1951/W1951</f>
        <v>0.18747310705671855</v>
      </c>
      <c r="AI1951">
        <f>V1951/X1951</f>
        <v>0.17685755587088345</v>
      </c>
      <c r="AJ1951">
        <f>Y1951/AA1951</f>
        <v>1.484907548208239</v>
      </c>
      <c r="AK1951">
        <f>Z1951/AB1951</f>
        <v>1.4303693995170041</v>
      </c>
      <c r="AL1951">
        <f>O1951/K1951</f>
        <v>0.10043765070288914</v>
      </c>
      <c r="AM1951">
        <f>P1951/L1951</f>
        <v>0.10192997793761376</v>
      </c>
      <c r="AN1951">
        <f>K1951/W1951</f>
        <v>1.5120492159161794</v>
      </c>
      <c r="AO1951">
        <f>L1951/X1951</f>
        <v>1.5037294609323868</v>
      </c>
      <c r="AP1951">
        <f>IF(OR(Q1951&lt;0, Q1951="NA"), 0, 1)</f>
        <v>1</v>
      </c>
      <c r="AQ1951">
        <f>IF(OR(S1951&lt;0, S1951="NA"), 0, 1)</f>
        <v>1</v>
      </c>
      <c r="AR1951">
        <f>IFERROR(IF((AF1951-AG1951)&gt;0,1,0),0)</f>
        <v>0</v>
      </c>
      <c r="AS1951">
        <f>IFERROR(IF((S1951-Q1951)&gt;0,1,0),0)</f>
        <v>1</v>
      </c>
      <c r="AT1951">
        <f>IFERROR(IF((AH1951-AI1951)&lt;0,1,0),0)</f>
        <v>0</v>
      </c>
      <c r="AU1951">
        <f>IFERROR(IF((AJ1951-AK1951)&gt;0,1,0),0)</f>
        <v>1</v>
      </c>
      <c r="AV1951">
        <f>IFERROR(IF((AL1951-AM1951)&gt;0,1,0),0)</f>
        <v>0</v>
      </c>
      <c r="AW1951">
        <f>IFERROR(IF((AN1951-AO1951)&gt;0,1,0),0)</f>
        <v>1</v>
      </c>
      <c r="AX1951">
        <f>IFERROR(IF((AC1951-AD1951)&lt;0,1,0),0)</f>
        <v>0</v>
      </c>
      <c r="AY1951">
        <f>SUM(AP1951:AX1951)</f>
        <v>5</v>
      </c>
    </row>
    <row r="1952" spans="1:51" x14ac:dyDescent="0.45">
      <c r="A1952" s="1" t="s">
        <v>4004</v>
      </c>
      <c r="B1952" s="2">
        <v>4986278</v>
      </c>
      <c r="C1952" s="3" t="s">
        <v>5337</v>
      </c>
      <c r="D1952" s="7">
        <v>7.84</v>
      </c>
      <c r="E1952" s="5">
        <v>263.61900431999999</v>
      </c>
      <c r="F1952" s="3" t="s">
        <v>4583</v>
      </c>
      <c r="G1952" s="3" t="s">
        <v>4583</v>
      </c>
      <c r="H1952" s="3" t="s">
        <v>4602</v>
      </c>
      <c r="I1952" s="3" t="s">
        <v>4629</v>
      </c>
      <c r="J1952" s="3" t="s">
        <v>5131</v>
      </c>
      <c r="K1952" s="6">
        <v>717366</v>
      </c>
      <c r="L1952" s="6">
        <v>701507</v>
      </c>
      <c r="M1952" s="6">
        <v>47222</v>
      </c>
      <c r="N1952" s="6">
        <v>39827</v>
      </c>
      <c r="O1952" s="6">
        <v>20706</v>
      </c>
      <c r="P1952" s="6">
        <v>12194</v>
      </c>
      <c r="Q1952" s="6">
        <v>-27457</v>
      </c>
      <c r="R1952" s="6">
        <v>-73891</v>
      </c>
      <c r="S1952" s="6">
        <v>-14190</v>
      </c>
      <c r="T1952" s="6">
        <v>8626</v>
      </c>
      <c r="U1952" s="6">
        <v>20000</v>
      </c>
      <c r="V1952" s="6">
        <v>20000</v>
      </c>
      <c r="W1952" s="6">
        <v>442541</v>
      </c>
      <c r="X1952" s="6">
        <v>450412</v>
      </c>
      <c r="Y1952" s="6">
        <v>188262</v>
      </c>
      <c r="Z1952" s="6">
        <v>190765</v>
      </c>
      <c r="AA1952" s="6">
        <v>239258</v>
      </c>
      <c r="AB1952" s="6">
        <v>245155</v>
      </c>
      <c r="AC1952" s="6">
        <v>33774477</v>
      </c>
      <c r="AD1952" s="6">
        <v>33748814</v>
      </c>
      <c r="AF1952">
        <f>Q1952/W1952</f>
        <v>-6.2043968807409935E-2</v>
      </c>
      <c r="AG1952">
        <f>R1952/X1952</f>
        <v>-0.16405202348072431</v>
      </c>
      <c r="AH1952">
        <f>U1952/W1952</f>
        <v>4.5193552687773565E-2</v>
      </c>
      <c r="AI1952">
        <f>V1952/X1952</f>
        <v>4.4403790307540651E-2</v>
      </c>
      <c r="AJ1952">
        <f>Y1952/AA1952</f>
        <v>0.78685770172784186</v>
      </c>
      <c r="AK1952">
        <f>Z1952/AB1952</f>
        <v>0.77814036018029409</v>
      </c>
      <c r="AL1952">
        <f>O1952/K1952</f>
        <v>2.8863927200341248E-2</v>
      </c>
      <c r="AM1952">
        <f>P1952/L1952</f>
        <v>1.738257779323656E-2</v>
      </c>
      <c r="AN1952">
        <f>K1952/W1952</f>
        <v>1.6210159058708684</v>
      </c>
      <c r="AO1952">
        <f>L1952/X1952</f>
        <v>1.557478486363596</v>
      </c>
      <c r="AP1952">
        <f>IF(OR(Q1952&lt;0, Q1952="NA"), 0, 1)</f>
        <v>0</v>
      </c>
      <c r="AQ1952">
        <f>IF(OR(S1952&lt;0, S1952="NA"), 0, 1)</f>
        <v>0</v>
      </c>
      <c r="AR1952">
        <f>IFERROR(IF((AF1952-AG1952)&gt;0,1,0),0)</f>
        <v>1</v>
      </c>
      <c r="AS1952">
        <f>IFERROR(IF((S1952-Q1952)&gt;0,1,0),0)</f>
        <v>1</v>
      </c>
      <c r="AT1952">
        <f>IFERROR(IF((AH1952-AI1952)&lt;0,1,0),0)</f>
        <v>0</v>
      </c>
      <c r="AU1952">
        <f>IFERROR(IF((AJ1952-AK1952)&gt;0,1,0),0)</f>
        <v>1</v>
      </c>
      <c r="AV1952">
        <f>IFERROR(IF((AL1952-AM1952)&gt;0,1,0),0)</f>
        <v>1</v>
      </c>
      <c r="AW1952">
        <f>IFERROR(IF((AN1952-AO1952)&gt;0,1,0),0)</f>
        <v>1</v>
      </c>
      <c r="AX1952">
        <f>IFERROR(IF((AC1952-AD1952)&lt;0,1,0),0)</f>
        <v>0</v>
      </c>
      <c r="AY1952">
        <f>SUM(AP1952:AX1952)</f>
        <v>5</v>
      </c>
    </row>
    <row r="1953" spans="1:51" x14ac:dyDescent="0.45">
      <c r="A1953" s="1" t="s">
        <v>4012</v>
      </c>
      <c r="B1953" s="2">
        <v>4228223</v>
      </c>
      <c r="C1953" s="3" t="s">
        <v>5337</v>
      </c>
      <c r="D1953" s="5">
        <v>94.31</v>
      </c>
      <c r="E1953" s="5">
        <v>4675.5143518900004</v>
      </c>
      <c r="F1953" s="3" t="s">
        <v>4485</v>
      </c>
      <c r="G1953" s="3" t="s">
        <v>4517</v>
      </c>
      <c r="H1953" s="3" t="s">
        <v>4640</v>
      </c>
      <c r="I1953" s="3" t="s">
        <v>4641</v>
      </c>
      <c r="J1953" s="3" t="s">
        <v>4789</v>
      </c>
      <c r="K1953" s="6">
        <v>4972000</v>
      </c>
      <c r="L1953" s="6">
        <v>4957000</v>
      </c>
      <c r="M1953" s="6">
        <v>392000</v>
      </c>
      <c r="N1953" s="6">
        <v>449000</v>
      </c>
      <c r="O1953" s="6">
        <v>350000</v>
      </c>
      <c r="P1953" s="6">
        <v>409000</v>
      </c>
      <c r="Q1953" s="6">
        <v>263000</v>
      </c>
      <c r="R1953" s="6">
        <v>313000</v>
      </c>
      <c r="S1953" s="6">
        <v>312000</v>
      </c>
      <c r="T1953" s="6">
        <v>233000</v>
      </c>
      <c r="U1953" s="6">
        <v>993000</v>
      </c>
      <c r="V1953" s="6">
        <v>984000</v>
      </c>
      <c r="W1953" s="6">
        <v>3729000</v>
      </c>
      <c r="X1953" s="6">
        <v>3703000</v>
      </c>
      <c r="Y1953" s="6">
        <v>2605000</v>
      </c>
      <c r="Z1953" s="6">
        <v>2566000</v>
      </c>
      <c r="AA1953" s="6">
        <v>2440000</v>
      </c>
      <c r="AB1953" s="6">
        <v>2463000</v>
      </c>
      <c r="AC1953" s="6">
        <v>49611791</v>
      </c>
      <c r="AD1953" s="6">
        <v>49710395</v>
      </c>
      <c r="AF1953">
        <f>Q1953/W1953</f>
        <v>7.0528291767229814E-2</v>
      </c>
      <c r="AG1953">
        <f>R1953/X1953</f>
        <v>8.4526059951390758E-2</v>
      </c>
      <c r="AH1953">
        <f>U1953/W1953</f>
        <v>0.26629123089300083</v>
      </c>
      <c r="AI1953">
        <f>V1953/X1953</f>
        <v>0.26573048879287064</v>
      </c>
      <c r="AJ1953">
        <f>Y1953/AA1953</f>
        <v>1.0676229508196722</v>
      </c>
      <c r="AK1953">
        <f>Z1953/AB1953</f>
        <v>1.0418189200162404</v>
      </c>
      <c r="AL1953">
        <f>O1953/K1953</f>
        <v>7.0394207562349154E-2</v>
      </c>
      <c r="AM1953">
        <f>P1953/L1953</f>
        <v>8.2509582408714949E-2</v>
      </c>
      <c r="AN1953">
        <f>K1953/W1953</f>
        <v>1.3333333333333333</v>
      </c>
      <c r="AO1953">
        <f>L1953/X1953</f>
        <v>1.3386443424250607</v>
      </c>
      <c r="AP1953">
        <f>IF(OR(Q1953&lt;0, Q1953="NA"), 0, 1)</f>
        <v>1</v>
      </c>
      <c r="AQ1953">
        <f>IF(OR(S1953&lt;0, S1953="NA"), 0, 1)</f>
        <v>1</v>
      </c>
      <c r="AR1953">
        <f>IFERROR(IF((AF1953-AG1953)&gt;0,1,0),0)</f>
        <v>0</v>
      </c>
      <c r="AS1953">
        <f>IFERROR(IF((S1953-Q1953)&gt;0,1,0),0)</f>
        <v>1</v>
      </c>
      <c r="AT1953">
        <f>IFERROR(IF((AH1953-AI1953)&lt;0,1,0),0)</f>
        <v>0</v>
      </c>
      <c r="AU1953">
        <f>IFERROR(IF((AJ1953-AK1953)&gt;0,1,0),0)</f>
        <v>1</v>
      </c>
      <c r="AV1953">
        <f>IFERROR(IF((AL1953-AM1953)&gt;0,1,0),0)</f>
        <v>0</v>
      </c>
      <c r="AW1953">
        <f>IFERROR(IF((AN1953-AO1953)&gt;0,1,0),0)</f>
        <v>0</v>
      </c>
      <c r="AX1953">
        <f>IFERROR(IF((AC1953-AD1953)&lt;0,1,0),0)</f>
        <v>1</v>
      </c>
      <c r="AY1953">
        <f>SUM(AP1953:AX1953)</f>
        <v>5</v>
      </c>
    </row>
    <row r="1954" spans="1:51" x14ac:dyDescent="0.45">
      <c r="A1954" s="1" t="s">
        <v>4019</v>
      </c>
      <c r="B1954" s="2">
        <v>4286786</v>
      </c>
      <c r="C1954" s="3" t="s">
        <v>5337</v>
      </c>
      <c r="D1954" s="5">
        <v>19.059999999999999</v>
      </c>
      <c r="E1954" s="5">
        <v>1474.2972898</v>
      </c>
      <c r="F1954" s="3" t="s">
        <v>4485</v>
      </c>
      <c r="G1954" s="3" t="s">
        <v>4486</v>
      </c>
      <c r="H1954" s="3" t="s">
        <v>4505</v>
      </c>
      <c r="I1954" s="3" t="s">
        <v>4505</v>
      </c>
      <c r="J1954" s="3" t="s">
        <v>4593</v>
      </c>
      <c r="K1954" s="6">
        <v>1212053</v>
      </c>
      <c r="L1954" s="6">
        <v>1209236</v>
      </c>
      <c r="M1954" s="6">
        <v>156768</v>
      </c>
      <c r="N1954" s="6">
        <v>148251</v>
      </c>
      <c r="O1954" s="6">
        <v>126968</v>
      </c>
      <c r="P1954" s="6">
        <v>118624</v>
      </c>
      <c r="Q1954" s="6">
        <v>529619</v>
      </c>
      <c r="R1954" s="6">
        <v>516456</v>
      </c>
      <c r="S1954" s="6">
        <v>-37540</v>
      </c>
      <c r="T1954" s="6">
        <v>-31360</v>
      </c>
      <c r="U1954" s="6">
        <v>939704</v>
      </c>
      <c r="V1954" s="6">
        <v>943946</v>
      </c>
      <c r="W1954" s="6">
        <v>1511465</v>
      </c>
      <c r="X1954" s="6">
        <v>1492764</v>
      </c>
      <c r="Y1954" s="6">
        <v>761314</v>
      </c>
      <c r="Z1954" s="6">
        <v>749764</v>
      </c>
      <c r="AA1954" s="6">
        <v>307623</v>
      </c>
      <c r="AB1954" s="6">
        <v>303185</v>
      </c>
      <c r="AC1954" s="6">
        <v>77334487</v>
      </c>
      <c r="AD1954" s="6">
        <v>77246802</v>
      </c>
      <c r="AF1954">
        <f>Q1954/W1954</f>
        <v>0.35040110091864518</v>
      </c>
      <c r="AG1954">
        <f>R1954/X1954</f>
        <v>0.34597297362476587</v>
      </c>
      <c r="AH1954">
        <f>U1954/W1954</f>
        <v>0.62171734046107585</v>
      </c>
      <c r="AI1954">
        <f>V1954/X1954</f>
        <v>0.6323477790193226</v>
      </c>
      <c r="AJ1954">
        <f>Y1954/AA1954</f>
        <v>2.4748279549968633</v>
      </c>
      <c r="AK1954">
        <f>Z1954/AB1954</f>
        <v>2.4729587545557994</v>
      </c>
      <c r="AL1954">
        <f>O1954/K1954</f>
        <v>0.10475449505920946</v>
      </c>
      <c r="AM1954">
        <f>P1954/L1954</f>
        <v>9.8098303391562933E-2</v>
      </c>
      <c r="AN1954">
        <f>K1954/W1954</f>
        <v>0.801906097726378</v>
      </c>
      <c r="AO1954">
        <f>L1954/X1954</f>
        <v>0.81006508731453863</v>
      </c>
      <c r="AP1954">
        <f>IF(OR(Q1954&lt;0, Q1954="NA"), 0, 1)</f>
        <v>1</v>
      </c>
      <c r="AQ1954">
        <f>IF(OR(S1954&lt;0, S1954="NA"), 0, 1)</f>
        <v>0</v>
      </c>
      <c r="AR1954">
        <f>IFERROR(IF((AF1954-AG1954)&gt;0,1,0),0)</f>
        <v>1</v>
      </c>
      <c r="AS1954">
        <f>IFERROR(IF((S1954-Q1954)&gt;0,1,0),0)</f>
        <v>0</v>
      </c>
      <c r="AT1954">
        <f>IFERROR(IF((AH1954-AI1954)&lt;0,1,0),0)</f>
        <v>1</v>
      </c>
      <c r="AU1954">
        <f>IFERROR(IF((AJ1954-AK1954)&gt;0,1,0),0)</f>
        <v>1</v>
      </c>
      <c r="AV1954">
        <f>IFERROR(IF((AL1954-AM1954)&gt;0,1,0),0)</f>
        <v>1</v>
      </c>
      <c r="AW1954">
        <f>IFERROR(IF((AN1954-AO1954)&gt;0,1,0),0)</f>
        <v>0</v>
      </c>
      <c r="AX1954">
        <f>IFERROR(IF((AC1954-AD1954)&lt;0,1,0),0)</f>
        <v>0</v>
      </c>
      <c r="AY1954">
        <f>SUM(AP1954:AX1954)</f>
        <v>5</v>
      </c>
    </row>
    <row r="1955" spans="1:51" x14ac:dyDescent="0.45">
      <c r="A1955" s="1" t="s">
        <v>4021</v>
      </c>
      <c r="B1955" s="2">
        <v>4812771</v>
      </c>
      <c r="C1955" s="3" t="s">
        <v>5335</v>
      </c>
      <c r="D1955" s="5">
        <v>22.92</v>
      </c>
      <c r="E1955" s="5">
        <v>328.30612583999999</v>
      </c>
      <c r="F1955" s="3" t="s">
        <v>4470</v>
      </c>
      <c r="G1955" s="3" t="s">
        <v>4512</v>
      </c>
      <c r="H1955" s="3" t="s">
        <v>4710</v>
      </c>
      <c r="I1955" s="3" t="s">
        <v>4710</v>
      </c>
      <c r="J1955" s="3" t="s">
        <v>5010</v>
      </c>
      <c r="K1955" s="6">
        <v>337674</v>
      </c>
      <c r="L1955" s="6">
        <v>336557</v>
      </c>
      <c r="M1955" s="6">
        <v>11171</v>
      </c>
      <c r="N1955" s="6">
        <v>7786</v>
      </c>
      <c r="O1955" s="6">
        <v>-4224</v>
      </c>
      <c r="P1955" s="6">
        <v>-8515</v>
      </c>
      <c r="Q1955" s="6">
        <v>-59848</v>
      </c>
      <c r="R1955" s="6">
        <v>-53601</v>
      </c>
      <c r="S1955" s="6">
        <v>9579</v>
      </c>
      <c r="T1955" s="6">
        <v>2599</v>
      </c>
      <c r="U1955" s="6">
        <v>173343</v>
      </c>
      <c r="V1955" s="6">
        <v>176964</v>
      </c>
      <c r="W1955" s="6">
        <v>401533</v>
      </c>
      <c r="X1955" s="6">
        <v>412287</v>
      </c>
      <c r="Y1955" s="6">
        <v>91621</v>
      </c>
      <c r="Z1955" s="6">
        <v>91583</v>
      </c>
      <c r="AA1955" s="6">
        <v>51002</v>
      </c>
      <c r="AB1955" s="6">
        <v>51709</v>
      </c>
      <c r="AC1955" s="6">
        <v>14325928</v>
      </c>
      <c r="AD1955" s="6">
        <v>14313927</v>
      </c>
      <c r="AF1955">
        <f>Q1955/W1955</f>
        <v>-0.14904877058672636</v>
      </c>
      <c r="AG1955">
        <f>R1955/X1955</f>
        <v>-0.13000895007603927</v>
      </c>
      <c r="AH1955">
        <f>U1955/W1955</f>
        <v>0.43170299825917174</v>
      </c>
      <c r="AI1955">
        <f>V1955/X1955</f>
        <v>0.42922527268625982</v>
      </c>
      <c r="AJ1955">
        <f>Y1955/AA1955</f>
        <v>1.7964197482451669</v>
      </c>
      <c r="AK1955">
        <f>Z1955/AB1955</f>
        <v>1.7711230153358217</v>
      </c>
      <c r="AL1955">
        <f>O1955/K1955</f>
        <v>-1.2509106416247624E-2</v>
      </c>
      <c r="AM1955">
        <f>P1955/L1955</f>
        <v>-2.5300320599482406E-2</v>
      </c>
      <c r="AN1955">
        <f>K1955/W1955</f>
        <v>0.8409620130848523</v>
      </c>
      <c r="AO1955">
        <f>L1955/X1955</f>
        <v>0.81631727413185473</v>
      </c>
      <c r="AP1955">
        <f>IF(OR(Q1955&lt;0, Q1955="NA"), 0, 1)</f>
        <v>0</v>
      </c>
      <c r="AQ1955">
        <f>IF(OR(S1955&lt;0, S1955="NA"), 0, 1)</f>
        <v>1</v>
      </c>
      <c r="AR1955">
        <f>IFERROR(IF((AF1955-AG1955)&gt;0,1,0),0)</f>
        <v>0</v>
      </c>
      <c r="AS1955">
        <f>IFERROR(IF((S1955-Q1955)&gt;0,1,0),0)</f>
        <v>1</v>
      </c>
      <c r="AT1955">
        <f>IFERROR(IF((AH1955-AI1955)&lt;0,1,0),0)</f>
        <v>0</v>
      </c>
      <c r="AU1955">
        <f>IFERROR(IF((AJ1955-AK1955)&gt;0,1,0),0)</f>
        <v>1</v>
      </c>
      <c r="AV1955">
        <f>IFERROR(IF((AL1955-AM1955)&gt;0,1,0),0)</f>
        <v>1</v>
      </c>
      <c r="AW1955">
        <f>IFERROR(IF((AN1955-AO1955)&gt;0,1,0),0)</f>
        <v>1</v>
      </c>
      <c r="AX1955">
        <f>IFERROR(IF((AC1955-AD1955)&lt;0,1,0),0)</f>
        <v>0</v>
      </c>
      <c r="AY1955">
        <f>SUM(AP1955:AX1955)</f>
        <v>5</v>
      </c>
    </row>
    <row r="1956" spans="1:51" x14ac:dyDescent="0.45">
      <c r="A1956" s="1" t="s">
        <v>4023</v>
      </c>
      <c r="B1956" s="2">
        <v>100438</v>
      </c>
      <c r="C1956" s="3" t="s">
        <v>5337</v>
      </c>
      <c r="D1956" s="5">
        <v>47.01</v>
      </c>
      <c r="E1956" s="5">
        <v>61862.151360000003</v>
      </c>
      <c r="F1956" s="3" t="s">
        <v>4480</v>
      </c>
      <c r="G1956" s="3" t="s">
        <v>4481</v>
      </c>
      <c r="H1956" s="3" t="s">
        <v>4481</v>
      </c>
      <c r="I1956" s="3" t="s">
        <v>4482</v>
      </c>
      <c r="J1956" s="3" t="s">
        <v>4484</v>
      </c>
      <c r="K1956" s="6">
        <v>19928000</v>
      </c>
      <c r="L1956" s="6">
        <v>19750000</v>
      </c>
      <c r="M1956" s="6" t="s">
        <v>4474</v>
      </c>
      <c r="N1956" s="6" t="s">
        <v>4474</v>
      </c>
      <c r="O1956" s="6">
        <v>10374000</v>
      </c>
      <c r="P1956" s="6">
        <v>3731000</v>
      </c>
      <c r="Q1956" s="6">
        <v>4840000</v>
      </c>
      <c r="R1956" s="6">
        <v>-1526000</v>
      </c>
      <c r="S1956" s="6" t="s">
        <v>4474</v>
      </c>
      <c r="T1956" s="6">
        <v>3765000</v>
      </c>
      <c r="U1956" s="6">
        <v>34956000</v>
      </c>
      <c r="V1956" s="6">
        <v>35003000</v>
      </c>
      <c r="W1956" s="6">
        <v>531176000</v>
      </c>
      <c r="X1956" s="6">
        <v>523434000</v>
      </c>
      <c r="Y1956" s="6" t="s">
        <v>4474</v>
      </c>
      <c r="Z1956" s="6" t="s">
        <v>4474</v>
      </c>
      <c r="AA1956" s="6" t="s">
        <v>4474</v>
      </c>
      <c r="AB1956" s="6" t="s">
        <v>4474</v>
      </c>
      <c r="AC1956" s="6">
        <v>1315936000</v>
      </c>
      <c r="AD1956" s="6">
        <v>1327521000</v>
      </c>
      <c r="AF1956">
        <f>Q1956/W1956</f>
        <v>9.1118574634396141E-3</v>
      </c>
      <c r="AG1956">
        <f>R1956/X1956</f>
        <v>-2.9153627773511083E-3</v>
      </c>
      <c r="AH1956">
        <f>U1956/W1956</f>
        <v>6.580869617603205E-2</v>
      </c>
      <c r="AI1956">
        <f>V1956/X1956</f>
        <v>6.6871850128191898E-2</v>
      </c>
      <c r="AJ1956" t="e">
        <f>Y1956/AA1956</f>
        <v>#VALUE!</v>
      </c>
      <c r="AK1956" t="e">
        <f>Z1956/AB1956</f>
        <v>#VALUE!</v>
      </c>
      <c r="AL1956">
        <f>O1956/K1956</f>
        <v>0.52057406663990369</v>
      </c>
      <c r="AM1956">
        <f>P1956/L1956</f>
        <v>0.1889113924050633</v>
      </c>
      <c r="AN1956">
        <f>K1956/W1956</f>
        <v>3.7516755275087729E-2</v>
      </c>
      <c r="AO1956">
        <f>L1956/X1956</f>
        <v>3.7731595578430137E-2</v>
      </c>
      <c r="AP1956">
        <f>IF(OR(Q1956&lt;0, Q1956="NA"), 0, 1)</f>
        <v>1</v>
      </c>
      <c r="AQ1956">
        <f>IF(OR(S1956&lt;0, S1956="NA"), 0, 1)</f>
        <v>0</v>
      </c>
      <c r="AR1956">
        <f>IFERROR(IF((AF1956-AG1956)&gt;0,1,0),0)</f>
        <v>1</v>
      </c>
      <c r="AS1956">
        <f>IFERROR(IF((S1956-Q1956)&gt;0,1,0),0)</f>
        <v>0</v>
      </c>
      <c r="AT1956">
        <f>IFERROR(IF((AH1956-AI1956)&lt;0,1,0),0)</f>
        <v>1</v>
      </c>
      <c r="AU1956">
        <f>IFERROR(IF((AJ1956-AK1956)&gt;0,1,0),0)</f>
        <v>0</v>
      </c>
      <c r="AV1956">
        <f>IFERROR(IF((AL1956-AM1956)&gt;0,1,0),0)</f>
        <v>1</v>
      </c>
      <c r="AW1956">
        <f>IFERROR(IF((AN1956-AO1956)&gt;0,1,0),0)</f>
        <v>0</v>
      </c>
      <c r="AX1956">
        <f>IFERROR(IF((AC1956-AD1956)&lt;0,1,0),0)</f>
        <v>1</v>
      </c>
      <c r="AY1956">
        <f>SUM(AP1956:AX1956)</f>
        <v>5</v>
      </c>
    </row>
    <row r="1957" spans="1:51" x14ac:dyDescent="0.45">
      <c r="A1957" s="1" t="s">
        <v>4035</v>
      </c>
      <c r="B1957" s="2">
        <v>10864785</v>
      </c>
      <c r="C1957" s="3" t="s">
        <v>5335</v>
      </c>
      <c r="D1957" s="5">
        <v>29.89</v>
      </c>
      <c r="E1957" s="5">
        <v>442.72691386000002</v>
      </c>
      <c r="F1957" s="3" t="s">
        <v>4480</v>
      </c>
      <c r="G1957" s="3" t="s">
        <v>4509</v>
      </c>
      <c r="H1957" s="3" t="s">
        <v>4509</v>
      </c>
      <c r="I1957" s="3" t="s">
        <v>4510</v>
      </c>
      <c r="J1957" s="3" t="s">
        <v>4727</v>
      </c>
      <c r="K1957" s="6">
        <v>194211</v>
      </c>
      <c r="L1957" s="6">
        <v>187281</v>
      </c>
      <c r="M1957" s="6">
        <v>39155</v>
      </c>
      <c r="N1957" s="6">
        <v>37477</v>
      </c>
      <c r="O1957" s="6">
        <v>28667</v>
      </c>
      <c r="P1957" s="6">
        <v>28829</v>
      </c>
      <c r="Q1957" s="6">
        <v>25655</v>
      </c>
      <c r="R1957" s="6">
        <v>26370</v>
      </c>
      <c r="S1957" s="6">
        <v>34930</v>
      </c>
      <c r="T1957" s="6">
        <v>30599</v>
      </c>
      <c r="U1957" s="6">
        <v>5414</v>
      </c>
      <c r="V1957" s="6">
        <v>47020</v>
      </c>
      <c r="W1957" s="6">
        <v>313093</v>
      </c>
      <c r="X1957" s="6">
        <v>157219</v>
      </c>
      <c r="Y1957" s="6">
        <v>234127</v>
      </c>
      <c r="Z1957" s="6">
        <v>75350</v>
      </c>
      <c r="AA1957" s="6">
        <v>38097</v>
      </c>
      <c r="AB1957" s="6">
        <v>41048</v>
      </c>
      <c r="AC1957" s="6">
        <v>55983335</v>
      </c>
      <c r="AD1957" s="6" t="s">
        <v>4474</v>
      </c>
      <c r="AF1957">
        <f>Q1957/W1957</f>
        <v>8.19405096888145E-2</v>
      </c>
      <c r="AG1957">
        <f>R1957/X1957</f>
        <v>0.16772781915671769</v>
      </c>
      <c r="AH1957">
        <f>U1957/W1957</f>
        <v>1.7291986725988764E-2</v>
      </c>
      <c r="AI1957">
        <f>V1957/X1957</f>
        <v>0.29907326722597144</v>
      </c>
      <c r="AJ1957">
        <f>Y1957/AA1957</f>
        <v>6.1455495183347768</v>
      </c>
      <c r="AK1957">
        <f>Z1957/AB1957</f>
        <v>1.8356558175794193</v>
      </c>
      <c r="AL1957">
        <f>O1957/K1957</f>
        <v>0.14760749906030041</v>
      </c>
      <c r="AM1957">
        <f>P1957/L1957</f>
        <v>0.15393446211842099</v>
      </c>
      <c r="AN1957">
        <f>K1957/W1957</f>
        <v>0.62029812228315551</v>
      </c>
      <c r="AO1957">
        <f>L1957/X1957</f>
        <v>1.1912109859495355</v>
      </c>
      <c r="AP1957">
        <f>IF(OR(Q1957&lt;0, Q1957="NA"), 0, 1)</f>
        <v>1</v>
      </c>
      <c r="AQ1957">
        <f>IF(OR(S1957&lt;0, S1957="NA"), 0, 1)</f>
        <v>1</v>
      </c>
      <c r="AR1957">
        <f>IFERROR(IF((AF1957-AG1957)&gt;0,1,0),0)</f>
        <v>0</v>
      </c>
      <c r="AS1957">
        <f>IFERROR(IF((S1957-Q1957)&gt;0,1,0),0)</f>
        <v>1</v>
      </c>
      <c r="AT1957">
        <f>IFERROR(IF((AH1957-AI1957)&lt;0,1,0),0)</f>
        <v>1</v>
      </c>
      <c r="AU1957">
        <f>IFERROR(IF((AJ1957-AK1957)&gt;0,1,0),0)</f>
        <v>1</v>
      </c>
      <c r="AV1957">
        <f>IFERROR(IF((AL1957-AM1957)&gt;0,1,0),0)</f>
        <v>0</v>
      </c>
      <c r="AW1957">
        <f>IFERROR(IF((AN1957-AO1957)&gt;0,1,0),0)</f>
        <v>0</v>
      </c>
      <c r="AX1957">
        <f>IFERROR(IF((AC1957-AD1957)&lt;0,1,0),0)</f>
        <v>0</v>
      </c>
      <c r="AY1957">
        <f>SUM(AP1957:AX1957)</f>
        <v>5</v>
      </c>
    </row>
    <row r="1958" spans="1:51" x14ac:dyDescent="0.45">
      <c r="A1958" s="1" t="s">
        <v>4046</v>
      </c>
      <c r="B1958" s="2">
        <v>4047176</v>
      </c>
      <c r="C1958" s="3" t="s">
        <v>5337</v>
      </c>
      <c r="D1958" s="5">
        <v>48.63</v>
      </c>
      <c r="E1958" s="5">
        <v>75864.342300449993</v>
      </c>
      <c r="F1958" s="3" t="s">
        <v>4480</v>
      </c>
      <c r="G1958" s="3" t="s">
        <v>4481</v>
      </c>
      <c r="H1958" s="3" t="s">
        <v>4481</v>
      </c>
      <c r="I1958" s="3" t="s">
        <v>4807</v>
      </c>
      <c r="J1958" s="3" t="s">
        <v>4484</v>
      </c>
      <c r="K1958" s="6">
        <v>27335000</v>
      </c>
      <c r="L1958" s="6">
        <v>27205000</v>
      </c>
      <c r="M1958" s="6" t="s">
        <v>4474</v>
      </c>
      <c r="N1958" s="6" t="s">
        <v>4474</v>
      </c>
      <c r="O1958" s="6">
        <v>23286000</v>
      </c>
      <c r="P1958" s="6">
        <v>22145000</v>
      </c>
      <c r="Q1958" s="6">
        <v>6329000</v>
      </c>
      <c r="R1958" s="6">
        <v>5520000</v>
      </c>
      <c r="S1958" s="6" t="s">
        <v>4474</v>
      </c>
      <c r="T1958" s="6">
        <v>6923000</v>
      </c>
      <c r="U1958" s="6">
        <v>58002000</v>
      </c>
      <c r="V1958" s="6">
        <v>54839000</v>
      </c>
      <c r="W1958" s="6">
        <v>678318000</v>
      </c>
      <c r="X1958" s="6">
        <v>686469000</v>
      </c>
      <c r="Y1958" s="6" t="s">
        <v>4474</v>
      </c>
      <c r="Z1958" s="6" t="s">
        <v>4474</v>
      </c>
      <c r="AA1958" s="6" t="s">
        <v>4474</v>
      </c>
      <c r="AB1958" s="6" t="s">
        <v>4474</v>
      </c>
      <c r="AC1958" s="6">
        <v>1560000000</v>
      </c>
      <c r="AD1958" s="6">
        <v>1560721644</v>
      </c>
      <c r="AF1958">
        <f>Q1958/W1958</f>
        <v>9.3304320392500265E-3</v>
      </c>
      <c r="AG1958">
        <f>R1958/X1958</f>
        <v>8.0411497096008703E-3</v>
      </c>
      <c r="AH1958">
        <f>U1958/W1958</f>
        <v>8.5508566778413661E-2</v>
      </c>
      <c r="AI1958">
        <f>V1958/X1958</f>
        <v>7.9885617558840966E-2</v>
      </c>
      <c r="AJ1958" t="e">
        <f>Y1958/AA1958</f>
        <v>#VALUE!</v>
      </c>
      <c r="AK1958" t="e">
        <f>Z1958/AB1958</f>
        <v>#VALUE!</v>
      </c>
      <c r="AL1958">
        <f>O1958/K1958</f>
        <v>0.85187488567770253</v>
      </c>
      <c r="AM1958">
        <f>P1958/L1958</f>
        <v>0.81400477853335784</v>
      </c>
      <c r="AN1958">
        <f>K1958/W1958</f>
        <v>4.0298208215025992E-2</v>
      </c>
      <c r="AO1958">
        <f>L1958/X1958</f>
        <v>3.9630340190161539E-2</v>
      </c>
      <c r="AP1958">
        <f>IF(OR(Q1958&lt;0, Q1958="NA"), 0, 1)</f>
        <v>1</v>
      </c>
      <c r="AQ1958">
        <f>IF(OR(S1958&lt;0, S1958="NA"), 0, 1)</f>
        <v>0</v>
      </c>
      <c r="AR1958">
        <f>IFERROR(IF((AF1958-AG1958)&gt;0,1,0),0)</f>
        <v>1</v>
      </c>
      <c r="AS1958">
        <f>IFERROR(IF((S1958-Q1958)&gt;0,1,0),0)</f>
        <v>0</v>
      </c>
      <c r="AT1958">
        <f>IFERROR(IF((AH1958-AI1958)&lt;0,1,0),0)</f>
        <v>0</v>
      </c>
      <c r="AU1958">
        <f>IFERROR(IF((AJ1958-AK1958)&gt;0,1,0),0)</f>
        <v>0</v>
      </c>
      <c r="AV1958">
        <f>IFERROR(IF((AL1958-AM1958)&gt;0,1,0),0)</f>
        <v>1</v>
      </c>
      <c r="AW1958">
        <f>IFERROR(IF((AN1958-AO1958)&gt;0,1,0),0)</f>
        <v>1</v>
      </c>
      <c r="AX1958">
        <f>IFERROR(IF((AC1958-AD1958)&lt;0,1,0),0)</f>
        <v>1</v>
      </c>
      <c r="AY1958">
        <f>SUM(AP1958:AX1958)</f>
        <v>5</v>
      </c>
    </row>
    <row r="1959" spans="1:51" x14ac:dyDescent="0.45">
      <c r="A1959" s="1" t="s">
        <v>4052</v>
      </c>
      <c r="B1959" s="2">
        <v>4609664</v>
      </c>
      <c r="C1959" s="3" t="s">
        <v>5335</v>
      </c>
      <c r="D1959" s="5">
        <v>7.44</v>
      </c>
      <c r="E1959" s="5">
        <v>1085.50654248</v>
      </c>
      <c r="F1959" s="3" t="s">
        <v>4475</v>
      </c>
      <c r="G1959" s="3" t="s">
        <v>4529</v>
      </c>
      <c r="H1959" s="3" t="s">
        <v>4569</v>
      </c>
      <c r="I1959" s="3" t="s">
        <v>4572</v>
      </c>
      <c r="J1959" s="3" t="s">
        <v>4573</v>
      </c>
      <c r="K1959" s="6">
        <v>776168</v>
      </c>
      <c r="L1959" s="6">
        <v>765473</v>
      </c>
      <c r="M1959" s="6">
        <v>-85698</v>
      </c>
      <c r="N1959" s="6">
        <v>-88651</v>
      </c>
      <c r="O1959" s="6">
        <v>-92119</v>
      </c>
      <c r="P1959" s="6">
        <v>-95431</v>
      </c>
      <c r="Q1959" s="6">
        <v>-95672</v>
      </c>
      <c r="R1959" s="6">
        <v>-87168</v>
      </c>
      <c r="S1959" s="6">
        <v>36193</v>
      </c>
      <c r="T1959" s="6">
        <v>53960</v>
      </c>
      <c r="U1959" s="6" t="s">
        <v>4474</v>
      </c>
      <c r="V1959" s="6" t="s">
        <v>4474</v>
      </c>
      <c r="W1959" s="6">
        <v>608905</v>
      </c>
      <c r="X1959" s="6">
        <v>671939</v>
      </c>
      <c r="Y1959" s="6">
        <v>508012</v>
      </c>
      <c r="Z1959" s="6">
        <v>567904</v>
      </c>
      <c r="AA1959" s="6">
        <v>402854</v>
      </c>
      <c r="AB1959" s="6">
        <v>408843</v>
      </c>
      <c r="AC1959" s="6">
        <v>146691638</v>
      </c>
      <c r="AD1959" s="6">
        <v>151682337</v>
      </c>
      <c r="AF1959">
        <f>Q1959/W1959</f>
        <v>-0.15712139003621253</v>
      </c>
      <c r="AG1959">
        <f>R1959/X1959</f>
        <v>-0.12972606144307741</v>
      </c>
      <c r="AH1959" t="e">
        <f>U1959/W1959</f>
        <v>#VALUE!</v>
      </c>
      <c r="AI1959" t="e">
        <f>V1959/X1959</f>
        <v>#VALUE!</v>
      </c>
      <c r="AJ1959">
        <f>Y1959/AA1959</f>
        <v>1.2610325328779162</v>
      </c>
      <c r="AK1959">
        <f>Z1959/AB1959</f>
        <v>1.3890515430128436</v>
      </c>
      <c r="AL1959">
        <f>O1959/K1959</f>
        <v>-0.11868435699487739</v>
      </c>
      <c r="AM1959">
        <f>P1959/L1959</f>
        <v>-0.12466932210541717</v>
      </c>
      <c r="AN1959">
        <f>K1959/W1959</f>
        <v>1.2746947389165797</v>
      </c>
      <c r="AO1959">
        <f>L1959/X1959</f>
        <v>1.1392001357266062</v>
      </c>
      <c r="AP1959">
        <f>IF(OR(Q1959&lt;0, Q1959="NA"), 0, 1)</f>
        <v>0</v>
      </c>
      <c r="AQ1959">
        <f>IF(OR(S1959&lt;0, S1959="NA"), 0, 1)</f>
        <v>1</v>
      </c>
      <c r="AR1959">
        <f>IFERROR(IF((AF1959-AG1959)&gt;0,1,0),0)</f>
        <v>0</v>
      </c>
      <c r="AS1959">
        <f>IFERROR(IF((S1959-Q1959)&gt;0,1,0),0)</f>
        <v>1</v>
      </c>
      <c r="AT1959">
        <f>IFERROR(IF((AH1959-AI1959)&lt;0,1,0),0)</f>
        <v>0</v>
      </c>
      <c r="AU1959">
        <f>IFERROR(IF((AJ1959-AK1959)&gt;0,1,0),0)</f>
        <v>0</v>
      </c>
      <c r="AV1959">
        <f>IFERROR(IF((AL1959-AM1959)&gt;0,1,0),0)</f>
        <v>1</v>
      </c>
      <c r="AW1959">
        <f>IFERROR(IF((AN1959-AO1959)&gt;0,1,0),0)</f>
        <v>1</v>
      </c>
      <c r="AX1959">
        <f>IFERROR(IF((AC1959-AD1959)&lt;0,1,0),0)</f>
        <v>1</v>
      </c>
      <c r="AY1959">
        <f>SUM(AP1959:AX1959)</f>
        <v>5</v>
      </c>
    </row>
    <row r="1960" spans="1:51" x14ac:dyDescent="0.45">
      <c r="A1960" s="1" t="s">
        <v>4054</v>
      </c>
      <c r="B1960" s="2">
        <v>4013931</v>
      </c>
      <c r="C1960" s="3" t="s">
        <v>5335</v>
      </c>
      <c r="D1960" s="5">
        <v>117.77</v>
      </c>
      <c r="E1960" s="5">
        <v>7151.5436792800001</v>
      </c>
      <c r="F1960" s="3" t="s">
        <v>4485</v>
      </c>
      <c r="G1960" s="3" t="s">
        <v>4486</v>
      </c>
      <c r="H1960" s="3" t="s">
        <v>4496</v>
      </c>
      <c r="I1960" s="3" t="s">
        <v>4496</v>
      </c>
      <c r="J1960" s="3" t="s">
        <v>5297</v>
      </c>
      <c r="K1960" s="6">
        <v>6714661</v>
      </c>
      <c r="L1960" s="6">
        <v>6892915</v>
      </c>
      <c r="M1960" s="6">
        <v>682664</v>
      </c>
      <c r="N1960" s="6">
        <v>725297</v>
      </c>
      <c r="O1960" s="6">
        <v>536780</v>
      </c>
      <c r="P1960" s="6">
        <v>584186</v>
      </c>
      <c r="Q1960" s="6">
        <v>452858</v>
      </c>
      <c r="R1960" s="6">
        <v>485422</v>
      </c>
      <c r="S1960" s="6">
        <v>745749</v>
      </c>
      <c r="T1960" s="6">
        <v>877904</v>
      </c>
      <c r="U1960" s="6">
        <v>232043</v>
      </c>
      <c r="V1960" s="6">
        <v>232979</v>
      </c>
      <c r="W1960" s="6">
        <v>4217885</v>
      </c>
      <c r="X1960" s="6">
        <v>4138494</v>
      </c>
      <c r="Y1960" s="6">
        <v>2613525</v>
      </c>
      <c r="Z1960" s="6">
        <v>2554029</v>
      </c>
      <c r="AA1960" s="6">
        <v>606031</v>
      </c>
      <c r="AB1960" s="6">
        <v>588388</v>
      </c>
      <c r="AC1960" s="6">
        <v>60724664</v>
      </c>
      <c r="AD1960" s="6">
        <v>60918541</v>
      </c>
      <c r="AF1960">
        <f>Q1960/W1960</f>
        <v>0.10736613255221515</v>
      </c>
      <c r="AG1960">
        <f>R1960/X1960</f>
        <v>0.11729435876915613</v>
      </c>
      <c r="AH1960">
        <f>U1960/W1960</f>
        <v>5.5014065106089902E-2</v>
      </c>
      <c r="AI1960">
        <f>V1960/X1960</f>
        <v>5.6295599317046252E-2</v>
      </c>
      <c r="AJ1960">
        <f>Y1960/AA1960</f>
        <v>4.3125269169398921</v>
      </c>
      <c r="AK1960">
        <f>Z1960/AB1960</f>
        <v>4.3407224484523814</v>
      </c>
      <c r="AL1960">
        <f>O1960/K1960</f>
        <v>7.9941489227825499E-2</v>
      </c>
      <c r="AM1960">
        <f>P1960/L1960</f>
        <v>8.4751661669990125E-2</v>
      </c>
      <c r="AN1960">
        <f>K1960/W1960</f>
        <v>1.5919497568093961</v>
      </c>
      <c r="AO1960">
        <f>L1960/X1960</f>
        <v>1.6655611920664861</v>
      </c>
      <c r="AP1960">
        <f>IF(OR(Q1960&lt;0, Q1960="NA"), 0, 1)</f>
        <v>1</v>
      </c>
      <c r="AQ1960">
        <f>IF(OR(S1960&lt;0, S1960="NA"), 0, 1)</f>
        <v>1</v>
      </c>
      <c r="AR1960">
        <f>IFERROR(IF((AF1960-AG1960)&gt;0,1,0),0)</f>
        <v>0</v>
      </c>
      <c r="AS1960">
        <f>IFERROR(IF((S1960-Q1960)&gt;0,1,0),0)</f>
        <v>1</v>
      </c>
      <c r="AT1960">
        <f>IFERROR(IF((AH1960-AI1960)&lt;0,1,0),0)</f>
        <v>1</v>
      </c>
      <c r="AU1960">
        <f>IFERROR(IF((AJ1960-AK1960)&gt;0,1,0),0)</f>
        <v>0</v>
      </c>
      <c r="AV1960">
        <f>IFERROR(IF((AL1960-AM1960)&gt;0,1,0),0)</f>
        <v>0</v>
      </c>
      <c r="AW1960">
        <f>IFERROR(IF((AN1960-AO1960)&gt;0,1,0),0)</f>
        <v>0</v>
      </c>
      <c r="AX1960">
        <f>IFERROR(IF((AC1960-AD1960)&lt;0,1,0),0)</f>
        <v>1</v>
      </c>
      <c r="AY1960">
        <f>SUM(AP1960:AX1960)</f>
        <v>5</v>
      </c>
    </row>
    <row r="1961" spans="1:51" x14ac:dyDescent="0.45">
      <c r="A1961" s="1" t="s">
        <v>4069</v>
      </c>
      <c r="B1961" s="2">
        <v>4228243</v>
      </c>
      <c r="C1961" s="3" t="s">
        <v>5337</v>
      </c>
      <c r="D1961" s="7">
        <v>6.01</v>
      </c>
      <c r="E1961" s="5">
        <v>109.78589003</v>
      </c>
      <c r="F1961" s="3" t="s">
        <v>4475</v>
      </c>
      <c r="G1961" s="3" t="s">
        <v>4548</v>
      </c>
      <c r="H1961" s="3" t="s">
        <v>4647</v>
      </c>
      <c r="I1961" s="3" t="s">
        <v>4976</v>
      </c>
      <c r="J1961" s="3" t="s">
        <v>5300</v>
      </c>
      <c r="K1961" s="6">
        <v>590737</v>
      </c>
      <c r="L1961" s="6">
        <v>582209</v>
      </c>
      <c r="M1961" s="6">
        <v>4638</v>
      </c>
      <c r="N1961" s="6">
        <v>-4213</v>
      </c>
      <c r="O1961" s="6">
        <v>-22547</v>
      </c>
      <c r="P1961" s="6">
        <v>-31882</v>
      </c>
      <c r="Q1961" s="6">
        <v>-41757</v>
      </c>
      <c r="R1961" s="6">
        <v>-47395</v>
      </c>
      <c r="S1961" s="6">
        <v>-17861</v>
      </c>
      <c r="T1961" s="6">
        <v>2092</v>
      </c>
      <c r="U1961" s="6">
        <v>113686</v>
      </c>
      <c r="V1961" s="6">
        <v>111472</v>
      </c>
      <c r="W1961" s="6">
        <v>466979</v>
      </c>
      <c r="X1961" s="6">
        <v>469244</v>
      </c>
      <c r="Y1961" s="6">
        <v>251216</v>
      </c>
      <c r="Z1961" s="6">
        <v>248933</v>
      </c>
      <c r="AA1961" s="6">
        <v>76270</v>
      </c>
      <c r="AB1961" s="6">
        <v>76566</v>
      </c>
      <c r="AC1961" s="6">
        <v>18257103</v>
      </c>
      <c r="AD1961" s="6">
        <v>18251545</v>
      </c>
      <c r="AF1961">
        <f>Q1961/W1961</f>
        <v>-8.9419438561477063E-2</v>
      </c>
      <c r="AG1961">
        <f>R1961/X1961</f>
        <v>-0.10100288975458396</v>
      </c>
      <c r="AH1961">
        <f>U1961/W1961</f>
        <v>0.24344991958953185</v>
      </c>
      <c r="AI1961">
        <f>V1961/X1961</f>
        <v>0.23755658037183214</v>
      </c>
      <c r="AJ1961">
        <f>Y1961/AA1961</f>
        <v>3.2937721253441721</v>
      </c>
      <c r="AK1961">
        <f>Z1961/AB1961</f>
        <v>3.2512211686649426</v>
      </c>
      <c r="AL1961">
        <f>O1961/K1961</f>
        <v>-3.8167577111303336E-2</v>
      </c>
      <c r="AM1961">
        <f>P1961/L1961</f>
        <v>-5.4760403909936126E-2</v>
      </c>
      <c r="AN1961">
        <f>K1961/W1961</f>
        <v>1.2650183412958613</v>
      </c>
      <c r="AO1961">
        <f>L1961/X1961</f>
        <v>1.24073829393663</v>
      </c>
      <c r="AP1961">
        <f>IF(OR(Q1961&lt;0, Q1961="NA"), 0, 1)</f>
        <v>0</v>
      </c>
      <c r="AQ1961">
        <f>IF(OR(S1961&lt;0, S1961="NA"), 0, 1)</f>
        <v>0</v>
      </c>
      <c r="AR1961">
        <f>IFERROR(IF((AF1961-AG1961)&gt;0,1,0),0)</f>
        <v>1</v>
      </c>
      <c r="AS1961">
        <f>IFERROR(IF((S1961-Q1961)&gt;0,1,0),0)</f>
        <v>1</v>
      </c>
      <c r="AT1961">
        <f>IFERROR(IF((AH1961-AI1961)&lt;0,1,0),0)</f>
        <v>0</v>
      </c>
      <c r="AU1961">
        <f>IFERROR(IF((AJ1961-AK1961)&gt;0,1,0),0)</f>
        <v>1</v>
      </c>
      <c r="AV1961">
        <f>IFERROR(IF((AL1961-AM1961)&gt;0,1,0),0)</f>
        <v>1</v>
      </c>
      <c r="AW1961">
        <f>IFERROR(IF((AN1961-AO1961)&gt;0,1,0),0)</f>
        <v>1</v>
      </c>
      <c r="AX1961">
        <f>IFERROR(IF((AC1961-AD1961)&lt;0,1,0),0)</f>
        <v>0</v>
      </c>
      <c r="AY1961">
        <f>SUM(AP1961:AX1961)</f>
        <v>5</v>
      </c>
    </row>
    <row r="1962" spans="1:51" x14ac:dyDescent="0.45">
      <c r="A1962" s="1" t="s">
        <v>4071</v>
      </c>
      <c r="B1962" s="2">
        <v>1019034</v>
      </c>
      <c r="C1962" s="3" t="s">
        <v>5338</v>
      </c>
      <c r="D1962" s="5">
        <v>30.92</v>
      </c>
      <c r="E1962" s="5">
        <v>139.89917876000001</v>
      </c>
      <c r="F1962" s="3" t="s">
        <v>4480</v>
      </c>
      <c r="G1962" s="3" t="s">
        <v>4481</v>
      </c>
      <c r="H1962" s="3" t="s">
        <v>4481</v>
      </c>
      <c r="I1962" s="3" t="s">
        <v>4482</v>
      </c>
      <c r="J1962" s="3" t="s">
        <v>4484</v>
      </c>
      <c r="K1962" s="6">
        <v>46395</v>
      </c>
      <c r="L1962" s="6">
        <v>46975</v>
      </c>
      <c r="M1962" s="6" t="s">
        <v>4474</v>
      </c>
      <c r="N1962" s="6" t="s">
        <v>4474</v>
      </c>
      <c r="O1962" s="6">
        <v>37098</v>
      </c>
      <c r="P1962" s="6">
        <v>36663</v>
      </c>
      <c r="Q1962" s="6">
        <v>8809</v>
      </c>
      <c r="R1962" s="6">
        <v>10017</v>
      </c>
      <c r="S1962" s="6">
        <v>9427</v>
      </c>
      <c r="T1962" s="6">
        <v>8557</v>
      </c>
      <c r="U1962" s="6">
        <v>16264</v>
      </c>
      <c r="V1962" s="6">
        <v>16256</v>
      </c>
      <c r="W1962" s="6">
        <v>1519494</v>
      </c>
      <c r="X1962" s="6">
        <v>1398446</v>
      </c>
      <c r="Y1962" s="6" t="s">
        <v>4474</v>
      </c>
      <c r="Z1962" s="6" t="s">
        <v>4474</v>
      </c>
      <c r="AA1962" s="6" t="s">
        <v>4474</v>
      </c>
      <c r="AB1962" s="6" t="s">
        <v>4474</v>
      </c>
      <c r="AC1962" s="6">
        <v>4524550</v>
      </c>
      <c r="AD1962" s="6">
        <v>4523867</v>
      </c>
      <c r="AF1962">
        <f>Q1962/W1962</f>
        <v>5.7973246357010955E-3</v>
      </c>
      <c r="AG1962">
        <f>R1962/X1962</f>
        <v>7.1629508754717736E-3</v>
      </c>
      <c r="AH1962">
        <f>U1962/W1962</f>
        <v>1.0703563159841369E-2</v>
      </c>
      <c r="AI1962">
        <f>V1962/X1962</f>
        <v>1.1624331579481796E-2</v>
      </c>
      <c r="AJ1962" t="e">
        <f>Y1962/AA1962</f>
        <v>#VALUE!</v>
      </c>
      <c r="AK1962" t="e">
        <f>Z1962/AB1962</f>
        <v>#VALUE!</v>
      </c>
      <c r="AL1962">
        <f>O1962/K1962</f>
        <v>0.79961202715809898</v>
      </c>
      <c r="AM1962">
        <f>P1962/L1962</f>
        <v>0.78047897817988288</v>
      </c>
      <c r="AN1962">
        <f>K1962/W1962</f>
        <v>3.0533190654257272E-2</v>
      </c>
      <c r="AO1962">
        <f>L1962/X1962</f>
        <v>3.3590857280152396E-2</v>
      </c>
      <c r="AP1962">
        <f>IF(OR(Q1962&lt;0, Q1962="NA"), 0, 1)</f>
        <v>1</v>
      </c>
      <c r="AQ1962">
        <f>IF(OR(S1962&lt;0, S1962="NA"), 0, 1)</f>
        <v>1</v>
      </c>
      <c r="AR1962">
        <f>IFERROR(IF((AF1962-AG1962)&gt;0,1,0),0)</f>
        <v>0</v>
      </c>
      <c r="AS1962">
        <f>IFERROR(IF((S1962-Q1962)&gt;0,1,0),0)</f>
        <v>1</v>
      </c>
      <c r="AT1962">
        <f>IFERROR(IF((AH1962-AI1962)&lt;0,1,0),0)</f>
        <v>1</v>
      </c>
      <c r="AU1962">
        <f>IFERROR(IF((AJ1962-AK1962)&gt;0,1,0),0)</f>
        <v>0</v>
      </c>
      <c r="AV1962">
        <f>IFERROR(IF((AL1962-AM1962)&gt;0,1,0),0)</f>
        <v>1</v>
      </c>
      <c r="AW1962">
        <f>IFERROR(IF((AN1962-AO1962)&gt;0,1,0),0)</f>
        <v>0</v>
      </c>
      <c r="AX1962">
        <f>IFERROR(IF((AC1962-AD1962)&lt;0,1,0),0)</f>
        <v>0</v>
      </c>
      <c r="AY1962">
        <f>SUM(AP1962:AX1962)</f>
        <v>5</v>
      </c>
    </row>
    <row r="1963" spans="1:51" x14ac:dyDescent="0.45">
      <c r="A1963" s="1" t="s">
        <v>4074</v>
      </c>
      <c r="B1963" s="2">
        <v>4004095</v>
      </c>
      <c r="C1963" s="3" t="s">
        <v>5337</v>
      </c>
      <c r="D1963" s="5">
        <v>6.72</v>
      </c>
      <c r="E1963" s="5">
        <v>466.11739103999997</v>
      </c>
      <c r="F1963" s="3" t="s">
        <v>4500</v>
      </c>
      <c r="G1963" s="3" t="s">
        <v>4501</v>
      </c>
      <c r="H1963" s="3" t="s">
        <v>4533</v>
      </c>
      <c r="I1963" s="3" t="s">
        <v>4534</v>
      </c>
      <c r="J1963" s="3" t="s">
        <v>4850</v>
      </c>
      <c r="K1963" s="6">
        <v>2020600</v>
      </c>
      <c r="L1963" s="6">
        <v>1988200</v>
      </c>
      <c r="M1963" s="6">
        <v>-216100</v>
      </c>
      <c r="N1963" s="6">
        <v>-274000</v>
      </c>
      <c r="O1963" s="6">
        <v>-250800</v>
      </c>
      <c r="P1963" s="6">
        <v>-310900</v>
      </c>
      <c r="Q1963" s="6">
        <v>-387900</v>
      </c>
      <c r="R1963" s="6">
        <v>-374900</v>
      </c>
      <c r="S1963" s="6">
        <v>81500</v>
      </c>
      <c r="T1963" s="6">
        <v>45400</v>
      </c>
      <c r="U1963" s="6">
        <v>486000</v>
      </c>
      <c r="V1963" s="6">
        <v>487300</v>
      </c>
      <c r="W1963" s="6">
        <v>1861600</v>
      </c>
      <c r="X1963" s="6">
        <v>1867800</v>
      </c>
      <c r="Y1963" s="6">
        <v>947100</v>
      </c>
      <c r="Z1963" s="6">
        <v>907900</v>
      </c>
      <c r="AA1963" s="6">
        <v>585300</v>
      </c>
      <c r="AB1963" s="6">
        <v>592200</v>
      </c>
      <c r="AC1963" s="6">
        <v>69362707</v>
      </c>
      <c r="AD1963" s="6">
        <v>69335500</v>
      </c>
      <c r="AF1963">
        <f>Q1963/W1963</f>
        <v>-0.20836914482165877</v>
      </c>
      <c r="AG1963">
        <f>R1963/X1963</f>
        <v>-0.20071742156547812</v>
      </c>
      <c r="AH1963">
        <f>U1963/W1963</f>
        <v>0.26106574989256554</v>
      </c>
      <c r="AI1963">
        <f>V1963/X1963</f>
        <v>0.26089517078916374</v>
      </c>
      <c r="AJ1963">
        <f>Y1963/AA1963</f>
        <v>1.6181445412608919</v>
      </c>
      <c r="AK1963">
        <f>Z1963/AB1963</f>
        <v>1.533096926713948</v>
      </c>
      <c r="AL1963">
        <f>O1963/K1963</f>
        <v>-0.12412154805503316</v>
      </c>
      <c r="AM1963">
        <f>P1963/L1963</f>
        <v>-0.15637259833014788</v>
      </c>
      <c r="AN1963">
        <f>K1963/W1963</f>
        <v>1.0854103996562097</v>
      </c>
      <c r="AO1963">
        <f>L1963/X1963</f>
        <v>1.0644608630474355</v>
      </c>
      <c r="AP1963">
        <f>IF(OR(Q1963&lt;0, Q1963="NA"), 0, 1)</f>
        <v>0</v>
      </c>
      <c r="AQ1963">
        <f>IF(OR(S1963&lt;0, S1963="NA"), 0, 1)</f>
        <v>1</v>
      </c>
      <c r="AR1963">
        <f>IFERROR(IF((AF1963-AG1963)&gt;0,1,0),0)</f>
        <v>0</v>
      </c>
      <c r="AS1963">
        <f>IFERROR(IF((S1963-Q1963)&gt;0,1,0),0)</f>
        <v>1</v>
      </c>
      <c r="AT1963">
        <f>IFERROR(IF((AH1963-AI1963)&lt;0,1,0),0)</f>
        <v>0</v>
      </c>
      <c r="AU1963">
        <f>IFERROR(IF((AJ1963-AK1963)&gt;0,1,0),0)</f>
        <v>1</v>
      </c>
      <c r="AV1963">
        <f>IFERROR(IF((AL1963-AM1963)&gt;0,1,0),0)</f>
        <v>1</v>
      </c>
      <c r="AW1963">
        <f>IFERROR(IF((AN1963-AO1963)&gt;0,1,0),0)</f>
        <v>1</v>
      </c>
      <c r="AX1963">
        <f>IFERROR(IF((AC1963-AD1963)&lt;0,1,0),0)</f>
        <v>0</v>
      </c>
      <c r="AY1963">
        <f>SUM(AP1963:AX1963)</f>
        <v>5</v>
      </c>
    </row>
    <row r="1964" spans="1:51" x14ac:dyDescent="0.45">
      <c r="A1964" s="1" t="s">
        <v>4081</v>
      </c>
      <c r="B1964" s="2">
        <v>4204677</v>
      </c>
      <c r="C1964" s="3" t="s">
        <v>5337</v>
      </c>
      <c r="D1964" s="5">
        <v>27.32</v>
      </c>
      <c r="E1964" s="5">
        <v>1636.9897573600001</v>
      </c>
      <c r="F1964" s="3" t="s">
        <v>4559</v>
      </c>
      <c r="G1964" s="3" t="s">
        <v>4626</v>
      </c>
      <c r="H1964" s="3" t="s">
        <v>4626</v>
      </c>
      <c r="I1964" s="3" t="s">
        <v>5059</v>
      </c>
      <c r="J1964" s="3" t="s">
        <v>5257</v>
      </c>
      <c r="K1964" s="6">
        <v>31299000</v>
      </c>
      <c r="L1964" s="6">
        <v>30980000</v>
      </c>
      <c r="M1964" s="6">
        <v>489000</v>
      </c>
      <c r="N1964" s="6">
        <v>466000</v>
      </c>
      <c r="O1964" s="6">
        <v>168000</v>
      </c>
      <c r="P1964" s="6">
        <v>147000</v>
      </c>
      <c r="Q1964" s="6">
        <v>-91000</v>
      </c>
      <c r="R1964" s="6">
        <v>-110000</v>
      </c>
      <c r="S1964" s="6">
        <v>397000</v>
      </c>
      <c r="T1964" s="6">
        <v>253000</v>
      </c>
      <c r="U1964" s="6">
        <v>2245000</v>
      </c>
      <c r="V1964" s="6">
        <v>2086000</v>
      </c>
      <c r="W1964" s="6">
        <v>7966000</v>
      </c>
      <c r="X1964" s="6">
        <v>7528000</v>
      </c>
      <c r="Y1964" s="6">
        <v>3743000</v>
      </c>
      <c r="Z1964" s="6">
        <v>3402000</v>
      </c>
      <c r="AA1964" s="6">
        <v>2530000</v>
      </c>
      <c r="AB1964" s="6">
        <v>2365000</v>
      </c>
      <c r="AC1964" s="6">
        <v>59900000</v>
      </c>
      <c r="AD1964" s="6">
        <v>59500000</v>
      </c>
      <c r="AF1964">
        <f>Q1964/W1964</f>
        <v>-1.1423550087873463E-2</v>
      </c>
      <c r="AG1964">
        <f>R1964/X1964</f>
        <v>-1.461211477151966E-2</v>
      </c>
      <c r="AH1964">
        <f>U1964/W1964</f>
        <v>0.28182274667336177</v>
      </c>
      <c r="AI1964">
        <f>V1964/X1964</f>
        <v>0.27709883103081828</v>
      </c>
      <c r="AJ1964">
        <f>Y1964/AA1964</f>
        <v>1.4794466403162054</v>
      </c>
      <c r="AK1964">
        <f>Z1964/AB1964</f>
        <v>1.4384778012684989</v>
      </c>
      <c r="AL1964">
        <f>O1964/K1964</f>
        <v>5.3675836288699322E-3</v>
      </c>
      <c r="AM1964">
        <f>P1964/L1964</f>
        <v>4.7449967721110396E-3</v>
      </c>
      <c r="AN1964">
        <f>K1964/W1964</f>
        <v>3.9290735626412254</v>
      </c>
      <c r="AO1964">
        <f>L1964/X1964</f>
        <v>4.1153028692879916</v>
      </c>
      <c r="AP1964">
        <f>IF(OR(Q1964&lt;0, Q1964="NA"), 0, 1)</f>
        <v>0</v>
      </c>
      <c r="AQ1964">
        <f>IF(OR(S1964&lt;0, S1964="NA"), 0, 1)</f>
        <v>1</v>
      </c>
      <c r="AR1964">
        <f>IFERROR(IF((AF1964-AG1964)&gt;0,1,0),0)</f>
        <v>1</v>
      </c>
      <c r="AS1964">
        <f>IFERROR(IF((S1964-Q1964)&gt;0,1,0),0)</f>
        <v>1</v>
      </c>
      <c r="AT1964">
        <f>IFERROR(IF((AH1964-AI1964)&lt;0,1,0),0)</f>
        <v>0</v>
      </c>
      <c r="AU1964">
        <f>IFERROR(IF((AJ1964-AK1964)&gt;0,1,0),0)</f>
        <v>1</v>
      </c>
      <c r="AV1964">
        <f>IFERROR(IF((AL1964-AM1964)&gt;0,1,0),0)</f>
        <v>1</v>
      </c>
      <c r="AW1964">
        <f>IFERROR(IF((AN1964-AO1964)&gt;0,1,0),0)</f>
        <v>0</v>
      </c>
      <c r="AX1964">
        <f>IFERROR(IF((AC1964-AD1964)&lt;0,1,0),0)</f>
        <v>0</v>
      </c>
      <c r="AY1964">
        <f>SUM(AP1964:AX1964)</f>
        <v>5</v>
      </c>
    </row>
    <row r="1965" spans="1:51" x14ac:dyDescent="0.45">
      <c r="A1965" s="1" t="s">
        <v>4084</v>
      </c>
      <c r="B1965" s="2">
        <v>4086110</v>
      </c>
      <c r="C1965" s="3" t="s">
        <v>5337</v>
      </c>
      <c r="D1965" s="5">
        <v>782.53</v>
      </c>
      <c r="E1965" s="5">
        <v>51351.480238869997</v>
      </c>
      <c r="F1965" s="3" t="s">
        <v>4485</v>
      </c>
      <c r="G1965" s="3" t="s">
        <v>4486</v>
      </c>
      <c r="H1965" s="3" t="s">
        <v>4590</v>
      </c>
      <c r="I1965" s="3" t="s">
        <v>4590</v>
      </c>
      <c r="J1965" s="3" t="s">
        <v>5177</v>
      </c>
      <c r="K1965" s="6">
        <v>14978000</v>
      </c>
      <c r="L1965" s="6">
        <v>14751000</v>
      </c>
      <c r="M1965" s="6">
        <v>4542000</v>
      </c>
      <c r="N1965" s="6">
        <v>4528000</v>
      </c>
      <c r="O1965" s="6">
        <v>4118000</v>
      </c>
      <c r="P1965" s="6">
        <v>4106000</v>
      </c>
      <c r="Q1965" s="6">
        <v>2565000</v>
      </c>
      <c r="R1965" s="6">
        <v>2560000</v>
      </c>
      <c r="S1965" s="6">
        <v>4912000</v>
      </c>
      <c r="T1965" s="6">
        <v>4770000</v>
      </c>
      <c r="U1965" s="6">
        <v>11631000</v>
      </c>
      <c r="V1965" s="6">
        <v>11296000</v>
      </c>
      <c r="W1965" s="6">
        <v>28412000</v>
      </c>
      <c r="X1965" s="6">
        <v>27613000</v>
      </c>
      <c r="Y1965" s="6">
        <v>3321000</v>
      </c>
      <c r="Z1965" s="6">
        <v>3219000</v>
      </c>
      <c r="AA1965" s="6">
        <v>4026000</v>
      </c>
      <c r="AB1965" s="6">
        <v>3969000</v>
      </c>
      <c r="AC1965" s="6">
        <v>65702533</v>
      </c>
      <c r="AD1965" s="6">
        <v>66235191</v>
      </c>
      <c r="AF1965">
        <f>Q1965/W1965</f>
        <v>9.0278755455441367E-2</v>
      </c>
      <c r="AG1965">
        <f>R1965/X1965</f>
        <v>9.270995545576359E-2</v>
      </c>
      <c r="AH1965">
        <f>U1965/W1965</f>
        <v>0.40936928058566802</v>
      </c>
      <c r="AI1965">
        <f>V1965/X1965</f>
        <v>0.40908267844855684</v>
      </c>
      <c r="AJ1965">
        <f>Y1965/AA1965</f>
        <v>0.82488822652757077</v>
      </c>
      <c r="AK1965">
        <f>Z1965/AB1965</f>
        <v>0.81103552532123957</v>
      </c>
      <c r="AL1965">
        <f>O1965/K1965</f>
        <v>0.27493657364134061</v>
      </c>
      <c r="AM1965">
        <f>P1965/L1965</f>
        <v>0.27835400989763404</v>
      </c>
      <c r="AN1965">
        <f>K1965/W1965</f>
        <v>0.52717161762635512</v>
      </c>
      <c r="AO1965">
        <f>L1965/X1965</f>
        <v>0.53420490348748773</v>
      </c>
      <c r="AP1965">
        <f>IF(OR(Q1965&lt;0, Q1965="NA"), 0, 1)</f>
        <v>1</v>
      </c>
      <c r="AQ1965">
        <f>IF(OR(S1965&lt;0, S1965="NA"), 0, 1)</f>
        <v>1</v>
      </c>
      <c r="AR1965">
        <f>IFERROR(IF((AF1965-AG1965)&gt;0,1,0),0)</f>
        <v>0</v>
      </c>
      <c r="AS1965">
        <f>IFERROR(IF((S1965-Q1965)&gt;0,1,0),0)</f>
        <v>1</v>
      </c>
      <c r="AT1965">
        <f>IFERROR(IF((AH1965-AI1965)&lt;0,1,0),0)</f>
        <v>0</v>
      </c>
      <c r="AU1965">
        <f>IFERROR(IF((AJ1965-AK1965)&gt;0,1,0),0)</f>
        <v>1</v>
      </c>
      <c r="AV1965">
        <f>IFERROR(IF((AL1965-AM1965)&gt;0,1,0),0)</f>
        <v>0</v>
      </c>
      <c r="AW1965">
        <f>IFERROR(IF((AN1965-AO1965)&gt;0,1,0),0)</f>
        <v>0</v>
      </c>
      <c r="AX1965">
        <f>IFERROR(IF((AC1965-AD1965)&lt;0,1,0),0)</f>
        <v>1</v>
      </c>
      <c r="AY1965">
        <f>SUM(AP1965:AX1965)</f>
        <v>5</v>
      </c>
    </row>
    <row r="1966" spans="1:51" x14ac:dyDescent="0.45">
      <c r="A1966" s="1" t="s">
        <v>4086</v>
      </c>
      <c r="B1966" s="2">
        <v>4057227</v>
      </c>
      <c r="C1966" s="3" t="s">
        <v>5337</v>
      </c>
      <c r="D1966" s="5">
        <v>63.45</v>
      </c>
      <c r="E1966" s="5">
        <v>5455.3370940000004</v>
      </c>
      <c r="F1966" s="3" t="s">
        <v>4665</v>
      </c>
      <c r="G1966" s="3" t="s">
        <v>4722</v>
      </c>
      <c r="H1966" s="3" t="s">
        <v>5069</v>
      </c>
      <c r="I1966" s="3" t="s">
        <v>5069</v>
      </c>
      <c r="J1966" s="3" t="s">
        <v>4707</v>
      </c>
      <c r="K1966" s="6">
        <v>3799000</v>
      </c>
      <c r="L1966" s="6">
        <v>3841000</v>
      </c>
      <c r="M1966" s="6">
        <v>839000</v>
      </c>
      <c r="N1966" s="6">
        <v>841000</v>
      </c>
      <c r="O1966" s="6">
        <v>174000</v>
      </c>
      <c r="P1966" s="6">
        <v>186000</v>
      </c>
      <c r="Q1966" s="6">
        <v>-22000</v>
      </c>
      <c r="R1966" s="6">
        <v>80000</v>
      </c>
      <c r="S1966" s="6">
        <v>908000</v>
      </c>
      <c r="T1966" s="6">
        <v>992000</v>
      </c>
      <c r="U1966" s="6">
        <v>2882000</v>
      </c>
      <c r="V1966" s="6">
        <v>2887000</v>
      </c>
      <c r="W1966" s="6">
        <v>10516000</v>
      </c>
      <c r="X1966" s="6">
        <v>10639000</v>
      </c>
      <c r="Y1966" s="6">
        <v>1427000</v>
      </c>
      <c r="Z1966" s="6">
        <v>1374000</v>
      </c>
      <c r="AA1966" s="6">
        <v>909000</v>
      </c>
      <c r="AB1966" s="6">
        <v>886000</v>
      </c>
      <c r="AC1966" s="6">
        <v>85000000</v>
      </c>
      <c r="AD1966" s="6">
        <v>86000000</v>
      </c>
      <c r="AF1966">
        <f>Q1966/W1966</f>
        <v>-2.0920502092050207E-3</v>
      </c>
      <c r="AG1966">
        <f>R1966/X1966</f>
        <v>7.5195037127549578E-3</v>
      </c>
      <c r="AH1966">
        <f>U1966/W1966</f>
        <v>0.27405857740585776</v>
      </c>
      <c r="AI1966">
        <f>V1966/X1966</f>
        <v>0.27136009023404456</v>
      </c>
      <c r="AJ1966">
        <f>Y1966/AA1966</f>
        <v>1.5698569856985698</v>
      </c>
      <c r="AK1966">
        <f>Z1966/AB1966</f>
        <v>1.5507900677200903</v>
      </c>
      <c r="AL1966">
        <f>O1966/K1966</f>
        <v>4.5801526717557252E-2</v>
      </c>
      <c r="AM1966">
        <f>P1966/L1966</f>
        <v>4.8424889351731323E-2</v>
      </c>
      <c r="AN1966">
        <f>K1966/W1966</f>
        <v>0.36125903385317609</v>
      </c>
      <c r="AO1966">
        <f>L1966/X1966</f>
        <v>0.36103017200864745</v>
      </c>
      <c r="AP1966">
        <f>IF(OR(Q1966&lt;0, Q1966="NA"), 0, 1)</f>
        <v>0</v>
      </c>
      <c r="AQ1966">
        <f>IF(OR(S1966&lt;0, S1966="NA"), 0, 1)</f>
        <v>1</v>
      </c>
      <c r="AR1966">
        <f>IFERROR(IF((AF1966-AG1966)&gt;0,1,0),0)</f>
        <v>0</v>
      </c>
      <c r="AS1966">
        <f>IFERROR(IF((S1966-Q1966)&gt;0,1,0),0)</f>
        <v>1</v>
      </c>
      <c r="AT1966">
        <f>IFERROR(IF((AH1966-AI1966)&lt;0,1,0),0)</f>
        <v>0</v>
      </c>
      <c r="AU1966">
        <f>IFERROR(IF((AJ1966-AK1966)&gt;0,1,0),0)</f>
        <v>1</v>
      </c>
      <c r="AV1966">
        <f>IFERROR(IF((AL1966-AM1966)&gt;0,1,0),0)</f>
        <v>0</v>
      </c>
      <c r="AW1966">
        <f>IFERROR(IF((AN1966-AO1966)&gt;0,1,0),0)</f>
        <v>1</v>
      </c>
      <c r="AX1966">
        <f>IFERROR(IF((AC1966-AD1966)&lt;0,1,0),0)</f>
        <v>1</v>
      </c>
      <c r="AY1966">
        <f>SUM(AP1966:AX1966)</f>
        <v>5</v>
      </c>
    </row>
    <row r="1967" spans="1:51" x14ac:dyDescent="0.45">
      <c r="A1967" s="1" t="s">
        <v>4087</v>
      </c>
      <c r="B1967" s="2">
        <v>4354067</v>
      </c>
      <c r="C1967" s="3" t="s">
        <v>5335</v>
      </c>
      <c r="D1967" s="5">
        <v>119.39</v>
      </c>
      <c r="E1967" s="5">
        <v>3402.9773486499998</v>
      </c>
      <c r="F1967" s="3" t="s">
        <v>4583</v>
      </c>
      <c r="G1967" s="3" t="s">
        <v>4583</v>
      </c>
      <c r="H1967" s="3" t="s">
        <v>4962</v>
      </c>
      <c r="I1967" s="3" t="s">
        <v>4962</v>
      </c>
      <c r="J1967" s="3" t="s">
        <v>5303</v>
      </c>
      <c r="K1967" s="6">
        <v>303351</v>
      </c>
      <c r="L1967" s="6">
        <v>288802</v>
      </c>
      <c r="M1967" s="6">
        <v>136975</v>
      </c>
      <c r="N1967" s="6">
        <v>122502</v>
      </c>
      <c r="O1967" s="6">
        <v>112806</v>
      </c>
      <c r="P1967" s="6">
        <v>98469</v>
      </c>
      <c r="Q1967" s="6">
        <v>98849</v>
      </c>
      <c r="R1967" s="6">
        <v>86229</v>
      </c>
      <c r="S1967" s="6">
        <v>114991</v>
      </c>
      <c r="T1967" s="6">
        <v>100350</v>
      </c>
      <c r="U1967" s="6" t="s">
        <v>4474</v>
      </c>
      <c r="V1967" s="6" t="s">
        <v>4474</v>
      </c>
      <c r="W1967" s="6">
        <v>521759</v>
      </c>
      <c r="X1967" s="6">
        <v>484155</v>
      </c>
      <c r="Y1967" s="6">
        <v>338459</v>
      </c>
      <c r="Z1967" s="6">
        <v>299551</v>
      </c>
      <c r="AA1967" s="6">
        <v>18698</v>
      </c>
      <c r="AB1967" s="6">
        <v>14069</v>
      </c>
      <c r="AC1967" s="6">
        <v>28503035</v>
      </c>
      <c r="AD1967" s="6">
        <v>28503035</v>
      </c>
      <c r="AF1967">
        <f>Q1967/W1967</f>
        <v>0.18945336831755658</v>
      </c>
      <c r="AG1967">
        <f>R1967/X1967</f>
        <v>0.17810205409424668</v>
      </c>
      <c r="AH1967" t="e">
        <f>U1967/W1967</f>
        <v>#VALUE!</v>
      </c>
      <c r="AI1967" t="e">
        <f>V1967/X1967</f>
        <v>#VALUE!</v>
      </c>
      <c r="AJ1967">
        <f>Y1967/AA1967</f>
        <v>18.101347737725959</v>
      </c>
      <c r="AK1967">
        <f>Z1967/AB1967</f>
        <v>21.291563010874974</v>
      </c>
      <c r="AL1967">
        <f>O1967/K1967</f>
        <v>0.37186625394345163</v>
      </c>
      <c r="AM1967">
        <f>P1967/L1967</f>
        <v>0.34095678007770031</v>
      </c>
      <c r="AN1967">
        <f>K1967/W1967</f>
        <v>0.58140060832683294</v>
      </c>
      <c r="AO1967">
        <f>L1967/X1967</f>
        <v>0.59650731687166303</v>
      </c>
      <c r="AP1967">
        <f>IF(OR(Q1967&lt;0, Q1967="NA"), 0, 1)</f>
        <v>1</v>
      </c>
      <c r="AQ1967">
        <f>IF(OR(S1967&lt;0, S1967="NA"), 0, 1)</f>
        <v>1</v>
      </c>
      <c r="AR1967">
        <f>IFERROR(IF((AF1967-AG1967)&gt;0,1,0),0)</f>
        <v>1</v>
      </c>
      <c r="AS1967">
        <f>IFERROR(IF((S1967-Q1967)&gt;0,1,0),0)</f>
        <v>1</v>
      </c>
      <c r="AT1967">
        <f>IFERROR(IF((AH1967-AI1967)&lt;0,1,0),0)</f>
        <v>0</v>
      </c>
      <c r="AU1967">
        <f>IFERROR(IF((AJ1967-AK1967)&gt;0,1,0),0)</f>
        <v>0</v>
      </c>
      <c r="AV1967">
        <f>IFERROR(IF((AL1967-AM1967)&gt;0,1,0),0)</f>
        <v>1</v>
      </c>
      <c r="AW1967">
        <f>IFERROR(IF((AN1967-AO1967)&gt;0,1,0),0)</f>
        <v>0</v>
      </c>
      <c r="AX1967">
        <f>IFERROR(IF((AC1967-AD1967)&lt;0,1,0),0)</f>
        <v>0</v>
      </c>
      <c r="AY1967">
        <f>SUM(AP1967:AX1967)</f>
        <v>5</v>
      </c>
    </row>
    <row r="1968" spans="1:51" x14ac:dyDescent="0.45">
      <c r="A1968" s="1" t="s">
        <v>4089</v>
      </c>
      <c r="B1968" s="2">
        <v>4437855</v>
      </c>
      <c r="C1968" s="3" t="s">
        <v>5335</v>
      </c>
      <c r="D1968" s="5">
        <v>371.28</v>
      </c>
      <c r="E1968" s="5">
        <v>16575.61701432</v>
      </c>
      <c r="F1968" s="3" t="s">
        <v>4470</v>
      </c>
      <c r="G1968" s="3" t="s">
        <v>4471</v>
      </c>
      <c r="H1968" s="3" t="s">
        <v>4489</v>
      </c>
      <c r="I1968" s="3" t="s">
        <v>4489</v>
      </c>
      <c r="J1968" s="3" t="s">
        <v>4495</v>
      </c>
      <c r="K1968" s="6">
        <v>2756200</v>
      </c>
      <c r="L1968" s="6">
        <v>2616700</v>
      </c>
      <c r="M1968" s="6">
        <v>1412100</v>
      </c>
      <c r="N1968" s="6">
        <v>1325100</v>
      </c>
      <c r="O1968" s="6">
        <v>1345600</v>
      </c>
      <c r="P1968" s="6">
        <v>1264400</v>
      </c>
      <c r="Q1968" s="6">
        <v>1110900</v>
      </c>
      <c r="R1968" s="6">
        <v>1069400</v>
      </c>
      <c r="S1968" s="6">
        <v>1136600</v>
      </c>
      <c r="T1968" s="6">
        <v>1105600</v>
      </c>
      <c r="U1968" s="6" t="s">
        <v>4474</v>
      </c>
      <c r="V1968" s="6">
        <v>100000</v>
      </c>
      <c r="W1968" s="6">
        <v>7123100</v>
      </c>
      <c r="X1968" s="6">
        <v>6723200</v>
      </c>
      <c r="Y1968" s="6">
        <v>4000400</v>
      </c>
      <c r="Z1968" s="6">
        <v>3619500</v>
      </c>
      <c r="AA1968" s="6">
        <v>873400</v>
      </c>
      <c r="AB1968" s="6">
        <v>832300</v>
      </c>
      <c r="AC1968" s="6">
        <v>44615658</v>
      </c>
      <c r="AD1968" s="6">
        <v>44421650</v>
      </c>
      <c r="AF1968">
        <f>Q1968/W1968</f>
        <v>0.1559573781078463</v>
      </c>
      <c r="AG1968">
        <f>R1968/X1968</f>
        <v>0.15906116135173726</v>
      </c>
      <c r="AH1968" t="e">
        <f>U1968/W1968</f>
        <v>#VALUE!</v>
      </c>
      <c r="AI1968">
        <f>V1968/X1968</f>
        <v>1.487386958591147E-2</v>
      </c>
      <c r="AJ1968">
        <f>Y1968/AA1968</f>
        <v>4.5802610487749025</v>
      </c>
      <c r="AK1968">
        <f>Z1968/AB1968</f>
        <v>4.3487925027033523</v>
      </c>
      <c r="AL1968">
        <f>O1968/K1968</f>
        <v>0.48820840287352152</v>
      </c>
      <c r="AM1968">
        <f>P1968/L1968</f>
        <v>0.48320403561738068</v>
      </c>
      <c r="AN1968">
        <f>K1968/W1968</f>
        <v>0.38693827125830044</v>
      </c>
      <c r="AO1968">
        <f>L1968/X1968</f>
        <v>0.38920454545454547</v>
      </c>
      <c r="AP1968">
        <f>IF(OR(Q1968&lt;0, Q1968="NA"), 0, 1)</f>
        <v>1</v>
      </c>
      <c r="AQ1968">
        <f>IF(OR(S1968&lt;0, S1968="NA"), 0, 1)</f>
        <v>1</v>
      </c>
      <c r="AR1968">
        <f>IFERROR(IF((AF1968-AG1968)&gt;0,1,0),0)</f>
        <v>0</v>
      </c>
      <c r="AS1968">
        <f>IFERROR(IF((S1968-Q1968)&gt;0,1,0),0)</f>
        <v>1</v>
      </c>
      <c r="AT1968">
        <f>IFERROR(IF((AH1968-AI1968)&lt;0,1,0),0)</f>
        <v>0</v>
      </c>
      <c r="AU1968">
        <f>IFERROR(IF((AJ1968-AK1968)&gt;0,1,0),0)</f>
        <v>1</v>
      </c>
      <c r="AV1968">
        <f>IFERROR(IF((AL1968-AM1968)&gt;0,1,0),0)</f>
        <v>1</v>
      </c>
      <c r="AW1968">
        <f>IFERROR(IF((AN1968-AO1968)&gt;0,1,0),0)</f>
        <v>0</v>
      </c>
      <c r="AX1968">
        <f>IFERROR(IF((AC1968-AD1968)&lt;0,1,0),0)</f>
        <v>0</v>
      </c>
      <c r="AY1968">
        <f>SUM(AP1968:AX1968)</f>
        <v>5</v>
      </c>
    </row>
    <row r="1969" spans="1:51" x14ac:dyDescent="0.45">
      <c r="A1969" s="1" t="s">
        <v>4098</v>
      </c>
      <c r="B1969" s="2">
        <v>4228408</v>
      </c>
      <c r="C1969" s="3" t="s">
        <v>5335</v>
      </c>
      <c r="D1969" s="5">
        <v>10.99</v>
      </c>
      <c r="E1969" s="5">
        <v>143.17621437</v>
      </c>
      <c r="F1969" s="3" t="s">
        <v>4475</v>
      </c>
      <c r="G1969" s="3" t="s">
        <v>4548</v>
      </c>
      <c r="H1969" s="3" t="s">
        <v>4810</v>
      </c>
      <c r="I1969" s="3" t="s">
        <v>5062</v>
      </c>
      <c r="J1969" s="3" t="s">
        <v>5141</v>
      </c>
      <c r="K1969" s="6">
        <v>382019</v>
      </c>
      <c r="L1969" s="6">
        <v>387041</v>
      </c>
      <c r="M1969" s="6">
        <v>15833</v>
      </c>
      <c r="N1969" s="6">
        <v>6486</v>
      </c>
      <c r="O1969" s="6">
        <v>-2444</v>
      </c>
      <c r="P1969" s="6">
        <v>-13309</v>
      </c>
      <c r="Q1969" s="6">
        <v>-26602</v>
      </c>
      <c r="R1969" s="6">
        <v>-43306</v>
      </c>
      <c r="S1969" s="6">
        <v>13453</v>
      </c>
      <c r="T1969" s="6">
        <v>14610</v>
      </c>
      <c r="U1969" s="6" t="s">
        <v>4474</v>
      </c>
      <c r="V1969" s="6" t="s">
        <v>4474</v>
      </c>
      <c r="W1969" s="6">
        <v>321255</v>
      </c>
      <c r="X1969" s="6">
        <v>314003</v>
      </c>
      <c r="Y1969" s="6">
        <v>237265</v>
      </c>
      <c r="Z1969" s="6">
        <v>226132</v>
      </c>
      <c r="AA1969" s="6">
        <v>147745</v>
      </c>
      <c r="AB1969" s="6">
        <v>140975</v>
      </c>
      <c r="AC1969" s="6">
        <v>13019419</v>
      </c>
      <c r="AD1969" s="6">
        <v>12972114</v>
      </c>
      <c r="AF1969">
        <f>Q1969/W1969</f>
        <v>-8.2806493284151225E-2</v>
      </c>
      <c r="AG1969">
        <f>R1969/X1969</f>
        <v>-0.13791587978458805</v>
      </c>
      <c r="AH1969" t="e">
        <f>U1969/W1969</f>
        <v>#VALUE!</v>
      </c>
      <c r="AI1969" t="e">
        <f>V1969/X1969</f>
        <v>#VALUE!</v>
      </c>
      <c r="AJ1969">
        <f>Y1969/AA1969</f>
        <v>1.6059088294020103</v>
      </c>
      <c r="AK1969">
        <f>Z1969/AB1969</f>
        <v>1.6040574569959212</v>
      </c>
      <c r="AL1969">
        <f>O1969/K1969</f>
        <v>-6.3975875545457164E-3</v>
      </c>
      <c r="AM1969">
        <f>P1969/L1969</f>
        <v>-3.4386537860330045E-2</v>
      </c>
      <c r="AN1969">
        <f>K1969/W1969</f>
        <v>1.1891456942304399</v>
      </c>
      <c r="AO1969">
        <f>L1969/X1969</f>
        <v>1.2326028732209564</v>
      </c>
      <c r="AP1969">
        <f>IF(OR(Q1969&lt;0, Q1969="NA"), 0, 1)</f>
        <v>0</v>
      </c>
      <c r="AQ1969">
        <f>IF(OR(S1969&lt;0, S1969="NA"), 0, 1)</f>
        <v>1</v>
      </c>
      <c r="AR1969">
        <f>IFERROR(IF((AF1969-AG1969)&gt;0,1,0),0)</f>
        <v>1</v>
      </c>
      <c r="AS1969">
        <f>IFERROR(IF((S1969-Q1969)&gt;0,1,0),0)</f>
        <v>1</v>
      </c>
      <c r="AT1969">
        <f>IFERROR(IF((AH1969-AI1969)&lt;0,1,0),0)</f>
        <v>0</v>
      </c>
      <c r="AU1969">
        <f>IFERROR(IF((AJ1969-AK1969)&gt;0,1,0),0)</f>
        <v>1</v>
      </c>
      <c r="AV1969">
        <f>IFERROR(IF((AL1969-AM1969)&gt;0,1,0),0)</f>
        <v>1</v>
      </c>
      <c r="AW1969">
        <f>IFERROR(IF((AN1969-AO1969)&gt;0,1,0),0)</f>
        <v>0</v>
      </c>
      <c r="AX1969">
        <f>IFERROR(IF((AC1969-AD1969)&lt;0,1,0),0)</f>
        <v>0</v>
      </c>
      <c r="AY1969">
        <f>SUM(AP1969:AX1969)</f>
        <v>5</v>
      </c>
    </row>
    <row r="1970" spans="1:51" x14ac:dyDescent="0.45">
      <c r="A1970" s="1" t="s">
        <v>4101</v>
      </c>
      <c r="B1970" s="2">
        <v>4040161</v>
      </c>
      <c r="C1970" s="3" t="s">
        <v>5337</v>
      </c>
      <c r="D1970" s="5">
        <v>19.559999999999999</v>
      </c>
      <c r="E1970" s="5">
        <v>553.27863923999996</v>
      </c>
      <c r="F1970" s="3" t="s">
        <v>4480</v>
      </c>
      <c r="G1970" s="3" t="s">
        <v>4509</v>
      </c>
      <c r="H1970" s="3" t="s">
        <v>4509</v>
      </c>
      <c r="I1970" s="3" t="s">
        <v>4677</v>
      </c>
      <c r="J1970" s="3" t="s">
        <v>4691</v>
      </c>
      <c r="K1970" s="6">
        <v>1511183</v>
      </c>
      <c r="L1970" s="6">
        <v>1483677</v>
      </c>
      <c r="M1970" s="6" t="s">
        <v>4474</v>
      </c>
      <c r="N1970" s="6" t="s">
        <v>4474</v>
      </c>
      <c r="O1970" s="6">
        <v>108953</v>
      </c>
      <c r="P1970" s="6">
        <v>119211</v>
      </c>
      <c r="Q1970" s="6">
        <v>72909</v>
      </c>
      <c r="R1970" s="6">
        <v>83157</v>
      </c>
      <c r="S1970" s="6">
        <v>239037</v>
      </c>
      <c r="T1970" s="6">
        <v>225644</v>
      </c>
      <c r="U1970" s="6">
        <v>101434</v>
      </c>
      <c r="V1970" s="6">
        <v>101625</v>
      </c>
      <c r="W1970" s="6">
        <v>2650518</v>
      </c>
      <c r="X1970" s="6">
        <v>2678535</v>
      </c>
      <c r="Y1970" s="6" t="s">
        <v>4474</v>
      </c>
      <c r="Z1970" s="6" t="s">
        <v>4474</v>
      </c>
      <c r="AA1970" s="6" t="s">
        <v>4474</v>
      </c>
      <c r="AB1970" s="6" t="s">
        <v>4474</v>
      </c>
      <c r="AC1970" s="6">
        <v>28286000</v>
      </c>
      <c r="AD1970" s="6">
        <v>28513000</v>
      </c>
      <c r="AF1970">
        <f>Q1970/W1970</f>
        <v>2.7507453260079726E-2</v>
      </c>
      <c r="AG1970">
        <f>R1970/X1970</f>
        <v>3.1045702221550214E-2</v>
      </c>
      <c r="AH1970">
        <f>U1970/W1970</f>
        <v>3.8269500527821354E-2</v>
      </c>
      <c r="AI1970">
        <f>V1970/X1970</f>
        <v>3.7940515991017477E-2</v>
      </c>
      <c r="AJ1970" t="e">
        <f>Y1970/AA1970</f>
        <v>#VALUE!</v>
      </c>
      <c r="AK1970" t="e">
        <f>Z1970/AB1970</f>
        <v>#VALUE!</v>
      </c>
      <c r="AL1970">
        <f>O1970/K1970</f>
        <v>7.2097820052237221E-2</v>
      </c>
      <c r="AM1970">
        <f>P1970/L1970</f>
        <v>8.0348350752892983E-2</v>
      </c>
      <c r="AN1970">
        <f>K1970/W1970</f>
        <v>0.57014628838589287</v>
      </c>
      <c r="AO1970">
        <f>L1970/X1970</f>
        <v>0.55391361322513988</v>
      </c>
      <c r="AP1970">
        <f>IF(OR(Q1970&lt;0, Q1970="NA"), 0, 1)</f>
        <v>1</v>
      </c>
      <c r="AQ1970">
        <f>IF(OR(S1970&lt;0, S1970="NA"), 0, 1)</f>
        <v>1</v>
      </c>
      <c r="AR1970">
        <f>IFERROR(IF((AF1970-AG1970)&gt;0,1,0),0)</f>
        <v>0</v>
      </c>
      <c r="AS1970">
        <f>IFERROR(IF((S1970-Q1970)&gt;0,1,0),0)</f>
        <v>1</v>
      </c>
      <c r="AT1970">
        <f>IFERROR(IF((AH1970-AI1970)&lt;0,1,0),0)</f>
        <v>0</v>
      </c>
      <c r="AU1970">
        <f>IFERROR(IF((AJ1970-AK1970)&gt;0,1,0),0)</f>
        <v>0</v>
      </c>
      <c r="AV1970">
        <f>IFERROR(IF((AL1970-AM1970)&gt;0,1,0),0)</f>
        <v>0</v>
      </c>
      <c r="AW1970">
        <f>IFERROR(IF((AN1970-AO1970)&gt;0,1,0),0)</f>
        <v>1</v>
      </c>
      <c r="AX1970">
        <f>IFERROR(IF((AC1970-AD1970)&lt;0,1,0),0)</f>
        <v>1</v>
      </c>
      <c r="AY1970">
        <f>SUM(AP1970:AX1970)</f>
        <v>5</v>
      </c>
    </row>
    <row r="1971" spans="1:51" x14ac:dyDescent="0.45">
      <c r="A1971" s="1" t="s">
        <v>4105</v>
      </c>
      <c r="B1971" s="2">
        <v>100671</v>
      </c>
      <c r="C1971" s="3" t="s">
        <v>5335</v>
      </c>
      <c r="D1971" s="5">
        <v>29.95</v>
      </c>
      <c r="E1971" s="5">
        <v>869.83572355000001</v>
      </c>
      <c r="F1971" s="3" t="s">
        <v>4480</v>
      </c>
      <c r="G1971" s="3" t="s">
        <v>4481</v>
      </c>
      <c r="H1971" s="3" t="s">
        <v>4481</v>
      </c>
      <c r="I1971" s="3" t="s">
        <v>4482</v>
      </c>
      <c r="J1971" s="3" t="s">
        <v>4484</v>
      </c>
      <c r="K1971" s="6">
        <v>299054</v>
      </c>
      <c r="L1971" s="6">
        <v>293632</v>
      </c>
      <c r="M1971" s="6" t="s">
        <v>4474</v>
      </c>
      <c r="N1971" s="6" t="s">
        <v>4474</v>
      </c>
      <c r="O1971" s="6">
        <v>296485</v>
      </c>
      <c r="P1971" s="6">
        <v>289592</v>
      </c>
      <c r="Q1971" s="6">
        <v>75931</v>
      </c>
      <c r="R1971" s="6">
        <v>73244</v>
      </c>
      <c r="S1971" s="6" t="s">
        <v>4474</v>
      </c>
      <c r="T1971" s="6">
        <v>74936</v>
      </c>
      <c r="U1971" s="6">
        <v>374261</v>
      </c>
      <c r="V1971" s="6">
        <v>149136</v>
      </c>
      <c r="W1971" s="6">
        <v>8128417</v>
      </c>
      <c r="X1971" s="6">
        <v>8205737</v>
      </c>
      <c r="Y1971" s="6" t="s">
        <v>4474</v>
      </c>
      <c r="Z1971" s="6" t="s">
        <v>4474</v>
      </c>
      <c r="AA1971" s="6" t="s">
        <v>4474</v>
      </c>
      <c r="AB1971" s="6" t="s">
        <v>4474</v>
      </c>
      <c r="AC1971" s="6">
        <v>29045877</v>
      </c>
      <c r="AD1971" s="6">
        <v>29081108</v>
      </c>
      <c r="AF1971">
        <f>Q1971/W1971</f>
        <v>9.3414252738263804E-3</v>
      </c>
      <c r="AG1971">
        <f>R1971/X1971</f>
        <v>8.9259502223870933E-3</v>
      </c>
      <c r="AH1971">
        <f>U1971/W1971</f>
        <v>4.6043528524680757E-2</v>
      </c>
      <c r="AI1971">
        <f>V1971/X1971</f>
        <v>1.817460150136423E-2</v>
      </c>
      <c r="AJ1971" t="e">
        <f>Y1971/AA1971</f>
        <v>#VALUE!</v>
      </c>
      <c r="AK1971" t="e">
        <f>Z1971/AB1971</f>
        <v>#VALUE!</v>
      </c>
      <c r="AL1971">
        <f>O1971/K1971</f>
        <v>0.99140957820326758</v>
      </c>
      <c r="AM1971">
        <f>P1971/L1971</f>
        <v>0.98624128160418478</v>
      </c>
      <c r="AN1971">
        <f>K1971/W1971</f>
        <v>3.6791173484332806E-2</v>
      </c>
      <c r="AO1971">
        <f>L1971/X1971</f>
        <v>3.5783744957948324E-2</v>
      </c>
      <c r="AP1971">
        <f>IF(OR(Q1971&lt;0, Q1971="NA"), 0, 1)</f>
        <v>1</v>
      </c>
      <c r="AQ1971">
        <f>IF(OR(S1971&lt;0, S1971="NA"), 0, 1)</f>
        <v>0</v>
      </c>
      <c r="AR1971">
        <f>IFERROR(IF((AF1971-AG1971)&gt;0,1,0),0)</f>
        <v>1</v>
      </c>
      <c r="AS1971">
        <f>IFERROR(IF((S1971-Q1971)&gt;0,1,0),0)</f>
        <v>0</v>
      </c>
      <c r="AT1971">
        <f>IFERROR(IF((AH1971-AI1971)&lt;0,1,0),0)</f>
        <v>0</v>
      </c>
      <c r="AU1971">
        <f>IFERROR(IF((AJ1971-AK1971)&gt;0,1,0),0)</f>
        <v>0</v>
      </c>
      <c r="AV1971">
        <f>IFERROR(IF((AL1971-AM1971)&gt;0,1,0),0)</f>
        <v>1</v>
      </c>
      <c r="AW1971">
        <f>IFERROR(IF((AN1971-AO1971)&gt;0,1,0),0)</f>
        <v>1</v>
      </c>
      <c r="AX1971">
        <f>IFERROR(IF((AC1971-AD1971)&lt;0,1,0),0)</f>
        <v>1</v>
      </c>
      <c r="AY1971">
        <f>SUM(AP1971:AX1971)</f>
        <v>5</v>
      </c>
    </row>
    <row r="1972" spans="1:51" x14ac:dyDescent="0.45">
      <c r="A1972" s="1" t="s">
        <v>4113</v>
      </c>
      <c r="B1972" s="2">
        <v>4910609</v>
      </c>
      <c r="C1972" s="3" t="s">
        <v>5335</v>
      </c>
      <c r="D1972" s="5">
        <v>58.9</v>
      </c>
      <c r="E1972" s="5">
        <v>5435.1220145999996</v>
      </c>
      <c r="F1972" s="3" t="s">
        <v>4475</v>
      </c>
      <c r="G1972" s="3" t="s">
        <v>4476</v>
      </c>
      <c r="H1972" s="3" t="s">
        <v>4477</v>
      </c>
      <c r="I1972" s="3" t="s">
        <v>4498</v>
      </c>
      <c r="J1972" s="3" t="s">
        <v>4516</v>
      </c>
      <c r="K1972" s="6">
        <v>5400740</v>
      </c>
      <c r="L1972" s="6">
        <v>5320059</v>
      </c>
      <c r="M1972" s="6">
        <v>544844</v>
      </c>
      <c r="N1972" s="6">
        <v>524859</v>
      </c>
      <c r="O1972" s="6">
        <v>427274</v>
      </c>
      <c r="P1972" s="6">
        <v>408953</v>
      </c>
      <c r="Q1972" s="6">
        <v>329912</v>
      </c>
      <c r="R1972" s="6">
        <v>310015</v>
      </c>
      <c r="S1972" s="6">
        <v>411534</v>
      </c>
      <c r="T1972" s="6">
        <v>461978</v>
      </c>
      <c r="U1972" s="6" t="s">
        <v>4474</v>
      </c>
      <c r="V1972" s="6" t="s">
        <v>4474</v>
      </c>
      <c r="W1972" s="6">
        <v>4485783</v>
      </c>
      <c r="X1972" s="6">
        <v>4258823</v>
      </c>
      <c r="Y1972" s="6">
        <v>1637332</v>
      </c>
      <c r="Z1972" s="6">
        <v>1473871</v>
      </c>
      <c r="AA1972" s="6">
        <v>1125545</v>
      </c>
      <c r="AB1972" s="6">
        <v>1010418</v>
      </c>
      <c r="AC1972" s="6">
        <v>92275849</v>
      </c>
      <c r="AD1972" s="6">
        <v>92260283</v>
      </c>
      <c r="AF1972">
        <f>Q1972/W1972</f>
        <v>7.3546134532142995E-2</v>
      </c>
      <c r="AG1972">
        <f>R1972/X1972</f>
        <v>7.2793586396992779E-2</v>
      </c>
      <c r="AH1972" t="e">
        <f>U1972/W1972</f>
        <v>#VALUE!</v>
      </c>
      <c r="AI1972" t="e">
        <f>V1972/X1972</f>
        <v>#VALUE!</v>
      </c>
      <c r="AJ1972">
        <f>Y1972/AA1972</f>
        <v>1.4547015001621437</v>
      </c>
      <c r="AK1972">
        <f>Z1972/AB1972</f>
        <v>1.4586745287593847</v>
      </c>
      <c r="AL1972">
        <f>O1972/K1972</f>
        <v>7.9113973270329624E-2</v>
      </c>
      <c r="AM1972">
        <f>P1972/L1972</f>
        <v>7.6870012155880227E-2</v>
      </c>
      <c r="AN1972">
        <f>K1972/W1972</f>
        <v>1.2039681812517458</v>
      </c>
      <c r="AO1972">
        <f>L1972/X1972</f>
        <v>1.2491852795948553</v>
      </c>
      <c r="AP1972">
        <f>IF(OR(Q1972&lt;0, Q1972="NA"), 0, 1)</f>
        <v>1</v>
      </c>
      <c r="AQ1972">
        <f>IF(OR(S1972&lt;0, S1972="NA"), 0, 1)</f>
        <v>1</v>
      </c>
      <c r="AR1972">
        <f>IFERROR(IF((AF1972-AG1972)&gt;0,1,0),0)</f>
        <v>1</v>
      </c>
      <c r="AS1972">
        <f>IFERROR(IF((S1972-Q1972)&gt;0,1,0),0)</f>
        <v>1</v>
      </c>
      <c r="AT1972">
        <f>IFERROR(IF((AH1972-AI1972)&lt;0,1,0),0)</f>
        <v>0</v>
      </c>
      <c r="AU1972">
        <f>IFERROR(IF((AJ1972-AK1972)&gt;0,1,0),0)</f>
        <v>0</v>
      </c>
      <c r="AV1972">
        <f>IFERROR(IF((AL1972-AM1972)&gt;0,1,0),0)</f>
        <v>1</v>
      </c>
      <c r="AW1972">
        <f>IFERROR(IF((AN1972-AO1972)&gt;0,1,0),0)</f>
        <v>0</v>
      </c>
      <c r="AX1972">
        <f>IFERROR(IF((AC1972-AD1972)&lt;0,1,0),0)</f>
        <v>0</v>
      </c>
      <c r="AY1972">
        <f>SUM(AP1972:AX1972)</f>
        <v>5</v>
      </c>
    </row>
    <row r="1973" spans="1:51" x14ac:dyDescent="0.45">
      <c r="A1973" s="1" t="s">
        <v>4122</v>
      </c>
      <c r="B1973" s="2">
        <v>4004426</v>
      </c>
      <c r="C1973" s="3" t="s">
        <v>5337</v>
      </c>
      <c r="D1973" s="5">
        <v>25.12</v>
      </c>
      <c r="E1973" s="5">
        <v>9779.6846136000004</v>
      </c>
      <c r="F1973" s="3" t="s">
        <v>4475</v>
      </c>
      <c r="G1973" s="3" t="s">
        <v>4548</v>
      </c>
      <c r="H1973" s="3" t="s">
        <v>4647</v>
      </c>
      <c r="I1973" s="3" t="s">
        <v>4687</v>
      </c>
      <c r="J1973" s="3" t="s">
        <v>4893</v>
      </c>
      <c r="K1973" s="6">
        <v>10093489</v>
      </c>
      <c r="L1973" s="6">
        <v>10255664</v>
      </c>
      <c r="M1973" s="6">
        <v>787421</v>
      </c>
      <c r="N1973" s="6">
        <v>865176</v>
      </c>
      <c r="O1973" s="6">
        <v>479653</v>
      </c>
      <c r="P1973" s="6">
        <v>546144</v>
      </c>
      <c r="Q1973" s="6">
        <v>-667468</v>
      </c>
      <c r="R1973" s="6">
        <v>-1170343</v>
      </c>
      <c r="S1973" s="6">
        <v>752071</v>
      </c>
      <c r="T1973" s="6">
        <v>870836</v>
      </c>
      <c r="U1973" s="6">
        <v>4028549</v>
      </c>
      <c r="V1973" s="6">
        <v>3940668</v>
      </c>
      <c r="W1973" s="6">
        <v>12219638</v>
      </c>
      <c r="X1973" s="6">
        <v>11541363</v>
      </c>
      <c r="Y1973" s="6">
        <v>6458858</v>
      </c>
      <c r="Z1973" s="6">
        <v>4349131</v>
      </c>
      <c r="AA1973" s="6">
        <v>4982431</v>
      </c>
      <c r="AB1973" s="6">
        <v>4408974</v>
      </c>
      <c r="AC1973" s="6">
        <v>389283419</v>
      </c>
      <c r="AD1973" s="6">
        <v>389181642</v>
      </c>
      <c r="AF1973">
        <f>Q1973/W1973</f>
        <v>-5.4622567378837243E-2</v>
      </c>
      <c r="AG1973">
        <f>R1973/X1973</f>
        <v>-0.10140422755960453</v>
      </c>
      <c r="AH1973">
        <f>U1973/W1973</f>
        <v>0.32967826051802845</v>
      </c>
      <c r="AI1973">
        <f>V1973/X1973</f>
        <v>0.34143870182403935</v>
      </c>
      <c r="AJ1973">
        <f>Y1973/AA1973</f>
        <v>1.2963266325213536</v>
      </c>
      <c r="AK1973">
        <f>Z1973/AB1973</f>
        <v>0.98642700093037516</v>
      </c>
      <c r="AL1973">
        <f>O1973/K1973</f>
        <v>4.7521030636680735E-2</v>
      </c>
      <c r="AM1973">
        <f>P1973/L1973</f>
        <v>5.3252914682072265E-2</v>
      </c>
      <c r="AN1973">
        <f>K1973/W1973</f>
        <v>0.82600556579499329</v>
      </c>
      <c r="AO1973">
        <f>L1973/X1973</f>
        <v>0.8886007657847691</v>
      </c>
      <c r="AP1973">
        <f>IF(OR(Q1973&lt;0, Q1973="NA"), 0, 1)</f>
        <v>0</v>
      </c>
      <c r="AQ1973">
        <f>IF(OR(S1973&lt;0, S1973="NA"), 0, 1)</f>
        <v>1</v>
      </c>
      <c r="AR1973">
        <f>IFERROR(IF((AF1973-AG1973)&gt;0,1,0),0)</f>
        <v>1</v>
      </c>
      <c r="AS1973">
        <f>IFERROR(IF((S1973-Q1973)&gt;0,1,0),0)</f>
        <v>1</v>
      </c>
      <c r="AT1973">
        <f>IFERROR(IF((AH1973-AI1973)&lt;0,1,0),0)</f>
        <v>1</v>
      </c>
      <c r="AU1973">
        <f>IFERROR(IF((AJ1973-AK1973)&gt;0,1,0),0)</f>
        <v>1</v>
      </c>
      <c r="AV1973">
        <f>IFERROR(IF((AL1973-AM1973)&gt;0,1,0),0)</f>
        <v>0</v>
      </c>
      <c r="AW1973">
        <f>IFERROR(IF((AN1973-AO1973)&gt;0,1,0),0)</f>
        <v>0</v>
      </c>
      <c r="AX1973">
        <f>IFERROR(IF((AC1973-AD1973)&lt;0,1,0),0)</f>
        <v>0</v>
      </c>
      <c r="AY1973">
        <f>SUM(AP1973:AX1973)</f>
        <v>5</v>
      </c>
    </row>
    <row r="1974" spans="1:51" x14ac:dyDescent="0.45">
      <c r="A1974" s="1" t="s">
        <v>4128</v>
      </c>
      <c r="B1974" s="2">
        <v>4367419</v>
      </c>
      <c r="C1974" s="3" t="s">
        <v>5337</v>
      </c>
      <c r="D1974" s="5">
        <v>23.54</v>
      </c>
      <c r="E1974" s="5">
        <v>666.05942721999998</v>
      </c>
      <c r="F1974" s="3" t="s">
        <v>4583</v>
      </c>
      <c r="G1974" s="3" t="s">
        <v>4583</v>
      </c>
      <c r="H1974" s="3" t="s">
        <v>4584</v>
      </c>
      <c r="I1974" s="3" t="s">
        <v>4624</v>
      </c>
      <c r="J1974" s="3" t="s">
        <v>5308</v>
      </c>
      <c r="K1974" s="6">
        <v>2076900</v>
      </c>
      <c r="L1974" s="6">
        <v>2012200</v>
      </c>
      <c r="M1974" s="6">
        <v>192200</v>
      </c>
      <c r="N1974" s="6">
        <v>126000</v>
      </c>
      <c r="O1974" s="6">
        <v>129900</v>
      </c>
      <c r="P1974" s="6">
        <v>68500</v>
      </c>
      <c r="Q1974" s="6">
        <v>138400</v>
      </c>
      <c r="R1974" s="6">
        <v>51100</v>
      </c>
      <c r="S1974" s="6">
        <v>63300</v>
      </c>
      <c r="T1974" s="6">
        <v>83700</v>
      </c>
      <c r="U1974" s="6">
        <v>526600</v>
      </c>
      <c r="V1974" s="6">
        <v>497400</v>
      </c>
      <c r="W1974" s="6">
        <v>2787200</v>
      </c>
      <c r="X1974" s="6">
        <v>2533400</v>
      </c>
      <c r="Y1974" s="6">
        <v>1406000</v>
      </c>
      <c r="Z1974" s="6">
        <v>1323800</v>
      </c>
      <c r="AA1974" s="6">
        <v>503700</v>
      </c>
      <c r="AB1974" s="6">
        <v>378800</v>
      </c>
      <c r="AC1974" s="6">
        <v>28294793</v>
      </c>
      <c r="AD1974" s="6">
        <v>28294793</v>
      </c>
      <c r="AF1974">
        <f>Q1974/W1974</f>
        <v>4.965556831228473E-2</v>
      </c>
      <c r="AG1974">
        <f>R1974/X1974</f>
        <v>2.0170521828372937E-2</v>
      </c>
      <c r="AH1974">
        <f>U1974/W1974</f>
        <v>0.18893513203214696</v>
      </c>
      <c r="AI1974">
        <f>V1974/X1974</f>
        <v>0.19633693850161837</v>
      </c>
      <c r="AJ1974">
        <f>Y1974/AA1974</f>
        <v>2.7913440540003971</v>
      </c>
      <c r="AK1974">
        <f>Z1974/AB1974</f>
        <v>3.4947201689545935</v>
      </c>
      <c r="AL1974">
        <f>O1974/K1974</f>
        <v>6.2545139390437668E-2</v>
      </c>
      <c r="AM1974">
        <f>P1974/L1974</f>
        <v>3.4042341715535232E-2</v>
      </c>
      <c r="AN1974">
        <f>K1974/W1974</f>
        <v>0.74515642939150406</v>
      </c>
      <c r="AO1974">
        <f>L1974/X1974</f>
        <v>0.79426857187968736</v>
      </c>
      <c r="AP1974">
        <f>IF(OR(Q1974&lt;0, Q1974="NA"), 0, 1)</f>
        <v>1</v>
      </c>
      <c r="AQ1974">
        <f>IF(OR(S1974&lt;0, S1974="NA"), 0, 1)</f>
        <v>1</v>
      </c>
      <c r="AR1974">
        <f>IFERROR(IF((AF1974-AG1974)&gt;0,1,0),0)</f>
        <v>1</v>
      </c>
      <c r="AS1974">
        <f>IFERROR(IF((S1974-Q1974)&gt;0,1,0),0)</f>
        <v>0</v>
      </c>
      <c r="AT1974">
        <f>IFERROR(IF((AH1974-AI1974)&lt;0,1,0),0)</f>
        <v>1</v>
      </c>
      <c r="AU1974">
        <f>IFERROR(IF((AJ1974-AK1974)&gt;0,1,0),0)</f>
        <v>0</v>
      </c>
      <c r="AV1974">
        <f>IFERROR(IF((AL1974-AM1974)&gt;0,1,0),0)</f>
        <v>1</v>
      </c>
      <c r="AW1974">
        <f>IFERROR(IF((AN1974-AO1974)&gt;0,1,0),0)</f>
        <v>0</v>
      </c>
      <c r="AX1974">
        <f>IFERROR(IF((AC1974-AD1974)&lt;0,1,0),0)</f>
        <v>0</v>
      </c>
      <c r="AY1974">
        <f>SUM(AP1974:AX1974)</f>
        <v>5</v>
      </c>
    </row>
    <row r="1975" spans="1:51" x14ac:dyDescent="0.45">
      <c r="A1975" s="1" t="s">
        <v>4176</v>
      </c>
      <c r="B1975" s="2">
        <v>4965647</v>
      </c>
      <c r="C1975" s="3" t="s">
        <v>5335</v>
      </c>
      <c r="D1975" s="5">
        <v>26.97</v>
      </c>
      <c r="E1975" s="5">
        <v>1531.3091867400001</v>
      </c>
      <c r="F1975" s="3" t="s">
        <v>4500</v>
      </c>
      <c r="G1975" s="3" t="s">
        <v>4539</v>
      </c>
      <c r="H1975" s="3" t="s">
        <v>4539</v>
      </c>
      <c r="I1975" s="3" t="s">
        <v>4540</v>
      </c>
      <c r="J1975" s="3" t="s">
        <v>5376</v>
      </c>
      <c r="K1975" s="6">
        <v>709094</v>
      </c>
      <c r="L1975" s="6">
        <v>701653</v>
      </c>
      <c r="M1975" s="6">
        <v>117595</v>
      </c>
      <c r="N1975" s="6">
        <v>110752</v>
      </c>
      <c r="O1975" s="6">
        <v>92085</v>
      </c>
      <c r="P1975" s="6">
        <v>85213</v>
      </c>
      <c r="Q1975" s="6">
        <v>80386</v>
      </c>
      <c r="R1975" s="6">
        <v>83009</v>
      </c>
      <c r="S1975" s="6">
        <v>64915</v>
      </c>
      <c r="T1975" s="6">
        <v>54355</v>
      </c>
      <c r="U1975" s="6">
        <v>249402</v>
      </c>
      <c r="V1975" s="6">
        <v>249105</v>
      </c>
      <c r="W1975" s="6">
        <v>1272872</v>
      </c>
      <c r="X1975" s="6">
        <v>1235115</v>
      </c>
      <c r="Y1975" s="6">
        <v>760977</v>
      </c>
      <c r="Z1975" s="6">
        <v>718195</v>
      </c>
      <c r="AA1975" s="6">
        <v>215167</v>
      </c>
      <c r="AB1975" s="6">
        <v>203973</v>
      </c>
      <c r="AC1975" s="6">
        <v>56778136</v>
      </c>
      <c r="AD1975" s="6">
        <v>56773294</v>
      </c>
      <c r="AF1975">
        <f>Q1975/W1975</f>
        <v>6.3153247145038935E-2</v>
      </c>
      <c r="AG1975">
        <f>R1975/X1975</f>
        <v>6.7207506993275934E-2</v>
      </c>
      <c r="AH1975">
        <f>U1975/W1975</f>
        <v>0.19593643351413181</v>
      </c>
      <c r="AI1975">
        <f>V1975/X1975</f>
        <v>0.20168567299401272</v>
      </c>
      <c r="AJ1975">
        <f>Y1975/AA1975</f>
        <v>3.5366808107191159</v>
      </c>
      <c r="AK1975">
        <f>Z1975/AB1975</f>
        <v>3.521029744132802</v>
      </c>
      <c r="AL1975">
        <f>O1975/K1975</f>
        <v>0.12986289546943</v>
      </c>
      <c r="AM1975">
        <f>P1975/L1975</f>
        <v>0.12144607092109633</v>
      </c>
      <c r="AN1975">
        <f>K1975/W1975</f>
        <v>0.55708193753967405</v>
      </c>
      <c r="AO1975">
        <f>L1975/X1975</f>
        <v>0.56808718216522347</v>
      </c>
      <c r="AP1975">
        <f>IF(OR(Q1975&lt;0, Q1975="NA"), 0, 1)</f>
        <v>1</v>
      </c>
      <c r="AQ1975">
        <f>IF(OR(S1975&lt;0, S1975="NA"), 0, 1)</f>
        <v>1</v>
      </c>
      <c r="AR1975">
        <f>IFERROR(IF((AF1975-AG1975)&gt;0,1,0),0)</f>
        <v>0</v>
      </c>
      <c r="AS1975">
        <f>IFERROR(IF((S1975-Q1975)&gt;0,1,0),0)</f>
        <v>0</v>
      </c>
      <c r="AT1975">
        <f>IFERROR(IF((AH1975-AI1975)&lt;0,1,0),0)</f>
        <v>1</v>
      </c>
      <c r="AU1975">
        <f>IFERROR(IF((AJ1975-AK1975)&gt;0,1,0),0)</f>
        <v>1</v>
      </c>
      <c r="AV1975">
        <f>IFERROR(IF((AL1975-AM1975)&gt;0,1,0),0)</f>
        <v>1</v>
      </c>
      <c r="AW1975">
        <f>IFERROR(IF((AN1975-AO1975)&gt;0,1,0),0)</f>
        <v>0</v>
      </c>
      <c r="AX1975">
        <f>IFERROR(IF((AC1975-AD1975)&lt;0,1,0),0)</f>
        <v>0</v>
      </c>
      <c r="AY1975">
        <f>SUM(AP1975:AX1975)</f>
        <v>5</v>
      </c>
    </row>
    <row r="1976" spans="1:51" x14ac:dyDescent="0.45">
      <c r="A1976" s="1" t="s">
        <v>4185</v>
      </c>
      <c r="B1976" s="2">
        <v>4995890</v>
      </c>
      <c r="C1976" s="3" t="s">
        <v>5336</v>
      </c>
      <c r="D1976" s="7">
        <v>5.91</v>
      </c>
      <c r="E1976" s="5">
        <v>5.8690496100000002</v>
      </c>
      <c r="F1976" s="3" t="s">
        <v>4500</v>
      </c>
      <c r="G1976" s="3" t="s">
        <v>4501</v>
      </c>
      <c r="H1976" s="3" t="s">
        <v>4502</v>
      </c>
      <c r="I1976" s="3" t="s">
        <v>4538</v>
      </c>
      <c r="J1976" s="3" t="s">
        <v>4504</v>
      </c>
      <c r="K1976" s="6">
        <v>201</v>
      </c>
      <c r="L1976" s="6">
        <v>102</v>
      </c>
      <c r="M1976" s="6">
        <v>-10889</v>
      </c>
      <c r="N1976" s="6">
        <v>-11965</v>
      </c>
      <c r="O1976" s="6">
        <v>-10946</v>
      </c>
      <c r="P1976" s="6">
        <v>-12024</v>
      </c>
      <c r="Q1976" s="6">
        <v>-10056</v>
      </c>
      <c r="R1976" s="6">
        <v>-11800</v>
      </c>
      <c r="S1976" s="6">
        <v>-9024</v>
      </c>
      <c r="T1976" s="6">
        <v>-9307</v>
      </c>
      <c r="U1976" s="6">
        <v>103</v>
      </c>
      <c r="V1976" s="6">
        <v>112</v>
      </c>
      <c r="W1976" s="6">
        <v>22137</v>
      </c>
      <c r="X1976" s="6">
        <v>24032</v>
      </c>
      <c r="Y1976" s="6">
        <v>15825</v>
      </c>
      <c r="Z1976" s="6">
        <v>17572</v>
      </c>
      <c r="AA1976" s="6">
        <v>3903</v>
      </c>
      <c r="AB1976" s="6">
        <v>3888</v>
      </c>
      <c r="AC1976" s="6">
        <v>763230</v>
      </c>
      <c r="AD1976" s="6">
        <v>641029</v>
      </c>
      <c r="AF1976">
        <f>Q1976/W1976</f>
        <v>-0.45426209513484211</v>
      </c>
      <c r="AG1976">
        <f>R1976/X1976</f>
        <v>-0.49101198402130491</v>
      </c>
      <c r="AH1976">
        <f>U1976/W1976</f>
        <v>4.6528436554185305E-3</v>
      </c>
      <c r="AI1976">
        <f>V1976/X1976</f>
        <v>4.6604527296937419E-3</v>
      </c>
      <c r="AJ1976">
        <f>Y1976/AA1976</f>
        <v>4.0545734050730209</v>
      </c>
      <c r="AK1976">
        <f>Z1976/AB1976</f>
        <v>4.5195473251028808</v>
      </c>
      <c r="AL1976">
        <f>O1976/K1976</f>
        <v>-54.457711442786071</v>
      </c>
      <c r="AM1976">
        <f>P1976/L1976</f>
        <v>-117.88235294117646</v>
      </c>
      <c r="AN1976">
        <f>K1976/W1976</f>
        <v>9.0798211139720836E-3</v>
      </c>
      <c r="AO1976">
        <f>L1976/X1976</f>
        <v>4.244340878828229E-3</v>
      </c>
      <c r="AP1976">
        <f>IF(OR(Q1976&lt;0, Q1976="NA"), 0, 1)</f>
        <v>0</v>
      </c>
      <c r="AQ1976">
        <f>IF(OR(S1976&lt;0, S1976="NA"), 0, 1)</f>
        <v>0</v>
      </c>
      <c r="AR1976">
        <f>IFERROR(IF((AF1976-AG1976)&gt;0,1,0),0)</f>
        <v>1</v>
      </c>
      <c r="AS1976">
        <f>IFERROR(IF((S1976-Q1976)&gt;0,1,0),0)</f>
        <v>1</v>
      </c>
      <c r="AT1976">
        <f>IFERROR(IF((AH1976-AI1976)&lt;0,1,0),0)</f>
        <v>1</v>
      </c>
      <c r="AU1976">
        <f>IFERROR(IF((AJ1976-AK1976)&gt;0,1,0),0)</f>
        <v>0</v>
      </c>
      <c r="AV1976">
        <f>IFERROR(IF((AL1976-AM1976)&gt;0,1,0),0)</f>
        <v>1</v>
      </c>
      <c r="AW1976">
        <f>IFERROR(IF((AN1976-AO1976)&gt;0,1,0),0)</f>
        <v>1</v>
      </c>
      <c r="AX1976">
        <f>IFERROR(IF((AC1976-AD1976)&lt;0,1,0),0)</f>
        <v>0</v>
      </c>
      <c r="AY1976">
        <f>SUM(AP1976:AX1976)</f>
        <v>5</v>
      </c>
    </row>
    <row r="1977" spans="1:51" x14ac:dyDescent="0.45">
      <c r="A1977" s="1" t="s">
        <v>4187</v>
      </c>
      <c r="B1977" s="2">
        <v>4409461</v>
      </c>
      <c r="C1977" s="3" t="s">
        <v>5335</v>
      </c>
      <c r="D1977" s="5">
        <v>25.15</v>
      </c>
      <c r="E1977" s="5">
        <v>1566.4598529</v>
      </c>
      <c r="F1977" s="3" t="s">
        <v>4500</v>
      </c>
      <c r="G1977" s="3" t="s">
        <v>4501</v>
      </c>
      <c r="H1977" s="3" t="s">
        <v>4502</v>
      </c>
      <c r="I1977" s="3" t="s">
        <v>4538</v>
      </c>
      <c r="J1977" s="3" t="s">
        <v>4504</v>
      </c>
      <c r="K1977" s="6">
        <v>920749</v>
      </c>
      <c r="L1977" s="6">
        <v>915103</v>
      </c>
      <c r="M1977" s="6">
        <v>140365</v>
      </c>
      <c r="N1977" s="6">
        <v>146373</v>
      </c>
      <c r="O1977" s="6">
        <v>107827</v>
      </c>
      <c r="P1977" s="6">
        <v>111297</v>
      </c>
      <c r="Q1977" s="6">
        <v>79042</v>
      </c>
      <c r="R1977" s="6">
        <v>62890</v>
      </c>
      <c r="S1977" s="6">
        <v>167190</v>
      </c>
      <c r="T1977" s="6">
        <v>151890</v>
      </c>
      <c r="U1977" s="6">
        <v>412242</v>
      </c>
      <c r="V1977" s="6">
        <v>411733</v>
      </c>
      <c r="W1977" s="6">
        <v>2248319</v>
      </c>
      <c r="X1977" s="6">
        <v>2183706</v>
      </c>
      <c r="Y1977" s="6">
        <v>510290</v>
      </c>
      <c r="Z1977" s="6">
        <v>511804</v>
      </c>
      <c r="AA1977" s="6">
        <v>386980</v>
      </c>
      <c r="AB1977" s="6">
        <v>364109</v>
      </c>
      <c r="AC1977" s="6">
        <v>62285000</v>
      </c>
      <c r="AD1977" s="6">
        <v>62006000</v>
      </c>
      <c r="AF1977">
        <f>Q1977/W1977</f>
        <v>3.5156043248311293E-2</v>
      </c>
      <c r="AG1977">
        <f>R1977/X1977</f>
        <v>2.8799664423690734E-2</v>
      </c>
      <c r="AH1977">
        <f>U1977/W1977</f>
        <v>0.18335565371284057</v>
      </c>
      <c r="AI1977">
        <f>V1977/X1977</f>
        <v>0.18854781733438475</v>
      </c>
      <c r="AJ1977">
        <f>Y1977/AA1977</f>
        <v>1.3186469584991471</v>
      </c>
      <c r="AK1977">
        <f>Z1977/AB1977</f>
        <v>1.4056340271731818</v>
      </c>
      <c r="AL1977">
        <f>O1977/K1977</f>
        <v>0.11710791974794434</v>
      </c>
      <c r="AM1977">
        <f>P1977/L1977</f>
        <v>0.12162237474907196</v>
      </c>
      <c r="AN1977">
        <f>K1977/W1977</f>
        <v>0.40952774050301582</v>
      </c>
      <c r="AO1977">
        <f>L1977/X1977</f>
        <v>0.41905961699972433</v>
      </c>
      <c r="AP1977">
        <f>IF(OR(Q1977&lt;0, Q1977="NA"), 0, 1)</f>
        <v>1</v>
      </c>
      <c r="AQ1977">
        <f>IF(OR(S1977&lt;0, S1977="NA"), 0, 1)</f>
        <v>1</v>
      </c>
      <c r="AR1977">
        <f>IFERROR(IF((AF1977-AG1977)&gt;0,1,0),0)</f>
        <v>1</v>
      </c>
      <c r="AS1977">
        <f>IFERROR(IF((S1977-Q1977)&gt;0,1,0),0)</f>
        <v>1</v>
      </c>
      <c r="AT1977">
        <f>IFERROR(IF((AH1977-AI1977)&lt;0,1,0),0)</f>
        <v>1</v>
      </c>
      <c r="AU1977">
        <f>IFERROR(IF((AJ1977-AK1977)&gt;0,1,0),0)</f>
        <v>0</v>
      </c>
      <c r="AV1977">
        <f>IFERROR(IF((AL1977-AM1977)&gt;0,1,0),0)</f>
        <v>0</v>
      </c>
      <c r="AW1977">
        <f>IFERROR(IF((AN1977-AO1977)&gt;0,1,0),0)</f>
        <v>0</v>
      </c>
      <c r="AX1977">
        <f>IFERROR(IF((AC1977-AD1977)&lt;0,1,0),0)</f>
        <v>0</v>
      </c>
      <c r="AY1977">
        <f>SUM(AP1977:AX1977)</f>
        <v>5</v>
      </c>
    </row>
    <row r="1978" spans="1:51" x14ac:dyDescent="0.45">
      <c r="A1978" s="1" t="s">
        <v>4192</v>
      </c>
      <c r="B1978" s="2">
        <v>4057229</v>
      </c>
      <c r="C1978" s="3" t="s">
        <v>5337</v>
      </c>
      <c r="D1978" s="5">
        <v>38.950000000000003</v>
      </c>
      <c r="E1978" s="5">
        <v>163964.94321649999</v>
      </c>
      <c r="F1978" s="3" t="s">
        <v>4665</v>
      </c>
      <c r="G1978" s="3" t="s">
        <v>4722</v>
      </c>
      <c r="H1978" s="3" t="s">
        <v>4723</v>
      </c>
      <c r="I1978" s="3" t="s">
        <v>4772</v>
      </c>
      <c r="J1978" s="3" t="s">
        <v>5001</v>
      </c>
      <c r="K1978" s="6">
        <v>134237000</v>
      </c>
      <c r="L1978" s="6">
        <v>134243000</v>
      </c>
      <c r="M1978" s="6">
        <v>48429000</v>
      </c>
      <c r="N1978" s="6">
        <v>48111000</v>
      </c>
      <c r="O1978" s="6">
        <v>30527000</v>
      </c>
      <c r="P1978" s="6">
        <v>30257000</v>
      </c>
      <c r="Q1978" s="6">
        <v>10262000</v>
      </c>
      <c r="R1978" s="6">
        <v>11735000</v>
      </c>
      <c r="S1978" s="6">
        <v>35157000</v>
      </c>
      <c r="T1978" s="6">
        <v>36024000</v>
      </c>
      <c r="U1978" s="6">
        <v>129056000</v>
      </c>
      <c r="V1978" s="6">
        <v>127496000</v>
      </c>
      <c r="W1978" s="6">
        <v>381164000</v>
      </c>
      <c r="X1978" s="6">
        <v>379146000</v>
      </c>
      <c r="Y1978" s="6">
        <v>40641000</v>
      </c>
      <c r="Z1978" s="6">
        <v>38056000</v>
      </c>
      <c r="AA1978" s="6">
        <v>61816000</v>
      </c>
      <c r="AB1978" s="6">
        <v>60806000</v>
      </c>
      <c r="AC1978" s="6">
        <v>4209626270</v>
      </c>
      <c r="AD1978" s="6">
        <v>4209519996</v>
      </c>
      <c r="AF1978">
        <f>Q1978/W1978</f>
        <v>2.6922794387717622E-2</v>
      </c>
      <c r="AG1978">
        <f>R1978/X1978</f>
        <v>3.0951137556508575E-2</v>
      </c>
      <c r="AH1978">
        <f>U1978/W1978</f>
        <v>0.33858391663430965</v>
      </c>
      <c r="AI1978">
        <f>V1978/X1978</f>
        <v>0.33627151545842499</v>
      </c>
      <c r="AJ1978">
        <f>Y1978/AA1978</f>
        <v>0.65745114533454119</v>
      </c>
      <c r="AK1978">
        <f>Z1978/AB1978</f>
        <v>0.62585929020162478</v>
      </c>
      <c r="AL1978">
        <f>O1978/K1978</f>
        <v>0.22741122045337725</v>
      </c>
      <c r="AM1978">
        <f>P1978/L1978</f>
        <v>0.22538977823797143</v>
      </c>
      <c r="AN1978">
        <f>K1978/W1978</f>
        <v>0.35217649095927211</v>
      </c>
      <c r="AO1978">
        <f>L1978/X1978</f>
        <v>0.35406677111191992</v>
      </c>
      <c r="AP1978">
        <f>IF(OR(Q1978&lt;0, Q1978="NA"), 0, 1)</f>
        <v>1</v>
      </c>
      <c r="AQ1978">
        <f>IF(OR(S1978&lt;0, S1978="NA"), 0, 1)</f>
        <v>1</v>
      </c>
      <c r="AR1978">
        <f>IFERROR(IF((AF1978-AG1978)&gt;0,1,0),0)</f>
        <v>0</v>
      </c>
      <c r="AS1978">
        <f>IFERROR(IF((S1978-Q1978)&gt;0,1,0),0)</f>
        <v>1</v>
      </c>
      <c r="AT1978">
        <f>IFERROR(IF((AH1978-AI1978)&lt;0,1,0),0)</f>
        <v>0</v>
      </c>
      <c r="AU1978">
        <f>IFERROR(IF((AJ1978-AK1978)&gt;0,1,0),0)</f>
        <v>1</v>
      </c>
      <c r="AV1978">
        <f>IFERROR(IF((AL1978-AM1978)&gt;0,1,0),0)</f>
        <v>1</v>
      </c>
      <c r="AW1978">
        <f>IFERROR(IF((AN1978-AO1978)&gt;0,1,0),0)</f>
        <v>0</v>
      </c>
      <c r="AX1978">
        <f>IFERROR(IF((AC1978-AD1978)&lt;0,1,0),0)</f>
        <v>0</v>
      </c>
      <c r="AY1978">
        <f>SUM(AP1978:AX1978)</f>
        <v>5</v>
      </c>
    </row>
    <row r="1979" spans="1:51" x14ac:dyDescent="0.45">
      <c r="A1979" s="1" t="s">
        <v>4198</v>
      </c>
      <c r="B1979" s="2">
        <v>5017926</v>
      </c>
      <c r="C1979" s="3" t="s">
        <v>5337</v>
      </c>
      <c r="D1979" s="5">
        <v>16.309999999999999</v>
      </c>
      <c r="E1979" s="5">
        <v>2147.1273567100002</v>
      </c>
      <c r="F1979" s="3" t="s">
        <v>4485</v>
      </c>
      <c r="G1979" s="3" t="s">
        <v>4517</v>
      </c>
      <c r="H1979" s="3" t="s">
        <v>4518</v>
      </c>
      <c r="I1979" s="3" t="s">
        <v>4551</v>
      </c>
      <c r="J1979" s="3" t="s">
        <v>5311</v>
      </c>
      <c r="K1979" s="6">
        <v>2805820</v>
      </c>
      <c r="L1979" s="6">
        <v>2837440</v>
      </c>
      <c r="M1979" s="6">
        <v>303972</v>
      </c>
      <c r="N1979" s="6">
        <v>334242</v>
      </c>
      <c r="O1979" s="6">
        <v>163191</v>
      </c>
      <c r="P1979" s="6">
        <v>193950</v>
      </c>
      <c r="Q1979" s="6">
        <v>20970</v>
      </c>
      <c r="R1979" s="6">
        <v>117240</v>
      </c>
      <c r="S1979" s="6">
        <v>471788</v>
      </c>
      <c r="T1979" s="6">
        <v>289240</v>
      </c>
      <c r="U1979" s="6">
        <v>1147733</v>
      </c>
      <c r="V1979" s="6">
        <v>1394528</v>
      </c>
      <c r="W1979" s="6">
        <v>2932387</v>
      </c>
      <c r="X1979" s="6">
        <v>3145630</v>
      </c>
      <c r="Y1979" s="6">
        <v>787389</v>
      </c>
      <c r="Z1979" s="6">
        <v>1019957</v>
      </c>
      <c r="AA1979" s="6">
        <v>456102</v>
      </c>
      <c r="AB1979" s="6">
        <v>429792</v>
      </c>
      <c r="AC1979" s="6">
        <v>131481967</v>
      </c>
      <c r="AD1979" s="6">
        <v>131477853</v>
      </c>
      <c r="AF1979">
        <f>Q1979/W1979</f>
        <v>7.1511707015479197E-3</v>
      </c>
      <c r="AG1979">
        <f>R1979/X1979</f>
        <v>3.7270753394391586E-2</v>
      </c>
      <c r="AH1979">
        <f>U1979/W1979</f>
        <v>0.39139888425368141</v>
      </c>
      <c r="AI1979">
        <f>V1979/X1979</f>
        <v>0.44332232335017152</v>
      </c>
      <c r="AJ1979">
        <f>Y1979/AA1979</f>
        <v>1.7263441072391701</v>
      </c>
      <c r="AK1979">
        <f>Z1979/AB1979</f>
        <v>2.3731409612091432</v>
      </c>
      <c r="AL1979">
        <f>O1979/K1979</f>
        <v>5.8161606945563153E-2</v>
      </c>
      <c r="AM1979">
        <f>P1979/L1979</f>
        <v>6.835386827562874E-2</v>
      </c>
      <c r="AN1979">
        <f>K1979/W1979</f>
        <v>0.95683823451679473</v>
      </c>
      <c r="AO1979">
        <f>L1979/X1979</f>
        <v>0.90202598525573574</v>
      </c>
      <c r="AP1979">
        <f>IF(OR(Q1979&lt;0, Q1979="NA"), 0, 1)</f>
        <v>1</v>
      </c>
      <c r="AQ1979">
        <f>IF(OR(S1979&lt;0, S1979="NA"), 0, 1)</f>
        <v>1</v>
      </c>
      <c r="AR1979">
        <f>IFERROR(IF((AF1979-AG1979)&gt;0,1,0),0)</f>
        <v>0</v>
      </c>
      <c r="AS1979">
        <f>IFERROR(IF((S1979-Q1979)&gt;0,1,0),0)</f>
        <v>1</v>
      </c>
      <c r="AT1979">
        <f>IFERROR(IF((AH1979-AI1979)&lt;0,1,0),0)</f>
        <v>1</v>
      </c>
      <c r="AU1979">
        <f>IFERROR(IF((AJ1979-AK1979)&gt;0,1,0),0)</f>
        <v>0</v>
      </c>
      <c r="AV1979">
        <f>IFERROR(IF((AL1979-AM1979)&gt;0,1,0),0)</f>
        <v>0</v>
      </c>
      <c r="AW1979">
        <f>IFERROR(IF((AN1979-AO1979)&gt;0,1,0),0)</f>
        <v>1</v>
      </c>
      <c r="AX1979">
        <f>IFERROR(IF((AC1979-AD1979)&lt;0,1,0),0)</f>
        <v>0</v>
      </c>
      <c r="AY1979">
        <f>SUM(AP1979:AX1979)</f>
        <v>5</v>
      </c>
    </row>
    <row r="1980" spans="1:51" x14ac:dyDescent="0.45">
      <c r="A1980" s="1" t="s">
        <v>4201</v>
      </c>
      <c r="B1980" s="2">
        <v>4242781</v>
      </c>
      <c r="C1980" s="3" t="s">
        <v>5335</v>
      </c>
      <c r="D1980" s="7">
        <v>10.77</v>
      </c>
      <c r="E1980" s="5">
        <v>1382.80750491</v>
      </c>
      <c r="F1980" s="3" t="s">
        <v>4500</v>
      </c>
      <c r="G1980" s="3" t="s">
        <v>4574</v>
      </c>
      <c r="H1980" s="3" t="s">
        <v>4575</v>
      </c>
      <c r="I1980" s="3" t="s">
        <v>4575</v>
      </c>
      <c r="J1980" s="3" t="s">
        <v>4614</v>
      </c>
      <c r="K1980" s="6">
        <v>4527274</v>
      </c>
      <c r="L1980" s="6">
        <v>4630427</v>
      </c>
      <c r="M1980" s="6">
        <v>1273384</v>
      </c>
      <c r="N1980" s="6">
        <v>587894</v>
      </c>
      <c r="O1980" s="6">
        <v>-1666</v>
      </c>
      <c r="P1980" s="6">
        <v>-667255</v>
      </c>
      <c r="Q1980" s="6">
        <v>-358737</v>
      </c>
      <c r="R1980" s="6">
        <v>-1002704</v>
      </c>
      <c r="S1980" s="6">
        <v>755839</v>
      </c>
      <c r="T1980" s="6">
        <v>735626</v>
      </c>
      <c r="U1980" s="6">
        <v>6384098</v>
      </c>
      <c r="V1980" s="6">
        <v>7105182</v>
      </c>
      <c r="W1980" s="6">
        <v>17754984</v>
      </c>
      <c r="X1980" s="6">
        <v>16087869</v>
      </c>
      <c r="Y1980" s="6">
        <v>5061087</v>
      </c>
      <c r="Z1980" s="6">
        <v>3327101</v>
      </c>
      <c r="AA1980" s="6">
        <v>3523652</v>
      </c>
      <c r="AB1980" s="6">
        <v>1079748</v>
      </c>
      <c r="AC1980" s="6">
        <v>128394327</v>
      </c>
      <c r="AD1980" s="6">
        <v>127738637</v>
      </c>
      <c r="AF1980">
        <f>Q1980/W1980</f>
        <v>-2.0204861913702653E-2</v>
      </c>
      <c r="AG1980">
        <f>R1980/X1980</f>
        <v>-6.2326713376395594E-2</v>
      </c>
      <c r="AH1980">
        <f>U1980/W1980</f>
        <v>0.3595665307273721</v>
      </c>
      <c r="AI1980">
        <f>V1980/X1980</f>
        <v>0.44164842466084225</v>
      </c>
      <c r="AJ1980">
        <f>Y1980/AA1980</f>
        <v>1.4363186262434542</v>
      </c>
      <c r="AK1980">
        <f>Z1980/AB1980</f>
        <v>3.0813680599547304</v>
      </c>
      <c r="AL1980">
        <f>O1980/K1980</f>
        <v>-3.6799186441995778E-4</v>
      </c>
      <c r="AM1980">
        <f>P1980/L1980</f>
        <v>-0.144102260979387</v>
      </c>
      <c r="AN1980">
        <f>K1980/W1980</f>
        <v>0.25498609291903612</v>
      </c>
      <c r="AO1980">
        <f>L1980/X1980</f>
        <v>0.28782102837858764</v>
      </c>
      <c r="AP1980">
        <f>IF(OR(Q1980&lt;0, Q1980="NA"), 0, 1)</f>
        <v>0</v>
      </c>
      <c r="AQ1980">
        <f>IF(OR(S1980&lt;0, S1980="NA"), 0, 1)</f>
        <v>1</v>
      </c>
      <c r="AR1980">
        <f>IFERROR(IF((AF1980-AG1980)&gt;0,1,0),0)</f>
        <v>1</v>
      </c>
      <c r="AS1980">
        <f>IFERROR(IF((S1980-Q1980)&gt;0,1,0),0)</f>
        <v>1</v>
      </c>
      <c r="AT1980">
        <f>IFERROR(IF((AH1980-AI1980)&lt;0,1,0),0)</f>
        <v>1</v>
      </c>
      <c r="AU1980">
        <f>IFERROR(IF((AJ1980-AK1980)&gt;0,1,0),0)</f>
        <v>0</v>
      </c>
      <c r="AV1980">
        <f>IFERROR(IF((AL1980-AM1980)&gt;0,1,0),0)</f>
        <v>1</v>
      </c>
      <c r="AW1980">
        <f>IFERROR(IF((AN1980-AO1980)&gt;0,1,0),0)</f>
        <v>0</v>
      </c>
      <c r="AX1980">
        <f>IFERROR(IF((AC1980-AD1980)&lt;0,1,0),0)</f>
        <v>0</v>
      </c>
      <c r="AY1980">
        <f>SUM(AP1980:AX1980)</f>
        <v>5</v>
      </c>
    </row>
    <row r="1981" spans="1:51" x14ac:dyDescent="0.45">
      <c r="A1981" s="1" t="s">
        <v>4242</v>
      </c>
      <c r="B1981" s="2">
        <v>4897155</v>
      </c>
      <c r="C1981" s="3" t="s">
        <v>5335</v>
      </c>
      <c r="D1981" s="5">
        <v>49.7</v>
      </c>
      <c r="E1981" s="5">
        <v>5117.9639574000003</v>
      </c>
      <c r="F1981" s="3" t="s">
        <v>4654</v>
      </c>
      <c r="G1981" s="3" t="s">
        <v>4654</v>
      </c>
      <c r="H1981" s="3" t="s">
        <v>4655</v>
      </c>
      <c r="I1981" s="3" t="s">
        <v>4717</v>
      </c>
      <c r="J1981" s="3" t="s">
        <v>4718</v>
      </c>
      <c r="K1981" s="6">
        <v>794412</v>
      </c>
      <c r="L1981" s="6">
        <v>878510</v>
      </c>
      <c r="M1981" s="6">
        <v>770822</v>
      </c>
      <c r="N1981" s="6">
        <v>849402</v>
      </c>
      <c r="O1981" s="6">
        <v>576214</v>
      </c>
      <c r="P1981" s="6">
        <v>673042</v>
      </c>
      <c r="Q1981" s="6">
        <v>456777</v>
      </c>
      <c r="R1981" s="6">
        <v>554945</v>
      </c>
      <c r="S1981" s="6">
        <v>607495</v>
      </c>
      <c r="T1981" s="6">
        <v>644249</v>
      </c>
      <c r="U1981" s="6">
        <v>821505</v>
      </c>
      <c r="V1981" s="6">
        <v>998021</v>
      </c>
      <c r="W1981" s="6">
        <v>4206010</v>
      </c>
      <c r="X1981" s="6">
        <v>3900422</v>
      </c>
      <c r="Y1981" s="6">
        <v>320180</v>
      </c>
      <c r="Z1981" s="6">
        <v>205384</v>
      </c>
      <c r="AA1981" s="6">
        <v>44208</v>
      </c>
      <c r="AB1981" s="6">
        <v>29091</v>
      </c>
      <c r="AC1981" s="6">
        <v>102947008</v>
      </c>
      <c r="AD1981" s="6">
        <v>91423830</v>
      </c>
      <c r="AF1981">
        <f>Q1981/W1981</f>
        <v>0.10860102567516482</v>
      </c>
      <c r="AG1981">
        <f>R1981/X1981</f>
        <v>0.14227819451331164</v>
      </c>
      <c r="AH1981">
        <f>U1981/W1981</f>
        <v>0.19531693933205105</v>
      </c>
      <c r="AI1981">
        <f>V1981/X1981</f>
        <v>0.25587513351119445</v>
      </c>
      <c r="AJ1981">
        <f>Y1981/AA1981</f>
        <v>7.2425805284111471</v>
      </c>
      <c r="AK1981">
        <f>Z1981/AB1981</f>
        <v>7.0600529373345706</v>
      </c>
      <c r="AL1981">
        <f>O1981/K1981</f>
        <v>0.72533395769449605</v>
      </c>
      <c r="AM1981">
        <f>P1981/L1981</f>
        <v>0.76611763098883334</v>
      </c>
      <c r="AN1981">
        <f>K1981/W1981</f>
        <v>0.18887544252153465</v>
      </c>
      <c r="AO1981">
        <f>L1981/X1981</f>
        <v>0.22523460281989999</v>
      </c>
      <c r="AP1981">
        <f>IF(OR(Q1981&lt;0, Q1981="NA"), 0, 1)</f>
        <v>1</v>
      </c>
      <c r="AQ1981">
        <f>IF(OR(S1981&lt;0, S1981="NA"), 0, 1)</f>
        <v>1</v>
      </c>
      <c r="AR1981">
        <f>IFERROR(IF((AF1981-AG1981)&gt;0,1,0),0)</f>
        <v>0</v>
      </c>
      <c r="AS1981">
        <f>IFERROR(IF((S1981-Q1981)&gt;0,1,0),0)</f>
        <v>1</v>
      </c>
      <c r="AT1981">
        <f>IFERROR(IF((AH1981-AI1981)&lt;0,1,0),0)</f>
        <v>1</v>
      </c>
      <c r="AU1981">
        <f>IFERROR(IF((AJ1981-AK1981)&gt;0,1,0),0)</f>
        <v>1</v>
      </c>
      <c r="AV1981">
        <f>IFERROR(IF((AL1981-AM1981)&gt;0,1,0),0)</f>
        <v>0</v>
      </c>
      <c r="AW1981">
        <f>IFERROR(IF((AN1981-AO1981)&gt;0,1,0),0)</f>
        <v>0</v>
      </c>
      <c r="AX1981">
        <f>IFERROR(IF((AC1981-AD1981)&lt;0,1,0),0)</f>
        <v>0</v>
      </c>
      <c r="AY1981">
        <f>SUM(AP1981:AX1981)</f>
        <v>5</v>
      </c>
    </row>
    <row r="1982" spans="1:51" x14ac:dyDescent="0.45">
      <c r="A1982" s="1" t="s">
        <v>4245</v>
      </c>
      <c r="B1982" s="2">
        <v>4098505</v>
      </c>
      <c r="C1982" s="3" t="s">
        <v>5338</v>
      </c>
      <c r="D1982" s="5">
        <v>11.1</v>
      </c>
      <c r="E1982" s="5">
        <v>180.8124066</v>
      </c>
      <c r="F1982" s="3" t="s">
        <v>4485</v>
      </c>
      <c r="G1982" s="3" t="s">
        <v>4517</v>
      </c>
      <c r="H1982" s="3" t="s">
        <v>4518</v>
      </c>
      <c r="I1982" s="3" t="s">
        <v>4536</v>
      </c>
      <c r="J1982" s="3" t="s">
        <v>5315</v>
      </c>
      <c r="K1982" s="6">
        <v>280375</v>
      </c>
      <c r="L1982" s="6">
        <v>282007</v>
      </c>
      <c r="M1982" s="6">
        <v>38001</v>
      </c>
      <c r="N1982" s="6">
        <v>41258</v>
      </c>
      <c r="O1982" s="6">
        <v>32502</v>
      </c>
      <c r="P1982" s="6">
        <v>35900</v>
      </c>
      <c r="Q1982" s="6">
        <v>25032</v>
      </c>
      <c r="R1982" s="6">
        <v>26791</v>
      </c>
      <c r="S1982" s="6">
        <v>46107</v>
      </c>
      <c r="T1982" s="6">
        <v>56073</v>
      </c>
      <c r="U1982" s="6">
        <v>3943</v>
      </c>
      <c r="V1982" s="6">
        <v>4008</v>
      </c>
      <c r="W1982" s="6">
        <v>210145</v>
      </c>
      <c r="X1982" s="6">
        <v>216348</v>
      </c>
      <c r="Y1982" s="6">
        <v>119453</v>
      </c>
      <c r="Z1982" s="6">
        <v>125331</v>
      </c>
      <c r="AA1982" s="6">
        <v>41544</v>
      </c>
      <c r="AB1982" s="6">
        <v>55506</v>
      </c>
      <c r="AC1982" s="6">
        <v>16289406</v>
      </c>
      <c r="AD1982" s="6">
        <v>16289406</v>
      </c>
      <c r="AF1982">
        <f>Q1982/W1982</f>
        <v>0.11911775202836138</v>
      </c>
      <c r="AG1982">
        <f>R1982/X1982</f>
        <v>0.12383289884815205</v>
      </c>
      <c r="AH1982">
        <f>U1982/W1982</f>
        <v>1.8763234909229341E-2</v>
      </c>
      <c r="AI1982">
        <f>V1982/X1982</f>
        <v>1.8525708580620113E-2</v>
      </c>
      <c r="AJ1982">
        <f>Y1982/AA1982</f>
        <v>2.8753369921047565</v>
      </c>
      <c r="AK1982">
        <f>Z1982/AB1982</f>
        <v>2.2579721111231219</v>
      </c>
      <c r="AL1982">
        <f>O1982/K1982</f>
        <v>0.11592331698617922</v>
      </c>
      <c r="AM1982">
        <f>P1982/L1982</f>
        <v>0.1273018045651349</v>
      </c>
      <c r="AN1982">
        <f>K1982/W1982</f>
        <v>1.3341978157938565</v>
      </c>
      <c r="AO1982">
        <f>L1982/X1982</f>
        <v>1.303487899125483</v>
      </c>
      <c r="AP1982">
        <f>IF(OR(Q1982&lt;0, Q1982="NA"), 0, 1)</f>
        <v>1</v>
      </c>
      <c r="AQ1982">
        <f>IF(OR(S1982&lt;0, S1982="NA"), 0, 1)</f>
        <v>1</v>
      </c>
      <c r="AR1982">
        <f>IFERROR(IF((AF1982-AG1982)&gt;0,1,0),0)</f>
        <v>0</v>
      </c>
      <c r="AS1982">
        <f>IFERROR(IF((S1982-Q1982)&gt;0,1,0),0)</f>
        <v>1</v>
      </c>
      <c r="AT1982">
        <f>IFERROR(IF((AH1982-AI1982)&lt;0,1,0),0)</f>
        <v>0</v>
      </c>
      <c r="AU1982">
        <f>IFERROR(IF((AJ1982-AK1982)&gt;0,1,0),0)</f>
        <v>1</v>
      </c>
      <c r="AV1982">
        <f>IFERROR(IF((AL1982-AM1982)&gt;0,1,0),0)</f>
        <v>0</v>
      </c>
      <c r="AW1982">
        <f>IFERROR(IF((AN1982-AO1982)&gt;0,1,0),0)</f>
        <v>1</v>
      </c>
      <c r="AX1982">
        <f>IFERROR(IF((AC1982-AD1982)&lt;0,1,0),0)</f>
        <v>0</v>
      </c>
      <c r="AY1982">
        <f>SUM(AP1982:AX1982)</f>
        <v>5</v>
      </c>
    </row>
    <row r="1983" spans="1:51" x14ac:dyDescent="0.45">
      <c r="A1983" s="1" t="s">
        <v>4256</v>
      </c>
      <c r="B1983" s="2">
        <v>5721101</v>
      </c>
      <c r="C1983" s="3" t="s">
        <v>5337</v>
      </c>
      <c r="D1983" s="5">
        <v>5.97</v>
      </c>
      <c r="E1983" s="5">
        <v>368.47136111999998</v>
      </c>
      <c r="F1983" s="3" t="s">
        <v>4480</v>
      </c>
      <c r="G1983" s="3" t="s">
        <v>4491</v>
      </c>
      <c r="H1983" s="3" t="s">
        <v>4492</v>
      </c>
      <c r="I1983" s="3" t="s">
        <v>4493</v>
      </c>
      <c r="J1983" s="3"/>
      <c r="K1983" s="6">
        <v>27226</v>
      </c>
      <c r="L1983" s="6">
        <v>27151</v>
      </c>
      <c r="M1983" s="6" t="s">
        <v>4474</v>
      </c>
      <c r="N1983" s="6" t="s">
        <v>4474</v>
      </c>
      <c r="O1983" s="6">
        <v>21097</v>
      </c>
      <c r="P1983" s="6">
        <v>21055.5</v>
      </c>
      <c r="Q1983" s="6">
        <v>25288</v>
      </c>
      <c r="R1983" s="6">
        <v>-851</v>
      </c>
      <c r="S1983" s="6">
        <v>127685</v>
      </c>
      <c r="T1983" s="6">
        <v>104331.5</v>
      </c>
      <c r="U1983" s="6">
        <v>168301</v>
      </c>
      <c r="V1983" s="6">
        <v>168301</v>
      </c>
      <c r="W1983" s="6">
        <v>564400</v>
      </c>
      <c r="X1983" s="6">
        <v>564400</v>
      </c>
      <c r="Y1983" s="6">
        <v>7334</v>
      </c>
      <c r="Z1983" s="6">
        <v>7334</v>
      </c>
      <c r="AA1983" s="6">
        <v>4700</v>
      </c>
      <c r="AB1983" s="6">
        <v>4700</v>
      </c>
      <c r="AC1983" s="6">
        <v>68578328</v>
      </c>
      <c r="AD1983" s="6">
        <v>68578328</v>
      </c>
      <c r="AF1983">
        <f>Q1983/W1983</f>
        <v>4.4805102763997164E-2</v>
      </c>
      <c r="AG1983">
        <f>R1983/X1983</f>
        <v>-1.5077958894401135E-3</v>
      </c>
      <c r="AH1983">
        <f>U1983/W1983</f>
        <v>0.29819454287739194</v>
      </c>
      <c r="AI1983">
        <f>V1983/X1983</f>
        <v>0.29819454287739194</v>
      </c>
      <c r="AJ1983">
        <f>Y1983/AA1983</f>
        <v>1.5604255319148936</v>
      </c>
      <c r="AK1983">
        <f>Z1983/AB1983</f>
        <v>1.5604255319148936</v>
      </c>
      <c r="AL1983">
        <f>O1983/K1983</f>
        <v>0.7748843017703666</v>
      </c>
      <c r="AM1983">
        <f>P1983/L1983</f>
        <v>0.77549629847887736</v>
      </c>
      <c r="AN1983">
        <f>K1983/W1983</f>
        <v>4.8238837703756199E-2</v>
      </c>
      <c r="AO1983">
        <f>L1983/X1983</f>
        <v>4.8105953224663357E-2</v>
      </c>
      <c r="AP1983">
        <f>IF(OR(Q1983&lt;0, Q1983="NA"), 0, 1)</f>
        <v>1</v>
      </c>
      <c r="AQ1983">
        <f>IF(OR(S1983&lt;0, S1983="NA"), 0, 1)</f>
        <v>1</v>
      </c>
      <c r="AR1983">
        <f>IFERROR(IF((AF1983-AG1983)&gt;0,1,0),0)</f>
        <v>1</v>
      </c>
      <c r="AS1983">
        <f>IFERROR(IF((S1983-Q1983)&gt;0,1,0),0)</f>
        <v>1</v>
      </c>
      <c r="AT1983">
        <f>IFERROR(IF((AH1983-AI1983)&lt;0,1,0),0)</f>
        <v>0</v>
      </c>
      <c r="AU1983">
        <f>IFERROR(IF((AJ1983-AK1983)&gt;0,1,0),0)</f>
        <v>0</v>
      </c>
      <c r="AV1983">
        <f>IFERROR(IF((AL1983-AM1983)&gt;0,1,0),0)</f>
        <v>0</v>
      </c>
      <c r="AW1983">
        <f>IFERROR(IF((AN1983-AO1983)&gt;0,1,0),0)</f>
        <v>1</v>
      </c>
      <c r="AX1983">
        <f>IFERROR(IF((AC1983-AD1983)&lt;0,1,0),0)</f>
        <v>0</v>
      </c>
      <c r="AY1983">
        <f>SUM(AP1983:AX1983)</f>
        <v>5</v>
      </c>
    </row>
    <row r="1984" spans="1:51" x14ac:dyDescent="0.45">
      <c r="A1984" s="1" t="s">
        <v>4259</v>
      </c>
      <c r="B1984" s="2">
        <v>4163620</v>
      </c>
      <c r="C1984" s="3" t="s">
        <v>5337</v>
      </c>
      <c r="D1984" s="5">
        <v>323.56</v>
      </c>
      <c r="E1984" s="5">
        <v>634512.13968503999</v>
      </c>
      <c r="F1984" s="3" t="s">
        <v>4480</v>
      </c>
      <c r="G1984" s="3" t="s">
        <v>4491</v>
      </c>
      <c r="H1984" s="3" t="s">
        <v>4491</v>
      </c>
      <c r="I1984" s="3" t="s">
        <v>4594</v>
      </c>
      <c r="J1984" s="3" t="s">
        <v>4792</v>
      </c>
      <c r="K1984" s="6">
        <v>35926000</v>
      </c>
      <c r="L1984" s="6">
        <v>34918000</v>
      </c>
      <c r="M1984" s="6">
        <v>24973000</v>
      </c>
      <c r="N1984" s="6">
        <v>24384000</v>
      </c>
      <c r="O1984" s="6">
        <v>23939000</v>
      </c>
      <c r="P1984" s="6">
        <v>23377000</v>
      </c>
      <c r="Q1984" s="6">
        <v>19743000</v>
      </c>
      <c r="R1984" s="6">
        <v>19106000</v>
      </c>
      <c r="S1984" s="6">
        <v>19950000</v>
      </c>
      <c r="T1984" s="6">
        <v>20213000</v>
      </c>
      <c r="U1984" s="6">
        <v>20969000</v>
      </c>
      <c r="V1984" s="6">
        <v>20602000</v>
      </c>
      <c r="W1984" s="6">
        <v>94511000</v>
      </c>
      <c r="X1984" s="6">
        <v>91040000</v>
      </c>
      <c r="Y1984" s="6">
        <v>34033000</v>
      </c>
      <c r="Z1984" s="6">
        <v>31039000</v>
      </c>
      <c r="AA1984" s="6">
        <v>26517000</v>
      </c>
      <c r="AB1984" s="6">
        <v>22612000</v>
      </c>
      <c r="AC1984" s="6">
        <v>1965986500</v>
      </c>
      <c r="AD1984" s="6">
        <v>1977734204</v>
      </c>
      <c r="AF1984">
        <f>Q1984/W1984</f>
        <v>0.20889631894700089</v>
      </c>
      <c r="AG1984">
        <f>R1984/X1984</f>
        <v>0.20986379613356768</v>
      </c>
      <c r="AH1984">
        <f>U1984/W1984</f>
        <v>0.22186835394821766</v>
      </c>
      <c r="AI1984">
        <f>V1984/X1984</f>
        <v>0.22629613356766257</v>
      </c>
      <c r="AJ1984">
        <f>Y1984/AA1984</f>
        <v>1.2834408115548517</v>
      </c>
      <c r="AK1984">
        <f>Z1984/AB1984</f>
        <v>1.372678223951884</v>
      </c>
      <c r="AL1984">
        <f>O1984/K1984</f>
        <v>0.66634192506819578</v>
      </c>
      <c r="AM1984">
        <f>P1984/L1984</f>
        <v>0.66948278824674956</v>
      </c>
      <c r="AN1984">
        <f>K1984/W1984</f>
        <v>0.3801250648072711</v>
      </c>
      <c r="AO1984">
        <f>L1984/X1984</f>
        <v>0.38354569420035151</v>
      </c>
      <c r="AP1984">
        <f>IF(OR(Q1984&lt;0, Q1984="NA"), 0, 1)</f>
        <v>1</v>
      </c>
      <c r="AQ1984">
        <f>IF(OR(S1984&lt;0, S1984="NA"), 0, 1)</f>
        <v>1</v>
      </c>
      <c r="AR1984">
        <f>IFERROR(IF((AF1984-AG1984)&gt;0,1,0),0)</f>
        <v>0</v>
      </c>
      <c r="AS1984">
        <f>IFERROR(IF((S1984-Q1984)&gt;0,1,0),0)</f>
        <v>1</v>
      </c>
      <c r="AT1984">
        <f>IFERROR(IF((AH1984-AI1984)&lt;0,1,0),0)</f>
        <v>1</v>
      </c>
      <c r="AU1984">
        <f>IFERROR(IF((AJ1984-AK1984)&gt;0,1,0),0)</f>
        <v>0</v>
      </c>
      <c r="AV1984">
        <f>IFERROR(IF((AL1984-AM1984)&gt;0,1,0),0)</f>
        <v>0</v>
      </c>
      <c r="AW1984">
        <f>IFERROR(IF((AN1984-AO1984)&gt;0,1,0),0)</f>
        <v>0</v>
      </c>
      <c r="AX1984">
        <f>IFERROR(IF((AC1984-AD1984)&lt;0,1,0),0)</f>
        <v>1</v>
      </c>
      <c r="AY1984">
        <f>SUM(AP1984:AX1984)</f>
        <v>5</v>
      </c>
    </row>
    <row r="1985" spans="1:51" x14ac:dyDescent="0.45">
      <c r="A1985" s="1" t="s">
        <v>4260</v>
      </c>
      <c r="B1985" s="2">
        <v>4165163</v>
      </c>
      <c r="C1985" s="3" t="s">
        <v>5337</v>
      </c>
      <c r="D1985" s="5">
        <v>17.2</v>
      </c>
      <c r="E1985" s="5">
        <v>2336.4178999999999</v>
      </c>
      <c r="F1985" s="3" t="s">
        <v>4500</v>
      </c>
      <c r="G1985" s="3" t="s">
        <v>4574</v>
      </c>
      <c r="H1985" s="3" t="s">
        <v>4580</v>
      </c>
      <c r="I1985" s="3" t="s">
        <v>4613</v>
      </c>
      <c r="J1985" s="3" t="s">
        <v>4819</v>
      </c>
      <c r="K1985" s="6">
        <v>3008107</v>
      </c>
      <c r="L1985" s="6">
        <v>3126407</v>
      </c>
      <c r="M1985" s="6">
        <v>377726</v>
      </c>
      <c r="N1985" s="6">
        <v>462839</v>
      </c>
      <c r="O1985" s="6">
        <v>171991</v>
      </c>
      <c r="P1985" s="6">
        <v>264483</v>
      </c>
      <c r="Q1985" s="6">
        <v>88284</v>
      </c>
      <c r="R1985" s="6">
        <v>173232</v>
      </c>
      <c r="S1985" s="6">
        <v>112314</v>
      </c>
      <c r="T1985" s="6">
        <v>184052</v>
      </c>
      <c r="U1985" s="6">
        <v>820799</v>
      </c>
      <c r="V1985" s="6">
        <v>820622</v>
      </c>
      <c r="W1985" s="6">
        <v>4220358</v>
      </c>
      <c r="X1985" s="6">
        <v>4152701</v>
      </c>
      <c r="Y1985" s="6">
        <v>2010773</v>
      </c>
      <c r="Z1985" s="6">
        <v>1997217</v>
      </c>
      <c r="AA1985" s="6">
        <v>714426</v>
      </c>
      <c r="AB1985" s="6">
        <v>669959</v>
      </c>
      <c r="AC1985" s="6">
        <v>135838250</v>
      </c>
      <c r="AD1985" s="6">
        <v>136765493</v>
      </c>
      <c r="AF1985">
        <f>Q1985/W1985</f>
        <v>2.0918604535444623E-2</v>
      </c>
      <c r="AG1985">
        <f>R1985/X1985</f>
        <v>4.1715500345437827E-2</v>
      </c>
      <c r="AH1985">
        <f>U1985/W1985</f>
        <v>0.19448563368320887</v>
      </c>
      <c r="AI1985">
        <f>V1985/X1985</f>
        <v>0.19761162674606239</v>
      </c>
      <c r="AJ1985">
        <f>Y1985/AA1985</f>
        <v>2.8145294264206511</v>
      </c>
      <c r="AK1985">
        <f>Z1985/AB1985</f>
        <v>2.9811033212480167</v>
      </c>
      <c r="AL1985">
        <f>O1985/K1985</f>
        <v>5.7175825195047915E-2</v>
      </c>
      <c r="AM1985">
        <f>P1985/L1985</f>
        <v>8.4596471284768743E-2</v>
      </c>
      <c r="AN1985">
        <f>K1985/W1985</f>
        <v>0.71276109751826744</v>
      </c>
      <c r="AO1985">
        <f>L1985/X1985</f>
        <v>0.75286108968596588</v>
      </c>
      <c r="AP1985">
        <f>IF(OR(Q1985&lt;0, Q1985="NA"), 0, 1)</f>
        <v>1</v>
      </c>
      <c r="AQ1985">
        <f>IF(OR(S1985&lt;0, S1985="NA"), 0, 1)</f>
        <v>1</v>
      </c>
      <c r="AR1985">
        <f>IFERROR(IF((AF1985-AG1985)&gt;0,1,0),0)</f>
        <v>0</v>
      </c>
      <c r="AS1985">
        <f>IFERROR(IF((S1985-Q1985)&gt;0,1,0),0)</f>
        <v>1</v>
      </c>
      <c r="AT1985">
        <f>IFERROR(IF((AH1985-AI1985)&lt;0,1,0),0)</f>
        <v>1</v>
      </c>
      <c r="AU1985">
        <f>IFERROR(IF((AJ1985-AK1985)&gt;0,1,0),0)</f>
        <v>0</v>
      </c>
      <c r="AV1985">
        <f>IFERROR(IF((AL1985-AM1985)&gt;0,1,0),0)</f>
        <v>0</v>
      </c>
      <c r="AW1985">
        <f>IFERROR(IF((AN1985-AO1985)&gt;0,1,0),0)</f>
        <v>0</v>
      </c>
      <c r="AX1985">
        <f>IFERROR(IF((AC1985-AD1985)&lt;0,1,0),0)</f>
        <v>1</v>
      </c>
      <c r="AY1985">
        <f>SUM(AP1985:AX1985)</f>
        <v>5</v>
      </c>
    </row>
    <row r="1986" spans="1:51" x14ac:dyDescent="0.45">
      <c r="A1986" s="1" t="s">
        <v>4261</v>
      </c>
      <c r="B1986" s="2">
        <v>4282812</v>
      </c>
      <c r="C1986" s="3" t="s">
        <v>5337</v>
      </c>
      <c r="D1986" s="5">
        <v>23.3</v>
      </c>
      <c r="E1986" s="5">
        <v>308.45833149999999</v>
      </c>
      <c r="F1986" s="3" t="s">
        <v>4500</v>
      </c>
      <c r="G1986" s="3" t="s">
        <v>4574</v>
      </c>
      <c r="H1986" s="3" t="s">
        <v>4580</v>
      </c>
      <c r="I1986" s="3" t="s">
        <v>4581</v>
      </c>
      <c r="J1986" s="3" t="s">
        <v>4762</v>
      </c>
      <c r="K1986" s="6">
        <v>323397</v>
      </c>
      <c r="L1986" s="6">
        <v>333524</v>
      </c>
      <c r="M1986" s="6">
        <v>44799</v>
      </c>
      <c r="N1986" s="6">
        <v>50325</v>
      </c>
      <c r="O1986" s="6">
        <v>29837</v>
      </c>
      <c r="P1986" s="6">
        <v>35441</v>
      </c>
      <c r="Q1986" s="6">
        <v>13466</v>
      </c>
      <c r="R1986" s="6">
        <v>21151</v>
      </c>
      <c r="S1986" s="6">
        <v>31822</v>
      </c>
      <c r="T1986" s="6">
        <v>41551</v>
      </c>
      <c r="U1986" s="6">
        <v>31383</v>
      </c>
      <c r="V1986" s="6" t="s">
        <v>4474</v>
      </c>
      <c r="W1986" s="6">
        <v>462526</v>
      </c>
      <c r="X1986" s="6">
        <v>462789</v>
      </c>
      <c r="Y1986" s="6">
        <v>242337</v>
      </c>
      <c r="Z1986" s="6">
        <v>241157</v>
      </c>
      <c r="AA1986" s="6">
        <v>54997</v>
      </c>
      <c r="AB1986" s="6">
        <v>90181</v>
      </c>
      <c r="AC1986" s="6">
        <v>13238555</v>
      </c>
      <c r="AD1986" s="6">
        <v>13254903</v>
      </c>
      <c r="AF1986">
        <f>Q1986/W1986</f>
        <v>2.911403899456463E-2</v>
      </c>
      <c r="AG1986">
        <f>R1986/X1986</f>
        <v>4.5703333484590172E-2</v>
      </c>
      <c r="AH1986">
        <f>U1986/W1986</f>
        <v>6.7851320790615011E-2</v>
      </c>
      <c r="AI1986" t="e">
        <f>V1986/X1986</f>
        <v>#VALUE!</v>
      </c>
      <c r="AJ1986">
        <f>Y1986/AA1986</f>
        <v>4.406367620052003</v>
      </c>
      <c r="AK1986">
        <f>Z1986/AB1986</f>
        <v>2.6741442210665216</v>
      </c>
      <c r="AL1986">
        <f>O1986/K1986</f>
        <v>9.2261214544352613E-2</v>
      </c>
      <c r="AM1986">
        <f>P1986/L1986</f>
        <v>0.10626221801129754</v>
      </c>
      <c r="AN1986">
        <f>K1986/W1986</f>
        <v>0.69919745052170035</v>
      </c>
      <c r="AO1986">
        <f>L1986/X1986</f>
        <v>0.72068264371020052</v>
      </c>
      <c r="AP1986">
        <f>IF(OR(Q1986&lt;0, Q1986="NA"), 0, 1)</f>
        <v>1</v>
      </c>
      <c r="AQ1986">
        <f>IF(OR(S1986&lt;0, S1986="NA"), 0, 1)</f>
        <v>1</v>
      </c>
      <c r="AR1986">
        <f>IFERROR(IF((AF1986-AG1986)&gt;0,1,0),0)</f>
        <v>0</v>
      </c>
      <c r="AS1986">
        <f>IFERROR(IF((S1986-Q1986)&gt;0,1,0),0)</f>
        <v>1</v>
      </c>
      <c r="AT1986">
        <f>IFERROR(IF((AH1986-AI1986)&lt;0,1,0),0)</f>
        <v>0</v>
      </c>
      <c r="AU1986">
        <f>IFERROR(IF((AJ1986-AK1986)&gt;0,1,0),0)</f>
        <v>1</v>
      </c>
      <c r="AV1986">
        <f>IFERROR(IF((AL1986-AM1986)&gt;0,1,0),0)</f>
        <v>0</v>
      </c>
      <c r="AW1986">
        <f>IFERROR(IF((AN1986-AO1986)&gt;0,1,0),0)</f>
        <v>0</v>
      </c>
      <c r="AX1986">
        <f>IFERROR(IF((AC1986-AD1986)&lt;0,1,0),0)</f>
        <v>1</v>
      </c>
      <c r="AY1986">
        <f>SUM(AP1986:AX1986)</f>
        <v>5</v>
      </c>
    </row>
    <row r="1987" spans="1:51" x14ac:dyDescent="0.45">
      <c r="A1987" s="1" t="s">
        <v>4262</v>
      </c>
      <c r="B1987" s="2">
        <v>4564156</v>
      </c>
      <c r="C1987" s="3" t="s">
        <v>5337</v>
      </c>
      <c r="D1987" s="5">
        <v>44.63</v>
      </c>
      <c r="E1987" s="5">
        <v>2607.6214672400001</v>
      </c>
      <c r="F1987" s="3" t="s">
        <v>4475</v>
      </c>
      <c r="G1987" s="3" t="s">
        <v>4548</v>
      </c>
      <c r="H1987" s="3" t="s">
        <v>4549</v>
      </c>
      <c r="I1987" s="3" t="s">
        <v>4549</v>
      </c>
      <c r="J1987" s="3" t="s">
        <v>5377</v>
      </c>
      <c r="K1987" s="6">
        <v>2686018</v>
      </c>
      <c r="L1987" s="6">
        <v>2696911</v>
      </c>
      <c r="M1987" s="6">
        <v>358307</v>
      </c>
      <c r="N1987" s="6">
        <v>363578</v>
      </c>
      <c r="O1987" s="6">
        <v>262281</v>
      </c>
      <c r="P1987" s="6">
        <v>265522</v>
      </c>
      <c r="Q1987" s="6">
        <v>-9109</v>
      </c>
      <c r="R1987" s="6">
        <v>-6485</v>
      </c>
      <c r="S1987" s="6">
        <v>373890</v>
      </c>
      <c r="T1987" s="6">
        <v>380951</v>
      </c>
      <c r="U1987" s="6">
        <v>588432</v>
      </c>
      <c r="V1987" s="6">
        <v>632378</v>
      </c>
      <c r="W1987" s="6">
        <v>2353633</v>
      </c>
      <c r="X1987" s="6">
        <v>2363793</v>
      </c>
      <c r="Y1987" s="6">
        <v>1082659</v>
      </c>
      <c r="Z1987" s="6">
        <v>1073849</v>
      </c>
      <c r="AA1987" s="6">
        <v>372957</v>
      </c>
      <c r="AB1987" s="6">
        <v>383132</v>
      </c>
      <c r="AC1987" s="6">
        <v>58425417</v>
      </c>
      <c r="AD1987" s="6">
        <v>58363474</v>
      </c>
      <c r="AF1987">
        <f>Q1987/W1987</f>
        <v>-3.8701870682472587E-3</v>
      </c>
      <c r="AG1987">
        <f>R1987/X1987</f>
        <v>-2.7434720383722262E-3</v>
      </c>
      <c r="AH1987">
        <f>U1987/W1987</f>
        <v>0.25001009078305753</v>
      </c>
      <c r="AI1987">
        <f>V1987/X1987</f>
        <v>0.26752680966565179</v>
      </c>
      <c r="AJ1987">
        <f>Y1987/AA1987</f>
        <v>2.9029056969033964</v>
      </c>
      <c r="AK1987">
        <f>Z1987/AB1987</f>
        <v>2.8028173057849513</v>
      </c>
      <c r="AL1987">
        <f>O1987/K1987</f>
        <v>9.7646776752799119E-2</v>
      </c>
      <c r="AM1987">
        <f>P1987/L1987</f>
        <v>9.8454120287988736E-2</v>
      </c>
      <c r="AN1987">
        <f>K1987/W1987</f>
        <v>1.1412221021714091</v>
      </c>
      <c r="AO1987">
        <f>L1987/X1987</f>
        <v>1.1409251994569745</v>
      </c>
      <c r="AP1987">
        <f>IF(OR(Q1987&lt;0, Q1987="NA"), 0, 1)</f>
        <v>0</v>
      </c>
      <c r="AQ1987">
        <f>IF(OR(S1987&lt;0, S1987="NA"), 0, 1)</f>
        <v>1</v>
      </c>
      <c r="AR1987">
        <f>IFERROR(IF((AF1987-AG1987)&gt;0,1,0),0)</f>
        <v>0</v>
      </c>
      <c r="AS1987">
        <f>IFERROR(IF((S1987-Q1987)&gt;0,1,0),0)</f>
        <v>1</v>
      </c>
      <c r="AT1987">
        <f>IFERROR(IF((AH1987-AI1987)&lt;0,1,0),0)</f>
        <v>1</v>
      </c>
      <c r="AU1987">
        <f>IFERROR(IF((AJ1987-AK1987)&gt;0,1,0),0)</f>
        <v>1</v>
      </c>
      <c r="AV1987">
        <f>IFERROR(IF((AL1987-AM1987)&gt;0,1,0),0)</f>
        <v>0</v>
      </c>
      <c r="AW1987">
        <f>IFERROR(IF((AN1987-AO1987)&gt;0,1,0),0)</f>
        <v>1</v>
      </c>
      <c r="AX1987">
        <f>IFERROR(IF((AC1987-AD1987)&lt;0,1,0),0)</f>
        <v>0</v>
      </c>
      <c r="AY1987">
        <f>SUM(AP1987:AX1987)</f>
        <v>5</v>
      </c>
    </row>
    <row r="1988" spans="1:51" x14ac:dyDescent="0.45">
      <c r="A1988" s="1" t="s">
        <v>4270</v>
      </c>
      <c r="B1988" s="2">
        <v>19858759</v>
      </c>
      <c r="C1988" s="3" t="s">
        <v>5337</v>
      </c>
      <c r="D1988" s="5">
        <v>38.51</v>
      </c>
      <c r="E1988" s="5">
        <v>5784.2020000000002</v>
      </c>
      <c r="F1988" s="3" t="s">
        <v>4500</v>
      </c>
      <c r="G1988" s="3" t="s">
        <v>4574</v>
      </c>
      <c r="H1988" s="3" t="s">
        <v>4580</v>
      </c>
      <c r="I1988" s="3" t="s">
        <v>4581</v>
      </c>
      <c r="J1988" s="3" t="s">
        <v>5123</v>
      </c>
      <c r="K1988" s="6">
        <v>2991200</v>
      </c>
      <c r="L1988" s="6">
        <v>3006600</v>
      </c>
      <c r="M1988" s="6">
        <v>685000</v>
      </c>
      <c r="N1988" s="6">
        <v>695200</v>
      </c>
      <c r="O1988" s="6">
        <v>559300</v>
      </c>
      <c r="P1988" s="6">
        <v>570400</v>
      </c>
      <c r="Q1988" s="6">
        <v>404900</v>
      </c>
      <c r="R1988" s="6">
        <v>403700</v>
      </c>
      <c r="S1988" s="6">
        <v>424300</v>
      </c>
      <c r="T1988" s="6">
        <v>434100</v>
      </c>
      <c r="U1988" s="6">
        <v>2191100</v>
      </c>
      <c r="V1988" s="6">
        <v>2190400</v>
      </c>
      <c r="W1988" s="6">
        <v>4307100</v>
      </c>
      <c r="X1988" s="6">
        <v>4235900</v>
      </c>
      <c r="Y1988" s="6">
        <v>1343000</v>
      </c>
      <c r="Z1988" s="6">
        <v>1292600</v>
      </c>
      <c r="AA1988" s="6">
        <v>818200</v>
      </c>
      <c r="AB1988" s="6">
        <v>766600</v>
      </c>
      <c r="AC1988" s="6">
        <v>150800000</v>
      </c>
      <c r="AD1988" s="6">
        <v>153800000</v>
      </c>
      <c r="AF1988">
        <f>Q1988/W1988</f>
        <v>9.4007568897866309E-2</v>
      </c>
      <c r="AG1988">
        <f>R1988/X1988</f>
        <v>9.530442172855827E-2</v>
      </c>
      <c r="AH1988">
        <f>U1988/W1988</f>
        <v>0.50871816303313133</v>
      </c>
      <c r="AI1988">
        <f>V1988/X1988</f>
        <v>0.5171038032059303</v>
      </c>
      <c r="AJ1988">
        <f>Y1988/AA1988</f>
        <v>1.6414079687118064</v>
      </c>
      <c r="AK1988">
        <f>Z1988/AB1988</f>
        <v>1.6861466214453431</v>
      </c>
      <c r="AL1988">
        <f>O1988/K1988</f>
        <v>0.18698181331906927</v>
      </c>
      <c r="AM1988">
        <f>P1988/L1988</f>
        <v>0.18971595822523782</v>
      </c>
      <c r="AN1988">
        <f>K1988/W1988</f>
        <v>0.69448120545146386</v>
      </c>
      <c r="AO1988">
        <f>L1988/X1988</f>
        <v>0.70979012724568569</v>
      </c>
      <c r="AP1988">
        <f>IF(OR(Q1988&lt;0, Q1988="NA"), 0, 1)</f>
        <v>1</v>
      </c>
      <c r="AQ1988">
        <f>IF(OR(S1988&lt;0, S1988="NA"), 0, 1)</f>
        <v>1</v>
      </c>
      <c r="AR1988">
        <f>IFERROR(IF((AF1988-AG1988)&gt;0,1,0),0)</f>
        <v>0</v>
      </c>
      <c r="AS1988">
        <f>IFERROR(IF((S1988-Q1988)&gt;0,1,0),0)</f>
        <v>1</v>
      </c>
      <c r="AT1988">
        <f>IFERROR(IF((AH1988-AI1988)&lt;0,1,0),0)</f>
        <v>1</v>
      </c>
      <c r="AU1988">
        <f>IFERROR(IF((AJ1988-AK1988)&gt;0,1,0),0)</f>
        <v>0</v>
      </c>
      <c r="AV1988">
        <f>IFERROR(IF((AL1988-AM1988)&gt;0,1,0),0)</f>
        <v>0</v>
      </c>
      <c r="AW1988">
        <f>IFERROR(IF((AN1988-AO1988)&gt;0,1,0),0)</f>
        <v>0</v>
      </c>
      <c r="AX1988">
        <f>IFERROR(IF((AC1988-AD1988)&lt;0,1,0),0)</f>
        <v>1</v>
      </c>
      <c r="AY1988">
        <f>SUM(AP1988:AX1988)</f>
        <v>5</v>
      </c>
    </row>
    <row r="1989" spans="1:51" x14ac:dyDescent="0.45">
      <c r="A1989" s="1" t="s">
        <v>4276</v>
      </c>
      <c r="B1989" s="2">
        <v>5724534</v>
      </c>
      <c r="C1989" s="3" t="s">
        <v>5337</v>
      </c>
      <c r="D1989" s="7">
        <v>9.4700000000000006</v>
      </c>
      <c r="E1989" s="5">
        <v>172.34691644</v>
      </c>
      <c r="F1989" s="3" t="s">
        <v>4480</v>
      </c>
      <c r="G1989" s="3" t="s">
        <v>4491</v>
      </c>
      <c r="H1989" s="3" t="s">
        <v>4492</v>
      </c>
      <c r="I1989" s="3" t="s">
        <v>4493</v>
      </c>
      <c r="J1989" s="3"/>
      <c r="K1989" s="6">
        <v>5603.0379999999996</v>
      </c>
      <c r="L1989" s="6">
        <v>5581.1009999999997</v>
      </c>
      <c r="M1989" s="6" t="s">
        <v>4474</v>
      </c>
      <c r="N1989" s="6" t="s">
        <v>4474</v>
      </c>
      <c r="O1989" s="6">
        <v>4082.4009999999998</v>
      </c>
      <c r="P1989" s="6">
        <v>3947.3380000000002</v>
      </c>
      <c r="Q1989" s="6">
        <v>10712.791999999999</v>
      </c>
      <c r="R1989" s="6">
        <v>4449.3909999999996</v>
      </c>
      <c r="S1989" s="6" t="s">
        <v>4474</v>
      </c>
      <c r="T1989" s="6" t="s">
        <v>4474</v>
      </c>
      <c r="U1989" s="6" t="s">
        <v>4474</v>
      </c>
      <c r="V1989" s="6" t="s">
        <v>4474</v>
      </c>
      <c r="W1989" s="6">
        <v>155028.98199999999</v>
      </c>
      <c r="X1989" s="6">
        <v>160720.57699999999</v>
      </c>
      <c r="Y1989" s="6">
        <v>3298.4340000000002</v>
      </c>
      <c r="Z1989" s="6">
        <v>3142.558</v>
      </c>
      <c r="AA1989" s="6">
        <v>1706</v>
      </c>
      <c r="AB1989" s="6">
        <v>1481</v>
      </c>
      <c r="AC1989" s="6">
        <v>15341392</v>
      </c>
      <c r="AD1989" s="6">
        <v>15867412</v>
      </c>
      <c r="AF1989">
        <f>Q1989/W1989</f>
        <v>6.9101866385215635E-2</v>
      </c>
      <c r="AG1989">
        <f>R1989/X1989</f>
        <v>2.7684015843223359E-2</v>
      </c>
      <c r="AH1989" t="e">
        <f>U1989/W1989</f>
        <v>#VALUE!</v>
      </c>
      <c r="AI1989" t="e">
        <f>V1989/X1989</f>
        <v>#VALUE!</v>
      </c>
      <c r="AJ1989">
        <f>Y1989/AA1989</f>
        <v>1.9334314185228607</v>
      </c>
      <c r="AK1989">
        <f>Z1989/AB1989</f>
        <v>2.1219162727886562</v>
      </c>
      <c r="AL1989">
        <f>O1989/K1989</f>
        <v>0.7286049104075325</v>
      </c>
      <c r="AM1989">
        <f>P1989/L1989</f>
        <v>0.7072686912492715</v>
      </c>
      <c r="AN1989">
        <f>K1989/W1989</f>
        <v>3.6141874427066803E-2</v>
      </c>
      <c r="AO1989">
        <f>L1989/X1989</f>
        <v>3.4725491310300609E-2</v>
      </c>
      <c r="AP1989">
        <f>IF(OR(Q1989&lt;0, Q1989="NA"), 0, 1)</f>
        <v>1</v>
      </c>
      <c r="AQ1989">
        <f>IF(OR(S1989&lt;0, S1989="NA"), 0, 1)</f>
        <v>0</v>
      </c>
      <c r="AR1989">
        <f>IFERROR(IF((AF1989-AG1989)&gt;0,1,0),0)</f>
        <v>1</v>
      </c>
      <c r="AS1989">
        <f>IFERROR(IF((S1989-Q1989)&gt;0,1,0),0)</f>
        <v>0</v>
      </c>
      <c r="AT1989">
        <f>IFERROR(IF((AH1989-AI1989)&lt;0,1,0),0)</f>
        <v>0</v>
      </c>
      <c r="AU1989">
        <f>IFERROR(IF((AJ1989-AK1989)&gt;0,1,0),0)</f>
        <v>0</v>
      </c>
      <c r="AV1989">
        <f>IFERROR(IF((AL1989-AM1989)&gt;0,1,0),0)</f>
        <v>1</v>
      </c>
      <c r="AW1989">
        <f>IFERROR(IF((AN1989-AO1989)&gt;0,1,0),0)</f>
        <v>1</v>
      </c>
      <c r="AX1989">
        <f>IFERROR(IF((AC1989-AD1989)&lt;0,1,0),0)</f>
        <v>1</v>
      </c>
      <c r="AY1989">
        <f>SUM(AP1989:AX1989)</f>
        <v>5</v>
      </c>
    </row>
    <row r="1990" spans="1:51" x14ac:dyDescent="0.45">
      <c r="A1990" s="1" t="s">
        <v>4281</v>
      </c>
      <c r="B1990" s="2">
        <v>4988369</v>
      </c>
      <c r="C1990" s="3" t="s">
        <v>5335</v>
      </c>
      <c r="D1990" s="5">
        <v>105.72499999999999</v>
      </c>
      <c r="E1990" s="5">
        <v>2158.0282511999999</v>
      </c>
      <c r="F1990" s="3" t="s">
        <v>4485</v>
      </c>
      <c r="G1990" s="3" t="s">
        <v>4517</v>
      </c>
      <c r="H1990" s="3" t="s">
        <v>4518</v>
      </c>
      <c r="I1990" s="3" t="s">
        <v>4551</v>
      </c>
      <c r="J1990" s="3" t="s">
        <v>5312</v>
      </c>
      <c r="K1990" s="6">
        <v>1016436</v>
      </c>
      <c r="L1990" s="6">
        <v>974176</v>
      </c>
      <c r="M1990" s="6">
        <v>120594</v>
      </c>
      <c r="N1990" s="6">
        <v>123517</v>
      </c>
      <c r="O1990" s="6">
        <v>94228</v>
      </c>
      <c r="P1990" s="6">
        <v>99244</v>
      </c>
      <c r="Q1990" s="6">
        <v>13867</v>
      </c>
      <c r="R1990" s="6">
        <v>11774</v>
      </c>
      <c r="S1990" s="6">
        <v>-58470</v>
      </c>
      <c r="T1990" s="6">
        <v>-53326</v>
      </c>
      <c r="U1990" s="6">
        <v>420341</v>
      </c>
      <c r="V1990" s="6">
        <v>433508</v>
      </c>
      <c r="W1990" s="6">
        <v>1463999</v>
      </c>
      <c r="X1990" s="6">
        <v>1494298</v>
      </c>
      <c r="Y1990" s="6">
        <v>775297</v>
      </c>
      <c r="Z1990" s="6">
        <v>796375</v>
      </c>
      <c r="AA1990" s="6">
        <v>210107</v>
      </c>
      <c r="AB1990" s="6">
        <v>225646</v>
      </c>
      <c r="AC1990" s="6">
        <v>18428955</v>
      </c>
      <c r="AD1990" s="6">
        <v>18420008</v>
      </c>
      <c r="AF1990">
        <f>Q1990/W1990</f>
        <v>9.4720010054651672E-3</v>
      </c>
      <c r="AG1990">
        <f>R1990/X1990</f>
        <v>7.8792851225123767E-3</v>
      </c>
      <c r="AH1990">
        <f>U1990/W1990</f>
        <v>0.28711836551800923</v>
      </c>
      <c r="AI1990">
        <f>V1990/X1990</f>
        <v>0.29010813104213484</v>
      </c>
      <c r="AJ1990">
        <f>Y1990/AA1990</f>
        <v>3.6900103280709353</v>
      </c>
      <c r="AK1990">
        <f>Z1990/AB1990</f>
        <v>3.5293113992714251</v>
      </c>
      <c r="AL1990">
        <f>O1990/K1990</f>
        <v>9.2704311929132768E-2</v>
      </c>
      <c r="AM1990">
        <f>P1990/L1990</f>
        <v>0.10187481522845974</v>
      </c>
      <c r="AN1990">
        <f>K1990/W1990</f>
        <v>0.69428735948590126</v>
      </c>
      <c r="AO1990">
        <f>L1990/X1990</f>
        <v>0.65192886559441288</v>
      </c>
      <c r="AP1990">
        <f>IF(OR(Q1990&lt;0, Q1990="NA"), 0, 1)</f>
        <v>1</v>
      </c>
      <c r="AQ1990">
        <f>IF(OR(S1990&lt;0, S1990="NA"), 0, 1)</f>
        <v>0</v>
      </c>
      <c r="AR1990">
        <f>IFERROR(IF((AF1990-AG1990)&gt;0,1,0),0)</f>
        <v>1</v>
      </c>
      <c r="AS1990">
        <f>IFERROR(IF((S1990-Q1990)&gt;0,1,0),0)</f>
        <v>0</v>
      </c>
      <c r="AT1990">
        <f>IFERROR(IF((AH1990-AI1990)&lt;0,1,0),0)</f>
        <v>1</v>
      </c>
      <c r="AU1990">
        <f>IFERROR(IF((AJ1990-AK1990)&gt;0,1,0),0)</f>
        <v>1</v>
      </c>
      <c r="AV1990">
        <f>IFERROR(IF((AL1990-AM1990)&gt;0,1,0),0)</f>
        <v>0</v>
      </c>
      <c r="AW1990">
        <f>IFERROR(IF((AN1990-AO1990)&gt;0,1,0),0)</f>
        <v>1</v>
      </c>
      <c r="AX1990">
        <f>IFERROR(IF((AC1990-AD1990)&lt;0,1,0),0)</f>
        <v>0</v>
      </c>
      <c r="AY1990">
        <f>SUM(AP1990:AX1990)</f>
        <v>5</v>
      </c>
    </row>
    <row r="1991" spans="1:51" x14ac:dyDescent="0.45">
      <c r="A1991" s="1" t="s">
        <v>4282</v>
      </c>
      <c r="B1991" s="2">
        <v>19448929</v>
      </c>
      <c r="C1991" s="3" t="s">
        <v>5337</v>
      </c>
      <c r="D1991" s="7">
        <v>6.34</v>
      </c>
      <c r="E1991" s="5">
        <v>1176.2230793000001</v>
      </c>
      <c r="F1991" s="3" t="s">
        <v>4665</v>
      </c>
      <c r="G1991" s="3" t="s">
        <v>4666</v>
      </c>
      <c r="H1991" s="3" t="s">
        <v>4667</v>
      </c>
      <c r="I1991" s="3" t="s">
        <v>4667</v>
      </c>
      <c r="J1991" s="3" t="s">
        <v>4788</v>
      </c>
      <c r="K1991" s="6">
        <v>225906</v>
      </c>
      <c r="L1991" s="6">
        <v>220538</v>
      </c>
      <c r="M1991" s="6">
        <v>11441</v>
      </c>
      <c r="N1991" s="6">
        <v>5144</v>
      </c>
      <c r="O1991" s="6">
        <v>8848</v>
      </c>
      <c r="P1991" s="6">
        <v>2334</v>
      </c>
      <c r="Q1991" s="6">
        <v>8942</v>
      </c>
      <c r="R1991" s="6">
        <v>3319</v>
      </c>
      <c r="S1991" s="6">
        <v>24178</v>
      </c>
      <c r="T1991" s="6">
        <v>18832</v>
      </c>
      <c r="U1991" s="6" t="s">
        <v>4474</v>
      </c>
      <c r="V1991" s="6" t="s">
        <v>4474</v>
      </c>
      <c r="W1991" s="6">
        <v>373159</v>
      </c>
      <c r="X1991" s="6">
        <v>355432</v>
      </c>
      <c r="Y1991" s="6">
        <v>282643</v>
      </c>
      <c r="Z1991" s="6">
        <v>279289</v>
      </c>
      <c r="AA1991" s="6">
        <v>78496</v>
      </c>
      <c r="AB1991" s="6">
        <v>77338</v>
      </c>
      <c r="AC1991" s="6">
        <v>185523960</v>
      </c>
      <c r="AD1991" s="6">
        <v>184971086</v>
      </c>
      <c r="AF1991">
        <f>Q1991/W1991</f>
        <v>2.396297556805544E-2</v>
      </c>
      <c r="AG1991">
        <f>R1991/X1991</f>
        <v>9.3379324315199536E-3</v>
      </c>
      <c r="AH1991" t="e">
        <f>U1991/W1991</f>
        <v>#VALUE!</v>
      </c>
      <c r="AI1991" t="e">
        <f>V1991/X1991</f>
        <v>#VALUE!</v>
      </c>
      <c r="AJ1991">
        <f>Y1991/AA1991</f>
        <v>3.6007312474520994</v>
      </c>
      <c r="AK1991">
        <f>Z1991/AB1991</f>
        <v>3.6112777677209134</v>
      </c>
      <c r="AL1991">
        <f>O1991/K1991</f>
        <v>3.9166733065965492E-2</v>
      </c>
      <c r="AM1991">
        <f>P1991/L1991</f>
        <v>1.0583210149724765E-2</v>
      </c>
      <c r="AN1991">
        <f>K1991/W1991</f>
        <v>0.60538805174201882</v>
      </c>
      <c r="AO1991">
        <f>L1991/X1991</f>
        <v>0.62047874136262349</v>
      </c>
      <c r="AP1991">
        <f>IF(OR(Q1991&lt;0, Q1991="NA"), 0, 1)</f>
        <v>1</v>
      </c>
      <c r="AQ1991">
        <f>IF(OR(S1991&lt;0, S1991="NA"), 0, 1)</f>
        <v>1</v>
      </c>
      <c r="AR1991">
        <f>IFERROR(IF((AF1991-AG1991)&gt;0,1,0),0)</f>
        <v>1</v>
      </c>
      <c r="AS1991">
        <f>IFERROR(IF((S1991-Q1991)&gt;0,1,0),0)</f>
        <v>1</v>
      </c>
      <c r="AT1991">
        <f>IFERROR(IF((AH1991-AI1991)&lt;0,1,0),0)</f>
        <v>0</v>
      </c>
      <c r="AU1991">
        <f>IFERROR(IF((AJ1991-AK1991)&gt;0,1,0),0)</f>
        <v>0</v>
      </c>
      <c r="AV1991">
        <f>IFERROR(IF((AL1991-AM1991)&gt;0,1,0),0)</f>
        <v>1</v>
      </c>
      <c r="AW1991">
        <f>IFERROR(IF((AN1991-AO1991)&gt;0,1,0),0)</f>
        <v>0</v>
      </c>
      <c r="AX1991">
        <f>IFERROR(IF((AC1991-AD1991)&lt;0,1,0),0)</f>
        <v>0</v>
      </c>
      <c r="AY1991">
        <f>SUM(AP1991:AX1991)</f>
        <v>5</v>
      </c>
    </row>
    <row r="1992" spans="1:51" x14ac:dyDescent="0.45">
      <c r="A1992" s="1" t="s">
        <v>4285</v>
      </c>
      <c r="B1992" s="2">
        <v>4054624</v>
      </c>
      <c r="C1992" s="3" t="s">
        <v>5337</v>
      </c>
      <c r="D1992" s="5">
        <v>55.16</v>
      </c>
      <c r="E1992" s="5">
        <v>12071.62832064</v>
      </c>
      <c r="F1992" s="3" t="s">
        <v>4525</v>
      </c>
      <c r="G1992" s="3" t="s">
        <v>4526</v>
      </c>
      <c r="H1992" s="3" t="s">
        <v>4632</v>
      </c>
      <c r="I1992" s="3" t="s">
        <v>4632</v>
      </c>
      <c r="J1992" s="3" t="s">
        <v>4528</v>
      </c>
      <c r="K1992" s="6">
        <v>1586076</v>
      </c>
      <c r="L1992" s="6">
        <v>1689132</v>
      </c>
      <c r="M1992" s="6">
        <v>1375603</v>
      </c>
      <c r="N1992" s="6">
        <v>1418510</v>
      </c>
      <c r="O1992" s="6">
        <v>874165</v>
      </c>
      <c r="P1992" s="6">
        <v>888006</v>
      </c>
      <c r="Q1992" s="6">
        <v>557836</v>
      </c>
      <c r="R1992" s="6">
        <v>571183</v>
      </c>
      <c r="S1992" s="6">
        <v>1797510</v>
      </c>
      <c r="T1992" s="6">
        <v>1799693</v>
      </c>
      <c r="U1992" s="6">
        <v>7965560</v>
      </c>
      <c r="V1992" s="6">
        <v>8102448</v>
      </c>
      <c r="W1992" s="6">
        <v>17631576</v>
      </c>
      <c r="X1992" s="6">
        <v>17769285</v>
      </c>
      <c r="Y1992" s="6" t="s">
        <v>4474</v>
      </c>
      <c r="Z1992" s="6" t="s">
        <v>4474</v>
      </c>
      <c r="AA1992" s="6" t="s">
        <v>4474</v>
      </c>
      <c r="AB1992" s="6" t="s">
        <v>4474</v>
      </c>
      <c r="AC1992" s="6">
        <v>218847015</v>
      </c>
      <c r="AD1992" s="6">
        <v>218831869</v>
      </c>
      <c r="AF1992">
        <f>Q1992/W1992</f>
        <v>3.1638464990310568E-2</v>
      </c>
      <c r="AG1992">
        <f>R1992/X1992</f>
        <v>3.2144399732459694E-2</v>
      </c>
      <c r="AH1992">
        <f>U1992/W1992</f>
        <v>0.45177810537186242</v>
      </c>
      <c r="AI1992">
        <f>V1992/X1992</f>
        <v>0.45598053044903047</v>
      </c>
      <c r="AJ1992" t="e">
        <f>Y1992/AA1992</f>
        <v>#VALUE!</v>
      </c>
      <c r="AK1992" t="e">
        <f>Z1992/AB1992</f>
        <v>#VALUE!</v>
      </c>
      <c r="AL1992">
        <f>O1992/K1992</f>
        <v>0.55114950355468462</v>
      </c>
      <c r="AM1992">
        <f>P1992/L1992</f>
        <v>0.52571735068662484</v>
      </c>
      <c r="AN1992">
        <f>K1992/W1992</f>
        <v>8.9956564291246571E-2</v>
      </c>
      <c r="AO1992">
        <f>L1992/X1992</f>
        <v>9.505908650798274E-2</v>
      </c>
      <c r="AP1992">
        <f>IF(OR(Q1992&lt;0, Q1992="NA"), 0, 1)</f>
        <v>1</v>
      </c>
      <c r="AQ1992">
        <f>IF(OR(S1992&lt;0, S1992="NA"), 0, 1)</f>
        <v>1</v>
      </c>
      <c r="AR1992">
        <f>IFERROR(IF((AF1992-AG1992)&gt;0,1,0),0)</f>
        <v>0</v>
      </c>
      <c r="AS1992">
        <f>IFERROR(IF((S1992-Q1992)&gt;0,1,0),0)</f>
        <v>1</v>
      </c>
      <c r="AT1992">
        <f>IFERROR(IF((AH1992-AI1992)&lt;0,1,0),0)</f>
        <v>1</v>
      </c>
      <c r="AU1992">
        <f>IFERROR(IF((AJ1992-AK1992)&gt;0,1,0),0)</f>
        <v>0</v>
      </c>
      <c r="AV1992">
        <f>IFERROR(IF((AL1992-AM1992)&gt;0,1,0),0)</f>
        <v>1</v>
      </c>
      <c r="AW1992">
        <f>IFERROR(IF((AN1992-AO1992)&gt;0,1,0),0)</f>
        <v>0</v>
      </c>
      <c r="AX1992">
        <f>IFERROR(IF((AC1992-AD1992)&lt;0,1,0),0)</f>
        <v>0</v>
      </c>
      <c r="AY1992">
        <f>SUM(AP1992:AX1992)</f>
        <v>5</v>
      </c>
    </row>
    <row r="1993" spans="1:51" x14ac:dyDescent="0.45">
      <c r="A1993" s="1" t="s">
        <v>4287</v>
      </c>
      <c r="B1993" s="2">
        <v>4071818</v>
      </c>
      <c r="C1993" s="3" t="s">
        <v>5337</v>
      </c>
      <c r="D1993" s="5">
        <v>1122.93</v>
      </c>
      <c r="E1993" s="5">
        <v>54686.876283450001</v>
      </c>
      <c r="F1993" s="3" t="s">
        <v>4485</v>
      </c>
      <c r="G1993" s="3" t="s">
        <v>4486</v>
      </c>
      <c r="H1993" s="3" t="s">
        <v>4590</v>
      </c>
      <c r="I1993" s="3" t="s">
        <v>4590</v>
      </c>
      <c r="J1993" s="3" t="s">
        <v>5317</v>
      </c>
      <c r="K1993" s="6">
        <v>16932000</v>
      </c>
      <c r="L1993" s="6">
        <v>16752000</v>
      </c>
      <c r="M1993" s="6">
        <v>2837000</v>
      </c>
      <c r="N1993" s="6">
        <v>2814000</v>
      </c>
      <c r="O1993" s="6">
        <v>2605000</v>
      </c>
      <c r="P1993" s="6">
        <v>2586000</v>
      </c>
      <c r="Q1993" s="6">
        <v>1904000</v>
      </c>
      <c r="R1993" s="6">
        <v>1892000</v>
      </c>
      <c r="S1993" s="6">
        <v>2287000</v>
      </c>
      <c r="T1993" s="6">
        <v>2199000</v>
      </c>
      <c r="U1993" s="6">
        <v>2279000</v>
      </c>
      <c r="V1993" s="6">
        <v>1783000</v>
      </c>
      <c r="W1993" s="6">
        <v>9114000</v>
      </c>
      <c r="X1993" s="6">
        <v>8352000</v>
      </c>
      <c r="Y1993" s="6">
        <v>6183000</v>
      </c>
      <c r="Z1993" s="6">
        <v>5521000</v>
      </c>
      <c r="AA1993" s="6">
        <v>2383000</v>
      </c>
      <c r="AB1993" s="6">
        <v>2397000</v>
      </c>
      <c r="AC1993" s="6">
        <v>48707428</v>
      </c>
      <c r="AD1993" s="6">
        <v>48881619</v>
      </c>
      <c r="AF1993">
        <f>Q1993/W1993</f>
        <v>0.20890937019969277</v>
      </c>
      <c r="AG1993">
        <f>R1993/X1993</f>
        <v>0.22653256704980843</v>
      </c>
      <c r="AH1993">
        <f>U1993/W1993</f>
        <v>0.250054860653939</v>
      </c>
      <c r="AI1993">
        <f>V1993/X1993</f>
        <v>0.21348180076628354</v>
      </c>
      <c r="AJ1993">
        <f>Y1993/AA1993</f>
        <v>2.5946286193873269</v>
      </c>
      <c r="AK1993">
        <f>Z1993/AB1993</f>
        <v>2.3032957863996661</v>
      </c>
      <c r="AL1993">
        <f>O1993/K1993</f>
        <v>0.15385069690526812</v>
      </c>
      <c r="AM1993">
        <f>P1993/L1993</f>
        <v>0.15436962750716332</v>
      </c>
      <c r="AN1993">
        <f>K1993/W1993</f>
        <v>1.857801184990125</v>
      </c>
      <c r="AO1993">
        <f>L1993/X1993</f>
        <v>2.0057471264367814</v>
      </c>
      <c r="AP1993">
        <f>IF(OR(Q1993&lt;0, Q1993="NA"), 0, 1)</f>
        <v>1</v>
      </c>
      <c r="AQ1993">
        <f>IF(OR(S1993&lt;0, S1993="NA"), 0, 1)</f>
        <v>1</v>
      </c>
      <c r="AR1993">
        <f>IFERROR(IF((AF1993-AG1993)&gt;0,1,0),0)</f>
        <v>0</v>
      </c>
      <c r="AS1993">
        <f>IFERROR(IF((S1993-Q1993)&gt;0,1,0),0)</f>
        <v>1</v>
      </c>
      <c r="AT1993">
        <f>IFERROR(IF((AH1993-AI1993)&lt;0,1,0),0)</f>
        <v>0</v>
      </c>
      <c r="AU1993">
        <f>IFERROR(IF((AJ1993-AK1993)&gt;0,1,0),0)</f>
        <v>1</v>
      </c>
      <c r="AV1993">
        <f>IFERROR(IF((AL1993-AM1993)&gt;0,1,0),0)</f>
        <v>0</v>
      </c>
      <c r="AW1993">
        <f>IFERROR(IF((AN1993-AO1993)&gt;0,1,0),0)</f>
        <v>0</v>
      </c>
      <c r="AX1993">
        <f>IFERROR(IF((AC1993-AD1993)&lt;0,1,0),0)</f>
        <v>1</v>
      </c>
      <c r="AY1993">
        <f>SUM(AP1993:AX1993)</f>
        <v>5</v>
      </c>
    </row>
    <row r="1994" spans="1:51" x14ac:dyDescent="0.45">
      <c r="A1994" s="1" t="s">
        <v>4290</v>
      </c>
      <c r="B1994" s="2">
        <v>4695380</v>
      </c>
      <c r="C1994" s="3" t="s">
        <v>5335</v>
      </c>
      <c r="D1994" s="5">
        <v>11.62</v>
      </c>
      <c r="E1994" s="5">
        <v>10041.463298160001</v>
      </c>
      <c r="F1994" s="3" t="s">
        <v>4559</v>
      </c>
      <c r="G1994" s="3" t="s">
        <v>4626</v>
      </c>
      <c r="H1994" s="3" t="s">
        <v>4626</v>
      </c>
      <c r="I1994" s="3" t="s">
        <v>5083</v>
      </c>
      <c r="J1994" s="3" t="s">
        <v>5084</v>
      </c>
      <c r="K1994" s="6">
        <v>150410000</v>
      </c>
      <c r="L1994" s="6">
        <v>147658000</v>
      </c>
      <c r="M1994" s="6">
        <v>2823000</v>
      </c>
      <c r="N1994" s="6">
        <v>2884000</v>
      </c>
      <c r="O1994" s="6">
        <v>769000</v>
      </c>
      <c r="P1994" s="6">
        <v>839000</v>
      </c>
      <c r="Q1994" s="6">
        <v>-15776000</v>
      </c>
      <c r="R1994" s="6">
        <v>-15448000</v>
      </c>
      <c r="S1994" s="6">
        <v>1159000</v>
      </c>
      <c r="T1994" s="6">
        <v>1018000</v>
      </c>
      <c r="U1994" s="6">
        <v>7611000</v>
      </c>
      <c r="V1994" s="6">
        <v>8044000</v>
      </c>
      <c r="W1994" s="6">
        <v>78536000</v>
      </c>
      <c r="X1994" s="6">
        <v>81037000</v>
      </c>
      <c r="Y1994" s="6">
        <v>17478000</v>
      </c>
      <c r="Z1994" s="6">
        <v>18335000</v>
      </c>
      <c r="AA1994" s="6">
        <v>27453000</v>
      </c>
      <c r="AB1994" s="6">
        <v>26953000</v>
      </c>
      <c r="AC1994" s="6">
        <v>863487677</v>
      </c>
      <c r="AD1994" s="6">
        <v>864000433</v>
      </c>
      <c r="AF1994">
        <f>Q1994/W1994</f>
        <v>-0.20087603137414689</v>
      </c>
      <c r="AG1994">
        <f>R1994/X1994</f>
        <v>-0.19062897195108408</v>
      </c>
      <c r="AH1994">
        <f>U1994/W1994</f>
        <v>9.6910970764999493E-2</v>
      </c>
      <c r="AI1994">
        <f>V1994/X1994</f>
        <v>9.9263299480484221E-2</v>
      </c>
      <c r="AJ1994">
        <f>Y1994/AA1994</f>
        <v>0.63665173205114201</v>
      </c>
      <c r="AK1994">
        <f>Z1994/AB1994</f>
        <v>0.68025822728453234</v>
      </c>
      <c r="AL1994">
        <f>O1994/K1994</f>
        <v>5.1126919752676019E-3</v>
      </c>
      <c r="AM1994">
        <f>P1994/L1994</f>
        <v>5.6820490593127359E-3</v>
      </c>
      <c r="AN1994">
        <f>K1994/W1994</f>
        <v>1.9151726596719976</v>
      </c>
      <c r="AO1994">
        <f>L1994/X1994</f>
        <v>1.8221059516023546</v>
      </c>
      <c r="AP1994">
        <f>IF(OR(Q1994&lt;0, Q1994="NA"), 0, 1)</f>
        <v>0</v>
      </c>
      <c r="AQ1994">
        <f>IF(OR(S1994&lt;0, S1994="NA"), 0, 1)</f>
        <v>1</v>
      </c>
      <c r="AR1994">
        <f>IFERROR(IF((AF1994-AG1994)&gt;0,1,0),0)</f>
        <v>0</v>
      </c>
      <c r="AS1994">
        <f>IFERROR(IF((S1994-Q1994)&gt;0,1,0),0)</f>
        <v>1</v>
      </c>
      <c r="AT1994">
        <f>IFERROR(IF((AH1994-AI1994)&lt;0,1,0),0)</f>
        <v>1</v>
      </c>
      <c r="AU1994">
        <f>IFERROR(IF((AJ1994-AK1994)&gt;0,1,0),0)</f>
        <v>0</v>
      </c>
      <c r="AV1994">
        <f>IFERROR(IF((AL1994-AM1994)&gt;0,1,0),0)</f>
        <v>0</v>
      </c>
      <c r="AW1994">
        <f>IFERROR(IF((AN1994-AO1994)&gt;0,1,0),0)</f>
        <v>1</v>
      </c>
      <c r="AX1994">
        <f>IFERROR(IF((AC1994-AD1994)&lt;0,1,0),0)</f>
        <v>1</v>
      </c>
      <c r="AY1994">
        <f>SUM(AP1994:AX1994)</f>
        <v>5</v>
      </c>
    </row>
    <row r="1995" spans="1:51" x14ac:dyDescent="0.45">
      <c r="A1995" s="1" t="s">
        <v>4294</v>
      </c>
      <c r="B1995" s="2">
        <v>4216584</v>
      </c>
      <c r="C1995" s="3" t="s">
        <v>5335</v>
      </c>
      <c r="D1995" s="7">
        <v>10.050000000000001</v>
      </c>
      <c r="E1995" s="5">
        <v>24654.30922485</v>
      </c>
      <c r="F1995" s="3" t="s">
        <v>4665</v>
      </c>
      <c r="G1995" s="3" t="s">
        <v>4666</v>
      </c>
      <c r="H1995" s="3" t="s">
        <v>4776</v>
      </c>
      <c r="I1995" s="3" t="s">
        <v>4777</v>
      </c>
      <c r="J1995" s="3" t="s">
        <v>4681</v>
      </c>
      <c r="K1995" s="6">
        <v>39578000</v>
      </c>
      <c r="L1995" s="6">
        <v>39934000</v>
      </c>
      <c r="M1995" s="6">
        <v>7145000</v>
      </c>
      <c r="N1995" s="6">
        <v>7410000</v>
      </c>
      <c r="O1995" s="6">
        <v>-273000</v>
      </c>
      <c r="P1995" s="6">
        <v>-235000</v>
      </c>
      <c r="Q1995" s="6">
        <v>-11234000</v>
      </c>
      <c r="R1995" s="6">
        <v>-11782000</v>
      </c>
      <c r="S1995" s="6">
        <v>6238000</v>
      </c>
      <c r="T1995" s="6">
        <v>7907000</v>
      </c>
      <c r="U1995" s="6">
        <v>37166000</v>
      </c>
      <c r="V1995" s="6">
        <v>37293000</v>
      </c>
      <c r="W1995" s="6">
        <v>106333000</v>
      </c>
      <c r="X1995" s="6">
        <v>108029000</v>
      </c>
      <c r="Y1995" s="6">
        <v>12505000</v>
      </c>
      <c r="Z1995" s="6">
        <v>13430000</v>
      </c>
      <c r="AA1995" s="6">
        <v>15695000</v>
      </c>
      <c r="AB1995" s="6">
        <v>17768000</v>
      </c>
      <c r="AC1995" s="6">
        <v>2452000000</v>
      </c>
      <c r="AD1995" s="6">
        <v>2451000000</v>
      </c>
      <c r="AF1995">
        <f>Q1995/W1995</f>
        <v>-0.10564923401013797</v>
      </c>
      <c r="AG1995">
        <f>R1995/X1995</f>
        <v>-0.1090633070749521</v>
      </c>
      <c r="AH1995">
        <f>U1995/W1995</f>
        <v>0.34952460666020896</v>
      </c>
      <c r="AI1995">
        <f>V1995/X1995</f>
        <v>0.3452128595099464</v>
      </c>
      <c r="AJ1995">
        <f>Y1995/AA1995</f>
        <v>0.79675055750238932</v>
      </c>
      <c r="AK1995">
        <f>Z1995/AB1995</f>
        <v>0.75585321927059879</v>
      </c>
      <c r="AL1995">
        <f>O1995/K1995</f>
        <v>-6.8977714892111781E-3</v>
      </c>
      <c r="AM1995">
        <f>P1995/L1995</f>
        <v>-5.8847097711223519E-3</v>
      </c>
      <c r="AN1995">
        <f>K1995/W1995</f>
        <v>0.37220806334816098</v>
      </c>
      <c r="AO1995">
        <f>L1995/X1995</f>
        <v>0.3696599987040517</v>
      </c>
      <c r="AP1995">
        <f>IF(OR(Q1995&lt;0, Q1995="NA"), 0, 1)</f>
        <v>0</v>
      </c>
      <c r="AQ1995">
        <f>IF(OR(S1995&lt;0, S1995="NA"), 0, 1)</f>
        <v>1</v>
      </c>
      <c r="AR1995">
        <f>IFERROR(IF((AF1995-AG1995)&gt;0,1,0),0)</f>
        <v>1</v>
      </c>
      <c r="AS1995">
        <f>IFERROR(IF((S1995-Q1995)&gt;0,1,0),0)</f>
        <v>1</v>
      </c>
      <c r="AT1995">
        <f>IFERROR(IF((AH1995-AI1995)&lt;0,1,0),0)</f>
        <v>0</v>
      </c>
      <c r="AU1995">
        <f>IFERROR(IF((AJ1995-AK1995)&gt;0,1,0),0)</f>
        <v>1</v>
      </c>
      <c r="AV1995">
        <f>IFERROR(IF((AL1995-AM1995)&gt;0,1,0),0)</f>
        <v>0</v>
      </c>
      <c r="AW1995">
        <f>IFERROR(IF((AN1995-AO1995)&gt;0,1,0),0)</f>
        <v>1</v>
      </c>
      <c r="AX1995">
        <f>IFERROR(IF((AC1995-AD1995)&lt;0,1,0),0)</f>
        <v>0</v>
      </c>
      <c r="AY1995">
        <f>SUM(AP1995:AX1995)</f>
        <v>5</v>
      </c>
    </row>
    <row r="1996" spans="1:51" x14ac:dyDescent="0.45">
      <c r="A1996" s="1" t="s">
        <v>4295</v>
      </c>
      <c r="B1996" s="2">
        <v>4121664</v>
      </c>
      <c r="C1996" s="3" t="s">
        <v>5335</v>
      </c>
      <c r="D1996" s="5">
        <v>30.23</v>
      </c>
      <c r="E1996" s="5">
        <v>15709.956871840001</v>
      </c>
      <c r="F1996" s="3" t="s">
        <v>4665</v>
      </c>
      <c r="G1996" s="3" t="s">
        <v>4666</v>
      </c>
      <c r="H1996" s="3" t="s">
        <v>4776</v>
      </c>
      <c r="I1996" s="3" t="s">
        <v>4777</v>
      </c>
      <c r="J1996" s="3" t="s">
        <v>5319</v>
      </c>
      <c r="K1996" s="6">
        <v>6426000</v>
      </c>
      <c r="L1996" s="6">
        <v>6382000</v>
      </c>
      <c r="M1996" s="6">
        <v>1371000</v>
      </c>
      <c r="N1996" s="6">
        <v>1331000</v>
      </c>
      <c r="O1996" s="6">
        <v>1044000</v>
      </c>
      <c r="P1996" s="6">
        <v>1008000</v>
      </c>
      <c r="Q1996" s="6">
        <v>478000</v>
      </c>
      <c r="R1996" s="6">
        <v>584000</v>
      </c>
      <c r="S1996" s="6">
        <v>754000</v>
      </c>
      <c r="T1996" s="6">
        <v>788000</v>
      </c>
      <c r="U1996" s="6">
        <v>4014000</v>
      </c>
      <c r="V1996" s="6">
        <v>3978000</v>
      </c>
      <c r="W1996" s="6">
        <v>9155000</v>
      </c>
      <c r="X1996" s="6">
        <v>8830000</v>
      </c>
      <c r="Y1996" s="6">
        <v>2643000</v>
      </c>
      <c r="Z1996" s="6">
        <v>2483000</v>
      </c>
      <c r="AA1996" s="6">
        <v>3897000</v>
      </c>
      <c r="AB1996" s="6">
        <v>3573000</v>
      </c>
      <c r="AC1996" s="6">
        <v>517939487</v>
      </c>
      <c r="AD1996" s="6">
        <v>517918000</v>
      </c>
      <c r="AF1996">
        <f>Q1996/W1996</f>
        <v>5.221190606226106E-2</v>
      </c>
      <c r="AG1996">
        <f>R1996/X1996</f>
        <v>6.6138165345413363E-2</v>
      </c>
      <c r="AH1996">
        <f>U1996/W1996</f>
        <v>0.43844893500819226</v>
      </c>
      <c r="AI1996">
        <f>V1996/X1996</f>
        <v>0.45050962627406571</v>
      </c>
      <c r="AJ1996">
        <f>Y1996/AA1996</f>
        <v>0.67821401077752119</v>
      </c>
      <c r="AK1996">
        <f>Z1996/AB1996</f>
        <v>0.69493422893926671</v>
      </c>
      <c r="AL1996">
        <f>O1996/K1996</f>
        <v>0.16246498599439776</v>
      </c>
      <c r="AM1996">
        <f>P1996/L1996</f>
        <v>0.15794421811344406</v>
      </c>
      <c r="AN1996">
        <f>K1996/W1996</f>
        <v>0.70191152375750954</v>
      </c>
      <c r="AO1996">
        <f>L1996/X1996</f>
        <v>0.72276330690826729</v>
      </c>
      <c r="AP1996">
        <f>IF(OR(Q1996&lt;0, Q1996="NA"), 0, 1)</f>
        <v>1</v>
      </c>
      <c r="AQ1996">
        <f>IF(OR(S1996&lt;0, S1996="NA"), 0, 1)</f>
        <v>1</v>
      </c>
      <c r="AR1996">
        <f>IFERROR(IF((AF1996-AG1996)&gt;0,1,0),0)</f>
        <v>0</v>
      </c>
      <c r="AS1996">
        <f>IFERROR(IF((S1996-Q1996)&gt;0,1,0),0)</f>
        <v>1</v>
      </c>
      <c r="AT1996">
        <f>IFERROR(IF((AH1996-AI1996)&lt;0,1,0),0)</f>
        <v>1</v>
      </c>
      <c r="AU1996">
        <f>IFERROR(IF((AJ1996-AK1996)&gt;0,1,0),0)</f>
        <v>0</v>
      </c>
      <c r="AV1996">
        <f>IFERROR(IF((AL1996-AM1996)&gt;0,1,0),0)</f>
        <v>1</v>
      </c>
      <c r="AW1996">
        <f>IFERROR(IF((AN1996-AO1996)&gt;0,1,0),0)</f>
        <v>0</v>
      </c>
      <c r="AX1996">
        <f>IFERROR(IF((AC1996-AD1996)&lt;0,1,0),0)</f>
        <v>0</v>
      </c>
      <c r="AY1996">
        <f>SUM(AP1996:AX1996)</f>
        <v>5</v>
      </c>
    </row>
    <row r="1997" spans="1:51" x14ac:dyDescent="0.45">
      <c r="A1997" s="1" t="s">
        <v>4309</v>
      </c>
      <c r="B1997" s="2">
        <v>5274032</v>
      </c>
      <c r="C1997" s="3" t="s">
        <v>5337</v>
      </c>
      <c r="D1997" s="5">
        <v>15.84</v>
      </c>
      <c r="E1997" s="5">
        <v>1152.69431904</v>
      </c>
      <c r="F1997" s="3" t="s">
        <v>4500</v>
      </c>
      <c r="G1997" s="3" t="s">
        <v>4501</v>
      </c>
      <c r="H1997" s="3" t="s">
        <v>4502</v>
      </c>
      <c r="I1997" s="3" t="s">
        <v>4538</v>
      </c>
      <c r="J1997" s="3" t="s">
        <v>4504</v>
      </c>
      <c r="K1997" s="6">
        <v>195837</v>
      </c>
      <c r="L1997" s="6">
        <v>186995</v>
      </c>
      <c r="M1997" s="6">
        <v>-21857</v>
      </c>
      <c r="N1997" s="6">
        <v>-22950</v>
      </c>
      <c r="O1997" s="6">
        <v>-32033</v>
      </c>
      <c r="P1997" s="6">
        <v>-33425</v>
      </c>
      <c r="Q1997" s="6">
        <v>-28674</v>
      </c>
      <c r="R1997" s="6">
        <v>-29940</v>
      </c>
      <c r="S1997" s="6">
        <v>11217</v>
      </c>
      <c r="T1997" s="6">
        <v>10051</v>
      </c>
      <c r="U1997" s="6" t="s">
        <v>4474</v>
      </c>
      <c r="V1997" s="6" t="s">
        <v>4474</v>
      </c>
      <c r="W1997" s="6">
        <v>192027</v>
      </c>
      <c r="X1997" s="6">
        <v>191199</v>
      </c>
      <c r="Y1997" s="6">
        <v>122517</v>
      </c>
      <c r="Z1997" s="6">
        <v>121103</v>
      </c>
      <c r="AA1997" s="6">
        <v>76939</v>
      </c>
      <c r="AB1997" s="6">
        <v>74053</v>
      </c>
      <c r="AC1997" s="6">
        <v>72517681</v>
      </c>
      <c r="AD1997" s="6">
        <v>71682267</v>
      </c>
      <c r="AF1997">
        <f>Q1997/W1997</f>
        <v>-0.149322751488072</v>
      </c>
      <c r="AG1997">
        <f>R1997/X1997</f>
        <v>-0.15659077714841604</v>
      </c>
      <c r="AH1997" t="e">
        <f>U1997/W1997</f>
        <v>#VALUE!</v>
      </c>
      <c r="AI1997" t="e">
        <f>V1997/X1997</f>
        <v>#VALUE!</v>
      </c>
      <c r="AJ1997">
        <f>Y1997/AA1997</f>
        <v>1.592391374985378</v>
      </c>
      <c r="AK1997">
        <f>Z1997/AB1997</f>
        <v>1.635355758713354</v>
      </c>
      <c r="AL1997">
        <f>O1997/K1997</f>
        <v>-0.1635697033757666</v>
      </c>
      <c r="AM1997">
        <f>P1997/L1997</f>
        <v>-0.17874809486884677</v>
      </c>
      <c r="AN1997">
        <f>K1997/W1997</f>
        <v>1.0198409598650189</v>
      </c>
      <c r="AO1997">
        <f>L1997/X1997</f>
        <v>0.97801243730354237</v>
      </c>
      <c r="AP1997">
        <f>IF(OR(Q1997&lt;0, Q1997="NA"), 0, 1)</f>
        <v>0</v>
      </c>
      <c r="AQ1997">
        <f>IF(OR(S1997&lt;0, S1997="NA"), 0, 1)</f>
        <v>1</v>
      </c>
      <c r="AR1997">
        <f>IFERROR(IF((AF1997-AG1997)&gt;0,1,0),0)</f>
        <v>1</v>
      </c>
      <c r="AS1997">
        <f>IFERROR(IF((S1997-Q1997)&gt;0,1,0),0)</f>
        <v>1</v>
      </c>
      <c r="AT1997">
        <f>IFERROR(IF((AH1997-AI1997)&lt;0,1,0),0)</f>
        <v>0</v>
      </c>
      <c r="AU1997">
        <f>IFERROR(IF((AJ1997-AK1997)&gt;0,1,0),0)</f>
        <v>0</v>
      </c>
      <c r="AV1997">
        <f>IFERROR(IF((AL1997-AM1997)&gt;0,1,0),0)</f>
        <v>1</v>
      </c>
      <c r="AW1997">
        <f>IFERROR(IF((AN1997-AO1997)&gt;0,1,0),0)</f>
        <v>1</v>
      </c>
      <c r="AX1997">
        <f>IFERROR(IF((AC1997-AD1997)&lt;0,1,0),0)</f>
        <v>0</v>
      </c>
      <c r="AY1997">
        <f>SUM(AP1997:AX1997)</f>
        <v>5</v>
      </c>
    </row>
    <row r="1998" spans="1:51" x14ac:dyDescent="0.45">
      <c r="A1998" s="1" t="s">
        <v>4311</v>
      </c>
      <c r="B1998" s="2">
        <v>10362050</v>
      </c>
      <c r="C1998" s="3" t="s">
        <v>5335</v>
      </c>
      <c r="D1998" s="5">
        <v>13.17</v>
      </c>
      <c r="E1998" s="5">
        <v>1689.8841064799999</v>
      </c>
      <c r="F1998" s="3" t="s">
        <v>4665</v>
      </c>
      <c r="G1998" s="3" t="s">
        <v>4666</v>
      </c>
      <c r="H1998" s="3" t="s">
        <v>4667</v>
      </c>
      <c r="I1998" s="3" t="s">
        <v>4667</v>
      </c>
      <c r="J1998" s="3" t="s">
        <v>4788</v>
      </c>
      <c r="K1998" s="6">
        <v>1329695</v>
      </c>
      <c r="L1998" s="6">
        <v>1299544</v>
      </c>
      <c r="M1998" s="6">
        <v>-41506</v>
      </c>
      <c r="N1998" s="6">
        <v>-40992</v>
      </c>
      <c r="O1998" s="6">
        <v>-77375</v>
      </c>
      <c r="P1998" s="6">
        <v>-76037</v>
      </c>
      <c r="Q1998" s="6">
        <v>-145615</v>
      </c>
      <c r="R1998" s="6">
        <v>-177052</v>
      </c>
      <c r="S1998" s="6">
        <v>33824</v>
      </c>
      <c r="T1998" s="6">
        <v>77861</v>
      </c>
      <c r="U1998" s="6" t="s">
        <v>4474</v>
      </c>
      <c r="V1998" s="6" t="s">
        <v>4474</v>
      </c>
      <c r="W1998" s="6">
        <v>2125742</v>
      </c>
      <c r="X1998" s="6">
        <v>2029217</v>
      </c>
      <c r="Y1998" s="6">
        <v>881405</v>
      </c>
      <c r="Z1998" s="6">
        <v>826390</v>
      </c>
      <c r="AA1998" s="6">
        <v>353953</v>
      </c>
      <c r="AB1998" s="6">
        <v>342199</v>
      </c>
      <c r="AC1998" s="6">
        <v>128313144</v>
      </c>
      <c r="AD1998" s="6">
        <v>126886102</v>
      </c>
      <c r="AF1998">
        <f>Q1998/W1998</f>
        <v>-6.850078701930902E-2</v>
      </c>
      <c r="AG1998">
        <f>R1998/X1998</f>
        <v>-8.7251388096985197E-2</v>
      </c>
      <c r="AH1998" t="e">
        <f>U1998/W1998</f>
        <v>#VALUE!</v>
      </c>
      <c r="AI1998" t="e">
        <f>V1998/X1998</f>
        <v>#VALUE!</v>
      </c>
      <c r="AJ1998">
        <f>Y1998/AA1998</f>
        <v>2.4901752492562572</v>
      </c>
      <c r="AK1998">
        <f>Z1998/AB1998</f>
        <v>2.4149398449440236</v>
      </c>
      <c r="AL1998">
        <f>O1998/K1998</f>
        <v>-5.8190036060901187E-2</v>
      </c>
      <c r="AM1998">
        <f>P1998/L1998</f>
        <v>-5.851052369138713E-2</v>
      </c>
      <c r="AN1998">
        <f>K1998/W1998</f>
        <v>0.6255204065215817</v>
      </c>
      <c r="AO1998">
        <f>L1998/X1998</f>
        <v>0.64041647591164474</v>
      </c>
      <c r="AP1998">
        <f>IF(OR(Q1998&lt;0, Q1998="NA"), 0, 1)</f>
        <v>0</v>
      </c>
      <c r="AQ1998">
        <f>IF(OR(S1998&lt;0, S1998="NA"), 0, 1)</f>
        <v>1</v>
      </c>
      <c r="AR1998">
        <f>IFERROR(IF((AF1998-AG1998)&gt;0,1,0),0)</f>
        <v>1</v>
      </c>
      <c r="AS1998">
        <f>IFERROR(IF((S1998-Q1998)&gt;0,1,0),0)</f>
        <v>1</v>
      </c>
      <c r="AT1998">
        <f>IFERROR(IF((AH1998-AI1998)&lt;0,1,0),0)</f>
        <v>0</v>
      </c>
      <c r="AU1998">
        <f>IFERROR(IF((AJ1998-AK1998)&gt;0,1,0),0)</f>
        <v>1</v>
      </c>
      <c r="AV1998">
        <f>IFERROR(IF((AL1998-AM1998)&gt;0,1,0),0)</f>
        <v>1</v>
      </c>
      <c r="AW1998">
        <f>IFERROR(IF((AN1998-AO1998)&gt;0,1,0),0)</f>
        <v>0</v>
      </c>
      <c r="AX1998">
        <f>IFERROR(IF((AC1998-AD1998)&lt;0,1,0),0)</f>
        <v>0</v>
      </c>
      <c r="AY1998">
        <f>SUM(AP1998:AX1998)</f>
        <v>5</v>
      </c>
    </row>
    <row r="1999" spans="1:51" x14ac:dyDescent="0.45">
      <c r="A1999" s="1" t="s">
        <v>4313</v>
      </c>
      <c r="B1999" s="2">
        <v>4972896</v>
      </c>
      <c r="C1999" s="3" t="s">
        <v>5335</v>
      </c>
      <c r="D1999" s="5">
        <v>9.6</v>
      </c>
      <c r="E1999" s="5">
        <v>2335.8218688000002</v>
      </c>
      <c r="F1999" s="3" t="s">
        <v>4665</v>
      </c>
      <c r="G1999" s="3" t="s">
        <v>4666</v>
      </c>
      <c r="H1999" s="3" t="s">
        <v>4667</v>
      </c>
      <c r="I1999" s="3" t="s">
        <v>4667</v>
      </c>
      <c r="J1999" s="3" t="s">
        <v>4788</v>
      </c>
      <c r="K1999" s="6">
        <v>1761517</v>
      </c>
      <c r="L1999" s="6">
        <v>1739188</v>
      </c>
      <c r="M1999" s="6">
        <v>556819.25</v>
      </c>
      <c r="N1999" s="6">
        <v>548529.5</v>
      </c>
      <c r="O1999" s="6">
        <v>495449</v>
      </c>
      <c r="P1999" s="6">
        <v>488113</v>
      </c>
      <c r="Q1999" s="6">
        <v>386062</v>
      </c>
      <c r="R1999" s="6">
        <v>333499</v>
      </c>
      <c r="S1999" s="6" t="s">
        <v>4474</v>
      </c>
      <c r="T1999" s="6" t="s">
        <v>4474</v>
      </c>
      <c r="U1999" s="6">
        <v>1858832</v>
      </c>
      <c r="V1999" s="6">
        <v>1856890</v>
      </c>
      <c r="W1999" s="6">
        <v>6625116</v>
      </c>
      <c r="X1999" s="6">
        <v>7102285</v>
      </c>
      <c r="Y1999" s="6">
        <v>3458095</v>
      </c>
      <c r="Z1999" s="6">
        <v>4024349</v>
      </c>
      <c r="AA1999" s="6">
        <v>968667</v>
      </c>
      <c r="AB1999" s="6">
        <v>1719275</v>
      </c>
      <c r="AC1999" s="6">
        <v>237498763</v>
      </c>
      <c r="AD1999" s="6">
        <v>237123763</v>
      </c>
      <c r="AF1999">
        <f>Q1999/W1999</f>
        <v>5.8272489115662275E-2</v>
      </c>
      <c r="AG1999">
        <f>R1999/X1999</f>
        <v>4.6956578059033111E-2</v>
      </c>
      <c r="AH1999">
        <f>U1999/W1999</f>
        <v>0.28057350241112761</v>
      </c>
      <c r="AI1999">
        <f>V1999/X1999</f>
        <v>0.26144966021498717</v>
      </c>
      <c r="AJ1999">
        <f>Y1999/AA1999</f>
        <v>3.5699523159145508</v>
      </c>
      <c r="AK1999">
        <f>Z1999/AB1999</f>
        <v>2.3407244332640214</v>
      </c>
      <c r="AL1999">
        <f>O1999/K1999</f>
        <v>0.28126268437942975</v>
      </c>
      <c r="AM1999">
        <f>P1999/L1999</f>
        <v>0.28065568529681667</v>
      </c>
      <c r="AN1999">
        <f>K1999/W1999</f>
        <v>0.26588470299991729</v>
      </c>
      <c r="AO1999">
        <f>L1999/X1999</f>
        <v>0.24487724725211674</v>
      </c>
      <c r="AP1999">
        <f>IF(OR(Q1999&lt;0, Q1999="NA"), 0, 1)</f>
        <v>1</v>
      </c>
      <c r="AQ1999">
        <f>IF(OR(S1999&lt;0, S1999="NA"), 0, 1)</f>
        <v>0</v>
      </c>
      <c r="AR1999">
        <f>IFERROR(IF((AF1999-AG1999)&gt;0,1,0),0)</f>
        <v>1</v>
      </c>
      <c r="AS1999">
        <f>IFERROR(IF((S1999-Q1999)&gt;0,1,0),0)</f>
        <v>0</v>
      </c>
      <c r="AT1999">
        <f>IFERROR(IF((AH1999-AI1999)&lt;0,1,0),0)</f>
        <v>0</v>
      </c>
      <c r="AU1999">
        <f>IFERROR(IF((AJ1999-AK1999)&gt;0,1,0),0)</f>
        <v>1</v>
      </c>
      <c r="AV1999">
        <f>IFERROR(IF((AL1999-AM1999)&gt;0,1,0),0)</f>
        <v>1</v>
      </c>
      <c r="AW1999">
        <f>IFERROR(IF((AN1999-AO1999)&gt;0,1,0),0)</f>
        <v>1</v>
      </c>
      <c r="AX1999">
        <f>IFERROR(IF((AC1999-AD1999)&lt;0,1,0),0)</f>
        <v>0</v>
      </c>
      <c r="AY1999">
        <f>SUM(AP1999:AX1999)</f>
        <v>5</v>
      </c>
    </row>
    <row r="2000" spans="1:51" x14ac:dyDescent="0.45">
      <c r="A2000" s="1" t="s">
        <v>4315</v>
      </c>
      <c r="B2000" s="2">
        <v>100382</v>
      </c>
      <c r="C2000" s="3" t="s">
        <v>5337</v>
      </c>
      <c r="D2000" s="5">
        <v>77.540000000000006</v>
      </c>
      <c r="E2000" s="5">
        <v>255024.70450066001</v>
      </c>
      <c r="F2000" s="3" t="s">
        <v>4480</v>
      </c>
      <c r="G2000" s="3" t="s">
        <v>4481</v>
      </c>
      <c r="H2000" s="3" t="s">
        <v>4481</v>
      </c>
      <c r="I2000" s="3" t="s">
        <v>4807</v>
      </c>
      <c r="J2000" s="3" t="s">
        <v>4484</v>
      </c>
      <c r="K2000" s="6">
        <v>82296000</v>
      </c>
      <c r="L2000" s="6">
        <v>82396000</v>
      </c>
      <c r="M2000" s="6" t="s">
        <v>4474</v>
      </c>
      <c r="N2000" s="6" t="s">
        <v>4474</v>
      </c>
      <c r="O2000" s="6">
        <v>66465000</v>
      </c>
      <c r="P2000" s="6">
        <v>64341000</v>
      </c>
      <c r="Q2000" s="6">
        <v>19965000</v>
      </c>
      <c r="R2000" s="6">
        <v>18212000</v>
      </c>
      <c r="S2000" s="6" t="s">
        <v>4474</v>
      </c>
      <c r="T2000" s="6">
        <v>12333000</v>
      </c>
      <c r="U2000" s="6">
        <v>170078000</v>
      </c>
      <c r="V2000" s="6">
        <v>174256000</v>
      </c>
      <c r="W2000" s="6">
        <v>1929845000</v>
      </c>
      <c r="X2000" s="6">
        <v>1922125000</v>
      </c>
      <c r="Y2000" s="6" t="s">
        <v>4474</v>
      </c>
      <c r="Z2000" s="6" t="s">
        <v>4474</v>
      </c>
      <c r="AA2000" s="6" t="s">
        <v>4474</v>
      </c>
      <c r="AB2000" s="6" t="s">
        <v>4474</v>
      </c>
      <c r="AC2000" s="6">
        <v>3288943829</v>
      </c>
      <c r="AD2000" s="6">
        <v>3345492193</v>
      </c>
      <c r="AF2000">
        <f>Q2000/W2000</f>
        <v>1.0345390432910415E-2</v>
      </c>
      <c r="AG2000">
        <f>R2000/X2000</f>
        <v>9.474930090394745E-3</v>
      </c>
      <c r="AH2000">
        <f>U2000/W2000</f>
        <v>8.8130393891737421E-2</v>
      </c>
      <c r="AI2000">
        <f>V2000/X2000</f>
        <v>9.0657995707875402E-2</v>
      </c>
      <c r="AJ2000" t="e">
        <f>Y2000/AA2000</f>
        <v>#VALUE!</v>
      </c>
      <c r="AK2000" t="e">
        <f>Z2000/AB2000</f>
        <v>#VALUE!</v>
      </c>
      <c r="AL2000">
        <f>O2000/K2000</f>
        <v>0.8076334208223972</v>
      </c>
      <c r="AM2000">
        <f>P2000/L2000</f>
        <v>0.78087528520801985</v>
      </c>
      <c r="AN2000">
        <f>K2000/W2000</f>
        <v>4.2643839272065893E-2</v>
      </c>
      <c r="AO2000">
        <f>L2000/X2000</f>
        <v>4.2867139233920791E-2</v>
      </c>
      <c r="AP2000">
        <f>IF(OR(Q2000&lt;0, Q2000="NA"), 0, 1)</f>
        <v>1</v>
      </c>
      <c r="AQ2000">
        <f>IF(OR(S2000&lt;0, S2000="NA"), 0, 1)</f>
        <v>0</v>
      </c>
      <c r="AR2000">
        <f>IFERROR(IF((AF2000-AG2000)&gt;0,1,0),0)</f>
        <v>1</v>
      </c>
      <c r="AS2000">
        <f>IFERROR(IF((S2000-Q2000)&gt;0,1,0),0)</f>
        <v>0</v>
      </c>
      <c r="AT2000">
        <f>IFERROR(IF((AH2000-AI2000)&lt;0,1,0),0)</f>
        <v>1</v>
      </c>
      <c r="AU2000">
        <f>IFERROR(IF((AJ2000-AK2000)&gt;0,1,0),0)</f>
        <v>0</v>
      </c>
      <c r="AV2000">
        <f>IFERROR(IF((AL2000-AM2000)&gt;0,1,0),0)</f>
        <v>1</v>
      </c>
      <c r="AW2000">
        <f>IFERROR(IF((AN2000-AO2000)&gt;0,1,0),0)</f>
        <v>0</v>
      </c>
      <c r="AX2000">
        <f>IFERROR(IF((AC2000-AD2000)&lt;0,1,0),0)</f>
        <v>1</v>
      </c>
      <c r="AY2000">
        <f>SUM(AP2000:AX2000)</f>
        <v>5</v>
      </c>
    </row>
    <row r="2001" spans="1:51" x14ac:dyDescent="0.45">
      <c r="A2001" s="1" t="s">
        <v>4316</v>
      </c>
      <c r="B2001" s="2">
        <v>102952</v>
      </c>
      <c r="C2001" s="3" t="s">
        <v>5337</v>
      </c>
      <c r="D2001" s="7">
        <v>131.15</v>
      </c>
      <c r="E2001" s="5">
        <v>81665.730941450005</v>
      </c>
      <c r="F2001" s="3" t="s">
        <v>4525</v>
      </c>
      <c r="G2001" s="3" t="s">
        <v>4526</v>
      </c>
      <c r="H2001" s="3" t="s">
        <v>4634</v>
      </c>
      <c r="I2001" s="3" t="s">
        <v>4634</v>
      </c>
      <c r="J2001" s="3" t="s">
        <v>4528</v>
      </c>
      <c r="K2001" s="6">
        <v>7487715</v>
      </c>
      <c r="L2001" s="6">
        <v>7095072</v>
      </c>
      <c r="M2001" s="6">
        <v>3042145</v>
      </c>
      <c r="N2001" s="6">
        <v>2682374</v>
      </c>
      <c r="O2001" s="6">
        <v>1509728</v>
      </c>
      <c r="P2001" s="6">
        <v>1214422</v>
      </c>
      <c r="Q2001" s="6">
        <v>937544</v>
      </c>
      <c r="R2001" s="6">
        <v>615466</v>
      </c>
      <c r="S2001" s="6">
        <v>2067711</v>
      </c>
      <c r="T2001" s="6">
        <v>1821783</v>
      </c>
      <c r="U2001" s="6">
        <v>15667607</v>
      </c>
      <c r="V2001" s="6">
        <v>13829145</v>
      </c>
      <c r="W2001" s="6">
        <v>48953698</v>
      </c>
      <c r="X2001" s="6">
        <v>45533937</v>
      </c>
      <c r="Y2001" s="6" t="s">
        <v>4474</v>
      </c>
      <c r="Z2001" s="6" t="s">
        <v>4474</v>
      </c>
      <c r="AA2001" s="6" t="s">
        <v>4474</v>
      </c>
      <c r="AB2001" s="6" t="s">
        <v>4474</v>
      </c>
      <c r="AC2001" s="6">
        <v>618395510</v>
      </c>
      <c r="AD2001" s="6">
        <v>608150705</v>
      </c>
      <c r="AF2001">
        <f>Q2001/W2001</f>
        <v>1.9151648155365096E-2</v>
      </c>
      <c r="AG2001">
        <f>R2001/X2001</f>
        <v>1.3516643640983646E-2</v>
      </c>
      <c r="AH2001">
        <f>U2001/W2001</f>
        <v>0.32004950882362349</v>
      </c>
      <c r="AI2001">
        <f>V2001/X2001</f>
        <v>0.30371072459646964</v>
      </c>
      <c r="AJ2001" t="e">
        <f>Y2001/AA2001</f>
        <v>#VALUE!</v>
      </c>
      <c r="AK2001" t="e">
        <f>Z2001/AB2001</f>
        <v>#VALUE!</v>
      </c>
      <c r="AL2001">
        <f>O2001/K2001</f>
        <v>0.20162733223687065</v>
      </c>
      <c r="AM2001">
        <f>P2001/L2001</f>
        <v>0.17116415450047581</v>
      </c>
      <c r="AN2001">
        <f>K2001/W2001</f>
        <v>0.15295504335545804</v>
      </c>
      <c r="AO2001">
        <f>L2001/X2001</f>
        <v>0.1558194276062709</v>
      </c>
      <c r="AP2001">
        <f>IF(OR(Q2001&lt;0, Q2001="NA"), 0, 1)</f>
        <v>1</v>
      </c>
      <c r="AQ2001">
        <f>IF(OR(S2001&lt;0, S2001="NA"), 0, 1)</f>
        <v>1</v>
      </c>
      <c r="AR2001">
        <f>IFERROR(IF((AF2001-AG2001)&gt;0,1,0),0)</f>
        <v>1</v>
      </c>
      <c r="AS2001">
        <f>IFERROR(IF((S2001-Q2001)&gt;0,1,0),0)</f>
        <v>1</v>
      </c>
      <c r="AT2001">
        <f>IFERROR(IF((AH2001-AI2001)&lt;0,1,0),0)</f>
        <v>0</v>
      </c>
      <c r="AU2001">
        <f>IFERROR(IF((AJ2001-AK2001)&gt;0,1,0),0)</f>
        <v>0</v>
      </c>
      <c r="AV2001">
        <f>IFERROR(IF((AL2001-AM2001)&gt;0,1,0),0)</f>
        <v>1</v>
      </c>
      <c r="AW2001">
        <f>IFERROR(IF((AN2001-AO2001)&gt;0,1,0),0)</f>
        <v>0</v>
      </c>
      <c r="AX2001">
        <f>IFERROR(IF((AC2001-AD2001)&lt;0,1,0),0)</f>
        <v>0</v>
      </c>
      <c r="AY2001">
        <f>SUM(AP2001:AX2001)</f>
        <v>5</v>
      </c>
    </row>
    <row r="2002" spans="1:51" x14ac:dyDescent="0.45">
      <c r="A2002" s="1" t="s">
        <v>4320</v>
      </c>
      <c r="B2002" s="2">
        <v>100499</v>
      </c>
      <c r="C2002" s="3" t="s">
        <v>5335</v>
      </c>
      <c r="D2002" s="5">
        <v>31.74</v>
      </c>
      <c r="E2002" s="5">
        <v>2124.0346107</v>
      </c>
      <c r="F2002" s="3" t="s">
        <v>4480</v>
      </c>
      <c r="G2002" s="3" t="s">
        <v>4481</v>
      </c>
      <c r="H2002" s="3" t="s">
        <v>4481</v>
      </c>
      <c r="I2002" s="3" t="s">
        <v>4482</v>
      </c>
      <c r="J2002" s="3" t="s">
        <v>4484</v>
      </c>
      <c r="K2002" s="6">
        <v>606191</v>
      </c>
      <c r="L2002" s="6">
        <v>591129</v>
      </c>
      <c r="M2002" s="6" t="s">
        <v>4474</v>
      </c>
      <c r="N2002" s="6" t="s">
        <v>4474</v>
      </c>
      <c r="O2002" s="6">
        <v>532547</v>
      </c>
      <c r="P2002" s="6">
        <v>500618</v>
      </c>
      <c r="Q2002" s="6">
        <v>151510</v>
      </c>
      <c r="R2002" s="6">
        <v>136849</v>
      </c>
      <c r="S2002" s="6" t="s">
        <v>4474</v>
      </c>
      <c r="T2002" s="6">
        <v>190939</v>
      </c>
      <c r="U2002" s="6">
        <v>279308</v>
      </c>
      <c r="V2002" s="6">
        <v>279251</v>
      </c>
      <c r="W2002" s="6">
        <v>18684298</v>
      </c>
      <c r="X2002" s="6">
        <v>18514169</v>
      </c>
      <c r="Y2002" s="6" t="s">
        <v>4474</v>
      </c>
      <c r="Z2002" s="6" t="s">
        <v>4474</v>
      </c>
      <c r="AA2002" s="6" t="s">
        <v>4474</v>
      </c>
      <c r="AB2002" s="6" t="s">
        <v>4474</v>
      </c>
      <c r="AC2002" s="6">
        <v>66919805</v>
      </c>
      <c r="AD2002" s="6">
        <v>66871479</v>
      </c>
      <c r="AF2002">
        <f>Q2002/W2002</f>
        <v>8.108947951911279E-3</v>
      </c>
      <c r="AG2002">
        <f>R2002/X2002</f>
        <v>7.3915820904519132E-3</v>
      </c>
      <c r="AH2002">
        <f>U2002/W2002</f>
        <v>1.4948808887548251E-2</v>
      </c>
      <c r="AI2002">
        <f>V2002/X2002</f>
        <v>1.5083096627237226E-2</v>
      </c>
      <c r="AJ2002" t="e">
        <f>Y2002/AA2002</f>
        <v>#VALUE!</v>
      </c>
      <c r="AK2002" t="e">
        <f>Z2002/AB2002</f>
        <v>#VALUE!</v>
      </c>
      <c r="AL2002">
        <f>O2002/K2002</f>
        <v>0.87851353781233965</v>
      </c>
      <c r="AM2002">
        <f>P2002/L2002</f>
        <v>0.8468845209759629</v>
      </c>
      <c r="AN2002">
        <f>K2002/W2002</f>
        <v>3.2443873459950166E-2</v>
      </c>
      <c r="AO2002">
        <f>L2002/X2002</f>
        <v>3.1928465166327476E-2</v>
      </c>
      <c r="AP2002">
        <f>IF(OR(Q2002&lt;0, Q2002="NA"), 0, 1)</f>
        <v>1</v>
      </c>
      <c r="AQ2002">
        <f>IF(OR(S2002&lt;0, S2002="NA"), 0, 1)</f>
        <v>0</v>
      </c>
      <c r="AR2002">
        <f>IFERROR(IF((AF2002-AG2002)&gt;0,1,0),0)</f>
        <v>1</v>
      </c>
      <c r="AS2002">
        <f>IFERROR(IF((S2002-Q2002)&gt;0,1,0),0)</f>
        <v>0</v>
      </c>
      <c r="AT2002">
        <f>IFERROR(IF((AH2002-AI2002)&lt;0,1,0),0)</f>
        <v>1</v>
      </c>
      <c r="AU2002">
        <f>IFERROR(IF((AJ2002-AK2002)&gt;0,1,0),0)</f>
        <v>0</v>
      </c>
      <c r="AV2002">
        <f>IFERROR(IF((AL2002-AM2002)&gt;0,1,0),0)</f>
        <v>1</v>
      </c>
      <c r="AW2002">
        <f>IFERROR(IF((AN2002-AO2002)&gt;0,1,0),0)</f>
        <v>1</v>
      </c>
      <c r="AX2002">
        <f>IFERROR(IF((AC2002-AD2002)&lt;0,1,0),0)</f>
        <v>0</v>
      </c>
      <c r="AY2002">
        <f>SUM(AP2002:AX2002)</f>
        <v>5</v>
      </c>
    </row>
    <row r="2003" spans="1:51" x14ac:dyDescent="0.45">
      <c r="A2003" s="1" t="s">
        <v>4321</v>
      </c>
      <c r="B2003" s="2">
        <v>4298486</v>
      </c>
      <c r="C2003" s="3" t="s">
        <v>5337</v>
      </c>
      <c r="D2003" s="5">
        <v>199.21</v>
      </c>
      <c r="E2003" s="5">
        <v>9761.6200909700001</v>
      </c>
      <c r="F2003" s="3" t="s">
        <v>4485</v>
      </c>
      <c r="G2003" s="3" t="s">
        <v>4486</v>
      </c>
      <c r="H2003" s="3" t="s">
        <v>4590</v>
      </c>
      <c r="I2003" s="3" t="s">
        <v>4590</v>
      </c>
      <c r="J2003" s="3" t="s">
        <v>5322</v>
      </c>
      <c r="K2003" s="6">
        <v>21792500</v>
      </c>
      <c r="L2003" s="6">
        <v>21947500</v>
      </c>
      <c r="M2003" s="6">
        <v>1449500</v>
      </c>
      <c r="N2003" s="6">
        <v>1495800</v>
      </c>
      <c r="O2003" s="6">
        <v>1304300</v>
      </c>
      <c r="P2003" s="6">
        <v>1351400</v>
      </c>
      <c r="Q2003" s="6">
        <v>696000</v>
      </c>
      <c r="R2003" s="6">
        <v>725400</v>
      </c>
      <c r="S2003" s="6">
        <v>893900</v>
      </c>
      <c r="T2003" s="6">
        <v>953500</v>
      </c>
      <c r="U2003" s="6">
        <v>4949600</v>
      </c>
      <c r="V2003" s="6">
        <v>5147200</v>
      </c>
      <c r="W2003" s="6">
        <v>15275000</v>
      </c>
      <c r="X2003" s="6">
        <v>15108500</v>
      </c>
      <c r="Y2003" s="6">
        <v>8683500</v>
      </c>
      <c r="Z2003" s="6">
        <v>8536100</v>
      </c>
      <c r="AA2003" s="6">
        <v>3928500</v>
      </c>
      <c r="AB2003" s="6">
        <v>3748300</v>
      </c>
      <c r="AC2003" s="6">
        <v>49000624</v>
      </c>
      <c r="AD2003" s="6">
        <v>49153921</v>
      </c>
      <c r="AF2003">
        <f>Q2003/W2003</f>
        <v>4.5564648117839605E-2</v>
      </c>
      <c r="AG2003">
        <f>R2003/X2003</f>
        <v>4.8012708078234108E-2</v>
      </c>
      <c r="AH2003">
        <f>U2003/W2003</f>
        <v>0.3240327332242226</v>
      </c>
      <c r="AI2003">
        <f>V2003/X2003</f>
        <v>0.34068239732600852</v>
      </c>
      <c r="AJ2003">
        <f>Y2003/AA2003</f>
        <v>2.2103856433753339</v>
      </c>
      <c r="AK2003">
        <f>Z2003/AB2003</f>
        <v>2.2773257209935172</v>
      </c>
      <c r="AL2003">
        <f>O2003/K2003</f>
        <v>5.9850866123666399E-2</v>
      </c>
      <c r="AM2003">
        <f>P2003/L2003</f>
        <v>6.157421118578426E-2</v>
      </c>
      <c r="AN2003">
        <f>K2003/W2003</f>
        <v>1.4266775777414076</v>
      </c>
      <c r="AO2003">
        <f>L2003/X2003</f>
        <v>1.4526590991825794</v>
      </c>
      <c r="AP2003">
        <f>IF(OR(Q2003&lt;0, Q2003="NA"), 0, 1)</f>
        <v>1</v>
      </c>
      <c r="AQ2003">
        <f>IF(OR(S2003&lt;0, S2003="NA"), 0, 1)</f>
        <v>1</v>
      </c>
      <c r="AR2003">
        <f>IFERROR(IF((AF2003-AG2003)&gt;0,1,0),0)</f>
        <v>0</v>
      </c>
      <c r="AS2003">
        <f>IFERROR(IF((S2003-Q2003)&gt;0,1,0),0)</f>
        <v>1</v>
      </c>
      <c r="AT2003">
        <f>IFERROR(IF((AH2003-AI2003)&lt;0,1,0),0)</f>
        <v>1</v>
      </c>
      <c r="AU2003">
        <f>IFERROR(IF((AJ2003-AK2003)&gt;0,1,0),0)</f>
        <v>0</v>
      </c>
      <c r="AV2003">
        <f>IFERROR(IF((AL2003-AM2003)&gt;0,1,0),0)</f>
        <v>0</v>
      </c>
      <c r="AW2003">
        <f>IFERROR(IF((AN2003-AO2003)&gt;0,1,0),0)</f>
        <v>0</v>
      </c>
      <c r="AX2003">
        <f>IFERROR(IF((AC2003-AD2003)&lt;0,1,0),0)</f>
        <v>1</v>
      </c>
      <c r="AY2003">
        <f>SUM(AP2003:AX2003)</f>
        <v>5</v>
      </c>
    </row>
    <row r="2004" spans="1:51" x14ac:dyDescent="0.45">
      <c r="A2004" s="1" t="s">
        <v>4323</v>
      </c>
      <c r="B2004" s="2">
        <v>4102413</v>
      </c>
      <c r="C2004" s="3" t="s">
        <v>5337</v>
      </c>
      <c r="D2004" s="5">
        <v>347.87</v>
      </c>
      <c r="E2004" s="5">
        <v>25193.562546630001</v>
      </c>
      <c r="F2004" s="3" t="s">
        <v>4470</v>
      </c>
      <c r="G2004" s="3" t="s">
        <v>4471</v>
      </c>
      <c r="H2004" s="3" t="s">
        <v>4472</v>
      </c>
      <c r="I2004" s="3" t="s">
        <v>4472</v>
      </c>
      <c r="J2004" s="3" t="s">
        <v>4473</v>
      </c>
      <c r="K2004" s="6">
        <v>2876400</v>
      </c>
      <c r="L2004" s="6">
        <v>2876900</v>
      </c>
      <c r="M2004" s="6">
        <v>744700</v>
      </c>
      <c r="N2004" s="6">
        <v>756800</v>
      </c>
      <c r="O2004" s="6">
        <v>594100</v>
      </c>
      <c r="P2004" s="6">
        <v>610700</v>
      </c>
      <c r="Q2004" s="6">
        <v>499600</v>
      </c>
      <c r="R2004" s="6">
        <v>524900</v>
      </c>
      <c r="S2004" s="6">
        <v>702400</v>
      </c>
      <c r="T2004" s="6">
        <v>752400</v>
      </c>
      <c r="U2004" s="6">
        <v>202600</v>
      </c>
      <c r="V2004" s="6">
        <v>72900</v>
      </c>
      <c r="W2004" s="6">
        <v>3675100</v>
      </c>
      <c r="X2004" s="6">
        <v>3489400</v>
      </c>
      <c r="Y2004" s="6">
        <v>1550600</v>
      </c>
      <c r="Z2004" s="6">
        <v>1483000</v>
      </c>
      <c r="AA2004" s="6">
        <v>516500</v>
      </c>
      <c r="AB2004" s="6">
        <v>633700</v>
      </c>
      <c r="AC2004" s="6">
        <v>72500000</v>
      </c>
      <c r="AD2004" s="6">
        <v>72600000</v>
      </c>
      <c r="AF2004">
        <f>Q2004/W2004</f>
        <v>0.13594187913254061</v>
      </c>
      <c r="AG2004">
        <f>R2004/X2004</f>
        <v>0.15042700750845417</v>
      </c>
      <c r="AH2004">
        <f>U2004/W2004</f>
        <v>5.5127751625806097E-2</v>
      </c>
      <c r="AI2004">
        <f>V2004/X2004</f>
        <v>2.0891843870006303E-2</v>
      </c>
      <c r="AJ2004">
        <f>Y2004/AA2004</f>
        <v>3.0021297192642789</v>
      </c>
      <c r="AK2004">
        <f>Z2004/AB2004</f>
        <v>2.3402240807953292</v>
      </c>
      <c r="AL2004">
        <f>O2004/K2004</f>
        <v>0.20654290084828258</v>
      </c>
      <c r="AM2004">
        <f>P2004/L2004</f>
        <v>0.21227710382703605</v>
      </c>
      <c r="AN2004">
        <f>K2004/W2004</f>
        <v>0.78267258033794995</v>
      </c>
      <c r="AO2004">
        <f>L2004/X2004</f>
        <v>0.82446838998108563</v>
      </c>
      <c r="AP2004">
        <f>IF(OR(Q2004&lt;0, Q2004="NA"), 0, 1)</f>
        <v>1</v>
      </c>
      <c r="AQ2004">
        <f>IF(OR(S2004&lt;0, S2004="NA"), 0, 1)</f>
        <v>1</v>
      </c>
      <c r="AR2004">
        <f>IFERROR(IF((AF2004-AG2004)&gt;0,1,0),0)</f>
        <v>0</v>
      </c>
      <c r="AS2004">
        <f>IFERROR(IF((S2004-Q2004)&gt;0,1,0),0)</f>
        <v>1</v>
      </c>
      <c r="AT2004">
        <f>IFERROR(IF((AH2004-AI2004)&lt;0,1,0),0)</f>
        <v>0</v>
      </c>
      <c r="AU2004">
        <f>IFERROR(IF((AJ2004-AK2004)&gt;0,1,0),0)</f>
        <v>1</v>
      </c>
      <c r="AV2004">
        <f>IFERROR(IF((AL2004-AM2004)&gt;0,1,0),0)</f>
        <v>0</v>
      </c>
      <c r="AW2004">
        <f>IFERROR(IF((AN2004-AO2004)&gt;0,1,0),0)</f>
        <v>0</v>
      </c>
      <c r="AX2004">
        <f>IFERROR(IF((AC2004-AD2004)&lt;0,1,0),0)</f>
        <v>1</v>
      </c>
      <c r="AY2004">
        <f>SUM(AP2004:AX2004)</f>
        <v>5</v>
      </c>
    </row>
    <row r="2005" spans="1:51" x14ac:dyDescent="0.45">
      <c r="A2005" s="1" t="s">
        <v>4327</v>
      </c>
      <c r="B2005" s="2">
        <v>5721694</v>
      </c>
      <c r="C2005" s="3" t="s">
        <v>5337</v>
      </c>
      <c r="D2005" s="5">
        <v>9.84</v>
      </c>
      <c r="E2005" s="5">
        <v>575.08467959999996</v>
      </c>
      <c r="F2005" s="3" t="s">
        <v>4480</v>
      </c>
      <c r="G2005" s="3" t="s">
        <v>4491</v>
      </c>
      <c r="H2005" s="3" t="s">
        <v>4492</v>
      </c>
      <c r="I2005" s="3" t="s">
        <v>4493</v>
      </c>
      <c r="J2005" s="3"/>
      <c r="K2005" s="6">
        <v>67136.107999999993</v>
      </c>
      <c r="L2005" s="6">
        <v>66308.540999999997</v>
      </c>
      <c r="M2005" s="6" t="s">
        <v>4474</v>
      </c>
      <c r="N2005" s="6" t="s">
        <v>4474</v>
      </c>
      <c r="O2005" s="6">
        <v>59105.292000000001</v>
      </c>
      <c r="P2005" s="6">
        <v>58226.072</v>
      </c>
      <c r="Q2005" s="6">
        <v>70520.803</v>
      </c>
      <c r="R2005" s="6">
        <v>70961.614000000001</v>
      </c>
      <c r="S2005" s="6">
        <v>91356.686000000002</v>
      </c>
      <c r="T2005" s="6">
        <v>71107.369000000006</v>
      </c>
      <c r="U2005" s="6" t="s">
        <v>4474</v>
      </c>
      <c r="V2005" s="6" t="s">
        <v>4474</v>
      </c>
      <c r="W2005" s="6">
        <v>850514.39300000004</v>
      </c>
      <c r="X2005" s="6">
        <v>850514.39300000004</v>
      </c>
      <c r="Y2005" s="6">
        <v>24767.49</v>
      </c>
      <c r="Z2005" s="6">
        <v>24767.49</v>
      </c>
      <c r="AA2005" s="6">
        <v>244453</v>
      </c>
      <c r="AB2005" s="6">
        <v>244453</v>
      </c>
      <c r="AC2005" s="6">
        <v>58443565</v>
      </c>
      <c r="AD2005" s="6">
        <v>58443565</v>
      </c>
      <c r="AF2005">
        <f>Q2005/W2005</f>
        <v>8.291547277789571E-2</v>
      </c>
      <c r="AG2005">
        <f>R2005/X2005</f>
        <v>8.3433760303219223E-2</v>
      </c>
      <c r="AH2005" t="e">
        <f>U2005/W2005</f>
        <v>#VALUE!</v>
      </c>
      <c r="AI2005" t="e">
        <f>V2005/X2005</f>
        <v>#VALUE!</v>
      </c>
      <c r="AJ2005">
        <f>Y2005/AA2005</f>
        <v>0.10131800386986456</v>
      </c>
      <c r="AK2005">
        <f>Z2005/AB2005</f>
        <v>0.10131800386986456</v>
      </c>
      <c r="AL2005">
        <f>O2005/K2005</f>
        <v>0.88038007803490792</v>
      </c>
      <c r="AM2005">
        <f>P2005/L2005</f>
        <v>0.87810817613978265</v>
      </c>
      <c r="AN2005">
        <f>K2005/W2005</f>
        <v>7.8935886979163664E-2</v>
      </c>
      <c r="AO2005">
        <f>L2005/X2005</f>
        <v>7.7962867584299655E-2</v>
      </c>
      <c r="AP2005">
        <f>IF(OR(Q2005&lt;0, Q2005="NA"), 0, 1)</f>
        <v>1</v>
      </c>
      <c r="AQ2005">
        <f>IF(OR(S2005&lt;0, S2005="NA"), 0, 1)</f>
        <v>1</v>
      </c>
      <c r="AR2005">
        <f>IFERROR(IF((AF2005-AG2005)&gt;0,1,0),0)</f>
        <v>0</v>
      </c>
      <c r="AS2005">
        <f>IFERROR(IF((S2005-Q2005)&gt;0,1,0),0)</f>
        <v>1</v>
      </c>
      <c r="AT2005">
        <f>IFERROR(IF((AH2005-AI2005)&lt;0,1,0),0)</f>
        <v>0</v>
      </c>
      <c r="AU2005">
        <f>IFERROR(IF((AJ2005-AK2005)&gt;0,1,0),0)</f>
        <v>0</v>
      </c>
      <c r="AV2005">
        <f>IFERROR(IF((AL2005-AM2005)&gt;0,1,0),0)</f>
        <v>1</v>
      </c>
      <c r="AW2005">
        <f>IFERROR(IF((AN2005-AO2005)&gt;0,1,0),0)</f>
        <v>1</v>
      </c>
      <c r="AX2005">
        <f>IFERROR(IF((AC2005-AD2005)&lt;0,1,0),0)</f>
        <v>0</v>
      </c>
      <c r="AY2005">
        <f>SUM(AP2005:AX2005)</f>
        <v>5</v>
      </c>
    </row>
    <row r="2006" spans="1:51" x14ac:dyDescent="0.45">
      <c r="A2006" s="1" t="s">
        <v>4333</v>
      </c>
      <c r="B2006" s="2">
        <v>5721136</v>
      </c>
      <c r="C2006" s="3" t="s">
        <v>5337</v>
      </c>
      <c r="D2006" s="7">
        <v>7.85</v>
      </c>
      <c r="E2006" s="5">
        <v>110.54617275</v>
      </c>
      <c r="F2006" s="3" t="s">
        <v>4480</v>
      </c>
      <c r="G2006" s="3" t="s">
        <v>4491</v>
      </c>
      <c r="H2006" s="3" t="s">
        <v>4492</v>
      </c>
      <c r="I2006" s="3" t="s">
        <v>4493</v>
      </c>
      <c r="J2006" s="3"/>
      <c r="K2006" s="6">
        <v>6881.3639999999996</v>
      </c>
      <c r="L2006" s="6">
        <v>6697.0150000000003</v>
      </c>
      <c r="M2006" s="6" t="s">
        <v>4474</v>
      </c>
      <c r="N2006" s="6" t="s">
        <v>4474</v>
      </c>
      <c r="O2006" s="6">
        <v>3283.5450000000001</v>
      </c>
      <c r="P2006" s="6">
        <v>3056.2139999999999</v>
      </c>
      <c r="Q2006" s="6">
        <v>3185.8389999999999</v>
      </c>
      <c r="R2006" s="6">
        <v>3208.277</v>
      </c>
      <c r="S2006" s="6">
        <v>3768.7840000000001</v>
      </c>
      <c r="T2006" s="6">
        <v>3583.91</v>
      </c>
      <c r="U2006" s="6">
        <v>49827.027000000002</v>
      </c>
      <c r="V2006" s="6">
        <v>49827.027000000002</v>
      </c>
      <c r="W2006" s="6">
        <v>176056.99600000001</v>
      </c>
      <c r="X2006" s="6">
        <v>176056.99600000001</v>
      </c>
      <c r="Y2006" s="6">
        <v>2620.71</v>
      </c>
      <c r="Z2006" s="6">
        <v>2620.71</v>
      </c>
      <c r="AA2006" s="6">
        <v>2240</v>
      </c>
      <c r="AB2006" s="6">
        <v>2240</v>
      </c>
      <c r="AC2006" s="6">
        <v>14082315</v>
      </c>
      <c r="AD2006" s="6">
        <v>14082315</v>
      </c>
      <c r="AF2006">
        <f>Q2006/W2006</f>
        <v>1.8095497892057635E-2</v>
      </c>
      <c r="AG2006">
        <f>R2006/X2006</f>
        <v>1.8222945255751154E-2</v>
      </c>
      <c r="AH2006">
        <f>U2006/W2006</f>
        <v>0.28301645564826061</v>
      </c>
      <c r="AI2006">
        <f>V2006/X2006</f>
        <v>0.28301645564826061</v>
      </c>
      <c r="AJ2006">
        <f>Y2006/AA2006</f>
        <v>1.1699598214285714</v>
      </c>
      <c r="AK2006">
        <f>Z2006/AB2006</f>
        <v>1.1699598214285714</v>
      </c>
      <c r="AL2006">
        <f>O2006/K2006</f>
        <v>0.47716484696929273</v>
      </c>
      <c r="AM2006">
        <f>P2006/L2006</f>
        <v>0.45635465950128523</v>
      </c>
      <c r="AN2006">
        <f>K2006/W2006</f>
        <v>3.9086001444668513E-2</v>
      </c>
      <c r="AO2006">
        <f>L2006/X2006</f>
        <v>3.8038903037968454E-2</v>
      </c>
      <c r="AP2006">
        <f>IF(OR(Q2006&lt;0, Q2006="NA"), 0, 1)</f>
        <v>1</v>
      </c>
      <c r="AQ2006">
        <f>IF(OR(S2006&lt;0, S2006="NA"), 0, 1)</f>
        <v>1</v>
      </c>
      <c r="AR2006">
        <f>IFERROR(IF((AF2006-AG2006)&gt;0,1,0),0)</f>
        <v>0</v>
      </c>
      <c r="AS2006">
        <f>IFERROR(IF((S2006-Q2006)&gt;0,1,0),0)</f>
        <v>1</v>
      </c>
      <c r="AT2006">
        <f>IFERROR(IF((AH2006-AI2006)&lt;0,1,0),0)</f>
        <v>0</v>
      </c>
      <c r="AU2006">
        <f>IFERROR(IF((AJ2006-AK2006)&gt;0,1,0),0)</f>
        <v>0</v>
      </c>
      <c r="AV2006">
        <f>IFERROR(IF((AL2006-AM2006)&gt;0,1,0),0)</f>
        <v>1</v>
      </c>
      <c r="AW2006">
        <f>IFERROR(IF((AN2006-AO2006)&gt;0,1,0),0)</f>
        <v>1</v>
      </c>
      <c r="AX2006">
        <f>IFERROR(IF((AC2006-AD2006)&lt;0,1,0),0)</f>
        <v>0</v>
      </c>
      <c r="AY2006">
        <f>SUM(AP2006:AX2006)</f>
        <v>5</v>
      </c>
    </row>
    <row r="2007" spans="1:51" x14ac:dyDescent="0.45">
      <c r="A2007" s="1" t="s">
        <v>4337</v>
      </c>
      <c r="B2007" s="2">
        <v>5730786</v>
      </c>
      <c r="C2007" s="3" t="s">
        <v>5337</v>
      </c>
      <c r="D2007" s="5">
        <v>11.74</v>
      </c>
      <c r="E2007" s="5">
        <v>133.64277134</v>
      </c>
      <c r="F2007" s="3" t="s">
        <v>4480</v>
      </c>
      <c r="G2007" s="3" t="s">
        <v>4491</v>
      </c>
      <c r="H2007" s="3" t="s">
        <v>4492</v>
      </c>
      <c r="I2007" s="3" t="s">
        <v>4493</v>
      </c>
      <c r="J2007" s="3"/>
      <c r="K2007" s="6">
        <v>24021.383000000002</v>
      </c>
      <c r="L2007" s="6">
        <v>23057.803</v>
      </c>
      <c r="M2007" s="6" t="s">
        <v>4474</v>
      </c>
      <c r="N2007" s="6" t="s">
        <v>4474</v>
      </c>
      <c r="O2007" s="6">
        <v>21469.047999999999</v>
      </c>
      <c r="P2007" s="6">
        <v>20481.526000000002</v>
      </c>
      <c r="Q2007" s="6">
        <v>17277.467000000001</v>
      </c>
      <c r="R2007" s="6">
        <v>15535.072</v>
      </c>
      <c r="S2007" s="6">
        <v>390.85199999999998</v>
      </c>
      <c r="T2007" s="6">
        <v>4748.9960000000001</v>
      </c>
      <c r="U2007" s="6" t="s">
        <v>4474</v>
      </c>
      <c r="V2007" s="6" t="s">
        <v>4474</v>
      </c>
      <c r="W2007" s="6">
        <v>255625.36</v>
      </c>
      <c r="X2007" s="6">
        <v>255625.36</v>
      </c>
      <c r="Y2007" s="6">
        <v>2707.665</v>
      </c>
      <c r="Z2007" s="6">
        <v>2707.665</v>
      </c>
      <c r="AA2007" s="6">
        <v>117712</v>
      </c>
      <c r="AB2007" s="6">
        <v>117712</v>
      </c>
      <c r="AC2007" s="6">
        <v>11383541</v>
      </c>
      <c r="AD2007" s="6">
        <v>11383541</v>
      </c>
      <c r="AF2007">
        <f>Q2007/W2007</f>
        <v>6.7589017771945634E-2</v>
      </c>
      <c r="AG2007">
        <f>R2007/X2007</f>
        <v>6.0772812212372046E-2</v>
      </c>
      <c r="AH2007" t="e">
        <f>U2007/W2007</f>
        <v>#VALUE!</v>
      </c>
      <c r="AI2007" t="e">
        <f>V2007/X2007</f>
        <v>#VALUE!</v>
      </c>
      <c r="AJ2007">
        <f>Y2007/AA2007</f>
        <v>2.3002455144760091E-2</v>
      </c>
      <c r="AK2007">
        <f>Z2007/AB2007</f>
        <v>2.3002455144760091E-2</v>
      </c>
      <c r="AL2007">
        <f>O2007/K2007</f>
        <v>0.89374737499501999</v>
      </c>
      <c r="AM2007">
        <f>P2007/L2007</f>
        <v>0.88826875656800441</v>
      </c>
      <c r="AN2007">
        <f>K2007/W2007</f>
        <v>9.3971048099453058E-2</v>
      </c>
      <c r="AO2007">
        <f>L2007/X2007</f>
        <v>9.0201547295620438E-2</v>
      </c>
      <c r="AP2007">
        <f>IF(OR(Q2007&lt;0, Q2007="NA"), 0, 1)</f>
        <v>1</v>
      </c>
      <c r="AQ2007">
        <f>IF(OR(S2007&lt;0, S2007="NA"), 0, 1)</f>
        <v>1</v>
      </c>
      <c r="AR2007">
        <f>IFERROR(IF((AF2007-AG2007)&gt;0,1,0),0)</f>
        <v>1</v>
      </c>
      <c r="AS2007">
        <f>IFERROR(IF((S2007-Q2007)&gt;0,1,0),0)</f>
        <v>0</v>
      </c>
      <c r="AT2007">
        <f>IFERROR(IF((AH2007-AI2007)&lt;0,1,0),0)</f>
        <v>0</v>
      </c>
      <c r="AU2007">
        <f>IFERROR(IF((AJ2007-AK2007)&gt;0,1,0),0)</f>
        <v>0</v>
      </c>
      <c r="AV2007">
        <f>IFERROR(IF((AL2007-AM2007)&gt;0,1,0),0)</f>
        <v>1</v>
      </c>
      <c r="AW2007">
        <f>IFERROR(IF((AN2007-AO2007)&gt;0,1,0),0)</f>
        <v>1</v>
      </c>
      <c r="AX2007">
        <f>IFERROR(IF((AC2007-AD2007)&lt;0,1,0),0)</f>
        <v>0</v>
      </c>
      <c r="AY2007">
        <f>SUM(AP2007:AX2007)</f>
        <v>5</v>
      </c>
    </row>
    <row r="2008" spans="1:51" x14ac:dyDescent="0.45">
      <c r="A2008" s="1" t="s">
        <v>4341</v>
      </c>
      <c r="B2008" s="2">
        <v>4344540</v>
      </c>
      <c r="C2008" s="3" t="s">
        <v>5337</v>
      </c>
      <c r="D2008" s="5">
        <v>41.98</v>
      </c>
      <c r="E2008" s="5">
        <v>15975.71682546</v>
      </c>
      <c r="F2008" s="3" t="s">
        <v>4654</v>
      </c>
      <c r="G2008" s="3" t="s">
        <v>4654</v>
      </c>
      <c r="H2008" s="3" t="s">
        <v>4655</v>
      </c>
      <c r="I2008" s="3" t="s">
        <v>4725</v>
      </c>
      <c r="J2008" s="3" t="s">
        <v>5011</v>
      </c>
      <c r="K2008" s="6">
        <v>3534928</v>
      </c>
      <c r="L2008" s="6">
        <v>3427579</v>
      </c>
      <c r="M2008" s="6">
        <v>2197440</v>
      </c>
      <c r="N2008" s="6">
        <v>2129708</v>
      </c>
      <c r="O2008" s="6">
        <v>1529775</v>
      </c>
      <c r="P2008" s="6">
        <v>1480695</v>
      </c>
      <c r="Q2008" s="6">
        <v>1565424</v>
      </c>
      <c r="R2008" s="6">
        <v>1553930</v>
      </c>
      <c r="S2008" s="6">
        <v>2055714</v>
      </c>
      <c r="T2008" s="6">
        <v>1899213</v>
      </c>
      <c r="U2008" s="6">
        <v>6901814</v>
      </c>
      <c r="V2008" s="6">
        <v>7109243</v>
      </c>
      <c r="W2008" s="6">
        <v>12981224</v>
      </c>
      <c r="X2008" s="6">
        <v>12180501</v>
      </c>
      <c r="Y2008" s="6">
        <v>1832688</v>
      </c>
      <c r="Z2008" s="6">
        <v>1068290</v>
      </c>
      <c r="AA2008" s="6">
        <v>1646195</v>
      </c>
      <c r="AB2008" s="6">
        <v>634120</v>
      </c>
      <c r="AC2008" s="6">
        <v>380555427</v>
      </c>
      <c r="AD2008" s="6">
        <v>380491374</v>
      </c>
      <c r="AF2008">
        <f>Q2008/W2008</f>
        <v>0.12059140185856125</v>
      </c>
      <c r="AG2008">
        <f>R2008/X2008</f>
        <v>0.12757521221828233</v>
      </c>
      <c r="AH2008">
        <f>U2008/W2008</f>
        <v>0.53167667394076246</v>
      </c>
      <c r="AI2008">
        <f>V2008/X2008</f>
        <v>0.58365768370282967</v>
      </c>
      <c r="AJ2008">
        <f>Y2008/AA2008</f>
        <v>1.1132873080042158</v>
      </c>
      <c r="AK2008">
        <f>Z2008/AB2008</f>
        <v>1.6846811329085978</v>
      </c>
      <c r="AL2008">
        <f>O2008/K2008</f>
        <v>0.43275987516577424</v>
      </c>
      <c r="AM2008">
        <f>P2008/L2008</f>
        <v>0.43199441938464439</v>
      </c>
      <c r="AN2008">
        <f>K2008/W2008</f>
        <v>0.272310839101151</v>
      </c>
      <c r="AO2008">
        <f>L2008/X2008</f>
        <v>0.28139885214902077</v>
      </c>
      <c r="AP2008">
        <f>IF(OR(Q2008&lt;0, Q2008="NA"), 0, 1)</f>
        <v>1</v>
      </c>
      <c r="AQ2008">
        <f>IF(OR(S2008&lt;0, S2008="NA"), 0, 1)</f>
        <v>1</v>
      </c>
      <c r="AR2008">
        <f>IFERROR(IF((AF2008-AG2008)&gt;0,1,0),0)</f>
        <v>0</v>
      </c>
      <c r="AS2008">
        <f>IFERROR(IF((S2008-Q2008)&gt;0,1,0),0)</f>
        <v>1</v>
      </c>
      <c r="AT2008">
        <f>IFERROR(IF((AH2008-AI2008)&lt;0,1,0),0)</f>
        <v>1</v>
      </c>
      <c r="AU2008">
        <f>IFERROR(IF((AJ2008-AK2008)&gt;0,1,0),0)</f>
        <v>0</v>
      </c>
      <c r="AV2008">
        <f>IFERROR(IF((AL2008-AM2008)&gt;0,1,0),0)</f>
        <v>1</v>
      </c>
      <c r="AW2008">
        <f>IFERROR(IF((AN2008-AO2008)&gt;0,1,0),0)</f>
        <v>0</v>
      </c>
      <c r="AX2008">
        <f>IFERROR(IF((AC2008-AD2008)&lt;0,1,0),0)</f>
        <v>0</v>
      </c>
      <c r="AY2008">
        <f>SUM(AP2008:AX2008)</f>
        <v>5</v>
      </c>
    </row>
    <row r="2009" spans="1:51" x14ac:dyDescent="0.45">
      <c r="A2009" s="1" t="s">
        <v>4347</v>
      </c>
      <c r="B2009" s="2">
        <v>4073889</v>
      </c>
      <c r="C2009" s="3" t="s">
        <v>5337</v>
      </c>
      <c r="D2009" s="5">
        <v>15.28</v>
      </c>
      <c r="E2009" s="5">
        <v>124.35951935999999</v>
      </c>
      <c r="F2009" s="3" t="s">
        <v>4480</v>
      </c>
      <c r="G2009" s="3" t="s">
        <v>4491</v>
      </c>
      <c r="H2009" s="3" t="s">
        <v>4492</v>
      </c>
      <c r="I2009" s="3" t="s">
        <v>4493</v>
      </c>
      <c r="J2009" s="3" t="s">
        <v>4658</v>
      </c>
      <c r="K2009" s="6">
        <v>92368</v>
      </c>
      <c r="L2009" s="6">
        <v>90529</v>
      </c>
      <c r="M2009" s="6">
        <v>9432</v>
      </c>
      <c r="N2009" s="6">
        <v>9191</v>
      </c>
      <c r="O2009" s="6">
        <v>4681</v>
      </c>
      <c r="P2009" s="6">
        <v>4381</v>
      </c>
      <c r="Q2009" s="6">
        <v>2695</v>
      </c>
      <c r="R2009" s="6">
        <v>6911</v>
      </c>
      <c r="S2009" s="6">
        <v>16713</v>
      </c>
      <c r="T2009" s="6">
        <v>14402</v>
      </c>
      <c r="U2009" s="6" t="s">
        <v>4474</v>
      </c>
      <c r="V2009" s="6" t="s">
        <v>4474</v>
      </c>
      <c r="W2009" s="6">
        <v>151501</v>
      </c>
      <c r="X2009" s="6">
        <v>147374</v>
      </c>
      <c r="Y2009" s="6">
        <v>68622</v>
      </c>
      <c r="Z2009" s="6">
        <v>63909</v>
      </c>
      <c r="AA2009" s="6">
        <v>16171</v>
      </c>
      <c r="AB2009" s="6">
        <v>13434</v>
      </c>
      <c r="AC2009" s="6">
        <v>8138707</v>
      </c>
      <c r="AD2009" s="6">
        <v>8160586</v>
      </c>
      <c r="AF2009">
        <f>Q2009/W2009</f>
        <v>1.7788661460980456E-2</v>
      </c>
      <c r="AG2009">
        <f>R2009/X2009</f>
        <v>4.6894296144503099E-2</v>
      </c>
      <c r="AH2009" t="e">
        <f>U2009/W2009</f>
        <v>#VALUE!</v>
      </c>
      <c r="AI2009" t="e">
        <f>V2009/X2009</f>
        <v>#VALUE!</v>
      </c>
      <c r="AJ2009">
        <f>Y2009/AA2009</f>
        <v>4.2435223548327254</v>
      </c>
      <c r="AK2009">
        <f>Z2009/AB2009</f>
        <v>4.7572577043322912</v>
      </c>
      <c r="AL2009">
        <f>O2009/K2009</f>
        <v>5.0677723887060454E-2</v>
      </c>
      <c r="AM2009">
        <f>P2009/L2009</f>
        <v>4.8393332523279833E-2</v>
      </c>
      <c r="AN2009">
        <f>K2009/W2009</f>
        <v>0.60968574464855019</v>
      </c>
      <c r="AO2009">
        <f>L2009/X2009</f>
        <v>0.61428067366021144</v>
      </c>
      <c r="AP2009">
        <f>IF(OR(Q2009&lt;0, Q2009="NA"), 0, 1)</f>
        <v>1</v>
      </c>
      <c r="AQ2009">
        <f>IF(OR(S2009&lt;0, S2009="NA"), 0, 1)</f>
        <v>1</v>
      </c>
      <c r="AR2009">
        <f>IFERROR(IF((AF2009-AG2009)&gt;0,1,0),0)</f>
        <v>0</v>
      </c>
      <c r="AS2009">
        <f>IFERROR(IF((S2009-Q2009)&gt;0,1,0),0)</f>
        <v>1</v>
      </c>
      <c r="AT2009">
        <f>IFERROR(IF((AH2009-AI2009)&lt;0,1,0),0)</f>
        <v>0</v>
      </c>
      <c r="AU2009">
        <f>IFERROR(IF((AJ2009-AK2009)&gt;0,1,0),0)</f>
        <v>0</v>
      </c>
      <c r="AV2009">
        <f>IFERROR(IF((AL2009-AM2009)&gt;0,1,0),0)</f>
        <v>1</v>
      </c>
      <c r="AW2009">
        <f>IFERROR(IF((AN2009-AO2009)&gt;0,1,0),0)</f>
        <v>0</v>
      </c>
      <c r="AX2009">
        <f>IFERROR(IF((AC2009-AD2009)&lt;0,1,0),0)</f>
        <v>1</v>
      </c>
      <c r="AY2009">
        <f>SUM(AP2009:AX2009)</f>
        <v>5</v>
      </c>
    </row>
    <row r="2010" spans="1:51" x14ac:dyDescent="0.45">
      <c r="A2010" s="1" t="s">
        <v>4364</v>
      </c>
      <c r="B2010" s="2">
        <v>4020424</v>
      </c>
      <c r="C2010" s="3" t="s">
        <v>5336</v>
      </c>
      <c r="D2010" s="5">
        <v>39.18</v>
      </c>
      <c r="E2010" s="5">
        <v>7238.8782678600001</v>
      </c>
      <c r="F2010" s="3" t="s">
        <v>4485</v>
      </c>
      <c r="G2010" s="3" t="s">
        <v>4486</v>
      </c>
      <c r="H2010" s="3" t="s">
        <v>4588</v>
      </c>
      <c r="I2010" s="3" t="s">
        <v>4588</v>
      </c>
      <c r="J2010" s="3" t="s">
        <v>5329</v>
      </c>
      <c r="K2010" s="6">
        <v>2405579</v>
      </c>
      <c r="L2010" s="6">
        <v>2408981</v>
      </c>
      <c r="M2010" s="6">
        <v>653377</v>
      </c>
      <c r="N2010" s="6">
        <v>670654</v>
      </c>
      <c r="O2010" s="6">
        <v>573664</v>
      </c>
      <c r="P2010" s="6">
        <v>596197</v>
      </c>
      <c r="Q2010" s="6">
        <v>25242</v>
      </c>
      <c r="R2010" s="6">
        <v>187233</v>
      </c>
      <c r="S2010" s="6">
        <v>602047</v>
      </c>
      <c r="T2010" s="6">
        <v>794607</v>
      </c>
      <c r="U2010" s="6">
        <v>3492569</v>
      </c>
      <c r="V2010" s="6">
        <v>3343602</v>
      </c>
      <c r="W2010" s="6">
        <v>6037219</v>
      </c>
      <c r="X2010" s="6">
        <v>6048768</v>
      </c>
      <c r="Y2010" s="6">
        <v>578319</v>
      </c>
      <c r="Z2010" s="6">
        <v>576377</v>
      </c>
      <c r="AA2010" s="6">
        <v>639416</v>
      </c>
      <c r="AB2010" s="6">
        <v>631794</v>
      </c>
      <c r="AC2010" s="6">
        <v>187048646</v>
      </c>
      <c r="AD2010" s="6">
        <v>188591960</v>
      </c>
      <c r="AF2010">
        <f>Q2010/W2010</f>
        <v>4.1810641621581063E-3</v>
      </c>
      <c r="AG2010">
        <f>R2010/X2010</f>
        <v>3.0953906646775012E-2</v>
      </c>
      <c r="AH2010">
        <f>U2010/W2010</f>
        <v>0.57850626256890791</v>
      </c>
      <c r="AI2010">
        <f>V2010/X2010</f>
        <v>0.55277405250126965</v>
      </c>
      <c r="AJ2010">
        <f>Y2010/AA2010</f>
        <v>0.9044487469816207</v>
      </c>
      <c r="AK2010">
        <f>Z2010/AB2010</f>
        <v>0.91228628318724136</v>
      </c>
      <c r="AL2010">
        <f>O2010/K2010</f>
        <v>0.23847231789103579</v>
      </c>
      <c r="AM2010">
        <f>P2010/L2010</f>
        <v>0.24748929111520598</v>
      </c>
      <c r="AN2010">
        <f>K2010/W2010</f>
        <v>0.39845813113620693</v>
      </c>
      <c r="AO2010">
        <f>L2010/X2010</f>
        <v>0.39825977785889621</v>
      </c>
      <c r="AP2010">
        <f>IF(OR(Q2010&lt;0, Q2010="NA"), 0, 1)</f>
        <v>1</v>
      </c>
      <c r="AQ2010">
        <f>IF(OR(S2010&lt;0, S2010="NA"), 0, 1)</f>
        <v>1</v>
      </c>
      <c r="AR2010">
        <f>IFERROR(IF((AF2010-AG2010)&gt;0,1,0),0)</f>
        <v>0</v>
      </c>
      <c r="AS2010">
        <f>IFERROR(IF((S2010-Q2010)&gt;0,1,0),0)</f>
        <v>1</v>
      </c>
      <c r="AT2010">
        <f>IFERROR(IF((AH2010-AI2010)&lt;0,1,0),0)</f>
        <v>0</v>
      </c>
      <c r="AU2010">
        <f>IFERROR(IF((AJ2010-AK2010)&gt;0,1,0),0)</f>
        <v>0</v>
      </c>
      <c r="AV2010">
        <f>IFERROR(IF((AL2010-AM2010)&gt;0,1,0),0)</f>
        <v>0</v>
      </c>
      <c r="AW2010">
        <f>IFERROR(IF((AN2010-AO2010)&gt;0,1,0),0)</f>
        <v>1</v>
      </c>
      <c r="AX2010">
        <f>IFERROR(IF((AC2010-AD2010)&lt;0,1,0),0)</f>
        <v>1</v>
      </c>
      <c r="AY2010">
        <f>SUM(AP2010:AX2010)</f>
        <v>5</v>
      </c>
    </row>
    <row r="2011" spans="1:51" x14ac:dyDescent="0.45">
      <c r="A2011" s="1" t="s">
        <v>4368</v>
      </c>
      <c r="B2011" s="2">
        <v>1024452</v>
      </c>
      <c r="C2011" s="3" t="s">
        <v>5335</v>
      </c>
      <c r="D2011" s="5">
        <v>133.29</v>
      </c>
      <c r="E2011" s="5">
        <v>8863.1488068300005</v>
      </c>
      <c r="F2011" s="3" t="s">
        <v>4480</v>
      </c>
      <c r="G2011" s="3" t="s">
        <v>4481</v>
      </c>
      <c r="H2011" s="3" t="s">
        <v>4481</v>
      </c>
      <c r="I2011" s="3" t="s">
        <v>4482</v>
      </c>
      <c r="J2011" s="3" t="s">
        <v>5331</v>
      </c>
      <c r="K2011" s="6">
        <v>2431561</v>
      </c>
      <c r="L2011" s="6">
        <v>2363765</v>
      </c>
      <c r="M2011" s="6" t="s">
        <v>4474</v>
      </c>
      <c r="N2011" s="6" t="s">
        <v>4474</v>
      </c>
      <c r="O2011" s="6">
        <v>2462151</v>
      </c>
      <c r="P2011" s="6">
        <v>2309834</v>
      </c>
      <c r="Q2011" s="6">
        <v>695045</v>
      </c>
      <c r="R2011" s="6">
        <v>633163</v>
      </c>
      <c r="S2011" s="6" t="s">
        <v>4474</v>
      </c>
      <c r="T2011" s="6">
        <v>478666</v>
      </c>
      <c r="U2011" s="6">
        <v>833086</v>
      </c>
      <c r="V2011" s="6">
        <v>945231</v>
      </c>
      <c r="W2011" s="6">
        <v>64879668</v>
      </c>
      <c r="X2011" s="6">
        <v>63788424</v>
      </c>
      <c r="Y2011" s="6" t="s">
        <v>4474</v>
      </c>
      <c r="Z2011" s="6" t="s">
        <v>4474</v>
      </c>
      <c r="AA2011" s="6" t="s">
        <v>4474</v>
      </c>
      <c r="AB2011" s="6" t="s">
        <v>4474</v>
      </c>
      <c r="AC2011" s="6">
        <v>66495227</v>
      </c>
      <c r="AD2011" s="6">
        <v>66481543</v>
      </c>
      <c r="AF2011">
        <f>Q2011/W2011</f>
        <v>1.0712832254320414E-2</v>
      </c>
      <c r="AG2011">
        <f>R2011/X2011</f>
        <v>9.9259859437818999E-3</v>
      </c>
      <c r="AH2011">
        <f>U2011/W2011</f>
        <v>1.2840478776802619E-2</v>
      </c>
      <c r="AI2011">
        <f>V2011/X2011</f>
        <v>1.4818221563210278E-2</v>
      </c>
      <c r="AJ2011" t="e">
        <f>Y2011/AA2011</f>
        <v>#VALUE!</v>
      </c>
      <c r="AK2011" t="e">
        <f>Z2011/AB2011</f>
        <v>#VALUE!</v>
      </c>
      <c r="AL2011">
        <f>O2011/K2011</f>
        <v>1.0125803958856059</v>
      </c>
      <c r="AM2011">
        <f>P2011/L2011</f>
        <v>0.97718428016321424</v>
      </c>
      <c r="AN2011">
        <f>K2011/W2011</f>
        <v>3.7478012372073176E-2</v>
      </c>
      <c r="AO2011">
        <f>L2011/X2011</f>
        <v>3.7056331725643508E-2</v>
      </c>
      <c r="AP2011">
        <f>IF(OR(Q2011&lt;0, Q2011="NA"), 0, 1)</f>
        <v>1</v>
      </c>
      <c r="AQ2011">
        <f>IF(OR(S2011&lt;0, S2011="NA"), 0, 1)</f>
        <v>0</v>
      </c>
      <c r="AR2011">
        <f>IFERROR(IF((AF2011-AG2011)&gt;0,1,0),0)</f>
        <v>1</v>
      </c>
      <c r="AS2011">
        <f>IFERROR(IF((S2011-Q2011)&gt;0,1,0),0)</f>
        <v>0</v>
      </c>
      <c r="AT2011">
        <f>IFERROR(IF((AH2011-AI2011)&lt;0,1,0),0)</f>
        <v>1</v>
      </c>
      <c r="AU2011">
        <f>IFERROR(IF((AJ2011-AK2011)&gt;0,1,0),0)</f>
        <v>0</v>
      </c>
      <c r="AV2011">
        <f>IFERROR(IF((AL2011-AM2011)&gt;0,1,0),0)</f>
        <v>1</v>
      </c>
      <c r="AW2011">
        <f>IFERROR(IF((AN2011-AO2011)&gt;0,1,0),0)</f>
        <v>1</v>
      </c>
      <c r="AX2011">
        <f>IFERROR(IF((AC2011-AD2011)&lt;0,1,0),0)</f>
        <v>0</v>
      </c>
      <c r="AY2011">
        <f>SUM(AP2011:AX2011)</f>
        <v>5</v>
      </c>
    </row>
    <row r="2012" spans="1:51" x14ac:dyDescent="0.45">
      <c r="A2012" s="1" t="s">
        <v>4390</v>
      </c>
      <c r="B2012" s="2">
        <v>106420886</v>
      </c>
      <c r="C2012" s="3" t="s">
        <v>5337</v>
      </c>
      <c r="D2012" s="5">
        <v>16.86</v>
      </c>
      <c r="E2012" s="5">
        <v>1452.0716138400001</v>
      </c>
      <c r="F2012" s="3" t="s">
        <v>4559</v>
      </c>
      <c r="G2012" s="3" t="s">
        <v>4560</v>
      </c>
      <c r="H2012" s="3" t="s">
        <v>4561</v>
      </c>
      <c r="I2012" s="3" t="s">
        <v>4562</v>
      </c>
      <c r="J2012" s="3" t="s">
        <v>5332</v>
      </c>
      <c r="K2012" s="6">
        <v>2719000</v>
      </c>
      <c r="L2012" s="6">
        <v>2722000</v>
      </c>
      <c r="M2012" s="6">
        <v>396000</v>
      </c>
      <c r="N2012" s="6">
        <v>378000</v>
      </c>
      <c r="O2012" s="6">
        <v>320000</v>
      </c>
      <c r="P2012" s="6">
        <v>305000</v>
      </c>
      <c r="Q2012" s="6">
        <v>68000</v>
      </c>
      <c r="R2012" s="6">
        <v>121000</v>
      </c>
      <c r="S2012" s="6">
        <v>336000</v>
      </c>
      <c r="T2012" s="6">
        <v>319000</v>
      </c>
      <c r="U2012" s="6">
        <v>474000</v>
      </c>
      <c r="V2012" s="6">
        <v>478000</v>
      </c>
      <c r="W2012" s="6">
        <v>1900000</v>
      </c>
      <c r="X2012" s="6">
        <v>1897000</v>
      </c>
      <c r="Y2012" s="6">
        <v>602000</v>
      </c>
      <c r="Z2012" s="6">
        <v>642000</v>
      </c>
      <c r="AA2012" s="6">
        <v>770000</v>
      </c>
      <c r="AB2012" s="6">
        <v>778000</v>
      </c>
      <c r="AC2012" s="6">
        <v>85977995</v>
      </c>
      <c r="AD2012" s="6">
        <v>85901439</v>
      </c>
      <c r="AF2012">
        <f>Q2012/W2012</f>
        <v>3.5789473684210524E-2</v>
      </c>
      <c r="AG2012">
        <f>R2012/X2012</f>
        <v>6.3784923563521348E-2</v>
      </c>
      <c r="AH2012">
        <f>U2012/W2012</f>
        <v>0.24947368421052632</v>
      </c>
      <c r="AI2012">
        <f>V2012/X2012</f>
        <v>0.25197680548234053</v>
      </c>
      <c r="AJ2012">
        <f>Y2012/AA2012</f>
        <v>0.78181818181818186</v>
      </c>
      <c r="AK2012">
        <f>Z2012/AB2012</f>
        <v>0.82519280205655532</v>
      </c>
      <c r="AL2012">
        <f>O2012/K2012</f>
        <v>0.11769032732622288</v>
      </c>
      <c r="AM2012">
        <f>P2012/L2012</f>
        <v>0.11204996326230712</v>
      </c>
      <c r="AN2012">
        <f>K2012/W2012</f>
        <v>1.4310526315789474</v>
      </c>
      <c r="AO2012">
        <f>L2012/X2012</f>
        <v>1.4348972061149183</v>
      </c>
      <c r="AP2012">
        <f>IF(OR(Q2012&lt;0, Q2012="NA"), 0, 1)</f>
        <v>1</v>
      </c>
      <c r="AQ2012">
        <f>IF(OR(S2012&lt;0, S2012="NA"), 0, 1)</f>
        <v>1</v>
      </c>
      <c r="AR2012">
        <f>IFERROR(IF((AF2012-AG2012)&gt;0,1,0),0)</f>
        <v>0</v>
      </c>
      <c r="AS2012">
        <f>IFERROR(IF((S2012-Q2012)&gt;0,1,0),0)</f>
        <v>1</v>
      </c>
      <c r="AT2012">
        <f>IFERROR(IF((AH2012-AI2012)&lt;0,1,0),0)</f>
        <v>1</v>
      </c>
      <c r="AU2012">
        <f>IFERROR(IF((AJ2012-AK2012)&gt;0,1,0),0)</f>
        <v>0</v>
      </c>
      <c r="AV2012">
        <f>IFERROR(IF((AL2012-AM2012)&gt;0,1,0),0)</f>
        <v>1</v>
      </c>
      <c r="AW2012">
        <f>IFERROR(IF((AN2012-AO2012)&gt;0,1,0),0)</f>
        <v>0</v>
      </c>
      <c r="AX2012">
        <f>IFERROR(IF((AC2012-AD2012)&lt;0,1,0),0)</f>
        <v>0</v>
      </c>
      <c r="AY2012">
        <f>SUM(AP2012:AX2012)</f>
        <v>5</v>
      </c>
    </row>
    <row r="2013" spans="1:51" x14ac:dyDescent="0.45">
      <c r="A2013" s="1" t="s">
        <v>4393</v>
      </c>
      <c r="B2013" s="2">
        <v>4019417</v>
      </c>
      <c r="C2013" s="3" t="s">
        <v>5337</v>
      </c>
      <c r="D2013" s="5">
        <v>22.56</v>
      </c>
      <c r="E2013" s="5">
        <v>1806.31034688</v>
      </c>
      <c r="F2013" s="3" t="s">
        <v>4475</v>
      </c>
      <c r="G2013" s="3" t="s">
        <v>4548</v>
      </c>
      <c r="H2013" s="3" t="s">
        <v>4647</v>
      </c>
      <c r="I2013" s="3" t="s">
        <v>4648</v>
      </c>
      <c r="J2013" s="3" t="s">
        <v>4649</v>
      </c>
      <c r="K2013" s="6">
        <v>1787000</v>
      </c>
      <c r="L2013" s="6">
        <v>1874500</v>
      </c>
      <c r="M2013" s="6">
        <v>24100</v>
      </c>
      <c r="N2013" s="6">
        <v>9700</v>
      </c>
      <c r="O2013" s="6">
        <v>-4100</v>
      </c>
      <c r="P2013" s="6">
        <v>-21600</v>
      </c>
      <c r="Q2013" s="6">
        <v>-64400</v>
      </c>
      <c r="R2013" s="6">
        <v>-79700</v>
      </c>
      <c r="S2013" s="6">
        <v>212500</v>
      </c>
      <c r="T2013" s="6">
        <v>65400</v>
      </c>
      <c r="U2013" s="6">
        <v>567800</v>
      </c>
      <c r="V2013" s="6">
        <v>579700</v>
      </c>
      <c r="W2013" s="6">
        <v>1758700</v>
      </c>
      <c r="X2013" s="6">
        <v>1796300</v>
      </c>
      <c r="Y2013" s="6">
        <v>762300</v>
      </c>
      <c r="Z2013" s="6">
        <v>790800</v>
      </c>
      <c r="AA2013" s="6">
        <v>618600</v>
      </c>
      <c r="AB2013" s="6">
        <v>665600</v>
      </c>
      <c r="AC2013" s="6">
        <v>80066948</v>
      </c>
      <c r="AD2013" s="6">
        <v>80010118</v>
      </c>
      <c r="AF2013">
        <f>Q2013/W2013</f>
        <v>-3.6617956445101497E-2</v>
      </c>
      <c r="AG2013">
        <f>R2013/X2013</f>
        <v>-4.4368980682514055E-2</v>
      </c>
      <c r="AH2013">
        <f>U2013/W2013</f>
        <v>0.32285210666969921</v>
      </c>
      <c r="AI2013">
        <f>V2013/X2013</f>
        <v>0.32271892222902632</v>
      </c>
      <c r="AJ2013">
        <f>Y2013/AA2013</f>
        <v>1.2322987390882638</v>
      </c>
      <c r="AK2013">
        <f>Z2013/AB2013</f>
        <v>1.1881009615384615</v>
      </c>
      <c r="AL2013">
        <f>O2013/K2013</f>
        <v>-2.2943480693900392E-3</v>
      </c>
      <c r="AM2013">
        <f>P2013/L2013</f>
        <v>-1.1523072819418511E-2</v>
      </c>
      <c r="AN2013">
        <f>K2013/W2013</f>
        <v>1.0160914311707512</v>
      </c>
      <c r="AO2013">
        <f>L2013/X2013</f>
        <v>1.0435339308578746</v>
      </c>
      <c r="AP2013">
        <f>IF(OR(Q2013&lt;0, Q2013="NA"), 0, 1)</f>
        <v>0</v>
      </c>
      <c r="AQ2013">
        <f>IF(OR(S2013&lt;0, S2013="NA"), 0, 1)</f>
        <v>1</v>
      </c>
      <c r="AR2013">
        <f>IFERROR(IF((AF2013-AG2013)&gt;0,1,0),0)</f>
        <v>1</v>
      </c>
      <c r="AS2013">
        <f>IFERROR(IF((S2013-Q2013)&gt;0,1,0),0)</f>
        <v>1</v>
      </c>
      <c r="AT2013">
        <f>IFERROR(IF((AH2013-AI2013)&lt;0,1,0),0)</f>
        <v>0</v>
      </c>
      <c r="AU2013">
        <f>IFERROR(IF((AJ2013-AK2013)&gt;0,1,0),0)</f>
        <v>1</v>
      </c>
      <c r="AV2013">
        <f>IFERROR(IF((AL2013-AM2013)&gt;0,1,0),0)</f>
        <v>1</v>
      </c>
      <c r="AW2013">
        <f>IFERROR(IF((AN2013-AO2013)&gt;0,1,0),0)</f>
        <v>0</v>
      </c>
      <c r="AX2013">
        <f>IFERROR(IF((AC2013-AD2013)&lt;0,1,0),0)</f>
        <v>0</v>
      </c>
      <c r="AY2013">
        <f>SUM(AP2013:AX2013)</f>
        <v>5</v>
      </c>
    </row>
    <row r="2014" spans="1:51" x14ac:dyDescent="0.45">
      <c r="A2014" s="1" t="s">
        <v>4394</v>
      </c>
      <c r="B2014" s="2">
        <v>4992242</v>
      </c>
      <c r="C2014" s="3" t="s">
        <v>5335</v>
      </c>
      <c r="D2014" s="5">
        <v>189.63</v>
      </c>
      <c r="E2014" s="5">
        <v>11264.494368330001</v>
      </c>
      <c r="F2014" s="3" t="s">
        <v>4485</v>
      </c>
      <c r="G2014" s="3" t="s">
        <v>4486</v>
      </c>
      <c r="H2014" s="3" t="s">
        <v>4505</v>
      </c>
      <c r="I2014" s="3" t="s">
        <v>4505</v>
      </c>
      <c r="J2014" s="3" t="s">
        <v>4593</v>
      </c>
      <c r="K2014" s="6">
        <v>3324249</v>
      </c>
      <c r="L2014" s="6">
        <v>3246831</v>
      </c>
      <c r="M2014" s="6">
        <v>556238</v>
      </c>
      <c r="N2014" s="6">
        <v>577459</v>
      </c>
      <c r="O2014" s="6">
        <v>440068</v>
      </c>
      <c r="P2014" s="6">
        <v>460175</v>
      </c>
      <c r="Q2014" s="6">
        <v>372971</v>
      </c>
      <c r="R2014" s="6">
        <v>372327</v>
      </c>
      <c r="S2014" s="6">
        <v>439089</v>
      </c>
      <c r="T2014" s="6">
        <v>450242</v>
      </c>
      <c r="U2014" s="6">
        <v>578296</v>
      </c>
      <c r="V2014" s="6">
        <v>560859</v>
      </c>
      <c r="W2014" s="6">
        <v>4368915</v>
      </c>
      <c r="X2014" s="6">
        <v>4320309</v>
      </c>
      <c r="Y2014" s="6">
        <v>1743611</v>
      </c>
      <c r="Z2014" s="6">
        <v>1788359</v>
      </c>
      <c r="AA2014" s="6">
        <v>923510</v>
      </c>
      <c r="AB2014" s="6">
        <v>913092</v>
      </c>
      <c r="AC2014" s="6">
        <v>59173000</v>
      </c>
      <c r="AD2014" s="6">
        <v>59710000</v>
      </c>
      <c r="AF2014">
        <f>Q2014/W2014</f>
        <v>8.5369250717855574E-2</v>
      </c>
      <c r="AG2014">
        <f>R2014/X2014</f>
        <v>8.6180641245799786E-2</v>
      </c>
      <c r="AH2014">
        <f>U2014/W2014</f>
        <v>0.13236604511646485</v>
      </c>
      <c r="AI2014">
        <f>V2014/X2014</f>
        <v>0.12981918654429578</v>
      </c>
      <c r="AJ2014">
        <f>Y2014/AA2014</f>
        <v>1.8880261177464239</v>
      </c>
      <c r="AK2014">
        <f>Z2014/AB2014</f>
        <v>1.9585748205000153</v>
      </c>
      <c r="AL2014">
        <f>O2014/K2014</f>
        <v>0.13238117842556318</v>
      </c>
      <c r="AM2014">
        <f>P2014/L2014</f>
        <v>0.14173050583784619</v>
      </c>
      <c r="AN2014">
        <f>K2014/W2014</f>
        <v>0.76088662745784708</v>
      </c>
      <c r="AO2014">
        <f>L2014/X2014</f>
        <v>0.75152749490835036</v>
      </c>
      <c r="AP2014">
        <f>IF(OR(Q2014&lt;0, Q2014="NA"), 0, 1)</f>
        <v>1</v>
      </c>
      <c r="AQ2014">
        <f>IF(OR(S2014&lt;0, S2014="NA"), 0, 1)</f>
        <v>1</v>
      </c>
      <c r="AR2014">
        <f>IFERROR(IF((AF2014-AG2014)&gt;0,1,0),0)</f>
        <v>0</v>
      </c>
      <c r="AS2014">
        <f>IFERROR(IF((S2014-Q2014)&gt;0,1,0),0)</f>
        <v>1</v>
      </c>
      <c r="AT2014">
        <f>IFERROR(IF((AH2014-AI2014)&lt;0,1,0),0)</f>
        <v>0</v>
      </c>
      <c r="AU2014">
        <f>IFERROR(IF((AJ2014-AK2014)&gt;0,1,0),0)</f>
        <v>0</v>
      </c>
      <c r="AV2014">
        <f>IFERROR(IF((AL2014-AM2014)&gt;0,1,0),0)</f>
        <v>0</v>
      </c>
      <c r="AW2014">
        <f>IFERROR(IF((AN2014-AO2014)&gt;0,1,0),0)</f>
        <v>1</v>
      </c>
      <c r="AX2014">
        <f>IFERROR(IF((AC2014-AD2014)&lt;0,1,0),0)</f>
        <v>1</v>
      </c>
      <c r="AY2014">
        <f>SUM(AP2014:AX2014)</f>
        <v>5</v>
      </c>
    </row>
    <row r="2015" spans="1:51" x14ac:dyDescent="0.45">
      <c r="A2015" s="1" t="s">
        <v>4405</v>
      </c>
      <c r="B2015" s="2">
        <v>11149021</v>
      </c>
      <c r="C2015" s="3" t="s">
        <v>5337</v>
      </c>
      <c r="D2015" s="7">
        <v>7.94</v>
      </c>
      <c r="E2015" s="5">
        <v>392.54319065999999</v>
      </c>
      <c r="F2015" s="3" t="s">
        <v>4480</v>
      </c>
      <c r="G2015" s="3" t="s">
        <v>4491</v>
      </c>
      <c r="H2015" s="3" t="s">
        <v>4663</v>
      </c>
      <c r="I2015" s="3" t="s">
        <v>4663</v>
      </c>
      <c r="J2015" s="3" t="s">
        <v>4595</v>
      </c>
      <c r="K2015" s="6">
        <v>743753.88827536465</v>
      </c>
      <c r="L2015" s="6">
        <v>715954.73033095337</v>
      </c>
      <c r="M2015" s="6">
        <v>252361.61208112258</v>
      </c>
      <c r="N2015" s="6">
        <v>227513.04684778725</v>
      </c>
      <c r="O2015" s="6">
        <v>251775.39313764503</v>
      </c>
      <c r="P2015" s="6">
        <v>226880.50396509038</v>
      </c>
      <c r="Q2015" s="6">
        <v>186537.97282764511</v>
      </c>
      <c r="R2015" s="6">
        <v>182045.55753433509</v>
      </c>
      <c r="S2015" s="6" t="s">
        <v>4474</v>
      </c>
      <c r="T2015" s="6" t="s">
        <v>4474</v>
      </c>
      <c r="U2015" s="6" t="s">
        <v>4474</v>
      </c>
      <c r="V2015" s="6" t="s">
        <v>4474</v>
      </c>
      <c r="W2015" s="6">
        <v>1656609.8795352485</v>
      </c>
      <c r="X2015" s="6">
        <v>1647914.1036755701</v>
      </c>
      <c r="Y2015" s="6">
        <v>1421055.812958871</v>
      </c>
      <c r="Z2015" s="6">
        <v>1434539.21204365</v>
      </c>
      <c r="AA2015" s="6">
        <v>292047.3305296172</v>
      </c>
      <c r="AB2015" s="6">
        <v>268170.74681088224</v>
      </c>
      <c r="AC2015" s="6">
        <v>47642830</v>
      </c>
      <c r="AD2015" s="6">
        <v>48985691</v>
      </c>
      <c r="AF2015">
        <f>Q2015/W2015</f>
        <v>0.11260223371357483</v>
      </c>
      <c r="AG2015">
        <f>R2015/X2015</f>
        <v>0.11047029522248385</v>
      </c>
      <c r="AH2015" t="e">
        <f>U2015/W2015</f>
        <v>#VALUE!</v>
      </c>
      <c r="AI2015" t="e">
        <f>V2015/X2015</f>
        <v>#VALUE!</v>
      </c>
      <c r="AJ2015">
        <f>Y2015/AA2015</f>
        <v>4.8658407881415595</v>
      </c>
      <c r="AK2015">
        <f>Z2015/AB2015</f>
        <v>5.3493501028854098</v>
      </c>
      <c r="AL2015">
        <f>O2015/K2015</f>
        <v>0.33851976723304023</v>
      </c>
      <c r="AM2015">
        <f>P2015/L2015</f>
        <v>0.31689224800597909</v>
      </c>
      <c r="AN2015">
        <f>K2015/W2015</f>
        <v>0.44896139849414646</v>
      </c>
      <c r="AO2015">
        <f>L2015/X2015</f>
        <v>0.43446119475163225</v>
      </c>
      <c r="AP2015">
        <f>IF(OR(Q2015&lt;0, Q2015="NA"), 0, 1)</f>
        <v>1</v>
      </c>
      <c r="AQ2015">
        <f>IF(OR(S2015&lt;0, S2015="NA"), 0, 1)</f>
        <v>0</v>
      </c>
      <c r="AR2015">
        <f>IFERROR(IF((AF2015-AG2015)&gt;0,1,0),0)</f>
        <v>1</v>
      </c>
      <c r="AS2015">
        <f>IFERROR(IF((S2015-Q2015)&gt;0,1,0),0)</f>
        <v>0</v>
      </c>
      <c r="AT2015">
        <f>IFERROR(IF((AH2015-AI2015)&lt;0,1,0),0)</f>
        <v>0</v>
      </c>
      <c r="AU2015">
        <f>IFERROR(IF((AJ2015-AK2015)&gt;0,1,0),0)</f>
        <v>0</v>
      </c>
      <c r="AV2015">
        <f>IFERROR(IF((AL2015-AM2015)&gt;0,1,0),0)</f>
        <v>1</v>
      </c>
      <c r="AW2015">
        <f>IFERROR(IF((AN2015-AO2015)&gt;0,1,0),0)</f>
        <v>1</v>
      </c>
      <c r="AX2015">
        <f>IFERROR(IF((AC2015-AD2015)&lt;0,1,0),0)</f>
        <v>1</v>
      </c>
      <c r="AY2015">
        <f>SUM(AP2015:AX2015)</f>
        <v>5</v>
      </c>
    </row>
    <row r="2016" spans="1:51" x14ac:dyDescent="0.45">
      <c r="A2016" s="1" t="s">
        <v>4420</v>
      </c>
      <c r="B2016" s="2">
        <v>107074371</v>
      </c>
      <c r="C2016" s="3" t="s">
        <v>5337</v>
      </c>
      <c r="D2016" s="7">
        <v>9.02</v>
      </c>
      <c r="E2016" s="5">
        <v>404.36857537999998</v>
      </c>
      <c r="F2016" s="3" t="s">
        <v>4500</v>
      </c>
      <c r="G2016" s="3" t="s">
        <v>4501</v>
      </c>
      <c r="H2016" s="3" t="s">
        <v>4502</v>
      </c>
      <c r="I2016" s="3" t="s">
        <v>4503</v>
      </c>
      <c r="J2016" s="3" t="s">
        <v>4504</v>
      </c>
      <c r="K2016" s="6">
        <v>508559</v>
      </c>
      <c r="L2016" s="6">
        <v>506058</v>
      </c>
      <c r="M2016" s="6">
        <v>-41678</v>
      </c>
      <c r="N2016" s="6">
        <v>-49054</v>
      </c>
      <c r="O2016" s="6">
        <v>-101978</v>
      </c>
      <c r="P2016" s="6">
        <v>-114474</v>
      </c>
      <c r="Q2016" s="6">
        <v>-89146</v>
      </c>
      <c r="R2016" s="6">
        <v>-111387</v>
      </c>
      <c r="S2016" s="6">
        <v>-35908</v>
      </c>
      <c r="T2016" s="6">
        <v>-7230</v>
      </c>
      <c r="U2016" s="6" t="s">
        <v>4474</v>
      </c>
      <c r="V2016" s="6">
        <v>50000</v>
      </c>
      <c r="W2016" s="6">
        <v>616168</v>
      </c>
      <c r="X2016" s="6">
        <v>619247</v>
      </c>
      <c r="Y2016" s="6">
        <v>258843</v>
      </c>
      <c r="Z2016" s="6">
        <v>266391</v>
      </c>
      <c r="AA2016" s="6">
        <v>201313</v>
      </c>
      <c r="AB2016" s="6">
        <v>132511</v>
      </c>
      <c r="AC2016" s="6">
        <v>44776000</v>
      </c>
      <c r="AD2016" s="6">
        <v>45746000</v>
      </c>
      <c r="AF2016">
        <f>Q2016/W2016</f>
        <v>-0.14467807481076589</v>
      </c>
      <c r="AG2016">
        <f>R2016/X2016</f>
        <v>-0.17987491259545868</v>
      </c>
      <c r="AH2016" t="e">
        <f>U2016/W2016</f>
        <v>#VALUE!</v>
      </c>
      <c r="AI2016">
        <f>V2016/X2016</f>
        <v>8.0743225239686259E-2</v>
      </c>
      <c r="AJ2016">
        <f>Y2016/AA2016</f>
        <v>1.2857738943833732</v>
      </c>
      <c r="AK2016">
        <f>Z2016/AB2016</f>
        <v>2.0103312177856933</v>
      </c>
      <c r="AL2016">
        <f>O2016/K2016</f>
        <v>-0.20052343975821882</v>
      </c>
      <c r="AM2016">
        <f>P2016/L2016</f>
        <v>-0.22620727268415874</v>
      </c>
      <c r="AN2016">
        <f>K2016/W2016</f>
        <v>0.82535769465470454</v>
      </c>
      <c r="AO2016">
        <f>L2016/X2016</f>
        <v>0.81721510156690302</v>
      </c>
      <c r="AP2016">
        <f>IF(OR(Q2016&lt;0, Q2016="NA"), 0, 1)</f>
        <v>0</v>
      </c>
      <c r="AQ2016">
        <f>IF(OR(S2016&lt;0, S2016="NA"), 0, 1)</f>
        <v>0</v>
      </c>
      <c r="AR2016">
        <f>IFERROR(IF((AF2016-AG2016)&gt;0,1,0),0)</f>
        <v>1</v>
      </c>
      <c r="AS2016">
        <f>IFERROR(IF((S2016-Q2016)&gt;0,1,0),0)</f>
        <v>1</v>
      </c>
      <c r="AT2016">
        <f>IFERROR(IF((AH2016-AI2016)&lt;0,1,0),0)</f>
        <v>0</v>
      </c>
      <c r="AU2016">
        <f>IFERROR(IF((AJ2016-AK2016)&gt;0,1,0),0)</f>
        <v>0</v>
      </c>
      <c r="AV2016">
        <f>IFERROR(IF((AL2016-AM2016)&gt;0,1,0),0)</f>
        <v>1</v>
      </c>
      <c r="AW2016">
        <f>IFERROR(IF((AN2016-AO2016)&gt;0,1,0),0)</f>
        <v>1</v>
      </c>
      <c r="AX2016">
        <f>IFERROR(IF((AC2016-AD2016)&lt;0,1,0),0)</f>
        <v>1</v>
      </c>
      <c r="AY2016">
        <f>SUM(AP2016:AX2016)</f>
        <v>5</v>
      </c>
    </row>
    <row r="2017" spans="1:51" x14ac:dyDescent="0.45">
      <c r="A2017" s="1" t="s">
        <v>4422</v>
      </c>
      <c r="B2017" s="2">
        <v>9780540</v>
      </c>
      <c r="C2017" s="3" t="s">
        <v>5337</v>
      </c>
      <c r="D2017" s="5">
        <v>16.420000000000002</v>
      </c>
      <c r="E2017" s="5">
        <v>530.15254000000004</v>
      </c>
      <c r="F2017" s="3" t="s">
        <v>4475</v>
      </c>
      <c r="G2017" s="3" t="s">
        <v>4529</v>
      </c>
      <c r="H2017" s="3" t="s">
        <v>4530</v>
      </c>
      <c r="I2017" s="3" t="s">
        <v>4854</v>
      </c>
      <c r="J2017" s="3" t="s">
        <v>5147</v>
      </c>
      <c r="K2017" s="6">
        <v>326724</v>
      </c>
      <c r="L2017" s="6">
        <v>326668</v>
      </c>
      <c r="M2017" s="6">
        <v>73022</v>
      </c>
      <c r="N2017" s="6">
        <v>61701</v>
      </c>
      <c r="O2017" s="6">
        <v>55661</v>
      </c>
      <c r="P2017" s="6">
        <v>44350</v>
      </c>
      <c r="Q2017" s="6">
        <v>-45063</v>
      </c>
      <c r="R2017" s="6">
        <v>-32276</v>
      </c>
      <c r="S2017" s="6">
        <v>8143</v>
      </c>
      <c r="T2017" s="6">
        <v>10553</v>
      </c>
      <c r="U2017" s="6">
        <v>342038</v>
      </c>
      <c r="V2017" s="6">
        <v>318454</v>
      </c>
      <c r="W2017" s="6">
        <v>472177</v>
      </c>
      <c r="X2017" s="6">
        <v>475239</v>
      </c>
      <c r="Y2017" s="6">
        <v>95576</v>
      </c>
      <c r="Z2017" s="6">
        <v>85721</v>
      </c>
      <c r="AA2017" s="6">
        <v>94144</v>
      </c>
      <c r="AB2017" s="6">
        <v>91830</v>
      </c>
      <c r="AC2017" s="6">
        <v>32191000</v>
      </c>
      <c r="AD2017" s="6">
        <v>32160000</v>
      </c>
      <c r="AF2017">
        <f>Q2017/W2017</f>
        <v>-9.5436668876290029E-2</v>
      </c>
      <c r="AG2017">
        <f>R2017/X2017</f>
        <v>-6.7915301564055133E-2</v>
      </c>
      <c r="AH2017">
        <f>U2017/W2017</f>
        <v>0.72438513523530368</v>
      </c>
      <c r="AI2017">
        <f>V2017/X2017</f>
        <v>0.67009231144750325</v>
      </c>
      <c r="AJ2017">
        <f>Y2017/AA2017</f>
        <v>1.0152107409925222</v>
      </c>
      <c r="AK2017">
        <f>Z2017/AB2017</f>
        <v>0.93347489927039096</v>
      </c>
      <c r="AL2017">
        <f>O2017/K2017</f>
        <v>0.1703609162473525</v>
      </c>
      <c r="AM2017">
        <f>P2017/L2017</f>
        <v>0.13576475198060417</v>
      </c>
      <c r="AN2017">
        <f>K2017/W2017</f>
        <v>0.69195238226343092</v>
      </c>
      <c r="AO2017">
        <f>L2017/X2017</f>
        <v>0.68737624647808782</v>
      </c>
      <c r="AP2017">
        <f>IF(OR(Q2017&lt;0, Q2017="NA"), 0, 1)</f>
        <v>0</v>
      </c>
      <c r="AQ2017">
        <f>IF(OR(S2017&lt;0, S2017="NA"), 0, 1)</f>
        <v>1</v>
      </c>
      <c r="AR2017">
        <f>IFERROR(IF((AF2017-AG2017)&gt;0,1,0),0)</f>
        <v>0</v>
      </c>
      <c r="AS2017">
        <f>IFERROR(IF((S2017-Q2017)&gt;0,1,0),0)</f>
        <v>1</v>
      </c>
      <c r="AT2017">
        <f>IFERROR(IF((AH2017-AI2017)&lt;0,1,0),0)</f>
        <v>0</v>
      </c>
      <c r="AU2017">
        <f>IFERROR(IF((AJ2017-AK2017)&gt;0,1,0),0)</f>
        <v>1</v>
      </c>
      <c r="AV2017">
        <f>IFERROR(IF((AL2017-AM2017)&gt;0,1,0),0)</f>
        <v>1</v>
      </c>
      <c r="AW2017">
        <f>IFERROR(IF((AN2017-AO2017)&gt;0,1,0),0)</f>
        <v>1</v>
      </c>
      <c r="AX2017">
        <f>IFERROR(IF((AC2017-AD2017)&lt;0,1,0),0)</f>
        <v>0</v>
      </c>
      <c r="AY2017">
        <f>SUM(AP2017:AX2017)</f>
        <v>5</v>
      </c>
    </row>
    <row r="2018" spans="1:51" x14ac:dyDescent="0.45">
      <c r="A2018" s="1" t="s">
        <v>4424</v>
      </c>
      <c r="B2018" s="2">
        <v>4307276</v>
      </c>
      <c r="C2018" s="3" t="s">
        <v>5337</v>
      </c>
      <c r="D2018" s="5">
        <v>38.51</v>
      </c>
      <c r="E2018" s="5">
        <v>2534.6392418999999</v>
      </c>
      <c r="F2018" s="3" t="s">
        <v>4665</v>
      </c>
      <c r="G2018" s="3" t="s">
        <v>4666</v>
      </c>
      <c r="H2018" s="3" t="s">
        <v>4667</v>
      </c>
      <c r="I2018" s="3" t="s">
        <v>4667</v>
      </c>
      <c r="J2018" s="3" t="s">
        <v>4788</v>
      </c>
      <c r="K2018" s="6">
        <v>1392488</v>
      </c>
      <c r="L2018" s="6">
        <v>1377266</v>
      </c>
      <c r="M2018" s="6">
        <v>158997</v>
      </c>
      <c r="N2018" s="6">
        <v>149439</v>
      </c>
      <c r="O2018" s="6">
        <v>148553</v>
      </c>
      <c r="P2018" s="6">
        <v>137860</v>
      </c>
      <c r="Q2018" s="6">
        <v>118036</v>
      </c>
      <c r="R2018" s="6">
        <v>137812</v>
      </c>
      <c r="S2018" s="6">
        <v>294012</v>
      </c>
      <c r="T2018" s="6">
        <v>296573</v>
      </c>
      <c r="U2018" s="6" t="s">
        <v>4474</v>
      </c>
      <c r="V2018" s="6" t="s">
        <v>4474</v>
      </c>
      <c r="W2018" s="6">
        <v>980208</v>
      </c>
      <c r="X2018" s="6">
        <v>964978</v>
      </c>
      <c r="Y2018" s="6">
        <v>590228</v>
      </c>
      <c r="Z2018" s="6">
        <v>583679</v>
      </c>
      <c r="AA2018" s="6">
        <v>170369</v>
      </c>
      <c r="AB2018" s="6">
        <v>158073</v>
      </c>
      <c r="AC2018" s="6">
        <v>66554546</v>
      </c>
      <c r="AD2018" s="6">
        <v>67622000</v>
      </c>
      <c r="AF2018">
        <f>Q2018/W2018</f>
        <v>0.12041933956874459</v>
      </c>
      <c r="AG2018">
        <f>R2018/X2018</f>
        <v>0.14281361854881666</v>
      </c>
      <c r="AH2018" t="e">
        <f>U2018/W2018</f>
        <v>#VALUE!</v>
      </c>
      <c r="AI2018" t="e">
        <f>V2018/X2018</f>
        <v>#VALUE!</v>
      </c>
      <c r="AJ2018">
        <f>Y2018/AA2018</f>
        <v>3.4644096050337798</v>
      </c>
      <c r="AK2018">
        <f>Z2018/AB2018</f>
        <v>3.692464873824119</v>
      </c>
      <c r="AL2018">
        <f>O2018/K2018</f>
        <v>0.10668170928582509</v>
      </c>
      <c r="AM2018">
        <f>P2018/L2018</f>
        <v>0.10009685855891309</v>
      </c>
      <c r="AN2018">
        <f>K2018/W2018</f>
        <v>1.4206046063692603</v>
      </c>
      <c r="AO2018">
        <f>L2018/X2018</f>
        <v>1.4272511912188672</v>
      </c>
      <c r="AP2018">
        <f>IF(OR(Q2018&lt;0, Q2018="NA"), 0, 1)</f>
        <v>1</v>
      </c>
      <c r="AQ2018">
        <f>IF(OR(S2018&lt;0, S2018="NA"), 0, 1)</f>
        <v>1</v>
      </c>
      <c r="AR2018">
        <f>IFERROR(IF((AF2018-AG2018)&gt;0,1,0),0)</f>
        <v>0</v>
      </c>
      <c r="AS2018">
        <f>IFERROR(IF((S2018-Q2018)&gt;0,1,0),0)</f>
        <v>1</v>
      </c>
      <c r="AT2018">
        <f>IFERROR(IF((AH2018-AI2018)&lt;0,1,0),0)</f>
        <v>0</v>
      </c>
      <c r="AU2018">
        <f>IFERROR(IF((AJ2018-AK2018)&gt;0,1,0),0)</f>
        <v>0</v>
      </c>
      <c r="AV2018">
        <f>IFERROR(IF((AL2018-AM2018)&gt;0,1,0),0)</f>
        <v>1</v>
      </c>
      <c r="AW2018">
        <f>IFERROR(IF((AN2018-AO2018)&gt;0,1,0),0)</f>
        <v>0</v>
      </c>
      <c r="AX2018">
        <f>IFERROR(IF((AC2018-AD2018)&lt;0,1,0),0)</f>
        <v>1</v>
      </c>
      <c r="AY2018">
        <f>SUM(AP2018:AX2018)</f>
        <v>5</v>
      </c>
    </row>
    <row r="2019" spans="1:51" x14ac:dyDescent="0.45">
      <c r="A2019" s="1" t="s">
        <v>4439</v>
      </c>
      <c r="B2019" s="2">
        <v>4579430</v>
      </c>
      <c r="C2019" s="3" t="s">
        <v>5335</v>
      </c>
      <c r="D2019" s="5">
        <v>76.03</v>
      </c>
      <c r="E2019" s="5">
        <v>18286.933477750001</v>
      </c>
      <c r="F2019" s="3" t="s">
        <v>4525</v>
      </c>
      <c r="G2019" s="3" t="s">
        <v>4698</v>
      </c>
      <c r="H2019" s="3" t="s">
        <v>4698</v>
      </c>
      <c r="I2019" s="3" t="s">
        <v>4902</v>
      </c>
      <c r="J2019" s="3" t="s">
        <v>4861</v>
      </c>
      <c r="K2019" s="6">
        <v>2156000</v>
      </c>
      <c r="L2019" s="6">
        <v>2071000</v>
      </c>
      <c r="M2019" s="6">
        <v>23000</v>
      </c>
      <c r="N2019" s="6">
        <v>5000</v>
      </c>
      <c r="O2019" s="6">
        <v>-233000</v>
      </c>
      <c r="P2019" s="6">
        <v>-241000</v>
      </c>
      <c r="Q2019" s="6">
        <v>-133000</v>
      </c>
      <c r="R2019" s="6">
        <v>-141000</v>
      </c>
      <c r="S2019" s="6">
        <v>392000</v>
      </c>
      <c r="T2019" s="6">
        <v>296000</v>
      </c>
      <c r="U2019" s="6">
        <v>497000</v>
      </c>
      <c r="V2019" s="6">
        <v>497000</v>
      </c>
      <c r="W2019" s="6">
        <v>6159000</v>
      </c>
      <c r="X2019" s="6">
        <v>6628000</v>
      </c>
      <c r="Y2019" s="6">
        <v>2669000</v>
      </c>
      <c r="Z2019" s="6">
        <v>3129000</v>
      </c>
      <c r="AA2019" s="6">
        <v>854000</v>
      </c>
      <c r="AB2019" s="6">
        <v>1478000</v>
      </c>
      <c r="AC2019" s="6">
        <v>233535588</v>
      </c>
      <c r="AD2019" s="6">
        <v>231407089</v>
      </c>
      <c r="AF2019">
        <f>Q2019/W2019</f>
        <v>-2.1594414677707421E-2</v>
      </c>
      <c r="AG2019">
        <f>R2019/X2019</f>
        <v>-2.1273385636692819E-2</v>
      </c>
      <c r="AH2019">
        <f>U2019/W2019</f>
        <v>8.0694918006169833E-2</v>
      </c>
      <c r="AI2019">
        <f>V2019/X2019</f>
        <v>7.4984912492456243E-2</v>
      </c>
      <c r="AJ2019">
        <f>Y2019/AA2019</f>
        <v>3.1252927400468384</v>
      </c>
      <c r="AK2019">
        <f>Z2019/AB2019</f>
        <v>2.1170500676589987</v>
      </c>
      <c r="AL2019">
        <f>O2019/K2019</f>
        <v>-0.10807050092764378</v>
      </c>
      <c r="AM2019">
        <f>P2019/L2019</f>
        <v>-0.11636890391115404</v>
      </c>
      <c r="AN2019">
        <f>K2019/W2019</f>
        <v>0.35005682740704658</v>
      </c>
      <c r="AO2019">
        <f>L2019/X2019</f>
        <v>0.31246228123114062</v>
      </c>
      <c r="AP2019">
        <f>IF(OR(Q2019&lt;0, Q2019="NA"), 0, 1)</f>
        <v>0</v>
      </c>
      <c r="AQ2019">
        <f>IF(OR(S2019&lt;0, S2019="NA"), 0, 1)</f>
        <v>1</v>
      </c>
      <c r="AR2019">
        <f>IFERROR(IF((AF2019-AG2019)&gt;0,1,0),0)</f>
        <v>0</v>
      </c>
      <c r="AS2019">
        <f>IFERROR(IF((S2019-Q2019)&gt;0,1,0),0)</f>
        <v>1</v>
      </c>
      <c r="AT2019">
        <f>IFERROR(IF((AH2019-AI2019)&lt;0,1,0),0)</f>
        <v>0</v>
      </c>
      <c r="AU2019">
        <f>IFERROR(IF((AJ2019-AK2019)&gt;0,1,0),0)</f>
        <v>1</v>
      </c>
      <c r="AV2019">
        <f>IFERROR(IF((AL2019-AM2019)&gt;0,1,0),0)</f>
        <v>1</v>
      </c>
      <c r="AW2019">
        <f>IFERROR(IF((AN2019-AO2019)&gt;0,1,0),0)</f>
        <v>1</v>
      </c>
      <c r="AX2019">
        <f>IFERROR(IF((AC2019-AD2019)&lt;0,1,0),0)</f>
        <v>0</v>
      </c>
      <c r="AY2019">
        <f>SUM(AP2019:AX2019)</f>
        <v>5</v>
      </c>
    </row>
    <row r="2020" spans="1:51" x14ac:dyDescent="0.45">
      <c r="A2020" s="1" t="s">
        <v>4442</v>
      </c>
      <c r="B2020" s="2">
        <v>105664685</v>
      </c>
      <c r="C2020" s="3" t="s">
        <v>5335</v>
      </c>
      <c r="D2020" s="5">
        <v>14.15</v>
      </c>
      <c r="E2020" s="5">
        <v>390.52402465</v>
      </c>
      <c r="F2020" s="3" t="s">
        <v>4470</v>
      </c>
      <c r="G2020" s="3" t="s">
        <v>4512</v>
      </c>
      <c r="H2020" s="3" t="s">
        <v>4513</v>
      </c>
      <c r="I2020" s="3" t="s">
        <v>4514</v>
      </c>
      <c r="J2020" s="3" t="s">
        <v>4644</v>
      </c>
      <c r="K2020" s="6">
        <v>451294</v>
      </c>
      <c r="L2020" s="6">
        <v>453384</v>
      </c>
      <c r="M2020" s="6">
        <v>-43968</v>
      </c>
      <c r="N2020" s="6">
        <v>-19932</v>
      </c>
      <c r="O2020" s="6">
        <v>-9084</v>
      </c>
      <c r="P2020" s="6">
        <v>-6768</v>
      </c>
      <c r="Q2020" s="6">
        <v>-348911</v>
      </c>
      <c r="R2020" s="6">
        <v>-351716</v>
      </c>
      <c r="S2020" s="6">
        <v>14178</v>
      </c>
      <c r="T2020" s="6">
        <v>35613</v>
      </c>
      <c r="U2020" s="6">
        <v>220281</v>
      </c>
      <c r="V2020" s="6">
        <v>235110</v>
      </c>
      <c r="W2020" s="6">
        <v>782948</v>
      </c>
      <c r="X2020" s="6">
        <v>789786</v>
      </c>
      <c r="Y2020" s="6">
        <v>265674</v>
      </c>
      <c r="Z2020" s="6">
        <v>273853</v>
      </c>
      <c r="AA2020" s="6">
        <v>136638</v>
      </c>
      <c r="AB2020" s="6">
        <v>141124</v>
      </c>
      <c r="AC2020" s="6">
        <v>27587000</v>
      </c>
      <c r="AD2020" s="6">
        <v>27571000</v>
      </c>
      <c r="AF2020">
        <f>Q2020/W2020</f>
        <v>-0.44563751360243592</v>
      </c>
      <c r="AG2020">
        <f>R2020/X2020</f>
        <v>-0.44533076048448567</v>
      </c>
      <c r="AH2020">
        <f>U2020/W2020</f>
        <v>0.28134818659732191</v>
      </c>
      <c r="AI2020">
        <f>V2020/X2020</f>
        <v>0.29768823453441817</v>
      </c>
      <c r="AJ2020">
        <f>Y2020/AA2020</f>
        <v>1.9443639397532164</v>
      </c>
      <c r="AK2020">
        <f>Z2020/AB2020</f>
        <v>1.940513307445934</v>
      </c>
      <c r="AL2020">
        <f>O2020/K2020</f>
        <v>-2.0128785226482072E-2</v>
      </c>
      <c r="AM2020">
        <f>P2020/L2020</f>
        <v>-1.4927743369858663E-2</v>
      </c>
      <c r="AN2020">
        <f>K2020/W2020</f>
        <v>0.57640354148679096</v>
      </c>
      <c r="AO2020">
        <f>L2020/X2020</f>
        <v>0.57405930214007339</v>
      </c>
      <c r="AP2020">
        <f>IF(OR(Q2020&lt;0, Q2020="NA"), 0, 1)</f>
        <v>0</v>
      </c>
      <c r="AQ2020">
        <f>IF(OR(S2020&lt;0, S2020="NA"), 0, 1)</f>
        <v>1</v>
      </c>
      <c r="AR2020">
        <f>IFERROR(IF((AF2020-AG2020)&gt;0,1,0),0)</f>
        <v>0</v>
      </c>
      <c r="AS2020">
        <f>IFERROR(IF((S2020-Q2020)&gt;0,1,0),0)</f>
        <v>1</v>
      </c>
      <c r="AT2020">
        <f>IFERROR(IF((AH2020-AI2020)&lt;0,1,0),0)</f>
        <v>1</v>
      </c>
      <c r="AU2020">
        <f>IFERROR(IF((AJ2020-AK2020)&gt;0,1,0),0)</f>
        <v>1</v>
      </c>
      <c r="AV2020">
        <f>IFERROR(IF((AL2020-AM2020)&gt;0,1,0),0)</f>
        <v>0</v>
      </c>
      <c r="AW2020">
        <f>IFERROR(IF((AN2020-AO2020)&gt;0,1,0),0)</f>
        <v>1</v>
      </c>
      <c r="AX2020">
        <f>IFERROR(IF((AC2020-AD2020)&lt;0,1,0),0)</f>
        <v>0</v>
      </c>
      <c r="AY2020">
        <f>SUM(AP2020:AX2020)</f>
        <v>5</v>
      </c>
    </row>
    <row r="2021" spans="1:51" x14ac:dyDescent="0.45">
      <c r="A2021" s="1" t="s">
        <v>0</v>
      </c>
      <c r="B2021" s="2">
        <v>5248867</v>
      </c>
      <c r="C2021" s="3" t="s">
        <v>5335</v>
      </c>
      <c r="D2021" s="5">
        <v>16.309999999999999</v>
      </c>
      <c r="E2021" s="5">
        <v>1974.39804688</v>
      </c>
      <c r="F2021" s="3" t="s">
        <v>4470</v>
      </c>
      <c r="G2021" s="3" t="s">
        <v>4471</v>
      </c>
      <c r="H2021" s="3" t="s">
        <v>4472</v>
      </c>
      <c r="I2021" s="3" t="s">
        <v>4472</v>
      </c>
      <c r="J2021" s="3" t="s">
        <v>4473</v>
      </c>
      <c r="K2021" s="6">
        <v>629743</v>
      </c>
      <c r="L2021" s="6">
        <v>631733</v>
      </c>
      <c r="M2021" s="6">
        <v>-134769</v>
      </c>
      <c r="N2021" s="6">
        <v>-146284</v>
      </c>
      <c r="O2021" s="6">
        <v>-171615</v>
      </c>
      <c r="P2021" s="6">
        <v>-183538</v>
      </c>
      <c r="Q2021" s="6">
        <v>-182551</v>
      </c>
      <c r="R2021" s="6">
        <v>-239784</v>
      </c>
      <c r="S2021" s="6">
        <v>39170</v>
      </c>
      <c r="T2021" s="6">
        <v>-7775</v>
      </c>
      <c r="U2021" s="6" t="s">
        <v>4474</v>
      </c>
      <c r="V2021" s="6" t="s">
        <v>4474</v>
      </c>
      <c r="W2021" s="6">
        <v>937794</v>
      </c>
      <c r="X2021" s="6">
        <v>929668</v>
      </c>
      <c r="Y2021" s="6">
        <v>593893</v>
      </c>
      <c r="Z2021" s="6">
        <v>579155</v>
      </c>
      <c r="AA2021" s="6">
        <v>121235</v>
      </c>
      <c r="AB2021" s="6">
        <v>111019</v>
      </c>
      <c r="AC2021" s="6">
        <v>121039868</v>
      </c>
      <c r="AD2021" s="6">
        <v>120474167</v>
      </c>
      <c r="AF2021">
        <f>Q2021/W2021</f>
        <v>-0.19466002128399201</v>
      </c>
      <c r="AG2021">
        <f>R2021/X2021</f>
        <v>-0.25792433427847361</v>
      </c>
      <c r="AH2021" t="e">
        <f>U2021/W2021</f>
        <v>#VALUE!</v>
      </c>
      <c r="AI2021" t="e">
        <f>V2021/X2021</f>
        <v>#VALUE!</v>
      </c>
      <c r="AJ2021">
        <f>Y2021/AA2021</f>
        <v>4.8986926217676414</v>
      </c>
      <c r="AK2021">
        <f>Z2021/AB2021</f>
        <v>5.2167196605986366</v>
      </c>
      <c r="AL2021">
        <f>O2021/K2021</f>
        <v>-0.27251593110205274</v>
      </c>
      <c r="AM2021">
        <f>P2021/L2021</f>
        <v>-0.29053096798805822</v>
      </c>
      <c r="AN2021">
        <f>K2021/W2021</f>
        <v>0.67151527947502332</v>
      </c>
      <c r="AO2021">
        <f>L2021/X2021</f>
        <v>0.67952537895248621</v>
      </c>
      <c r="AP2021">
        <f>IF(OR(Q2021&lt;0, Q2021="NA"), 0, 1)</f>
        <v>0</v>
      </c>
      <c r="AQ2021">
        <f>IF(OR(S2021&lt;0, S2021="NA"), 0, 1)</f>
        <v>1</v>
      </c>
      <c r="AR2021">
        <f>IFERROR(IF((AF2021-AG2021)&gt;0,1,0),0)</f>
        <v>1</v>
      </c>
      <c r="AS2021">
        <f>IFERROR(IF((S2021-Q2021)&gt;0,1,0),0)</f>
        <v>1</v>
      </c>
      <c r="AT2021">
        <f>IFERROR(IF((AH2021-AI2021)&lt;0,1,0),0)</f>
        <v>0</v>
      </c>
      <c r="AU2021">
        <f>IFERROR(IF((AJ2021-AK2021)&gt;0,1,0),0)</f>
        <v>0</v>
      </c>
      <c r="AV2021">
        <f>IFERROR(IF((AL2021-AM2021)&gt;0,1,0),0)</f>
        <v>1</v>
      </c>
      <c r="AW2021">
        <f>IFERROR(IF((AN2021-AO2021)&gt;0,1,0),0)</f>
        <v>0</v>
      </c>
      <c r="AX2021">
        <f>IFERROR(IF((AC2021-AD2021)&lt;0,1,0),0)</f>
        <v>0</v>
      </c>
      <c r="AY2021">
        <f>SUM(AP2021:AX2021)</f>
        <v>4</v>
      </c>
    </row>
    <row r="2022" spans="1:51" x14ac:dyDescent="0.45">
      <c r="A2022" s="1" t="s">
        <v>1</v>
      </c>
      <c r="B2022" s="2">
        <v>4122591</v>
      </c>
      <c r="C2022" s="3" t="s">
        <v>5335</v>
      </c>
      <c r="D2022" s="7">
        <v>8.4</v>
      </c>
      <c r="E2022" s="5">
        <v>536.34796319999998</v>
      </c>
      <c r="F2022" s="3" t="s">
        <v>4475</v>
      </c>
      <c r="G2022" s="3" t="s">
        <v>4476</v>
      </c>
      <c r="H2022" s="3" t="s">
        <v>4477</v>
      </c>
      <c r="I2022" s="3" t="s">
        <v>4478</v>
      </c>
      <c r="J2022" s="3" t="s">
        <v>4479</v>
      </c>
      <c r="K2022" s="6">
        <v>1804461</v>
      </c>
      <c r="L2022" s="6">
        <v>1831421</v>
      </c>
      <c r="M2022" s="6">
        <v>58693</v>
      </c>
      <c r="N2022" s="6">
        <v>66011</v>
      </c>
      <c r="O2022" s="6">
        <v>5097</v>
      </c>
      <c r="P2022" s="6">
        <v>12259</v>
      </c>
      <c r="Q2022" s="6">
        <v>-9053</v>
      </c>
      <c r="R2022" s="6">
        <v>-6105</v>
      </c>
      <c r="S2022" s="6">
        <v>61642</v>
      </c>
      <c r="T2022" s="6">
        <v>94999</v>
      </c>
      <c r="U2022" s="6">
        <v>172293</v>
      </c>
      <c r="V2022" s="6">
        <v>177113</v>
      </c>
      <c r="W2022" s="6">
        <v>1034624</v>
      </c>
      <c r="X2022" s="6">
        <v>1032648</v>
      </c>
      <c r="Y2022" s="6">
        <v>385714</v>
      </c>
      <c r="Z2022" s="6">
        <v>385732</v>
      </c>
      <c r="AA2022" s="6">
        <v>266994</v>
      </c>
      <c r="AB2022" s="6">
        <v>227819</v>
      </c>
      <c r="AC2022" s="6">
        <v>64060948</v>
      </c>
      <c r="AD2022" s="6">
        <v>64215626</v>
      </c>
      <c r="AF2022">
        <f>Q2022/W2022</f>
        <v>-8.7500386613880987E-3</v>
      </c>
      <c r="AG2022">
        <f>R2022/X2022</f>
        <v>-5.9119854974783274E-3</v>
      </c>
      <c r="AH2022">
        <f>U2022/W2022</f>
        <v>0.166527163491278</v>
      </c>
      <c r="AI2022">
        <f>V2022/X2022</f>
        <v>0.17151342955198673</v>
      </c>
      <c r="AJ2022">
        <f>Y2022/AA2022</f>
        <v>1.4446541869854754</v>
      </c>
      <c r="AK2022">
        <f>Z2022/AB2022</f>
        <v>1.6931511419152925</v>
      </c>
      <c r="AL2022">
        <f>O2022/K2022</f>
        <v>2.8246662022620604E-3</v>
      </c>
      <c r="AM2022">
        <f>P2022/L2022</f>
        <v>6.6937094201715503E-3</v>
      </c>
      <c r="AN2022">
        <f>K2022/W2022</f>
        <v>1.7440741757392058</v>
      </c>
      <c r="AO2022">
        <f>L2022/X2022</f>
        <v>1.7735191468922615</v>
      </c>
      <c r="AP2022">
        <f>IF(OR(Q2022&lt;0, Q2022="NA"), 0, 1)</f>
        <v>0</v>
      </c>
      <c r="AQ2022">
        <f>IF(OR(S2022&lt;0, S2022="NA"), 0, 1)</f>
        <v>1</v>
      </c>
      <c r="AR2022">
        <f>IFERROR(IF((AF2022-AG2022)&gt;0,1,0),0)</f>
        <v>0</v>
      </c>
      <c r="AS2022">
        <f>IFERROR(IF((S2022-Q2022)&gt;0,1,0),0)</f>
        <v>1</v>
      </c>
      <c r="AT2022">
        <f>IFERROR(IF((AH2022-AI2022)&lt;0,1,0),0)</f>
        <v>1</v>
      </c>
      <c r="AU2022">
        <f>IFERROR(IF((AJ2022-AK2022)&gt;0,1,0),0)</f>
        <v>0</v>
      </c>
      <c r="AV2022">
        <f>IFERROR(IF((AL2022-AM2022)&gt;0,1,0),0)</f>
        <v>0</v>
      </c>
      <c r="AW2022">
        <f>IFERROR(IF((AN2022-AO2022)&gt;0,1,0),0)</f>
        <v>0</v>
      </c>
      <c r="AX2022">
        <f>IFERROR(IF((AC2022-AD2022)&lt;0,1,0),0)</f>
        <v>1</v>
      </c>
      <c r="AY2022">
        <f>SUM(AP2022:AX2022)</f>
        <v>4</v>
      </c>
    </row>
    <row r="2023" spans="1:51" x14ac:dyDescent="0.45">
      <c r="A2023" s="1" t="s">
        <v>21</v>
      </c>
      <c r="B2023" s="2">
        <v>4558282</v>
      </c>
      <c r="C2023" s="3" t="s">
        <v>5337</v>
      </c>
      <c r="D2023" s="5">
        <v>169.2</v>
      </c>
      <c r="E2023" s="5">
        <v>299000.14265160001</v>
      </c>
      <c r="F2023" s="3" t="s">
        <v>4470</v>
      </c>
      <c r="G2023" s="3" t="s">
        <v>4471</v>
      </c>
      <c r="H2023" s="3" t="s">
        <v>4489</v>
      </c>
      <c r="I2023" s="3" t="s">
        <v>4489</v>
      </c>
      <c r="J2023" s="3" t="s">
        <v>4495</v>
      </c>
      <c r="K2023" s="6">
        <v>55533000</v>
      </c>
      <c r="L2023" s="6">
        <v>55000000</v>
      </c>
      <c r="M2023" s="6">
        <v>25630000</v>
      </c>
      <c r="N2023" s="6">
        <v>26121000</v>
      </c>
      <c r="O2023" s="6">
        <v>17270000</v>
      </c>
      <c r="P2023" s="6">
        <v>17605000</v>
      </c>
      <c r="Q2023" s="6">
        <v>5133000</v>
      </c>
      <c r="R2023" s="6">
        <v>5350000</v>
      </c>
      <c r="S2023" s="6">
        <v>16511000</v>
      </c>
      <c r="T2023" s="6">
        <v>18638000</v>
      </c>
      <c r="U2023" s="6">
        <v>58753000</v>
      </c>
      <c r="V2023" s="6">
        <v>58352000</v>
      </c>
      <c r="W2023" s="6">
        <v>143422000</v>
      </c>
      <c r="X2023" s="6">
        <v>141937000</v>
      </c>
      <c r="Y2023" s="6">
        <v>27785000</v>
      </c>
      <c r="Z2023" s="6">
        <v>33816000</v>
      </c>
      <c r="AA2023" s="6">
        <v>43062000</v>
      </c>
      <c r="AB2023" s="6">
        <v>41915000</v>
      </c>
      <c r="AC2023" s="6">
        <v>1767104613</v>
      </c>
      <c r="AD2023" s="6">
        <v>1765942851</v>
      </c>
      <c r="AF2023">
        <f>Q2023/W2023</f>
        <v>3.5789488363012649E-2</v>
      </c>
      <c r="AG2023">
        <f>R2023/X2023</f>
        <v>3.7692779190767738E-2</v>
      </c>
      <c r="AH2023">
        <f>U2023/W2023</f>
        <v>0.4096512390009901</v>
      </c>
      <c r="AI2023">
        <f>V2023/X2023</f>
        <v>0.41111197221302409</v>
      </c>
      <c r="AJ2023">
        <f>Y2023/AA2023</f>
        <v>0.64523245552923691</v>
      </c>
      <c r="AK2023">
        <f>Z2023/AB2023</f>
        <v>0.80677561732076819</v>
      </c>
      <c r="AL2023">
        <f>O2023/K2023</f>
        <v>0.31098626042173122</v>
      </c>
      <c r="AM2023">
        <f>P2023/L2023</f>
        <v>0.32009090909090909</v>
      </c>
      <c r="AN2023">
        <f>K2023/W2023</f>
        <v>0.38720001115588959</v>
      </c>
      <c r="AO2023">
        <f>L2023/X2023</f>
        <v>0.3874958608396683</v>
      </c>
      <c r="AP2023">
        <f>IF(OR(Q2023&lt;0, Q2023="NA"), 0, 1)</f>
        <v>1</v>
      </c>
      <c r="AQ2023">
        <f>IF(OR(S2023&lt;0, S2023="NA"), 0, 1)</f>
        <v>1</v>
      </c>
      <c r="AR2023">
        <f>IFERROR(IF((AF2023-AG2023)&gt;0,1,0),0)</f>
        <v>0</v>
      </c>
      <c r="AS2023">
        <f>IFERROR(IF((S2023-Q2023)&gt;0,1,0),0)</f>
        <v>1</v>
      </c>
      <c r="AT2023">
        <f>IFERROR(IF((AH2023-AI2023)&lt;0,1,0),0)</f>
        <v>1</v>
      </c>
      <c r="AU2023">
        <f>IFERROR(IF((AJ2023-AK2023)&gt;0,1,0),0)</f>
        <v>0</v>
      </c>
      <c r="AV2023">
        <f>IFERROR(IF((AL2023-AM2023)&gt;0,1,0),0)</f>
        <v>0</v>
      </c>
      <c r="AW2023">
        <f>IFERROR(IF((AN2023-AO2023)&gt;0,1,0),0)</f>
        <v>0</v>
      </c>
      <c r="AX2023">
        <f>IFERROR(IF((AC2023-AD2023)&lt;0,1,0),0)</f>
        <v>0</v>
      </c>
      <c r="AY2023">
        <f>SUM(AP2023:AX2023)</f>
        <v>4</v>
      </c>
    </row>
    <row r="2024" spans="1:51" x14ac:dyDescent="0.45">
      <c r="A2024" s="1" t="s">
        <v>25</v>
      </c>
      <c r="B2024" s="2">
        <v>5724762</v>
      </c>
      <c r="C2024" s="3" t="s">
        <v>5337</v>
      </c>
      <c r="D2024" s="7">
        <v>10.28</v>
      </c>
      <c r="E2024" s="5">
        <v>129.00970296</v>
      </c>
      <c r="F2024" s="3" t="s">
        <v>4480</v>
      </c>
      <c r="G2024" s="3" t="s">
        <v>4491</v>
      </c>
      <c r="H2024" s="3" t="s">
        <v>4492</v>
      </c>
      <c r="I2024" s="3" t="s">
        <v>4493</v>
      </c>
      <c r="J2024" s="3"/>
      <c r="K2024" s="6">
        <v>21673.448</v>
      </c>
      <c r="L2024" s="6">
        <v>19980.419999999998</v>
      </c>
      <c r="M2024" s="6" t="s">
        <v>4474</v>
      </c>
      <c r="N2024" s="6" t="s">
        <v>4474</v>
      </c>
      <c r="O2024" s="6">
        <v>18463.655999999999</v>
      </c>
      <c r="P2024" s="6">
        <v>16789.707999999999</v>
      </c>
      <c r="Q2024" s="6">
        <v>54117.786999999997</v>
      </c>
      <c r="R2024" s="6">
        <v>34440.127999999997</v>
      </c>
      <c r="S2024" s="6" t="s">
        <v>4474</v>
      </c>
      <c r="T2024" s="6" t="s">
        <v>4474</v>
      </c>
      <c r="U2024" s="6" t="s">
        <v>4474</v>
      </c>
      <c r="V2024" s="6" t="s">
        <v>4474</v>
      </c>
      <c r="W2024" s="6">
        <v>285985.837</v>
      </c>
      <c r="X2024" s="6">
        <v>285985.837</v>
      </c>
      <c r="Y2024" s="6">
        <v>4031.509</v>
      </c>
      <c r="Z2024" s="6">
        <v>4031.509</v>
      </c>
      <c r="AA2024" s="6">
        <v>8650</v>
      </c>
      <c r="AB2024" s="6">
        <v>8650</v>
      </c>
      <c r="AC2024" s="6">
        <v>24865081</v>
      </c>
      <c r="AD2024" s="6">
        <v>24865081</v>
      </c>
      <c r="AF2024">
        <f>Q2024/W2024</f>
        <v>0.18923240244236289</v>
      </c>
      <c r="AG2024">
        <f>R2024/X2024</f>
        <v>0.12042599158503083</v>
      </c>
      <c r="AH2024" t="e">
        <f>U2024/W2024</f>
        <v>#VALUE!</v>
      </c>
      <c r="AI2024" t="e">
        <f>V2024/X2024</f>
        <v>#VALUE!</v>
      </c>
      <c r="AJ2024">
        <f>Y2024/AA2024</f>
        <v>0.46607040462427746</v>
      </c>
      <c r="AK2024">
        <f>Z2024/AB2024</f>
        <v>0.46607040462427746</v>
      </c>
      <c r="AL2024">
        <f>O2024/K2024</f>
        <v>0.85190210620848139</v>
      </c>
      <c r="AM2024">
        <f>P2024/L2024</f>
        <v>0.84030806159229887</v>
      </c>
      <c r="AN2024">
        <f>K2024/W2024</f>
        <v>7.578503966264595E-2</v>
      </c>
      <c r="AO2024">
        <f>L2024/X2024</f>
        <v>6.9865068178183942E-2</v>
      </c>
      <c r="AP2024">
        <f>IF(OR(Q2024&lt;0, Q2024="NA"), 0, 1)</f>
        <v>1</v>
      </c>
      <c r="AQ2024">
        <f>IF(OR(S2024&lt;0, S2024="NA"), 0, 1)</f>
        <v>0</v>
      </c>
      <c r="AR2024">
        <f>IFERROR(IF((AF2024-AG2024)&gt;0,1,0),0)</f>
        <v>1</v>
      </c>
      <c r="AS2024">
        <f>IFERROR(IF((S2024-Q2024)&gt;0,1,0),0)</f>
        <v>0</v>
      </c>
      <c r="AT2024">
        <f>IFERROR(IF((AH2024-AI2024)&lt;0,1,0),0)</f>
        <v>0</v>
      </c>
      <c r="AU2024">
        <f>IFERROR(IF((AJ2024-AK2024)&gt;0,1,0),0)</f>
        <v>0</v>
      </c>
      <c r="AV2024">
        <f>IFERROR(IF((AL2024-AM2024)&gt;0,1,0),0)</f>
        <v>1</v>
      </c>
      <c r="AW2024">
        <f>IFERROR(IF((AN2024-AO2024)&gt;0,1,0),0)</f>
        <v>1</v>
      </c>
      <c r="AX2024">
        <f>IFERROR(IF((AC2024-AD2024)&lt;0,1,0),0)</f>
        <v>0</v>
      </c>
      <c r="AY2024">
        <f>SUM(AP2024:AX2024)</f>
        <v>4</v>
      </c>
    </row>
    <row r="2025" spans="1:51" x14ac:dyDescent="0.45">
      <c r="A2025" s="1" t="s">
        <v>27</v>
      </c>
      <c r="B2025" s="2">
        <v>5720683</v>
      </c>
      <c r="C2025" s="3" t="s">
        <v>5337</v>
      </c>
      <c r="D2025" s="5">
        <v>17.399999999999999</v>
      </c>
      <c r="E2025" s="5">
        <v>907.06012080000005</v>
      </c>
      <c r="F2025" s="3" t="s">
        <v>4480</v>
      </c>
      <c r="G2025" s="3" t="s">
        <v>4491</v>
      </c>
      <c r="H2025" s="3" t="s">
        <v>4492</v>
      </c>
      <c r="I2025" s="3" t="s">
        <v>4493</v>
      </c>
      <c r="J2025" s="3"/>
      <c r="K2025" s="6">
        <v>10769.258</v>
      </c>
      <c r="L2025" s="6">
        <v>10369.271000000001</v>
      </c>
      <c r="M2025" s="6" t="s">
        <v>4474</v>
      </c>
      <c r="N2025" s="6" t="s">
        <v>4474</v>
      </c>
      <c r="O2025" s="6">
        <v>-220.27099999999999</v>
      </c>
      <c r="P2025" s="6">
        <v>-636.86500000000001</v>
      </c>
      <c r="Q2025" s="6">
        <v>184946.63099999999</v>
      </c>
      <c r="R2025" s="6">
        <v>128907.86</v>
      </c>
      <c r="S2025" s="6" t="s">
        <v>4474</v>
      </c>
      <c r="T2025" s="6" t="s">
        <v>4474</v>
      </c>
      <c r="U2025" s="6" t="s">
        <v>4474</v>
      </c>
      <c r="V2025" s="6" t="s">
        <v>4474</v>
      </c>
      <c r="W2025" s="6">
        <v>1060991.051</v>
      </c>
      <c r="X2025" s="6">
        <v>1060991.051</v>
      </c>
      <c r="Y2025" s="6">
        <v>603.88199999999995</v>
      </c>
      <c r="Z2025" s="6">
        <v>603.88199999999995</v>
      </c>
      <c r="AA2025" s="6">
        <v>1395</v>
      </c>
      <c r="AB2025" s="6">
        <v>1395</v>
      </c>
      <c r="AC2025" s="6">
        <v>52129892</v>
      </c>
      <c r="AD2025" s="6">
        <v>52129892</v>
      </c>
      <c r="AF2025">
        <f>Q2025/W2025</f>
        <v>0.17431497732773996</v>
      </c>
      <c r="AG2025">
        <f>R2025/X2025</f>
        <v>0.12149759404521122</v>
      </c>
      <c r="AH2025" t="e">
        <f>U2025/W2025</f>
        <v>#VALUE!</v>
      </c>
      <c r="AI2025" t="e">
        <f>V2025/X2025</f>
        <v>#VALUE!</v>
      </c>
      <c r="AJ2025">
        <f>Y2025/AA2025</f>
        <v>0.43289032258064514</v>
      </c>
      <c r="AK2025">
        <f>Z2025/AB2025</f>
        <v>0.43289032258064514</v>
      </c>
      <c r="AL2025">
        <f>O2025/K2025</f>
        <v>-2.0453683995684754E-2</v>
      </c>
      <c r="AM2025">
        <f>P2025/L2025</f>
        <v>-6.1418493161187512E-2</v>
      </c>
      <c r="AN2025">
        <f>K2025/W2025</f>
        <v>1.0150187402476028E-2</v>
      </c>
      <c r="AO2025">
        <f>L2025/X2025</f>
        <v>9.7731936477944911E-3</v>
      </c>
      <c r="AP2025">
        <f>IF(OR(Q2025&lt;0, Q2025="NA"), 0, 1)</f>
        <v>1</v>
      </c>
      <c r="AQ2025">
        <f>IF(OR(S2025&lt;0, S2025="NA"), 0, 1)</f>
        <v>0</v>
      </c>
      <c r="AR2025">
        <f>IFERROR(IF((AF2025-AG2025)&gt;0,1,0),0)</f>
        <v>1</v>
      </c>
      <c r="AS2025">
        <f>IFERROR(IF((S2025-Q2025)&gt;0,1,0),0)</f>
        <v>0</v>
      </c>
      <c r="AT2025">
        <f>IFERROR(IF((AH2025-AI2025)&lt;0,1,0),0)</f>
        <v>0</v>
      </c>
      <c r="AU2025">
        <f>IFERROR(IF((AJ2025-AK2025)&gt;0,1,0),0)</f>
        <v>0</v>
      </c>
      <c r="AV2025">
        <f>IFERROR(IF((AL2025-AM2025)&gt;0,1,0),0)</f>
        <v>1</v>
      </c>
      <c r="AW2025">
        <f>IFERROR(IF((AN2025-AO2025)&gt;0,1,0),0)</f>
        <v>1</v>
      </c>
      <c r="AX2025">
        <f>IFERROR(IF((AC2025-AD2025)&lt;0,1,0),0)</f>
        <v>0</v>
      </c>
      <c r="AY2025">
        <f>SUM(AP2025:AX2025)</f>
        <v>4</v>
      </c>
    </row>
    <row r="2026" spans="1:51" x14ac:dyDescent="0.45">
      <c r="A2026" s="1" t="s">
        <v>29</v>
      </c>
      <c r="B2026" s="2">
        <v>5731540</v>
      </c>
      <c r="C2026" s="3" t="s">
        <v>5337</v>
      </c>
      <c r="D2026" s="5">
        <v>6.1</v>
      </c>
      <c r="E2026" s="5">
        <v>765.37113580000005</v>
      </c>
      <c r="F2026" s="3" t="s">
        <v>4480</v>
      </c>
      <c r="G2026" s="3" t="s">
        <v>4491</v>
      </c>
      <c r="H2026" s="3" t="s">
        <v>4492</v>
      </c>
      <c r="I2026" s="3" t="s">
        <v>4493</v>
      </c>
      <c r="J2026" s="3"/>
      <c r="K2026" s="6">
        <v>60226.186999999998</v>
      </c>
      <c r="L2026" s="6">
        <v>51849.593000000001</v>
      </c>
      <c r="M2026" s="6" t="s">
        <v>4474</v>
      </c>
      <c r="N2026" s="6" t="s">
        <v>4474</v>
      </c>
      <c r="O2026" s="6">
        <v>50541.106</v>
      </c>
      <c r="P2026" s="6">
        <v>43213.703999999998</v>
      </c>
      <c r="Q2026" s="6">
        <v>77913.516000000003</v>
      </c>
      <c r="R2026" s="6">
        <v>62703.47</v>
      </c>
      <c r="S2026" s="6">
        <v>-81305.551999999996</v>
      </c>
      <c r="T2026" s="6">
        <v>66029.759000000005</v>
      </c>
      <c r="U2026" s="6">
        <v>240000</v>
      </c>
      <c r="V2026" s="6">
        <v>240000</v>
      </c>
      <c r="W2026" s="6">
        <v>1137288.594</v>
      </c>
      <c r="X2026" s="6">
        <v>1137288.594</v>
      </c>
      <c r="Y2026" s="6">
        <v>32865.466</v>
      </c>
      <c r="Z2026" s="6">
        <v>32865.466</v>
      </c>
      <c r="AA2026" s="6">
        <v>37486</v>
      </c>
      <c r="AB2026" s="6">
        <v>37486</v>
      </c>
      <c r="AC2026" s="6">
        <v>125470678</v>
      </c>
      <c r="AD2026" s="6">
        <v>125470678</v>
      </c>
      <c r="AF2026">
        <f>Q2026/W2026</f>
        <v>6.8508131015336635E-2</v>
      </c>
      <c r="AG2026">
        <f>R2026/X2026</f>
        <v>5.5134176435783368E-2</v>
      </c>
      <c r="AH2026">
        <f>U2026/W2026</f>
        <v>0.21102823088719028</v>
      </c>
      <c r="AI2026">
        <f>V2026/X2026</f>
        <v>0.21102823088719028</v>
      </c>
      <c r="AJ2026">
        <f>Y2026/AA2026</f>
        <v>0.87673974283732592</v>
      </c>
      <c r="AK2026">
        <f>Z2026/AB2026</f>
        <v>0.87673974283732592</v>
      </c>
      <c r="AL2026">
        <f>O2026/K2026</f>
        <v>0.83918820894306323</v>
      </c>
      <c r="AM2026">
        <f>P2026/L2026</f>
        <v>0.83344345634497063</v>
      </c>
      <c r="AN2026">
        <f>K2026/W2026</f>
        <v>5.2955940398712903E-2</v>
      </c>
      <c r="AO2026">
        <f>L2026/X2026</f>
        <v>4.5590532845878516E-2</v>
      </c>
      <c r="AP2026">
        <f>IF(OR(Q2026&lt;0, Q2026="NA"), 0, 1)</f>
        <v>1</v>
      </c>
      <c r="AQ2026">
        <f>IF(OR(S2026&lt;0, S2026="NA"), 0, 1)</f>
        <v>0</v>
      </c>
      <c r="AR2026">
        <f>IFERROR(IF((AF2026-AG2026)&gt;0,1,0),0)</f>
        <v>1</v>
      </c>
      <c r="AS2026">
        <f>IFERROR(IF((S2026-Q2026)&gt;0,1,0),0)</f>
        <v>0</v>
      </c>
      <c r="AT2026">
        <f>IFERROR(IF((AH2026-AI2026)&lt;0,1,0),0)</f>
        <v>0</v>
      </c>
      <c r="AU2026">
        <f>IFERROR(IF((AJ2026-AK2026)&gt;0,1,0),0)</f>
        <v>0</v>
      </c>
      <c r="AV2026">
        <f>IFERROR(IF((AL2026-AM2026)&gt;0,1,0),0)</f>
        <v>1</v>
      </c>
      <c r="AW2026">
        <f>IFERROR(IF((AN2026-AO2026)&gt;0,1,0),0)</f>
        <v>1</v>
      </c>
      <c r="AX2026">
        <f>IFERROR(IF((AC2026-AD2026)&lt;0,1,0),0)</f>
        <v>0</v>
      </c>
      <c r="AY2026">
        <f>SUM(AP2026:AX2026)</f>
        <v>4</v>
      </c>
    </row>
    <row r="2027" spans="1:51" x14ac:dyDescent="0.45">
      <c r="A2027" s="1" t="s">
        <v>42</v>
      </c>
      <c r="B2027" s="2">
        <v>5328081</v>
      </c>
      <c r="C2027" s="3" t="s">
        <v>5338</v>
      </c>
      <c r="D2027" s="5">
        <v>18.690000000000001</v>
      </c>
      <c r="E2027" s="5">
        <v>1170.5144604300001</v>
      </c>
      <c r="F2027" s="3" t="s">
        <v>4500</v>
      </c>
      <c r="G2027" s="3" t="s">
        <v>4539</v>
      </c>
      <c r="H2027" s="3" t="s">
        <v>4539</v>
      </c>
      <c r="I2027" s="3" t="s">
        <v>4540</v>
      </c>
      <c r="J2027" s="3" t="s">
        <v>4541</v>
      </c>
      <c r="K2027" s="6">
        <v>728968</v>
      </c>
      <c r="L2027" s="6">
        <v>693561</v>
      </c>
      <c r="M2027" s="6">
        <v>139670</v>
      </c>
      <c r="N2027" s="6">
        <v>128190</v>
      </c>
      <c r="O2027" s="6">
        <v>130383</v>
      </c>
      <c r="P2027" s="6">
        <v>119372</v>
      </c>
      <c r="Q2027" s="6">
        <v>115461</v>
      </c>
      <c r="R2027" s="6">
        <v>107783</v>
      </c>
      <c r="S2027" s="6">
        <v>25502</v>
      </c>
      <c r="T2027" s="6">
        <v>-4236</v>
      </c>
      <c r="U2027" s="6">
        <v>106069</v>
      </c>
      <c r="V2027" s="6">
        <v>70833</v>
      </c>
      <c r="W2027" s="6">
        <v>1794175</v>
      </c>
      <c r="X2027" s="6">
        <v>1667575</v>
      </c>
      <c r="Y2027" s="6">
        <v>1445314</v>
      </c>
      <c r="Z2027" s="6">
        <v>1343162</v>
      </c>
      <c r="AA2027" s="6">
        <v>610035</v>
      </c>
      <c r="AB2027" s="6">
        <v>586170</v>
      </c>
      <c r="AC2027" s="6">
        <v>62546330</v>
      </c>
      <c r="AD2027" s="6">
        <v>62424064</v>
      </c>
      <c r="AF2027">
        <f>Q2027/W2027</f>
        <v>6.4353254281215605E-2</v>
      </c>
      <c r="AG2027">
        <f>R2027/X2027</f>
        <v>6.4634574157084387E-2</v>
      </c>
      <c r="AH2027">
        <f>U2027/W2027</f>
        <v>5.9118536374656874E-2</v>
      </c>
      <c r="AI2027">
        <f>V2027/X2027</f>
        <v>4.2476650225627036E-2</v>
      </c>
      <c r="AJ2027">
        <f>Y2027/AA2027</f>
        <v>2.3692312736154482</v>
      </c>
      <c r="AK2027">
        <f>Z2027/AB2027</f>
        <v>2.2914205776481227</v>
      </c>
      <c r="AL2027">
        <f>O2027/K2027</f>
        <v>0.17885970303223186</v>
      </c>
      <c r="AM2027">
        <f>P2027/L2027</f>
        <v>0.17211463735706015</v>
      </c>
      <c r="AN2027">
        <f>K2027/W2027</f>
        <v>0.40629704460267252</v>
      </c>
      <c r="AO2027">
        <f>L2027/X2027</f>
        <v>0.41590992908864671</v>
      </c>
      <c r="AP2027">
        <f>IF(OR(Q2027&lt;0, Q2027="NA"), 0, 1)</f>
        <v>1</v>
      </c>
      <c r="AQ2027">
        <f>IF(OR(S2027&lt;0, S2027="NA"), 0, 1)</f>
        <v>1</v>
      </c>
      <c r="AR2027">
        <f>IFERROR(IF((AF2027-AG2027)&gt;0,1,0),0)</f>
        <v>0</v>
      </c>
      <c r="AS2027">
        <f>IFERROR(IF((S2027-Q2027)&gt;0,1,0),0)</f>
        <v>0</v>
      </c>
      <c r="AT2027">
        <f>IFERROR(IF((AH2027-AI2027)&lt;0,1,0),0)</f>
        <v>0</v>
      </c>
      <c r="AU2027">
        <f>IFERROR(IF((AJ2027-AK2027)&gt;0,1,0),0)</f>
        <v>1</v>
      </c>
      <c r="AV2027">
        <f>IFERROR(IF((AL2027-AM2027)&gt;0,1,0),0)</f>
        <v>1</v>
      </c>
      <c r="AW2027">
        <f>IFERROR(IF((AN2027-AO2027)&gt;0,1,0),0)</f>
        <v>0</v>
      </c>
      <c r="AX2027">
        <f>IFERROR(IF((AC2027-AD2027)&lt;0,1,0),0)</f>
        <v>0</v>
      </c>
      <c r="AY2027">
        <f>SUM(AP2027:AX2027)</f>
        <v>4</v>
      </c>
    </row>
    <row r="2028" spans="1:51" x14ac:dyDescent="0.45">
      <c r="A2028" s="1" t="s">
        <v>53</v>
      </c>
      <c r="B2028" s="2">
        <v>4578703</v>
      </c>
      <c r="C2028" s="3" t="s">
        <v>5335</v>
      </c>
      <c r="D2028" s="7">
        <v>8.01</v>
      </c>
      <c r="E2028" s="5">
        <v>1182.11168286</v>
      </c>
      <c r="F2028" s="3" t="s">
        <v>4470</v>
      </c>
      <c r="G2028" s="3" t="s">
        <v>4471</v>
      </c>
      <c r="H2028" s="3" t="s">
        <v>4472</v>
      </c>
      <c r="I2028" s="3" t="s">
        <v>4472</v>
      </c>
      <c r="J2028" s="3" t="s">
        <v>4556</v>
      </c>
      <c r="K2028" s="6">
        <v>177282</v>
      </c>
      <c r="L2028" s="6">
        <v>168766</v>
      </c>
      <c r="M2028" s="6">
        <v>-146946</v>
      </c>
      <c r="N2028" s="6">
        <v>-164098</v>
      </c>
      <c r="O2028" s="6">
        <v>-167146</v>
      </c>
      <c r="P2028" s="6">
        <v>-185470</v>
      </c>
      <c r="Q2028" s="6">
        <v>-195345</v>
      </c>
      <c r="R2028" s="6">
        <v>-213574</v>
      </c>
      <c r="S2028" s="6">
        <v>-109653</v>
      </c>
      <c r="T2028" s="6">
        <v>-129272</v>
      </c>
      <c r="U2028" s="6">
        <v>132700</v>
      </c>
      <c r="V2028" s="6">
        <v>132082</v>
      </c>
      <c r="W2028" s="6">
        <v>558506</v>
      </c>
      <c r="X2028" s="6">
        <v>584872</v>
      </c>
      <c r="Y2028" s="6">
        <v>308345</v>
      </c>
      <c r="Z2028" s="6">
        <v>351552</v>
      </c>
      <c r="AA2028" s="6">
        <v>87627</v>
      </c>
      <c r="AB2028" s="6">
        <v>88126</v>
      </c>
      <c r="AC2028" s="6">
        <v>147561586</v>
      </c>
      <c r="AD2028" s="6">
        <v>147462201</v>
      </c>
      <c r="AF2028">
        <f>Q2028/W2028</f>
        <v>-0.3497634761309637</v>
      </c>
      <c r="AG2028">
        <f>R2028/X2028</f>
        <v>-0.36516365974093479</v>
      </c>
      <c r="AH2028">
        <f>U2028/W2028</f>
        <v>0.23759816367236877</v>
      </c>
      <c r="AI2028">
        <f>V2028/X2028</f>
        <v>0.22583060909053604</v>
      </c>
      <c r="AJ2028">
        <f>Y2028/AA2028</f>
        <v>3.5188355187328106</v>
      </c>
      <c r="AK2028">
        <f>Z2028/AB2028</f>
        <v>3.9891972857045594</v>
      </c>
      <c r="AL2028">
        <f>O2028/K2028</f>
        <v>-0.94282555476585328</v>
      </c>
      <c r="AM2028">
        <f>P2028/L2028</f>
        <v>-1.0989772821539883</v>
      </c>
      <c r="AN2028">
        <f>K2028/W2028</f>
        <v>0.3174218361127723</v>
      </c>
      <c r="AO2028">
        <f>L2028/X2028</f>
        <v>0.28855202505847433</v>
      </c>
      <c r="AP2028">
        <f>IF(OR(Q2028&lt;0, Q2028="NA"), 0, 1)</f>
        <v>0</v>
      </c>
      <c r="AQ2028">
        <f>IF(OR(S2028&lt;0, S2028="NA"), 0, 1)</f>
        <v>0</v>
      </c>
      <c r="AR2028">
        <f>IFERROR(IF((AF2028-AG2028)&gt;0,1,0),0)</f>
        <v>1</v>
      </c>
      <c r="AS2028">
        <f>IFERROR(IF((S2028-Q2028)&gt;0,1,0),0)</f>
        <v>1</v>
      </c>
      <c r="AT2028">
        <f>IFERROR(IF((AH2028-AI2028)&lt;0,1,0),0)</f>
        <v>0</v>
      </c>
      <c r="AU2028">
        <f>IFERROR(IF((AJ2028-AK2028)&gt;0,1,0),0)</f>
        <v>0</v>
      </c>
      <c r="AV2028">
        <f>IFERROR(IF((AL2028-AM2028)&gt;0,1,0),0)</f>
        <v>1</v>
      </c>
      <c r="AW2028">
        <f>IFERROR(IF((AN2028-AO2028)&gt;0,1,0),0)</f>
        <v>1</v>
      </c>
      <c r="AX2028">
        <f>IFERROR(IF((AC2028-AD2028)&lt;0,1,0),0)</f>
        <v>0</v>
      </c>
      <c r="AY2028">
        <f>SUM(AP2028:AX2028)</f>
        <v>4</v>
      </c>
    </row>
    <row r="2029" spans="1:51" x14ac:dyDescent="0.45">
      <c r="A2029" s="1" t="s">
        <v>60</v>
      </c>
      <c r="B2029" s="2">
        <v>9995793</v>
      </c>
      <c r="C2029" s="3" t="s">
        <v>5336</v>
      </c>
      <c r="D2029" s="5">
        <v>15.52</v>
      </c>
      <c r="E2029" s="5">
        <v>798.31805487999998</v>
      </c>
      <c r="F2029" s="3" t="s">
        <v>4485</v>
      </c>
      <c r="G2029" s="3" t="s">
        <v>4486</v>
      </c>
      <c r="H2029" s="3" t="s">
        <v>4545</v>
      </c>
      <c r="I2029" s="3" t="s">
        <v>4546</v>
      </c>
      <c r="J2029" s="3" t="s">
        <v>4568</v>
      </c>
      <c r="K2029" s="6">
        <v>160488.23150476973</v>
      </c>
      <c r="L2029" s="6">
        <v>138704.12662730526</v>
      </c>
      <c r="M2029" s="6">
        <v>-25586.867489235283</v>
      </c>
      <c r="N2029" s="6">
        <v>-34430.490833262702</v>
      </c>
      <c r="O2029" s="6">
        <v>-30883.797951919078</v>
      </c>
      <c r="P2029" s="6">
        <v>-39121.662835085503</v>
      </c>
      <c r="Q2029" s="6">
        <v>-77281.966666810113</v>
      </c>
      <c r="R2029" s="6">
        <v>-68620.186248165934</v>
      </c>
      <c r="S2029" s="6">
        <v>2783.1329549694519</v>
      </c>
      <c r="T2029" s="6">
        <v>-9808.6169739846446</v>
      </c>
      <c r="U2029" s="6" t="s">
        <v>4474</v>
      </c>
      <c r="V2029" s="6" t="s">
        <v>4474</v>
      </c>
      <c r="W2029" s="6">
        <v>138421.72934747671</v>
      </c>
      <c r="X2029" s="6">
        <v>139377.4948753911</v>
      </c>
      <c r="Y2029" s="6">
        <v>101843.99442837245</v>
      </c>
      <c r="Z2029" s="6">
        <v>102547.20034523682</v>
      </c>
      <c r="AA2029" s="6">
        <v>69101.039322832963</v>
      </c>
      <c r="AB2029" s="6">
        <v>69578.163771712163</v>
      </c>
      <c r="AC2029" s="6">
        <v>50740449</v>
      </c>
      <c r="AD2029" s="6">
        <v>50740449</v>
      </c>
      <c r="AF2029">
        <f>Q2029/W2029</f>
        <v>-0.55830805633710201</v>
      </c>
      <c r="AG2029">
        <f>R2029/X2029</f>
        <v>-0.49233333049582395</v>
      </c>
      <c r="AH2029" t="e">
        <f>U2029/W2029</f>
        <v>#VALUE!</v>
      </c>
      <c r="AI2029" t="e">
        <f>V2029/X2029</f>
        <v>#VALUE!</v>
      </c>
      <c r="AJ2029">
        <f>Y2029/AA2029</f>
        <v>1.4738417168020839</v>
      </c>
      <c r="AK2029">
        <f>Z2029/AB2029</f>
        <v>1.4738417168020841</v>
      </c>
      <c r="AL2029">
        <f>O2029/K2029</f>
        <v>-0.19243652735372815</v>
      </c>
      <c r="AM2029">
        <f>P2029/L2029</f>
        <v>-0.28205118179507732</v>
      </c>
      <c r="AN2029">
        <f>K2029/W2029</f>
        <v>1.1594150157010394</v>
      </c>
      <c r="AO2029">
        <f>L2029/X2029</f>
        <v>0.99516874479134632</v>
      </c>
      <c r="AP2029">
        <f>IF(OR(Q2029&lt;0, Q2029="NA"), 0, 1)</f>
        <v>0</v>
      </c>
      <c r="AQ2029">
        <f>IF(OR(S2029&lt;0, S2029="NA"), 0, 1)</f>
        <v>1</v>
      </c>
      <c r="AR2029">
        <f>IFERROR(IF((AF2029-AG2029)&gt;0,1,0),0)</f>
        <v>0</v>
      </c>
      <c r="AS2029">
        <f>IFERROR(IF((S2029-Q2029)&gt;0,1,0),0)</f>
        <v>1</v>
      </c>
      <c r="AT2029">
        <f>IFERROR(IF((AH2029-AI2029)&lt;0,1,0),0)</f>
        <v>0</v>
      </c>
      <c r="AU2029">
        <f>IFERROR(IF((AJ2029-AK2029)&gt;0,1,0),0)</f>
        <v>0</v>
      </c>
      <c r="AV2029">
        <f>IFERROR(IF((AL2029-AM2029)&gt;0,1,0),0)</f>
        <v>1</v>
      </c>
      <c r="AW2029">
        <f>IFERROR(IF((AN2029-AO2029)&gt;0,1,0),0)</f>
        <v>1</v>
      </c>
      <c r="AX2029">
        <f>IFERROR(IF((AC2029-AD2029)&lt;0,1,0),0)</f>
        <v>0</v>
      </c>
      <c r="AY2029">
        <f>SUM(AP2029:AX2029)</f>
        <v>4</v>
      </c>
    </row>
    <row r="2030" spans="1:51" x14ac:dyDescent="0.45">
      <c r="A2030" s="1" t="s">
        <v>63</v>
      </c>
      <c r="B2030" s="2">
        <v>4189232</v>
      </c>
      <c r="C2030" s="3" t="s">
        <v>5335</v>
      </c>
      <c r="D2030" s="5">
        <v>10.48</v>
      </c>
      <c r="E2030" s="5">
        <v>827.74123215999998</v>
      </c>
      <c r="F2030" s="3" t="s">
        <v>4500</v>
      </c>
      <c r="G2030" s="3" t="s">
        <v>4574</v>
      </c>
      <c r="H2030" s="3" t="s">
        <v>4575</v>
      </c>
      <c r="I2030" s="3" t="s">
        <v>4575</v>
      </c>
      <c r="J2030" s="3" t="s">
        <v>4576</v>
      </c>
      <c r="K2030" s="6">
        <v>905347</v>
      </c>
      <c r="L2030" s="6">
        <v>949974</v>
      </c>
      <c r="M2030" s="6">
        <v>-22228</v>
      </c>
      <c r="N2030" s="6">
        <v>-39070</v>
      </c>
      <c r="O2030" s="6">
        <v>-112176</v>
      </c>
      <c r="P2030" s="6">
        <v>-129708</v>
      </c>
      <c r="Q2030" s="6">
        <v>-504564</v>
      </c>
      <c r="R2030" s="6">
        <v>-551356</v>
      </c>
      <c r="S2030" s="6">
        <v>82236</v>
      </c>
      <c r="T2030" s="6">
        <v>47052</v>
      </c>
      <c r="U2030" s="6">
        <v>189849</v>
      </c>
      <c r="V2030" s="6">
        <v>190273</v>
      </c>
      <c r="W2030" s="6">
        <v>1273146</v>
      </c>
      <c r="X2030" s="6">
        <v>1290782</v>
      </c>
      <c r="Y2030" s="6">
        <v>638856</v>
      </c>
      <c r="Z2030" s="6">
        <v>668319</v>
      </c>
      <c r="AA2030" s="6">
        <v>304824</v>
      </c>
      <c r="AB2030" s="6">
        <v>289712</v>
      </c>
      <c r="AC2030" s="6">
        <v>78967000</v>
      </c>
      <c r="AD2030" s="6">
        <v>78855000</v>
      </c>
      <c r="AF2030">
        <f>Q2030/W2030</f>
        <v>-0.39631275596043186</v>
      </c>
      <c r="AG2030">
        <f>R2030/X2030</f>
        <v>-0.4271488136648946</v>
      </c>
      <c r="AH2030">
        <f>U2030/W2030</f>
        <v>0.14911801160275412</v>
      </c>
      <c r="AI2030">
        <f>V2030/X2030</f>
        <v>0.14740908999350782</v>
      </c>
      <c r="AJ2030">
        <f>Y2030/AA2030</f>
        <v>2.0958192268325329</v>
      </c>
      <c r="AK2030">
        <f>Z2030/AB2030</f>
        <v>2.3068392058319986</v>
      </c>
      <c r="AL2030">
        <f>O2030/K2030</f>
        <v>-0.12390387332149994</v>
      </c>
      <c r="AM2030">
        <f>P2030/L2030</f>
        <v>-0.13653847368454294</v>
      </c>
      <c r="AN2030">
        <f>K2030/W2030</f>
        <v>0.71111011620034148</v>
      </c>
      <c r="AO2030">
        <f>L2030/X2030</f>
        <v>0.73596780866172595</v>
      </c>
      <c r="AP2030">
        <f>IF(OR(Q2030&lt;0, Q2030="NA"), 0, 1)</f>
        <v>0</v>
      </c>
      <c r="AQ2030">
        <f>IF(OR(S2030&lt;0, S2030="NA"), 0, 1)</f>
        <v>1</v>
      </c>
      <c r="AR2030">
        <f>IFERROR(IF((AF2030-AG2030)&gt;0,1,0),0)</f>
        <v>1</v>
      </c>
      <c r="AS2030">
        <f>IFERROR(IF((S2030-Q2030)&gt;0,1,0),0)</f>
        <v>1</v>
      </c>
      <c r="AT2030">
        <f>IFERROR(IF((AH2030-AI2030)&lt;0,1,0),0)</f>
        <v>0</v>
      </c>
      <c r="AU2030">
        <f>IFERROR(IF((AJ2030-AK2030)&gt;0,1,0),0)</f>
        <v>0</v>
      </c>
      <c r="AV2030">
        <f>IFERROR(IF((AL2030-AM2030)&gt;0,1,0),0)</f>
        <v>1</v>
      </c>
      <c r="AW2030">
        <f>IFERROR(IF((AN2030-AO2030)&gt;0,1,0),0)</f>
        <v>0</v>
      </c>
      <c r="AX2030">
        <f>IFERROR(IF((AC2030-AD2030)&lt;0,1,0),0)</f>
        <v>0</v>
      </c>
      <c r="AY2030">
        <f>SUM(AP2030:AX2030)</f>
        <v>4</v>
      </c>
    </row>
    <row r="2031" spans="1:51" x14ac:dyDescent="0.45">
      <c r="A2031" s="1" t="s">
        <v>71</v>
      </c>
      <c r="B2031" s="2">
        <v>6300107</v>
      </c>
      <c r="C2031" s="3" t="s">
        <v>5336</v>
      </c>
      <c r="D2031" s="7">
        <v>5.48</v>
      </c>
      <c r="E2031" s="5">
        <v>14.44806384</v>
      </c>
      <c r="F2031" s="3" t="s">
        <v>4485</v>
      </c>
      <c r="G2031" s="3" t="s">
        <v>4486</v>
      </c>
      <c r="H2031" s="3" t="s">
        <v>4545</v>
      </c>
      <c r="I2031" s="3" t="s">
        <v>4546</v>
      </c>
      <c r="J2031" s="3" t="s">
        <v>4587</v>
      </c>
      <c r="K2031" s="6">
        <v>8157</v>
      </c>
      <c r="L2031" s="6">
        <v>7026</v>
      </c>
      <c r="M2031" s="6">
        <v>-47765</v>
      </c>
      <c r="N2031" s="6">
        <v>-43444</v>
      </c>
      <c r="O2031" s="6">
        <v>-50450</v>
      </c>
      <c r="P2031" s="6">
        <v>-46590</v>
      </c>
      <c r="Q2031" s="6">
        <v>-64883</v>
      </c>
      <c r="R2031" s="6">
        <v>-58207</v>
      </c>
      <c r="S2031" s="6">
        <v>7213</v>
      </c>
      <c r="T2031" s="6">
        <v>-18026</v>
      </c>
      <c r="U2031" s="6" t="s">
        <v>4474</v>
      </c>
      <c r="V2031" s="6">
        <v>537</v>
      </c>
      <c r="W2031" s="6">
        <v>7329</v>
      </c>
      <c r="X2031" s="6">
        <v>14369</v>
      </c>
      <c r="Y2031" s="6">
        <v>1424</v>
      </c>
      <c r="Z2031" s="6">
        <v>6915</v>
      </c>
      <c r="AA2031" s="6">
        <v>25144</v>
      </c>
      <c r="AB2031" s="6">
        <v>15779</v>
      </c>
      <c r="AC2031" s="6">
        <v>2636508</v>
      </c>
      <c r="AD2031" s="6">
        <v>2636508</v>
      </c>
      <c r="AF2031">
        <f>Q2031/W2031</f>
        <v>-8.8529130850047757</v>
      </c>
      <c r="AG2031">
        <f>R2031/X2031</f>
        <v>-4.0508734080311779</v>
      </c>
      <c r="AH2031" t="e">
        <f>U2031/W2031</f>
        <v>#VALUE!</v>
      </c>
      <c r="AI2031">
        <f>V2031/X2031</f>
        <v>3.7372120537267732E-2</v>
      </c>
      <c r="AJ2031">
        <f>Y2031/AA2031</f>
        <v>5.6633789373210307E-2</v>
      </c>
      <c r="AK2031">
        <f>Z2031/AB2031</f>
        <v>0.4382406996641105</v>
      </c>
      <c r="AL2031">
        <f>O2031/K2031</f>
        <v>-6.1848718891749419</v>
      </c>
      <c r="AM2031">
        <f>P2031/L2031</f>
        <v>-6.6310845431255334</v>
      </c>
      <c r="AN2031">
        <f>K2031/W2031</f>
        <v>1.1129758493655342</v>
      </c>
      <c r="AO2031">
        <f>L2031/X2031</f>
        <v>0.48896930892894425</v>
      </c>
      <c r="AP2031">
        <f>IF(OR(Q2031&lt;0, Q2031="NA"), 0, 1)</f>
        <v>0</v>
      </c>
      <c r="AQ2031">
        <f>IF(OR(S2031&lt;0, S2031="NA"), 0, 1)</f>
        <v>1</v>
      </c>
      <c r="AR2031">
        <f>IFERROR(IF((AF2031-AG2031)&gt;0,1,0),0)</f>
        <v>0</v>
      </c>
      <c r="AS2031">
        <f>IFERROR(IF((S2031-Q2031)&gt;0,1,0),0)</f>
        <v>1</v>
      </c>
      <c r="AT2031">
        <f>IFERROR(IF((AH2031-AI2031)&lt;0,1,0),0)</f>
        <v>0</v>
      </c>
      <c r="AU2031">
        <f>IFERROR(IF((AJ2031-AK2031)&gt;0,1,0),0)</f>
        <v>0</v>
      </c>
      <c r="AV2031">
        <f>IFERROR(IF((AL2031-AM2031)&gt;0,1,0),0)</f>
        <v>1</v>
      </c>
      <c r="AW2031">
        <f>IFERROR(IF((AN2031-AO2031)&gt;0,1,0),0)</f>
        <v>1</v>
      </c>
      <c r="AX2031">
        <f>IFERROR(IF((AC2031-AD2031)&lt;0,1,0),0)</f>
        <v>0</v>
      </c>
      <c r="AY2031">
        <f>SUM(AP2031:AX2031)</f>
        <v>4</v>
      </c>
    </row>
    <row r="2032" spans="1:51" x14ac:dyDescent="0.45">
      <c r="A2032" s="1" t="s">
        <v>86</v>
      </c>
      <c r="B2032" s="2">
        <v>103316</v>
      </c>
      <c r="C2032" s="3" t="s">
        <v>5337</v>
      </c>
      <c r="D2032" s="5">
        <v>104.3</v>
      </c>
      <c r="E2032" s="5">
        <v>57941.613893100002</v>
      </c>
      <c r="F2032" s="3" t="s">
        <v>4480</v>
      </c>
      <c r="G2032" s="3" t="s">
        <v>4509</v>
      </c>
      <c r="H2032" s="3" t="s">
        <v>4509</v>
      </c>
      <c r="I2032" s="3" t="s">
        <v>4596</v>
      </c>
      <c r="J2032" s="3" t="s">
        <v>4597</v>
      </c>
      <c r="K2032" s="6">
        <v>17300000</v>
      </c>
      <c r="L2032" s="6">
        <v>19301000</v>
      </c>
      <c r="M2032" s="6" t="s">
        <v>4474</v>
      </c>
      <c r="N2032" s="6" t="s">
        <v>4474</v>
      </c>
      <c r="O2032" s="6">
        <v>4763000</v>
      </c>
      <c r="P2032" s="6">
        <v>6475000</v>
      </c>
      <c r="Q2032" s="6">
        <v>3809000</v>
      </c>
      <c r="R2032" s="6">
        <v>5471000</v>
      </c>
      <c r="S2032" s="6">
        <v>2956000</v>
      </c>
      <c r="T2032" s="6">
        <v>2962000</v>
      </c>
      <c r="U2032" s="6">
        <v>7781000</v>
      </c>
      <c r="V2032" s="6">
        <v>7322000</v>
      </c>
      <c r="W2032" s="6">
        <v>128442000</v>
      </c>
      <c r="X2032" s="6">
        <v>120168000</v>
      </c>
      <c r="Y2032" s="6" t="s">
        <v>4474</v>
      </c>
      <c r="Z2032" s="6" t="s">
        <v>4474</v>
      </c>
      <c r="AA2032" s="6" t="s">
        <v>4474</v>
      </c>
      <c r="AB2032" s="6" t="s">
        <v>4474</v>
      </c>
      <c r="AC2032" s="6">
        <v>556717000</v>
      </c>
      <c r="AD2032" s="6">
        <v>561369000</v>
      </c>
      <c r="AF2032">
        <f>Q2032/W2032</f>
        <v>2.965540866694695E-2</v>
      </c>
      <c r="AG2032">
        <f>R2032/X2032</f>
        <v>4.5527927568071364E-2</v>
      </c>
      <c r="AH2032">
        <f>U2032/W2032</f>
        <v>6.057987262733374E-2</v>
      </c>
      <c r="AI2032">
        <f>V2032/X2032</f>
        <v>6.0931362758804342E-2</v>
      </c>
      <c r="AJ2032" t="e">
        <f>Y2032/AA2032</f>
        <v>#VALUE!</v>
      </c>
      <c r="AK2032" t="e">
        <f>Z2032/AB2032</f>
        <v>#VALUE!</v>
      </c>
      <c r="AL2032">
        <f>O2032/K2032</f>
        <v>0.27531791907514452</v>
      </c>
      <c r="AM2032">
        <f>P2032/L2032</f>
        <v>0.33547484586290865</v>
      </c>
      <c r="AN2032">
        <f>K2032/W2032</f>
        <v>0.134691144641161</v>
      </c>
      <c r="AO2032">
        <f>L2032/X2032</f>
        <v>0.16061680314226751</v>
      </c>
      <c r="AP2032">
        <f>IF(OR(Q2032&lt;0, Q2032="NA"), 0, 1)</f>
        <v>1</v>
      </c>
      <c r="AQ2032">
        <f>IF(OR(S2032&lt;0, S2032="NA"), 0, 1)</f>
        <v>1</v>
      </c>
      <c r="AR2032">
        <f>IFERROR(IF((AF2032-AG2032)&gt;0,1,0),0)</f>
        <v>0</v>
      </c>
      <c r="AS2032">
        <f>IFERROR(IF((S2032-Q2032)&gt;0,1,0),0)</f>
        <v>0</v>
      </c>
      <c r="AT2032">
        <f>IFERROR(IF((AH2032-AI2032)&lt;0,1,0),0)</f>
        <v>1</v>
      </c>
      <c r="AU2032">
        <f>IFERROR(IF((AJ2032-AK2032)&gt;0,1,0),0)</f>
        <v>0</v>
      </c>
      <c r="AV2032">
        <f>IFERROR(IF((AL2032-AM2032)&gt;0,1,0),0)</f>
        <v>0</v>
      </c>
      <c r="AW2032">
        <f>IFERROR(IF((AN2032-AO2032)&gt;0,1,0),0)</f>
        <v>0</v>
      </c>
      <c r="AX2032">
        <f>IFERROR(IF((AC2032-AD2032)&lt;0,1,0),0)</f>
        <v>1</v>
      </c>
      <c r="AY2032">
        <f>SUM(AP2032:AX2032)</f>
        <v>4</v>
      </c>
    </row>
    <row r="2033" spans="1:51" x14ac:dyDescent="0.45">
      <c r="A2033" s="1" t="s">
        <v>88</v>
      </c>
      <c r="B2033" s="2">
        <v>4281583</v>
      </c>
      <c r="C2033" s="3" t="s">
        <v>5337</v>
      </c>
      <c r="D2033" s="5">
        <v>6.43</v>
      </c>
      <c r="E2033" s="5">
        <v>189.74802043</v>
      </c>
      <c r="F2033" s="3" t="s">
        <v>4480</v>
      </c>
      <c r="G2033" s="3" t="s">
        <v>4491</v>
      </c>
      <c r="H2033" s="3" t="s">
        <v>4542</v>
      </c>
      <c r="I2033" s="3" t="s">
        <v>4543</v>
      </c>
      <c r="J2033" s="3" t="s">
        <v>4494</v>
      </c>
      <c r="K2033" s="6">
        <v>80808</v>
      </c>
      <c r="L2033" s="6">
        <v>67902</v>
      </c>
      <c r="M2033" s="6">
        <v>395332</v>
      </c>
      <c r="N2033" s="6">
        <v>336713</v>
      </c>
      <c r="O2033" s="6">
        <v>395332</v>
      </c>
      <c r="P2033" s="6">
        <v>336713</v>
      </c>
      <c r="Q2033" s="6">
        <v>76808</v>
      </c>
      <c r="R2033" s="6">
        <v>58003</v>
      </c>
      <c r="S2033" s="6">
        <v>50198</v>
      </c>
      <c r="T2033" s="6">
        <v>38745</v>
      </c>
      <c r="U2033" s="6">
        <v>5593100</v>
      </c>
      <c r="V2033" s="6">
        <v>5542860</v>
      </c>
      <c r="W2033" s="6">
        <v>6960075</v>
      </c>
      <c r="X2033" s="6">
        <v>7100101</v>
      </c>
      <c r="Y2033" s="6" t="s">
        <v>4474</v>
      </c>
      <c r="Z2033" s="6" t="s">
        <v>4474</v>
      </c>
      <c r="AA2033" s="6" t="s">
        <v>4474</v>
      </c>
      <c r="AB2033" s="6" t="s">
        <v>4474</v>
      </c>
      <c r="AC2033" s="6">
        <v>29493000</v>
      </c>
      <c r="AD2033" s="6">
        <v>29474000</v>
      </c>
      <c r="AF2033">
        <f>Q2033/W2033</f>
        <v>1.1035513266739223E-2</v>
      </c>
      <c r="AG2033">
        <f>R2033/X2033</f>
        <v>8.1693204082589812E-3</v>
      </c>
      <c r="AH2033">
        <f>U2033/W2033</f>
        <v>0.80359766238151165</v>
      </c>
      <c r="AI2033">
        <f>V2033/X2033</f>
        <v>0.78067340168822952</v>
      </c>
      <c r="AJ2033" t="e">
        <f>Y2033/AA2033</f>
        <v>#VALUE!</v>
      </c>
      <c r="AK2033" t="e">
        <f>Z2033/AB2033</f>
        <v>#VALUE!</v>
      </c>
      <c r="AL2033">
        <f>O2033/K2033</f>
        <v>4.8922383922383919</v>
      </c>
      <c r="AM2033">
        <f>P2033/L2033</f>
        <v>4.9588082825248154</v>
      </c>
      <c r="AN2033">
        <f>K2033/W2033</f>
        <v>1.1610219717459942E-2</v>
      </c>
      <c r="AO2033">
        <f>L2033/X2033</f>
        <v>9.5635259273072308E-3</v>
      </c>
      <c r="AP2033">
        <f>IF(OR(Q2033&lt;0, Q2033="NA"), 0, 1)</f>
        <v>1</v>
      </c>
      <c r="AQ2033">
        <f>IF(OR(S2033&lt;0, S2033="NA"), 0, 1)</f>
        <v>1</v>
      </c>
      <c r="AR2033">
        <f>IFERROR(IF((AF2033-AG2033)&gt;0,1,0),0)</f>
        <v>1</v>
      </c>
      <c r="AS2033">
        <f>IFERROR(IF((S2033-Q2033)&gt;0,1,0),0)</f>
        <v>0</v>
      </c>
      <c r="AT2033">
        <f>IFERROR(IF((AH2033-AI2033)&lt;0,1,0),0)</f>
        <v>0</v>
      </c>
      <c r="AU2033">
        <f>IFERROR(IF((AJ2033-AK2033)&gt;0,1,0),0)</f>
        <v>0</v>
      </c>
      <c r="AV2033">
        <f>IFERROR(IF((AL2033-AM2033)&gt;0,1,0),0)</f>
        <v>0</v>
      </c>
      <c r="AW2033">
        <f>IFERROR(IF((AN2033-AO2033)&gt;0,1,0),0)</f>
        <v>1</v>
      </c>
      <c r="AX2033">
        <f>IFERROR(IF((AC2033-AD2033)&lt;0,1,0),0)</f>
        <v>0</v>
      </c>
      <c r="AY2033">
        <f>SUM(AP2033:AX2033)</f>
        <v>4</v>
      </c>
    </row>
    <row r="2034" spans="1:51" x14ac:dyDescent="0.45">
      <c r="A2034" s="1" t="s">
        <v>89</v>
      </c>
      <c r="B2034" s="2">
        <v>4309089</v>
      </c>
      <c r="C2034" s="3" t="s">
        <v>5337</v>
      </c>
      <c r="D2034" s="5">
        <v>103.31</v>
      </c>
      <c r="E2034" s="5">
        <v>7711.6039801099996</v>
      </c>
      <c r="F2034" s="3" t="s">
        <v>4485</v>
      </c>
      <c r="G2034" s="3" t="s">
        <v>4486</v>
      </c>
      <c r="H2034" s="3" t="s">
        <v>4598</v>
      </c>
      <c r="I2034" s="3" t="s">
        <v>4599</v>
      </c>
      <c r="J2034" s="3" t="s">
        <v>4600</v>
      </c>
      <c r="K2034" s="6">
        <v>12575300</v>
      </c>
      <c r="L2034" s="6">
        <v>13431500</v>
      </c>
      <c r="M2034" s="6">
        <v>1425900</v>
      </c>
      <c r="N2034" s="6">
        <v>1700500</v>
      </c>
      <c r="O2034" s="6">
        <v>1106200</v>
      </c>
      <c r="P2034" s="6">
        <v>1377300</v>
      </c>
      <c r="Q2034" s="6">
        <v>167000</v>
      </c>
      <c r="R2034" s="6">
        <v>418600</v>
      </c>
      <c r="S2034" s="6">
        <v>792400</v>
      </c>
      <c r="T2034" s="6">
        <v>1333600</v>
      </c>
      <c r="U2034" s="6">
        <v>3610000</v>
      </c>
      <c r="V2034" s="6">
        <v>3595200</v>
      </c>
      <c r="W2034" s="6">
        <v>13506800</v>
      </c>
      <c r="X2034" s="6">
        <v>13614800</v>
      </c>
      <c r="Y2034" s="6">
        <v>6538900</v>
      </c>
      <c r="Z2034" s="6">
        <v>6638700</v>
      </c>
      <c r="AA2034" s="6">
        <v>4280100</v>
      </c>
      <c r="AB2034" s="6">
        <v>4363500</v>
      </c>
      <c r="AC2034" s="6">
        <v>74644933</v>
      </c>
      <c r="AD2034" s="6">
        <v>74634538</v>
      </c>
      <c r="AF2034">
        <f>Q2034/W2034</f>
        <v>1.2364142505996979E-2</v>
      </c>
      <c r="AG2034">
        <f>R2034/X2034</f>
        <v>3.0745952933572289E-2</v>
      </c>
      <c r="AH2034">
        <f>U2034/W2034</f>
        <v>0.26727278111765923</v>
      </c>
      <c r="AI2034">
        <f>V2034/X2034</f>
        <v>0.26406557569703559</v>
      </c>
      <c r="AJ2034">
        <f>Y2034/AA2034</f>
        <v>1.5277446788626434</v>
      </c>
      <c r="AK2034">
        <f>Z2034/AB2034</f>
        <v>1.5214162942591956</v>
      </c>
      <c r="AL2034">
        <f>O2034/K2034</f>
        <v>8.7966092260224407E-2</v>
      </c>
      <c r="AM2034">
        <f>P2034/L2034</f>
        <v>0.10254253061832259</v>
      </c>
      <c r="AN2034">
        <f>K2034/W2034</f>
        <v>0.93103473805786718</v>
      </c>
      <c r="AO2034">
        <f>L2034/X2034</f>
        <v>0.98653671005082699</v>
      </c>
      <c r="AP2034">
        <f>IF(OR(Q2034&lt;0, Q2034="NA"), 0, 1)</f>
        <v>1</v>
      </c>
      <c r="AQ2034">
        <f>IF(OR(S2034&lt;0, S2034="NA"), 0, 1)</f>
        <v>1</v>
      </c>
      <c r="AR2034">
        <f>IFERROR(IF((AF2034-AG2034)&gt;0,1,0),0)</f>
        <v>0</v>
      </c>
      <c r="AS2034">
        <f>IFERROR(IF((S2034-Q2034)&gt;0,1,0),0)</f>
        <v>1</v>
      </c>
      <c r="AT2034">
        <f>IFERROR(IF((AH2034-AI2034)&lt;0,1,0),0)</f>
        <v>0</v>
      </c>
      <c r="AU2034">
        <f>IFERROR(IF((AJ2034-AK2034)&gt;0,1,0),0)</f>
        <v>1</v>
      </c>
      <c r="AV2034">
        <f>IFERROR(IF((AL2034-AM2034)&gt;0,1,0),0)</f>
        <v>0</v>
      </c>
      <c r="AW2034">
        <f>IFERROR(IF((AN2034-AO2034)&gt;0,1,0),0)</f>
        <v>0</v>
      </c>
      <c r="AX2034">
        <f>IFERROR(IF((AC2034-AD2034)&lt;0,1,0),0)</f>
        <v>0</v>
      </c>
      <c r="AY2034">
        <f>SUM(AP2034:AX2034)</f>
        <v>4</v>
      </c>
    </row>
    <row r="2035" spans="1:51" x14ac:dyDescent="0.45">
      <c r="A2035" s="1" t="s">
        <v>93</v>
      </c>
      <c r="B2035" s="2">
        <v>4199629</v>
      </c>
      <c r="C2035" s="3" t="s">
        <v>5335</v>
      </c>
      <c r="D2035" s="5">
        <v>9.7100000000000009</v>
      </c>
      <c r="E2035" s="5">
        <v>8599.5627784299995</v>
      </c>
      <c r="F2035" s="3" t="s">
        <v>4480</v>
      </c>
      <c r="G2035" s="3" t="s">
        <v>4491</v>
      </c>
      <c r="H2035" s="3" t="s">
        <v>4542</v>
      </c>
      <c r="I2035" s="3" t="s">
        <v>4543</v>
      </c>
      <c r="J2035" s="3" t="s">
        <v>4494</v>
      </c>
      <c r="K2035" s="6">
        <v>1259000</v>
      </c>
      <c r="L2035" s="6">
        <v>514000</v>
      </c>
      <c r="M2035" s="6">
        <v>4285000</v>
      </c>
      <c r="N2035" s="6">
        <v>3437000</v>
      </c>
      <c r="O2035" s="6">
        <v>4285000</v>
      </c>
      <c r="P2035" s="6">
        <v>3437000</v>
      </c>
      <c r="Q2035" s="6">
        <v>1153000</v>
      </c>
      <c r="R2035" s="6">
        <v>415000</v>
      </c>
      <c r="S2035" s="6">
        <v>-24000</v>
      </c>
      <c r="T2035" s="6">
        <v>-83000</v>
      </c>
      <c r="U2035" s="6">
        <v>69000</v>
      </c>
      <c r="V2035" s="6">
        <v>71000</v>
      </c>
      <c r="W2035" s="6">
        <v>89590000</v>
      </c>
      <c r="X2035" s="6">
        <v>79685000</v>
      </c>
      <c r="Y2035" s="6" t="s">
        <v>4474</v>
      </c>
      <c r="Z2035" s="6" t="s">
        <v>4474</v>
      </c>
      <c r="AA2035" s="6" t="s">
        <v>4474</v>
      </c>
      <c r="AB2035" s="6" t="s">
        <v>4474</v>
      </c>
      <c r="AC2035" s="6">
        <v>844200000</v>
      </c>
      <c r="AD2035" s="6">
        <v>766100000</v>
      </c>
      <c r="AF2035">
        <f>Q2035/W2035</f>
        <v>1.2869739926331064E-2</v>
      </c>
      <c r="AG2035">
        <f>R2035/X2035</f>
        <v>5.2080065256949236E-3</v>
      </c>
      <c r="AH2035">
        <f>U2035/W2035</f>
        <v>7.7017524277263089E-4</v>
      </c>
      <c r="AI2035">
        <f>V2035/X2035</f>
        <v>8.9100834535985442E-4</v>
      </c>
      <c r="AJ2035" t="e">
        <f>Y2035/AA2035</f>
        <v>#VALUE!</v>
      </c>
      <c r="AK2035" t="e">
        <f>Z2035/AB2035</f>
        <v>#VALUE!</v>
      </c>
      <c r="AL2035">
        <f>O2035/K2035</f>
        <v>3.4034948371723592</v>
      </c>
      <c r="AM2035">
        <f>P2035/L2035</f>
        <v>6.6867704280155644</v>
      </c>
      <c r="AN2035">
        <f>K2035/W2035</f>
        <v>1.4052907690590468E-2</v>
      </c>
      <c r="AO2035">
        <f>L2035/X2035</f>
        <v>6.4503984438727489E-3</v>
      </c>
      <c r="AP2035">
        <f>IF(OR(Q2035&lt;0, Q2035="NA"), 0, 1)</f>
        <v>1</v>
      </c>
      <c r="AQ2035">
        <f>IF(OR(S2035&lt;0, S2035="NA"), 0, 1)</f>
        <v>0</v>
      </c>
      <c r="AR2035">
        <f>IFERROR(IF((AF2035-AG2035)&gt;0,1,0),0)</f>
        <v>1</v>
      </c>
      <c r="AS2035">
        <f>IFERROR(IF((S2035-Q2035)&gt;0,1,0),0)</f>
        <v>0</v>
      </c>
      <c r="AT2035">
        <f>IFERROR(IF((AH2035-AI2035)&lt;0,1,0),0)</f>
        <v>1</v>
      </c>
      <c r="AU2035">
        <f>IFERROR(IF((AJ2035-AK2035)&gt;0,1,0),0)</f>
        <v>0</v>
      </c>
      <c r="AV2035">
        <f>IFERROR(IF((AL2035-AM2035)&gt;0,1,0),0)</f>
        <v>0</v>
      </c>
      <c r="AW2035">
        <f>IFERROR(IF((AN2035-AO2035)&gt;0,1,0),0)</f>
        <v>1</v>
      </c>
      <c r="AX2035">
        <f>IFERROR(IF((AC2035-AD2035)&lt;0,1,0),0)</f>
        <v>0</v>
      </c>
      <c r="AY2035">
        <f>SUM(AP2035:AX2035)</f>
        <v>4</v>
      </c>
    </row>
    <row r="2036" spans="1:51" x14ac:dyDescent="0.45">
      <c r="A2036" s="1" t="s">
        <v>101</v>
      </c>
      <c r="B2036" s="2">
        <v>4262539</v>
      </c>
      <c r="C2036" s="3" t="s">
        <v>5337</v>
      </c>
      <c r="D2036" s="5">
        <v>47.05</v>
      </c>
      <c r="E2036" s="5">
        <v>5240.2823921999998</v>
      </c>
      <c r="F2036" s="3" t="s">
        <v>4485</v>
      </c>
      <c r="G2036" s="3" t="s">
        <v>4486</v>
      </c>
      <c r="H2036" s="3" t="s">
        <v>4590</v>
      </c>
      <c r="I2036" s="3" t="s">
        <v>4590</v>
      </c>
      <c r="J2036" s="3" t="s">
        <v>4591</v>
      </c>
      <c r="K2036" s="6">
        <v>2737330</v>
      </c>
      <c r="L2036" s="6">
        <v>2706529</v>
      </c>
      <c r="M2036" s="6" t="s">
        <v>4474</v>
      </c>
      <c r="N2036" s="6" t="s">
        <v>4474</v>
      </c>
      <c r="O2036" s="6">
        <v>1391136</v>
      </c>
      <c r="P2036" s="6">
        <v>1383922</v>
      </c>
      <c r="Q2036" s="6">
        <v>535834</v>
      </c>
      <c r="R2036" s="6">
        <v>564313</v>
      </c>
      <c r="S2036" s="6">
        <v>1711629</v>
      </c>
      <c r="T2036" s="6">
        <v>1651124</v>
      </c>
      <c r="U2036" s="6">
        <v>19738351</v>
      </c>
      <c r="V2036" s="6">
        <v>17982584</v>
      </c>
      <c r="W2036" s="6">
        <v>32153829</v>
      </c>
      <c r="X2036" s="6">
        <v>31018377</v>
      </c>
      <c r="Y2036" s="6">
        <v>1638796</v>
      </c>
      <c r="Z2036" s="6">
        <v>1436981</v>
      </c>
      <c r="AA2036" s="6">
        <v>1495542</v>
      </c>
      <c r="AB2036" s="6">
        <v>2613477</v>
      </c>
      <c r="AC2036" s="6">
        <v>111376884</v>
      </c>
      <c r="AD2036" s="6">
        <v>111376884</v>
      </c>
      <c r="AF2036">
        <f>Q2036/W2036</f>
        <v>1.6664702670403576E-2</v>
      </c>
      <c r="AG2036">
        <f>R2036/X2036</f>
        <v>1.8192860316321516E-2</v>
      </c>
      <c r="AH2036">
        <f>U2036/W2036</f>
        <v>0.61387248778364778</v>
      </c>
      <c r="AI2036">
        <f>V2036/X2036</f>
        <v>0.57973968141531063</v>
      </c>
      <c r="AJ2036">
        <f>Y2036/AA2036</f>
        <v>1.0957873466609429</v>
      </c>
      <c r="AK2036">
        <f>Z2036/AB2036</f>
        <v>0.54983495167548824</v>
      </c>
      <c r="AL2036">
        <f>O2036/K2036</f>
        <v>0.50820909426338801</v>
      </c>
      <c r="AM2036">
        <f>P2036/L2036</f>
        <v>0.51132723868837171</v>
      </c>
      <c r="AN2036">
        <f>K2036/W2036</f>
        <v>8.5132318144753458E-2</v>
      </c>
      <c r="AO2036">
        <f>L2036/X2036</f>
        <v>8.7255661377769703E-2</v>
      </c>
      <c r="AP2036">
        <f>IF(OR(Q2036&lt;0, Q2036="NA"), 0, 1)</f>
        <v>1</v>
      </c>
      <c r="AQ2036">
        <f>IF(OR(S2036&lt;0, S2036="NA"), 0, 1)</f>
        <v>1</v>
      </c>
      <c r="AR2036">
        <f>IFERROR(IF((AF2036-AG2036)&gt;0,1,0),0)</f>
        <v>0</v>
      </c>
      <c r="AS2036">
        <f>IFERROR(IF((S2036-Q2036)&gt;0,1,0),0)</f>
        <v>1</v>
      </c>
      <c r="AT2036">
        <f>IFERROR(IF((AH2036-AI2036)&lt;0,1,0),0)</f>
        <v>0</v>
      </c>
      <c r="AU2036">
        <f>IFERROR(IF((AJ2036-AK2036)&gt;0,1,0),0)</f>
        <v>1</v>
      </c>
      <c r="AV2036">
        <f>IFERROR(IF((AL2036-AM2036)&gt;0,1,0),0)</f>
        <v>0</v>
      </c>
      <c r="AW2036">
        <f>IFERROR(IF((AN2036-AO2036)&gt;0,1,0),0)</f>
        <v>0</v>
      </c>
      <c r="AX2036">
        <f>IFERROR(IF((AC2036-AD2036)&lt;0,1,0),0)</f>
        <v>0</v>
      </c>
      <c r="AY2036">
        <f>SUM(AP2036:AX2036)</f>
        <v>4</v>
      </c>
    </row>
    <row r="2037" spans="1:51" x14ac:dyDescent="0.45">
      <c r="A2037" s="1" t="s">
        <v>104</v>
      </c>
      <c r="B2037" s="2">
        <v>4673706</v>
      </c>
      <c r="C2037" s="3" t="s">
        <v>5335</v>
      </c>
      <c r="D2037" s="5">
        <v>22.09</v>
      </c>
      <c r="E2037" s="5">
        <v>1442.90256385</v>
      </c>
      <c r="F2037" s="3" t="s">
        <v>4485</v>
      </c>
      <c r="G2037" s="3" t="s">
        <v>4607</v>
      </c>
      <c r="H2037" s="3" t="s">
        <v>4608</v>
      </c>
      <c r="I2037" s="3" t="s">
        <v>4608</v>
      </c>
      <c r="J2037" s="3" t="s">
        <v>4610</v>
      </c>
      <c r="K2037" s="6">
        <v>1962220</v>
      </c>
      <c r="L2037" s="6">
        <v>2014104</v>
      </c>
      <c r="M2037" s="6">
        <v>452535</v>
      </c>
      <c r="N2037" s="6">
        <v>464791</v>
      </c>
      <c r="O2037" s="6">
        <v>92025</v>
      </c>
      <c r="P2037" s="6">
        <v>114241</v>
      </c>
      <c r="Q2037" s="6">
        <v>-2288</v>
      </c>
      <c r="R2037" s="6">
        <v>18211</v>
      </c>
      <c r="S2037" s="6">
        <v>527064</v>
      </c>
      <c r="T2037" s="6">
        <v>509026</v>
      </c>
      <c r="U2037" s="6">
        <v>1561874</v>
      </c>
      <c r="V2037" s="6">
        <v>1577328</v>
      </c>
      <c r="W2037" s="6">
        <v>3884323</v>
      </c>
      <c r="X2037" s="6">
        <v>3939485</v>
      </c>
      <c r="Y2037" s="6">
        <v>311072</v>
      </c>
      <c r="Z2037" s="6">
        <v>315478</v>
      </c>
      <c r="AA2037" s="6">
        <v>381913</v>
      </c>
      <c r="AB2037" s="6">
        <v>428782</v>
      </c>
      <c r="AC2037" s="6">
        <v>65319265</v>
      </c>
      <c r="AD2037" s="6">
        <v>65320797</v>
      </c>
      <c r="AF2037">
        <f>Q2037/W2037</f>
        <v>-5.8903443405710601E-4</v>
      </c>
      <c r="AG2037">
        <f>R2037/X2037</f>
        <v>4.6226854525401161E-3</v>
      </c>
      <c r="AH2037">
        <f>U2037/W2037</f>
        <v>0.40209683901158583</v>
      </c>
      <c r="AI2037">
        <f>V2037/X2037</f>
        <v>0.40038939099907728</v>
      </c>
      <c r="AJ2037">
        <f>Y2037/AA2037</f>
        <v>0.81451011094149717</v>
      </c>
      <c r="AK2037">
        <f>Z2037/AB2037</f>
        <v>0.73575383295007724</v>
      </c>
      <c r="AL2037">
        <f>O2037/K2037</f>
        <v>4.6898410983477898E-2</v>
      </c>
      <c r="AM2037">
        <f>P2037/L2037</f>
        <v>5.6720506984743589E-2</v>
      </c>
      <c r="AN2037">
        <f>K2037/W2037</f>
        <v>0.50516396293511123</v>
      </c>
      <c r="AO2037">
        <f>L2037/X2037</f>
        <v>0.51126073585760579</v>
      </c>
      <c r="AP2037">
        <f>IF(OR(Q2037&lt;0, Q2037="NA"), 0, 1)</f>
        <v>0</v>
      </c>
      <c r="AQ2037">
        <f>IF(OR(S2037&lt;0, S2037="NA"), 0, 1)</f>
        <v>1</v>
      </c>
      <c r="AR2037">
        <f>IFERROR(IF((AF2037-AG2037)&gt;0,1,0),0)</f>
        <v>0</v>
      </c>
      <c r="AS2037">
        <f>IFERROR(IF((S2037-Q2037)&gt;0,1,0),0)</f>
        <v>1</v>
      </c>
      <c r="AT2037">
        <f>IFERROR(IF((AH2037-AI2037)&lt;0,1,0),0)</f>
        <v>0</v>
      </c>
      <c r="AU2037">
        <f>IFERROR(IF((AJ2037-AK2037)&gt;0,1,0),0)</f>
        <v>1</v>
      </c>
      <c r="AV2037">
        <f>IFERROR(IF((AL2037-AM2037)&gt;0,1,0),0)</f>
        <v>0</v>
      </c>
      <c r="AW2037">
        <f>IFERROR(IF((AN2037-AO2037)&gt;0,1,0),0)</f>
        <v>0</v>
      </c>
      <c r="AX2037">
        <f>IFERROR(IF((AC2037-AD2037)&lt;0,1,0),0)</f>
        <v>1</v>
      </c>
      <c r="AY2037">
        <f>SUM(AP2037:AX2037)</f>
        <v>4</v>
      </c>
    </row>
    <row r="2038" spans="1:51" x14ac:dyDescent="0.45">
      <c r="A2038" s="1" t="s">
        <v>106</v>
      </c>
      <c r="B2038" s="2">
        <v>4969139</v>
      </c>
      <c r="C2038" s="3" t="s">
        <v>5336</v>
      </c>
      <c r="D2038" s="5">
        <v>8.42</v>
      </c>
      <c r="E2038" s="5">
        <v>95.521860380000007</v>
      </c>
      <c r="F2038" s="3" t="s">
        <v>4500</v>
      </c>
      <c r="G2038" s="3" t="s">
        <v>4574</v>
      </c>
      <c r="H2038" s="3" t="s">
        <v>4580</v>
      </c>
      <c r="I2038" s="3" t="s">
        <v>4613</v>
      </c>
      <c r="J2038" s="3" t="s">
        <v>4614</v>
      </c>
      <c r="K2038" s="6">
        <v>55586</v>
      </c>
      <c r="L2038" s="6">
        <v>53181</v>
      </c>
      <c r="M2038" s="6">
        <v>-8882</v>
      </c>
      <c r="N2038" s="6">
        <v>-8961</v>
      </c>
      <c r="O2038" s="6">
        <v>-12436</v>
      </c>
      <c r="P2038" s="6">
        <v>-12532</v>
      </c>
      <c r="Q2038" s="6">
        <v>-12209</v>
      </c>
      <c r="R2038" s="6">
        <v>-12333</v>
      </c>
      <c r="S2038" s="6">
        <v>-5438</v>
      </c>
      <c r="T2038" s="6">
        <v>-3619</v>
      </c>
      <c r="U2038" s="6" t="s">
        <v>4474</v>
      </c>
      <c r="V2038" s="6" t="s">
        <v>4474</v>
      </c>
      <c r="W2038" s="6">
        <v>43254</v>
      </c>
      <c r="X2038" s="6">
        <v>42437</v>
      </c>
      <c r="Y2038" s="6">
        <v>23265</v>
      </c>
      <c r="Z2038" s="6">
        <v>21311</v>
      </c>
      <c r="AA2038" s="6">
        <v>12099</v>
      </c>
      <c r="AB2038" s="6">
        <v>10307</v>
      </c>
      <c r="AC2038" s="6">
        <v>11340000</v>
      </c>
      <c r="AD2038" s="6">
        <v>11301000</v>
      </c>
      <c r="AF2038">
        <f>Q2038/W2038</f>
        <v>-0.28226291210061499</v>
      </c>
      <c r="AG2038">
        <f>R2038/X2038</f>
        <v>-0.29061903527582061</v>
      </c>
      <c r="AH2038" t="e">
        <f>U2038/W2038</f>
        <v>#VALUE!</v>
      </c>
      <c r="AI2038" t="e">
        <f>V2038/X2038</f>
        <v>#VALUE!</v>
      </c>
      <c r="AJ2038">
        <f>Y2038/AA2038</f>
        <v>1.9228861889412348</v>
      </c>
      <c r="AK2038">
        <f>Z2038/AB2038</f>
        <v>2.067623944891821</v>
      </c>
      <c r="AL2038">
        <f>O2038/K2038</f>
        <v>-0.22372539848163206</v>
      </c>
      <c r="AM2038">
        <f>P2038/L2038</f>
        <v>-0.23564806979936442</v>
      </c>
      <c r="AN2038">
        <f>K2038/W2038</f>
        <v>1.2851065797382901</v>
      </c>
      <c r="AO2038">
        <f>L2038/X2038</f>
        <v>1.253175295143389</v>
      </c>
      <c r="AP2038">
        <f>IF(OR(Q2038&lt;0, Q2038="NA"), 0, 1)</f>
        <v>0</v>
      </c>
      <c r="AQ2038">
        <f>IF(OR(S2038&lt;0, S2038="NA"), 0, 1)</f>
        <v>0</v>
      </c>
      <c r="AR2038">
        <f>IFERROR(IF((AF2038-AG2038)&gt;0,1,0),0)</f>
        <v>1</v>
      </c>
      <c r="AS2038">
        <f>IFERROR(IF((S2038-Q2038)&gt;0,1,0),0)</f>
        <v>1</v>
      </c>
      <c r="AT2038">
        <f>IFERROR(IF((AH2038-AI2038)&lt;0,1,0),0)</f>
        <v>0</v>
      </c>
      <c r="AU2038">
        <f>IFERROR(IF((AJ2038-AK2038)&gt;0,1,0),0)</f>
        <v>0</v>
      </c>
      <c r="AV2038">
        <f>IFERROR(IF((AL2038-AM2038)&gt;0,1,0),0)</f>
        <v>1</v>
      </c>
      <c r="AW2038">
        <f>IFERROR(IF((AN2038-AO2038)&gt;0,1,0),0)</f>
        <v>1</v>
      </c>
      <c r="AX2038">
        <f>IFERROR(IF((AC2038-AD2038)&lt;0,1,0),0)</f>
        <v>0</v>
      </c>
      <c r="AY2038">
        <f>SUM(AP2038:AX2038)</f>
        <v>4</v>
      </c>
    </row>
    <row r="2039" spans="1:51" x14ac:dyDescent="0.45">
      <c r="A2039" s="1" t="s">
        <v>122</v>
      </c>
      <c r="B2039" s="2">
        <v>107230</v>
      </c>
      <c r="C2039" s="3" t="s">
        <v>5337</v>
      </c>
      <c r="D2039" s="5">
        <v>190.48</v>
      </c>
      <c r="E2039" s="5">
        <v>972.83659920000002</v>
      </c>
      <c r="F2039" s="3" t="s">
        <v>4525</v>
      </c>
      <c r="G2039" s="3" t="s">
        <v>4526</v>
      </c>
      <c r="H2039" s="3" t="s">
        <v>4527</v>
      </c>
      <c r="I2039" s="3" t="s">
        <v>4527</v>
      </c>
      <c r="J2039" s="3" t="s">
        <v>4528</v>
      </c>
      <c r="K2039" s="6">
        <v>260501</v>
      </c>
      <c r="L2039" s="6">
        <v>260756</v>
      </c>
      <c r="M2039" s="6">
        <v>151392</v>
      </c>
      <c r="N2039" s="6">
        <v>152343</v>
      </c>
      <c r="O2039" s="6">
        <v>115840</v>
      </c>
      <c r="P2039" s="6">
        <v>116830</v>
      </c>
      <c r="Q2039" s="6">
        <v>47453</v>
      </c>
      <c r="R2039" s="6">
        <v>51529</v>
      </c>
      <c r="S2039" s="6">
        <v>68040</v>
      </c>
      <c r="T2039" s="6">
        <v>71529</v>
      </c>
      <c r="U2039" s="6">
        <v>687978</v>
      </c>
      <c r="V2039" s="6">
        <v>592012</v>
      </c>
      <c r="W2039" s="6">
        <v>1364969</v>
      </c>
      <c r="X2039" s="6">
        <v>1480750</v>
      </c>
      <c r="Y2039" s="6" t="s">
        <v>4474</v>
      </c>
      <c r="Z2039" s="6" t="s">
        <v>4474</v>
      </c>
      <c r="AA2039" s="6" t="s">
        <v>4474</v>
      </c>
      <c r="AB2039" s="6" t="s">
        <v>4474</v>
      </c>
      <c r="AC2039" s="6">
        <v>5107290</v>
      </c>
      <c r="AD2039" s="6">
        <v>5107290</v>
      </c>
      <c r="AF2039">
        <f>Q2039/W2039</f>
        <v>3.4764892096450541E-2</v>
      </c>
      <c r="AG2039">
        <f>R2039/X2039</f>
        <v>3.479925713320952E-2</v>
      </c>
      <c r="AH2039">
        <f>U2039/W2039</f>
        <v>0.50402463352647564</v>
      </c>
      <c r="AI2039">
        <f>V2039/X2039</f>
        <v>0.39980550396758402</v>
      </c>
      <c r="AJ2039" t="e">
        <f>Y2039/AA2039</f>
        <v>#VALUE!</v>
      </c>
      <c r="AK2039" t="e">
        <f>Z2039/AB2039</f>
        <v>#VALUE!</v>
      </c>
      <c r="AL2039">
        <f>O2039/K2039</f>
        <v>0.44468159431249782</v>
      </c>
      <c r="AM2039">
        <f>P2039/L2039</f>
        <v>0.44804338155210233</v>
      </c>
      <c r="AN2039">
        <f>K2039/W2039</f>
        <v>0.19084755771010184</v>
      </c>
      <c r="AO2039">
        <f>L2039/X2039</f>
        <v>0.17609724801620799</v>
      </c>
      <c r="AP2039">
        <f>IF(OR(Q2039&lt;0, Q2039="NA"), 0, 1)</f>
        <v>1</v>
      </c>
      <c r="AQ2039">
        <f>IF(OR(S2039&lt;0, S2039="NA"), 0, 1)</f>
        <v>1</v>
      </c>
      <c r="AR2039">
        <f>IFERROR(IF((AF2039-AG2039)&gt;0,1,0),0)</f>
        <v>0</v>
      </c>
      <c r="AS2039">
        <f>IFERROR(IF((S2039-Q2039)&gt;0,1,0),0)</f>
        <v>1</v>
      </c>
      <c r="AT2039">
        <f>IFERROR(IF((AH2039-AI2039)&lt;0,1,0),0)</f>
        <v>0</v>
      </c>
      <c r="AU2039">
        <f>IFERROR(IF((AJ2039-AK2039)&gt;0,1,0),0)</f>
        <v>0</v>
      </c>
      <c r="AV2039">
        <f>IFERROR(IF((AL2039-AM2039)&gt;0,1,0),0)</f>
        <v>0</v>
      </c>
      <c r="AW2039">
        <f>IFERROR(IF((AN2039-AO2039)&gt;0,1,0),0)</f>
        <v>1</v>
      </c>
      <c r="AX2039">
        <f>IFERROR(IF((AC2039-AD2039)&lt;0,1,0),0)</f>
        <v>0</v>
      </c>
      <c r="AY2039">
        <f>SUM(AP2039:AX2039)</f>
        <v>4</v>
      </c>
    </row>
    <row r="2040" spans="1:51" x14ac:dyDescent="0.45">
      <c r="A2040" s="1" t="s">
        <v>126</v>
      </c>
      <c r="B2040" s="2">
        <v>3009693</v>
      </c>
      <c r="C2040" s="3" t="s">
        <v>5335</v>
      </c>
      <c r="D2040" s="5">
        <v>30.96</v>
      </c>
      <c r="E2040" s="5">
        <v>236.4155136</v>
      </c>
      <c r="F2040" s="3" t="s">
        <v>4559</v>
      </c>
      <c r="G2040" s="3" t="s">
        <v>4560</v>
      </c>
      <c r="H2040" s="3" t="s">
        <v>4561</v>
      </c>
      <c r="I2040" s="3" t="s">
        <v>4638</v>
      </c>
      <c r="J2040" s="3" t="s">
        <v>4639</v>
      </c>
      <c r="K2040" s="6">
        <v>46643</v>
      </c>
      <c r="L2040" s="6">
        <v>46388</v>
      </c>
      <c r="M2040" s="6">
        <v>-4345</v>
      </c>
      <c r="N2040" s="6">
        <v>-29463</v>
      </c>
      <c r="O2040" s="6">
        <v>-19355</v>
      </c>
      <c r="P2040" s="6">
        <v>-44582</v>
      </c>
      <c r="Q2040" s="6">
        <v>6355</v>
      </c>
      <c r="R2040" s="6">
        <v>25417</v>
      </c>
      <c r="S2040" s="6">
        <v>-30497</v>
      </c>
      <c r="T2040" s="6">
        <v>-24356</v>
      </c>
      <c r="U2040" s="6">
        <v>90707</v>
      </c>
      <c r="V2040" s="6">
        <v>82642</v>
      </c>
      <c r="W2040" s="6">
        <v>398719</v>
      </c>
      <c r="X2040" s="6">
        <v>414602</v>
      </c>
      <c r="Y2040" s="6">
        <v>40627</v>
      </c>
      <c r="Z2040" s="6">
        <v>54364</v>
      </c>
      <c r="AA2040" s="6">
        <v>10651</v>
      </c>
      <c r="AB2040" s="6">
        <v>20358</v>
      </c>
      <c r="AC2040" s="6">
        <v>7628639</v>
      </c>
      <c r="AD2040" s="6">
        <v>7624185</v>
      </c>
      <c r="AF2040">
        <f>Q2040/W2040</f>
        <v>1.5938543184548518E-2</v>
      </c>
      <c r="AG2040">
        <f>R2040/X2040</f>
        <v>6.1304576437161425E-2</v>
      </c>
      <c r="AH2040">
        <f>U2040/W2040</f>
        <v>0.22749605611972343</v>
      </c>
      <c r="AI2040">
        <f>V2040/X2040</f>
        <v>0.19932851264586277</v>
      </c>
      <c r="AJ2040">
        <f>Y2040/AA2040</f>
        <v>3.8143836259506148</v>
      </c>
      <c r="AK2040">
        <f>Z2040/AB2040</f>
        <v>2.670399842813636</v>
      </c>
      <c r="AL2040">
        <f>O2040/K2040</f>
        <v>-0.41496044422528566</v>
      </c>
      <c r="AM2040">
        <f>P2040/L2040</f>
        <v>-0.96106751746141239</v>
      </c>
      <c r="AN2040">
        <f>K2040/W2040</f>
        <v>0.11698213528826065</v>
      </c>
      <c r="AO2040">
        <f>L2040/X2040</f>
        <v>0.11188561560243318</v>
      </c>
      <c r="AP2040">
        <f>IF(OR(Q2040&lt;0, Q2040="NA"), 0, 1)</f>
        <v>1</v>
      </c>
      <c r="AQ2040">
        <f>IF(OR(S2040&lt;0, S2040="NA"), 0, 1)</f>
        <v>0</v>
      </c>
      <c r="AR2040">
        <f>IFERROR(IF((AF2040-AG2040)&gt;0,1,0),0)</f>
        <v>0</v>
      </c>
      <c r="AS2040">
        <f>IFERROR(IF((S2040-Q2040)&gt;0,1,0),0)</f>
        <v>0</v>
      </c>
      <c r="AT2040">
        <f>IFERROR(IF((AH2040-AI2040)&lt;0,1,0),0)</f>
        <v>0</v>
      </c>
      <c r="AU2040">
        <f>IFERROR(IF((AJ2040-AK2040)&gt;0,1,0),0)</f>
        <v>1</v>
      </c>
      <c r="AV2040">
        <f>IFERROR(IF((AL2040-AM2040)&gt;0,1,0),0)</f>
        <v>1</v>
      </c>
      <c r="AW2040">
        <f>IFERROR(IF((AN2040-AO2040)&gt;0,1,0),0)</f>
        <v>1</v>
      </c>
      <c r="AX2040">
        <f>IFERROR(IF((AC2040-AD2040)&lt;0,1,0),0)</f>
        <v>0</v>
      </c>
      <c r="AY2040">
        <f>SUM(AP2040:AX2040)</f>
        <v>4</v>
      </c>
    </row>
    <row r="2041" spans="1:51" x14ac:dyDescent="0.45">
      <c r="A2041" s="1" t="s">
        <v>128</v>
      </c>
      <c r="B2041" s="2">
        <v>4811737</v>
      </c>
      <c r="C2041" s="3" t="s">
        <v>5335</v>
      </c>
      <c r="D2041" s="5">
        <v>232.14</v>
      </c>
      <c r="E2041" s="5">
        <v>17329.9613484</v>
      </c>
      <c r="F2041" s="3" t="s">
        <v>4470</v>
      </c>
      <c r="G2041" s="3" t="s">
        <v>4512</v>
      </c>
      <c r="H2041" s="3" t="s">
        <v>4513</v>
      </c>
      <c r="I2041" s="3" t="s">
        <v>4643</v>
      </c>
      <c r="J2041" s="3" t="s">
        <v>4644</v>
      </c>
      <c r="K2041" s="6">
        <v>3960519</v>
      </c>
      <c r="L2041" s="6">
        <v>3942861</v>
      </c>
      <c r="M2041" s="6">
        <v>820154</v>
      </c>
      <c r="N2041" s="6">
        <v>823373</v>
      </c>
      <c r="O2041" s="6">
        <v>679517</v>
      </c>
      <c r="P2041" s="6">
        <v>683499</v>
      </c>
      <c r="Q2041" s="6">
        <v>441569</v>
      </c>
      <c r="R2041" s="6">
        <v>447033</v>
      </c>
      <c r="S2041" s="6">
        <v>499051</v>
      </c>
      <c r="T2041" s="6">
        <v>522595</v>
      </c>
      <c r="U2041" s="6" t="s">
        <v>4474</v>
      </c>
      <c r="V2041" s="6" t="s">
        <v>4474</v>
      </c>
      <c r="W2041" s="6">
        <v>6365974</v>
      </c>
      <c r="X2041" s="6">
        <v>6158324</v>
      </c>
      <c r="Y2041" s="6">
        <v>2597387</v>
      </c>
      <c r="Z2041" s="6">
        <v>2412372</v>
      </c>
      <c r="AA2041" s="6">
        <v>2063613</v>
      </c>
      <c r="AB2041" s="6">
        <v>2040117</v>
      </c>
      <c r="AC2041" s="6">
        <v>74757000</v>
      </c>
      <c r="AD2041" s="6">
        <v>74696000</v>
      </c>
      <c r="AF2041">
        <f>Q2041/W2041</f>
        <v>6.9363933940038078E-2</v>
      </c>
      <c r="AG2041">
        <f>R2041/X2041</f>
        <v>7.2590042355679896E-2</v>
      </c>
      <c r="AH2041" t="e">
        <f>U2041/W2041</f>
        <v>#VALUE!</v>
      </c>
      <c r="AI2041" t="e">
        <f>V2041/X2041</f>
        <v>#VALUE!</v>
      </c>
      <c r="AJ2041">
        <f>Y2041/AA2041</f>
        <v>1.2586599328459358</v>
      </c>
      <c r="AK2041">
        <f>Z2041/AB2041</f>
        <v>1.1824674761300455</v>
      </c>
      <c r="AL2041">
        <f>O2041/K2041</f>
        <v>0.17157271559611253</v>
      </c>
      <c r="AM2041">
        <f>P2041/L2041</f>
        <v>0.17335102606964842</v>
      </c>
      <c r="AN2041">
        <f>K2041/W2041</f>
        <v>0.62213873320877533</v>
      </c>
      <c r="AO2041">
        <f>L2041/X2041</f>
        <v>0.64024903528947164</v>
      </c>
      <c r="AP2041">
        <f>IF(OR(Q2041&lt;0, Q2041="NA"), 0, 1)</f>
        <v>1</v>
      </c>
      <c r="AQ2041">
        <f>IF(OR(S2041&lt;0, S2041="NA"), 0, 1)</f>
        <v>1</v>
      </c>
      <c r="AR2041">
        <f>IFERROR(IF((AF2041-AG2041)&gt;0,1,0),0)</f>
        <v>0</v>
      </c>
      <c r="AS2041">
        <f>IFERROR(IF((S2041-Q2041)&gt;0,1,0),0)</f>
        <v>1</v>
      </c>
      <c r="AT2041">
        <f>IFERROR(IF((AH2041-AI2041)&lt;0,1,0),0)</f>
        <v>0</v>
      </c>
      <c r="AU2041">
        <f>IFERROR(IF((AJ2041-AK2041)&gt;0,1,0),0)</f>
        <v>1</v>
      </c>
      <c r="AV2041">
        <f>IFERROR(IF((AL2041-AM2041)&gt;0,1,0),0)</f>
        <v>0</v>
      </c>
      <c r="AW2041">
        <f>IFERROR(IF((AN2041-AO2041)&gt;0,1,0),0)</f>
        <v>0</v>
      </c>
      <c r="AX2041">
        <f>IFERROR(IF((AC2041-AD2041)&lt;0,1,0),0)</f>
        <v>0</v>
      </c>
      <c r="AY2041">
        <f>SUM(AP2041:AX2041)</f>
        <v>4</v>
      </c>
    </row>
    <row r="2042" spans="1:51" x14ac:dyDescent="0.45">
      <c r="A2042" s="1" t="s">
        <v>129</v>
      </c>
      <c r="B2042" s="2">
        <v>27851507</v>
      </c>
      <c r="C2042" s="3" t="s">
        <v>5335</v>
      </c>
      <c r="D2042" s="7">
        <v>14.61</v>
      </c>
      <c r="E2042" s="5">
        <v>2800.6799187299998</v>
      </c>
      <c r="F2042" s="3" t="s">
        <v>4470</v>
      </c>
      <c r="G2042" s="3" t="s">
        <v>4512</v>
      </c>
      <c r="H2042" s="3" t="s">
        <v>4522</v>
      </c>
      <c r="I2042" s="3" t="s">
        <v>4645</v>
      </c>
      <c r="J2042" s="3" t="s">
        <v>4646</v>
      </c>
      <c r="K2042" s="6">
        <v>2467921</v>
      </c>
      <c r="L2042" s="6">
        <v>2232320</v>
      </c>
      <c r="M2042" s="6">
        <v>-94594</v>
      </c>
      <c r="N2042" s="6">
        <v>-106830</v>
      </c>
      <c r="O2042" s="6">
        <v>-120709</v>
      </c>
      <c r="P2042" s="6">
        <v>-130820</v>
      </c>
      <c r="Q2042" s="6">
        <v>-144238</v>
      </c>
      <c r="R2042" s="6">
        <v>-152886</v>
      </c>
      <c r="S2042" s="6">
        <v>-143985</v>
      </c>
      <c r="T2042" s="6">
        <v>-164183</v>
      </c>
      <c r="U2042" s="6">
        <v>210386</v>
      </c>
      <c r="V2042" s="6">
        <v>211742</v>
      </c>
      <c r="W2042" s="6">
        <v>692287</v>
      </c>
      <c r="X2042" s="6">
        <v>716258</v>
      </c>
      <c r="Y2042" s="6">
        <v>573607</v>
      </c>
      <c r="Z2042" s="6">
        <v>599113</v>
      </c>
      <c r="AA2042" s="6">
        <v>358083</v>
      </c>
      <c r="AB2042" s="6">
        <v>371539</v>
      </c>
      <c r="AC2042" s="6">
        <v>191595786</v>
      </c>
      <c r="AD2042" s="6">
        <v>191236747</v>
      </c>
      <c r="AF2042">
        <f>Q2042/W2042</f>
        <v>-0.20835000512793106</v>
      </c>
      <c r="AG2042">
        <f>R2042/X2042</f>
        <v>-0.21345101904620961</v>
      </c>
      <c r="AH2042">
        <f>U2042/W2042</f>
        <v>0.30389997212138897</v>
      </c>
      <c r="AI2042">
        <f>V2042/X2042</f>
        <v>0.29562252707823161</v>
      </c>
      <c r="AJ2042">
        <f>Y2042/AA2042</f>
        <v>1.6018828037075203</v>
      </c>
      <c r="AK2042">
        <f>Z2042/AB2042</f>
        <v>1.6125171247163823</v>
      </c>
      <c r="AL2042">
        <f>O2042/K2042</f>
        <v>-4.8911209070306542E-2</v>
      </c>
      <c r="AM2042">
        <f>P2042/L2042</f>
        <v>-5.8602709288990827E-2</v>
      </c>
      <c r="AN2042">
        <f>K2042/W2042</f>
        <v>3.564881328119696</v>
      </c>
      <c r="AO2042">
        <f>L2042/X2042</f>
        <v>3.1166423272061183</v>
      </c>
      <c r="AP2042">
        <f>IF(OR(Q2042&lt;0, Q2042="NA"), 0, 1)</f>
        <v>0</v>
      </c>
      <c r="AQ2042">
        <f>IF(OR(S2042&lt;0, S2042="NA"), 0, 1)</f>
        <v>0</v>
      </c>
      <c r="AR2042">
        <f>IFERROR(IF((AF2042-AG2042)&gt;0,1,0),0)</f>
        <v>1</v>
      </c>
      <c r="AS2042">
        <f>IFERROR(IF((S2042-Q2042)&gt;0,1,0),0)</f>
        <v>1</v>
      </c>
      <c r="AT2042">
        <f>IFERROR(IF((AH2042-AI2042)&lt;0,1,0),0)</f>
        <v>0</v>
      </c>
      <c r="AU2042">
        <f>IFERROR(IF((AJ2042-AK2042)&gt;0,1,0),0)</f>
        <v>0</v>
      </c>
      <c r="AV2042">
        <f>IFERROR(IF((AL2042-AM2042)&gt;0,1,0),0)</f>
        <v>1</v>
      </c>
      <c r="AW2042">
        <f>IFERROR(IF((AN2042-AO2042)&gt;0,1,0),0)</f>
        <v>1</v>
      </c>
      <c r="AX2042">
        <f>IFERROR(IF((AC2042-AD2042)&lt;0,1,0),0)</f>
        <v>0</v>
      </c>
      <c r="AY2042">
        <f>SUM(AP2042:AX2042)</f>
        <v>4</v>
      </c>
    </row>
    <row r="2043" spans="1:51" x14ac:dyDescent="0.45">
      <c r="A2043" s="1" t="s">
        <v>133</v>
      </c>
      <c r="B2043" s="2">
        <v>6582178</v>
      </c>
      <c r="C2043" s="3" t="s">
        <v>5335</v>
      </c>
      <c r="D2043" s="7">
        <v>6.52</v>
      </c>
      <c r="E2043" s="5">
        <v>51.719117599999997</v>
      </c>
      <c r="F2043" s="3" t="s">
        <v>4475</v>
      </c>
      <c r="G2043" s="3" t="s">
        <v>4548</v>
      </c>
      <c r="H2043" s="3" t="s">
        <v>4647</v>
      </c>
      <c r="I2043" s="3" t="s">
        <v>4648</v>
      </c>
      <c r="J2043" s="3" t="s">
        <v>4649</v>
      </c>
      <c r="K2043" s="6">
        <v>205895</v>
      </c>
      <c r="L2043" s="6">
        <v>220142</v>
      </c>
      <c r="M2043" s="6">
        <v>-82908</v>
      </c>
      <c r="N2043" s="6">
        <v>-87772</v>
      </c>
      <c r="O2043" s="6">
        <v>-98997</v>
      </c>
      <c r="P2043" s="6">
        <v>-106078</v>
      </c>
      <c r="Q2043" s="6">
        <v>-124419</v>
      </c>
      <c r="R2043" s="6">
        <v>-134818</v>
      </c>
      <c r="S2043" s="6">
        <v>-57743</v>
      </c>
      <c r="T2043" s="6">
        <v>-51928</v>
      </c>
      <c r="U2043" s="6" t="s">
        <v>4474</v>
      </c>
      <c r="V2043" s="6" t="s">
        <v>4474</v>
      </c>
      <c r="W2043" s="6">
        <v>221914</v>
      </c>
      <c r="X2043" s="6">
        <v>239459</v>
      </c>
      <c r="Y2043" s="6">
        <v>155329</v>
      </c>
      <c r="Z2043" s="6">
        <v>165156</v>
      </c>
      <c r="AA2043" s="6">
        <v>45882</v>
      </c>
      <c r="AB2043" s="6">
        <v>40291</v>
      </c>
      <c r="AC2043" s="6">
        <v>7930025</v>
      </c>
      <c r="AD2043" s="6">
        <v>7883269</v>
      </c>
      <c r="AF2043">
        <f>Q2043/W2043</f>
        <v>-0.5606631397748677</v>
      </c>
      <c r="AG2043">
        <f>R2043/X2043</f>
        <v>-0.5630107868152795</v>
      </c>
      <c r="AH2043" t="e">
        <f>U2043/W2043</f>
        <v>#VALUE!</v>
      </c>
      <c r="AI2043" t="e">
        <f>V2043/X2043</f>
        <v>#VALUE!</v>
      </c>
      <c r="AJ2043">
        <f>Y2043/AA2043</f>
        <v>3.3854016825770454</v>
      </c>
      <c r="AK2043">
        <f>Z2043/AB2043</f>
        <v>4.0990791988285222</v>
      </c>
      <c r="AL2043">
        <f>O2043/K2043</f>
        <v>-0.48081303577065981</v>
      </c>
      <c r="AM2043">
        <f>P2043/L2043</f>
        <v>-0.48186170744337747</v>
      </c>
      <c r="AN2043">
        <f>K2043/W2043</f>
        <v>0.92781437854303916</v>
      </c>
      <c r="AO2043">
        <f>L2043/X2043</f>
        <v>0.91933065785792145</v>
      </c>
      <c r="AP2043">
        <f>IF(OR(Q2043&lt;0, Q2043="NA"), 0, 1)</f>
        <v>0</v>
      </c>
      <c r="AQ2043">
        <f>IF(OR(S2043&lt;0, S2043="NA"), 0, 1)</f>
        <v>0</v>
      </c>
      <c r="AR2043">
        <f>IFERROR(IF((AF2043-AG2043)&gt;0,1,0),0)</f>
        <v>1</v>
      </c>
      <c r="AS2043">
        <f>IFERROR(IF((S2043-Q2043)&gt;0,1,0),0)</f>
        <v>1</v>
      </c>
      <c r="AT2043">
        <f>IFERROR(IF((AH2043-AI2043)&lt;0,1,0),0)</f>
        <v>0</v>
      </c>
      <c r="AU2043">
        <f>IFERROR(IF((AJ2043-AK2043)&gt;0,1,0),0)</f>
        <v>0</v>
      </c>
      <c r="AV2043">
        <f>IFERROR(IF((AL2043-AM2043)&gt;0,1,0),0)</f>
        <v>1</v>
      </c>
      <c r="AW2043">
        <f>IFERROR(IF((AN2043-AO2043)&gt;0,1,0),0)</f>
        <v>1</v>
      </c>
      <c r="AX2043">
        <f>IFERROR(IF((AC2043-AD2043)&lt;0,1,0),0)</f>
        <v>0</v>
      </c>
      <c r="AY2043">
        <f>SUM(AP2043:AX2043)</f>
        <v>4</v>
      </c>
    </row>
    <row r="2044" spans="1:51" x14ac:dyDescent="0.45">
      <c r="A2044" s="1" t="s">
        <v>134</v>
      </c>
      <c r="B2044" s="2">
        <v>4994472</v>
      </c>
      <c r="C2044" s="3" t="s">
        <v>5335</v>
      </c>
      <c r="D2044" s="5">
        <v>104.32</v>
      </c>
      <c r="E2044" s="5">
        <v>1850.2772089600001</v>
      </c>
      <c r="F2044" s="3" t="s">
        <v>4485</v>
      </c>
      <c r="G2044" s="3" t="s">
        <v>4607</v>
      </c>
      <c r="H2044" s="3" t="s">
        <v>4621</v>
      </c>
      <c r="I2044" s="3" t="s">
        <v>4621</v>
      </c>
      <c r="J2044" s="3" t="s">
        <v>4622</v>
      </c>
      <c r="K2044" s="6">
        <v>2495886</v>
      </c>
      <c r="L2044" s="6">
        <v>2499048</v>
      </c>
      <c r="M2044" s="6">
        <v>268276</v>
      </c>
      <c r="N2044" s="6">
        <v>292491</v>
      </c>
      <c r="O2044" s="6">
        <v>84354</v>
      </c>
      <c r="P2044" s="6">
        <v>116669</v>
      </c>
      <c r="Q2044" s="6">
        <v>-25964</v>
      </c>
      <c r="R2044" s="6">
        <v>-14242</v>
      </c>
      <c r="S2044" s="6">
        <v>307710</v>
      </c>
      <c r="T2044" s="6">
        <v>313217</v>
      </c>
      <c r="U2044" s="6">
        <v>1330880</v>
      </c>
      <c r="V2044" s="6">
        <v>1290496</v>
      </c>
      <c r="W2044" s="6">
        <v>4788252</v>
      </c>
      <c r="X2044" s="6">
        <v>4903612</v>
      </c>
      <c r="Y2044" s="6">
        <v>930616</v>
      </c>
      <c r="Z2044" s="6">
        <v>980455</v>
      </c>
      <c r="AA2044" s="6">
        <v>1234559</v>
      </c>
      <c r="AB2044" s="6">
        <v>1322015</v>
      </c>
      <c r="AC2044" s="6">
        <v>17754607</v>
      </c>
      <c r="AD2044" s="6">
        <v>17710607</v>
      </c>
      <c r="AF2044">
        <f>Q2044/W2044</f>
        <v>-5.4224380838769556E-3</v>
      </c>
      <c r="AG2044">
        <f>R2044/X2044</f>
        <v>-2.9043896621510838E-3</v>
      </c>
      <c r="AH2044">
        <f>U2044/W2044</f>
        <v>0.27794694180673868</v>
      </c>
      <c r="AI2044">
        <f>V2044/X2044</f>
        <v>0.26317253485797815</v>
      </c>
      <c r="AJ2044">
        <f>Y2044/AA2044</f>
        <v>0.75380439492968743</v>
      </c>
      <c r="AK2044">
        <f>Z2044/AB2044</f>
        <v>0.7416368195519718</v>
      </c>
      <c r="AL2044">
        <f>O2044/K2044</f>
        <v>3.3797216699801194E-2</v>
      </c>
      <c r="AM2044">
        <f>P2044/L2044</f>
        <v>4.6685377791863145E-2</v>
      </c>
      <c r="AN2044">
        <f>K2044/W2044</f>
        <v>0.52125201430501156</v>
      </c>
      <c r="AO2044">
        <f>L2044/X2044</f>
        <v>0.50963412276501485</v>
      </c>
      <c r="AP2044">
        <f>IF(OR(Q2044&lt;0, Q2044="NA"), 0, 1)</f>
        <v>0</v>
      </c>
      <c r="AQ2044">
        <f>IF(OR(S2044&lt;0, S2044="NA"), 0, 1)</f>
        <v>1</v>
      </c>
      <c r="AR2044">
        <f>IFERROR(IF((AF2044-AG2044)&gt;0,1,0),0)</f>
        <v>0</v>
      </c>
      <c r="AS2044">
        <f>IFERROR(IF((S2044-Q2044)&gt;0,1,0),0)</f>
        <v>1</v>
      </c>
      <c r="AT2044">
        <f>IFERROR(IF((AH2044-AI2044)&lt;0,1,0),0)</f>
        <v>0</v>
      </c>
      <c r="AU2044">
        <f>IFERROR(IF((AJ2044-AK2044)&gt;0,1,0),0)</f>
        <v>1</v>
      </c>
      <c r="AV2044">
        <f>IFERROR(IF((AL2044-AM2044)&gt;0,1,0),0)</f>
        <v>0</v>
      </c>
      <c r="AW2044">
        <f>IFERROR(IF((AN2044-AO2044)&gt;0,1,0),0)</f>
        <v>1</v>
      </c>
      <c r="AX2044">
        <f>IFERROR(IF((AC2044-AD2044)&lt;0,1,0),0)</f>
        <v>0</v>
      </c>
      <c r="AY2044">
        <f>SUM(AP2044:AX2044)</f>
        <v>4</v>
      </c>
    </row>
    <row r="2045" spans="1:51" x14ac:dyDescent="0.45">
      <c r="A2045" s="1" t="s">
        <v>138</v>
      </c>
      <c r="B2045" s="2">
        <v>4098794</v>
      </c>
      <c r="C2045" s="3" t="s">
        <v>5335</v>
      </c>
      <c r="D2045" s="5">
        <v>27.77</v>
      </c>
      <c r="E2045" s="5">
        <v>3556.28121237</v>
      </c>
      <c r="F2045" s="3" t="s">
        <v>4654</v>
      </c>
      <c r="G2045" s="3" t="s">
        <v>4654</v>
      </c>
      <c r="H2045" s="3" t="s">
        <v>4655</v>
      </c>
      <c r="I2045" s="3" t="s">
        <v>4656</v>
      </c>
      <c r="J2045" s="3" t="s">
        <v>4657</v>
      </c>
      <c r="K2045" s="6">
        <v>2484038</v>
      </c>
      <c r="L2045" s="6">
        <v>2506990</v>
      </c>
      <c r="M2045" s="6">
        <v>760203</v>
      </c>
      <c r="N2045" s="6">
        <v>817574</v>
      </c>
      <c r="O2045" s="6">
        <v>486829</v>
      </c>
      <c r="P2045" s="6">
        <v>551778</v>
      </c>
      <c r="Q2045" s="6">
        <v>464828</v>
      </c>
      <c r="R2045" s="6">
        <v>533263</v>
      </c>
      <c r="S2045" s="6">
        <v>735055</v>
      </c>
      <c r="T2045" s="6">
        <v>755361</v>
      </c>
      <c r="U2045" s="6">
        <v>456316</v>
      </c>
      <c r="V2045" s="6">
        <v>461995</v>
      </c>
      <c r="W2045" s="6">
        <v>3032173</v>
      </c>
      <c r="X2045" s="6">
        <v>3052946</v>
      </c>
      <c r="Y2045" s="6">
        <v>626508</v>
      </c>
      <c r="Z2045" s="6">
        <v>685041</v>
      </c>
      <c r="AA2045" s="6">
        <v>265152</v>
      </c>
      <c r="AB2045" s="6">
        <v>271174</v>
      </c>
      <c r="AC2045" s="6">
        <v>128061981</v>
      </c>
      <c r="AD2045" s="6">
        <v>128061981</v>
      </c>
      <c r="AF2045">
        <f>Q2045/W2045</f>
        <v>0.15329864094166132</v>
      </c>
      <c r="AG2045">
        <f>R2045/X2045</f>
        <v>0.17467161227221181</v>
      </c>
      <c r="AH2045">
        <f>U2045/W2045</f>
        <v>0.15049141325379523</v>
      </c>
      <c r="AI2045">
        <f>V2045/X2045</f>
        <v>0.15132760291207248</v>
      </c>
      <c r="AJ2045">
        <f>Y2045/AA2045</f>
        <v>2.36282585083273</v>
      </c>
      <c r="AK2045">
        <f>Z2045/AB2045</f>
        <v>2.5262045771349761</v>
      </c>
      <c r="AL2045">
        <f>O2045/K2045</f>
        <v>0.19598291169458759</v>
      </c>
      <c r="AM2045">
        <f>P2045/L2045</f>
        <v>0.22009581210934229</v>
      </c>
      <c r="AN2045">
        <f>K2045/W2045</f>
        <v>0.81922700320858999</v>
      </c>
      <c r="AO2045">
        <f>L2045/X2045</f>
        <v>0.82117076423886959</v>
      </c>
      <c r="AP2045">
        <f>IF(OR(Q2045&lt;0, Q2045="NA"), 0, 1)</f>
        <v>1</v>
      </c>
      <c r="AQ2045">
        <f>IF(OR(S2045&lt;0, S2045="NA"), 0, 1)</f>
        <v>1</v>
      </c>
      <c r="AR2045">
        <f>IFERROR(IF((AF2045-AG2045)&gt;0,1,0),0)</f>
        <v>0</v>
      </c>
      <c r="AS2045">
        <f>IFERROR(IF((S2045-Q2045)&gt;0,1,0),0)</f>
        <v>1</v>
      </c>
      <c r="AT2045">
        <f>IFERROR(IF((AH2045-AI2045)&lt;0,1,0),0)</f>
        <v>1</v>
      </c>
      <c r="AU2045">
        <f>IFERROR(IF((AJ2045-AK2045)&gt;0,1,0),0)</f>
        <v>0</v>
      </c>
      <c r="AV2045">
        <f>IFERROR(IF((AL2045-AM2045)&gt;0,1,0),0)</f>
        <v>0</v>
      </c>
      <c r="AW2045">
        <f>IFERROR(IF((AN2045-AO2045)&gt;0,1,0),0)</f>
        <v>0</v>
      </c>
      <c r="AX2045">
        <f>IFERROR(IF((AC2045-AD2045)&lt;0,1,0),0)</f>
        <v>0</v>
      </c>
      <c r="AY2045">
        <f>SUM(AP2045:AX2045)</f>
        <v>4</v>
      </c>
    </row>
    <row r="2046" spans="1:51" x14ac:dyDescent="0.45">
      <c r="A2046" s="1" t="s">
        <v>139</v>
      </c>
      <c r="B2046" s="2">
        <v>5721147</v>
      </c>
      <c r="C2046" s="3" t="s">
        <v>5337</v>
      </c>
      <c r="D2046" s="5">
        <v>10.79</v>
      </c>
      <c r="E2046" s="5">
        <v>930.41821483000001</v>
      </c>
      <c r="F2046" s="3" t="s">
        <v>4480</v>
      </c>
      <c r="G2046" s="3" t="s">
        <v>4491</v>
      </c>
      <c r="H2046" s="3" t="s">
        <v>4492</v>
      </c>
      <c r="I2046" s="3" t="s">
        <v>4493</v>
      </c>
      <c r="J2046" s="3" t="s">
        <v>4553</v>
      </c>
      <c r="K2046" s="6">
        <v>75678.918000000005</v>
      </c>
      <c r="L2046" s="6">
        <v>74906.179999999993</v>
      </c>
      <c r="M2046" s="6" t="s">
        <v>4474</v>
      </c>
      <c r="N2046" s="6" t="s">
        <v>4474</v>
      </c>
      <c r="O2046" s="6">
        <v>66119.97</v>
      </c>
      <c r="P2046" s="6">
        <v>65442.131000000001</v>
      </c>
      <c r="Q2046" s="6">
        <v>151143.02600000001</v>
      </c>
      <c r="R2046" s="6">
        <v>138097.05600000001</v>
      </c>
      <c r="S2046" s="6" t="s">
        <v>4474</v>
      </c>
      <c r="T2046" s="6" t="s">
        <v>4474</v>
      </c>
      <c r="U2046" s="6" t="s">
        <v>4474</v>
      </c>
      <c r="V2046" s="6" t="s">
        <v>4474</v>
      </c>
      <c r="W2046" s="6">
        <v>1014468.246</v>
      </c>
      <c r="X2046" s="6">
        <v>1014468.246</v>
      </c>
      <c r="Y2046" s="6">
        <v>21543.86</v>
      </c>
      <c r="Z2046" s="6">
        <v>21543.86</v>
      </c>
      <c r="AA2046" s="6">
        <v>25211</v>
      </c>
      <c r="AB2046" s="6">
        <v>25211</v>
      </c>
      <c r="AC2046" s="6">
        <v>86229677</v>
      </c>
      <c r="AD2046" s="6">
        <v>86229677</v>
      </c>
      <c r="AF2046">
        <f>Q2046/W2046</f>
        <v>0.14898743908047371</v>
      </c>
      <c r="AG2046">
        <f>R2046/X2046</f>
        <v>0.1361275294170223</v>
      </c>
      <c r="AH2046" t="e">
        <f>U2046/W2046</f>
        <v>#VALUE!</v>
      </c>
      <c r="AI2046" t="e">
        <f>V2046/X2046</f>
        <v>#VALUE!</v>
      </c>
      <c r="AJ2046">
        <f>Y2046/AA2046</f>
        <v>0.85454206497163943</v>
      </c>
      <c r="AK2046">
        <f>Z2046/AB2046</f>
        <v>0.85454206497163943</v>
      </c>
      <c r="AL2046">
        <f>O2046/K2046</f>
        <v>0.87369074172017092</v>
      </c>
      <c r="AM2046">
        <f>P2046/L2046</f>
        <v>0.87365463036561208</v>
      </c>
      <c r="AN2046">
        <f>K2046/W2046</f>
        <v>7.4599592740727347E-2</v>
      </c>
      <c r="AO2046">
        <f>L2046/X2046</f>
        <v>7.3837875453816801E-2</v>
      </c>
      <c r="AP2046">
        <f>IF(OR(Q2046&lt;0, Q2046="NA"), 0, 1)</f>
        <v>1</v>
      </c>
      <c r="AQ2046">
        <f>IF(OR(S2046&lt;0, S2046="NA"), 0, 1)</f>
        <v>0</v>
      </c>
      <c r="AR2046">
        <f>IFERROR(IF((AF2046-AG2046)&gt;0,1,0),0)</f>
        <v>1</v>
      </c>
      <c r="AS2046">
        <f>IFERROR(IF((S2046-Q2046)&gt;0,1,0),0)</f>
        <v>0</v>
      </c>
      <c r="AT2046">
        <f>IFERROR(IF((AH2046-AI2046)&lt;0,1,0),0)</f>
        <v>0</v>
      </c>
      <c r="AU2046">
        <f>IFERROR(IF((AJ2046-AK2046)&gt;0,1,0),0)</f>
        <v>0</v>
      </c>
      <c r="AV2046">
        <f>IFERROR(IF((AL2046-AM2046)&gt;0,1,0),0)</f>
        <v>1</v>
      </c>
      <c r="AW2046">
        <f>IFERROR(IF((AN2046-AO2046)&gt;0,1,0),0)</f>
        <v>1</v>
      </c>
      <c r="AX2046">
        <f>IFERROR(IF((AC2046-AD2046)&lt;0,1,0),0)</f>
        <v>0</v>
      </c>
      <c r="AY2046">
        <f>SUM(AP2046:AX2046)</f>
        <v>4</v>
      </c>
    </row>
    <row r="2047" spans="1:51" x14ac:dyDescent="0.45">
      <c r="A2047" s="1" t="s">
        <v>140</v>
      </c>
      <c r="B2047" s="2">
        <v>102716</v>
      </c>
      <c r="C2047" s="3" t="s">
        <v>5337</v>
      </c>
      <c r="D2047" s="5">
        <v>40.369999999999997</v>
      </c>
      <c r="E2047" s="5">
        <v>4579.3853620899999</v>
      </c>
      <c r="F2047" s="3" t="s">
        <v>4480</v>
      </c>
      <c r="G2047" s="3" t="s">
        <v>4491</v>
      </c>
      <c r="H2047" s="3" t="s">
        <v>4492</v>
      </c>
      <c r="I2047" s="3" t="s">
        <v>4493</v>
      </c>
      <c r="J2047" s="3" t="s">
        <v>4658</v>
      </c>
      <c r="K2047" s="6">
        <v>134096</v>
      </c>
      <c r="L2047" s="6" t="s">
        <v>4474</v>
      </c>
      <c r="M2047" s="6" t="s">
        <v>4474</v>
      </c>
      <c r="N2047" s="6" t="s">
        <v>4474</v>
      </c>
      <c r="O2047" s="6">
        <v>134096</v>
      </c>
      <c r="P2047" s="6" t="s">
        <v>4474</v>
      </c>
      <c r="Q2047" s="6">
        <v>397138</v>
      </c>
      <c r="R2047" s="6">
        <v>326934</v>
      </c>
      <c r="S2047" s="6">
        <v>325816</v>
      </c>
      <c r="T2047" s="6">
        <v>313618</v>
      </c>
      <c r="U2047" s="6" t="s">
        <v>4474</v>
      </c>
      <c r="V2047" s="6" t="s">
        <v>4474</v>
      </c>
      <c r="W2047" s="6">
        <v>2098850</v>
      </c>
      <c r="X2047" s="6">
        <v>2085610</v>
      </c>
      <c r="Y2047" s="6" t="s">
        <v>4474</v>
      </c>
      <c r="Z2047" s="6" t="s">
        <v>4474</v>
      </c>
      <c r="AA2047" s="6" t="s">
        <v>4474</v>
      </c>
      <c r="AB2047" s="6" t="s">
        <v>4474</v>
      </c>
      <c r="AC2047" s="6">
        <v>113435357</v>
      </c>
      <c r="AD2047" s="6">
        <v>114619452</v>
      </c>
      <c r="AF2047">
        <f>Q2047/W2047</f>
        <v>0.18921695214045786</v>
      </c>
      <c r="AG2047">
        <f>R2047/X2047</f>
        <v>0.15675701593298844</v>
      </c>
      <c r="AH2047" t="e">
        <f>U2047/W2047</f>
        <v>#VALUE!</v>
      </c>
      <c r="AI2047" t="e">
        <f>V2047/X2047</f>
        <v>#VALUE!</v>
      </c>
      <c r="AJ2047" t="e">
        <f>Y2047/AA2047</f>
        <v>#VALUE!</v>
      </c>
      <c r="AK2047" t="e">
        <f>Z2047/AB2047</f>
        <v>#VALUE!</v>
      </c>
      <c r="AL2047">
        <f>O2047/K2047</f>
        <v>1</v>
      </c>
      <c r="AM2047" t="e">
        <f>P2047/L2047</f>
        <v>#VALUE!</v>
      </c>
      <c r="AN2047">
        <f>K2047/W2047</f>
        <v>6.3890225599733189E-2</v>
      </c>
      <c r="AO2047" t="e">
        <f>L2047/X2047</f>
        <v>#VALUE!</v>
      </c>
      <c r="AP2047">
        <f>IF(OR(Q2047&lt;0, Q2047="NA"), 0, 1)</f>
        <v>1</v>
      </c>
      <c r="AQ2047">
        <f>IF(OR(S2047&lt;0, S2047="NA"), 0, 1)</f>
        <v>1</v>
      </c>
      <c r="AR2047">
        <f>IFERROR(IF((AF2047-AG2047)&gt;0,1,0),0)</f>
        <v>1</v>
      </c>
      <c r="AS2047">
        <f>IFERROR(IF((S2047-Q2047)&gt;0,1,0),0)</f>
        <v>0</v>
      </c>
      <c r="AT2047">
        <f>IFERROR(IF((AH2047-AI2047)&lt;0,1,0),0)</f>
        <v>0</v>
      </c>
      <c r="AU2047">
        <f>IFERROR(IF((AJ2047-AK2047)&gt;0,1,0),0)</f>
        <v>0</v>
      </c>
      <c r="AV2047">
        <f>IFERROR(IF((AL2047-AM2047)&gt;0,1,0),0)</f>
        <v>0</v>
      </c>
      <c r="AW2047">
        <f>IFERROR(IF((AN2047-AO2047)&gt;0,1,0),0)</f>
        <v>0</v>
      </c>
      <c r="AX2047">
        <f>IFERROR(IF((AC2047-AD2047)&lt;0,1,0),0)</f>
        <v>1</v>
      </c>
      <c r="AY2047">
        <f>SUM(AP2047:AX2047)</f>
        <v>4</v>
      </c>
    </row>
    <row r="2048" spans="1:51" x14ac:dyDescent="0.45">
      <c r="A2048" s="1" t="s">
        <v>148</v>
      </c>
      <c r="B2048" s="2">
        <v>4774297</v>
      </c>
      <c r="C2048" s="3" t="s">
        <v>5337</v>
      </c>
      <c r="D2048" s="5">
        <v>193.4</v>
      </c>
      <c r="E2048" s="5">
        <v>2517.2963340000001</v>
      </c>
      <c r="F2048" s="3" t="s">
        <v>4583</v>
      </c>
      <c r="G2048" s="3" t="s">
        <v>4583</v>
      </c>
      <c r="H2048" s="3" t="s">
        <v>4602</v>
      </c>
      <c r="I2048" s="3" t="s">
        <v>4635</v>
      </c>
      <c r="J2048" s="3" t="s">
        <v>4657</v>
      </c>
      <c r="K2048" s="6">
        <v>3299929</v>
      </c>
      <c r="L2048" s="6">
        <v>3369852</v>
      </c>
      <c r="M2048" s="6">
        <v>625351</v>
      </c>
      <c r="N2048" s="6">
        <v>729011</v>
      </c>
      <c r="O2048" s="6">
        <v>424031</v>
      </c>
      <c r="P2048" s="6">
        <v>537079</v>
      </c>
      <c r="Q2048" s="6">
        <v>365724</v>
      </c>
      <c r="R2048" s="6">
        <v>455734</v>
      </c>
      <c r="S2048" s="6">
        <v>723014</v>
      </c>
      <c r="T2048" s="6">
        <v>690752</v>
      </c>
      <c r="U2048" s="6" t="s">
        <v>4474</v>
      </c>
      <c r="V2048" s="6">
        <v>647</v>
      </c>
      <c r="W2048" s="6">
        <v>2479419</v>
      </c>
      <c r="X2048" s="6">
        <v>2492952</v>
      </c>
      <c r="Y2048" s="6">
        <v>1092964</v>
      </c>
      <c r="Z2048" s="6">
        <v>1095923</v>
      </c>
      <c r="AA2048" s="6">
        <v>304634</v>
      </c>
      <c r="AB2048" s="6">
        <v>308654</v>
      </c>
      <c r="AC2048" s="6">
        <v>13016010</v>
      </c>
      <c r="AD2048" s="6">
        <v>13016010</v>
      </c>
      <c r="AF2048">
        <f>Q2048/W2048</f>
        <v>0.14750391119855094</v>
      </c>
      <c r="AG2048">
        <f>R2048/X2048</f>
        <v>0.18280897506249619</v>
      </c>
      <c r="AH2048" t="e">
        <f>U2048/W2048</f>
        <v>#VALUE!</v>
      </c>
      <c r="AI2048">
        <f>V2048/X2048</f>
        <v>2.5953167168882513E-4</v>
      </c>
      <c r="AJ2048">
        <f>Y2048/AA2048</f>
        <v>3.5877938772428553</v>
      </c>
      <c r="AK2048">
        <f>Z2048/AB2048</f>
        <v>3.5506521865908103</v>
      </c>
      <c r="AL2048">
        <f>O2048/K2048</f>
        <v>0.12849700705681849</v>
      </c>
      <c r="AM2048">
        <f>P2048/L2048</f>
        <v>0.15937762251873375</v>
      </c>
      <c r="AN2048">
        <f>K2048/W2048</f>
        <v>1.3309283344202816</v>
      </c>
      <c r="AO2048">
        <f>L2048/X2048</f>
        <v>1.3517516582750089</v>
      </c>
      <c r="AP2048">
        <f>IF(OR(Q2048&lt;0, Q2048="NA"), 0, 1)</f>
        <v>1</v>
      </c>
      <c r="AQ2048">
        <f>IF(OR(S2048&lt;0, S2048="NA"), 0, 1)</f>
        <v>1</v>
      </c>
      <c r="AR2048">
        <f>IFERROR(IF((AF2048-AG2048)&gt;0,1,0),0)</f>
        <v>0</v>
      </c>
      <c r="AS2048">
        <f>IFERROR(IF((S2048-Q2048)&gt;0,1,0),0)</f>
        <v>1</v>
      </c>
      <c r="AT2048">
        <f>IFERROR(IF((AH2048-AI2048)&lt;0,1,0),0)</f>
        <v>0</v>
      </c>
      <c r="AU2048">
        <f>IFERROR(IF((AJ2048-AK2048)&gt;0,1,0),0)</f>
        <v>1</v>
      </c>
      <c r="AV2048">
        <f>IFERROR(IF((AL2048-AM2048)&gt;0,1,0),0)</f>
        <v>0</v>
      </c>
      <c r="AW2048">
        <f>IFERROR(IF((AN2048-AO2048)&gt;0,1,0),0)</f>
        <v>0</v>
      </c>
      <c r="AX2048">
        <f>IFERROR(IF((AC2048-AD2048)&lt;0,1,0),0)</f>
        <v>0</v>
      </c>
      <c r="AY2048">
        <f>SUM(AP2048:AX2048)</f>
        <v>4</v>
      </c>
    </row>
    <row r="2049" spans="1:51" x14ac:dyDescent="0.45">
      <c r="A2049" s="1" t="s">
        <v>149</v>
      </c>
      <c r="B2049" s="2">
        <v>29316369</v>
      </c>
      <c r="C2049" s="3" t="s">
        <v>5374</v>
      </c>
      <c r="D2049" s="7">
        <v>10</v>
      </c>
      <c r="E2049" s="5">
        <v>41.079990000000002</v>
      </c>
      <c r="F2049" s="3" t="s">
        <v>4480</v>
      </c>
      <c r="G2049" s="3" t="s">
        <v>4491</v>
      </c>
      <c r="H2049" s="3" t="s">
        <v>4492</v>
      </c>
      <c r="I2049" s="3" t="s">
        <v>4493</v>
      </c>
      <c r="J2049" s="3" t="s">
        <v>4494</v>
      </c>
      <c r="K2049" s="6" t="s">
        <v>4474</v>
      </c>
      <c r="L2049" s="6" t="s">
        <v>4474</v>
      </c>
      <c r="M2049" s="6" t="s">
        <v>4474</v>
      </c>
      <c r="N2049" s="6" t="s">
        <v>4474</v>
      </c>
      <c r="O2049" s="6">
        <v>-927.18</v>
      </c>
      <c r="P2049" s="6">
        <v>-572.42600000000004</v>
      </c>
      <c r="Q2049" s="6">
        <v>2528.6109999999999</v>
      </c>
      <c r="R2049" s="6">
        <v>3900.6190000000001</v>
      </c>
      <c r="S2049" s="6">
        <v>-26.605</v>
      </c>
      <c r="T2049" s="6">
        <v>-109.129</v>
      </c>
      <c r="U2049" s="6" t="s">
        <v>4474</v>
      </c>
      <c r="V2049" s="6" t="s">
        <v>4474</v>
      </c>
      <c r="W2049" s="6">
        <v>10987.712</v>
      </c>
      <c r="X2049" s="6">
        <v>66765.38</v>
      </c>
      <c r="Y2049" s="6">
        <v>25.125</v>
      </c>
      <c r="Z2049" s="6">
        <v>48.75</v>
      </c>
      <c r="AA2049" s="6">
        <v>648</v>
      </c>
      <c r="AB2049" s="6">
        <v>7072</v>
      </c>
      <c r="AC2049" s="6">
        <v>4107999</v>
      </c>
      <c r="AD2049" s="6">
        <v>8948580</v>
      </c>
      <c r="AF2049">
        <f>Q2049/W2049</f>
        <v>0.23013080430211494</v>
      </c>
      <c r="AG2049">
        <f>R2049/X2049</f>
        <v>5.8422778392034913E-2</v>
      </c>
      <c r="AH2049" t="e">
        <f>U2049/W2049</f>
        <v>#VALUE!</v>
      </c>
      <c r="AI2049" t="e">
        <f>V2049/X2049</f>
        <v>#VALUE!</v>
      </c>
      <c r="AJ2049">
        <f>Y2049/AA2049</f>
        <v>3.8773148148148147E-2</v>
      </c>
      <c r="AK2049">
        <f>Z2049/AB2049</f>
        <v>6.8933823529411763E-3</v>
      </c>
      <c r="AL2049" t="e">
        <f>O2049/K2049</f>
        <v>#VALUE!</v>
      </c>
      <c r="AM2049" t="e">
        <f>P2049/L2049</f>
        <v>#VALUE!</v>
      </c>
      <c r="AN2049" t="e">
        <f>K2049/W2049</f>
        <v>#VALUE!</v>
      </c>
      <c r="AO2049" t="e">
        <f>L2049/X2049</f>
        <v>#VALUE!</v>
      </c>
      <c r="AP2049">
        <f>IF(OR(Q2049&lt;0, Q2049="NA"), 0, 1)</f>
        <v>1</v>
      </c>
      <c r="AQ2049">
        <f>IF(OR(S2049&lt;0, S2049="NA"), 0, 1)</f>
        <v>0</v>
      </c>
      <c r="AR2049">
        <f>IFERROR(IF((AF2049-AG2049)&gt;0,1,0),0)</f>
        <v>1</v>
      </c>
      <c r="AS2049">
        <f>IFERROR(IF((S2049-Q2049)&gt;0,1,0),0)</f>
        <v>0</v>
      </c>
      <c r="AT2049">
        <f>IFERROR(IF((AH2049-AI2049)&lt;0,1,0),0)</f>
        <v>0</v>
      </c>
      <c r="AU2049">
        <f>IFERROR(IF((AJ2049-AK2049)&gt;0,1,0),0)</f>
        <v>1</v>
      </c>
      <c r="AV2049">
        <f>IFERROR(IF((AL2049-AM2049)&gt;0,1,0),0)</f>
        <v>0</v>
      </c>
      <c r="AW2049">
        <f>IFERROR(IF((AN2049-AO2049)&gt;0,1,0),0)</f>
        <v>0</v>
      </c>
      <c r="AX2049">
        <f>IFERROR(IF((AC2049-AD2049)&lt;0,1,0),0)</f>
        <v>1</v>
      </c>
      <c r="AY2049">
        <f>SUM(AP2049:AX2049)</f>
        <v>4</v>
      </c>
    </row>
    <row r="2050" spans="1:51" x14ac:dyDescent="0.45">
      <c r="A2050" s="1" t="s">
        <v>151</v>
      </c>
      <c r="B2050" s="2">
        <v>7348108</v>
      </c>
      <c r="C2050" s="3" t="s">
        <v>5338</v>
      </c>
      <c r="D2050" s="5">
        <v>8.35</v>
      </c>
      <c r="E2050" s="5">
        <v>445.11920314999998</v>
      </c>
      <c r="F2050" s="3" t="s">
        <v>4470</v>
      </c>
      <c r="G2050" s="3" t="s">
        <v>4471</v>
      </c>
      <c r="H2050" s="3" t="s">
        <v>4472</v>
      </c>
      <c r="I2050" s="3" t="s">
        <v>4472</v>
      </c>
      <c r="J2050" s="3" t="s">
        <v>4664</v>
      </c>
      <c r="K2050" s="6">
        <v>36347</v>
      </c>
      <c r="L2050" s="6">
        <v>34940</v>
      </c>
      <c r="M2050" s="6">
        <v>-22463</v>
      </c>
      <c r="N2050" s="6">
        <v>-23442</v>
      </c>
      <c r="O2050" s="6">
        <v>-29007</v>
      </c>
      <c r="P2050" s="6">
        <v>-29937</v>
      </c>
      <c r="Q2050" s="6">
        <v>-31682</v>
      </c>
      <c r="R2050" s="6">
        <v>-34270</v>
      </c>
      <c r="S2050" s="6">
        <v>-14347</v>
      </c>
      <c r="T2050" s="6">
        <v>-16670</v>
      </c>
      <c r="U2050" s="6">
        <v>10857</v>
      </c>
      <c r="V2050" s="6">
        <v>12271</v>
      </c>
      <c r="W2050" s="6">
        <v>124099</v>
      </c>
      <c r="X2050" s="6">
        <v>115353</v>
      </c>
      <c r="Y2050" s="6">
        <v>45930</v>
      </c>
      <c r="Z2050" s="6">
        <v>35284</v>
      </c>
      <c r="AA2050" s="6">
        <v>9719</v>
      </c>
      <c r="AB2050" s="6">
        <v>7413</v>
      </c>
      <c r="AC2050" s="6">
        <v>53302993</v>
      </c>
      <c r="AD2050" s="6">
        <v>40793848</v>
      </c>
      <c r="AF2050">
        <f>Q2050/W2050</f>
        <v>-0.25529617482816136</v>
      </c>
      <c r="AG2050">
        <f>R2050/X2050</f>
        <v>-0.2970880687975172</v>
      </c>
      <c r="AH2050">
        <f>U2050/W2050</f>
        <v>8.7486603437578067E-2</v>
      </c>
      <c r="AI2050">
        <f>V2050/X2050</f>
        <v>0.10637781418775411</v>
      </c>
      <c r="AJ2050">
        <f>Y2050/AA2050</f>
        <v>4.7257948348595535</v>
      </c>
      <c r="AK2050">
        <f>Z2050/AB2050</f>
        <v>4.7597463914744367</v>
      </c>
      <c r="AL2050">
        <f>O2050/K2050</f>
        <v>-0.79805761135719588</v>
      </c>
      <c r="AM2050">
        <f>P2050/L2050</f>
        <v>-0.85681167716084716</v>
      </c>
      <c r="AN2050">
        <f>K2050/W2050</f>
        <v>0.29288713043618403</v>
      </c>
      <c r="AO2050">
        <f>L2050/X2050</f>
        <v>0.30289632692691132</v>
      </c>
      <c r="AP2050">
        <f>IF(OR(Q2050&lt;0, Q2050="NA"), 0, 1)</f>
        <v>0</v>
      </c>
      <c r="AQ2050">
        <f>IF(OR(S2050&lt;0, S2050="NA"), 0, 1)</f>
        <v>0</v>
      </c>
      <c r="AR2050">
        <f>IFERROR(IF((AF2050-AG2050)&gt;0,1,0),0)</f>
        <v>1</v>
      </c>
      <c r="AS2050">
        <f>IFERROR(IF((S2050-Q2050)&gt;0,1,0),0)</f>
        <v>1</v>
      </c>
      <c r="AT2050">
        <f>IFERROR(IF((AH2050-AI2050)&lt;0,1,0),0)</f>
        <v>1</v>
      </c>
      <c r="AU2050">
        <f>IFERROR(IF((AJ2050-AK2050)&gt;0,1,0),0)</f>
        <v>0</v>
      </c>
      <c r="AV2050">
        <f>IFERROR(IF((AL2050-AM2050)&gt;0,1,0),0)</f>
        <v>1</v>
      </c>
      <c r="AW2050">
        <f>IFERROR(IF((AN2050-AO2050)&gt;0,1,0),0)</f>
        <v>0</v>
      </c>
      <c r="AX2050">
        <f>IFERROR(IF((AC2050-AD2050)&lt;0,1,0),0)</f>
        <v>0</v>
      </c>
      <c r="AY2050">
        <f>SUM(AP2050:AX2050)</f>
        <v>4</v>
      </c>
    </row>
    <row r="2051" spans="1:51" x14ac:dyDescent="0.45">
      <c r="A2051" s="1" t="s">
        <v>170</v>
      </c>
      <c r="B2051" s="2">
        <v>4149049</v>
      </c>
      <c r="C2051" s="3" t="s">
        <v>5335</v>
      </c>
      <c r="D2051" s="7">
        <v>9.44</v>
      </c>
      <c r="E2051" s="5">
        <v>416.50015375999999</v>
      </c>
      <c r="F2051" s="3" t="s">
        <v>4665</v>
      </c>
      <c r="G2051" s="3" t="s">
        <v>4666</v>
      </c>
      <c r="H2051" s="3" t="s">
        <v>4679</v>
      </c>
      <c r="I2051" s="3" t="s">
        <v>4680</v>
      </c>
      <c r="J2051" s="3" t="s">
        <v>4681</v>
      </c>
      <c r="K2051" s="6">
        <v>2500857</v>
      </c>
      <c r="L2051" s="6">
        <v>2538197</v>
      </c>
      <c r="M2051" s="6">
        <v>494760</v>
      </c>
      <c r="N2051" s="6">
        <v>533573</v>
      </c>
      <c r="O2051" s="6">
        <v>391571</v>
      </c>
      <c r="P2051" s="6">
        <v>425472</v>
      </c>
      <c r="Q2051" s="6">
        <v>31646</v>
      </c>
      <c r="R2051" s="6">
        <v>53103</v>
      </c>
      <c r="S2051" s="6">
        <v>390287</v>
      </c>
      <c r="T2051" s="6">
        <v>434144</v>
      </c>
      <c r="U2051" s="6">
        <v>2335061</v>
      </c>
      <c r="V2051" s="6">
        <v>2351356</v>
      </c>
      <c r="W2051" s="6">
        <v>4825409</v>
      </c>
      <c r="X2051" s="6">
        <v>4872720</v>
      </c>
      <c r="Y2051" s="6">
        <v>1685713</v>
      </c>
      <c r="Z2051" s="6">
        <v>1717768</v>
      </c>
      <c r="AA2051" s="6">
        <v>725493</v>
      </c>
      <c r="AB2051" s="6">
        <v>807745</v>
      </c>
      <c r="AC2051" s="6">
        <v>44098408</v>
      </c>
      <c r="AD2051" s="6">
        <v>44098000</v>
      </c>
      <c r="AF2051">
        <f>Q2051/W2051</f>
        <v>6.5582005587505642E-3</v>
      </c>
      <c r="AG2051">
        <f>R2051/X2051</f>
        <v>1.0898019997044772E-2</v>
      </c>
      <c r="AH2051">
        <f>U2051/W2051</f>
        <v>0.48390944684688902</v>
      </c>
      <c r="AI2051">
        <f>V2051/X2051</f>
        <v>0.48255512321660182</v>
      </c>
      <c r="AJ2051">
        <f>Y2051/AA2051</f>
        <v>2.323541371177944</v>
      </c>
      <c r="AK2051">
        <f>Z2051/AB2051</f>
        <v>2.1266216442070207</v>
      </c>
      <c r="AL2051">
        <f>O2051/K2051</f>
        <v>0.15657472618386417</v>
      </c>
      <c r="AM2051">
        <f>P2051/L2051</f>
        <v>0.16762765065122998</v>
      </c>
      <c r="AN2051">
        <f>K2051/W2051</f>
        <v>0.5182683996320312</v>
      </c>
      <c r="AO2051">
        <f>L2051/X2051</f>
        <v>0.52089941552151575</v>
      </c>
      <c r="AP2051">
        <f>IF(OR(Q2051&lt;0, Q2051="NA"), 0, 1)</f>
        <v>1</v>
      </c>
      <c r="AQ2051">
        <f>IF(OR(S2051&lt;0, S2051="NA"), 0, 1)</f>
        <v>1</v>
      </c>
      <c r="AR2051">
        <f>IFERROR(IF((AF2051-AG2051)&gt;0,1,0),0)</f>
        <v>0</v>
      </c>
      <c r="AS2051">
        <f>IFERROR(IF((S2051-Q2051)&gt;0,1,0),0)</f>
        <v>1</v>
      </c>
      <c r="AT2051">
        <f>IFERROR(IF((AH2051-AI2051)&lt;0,1,0),0)</f>
        <v>0</v>
      </c>
      <c r="AU2051">
        <f>IFERROR(IF((AJ2051-AK2051)&gt;0,1,0),0)</f>
        <v>1</v>
      </c>
      <c r="AV2051">
        <f>IFERROR(IF((AL2051-AM2051)&gt;0,1,0),0)</f>
        <v>0</v>
      </c>
      <c r="AW2051">
        <f>IFERROR(IF((AN2051-AO2051)&gt;0,1,0),0)</f>
        <v>0</v>
      </c>
      <c r="AX2051">
        <f>IFERROR(IF((AC2051-AD2051)&lt;0,1,0),0)</f>
        <v>0</v>
      </c>
      <c r="AY2051">
        <f>SUM(AP2051:AX2051)</f>
        <v>4</v>
      </c>
    </row>
    <row r="2052" spans="1:51" x14ac:dyDescent="0.45">
      <c r="A2052" s="1" t="s">
        <v>177</v>
      </c>
      <c r="B2052" s="2">
        <v>4007308</v>
      </c>
      <c r="C2052" s="3" t="s">
        <v>5337</v>
      </c>
      <c r="D2052" s="5">
        <v>93.35</v>
      </c>
      <c r="E2052" s="5">
        <v>24917.70704945</v>
      </c>
      <c r="F2052" s="3" t="s">
        <v>4651</v>
      </c>
      <c r="G2052" s="3" t="s">
        <v>4651</v>
      </c>
      <c r="H2052" s="3" t="s">
        <v>4688</v>
      </c>
      <c r="I2052" s="3" t="s">
        <v>4688</v>
      </c>
      <c r="J2052" s="3" t="s">
        <v>4653</v>
      </c>
      <c r="K2052" s="6">
        <v>7058000</v>
      </c>
      <c r="L2052" s="6">
        <v>6947000</v>
      </c>
      <c r="M2052" s="6">
        <v>3264000</v>
      </c>
      <c r="N2052" s="6">
        <v>3277000</v>
      </c>
      <c r="O2052" s="6">
        <v>1894000</v>
      </c>
      <c r="P2052" s="6">
        <v>1930000</v>
      </c>
      <c r="Q2052" s="6">
        <v>1138000</v>
      </c>
      <c r="R2052" s="6">
        <v>1175000</v>
      </c>
      <c r="S2052" s="6">
        <v>2479000</v>
      </c>
      <c r="T2052" s="6">
        <v>2502000</v>
      </c>
      <c r="U2052" s="6">
        <v>16422000</v>
      </c>
      <c r="V2052" s="6">
        <v>16280000</v>
      </c>
      <c r="W2052" s="6">
        <v>43298000</v>
      </c>
      <c r="X2052" s="6">
        <v>42334000</v>
      </c>
      <c r="Y2052" s="6">
        <v>2257000</v>
      </c>
      <c r="Z2052" s="6">
        <v>2217000</v>
      </c>
      <c r="AA2052" s="6">
        <v>3567000</v>
      </c>
      <c r="AB2052" s="6">
        <v>3293000</v>
      </c>
      <c r="AC2052" s="6">
        <v>266900000</v>
      </c>
      <c r="AD2052" s="6">
        <v>266800000</v>
      </c>
      <c r="AF2052">
        <f>Q2052/W2052</f>
        <v>2.628296919026283E-2</v>
      </c>
      <c r="AG2052">
        <f>R2052/X2052</f>
        <v>2.7755468417820194E-2</v>
      </c>
      <c r="AH2052">
        <f>U2052/W2052</f>
        <v>0.37927848861379276</v>
      </c>
      <c r="AI2052">
        <f>V2052/X2052</f>
        <v>0.38456087305711723</v>
      </c>
      <c r="AJ2052">
        <f>Y2052/AA2052</f>
        <v>0.632744603308102</v>
      </c>
      <c r="AK2052">
        <f>Z2052/AB2052</f>
        <v>0.67324627998785302</v>
      </c>
      <c r="AL2052">
        <f>O2052/K2052</f>
        <v>0.26834797393029186</v>
      </c>
      <c r="AM2052">
        <f>P2052/L2052</f>
        <v>0.27781776306319272</v>
      </c>
      <c r="AN2052">
        <f>K2052/W2052</f>
        <v>0.16300983879163009</v>
      </c>
      <c r="AO2052">
        <f>L2052/X2052</f>
        <v>0.16409977795625266</v>
      </c>
      <c r="AP2052">
        <f>IF(OR(Q2052&lt;0, Q2052="NA"), 0, 1)</f>
        <v>1</v>
      </c>
      <c r="AQ2052">
        <f>IF(OR(S2052&lt;0, S2052="NA"), 0, 1)</f>
        <v>1</v>
      </c>
      <c r="AR2052">
        <f>IFERROR(IF((AF2052-AG2052)&gt;0,1,0),0)</f>
        <v>0</v>
      </c>
      <c r="AS2052">
        <f>IFERROR(IF((S2052-Q2052)&gt;0,1,0),0)</f>
        <v>1</v>
      </c>
      <c r="AT2052">
        <f>IFERROR(IF((AH2052-AI2052)&lt;0,1,0),0)</f>
        <v>1</v>
      </c>
      <c r="AU2052">
        <f>IFERROR(IF((AJ2052-AK2052)&gt;0,1,0),0)</f>
        <v>0</v>
      </c>
      <c r="AV2052">
        <f>IFERROR(IF((AL2052-AM2052)&gt;0,1,0),0)</f>
        <v>0</v>
      </c>
      <c r="AW2052">
        <f>IFERROR(IF((AN2052-AO2052)&gt;0,1,0),0)</f>
        <v>0</v>
      </c>
      <c r="AX2052">
        <f>IFERROR(IF((AC2052-AD2052)&lt;0,1,0),0)</f>
        <v>0</v>
      </c>
      <c r="AY2052">
        <f>SUM(AP2052:AX2052)</f>
        <v>4</v>
      </c>
    </row>
    <row r="2053" spans="1:51" x14ac:dyDescent="0.45">
      <c r="A2053" s="1" t="s">
        <v>186</v>
      </c>
      <c r="B2053" s="2">
        <v>4006321</v>
      </c>
      <c r="C2053" s="3" t="s">
        <v>5335</v>
      </c>
      <c r="D2053" s="5">
        <v>97.49</v>
      </c>
      <c r="E2053" s="5">
        <v>51919.794509150001</v>
      </c>
      <c r="F2053" s="3" t="s">
        <v>4651</v>
      </c>
      <c r="G2053" s="3" t="s">
        <v>4651</v>
      </c>
      <c r="H2053" s="3" t="s">
        <v>4652</v>
      </c>
      <c r="I2053" s="3" t="s">
        <v>4652</v>
      </c>
      <c r="J2053" s="3" t="s">
        <v>4659</v>
      </c>
      <c r="K2053" s="6">
        <v>19602200</v>
      </c>
      <c r="L2053" s="6">
        <v>19523800</v>
      </c>
      <c r="M2053" s="6">
        <v>7258300</v>
      </c>
      <c r="N2053" s="6">
        <v>7350900</v>
      </c>
      <c r="O2053" s="6">
        <v>4081900</v>
      </c>
      <c r="P2053" s="6">
        <v>4234900</v>
      </c>
      <c r="Q2053" s="6">
        <v>2647700</v>
      </c>
      <c r="R2053" s="6">
        <v>2644300</v>
      </c>
      <c r="S2053" s="6">
        <v>6413400</v>
      </c>
      <c r="T2053" s="6">
        <v>6034800</v>
      </c>
      <c r="U2053" s="6">
        <v>39147700</v>
      </c>
      <c r="V2053" s="6">
        <v>39990400</v>
      </c>
      <c r="W2053" s="6">
        <v>100119100</v>
      </c>
      <c r="X2053" s="6">
        <v>99622600</v>
      </c>
      <c r="Y2053" s="6">
        <v>6020800</v>
      </c>
      <c r="Z2053" s="6">
        <v>6652800</v>
      </c>
      <c r="AA2053" s="6">
        <v>10647600</v>
      </c>
      <c r="AB2053" s="6">
        <v>10162700</v>
      </c>
      <c r="AC2053" s="6">
        <v>532468156</v>
      </c>
      <c r="AD2053" s="6">
        <v>531960175</v>
      </c>
      <c r="AF2053">
        <f>Q2053/W2053</f>
        <v>2.6445503405444114E-2</v>
      </c>
      <c r="AG2053">
        <f>R2053/X2053</f>
        <v>2.6543173938443687E-2</v>
      </c>
      <c r="AH2053">
        <f>U2053/W2053</f>
        <v>0.39101130553510771</v>
      </c>
      <c r="AI2053">
        <f>V2053/X2053</f>
        <v>0.40141895513668585</v>
      </c>
      <c r="AJ2053">
        <f>Y2053/AA2053</f>
        <v>0.56546076111048504</v>
      </c>
      <c r="AK2053">
        <f>Z2053/AB2053</f>
        <v>0.65462918318950669</v>
      </c>
      <c r="AL2053">
        <f>O2053/K2053</f>
        <v>0.20823683055983513</v>
      </c>
      <c r="AM2053">
        <f>P2053/L2053</f>
        <v>0.21690961800469172</v>
      </c>
      <c r="AN2053">
        <f>K2053/W2053</f>
        <v>0.19578881552071484</v>
      </c>
      <c r="AO2053">
        <f>L2053/X2053</f>
        <v>0.19597761953612935</v>
      </c>
      <c r="AP2053">
        <f>IF(OR(Q2053&lt;0, Q2053="NA"), 0, 1)</f>
        <v>1</v>
      </c>
      <c r="AQ2053">
        <f>IF(OR(S2053&lt;0, S2053="NA"), 0, 1)</f>
        <v>1</v>
      </c>
      <c r="AR2053">
        <f>IFERROR(IF((AF2053-AG2053)&gt;0,1,0),0)</f>
        <v>0</v>
      </c>
      <c r="AS2053">
        <f>IFERROR(IF((S2053-Q2053)&gt;0,1,0),0)</f>
        <v>1</v>
      </c>
      <c r="AT2053">
        <f>IFERROR(IF((AH2053-AI2053)&lt;0,1,0),0)</f>
        <v>1</v>
      </c>
      <c r="AU2053">
        <f>IFERROR(IF((AJ2053-AK2053)&gt;0,1,0),0)</f>
        <v>0</v>
      </c>
      <c r="AV2053">
        <f>IFERROR(IF((AL2053-AM2053)&gt;0,1,0),0)</f>
        <v>0</v>
      </c>
      <c r="AW2053">
        <f>IFERROR(IF((AN2053-AO2053)&gt;0,1,0),0)</f>
        <v>0</v>
      </c>
      <c r="AX2053">
        <f>IFERROR(IF((AC2053-AD2053)&lt;0,1,0),0)</f>
        <v>0</v>
      </c>
      <c r="AY2053">
        <f>SUM(AP2053:AX2053)</f>
        <v>4</v>
      </c>
    </row>
    <row r="2054" spans="1:51" x14ac:dyDescent="0.45">
      <c r="A2054" s="1" t="s">
        <v>188</v>
      </c>
      <c r="B2054" s="2">
        <v>103424</v>
      </c>
      <c r="C2054" s="3" t="s">
        <v>5337</v>
      </c>
      <c r="D2054" s="5">
        <v>134.19999999999999</v>
      </c>
      <c r="E2054" s="5">
        <v>11263.5746894</v>
      </c>
      <c r="F2054" s="3" t="s">
        <v>4480</v>
      </c>
      <c r="G2054" s="3" t="s">
        <v>4509</v>
      </c>
      <c r="H2054" s="3" t="s">
        <v>4509</v>
      </c>
      <c r="I2054" s="3" t="s">
        <v>4677</v>
      </c>
      <c r="J2054" s="3" t="s">
        <v>4691</v>
      </c>
      <c r="K2054" s="6">
        <v>8258000</v>
      </c>
      <c r="L2054" s="6">
        <v>8079000</v>
      </c>
      <c r="M2054" s="6">
        <v>1293000</v>
      </c>
      <c r="N2054" s="6">
        <v>1283000</v>
      </c>
      <c r="O2054" s="6">
        <v>1215000</v>
      </c>
      <c r="P2054" s="6">
        <v>1205000</v>
      </c>
      <c r="Q2054" s="6">
        <v>895000</v>
      </c>
      <c r="R2054" s="6">
        <v>891000</v>
      </c>
      <c r="S2054" s="6">
        <v>1234000</v>
      </c>
      <c r="T2054" s="6">
        <v>1471000</v>
      </c>
      <c r="U2054" s="6">
        <v>1485000</v>
      </c>
      <c r="V2054" s="6">
        <v>1501000</v>
      </c>
      <c r="W2054" s="6">
        <v>32591000</v>
      </c>
      <c r="X2054" s="6">
        <v>29913000</v>
      </c>
      <c r="Y2054" s="6" t="s">
        <v>4474</v>
      </c>
      <c r="Z2054" s="6" t="s">
        <v>4474</v>
      </c>
      <c r="AA2054" s="6" t="s">
        <v>4474</v>
      </c>
      <c r="AB2054" s="6" t="s">
        <v>4474</v>
      </c>
      <c r="AC2054" s="6">
        <v>83923446</v>
      </c>
      <c r="AD2054" s="6">
        <v>83897267</v>
      </c>
      <c r="AF2054">
        <f>Q2054/W2054</f>
        <v>2.7461569144855941E-2</v>
      </c>
      <c r="AG2054">
        <f>R2054/X2054</f>
        <v>2.9786380503460035E-2</v>
      </c>
      <c r="AH2054">
        <f>U2054/W2054</f>
        <v>4.5564726458224666E-2</v>
      </c>
      <c r="AI2054">
        <f>V2054/X2054</f>
        <v>5.0178852004145354E-2</v>
      </c>
      <c r="AJ2054" t="e">
        <f>Y2054/AA2054</f>
        <v>#VALUE!</v>
      </c>
      <c r="AK2054" t="e">
        <f>Z2054/AB2054</f>
        <v>#VALUE!</v>
      </c>
      <c r="AL2054">
        <f>O2054/K2054</f>
        <v>0.14713005570356019</v>
      </c>
      <c r="AM2054">
        <f>P2054/L2054</f>
        <v>0.1491521227874737</v>
      </c>
      <c r="AN2054">
        <f>K2054/W2054</f>
        <v>0.25338283575220155</v>
      </c>
      <c r="AO2054">
        <f>L2054/X2054</f>
        <v>0.27008324140006018</v>
      </c>
      <c r="AP2054">
        <f>IF(OR(Q2054&lt;0, Q2054="NA"), 0, 1)</f>
        <v>1</v>
      </c>
      <c r="AQ2054">
        <f>IF(OR(S2054&lt;0, S2054="NA"), 0, 1)</f>
        <v>1</v>
      </c>
      <c r="AR2054">
        <f>IFERROR(IF((AF2054-AG2054)&gt;0,1,0),0)</f>
        <v>0</v>
      </c>
      <c r="AS2054">
        <f>IFERROR(IF((S2054-Q2054)&gt;0,1,0),0)</f>
        <v>1</v>
      </c>
      <c r="AT2054">
        <f>IFERROR(IF((AH2054-AI2054)&lt;0,1,0),0)</f>
        <v>1</v>
      </c>
      <c r="AU2054">
        <f>IFERROR(IF((AJ2054-AK2054)&gt;0,1,0),0)</f>
        <v>0</v>
      </c>
      <c r="AV2054">
        <f>IFERROR(IF((AL2054-AM2054)&gt;0,1,0),0)</f>
        <v>0</v>
      </c>
      <c r="AW2054">
        <f>IFERROR(IF((AN2054-AO2054)&gt;0,1,0),0)</f>
        <v>0</v>
      </c>
      <c r="AX2054">
        <f>IFERROR(IF((AC2054-AD2054)&lt;0,1,0),0)</f>
        <v>0</v>
      </c>
      <c r="AY2054">
        <f>SUM(AP2054:AX2054)</f>
        <v>4</v>
      </c>
    </row>
    <row r="2055" spans="1:51" x14ac:dyDescent="0.45">
      <c r="A2055" s="1" t="s">
        <v>201</v>
      </c>
      <c r="B2055" s="2">
        <v>5151787</v>
      </c>
      <c r="C2055" s="3" t="s">
        <v>5337</v>
      </c>
      <c r="D2055" s="5">
        <v>10.29</v>
      </c>
      <c r="E2055" s="5">
        <v>157.64104040999999</v>
      </c>
      <c r="F2055" s="3" t="s">
        <v>4470</v>
      </c>
      <c r="G2055" s="3" t="s">
        <v>4512</v>
      </c>
      <c r="H2055" s="3" t="s">
        <v>4710</v>
      </c>
      <c r="I2055" s="3" t="s">
        <v>4710</v>
      </c>
      <c r="J2055" s="3" t="s">
        <v>4504</v>
      </c>
      <c r="K2055" s="6">
        <v>254035</v>
      </c>
      <c r="L2055" s="6">
        <v>254911</v>
      </c>
      <c r="M2055" s="6">
        <v>-200511</v>
      </c>
      <c r="N2055" s="6">
        <v>-209055</v>
      </c>
      <c r="O2055" s="6">
        <v>-227319</v>
      </c>
      <c r="P2055" s="6">
        <v>-235815</v>
      </c>
      <c r="Q2055" s="6">
        <v>-218112</v>
      </c>
      <c r="R2055" s="6">
        <v>-311175</v>
      </c>
      <c r="S2055" s="6">
        <v>-155479</v>
      </c>
      <c r="T2055" s="6">
        <v>-161116</v>
      </c>
      <c r="U2055" s="6" t="s">
        <v>4474</v>
      </c>
      <c r="V2055" s="6" t="s">
        <v>4474</v>
      </c>
      <c r="W2055" s="6">
        <v>482986</v>
      </c>
      <c r="X2055" s="6">
        <v>507823</v>
      </c>
      <c r="Y2055" s="6">
        <v>356877</v>
      </c>
      <c r="Z2055" s="6">
        <v>378174</v>
      </c>
      <c r="AA2055" s="6">
        <v>122173</v>
      </c>
      <c r="AB2055" s="6">
        <v>117900</v>
      </c>
      <c r="AC2055" s="6">
        <v>15287409</v>
      </c>
      <c r="AD2055" s="6">
        <v>14956053</v>
      </c>
      <c r="AF2055">
        <f>Q2055/W2055</f>
        <v>-0.45159072933791039</v>
      </c>
      <c r="AG2055">
        <f>R2055/X2055</f>
        <v>-0.61276271456787113</v>
      </c>
      <c r="AH2055" t="e">
        <f>U2055/W2055</f>
        <v>#VALUE!</v>
      </c>
      <c r="AI2055" t="e">
        <f>V2055/X2055</f>
        <v>#VALUE!</v>
      </c>
      <c r="AJ2055">
        <f>Y2055/AA2055</f>
        <v>2.9210791255023616</v>
      </c>
      <c r="AK2055">
        <f>Z2055/AB2055</f>
        <v>3.2075826972010177</v>
      </c>
      <c r="AL2055">
        <f>O2055/K2055</f>
        <v>-0.89483338909992716</v>
      </c>
      <c r="AM2055">
        <f>P2055/L2055</f>
        <v>-0.92508757958660082</v>
      </c>
      <c r="AN2055">
        <f>K2055/W2055</f>
        <v>0.52596762639082706</v>
      </c>
      <c r="AO2055">
        <f>L2055/X2055</f>
        <v>0.50196820545741327</v>
      </c>
      <c r="AP2055">
        <f>IF(OR(Q2055&lt;0, Q2055="NA"), 0, 1)</f>
        <v>0</v>
      </c>
      <c r="AQ2055">
        <f>IF(OR(S2055&lt;0, S2055="NA"), 0, 1)</f>
        <v>0</v>
      </c>
      <c r="AR2055">
        <f>IFERROR(IF((AF2055-AG2055)&gt;0,1,0),0)</f>
        <v>1</v>
      </c>
      <c r="AS2055">
        <f>IFERROR(IF((S2055-Q2055)&gt;0,1,0),0)</f>
        <v>1</v>
      </c>
      <c r="AT2055">
        <f>IFERROR(IF((AH2055-AI2055)&lt;0,1,0),0)</f>
        <v>0</v>
      </c>
      <c r="AU2055">
        <f>IFERROR(IF((AJ2055-AK2055)&gt;0,1,0),0)</f>
        <v>0</v>
      </c>
      <c r="AV2055">
        <f>IFERROR(IF((AL2055-AM2055)&gt;0,1,0),0)</f>
        <v>1</v>
      </c>
      <c r="AW2055">
        <f>IFERROR(IF((AN2055-AO2055)&gt;0,1,0),0)</f>
        <v>1</v>
      </c>
      <c r="AX2055">
        <f>IFERROR(IF((AC2055-AD2055)&lt;0,1,0),0)</f>
        <v>0</v>
      </c>
      <c r="AY2055">
        <f>SUM(AP2055:AX2055)</f>
        <v>4</v>
      </c>
    </row>
    <row r="2056" spans="1:51" x14ac:dyDescent="0.45">
      <c r="A2056" s="1" t="s">
        <v>203</v>
      </c>
      <c r="B2056" s="2">
        <v>4077459</v>
      </c>
      <c r="C2056" s="3" t="s">
        <v>5335</v>
      </c>
      <c r="D2056" s="5">
        <v>47.7</v>
      </c>
      <c r="E2056" s="5">
        <v>393.64959240000002</v>
      </c>
      <c r="F2056" s="3" t="s">
        <v>4475</v>
      </c>
      <c r="G2056" s="3" t="s">
        <v>4476</v>
      </c>
      <c r="H2056" s="3" t="s">
        <v>4477</v>
      </c>
      <c r="I2056" s="3" t="s">
        <v>4577</v>
      </c>
      <c r="J2056" s="3" t="s">
        <v>4712</v>
      </c>
      <c r="K2056" s="6">
        <v>1357351</v>
      </c>
      <c r="L2056" s="6">
        <v>1369964</v>
      </c>
      <c r="M2056" s="6">
        <v>74591</v>
      </c>
      <c r="N2056" s="6">
        <v>30227</v>
      </c>
      <c r="O2056" s="6">
        <v>67299</v>
      </c>
      <c r="P2056" s="6">
        <v>23165</v>
      </c>
      <c r="Q2056" s="6">
        <v>-3981</v>
      </c>
      <c r="R2056" s="6">
        <v>-36543</v>
      </c>
      <c r="S2056" s="6">
        <v>-34974</v>
      </c>
      <c r="T2056" s="6">
        <v>-43471</v>
      </c>
      <c r="U2056" s="6">
        <v>763779</v>
      </c>
      <c r="V2056" s="6">
        <v>782340</v>
      </c>
      <c r="W2056" s="6">
        <v>1575176</v>
      </c>
      <c r="X2056" s="6">
        <v>1531270</v>
      </c>
      <c r="Y2056" s="6">
        <v>1427236</v>
      </c>
      <c r="Z2056" s="6">
        <v>1380956</v>
      </c>
      <c r="AA2056" s="6">
        <v>74525</v>
      </c>
      <c r="AB2056" s="6">
        <v>75839</v>
      </c>
      <c r="AC2056" s="6">
        <v>8253186</v>
      </c>
      <c r="AD2056" s="6">
        <v>6396757</v>
      </c>
      <c r="AF2056">
        <f>Q2056/W2056</f>
        <v>-2.5273366277800066E-3</v>
      </c>
      <c r="AG2056">
        <f>R2056/X2056</f>
        <v>-2.3864504626878343E-2</v>
      </c>
      <c r="AH2056">
        <f>U2056/W2056</f>
        <v>0.48488486365967992</v>
      </c>
      <c r="AI2056">
        <f>V2056/X2056</f>
        <v>0.51090924526700054</v>
      </c>
      <c r="AJ2056">
        <f>Y2056/AA2056</f>
        <v>19.151103656491109</v>
      </c>
      <c r="AK2056">
        <f>Z2056/AB2056</f>
        <v>18.209048115085906</v>
      </c>
      <c r="AL2056">
        <f>O2056/K2056</f>
        <v>4.9581132662074881E-2</v>
      </c>
      <c r="AM2056">
        <f>P2056/L2056</f>
        <v>1.6909203453521406E-2</v>
      </c>
      <c r="AN2056">
        <f>K2056/W2056</f>
        <v>0.8617138656251746</v>
      </c>
      <c r="AO2056">
        <f>L2056/X2056</f>
        <v>0.8946586820090513</v>
      </c>
      <c r="AP2056">
        <f>IF(OR(Q2056&lt;0, Q2056="NA"), 0, 1)</f>
        <v>0</v>
      </c>
      <c r="AQ2056">
        <f>IF(OR(S2056&lt;0, S2056="NA"), 0, 1)</f>
        <v>0</v>
      </c>
      <c r="AR2056">
        <f>IFERROR(IF((AF2056-AG2056)&gt;0,1,0),0)</f>
        <v>1</v>
      </c>
      <c r="AS2056">
        <f>IFERROR(IF((S2056-Q2056)&gt;0,1,0),0)</f>
        <v>0</v>
      </c>
      <c r="AT2056">
        <f>IFERROR(IF((AH2056-AI2056)&lt;0,1,0),0)</f>
        <v>1</v>
      </c>
      <c r="AU2056">
        <f>IFERROR(IF((AJ2056-AK2056)&gt;0,1,0),0)</f>
        <v>1</v>
      </c>
      <c r="AV2056">
        <f>IFERROR(IF((AL2056-AM2056)&gt;0,1,0),0)</f>
        <v>1</v>
      </c>
      <c r="AW2056">
        <f>IFERROR(IF((AN2056-AO2056)&gt;0,1,0),0)</f>
        <v>0</v>
      </c>
      <c r="AX2056">
        <f>IFERROR(IF((AC2056-AD2056)&lt;0,1,0),0)</f>
        <v>0</v>
      </c>
      <c r="AY2056">
        <f>SUM(AP2056:AX2056)</f>
        <v>4</v>
      </c>
    </row>
    <row r="2057" spans="1:51" x14ac:dyDescent="0.45">
      <c r="A2057" s="1" t="s">
        <v>212</v>
      </c>
      <c r="B2057" s="2">
        <v>4164998</v>
      </c>
      <c r="C2057" s="3" t="s">
        <v>5335</v>
      </c>
      <c r="D2057" s="5">
        <v>26.53</v>
      </c>
      <c r="E2057" s="5">
        <v>6543.1220217999999</v>
      </c>
      <c r="F2057" s="3" t="s">
        <v>4500</v>
      </c>
      <c r="G2057" s="3" t="s">
        <v>4539</v>
      </c>
      <c r="H2057" s="3" t="s">
        <v>4539</v>
      </c>
      <c r="I2057" s="3" t="s">
        <v>4540</v>
      </c>
      <c r="J2057" s="3" t="s">
        <v>5376</v>
      </c>
      <c r="K2057" s="6">
        <v>6440385</v>
      </c>
      <c r="L2057" s="6">
        <v>6400589</v>
      </c>
      <c r="M2057" s="6">
        <v>1067060</v>
      </c>
      <c r="N2057" s="6">
        <v>1091226</v>
      </c>
      <c r="O2057" s="6">
        <v>462478</v>
      </c>
      <c r="P2057" s="6">
        <v>479491</v>
      </c>
      <c r="Q2057" s="6">
        <v>368746</v>
      </c>
      <c r="R2057" s="6">
        <v>379507</v>
      </c>
      <c r="S2057" s="6">
        <v>1125093</v>
      </c>
      <c r="T2057" s="6">
        <v>1234510</v>
      </c>
      <c r="U2057" s="6">
        <v>893994</v>
      </c>
      <c r="V2057" s="6">
        <v>949320</v>
      </c>
      <c r="W2057" s="6">
        <v>7029086</v>
      </c>
      <c r="X2057" s="6">
        <v>6865550</v>
      </c>
      <c r="Y2057" s="6">
        <v>3244318</v>
      </c>
      <c r="Z2057" s="6">
        <v>3136841</v>
      </c>
      <c r="AA2057" s="6">
        <v>1572831</v>
      </c>
      <c r="AB2057" s="6">
        <v>1506600</v>
      </c>
      <c r="AC2057" s="6">
        <v>246630000</v>
      </c>
      <c r="AD2057" s="6">
        <v>246302000</v>
      </c>
      <c r="AF2057">
        <f>Q2057/W2057</f>
        <v>5.2460021117966119E-2</v>
      </c>
      <c r="AG2057">
        <f>R2057/X2057</f>
        <v>5.5276998929437555E-2</v>
      </c>
      <c r="AH2057">
        <f>U2057/W2057</f>
        <v>0.12718495690620374</v>
      </c>
      <c r="AI2057">
        <f>V2057/X2057</f>
        <v>0.13827297157547466</v>
      </c>
      <c r="AJ2057">
        <f>Y2057/AA2057</f>
        <v>2.0627251115981311</v>
      </c>
      <c r="AK2057">
        <f>Z2057/AB2057</f>
        <v>2.0820662418691094</v>
      </c>
      <c r="AL2057">
        <f>O2057/K2057</f>
        <v>7.1809061104266284E-2</v>
      </c>
      <c r="AM2057">
        <f>P2057/L2057</f>
        <v>7.4913574360109675E-2</v>
      </c>
      <c r="AN2057">
        <f>K2057/W2057</f>
        <v>0.9162478592522556</v>
      </c>
      <c r="AO2057">
        <f>L2057/X2057</f>
        <v>0.93227621967650076</v>
      </c>
      <c r="AP2057">
        <f>IF(OR(Q2057&lt;0, Q2057="NA"), 0, 1)</f>
        <v>1</v>
      </c>
      <c r="AQ2057">
        <f>IF(OR(S2057&lt;0, S2057="NA"), 0, 1)</f>
        <v>1</v>
      </c>
      <c r="AR2057">
        <f>IFERROR(IF((AF2057-AG2057)&gt;0,1,0),0)</f>
        <v>0</v>
      </c>
      <c r="AS2057">
        <f>IFERROR(IF((S2057-Q2057)&gt;0,1,0),0)</f>
        <v>1</v>
      </c>
      <c r="AT2057">
        <f>IFERROR(IF((AH2057-AI2057)&lt;0,1,0),0)</f>
        <v>1</v>
      </c>
      <c r="AU2057">
        <f>IFERROR(IF((AJ2057-AK2057)&gt;0,1,0),0)</f>
        <v>0</v>
      </c>
      <c r="AV2057">
        <f>IFERROR(IF((AL2057-AM2057)&gt;0,1,0),0)</f>
        <v>0</v>
      </c>
      <c r="AW2057">
        <f>IFERROR(IF((AN2057-AO2057)&gt;0,1,0),0)</f>
        <v>0</v>
      </c>
      <c r="AX2057">
        <f>IFERROR(IF((AC2057-AD2057)&lt;0,1,0),0)</f>
        <v>0</v>
      </c>
      <c r="AY2057">
        <f>SUM(AP2057:AX2057)</f>
        <v>4</v>
      </c>
    </row>
    <row r="2058" spans="1:51" x14ac:dyDescent="0.45">
      <c r="A2058" s="1" t="s">
        <v>213</v>
      </c>
      <c r="B2058" s="2">
        <v>4074586</v>
      </c>
      <c r="C2058" s="3" t="s">
        <v>5337</v>
      </c>
      <c r="D2058" s="5">
        <v>26.83</v>
      </c>
      <c r="E2058" s="5">
        <v>1021.51796126</v>
      </c>
      <c r="F2058" s="3" t="s">
        <v>4470</v>
      </c>
      <c r="G2058" s="3" t="s">
        <v>4512</v>
      </c>
      <c r="H2058" s="3" t="s">
        <v>4522</v>
      </c>
      <c r="I2058" s="3" t="s">
        <v>4557</v>
      </c>
      <c r="J2058" s="3" t="s">
        <v>4715</v>
      </c>
      <c r="K2058" s="6">
        <v>3067341</v>
      </c>
      <c r="L2058" s="6">
        <v>3233295</v>
      </c>
      <c r="M2058" s="6">
        <v>309486</v>
      </c>
      <c r="N2058" s="6">
        <v>371837</v>
      </c>
      <c r="O2058" s="6">
        <v>134049</v>
      </c>
      <c r="P2058" s="6">
        <v>198723</v>
      </c>
      <c r="Q2058" s="6">
        <v>53043</v>
      </c>
      <c r="R2058" s="6">
        <v>99228</v>
      </c>
      <c r="S2058" s="6">
        <v>206474</v>
      </c>
      <c r="T2058" s="6">
        <v>311965</v>
      </c>
      <c r="U2058" s="6">
        <v>1130576</v>
      </c>
      <c r="V2058" s="6">
        <v>1190280</v>
      </c>
      <c r="W2058" s="6">
        <v>2667816</v>
      </c>
      <c r="X2058" s="6">
        <v>2771327</v>
      </c>
      <c r="Y2058" s="6">
        <v>612266</v>
      </c>
      <c r="Z2058" s="6">
        <v>704757</v>
      </c>
      <c r="AA2058" s="6">
        <v>518546</v>
      </c>
      <c r="AB2058" s="6">
        <v>573890</v>
      </c>
      <c r="AC2058" s="6">
        <v>38018000</v>
      </c>
      <c r="AD2058" s="6">
        <v>38000000</v>
      </c>
      <c r="AF2058">
        <f>Q2058/W2058</f>
        <v>1.9882555618528416E-2</v>
      </c>
      <c r="AG2058">
        <f>R2058/X2058</f>
        <v>3.5805229768987923E-2</v>
      </c>
      <c r="AH2058">
        <f>U2058/W2058</f>
        <v>0.42378334937641876</v>
      </c>
      <c r="AI2058">
        <f>V2058/X2058</f>
        <v>0.42949821511499725</v>
      </c>
      <c r="AJ2058">
        <f>Y2058/AA2058</f>
        <v>1.180736135270545</v>
      </c>
      <c r="AK2058">
        <f>Z2058/AB2058</f>
        <v>1.2280349892836606</v>
      </c>
      <c r="AL2058">
        <f>O2058/K2058</f>
        <v>4.3702020740439357E-2</v>
      </c>
      <c r="AM2058">
        <f>P2058/L2058</f>
        <v>6.1461450316163541E-2</v>
      </c>
      <c r="AN2058">
        <f>K2058/W2058</f>
        <v>1.1497573295909462</v>
      </c>
      <c r="AO2058">
        <f>L2058/X2058</f>
        <v>1.1666955938436714</v>
      </c>
      <c r="AP2058">
        <f>IF(OR(Q2058&lt;0, Q2058="NA"), 0, 1)</f>
        <v>1</v>
      </c>
      <c r="AQ2058">
        <f>IF(OR(S2058&lt;0, S2058="NA"), 0, 1)</f>
        <v>1</v>
      </c>
      <c r="AR2058">
        <f>IFERROR(IF((AF2058-AG2058)&gt;0,1,0),0)</f>
        <v>0</v>
      </c>
      <c r="AS2058">
        <f>IFERROR(IF((S2058-Q2058)&gt;0,1,0),0)</f>
        <v>1</v>
      </c>
      <c r="AT2058">
        <f>IFERROR(IF((AH2058-AI2058)&lt;0,1,0),0)</f>
        <v>1</v>
      </c>
      <c r="AU2058">
        <f>IFERROR(IF((AJ2058-AK2058)&gt;0,1,0),0)</f>
        <v>0</v>
      </c>
      <c r="AV2058">
        <f>IFERROR(IF((AL2058-AM2058)&gt;0,1,0),0)</f>
        <v>0</v>
      </c>
      <c r="AW2058">
        <f>IFERROR(IF((AN2058-AO2058)&gt;0,1,0),0)</f>
        <v>0</v>
      </c>
      <c r="AX2058">
        <f>IFERROR(IF((AC2058-AD2058)&lt;0,1,0),0)</f>
        <v>0</v>
      </c>
      <c r="AY2058">
        <f>SUM(AP2058:AX2058)</f>
        <v>4</v>
      </c>
    </row>
    <row r="2059" spans="1:51" x14ac:dyDescent="0.45">
      <c r="A2059" s="1" t="s">
        <v>214</v>
      </c>
      <c r="B2059" s="2">
        <v>5139125</v>
      </c>
      <c r="C2059" s="3" t="s">
        <v>5335</v>
      </c>
      <c r="D2059" s="5">
        <v>8.52</v>
      </c>
      <c r="E2059" s="5">
        <v>2639.8745435999999</v>
      </c>
      <c r="F2059" s="3" t="s">
        <v>4470</v>
      </c>
      <c r="G2059" s="3" t="s">
        <v>4471</v>
      </c>
      <c r="H2059" s="3" t="s">
        <v>4673</v>
      </c>
      <c r="I2059" s="3" t="s">
        <v>4673</v>
      </c>
      <c r="J2059" s="3" t="s">
        <v>4544</v>
      </c>
      <c r="K2059" s="6">
        <v>2680420</v>
      </c>
      <c r="L2059" s="6">
        <v>2597992</v>
      </c>
      <c r="M2059" s="6">
        <v>566760</v>
      </c>
      <c r="N2059" s="6">
        <v>576394</v>
      </c>
      <c r="O2059" s="6">
        <v>339766</v>
      </c>
      <c r="P2059" s="6">
        <v>351155</v>
      </c>
      <c r="Q2059" s="6">
        <v>-146478</v>
      </c>
      <c r="R2059" s="6">
        <v>-133202</v>
      </c>
      <c r="S2059" s="6">
        <v>312844</v>
      </c>
      <c r="T2059" s="6">
        <v>252457</v>
      </c>
      <c r="U2059" s="6">
        <v>2169607</v>
      </c>
      <c r="V2059" s="6">
        <v>2177578</v>
      </c>
      <c r="W2059" s="6">
        <v>3460978</v>
      </c>
      <c r="X2059" s="6">
        <v>3509922</v>
      </c>
      <c r="Y2059" s="6">
        <v>1513294</v>
      </c>
      <c r="Z2059" s="6">
        <v>1485480</v>
      </c>
      <c r="AA2059" s="6">
        <v>1095209</v>
      </c>
      <c r="AB2059" s="6">
        <v>1114353</v>
      </c>
      <c r="AC2059" s="6">
        <v>309770000</v>
      </c>
      <c r="AD2059" s="6">
        <v>309499000</v>
      </c>
      <c r="AF2059">
        <f>Q2059/W2059</f>
        <v>-4.2322719185155178E-2</v>
      </c>
      <c r="AG2059">
        <f>R2059/X2059</f>
        <v>-3.7950131085534092E-2</v>
      </c>
      <c r="AH2059">
        <f>U2059/W2059</f>
        <v>0.62687685388349768</v>
      </c>
      <c r="AI2059">
        <f>V2059/X2059</f>
        <v>0.62040637940102372</v>
      </c>
      <c r="AJ2059">
        <f>Y2059/AA2059</f>
        <v>1.3817399236127534</v>
      </c>
      <c r="AK2059">
        <f>Z2059/AB2059</f>
        <v>1.3330425816594922</v>
      </c>
      <c r="AL2059">
        <f>O2059/K2059</f>
        <v>0.12675849307198125</v>
      </c>
      <c r="AM2059">
        <f>P2059/L2059</f>
        <v>0.13516400358430664</v>
      </c>
      <c r="AN2059">
        <f>K2059/W2059</f>
        <v>0.77446895068388188</v>
      </c>
      <c r="AO2059">
        <f>L2059/X2059</f>
        <v>0.7401851095266504</v>
      </c>
      <c r="AP2059">
        <f>IF(OR(Q2059&lt;0, Q2059="NA"), 0, 1)</f>
        <v>0</v>
      </c>
      <c r="AQ2059">
        <f>IF(OR(S2059&lt;0, S2059="NA"), 0, 1)</f>
        <v>1</v>
      </c>
      <c r="AR2059">
        <f>IFERROR(IF((AF2059-AG2059)&gt;0,1,0),0)</f>
        <v>0</v>
      </c>
      <c r="AS2059">
        <f>IFERROR(IF((S2059-Q2059)&gt;0,1,0),0)</f>
        <v>1</v>
      </c>
      <c r="AT2059">
        <f>IFERROR(IF((AH2059-AI2059)&lt;0,1,0),0)</f>
        <v>0</v>
      </c>
      <c r="AU2059">
        <f>IFERROR(IF((AJ2059-AK2059)&gt;0,1,0),0)</f>
        <v>1</v>
      </c>
      <c r="AV2059">
        <f>IFERROR(IF((AL2059-AM2059)&gt;0,1,0),0)</f>
        <v>0</v>
      </c>
      <c r="AW2059">
        <f>IFERROR(IF((AN2059-AO2059)&gt;0,1,0),0)</f>
        <v>1</v>
      </c>
      <c r="AX2059">
        <f>IFERROR(IF((AC2059-AD2059)&lt;0,1,0),0)</f>
        <v>0</v>
      </c>
      <c r="AY2059">
        <f>SUM(AP2059:AX2059)</f>
        <v>4</v>
      </c>
    </row>
    <row r="2060" spans="1:51" x14ac:dyDescent="0.45">
      <c r="A2060" s="1" t="s">
        <v>229</v>
      </c>
      <c r="B2060" s="2">
        <v>4812798</v>
      </c>
      <c r="C2060" s="3" t="s">
        <v>5335</v>
      </c>
      <c r="D2060" s="5">
        <v>12.06</v>
      </c>
      <c r="E2060" s="5">
        <v>488.01645053999999</v>
      </c>
      <c r="F2060" s="3" t="s">
        <v>4470</v>
      </c>
      <c r="G2060" s="3" t="s">
        <v>4512</v>
      </c>
      <c r="H2060" s="3" t="s">
        <v>4513</v>
      </c>
      <c r="I2060" s="3" t="s">
        <v>4514</v>
      </c>
      <c r="J2060" s="3" t="s">
        <v>4515</v>
      </c>
      <c r="K2060" s="6">
        <v>286498</v>
      </c>
      <c r="L2060" s="6">
        <v>292726</v>
      </c>
      <c r="M2060" s="6">
        <v>-11357</v>
      </c>
      <c r="N2060" s="6">
        <v>-13176</v>
      </c>
      <c r="O2060" s="6">
        <v>-36944</v>
      </c>
      <c r="P2060" s="6">
        <v>-38585</v>
      </c>
      <c r="Q2060" s="6">
        <v>-224721</v>
      </c>
      <c r="R2060" s="6">
        <v>-243031</v>
      </c>
      <c r="S2060" s="6">
        <v>-23305</v>
      </c>
      <c r="T2060" s="6">
        <v>-20512</v>
      </c>
      <c r="U2060" s="6" t="s">
        <v>4474</v>
      </c>
      <c r="V2060" s="6" t="s">
        <v>4474</v>
      </c>
      <c r="W2060" s="6">
        <v>291550</v>
      </c>
      <c r="X2060" s="6">
        <v>293628</v>
      </c>
      <c r="Y2060" s="6">
        <v>175360</v>
      </c>
      <c r="Z2060" s="6">
        <v>172594</v>
      </c>
      <c r="AA2060" s="6">
        <v>88595</v>
      </c>
      <c r="AB2060" s="6">
        <v>76699</v>
      </c>
      <c r="AC2060" s="6">
        <v>40835709</v>
      </c>
      <c r="AD2060" s="6">
        <v>41004249</v>
      </c>
      <c r="AF2060">
        <f>Q2060/W2060</f>
        <v>-0.77078031212484999</v>
      </c>
      <c r="AG2060">
        <f>R2060/X2060</f>
        <v>-0.82768332720312776</v>
      </c>
      <c r="AH2060" t="e">
        <f>U2060/W2060</f>
        <v>#VALUE!</v>
      </c>
      <c r="AI2060" t="e">
        <f>V2060/X2060</f>
        <v>#VALUE!</v>
      </c>
      <c r="AJ2060">
        <f>Y2060/AA2060</f>
        <v>1.9793442067836786</v>
      </c>
      <c r="AK2060">
        <f>Z2060/AB2060</f>
        <v>2.2502770570672368</v>
      </c>
      <c r="AL2060">
        <f>O2060/K2060</f>
        <v>-0.12895028935629568</v>
      </c>
      <c r="AM2060">
        <f>P2060/L2060</f>
        <v>-0.13181268489987225</v>
      </c>
      <c r="AN2060">
        <f>K2060/W2060</f>
        <v>0.98267192591322239</v>
      </c>
      <c r="AO2060">
        <f>L2060/X2060</f>
        <v>0.9969280858773687</v>
      </c>
      <c r="AP2060">
        <f>IF(OR(Q2060&lt;0, Q2060="NA"), 0, 1)</f>
        <v>0</v>
      </c>
      <c r="AQ2060">
        <f>IF(OR(S2060&lt;0, S2060="NA"), 0, 1)</f>
        <v>0</v>
      </c>
      <c r="AR2060">
        <f>IFERROR(IF((AF2060-AG2060)&gt;0,1,0),0)</f>
        <v>1</v>
      </c>
      <c r="AS2060">
        <f>IFERROR(IF((S2060-Q2060)&gt;0,1,0),0)</f>
        <v>1</v>
      </c>
      <c r="AT2060">
        <f>IFERROR(IF((AH2060-AI2060)&lt;0,1,0),0)</f>
        <v>0</v>
      </c>
      <c r="AU2060">
        <f>IFERROR(IF((AJ2060-AK2060)&gt;0,1,0),0)</f>
        <v>0</v>
      </c>
      <c r="AV2060">
        <f>IFERROR(IF((AL2060-AM2060)&gt;0,1,0),0)</f>
        <v>1</v>
      </c>
      <c r="AW2060">
        <f>IFERROR(IF((AN2060-AO2060)&gt;0,1,0),0)</f>
        <v>0</v>
      </c>
      <c r="AX2060">
        <f>IFERROR(IF((AC2060-AD2060)&lt;0,1,0),0)</f>
        <v>1</v>
      </c>
      <c r="AY2060">
        <f>SUM(AP2060:AX2060)</f>
        <v>4</v>
      </c>
    </row>
    <row r="2061" spans="1:51" x14ac:dyDescent="0.45">
      <c r="A2061" s="1" t="s">
        <v>232</v>
      </c>
      <c r="B2061" s="2">
        <v>4812257</v>
      </c>
      <c r="C2061" s="3" t="s">
        <v>5335</v>
      </c>
      <c r="D2061" s="5">
        <v>16.22</v>
      </c>
      <c r="E2061" s="5">
        <v>237.55156711999999</v>
      </c>
      <c r="F2061" s="3" t="s">
        <v>4470</v>
      </c>
      <c r="G2061" s="3" t="s">
        <v>4471</v>
      </c>
      <c r="H2061" s="3" t="s">
        <v>4489</v>
      </c>
      <c r="I2061" s="3" t="s">
        <v>4489</v>
      </c>
      <c r="J2061" s="3" t="s">
        <v>4495</v>
      </c>
      <c r="K2061" s="6">
        <v>164168</v>
      </c>
      <c r="L2061" s="6">
        <v>166880</v>
      </c>
      <c r="M2061" s="6">
        <v>-8054</v>
      </c>
      <c r="N2061" s="6">
        <v>11290</v>
      </c>
      <c r="O2061" s="6">
        <v>-17937</v>
      </c>
      <c r="P2061" s="6">
        <v>53</v>
      </c>
      <c r="Q2061" s="6">
        <v>-97520</v>
      </c>
      <c r="R2061" s="6">
        <v>-74178</v>
      </c>
      <c r="S2061" s="6">
        <v>7459</v>
      </c>
      <c r="T2061" s="6">
        <v>8928</v>
      </c>
      <c r="U2061" s="6" t="s">
        <v>4474</v>
      </c>
      <c r="V2061" s="6" t="s">
        <v>4474</v>
      </c>
      <c r="W2061" s="6">
        <v>231405</v>
      </c>
      <c r="X2061" s="6">
        <v>262655</v>
      </c>
      <c r="Y2061" s="6">
        <v>136106</v>
      </c>
      <c r="Z2061" s="6">
        <v>155000</v>
      </c>
      <c r="AA2061" s="6">
        <v>25493</v>
      </c>
      <c r="AB2061" s="6">
        <v>26121</v>
      </c>
      <c r="AC2061" s="6">
        <v>14694000</v>
      </c>
      <c r="AD2061" s="6">
        <v>14839000</v>
      </c>
      <c r="AF2061">
        <f>Q2061/W2061</f>
        <v>-0.42142563903113589</v>
      </c>
      <c r="AG2061">
        <f>R2061/X2061</f>
        <v>-0.28241609716167598</v>
      </c>
      <c r="AH2061" t="e">
        <f>U2061/W2061</f>
        <v>#VALUE!</v>
      </c>
      <c r="AI2061" t="e">
        <f>V2061/X2061</f>
        <v>#VALUE!</v>
      </c>
      <c r="AJ2061">
        <f>Y2061/AA2061</f>
        <v>5.3389557917859802</v>
      </c>
      <c r="AK2061">
        <f>Z2061/AB2061</f>
        <v>5.9339228972857088</v>
      </c>
      <c r="AL2061">
        <f>O2061/K2061</f>
        <v>-0.1092600263145071</v>
      </c>
      <c r="AM2061">
        <f>P2061/L2061</f>
        <v>3.175934803451582E-4</v>
      </c>
      <c r="AN2061">
        <f>K2061/W2061</f>
        <v>0.70944015902854307</v>
      </c>
      <c r="AO2061">
        <f>L2061/X2061</f>
        <v>0.63535816946184154</v>
      </c>
      <c r="AP2061">
        <f>IF(OR(Q2061&lt;0, Q2061="NA"), 0, 1)</f>
        <v>0</v>
      </c>
      <c r="AQ2061">
        <f>IF(OR(S2061&lt;0, S2061="NA"), 0, 1)</f>
        <v>1</v>
      </c>
      <c r="AR2061">
        <f>IFERROR(IF((AF2061-AG2061)&gt;0,1,0),0)</f>
        <v>0</v>
      </c>
      <c r="AS2061">
        <f>IFERROR(IF((S2061-Q2061)&gt;0,1,0),0)</f>
        <v>1</v>
      </c>
      <c r="AT2061">
        <f>IFERROR(IF((AH2061-AI2061)&lt;0,1,0),0)</f>
        <v>0</v>
      </c>
      <c r="AU2061">
        <f>IFERROR(IF((AJ2061-AK2061)&gt;0,1,0),0)</f>
        <v>0</v>
      </c>
      <c r="AV2061">
        <f>IFERROR(IF((AL2061-AM2061)&gt;0,1,0),0)</f>
        <v>0</v>
      </c>
      <c r="AW2061">
        <f>IFERROR(IF((AN2061-AO2061)&gt;0,1,0),0)</f>
        <v>1</v>
      </c>
      <c r="AX2061">
        <f>IFERROR(IF((AC2061-AD2061)&lt;0,1,0),0)</f>
        <v>1</v>
      </c>
      <c r="AY2061">
        <f>SUM(AP2061:AX2061)</f>
        <v>4</v>
      </c>
    </row>
    <row r="2062" spans="1:51" x14ac:dyDescent="0.45">
      <c r="A2062" s="1" t="s">
        <v>237</v>
      </c>
      <c r="B2062" s="2">
        <v>4560042</v>
      </c>
      <c r="C2062" s="3" t="s">
        <v>5336</v>
      </c>
      <c r="D2062" s="5">
        <v>29.84</v>
      </c>
      <c r="E2062" s="5">
        <v>555.56920663999995</v>
      </c>
      <c r="F2062" s="3" t="s">
        <v>4665</v>
      </c>
      <c r="G2062" s="3" t="s">
        <v>4722</v>
      </c>
      <c r="H2062" s="3" t="s">
        <v>4723</v>
      </c>
      <c r="I2062" s="3" t="s">
        <v>4724</v>
      </c>
      <c r="J2062" s="3" t="s">
        <v>4707</v>
      </c>
      <c r="K2062" s="6">
        <v>5607</v>
      </c>
      <c r="L2062" s="6">
        <v>5108</v>
      </c>
      <c r="M2062" s="6">
        <v>-52808</v>
      </c>
      <c r="N2062" s="6">
        <v>-53139</v>
      </c>
      <c r="O2062" s="6">
        <v>-53527</v>
      </c>
      <c r="P2062" s="6">
        <v>-53916</v>
      </c>
      <c r="Q2062" s="6">
        <v>-37373</v>
      </c>
      <c r="R2062" s="6">
        <v>-22534</v>
      </c>
      <c r="S2062" s="6">
        <v>34771</v>
      </c>
      <c r="T2062" s="6">
        <v>47841</v>
      </c>
      <c r="U2062" s="6" t="s">
        <v>4474</v>
      </c>
      <c r="V2062" s="6" t="s">
        <v>4474</v>
      </c>
      <c r="W2062" s="6">
        <v>317237</v>
      </c>
      <c r="X2062" s="6">
        <v>321138</v>
      </c>
      <c r="Y2062" s="6">
        <v>56774</v>
      </c>
      <c r="Z2062" s="6">
        <v>65686</v>
      </c>
      <c r="AA2062" s="6">
        <v>15807</v>
      </c>
      <c r="AB2062" s="6">
        <v>16523</v>
      </c>
      <c r="AC2062" s="6">
        <v>18618271</v>
      </c>
      <c r="AD2062" s="6">
        <v>18581297</v>
      </c>
      <c r="AF2062">
        <f>Q2062/W2062</f>
        <v>-0.11780782191232422</v>
      </c>
      <c r="AG2062">
        <f>R2062/X2062</f>
        <v>-7.0169210744290611E-2</v>
      </c>
      <c r="AH2062" t="e">
        <f>U2062/W2062</f>
        <v>#VALUE!</v>
      </c>
      <c r="AI2062" t="e">
        <f>V2062/X2062</f>
        <v>#VALUE!</v>
      </c>
      <c r="AJ2062">
        <f>Y2062/AA2062</f>
        <v>3.5916998798000885</v>
      </c>
      <c r="AK2062">
        <f>Z2062/AB2062</f>
        <v>3.9754281910064759</v>
      </c>
      <c r="AL2062">
        <f>O2062/K2062</f>
        <v>-9.5464597824148392</v>
      </c>
      <c r="AM2062">
        <f>P2062/L2062</f>
        <v>-10.55520751761942</v>
      </c>
      <c r="AN2062">
        <f>K2062/W2062</f>
        <v>1.7674483115147351E-2</v>
      </c>
      <c r="AO2062">
        <f>L2062/X2062</f>
        <v>1.5905934520361962E-2</v>
      </c>
      <c r="AP2062">
        <f>IF(OR(Q2062&lt;0, Q2062="NA"), 0, 1)</f>
        <v>0</v>
      </c>
      <c r="AQ2062">
        <f>IF(OR(S2062&lt;0, S2062="NA"), 0, 1)</f>
        <v>1</v>
      </c>
      <c r="AR2062">
        <f>IFERROR(IF((AF2062-AG2062)&gt;0,1,0),0)</f>
        <v>0</v>
      </c>
      <c r="AS2062">
        <f>IFERROR(IF((S2062-Q2062)&gt;0,1,0),0)</f>
        <v>1</v>
      </c>
      <c r="AT2062">
        <f>IFERROR(IF((AH2062-AI2062)&lt;0,1,0),0)</f>
        <v>0</v>
      </c>
      <c r="AU2062">
        <f>IFERROR(IF((AJ2062-AK2062)&gt;0,1,0),0)</f>
        <v>0</v>
      </c>
      <c r="AV2062">
        <f>IFERROR(IF((AL2062-AM2062)&gt;0,1,0),0)</f>
        <v>1</v>
      </c>
      <c r="AW2062">
        <f>IFERROR(IF((AN2062-AO2062)&gt;0,1,0),0)</f>
        <v>1</v>
      </c>
      <c r="AX2062">
        <f>IFERROR(IF((AC2062-AD2062)&lt;0,1,0),0)</f>
        <v>0</v>
      </c>
      <c r="AY2062">
        <f>SUM(AP2062:AX2062)</f>
        <v>4</v>
      </c>
    </row>
    <row r="2063" spans="1:51" x14ac:dyDescent="0.45">
      <c r="A2063" s="1" t="s">
        <v>245</v>
      </c>
      <c r="B2063" s="2">
        <v>4618427</v>
      </c>
      <c r="C2063" s="3" t="s">
        <v>5335</v>
      </c>
      <c r="D2063" s="5">
        <v>56.73</v>
      </c>
      <c r="E2063" s="5">
        <v>1245.41433972</v>
      </c>
      <c r="F2063" s="3" t="s">
        <v>4485</v>
      </c>
      <c r="G2063" s="3" t="s">
        <v>4486</v>
      </c>
      <c r="H2063" s="3" t="s">
        <v>4496</v>
      </c>
      <c r="I2063" s="3" t="s">
        <v>4496</v>
      </c>
      <c r="J2063" s="3" t="s">
        <v>4730</v>
      </c>
      <c r="K2063" s="6">
        <v>1377140</v>
      </c>
      <c r="L2063" s="6">
        <v>1375510</v>
      </c>
      <c r="M2063" s="6">
        <v>187442</v>
      </c>
      <c r="N2063" s="6">
        <v>198150</v>
      </c>
      <c r="O2063" s="6">
        <v>146241</v>
      </c>
      <c r="P2063" s="6">
        <v>157559</v>
      </c>
      <c r="Q2063" s="6">
        <v>98302</v>
      </c>
      <c r="R2063" s="6">
        <v>104287</v>
      </c>
      <c r="S2063" s="6">
        <v>170032</v>
      </c>
      <c r="T2063" s="6">
        <v>205722</v>
      </c>
      <c r="U2063" s="6">
        <v>272000</v>
      </c>
      <c r="V2063" s="6">
        <v>62000</v>
      </c>
      <c r="W2063" s="6">
        <v>1180520</v>
      </c>
      <c r="X2063" s="6">
        <v>917092</v>
      </c>
      <c r="Y2063" s="6">
        <v>431321</v>
      </c>
      <c r="Z2063" s="6">
        <v>393788</v>
      </c>
      <c r="AA2063" s="6">
        <v>263909</v>
      </c>
      <c r="AB2063" s="6">
        <v>238849</v>
      </c>
      <c r="AC2063" s="6">
        <v>21939010</v>
      </c>
      <c r="AD2063" s="6">
        <v>21945986</v>
      </c>
      <c r="AF2063">
        <f>Q2063/W2063</f>
        <v>8.3270084369599831E-2</v>
      </c>
      <c r="AG2063">
        <f>R2063/X2063</f>
        <v>0.11371487266272086</v>
      </c>
      <c r="AH2063">
        <f>U2063/W2063</f>
        <v>0.23040693931487818</v>
      </c>
      <c r="AI2063">
        <f>V2063/X2063</f>
        <v>6.7604994918721351E-2</v>
      </c>
      <c r="AJ2063">
        <f>Y2063/AA2063</f>
        <v>1.6343550238908109</v>
      </c>
      <c r="AK2063">
        <f>Z2063/AB2063</f>
        <v>1.6486901766387969</v>
      </c>
      <c r="AL2063">
        <f>O2063/K2063</f>
        <v>0.10619181782534819</v>
      </c>
      <c r="AM2063">
        <f>P2063/L2063</f>
        <v>0.11454587752906195</v>
      </c>
      <c r="AN2063">
        <f>K2063/W2063</f>
        <v>1.1665537220885711</v>
      </c>
      <c r="AO2063">
        <f>L2063/X2063</f>
        <v>1.4998604283975872</v>
      </c>
      <c r="AP2063">
        <f>IF(OR(Q2063&lt;0, Q2063="NA"), 0, 1)</f>
        <v>1</v>
      </c>
      <c r="AQ2063">
        <f>IF(OR(S2063&lt;0, S2063="NA"), 0, 1)</f>
        <v>1</v>
      </c>
      <c r="AR2063">
        <f>IFERROR(IF((AF2063-AG2063)&gt;0,1,0),0)</f>
        <v>0</v>
      </c>
      <c r="AS2063">
        <f>IFERROR(IF((S2063-Q2063)&gt;0,1,0),0)</f>
        <v>1</v>
      </c>
      <c r="AT2063">
        <f>IFERROR(IF((AH2063-AI2063)&lt;0,1,0),0)</f>
        <v>0</v>
      </c>
      <c r="AU2063">
        <f>IFERROR(IF((AJ2063-AK2063)&gt;0,1,0),0)</f>
        <v>0</v>
      </c>
      <c r="AV2063">
        <f>IFERROR(IF((AL2063-AM2063)&gt;0,1,0),0)</f>
        <v>0</v>
      </c>
      <c r="AW2063">
        <f>IFERROR(IF((AN2063-AO2063)&gt;0,1,0),0)</f>
        <v>0</v>
      </c>
      <c r="AX2063">
        <f>IFERROR(IF((AC2063-AD2063)&lt;0,1,0),0)</f>
        <v>1</v>
      </c>
      <c r="AY2063">
        <f>SUM(AP2063:AX2063)</f>
        <v>4</v>
      </c>
    </row>
    <row r="2064" spans="1:51" x14ac:dyDescent="0.45">
      <c r="A2064" s="1" t="s">
        <v>247</v>
      </c>
      <c r="B2064" s="2">
        <v>4237285</v>
      </c>
      <c r="C2064" s="3" t="s">
        <v>5337</v>
      </c>
      <c r="D2064" s="7">
        <v>8.9</v>
      </c>
      <c r="E2064" s="5">
        <v>1229.7542604</v>
      </c>
      <c r="F2064" s="3" t="s">
        <v>4480</v>
      </c>
      <c r="G2064" s="3" t="s">
        <v>4491</v>
      </c>
      <c r="H2064" s="3" t="s">
        <v>4542</v>
      </c>
      <c r="I2064" s="3" t="s">
        <v>4543</v>
      </c>
      <c r="J2064" s="3" t="s">
        <v>4731</v>
      </c>
      <c r="K2064" s="6">
        <v>201155</v>
      </c>
      <c r="L2064" s="6">
        <v>332845</v>
      </c>
      <c r="M2064" s="6">
        <v>400051</v>
      </c>
      <c r="N2064" s="6">
        <v>525851</v>
      </c>
      <c r="O2064" s="6">
        <v>400051</v>
      </c>
      <c r="P2064" s="6">
        <v>525851</v>
      </c>
      <c r="Q2064" s="6">
        <v>-113748</v>
      </c>
      <c r="R2064" s="6">
        <v>23872</v>
      </c>
      <c r="S2064" s="6">
        <v>181170</v>
      </c>
      <c r="T2064" s="6">
        <v>217369</v>
      </c>
      <c r="U2064" s="6">
        <v>5792406</v>
      </c>
      <c r="V2064" s="6">
        <v>5871240</v>
      </c>
      <c r="W2064" s="6">
        <v>9098089</v>
      </c>
      <c r="X2064" s="6">
        <v>9272389</v>
      </c>
      <c r="Y2064" s="6" t="s">
        <v>4474</v>
      </c>
      <c r="Z2064" s="6" t="s">
        <v>4474</v>
      </c>
      <c r="AA2064" s="6" t="s">
        <v>4474</v>
      </c>
      <c r="AB2064" s="6" t="s">
        <v>4474</v>
      </c>
      <c r="AC2064" s="6">
        <v>138169164</v>
      </c>
      <c r="AD2064" s="6">
        <v>138438433</v>
      </c>
      <c r="AF2064">
        <f>Q2064/W2064</f>
        <v>-1.2502405724982466E-2</v>
      </c>
      <c r="AG2064">
        <f>R2064/X2064</f>
        <v>2.5745252922412983E-3</v>
      </c>
      <c r="AH2064">
        <f>U2064/W2064</f>
        <v>0.63666183085261097</v>
      </c>
      <c r="AI2064">
        <f>V2064/X2064</f>
        <v>0.63319604041633715</v>
      </c>
      <c r="AJ2064" t="e">
        <f>Y2064/AA2064</f>
        <v>#VALUE!</v>
      </c>
      <c r="AK2064" t="e">
        <f>Z2064/AB2064</f>
        <v>#VALUE!</v>
      </c>
      <c r="AL2064">
        <f>O2064/K2064</f>
        <v>1.9887698540926151</v>
      </c>
      <c r="AM2064">
        <f>P2064/L2064</f>
        <v>1.5798675058961378</v>
      </c>
      <c r="AN2064">
        <f>K2064/W2064</f>
        <v>2.2109588068439427E-2</v>
      </c>
      <c r="AO2064">
        <f>L2064/X2064</f>
        <v>3.5896358532844126E-2</v>
      </c>
      <c r="AP2064">
        <f>IF(OR(Q2064&lt;0, Q2064="NA"), 0, 1)</f>
        <v>0</v>
      </c>
      <c r="AQ2064">
        <f>IF(OR(S2064&lt;0, S2064="NA"), 0, 1)</f>
        <v>1</v>
      </c>
      <c r="AR2064">
        <f>IFERROR(IF((AF2064-AG2064)&gt;0,1,0),0)</f>
        <v>0</v>
      </c>
      <c r="AS2064">
        <f>IFERROR(IF((S2064-Q2064)&gt;0,1,0),0)</f>
        <v>1</v>
      </c>
      <c r="AT2064">
        <f>IFERROR(IF((AH2064-AI2064)&lt;0,1,0),0)</f>
        <v>0</v>
      </c>
      <c r="AU2064">
        <f>IFERROR(IF((AJ2064-AK2064)&gt;0,1,0),0)</f>
        <v>0</v>
      </c>
      <c r="AV2064">
        <f>IFERROR(IF((AL2064-AM2064)&gt;0,1,0),0)</f>
        <v>1</v>
      </c>
      <c r="AW2064">
        <f>IFERROR(IF((AN2064-AO2064)&gt;0,1,0),0)</f>
        <v>0</v>
      </c>
      <c r="AX2064">
        <f>IFERROR(IF((AC2064-AD2064)&lt;0,1,0),0)</f>
        <v>1</v>
      </c>
      <c r="AY2064">
        <f>SUM(AP2064:AX2064)</f>
        <v>4</v>
      </c>
    </row>
    <row r="2065" spans="1:51" x14ac:dyDescent="0.45">
      <c r="A2065" s="1" t="s">
        <v>263</v>
      </c>
      <c r="B2065" s="2">
        <v>4019141</v>
      </c>
      <c r="C2065" s="3" t="s">
        <v>5337</v>
      </c>
      <c r="D2065" s="5">
        <v>38</v>
      </c>
      <c r="E2065" s="5">
        <v>10065.553620000001</v>
      </c>
      <c r="F2065" s="3" t="s">
        <v>4475</v>
      </c>
      <c r="G2065" s="3" t="s">
        <v>4529</v>
      </c>
      <c r="H2065" s="3" t="s">
        <v>4530</v>
      </c>
      <c r="I2065" s="3" t="s">
        <v>4739</v>
      </c>
      <c r="J2065" s="3" t="s">
        <v>4740</v>
      </c>
      <c r="K2065" s="6">
        <v>17400701</v>
      </c>
      <c r="L2065" s="6">
        <v>19954685</v>
      </c>
      <c r="M2065" s="6">
        <v>1133057</v>
      </c>
      <c r="N2065" s="6">
        <v>1540751</v>
      </c>
      <c r="O2065" s="6">
        <v>697510</v>
      </c>
      <c r="P2065" s="6">
        <v>978678</v>
      </c>
      <c r="Q2065" s="6">
        <v>261893</v>
      </c>
      <c r="R2065" s="6">
        <v>345082</v>
      </c>
      <c r="S2065" s="6">
        <v>726514</v>
      </c>
      <c r="T2065" s="6">
        <v>741421</v>
      </c>
      <c r="U2065" s="6">
        <v>4272630</v>
      </c>
      <c r="V2065" s="6">
        <v>4996695</v>
      </c>
      <c r="W2065" s="6">
        <v>12674371</v>
      </c>
      <c r="X2065" s="6">
        <v>12548711</v>
      </c>
      <c r="Y2065" s="6">
        <v>3406562</v>
      </c>
      <c r="Z2065" s="6">
        <v>3330366</v>
      </c>
      <c r="AA2065" s="6">
        <v>4214210</v>
      </c>
      <c r="AB2065" s="6">
        <v>3452966</v>
      </c>
      <c r="AC2065" s="6">
        <v>263939983</v>
      </c>
      <c r="AD2065" s="6">
        <v>263445025</v>
      </c>
      <c r="AF2065">
        <f>Q2065/W2065</f>
        <v>2.0663195041394952E-2</v>
      </c>
      <c r="AG2065">
        <f>R2065/X2065</f>
        <v>2.7499398145355326E-2</v>
      </c>
      <c r="AH2065">
        <f>U2065/W2065</f>
        <v>0.33710785332068943</v>
      </c>
      <c r="AI2065">
        <f>V2065/X2065</f>
        <v>0.39818392502624372</v>
      </c>
      <c r="AJ2065">
        <f>Y2065/AA2065</f>
        <v>0.80835126868381024</v>
      </c>
      <c r="AK2065">
        <f>Z2065/AB2065</f>
        <v>0.96449429273268261</v>
      </c>
      <c r="AL2065">
        <f>O2065/K2065</f>
        <v>4.0085166683801993E-2</v>
      </c>
      <c r="AM2065">
        <f>P2065/L2065</f>
        <v>4.9045023762590088E-2</v>
      </c>
      <c r="AN2065">
        <f>K2065/W2065</f>
        <v>1.3729045015330543</v>
      </c>
      <c r="AO2065">
        <f>L2065/X2065</f>
        <v>1.5901780668946794</v>
      </c>
      <c r="AP2065">
        <f>IF(OR(Q2065&lt;0, Q2065="NA"), 0, 1)</f>
        <v>1</v>
      </c>
      <c r="AQ2065">
        <f>IF(OR(S2065&lt;0, S2065="NA"), 0, 1)</f>
        <v>1</v>
      </c>
      <c r="AR2065">
        <f>IFERROR(IF((AF2065-AG2065)&gt;0,1,0),0)</f>
        <v>0</v>
      </c>
      <c r="AS2065">
        <f>IFERROR(IF((S2065-Q2065)&gt;0,1,0),0)</f>
        <v>1</v>
      </c>
      <c r="AT2065">
        <f>IFERROR(IF((AH2065-AI2065)&lt;0,1,0),0)</f>
        <v>1</v>
      </c>
      <c r="AU2065">
        <f>IFERROR(IF((AJ2065-AK2065)&gt;0,1,0),0)</f>
        <v>0</v>
      </c>
      <c r="AV2065">
        <f>IFERROR(IF((AL2065-AM2065)&gt;0,1,0),0)</f>
        <v>0</v>
      </c>
      <c r="AW2065">
        <f>IFERROR(IF((AN2065-AO2065)&gt;0,1,0),0)</f>
        <v>0</v>
      </c>
      <c r="AX2065">
        <f>IFERROR(IF((AC2065-AD2065)&lt;0,1,0),0)</f>
        <v>0</v>
      </c>
      <c r="AY2065">
        <f>SUM(AP2065:AX2065)</f>
        <v>4</v>
      </c>
    </row>
    <row r="2066" spans="1:51" x14ac:dyDescent="0.45">
      <c r="A2066" s="1" t="s">
        <v>264</v>
      </c>
      <c r="B2066" s="2">
        <v>4090388</v>
      </c>
      <c r="C2066" s="3" t="s">
        <v>5337</v>
      </c>
      <c r="D2066" s="5">
        <v>13.3</v>
      </c>
      <c r="E2066" s="5">
        <v>2508.4967341000001</v>
      </c>
      <c r="F2066" s="3" t="s">
        <v>4480</v>
      </c>
      <c r="G2066" s="3" t="s">
        <v>4491</v>
      </c>
      <c r="H2066" s="3" t="s">
        <v>4542</v>
      </c>
      <c r="I2066" s="3" t="s">
        <v>4543</v>
      </c>
      <c r="J2066" s="3" t="s">
        <v>4494</v>
      </c>
      <c r="K2066" s="6">
        <v>664636</v>
      </c>
      <c r="L2066" s="6">
        <v>683545</v>
      </c>
      <c r="M2066" s="6">
        <v>1200627</v>
      </c>
      <c r="N2066" s="6">
        <v>1254570</v>
      </c>
      <c r="O2066" s="6">
        <v>1191243</v>
      </c>
      <c r="P2066" s="6">
        <v>1244844</v>
      </c>
      <c r="Q2066" s="6">
        <v>318514</v>
      </c>
      <c r="R2066" s="6">
        <v>340024</v>
      </c>
      <c r="S2066" s="6">
        <v>491998</v>
      </c>
      <c r="T2066" s="6">
        <v>464124</v>
      </c>
      <c r="U2066" s="6">
        <v>7260837</v>
      </c>
      <c r="V2066" s="6">
        <v>7479066</v>
      </c>
      <c r="W2066" s="6">
        <v>13881458</v>
      </c>
      <c r="X2066" s="6">
        <v>14197212</v>
      </c>
      <c r="Y2066" s="6" t="s">
        <v>4474</v>
      </c>
      <c r="Z2066" s="6" t="s">
        <v>4474</v>
      </c>
      <c r="AA2066" s="6" t="s">
        <v>4474</v>
      </c>
      <c r="AB2066" s="6" t="s">
        <v>4474</v>
      </c>
      <c r="AC2066" s="6">
        <v>188608777</v>
      </c>
      <c r="AD2066" s="6">
        <v>188548879</v>
      </c>
      <c r="AF2066">
        <f>Q2066/W2066</f>
        <v>2.2945284277775431E-2</v>
      </c>
      <c r="AG2066">
        <f>R2066/X2066</f>
        <v>2.3950054419135249E-2</v>
      </c>
      <c r="AH2066">
        <f>U2066/W2066</f>
        <v>0.52306011371427985</v>
      </c>
      <c r="AI2066">
        <f>V2066/X2066</f>
        <v>0.52679821925600601</v>
      </c>
      <c r="AJ2066" t="e">
        <f>Y2066/AA2066</f>
        <v>#VALUE!</v>
      </c>
      <c r="AK2066" t="e">
        <f>Z2066/AB2066</f>
        <v>#VALUE!</v>
      </c>
      <c r="AL2066">
        <f>O2066/K2066</f>
        <v>1.792323918656227</v>
      </c>
      <c r="AM2066">
        <f>P2066/L2066</f>
        <v>1.8211588117826918</v>
      </c>
      <c r="AN2066">
        <f>K2066/W2066</f>
        <v>4.7879408632724316E-2</v>
      </c>
      <c r="AO2066">
        <f>L2066/X2066</f>
        <v>4.8146424805095539E-2</v>
      </c>
      <c r="AP2066">
        <f>IF(OR(Q2066&lt;0, Q2066="NA"), 0, 1)</f>
        <v>1</v>
      </c>
      <c r="AQ2066">
        <f>IF(OR(S2066&lt;0, S2066="NA"), 0, 1)</f>
        <v>1</v>
      </c>
      <c r="AR2066">
        <f>IFERROR(IF((AF2066-AG2066)&gt;0,1,0),0)</f>
        <v>0</v>
      </c>
      <c r="AS2066">
        <f>IFERROR(IF((S2066-Q2066)&gt;0,1,0),0)</f>
        <v>1</v>
      </c>
      <c r="AT2066">
        <f>IFERROR(IF((AH2066-AI2066)&lt;0,1,0),0)</f>
        <v>1</v>
      </c>
      <c r="AU2066">
        <f>IFERROR(IF((AJ2066-AK2066)&gt;0,1,0),0)</f>
        <v>0</v>
      </c>
      <c r="AV2066">
        <f>IFERROR(IF((AL2066-AM2066)&gt;0,1,0),0)</f>
        <v>0</v>
      </c>
      <c r="AW2066">
        <f>IFERROR(IF((AN2066-AO2066)&gt;0,1,0),0)</f>
        <v>0</v>
      </c>
      <c r="AX2066">
        <f>IFERROR(IF((AC2066-AD2066)&lt;0,1,0),0)</f>
        <v>0</v>
      </c>
      <c r="AY2066">
        <f>SUM(AP2066:AX2066)</f>
        <v>4</v>
      </c>
    </row>
    <row r="2067" spans="1:51" x14ac:dyDescent="0.45">
      <c r="A2067" s="1" t="s">
        <v>268</v>
      </c>
      <c r="B2067" s="2">
        <v>103577</v>
      </c>
      <c r="C2067" s="3" t="s">
        <v>5335</v>
      </c>
      <c r="D2067" s="5">
        <v>93.21</v>
      </c>
      <c r="E2067" s="5">
        <v>34927.397109539997</v>
      </c>
      <c r="F2067" s="3" t="s">
        <v>4480</v>
      </c>
      <c r="G2067" s="3" t="s">
        <v>4509</v>
      </c>
      <c r="H2067" s="3" t="s">
        <v>4509</v>
      </c>
      <c r="I2067" s="3" t="s">
        <v>4677</v>
      </c>
      <c r="J2067" s="3" t="s">
        <v>4678</v>
      </c>
      <c r="K2067" s="6">
        <v>16777000</v>
      </c>
      <c r="L2067" s="6">
        <v>15469000</v>
      </c>
      <c r="M2067" s="6">
        <v>5023000</v>
      </c>
      <c r="N2067" s="6">
        <v>4649000</v>
      </c>
      <c r="O2067" s="6">
        <v>4863000</v>
      </c>
      <c r="P2067" s="6">
        <v>4553000</v>
      </c>
      <c r="Q2067" s="6">
        <v>5710000</v>
      </c>
      <c r="R2067" s="6">
        <v>5445000</v>
      </c>
      <c r="S2067" s="6">
        <v>6765000</v>
      </c>
      <c r="T2067" s="6">
        <v>6717000</v>
      </c>
      <c r="U2067" s="6">
        <v>2727000</v>
      </c>
      <c r="V2067" s="6">
        <v>2727000</v>
      </c>
      <c r="W2067" s="6">
        <v>73656000</v>
      </c>
      <c r="X2067" s="6">
        <v>65465000</v>
      </c>
      <c r="Y2067" s="6" t="s">
        <v>4474</v>
      </c>
      <c r="Z2067" s="6" t="s">
        <v>4474</v>
      </c>
      <c r="AA2067" s="6" t="s">
        <v>4474</v>
      </c>
      <c r="AB2067" s="6" t="s">
        <v>4474</v>
      </c>
      <c r="AC2067" s="6">
        <v>376200000</v>
      </c>
      <c r="AD2067" s="6">
        <v>376000000</v>
      </c>
      <c r="AF2067">
        <f>Q2067/W2067</f>
        <v>7.7522537199956554E-2</v>
      </c>
      <c r="AG2067">
        <f>R2067/X2067</f>
        <v>8.3174215229511947E-2</v>
      </c>
      <c r="AH2067">
        <f>U2067/W2067</f>
        <v>3.7023460410557187E-2</v>
      </c>
      <c r="AI2067">
        <f>V2067/X2067</f>
        <v>4.1655846635606814E-2</v>
      </c>
      <c r="AJ2067" t="e">
        <f>Y2067/AA2067</f>
        <v>#VALUE!</v>
      </c>
      <c r="AK2067" t="e">
        <f>Z2067/AB2067</f>
        <v>#VALUE!</v>
      </c>
      <c r="AL2067">
        <f>O2067/K2067</f>
        <v>0.2898611193896406</v>
      </c>
      <c r="AM2067">
        <f>P2067/L2067</f>
        <v>0.29433059667722544</v>
      </c>
      <c r="AN2067">
        <f>K2067/W2067</f>
        <v>0.2277750624524818</v>
      </c>
      <c r="AO2067">
        <f>L2067/X2067</f>
        <v>0.23629420300924159</v>
      </c>
      <c r="AP2067">
        <f>IF(OR(Q2067&lt;0, Q2067="NA"), 0, 1)</f>
        <v>1</v>
      </c>
      <c r="AQ2067">
        <f>IF(OR(S2067&lt;0, S2067="NA"), 0, 1)</f>
        <v>1</v>
      </c>
      <c r="AR2067">
        <f>IFERROR(IF((AF2067-AG2067)&gt;0,1,0),0)</f>
        <v>0</v>
      </c>
      <c r="AS2067">
        <f>IFERROR(IF((S2067-Q2067)&gt;0,1,0),0)</f>
        <v>1</v>
      </c>
      <c r="AT2067">
        <f>IFERROR(IF((AH2067-AI2067)&lt;0,1,0),0)</f>
        <v>1</v>
      </c>
      <c r="AU2067">
        <f>IFERROR(IF((AJ2067-AK2067)&gt;0,1,0),0)</f>
        <v>0</v>
      </c>
      <c r="AV2067">
        <f>IFERROR(IF((AL2067-AM2067)&gt;0,1,0),0)</f>
        <v>0</v>
      </c>
      <c r="AW2067">
        <f>IFERROR(IF((AN2067-AO2067)&gt;0,1,0),0)</f>
        <v>0</v>
      </c>
      <c r="AX2067">
        <f>IFERROR(IF((AC2067-AD2067)&lt;0,1,0),0)</f>
        <v>0</v>
      </c>
      <c r="AY2067">
        <f>SUM(AP2067:AX2067)</f>
        <v>4</v>
      </c>
    </row>
    <row r="2068" spans="1:51" x14ac:dyDescent="0.45">
      <c r="A2068" s="1" t="s">
        <v>270</v>
      </c>
      <c r="B2068" s="2">
        <v>4044801</v>
      </c>
      <c r="C2068" s="3" t="s">
        <v>5337</v>
      </c>
      <c r="D2068" s="5">
        <v>50.52</v>
      </c>
      <c r="E2068" s="5">
        <v>24175.513430399998</v>
      </c>
      <c r="F2068" s="3" t="s">
        <v>4559</v>
      </c>
      <c r="G2068" s="3" t="s">
        <v>4560</v>
      </c>
      <c r="H2068" s="3" t="s">
        <v>4561</v>
      </c>
      <c r="I2068" s="3" t="s">
        <v>4638</v>
      </c>
      <c r="J2068" s="3" t="s">
        <v>4746</v>
      </c>
      <c r="K2068" s="6">
        <v>87010000</v>
      </c>
      <c r="L2068" s="6">
        <v>88768000</v>
      </c>
      <c r="M2068" s="6">
        <v>3481000</v>
      </c>
      <c r="N2068" s="6">
        <v>3988000</v>
      </c>
      <c r="O2068" s="6">
        <v>2422000</v>
      </c>
      <c r="P2068" s="6">
        <v>2956000</v>
      </c>
      <c r="Q2068" s="6">
        <v>1760000</v>
      </c>
      <c r="R2068" s="6">
        <v>2566000</v>
      </c>
      <c r="S2068" s="6">
        <v>5037000</v>
      </c>
      <c r="T2068" s="6">
        <v>4729000</v>
      </c>
      <c r="U2068" s="6">
        <v>7578000</v>
      </c>
      <c r="V2068" s="6">
        <v>8247000</v>
      </c>
      <c r="W2068" s="6">
        <v>52199000</v>
      </c>
      <c r="X2068" s="6">
        <v>52698000</v>
      </c>
      <c r="Y2068" s="6">
        <v>26626000</v>
      </c>
      <c r="Z2068" s="6">
        <v>26962000</v>
      </c>
      <c r="AA2068" s="6">
        <v>19003000</v>
      </c>
      <c r="AB2068" s="6">
        <v>18684000</v>
      </c>
      <c r="AC2068" s="6">
        <v>478000000</v>
      </c>
      <c r="AD2068" s="6">
        <v>478000000</v>
      </c>
      <c r="AF2068">
        <f>Q2068/W2068</f>
        <v>3.3717121017644014E-2</v>
      </c>
      <c r="AG2068">
        <f>R2068/X2068</f>
        <v>4.8692550001897608E-2</v>
      </c>
      <c r="AH2068">
        <f>U2068/W2068</f>
        <v>0.14517519492710587</v>
      </c>
      <c r="AI2068">
        <f>V2068/X2068</f>
        <v>0.15649550267562337</v>
      </c>
      <c r="AJ2068">
        <f>Y2068/AA2068</f>
        <v>1.401147187286218</v>
      </c>
      <c r="AK2068">
        <f>Z2068/AB2068</f>
        <v>1.4430528794690645</v>
      </c>
      <c r="AL2068">
        <f>O2068/K2068</f>
        <v>2.7835880933226066E-2</v>
      </c>
      <c r="AM2068">
        <f>P2068/L2068</f>
        <v>3.3300288392213412E-2</v>
      </c>
      <c r="AN2068">
        <f>K2068/W2068</f>
        <v>1.666890170309776</v>
      </c>
      <c r="AO2068">
        <f>L2068/X2068</f>
        <v>1.6844662036509925</v>
      </c>
      <c r="AP2068">
        <f>IF(OR(Q2068&lt;0, Q2068="NA"), 0, 1)</f>
        <v>1</v>
      </c>
      <c r="AQ2068">
        <f>IF(OR(S2068&lt;0, S2068="NA"), 0, 1)</f>
        <v>1</v>
      </c>
      <c r="AR2068">
        <f>IFERROR(IF((AF2068-AG2068)&gt;0,1,0),0)</f>
        <v>0</v>
      </c>
      <c r="AS2068">
        <f>IFERROR(IF((S2068-Q2068)&gt;0,1,0),0)</f>
        <v>1</v>
      </c>
      <c r="AT2068">
        <f>IFERROR(IF((AH2068-AI2068)&lt;0,1,0),0)</f>
        <v>1</v>
      </c>
      <c r="AU2068">
        <f>IFERROR(IF((AJ2068-AK2068)&gt;0,1,0),0)</f>
        <v>0</v>
      </c>
      <c r="AV2068">
        <f>IFERROR(IF((AL2068-AM2068)&gt;0,1,0),0)</f>
        <v>0</v>
      </c>
      <c r="AW2068">
        <f>IFERROR(IF((AN2068-AO2068)&gt;0,1,0),0)</f>
        <v>0</v>
      </c>
      <c r="AX2068">
        <f>IFERROR(IF((AC2068-AD2068)&lt;0,1,0),0)</f>
        <v>0</v>
      </c>
      <c r="AY2068">
        <f>SUM(AP2068:AX2068)</f>
        <v>4</v>
      </c>
    </row>
    <row r="2069" spans="1:51" x14ac:dyDescent="0.45">
      <c r="A2069" s="1" t="s">
        <v>276</v>
      </c>
      <c r="B2069" s="2">
        <v>9768877</v>
      </c>
      <c r="C2069" s="3" t="s">
        <v>5335</v>
      </c>
      <c r="D2069" s="7">
        <v>13.71</v>
      </c>
      <c r="E2069" s="5">
        <v>1604.68134261</v>
      </c>
      <c r="F2069" s="3" t="s">
        <v>4470</v>
      </c>
      <c r="G2069" s="3" t="s">
        <v>4471</v>
      </c>
      <c r="H2069" s="3" t="s">
        <v>4489</v>
      </c>
      <c r="I2069" s="3" t="s">
        <v>4489</v>
      </c>
      <c r="J2069" s="3" t="s">
        <v>4544</v>
      </c>
      <c r="K2069" s="6">
        <v>138708</v>
      </c>
      <c r="L2069" s="6">
        <v>132062</v>
      </c>
      <c r="M2069" s="6">
        <v>-179408</v>
      </c>
      <c r="N2069" s="6">
        <v>-178291</v>
      </c>
      <c r="O2069" s="6">
        <v>-181934</v>
      </c>
      <c r="P2069" s="6">
        <v>-179772</v>
      </c>
      <c r="Q2069" s="6">
        <v>-195535</v>
      </c>
      <c r="R2069" s="6">
        <v>-198763</v>
      </c>
      <c r="S2069" s="6">
        <v>-167654</v>
      </c>
      <c r="T2069" s="6">
        <v>-176950</v>
      </c>
      <c r="U2069" s="6">
        <v>105095</v>
      </c>
      <c r="V2069" s="6">
        <v>203808</v>
      </c>
      <c r="W2069" s="6">
        <v>437354</v>
      </c>
      <c r="X2069" s="6">
        <v>444759</v>
      </c>
      <c r="Y2069" s="6">
        <v>423720</v>
      </c>
      <c r="Z2069" s="6">
        <v>434591</v>
      </c>
      <c r="AA2069" s="6">
        <v>172426</v>
      </c>
      <c r="AB2069" s="6">
        <v>51352</v>
      </c>
      <c r="AC2069" s="6">
        <v>116998829</v>
      </c>
      <c r="AD2069" s="6">
        <v>116480267</v>
      </c>
      <c r="AF2069">
        <f>Q2069/W2069</f>
        <v>-0.44708634195640146</v>
      </c>
      <c r="AG2069">
        <f>R2069/X2069</f>
        <v>-0.44690045620212293</v>
      </c>
      <c r="AH2069">
        <f>U2069/W2069</f>
        <v>0.24029733351015425</v>
      </c>
      <c r="AI2069">
        <f>V2069/X2069</f>
        <v>0.45824367803686938</v>
      </c>
      <c r="AJ2069">
        <f>Y2069/AA2069</f>
        <v>2.4574020159372716</v>
      </c>
      <c r="AK2069">
        <f>Z2069/AB2069</f>
        <v>8.4629809939242868</v>
      </c>
      <c r="AL2069">
        <f>O2069/K2069</f>
        <v>-1.3116330709115551</v>
      </c>
      <c r="AM2069">
        <f>P2069/L2069</f>
        <v>-1.3612697066529358</v>
      </c>
      <c r="AN2069">
        <f>K2069/W2069</f>
        <v>0.31715269552810765</v>
      </c>
      <c r="AO2069">
        <f>L2069/X2069</f>
        <v>0.29692934825377337</v>
      </c>
      <c r="AP2069">
        <f>IF(OR(Q2069&lt;0, Q2069="NA"), 0, 1)</f>
        <v>0</v>
      </c>
      <c r="AQ2069">
        <f>IF(OR(S2069&lt;0, S2069="NA"), 0, 1)</f>
        <v>0</v>
      </c>
      <c r="AR2069">
        <f>IFERROR(IF((AF2069-AG2069)&gt;0,1,0),0)</f>
        <v>0</v>
      </c>
      <c r="AS2069">
        <f>IFERROR(IF((S2069-Q2069)&gt;0,1,0),0)</f>
        <v>1</v>
      </c>
      <c r="AT2069">
        <f>IFERROR(IF((AH2069-AI2069)&lt;0,1,0),0)</f>
        <v>1</v>
      </c>
      <c r="AU2069">
        <f>IFERROR(IF((AJ2069-AK2069)&gt;0,1,0),0)</f>
        <v>0</v>
      </c>
      <c r="AV2069">
        <f>IFERROR(IF((AL2069-AM2069)&gt;0,1,0),0)</f>
        <v>1</v>
      </c>
      <c r="AW2069">
        <f>IFERROR(IF((AN2069-AO2069)&gt;0,1,0),0)</f>
        <v>1</v>
      </c>
      <c r="AX2069">
        <f>IFERROR(IF((AC2069-AD2069)&lt;0,1,0),0)</f>
        <v>0</v>
      </c>
      <c r="AY2069">
        <f>SUM(AP2069:AX2069)</f>
        <v>4</v>
      </c>
    </row>
    <row r="2070" spans="1:51" x14ac:dyDescent="0.45">
      <c r="A2070" s="1" t="s">
        <v>280</v>
      </c>
      <c r="B2070" s="2">
        <v>4092627</v>
      </c>
      <c r="C2070" s="3" t="s">
        <v>5335</v>
      </c>
      <c r="D2070" s="5">
        <v>23.38</v>
      </c>
      <c r="E2070" s="5">
        <v>15105.260129820001</v>
      </c>
      <c r="F2070" s="3" t="s">
        <v>4480</v>
      </c>
      <c r="G2070" s="3" t="s">
        <v>4491</v>
      </c>
      <c r="H2070" s="3" t="s">
        <v>4492</v>
      </c>
      <c r="I2070" s="3" t="s">
        <v>4493</v>
      </c>
      <c r="J2070" s="3" t="s">
        <v>4553</v>
      </c>
      <c r="K2070" s="6">
        <v>2938000</v>
      </c>
      <c r="L2070" s="6">
        <v>2818000</v>
      </c>
      <c r="M2070" s="6" t="s">
        <v>4474</v>
      </c>
      <c r="N2070" s="6" t="s">
        <v>4474</v>
      </c>
      <c r="O2070" s="6">
        <v>2143000</v>
      </c>
      <c r="P2070" s="6">
        <v>2012000</v>
      </c>
      <c r="Q2070" s="6">
        <v>1578000</v>
      </c>
      <c r="R2070" s="6">
        <v>1684000</v>
      </c>
      <c r="S2070" s="6">
        <v>-2219000</v>
      </c>
      <c r="T2070" s="6">
        <v>-1652000</v>
      </c>
      <c r="U2070" s="6">
        <v>13534000</v>
      </c>
      <c r="V2070" s="6">
        <v>12394000</v>
      </c>
      <c r="W2070" s="6">
        <v>27100000</v>
      </c>
      <c r="X2070" s="6">
        <v>26092000</v>
      </c>
      <c r="Y2070" s="6">
        <v>1006000</v>
      </c>
      <c r="Z2070" s="6">
        <v>1012000</v>
      </c>
      <c r="AA2070" s="6">
        <v>673000</v>
      </c>
      <c r="AB2070" s="6">
        <v>1285000</v>
      </c>
      <c r="AC2070" s="6">
        <v>646000000</v>
      </c>
      <c r="AD2070" s="6">
        <v>630000000</v>
      </c>
      <c r="AF2070">
        <f>Q2070/W2070</f>
        <v>5.8228782287822876E-2</v>
      </c>
      <c r="AG2070">
        <f>R2070/X2070</f>
        <v>6.4540855434615976E-2</v>
      </c>
      <c r="AH2070">
        <f>U2070/W2070</f>
        <v>0.49940959409594093</v>
      </c>
      <c r="AI2070">
        <f>V2070/X2070</f>
        <v>0.47501149777709645</v>
      </c>
      <c r="AJ2070">
        <f>Y2070/AA2070</f>
        <v>1.4947994056463596</v>
      </c>
      <c r="AK2070">
        <f>Z2070/AB2070</f>
        <v>0.7875486381322957</v>
      </c>
      <c r="AL2070">
        <f>O2070/K2070</f>
        <v>0.72940776038121169</v>
      </c>
      <c r="AM2070">
        <f>P2070/L2070</f>
        <v>0.71398154719659335</v>
      </c>
      <c r="AN2070">
        <f>K2070/W2070</f>
        <v>0.10841328413284133</v>
      </c>
      <c r="AO2070">
        <f>L2070/X2070</f>
        <v>0.1080024528591139</v>
      </c>
      <c r="AP2070">
        <f>IF(OR(Q2070&lt;0, Q2070="NA"), 0, 1)</f>
        <v>1</v>
      </c>
      <c r="AQ2070">
        <f>IF(OR(S2070&lt;0, S2070="NA"), 0, 1)</f>
        <v>0</v>
      </c>
      <c r="AR2070">
        <f>IFERROR(IF((AF2070-AG2070)&gt;0,1,0),0)</f>
        <v>0</v>
      </c>
      <c r="AS2070">
        <f>IFERROR(IF((S2070-Q2070)&gt;0,1,0),0)</f>
        <v>0</v>
      </c>
      <c r="AT2070">
        <f>IFERROR(IF((AH2070-AI2070)&lt;0,1,0),0)</f>
        <v>0</v>
      </c>
      <c r="AU2070">
        <f>IFERROR(IF((AJ2070-AK2070)&gt;0,1,0),0)</f>
        <v>1</v>
      </c>
      <c r="AV2070">
        <f>IFERROR(IF((AL2070-AM2070)&gt;0,1,0),0)</f>
        <v>1</v>
      </c>
      <c r="AW2070">
        <f>IFERROR(IF((AN2070-AO2070)&gt;0,1,0),0)</f>
        <v>1</v>
      </c>
      <c r="AX2070">
        <f>IFERROR(IF((AC2070-AD2070)&lt;0,1,0),0)</f>
        <v>0</v>
      </c>
      <c r="AY2070">
        <f>SUM(AP2070:AX2070)</f>
        <v>4</v>
      </c>
    </row>
    <row r="2071" spans="1:51" x14ac:dyDescent="0.45">
      <c r="A2071" s="1" t="s">
        <v>281</v>
      </c>
      <c r="B2071" s="2">
        <v>4303164</v>
      </c>
      <c r="C2071" s="3" t="s">
        <v>5337</v>
      </c>
      <c r="D2071" s="7">
        <v>5.73</v>
      </c>
      <c r="E2071" s="5">
        <v>312.16503671999999</v>
      </c>
      <c r="F2071" s="3" t="s">
        <v>4480</v>
      </c>
      <c r="G2071" s="3" t="s">
        <v>4491</v>
      </c>
      <c r="H2071" s="3" t="s">
        <v>4542</v>
      </c>
      <c r="I2071" s="3" t="s">
        <v>4543</v>
      </c>
      <c r="J2071" s="3" t="s">
        <v>4494</v>
      </c>
      <c r="K2071" s="6">
        <v>2291</v>
      </c>
      <c r="L2071" s="6">
        <v>10476</v>
      </c>
      <c r="M2071" s="6">
        <v>52685</v>
      </c>
      <c r="N2071" s="6">
        <v>69246</v>
      </c>
      <c r="O2071" s="6">
        <v>49354</v>
      </c>
      <c r="P2071" s="6">
        <v>66674</v>
      </c>
      <c r="Q2071" s="6">
        <v>-63742</v>
      </c>
      <c r="R2071" s="6">
        <v>-48678</v>
      </c>
      <c r="S2071" s="6">
        <v>38564</v>
      </c>
      <c r="T2071" s="6">
        <v>43678</v>
      </c>
      <c r="U2071" s="6">
        <v>915230</v>
      </c>
      <c r="V2071" s="6">
        <v>1456517</v>
      </c>
      <c r="W2071" s="6">
        <v>1940603</v>
      </c>
      <c r="X2071" s="6">
        <v>2069755</v>
      </c>
      <c r="Y2071" s="6" t="s">
        <v>4474</v>
      </c>
      <c r="Z2071" s="6" t="s">
        <v>4474</v>
      </c>
      <c r="AA2071" s="6" t="s">
        <v>4474</v>
      </c>
      <c r="AB2071" s="6" t="s">
        <v>4474</v>
      </c>
      <c r="AC2071" s="6">
        <v>54532393</v>
      </c>
      <c r="AD2071" s="6">
        <v>54518727</v>
      </c>
      <c r="AF2071">
        <f>Q2071/W2071</f>
        <v>-3.2846491528664028E-2</v>
      </c>
      <c r="AG2071">
        <f>R2071/X2071</f>
        <v>-2.3518725646272144E-2</v>
      </c>
      <c r="AH2071">
        <f>U2071/W2071</f>
        <v>0.4716214496215867</v>
      </c>
      <c r="AI2071">
        <f>V2071/X2071</f>
        <v>0.70371469086920913</v>
      </c>
      <c r="AJ2071" t="e">
        <f>Y2071/AA2071</f>
        <v>#VALUE!</v>
      </c>
      <c r="AK2071" t="e">
        <f>Z2071/AB2071</f>
        <v>#VALUE!</v>
      </c>
      <c r="AL2071">
        <f>O2071/K2071</f>
        <v>21.542557835006548</v>
      </c>
      <c r="AM2071">
        <f>P2071/L2071</f>
        <v>6.3644520809469265</v>
      </c>
      <c r="AN2071">
        <f>K2071/W2071</f>
        <v>1.1805608875179519E-3</v>
      </c>
      <c r="AO2071">
        <f>L2071/X2071</f>
        <v>5.0614686279293929E-3</v>
      </c>
      <c r="AP2071">
        <f>IF(OR(Q2071&lt;0, Q2071="NA"), 0, 1)</f>
        <v>0</v>
      </c>
      <c r="AQ2071">
        <f>IF(OR(S2071&lt;0, S2071="NA"), 0, 1)</f>
        <v>1</v>
      </c>
      <c r="AR2071">
        <f>IFERROR(IF((AF2071-AG2071)&gt;0,1,0),0)</f>
        <v>0</v>
      </c>
      <c r="AS2071">
        <f>IFERROR(IF((S2071-Q2071)&gt;0,1,0),0)</f>
        <v>1</v>
      </c>
      <c r="AT2071">
        <f>IFERROR(IF((AH2071-AI2071)&lt;0,1,0),0)</f>
        <v>1</v>
      </c>
      <c r="AU2071">
        <f>IFERROR(IF((AJ2071-AK2071)&gt;0,1,0),0)</f>
        <v>0</v>
      </c>
      <c r="AV2071">
        <f>IFERROR(IF((AL2071-AM2071)&gt;0,1,0),0)</f>
        <v>1</v>
      </c>
      <c r="AW2071">
        <f>IFERROR(IF((AN2071-AO2071)&gt;0,1,0),0)</f>
        <v>0</v>
      </c>
      <c r="AX2071">
        <f>IFERROR(IF((AC2071-AD2071)&lt;0,1,0),0)</f>
        <v>0</v>
      </c>
      <c r="AY2071">
        <f>SUM(AP2071:AX2071)</f>
        <v>4</v>
      </c>
    </row>
    <row r="2072" spans="1:51" x14ac:dyDescent="0.45">
      <c r="A2072" s="1" t="s">
        <v>287</v>
      </c>
      <c r="B2072" s="2">
        <v>4970981</v>
      </c>
      <c r="C2072" s="3" t="s">
        <v>5337</v>
      </c>
      <c r="D2072" s="5">
        <v>129.82</v>
      </c>
      <c r="E2072" s="5">
        <v>163541.98244424001</v>
      </c>
      <c r="F2072" s="3" t="s">
        <v>4500</v>
      </c>
      <c r="G2072" s="3" t="s">
        <v>4574</v>
      </c>
      <c r="H2072" s="3" t="s">
        <v>4575</v>
      </c>
      <c r="I2072" s="3" t="s">
        <v>4575</v>
      </c>
      <c r="J2072" s="3" t="s">
        <v>4736</v>
      </c>
      <c r="K2072" s="6">
        <v>6613147</v>
      </c>
      <c r="L2072" s="6">
        <v>6311667</v>
      </c>
      <c r="M2072" s="6">
        <v>2833342</v>
      </c>
      <c r="N2072" s="6">
        <v>2656448</v>
      </c>
      <c r="O2072" s="6">
        <v>2784878</v>
      </c>
      <c r="P2072" s="6">
        <v>2602323</v>
      </c>
      <c r="Q2072" s="6">
        <v>2664694</v>
      </c>
      <c r="R2072" s="6">
        <v>2462083</v>
      </c>
      <c r="S2072" s="6">
        <v>3203736</v>
      </c>
      <c r="T2072" s="6">
        <v>2728257</v>
      </c>
      <c r="U2072" s="6" t="s">
        <v>4474</v>
      </c>
      <c r="V2072" s="6" t="s">
        <v>4474</v>
      </c>
      <c r="W2072" s="6">
        <v>12846723</v>
      </c>
      <c r="X2072" s="6">
        <v>11623235</v>
      </c>
      <c r="Y2072" s="6">
        <v>10877940</v>
      </c>
      <c r="Z2072" s="6">
        <v>9842318</v>
      </c>
      <c r="AA2072" s="6">
        <v>2434374</v>
      </c>
      <c r="AB2072" s="6">
        <v>2161879</v>
      </c>
      <c r="AC2072" s="6">
        <v>1259388000</v>
      </c>
      <c r="AD2072" s="6">
        <v>314086000</v>
      </c>
      <c r="AF2072">
        <f>Q2072/W2072</f>
        <v>0.20742207954511047</v>
      </c>
      <c r="AG2072">
        <f>R2072/X2072</f>
        <v>0.21182424686414755</v>
      </c>
      <c r="AH2072" t="e">
        <f>U2072/W2072</f>
        <v>#VALUE!</v>
      </c>
      <c r="AI2072" t="e">
        <f>V2072/X2072</f>
        <v>#VALUE!</v>
      </c>
      <c r="AJ2072">
        <f>Y2072/AA2072</f>
        <v>4.4684752630450371</v>
      </c>
      <c r="AK2072">
        <f>Z2072/AB2072</f>
        <v>4.5526683038227391</v>
      </c>
      <c r="AL2072">
        <f>O2072/K2072</f>
        <v>0.42111236904305921</v>
      </c>
      <c r="AM2072">
        <f>P2072/L2072</f>
        <v>0.41230359586461074</v>
      </c>
      <c r="AN2072">
        <f>K2072/W2072</f>
        <v>0.51477306703040149</v>
      </c>
      <c r="AO2072">
        <f>L2072/X2072</f>
        <v>0.54302154262561153</v>
      </c>
      <c r="AP2072">
        <f>IF(OR(Q2072&lt;0, Q2072="NA"), 0, 1)</f>
        <v>1</v>
      </c>
      <c r="AQ2072">
        <f>IF(OR(S2072&lt;0, S2072="NA"), 0, 1)</f>
        <v>1</v>
      </c>
      <c r="AR2072">
        <f>IFERROR(IF((AF2072-AG2072)&gt;0,1,0),0)</f>
        <v>0</v>
      </c>
      <c r="AS2072">
        <f>IFERROR(IF((S2072-Q2072)&gt;0,1,0),0)</f>
        <v>1</v>
      </c>
      <c r="AT2072">
        <f>IFERROR(IF((AH2072-AI2072)&lt;0,1,0),0)</f>
        <v>0</v>
      </c>
      <c r="AU2072">
        <f>IFERROR(IF((AJ2072-AK2072)&gt;0,1,0),0)</f>
        <v>0</v>
      </c>
      <c r="AV2072">
        <f>IFERROR(IF((AL2072-AM2072)&gt;0,1,0),0)</f>
        <v>1</v>
      </c>
      <c r="AW2072">
        <f>IFERROR(IF((AN2072-AO2072)&gt;0,1,0),0)</f>
        <v>0</v>
      </c>
      <c r="AX2072">
        <f>IFERROR(IF((AC2072-AD2072)&lt;0,1,0),0)</f>
        <v>0</v>
      </c>
      <c r="AY2072">
        <f>SUM(AP2072:AX2072)</f>
        <v>4</v>
      </c>
    </row>
    <row r="2073" spans="1:51" x14ac:dyDescent="0.45">
      <c r="A2073" s="1" t="s">
        <v>289</v>
      </c>
      <c r="B2073" s="2">
        <v>4773424</v>
      </c>
      <c r="C2073" s="3" t="s">
        <v>5336</v>
      </c>
      <c r="D2073" s="5">
        <v>6.62</v>
      </c>
      <c r="E2073" s="5">
        <v>766.40612515999999</v>
      </c>
      <c r="F2073" s="3" t="s">
        <v>4475</v>
      </c>
      <c r="G2073" s="3" t="s">
        <v>4476</v>
      </c>
      <c r="H2073" s="3" t="s">
        <v>4477</v>
      </c>
      <c r="I2073" s="3" t="s">
        <v>4577</v>
      </c>
      <c r="J2073" s="3" t="s">
        <v>4757</v>
      </c>
      <c r="K2073" s="6">
        <v>8973013</v>
      </c>
      <c r="L2073" s="6">
        <v>9315831</v>
      </c>
      <c r="M2073" s="6">
        <v>244982</v>
      </c>
      <c r="N2073" s="6">
        <v>250816</v>
      </c>
      <c r="O2073" s="6">
        <v>111329</v>
      </c>
      <c r="P2073" s="6">
        <v>116638</v>
      </c>
      <c r="Q2073" s="6">
        <v>24269</v>
      </c>
      <c r="R2073" s="6">
        <v>36083</v>
      </c>
      <c r="S2073" s="6">
        <v>256417</v>
      </c>
      <c r="T2073" s="6">
        <v>180082</v>
      </c>
      <c r="U2073" s="6">
        <v>869323</v>
      </c>
      <c r="V2073" s="6">
        <v>871678</v>
      </c>
      <c r="W2073" s="6">
        <v>3688301</v>
      </c>
      <c r="X2073" s="6">
        <v>3699869</v>
      </c>
      <c r="Y2073" s="6">
        <v>779948</v>
      </c>
      <c r="Z2073" s="6">
        <v>769764</v>
      </c>
      <c r="AA2073" s="6">
        <v>479347</v>
      </c>
      <c r="AB2073" s="6">
        <v>488368</v>
      </c>
      <c r="AC2073" s="6">
        <v>115771318</v>
      </c>
      <c r="AD2073" s="6">
        <v>115771318</v>
      </c>
      <c r="AF2073">
        <f>Q2073/W2073</f>
        <v>6.5799944201950979E-3</v>
      </c>
      <c r="AG2073">
        <f>R2073/X2073</f>
        <v>9.7525074536422771E-3</v>
      </c>
      <c r="AH2073">
        <f>U2073/W2073</f>
        <v>0.23569741189778165</v>
      </c>
      <c r="AI2073">
        <f>V2073/X2073</f>
        <v>0.23559699005559387</v>
      </c>
      <c r="AJ2073">
        <f>Y2073/AA2073</f>
        <v>1.6271052077096551</v>
      </c>
      <c r="AK2073">
        <f>Z2073/AB2073</f>
        <v>1.5761966386003996</v>
      </c>
      <c r="AL2073">
        <f>O2073/K2073</f>
        <v>1.2407092244266223E-2</v>
      </c>
      <c r="AM2073">
        <f>P2073/L2073</f>
        <v>1.2520407465528304E-2</v>
      </c>
      <c r="AN2073">
        <f>K2073/W2073</f>
        <v>2.4328309972532067</v>
      </c>
      <c r="AO2073">
        <f>L2073/X2073</f>
        <v>2.517881308770662</v>
      </c>
      <c r="AP2073">
        <f>IF(OR(Q2073&lt;0, Q2073="NA"), 0, 1)</f>
        <v>1</v>
      </c>
      <c r="AQ2073">
        <f>IF(OR(S2073&lt;0, S2073="NA"), 0, 1)</f>
        <v>1</v>
      </c>
      <c r="AR2073">
        <f>IFERROR(IF((AF2073-AG2073)&gt;0,1,0),0)</f>
        <v>0</v>
      </c>
      <c r="AS2073">
        <f>IFERROR(IF((S2073-Q2073)&gt;0,1,0),0)</f>
        <v>1</v>
      </c>
      <c r="AT2073">
        <f>IFERROR(IF((AH2073-AI2073)&lt;0,1,0),0)</f>
        <v>0</v>
      </c>
      <c r="AU2073">
        <f>IFERROR(IF((AJ2073-AK2073)&gt;0,1,0),0)</f>
        <v>1</v>
      </c>
      <c r="AV2073">
        <f>IFERROR(IF((AL2073-AM2073)&gt;0,1,0),0)</f>
        <v>0</v>
      </c>
      <c r="AW2073">
        <f>IFERROR(IF((AN2073-AO2073)&gt;0,1,0),0)</f>
        <v>0</v>
      </c>
      <c r="AX2073">
        <f>IFERROR(IF((AC2073-AD2073)&lt;0,1,0),0)</f>
        <v>0</v>
      </c>
      <c r="AY2073">
        <f>SUM(AP2073:AX2073)</f>
        <v>4</v>
      </c>
    </row>
    <row r="2074" spans="1:51" x14ac:dyDescent="0.45">
      <c r="A2074" s="1" t="s">
        <v>292</v>
      </c>
      <c r="B2074" s="2">
        <v>4379352</v>
      </c>
      <c r="C2074" s="3" t="s">
        <v>5337</v>
      </c>
      <c r="D2074" s="5">
        <v>9.7100000000000009</v>
      </c>
      <c r="E2074" s="5">
        <v>773.82620569000005</v>
      </c>
      <c r="F2074" s="3" t="s">
        <v>4525</v>
      </c>
      <c r="G2074" s="3" t="s">
        <v>4526</v>
      </c>
      <c r="H2074" s="3" t="s">
        <v>4632</v>
      </c>
      <c r="I2074" s="3" t="s">
        <v>4632</v>
      </c>
      <c r="J2074" s="3" t="s">
        <v>4528</v>
      </c>
      <c r="K2074" s="6">
        <v>752576</v>
      </c>
      <c r="L2074" s="6">
        <v>743676</v>
      </c>
      <c r="M2074" s="6">
        <v>171062</v>
      </c>
      <c r="N2074" s="6">
        <v>180009</v>
      </c>
      <c r="O2074" s="6">
        <v>69795</v>
      </c>
      <c r="P2074" s="6">
        <v>79539</v>
      </c>
      <c r="Q2074" s="6">
        <v>-7604</v>
      </c>
      <c r="R2074" s="6">
        <v>8365</v>
      </c>
      <c r="S2074" s="6">
        <v>106241</v>
      </c>
      <c r="T2074" s="6">
        <v>116733</v>
      </c>
      <c r="U2074" s="6">
        <v>1223384</v>
      </c>
      <c r="V2074" s="6">
        <v>1254596</v>
      </c>
      <c r="W2074" s="6">
        <v>2561139</v>
      </c>
      <c r="X2074" s="6">
        <v>2569986</v>
      </c>
      <c r="Y2074" s="6" t="s">
        <v>4474</v>
      </c>
      <c r="Z2074" s="6" t="s">
        <v>4474</v>
      </c>
      <c r="AA2074" s="6" t="s">
        <v>4474</v>
      </c>
      <c r="AB2074" s="6" t="s">
        <v>4474</v>
      </c>
      <c r="AC2074" s="6">
        <v>79696160</v>
      </c>
      <c r="AD2074" s="6">
        <v>67388397</v>
      </c>
      <c r="AF2074">
        <f>Q2074/W2074</f>
        <v>-2.9689915307212923E-3</v>
      </c>
      <c r="AG2074">
        <f>R2074/X2074</f>
        <v>3.2548815441017969E-3</v>
      </c>
      <c r="AH2074">
        <f>U2074/W2074</f>
        <v>0.47767184834559934</v>
      </c>
      <c r="AI2074">
        <f>V2074/X2074</f>
        <v>0.4881723091098551</v>
      </c>
      <c r="AJ2074" t="e">
        <f>Y2074/AA2074</f>
        <v>#VALUE!</v>
      </c>
      <c r="AK2074" t="e">
        <f>Z2074/AB2074</f>
        <v>#VALUE!</v>
      </c>
      <c r="AL2074">
        <f>O2074/K2074</f>
        <v>9.2741463985032746E-2</v>
      </c>
      <c r="AM2074">
        <f>P2074/L2074</f>
        <v>0.10695383473448114</v>
      </c>
      <c r="AN2074">
        <f>K2074/W2074</f>
        <v>0.29384426225987736</v>
      </c>
      <c r="AO2074">
        <f>L2074/X2074</f>
        <v>0.28936966971804517</v>
      </c>
      <c r="AP2074">
        <f>IF(OR(Q2074&lt;0, Q2074="NA"), 0, 1)</f>
        <v>0</v>
      </c>
      <c r="AQ2074">
        <f>IF(OR(S2074&lt;0, S2074="NA"), 0, 1)</f>
        <v>1</v>
      </c>
      <c r="AR2074">
        <f>IFERROR(IF((AF2074-AG2074)&gt;0,1,0),0)</f>
        <v>0</v>
      </c>
      <c r="AS2074">
        <f>IFERROR(IF((S2074-Q2074)&gt;0,1,0),0)</f>
        <v>1</v>
      </c>
      <c r="AT2074">
        <f>IFERROR(IF((AH2074-AI2074)&lt;0,1,0),0)</f>
        <v>1</v>
      </c>
      <c r="AU2074">
        <f>IFERROR(IF((AJ2074-AK2074)&gt;0,1,0),0)</f>
        <v>0</v>
      </c>
      <c r="AV2074">
        <f>IFERROR(IF((AL2074-AM2074)&gt;0,1,0),0)</f>
        <v>0</v>
      </c>
      <c r="AW2074">
        <f>IFERROR(IF((AN2074-AO2074)&gt;0,1,0),0)</f>
        <v>1</v>
      </c>
      <c r="AX2074">
        <f>IFERROR(IF((AC2074-AD2074)&lt;0,1,0),0)</f>
        <v>0</v>
      </c>
      <c r="AY2074">
        <f>SUM(AP2074:AX2074)</f>
        <v>4</v>
      </c>
    </row>
    <row r="2075" spans="1:51" x14ac:dyDescent="0.45">
      <c r="A2075" s="1" t="s">
        <v>304</v>
      </c>
      <c r="B2075" s="2">
        <v>4394258</v>
      </c>
      <c r="C2075" s="3" t="s">
        <v>5335</v>
      </c>
      <c r="D2075" s="5">
        <v>21.25</v>
      </c>
      <c r="E2075" s="5">
        <v>151.27705</v>
      </c>
      <c r="F2075" s="3" t="s">
        <v>4480</v>
      </c>
      <c r="G2075" s="3" t="s">
        <v>4491</v>
      </c>
      <c r="H2075" s="3" t="s">
        <v>4492</v>
      </c>
      <c r="I2075" s="3" t="s">
        <v>4493</v>
      </c>
      <c r="J2075" s="3" t="s">
        <v>4494</v>
      </c>
      <c r="K2075" s="6">
        <v>29948.602999999999</v>
      </c>
      <c r="L2075" s="6">
        <v>29315.953000000001</v>
      </c>
      <c r="M2075" s="6" t="s">
        <v>4474</v>
      </c>
      <c r="N2075" s="6" t="s">
        <v>4474</v>
      </c>
      <c r="O2075" s="6">
        <v>23981.737000000001</v>
      </c>
      <c r="P2075" s="6">
        <v>23278.454000000002</v>
      </c>
      <c r="Q2075" s="6">
        <v>18608.713</v>
      </c>
      <c r="R2075" s="6">
        <v>19428.319</v>
      </c>
      <c r="S2075" s="6">
        <v>8049.69</v>
      </c>
      <c r="T2075" s="6">
        <v>16868.772000000001</v>
      </c>
      <c r="U2075" s="6">
        <v>58800</v>
      </c>
      <c r="V2075" s="6">
        <v>58800</v>
      </c>
      <c r="W2075" s="6">
        <v>213842.9</v>
      </c>
      <c r="X2075" s="6">
        <v>213842.9</v>
      </c>
      <c r="Y2075" s="6">
        <v>6370.3059999999996</v>
      </c>
      <c r="Z2075" s="6">
        <v>6370.3059999999996</v>
      </c>
      <c r="AA2075" s="6">
        <v>1434</v>
      </c>
      <c r="AB2075" s="6">
        <v>1434</v>
      </c>
      <c r="AC2075" s="6">
        <v>7118920</v>
      </c>
      <c r="AD2075" s="6">
        <v>7118920</v>
      </c>
      <c r="AF2075">
        <f>Q2075/W2075</f>
        <v>8.7020485599475131E-2</v>
      </c>
      <c r="AG2075">
        <f>R2075/X2075</f>
        <v>9.0853233845968231E-2</v>
      </c>
      <c r="AH2075">
        <f>U2075/W2075</f>
        <v>0.27496821264582549</v>
      </c>
      <c r="AI2075">
        <f>V2075/X2075</f>
        <v>0.27496821264582549</v>
      </c>
      <c r="AJ2075">
        <f>Y2075/AA2075</f>
        <v>4.442333333333333</v>
      </c>
      <c r="AK2075">
        <f>Z2075/AB2075</f>
        <v>4.442333333333333</v>
      </c>
      <c r="AL2075">
        <f>O2075/K2075</f>
        <v>0.80076312741532563</v>
      </c>
      <c r="AM2075">
        <f>P2075/L2075</f>
        <v>0.79405414519527984</v>
      </c>
      <c r="AN2075">
        <f>K2075/W2075</f>
        <v>0.14004955507056815</v>
      </c>
      <c r="AO2075">
        <f>L2075/X2075</f>
        <v>0.13709107480304467</v>
      </c>
      <c r="AP2075">
        <f>IF(OR(Q2075&lt;0, Q2075="NA"), 0, 1)</f>
        <v>1</v>
      </c>
      <c r="AQ2075">
        <f>IF(OR(S2075&lt;0, S2075="NA"), 0, 1)</f>
        <v>1</v>
      </c>
      <c r="AR2075">
        <f>IFERROR(IF((AF2075-AG2075)&gt;0,1,0),0)</f>
        <v>0</v>
      </c>
      <c r="AS2075">
        <f>IFERROR(IF((S2075-Q2075)&gt;0,1,0),0)</f>
        <v>0</v>
      </c>
      <c r="AT2075">
        <f>IFERROR(IF((AH2075-AI2075)&lt;0,1,0),0)</f>
        <v>0</v>
      </c>
      <c r="AU2075">
        <f>IFERROR(IF((AJ2075-AK2075)&gt;0,1,0),0)</f>
        <v>0</v>
      </c>
      <c r="AV2075">
        <f>IFERROR(IF((AL2075-AM2075)&gt;0,1,0),0)</f>
        <v>1</v>
      </c>
      <c r="AW2075">
        <f>IFERROR(IF((AN2075-AO2075)&gt;0,1,0),0)</f>
        <v>1</v>
      </c>
      <c r="AX2075">
        <f>IFERROR(IF((AC2075-AD2075)&lt;0,1,0),0)</f>
        <v>0</v>
      </c>
      <c r="AY2075">
        <f>SUM(AP2075:AX2075)</f>
        <v>4</v>
      </c>
    </row>
    <row r="2076" spans="1:51" x14ac:dyDescent="0.45">
      <c r="A2076" s="1" t="s">
        <v>314</v>
      </c>
      <c r="B2076" s="2">
        <v>5185755</v>
      </c>
      <c r="C2076" s="3" t="s">
        <v>5337</v>
      </c>
      <c r="D2076" s="5">
        <v>20.21</v>
      </c>
      <c r="E2076" s="5">
        <v>4622.4958922100004</v>
      </c>
      <c r="F2076" s="3" t="s">
        <v>4500</v>
      </c>
      <c r="G2076" s="3" t="s">
        <v>4501</v>
      </c>
      <c r="H2076" s="3" t="s">
        <v>4502</v>
      </c>
      <c r="I2076" s="3" t="s">
        <v>4538</v>
      </c>
      <c r="J2076" s="3" t="s">
        <v>4504</v>
      </c>
      <c r="K2076" s="6">
        <v>706677</v>
      </c>
      <c r="L2076" s="6">
        <v>689298</v>
      </c>
      <c r="M2076" s="6">
        <v>-256997</v>
      </c>
      <c r="N2076" s="6">
        <v>-261144</v>
      </c>
      <c r="O2076" s="6">
        <v>-271094</v>
      </c>
      <c r="P2076" s="6">
        <v>-274335</v>
      </c>
      <c r="Q2076" s="6">
        <v>-255635</v>
      </c>
      <c r="R2076" s="6">
        <v>-260059</v>
      </c>
      <c r="S2076" s="6">
        <v>-16267</v>
      </c>
      <c r="T2076" s="6">
        <v>-9610</v>
      </c>
      <c r="U2076" s="6">
        <v>39904</v>
      </c>
      <c r="V2076" s="6">
        <v>41142</v>
      </c>
      <c r="W2076" s="6">
        <v>874156</v>
      </c>
      <c r="X2076" s="6">
        <v>945376</v>
      </c>
      <c r="Y2076" s="6">
        <v>571358</v>
      </c>
      <c r="Z2076" s="6">
        <v>640339</v>
      </c>
      <c r="AA2076" s="6">
        <v>383029</v>
      </c>
      <c r="AB2076" s="6">
        <v>393140</v>
      </c>
      <c r="AC2076" s="6">
        <v>224650245</v>
      </c>
      <c r="AD2076" s="6">
        <v>229489004</v>
      </c>
      <c r="AF2076">
        <f>Q2076/W2076</f>
        <v>-0.2924363614732382</v>
      </c>
      <c r="AG2076">
        <f>R2076/X2076</f>
        <v>-0.27508525708289611</v>
      </c>
      <c r="AH2076">
        <f>U2076/W2076</f>
        <v>4.5648602766554254E-2</v>
      </c>
      <c r="AI2076">
        <f>V2076/X2076</f>
        <v>4.3519192363673291E-2</v>
      </c>
      <c r="AJ2076">
        <f>Y2076/AA2076</f>
        <v>1.4916833973406713</v>
      </c>
      <c r="AK2076">
        <f>Z2076/AB2076</f>
        <v>1.6287810957928472</v>
      </c>
      <c r="AL2076">
        <f>O2076/K2076</f>
        <v>-0.38361797539752956</v>
      </c>
      <c r="AM2076">
        <f>P2076/L2076</f>
        <v>-0.39799186998946756</v>
      </c>
      <c r="AN2076">
        <f>K2076/W2076</f>
        <v>0.80841062693615329</v>
      </c>
      <c r="AO2076">
        <f>L2076/X2076</f>
        <v>0.72912576583285382</v>
      </c>
      <c r="AP2076">
        <f>IF(OR(Q2076&lt;0, Q2076="NA"), 0, 1)</f>
        <v>0</v>
      </c>
      <c r="AQ2076">
        <f>IF(OR(S2076&lt;0, S2076="NA"), 0, 1)</f>
        <v>0</v>
      </c>
      <c r="AR2076">
        <f>IFERROR(IF((AF2076-AG2076)&gt;0,1,0),0)</f>
        <v>0</v>
      </c>
      <c r="AS2076">
        <f>IFERROR(IF((S2076-Q2076)&gt;0,1,0),0)</f>
        <v>1</v>
      </c>
      <c r="AT2076">
        <f>IFERROR(IF((AH2076-AI2076)&lt;0,1,0),0)</f>
        <v>0</v>
      </c>
      <c r="AU2076">
        <f>IFERROR(IF((AJ2076-AK2076)&gt;0,1,0),0)</f>
        <v>0</v>
      </c>
      <c r="AV2076">
        <f>IFERROR(IF((AL2076-AM2076)&gt;0,1,0),0)</f>
        <v>1</v>
      </c>
      <c r="AW2076">
        <f>IFERROR(IF((AN2076-AO2076)&gt;0,1,0),0)</f>
        <v>1</v>
      </c>
      <c r="AX2076">
        <f>IFERROR(IF((AC2076-AD2076)&lt;0,1,0),0)</f>
        <v>1</v>
      </c>
      <c r="AY2076">
        <f>SUM(AP2076:AX2076)</f>
        <v>4</v>
      </c>
    </row>
    <row r="2077" spans="1:51" x14ac:dyDescent="0.45">
      <c r="A2077" s="1" t="s">
        <v>316</v>
      </c>
      <c r="B2077" s="2">
        <v>4811760</v>
      </c>
      <c r="C2077" s="3" t="s">
        <v>5335</v>
      </c>
      <c r="D2077" s="5">
        <v>125.82</v>
      </c>
      <c r="E2077" s="5">
        <v>7525.0119857400005</v>
      </c>
      <c r="F2077" s="3" t="s">
        <v>4470</v>
      </c>
      <c r="G2077" s="3" t="s">
        <v>4471</v>
      </c>
      <c r="H2077" s="3" t="s">
        <v>4489</v>
      </c>
      <c r="I2077" s="3" t="s">
        <v>4489</v>
      </c>
      <c r="J2077" s="3" t="s">
        <v>4495</v>
      </c>
      <c r="K2077" s="6">
        <v>355032.11821319687</v>
      </c>
      <c r="L2077" s="6">
        <v>343568.19052508241</v>
      </c>
      <c r="M2077" s="6">
        <v>-336026.34603179176</v>
      </c>
      <c r="N2077" s="6">
        <v>-375547.71862989076</v>
      </c>
      <c r="O2077" s="6">
        <v>-342378.22950045171</v>
      </c>
      <c r="P2077" s="6">
        <v>-382283.26814819418</v>
      </c>
      <c r="Q2077" s="6">
        <v>-462450.29638087563</v>
      </c>
      <c r="R2077" s="6">
        <v>-529494.01927121112</v>
      </c>
      <c r="S2077" s="6">
        <v>-283537.10483157181</v>
      </c>
      <c r="T2077" s="6">
        <v>-357036.04455630068</v>
      </c>
      <c r="U2077" s="6">
        <v>293943.78764220391</v>
      </c>
      <c r="V2077" s="6">
        <v>147810.99324975893</v>
      </c>
      <c r="W2077" s="6">
        <v>1219923.0426053982</v>
      </c>
      <c r="X2077" s="6">
        <v>812491.16039858572</v>
      </c>
      <c r="Y2077" s="6">
        <v>1086036.1365157261</v>
      </c>
      <c r="Z2077" s="6">
        <v>672153.64834458369</v>
      </c>
      <c r="AA2077" s="6">
        <v>935151.68414008478</v>
      </c>
      <c r="AB2077" s="6">
        <v>908319.93999785709</v>
      </c>
      <c r="AC2077" s="6">
        <v>59760414</v>
      </c>
      <c r="AD2077" s="6">
        <v>57349754</v>
      </c>
      <c r="AF2077">
        <f>Q2077/W2077</f>
        <v>-0.37908153238356518</v>
      </c>
      <c r="AG2077">
        <f>R2077/X2077</f>
        <v>-0.65169203688499944</v>
      </c>
      <c r="AH2077">
        <f>U2077/W2077</f>
        <v>0.24095273011191434</v>
      </c>
      <c r="AI2077">
        <f>V2077/X2077</f>
        <v>0.1819232016964307</v>
      </c>
      <c r="AJ2077">
        <f>Y2077/AA2077</f>
        <v>1.1613475705969418</v>
      </c>
      <c r="AK2077">
        <f>Z2077/AB2077</f>
        <v>0.73999657911965411</v>
      </c>
      <c r="AL2077">
        <f>O2077/K2077</f>
        <v>-0.96435846768898104</v>
      </c>
      <c r="AM2077">
        <f>P2077/L2077</f>
        <v>-1.1126852796352966</v>
      </c>
      <c r="AN2077">
        <f>K2077/W2077</f>
        <v>0.29102829097723432</v>
      </c>
      <c r="AO2077">
        <f>L2077/X2077</f>
        <v>0.42285775805429976</v>
      </c>
      <c r="AP2077">
        <f>IF(OR(Q2077&lt;0, Q2077="NA"), 0, 1)</f>
        <v>0</v>
      </c>
      <c r="AQ2077">
        <f>IF(OR(S2077&lt;0, S2077="NA"), 0, 1)</f>
        <v>0</v>
      </c>
      <c r="AR2077">
        <f>IFERROR(IF((AF2077-AG2077)&gt;0,1,0),0)</f>
        <v>1</v>
      </c>
      <c r="AS2077">
        <f>IFERROR(IF((S2077-Q2077)&gt;0,1,0),0)</f>
        <v>1</v>
      </c>
      <c r="AT2077">
        <f>IFERROR(IF((AH2077-AI2077)&lt;0,1,0),0)</f>
        <v>0</v>
      </c>
      <c r="AU2077">
        <f>IFERROR(IF((AJ2077-AK2077)&gt;0,1,0),0)</f>
        <v>1</v>
      </c>
      <c r="AV2077">
        <f>IFERROR(IF((AL2077-AM2077)&gt;0,1,0),0)</f>
        <v>1</v>
      </c>
      <c r="AW2077">
        <f>IFERROR(IF((AN2077-AO2077)&gt;0,1,0),0)</f>
        <v>0</v>
      </c>
      <c r="AX2077">
        <f>IFERROR(IF((AC2077-AD2077)&lt;0,1,0),0)</f>
        <v>0</v>
      </c>
      <c r="AY2077">
        <f>SUM(AP2077:AX2077)</f>
        <v>4</v>
      </c>
    </row>
    <row r="2078" spans="1:51" x14ac:dyDescent="0.45">
      <c r="A2078" s="1" t="s">
        <v>318</v>
      </c>
      <c r="B2078" s="2">
        <v>4588939</v>
      </c>
      <c r="C2078" s="3" t="s">
        <v>5337</v>
      </c>
      <c r="D2078" s="5">
        <v>91.65</v>
      </c>
      <c r="E2078" s="5">
        <v>4050.93</v>
      </c>
      <c r="F2078" s="3" t="s">
        <v>4500</v>
      </c>
      <c r="G2078" s="3" t="s">
        <v>4501</v>
      </c>
      <c r="H2078" s="3" t="s">
        <v>4533</v>
      </c>
      <c r="I2078" s="3" t="s">
        <v>4534</v>
      </c>
      <c r="J2078" s="3" t="s">
        <v>4642</v>
      </c>
      <c r="K2078" s="6">
        <v>4188800</v>
      </c>
      <c r="L2078" s="6">
        <v>4274600</v>
      </c>
      <c r="M2078" s="6">
        <v>407600</v>
      </c>
      <c r="N2078" s="6">
        <v>432800</v>
      </c>
      <c r="O2078" s="6">
        <v>313600</v>
      </c>
      <c r="P2078" s="6">
        <v>333300</v>
      </c>
      <c r="Q2078" s="6">
        <v>183100</v>
      </c>
      <c r="R2078" s="6">
        <v>195000</v>
      </c>
      <c r="S2078" s="6">
        <v>416200</v>
      </c>
      <c r="T2078" s="6">
        <v>427900</v>
      </c>
      <c r="U2078" s="6">
        <v>1034400</v>
      </c>
      <c r="V2078" s="6">
        <v>1035400</v>
      </c>
      <c r="W2078" s="6">
        <v>3431700</v>
      </c>
      <c r="X2078" s="6">
        <v>3450800</v>
      </c>
      <c r="Y2078" s="6">
        <v>907300</v>
      </c>
      <c r="Z2078" s="6">
        <v>913900</v>
      </c>
      <c r="AA2078" s="6">
        <v>403600</v>
      </c>
      <c r="AB2078" s="6">
        <v>390100</v>
      </c>
      <c r="AC2078" s="6">
        <v>44200000</v>
      </c>
      <c r="AD2078" s="6">
        <v>45100000</v>
      </c>
      <c r="AF2078">
        <f>Q2078/W2078</f>
        <v>5.3355479791357054E-2</v>
      </c>
      <c r="AG2078">
        <f>R2078/X2078</f>
        <v>5.6508635678683201E-2</v>
      </c>
      <c r="AH2078">
        <f>U2078/W2078</f>
        <v>0.30142494973336831</v>
      </c>
      <c r="AI2078">
        <f>V2078/X2078</f>
        <v>0.30004636606004403</v>
      </c>
      <c r="AJ2078">
        <f>Y2078/AA2078</f>
        <v>2.2480178394449952</v>
      </c>
      <c r="AK2078">
        <f>Z2078/AB2078</f>
        <v>2.3427326326582927</v>
      </c>
      <c r="AL2078">
        <f>O2078/K2078</f>
        <v>7.4866310160427801E-2</v>
      </c>
      <c r="AM2078">
        <f>P2078/L2078</f>
        <v>7.7972207925887799E-2</v>
      </c>
      <c r="AN2078">
        <f>K2078/W2078</f>
        <v>1.2206195180231372</v>
      </c>
      <c r="AO2078">
        <f>L2078/X2078</f>
        <v>1.2387272516517909</v>
      </c>
      <c r="AP2078">
        <f>IF(OR(Q2078&lt;0, Q2078="NA"), 0, 1)</f>
        <v>1</v>
      </c>
      <c r="AQ2078">
        <f>IF(OR(S2078&lt;0, S2078="NA"), 0, 1)</f>
        <v>1</v>
      </c>
      <c r="AR2078">
        <f>IFERROR(IF((AF2078-AG2078)&gt;0,1,0),0)</f>
        <v>0</v>
      </c>
      <c r="AS2078">
        <f>IFERROR(IF((S2078-Q2078)&gt;0,1,0),0)</f>
        <v>1</v>
      </c>
      <c r="AT2078">
        <f>IFERROR(IF((AH2078-AI2078)&lt;0,1,0),0)</f>
        <v>0</v>
      </c>
      <c r="AU2078">
        <f>IFERROR(IF((AJ2078-AK2078)&gt;0,1,0),0)</f>
        <v>0</v>
      </c>
      <c r="AV2078">
        <f>IFERROR(IF((AL2078-AM2078)&gt;0,1,0),0)</f>
        <v>0</v>
      </c>
      <c r="AW2078">
        <f>IFERROR(IF((AN2078-AO2078)&gt;0,1,0),0)</f>
        <v>0</v>
      </c>
      <c r="AX2078">
        <f>IFERROR(IF((AC2078-AD2078)&lt;0,1,0),0)</f>
        <v>1</v>
      </c>
      <c r="AY2078">
        <f>SUM(AP2078:AX2078)</f>
        <v>4</v>
      </c>
    </row>
    <row r="2079" spans="1:51" x14ac:dyDescent="0.45">
      <c r="A2079" s="1" t="s">
        <v>323</v>
      </c>
      <c r="B2079" s="2">
        <v>101510404</v>
      </c>
      <c r="C2079" s="3" t="s">
        <v>5335</v>
      </c>
      <c r="D2079" s="5">
        <v>258</v>
      </c>
      <c r="E2079" s="5">
        <v>16318.427502</v>
      </c>
      <c r="F2079" s="3" t="s">
        <v>4500</v>
      </c>
      <c r="G2079" s="3" t="s">
        <v>4501</v>
      </c>
      <c r="H2079" s="3" t="s">
        <v>4502</v>
      </c>
      <c r="I2079" s="3" t="s">
        <v>4538</v>
      </c>
      <c r="J2079" s="3" t="s">
        <v>4504</v>
      </c>
      <c r="K2079" s="6">
        <v>1094051</v>
      </c>
      <c r="L2079" s="6">
        <v>1127482</v>
      </c>
      <c r="M2079" s="6">
        <v>377025</v>
      </c>
      <c r="N2079" s="6">
        <v>405416</v>
      </c>
      <c r="O2079" s="6">
        <v>-115621</v>
      </c>
      <c r="P2079" s="6">
        <v>-87593</v>
      </c>
      <c r="Q2079" s="6">
        <v>-35710</v>
      </c>
      <c r="R2079" s="6">
        <v>-9771</v>
      </c>
      <c r="S2079" s="6">
        <v>318508</v>
      </c>
      <c r="T2079" s="6">
        <v>339886</v>
      </c>
      <c r="U2079" s="6" t="s">
        <v>4474</v>
      </c>
      <c r="V2079" s="6" t="s">
        <v>4474</v>
      </c>
      <c r="W2079" s="6">
        <v>13916939</v>
      </c>
      <c r="X2079" s="6">
        <v>14071707</v>
      </c>
      <c r="Y2079" s="6">
        <v>832226</v>
      </c>
      <c r="Z2079" s="6">
        <v>876066</v>
      </c>
      <c r="AA2079" s="6">
        <v>267551</v>
      </c>
      <c r="AB2079" s="6">
        <v>337401</v>
      </c>
      <c r="AC2079" s="6">
        <v>63245006</v>
      </c>
      <c r="AD2079" s="6">
        <v>63251495</v>
      </c>
      <c r="AF2079">
        <f>Q2079/W2079</f>
        <v>-2.5659378114684557E-3</v>
      </c>
      <c r="AG2079">
        <f>R2079/X2079</f>
        <v>-6.9437204739979303E-4</v>
      </c>
      <c r="AH2079" t="e">
        <f>U2079/W2079</f>
        <v>#VALUE!</v>
      </c>
      <c r="AI2079" t="e">
        <f>V2079/X2079</f>
        <v>#VALUE!</v>
      </c>
      <c r="AJ2079">
        <f>Y2079/AA2079</f>
        <v>3.11053219759971</v>
      </c>
      <c r="AK2079">
        <f>Z2079/AB2079</f>
        <v>2.5965127548525344</v>
      </c>
      <c r="AL2079">
        <f>O2079/K2079</f>
        <v>-0.10568154501024175</v>
      </c>
      <c r="AM2079">
        <f>P2079/L2079</f>
        <v>-7.7689045146618743E-2</v>
      </c>
      <c r="AN2079">
        <f>K2079/W2079</f>
        <v>7.8612904748666362E-2</v>
      </c>
      <c r="AO2079">
        <f>L2079/X2079</f>
        <v>8.012403896698532E-2</v>
      </c>
      <c r="AP2079">
        <f>IF(OR(Q2079&lt;0, Q2079="NA"), 0, 1)</f>
        <v>0</v>
      </c>
      <c r="AQ2079">
        <f>IF(OR(S2079&lt;0, S2079="NA"), 0, 1)</f>
        <v>1</v>
      </c>
      <c r="AR2079">
        <f>IFERROR(IF((AF2079-AG2079)&gt;0,1,0),0)</f>
        <v>0</v>
      </c>
      <c r="AS2079">
        <f>IFERROR(IF((S2079-Q2079)&gt;0,1,0),0)</f>
        <v>1</v>
      </c>
      <c r="AT2079">
        <f>IFERROR(IF((AH2079-AI2079)&lt;0,1,0),0)</f>
        <v>0</v>
      </c>
      <c r="AU2079">
        <f>IFERROR(IF((AJ2079-AK2079)&gt;0,1,0),0)</f>
        <v>1</v>
      </c>
      <c r="AV2079">
        <f>IFERROR(IF((AL2079-AM2079)&gt;0,1,0),0)</f>
        <v>0</v>
      </c>
      <c r="AW2079">
        <f>IFERROR(IF((AN2079-AO2079)&gt;0,1,0),0)</f>
        <v>0</v>
      </c>
      <c r="AX2079">
        <f>IFERROR(IF((AC2079-AD2079)&lt;0,1,0),0)</f>
        <v>1</v>
      </c>
      <c r="AY2079">
        <f>SUM(AP2079:AX2079)</f>
        <v>4</v>
      </c>
    </row>
    <row r="2080" spans="1:51" x14ac:dyDescent="0.45">
      <c r="A2080" s="1" t="s">
        <v>324</v>
      </c>
      <c r="B2080" s="2">
        <v>4812529</v>
      </c>
      <c r="C2080" s="3" t="s">
        <v>5335</v>
      </c>
      <c r="D2080" s="5">
        <v>14.95</v>
      </c>
      <c r="E2080" s="5">
        <v>95.026475700000006</v>
      </c>
      <c r="F2080" s="3" t="s">
        <v>4470</v>
      </c>
      <c r="G2080" s="3" t="s">
        <v>4471</v>
      </c>
      <c r="H2080" s="3" t="s">
        <v>4489</v>
      </c>
      <c r="I2080" s="3" t="s">
        <v>4489</v>
      </c>
      <c r="J2080" s="3" t="s">
        <v>4544</v>
      </c>
      <c r="K2080" s="6">
        <v>28326</v>
      </c>
      <c r="L2080" s="6">
        <v>21481</v>
      </c>
      <c r="M2080" s="6">
        <v>-46258</v>
      </c>
      <c r="N2080" s="6">
        <v>-50267</v>
      </c>
      <c r="O2080" s="6">
        <v>-46439</v>
      </c>
      <c r="P2080" s="6">
        <v>-50531</v>
      </c>
      <c r="Q2080" s="6">
        <v>-40804</v>
      </c>
      <c r="R2080" s="6">
        <v>-45611</v>
      </c>
      <c r="S2080" s="6">
        <v>22937</v>
      </c>
      <c r="T2080" s="6">
        <v>24333</v>
      </c>
      <c r="U2080" s="6" t="s">
        <v>4474</v>
      </c>
      <c r="V2080" s="6" t="s">
        <v>4474</v>
      </c>
      <c r="W2080" s="6">
        <v>100262</v>
      </c>
      <c r="X2080" s="6">
        <v>115323</v>
      </c>
      <c r="Y2080" s="6">
        <v>98213</v>
      </c>
      <c r="Z2080" s="6">
        <v>112931</v>
      </c>
      <c r="AA2080" s="6">
        <v>41635</v>
      </c>
      <c r="AB2080" s="6">
        <v>41274</v>
      </c>
      <c r="AC2080" s="6">
        <v>6354414</v>
      </c>
      <c r="AD2080" s="6">
        <v>6345561</v>
      </c>
      <c r="AF2080">
        <f>Q2080/W2080</f>
        <v>-0.40697372883046418</v>
      </c>
      <c r="AG2080">
        <f>R2080/X2080</f>
        <v>-0.39550653382239448</v>
      </c>
      <c r="AH2080" t="e">
        <f>U2080/W2080</f>
        <v>#VALUE!</v>
      </c>
      <c r="AI2080" t="e">
        <f>V2080/X2080</f>
        <v>#VALUE!</v>
      </c>
      <c r="AJ2080">
        <f>Y2080/AA2080</f>
        <v>2.3589047676233936</v>
      </c>
      <c r="AK2080">
        <f>Z2080/AB2080</f>
        <v>2.7361292823569316</v>
      </c>
      <c r="AL2080">
        <f>O2080/K2080</f>
        <v>-1.639447857092424</v>
      </c>
      <c r="AM2080">
        <f>P2080/L2080</f>
        <v>-2.3523578976770168</v>
      </c>
      <c r="AN2080">
        <f>K2080/W2080</f>
        <v>0.28251979812890227</v>
      </c>
      <c r="AO2080">
        <f>L2080/X2080</f>
        <v>0.18626813385014265</v>
      </c>
      <c r="AP2080">
        <f>IF(OR(Q2080&lt;0, Q2080="NA"), 0, 1)</f>
        <v>0</v>
      </c>
      <c r="AQ2080">
        <f>IF(OR(S2080&lt;0, S2080="NA"), 0, 1)</f>
        <v>1</v>
      </c>
      <c r="AR2080">
        <f>IFERROR(IF((AF2080-AG2080)&gt;0,1,0),0)</f>
        <v>0</v>
      </c>
      <c r="AS2080">
        <f>IFERROR(IF((S2080-Q2080)&gt;0,1,0),0)</f>
        <v>1</v>
      </c>
      <c r="AT2080">
        <f>IFERROR(IF((AH2080-AI2080)&lt;0,1,0),0)</f>
        <v>0</v>
      </c>
      <c r="AU2080">
        <f>IFERROR(IF((AJ2080-AK2080)&gt;0,1,0),0)</f>
        <v>0</v>
      </c>
      <c r="AV2080">
        <f>IFERROR(IF((AL2080-AM2080)&gt;0,1,0),0)</f>
        <v>1</v>
      </c>
      <c r="AW2080">
        <f>IFERROR(IF((AN2080-AO2080)&gt;0,1,0),0)</f>
        <v>1</v>
      </c>
      <c r="AX2080">
        <f>IFERROR(IF((AC2080-AD2080)&lt;0,1,0),0)</f>
        <v>0</v>
      </c>
      <c r="AY2080">
        <f>SUM(AP2080:AX2080)</f>
        <v>4</v>
      </c>
    </row>
    <row r="2081" spans="1:51" x14ac:dyDescent="0.45">
      <c r="A2081" s="1" t="s">
        <v>329</v>
      </c>
      <c r="B2081" s="2">
        <v>10400346</v>
      </c>
      <c r="C2081" s="3" t="s">
        <v>5335</v>
      </c>
      <c r="D2081" s="5">
        <v>22.49</v>
      </c>
      <c r="E2081" s="5">
        <v>4505.7501664499996</v>
      </c>
      <c r="F2081" s="3" t="s">
        <v>4665</v>
      </c>
      <c r="G2081" s="3" t="s">
        <v>4722</v>
      </c>
      <c r="H2081" s="3" t="s">
        <v>4723</v>
      </c>
      <c r="I2081" s="3" t="s">
        <v>4724</v>
      </c>
      <c r="J2081" s="3" t="s">
        <v>4769</v>
      </c>
      <c r="K2081" s="6">
        <v>2500</v>
      </c>
      <c r="L2081" s="6">
        <v>1400</v>
      </c>
      <c r="M2081" s="6">
        <v>-170444</v>
      </c>
      <c r="N2081" s="6">
        <v>-159378</v>
      </c>
      <c r="O2081" s="6">
        <v>-244916</v>
      </c>
      <c r="P2081" s="6">
        <v>-238335</v>
      </c>
      <c r="Q2081" s="6">
        <v>-551358</v>
      </c>
      <c r="R2081" s="6">
        <v>-299026</v>
      </c>
      <c r="S2081" s="6">
        <v>-122604</v>
      </c>
      <c r="T2081" s="6">
        <v>-125227</v>
      </c>
      <c r="U2081" s="6">
        <v>156252</v>
      </c>
      <c r="V2081" s="6">
        <v>199546</v>
      </c>
      <c r="W2081" s="6">
        <v>821649</v>
      </c>
      <c r="X2081" s="6">
        <v>579637</v>
      </c>
      <c r="Y2081" s="6">
        <v>545621</v>
      </c>
      <c r="Z2081" s="6">
        <v>315159</v>
      </c>
      <c r="AA2081" s="6">
        <v>94079</v>
      </c>
      <c r="AB2081" s="6">
        <v>49383</v>
      </c>
      <c r="AC2081" s="6">
        <v>170039305</v>
      </c>
      <c r="AD2081" s="6">
        <v>148751110</v>
      </c>
      <c r="AF2081">
        <f>Q2081/W2081</f>
        <v>-0.67103836309665077</v>
      </c>
      <c r="AG2081">
        <f>R2081/X2081</f>
        <v>-0.51588494178252942</v>
      </c>
      <c r="AH2081">
        <f>U2081/W2081</f>
        <v>0.19016879470430803</v>
      </c>
      <c r="AI2081">
        <f>V2081/X2081</f>
        <v>0.34426028704171746</v>
      </c>
      <c r="AJ2081">
        <f>Y2081/AA2081</f>
        <v>5.7996045876337972</v>
      </c>
      <c r="AK2081">
        <f>Z2081/AB2081</f>
        <v>6.3819330538849401</v>
      </c>
      <c r="AL2081">
        <f>O2081/K2081</f>
        <v>-97.966399999999993</v>
      </c>
      <c r="AM2081">
        <f>P2081/L2081</f>
        <v>-170.23928571428573</v>
      </c>
      <c r="AN2081">
        <f>K2081/W2081</f>
        <v>3.0426617691982831E-3</v>
      </c>
      <c r="AO2081">
        <f>L2081/X2081</f>
        <v>2.4153047510769672E-3</v>
      </c>
      <c r="AP2081">
        <f>IF(OR(Q2081&lt;0, Q2081="NA"), 0, 1)</f>
        <v>0</v>
      </c>
      <c r="AQ2081">
        <f>IF(OR(S2081&lt;0, S2081="NA"), 0, 1)</f>
        <v>0</v>
      </c>
      <c r="AR2081">
        <f>IFERROR(IF((AF2081-AG2081)&gt;0,1,0),0)</f>
        <v>0</v>
      </c>
      <c r="AS2081">
        <f>IFERROR(IF((S2081-Q2081)&gt;0,1,0),0)</f>
        <v>1</v>
      </c>
      <c r="AT2081">
        <f>IFERROR(IF((AH2081-AI2081)&lt;0,1,0),0)</f>
        <v>1</v>
      </c>
      <c r="AU2081">
        <f>IFERROR(IF((AJ2081-AK2081)&gt;0,1,0),0)</f>
        <v>0</v>
      </c>
      <c r="AV2081">
        <f>IFERROR(IF((AL2081-AM2081)&gt;0,1,0),0)</f>
        <v>1</v>
      </c>
      <c r="AW2081">
        <f>IFERROR(IF((AN2081-AO2081)&gt;0,1,0),0)</f>
        <v>1</v>
      </c>
      <c r="AX2081">
        <f>IFERROR(IF((AC2081-AD2081)&lt;0,1,0),0)</f>
        <v>0</v>
      </c>
      <c r="AY2081">
        <f>SUM(AP2081:AX2081)</f>
        <v>4</v>
      </c>
    </row>
    <row r="2082" spans="1:51" x14ac:dyDescent="0.45">
      <c r="A2082" s="1" t="s">
        <v>343</v>
      </c>
      <c r="B2082" s="2">
        <v>100575</v>
      </c>
      <c r="C2082" s="3" t="s">
        <v>5337</v>
      </c>
      <c r="D2082" s="5">
        <v>37.869999999999997</v>
      </c>
      <c r="E2082" s="5">
        <v>3829.1273454000002</v>
      </c>
      <c r="F2082" s="3" t="s">
        <v>4480</v>
      </c>
      <c r="G2082" s="3" t="s">
        <v>4481</v>
      </c>
      <c r="H2082" s="3" t="s">
        <v>4481</v>
      </c>
      <c r="I2082" s="3" t="s">
        <v>4482</v>
      </c>
      <c r="J2082" s="3" t="s">
        <v>4484</v>
      </c>
      <c r="K2082" s="6">
        <v>817114</v>
      </c>
      <c r="L2082" s="6">
        <v>780262</v>
      </c>
      <c r="M2082" s="6" t="s">
        <v>4474</v>
      </c>
      <c r="N2082" s="6" t="s">
        <v>4474</v>
      </c>
      <c r="O2082" s="6">
        <v>788790</v>
      </c>
      <c r="P2082" s="6">
        <v>754348</v>
      </c>
      <c r="Q2082" s="6">
        <v>209131</v>
      </c>
      <c r="R2082" s="6">
        <v>208252</v>
      </c>
      <c r="S2082" s="6" t="s">
        <v>4474</v>
      </c>
      <c r="T2082" s="6">
        <v>249382</v>
      </c>
      <c r="U2082" s="6">
        <v>418303</v>
      </c>
      <c r="V2082" s="6">
        <v>247800</v>
      </c>
      <c r="W2082" s="6">
        <v>24585323</v>
      </c>
      <c r="X2082" s="6">
        <v>24803723</v>
      </c>
      <c r="Y2082" s="6" t="s">
        <v>4474</v>
      </c>
      <c r="Z2082" s="6" t="s">
        <v>4474</v>
      </c>
      <c r="AA2082" s="6" t="s">
        <v>4474</v>
      </c>
      <c r="AB2082" s="6" t="s">
        <v>4474</v>
      </c>
      <c r="AC2082" s="6">
        <v>89770231</v>
      </c>
      <c r="AD2082" s="6">
        <v>89774392</v>
      </c>
      <c r="AF2082">
        <f>Q2082/W2082</f>
        <v>8.5063352635228757E-3</v>
      </c>
      <c r="AG2082">
        <f>R2082/X2082</f>
        <v>8.3959976492238679E-3</v>
      </c>
      <c r="AH2082">
        <f>U2082/W2082</f>
        <v>1.7014338188682736E-2</v>
      </c>
      <c r="AI2082">
        <f>V2082/X2082</f>
        <v>9.9904357099940191E-3</v>
      </c>
      <c r="AJ2082" t="e">
        <f>Y2082/AA2082</f>
        <v>#VALUE!</v>
      </c>
      <c r="AK2082" t="e">
        <f>Z2082/AB2082</f>
        <v>#VALUE!</v>
      </c>
      <c r="AL2082">
        <f>O2082/K2082</f>
        <v>0.96533653810851361</v>
      </c>
      <c r="AM2082">
        <f>P2082/L2082</f>
        <v>0.96678807887606988</v>
      </c>
      <c r="AN2082">
        <f>K2082/W2082</f>
        <v>3.3235845630338066E-2</v>
      </c>
      <c r="AO2082">
        <f>L2082/X2082</f>
        <v>3.1457454995768179E-2</v>
      </c>
      <c r="AP2082">
        <f>IF(OR(Q2082&lt;0, Q2082="NA"), 0, 1)</f>
        <v>1</v>
      </c>
      <c r="AQ2082">
        <f>IF(OR(S2082&lt;0, S2082="NA"), 0, 1)</f>
        <v>0</v>
      </c>
      <c r="AR2082">
        <f>IFERROR(IF((AF2082-AG2082)&gt;0,1,0),0)</f>
        <v>1</v>
      </c>
      <c r="AS2082">
        <f>IFERROR(IF((S2082-Q2082)&gt;0,1,0),0)</f>
        <v>0</v>
      </c>
      <c r="AT2082">
        <f>IFERROR(IF((AH2082-AI2082)&lt;0,1,0),0)</f>
        <v>0</v>
      </c>
      <c r="AU2082">
        <f>IFERROR(IF((AJ2082-AK2082)&gt;0,1,0),0)</f>
        <v>0</v>
      </c>
      <c r="AV2082">
        <f>IFERROR(IF((AL2082-AM2082)&gt;0,1,0),0)</f>
        <v>0</v>
      </c>
      <c r="AW2082">
        <f>IFERROR(IF((AN2082-AO2082)&gt;0,1,0),0)</f>
        <v>1</v>
      </c>
      <c r="AX2082">
        <f>IFERROR(IF((AC2082-AD2082)&lt;0,1,0),0)</f>
        <v>1</v>
      </c>
      <c r="AY2082">
        <f>SUM(AP2082:AX2082)</f>
        <v>4</v>
      </c>
    </row>
    <row r="2083" spans="1:51" x14ac:dyDescent="0.45">
      <c r="A2083" s="1" t="s">
        <v>367</v>
      </c>
      <c r="B2083" s="2">
        <v>4067051</v>
      </c>
      <c r="C2083" s="3" t="s">
        <v>5337</v>
      </c>
      <c r="D2083" s="7">
        <v>182.47</v>
      </c>
      <c r="E2083" s="5">
        <v>7234.2428438799998</v>
      </c>
      <c r="F2083" s="3" t="s">
        <v>4475</v>
      </c>
      <c r="G2083" s="3" t="s">
        <v>4476</v>
      </c>
      <c r="H2083" s="3" t="s">
        <v>4477</v>
      </c>
      <c r="I2083" s="3" t="s">
        <v>4577</v>
      </c>
      <c r="J2083" s="3" t="s">
        <v>4790</v>
      </c>
      <c r="K2083" s="6">
        <v>26319600</v>
      </c>
      <c r="L2083" s="6">
        <v>26626200</v>
      </c>
      <c r="M2083" s="6">
        <v>1506900</v>
      </c>
      <c r="N2083" s="6">
        <v>1616700</v>
      </c>
      <c r="O2083" s="6">
        <v>1270000</v>
      </c>
      <c r="P2083" s="6">
        <v>1385400</v>
      </c>
      <c r="Q2083" s="6">
        <v>722300</v>
      </c>
      <c r="R2083" s="6">
        <v>780200</v>
      </c>
      <c r="S2083" s="6">
        <v>126300</v>
      </c>
      <c r="T2083" s="6">
        <v>451900</v>
      </c>
      <c r="U2083" s="6">
        <v>3388300</v>
      </c>
      <c r="V2083" s="6">
        <v>3238600</v>
      </c>
      <c r="W2083" s="6">
        <v>12906600</v>
      </c>
      <c r="X2083" s="6">
        <v>12828600</v>
      </c>
      <c r="Y2083" s="6">
        <v>4749500</v>
      </c>
      <c r="Z2083" s="6">
        <v>4851400</v>
      </c>
      <c r="AA2083" s="6">
        <v>5960400</v>
      </c>
      <c r="AB2083" s="6">
        <v>6217100</v>
      </c>
      <c r="AC2083" s="6">
        <v>39646204</v>
      </c>
      <c r="AD2083" s="6">
        <v>39679183</v>
      </c>
      <c r="AF2083">
        <f>Q2083/W2083</f>
        <v>5.5963615514542944E-2</v>
      </c>
      <c r="AG2083">
        <f>R2083/X2083</f>
        <v>6.0817236487223862E-2</v>
      </c>
      <c r="AH2083">
        <f>U2083/W2083</f>
        <v>0.26252459981714782</v>
      </c>
      <c r="AI2083">
        <f>V2083/X2083</f>
        <v>0.25245155356001436</v>
      </c>
      <c r="AJ2083">
        <f>Y2083/AA2083</f>
        <v>0.79684249379236294</v>
      </c>
      <c r="AK2083">
        <f>Z2083/AB2083</f>
        <v>0.78033166588924097</v>
      </c>
      <c r="AL2083">
        <f>O2083/K2083</f>
        <v>4.8253012963722856E-2</v>
      </c>
      <c r="AM2083">
        <f>P2083/L2083</f>
        <v>5.2031457737116073E-2</v>
      </c>
      <c r="AN2083">
        <f>K2083/W2083</f>
        <v>2.039235739854028</v>
      </c>
      <c r="AO2083">
        <f>L2083/X2083</f>
        <v>2.0755343529301715</v>
      </c>
      <c r="AP2083">
        <f>IF(OR(Q2083&lt;0, Q2083="NA"), 0, 1)</f>
        <v>1</v>
      </c>
      <c r="AQ2083">
        <f>IF(OR(S2083&lt;0, S2083="NA"), 0, 1)</f>
        <v>1</v>
      </c>
      <c r="AR2083">
        <f>IFERROR(IF((AF2083-AG2083)&gt;0,1,0),0)</f>
        <v>0</v>
      </c>
      <c r="AS2083">
        <f>IFERROR(IF((S2083-Q2083)&gt;0,1,0),0)</f>
        <v>0</v>
      </c>
      <c r="AT2083">
        <f>IFERROR(IF((AH2083-AI2083)&lt;0,1,0),0)</f>
        <v>0</v>
      </c>
      <c r="AU2083">
        <f>IFERROR(IF((AJ2083-AK2083)&gt;0,1,0),0)</f>
        <v>1</v>
      </c>
      <c r="AV2083">
        <f>IFERROR(IF((AL2083-AM2083)&gt;0,1,0),0)</f>
        <v>0</v>
      </c>
      <c r="AW2083">
        <f>IFERROR(IF((AN2083-AO2083)&gt;0,1,0),0)</f>
        <v>0</v>
      </c>
      <c r="AX2083">
        <f>IFERROR(IF((AC2083-AD2083)&lt;0,1,0),0)</f>
        <v>1</v>
      </c>
      <c r="AY2083">
        <f>SUM(AP2083:AX2083)</f>
        <v>4</v>
      </c>
    </row>
    <row r="2084" spans="1:51" x14ac:dyDescent="0.45">
      <c r="A2084" s="1" t="s">
        <v>375</v>
      </c>
      <c r="B2084" s="2">
        <v>8386692</v>
      </c>
      <c r="C2084" s="3" t="s">
        <v>5337</v>
      </c>
      <c r="D2084" s="5">
        <v>22.1</v>
      </c>
      <c r="E2084" s="5">
        <v>15041.564979999999</v>
      </c>
      <c r="F2084" s="3" t="s">
        <v>4470</v>
      </c>
      <c r="G2084" s="3" t="s">
        <v>4471</v>
      </c>
      <c r="H2084" s="3" t="s">
        <v>4472</v>
      </c>
      <c r="I2084" s="3" t="s">
        <v>4472</v>
      </c>
      <c r="J2084" s="3" t="s">
        <v>4664</v>
      </c>
      <c r="K2084" s="6">
        <v>6819800</v>
      </c>
      <c r="L2084" s="6">
        <v>6825600</v>
      </c>
      <c r="M2084" s="6">
        <v>1076500</v>
      </c>
      <c r="N2084" s="6">
        <v>1157300</v>
      </c>
      <c r="O2084" s="6">
        <v>671300</v>
      </c>
      <c r="P2084" s="6">
        <v>756500</v>
      </c>
      <c r="Q2084" s="6">
        <v>309600</v>
      </c>
      <c r="R2084" s="6">
        <v>360200</v>
      </c>
      <c r="S2084" s="6">
        <v>919100</v>
      </c>
      <c r="T2084" s="6">
        <v>905000</v>
      </c>
      <c r="U2084" s="6">
        <v>4674500</v>
      </c>
      <c r="V2084" s="6">
        <v>4789600</v>
      </c>
      <c r="W2084" s="6">
        <v>12840600</v>
      </c>
      <c r="X2084" s="6">
        <v>12693500</v>
      </c>
      <c r="Y2084" s="6">
        <v>2504700</v>
      </c>
      <c r="Z2084" s="6">
        <v>2329200</v>
      </c>
      <c r="AA2084" s="6">
        <v>1629800</v>
      </c>
      <c r="AB2084" s="6">
        <v>1464600</v>
      </c>
      <c r="AC2084" s="6">
        <v>680600000</v>
      </c>
      <c r="AD2084" s="6">
        <v>679600000</v>
      </c>
      <c r="AF2084">
        <f>Q2084/W2084</f>
        <v>2.411102284939956E-2</v>
      </c>
      <c r="AG2084">
        <f>R2084/X2084</f>
        <v>2.8376728246740458E-2</v>
      </c>
      <c r="AH2084">
        <f>U2084/W2084</f>
        <v>0.3640406211547747</v>
      </c>
      <c r="AI2084">
        <f>V2084/X2084</f>
        <v>0.37732697837475876</v>
      </c>
      <c r="AJ2084">
        <f>Y2084/AA2084</f>
        <v>1.5368143330469997</v>
      </c>
      <c r="AK2084">
        <f>Z2084/AB2084</f>
        <v>1.5903318312167145</v>
      </c>
      <c r="AL2084">
        <f>O2084/K2084</f>
        <v>9.8433971670723486E-2</v>
      </c>
      <c r="AM2084">
        <f>P2084/L2084</f>
        <v>0.11083274730426629</v>
      </c>
      <c r="AN2084">
        <f>K2084/W2084</f>
        <v>0.53111225332149592</v>
      </c>
      <c r="AO2084">
        <f>L2084/X2084</f>
        <v>0.53772403198487417</v>
      </c>
      <c r="AP2084">
        <f>IF(OR(Q2084&lt;0, Q2084="NA"), 0, 1)</f>
        <v>1</v>
      </c>
      <c r="AQ2084">
        <f>IF(OR(S2084&lt;0, S2084="NA"), 0, 1)</f>
        <v>1</v>
      </c>
      <c r="AR2084">
        <f>IFERROR(IF((AF2084-AG2084)&gt;0,1,0),0)</f>
        <v>0</v>
      </c>
      <c r="AS2084">
        <f>IFERROR(IF((S2084-Q2084)&gt;0,1,0),0)</f>
        <v>1</v>
      </c>
      <c r="AT2084">
        <f>IFERROR(IF((AH2084-AI2084)&lt;0,1,0),0)</f>
        <v>1</v>
      </c>
      <c r="AU2084">
        <f>IFERROR(IF((AJ2084-AK2084)&gt;0,1,0),0)</f>
        <v>0</v>
      </c>
      <c r="AV2084">
        <f>IFERROR(IF((AL2084-AM2084)&gt;0,1,0),0)</f>
        <v>0</v>
      </c>
      <c r="AW2084">
        <f>IFERROR(IF((AN2084-AO2084)&gt;0,1,0),0)</f>
        <v>0</v>
      </c>
      <c r="AX2084">
        <f>IFERROR(IF((AC2084-AD2084)&lt;0,1,0),0)</f>
        <v>0</v>
      </c>
      <c r="AY2084">
        <f>SUM(AP2084:AX2084)</f>
        <v>4</v>
      </c>
    </row>
    <row r="2085" spans="1:51" x14ac:dyDescent="0.45">
      <c r="A2085" s="1" t="s">
        <v>377</v>
      </c>
      <c r="B2085" s="2">
        <v>5113780</v>
      </c>
      <c r="C2085" s="3" t="s">
        <v>5335</v>
      </c>
      <c r="D2085" s="5">
        <v>17.54</v>
      </c>
      <c r="E2085" s="5">
        <v>3288.9482195400001</v>
      </c>
      <c r="F2085" s="3" t="s">
        <v>4500</v>
      </c>
      <c r="G2085" s="3" t="s">
        <v>4501</v>
      </c>
      <c r="H2085" s="3" t="s">
        <v>4502</v>
      </c>
      <c r="I2085" s="3" t="s">
        <v>4538</v>
      </c>
      <c r="J2085" s="3" t="s">
        <v>4504</v>
      </c>
      <c r="K2085" s="6">
        <v>315923</v>
      </c>
      <c r="L2085" s="6">
        <v>299879</v>
      </c>
      <c r="M2085" s="6">
        <v>8459</v>
      </c>
      <c r="N2085" s="6">
        <v>287</v>
      </c>
      <c r="O2085" s="6">
        <v>3191</v>
      </c>
      <c r="P2085" s="6">
        <v>-4774</v>
      </c>
      <c r="Q2085" s="6">
        <v>-7528</v>
      </c>
      <c r="R2085" s="6">
        <v>-14686</v>
      </c>
      <c r="S2085" s="6">
        <v>77544</v>
      </c>
      <c r="T2085" s="6">
        <v>49352</v>
      </c>
      <c r="U2085" s="6" t="s">
        <v>4474</v>
      </c>
      <c r="V2085" s="6" t="s">
        <v>4474</v>
      </c>
      <c r="W2085" s="6">
        <v>462955</v>
      </c>
      <c r="X2085" s="6">
        <v>427265</v>
      </c>
      <c r="Y2085" s="6">
        <v>341045</v>
      </c>
      <c r="Z2085" s="6">
        <v>316892</v>
      </c>
      <c r="AA2085" s="6">
        <v>194695</v>
      </c>
      <c r="AB2085" s="6">
        <v>172727</v>
      </c>
      <c r="AC2085" s="6">
        <v>187430543</v>
      </c>
      <c r="AD2085" s="6">
        <v>186657306</v>
      </c>
      <c r="AF2085">
        <f>Q2085/W2085</f>
        <v>-1.6260759685066583E-2</v>
      </c>
      <c r="AG2085">
        <f>R2085/X2085</f>
        <v>-3.4372110984985896E-2</v>
      </c>
      <c r="AH2085" t="e">
        <f>U2085/W2085</f>
        <v>#VALUE!</v>
      </c>
      <c r="AI2085" t="e">
        <f>V2085/X2085</f>
        <v>#VALUE!</v>
      </c>
      <c r="AJ2085">
        <f>Y2085/AA2085</f>
        <v>1.7516885384832688</v>
      </c>
      <c r="AK2085">
        <f>Z2085/AB2085</f>
        <v>1.834640791538092</v>
      </c>
      <c r="AL2085">
        <f>O2085/K2085</f>
        <v>1.0100562478831867E-2</v>
      </c>
      <c r="AM2085">
        <f>P2085/L2085</f>
        <v>-1.5919754300901364E-2</v>
      </c>
      <c r="AN2085">
        <f>K2085/W2085</f>
        <v>0.68240541737317884</v>
      </c>
      <c r="AO2085">
        <f>L2085/X2085</f>
        <v>0.70185716124653319</v>
      </c>
      <c r="AP2085">
        <f>IF(OR(Q2085&lt;0, Q2085="NA"), 0, 1)</f>
        <v>0</v>
      </c>
      <c r="AQ2085">
        <f>IF(OR(S2085&lt;0, S2085="NA"), 0, 1)</f>
        <v>1</v>
      </c>
      <c r="AR2085">
        <f>IFERROR(IF((AF2085-AG2085)&gt;0,1,0),0)</f>
        <v>1</v>
      </c>
      <c r="AS2085">
        <f>IFERROR(IF((S2085-Q2085)&gt;0,1,0),0)</f>
        <v>1</v>
      </c>
      <c r="AT2085">
        <f>IFERROR(IF((AH2085-AI2085)&lt;0,1,0),0)</f>
        <v>0</v>
      </c>
      <c r="AU2085">
        <f>IFERROR(IF((AJ2085-AK2085)&gt;0,1,0),0)</f>
        <v>0</v>
      </c>
      <c r="AV2085">
        <f>IFERROR(IF((AL2085-AM2085)&gt;0,1,0),0)</f>
        <v>1</v>
      </c>
      <c r="AW2085">
        <f>IFERROR(IF((AN2085-AO2085)&gt;0,1,0),0)</f>
        <v>0</v>
      </c>
      <c r="AX2085">
        <f>IFERROR(IF((AC2085-AD2085)&lt;0,1,0),0)</f>
        <v>0</v>
      </c>
      <c r="AY2085">
        <f>SUM(AP2085:AX2085)</f>
        <v>4</v>
      </c>
    </row>
    <row r="2086" spans="1:51" x14ac:dyDescent="0.45">
      <c r="A2086" s="1" t="s">
        <v>389</v>
      </c>
      <c r="B2086" s="2">
        <v>4094856</v>
      </c>
      <c r="C2086" s="3" t="s">
        <v>5335</v>
      </c>
      <c r="D2086" s="5">
        <v>70.58</v>
      </c>
      <c r="E2086" s="5">
        <v>2294.2813143799999</v>
      </c>
      <c r="F2086" s="3" t="s">
        <v>4500</v>
      </c>
      <c r="G2086" s="3" t="s">
        <v>4539</v>
      </c>
      <c r="H2086" s="3" t="s">
        <v>4539</v>
      </c>
      <c r="I2086" s="3" t="s">
        <v>4540</v>
      </c>
      <c r="J2086" s="3" t="s">
        <v>4541</v>
      </c>
      <c r="K2086" s="6">
        <v>1075736</v>
      </c>
      <c r="L2086" s="6">
        <v>1111497</v>
      </c>
      <c r="M2086" s="6">
        <v>244837</v>
      </c>
      <c r="N2086" s="6">
        <v>268926</v>
      </c>
      <c r="O2086" s="6">
        <v>235314</v>
      </c>
      <c r="P2086" s="6">
        <v>260079</v>
      </c>
      <c r="Q2086" s="6">
        <v>222092</v>
      </c>
      <c r="R2086" s="6">
        <v>239447</v>
      </c>
      <c r="S2086" s="6">
        <v>193613</v>
      </c>
      <c r="T2086" s="6">
        <v>171885</v>
      </c>
      <c r="U2086" s="6" t="s">
        <v>4474</v>
      </c>
      <c r="V2086" s="6" t="s">
        <v>4474</v>
      </c>
      <c r="W2086" s="6">
        <v>1338125</v>
      </c>
      <c r="X2086" s="6">
        <v>1288405</v>
      </c>
      <c r="Y2086" s="6">
        <v>1122093</v>
      </c>
      <c r="Z2086" s="6">
        <v>1078327</v>
      </c>
      <c r="AA2086" s="6">
        <v>252264</v>
      </c>
      <c r="AB2086" s="6">
        <v>244179</v>
      </c>
      <c r="AC2086" s="6">
        <v>32504000</v>
      </c>
      <c r="AD2086" s="6">
        <v>32617000</v>
      </c>
      <c r="AF2086">
        <f>Q2086/W2086</f>
        <v>0.16597253619803831</v>
      </c>
      <c r="AG2086">
        <f>R2086/X2086</f>
        <v>0.18584761779098963</v>
      </c>
      <c r="AH2086" t="e">
        <f>U2086/W2086</f>
        <v>#VALUE!</v>
      </c>
      <c r="AI2086" t="e">
        <f>V2086/X2086</f>
        <v>#VALUE!</v>
      </c>
      <c r="AJ2086">
        <f>Y2086/AA2086</f>
        <v>4.4480900960898104</v>
      </c>
      <c r="AK2086">
        <f>Z2086/AB2086</f>
        <v>4.4161332465117802</v>
      </c>
      <c r="AL2086">
        <f>O2086/K2086</f>
        <v>0.21874697881264549</v>
      </c>
      <c r="AM2086">
        <f>P2086/L2086</f>
        <v>0.23398983533018983</v>
      </c>
      <c r="AN2086">
        <f>K2086/W2086</f>
        <v>0.80391293787949558</v>
      </c>
      <c r="AO2086">
        <f>L2086/X2086</f>
        <v>0.86269224351038687</v>
      </c>
      <c r="AP2086">
        <f>IF(OR(Q2086&lt;0, Q2086="NA"), 0, 1)</f>
        <v>1</v>
      </c>
      <c r="AQ2086">
        <f>IF(OR(S2086&lt;0, S2086="NA"), 0, 1)</f>
        <v>1</v>
      </c>
      <c r="AR2086">
        <f>IFERROR(IF((AF2086-AG2086)&gt;0,1,0),0)</f>
        <v>0</v>
      </c>
      <c r="AS2086">
        <f>IFERROR(IF((S2086-Q2086)&gt;0,1,0),0)</f>
        <v>0</v>
      </c>
      <c r="AT2086">
        <f>IFERROR(IF((AH2086-AI2086)&lt;0,1,0),0)</f>
        <v>0</v>
      </c>
      <c r="AU2086">
        <f>IFERROR(IF((AJ2086-AK2086)&gt;0,1,0),0)</f>
        <v>1</v>
      </c>
      <c r="AV2086">
        <f>IFERROR(IF((AL2086-AM2086)&gt;0,1,0),0)</f>
        <v>0</v>
      </c>
      <c r="AW2086">
        <f>IFERROR(IF((AN2086-AO2086)&gt;0,1,0),0)</f>
        <v>0</v>
      </c>
      <c r="AX2086">
        <f>IFERROR(IF((AC2086-AD2086)&lt;0,1,0),0)</f>
        <v>1</v>
      </c>
      <c r="AY2086">
        <f>SUM(AP2086:AX2086)</f>
        <v>4</v>
      </c>
    </row>
    <row r="2087" spans="1:51" x14ac:dyDescent="0.45">
      <c r="A2087" s="1" t="s">
        <v>396</v>
      </c>
      <c r="B2087" s="2">
        <v>4942532</v>
      </c>
      <c r="C2087" s="3" t="s">
        <v>5335</v>
      </c>
      <c r="D2087" s="5">
        <v>53.98</v>
      </c>
      <c r="E2087" s="5">
        <v>2466.44811424</v>
      </c>
      <c r="F2087" s="3" t="s">
        <v>4470</v>
      </c>
      <c r="G2087" s="3" t="s">
        <v>4471</v>
      </c>
      <c r="H2087" s="3" t="s">
        <v>4472</v>
      </c>
      <c r="I2087" s="3" t="s">
        <v>4472</v>
      </c>
      <c r="J2087" s="3" t="s">
        <v>4556</v>
      </c>
      <c r="K2087" s="6">
        <v>656323</v>
      </c>
      <c r="L2087" s="6">
        <v>658617</v>
      </c>
      <c r="M2087" s="6">
        <v>21802</v>
      </c>
      <c r="N2087" s="6">
        <v>20525</v>
      </c>
      <c r="O2087" s="6">
        <v>-68942</v>
      </c>
      <c r="P2087" s="6">
        <v>-68515</v>
      </c>
      <c r="Q2087" s="6">
        <v>-164170</v>
      </c>
      <c r="R2087" s="6">
        <v>-155811</v>
      </c>
      <c r="S2087" s="6">
        <v>50289</v>
      </c>
      <c r="T2087" s="6">
        <v>76490</v>
      </c>
      <c r="U2087" s="6" t="s">
        <v>4474</v>
      </c>
      <c r="V2087" s="6" t="s">
        <v>4474</v>
      </c>
      <c r="W2087" s="6">
        <v>2100041</v>
      </c>
      <c r="X2087" s="6">
        <v>2323295</v>
      </c>
      <c r="Y2087" s="6">
        <v>832807</v>
      </c>
      <c r="Z2087" s="6">
        <v>967658</v>
      </c>
      <c r="AA2087" s="6">
        <v>204839</v>
      </c>
      <c r="AB2087" s="6">
        <v>202574</v>
      </c>
      <c r="AC2087" s="6">
        <v>45570084</v>
      </c>
      <c r="AD2087" s="6">
        <v>50395071</v>
      </c>
      <c r="AF2087">
        <f>Q2087/W2087</f>
        <v>-7.8174664208936873E-2</v>
      </c>
      <c r="AG2087">
        <f>R2087/X2087</f>
        <v>-6.7064664625026096E-2</v>
      </c>
      <c r="AH2087" t="e">
        <f>U2087/W2087</f>
        <v>#VALUE!</v>
      </c>
      <c r="AI2087" t="e">
        <f>V2087/X2087</f>
        <v>#VALUE!</v>
      </c>
      <c r="AJ2087">
        <f>Y2087/AA2087</f>
        <v>4.0656662061423852</v>
      </c>
      <c r="AK2087">
        <f>Z2087/AB2087</f>
        <v>4.7768124241018093</v>
      </c>
      <c r="AL2087">
        <f>O2087/K2087</f>
        <v>-0.10504279143043897</v>
      </c>
      <c r="AM2087">
        <f>P2087/L2087</f>
        <v>-0.10402859324918731</v>
      </c>
      <c r="AN2087">
        <f>K2087/W2087</f>
        <v>0.3125286601547303</v>
      </c>
      <c r="AO2087">
        <f>L2087/X2087</f>
        <v>0.28348401731161993</v>
      </c>
      <c r="AP2087">
        <f>IF(OR(Q2087&lt;0, Q2087="NA"), 0, 1)</f>
        <v>0</v>
      </c>
      <c r="AQ2087">
        <f>IF(OR(S2087&lt;0, S2087="NA"), 0, 1)</f>
        <v>1</v>
      </c>
      <c r="AR2087">
        <f>IFERROR(IF((AF2087-AG2087)&gt;0,1,0),0)</f>
        <v>0</v>
      </c>
      <c r="AS2087">
        <f>IFERROR(IF((S2087-Q2087)&gt;0,1,0),0)</f>
        <v>1</v>
      </c>
      <c r="AT2087">
        <f>IFERROR(IF((AH2087-AI2087)&lt;0,1,0),0)</f>
        <v>0</v>
      </c>
      <c r="AU2087">
        <f>IFERROR(IF((AJ2087-AK2087)&gt;0,1,0),0)</f>
        <v>0</v>
      </c>
      <c r="AV2087">
        <f>IFERROR(IF((AL2087-AM2087)&gt;0,1,0),0)</f>
        <v>0</v>
      </c>
      <c r="AW2087">
        <f>IFERROR(IF((AN2087-AO2087)&gt;0,1,0),0)</f>
        <v>1</v>
      </c>
      <c r="AX2087">
        <f>IFERROR(IF((AC2087-AD2087)&lt;0,1,0),0)</f>
        <v>1</v>
      </c>
      <c r="AY2087">
        <f>SUM(AP2087:AX2087)</f>
        <v>4</v>
      </c>
    </row>
    <row r="2088" spans="1:51" x14ac:dyDescent="0.45">
      <c r="A2088" s="1" t="s">
        <v>405</v>
      </c>
      <c r="B2088" s="2">
        <v>13597615</v>
      </c>
      <c r="C2088" s="3" t="s">
        <v>5337</v>
      </c>
      <c r="D2088" s="5">
        <v>29.16</v>
      </c>
      <c r="E2088" s="5">
        <v>188.85141576000001</v>
      </c>
      <c r="F2088" s="3" t="s">
        <v>4480</v>
      </c>
      <c r="G2088" s="3" t="s">
        <v>4491</v>
      </c>
      <c r="H2088" s="3" t="s">
        <v>4492</v>
      </c>
      <c r="I2088" s="3" t="s">
        <v>4802</v>
      </c>
      <c r="J2088" s="3" t="s">
        <v>4803</v>
      </c>
      <c r="K2088" s="6">
        <v>1907413</v>
      </c>
      <c r="L2088" s="6">
        <v>1783768</v>
      </c>
      <c r="M2088" s="6">
        <v>-93948</v>
      </c>
      <c r="N2088" s="6">
        <v>-94359</v>
      </c>
      <c r="O2088" s="6">
        <v>-96518</v>
      </c>
      <c r="P2088" s="6">
        <v>-100381</v>
      </c>
      <c r="Q2088" s="6">
        <v>-141771</v>
      </c>
      <c r="R2088" s="6">
        <v>-187233</v>
      </c>
      <c r="S2088" s="6">
        <v>-59411</v>
      </c>
      <c r="T2088" s="6">
        <v>-9751</v>
      </c>
      <c r="U2088" s="6" t="s">
        <v>4474</v>
      </c>
      <c r="V2088" s="6" t="s">
        <v>4474</v>
      </c>
      <c r="W2088" s="6">
        <v>1182729</v>
      </c>
      <c r="X2088" s="6">
        <v>1242902</v>
      </c>
      <c r="Y2088" s="6">
        <v>1097795</v>
      </c>
      <c r="Z2088" s="6">
        <v>1157405</v>
      </c>
      <c r="AA2088" s="6">
        <v>1041949</v>
      </c>
      <c r="AB2088" s="6">
        <v>1077385</v>
      </c>
      <c r="AC2088" s="6">
        <v>6465776</v>
      </c>
      <c r="AD2088" s="6">
        <v>6310548</v>
      </c>
      <c r="AF2088">
        <f>Q2088/W2088</f>
        <v>-0.11986769581197383</v>
      </c>
      <c r="AG2088">
        <f>R2088/X2088</f>
        <v>-0.15064180442223118</v>
      </c>
      <c r="AH2088" t="e">
        <f>U2088/W2088</f>
        <v>#VALUE!</v>
      </c>
      <c r="AI2088" t="e">
        <f>V2088/X2088</f>
        <v>#VALUE!</v>
      </c>
      <c r="AJ2088">
        <f>Y2088/AA2088</f>
        <v>1.0535976328975794</v>
      </c>
      <c r="AK2088">
        <f>Z2088/AB2088</f>
        <v>1.0742724281477838</v>
      </c>
      <c r="AL2088">
        <f>O2088/K2088</f>
        <v>-5.0601521537286365E-2</v>
      </c>
      <c r="AM2088">
        <f>P2088/L2088</f>
        <v>-5.627469491548228E-2</v>
      </c>
      <c r="AN2088">
        <f>K2088/W2088</f>
        <v>1.6127219337650467</v>
      </c>
      <c r="AO2088">
        <f>L2088/X2088</f>
        <v>1.4351638343167845</v>
      </c>
      <c r="AP2088">
        <f>IF(OR(Q2088&lt;0, Q2088="NA"), 0, 1)</f>
        <v>0</v>
      </c>
      <c r="AQ2088">
        <f>IF(OR(S2088&lt;0, S2088="NA"), 0, 1)</f>
        <v>0</v>
      </c>
      <c r="AR2088">
        <f>IFERROR(IF((AF2088-AG2088)&gt;0,1,0),0)</f>
        <v>1</v>
      </c>
      <c r="AS2088">
        <f>IFERROR(IF((S2088-Q2088)&gt;0,1,0),0)</f>
        <v>1</v>
      </c>
      <c r="AT2088">
        <f>IFERROR(IF((AH2088-AI2088)&lt;0,1,0),0)</f>
        <v>0</v>
      </c>
      <c r="AU2088">
        <f>IFERROR(IF((AJ2088-AK2088)&gt;0,1,0),0)</f>
        <v>0</v>
      </c>
      <c r="AV2088">
        <f>IFERROR(IF((AL2088-AM2088)&gt;0,1,0),0)</f>
        <v>1</v>
      </c>
      <c r="AW2088">
        <f>IFERROR(IF((AN2088-AO2088)&gt;0,1,0),0)</f>
        <v>1</v>
      </c>
      <c r="AX2088">
        <f>IFERROR(IF((AC2088-AD2088)&lt;0,1,0),0)</f>
        <v>0</v>
      </c>
      <c r="AY2088">
        <f>SUM(AP2088:AX2088)</f>
        <v>4</v>
      </c>
    </row>
    <row r="2089" spans="1:51" x14ac:dyDescent="0.45">
      <c r="A2089" s="1" t="s">
        <v>415</v>
      </c>
      <c r="B2089" s="2">
        <v>100161</v>
      </c>
      <c r="C2089" s="3" t="s">
        <v>5337</v>
      </c>
      <c r="D2089" s="5">
        <v>71.11</v>
      </c>
      <c r="E2089" s="5">
        <v>2826.49115983</v>
      </c>
      <c r="F2089" s="3" t="s">
        <v>4480</v>
      </c>
      <c r="G2089" s="3" t="s">
        <v>4481</v>
      </c>
      <c r="H2089" s="3" t="s">
        <v>4481</v>
      </c>
      <c r="I2089" s="3" t="s">
        <v>4482</v>
      </c>
      <c r="J2089" s="3" t="s">
        <v>4484</v>
      </c>
      <c r="K2089" s="6">
        <v>633952</v>
      </c>
      <c r="L2089" s="6">
        <v>643295</v>
      </c>
      <c r="M2089" s="6" t="s">
        <v>4474</v>
      </c>
      <c r="N2089" s="6" t="s">
        <v>4474</v>
      </c>
      <c r="O2089" s="6">
        <v>578607</v>
      </c>
      <c r="P2089" s="6">
        <v>577619</v>
      </c>
      <c r="Q2089" s="6">
        <v>141228</v>
      </c>
      <c r="R2089" s="6">
        <v>148773</v>
      </c>
      <c r="S2089" s="6">
        <v>110587</v>
      </c>
      <c r="T2089" s="6">
        <v>273752</v>
      </c>
      <c r="U2089" s="6">
        <v>100000</v>
      </c>
      <c r="V2089" s="6">
        <v>100000</v>
      </c>
      <c r="W2089" s="6">
        <v>23799174</v>
      </c>
      <c r="X2089" s="6">
        <v>23300768</v>
      </c>
      <c r="Y2089" s="6" t="s">
        <v>4474</v>
      </c>
      <c r="Z2089" s="6" t="s">
        <v>4474</v>
      </c>
      <c r="AA2089" s="6" t="s">
        <v>4474</v>
      </c>
      <c r="AB2089" s="6" t="s">
        <v>4474</v>
      </c>
      <c r="AC2089" s="6">
        <v>39748304</v>
      </c>
      <c r="AD2089" s="6">
        <v>39729941</v>
      </c>
      <c r="AF2089">
        <f>Q2089/W2089</f>
        <v>5.9341555299356188E-3</v>
      </c>
      <c r="AG2089">
        <f>R2089/X2089</f>
        <v>6.384896841168497E-3</v>
      </c>
      <c r="AH2089">
        <f>U2089/W2089</f>
        <v>4.2018265003650971E-3</v>
      </c>
      <c r="AI2089">
        <f>V2089/X2089</f>
        <v>4.2917040331031152E-3</v>
      </c>
      <c r="AJ2089" t="e">
        <f>Y2089/AA2089</f>
        <v>#VALUE!</v>
      </c>
      <c r="AK2089" t="e">
        <f>Z2089/AB2089</f>
        <v>#VALUE!</v>
      </c>
      <c r="AL2089">
        <f>O2089/K2089</f>
        <v>0.91269843773661097</v>
      </c>
      <c r="AM2089">
        <f>P2089/L2089</f>
        <v>0.89790687009847736</v>
      </c>
      <c r="AN2089">
        <f>K2089/W2089</f>
        <v>2.6637563135594539E-2</v>
      </c>
      <c r="AO2089">
        <f>L2089/X2089</f>
        <v>2.7608317459750682E-2</v>
      </c>
      <c r="AP2089">
        <f>IF(OR(Q2089&lt;0, Q2089="NA"), 0, 1)</f>
        <v>1</v>
      </c>
      <c r="AQ2089">
        <f>IF(OR(S2089&lt;0, S2089="NA"), 0, 1)</f>
        <v>1</v>
      </c>
      <c r="AR2089">
        <f>IFERROR(IF((AF2089-AG2089)&gt;0,1,0),0)</f>
        <v>0</v>
      </c>
      <c r="AS2089">
        <f>IFERROR(IF((S2089-Q2089)&gt;0,1,0),0)</f>
        <v>0</v>
      </c>
      <c r="AT2089">
        <f>IFERROR(IF((AH2089-AI2089)&lt;0,1,0),0)</f>
        <v>1</v>
      </c>
      <c r="AU2089">
        <f>IFERROR(IF((AJ2089-AK2089)&gt;0,1,0),0)</f>
        <v>0</v>
      </c>
      <c r="AV2089">
        <f>IFERROR(IF((AL2089-AM2089)&gt;0,1,0),0)</f>
        <v>1</v>
      </c>
      <c r="AW2089">
        <f>IFERROR(IF((AN2089-AO2089)&gt;0,1,0),0)</f>
        <v>0</v>
      </c>
      <c r="AX2089">
        <f>IFERROR(IF((AC2089-AD2089)&lt;0,1,0),0)</f>
        <v>0</v>
      </c>
      <c r="AY2089">
        <f>SUM(AP2089:AX2089)</f>
        <v>4</v>
      </c>
    </row>
    <row r="2090" spans="1:51" x14ac:dyDescent="0.45">
      <c r="A2090" s="1" t="s">
        <v>416</v>
      </c>
      <c r="B2090" s="2">
        <v>4164467</v>
      </c>
      <c r="C2090" s="3" t="s">
        <v>5336</v>
      </c>
      <c r="D2090" s="5">
        <v>23.34</v>
      </c>
      <c r="E2090" s="5">
        <v>372.86417885999998</v>
      </c>
      <c r="F2090" s="3" t="s">
        <v>4480</v>
      </c>
      <c r="G2090" s="3" t="s">
        <v>4481</v>
      </c>
      <c r="H2090" s="3" t="s">
        <v>4481</v>
      </c>
      <c r="I2090" s="3" t="s">
        <v>4482</v>
      </c>
      <c r="J2090" s="3" t="s">
        <v>4484</v>
      </c>
      <c r="K2090" s="6">
        <v>98861</v>
      </c>
      <c r="L2090" s="6">
        <v>98771</v>
      </c>
      <c r="M2090" s="6" t="s">
        <v>4474</v>
      </c>
      <c r="N2090" s="6" t="s">
        <v>4474</v>
      </c>
      <c r="O2090" s="6">
        <v>23438</v>
      </c>
      <c r="P2090" s="6">
        <v>21945</v>
      </c>
      <c r="Q2090" s="6">
        <v>-13800</v>
      </c>
      <c r="R2090" s="6">
        <v>-13075</v>
      </c>
      <c r="S2090" s="6">
        <v>18438</v>
      </c>
      <c r="T2090" s="6">
        <v>21936</v>
      </c>
      <c r="U2090" s="6" t="s">
        <v>4474</v>
      </c>
      <c r="V2090" s="6" t="s">
        <v>4474</v>
      </c>
      <c r="W2090" s="6">
        <v>3792833</v>
      </c>
      <c r="X2090" s="6">
        <v>3694728</v>
      </c>
      <c r="Y2090" s="6" t="s">
        <v>4474</v>
      </c>
      <c r="Z2090" s="6" t="s">
        <v>4474</v>
      </c>
      <c r="AA2090" s="6" t="s">
        <v>4474</v>
      </c>
      <c r="AB2090" s="6" t="s">
        <v>4474</v>
      </c>
      <c r="AC2090" s="6">
        <v>16082881</v>
      </c>
      <c r="AD2090" s="6">
        <v>16278260</v>
      </c>
      <c r="AF2090">
        <f>Q2090/W2090</f>
        <v>-3.638441239042162E-3</v>
      </c>
      <c r="AG2090">
        <f>R2090/X2090</f>
        <v>-3.5388261328032806E-3</v>
      </c>
      <c r="AH2090" t="e">
        <f>U2090/W2090</f>
        <v>#VALUE!</v>
      </c>
      <c r="AI2090" t="e">
        <f>V2090/X2090</f>
        <v>#VALUE!</v>
      </c>
      <c r="AJ2090" t="e">
        <f>Y2090/AA2090</f>
        <v>#VALUE!</v>
      </c>
      <c r="AK2090" t="e">
        <f>Z2090/AB2090</f>
        <v>#VALUE!</v>
      </c>
      <c r="AL2090">
        <f>O2090/K2090</f>
        <v>0.23708034513104256</v>
      </c>
      <c r="AM2090">
        <f>P2090/L2090</f>
        <v>0.22218059956869932</v>
      </c>
      <c r="AN2090">
        <f>K2090/W2090</f>
        <v>2.6065212995141099E-2</v>
      </c>
      <c r="AO2090">
        <f>L2090/X2090</f>
        <v>2.6732955714196011E-2</v>
      </c>
      <c r="AP2090">
        <f>IF(OR(Q2090&lt;0, Q2090="NA"), 0, 1)</f>
        <v>0</v>
      </c>
      <c r="AQ2090">
        <f>IF(OR(S2090&lt;0, S2090="NA"), 0, 1)</f>
        <v>1</v>
      </c>
      <c r="AR2090">
        <f>IFERROR(IF((AF2090-AG2090)&gt;0,1,0),0)</f>
        <v>0</v>
      </c>
      <c r="AS2090">
        <f>IFERROR(IF((S2090-Q2090)&gt;0,1,0),0)</f>
        <v>1</v>
      </c>
      <c r="AT2090">
        <f>IFERROR(IF((AH2090-AI2090)&lt;0,1,0),0)</f>
        <v>0</v>
      </c>
      <c r="AU2090">
        <f>IFERROR(IF((AJ2090-AK2090)&gt;0,1,0),0)</f>
        <v>0</v>
      </c>
      <c r="AV2090">
        <f>IFERROR(IF((AL2090-AM2090)&gt;0,1,0),0)</f>
        <v>1</v>
      </c>
      <c r="AW2090">
        <f>IFERROR(IF((AN2090-AO2090)&gt;0,1,0),0)</f>
        <v>0</v>
      </c>
      <c r="AX2090">
        <f>IFERROR(IF((AC2090-AD2090)&lt;0,1,0),0)</f>
        <v>1</v>
      </c>
      <c r="AY2090">
        <f>SUM(AP2090:AX2090)</f>
        <v>4</v>
      </c>
    </row>
    <row r="2091" spans="1:51" x14ac:dyDescent="0.45">
      <c r="A2091" s="1" t="s">
        <v>421</v>
      </c>
      <c r="B2091" s="2">
        <v>4235397</v>
      </c>
      <c r="C2091" s="3" t="s">
        <v>5337</v>
      </c>
      <c r="D2091" s="5">
        <v>39.590000000000003</v>
      </c>
      <c r="E2091" s="5">
        <v>2959.2879683000001</v>
      </c>
      <c r="F2091" s="3" t="s">
        <v>4480</v>
      </c>
      <c r="G2091" s="3" t="s">
        <v>4481</v>
      </c>
      <c r="H2091" s="3" t="s">
        <v>4481</v>
      </c>
      <c r="I2091" s="3" t="s">
        <v>4482</v>
      </c>
      <c r="J2091" s="3" t="s">
        <v>4484</v>
      </c>
      <c r="K2091" s="6">
        <v>1013421</v>
      </c>
      <c r="L2091" s="6">
        <v>983259</v>
      </c>
      <c r="M2091" s="6" t="s">
        <v>4474</v>
      </c>
      <c r="N2091" s="6" t="s">
        <v>4474</v>
      </c>
      <c r="O2091" s="6">
        <v>1327199</v>
      </c>
      <c r="P2091" s="6">
        <v>1295660</v>
      </c>
      <c r="Q2091" s="6">
        <v>232467</v>
      </c>
      <c r="R2091" s="6">
        <v>183977</v>
      </c>
      <c r="S2091" s="6" t="s">
        <v>4474</v>
      </c>
      <c r="T2091" s="6">
        <v>312025</v>
      </c>
      <c r="U2091" s="6">
        <v>708553</v>
      </c>
      <c r="V2091" s="6">
        <v>683554</v>
      </c>
      <c r="W2091" s="6">
        <v>35241742</v>
      </c>
      <c r="X2091" s="6">
        <v>35784745</v>
      </c>
      <c r="Y2091" s="6" t="s">
        <v>4474</v>
      </c>
      <c r="Z2091" s="6" t="s">
        <v>4474</v>
      </c>
      <c r="AA2091" s="6" t="s">
        <v>4474</v>
      </c>
      <c r="AB2091" s="6" t="s">
        <v>4474</v>
      </c>
      <c r="AC2091" s="6">
        <v>74748370</v>
      </c>
      <c r="AD2091" s="6">
        <v>74749012</v>
      </c>
      <c r="AF2091">
        <f>Q2091/W2091</f>
        <v>6.5963538351764793E-3</v>
      </c>
      <c r="AG2091">
        <f>R2091/X2091</f>
        <v>5.1412131063110827E-3</v>
      </c>
      <c r="AH2091">
        <f>U2091/W2091</f>
        <v>2.0105504432783146E-2</v>
      </c>
      <c r="AI2091">
        <f>V2091/X2091</f>
        <v>1.9101826770038462E-2</v>
      </c>
      <c r="AJ2091" t="e">
        <f>Y2091/AA2091</f>
        <v>#VALUE!</v>
      </c>
      <c r="AK2091" t="e">
        <f>Z2091/AB2091</f>
        <v>#VALUE!</v>
      </c>
      <c r="AL2091">
        <f>O2091/K2091</f>
        <v>1.3096225556802159</v>
      </c>
      <c r="AM2091">
        <f>P2091/L2091</f>
        <v>1.3177199496775518</v>
      </c>
      <c r="AN2091">
        <f>K2091/W2091</f>
        <v>2.8756268631669798E-2</v>
      </c>
      <c r="AO2091">
        <f>L2091/X2091</f>
        <v>2.7477043639685009E-2</v>
      </c>
      <c r="AP2091">
        <f>IF(OR(Q2091&lt;0, Q2091="NA"), 0, 1)</f>
        <v>1</v>
      </c>
      <c r="AQ2091">
        <f>IF(OR(S2091&lt;0, S2091="NA"), 0, 1)</f>
        <v>0</v>
      </c>
      <c r="AR2091">
        <f>IFERROR(IF((AF2091-AG2091)&gt;0,1,0),0)</f>
        <v>1</v>
      </c>
      <c r="AS2091">
        <f>IFERROR(IF((S2091-Q2091)&gt;0,1,0),0)</f>
        <v>0</v>
      </c>
      <c r="AT2091">
        <f>IFERROR(IF((AH2091-AI2091)&lt;0,1,0),0)</f>
        <v>0</v>
      </c>
      <c r="AU2091">
        <f>IFERROR(IF((AJ2091-AK2091)&gt;0,1,0),0)</f>
        <v>0</v>
      </c>
      <c r="AV2091">
        <f>IFERROR(IF((AL2091-AM2091)&gt;0,1,0),0)</f>
        <v>0</v>
      </c>
      <c r="AW2091">
        <f>IFERROR(IF((AN2091-AO2091)&gt;0,1,0),0)</f>
        <v>1</v>
      </c>
      <c r="AX2091">
        <f>IFERROR(IF((AC2091-AD2091)&lt;0,1,0),0)</f>
        <v>1</v>
      </c>
      <c r="AY2091">
        <f>SUM(AP2091:AX2091)</f>
        <v>4</v>
      </c>
    </row>
    <row r="2092" spans="1:51" x14ac:dyDescent="0.45">
      <c r="A2092" s="1" t="s">
        <v>423</v>
      </c>
      <c r="B2092" s="2">
        <v>1024098</v>
      </c>
      <c r="C2092" s="3" t="s">
        <v>5335</v>
      </c>
      <c r="D2092" s="5">
        <v>70.17</v>
      </c>
      <c r="E2092" s="5">
        <v>2418.0464114400002</v>
      </c>
      <c r="F2092" s="3" t="s">
        <v>4480</v>
      </c>
      <c r="G2092" s="3" t="s">
        <v>4481</v>
      </c>
      <c r="H2092" s="3" t="s">
        <v>4481</v>
      </c>
      <c r="I2092" s="3" t="s">
        <v>4482</v>
      </c>
      <c r="J2092" s="3" t="s">
        <v>4484</v>
      </c>
      <c r="K2092" s="6">
        <v>608604</v>
      </c>
      <c r="L2092" s="6">
        <v>600494</v>
      </c>
      <c r="M2092" s="6" t="s">
        <v>4474</v>
      </c>
      <c r="N2092" s="6" t="s">
        <v>4474</v>
      </c>
      <c r="O2092" s="6">
        <v>433872</v>
      </c>
      <c r="P2092" s="6">
        <v>418526</v>
      </c>
      <c r="Q2092" s="6">
        <v>168898</v>
      </c>
      <c r="R2092" s="6">
        <v>165131</v>
      </c>
      <c r="S2092" s="6" t="s">
        <v>4474</v>
      </c>
      <c r="T2092" s="6">
        <v>261554</v>
      </c>
      <c r="U2092" s="6">
        <v>80278</v>
      </c>
      <c r="V2092" s="6">
        <v>80170</v>
      </c>
      <c r="W2092" s="6">
        <v>16200037</v>
      </c>
      <c r="X2092" s="6">
        <v>16188676</v>
      </c>
      <c r="Y2092" s="6" t="s">
        <v>4474</v>
      </c>
      <c r="Z2092" s="6" t="s">
        <v>4474</v>
      </c>
      <c r="AA2092" s="6" t="s">
        <v>4474</v>
      </c>
      <c r="AB2092" s="6" t="s">
        <v>4474</v>
      </c>
      <c r="AC2092" s="6">
        <v>34459832</v>
      </c>
      <c r="AD2092" s="6">
        <v>34456688</v>
      </c>
      <c r="AF2092">
        <f>Q2092/W2092</f>
        <v>1.0425778657172202E-2</v>
      </c>
      <c r="AG2092">
        <f>R2092/X2092</f>
        <v>1.0200401811735562E-2</v>
      </c>
      <c r="AH2092">
        <f>U2092/W2092</f>
        <v>4.9554207808290805E-3</v>
      </c>
      <c r="AI2092">
        <f>V2092/X2092</f>
        <v>4.9522270999802576E-3</v>
      </c>
      <c r="AJ2092" t="e">
        <f>Y2092/AA2092</f>
        <v>#VALUE!</v>
      </c>
      <c r="AK2092" t="e">
        <f>Z2092/AB2092</f>
        <v>#VALUE!</v>
      </c>
      <c r="AL2092">
        <f>O2092/K2092</f>
        <v>0.71289705621389277</v>
      </c>
      <c r="AM2092">
        <f>P2092/L2092</f>
        <v>0.69696949511568806</v>
      </c>
      <c r="AN2092">
        <f>K2092/W2092</f>
        <v>3.7568062344548965E-2</v>
      </c>
      <c r="AO2092">
        <f>L2092/X2092</f>
        <v>3.709345965043713E-2</v>
      </c>
      <c r="AP2092">
        <f>IF(OR(Q2092&lt;0, Q2092="NA"), 0, 1)</f>
        <v>1</v>
      </c>
      <c r="AQ2092">
        <f>IF(OR(S2092&lt;0, S2092="NA"), 0, 1)</f>
        <v>0</v>
      </c>
      <c r="AR2092">
        <f>IFERROR(IF((AF2092-AG2092)&gt;0,1,0),0)</f>
        <v>1</v>
      </c>
      <c r="AS2092">
        <f>IFERROR(IF((S2092-Q2092)&gt;0,1,0),0)</f>
        <v>0</v>
      </c>
      <c r="AT2092">
        <f>IFERROR(IF((AH2092-AI2092)&lt;0,1,0),0)</f>
        <v>0</v>
      </c>
      <c r="AU2092">
        <f>IFERROR(IF((AJ2092-AK2092)&gt;0,1,0),0)</f>
        <v>0</v>
      </c>
      <c r="AV2092">
        <f>IFERROR(IF((AL2092-AM2092)&gt;0,1,0),0)</f>
        <v>1</v>
      </c>
      <c r="AW2092">
        <f>IFERROR(IF((AN2092-AO2092)&gt;0,1,0),0)</f>
        <v>1</v>
      </c>
      <c r="AX2092">
        <f>IFERROR(IF((AC2092-AD2092)&lt;0,1,0),0)</f>
        <v>0</v>
      </c>
      <c r="AY2092">
        <f>SUM(AP2092:AX2092)</f>
        <v>4</v>
      </c>
    </row>
    <row r="2093" spans="1:51" x14ac:dyDescent="0.45">
      <c r="A2093" s="1" t="s">
        <v>428</v>
      </c>
      <c r="B2093" s="2">
        <v>5721679</v>
      </c>
      <c r="C2093" s="3" t="s">
        <v>5337</v>
      </c>
      <c r="D2093" s="5">
        <v>16.190000000000001</v>
      </c>
      <c r="E2093" s="5">
        <v>171.64152300000001</v>
      </c>
      <c r="F2093" s="3" t="s">
        <v>4480</v>
      </c>
      <c r="G2093" s="3" t="s">
        <v>4491</v>
      </c>
      <c r="H2093" s="3" t="s">
        <v>4492</v>
      </c>
      <c r="I2093" s="3" t="s">
        <v>4493</v>
      </c>
      <c r="J2093" s="3" t="s">
        <v>4494</v>
      </c>
      <c r="K2093" s="6">
        <v>19513.053</v>
      </c>
      <c r="L2093" s="6">
        <v>20258.221000000001</v>
      </c>
      <c r="M2093" s="6" t="s">
        <v>4474</v>
      </c>
      <c r="N2093" s="6" t="s">
        <v>4474</v>
      </c>
      <c r="O2093" s="6">
        <v>16861.962</v>
      </c>
      <c r="P2093" s="6">
        <v>17677.092000000001</v>
      </c>
      <c r="Q2093" s="6">
        <v>16305.710999999999</v>
      </c>
      <c r="R2093" s="6">
        <v>17485.762999999999</v>
      </c>
      <c r="S2093" s="6">
        <v>16317.621999999999</v>
      </c>
      <c r="T2093" s="6">
        <v>17423.232</v>
      </c>
      <c r="U2093" s="6">
        <v>15000</v>
      </c>
      <c r="V2093" s="6">
        <v>15000</v>
      </c>
      <c r="W2093" s="6">
        <v>187244.74900000001</v>
      </c>
      <c r="X2093" s="6">
        <v>184194.95</v>
      </c>
      <c r="Y2093" s="6">
        <v>5828.7969999999996</v>
      </c>
      <c r="Z2093" s="6">
        <v>10863.143</v>
      </c>
      <c r="AA2093" s="6">
        <v>3438</v>
      </c>
      <c r="AB2093" s="6">
        <v>568</v>
      </c>
      <c r="AC2093" s="6">
        <v>10660747</v>
      </c>
      <c r="AD2093" s="6">
        <v>10641294</v>
      </c>
      <c r="AF2093">
        <f>Q2093/W2093</f>
        <v>8.7082340557384591E-2</v>
      </c>
      <c r="AG2093">
        <f>R2093/X2093</f>
        <v>9.4930740500757477E-2</v>
      </c>
      <c r="AH2093">
        <f>U2093/W2093</f>
        <v>8.0109055554877004E-2</v>
      </c>
      <c r="AI2093">
        <f>V2093/X2093</f>
        <v>8.1435457378174592E-2</v>
      </c>
      <c r="AJ2093">
        <f>Y2093/AA2093</f>
        <v>1.6954034322280394</v>
      </c>
      <c r="AK2093">
        <f>Z2093/AB2093</f>
        <v>19.12525176056338</v>
      </c>
      <c r="AL2093">
        <f>O2093/K2093</f>
        <v>0.86413755961201966</v>
      </c>
      <c r="AM2093">
        <f>P2093/L2093</f>
        <v>0.87258856540265795</v>
      </c>
      <c r="AN2093">
        <f>K2093/W2093</f>
        <v>0.10421148312148396</v>
      </c>
      <c r="AO2093">
        <f>L2093/X2093</f>
        <v>0.10998249952020943</v>
      </c>
      <c r="AP2093">
        <f>IF(OR(Q2093&lt;0, Q2093="NA"), 0, 1)</f>
        <v>1</v>
      </c>
      <c r="AQ2093">
        <f>IF(OR(S2093&lt;0, S2093="NA"), 0, 1)</f>
        <v>1</v>
      </c>
      <c r="AR2093">
        <f>IFERROR(IF((AF2093-AG2093)&gt;0,1,0),0)</f>
        <v>0</v>
      </c>
      <c r="AS2093">
        <f>IFERROR(IF((S2093-Q2093)&gt;0,1,0),0)</f>
        <v>1</v>
      </c>
      <c r="AT2093">
        <f>IFERROR(IF((AH2093-AI2093)&lt;0,1,0),0)</f>
        <v>1</v>
      </c>
      <c r="AU2093">
        <f>IFERROR(IF((AJ2093-AK2093)&gt;0,1,0),0)</f>
        <v>0</v>
      </c>
      <c r="AV2093">
        <f>IFERROR(IF((AL2093-AM2093)&gt;0,1,0),0)</f>
        <v>0</v>
      </c>
      <c r="AW2093">
        <f>IFERROR(IF((AN2093-AO2093)&gt;0,1,0),0)</f>
        <v>0</v>
      </c>
      <c r="AX2093">
        <f>IFERROR(IF((AC2093-AD2093)&lt;0,1,0),0)</f>
        <v>0</v>
      </c>
      <c r="AY2093">
        <f>SUM(AP2093:AX2093)</f>
        <v>4</v>
      </c>
    </row>
    <row r="2094" spans="1:51" x14ac:dyDescent="0.45">
      <c r="A2094" s="1" t="s">
        <v>433</v>
      </c>
      <c r="B2094" s="2">
        <v>4069317</v>
      </c>
      <c r="C2094" s="3" t="s">
        <v>5337</v>
      </c>
      <c r="D2094" s="5">
        <v>37.479999999999997</v>
      </c>
      <c r="E2094" s="5">
        <v>8117.4970705200003</v>
      </c>
      <c r="F2094" s="3" t="s">
        <v>4475</v>
      </c>
      <c r="G2094" s="3" t="s">
        <v>4476</v>
      </c>
      <c r="H2094" s="3" t="s">
        <v>4477</v>
      </c>
      <c r="I2094" s="3" t="s">
        <v>4478</v>
      </c>
      <c r="J2094" s="3" t="s">
        <v>4516</v>
      </c>
      <c r="K2094" s="6">
        <v>7432000</v>
      </c>
      <c r="L2094" s="6">
        <v>7384000</v>
      </c>
      <c r="M2094" s="6">
        <v>1565000</v>
      </c>
      <c r="N2094" s="6">
        <v>1568000</v>
      </c>
      <c r="O2094" s="6">
        <v>1284000</v>
      </c>
      <c r="P2094" s="6">
        <v>1286000</v>
      </c>
      <c r="Q2094" s="6">
        <v>924000</v>
      </c>
      <c r="R2094" s="6">
        <v>937000</v>
      </c>
      <c r="S2094" s="6">
        <v>857000</v>
      </c>
      <c r="T2094" s="6">
        <v>907000</v>
      </c>
      <c r="U2094" s="6">
        <v>3883000</v>
      </c>
      <c r="V2094" s="6">
        <v>3881000</v>
      </c>
      <c r="W2094" s="6">
        <v>4984000</v>
      </c>
      <c r="X2094" s="6">
        <v>4948000</v>
      </c>
      <c r="Y2094" s="6">
        <v>1720000</v>
      </c>
      <c r="Z2094" s="6">
        <v>1666000</v>
      </c>
      <c r="AA2094" s="6">
        <v>1575000</v>
      </c>
      <c r="AB2094" s="6">
        <v>1497000</v>
      </c>
      <c r="AC2094" s="6">
        <v>217000000</v>
      </c>
      <c r="AD2094" s="6">
        <v>220000000</v>
      </c>
      <c r="AF2094">
        <f>Q2094/W2094</f>
        <v>0.1853932584269663</v>
      </c>
      <c r="AG2094">
        <f>R2094/X2094</f>
        <v>0.18936944219886823</v>
      </c>
      <c r="AH2094">
        <f>U2094/W2094</f>
        <v>0.7790930979133226</v>
      </c>
      <c r="AI2094">
        <f>V2094/X2094</f>
        <v>0.78435731608730797</v>
      </c>
      <c r="AJ2094">
        <f>Y2094/AA2094</f>
        <v>1.092063492063492</v>
      </c>
      <c r="AK2094">
        <f>Z2094/AB2094</f>
        <v>1.1128924515698062</v>
      </c>
      <c r="AL2094">
        <f>O2094/K2094</f>
        <v>0.1727664155005382</v>
      </c>
      <c r="AM2094">
        <f>P2094/L2094</f>
        <v>0.17416034669555797</v>
      </c>
      <c r="AN2094">
        <f>K2094/W2094</f>
        <v>1.4911717495987158</v>
      </c>
      <c r="AO2094">
        <f>L2094/X2094</f>
        <v>1.49232012934519</v>
      </c>
      <c r="AP2094">
        <f>IF(OR(Q2094&lt;0, Q2094="NA"), 0, 1)</f>
        <v>1</v>
      </c>
      <c r="AQ2094">
        <f>IF(OR(S2094&lt;0, S2094="NA"), 0, 1)</f>
        <v>1</v>
      </c>
      <c r="AR2094">
        <f>IFERROR(IF((AF2094-AG2094)&gt;0,1,0),0)</f>
        <v>0</v>
      </c>
      <c r="AS2094">
        <f>IFERROR(IF((S2094-Q2094)&gt;0,1,0),0)</f>
        <v>0</v>
      </c>
      <c r="AT2094">
        <f>IFERROR(IF((AH2094-AI2094)&lt;0,1,0),0)</f>
        <v>1</v>
      </c>
      <c r="AU2094">
        <f>IFERROR(IF((AJ2094-AK2094)&gt;0,1,0),0)</f>
        <v>0</v>
      </c>
      <c r="AV2094">
        <f>IFERROR(IF((AL2094-AM2094)&gt;0,1,0),0)</f>
        <v>0</v>
      </c>
      <c r="AW2094">
        <f>IFERROR(IF((AN2094-AO2094)&gt;0,1,0),0)</f>
        <v>0</v>
      </c>
      <c r="AX2094">
        <f>IFERROR(IF((AC2094-AD2094)&lt;0,1,0),0)</f>
        <v>1</v>
      </c>
      <c r="AY2094">
        <f>SUM(AP2094:AX2094)</f>
        <v>4</v>
      </c>
    </row>
    <row r="2095" spans="1:51" x14ac:dyDescent="0.45">
      <c r="A2095" s="1" t="s">
        <v>446</v>
      </c>
      <c r="B2095" s="2">
        <v>4089273</v>
      </c>
      <c r="C2095" s="3" t="s">
        <v>5337</v>
      </c>
      <c r="D2095" s="5">
        <v>28</v>
      </c>
      <c r="E2095" s="5">
        <v>853.53071999999997</v>
      </c>
      <c r="F2095" s="3" t="s">
        <v>4475</v>
      </c>
      <c r="G2095" s="3" t="s">
        <v>4548</v>
      </c>
      <c r="H2095" s="3" t="s">
        <v>4810</v>
      </c>
      <c r="I2095" s="3" t="s">
        <v>4817</v>
      </c>
      <c r="J2095" s="3" t="s">
        <v>4818</v>
      </c>
      <c r="K2095" s="6">
        <v>2330197</v>
      </c>
      <c r="L2095" s="6">
        <v>2169445</v>
      </c>
      <c r="M2095" s="6">
        <v>159889</v>
      </c>
      <c r="N2095" s="6">
        <v>160520</v>
      </c>
      <c r="O2095" s="6">
        <v>145022</v>
      </c>
      <c r="P2095" s="6">
        <v>147064</v>
      </c>
      <c r="Q2095" s="6">
        <v>140175</v>
      </c>
      <c r="R2095" s="6">
        <v>143865</v>
      </c>
      <c r="S2095" s="6">
        <v>-137545</v>
      </c>
      <c r="T2095" s="6">
        <v>-240756</v>
      </c>
      <c r="U2095" s="6">
        <v>1025349</v>
      </c>
      <c r="V2095" s="6">
        <v>1069408</v>
      </c>
      <c r="W2095" s="6">
        <v>2591527</v>
      </c>
      <c r="X2095" s="6">
        <v>2594546</v>
      </c>
      <c r="Y2095" s="6">
        <v>2348673</v>
      </c>
      <c r="Z2095" s="6">
        <v>2346601</v>
      </c>
      <c r="AA2095" s="6">
        <v>252781</v>
      </c>
      <c r="AB2095" s="6">
        <v>254644</v>
      </c>
      <c r="AC2095" s="6">
        <v>30328011</v>
      </c>
      <c r="AD2095" s="6">
        <v>29857535</v>
      </c>
      <c r="AF2095">
        <f>Q2095/W2095</f>
        <v>5.40897316524196E-2</v>
      </c>
      <c r="AG2095">
        <f>R2095/X2095</f>
        <v>5.5449007263698544E-2</v>
      </c>
      <c r="AH2095">
        <f>U2095/W2095</f>
        <v>0.39565437674390425</v>
      </c>
      <c r="AI2095">
        <f>V2095/X2095</f>
        <v>0.41217538636817386</v>
      </c>
      <c r="AJ2095">
        <f>Y2095/AA2095</f>
        <v>9.2913351873756334</v>
      </c>
      <c r="AK2095">
        <f>Z2095/AB2095</f>
        <v>9.2152220354691252</v>
      </c>
      <c r="AL2095">
        <f>O2095/K2095</f>
        <v>6.2235939708101935E-2</v>
      </c>
      <c r="AM2095">
        <f>P2095/L2095</f>
        <v>6.778876625127625E-2</v>
      </c>
      <c r="AN2095">
        <f>K2095/W2095</f>
        <v>0.8991598389675276</v>
      </c>
      <c r="AO2095">
        <f>L2095/X2095</f>
        <v>0.83615592092026891</v>
      </c>
      <c r="AP2095">
        <f>IF(OR(Q2095&lt;0, Q2095="NA"), 0, 1)</f>
        <v>1</v>
      </c>
      <c r="AQ2095">
        <f>IF(OR(S2095&lt;0, S2095="NA"), 0, 1)</f>
        <v>0</v>
      </c>
      <c r="AR2095">
        <f>IFERROR(IF((AF2095-AG2095)&gt;0,1,0),0)</f>
        <v>0</v>
      </c>
      <c r="AS2095">
        <f>IFERROR(IF((S2095-Q2095)&gt;0,1,0),0)</f>
        <v>0</v>
      </c>
      <c r="AT2095">
        <f>IFERROR(IF((AH2095-AI2095)&lt;0,1,0),0)</f>
        <v>1</v>
      </c>
      <c r="AU2095">
        <f>IFERROR(IF((AJ2095-AK2095)&gt;0,1,0),0)</f>
        <v>1</v>
      </c>
      <c r="AV2095">
        <f>IFERROR(IF((AL2095-AM2095)&gt;0,1,0),0)</f>
        <v>0</v>
      </c>
      <c r="AW2095">
        <f>IFERROR(IF((AN2095-AO2095)&gt;0,1,0),0)</f>
        <v>1</v>
      </c>
      <c r="AX2095">
        <f>IFERROR(IF((AC2095-AD2095)&lt;0,1,0),0)</f>
        <v>0</v>
      </c>
      <c r="AY2095">
        <f>SUM(AP2095:AX2095)</f>
        <v>4</v>
      </c>
    </row>
    <row r="2096" spans="1:51" x14ac:dyDescent="0.45">
      <c r="A2096" s="1" t="s">
        <v>448</v>
      </c>
      <c r="B2096" s="2">
        <v>4810824</v>
      </c>
      <c r="C2096" s="3" t="s">
        <v>5335</v>
      </c>
      <c r="D2096" s="5">
        <v>222.22</v>
      </c>
      <c r="E2096" s="5">
        <v>23681.53340452</v>
      </c>
      <c r="F2096" s="3" t="s">
        <v>4470</v>
      </c>
      <c r="G2096" s="3" t="s">
        <v>4471</v>
      </c>
      <c r="H2096" s="3" t="s">
        <v>4489</v>
      </c>
      <c r="I2096" s="3" t="s">
        <v>4489</v>
      </c>
      <c r="J2096" s="3" t="s">
        <v>4495</v>
      </c>
      <c r="K2096" s="6">
        <v>3264537.6683389409</v>
      </c>
      <c r="L2096" s="6">
        <v>3096535</v>
      </c>
      <c r="M2096" s="6">
        <v>-774399.36740646651</v>
      </c>
      <c r="N2096" s="6">
        <v>-795990</v>
      </c>
      <c r="O2096" s="6">
        <v>-863529.69536485814</v>
      </c>
      <c r="P2096" s="6">
        <v>-887083</v>
      </c>
      <c r="Q2096" s="6">
        <v>-832298.73163927405</v>
      </c>
      <c r="R2096" s="6">
        <v>-523695</v>
      </c>
      <c r="S2096" s="6">
        <v>-633042.86699330853</v>
      </c>
      <c r="T2096" s="6">
        <v>-703948</v>
      </c>
      <c r="U2096" s="6">
        <v>187755.7915745955</v>
      </c>
      <c r="V2096" s="6">
        <v>185271</v>
      </c>
      <c r="W2096" s="6">
        <v>5824493.9767624205</v>
      </c>
      <c r="X2096" s="6">
        <v>5712179</v>
      </c>
      <c r="Y2096" s="6">
        <v>3910903.1292323046</v>
      </c>
      <c r="Z2096" s="6">
        <v>3839022</v>
      </c>
      <c r="AA2096" s="6">
        <v>2017800.1283056526</v>
      </c>
      <c r="AB2096" s="6">
        <v>1938768</v>
      </c>
      <c r="AC2096" s="6">
        <v>106618025</v>
      </c>
      <c r="AD2096" s="6">
        <v>106084762</v>
      </c>
      <c r="AF2096">
        <f>Q2096/W2096</f>
        <v>-0.14289631596492991</v>
      </c>
      <c r="AG2096">
        <f>R2096/X2096</f>
        <v>-9.1680425280790401E-2</v>
      </c>
      <c r="AH2096">
        <f>U2096/W2096</f>
        <v>3.2235554251351578E-2</v>
      </c>
      <c r="AI2096">
        <f>V2096/X2096</f>
        <v>3.24343827460589E-2</v>
      </c>
      <c r="AJ2096">
        <f>Y2096/AA2096</f>
        <v>1.9382014473932516</v>
      </c>
      <c r="AK2096">
        <f>Z2096/AB2096</f>
        <v>1.9801348072590428</v>
      </c>
      <c r="AL2096">
        <f>O2096/K2096</f>
        <v>-0.26451822067785741</v>
      </c>
      <c r="AM2096">
        <f>P2096/L2096</f>
        <v>-0.28647601270452294</v>
      </c>
      <c r="AN2096">
        <f>K2096/W2096</f>
        <v>0.56048434101970757</v>
      </c>
      <c r="AO2096">
        <f>L2096/X2096</f>
        <v>0.54209348131422352</v>
      </c>
      <c r="AP2096">
        <f>IF(OR(Q2096&lt;0, Q2096="NA"), 0, 1)</f>
        <v>0</v>
      </c>
      <c r="AQ2096">
        <f>IF(OR(S2096&lt;0, S2096="NA"), 0, 1)</f>
        <v>0</v>
      </c>
      <c r="AR2096">
        <f>IFERROR(IF((AF2096-AG2096)&gt;0,1,0),0)</f>
        <v>0</v>
      </c>
      <c r="AS2096">
        <f>IFERROR(IF((S2096-Q2096)&gt;0,1,0),0)</f>
        <v>1</v>
      </c>
      <c r="AT2096">
        <f>IFERROR(IF((AH2096-AI2096)&lt;0,1,0),0)</f>
        <v>1</v>
      </c>
      <c r="AU2096">
        <f>IFERROR(IF((AJ2096-AK2096)&gt;0,1,0),0)</f>
        <v>0</v>
      </c>
      <c r="AV2096">
        <f>IFERROR(IF((AL2096-AM2096)&gt;0,1,0),0)</f>
        <v>1</v>
      </c>
      <c r="AW2096">
        <f>IFERROR(IF((AN2096-AO2096)&gt;0,1,0),0)</f>
        <v>1</v>
      </c>
      <c r="AX2096">
        <f>IFERROR(IF((AC2096-AD2096)&lt;0,1,0),0)</f>
        <v>0</v>
      </c>
      <c r="AY2096">
        <f>SUM(AP2096:AX2096)</f>
        <v>4</v>
      </c>
    </row>
    <row r="2097" spans="1:51" x14ac:dyDescent="0.45">
      <c r="A2097" s="1" t="s">
        <v>456</v>
      </c>
      <c r="B2097" s="2">
        <v>5252597</v>
      </c>
      <c r="C2097" s="3" t="s">
        <v>5336</v>
      </c>
      <c r="D2097" s="5">
        <v>1.72</v>
      </c>
      <c r="E2097" s="5">
        <v>10.516114399999999</v>
      </c>
      <c r="F2097" s="3" t="s">
        <v>4559</v>
      </c>
      <c r="G2097" s="3" t="s">
        <v>4560</v>
      </c>
      <c r="H2097" s="3" t="s">
        <v>4561</v>
      </c>
      <c r="I2097" s="3" t="s">
        <v>4638</v>
      </c>
      <c r="J2097" s="3" t="s">
        <v>4826</v>
      </c>
      <c r="K2097" s="6">
        <v>466725</v>
      </c>
      <c r="L2097" s="6">
        <v>456091</v>
      </c>
      <c r="M2097" s="6">
        <v>-45202</v>
      </c>
      <c r="N2097" s="6">
        <v>-46443</v>
      </c>
      <c r="O2097" s="6">
        <v>-62680</v>
      </c>
      <c r="P2097" s="6">
        <v>-65518</v>
      </c>
      <c r="Q2097" s="6">
        <v>-101766</v>
      </c>
      <c r="R2097" s="6">
        <v>-96400</v>
      </c>
      <c r="S2097" s="6">
        <v>-40022</v>
      </c>
      <c r="T2097" s="6">
        <v>-55311</v>
      </c>
      <c r="U2097" s="6">
        <v>13836</v>
      </c>
      <c r="V2097" s="6">
        <v>14236</v>
      </c>
      <c r="W2097" s="6">
        <v>137542</v>
      </c>
      <c r="X2097" s="6">
        <v>171308</v>
      </c>
      <c r="Y2097" s="6">
        <v>48165</v>
      </c>
      <c r="Z2097" s="6">
        <v>77164</v>
      </c>
      <c r="AA2097" s="6">
        <v>21768</v>
      </c>
      <c r="AB2097" s="6">
        <v>32421</v>
      </c>
      <c r="AC2097" s="6">
        <v>5580000</v>
      </c>
      <c r="AD2097" s="6">
        <v>6085000</v>
      </c>
      <c r="AF2097">
        <f>Q2097/W2097</f>
        <v>-0.73989036076253067</v>
      </c>
      <c r="AG2097">
        <f>R2097/X2097</f>
        <v>-0.56272911948070148</v>
      </c>
      <c r="AH2097">
        <f>U2097/W2097</f>
        <v>0.10059472742871269</v>
      </c>
      <c r="AI2097">
        <f>V2097/X2097</f>
        <v>8.3101781586382428E-2</v>
      </c>
      <c r="AJ2097">
        <f>Y2097/AA2097</f>
        <v>2.212651598676957</v>
      </c>
      <c r="AK2097">
        <f>Z2097/AB2097</f>
        <v>2.38006230529595</v>
      </c>
      <c r="AL2097">
        <f>O2097/K2097</f>
        <v>-0.13429749852696984</v>
      </c>
      <c r="AM2097">
        <f>P2097/L2097</f>
        <v>-0.14365115733483011</v>
      </c>
      <c r="AN2097">
        <f>K2097/W2097</f>
        <v>3.393327129167818</v>
      </c>
      <c r="AO2097">
        <f>L2097/X2097</f>
        <v>2.6624033903845703</v>
      </c>
      <c r="AP2097">
        <f>IF(OR(Q2097&lt;0, Q2097="NA"), 0, 1)</f>
        <v>0</v>
      </c>
      <c r="AQ2097">
        <f>IF(OR(S2097&lt;0, S2097="NA"), 0, 1)</f>
        <v>0</v>
      </c>
      <c r="AR2097">
        <f>IFERROR(IF((AF2097-AG2097)&gt;0,1,0),0)</f>
        <v>0</v>
      </c>
      <c r="AS2097">
        <f>IFERROR(IF((S2097-Q2097)&gt;0,1,0),0)</f>
        <v>1</v>
      </c>
      <c r="AT2097">
        <f>IFERROR(IF((AH2097-AI2097)&lt;0,1,0),0)</f>
        <v>0</v>
      </c>
      <c r="AU2097">
        <f>IFERROR(IF((AJ2097-AK2097)&gt;0,1,0),0)</f>
        <v>0</v>
      </c>
      <c r="AV2097">
        <f>IFERROR(IF((AL2097-AM2097)&gt;0,1,0),0)</f>
        <v>1</v>
      </c>
      <c r="AW2097">
        <f>IFERROR(IF((AN2097-AO2097)&gt;0,1,0),0)</f>
        <v>1</v>
      </c>
      <c r="AX2097">
        <f>IFERROR(IF((AC2097-AD2097)&lt;0,1,0),0)</f>
        <v>1</v>
      </c>
      <c r="AY2097">
        <f>SUM(AP2097:AX2097)</f>
        <v>4</v>
      </c>
    </row>
    <row r="2098" spans="1:51" x14ac:dyDescent="0.45">
      <c r="A2098" s="1" t="s">
        <v>457</v>
      </c>
      <c r="B2098" s="2">
        <v>4162851</v>
      </c>
      <c r="C2098" s="3" t="s">
        <v>5335</v>
      </c>
      <c r="D2098" s="5">
        <v>46.56</v>
      </c>
      <c r="E2098" s="5">
        <v>14667.07786704</v>
      </c>
      <c r="F2098" s="3" t="s">
        <v>4500</v>
      </c>
      <c r="G2098" s="3" t="s">
        <v>4501</v>
      </c>
      <c r="H2098" s="3" t="s">
        <v>4502</v>
      </c>
      <c r="I2098" s="3" t="s">
        <v>4538</v>
      </c>
      <c r="J2098" s="3" t="s">
        <v>4504</v>
      </c>
      <c r="K2098" s="6">
        <v>1313914</v>
      </c>
      <c r="L2098" s="6">
        <v>1285353</v>
      </c>
      <c r="M2098" s="6">
        <v>349109</v>
      </c>
      <c r="N2098" s="6">
        <v>356128</v>
      </c>
      <c r="O2098" s="6">
        <v>291184</v>
      </c>
      <c r="P2098" s="6">
        <v>296750</v>
      </c>
      <c r="Q2098" s="6">
        <v>364279</v>
      </c>
      <c r="R2098" s="6">
        <v>374968</v>
      </c>
      <c r="S2098" s="6">
        <v>440713</v>
      </c>
      <c r="T2098" s="6">
        <v>427432</v>
      </c>
      <c r="U2098" s="6">
        <v>1418870</v>
      </c>
      <c r="V2098" s="6">
        <v>1334618</v>
      </c>
      <c r="W2098" s="6">
        <v>3396487</v>
      </c>
      <c r="X2098" s="6">
        <v>3257180</v>
      </c>
      <c r="Y2098" s="6">
        <v>403819</v>
      </c>
      <c r="Z2098" s="6">
        <v>386685</v>
      </c>
      <c r="AA2098" s="6">
        <v>782229</v>
      </c>
      <c r="AB2098" s="6">
        <v>785778</v>
      </c>
      <c r="AC2098" s="6">
        <v>314807437</v>
      </c>
      <c r="AD2098" s="6">
        <v>314677007</v>
      </c>
      <c r="AF2098">
        <f>Q2098/W2098</f>
        <v>0.10725169859328182</v>
      </c>
      <c r="AG2098">
        <f>R2098/X2098</f>
        <v>0.1151204416089992</v>
      </c>
      <c r="AH2098">
        <f>U2098/W2098</f>
        <v>0.417746336140842</v>
      </c>
      <c r="AI2098">
        <f>V2098/X2098</f>
        <v>0.40974646780343732</v>
      </c>
      <c r="AJ2098">
        <f>Y2098/AA2098</f>
        <v>0.51624140756734915</v>
      </c>
      <c r="AK2098">
        <f>Z2098/AB2098</f>
        <v>0.49210464024190037</v>
      </c>
      <c r="AL2098">
        <f>O2098/K2098</f>
        <v>0.22161572218577472</v>
      </c>
      <c r="AM2098">
        <f>P2098/L2098</f>
        <v>0.23087043014642669</v>
      </c>
      <c r="AN2098">
        <f>K2098/W2098</f>
        <v>0.38684499602088862</v>
      </c>
      <c r="AO2098">
        <f>L2098/X2098</f>
        <v>0.39462142098379582</v>
      </c>
      <c r="AP2098">
        <f>IF(OR(Q2098&lt;0, Q2098="NA"), 0, 1)</f>
        <v>1</v>
      </c>
      <c r="AQ2098">
        <f>IF(OR(S2098&lt;0, S2098="NA"), 0, 1)</f>
        <v>1</v>
      </c>
      <c r="AR2098">
        <f>IFERROR(IF((AF2098-AG2098)&gt;0,1,0),0)</f>
        <v>0</v>
      </c>
      <c r="AS2098">
        <f>IFERROR(IF((S2098-Q2098)&gt;0,1,0),0)</f>
        <v>1</v>
      </c>
      <c r="AT2098">
        <f>IFERROR(IF((AH2098-AI2098)&lt;0,1,0),0)</f>
        <v>0</v>
      </c>
      <c r="AU2098">
        <f>IFERROR(IF((AJ2098-AK2098)&gt;0,1,0),0)</f>
        <v>1</v>
      </c>
      <c r="AV2098">
        <f>IFERROR(IF((AL2098-AM2098)&gt;0,1,0),0)</f>
        <v>0</v>
      </c>
      <c r="AW2098">
        <f>IFERROR(IF((AN2098-AO2098)&gt;0,1,0),0)</f>
        <v>0</v>
      </c>
      <c r="AX2098">
        <f>IFERROR(IF((AC2098-AD2098)&lt;0,1,0),0)</f>
        <v>0</v>
      </c>
      <c r="AY2098">
        <f>SUM(AP2098:AX2098)</f>
        <v>4</v>
      </c>
    </row>
    <row r="2099" spans="1:51" x14ac:dyDescent="0.45">
      <c r="A2099" s="1" t="s">
        <v>460</v>
      </c>
      <c r="B2099" s="2">
        <v>4635041</v>
      </c>
      <c r="C2099" s="3" t="s">
        <v>5337</v>
      </c>
      <c r="D2099" s="5">
        <v>68.03</v>
      </c>
      <c r="E2099" s="5">
        <v>7869.4092311900004</v>
      </c>
      <c r="F2099" s="3" t="s">
        <v>4583</v>
      </c>
      <c r="G2099" s="3" t="s">
        <v>4583</v>
      </c>
      <c r="H2099" s="3" t="s">
        <v>4682</v>
      </c>
      <c r="I2099" s="3" t="s">
        <v>4737</v>
      </c>
      <c r="J2099" s="3" t="s">
        <v>4828</v>
      </c>
      <c r="K2099" s="6">
        <v>12258000</v>
      </c>
      <c r="L2099" s="6">
        <v>12177000</v>
      </c>
      <c r="M2099" s="6">
        <v>1984000</v>
      </c>
      <c r="N2099" s="6">
        <v>1982000</v>
      </c>
      <c r="O2099" s="6">
        <v>1127000</v>
      </c>
      <c r="P2099" s="6">
        <v>1130000</v>
      </c>
      <c r="Q2099" s="6">
        <v>516000</v>
      </c>
      <c r="R2099" s="6">
        <v>554000</v>
      </c>
      <c r="S2099" s="6">
        <v>1405000</v>
      </c>
      <c r="T2099" s="6">
        <v>1422000</v>
      </c>
      <c r="U2099" s="6">
        <v>7619000</v>
      </c>
      <c r="V2099" s="6">
        <v>8756000</v>
      </c>
      <c r="W2099" s="6">
        <v>16613000</v>
      </c>
      <c r="X2099" s="6">
        <v>15988000</v>
      </c>
      <c r="Y2099" s="6">
        <v>4574000</v>
      </c>
      <c r="Z2099" s="6">
        <v>4136000</v>
      </c>
      <c r="AA2099" s="6">
        <v>3672000</v>
      </c>
      <c r="AB2099" s="6">
        <v>2268000</v>
      </c>
      <c r="AC2099" s="6">
        <v>115000000</v>
      </c>
      <c r="AD2099" s="6">
        <v>114600000</v>
      </c>
      <c r="AF2099">
        <f>Q2099/W2099</f>
        <v>3.1060013242641304E-2</v>
      </c>
      <c r="AG2099">
        <f>R2099/X2099</f>
        <v>3.4650988241180888E-2</v>
      </c>
      <c r="AH2099">
        <f>U2099/W2099</f>
        <v>0.45861674592186841</v>
      </c>
      <c r="AI2099">
        <f>V2099/X2099</f>
        <v>0.54766074555916933</v>
      </c>
      <c r="AJ2099">
        <f>Y2099/AA2099</f>
        <v>1.2456427015250544</v>
      </c>
      <c r="AK2099">
        <f>Z2099/AB2099</f>
        <v>1.8236331569664903</v>
      </c>
      <c r="AL2099">
        <f>O2099/K2099</f>
        <v>9.1939957578724099E-2</v>
      </c>
      <c r="AM2099">
        <f>P2099/L2099</f>
        <v>9.2797897675946456E-2</v>
      </c>
      <c r="AN2099">
        <f>K2099/W2099</f>
        <v>0.73785589598507195</v>
      </c>
      <c r="AO2099">
        <f>L2099/X2099</f>
        <v>0.76163372529397044</v>
      </c>
      <c r="AP2099">
        <f>IF(OR(Q2099&lt;0, Q2099="NA"), 0, 1)</f>
        <v>1</v>
      </c>
      <c r="AQ2099">
        <f>IF(OR(S2099&lt;0, S2099="NA"), 0, 1)</f>
        <v>1</v>
      </c>
      <c r="AR2099">
        <f>IFERROR(IF((AF2099-AG2099)&gt;0,1,0),0)</f>
        <v>0</v>
      </c>
      <c r="AS2099">
        <f>IFERROR(IF((S2099-Q2099)&gt;0,1,0),0)</f>
        <v>1</v>
      </c>
      <c r="AT2099">
        <f>IFERROR(IF((AH2099-AI2099)&lt;0,1,0),0)</f>
        <v>1</v>
      </c>
      <c r="AU2099">
        <f>IFERROR(IF((AJ2099-AK2099)&gt;0,1,0),0)</f>
        <v>0</v>
      </c>
      <c r="AV2099">
        <f>IFERROR(IF((AL2099-AM2099)&gt;0,1,0),0)</f>
        <v>0</v>
      </c>
      <c r="AW2099">
        <f>IFERROR(IF((AN2099-AO2099)&gt;0,1,0),0)</f>
        <v>0</v>
      </c>
      <c r="AX2099">
        <f>IFERROR(IF((AC2099-AD2099)&lt;0,1,0),0)</f>
        <v>0</v>
      </c>
      <c r="AY2099">
        <f>SUM(AP2099:AX2099)</f>
        <v>4</v>
      </c>
    </row>
    <row r="2100" spans="1:51" x14ac:dyDescent="0.45">
      <c r="A2100" s="1" t="s">
        <v>464</v>
      </c>
      <c r="B2100" s="2">
        <v>6297631</v>
      </c>
      <c r="C2100" s="3" t="s">
        <v>5335</v>
      </c>
      <c r="D2100" s="7">
        <v>3.9</v>
      </c>
      <c r="E2100" s="5">
        <v>254.29293630000001</v>
      </c>
      <c r="F2100" s="3" t="s">
        <v>4559</v>
      </c>
      <c r="G2100" s="3" t="s">
        <v>4560</v>
      </c>
      <c r="H2100" s="3" t="s">
        <v>4561</v>
      </c>
      <c r="I2100" s="3" t="s">
        <v>4562</v>
      </c>
      <c r="J2100" s="3" t="s">
        <v>4834</v>
      </c>
      <c r="K2100" s="6">
        <v>323473</v>
      </c>
      <c r="L2100" s="6">
        <v>317779</v>
      </c>
      <c r="M2100" s="6">
        <v>-134860</v>
      </c>
      <c r="N2100" s="6">
        <v>-180578</v>
      </c>
      <c r="O2100" s="6">
        <v>-182711</v>
      </c>
      <c r="P2100" s="6">
        <v>-228926</v>
      </c>
      <c r="Q2100" s="6">
        <v>-270526</v>
      </c>
      <c r="R2100" s="6">
        <v>-314442</v>
      </c>
      <c r="S2100" s="6">
        <v>-98404</v>
      </c>
      <c r="T2100" s="6">
        <v>-67303</v>
      </c>
      <c r="U2100" s="6">
        <v>1140492</v>
      </c>
      <c r="V2100" s="6">
        <v>1139509</v>
      </c>
      <c r="W2100" s="6">
        <v>692938</v>
      </c>
      <c r="X2100" s="6">
        <v>711234</v>
      </c>
      <c r="Y2100" s="6">
        <v>297413</v>
      </c>
      <c r="Z2100" s="6">
        <v>317265</v>
      </c>
      <c r="AA2100" s="6">
        <v>86591</v>
      </c>
      <c r="AB2100" s="6">
        <v>83518</v>
      </c>
      <c r="AC2100" s="6">
        <v>65171128</v>
      </c>
      <c r="AD2100" s="6">
        <v>64993318</v>
      </c>
      <c r="AF2100">
        <f>Q2100/W2100</f>
        <v>-0.39040433631868943</v>
      </c>
      <c r="AG2100">
        <f>R2100/X2100</f>
        <v>-0.44210766076987318</v>
      </c>
      <c r="AH2100">
        <f>U2100/W2100</f>
        <v>1.645878852076232</v>
      </c>
      <c r="AI2100">
        <f>V2100/X2100</f>
        <v>1.6021576583796613</v>
      </c>
      <c r="AJ2100">
        <f>Y2100/AA2100</f>
        <v>3.4346872076774724</v>
      </c>
      <c r="AK2100">
        <f>Z2100/AB2100</f>
        <v>3.7987619435331306</v>
      </c>
      <c r="AL2100">
        <f>O2100/K2100</f>
        <v>-0.56484157874072949</v>
      </c>
      <c r="AM2100">
        <f>P2100/L2100</f>
        <v>-0.72039373275137752</v>
      </c>
      <c r="AN2100">
        <f>K2100/W2100</f>
        <v>0.4668137697744964</v>
      </c>
      <c r="AO2100">
        <f>L2100/X2100</f>
        <v>0.44679950621033304</v>
      </c>
      <c r="AP2100">
        <f>IF(OR(Q2100&lt;0, Q2100="NA"), 0, 1)</f>
        <v>0</v>
      </c>
      <c r="AQ2100">
        <f>IF(OR(S2100&lt;0, S2100="NA"), 0, 1)</f>
        <v>0</v>
      </c>
      <c r="AR2100">
        <f>IFERROR(IF((AF2100-AG2100)&gt;0,1,0),0)</f>
        <v>1</v>
      </c>
      <c r="AS2100">
        <f>IFERROR(IF((S2100-Q2100)&gt;0,1,0),0)</f>
        <v>1</v>
      </c>
      <c r="AT2100">
        <f>IFERROR(IF((AH2100-AI2100)&lt;0,1,0),0)</f>
        <v>0</v>
      </c>
      <c r="AU2100">
        <f>IFERROR(IF((AJ2100-AK2100)&gt;0,1,0),0)</f>
        <v>0</v>
      </c>
      <c r="AV2100">
        <f>IFERROR(IF((AL2100-AM2100)&gt;0,1,0),0)</f>
        <v>1</v>
      </c>
      <c r="AW2100">
        <f>IFERROR(IF((AN2100-AO2100)&gt;0,1,0),0)</f>
        <v>1</v>
      </c>
      <c r="AX2100">
        <f>IFERROR(IF((AC2100-AD2100)&lt;0,1,0),0)</f>
        <v>0</v>
      </c>
      <c r="AY2100">
        <f>SUM(AP2100:AX2100)</f>
        <v>4</v>
      </c>
    </row>
    <row r="2101" spans="1:51" x14ac:dyDescent="0.45">
      <c r="A2101" s="1" t="s">
        <v>476</v>
      </c>
      <c r="B2101" s="2">
        <v>7269053</v>
      </c>
      <c r="C2101" s="3" t="s">
        <v>5335</v>
      </c>
      <c r="D2101" s="5">
        <v>5.1100000000000003</v>
      </c>
      <c r="E2101" s="5">
        <v>183.18705118</v>
      </c>
      <c r="F2101" s="3" t="s">
        <v>4470</v>
      </c>
      <c r="G2101" s="3" t="s">
        <v>4471</v>
      </c>
      <c r="H2101" s="3" t="s">
        <v>4673</v>
      </c>
      <c r="I2101" s="3" t="s">
        <v>4673</v>
      </c>
      <c r="J2101" s="3" t="s">
        <v>4825</v>
      </c>
      <c r="K2101" s="6" t="s">
        <v>4474</v>
      </c>
      <c r="L2101" s="6" t="s">
        <v>4474</v>
      </c>
      <c r="M2101" s="6">
        <v>-66267</v>
      </c>
      <c r="N2101" s="6">
        <v>-51394</v>
      </c>
      <c r="O2101" s="6">
        <v>-66428</v>
      </c>
      <c r="P2101" s="6">
        <v>-51565</v>
      </c>
      <c r="Q2101" s="6">
        <v>-70938</v>
      </c>
      <c r="R2101" s="6">
        <v>-62156</v>
      </c>
      <c r="S2101" s="6">
        <v>-54887</v>
      </c>
      <c r="T2101" s="6">
        <v>-47719</v>
      </c>
      <c r="U2101" s="6">
        <v>3940</v>
      </c>
      <c r="V2101" s="6">
        <v>5371</v>
      </c>
      <c r="W2101" s="6">
        <v>337381</v>
      </c>
      <c r="X2101" s="6">
        <v>164402</v>
      </c>
      <c r="Y2101" s="6">
        <v>336467</v>
      </c>
      <c r="Z2101" s="6">
        <v>163652</v>
      </c>
      <c r="AA2101" s="6">
        <v>19080</v>
      </c>
      <c r="AB2101" s="6">
        <v>12981</v>
      </c>
      <c r="AC2101" s="6">
        <v>34196821</v>
      </c>
      <c r="AD2101" s="6">
        <v>1723664</v>
      </c>
      <c r="AF2101">
        <f>Q2101/W2101</f>
        <v>-0.21026080306834113</v>
      </c>
      <c r="AG2101">
        <f>R2101/X2101</f>
        <v>-0.3780732594493984</v>
      </c>
      <c r="AH2101">
        <f>U2101/W2101</f>
        <v>1.1678191717968706E-2</v>
      </c>
      <c r="AI2101">
        <f>V2101/X2101</f>
        <v>3.2669918857434824E-2</v>
      </c>
      <c r="AJ2101">
        <f>Y2101/AA2101</f>
        <v>17.634538784067086</v>
      </c>
      <c r="AK2101">
        <f>Z2101/AB2101</f>
        <v>12.607041060010785</v>
      </c>
      <c r="AL2101" t="e">
        <f>O2101/K2101</f>
        <v>#VALUE!</v>
      </c>
      <c r="AM2101" t="e">
        <f>P2101/L2101</f>
        <v>#VALUE!</v>
      </c>
      <c r="AN2101" t="e">
        <f>K2101/W2101</f>
        <v>#VALUE!</v>
      </c>
      <c r="AO2101" t="e">
        <f>L2101/X2101</f>
        <v>#VALUE!</v>
      </c>
      <c r="AP2101">
        <f>IF(OR(Q2101&lt;0, Q2101="NA"), 0, 1)</f>
        <v>0</v>
      </c>
      <c r="AQ2101">
        <f>IF(OR(S2101&lt;0, S2101="NA"), 0, 1)</f>
        <v>0</v>
      </c>
      <c r="AR2101">
        <f>IFERROR(IF((AF2101-AG2101)&gt;0,1,0),0)</f>
        <v>1</v>
      </c>
      <c r="AS2101">
        <f>IFERROR(IF((S2101-Q2101)&gt;0,1,0),0)</f>
        <v>1</v>
      </c>
      <c r="AT2101">
        <f>IFERROR(IF((AH2101-AI2101)&lt;0,1,0),0)</f>
        <v>1</v>
      </c>
      <c r="AU2101">
        <f>IFERROR(IF((AJ2101-AK2101)&gt;0,1,0),0)</f>
        <v>1</v>
      </c>
      <c r="AV2101">
        <f>IFERROR(IF((AL2101-AM2101)&gt;0,1,0),0)</f>
        <v>0</v>
      </c>
      <c r="AW2101">
        <f>IFERROR(IF((AN2101-AO2101)&gt;0,1,0),0)</f>
        <v>0</v>
      </c>
      <c r="AX2101">
        <f>IFERROR(IF((AC2101-AD2101)&lt;0,1,0),0)</f>
        <v>0</v>
      </c>
      <c r="AY2101">
        <f>SUM(AP2101:AX2101)</f>
        <v>4</v>
      </c>
    </row>
    <row r="2102" spans="1:51" x14ac:dyDescent="0.45">
      <c r="A2102" s="1" t="s">
        <v>491</v>
      </c>
      <c r="B2102" s="2">
        <v>101570773</v>
      </c>
      <c r="C2102" s="3" t="s">
        <v>5336</v>
      </c>
      <c r="D2102" s="7">
        <v>5.4</v>
      </c>
      <c r="E2102" s="5">
        <v>879.67224720000002</v>
      </c>
      <c r="F2102" s="3" t="s">
        <v>4500</v>
      </c>
      <c r="G2102" s="3" t="s">
        <v>4501</v>
      </c>
      <c r="H2102" s="3" t="s">
        <v>4502</v>
      </c>
      <c r="I2102" s="3" t="s">
        <v>4538</v>
      </c>
      <c r="J2102" s="3" t="s">
        <v>4504</v>
      </c>
      <c r="K2102" s="6">
        <v>452743.01199999999</v>
      </c>
      <c r="L2102" s="6">
        <v>423701.01199999999</v>
      </c>
      <c r="M2102" s="6">
        <v>50531.232000000004</v>
      </c>
      <c r="N2102" s="6">
        <v>49990.983999999997</v>
      </c>
      <c r="O2102" s="6">
        <v>21272.2</v>
      </c>
      <c r="P2102" s="6">
        <v>25424.2</v>
      </c>
      <c r="Q2102" s="6">
        <v>36994.462</v>
      </c>
      <c r="R2102" s="6">
        <v>39311.462</v>
      </c>
      <c r="S2102" s="6" t="s">
        <v>4474</v>
      </c>
      <c r="T2102" s="6">
        <v>-239765.19</v>
      </c>
      <c r="U2102" s="6">
        <v>102435</v>
      </c>
      <c r="V2102" s="6">
        <v>102435</v>
      </c>
      <c r="W2102" s="6">
        <v>282545</v>
      </c>
      <c r="X2102" s="6">
        <v>293201</v>
      </c>
      <c r="Y2102" s="6">
        <v>213099</v>
      </c>
      <c r="Z2102" s="6">
        <v>215674</v>
      </c>
      <c r="AA2102" s="6">
        <v>52051</v>
      </c>
      <c r="AB2102" s="6">
        <v>63245</v>
      </c>
      <c r="AC2102" s="6">
        <v>162902105</v>
      </c>
      <c r="AD2102" s="6">
        <v>162902268</v>
      </c>
      <c r="AF2102">
        <f>Q2102/W2102</f>
        <v>0.13093299120494081</v>
      </c>
      <c r="AG2102">
        <f>R2102/X2102</f>
        <v>0.13407683466291043</v>
      </c>
      <c r="AH2102">
        <f>U2102/W2102</f>
        <v>0.36254401953671095</v>
      </c>
      <c r="AI2102">
        <f>V2102/X2102</f>
        <v>0.34936783980955044</v>
      </c>
      <c r="AJ2102">
        <f>Y2102/AA2102</f>
        <v>4.0940423815104419</v>
      </c>
      <c r="AK2102">
        <f>Z2102/AB2102</f>
        <v>3.4101351885524549</v>
      </c>
      <c r="AL2102">
        <f>O2102/K2102</f>
        <v>4.6985153688026443E-2</v>
      </c>
      <c r="AM2102">
        <f>P2102/L2102</f>
        <v>6.0005049032075479E-2</v>
      </c>
      <c r="AN2102">
        <f>K2102/W2102</f>
        <v>1.6023748854164823</v>
      </c>
      <c r="AO2102">
        <f>L2102/X2102</f>
        <v>1.4450871995661678</v>
      </c>
      <c r="AP2102">
        <f>IF(OR(Q2102&lt;0, Q2102="NA"), 0, 1)</f>
        <v>1</v>
      </c>
      <c r="AQ2102">
        <f>IF(OR(S2102&lt;0, S2102="NA"), 0, 1)</f>
        <v>0</v>
      </c>
      <c r="AR2102">
        <f>IFERROR(IF((AF2102-AG2102)&gt;0,1,0),0)</f>
        <v>0</v>
      </c>
      <c r="AS2102">
        <f>IFERROR(IF((S2102-Q2102)&gt;0,1,0),0)</f>
        <v>0</v>
      </c>
      <c r="AT2102">
        <f>IFERROR(IF((AH2102-AI2102)&lt;0,1,0),0)</f>
        <v>0</v>
      </c>
      <c r="AU2102">
        <f>IFERROR(IF((AJ2102-AK2102)&gt;0,1,0),0)</f>
        <v>1</v>
      </c>
      <c r="AV2102">
        <f>IFERROR(IF((AL2102-AM2102)&gt;0,1,0),0)</f>
        <v>0</v>
      </c>
      <c r="AW2102">
        <f>IFERROR(IF((AN2102-AO2102)&gt;0,1,0),0)</f>
        <v>1</v>
      </c>
      <c r="AX2102">
        <f>IFERROR(IF((AC2102-AD2102)&lt;0,1,0),0)</f>
        <v>1</v>
      </c>
      <c r="AY2102">
        <f>SUM(AP2102:AX2102)</f>
        <v>4</v>
      </c>
    </row>
    <row r="2103" spans="1:51" x14ac:dyDescent="0.45">
      <c r="A2103" s="1" t="s">
        <v>506</v>
      </c>
      <c r="B2103" s="2">
        <v>5721154</v>
      </c>
      <c r="C2103" s="3" t="s">
        <v>5337</v>
      </c>
      <c r="D2103" s="5">
        <v>10.73</v>
      </c>
      <c r="E2103" s="5">
        <v>501.14959653</v>
      </c>
      <c r="F2103" s="3" t="s">
        <v>4480</v>
      </c>
      <c r="G2103" s="3" t="s">
        <v>4491</v>
      </c>
      <c r="H2103" s="3" t="s">
        <v>4492</v>
      </c>
      <c r="I2103" s="3" t="s">
        <v>4493</v>
      </c>
      <c r="J2103" s="3"/>
      <c r="K2103" s="6">
        <v>59224.542000000001</v>
      </c>
      <c r="L2103" s="6">
        <v>58805.826999999997</v>
      </c>
      <c r="M2103" s="6" t="s">
        <v>4474</v>
      </c>
      <c r="N2103" s="6" t="s">
        <v>4474</v>
      </c>
      <c r="O2103" s="6">
        <v>55247.381000000001</v>
      </c>
      <c r="P2103" s="6">
        <v>54856.328000000001</v>
      </c>
      <c r="Q2103" s="6">
        <v>54240.883000000002</v>
      </c>
      <c r="R2103" s="6">
        <v>61924.216999999997</v>
      </c>
      <c r="S2103" s="6">
        <v>43769.962</v>
      </c>
      <c r="T2103" s="6">
        <v>51390.256999999998</v>
      </c>
      <c r="U2103" s="6" t="s">
        <v>4474</v>
      </c>
      <c r="V2103" s="6" t="s">
        <v>4474</v>
      </c>
      <c r="W2103" s="6">
        <v>675225.79200000002</v>
      </c>
      <c r="X2103" s="6">
        <v>675225.79200000002</v>
      </c>
      <c r="Y2103" s="6">
        <v>18412.754000000001</v>
      </c>
      <c r="Z2103" s="6">
        <v>18412.754000000001</v>
      </c>
      <c r="AA2103" s="6">
        <v>168517</v>
      </c>
      <c r="AB2103" s="6">
        <v>168517</v>
      </c>
      <c r="AC2103" s="6">
        <v>47184330</v>
      </c>
      <c r="AD2103" s="6">
        <v>47184330</v>
      </c>
      <c r="AF2103">
        <f>Q2103/W2103</f>
        <v>8.0329992785583643E-2</v>
      </c>
      <c r="AG2103">
        <f>R2103/X2103</f>
        <v>9.1708903501126912E-2</v>
      </c>
      <c r="AH2103" t="e">
        <f>U2103/W2103</f>
        <v>#VALUE!</v>
      </c>
      <c r="AI2103" t="e">
        <f>V2103/X2103</f>
        <v>#VALUE!</v>
      </c>
      <c r="AJ2103">
        <f>Y2103/AA2103</f>
        <v>0.10926348083576139</v>
      </c>
      <c r="AK2103">
        <f>Z2103/AB2103</f>
        <v>0.10926348083576139</v>
      </c>
      <c r="AL2103">
        <f>O2103/K2103</f>
        <v>0.93284606574078699</v>
      </c>
      <c r="AM2103">
        <f>P2103/L2103</f>
        <v>0.93283830529243306</v>
      </c>
      <c r="AN2103">
        <f>K2103/W2103</f>
        <v>8.771072240084099E-2</v>
      </c>
      <c r="AO2103">
        <f>L2103/X2103</f>
        <v>8.7090611313615215E-2</v>
      </c>
      <c r="AP2103">
        <f>IF(OR(Q2103&lt;0, Q2103="NA"), 0, 1)</f>
        <v>1</v>
      </c>
      <c r="AQ2103">
        <f>IF(OR(S2103&lt;0, S2103="NA"), 0, 1)</f>
        <v>1</v>
      </c>
      <c r="AR2103">
        <f>IFERROR(IF((AF2103-AG2103)&gt;0,1,0),0)</f>
        <v>0</v>
      </c>
      <c r="AS2103">
        <f>IFERROR(IF((S2103-Q2103)&gt;0,1,0),0)</f>
        <v>0</v>
      </c>
      <c r="AT2103">
        <f>IFERROR(IF((AH2103-AI2103)&lt;0,1,0),0)</f>
        <v>0</v>
      </c>
      <c r="AU2103">
        <f>IFERROR(IF((AJ2103-AK2103)&gt;0,1,0),0)</f>
        <v>0</v>
      </c>
      <c r="AV2103">
        <f>IFERROR(IF((AL2103-AM2103)&gt;0,1,0),0)</f>
        <v>1</v>
      </c>
      <c r="AW2103">
        <f>IFERROR(IF((AN2103-AO2103)&gt;0,1,0),0)</f>
        <v>1</v>
      </c>
      <c r="AX2103">
        <f>IFERROR(IF((AC2103-AD2103)&lt;0,1,0),0)</f>
        <v>0</v>
      </c>
      <c r="AY2103">
        <f>SUM(AP2103:AX2103)</f>
        <v>4</v>
      </c>
    </row>
    <row r="2104" spans="1:51" x14ac:dyDescent="0.45">
      <c r="A2104" s="1" t="s">
        <v>511</v>
      </c>
      <c r="B2104" s="2">
        <v>5724553</v>
      </c>
      <c r="C2104" s="3" t="s">
        <v>5337</v>
      </c>
      <c r="D2104" s="7">
        <v>9.4601000000000006</v>
      </c>
      <c r="E2104" s="5">
        <v>35.366120305099997</v>
      </c>
      <c r="F2104" s="3" t="s">
        <v>4480</v>
      </c>
      <c r="G2104" s="3" t="s">
        <v>4491</v>
      </c>
      <c r="H2104" s="3" t="s">
        <v>4492</v>
      </c>
      <c r="I2104" s="3" t="s">
        <v>4493</v>
      </c>
      <c r="J2104" s="3"/>
      <c r="K2104" s="6">
        <v>1809.279</v>
      </c>
      <c r="L2104" s="6">
        <v>1857.4480000000001</v>
      </c>
      <c r="M2104" s="6" t="s">
        <v>4474</v>
      </c>
      <c r="N2104" s="6" t="s">
        <v>4474</v>
      </c>
      <c r="O2104" s="6">
        <v>1410.798</v>
      </c>
      <c r="P2104" s="6">
        <v>1440.336</v>
      </c>
      <c r="Q2104" s="6">
        <v>765.76599999999996</v>
      </c>
      <c r="R2104" s="6">
        <v>1198.069</v>
      </c>
      <c r="S2104" s="6">
        <v>3716.25</v>
      </c>
      <c r="T2104" s="6">
        <v>12693.790999999999</v>
      </c>
      <c r="U2104" s="6" t="s">
        <v>4474</v>
      </c>
      <c r="V2104" s="6" t="s">
        <v>4474</v>
      </c>
      <c r="W2104" s="6">
        <v>40249.218000000001</v>
      </c>
      <c r="X2104" s="6">
        <v>40249.218000000001</v>
      </c>
      <c r="Y2104" s="6">
        <v>571.84199999999998</v>
      </c>
      <c r="Z2104" s="6">
        <v>571.84199999999998</v>
      </c>
      <c r="AA2104" s="6">
        <v>2501</v>
      </c>
      <c r="AB2104" s="6">
        <v>2501</v>
      </c>
      <c r="AC2104" s="6">
        <v>3738451</v>
      </c>
      <c r="AD2104" s="6">
        <v>3738451</v>
      </c>
      <c r="AF2104">
        <f>Q2104/W2104</f>
        <v>1.9025611876484157E-2</v>
      </c>
      <c r="AG2104">
        <f>R2104/X2104</f>
        <v>2.9766267757053069E-2</v>
      </c>
      <c r="AH2104" t="e">
        <f>U2104/W2104</f>
        <v>#VALUE!</v>
      </c>
      <c r="AI2104" t="e">
        <f>V2104/X2104</f>
        <v>#VALUE!</v>
      </c>
      <c r="AJ2104">
        <f>Y2104/AA2104</f>
        <v>0.22864534186325469</v>
      </c>
      <c r="AK2104">
        <f>Z2104/AB2104</f>
        <v>0.22864534186325469</v>
      </c>
      <c r="AL2104">
        <f>O2104/K2104</f>
        <v>0.77975701923252305</v>
      </c>
      <c r="AM2104">
        <f>P2104/L2104</f>
        <v>0.77543812801219736</v>
      </c>
      <c r="AN2104">
        <f>K2104/W2104</f>
        <v>4.4951904407186244E-2</v>
      </c>
      <c r="AO2104">
        <f>L2104/X2104</f>
        <v>4.614867300030525E-2</v>
      </c>
      <c r="AP2104">
        <f>IF(OR(Q2104&lt;0, Q2104="NA"), 0, 1)</f>
        <v>1</v>
      </c>
      <c r="AQ2104">
        <f>IF(OR(S2104&lt;0, S2104="NA"), 0, 1)</f>
        <v>1</v>
      </c>
      <c r="AR2104">
        <f>IFERROR(IF((AF2104-AG2104)&gt;0,1,0),0)</f>
        <v>0</v>
      </c>
      <c r="AS2104">
        <f>IFERROR(IF((S2104-Q2104)&gt;0,1,0),0)</f>
        <v>1</v>
      </c>
      <c r="AT2104">
        <f>IFERROR(IF((AH2104-AI2104)&lt;0,1,0),0)</f>
        <v>0</v>
      </c>
      <c r="AU2104">
        <f>IFERROR(IF((AJ2104-AK2104)&gt;0,1,0),0)</f>
        <v>0</v>
      </c>
      <c r="AV2104">
        <f>IFERROR(IF((AL2104-AM2104)&gt;0,1,0),0)</f>
        <v>1</v>
      </c>
      <c r="AW2104">
        <f>IFERROR(IF((AN2104-AO2104)&gt;0,1,0),0)</f>
        <v>0</v>
      </c>
      <c r="AX2104">
        <f>IFERROR(IF((AC2104-AD2104)&lt;0,1,0),0)</f>
        <v>0</v>
      </c>
      <c r="AY2104">
        <f>SUM(AP2104:AX2104)</f>
        <v>4</v>
      </c>
    </row>
    <row r="2105" spans="1:51" x14ac:dyDescent="0.45">
      <c r="A2105" s="1" t="s">
        <v>512</v>
      </c>
      <c r="B2105" s="2">
        <v>5727003</v>
      </c>
      <c r="C2105" s="3" t="s">
        <v>5337</v>
      </c>
      <c r="D2105" s="5">
        <v>5.5</v>
      </c>
      <c r="E2105" s="5">
        <v>537.70778050000001</v>
      </c>
      <c r="F2105" s="3" t="s">
        <v>4480</v>
      </c>
      <c r="G2105" s="3" t="s">
        <v>4491</v>
      </c>
      <c r="H2105" s="3" t="s">
        <v>4492</v>
      </c>
      <c r="I2105" s="3" t="s">
        <v>4493</v>
      </c>
      <c r="J2105" s="3"/>
      <c r="K2105" s="6">
        <v>15413.866</v>
      </c>
      <c r="L2105" s="6">
        <v>16859.937999999998</v>
      </c>
      <c r="M2105" s="6" t="s">
        <v>4474</v>
      </c>
      <c r="N2105" s="6" t="s">
        <v>4474</v>
      </c>
      <c r="O2105" s="6">
        <v>8634.2639999999992</v>
      </c>
      <c r="P2105" s="6">
        <v>10518.833000000001</v>
      </c>
      <c r="Q2105" s="6">
        <v>83311.612999999998</v>
      </c>
      <c r="R2105" s="6">
        <v>-66655.073000000004</v>
      </c>
      <c r="S2105" s="6">
        <v>48128.724999999999</v>
      </c>
      <c r="T2105" s="6">
        <v>51136.453999999998</v>
      </c>
      <c r="U2105" s="6" t="s">
        <v>4474</v>
      </c>
      <c r="V2105" s="6" t="s">
        <v>4474</v>
      </c>
      <c r="W2105" s="6">
        <v>634223.70200000005</v>
      </c>
      <c r="X2105" s="6">
        <v>600329.22400000005</v>
      </c>
      <c r="Y2105" s="6">
        <v>1230.414</v>
      </c>
      <c r="Z2105" s="6">
        <v>7712.1490000000003</v>
      </c>
      <c r="AA2105" s="6">
        <v>11737</v>
      </c>
      <c r="AB2105" s="6">
        <v>6785</v>
      </c>
      <c r="AC2105" s="6">
        <v>100271847</v>
      </c>
      <c r="AD2105" s="6">
        <v>102745640</v>
      </c>
      <c r="AF2105">
        <f>Q2105/W2105</f>
        <v>0.13135998029919102</v>
      </c>
      <c r="AG2105">
        <f>R2105/X2105</f>
        <v>-0.11103086495752537</v>
      </c>
      <c r="AH2105" t="e">
        <f>U2105/W2105</f>
        <v>#VALUE!</v>
      </c>
      <c r="AI2105" t="e">
        <f>V2105/X2105</f>
        <v>#VALUE!</v>
      </c>
      <c r="AJ2105">
        <f>Y2105/AA2105</f>
        <v>0.10483206952372838</v>
      </c>
      <c r="AK2105">
        <f>Z2105/AB2105</f>
        <v>1.1366468680913782</v>
      </c>
      <c r="AL2105">
        <f>O2105/K2105</f>
        <v>0.56016212934509746</v>
      </c>
      <c r="AM2105">
        <f>P2105/L2105</f>
        <v>0.6238951175265296</v>
      </c>
      <c r="AN2105">
        <f>K2105/W2105</f>
        <v>2.4303516174802309E-2</v>
      </c>
      <c r="AO2105">
        <f>L2105/X2105</f>
        <v>2.8084486521682304E-2</v>
      </c>
      <c r="AP2105">
        <f>IF(OR(Q2105&lt;0, Q2105="NA"), 0, 1)</f>
        <v>1</v>
      </c>
      <c r="AQ2105">
        <f>IF(OR(S2105&lt;0, S2105="NA"), 0, 1)</f>
        <v>1</v>
      </c>
      <c r="AR2105">
        <f>IFERROR(IF((AF2105-AG2105)&gt;0,1,0),0)</f>
        <v>1</v>
      </c>
      <c r="AS2105">
        <f>IFERROR(IF((S2105-Q2105)&gt;0,1,0),0)</f>
        <v>0</v>
      </c>
      <c r="AT2105">
        <f>IFERROR(IF((AH2105-AI2105)&lt;0,1,0),0)</f>
        <v>0</v>
      </c>
      <c r="AU2105">
        <f>IFERROR(IF((AJ2105-AK2105)&gt;0,1,0),0)</f>
        <v>0</v>
      </c>
      <c r="AV2105">
        <f>IFERROR(IF((AL2105-AM2105)&gt;0,1,0),0)</f>
        <v>0</v>
      </c>
      <c r="AW2105">
        <f>IFERROR(IF((AN2105-AO2105)&gt;0,1,0),0)</f>
        <v>0</v>
      </c>
      <c r="AX2105">
        <f>IFERROR(IF((AC2105-AD2105)&lt;0,1,0),0)</f>
        <v>1</v>
      </c>
      <c r="AY2105">
        <f>SUM(AP2105:AX2105)</f>
        <v>4</v>
      </c>
    </row>
    <row r="2106" spans="1:51" x14ac:dyDescent="0.45">
      <c r="A2106" s="1" t="s">
        <v>525</v>
      </c>
      <c r="B2106" s="2">
        <v>5720640</v>
      </c>
      <c r="C2106" s="3" t="s">
        <v>5337</v>
      </c>
      <c r="D2106" s="5">
        <v>11.6</v>
      </c>
      <c r="E2106" s="5">
        <v>247.16899520000001</v>
      </c>
      <c r="F2106" s="3" t="s">
        <v>4480</v>
      </c>
      <c r="G2106" s="3" t="s">
        <v>4491</v>
      </c>
      <c r="H2106" s="3" t="s">
        <v>4492</v>
      </c>
      <c r="I2106" s="3" t="s">
        <v>4493</v>
      </c>
      <c r="J2106" s="3" t="s">
        <v>4494</v>
      </c>
      <c r="K2106" s="6">
        <v>15453.624</v>
      </c>
      <c r="L2106" s="6">
        <v>15485.096</v>
      </c>
      <c r="M2106" s="6" t="s">
        <v>4474</v>
      </c>
      <c r="N2106" s="6" t="s">
        <v>4474</v>
      </c>
      <c r="O2106" s="6">
        <v>13035.395</v>
      </c>
      <c r="P2106" s="6">
        <v>13024.195</v>
      </c>
      <c r="Q2106" s="6">
        <v>7943.6289999999999</v>
      </c>
      <c r="R2106" s="6">
        <v>11371.98</v>
      </c>
      <c r="S2106" s="6">
        <v>66392.967999999993</v>
      </c>
      <c r="T2106" s="6">
        <v>46570.822</v>
      </c>
      <c r="U2106" s="6">
        <v>702.75900000000001</v>
      </c>
      <c r="V2106" s="6">
        <v>702.75900000000001</v>
      </c>
      <c r="W2106" s="6">
        <v>392204.30599999998</v>
      </c>
      <c r="X2106" s="6">
        <v>392204.30599999998</v>
      </c>
      <c r="Y2106" s="6">
        <v>5566.183</v>
      </c>
      <c r="Z2106" s="6">
        <v>5566.183</v>
      </c>
      <c r="AA2106" s="6">
        <v>134409</v>
      </c>
      <c r="AB2106" s="6">
        <v>134409</v>
      </c>
      <c r="AC2106" s="6">
        <v>21307672</v>
      </c>
      <c r="AD2106" s="6">
        <v>21307672</v>
      </c>
      <c r="AF2106">
        <f>Q2106/W2106</f>
        <v>2.0253803638759643E-2</v>
      </c>
      <c r="AG2106">
        <f>R2106/X2106</f>
        <v>2.8995041171220592E-2</v>
      </c>
      <c r="AH2106">
        <f>U2106/W2106</f>
        <v>1.7918186752391241E-3</v>
      </c>
      <c r="AI2106">
        <f>V2106/X2106</f>
        <v>1.7918186752391241E-3</v>
      </c>
      <c r="AJ2106">
        <f>Y2106/AA2106</f>
        <v>4.1412278939654337E-2</v>
      </c>
      <c r="AK2106">
        <f>Z2106/AB2106</f>
        <v>4.1412278939654337E-2</v>
      </c>
      <c r="AL2106">
        <f>O2106/K2106</f>
        <v>0.84351702875649104</v>
      </c>
      <c r="AM2106">
        <f>P2106/L2106</f>
        <v>0.84107938368609403</v>
      </c>
      <c r="AN2106">
        <f>K2106/W2106</f>
        <v>3.9401974337324078E-2</v>
      </c>
      <c r="AO2106">
        <f>L2106/X2106</f>
        <v>3.9482218229393941E-2</v>
      </c>
      <c r="AP2106">
        <f>IF(OR(Q2106&lt;0, Q2106="NA"), 0, 1)</f>
        <v>1</v>
      </c>
      <c r="AQ2106">
        <f>IF(OR(S2106&lt;0, S2106="NA"), 0, 1)</f>
        <v>1</v>
      </c>
      <c r="AR2106">
        <f>IFERROR(IF((AF2106-AG2106)&gt;0,1,0),0)</f>
        <v>0</v>
      </c>
      <c r="AS2106">
        <f>IFERROR(IF((S2106-Q2106)&gt;0,1,0),0)</f>
        <v>1</v>
      </c>
      <c r="AT2106">
        <f>IFERROR(IF((AH2106-AI2106)&lt;0,1,0),0)</f>
        <v>0</v>
      </c>
      <c r="AU2106">
        <f>IFERROR(IF((AJ2106-AK2106)&gt;0,1,0),0)</f>
        <v>0</v>
      </c>
      <c r="AV2106">
        <f>IFERROR(IF((AL2106-AM2106)&gt;0,1,0),0)</f>
        <v>1</v>
      </c>
      <c r="AW2106">
        <f>IFERROR(IF((AN2106-AO2106)&gt;0,1,0),0)</f>
        <v>0</v>
      </c>
      <c r="AX2106">
        <f>IFERROR(IF((AC2106-AD2106)&lt;0,1,0),0)</f>
        <v>0</v>
      </c>
      <c r="AY2106">
        <f>SUM(AP2106:AX2106)</f>
        <v>4</v>
      </c>
    </row>
    <row r="2107" spans="1:51" x14ac:dyDescent="0.45">
      <c r="A2107" s="1" t="s">
        <v>531</v>
      </c>
      <c r="B2107" s="2">
        <v>5720904</v>
      </c>
      <c r="C2107" s="3" t="s">
        <v>5337</v>
      </c>
      <c r="D2107" s="7">
        <v>11.07</v>
      </c>
      <c r="E2107" s="5">
        <v>425.59650045000001</v>
      </c>
      <c r="F2107" s="3" t="s">
        <v>4480</v>
      </c>
      <c r="G2107" s="3" t="s">
        <v>4491</v>
      </c>
      <c r="H2107" s="3" t="s">
        <v>4492</v>
      </c>
      <c r="I2107" s="3" t="s">
        <v>4493</v>
      </c>
      <c r="J2107" s="3"/>
      <c r="K2107" s="6">
        <v>30911.62</v>
      </c>
      <c r="L2107" s="6">
        <v>30624.598000000002</v>
      </c>
      <c r="M2107" s="6" t="s">
        <v>4474</v>
      </c>
      <c r="N2107" s="6" t="s">
        <v>4474</v>
      </c>
      <c r="O2107" s="6">
        <v>26710.525000000001</v>
      </c>
      <c r="P2107" s="6">
        <v>26553.611000000001</v>
      </c>
      <c r="Q2107" s="6">
        <v>46144.436999999998</v>
      </c>
      <c r="R2107" s="6">
        <v>26662.113000000001</v>
      </c>
      <c r="S2107" s="6">
        <v>29773.293000000001</v>
      </c>
      <c r="T2107" s="6">
        <v>36487.669000000002</v>
      </c>
      <c r="U2107" s="6" t="s">
        <v>4474</v>
      </c>
      <c r="V2107" s="6" t="s">
        <v>4474</v>
      </c>
      <c r="W2107" s="6">
        <v>655330.13699999999</v>
      </c>
      <c r="X2107" s="6">
        <v>655330.13699999999</v>
      </c>
      <c r="Y2107" s="6">
        <v>10575.791999999999</v>
      </c>
      <c r="Z2107" s="6">
        <v>10575.791999999999</v>
      </c>
      <c r="AA2107" s="6">
        <v>23408</v>
      </c>
      <c r="AB2107" s="6">
        <v>23408</v>
      </c>
      <c r="AC2107" s="6">
        <v>38445935</v>
      </c>
      <c r="AD2107" s="6">
        <v>38445935</v>
      </c>
      <c r="AF2107">
        <f>Q2107/W2107</f>
        <v>7.0414031637919317E-2</v>
      </c>
      <c r="AG2107">
        <f>R2107/X2107</f>
        <v>4.0685009729683773E-2</v>
      </c>
      <c r="AH2107" t="e">
        <f>U2107/W2107</f>
        <v>#VALUE!</v>
      </c>
      <c r="AI2107" t="e">
        <f>V2107/X2107</f>
        <v>#VALUE!</v>
      </c>
      <c r="AJ2107">
        <f>Y2107/AA2107</f>
        <v>0.45180246069719754</v>
      </c>
      <c r="AK2107">
        <f>Z2107/AB2107</f>
        <v>0.45180246069719754</v>
      </c>
      <c r="AL2107">
        <f>O2107/K2107</f>
        <v>0.8640933409507493</v>
      </c>
      <c r="AM2107">
        <f>P2107/L2107</f>
        <v>0.86706806730981412</v>
      </c>
      <c r="AN2107">
        <f>K2107/W2107</f>
        <v>4.7169538305545683E-2</v>
      </c>
      <c r="AO2107">
        <f>L2107/X2107</f>
        <v>4.6731557532505179E-2</v>
      </c>
      <c r="AP2107">
        <f>IF(OR(Q2107&lt;0, Q2107="NA"), 0, 1)</f>
        <v>1</v>
      </c>
      <c r="AQ2107">
        <f>IF(OR(S2107&lt;0, S2107="NA"), 0, 1)</f>
        <v>1</v>
      </c>
      <c r="AR2107">
        <f>IFERROR(IF((AF2107-AG2107)&gt;0,1,0),0)</f>
        <v>1</v>
      </c>
      <c r="AS2107">
        <f>IFERROR(IF((S2107-Q2107)&gt;0,1,0),0)</f>
        <v>0</v>
      </c>
      <c r="AT2107">
        <f>IFERROR(IF((AH2107-AI2107)&lt;0,1,0),0)</f>
        <v>0</v>
      </c>
      <c r="AU2107">
        <f>IFERROR(IF((AJ2107-AK2107)&gt;0,1,0),0)</f>
        <v>0</v>
      </c>
      <c r="AV2107">
        <f>IFERROR(IF((AL2107-AM2107)&gt;0,1,0),0)</f>
        <v>0</v>
      </c>
      <c r="AW2107">
        <f>IFERROR(IF((AN2107-AO2107)&gt;0,1,0),0)</f>
        <v>1</v>
      </c>
      <c r="AX2107">
        <f>IFERROR(IF((AC2107-AD2107)&lt;0,1,0),0)</f>
        <v>0</v>
      </c>
      <c r="AY2107">
        <f>SUM(AP2107:AX2107)</f>
        <v>4</v>
      </c>
    </row>
    <row r="2108" spans="1:51" x14ac:dyDescent="0.45">
      <c r="A2108" s="1" t="s">
        <v>560</v>
      </c>
      <c r="B2108" s="2">
        <v>7693592</v>
      </c>
      <c r="C2108" s="3" t="s">
        <v>5337</v>
      </c>
      <c r="D2108" s="5">
        <v>11.69</v>
      </c>
      <c r="E2108" s="5">
        <v>356.33458000000002</v>
      </c>
      <c r="F2108" s="3" t="s">
        <v>4485</v>
      </c>
      <c r="G2108" s="3" t="s">
        <v>4517</v>
      </c>
      <c r="H2108" s="3" t="s">
        <v>4640</v>
      </c>
      <c r="I2108" s="3" t="s">
        <v>4685</v>
      </c>
      <c r="J2108" s="3" t="s">
        <v>4664</v>
      </c>
      <c r="K2108" s="6">
        <v>107231</v>
      </c>
      <c r="L2108" s="6">
        <v>105942</v>
      </c>
      <c r="M2108" s="6">
        <v>1434</v>
      </c>
      <c r="N2108" s="6">
        <v>327</v>
      </c>
      <c r="O2108" s="6">
        <v>-42848</v>
      </c>
      <c r="P2108" s="6">
        <v>-44134</v>
      </c>
      <c r="Q2108" s="6">
        <v>-41586</v>
      </c>
      <c r="R2108" s="6">
        <v>-28320</v>
      </c>
      <c r="S2108" s="6">
        <v>-6190</v>
      </c>
      <c r="T2108" s="6">
        <v>-7398</v>
      </c>
      <c r="U2108" s="6">
        <v>98427</v>
      </c>
      <c r="V2108" s="6">
        <v>108273</v>
      </c>
      <c r="W2108" s="6">
        <v>245455</v>
      </c>
      <c r="X2108" s="6">
        <v>224296</v>
      </c>
      <c r="Y2108" s="6">
        <v>106502</v>
      </c>
      <c r="Z2108" s="6">
        <v>82449</v>
      </c>
      <c r="AA2108" s="6">
        <v>18754</v>
      </c>
      <c r="AB2108" s="6">
        <v>19680</v>
      </c>
      <c r="AC2108" s="6">
        <v>30482000</v>
      </c>
      <c r="AD2108" s="6">
        <v>18316250</v>
      </c>
      <c r="AF2108">
        <f>Q2108/W2108</f>
        <v>-0.16942413069605428</v>
      </c>
      <c r="AG2108">
        <f>R2108/X2108</f>
        <v>-0.12626172557691623</v>
      </c>
      <c r="AH2108">
        <f>U2108/W2108</f>
        <v>0.40099814629972907</v>
      </c>
      <c r="AI2108">
        <f>V2108/X2108</f>
        <v>0.48272372222420373</v>
      </c>
      <c r="AJ2108">
        <f>Y2108/AA2108</f>
        <v>5.6788951690306071</v>
      </c>
      <c r="AK2108">
        <f>Z2108/AB2108</f>
        <v>4.1894817073170731</v>
      </c>
      <c r="AL2108">
        <f>O2108/K2108</f>
        <v>-0.39958594063283936</v>
      </c>
      <c r="AM2108">
        <f>P2108/L2108</f>
        <v>-0.4165864340865757</v>
      </c>
      <c r="AN2108">
        <f>K2108/W2108</f>
        <v>0.43686622802550368</v>
      </c>
      <c r="AO2108">
        <f>L2108/X2108</f>
        <v>0.47233120519313765</v>
      </c>
      <c r="AP2108">
        <f>IF(OR(Q2108&lt;0, Q2108="NA"), 0, 1)</f>
        <v>0</v>
      </c>
      <c r="AQ2108">
        <f>IF(OR(S2108&lt;0, S2108="NA"), 0, 1)</f>
        <v>0</v>
      </c>
      <c r="AR2108">
        <f>IFERROR(IF((AF2108-AG2108)&gt;0,1,0),0)</f>
        <v>0</v>
      </c>
      <c r="AS2108">
        <f>IFERROR(IF((S2108-Q2108)&gt;0,1,0),0)</f>
        <v>1</v>
      </c>
      <c r="AT2108">
        <f>IFERROR(IF((AH2108-AI2108)&lt;0,1,0),0)</f>
        <v>1</v>
      </c>
      <c r="AU2108">
        <f>IFERROR(IF((AJ2108-AK2108)&gt;0,1,0),0)</f>
        <v>1</v>
      </c>
      <c r="AV2108">
        <f>IFERROR(IF((AL2108-AM2108)&gt;0,1,0),0)</f>
        <v>1</v>
      </c>
      <c r="AW2108">
        <f>IFERROR(IF((AN2108-AO2108)&gt;0,1,0),0)</f>
        <v>0</v>
      </c>
      <c r="AX2108">
        <f>IFERROR(IF((AC2108-AD2108)&lt;0,1,0),0)</f>
        <v>0</v>
      </c>
      <c r="AY2108">
        <f>SUM(AP2108:AX2108)</f>
        <v>4</v>
      </c>
    </row>
    <row r="2109" spans="1:51" x14ac:dyDescent="0.45">
      <c r="A2109" s="1" t="s">
        <v>563</v>
      </c>
      <c r="B2109" s="2">
        <v>4087691</v>
      </c>
      <c r="C2109" s="3" t="s">
        <v>5337</v>
      </c>
      <c r="D2109" s="5">
        <v>17.72</v>
      </c>
      <c r="E2109" s="5">
        <v>3094.1955200000002</v>
      </c>
      <c r="F2109" s="3" t="s">
        <v>4480</v>
      </c>
      <c r="G2109" s="3" t="s">
        <v>4491</v>
      </c>
      <c r="H2109" s="3" t="s">
        <v>4542</v>
      </c>
      <c r="I2109" s="3" t="s">
        <v>4543</v>
      </c>
      <c r="J2109" s="3" t="s">
        <v>4494</v>
      </c>
      <c r="K2109" s="6">
        <v>532491</v>
      </c>
      <c r="L2109" s="6">
        <v>588299</v>
      </c>
      <c r="M2109" s="6">
        <v>1118691</v>
      </c>
      <c r="N2109" s="6">
        <v>1238278</v>
      </c>
      <c r="O2109" s="6">
        <v>1118691</v>
      </c>
      <c r="P2109" s="6">
        <v>1238278</v>
      </c>
      <c r="Q2109" s="6">
        <v>-240931</v>
      </c>
      <c r="R2109" s="6">
        <v>-154527</v>
      </c>
      <c r="S2109" s="6">
        <v>393068</v>
      </c>
      <c r="T2109" s="6">
        <v>417999</v>
      </c>
      <c r="U2109" s="6">
        <v>17236415</v>
      </c>
      <c r="V2109" s="6">
        <v>18374702</v>
      </c>
      <c r="W2109" s="6">
        <v>21443194</v>
      </c>
      <c r="X2109" s="6">
        <v>22636599</v>
      </c>
      <c r="Y2109" s="6" t="s">
        <v>4474</v>
      </c>
      <c r="Z2109" s="6" t="s">
        <v>4474</v>
      </c>
      <c r="AA2109" s="6" t="s">
        <v>4474</v>
      </c>
      <c r="AB2109" s="6" t="s">
        <v>4474</v>
      </c>
      <c r="AC2109" s="6">
        <v>172987597</v>
      </c>
      <c r="AD2109" s="6">
        <v>173619498</v>
      </c>
      <c r="AF2109">
        <f>Q2109/W2109</f>
        <v>-1.1235779520532249E-2</v>
      </c>
      <c r="AG2109">
        <f>R2109/X2109</f>
        <v>-6.8264229975536521E-3</v>
      </c>
      <c r="AH2109">
        <f>U2109/W2109</f>
        <v>0.80381751897595111</v>
      </c>
      <c r="AI2109">
        <f>V2109/X2109</f>
        <v>0.81172538330515109</v>
      </c>
      <c r="AJ2109" t="e">
        <f>Y2109/AA2109</f>
        <v>#VALUE!</v>
      </c>
      <c r="AK2109" t="e">
        <f>Z2109/AB2109</f>
        <v>#VALUE!</v>
      </c>
      <c r="AL2109">
        <f>O2109/K2109</f>
        <v>2.1008636765691815</v>
      </c>
      <c r="AM2109">
        <f>P2109/L2109</f>
        <v>2.1048446453249112</v>
      </c>
      <c r="AN2109">
        <f>K2109/W2109</f>
        <v>2.4832634541290817E-2</v>
      </c>
      <c r="AO2109">
        <f>L2109/X2109</f>
        <v>2.5988842228463736E-2</v>
      </c>
      <c r="AP2109">
        <f>IF(OR(Q2109&lt;0, Q2109="NA"), 0, 1)</f>
        <v>0</v>
      </c>
      <c r="AQ2109">
        <f>IF(OR(S2109&lt;0, S2109="NA"), 0, 1)</f>
        <v>1</v>
      </c>
      <c r="AR2109">
        <f>IFERROR(IF((AF2109-AG2109)&gt;0,1,0),0)</f>
        <v>0</v>
      </c>
      <c r="AS2109">
        <f>IFERROR(IF((S2109-Q2109)&gt;0,1,0),0)</f>
        <v>1</v>
      </c>
      <c r="AT2109">
        <f>IFERROR(IF((AH2109-AI2109)&lt;0,1,0),0)</f>
        <v>1</v>
      </c>
      <c r="AU2109">
        <f>IFERROR(IF((AJ2109-AK2109)&gt;0,1,0),0)</f>
        <v>0</v>
      </c>
      <c r="AV2109">
        <f>IFERROR(IF((AL2109-AM2109)&gt;0,1,0),0)</f>
        <v>0</v>
      </c>
      <c r="AW2109">
        <f>IFERROR(IF((AN2109-AO2109)&gt;0,1,0),0)</f>
        <v>0</v>
      </c>
      <c r="AX2109">
        <f>IFERROR(IF((AC2109-AD2109)&lt;0,1,0),0)</f>
        <v>1</v>
      </c>
      <c r="AY2109">
        <f>SUM(AP2109:AX2109)</f>
        <v>4</v>
      </c>
    </row>
    <row r="2110" spans="1:51" x14ac:dyDescent="0.45">
      <c r="A2110" s="1" t="s">
        <v>571</v>
      </c>
      <c r="B2110" s="2">
        <v>4916268</v>
      </c>
      <c r="C2110" s="3" t="s">
        <v>5335</v>
      </c>
      <c r="D2110" s="5">
        <v>12.09</v>
      </c>
      <c r="E2110" s="5">
        <v>1025.7527404800001</v>
      </c>
      <c r="F2110" s="3" t="s">
        <v>4475</v>
      </c>
      <c r="G2110" s="3" t="s">
        <v>4529</v>
      </c>
      <c r="H2110" s="3" t="s">
        <v>4530</v>
      </c>
      <c r="I2110" s="3" t="s">
        <v>4739</v>
      </c>
      <c r="J2110" s="3" t="s">
        <v>4839</v>
      </c>
      <c r="K2110" s="6">
        <v>4547161</v>
      </c>
      <c r="L2110" s="6">
        <v>4588223</v>
      </c>
      <c r="M2110" s="6">
        <v>447625</v>
      </c>
      <c r="N2110" s="6">
        <v>490379</v>
      </c>
      <c r="O2110" s="6">
        <v>249304</v>
      </c>
      <c r="P2110" s="6">
        <v>294268</v>
      </c>
      <c r="Q2110" s="6">
        <v>435</v>
      </c>
      <c r="R2110" s="6">
        <v>38325</v>
      </c>
      <c r="S2110" s="6">
        <v>267250</v>
      </c>
      <c r="T2110" s="6">
        <v>361320</v>
      </c>
      <c r="U2110" s="6">
        <v>1094068</v>
      </c>
      <c r="V2110" s="6">
        <v>1002402</v>
      </c>
      <c r="W2110" s="6">
        <v>3433609</v>
      </c>
      <c r="X2110" s="6">
        <v>3394168</v>
      </c>
      <c r="Y2110" s="6">
        <v>261058</v>
      </c>
      <c r="Z2110" s="6">
        <v>300211</v>
      </c>
      <c r="AA2110" s="6">
        <v>848970</v>
      </c>
      <c r="AB2110" s="6">
        <v>867270</v>
      </c>
      <c r="AC2110" s="6">
        <v>84830409</v>
      </c>
      <c r="AD2110" s="6">
        <v>85776033</v>
      </c>
      <c r="AF2110">
        <f>Q2110/W2110</f>
        <v>1.2668885711797703E-4</v>
      </c>
      <c r="AG2110">
        <f>R2110/X2110</f>
        <v>1.1291426941742424E-2</v>
      </c>
      <c r="AH2110">
        <f>U2110/W2110</f>
        <v>0.31863499891804803</v>
      </c>
      <c r="AI2110">
        <f>V2110/X2110</f>
        <v>0.29533069665378969</v>
      </c>
      <c r="AJ2110">
        <f>Y2110/AA2110</f>
        <v>0.30749967607807105</v>
      </c>
      <c r="AK2110">
        <f>Z2110/AB2110</f>
        <v>0.34615632963206383</v>
      </c>
      <c r="AL2110">
        <f>O2110/K2110</f>
        <v>5.4826297111538386E-2</v>
      </c>
      <c r="AM2110">
        <f>P2110/L2110</f>
        <v>6.4135505183597216E-2</v>
      </c>
      <c r="AN2110">
        <f>K2110/W2110</f>
        <v>1.3243094947619254</v>
      </c>
      <c r="AO2110">
        <f>L2110/X2110</f>
        <v>1.3517960808068428</v>
      </c>
      <c r="AP2110">
        <f>IF(OR(Q2110&lt;0, Q2110="NA"), 0, 1)</f>
        <v>1</v>
      </c>
      <c r="AQ2110">
        <f>IF(OR(S2110&lt;0, S2110="NA"), 0, 1)</f>
        <v>1</v>
      </c>
      <c r="AR2110">
        <f>IFERROR(IF((AF2110-AG2110)&gt;0,1,0),0)</f>
        <v>0</v>
      </c>
      <c r="AS2110">
        <f>IFERROR(IF((S2110-Q2110)&gt;0,1,0),0)</f>
        <v>1</v>
      </c>
      <c r="AT2110">
        <f>IFERROR(IF((AH2110-AI2110)&lt;0,1,0),0)</f>
        <v>0</v>
      </c>
      <c r="AU2110">
        <f>IFERROR(IF((AJ2110-AK2110)&gt;0,1,0),0)</f>
        <v>0</v>
      </c>
      <c r="AV2110">
        <f>IFERROR(IF((AL2110-AM2110)&gt;0,1,0),0)</f>
        <v>0</v>
      </c>
      <c r="AW2110">
        <f>IFERROR(IF((AN2110-AO2110)&gt;0,1,0),0)</f>
        <v>0</v>
      </c>
      <c r="AX2110">
        <f>IFERROR(IF((AC2110-AD2110)&lt;0,1,0),0)</f>
        <v>1</v>
      </c>
      <c r="AY2110">
        <f>SUM(AP2110:AX2110)</f>
        <v>4</v>
      </c>
    </row>
    <row r="2111" spans="1:51" x14ac:dyDescent="0.45">
      <c r="A2111" s="1" t="s">
        <v>575</v>
      </c>
      <c r="B2111" s="2">
        <v>4668398</v>
      </c>
      <c r="C2111" s="3" t="s">
        <v>5337</v>
      </c>
      <c r="D2111" s="5">
        <v>14.77</v>
      </c>
      <c r="E2111" s="5">
        <v>5763.50958008</v>
      </c>
      <c r="F2111" s="3" t="s">
        <v>4480</v>
      </c>
      <c r="G2111" s="3" t="s">
        <v>4491</v>
      </c>
      <c r="H2111" s="3" t="s">
        <v>4492</v>
      </c>
      <c r="I2111" s="3" t="s">
        <v>4493</v>
      </c>
      <c r="J2111" s="3" t="s">
        <v>4494</v>
      </c>
      <c r="K2111" s="6">
        <v>1613593</v>
      </c>
      <c r="L2111" s="6">
        <v>1606586</v>
      </c>
      <c r="M2111" s="6" t="s">
        <v>4474</v>
      </c>
      <c r="N2111" s="6" t="s">
        <v>4474</v>
      </c>
      <c r="O2111" s="6">
        <v>1232722</v>
      </c>
      <c r="P2111" s="6">
        <v>1226206</v>
      </c>
      <c r="Q2111" s="6">
        <v>629062</v>
      </c>
      <c r="R2111" s="6">
        <v>700644</v>
      </c>
      <c r="S2111" s="6">
        <v>128120</v>
      </c>
      <c r="T2111" s="6">
        <v>310588</v>
      </c>
      <c r="U2111" s="6">
        <v>7741075</v>
      </c>
      <c r="V2111" s="6">
        <v>6991204</v>
      </c>
      <c r="W2111" s="6">
        <v>14090780</v>
      </c>
      <c r="X2111" s="6">
        <v>13866620</v>
      </c>
      <c r="Y2111" s="6">
        <v>643244</v>
      </c>
      <c r="Z2111" s="6">
        <v>524638</v>
      </c>
      <c r="AA2111" s="6">
        <v>377137</v>
      </c>
      <c r="AB2111" s="6">
        <v>873819</v>
      </c>
      <c r="AC2111" s="6">
        <v>390217304</v>
      </c>
      <c r="AD2111" s="6">
        <v>390217304</v>
      </c>
      <c r="AF2111">
        <f>Q2111/W2111</f>
        <v>4.4643518669654908E-2</v>
      </c>
      <c r="AG2111">
        <f>R2111/X2111</f>
        <v>5.052738158253417E-2</v>
      </c>
      <c r="AH2111">
        <f>U2111/W2111</f>
        <v>0.54937164585636844</v>
      </c>
      <c r="AI2111">
        <f>V2111/X2111</f>
        <v>0.50417506212761298</v>
      </c>
      <c r="AJ2111">
        <f>Y2111/AA2111</f>
        <v>1.7055977005703498</v>
      </c>
      <c r="AK2111">
        <f>Z2111/AB2111</f>
        <v>0.60039664964941253</v>
      </c>
      <c r="AL2111">
        <f>O2111/K2111</f>
        <v>0.76396092447104069</v>
      </c>
      <c r="AM2111">
        <f>P2111/L2111</f>
        <v>0.76323707538843233</v>
      </c>
      <c r="AN2111">
        <f>K2111/W2111</f>
        <v>0.11451410070982586</v>
      </c>
      <c r="AO2111">
        <f>L2111/X2111</f>
        <v>0.11585995722100988</v>
      </c>
      <c r="AP2111">
        <f>IF(OR(Q2111&lt;0, Q2111="NA"), 0, 1)</f>
        <v>1</v>
      </c>
      <c r="AQ2111">
        <f>IF(OR(S2111&lt;0, S2111="NA"), 0, 1)</f>
        <v>1</v>
      </c>
      <c r="AR2111">
        <f>IFERROR(IF((AF2111-AG2111)&gt;0,1,0),0)</f>
        <v>0</v>
      </c>
      <c r="AS2111">
        <f>IFERROR(IF((S2111-Q2111)&gt;0,1,0),0)</f>
        <v>0</v>
      </c>
      <c r="AT2111">
        <f>IFERROR(IF((AH2111-AI2111)&lt;0,1,0),0)</f>
        <v>0</v>
      </c>
      <c r="AU2111">
        <f>IFERROR(IF((AJ2111-AK2111)&gt;0,1,0),0)</f>
        <v>1</v>
      </c>
      <c r="AV2111">
        <f>IFERROR(IF((AL2111-AM2111)&gt;0,1,0),0)</f>
        <v>1</v>
      </c>
      <c r="AW2111">
        <f>IFERROR(IF((AN2111-AO2111)&gt;0,1,0),0)</f>
        <v>0</v>
      </c>
      <c r="AX2111">
        <f>IFERROR(IF((AC2111-AD2111)&lt;0,1,0),0)</f>
        <v>0</v>
      </c>
      <c r="AY2111">
        <f>SUM(AP2111:AX2111)</f>
        <v>4</v>
      </c>
    </row>
    <row r="2112" spans="1:51" x14ac:dyDescent="0.45">
      <c r="A2112" s="1" t="s">
        <v>577</v>
      </c>
      <c r="B2112" s="2">
        <v>28978057</v>
      </c>
      <c r="C2112" s="3" t="s">
        <v>5337</v>
      </c>
      <c r="D2112" s="5">
        <v>25.53</v>
      </c>
      <c r="E2112" s="5">
        <v>14512.03459662</v>
      </c>
      <c r="F2112" s="3" t="s">
        <v>4480</v>
      </c>
      <c r="G2112" s="3" t="s">
        <v>4491</v>
      </c>
      <c r="H2112" s="3" t="s">
        <v>4492</v>
      </c>
      <c r="I2112" s="3" t="s">
        <v>4493</v>
      </c>
      <c r="J2112" s="3" t="s">
        <v>4847</v>
      </c>
      <c r="K2112" s="6">
        <v>2158101</v>
      </c>
      <c r="L2112" s="6">
        <v>1986873</v>
      </c>
      <c r="M2112" s="6">
        <v>1005714</v>
      </c>
      <c r="N2112" s="6">
        <v>936883</v>
      </c>
      <c r="O2112" s="6">
        <v>752775</v>
      </c>
      <c r="P2112" s="6">
        <v>697933</v>
      </c>
      <c r="Q2112" s="6">
        <v>430583</v>
      </c>
      <c r="R2112" s="6">
        <v>394770</v>
      </c>
      <c r="S2112" s="6">
        <v>983885</v>
      </c>
      <c r="T2112" s="6">
        <v>939592</v>
      </c>
      <c r="U2112" s="6">
        <v>2547511</v>
      </c>
      <c r="V2112" s="6">
        <v>2458530</v>
      </c>
      <c r="W2112" s="6">
        <v>10751854</v>
      </c>
      <c r="X2112" s="6">
        <v>9660557</v>
      </c>
      <c r="Y2112" s="6">
        <v>1077295</v>
      </c>
      <c r="Z2112" s="6">
        <v>1294181</v>
      </c>
      <c r="AA2112" s="6">
        <v>549464</v>
      </c>
      <c r="AB2112" s="6">
        <v>384884</v>
      </c>
      <c r="AC2112" s="6">
        <v>568254126</v>
      </c>
      <c r="AD2112" s="6">
        <v>537618016</v>
      </c>
      <c r="AF2112">
        <f>Q2112/W2112</f>
        <v>4.0047325791440248E-2</v>
      </c>
      <c r="AG2112">
        <f>R2112/X2112</f>
        <v>4.0864103384514995E-2</v>
      </c>
      <c r="AH2112">
        <f>U2112/W2112</f>
        <v>0.23693690409114559</v>
      </c>
      <c r="AI2112">
        <f>V2112/X2112</f>
        <v>0.25449153708217859</v>
      </c>
      <c r="AJ2112">
        <f>Y2112/AA2112</f>
        <v>1.9606289038044349</v>
      </c>
      <c r="AK2112">
        <f>Z2112/AB2112</f>
        <v>3.3625222144854034</v>
      </c>
      <c r="AL2112">
        <f>O2112/K2112</f>
        <v>0.34881360974301018</v>
      </c>
      <c r="AM2112">
        <f>P2112/L2112</f>
        <v>0.3512720742594016</v>
      </c>
      <c r="AN2112">
        <f>K2112/W2112</f>
        <v>0.20071896437581835</v>
      </c>
      <c r="AO2112">
        <f>L2112/X2112</f>
        <v>0.20566857583884657</v>
      </c>
      <c r="AP2112">
        <f>IF(OR(Q2112&lt;0, Q2112="NA"), 0, 1)</f>
        <v>1</v>
      </c>
      <c r="AQ2112">
        <f>IF(OR(S2112&lt;0, S2112="NA"), 0, 1)</f>
        <v>1</v>
      </c>
      <c r="AR2112">
        <f>IFERROR(IF((AF2112-AG2112)&gt;0,1,0),0)</f>
        <v>0</v>
      </c>
      <c r="AS2112">
        <f>IFERROR(IF((S2112-Q2112)&gt;0,1,0),0)</f>
        <v>1</v>
      </c>
      <c r="AT2112">
        <f>IFERROR(IF((AH2112-AI2112)&lt;0,1,0),0)</f>
        <v>1</v>
      </c>
      <c r="AU2112">
        <f>IFERROR(IF((AJ2112-AK2112)&gt;0,1,0),0)</f>
        <v>0</v>
      </c>
      <c r="AV2112">
        <f>IFERROR(IF((AL2112-AM2112)&gt;0,1,0),0)</f>
        <v>0</v>
      </c>
      <c r="AW2112">
        <f>IFERROR(IF((AN2112-AO2112)&gt;0,1,0),0)</f>
        <v>0</v>
      </c>
      <c r="AX2112">
        <f>IFERROR(IF((AC2112-AD2112)&lt;0,1,0),0)</f>
        <v>0</v>
      </c>
      <c r="AY2112">
        <f>SUM(AP2112:AX2112)</f>
        <v>4</v>
      </c>
    </row>
    <row r="2113" spans="1:51" x14ac:dyDescent="0.45">
      <c r="A2113" s="1" t="s">
        <v>579</v>
      </c>
      <c r="B2113" s="2">
        <v>4811145</v>
      </c>
      <c r="C2113" s="3" t="s">
        <v>5335</v>
      </c>
      <c r="D2113" s="5">
        <v>111.08</v>
      </c>
      <c r="E2113" s="5">
        <v>7056.45008504</v>
      </c>
      <c r="F2113" s="3" t="s">
        <v>4470</v>
      </c>
      <c r="G2113" s="3" t="s">
        <v>4471</v>
      </c>
      <c r="H2113" s="3" t="s">
        <v>4489</v>
      </c>
      <c r="I2113" s="3" t="s">
        <v>4489</v>
      </c>
      <c r="J2113" s="3" t="s">
        <v>4495</v>
      </c>
      <c r="K2113" s="6">
        <v>434415</v>
      </c>
      <c r="L2113" s="6">
        <v>362796</v>
      </c>
      <c r="M2113" s="6">
        <v>-262129</v>
      </c>
      <c r="N2113" s="6">
        <v>-343128</v>
      </c>
      <c r="O2113" s="6">
        <v>-275950</v>
      </c>
      <c r="P2113" s="6">
        <v>-355958</v>
      </c>
      <c r="Q2113" s="6">
        <v>-128049</v>
      </c>
      <c r="R2113" s="6">
        <v>-205489</v>
      </c>
      <c r="S2113" s="6">
        <v>-242150</v>
      </c>
      <c r="T2113" s="6">
        <v>-332996</v>
      </c>
      <c r="U2113" s="6">
        <v>542841</v>
      </c>
      <c r="V2113" s="6">
        <v>550447</v>
      </c>
      <c r="W2113" s="6">
        <v>1199649</v>
      </c>
      <c r="X2113" s="6">
        <v>1203560</v>
      </c>
      <c r="Y2113" s="6">
        <v>854848</v>
      </c>
      <c r="Z2113" s="6">
        <v>903544</v>
      </c>
      <c r="AA2113" s="6">
        <v>257661</v>
      </c>
      <c r="AB2113" s="6">
        <v>243803</v>
      </c>
      <c r="AC2113" s="6">
        <v>63454673</v>
      </c>
      <c r="AD2113" s="6">
        <v>63165725</v>
      </c>
      <c r="AF2113">
        <f>Q2113/W2113</f>
        <v>-0.1067387210759147</v>
      </c>
      <c r="AG2113">
        <f>R2113/X2113</f>
        <v>-0.17073432151284523</v>
      </c>
      <c r="AH2113">
        <f>U2113/W2113</f>
        <v>0.45249985620794081</v>
      </c>
      <c r="AI2113">
        <f>V2113/X2113</f>
        <v>0.45734903120741799</v>
      </c>
      <c r="AJ2113">
        <f>Y2113/AA2113</f>
        <v>3.3177236756823887</v>
      </c>
      <c r="AK2113">
        <f>Z2113/AB2113</f>
        <v>3.7060413530596423</v>
      </c>
      <c r="AL2113">
        <f>O2113/K2113</f>
        <v>-0.63522208026886728</v>
      </c>
      <c r="AM2113">
        <f>P2113/L2113</f>
        <v>-0.98115194213828161</v>
      </c>
      <c r="AN2113">
        <f>K2113/W2113</f>
        <v>0.36211841963774405</v>
      </c>
      <c r="AO2113">
        <f>L2113/X2113</f>
        <v>0.30143574063611289</v>
      </c>
      <c r="AP2113">
        <f>IF(OR(Q2113&lt;0, Q2113="NA"), 0, 1)</f>
        <v>0</v>
      </c>
      <c r="AQ2113">
        <f>IF(OR(S2113&lt;0, S2113="NA"), 0, 1)</f>
        <v>0</v>
      </c>
      <c r="AR2113">
        <f>IFERROR(IF((AF2113-AG2113)&gt;0,1,0),0)</f>
        <v>1</v>
      </c>
      <c r="AS2113">
        <f>IFERROR(IF((S2113-Q2113)&gt;0,1,0),0)</f>
        <v>0</v>
      </c>
      <c r="AT2113">
        <f>IFERROR(IF((AH2113-AI2113)&lt;0,1,0),0)</f>
        <v>1</v>
      </c>
      <c r="AU2113">
        <f>IFERROR(IF((AJ2113-AK2113)&gt;0,1,0),0)</f>
        <v>0</v>
      </c>
      <c r="AV2113">
        <f>IFERROR(IF((AL2113-AM2113)&gt;0,1,0),0)</f>
        <v>1</v>
      </c>
      <c r="AW2113">
        <f>IFERROR(IF((AN2113-AO2113)&gt;0,1,0),0)</f>
        <v>1</v>
      </c>
      <c r="AX2113">
        <f>IFERROR(IF((AC2113-AD2113)&lt;0,1,0),0)</f>
        <v>0</v>
      </c>
      <c r="AY2113">
        <f>SUM(AP2113:AX2113)</f>
        <v>4</v>
      </c>
    </row>
    <row r="2114" spans="1:51" x14ac:dyDescent="0.45">
      <c r="A2114" s="1" t="s">
        <v>585</v>
      </c>
      <c r="B2114" s="2">
        <v>5720645</v>
      </c>
      <c r="C2114" s="3" t="s">
        <v>5337</v>
      </c>
      <c r="D2114" s="7">
        <v>6.15</v>
      </c>
      <c r="E2114" s="5">
        <v>383.08875210000002</v>
      </c>
      <c r="F2114" s="3" t="s">
        <v>4480</v>
      </c>
      <c r="G2114" s="3" t="s">
        <v>4491</v>
      </c>
      <c r="H2114" s="3" t="s">
        <v>4492</v>
      </c>
      <c r="I2114" s="3" t="s">
        <v>4493</v>
      </c>
      <c r="J2114" s="3" t="s">
        <v>4553</v>
      </c>
      <c r="K2114" s="6">
        <v>28695.413</v>
      </c>
      <c r="L2114" s="6">
        <v>29832.294999999998</v>
      </c>
      <c r="M2114" s="6" t="s">
        <v>4474</v>
      </c>
      <c r="N2114" s="6" t="s">
        <v>4474</v>
      </c>
      <c r="O2114" s="6">
        <v>24938.292000000001</v>
      </c>
      <c r="P2114" s="6">
        <v>25895.920999999998</v>
      </c>
      <c r="Q2114" s="6">
        <v>73514.264999999999</v>
      </c>
      <c r="R2114" s="6">
        <v>-33904.953999999998</v>
      </c>
      <c r="S2114" s="6">
        <v>12817.262000000001</v>
      </c>
      <c r="T2114" s="6">
        <v>53553.135000000002</v>
      </c>
      <c r="U2114" s="6" t="s">
        <v>4474</v>
      </c>
      <c r="V2114" s="6" t="s">
        <v>4474</v>
      </c>
      <c r="W2114" s="6">
        <v>677006.94200000004</v>
      </c>
      <c r="X2114" s="6">
        <v>663162.92599999998</v>
      </c>
      <c r="Y2114" s="6">
        <v>12308.878000000001</v>
      </c>
      <c r="Z2114" s="6">
        <v>13803.203</v>
      </c>
      <c r="AA2114" s="6">
        <v>146604</v>
      </c>
      <c r="AB2114" s="6">
        <v>153259</v>
      </c>
      <c r="AC2114" s="6">
        <v>62290854</v>
      </c>
      <c r="AD2114" s="6">
        <v>62290854</v>
      </c>
      <c r="AF2114">
        <f>Q2114/W2114</f>
        <v>0.10858716571328747</v>
      </c>
      <c r="AG2114">
        <f>R2114/X2114</f>
        <v>-5.1126130051486016E-2</v>
      </c>
      <c r="AH2114" t="e">
        <f>U2114/W2114</f>
        <v>#VALUE!</v>
      </c>
      <c r="AI2114" t="e">
        <f>V2114/X2114</f>
        <v>#VALUE!</v>
      </c>
      <c r="AJ2114">
        <f>Y2114/AA2114</f>
        <v>8.3960042017953124E-2</v>
      </c>
      <c r="AK2114">
        <f>Z2114/AB2114</f>
        <v>9.0064550858350897E-2</v>
      </c>
      <c r="AL2114">
        <f>O2114/K2114</f>
        <v>0.86906893446698263</v>
      </c>
      <c r="AM2114">
        <f>P2114/L2114</f>
        <v>0.86804991034045487</v>
      </c>
      <c r="AN2114">
        <f>K2114/W2114</f>
        <v>4.2385699790948375E-2</v>
      </c>
      <c r="AO2114">
        <f>L2114/X2114</f>
        <v>4.4984865453712046E-2</v>
      </c>
      <c r="AP2114">
        <f>IF(OR(Q2114&lt;0, Q2114="NA"), 0, 1)</f>
        <v>1</v>
      </c>
      <c r="AQ2114">
        <f>IF(OR(S2114&lt;0, S2114="NA"), 0, 1)</f>
        <v>1</v>
      </c>
      <c r="AR2114">
        <f>IFERROR(IF((AF2114-AG2114)&gt;0,1,0),0)</f>
        <v>1</v>
      </c>
      <c r="AS2114">
        <f>IFERROR(IF((S2114-Q2114)&gt;0,1,0),0)</f>
        <v>0</v>
      </c>
      <c r="AT2114">
        <f>IFERROR(IF((AH2114-AI2114)&lt;0,1,0),0)</f>
        <v>0</v>
      </c>
      <c r="AU2114">
        <f>IFERROR(IF((AJ2114-AK2114)&gt;0,1,0),0)</f>
        <v>0</v>
      </c>
      <c r="AV2114">
        <f>IFERROR(IF((AL2114-AM2114)&gt;0,1,0),0)</f>
        <v>1</v>
      </c>
      <c r="AW2114">
        <f>IFERROR(IF((AN2114-AO2114)&gt;0,1,0),0)</f>
        <v>0</v>
      </c>
      <c r="AX2114">
        <f>IFERROR(IF((AC2114-AD2114)&lt;0,1,0),0)</f>
        <v>0</v>
      </c>
      <c r="AY2114">
        <f>SUM(AP2114:AX2114)</f>
        <v>4</v>
      </c>
    </row>
    <row r="2115" spans="1:51" x14ac:dyDescent="0.45">
      <c r="A2115" s="1" t="s">
        <v>596</v>
      </c>
      <c r="B2115" s="2">
        <v>4810597</v>
      </c>
      <c r="C2115" s="3" t="s">
        <v>5337</v>
      </c>
      <c r="D2115" s="5">
        <v>100.31</v>
      </c>
      <c r="E2115" s="5">
        <v>147839.63502034999</v>
      </c>
      <c r="F2115" s="3" t="s">
        <v>4470</v>
      </c>
      <c r="G2115" s="3" t="s">
        <v>4512</v>
      </c>
      <c r="H2115" s="3" t="s">
        <v>4513</v>
      </c>
      <c r="I2115" s="3" t="s">
        <v>4514</v>
      </c>
      <c r="J2115" s="3" t="s">
        <v>4853</v>
      </c>
      <c r="K2115" s="6">
        <v>15911000</v>
      </c>
      <c r="L2115" s="6">
        <v>15229000</v>
      </c>
      <c r="M2115" s="6">
        <v>4063000</v>
      </c>
      <c r="N2115" s="6">
        <v>3948000</v>
      </c>
      <c r="O2115" s="6">
        <v>2829000</v>
      </c>
      <c r="P2115" s="6">
        <v>2720000</v>
      </c>
      <c r="Q2115" s="6">
        <v>1787000</v>
      </c>
      <c r="R2115" s="6">
        <v>1822000</v>
      </c>
      <c r="S2115" s="6">
        <v>2936000</v>
      </c>
      <c r="T2115" s="6">
        <v>2632000</v>
      </c>
      <c r="U2115" s="6">
        <v>9229000</v>
      </c>
      <c r="V2115" s="6">
        <v>8987000</v>
      </c>
      <c r="W2115" s="6">
        <v>38078000</v>
      </c>
      <c r="X2115" s="6">
        <v>37108000</v>
      </c>
      <c r="Y2115" s="6">
        <v>8761000</v>
      </c>
      <c r="Z2115" s="6">
        <v>8991000</v>
      </c>
      <c r="AA2115" s="6">
        <v>5910000</v>
      </c>
      <c r="AB2115" s="6">
        <v>5576000</v>
      </c>
      <c r="AC2115" s="6">
        <v>1473441547</v>
      </c>
      <c r="AD2115" s="6">
        <v>1471039896</v>
      </c>
      <c r="AF2115">
        <f>Q2115/W2115</f>
        <v>4.692998581858291E-2</v>
      </c>
      <c r="AG2115">
        <f>R2115/X2115</f>
        <v>4.9099924544572598E-2</v>
      </c>
      <c r="AH2115">
        <f>U2115/W2115</f>
        <v>0.24237092284258627</v>
      </c>
      <c r="AI2115">
        <f>V2115/X2115</f>
        <v>0.2421849735906004</v>
      </c>
      <c r="AJ2115">
        <f>Y2115/AA2115</f>
        <v>1.4824027072758037</v>
      </c>
      <c r="AK2115">
        <f>Z2115/AB2115</f>
        <v>1.6124461979913918</v>
      </c>
      <c r="AL2115">
        <f>O2115/K2115</f>
        <v>0.17780152096034191</v>
      </c>
      <c r="AM2115">
        <f>P2115/L2115</f>
        <v>0.17860660581784754</v>
      </c>
      <c r="AN2115">
        <f>K2115/W2115</f>
        <v>0.41785282840485322</v>
      </c>
      <c r="AO2115">
        <f>L2115/X2115</f>
        <v>0.41039667996119433</v>
      </c>
      <c r="AP2115">
        <f>IF(OR(Q2115&lt;0, Q2115="NA"), 0, 1)</f>
        <v>1</v>
      </c>
      <c r="AQ2115">
        <f>IF(OR(S2115&lt;0, S2115="NA"), 0, 1)</f>
        <v>1</v>
      </c>
      <c r="AR2115">
        <f>IFERROR(IF((AF2115-AG2115)&gt;0,1,0),0)</f>
        <v>0</v>
      </c>
      <c r="AS2115">
        <f>IFERROR(IF((S2115-Q2115)&gt;0,1,0),0)</f>
        <v>1</v>
      </c>
      <c r="AT2115">
        <f>IFERROR(IF((AH2115-AI2115)&lt;0,1,0),0)</f>
        <v>0</v>
      </c>
      <c r="AU2115">
        <f>IFERROR(IF((AJ2115-AK2115)&gt;0,1,0),0)</f>
        <v>0</v>
      </c>
      <c r="AV2115">
        <f>IFERROR(IF((AL2115-AM2115)&gt;0,1,0),0)</f>
        <v>0</v>
      </c>
      <c r="AW2115">
        <f>IFERROR(IF((AN2115-AO2115)&gt;0,1,0),0)</f>
        <v>1</v>
      </c>
      <c r="AX2115">
        <f>IFERROR(IF((AC2115-AD2115)&lt;0,1,0),0)</f>
        <v>0</v>
      </c>
      <c r="AY2115">
        <f>SUM(AP2115:AX2115)</f>
        <v>4</v>
      </c>
    </row>
    <row r="2116" spans="1:51" x14ac:dyDescent="0.45">
      <c r="A2116" s="1" t="s">
        <v>606</v>
      </c>
      <c r="B2116" s="2">
        <v>4038577</v>
      </c>
      <c r="C2116" s="3" t="s">
        <v>5337</v>
      </c>
      <c r="D2116" s="5">
        <v>65.069999999999993</v>
      </c>
      <c r="E2116" s="5">
        <v>3234.9590843400001</v>
      </c>
      <c r="F2116" s="3" t="s">
        <v>4480</v>
      </c>
      <c r="G2116" s="3" t="s">
        <v>4491</v>
      </c>
      <c r="H2116" s="3" t="s">
        <v>4663</v>
      </c>
      <c r="I2116" s="3" t="s">
        <v>4663</v>
      </c>
      <c r="J2116" s="3" t="s">
        <v>4595</v>
      </c>
      <c r="K2116" s="6">
        <v>2467000</v>
      </c>
      <c r="L2116" s="6">
        <v>2579000</v>
      </c>
      <c r="M2116" s="6" t="s">
        <v>4474</v>
      </c>
      <c r="N2116" s="6" t="s">
        <v>4474</v>
      </c>
      <c r="O2116" s="6" t="s">
        <v>4474</v>
      </c>
      <c r="P2116" s="6" t="s">
        <v>4474</v>
      </c>
      <c r="Q2116" s="6">
        <v>313000</v>
      </c>
      <c r="R2116" s="6">
        <v>483000</v>
      </c>
      <c r="S2116" s="6">
        <v>1997000</v>
      </c>
      <c r="T2116" s="6">
        <v>2170000</v>
      </c>
      <c r="U2116" s="6">
        <v>4584000</v>
      </c>
      <c r="V2116" s="6">
        <v>4754000</v>
      </c>
      <c r="W2116" s="6">
        <v>21736000</v>
      </c>
      <c r="X2116" s="6">
        <v>22144000</v>
      </c>
      <c r="Y2116" s="6">
        <v>3471000</v>
      </c>
      <c r="Z2116" s="6">
        <v>4072000</v>
      </c>
      <c r="AA2116" s="6">
        <v>12847000</v>
      </c>
      <c r="AB2116" s="6">
        <v>12994000</v>
      </c>
      <c r="AC2116" s="6">
        <v>49700000</v>
      </c>
      <c r="AD2116" s="6">
        <v>49700000</v>
      </c>
      <c r="AF2116">
        <f>Q2116/W2116</f>
        <v>1.4400073610599926E-2</v>
      </c>
      <c r="AG2116">
        <f>R2116/X2116</f>
        <v>2.1811777456647398E-2</v>
      </c>
      <c r="AH2116">
        <f>U2116/W2116</f>
        <v>0.21089436878910564</v>
      </c>
      <c r="AI2116">
        <f>V2116/X2116</f>
        <v>0.21468569364161849</v>
      </c>
      <c r="AJ2116">
        <f>Y2116/AA2116</f>
        <v>0.27017980851560675</v>
      </c>
      <c r="AK2116">
        <f>Z2116/AB2116</f>
        <v>0.31337540403263042</v>
      </c>
      <c r="AL2116" t="e">
        <f>O2116/K2116</f>
        <v>#VALUE!</v>
      </c>
      <c r="AM2116" t="e">
        <f>P2116/L2116</f>
        <v>#VALUE!</v>
      </c>
      <c r="AN2116">
        <f>K2116/W2116</f>
        <v>0.11349834376150165</v>
      </c>
      <c r="AO2116">
        <f>L2116/X2116</f>
        <v>0.11646495664739884</v>
      </c>
      <c r="AP2116">
        <f>IF(OR(Q2116&lt;0, Q2116="NA"), 0, 1)</f>
        <v>1</v>
      </c>
      <c r="AQ2116">
        <f>IF(OR(S2116&lt;0, S2116="NA"), 0, 1)</f>
        <v>1</v>
      </c>
      <c r="AR2116">
        <f>IFERROR(IF((AF2116-AG2116)&gt;0,1,0),0)</f>
        <v>0</v>
      </c>
      <c r="AS2116">
        <f>IFERROR(IF((S2116-Q2116)&gt;0,1,0),0)</f>
        <v>1</v>
      </c>
      <c r="AT2116">
        <f>IFERROR(IF((AH2116-AI2116)&lt;0,1,0),0)</f>
        <v>1</v>
      </c>
      <c r="AU2116">
        <f>IFERROR(IF((AJ2116-AK2116)&gt;0,1,0),0)</f>
        <v>0</v>
      </c>
      <c r="AV2116">
        <f>IFERROR(IF((AL2116-AM2116)&gt;0,1,0),0)</f>
        <v>0</v>
      </c>
      <c r="AW2116">
        <f>IFERROR(IF((AN2116-AO2116)&gt;0,1,0),0)</f>
        <v>0</v>
      </c>
      <c r="AX2116">
        <f>IFERROR(IF((AC2116-AD2116)&lt;0,1,0),0)</f>
        <v>0</v>
      </c>
      <c r="AY2116">
        <f>SUM(AP2116:AX2116)</f>
        <v>4</v>
      </c>
    </row>
    <row r="2117" spans="1:51" x14ac:dyDescent="0.45">
      <c r="A2117" s="1" t="s">
        <v>612</v>
      </c>
      <c r="B2117" s="2">
        <v>6588911</v>
      </c>
      <c r="C2117" s="3" t="s">
        <v>5335</v>
      </c>
      <c r="D2117" s="5">
        <v>50.15</v>
      </c>
      <c r="E2117" s="5">
        <v>2976.6157377999998</v>
      </c>
      <c r="F2117" s="3" t="s">
        <v>4480</v>
      </c>
      <c r="G2117" s="3" t="s">
        <v>4509</v>
      </c>
      <c r="H2117" s="3" t="s">
        <v>4509</v>
      </c>
      <c r="I2117" s="3" t="s">
        <v>4596</v>
      </c>
      <c r="J2117" s="3" t="s">
        <v>4597</v>
      </c>
      <c r="K2117" s="6">
        <v>4919000</v>
      </c>
      <c r="L2117" s="6">
        <v>4071000</v>
      </c>
      <c r="M2117" s="6" t="s">
        <v>4474</v>
      </c>
      <c r="N2117" s="6" t="s">
        <v>4474</v>
      </c>
      <c r="O2117" s="6">
        <v>-1433000</v>
      </c>
      <c r="P2117" s="6">
        <v>-1031000</v>
      </c>
      <c r="Q2117" s="6">
        <v>-1195000</v>
      </c>
      <c r="R2117" s="6">
        <v>-892000</v>
      </c>
      <c r="S2117" s="6">
        <v>-20000</v>
      </c>
      <c r="T2117" s="6">
        <v>295000</v>
      </c>
      <c r="U2117" s="6">
        <v>3155000</v>
      </c>
      <c r="V2117" s="6">
        <v>3155000</v>
      </c>
      <c r="W2117" s="6">
        <v>245156000</v>
      </c>
      <c r="X2117" s="6">
        <v>237438000</v>
      </c>
      <c r="Y2117" s="6" t="s">
        <v>4474</v>
      </c>
      <c r="Z2117" s="6" t="s">
        <v>4474</v>
      </c>
      <c r="AA2117" s="6" t="s">
        <v>4474</v>
      </c>
      <c r="AB2117" s="6" t="s">
        <v>4474</v>
      </c>
      <c r="AC2117" s="6">
        <v>59838034</v>
      </c>
      <c r="AD2117" s="6">
        <v>61243957</v>
      </c>
      <c r="AF2117">
        <f>Q2117/W2117</f>
        <v>-4.8744472907046943E-3</v>
      </c>
      <c r="AG2117">
        <f>R2117/X2117</f>
        <v>-3.7567701884281372E-3</v>
      </c>
      <c r="AH2117">
        <f>U2117/W2117</f>
        <v>1.2869356654538335E-2</v>
      </c>
      <c r="AI2117">
        <f>V2117/X2117</f>
        <v>1.3287679309967234E-2</v>
      </c>
      <c r="AJ2117" t="e">
        <f>Y2117/AA2117</f>
        <v>#VALUE!</v>
      </c>
      <c r="AK2117" t="e">
        <f>Z2117/AB2117</f>
        <v>#VALUE!</v>
      </c>
      <c r="AL2117">
        <f>O2117/K2117</f>
        <v>-0.29131937385647488</v>
      </c>
      <c r="AM2117">
        <f>P2117/L2117</f>
        <v>-0.25325472856791942</v>
      </c>
      <c r="AN2117">
        <f>K2117/W2117</f>
        <v>2.006477508198861E-2</v>
      </c>
      <c r="AO2117">
        <f>L2117/X2117</f>
        <v>1.7145528516918102E-2</v>
      </c>
      <c r="AP2117">
        <f>IF(OR(Q2117&lt;0, Q2117="NA"), 0, 1)</f>
        <v>0</v>
      </c>
      <c r="AQ2117">
        <f>IF(OR(S2117&lt;0, S2117="NA"), 0, 1)</f>
        <v>0</v>
      </c>
      <c r="AR2117">
        <f>IFERROR(IF((AF2117-AG2117)&gt;0,1,0),0)</f>
        <v>0</v>
      </c>
      <c r="AS2117">
        <f>IFERROR(IF((S2117-Q2117)&gt;0,1,0),0)</f>
        <v>1</v>
      </c>
      <c r="AT2117">
        <f>IFERROR(IF((AH2117-AI2117)&lt;0,1,0),0)</f>
        <v>1</v>
      </c>
      <c r="AU2117">
        <f>IFERROR(IF((AJ2117-AK2117)&gt;0,1,0),0)</f>
        <v>0</v>
      </c>
      <c r="AV2117">
        <f>IFERROR(IF((AL2117-AM2117)&gt;0,1,0),0)</f>
        <v>0</v>
      </c>
      <c r="AW2117">
        <f>IFERROR(IF((AN2117-AO2117)&gt;0,1,0),0)</f>
        <v>1</v>
      </c>
      <c r="AX2117">
        <f>IFERROR(IF((AC2117-AD2117)&lt;0,1,0),0)</f>
        <v>1</v>
      </c>
      <c r="AY2117">
        <f>SUM(AP2117:AX2117)</f>
        <v>4</v>
      </c>
    </row>
    <row r="2118" spans="1:51" x14ac:dyDescent="0.45">
      <c r="A2118" s="1" t="s">
        <v>614</v>
      </c>
      <c r="B2118" s="2">
        <v>9221126</v>
      </c>
      <c r="C2118" s="3" t="s">
        <v>5337</v>
      </c>
      <c r="D2118" s="7">
        <v>5.61</v>
      </c>
      <c r="E2118" s="5">
        <v>727.53388785000004</v>
      </c>
      <c r="F2118" s="3" t="s">
        <v>4480</v>
      </c>
      <c r="G2118" s="3" t="s">
        <v>4491</v>
      </c>
      <c r="H2118" s="3" t="s">
        <v>4542</v>
      </c>
      <c r="I2118" s="3" t="s">
        <v>4543</v>
      </c>
      <c r="J2118" s="3" t="s">
        <v>4494</v>
      </c>
      <c r="K2118" s="6">
        <v>191281</v>
      </c>
      <c r="L2118" s="6">
        <v>200734</v>
      </c>
      <c r="M2118" s="6">
        <v>95524</v>
      </c>
      <c r="N2118" s="6">
        <v>100070</v>
      </c>
      <c r="O2118" s="6">
        <v>57255</v>
      </c>
      <c r="P2118" s="6">
        <v>63011</v>
      </c>
      <c r="Q2118" s="6">
        <v>-130685</v>
      </c>
      <c r="R2118" s="6">
        <v>-129714</v>
      </c>
      <c r="S2118" s="6">
        <v>115108</v>
      </c>
      <c r="T2118" s="6">
        <v>122298</v>
      </c>
      <c r="U2118" s="6">
        <v>2255888</v>
      </c>
      <c r="V2118" s="6">
        <v>2183609</v>
      </c>
      <c r="W2118" s="6">
        <v>3838425</v>
      </c>
      <c r="X2118" s="6">
        <v>3777769</v>
      </c>
      <c r="Y2118" s="6" t="s">
        <v>4474</v>
      </c>
      <c r="Z2118" s="6" t="s">
        <v>4474</v>
      </c>
      <c r="AA2118" s="6" t="s">
        <v>4474</v>
      </c>
      <c r="AB2118" s="6" t="s">
        <v>4474</v>
      </c>
      <c r="AC2118" s="6">
        <v>129685185</v>
      </c>
      <c r="AD2118" s="6">
        <v>130628662</v>
      </c>
      <c r="AF2118">
        <f>Q2118/W2118</f>
        <v>-3.4046516474856223E-2</v>
      </c>
      <c r="AG2118">
        <f>R2118/X2118</f>
        <v>-3.4336138604557344E-2</v>
      </c>
      <c r="AH2118">
        <f>U2118/W2118</f>
        <v>0.58771188703700084</v>
      </c>
      <c r="AI2118">
        <f>V2118/X2118</f>
        <v>0.57801549009481523</v>
      </c>
      <c r="AJ2118" t="e">
        <f>Y2118/AA2118</f>
        <v>#VALUE!</v>
      </c>
      <c r="AK2118" t="e">
        <f>Z2118/AB2118</f>
        <v>#VALUE!</v>
      </c>
      <c r="AL2118">
        <f>O2118/K2118</f>
        <v>0.29932403113743655</v>
      </c>
      <c r="AM2118">
        <f>P2118/L2118</f>
        <v>0.31390297607779449</v>
      </c>
      <c r="AN2118">
        <f>K2118/W2118</f>
        <v>4.9833199815028296E-2</v>
      </c>
      <c r="AO2118">
        <f>L2118/X2118</f>
        <v>5.3135594050350884E-2</v>
      </c>
      <c r="AP2118">
        <f>IF(OR(Q2118&lt;0, Q2118="NA"), 0, 1)</f>
        <v>0</v>
      </c>
      <c r="AQ2118">
        <f>IF(OR(S2118&lt;0, S2118="NA"), 0, 1)</f>
        <v>1</v>
      </c>
      <c r="AR2118">
        <f>IFERROR(IF((AF2118-AG2118)&gt;0,1,0),0)</f>
        <v>1</v>
      </c>
      <c r="AS2118">
        <f>IFERROR(IF((S2118-Q2118)&gt;0,1,0),0)</f>
        <v>1</v>
      </c>
      <c r="AT2118">
        <f>IFERROR(IF((AH2118-AI2118)&lt;0,1,0),0)</f>
        <v>0</v>
      </c>
      <c r="AU2118">
        <f>IFERROR(IF((AJ2118-AK2118)&gt;0,1,0),0)</f>
        <v>0</v>
      </c>
      <c r="AV2118">
        <f>IFERROR(IF((AL2118-AM2118)&gt;0,1,0),0)</f>
        <v>0</v>
      </c>
      <c r="AW2118">
        <f>IFERROR(IF((AN2118-AO2118)&gt;0,1,0),0)</f>
        <v>0</v>
      </c>
      <c r="AX2118">
        <f>IFERROR(IF((AC2118-AD2118)&lt;0,1,0),0)</f>
        <v>1</v>
      </c>
      <c r="AY2118">
        <f>SUM(AP2118:AX2118)</f>
        <v>4</v>
      </c>
    </row>
    <row r="2119" spans="1:51" x14ac:dyDescent="0.45">
      <c r="A2119" s="1" t="s">
        <v>618</v>
      </c>
      <c r="B2119" s="2">
        <v>4623856</v>
      </c>
      <c r="C2119" s="3" t="s">
        <v>5337</v>
      </c>
      <c r="D2119" s="5">
        <v>57.09</v>
      </c>
      <c r="E2119" s="5">
        <v>115788.60631865999</v>
      </c>
      <c r="F2119" s="3" t="s">
        <v>4470</v>
      </c>
      <c r="G2119" s="3" t="s">
        <v>4471</v>
      </c>
      <c r="H2119" s="3" t="s">
        <v>4673</v>
      </c>
      <c r="I2119" s="3" t="s">
        <v>4673</v>
      </c>
      <c r="J2119" s="3" t="s">
        <v>4544</v>
      </c>
      <c r="K2119" s="6">
        <v>47435000</v>
      </c>
      <c r="L2119" s="6">
        <v>46509000</v>
      </c>
      <c r="M2119" s="6">
        <v>19162000</v>
      </c>
      <c r="N2119" s="6">
        <v>19048000</v>
      </c>
      <c r="O2119" s="6">
        <v>8987000</v>
      </c>
      <c r="P2119" s="6">
        <v>9033000</v>
      </c>
      <c r="Q2119" s="6">
        <v>-7247000</v>
      </c>
      <c r="R2119" s="6">
        <v>-6528000</v>
      </c>
      <c r="S2119" s="6">
        <v>15003000</v>
      </c>
      <c r="T2119" s="6">
        <v>14163000</v>
      </c>
      <c r="U2119" s="6">
        <v>48711000</v>
      </c>
      <c r="V2119" s="6">
        <v>48884000</v>
      </c>
      <c r="W2119" s="6">
        <v>93670000</v>
      </c>
      <c r="X2119" s="6">
        <v>94646000</v>
      </c>
      <c r="Y2119" s="6">
        <v>28075000</v>
      </c>
      <c r="Z2119" s="6">
        <v>26890000</v>
      </c>
      <c r="AA2119" s="6">
        <v>22638000</v>
      </c>
      <c r="AB2119" s="6">
        <v>23265000</v>
      </c>
      <c r="AC2119" s="6">
        <v>2028000000</v>
      </c>
      <c r="AD2119" s="6">
        <v>2027000000</v>
      </c>
      <c r="AF2119">
        <f>Q2119/W2119</f>
        <v>-7.7367353474965303E-2</v>
      </c>
      <c r="AG2119">
        <f>R2119/X2119</f>
        <v>-6.8972803921982961E-2</v>
      </c>
      <c r="AH2119">
        <f>U2119/W2119</f>
        <v>0.52002775701932313</v>
      </c>
      <c r="AI2119">
        <f>V2119/X2119</f>
        <v>0.51649303721234918</v>
      </c>
      <c r="AJ2119">
        <f>Y2119/AA2119</f>
        <v>1.2401713932326177</v>
      </c>
      <c r="AK2119">
        <f>Z2119/AB2119</f>
        <v>1.155813453685794</v>
      </c>
      <c r="AL2119">
        <f>O2119/K2119</f>
        <v>0.18945926004005481</v>
      </c>
      <c r="AM2119">
        <f>P2119/L2119</f>
        <v>0.19422047345675031</v>
      </c>
      <c r="AN2119">
        <f>K2119/W2119</f>
        <v>0.50640546599765135</v>
      </c>
      <c r="AO2119">
        <f>L2119/X2119</f>
        <v>0.49139953088350274</v>
      </c>
      <c r="AP2119">
        <f>IF(OR(Q2119&lt;0, Q2119="NA"), 0, 1)</f>
        <v>0</v>
      </c>
      <c r="AQ2119">
        <f>IF(OR(S2119&lt;0, S2119="NA"), 0, 1)</f>
        <v>1</v>
      </c>
      <c r="AR2119">
        <f>IFERROR(IF((AF2119-AG2119)&gt;0,1,0),0)</f>
        <v>0</v>
      </c>
      <c r="AS2119">
        <f>IFERROR(IF((S2119-Q2119)&gt;0,1,0),0)</f>
        <v>1</v>
      </c>
      <c r="AT2119">
        <f>IFERROR(IF((AH2119-AI2119)&lt;0,1,0),0)</f>
        <v>0</v>
      </c>
      <c r="AU2119">
        <f>IFERROR(IF((AJ2119-AK2119)&gt;0,1,0),0)</f>
        <v>1</v>
      </c>
      <c r="AV2119">
        <f>IFERROR(IF((AL2119-AM2119)&gt;0,1,0),0)</f>
        <v>0</v>
      </c>
      <c r="AW2119">
        <f>IFERROR(IF((AN2119-AO2119)&gt;0,1,0),0)</f>
        <v>1</v>
      </c>
      <c r="AX2119">
        <f>IFERROR(IF((AC2119-AD2119)&lt;0,1,0),0)</f>
        <v>0</v>
      </c>
      <c r="AY2119">
        <f>SUM(AP2119:AX2119)</f>
        <v>4</v>
      </c>
    </row>
    <row r="2120" spans="1:51" x14ac:dyDescent="0.45">
      <c r="A2120" s="1" t="s">
        <v>624</v>
      </c>
      <c r="B2120" s="2">
        <v>5797703</v>
      </c>
      <c r="C2120" s="3" t="s">
        <v>5337</v>
      </c>
      <c r="D2120" s="5">
        <v>15.67</v>
      </c>
      <c r="E2120" s="5">
        <v>2954.5356268800001</v>
      </c>
      <c r="F2120" s="3" t="s">
        <v>4525</v>
      </c>
      <c r="G2120" s="3" t="s">
        <v>4526</v>
      </c>
      <c r="H2120" s="3" t="s">
        <v>4632</v>
      </c>
      <c r="I2120" s="3" t="s">
        <v>4632</v>
      </c>
      <c r="J2120" s="3" t="s">
        <v>4861</v>
      </c>
      <c r="K2120" s="6">
        <v>425763</v>
      </c>
      <c r="L2120" s="6">
        <v>426966</v>
      </c>
      <c r="M2120" s="6">
        <v>374514</v>
      </c>
      <c r="N2120" s="6">
        <v>391790</v>
      </c>
      <c r="O2120" s="6">
        <v>222044</v>
      </c>
      <c r="P2120" s="6">
        <v>238803</v>
      </c>
      <c r="Q2120" s="6">
        <v>148179</v>
      </c>
      <c r="R2120" s="6">
        <v>163056</v>
      </c>
      <c r="S2120" s="6">
        <v>272924</v>
      </c>
      <c r="T2120" s="6">
        <v>279509</v>
      </c>
      <c r="U2120" s="6">
        <v>1940314</v>
      </c>
      <c r="V2120" s="6">
        <v>1898184</v>
      </c>
      <c r="W2120" s="6">
        <v>5263286</v>
      </c>
      <c r="X2120" s="6">
        <v>5264557</v>
      </c>
      <c r="Y2120" s="6" t="s">
        <v>4474</v>
      </c>
      <c r="Z2120" s="6" t="s">
        <v>4474</v>
      </c>
      <c r="AA2120" s="6" t="s">
        <v>4474</v>
      </c>
      <c r="AB2120" s="6" t="s">
        <v>4474</v>
      </c>
      <c r="AC2120" s="6">
        <v>188507000</v>
      </c>
      <c r="AD2120" s="6">
        <v>188517000</v>
      </c>
      <c r="AF2120">
        <f>Q2120/W2120</f>
        <v>2.8153324748075633E-2</v>
      </c>
      <c r="AG2120">
        <f>R2120/X2120</f>
        <v>3.0972406605152152E-2</v>
      </c>
      <c r="AH2120">
        <f>U2120/W2120</f>
        <v>0.36865068704227738</v>
      </c>
      <c r="AI2120">
        <f>V2120/X2120</f>
        <v>0.36055911257110523</v>
      </c>
      <c r="AJ2120" t="e">
        <f>Y2120/AA2120</f>
        <v>#VALUE!</v>
      </c>
      <c r="AK2120" t="e">
        <f>Z2120/AB2120</f>
        <v>#VALUE!</v>
      </c>
      <c r="AL2120">
        <f>O2120/K2120</f>
        <v>0.52152018846165593</v>
      </c>
      <c r="AM2120">
        <f>P2120/L2120</f>
        <v>0.55930214583831028</v>
      </c>
      <c r="AN2120">
        <f>K2120/W2120</f>
        <v>8.0893001064354098E-2</v>
      </c>
      <c r="AO2120">
        <f>L2120/X2120</f>
        <v>8.1101980660481021E-2</v>
      </c>
      <c r="AP2120">
        <f>IF(OR(Q2120&lt;0, Q2120="NA"), 0, 1)</f>
        <v>1</v>
      </c>
      <c r="AQ2120">
        <f>IF(OR(S2120&lt;0, S2120="NA"), 0, 1)</f>
        <v>1</v>
      </c>
      <c r="AR2120">
        <f>IFERROR(IF((AF2120-AG2120)&gt;0,1,0),0)</f>
        <v>0</v>
      </c>
      <c r="AS2120">
        <f>IFERROR(IF((S2120-Q2120)&gt;0,1,0),0)</f>
        <v>1</v>
      </c>
      <c r="AT2120">
        <f>IFERROR(IF((AH2120-AI2120)&lt;0,1,0),0)</f>
        <v>0</v>
      </c>
      <c r="AU2120">
        <f>IFERROR(IF((AJ2120-AK2120)&gt;0,1,0),0)</f>
        <v>0</v>
      </c>
      <c r="AV2120">
        <f>IFERROR(IF((AL2120-AM2120)&gt;0,1,0),0)</f>
        <v>0</v>
      </c>
      <c r="AW2120">
        <f>IFERROR(IF((AN2120-AO2120)&gt;0,1,0),0)</f>
        <v>0</v>
      </c>
      <c r="AX2120">
        <f>IFERROR(IF((AC2120-AD2120)&lt;0,1,0),0)</f>
        <v>1</v>
      </c>
      <c r="AY2120">
        <f>SUM(AP2120:AX2120)</f>
        <v>4</v>
      </c>
    </row>
    <row r="2121" spans="1:51" x14ac:dyDescent="0.45">
      <c r="A2121" s="1" t="s">
        <v>629</v>
      </c>
      <c r="B2121" s="2">
        <v>8590665</v>
      </c>
      <c r="C2121" s="3" t="s">
        <v>5337</v>
      </c>
      <c r="D2121" s="5">
        <v>41.34</v>
      </c>
      <c r="E2121" s="5">
        <v>4921.0772207999998</v>
      </c>
      <c r="F2121" s="3" t="s">
        <v>4651</v>
      </c>
      <c r="G2121" s="3" t="s">
        <v>4651</v>
      </c>
      <c r="H2121" s="3" t="s">
        <v>4783</v>
      </c>
      <c r="I2121" s="3" t="s">
        <v>4783</v>
      </c>
      <c r="J2121" s="3" t="s">
        <v>4784</v>
      </c>
      <c r="K2121" s="6">
        <v>3639000</v>
      </c>
      <c r="L2121" s="6">
        <v>3278000</v>
      </c>
      <c r="M2121" s="6">
        <v>2996000</v>
      </c>
      <c r="N2121" s="6">
        <v>2698000</v>
      </c>
      <c r="O2121" s="6">
        <v>2222000</v>
      </c>
      <c r="P2121" s="6">
        <v>2059000</v>
      </c>
      <c r="Q2121" s="6">
        <v>-22000</v>
      </c>
      <c r="R2121" s="6">
        <v>1795000</v>
      </c>
      <c r="S2121" s="6">
        <v>1863000</v>
      </c>
      <c r="T2121" s="6">
        <v>1593000</v>
      </c>
      <c r="U2121" s="6">
        <v>12542000</v>
      </c>
      <c r="V2121" s="6">
        <v>12622000</v>
      </c>
      <c r="W2121" s="6">
        <v>24131000</v>
      </c>
      <c r="X2121" s="6">
        <v>23657000</v>
      </c>
      <c r="Y2121" s="6">
        <v>2900000</v>
      </c>
      <c r="Z2121" s="6">
        <v>3065000</v>
      </c>
      <c r="AA2121" s="6">
        <v>6738000</v>
      </c>
      <c r="AB2121" s="6">
        <v>5200000</v>
      </c>
      <c r="AC2121" s="6">
        <v>143141224</v>
      </c>
      <c r="AD2121" s="6">
        <v>143108774</v>
      </c>
      <c r="AF2121">
        <f>Q2121/W2121</f>
        <v>-9.116903568024533E-4</v>
      </c>
      <c r="AG2121">
        <f>R2121/X2121</f>
        <v>7.5876062053514812E-2</v>
      </c>
      <c r="AH2121">
        <f>U2121/W2121</f>
        <v>0.51974638431892584</v>
      </c>
      <c r="AI2121">
        <f>V2121/X2121</f>
        <v>0.53354186921418612</v>
      </c>
      <c r="AJ2121">
        <f>Y2121/AA2121</f>
        <v>0.43039477589789255</v>
      </c>
      <c r="AK2121">
        <f>Z2121/AB2121</f>
        <v>0.58942307692307694</v>
      </c>
      <c r="AL2121">
        <f>O2121/K2121</f>
        <v>0.61060730970046717</v>
      </c>
      <c r="AM2121">
        <f>P2121/L2121</f>
        <v>0.62812690665039661</v>
      </c>
      <c r="AN2121">
        <f>K2121/W2121</f>
        <v>0.15080187310927853</v>
      </c>
      <c r="AO2121">
        <f>L2121/X2121</f>
        <v>0.13856363866931565</v>
      </c>
      <c r="AP2121">
        <f>IF(OR(Q2121&lt;0, Q2121="NA"), 0, 1)</f>
        <v>0</v>
      </c>
      <c r="AQ2121">
        <f>IF(OR(S2121&lt;0, S2121="NA"), 0, 1)</f>
        <v>1</v>
      </c>
      <c r="AR2121">
        <f>IFERROR(IF((AF2121-AG2121)&gt;0,1,0),0)</f>
        <v>0</v>
      </c>
      <c r="AS2121">
        <f>IFERROR(IF((S2121-Q2121)&gt;0,1,0),0)</f>
        <v>1</v>
      </c>
      <c r="AT2121">
        <f>IFERROR(IF((AH2121-AI2121)&lt;0,1,0),0)</f>
        <v>1</v>
      </c>
      <c r="AU2121">
        <f>IFERROR(IF((AJ2121-AK2121)&gt;0,1,0),0)</f>
        <v>0</v>
      </c>
      <c r="AV2121">
        <f>IFERROR(IF((AL2121-AM2121)&gt;0,1,0),0)</f>
        <v>0</v>
      </c>
      <c r="AW2121">
        <f>IFERROR(IF((AN2121-AO2121)&gt;0,1,0),0)</f>
        <v>1</v>
      </c>
      <c r="AX2121">
        <f>IFERROR(IF((AC2121-AD2121)&lt;0,1,0),0)</f>
        <v>0</v>
      </c>
      <c r="AY2121">
        <f>SUM(AP2121:AX2121)</f>
        <v>4</v>
      </c>
    </row>
    <row r="2122" spans="1:51" x14ac:dyDescent="0.45">
      <c r="A2122" s="1" t="s">
        <v>630</v>
      </c>
      <c r="B2122" s="2">
        <v>4292388</v>
      </c>
      <c r="C2122" s="3" t="s">
        <v>5337</v>
      </c>
      <c r="D2122" s="5">
        <v>32.33</v>
      </c>
      <c r="E2122" s="5">
        <v>14929.0709785</v>
      </c>
      <c r="F2122" s="3" t="s">
        <v>4651</v>
      </c>
      <c r="G2122" s="3" t="s">
        <v>4651</v>
      </c>
      <c r="H2122" s="3" t="s">
        <v>4688</v>
      </c>
      <c r="I2122" s="3" t="s">
        <v>4688</v>
      </c>
      <c r="J2122" s="3" t="s">
        <v>4869</v>
      </c>
      <c r="K2122" s="6">
        <v>20565000</v>
      </c>
      <c r="L2122" s="6">
        <v>19782000</v>
      </c>
      <c r="M2122" s="6">
        <v>8365000</v>
      </c>
      <c r="N2122" s="6">
        <v>7923000</v>
      </c>
      <c r="O2122" s="6">
        <v>4900000</v>
      </c>
      <c r="P2122" s="6">
        <v>4643000</v>
      </c>
      <c r="Q2122" s="6">
        <v>1508000</v>
      </c>
      <c r="R2122" s="6">
        <v>1530000</v>
      </c>
      <c r="S2122" s="6">
        <v>4583000</v>
      </c>
      <c r="T2122" s="6">
        <v>4489000</v>
      </c>
      <c r="U2122" s="6">
        <v>49089000</v>
      </c>
      <c r="V2122" s="6">
        <v>46150000</v>
      </c>
      <c r="W2122" s="6">
        <v>105244000</v>
      </c>
      <c r="X2122" s="6">
        <v>100892000</v>
      </c>
      <c r="Y2122" s="6">
        <v>7490000</v>
      </c>
      <c r="Z2122" s="6">
        <v>7455000</v>
      </c>
      <c r="AA2122" s="6">
        <v>9778000</v>
      </c>
      <c r="AB2122" s="6">
        <v>9207000</v>
      </c>
      <c r="AC2122" s="6">
        <v>461745019</v>
      </c>
      <c r="AD2122" s="6">
        <v>461658884</v>
      </c>
      <c r="AF2122">
        <f>Q2122/W2122</f>
        <v>1.4328607806620805E-2</v>
      </c>
      <c r="AG2122">
        <f>R2122/X2122</f>
        <v>1.5164730603021053E-2</v>
      </c>
      <c r="AH2122">
        <f>U2122/W2122</f>
        <v>0.46643039033104022</v>
      </c>
      <c r="AI2122">
        <f>V2122/X2122</f>
        <v>0.45741981524798797</v>
      </c>
      <c r="AJ2122">
        <f>Y2122/AA2122</f>
        <v>0.76600531806095318</v>
      </c>
      <c r="AK2122">
        <f>Z2122/AB2122</f>
        <v>0.80971000325839038</v>
      </c>
      <c r="AL2122">
        <f>O2122/K2122</f>
        <v>0.23826890347678095</v>
      </c>
      <c r="AM2122">
        <f>P2122/L2122</f>
        <v>0.23470832069558184</v>
      </c>
      <c r="AN2122">
        <f>K2122/W2122</f>
        <v>0.19540306335753108</v>
      </c>
      <c r="AO2122">
        <f>L2122/X2122</f>
        <v>0.19607104626729571</v>
      </c>
      <c r="AP2122">
        <f>IF(OR(Q2122&lt;0, Q2122="NA"), 0, 1)</f>
        <v>1</v>
      </c>
      <c r="AQ2122">
        <f>IF(OR(S2122&lt;0, S2122="NA"), 0, 1)</f>
        <v>1</v>
      </c>
      <c r="AR2122">
        <f>IFERROR(IF((AF2122-AG2122)&gt;0,1,0),0)</f>
        <v>0</v>
      </c>
      <c r="AS2122">
        <f>IFERROR(IF((S2122-Q2122)&gt;0,1,0),0)</f>
        <v>1</v>
      </c>
      <c r="AT2122">
        <f>IFERROR(IF((AH2122-AI2122)&lt;0,1,0),0)</f>
        <v>0</v>
      </c>
      <c r="AU2122">
        <f>IFERROR(IF((AJ2122-AK2122)&gt;0,1,0),0)</f>
        <v>0</v>
      </c>
      <c r="AV2122">
        <f>IFERROR(IF((AL2122-AM2122)&gt;0,1,0),0)</f>
        <v>1</v>
      </c>
      <c r="AW2122">
        <f>IFERROR(IF((AN2122-AO2122)&gt;0,1,0),0)</f>
        <v>0</v>
      </c>
      <c r="AX2122">
        <f>IFERROR(IF((AC2122-AD2122)&lt;0,1,0),0)</f>
        <v>0</v>
      </c>
      <c r="AY2122">
        <f>SUM(AP2122:AX2122)</f>
        <v>4</v>
      </c>
    </row>
    <row r="2123" spans="1:51" x14ac:dyDescent="0.45">
      <c r="A2123" s="1" t="s">
        <v>637</v>
      </c>
      <c r="B2123" s="2">
        <v>4811350</v>
      </c>
      <c r="C2123" s="3" t="s">
        <v>5335</v>
      </c>
      <c r="D2123" s="5">
        <v>60.12</v>
      </c>
      <c r="E2123" s="5">
        <v>9114.0861887999999</v>
      </c>
      <c r="F2123" s="3" t="s">
        <v>4470</v>
      </c>
      <c r="G2123" s="3" t="s">
        <v>4471</v>
      </c>
      <c r="H2123" s="3" t="s">
        <v>4472</v>
      </c>
      <c r="I2123" s="3" t="s">
        <v>4472</v>
      </c>
      <c r="J2123" s="3" t="s">
        <v>4601</v>
      </c>
      <c r="K2123" s="6">
        <v>3241300</v>
      </c>
      <c r="L2123" s="6">
        <v>3119700</v>
      </c>
      <c r="M2123" s="6">
        <v>551900</v>
      </c>
      <c r="N2123" s="6">
        <v>572000</v>
      </c>
      <c r="O2123" s="6">
        <v>383700</v>
      </c>
      <c r="P2123" s="6">
        <v>428200</v>
      </c>
      <c r="Q2123" s="6">
        <v>304500</v>
      </c>
      <c r="R2123" s="6">
        <v>352900</v>
      </c>
      <c r="S2123" s="6">
        <v>266800</v>
      </c>
      <c r="T2123" s="6">
        <v>272500</v>
      </c>
      <c r="U2123" s="6">
        <v>2272200</v>
      </c>
      <c r="V2123" s="6">
        <v>2094900</v>
      </c>
      <c r="W2123" s="6">
        <v>6112900</v>
      </c>
      <c r="X2123" s="6">
        <v>5902600</v>
      </c>
      <c r="Y2123" s="6">
        <v>2191400</v>
      </c>
      <c r="Z2123" s="6">
        <v>2153000</v>
      </c>
      <c r="AA2123" s="6">
        <v>1322100</v>
      </c>
      <c r="AB2123" s="6">
        <v>1304500</v>
      </c>
      <c r="AC2123" s="6">
        <v>151594684</v>
      </c>
      <c r="AD2123" s="6">
        <v>151391821</v>
      </c>
      <c r="AF2123">
        <f>Q2123/W2123</f>
        <v>4.9812691194032289E-2</v>
      </c>
      <c r="AG2123">
        <f>R2123/X2123</f>
        <v>5.9787212414868021E-2</v>
      </c>
      <c r="AH2123">
        <f>U2123/W2123</f>
        <v>0.37170573704788235</v>
      </c>
      <c r="AI2123">
        <f>V2123/X2123</f>
        <v>0.35491139497848406</v>
      </c>
      <c r="AJ2123">
        <f>Y2123/AA2123</f>
        <v>1.6575145601694274</v>
      </c>
      <c r="AK2123">
        <f>Z2123/AB2123</f>
        <v>1.6504407819087774</v>
      </c>
      <c r="AL2123">
        <f>O2123/K2123</f>
        <v>0.11837842840835468</v>
      </c>
      <c r="AM2123">
        <f>P2123/L2123</f>
        <v>0.13725678751161971</v>
      </c>
      <c r="AN2123">
        <f>K2123/W2123</f>
        <v>0.53023932994159895</v>
      </c>
      <c r="AO2123">
        <f>L2123/X2123</f>
        <v>0.52852980042693054</v>
      </c>
      <c r="AP2123">
        <f>IF(OR(Q2123&lt;0, Q2123="NA"), 0, 1)</f>
        <v>1</v>
      </c>
      <c r="AQ2123">
        <f>IF(OR(S2123&lt;0, S2123="NA"), 0, 1)</f>
        <v>1</v>
      </c>
      <c r="AR2123">
        <f>IFERROR(IF((AF2123-AG2123)&gt;0,1,0),0)</f>
        <v>0</v>
      </c>
      <c r="AS2123">
        <f>IFERROR(IF((S2123-Q2123)&gt;0,1,0),0)</f>
        <v>0</v>
      </c>
      <c r="AT2123">
        <f>IFERROR(IF((AH2123-AI2123)&lt;0,1,0),0)</f>
        <v>0</v>
      </c>
      <c r="AU2123">
        <f>IFERROR(IF((AJ2123-AK2123)&gt;0,1,0),0)</f>
        <v>1</v>
      </c>
      <c r="AV2123">
        <f>IFERROR(IF((AL2123-AM2123)&gt;0,1,0),0)</f>
        <v>0</v>
      </c>
      <c r="AW2123">
        <f>IFERROR(IF((AN2123-AO2123)&gt;0,1,0),0)</f>
        <v>1</v>
      </c>
      <c r="AX2123">
        <f>IFERROR(IF((AC2123-AD2123)&lt;0,1,0),0)</f>
        <v>0</v>
      </c>
      <c r="AY2123">
        <f>SUM(AP2123:AX2123)</f>
        <v>4</v>
      </c>
    </row>
    <row r="2124" spans="1:51" x14ac:dyDescent="0.45">
      <c r="A2124" s="1" t="s">
        <v>657</v>
      </c>
      <c r="B2124" s="2">
        <v>4395931</v>
      </c>
      <c r="C2124" s="3" t="s">
        <v>5337</v>
      </c>
      <c r="D2124" s="5">
        <v>33.630000000000003</v>
      </c>
      <c r="E2124" s="5">
        <v>4340.4666779700001</v>
      </c>
      <c r="F2124" s="3" t="s">
        <v>4500</v>
      </c>
      <c r="G2124" s="3" t="s">
        <v>4501</v>
      </c>
      <c r="H2124" s="3" t="s">
        <v>4502</v>
      </c>
      <c r="I2124" s="3" t="s">
        <v>4538</v>
      </c>
      <c r="J2124" s="3" t="s">
        <v>4504</v>
      </c>
      <c r="K2124" s="6">
        <v>346542</v>
      </c>
      <c r="L2124" s="6">
        <v>325433</v>
      </c>
      <c r="M2124" s="6">
        <v>-301436</v>
      </c>
      <c r="N2124" s="6">
        <v>-305353</v>
      </c>
      <c r="O2124" s="6">
        <v>-312727</v>
      </c>
      <c r="P2124" s="6">
        <v>-316835</v>
      </c>
      <c r="Q2124" s="6">
        <v>-274357</v>
      </c>
      <c r="R2124" s="6">
        <v>-278165</v>
      </c>
      <c r="S2124" s="6">
        <v>-48359</v>
      </c>
      <c r="T2124" s="6">
        <v>-58256</v>
      </c>
      <c r="U2124" s="6" t="s">
        <v>4474</v>
      </c>
      <c r="V2124" s="6" t="s">
        <v>4474</v>
      </c>
      <c r="W2124" s="6">
        <v>1046289</v>
      </c>
      <c r="X2124" s="6">
        <v>1057620</v>
      </c>
      <c r="Y2124" s="6">
        <v>917819</v>
      </c>
      <c r="Z2124" s="6">
        <v>926411</v>
      </c>
      <c r="AA2124" s="6">
        <v>122008</v>
      </c>
      <c r="AB2124" s="6">
        <v>117927</v>
      </c>
      <c r="AC2124" s="6">
        <v>128781000</v>
      </c>
      <c r="AD2124" s="6">
        <v>126204874</v>
      </c>
      <c r="AF2124">
        <f>Q2124/W2124</f>
        <v>-0.2622191383069114</v>
      </c>
      <c r="AG2124">
        <f>R2124/X2124</f>
        <v>-0.26301034397987932</v>
      </c>
      <c r="AH2124" t="e">
        <f>U2124/W2124</f>
        <v>#VALUE!</v>
      </c>
      <c r="AI2124" t="e">
        <f>V2124/X2124</f>
        <v>#VALUE!</v>
      </c>
      <c r="AJ2124">
        <f>Y2124/AA2124</f>
        <v>7.5226132712609006</v>
      </c>
      <c r="AK2124">
        <f>Z2124/AB2124</f>
        <v>7.855800622418954</v>
      </c>
      <c r="AL2124">
        <f>O2124/K2124</f>
        <v>-0.90242164008980152</v>
      </c>
      <c r="AM2124">
        <f>P2124/L2124</f>
        <v>-0.97357981520005654</v>
      </c>
      <c r="AN2124">
        <f>K2124/W2124</f>
        <v>0.33121059286678922</v>
      </c>
      <c r="AO2124">
        <f>L2124/X2124</f>
        <v>0.30770314479680794</v>
      </c>
      <c r="AP2124">
        <f>IF(OR(Q2124&lt;0, Q2124="NA"), 0, 1)</f>
        <v>0</v>
      </c>
      <c r="AQ2124">
        <f>IF(OR(S2124&lt;0, S2124="NA"), 0, 1)</f>
        <v>0</v>
      </c>
      <c r="AR2124">
        <f>IFERROR(IF((AF2124-AG2124)&gt;0,1,0),0)</f>
        <v>1</v>
      </c>
      <c r="AS2124">
        <f>IFERROR(IF((S2124-Q2124)&gt;0,1,0),0)</f>
        <v>1</v>
      </c>
      <c r="AT2124">
        <f>IFERROR(IF((AH2124-AI2124)&lt;0,1,0),0)</f>
        <v>0</v>
      </c>
      <c r="AU2124">
        <f>IFERROR(IF((AJ2124-AK2124)&gt;0,1,0),0)</f>
        <v>0</v>
      </c>
      <c r="AV2124">
        <f>IFERROR(IF((AL2124-AM2124)&gt;0,1,0),0)</f>
        <v>1</v>
      </c>
      <c r="AW2124">
        <f>IFERROR(IF((AN2124-AO2124)&gt;0,1,0),0)</f>
        <v>1</v>
      </c>
      <c r="AX2124">
        <f>IFERROR(IF((AC2124-AD2124)&lt;0,1,0),0)</f>
        <v>0</v>
      </c>
      <c r="AY2124">
        <f>SUM(AP2124:AX2124)</f>
        <v>4</v>
      </c>
    </row>
    <row r="2125" spans="1:51" x14ac:dyDescent="0.45">
      <c r="A2125" s="1" t="s">
        <v>660</v>
      </c>
      <c r="B2125" s="2">
        <v>4200091</v>
      </c>
      <c r="C2125" s="3" t="s">
        <v>5337</v>
      </c>
      <c r="D2125" s="5">
        <v>465.11</v>
      </c>
      <c r="E2125" s="5">
        <v>10422.256506940001</v>
      </c>
      <c r="F2125" s="3" t="s">
        <v>4485</v>
      </c>
      <c r="G2125" s="3" t="s">
        <v>4517</v>
      </c>
      <c r="H2125" s="3" t="s">
        <v>4640</v>
      </c>
      <c r="I2125" s="3" t="s">
        <v>4685</v>
      </c>
      <c r="J2125" s="3" t="s">
        <v>4850</v>
      </c>
      <c r="K2125" s="6">
        <v>8132449</v>
      </c>
      <c r="L2125" s="6">
        <v>7866574</v>
      </c>
      <c r="M2125" s="6">
        <v>895371</v>
      </c>
      <c r="N2125" s="6">
        <v>833776</v>
      </c>
      <c r="O2125" s="6">
        <v>740193</v>
      </c>
      <c r="P2125" s="6">
        <v>692200</v>
      </c>
      <c r="Q2125" s="6">
        <v>480122</v>
      </c>
      <c r="R2125" s="6">
        <v>454054</v>
      </c>
      <c r="S2125" s="6">
        <v>516182</v>
      </c>
      <c r="T2125" s="6">
        <v>461904</v>
      </c>
      <c r="U2125" s="6">
        <v>2989750</v>
      </c>
      <c r="V2125" s="6">
        <v>1765448</v>
      </c>
      <c r="W2125" s="6">
        <v>8548499</v>
      </c>
      <c r="X2125" s="6">
        <v>7183063</v>
      </c>
      <c r="Y2125" s="6">
        <v>1633395</v>
      </c>
      <c r="Z2125" s="6">
        <v>1747098</v>
      </c>
      <c r="AA2125" s="6">
        <v>1071477</v>
      </c>
      <c r="AB2125" s="6">
        <v>1001098</v>
      </c>
      <c r="AC2125" s="6">
        <v>22414000</v>
      </c>
      <c r="AD2125" s="6">
        <v>22305000</v>
      </c>
      <c r="AF2125">
        <f>Q2125/W2125</f>
        <v>5.6164479869506914E-2</v>
      </c>
      <c r="AG2125">
        <f>R2125/X2125</f>
        <v>6.3211752423722303E-2</v>
      </c>
      <c r="AH2125">
        <f>U2125/W2125</f>
        <v>0.34973976133119977</v>
      </c>
      <c r="AI2125">
        <f>V2125/X2125</f>
        <v>0.24577927271416108</v>
      </c>
      <c r="AJ2125">
        <f>Y2125/AA2125</f>
        <v>1.5244330956240777</v>
      </c>
      <c r="AK2125">
        <f>Z2125/AB2125</f>
        <v>1.7451817903941473</v>
      </c>
      <c r="AL2125">
        <f>O2125/K2125</f>
        <v>9.1017232324481834E-2</v>
      </c>
      <c r="AM2125">
        <f>P2125/L2125</f>
        <v>8.7992561946280551E-2</v>
      </c>
      <c r="AN2125">
        <f>K2125/W2125</f>
        <v>0.95133063710950894</v>
      </c>
      <c r="AO2125">
        <f>L2125/X2125</f>
        <v>1.0951559244294531</v>
      </c>
      <c r="AP2125">
        <f>IF(OR(Q2125&lt;0, Q2125="NA"), 0, 1)</f>
        <v>1</v>
      </c>
      <c r="AQ2125">
        <f>IF(OR(S2125&lt;0, S2125="NA"), 0, 1)</f>
        <v>1</v>
      </c>
      <c r="AR2125">
        <f>IFERROR(IF((AF2125-AG2125)&gt;0,1,0),0)</f>
        <v>0</v>
      </c>
      <c r="AS2125">
        <f>IFERROR(IF((S2125-Q2125)&gt;0,1,0),0)</f>
        <v>1</v>
      </c>
      <c r="AT2125">
        <f>IFERROR(IF((AH2125-AI2125)&lt;0,1,0),0)</f>
        <v>0</v>
      </c>
      <c r="AU2125">
        <f>IFERROR(IF((AJ2125-AK2125)&gt;0,1,0),0)</f>
        <v>0</v>
      </c>
      <c r="AV2125">
        <f>IFERROR(IF((AL2125-AM2125)&gt;0,1,0),0)</f>
        <v>1</v>
      </c>
      <c r="AW2125">
        <f>IFERROR(IF((AN2125-AO2125)&gt;0,1,0),0)</f>
        <v>0</v>
      </c>
      <c r="AX2125">
        <f>IFERROR(IF((AC2125-AD2125)&lt;0,1,0),0)</f>
        <v>0</v>
      </c>
      <c r="AY2125">
        <f>SUM(AP2125:AX2125)</f>
        <v>4</v>
      </c>
    </row>
    <row r="2126" spans="1:51" x14ac:dyDescent="0.45">
      <c r="A2126" s="1" t="s">
        <v>661</v>
      </c>
      <c r="B2126" s="2">
        <v>9796552</v>
      </c>
      <c r="C2126" s="3" t="s">
        <v>5337</v>
      </c>
      <c r="D2126" s="5">
        <v>62.87</v>
      </c>
      <c r="E2126" s="5">
        <v>4190.6727792000002</v>
      </c>
      <c r="F2126" s="3" t="s">
        <v>4654</v>
      </c>
      <c r="G2126" s="3" t="s">
        <v>4654</v>
      </c>
      <c r="H2126" s="3" t="s">
        <v>4747</v>
      </c>
      <c r="I2126" s="3" t="s">
        <v>4748</v>
      </c>
      <c r="J2126" s="3" t="s">
        <v>4749</v>
      </c>
      <c r="K2126" s="6">
        <v>1132559</v>
      </c>
      <c r="L2126" s="6">
        <v>1127248</v>
      </c>
      <c r="M2126" s="6">
        <v>388018</v>
      </c>
      <c r="N2126" s="6">
        <v>393679</v>
      </c>
      <c r="O2126" s="6">
        <v>328029</v>
      </c>
      <c r="P2126" s="6">
        <v>333611</v>
      </c>
      <c r="Q2126" s="6">
        <v>237385</v>
      </c>
      <c r="R2126" s="6">
        <v>242967</v>
      </c>
      <c r="S2126" s="6">
        <v>341196</v>
      </c>
      <c r="T2126" s="6">
        <v>335980</v>
      </c>
      <c r="U2126" s="6" t="s">
        <v>4474</v>
      </c>
      <c r="V2126" s="6" t="s">
        <v>4474</v>
      </c>
      <c r="W2126" s="6">
        <v>1681723</v>
      </c>
      <c r="X2126" s="6">
        <v>1626393</v>
      </c>
      <c r="Y2126" s="6">
        <v>730201</v>
      </c>
      <c r="Z2126" s="6">
        <v>669021</v>
      </c>
      <c r="AA2126" s="6">
        <v>191301</v>
      </c>
      <c r="AB2126" s="6">
        <v>178623</v>
      </c>
      <c r="AC2126" s="6">
        <v>66655755</v>
      </c>
      <c r="AD2126" s="6">
        <v>66480000</v>
      </c>
      <c r="AF2126">
        <f>Q2126/W2126</f>
        <v>0.14115582649461297</v>
      </c>
      <c r="AG2126">
        <f>R2126/X2126</f>
        <v>0.14939009206261955</v>
      </c>
      <c r="AH2126" t="e">
        <f>U2126/W2126</f>
        <v>#VALUE!</v>
      </c>
      <c r="AI2126" t="e">
        <f>V2126/X2126</f>
        <v>#VALUE!</v>
      </c>
      <c r="AJ2126">
        <f>Y2126/AA2126</f>
        <v>3.8170265706922599</v>
      </c>
      <c r="AK2126">
        <f>Z2126/AB2126</f>
        <v>3.7454359181068506</v>
      </c>
      <c r="AL2126">
        <f>O2126/K2126</f>
        <v>0.28963524196090445</v>
      </c>
      <c r="AM2126">
        <f>P2126/L2126</f>
        <v>0.29595173377996681</v>
      </c>
      <c r="AN2126">
        <f>K2126/W2126</f>
        <v>0.67345157317822257</v>
      </c>
      <c r="AO2126">
        <f>L2126/X2126</f>
        <v>0.69309693290613028</v>
      </c>
      <c r="AP2126">
        <f>IF(OR(Q2126&lt;0, Q2126="NA"), 0, 1)</f>
        <v>1</v>
      </c>
      <c r="AQ2126">
        <f>IF(OR(S2126&lt;0, S2126="NA"), 0, 1)</f>
        <v>1</v>
      </c>
      <c r="AR2126">
        <f>IFERROR(IF((AF2126-AG2126)&gt;0,1,0),0)</f>
        <v>0</v>
      </c>
      <c r="AS2126">
        <f>IFERROR(IF((S2126-Q2126)&gt;0,1,0),0)</f>
        <v>1</v>
      </c>
      <c r="AT2126">
        <f>IFERROR(IF((AH2126-AI2126)&lt;0,1,0),0)</f>
        <v>0</v>
      </c>
      <c r="AU2126">
        <f>IFERROR(IF((AJ2126-AK2126)&gt;0,1,0),0)</f>
        <v>1</v>
      </c>
      <c r="AV2126">
        <f>IFERROR(IF((AL2126-AM2126)&gt;0,1,0),0)</f>
        <v>0</v>
      </c>
      <c r="AW2126">
        <f>IFERROR(IF((AN2126-AO2126)&gt;0,1,0),0)</f>
        <v>0</v>
      </c>
      <c r="AX2126">
        <f>IFERROR(IF((AC2126-AD2126)&lt;0,1,0),0)</f>
        <v>0</v>
      </c>
      <c r="AY2126">
        <f>SUM(AP2126:AX2126)</f>
        <v>4</v>
      </c>
    </row>
    <row r="2127" spans="1:51" x14ac:dyDescent="0.45">
      <c r="A2127" s="1" t="s">
        <v>664</v>
      </c>
      <c r="B2127" s="2">
        <v>29388582</v>
      </c>
      <c r="C2127" s="3" t="s">
        <v>5337</v>
      </c>
      <c r="D2127" s="5">
        <v>39.39</v>
      </c>
      <c r="E2127" s="5">
        <v>1599.5486473200001</v>
      </c>
      <c r="F2127" s="3" t="s">
        <v>4485</v>
      </c>
      <c r="G2127" s="3" t="s">
        <v>4486</v>
      </c>
      <c r="H2127" s="3" t="s">
        <v>4505</v>
      </c>
      <c r="I2127" s="3" t="s">
        <v>4505</v>
      </c>
      <c r="J2127" s="3" t="s">
        <v>4883</v>
      </c>
      <c r="K2127" s="6">
        <v>516160</v>
      </c>
      <c r="L2127" s="6">
        <v>531866</v>
      </c>
      <c r="M2127" s="6">
        <v>76994</v>
      </c>
      <c r="N2127" s="6">
        <v>87087</v>
      </c>
      <c r="O2127" s="6">
        <v>61317</v>
      </c>
      <c r="P2127" s="6">
        <v>71008</v>
      </c>
      <c r="Q2127" s="6">
        <v>32744</v>
      </c>
      <c r="R2127" s="6">
        <v>40142</v>
      </c>
      <c r="S2127" s="6">
        <v>35015</v>
      </c>
      <c r="T2127" s="6">
        <v>58220</v>
      </c>
      <c r="U2127" s="6">
        <v>194949</v>
      </c>
      <c r="V2127" s="6">
        <v>198233</v>
      </c>
      <c r="W2127" s="6">
        <v>616615</v>
      </c>
      <c r="X2127" s="6">
        <v>620632</v>
      </c>
      <c r="Y2127" s="6">
        <v>285912</v>
      </c>
      <c r="Z2127" s="6">
        <v>294990</v>
      </c>
      <c r="AA2127" s="6">
        <v>95081</v>
      </c>
      <c r="AB2127" s="6">
        <v>93050</v>
      </c>
      <c r="AC2127" s="6">
        <v>40607988</v>
      </c>
      <c r="AD2127" s="6">
        <v>40607988</v>
      </c>
      <c r="AF2127">
        <f>Q2127/W2127</f>
        <v>5.3102827534198808E-2</v>
      </c>
      <c r="AG2127">
        <f>R2127/X2127</f>
        <v>6.4679230204050059E-2</v>
      </c>
      <c r="AH2127">
        <f>U2127/W2127</f>
        <v>0.31616000259481197</v>
      </c>
      <c r="AI2127">
        <f>V2127/X2127</f>
        <v>0.31940505806983849</v>
      </c>
      <c r="AJ2127">
        <f>Y2127/AA2127</f>
        <v>3.0070361060569408</v>
      </c>
      <c r="AK2127">
        <f>Z2127/AB2127</f>
        <v>3.170231058570661</v>
      </c>
      <c r="AL2127">
        <f>O2127/K2127</f>
        <v>0.11879455982641042</v>
      </c>
      <c r="AM2127">
        <f>P2127/L2127</f>
        <v>0.13350731199211832</v>
      </c>
      <c r="AN2127">
        <f>K2127/W2127</f>
        <v>0.83708635047801305</v>
      </c>
      <c r="AO2127">
        <f>L2127/X2127</f>
        <v>0.85697482566158367</v>
      </c>
      <c r="AP2127">
        <f>IF(OR(Q2127&lt;0, Q2127="NA"), 0, 1)</f>
        <v>1</v>
      </c>
      <c r="AQ2127">
        <f>IF(OR(S2127&lt;0, S2127="NA"), 0, 1)</f>
        <v>1</v>
      </c>
      <c r="AR2127">
        <f>IFERROR(IF((AF2127-AG2127)&gt;0,1,0),0)</f>
        <v>0</v>
      </c>
      <c r="AS2127">
        <f>IFERROR(IF((S2127-Q2127)&gt;0,1,0),0)</f>
        <v>1</v>
      </c>
      <c r="AT2127">
        <f>IFERROR(IF((AH2127-AI2127)&lt;0,1,0),0)</f>
        <v>1</v>
      </c>
      <c r="AU2127">
        <f>IFERROR(IF((AJ2127-AK2127)&gt;0,1,0),0)</f>
        <v>0</v>
      </c>
      <c r="AV2127">
        <f>IFERROR(IF((AL2127-AM2127)&gt;0,1,0),0)</f>
        <v>0</v>
      </c>
      <c r="AW2127">
        <f>IFERROR(IF((AN2127-AO2127)&gt;0,1,0),0)</f>
        <v>0</v>
      </c>
      <c r="AX2127">
        <f>IFERROR(IF((AC2127-AD2127)&lt;0,1,0),0)</f>
        <v>0</v>
      </c>
      <c r="AY2127">
        <f>SUM(AP2127:AX2127)</f>
        <v>4</v>
      </c>
    </row>
    <row r="2128" spans="1:51" x14ac:dyDescent="0.45">
      <c r="A2128" s="1" t="s">
        <v>666</v>
      </c>
      <c r="B2128" s="2">
        <v>4512023</v>
      </c>
      <c r="C2128" s="3" t="s">
        <v>5335</v>
      </c>
      <c r="D2128" s="5">
        <v>33.76</v>
      </c>
      <c r="E2128" s="5">
        <v>7173.3372912000004</v>
      </c>
      <c r="F2128" s="3" t="s">
        <v>4475</v>
      </c>
      <c r="G2128" s="3" t="s">
        <v>4529</v>
      </c>
      <c r="H2128" s="3" t="s">
        <v>4530</v>
      </c>
      <c r="I2128" s="3" t="s">
        <v>4531</v>
      </c>
      <c r="J2128" s="3" t="s">
        <v>4884</v>
      </c>
      <c r="K2128" s="6">
        <v>11271000</v>
      </c>
      <c r="L2128" s="6">
        <v>11391000</v>
      </c>
      <c r="M2128" s="6">
        <v>3668000</v>
      </c>
      <c r="N2128" s="6">
        <v>3712000</v>
      </c>
      <c r="O2128" s="6">
        <v>2371000</v>
      </c>
      <c r="P2128" s="6">
        <v>2421000</v>
      </c>
      <c r="Q2128" s="6">
        <v>-291000</v>
      </c>
      <c r="R2128" s="6">
        <v>-208000</v>
      </c>
      <c r="S2128" s="6">
        <v>1274000</v>
      </c>
      <c r="T2128" s="6">
        <v>1390000</v>
      </c>
      <c r="U2128" s="6">
        <v>12434000</v>
      </c>
      <c r="V2128" s="6">
        <v>12162000</v>
      </c>
      <c r="W2128" s="6">
        <v>32969000</v>
      </c>
      <c r="X2128" s="6">
        <v>33084000</v>
      </c>
      <c r="Y2128" s="6">
        <v>1900000</v>
      </c>
      <c r="Z2128" s="6">
        <v>1823000</v>
      </c>
      <c r="AA2128" s="6">
        <v>2267000</v>
      </c>
      <c r="AB2128" s="6">
        <v>2611000</v>
      </c>
      <c r="AC2128" s="6">
        <v>212000000</v>
      </c>
      <c r="AD2128" s="6">
        <v>216000000</v>
      </c>
      <c r="AF2128">
        <f>Q2128/W2128</f>
        <v>-8.8264733537565584E-3</v>
      </c>
      <c r="AG2128">
        <f>R2128/X2128</f>
        <v>-6.2870269616733167E-3</v>
      </c>
      <c r="AH2128">
        <f>U2128/W2128</f>
        <v>0.37714216385089022</v>
      </c>
      <c r="AI2128">
        <f>V2128/X2128</f>
        <v>0.36760972071091769</v>
      </c>
      <c r="AJ2128">
        <f>Y2128/AA2128</f>
        <v>0.83811204234671377</v>
      </c>
      <c r="AK2128">
        <f>Z2128/AB2128</f>
        <v>0.69819992340099579</v>
      </c>
      <c r="AL2128">
        <f>O2128/K2128</f>
        <v>0.21036287818294738</v>
      </c>
      <c r="AM2128">
        <f>P2128/L2128</f>
        <v>0.21253621279957863</v>
      </c>
      <c r="AN2128">
        <f>K2128/W2128</f>
        <v>0.34186660195941643</v>
      </c>
      <c r="AO2128">
        <f>L2128/X2128</f>
        <v>0.34430540442509977</v>
      </c>
      <c r="AP2128">
        <f>IF(OR(Q2128&lt;0, Q2128="NA"), 0, 1)</f>
        <v>0</v>
      </c>
      <c r="AQ2128">
        <f>IF(OR(S2128&lt;0, S2128="NA"), 0, 1)</f>
        <v>1</v>
      </c>
      <c r="AR2128">
        <f>IFERROR(IF((AF2128-AG2128)&gt;0,1,0),0)</f>
        <v>0</v>
      </c>
      <c r="AS2128">
        <f>IFERROR(IF((S2128-Q2128)&gt;0,1,0),0)</f>
        <v>1</v>
      </c>
      <c r="AT2128">
        <f>IFERROR(IF((AH2128-AI2128)&lt;0,1,0),0)</f>
        <v>0</v>
      </c>
      <c r="AU2128">
        <f>IFERROR(IF((AJ2128-AK2128)&gt;0,1,0),0)</f>
        <v>1</v>
      </c>
      <c r="AV2128">
        <f>IFERROR(IF((AL2128-AM2128)&gt;0,1,0),0)</f>
        <v>0</v>
      </c>
      <c r="AW2128">
        <f>IFERROR(IF((AN2128-AO2128)&gt;0,1,0),0)</f>
        <v>0</v>
      </c>
      <c r="AX2128">
        <f>IFERROR(IF((AC2128-AD2128)&lt;0,1,0),0)</f>
        <v>1</v>
      </c>
      <c r="AY2128">
        <f>SUM(AP2128:AX2128)</f>
        <v>4</v>
      </c>
    </row>
    <row r="2129" spans="1:51" x14ac:dyDescent="0.45">
      <c r="A2129" s="1" t="s">
        <v>671</v>
      </c>
      <c r="B2129" s="2">
        <v>5727514</v>
      </c>
      <c r="C2129" s="3" t="s">
        <v>5335</v>
      </c>
      <c r="D2129" s="5">
        <v>6.94</v>
      </c>
      <c r="E2129" s="5">
        <v>442.99843138</v>
      </c>
      <c r="F2129" s="3" t="s">
        <v>4480</v>
      </c>
      <c r="G2129" s="3" t="s">
        <v>4491</v>
      </c>
      <c r="H2129" s="3" t="s">
        <v>4492</v>
      </c>
      <c r="I2129" s="3" t="s">
        <v>4493</v>
      </c>
      <c r="J2129" s="3"/>
      <c r="K2129" s="6">
        <v>15729.718000000001</v>
      </c>
      <c r="L2129" s="6">
        <v>14105.048000000001</v>
      </c>
      <c r="M2129" s="6" t="s">
        <v>4474</v>
      </c>
      <c r="N2129" s="6" t="s">
        <v>4474</v>
      </c>
      <c r="O2129" s="6">
        <v>8173.6450000000004</v>
      </c>
      <c r="P2129" s="6">
        <v>6900.8360000000002</v>
      </c>
      <c r="Q2129" s="6">
        <v>148775.82999999999</v>
      </c>
      <c r="R2129" s="6">
        <v>112925.514</v>
      </c>
      <c r="S2129" s="6">
        <v>-8120.75</v>
      </c>
      <c r="T2129" s="6">
        <v>-7678.0079999999998</v>
      </c>
      <c r="U2129" s="6">
        <v>211550</v>
      </c>
      <c r="V2129" s="6">
        <v>211550</v>
      </c>
      <c r="W2129" s="6">
        <v>760309.83499999996</v>
      </c>
      <c r="X2129" s="6">
        <v>760309.83499999996</v>
      </c>
      <c r="Y2129" s="6">
        <v>28820.212</v>
      </c>
      <c r="Z2129" s="6">
        <v>28820.212</v>
      </c>
      <c r="AA2129" s="6">
        <v>53092</v>
      </c>
      <c r="AB2129" s="6">
        <v>53092</v>
      </c>
      <c r="AC2129" s="6">
        <v>63864387</v>
      </c>
      <c r="AD2129" s="6">
        <v>63864387</v>
      </c>
      <c r="AF2129">
        <f>Q2129/W2129</f>
        <v>0.19567789755080572</v>
      </c>
      <c r="AG2129">
        <f>R2129/X2129</f>
        <v>0.14852565204552431</v>
      </c>
      <c r="AH2129">
        <f>U2129/W2129</f>
        <v>0.27824183018755771</v>
      </c>
      <c r="AI2129">
        <f>V2129/X2129</f>
        <v>0.27824183018755771</v>
      </c>
      <c r="AJ2129">
        <f>Y2129/AA2129</f>
        <v>0.54283530475401187</v>
      </c>
      <c r="AK2129">
        <f>Z2129/AB2129</f>
        <v>0.54283530475401187</v>
      </c>
      <c r="AL2129">
        <f>O2129/K2129</f>
        <v>0.51963073972464091</v>
      </c>
      <c r="AM2129">
        <f>P2129/L2129</f>
        <v>0.48924583595887089</v>
      </c>
      <c r="AN2129">
        <f>K2129/W2129</f>
        <v>2.0688563104014037E-2</v>
      </c>
      <c r="AO2129">
        <f>L2129/X2129</f>
        <v>1.8551710566784924E-2</v>
      </c>
      <c r="AP2129">
        <f>IF(OR(Q2129&lt;0, Q2129="NA"), 0, 1)</f>
        <v>1</v>
      </c>
      <c r="AQ2129">
        <f>IF(OR(S2129&lt;0, S2129="NA"), 0, 1)</f>
        <v>0</v>
      </c>
      <c r="AR2129">
        <f>IFERROR(IF((AF2129-AG2129)&gt;0,1,0),0)</f>
        <v>1</v>
      </c>
      <c r="AS2129">
        <f>IFERROR(IF((S2129-Q2129)&gt;0,1,0),0)</f>
        <v>0</v>
      </c>
      <c r="AT2129">
        <f>IFERROR(IF((AH2129-AI2129)&lt;0,1,0),0)</f>
        <v>0</v>
      </c>
      <c r="AU2129">
        <f>IFERROR(IF((AJ2129-AK2129)&gt;0,1,0),0)</f>
        <v>0</v>
      </c>
      <c r="AV2129">
        <f>IFERROR(IF((AL2129-AM2129)&gt;0,1,0),0)</f>
        <v>1</v>
      </c>
      <c r="AW2129">
        <f>IFERROR(IF((AN2129-AO2129)&gt;0,1,0),0)</f>
        <v>1</v>
      </c>
      <c r="AX2129">
        <f>IFERROR(IF((AC2129-AD2129)&lt;0,1,0),0)</f>
        <v>0</v>
      </c>
      <c r="AY2129">
        <f>SUM(AP2129:AX2129)</f>
        <v>4</v>
      </c>
    </row>
    <row r="2130" spans="1:51" x14ac:dyDescent="0.45">
      <c r="A2130" s="1" t="s">
        <v>672</v>
      </c>
      <c r="B2130" s="2">
        <v>5721933</v>
      </c>
      <c r="C2130" s="3" t="s">
        <v>5335</v>
      </c>
      <c r="D2130" s="7">
        <v>11.34</v>
      </c>
      <c r="E2130" s="5">
        <v>111.36875652000001</v>
      </c>
      <c r="F2130" s="3" t="s">
        <v>4480</v>
      </c>
      <c r="G2130" s="3" t="s">
        <v>4491</v>
      </c>
      <c r="H2130" s="3" t="s">
        <v>4492</v>
      </c>
      <c r="I2130" s="3" t="s">
        <v>4493</v>
      </c>
      <c r="J2130" s="3"/>
      <c r="K2130" s="6">
        <v>3375.5549999999998</v>
      </c>
      <c r="L2130" s="6">
        <v>2969.7950000000001</v>
      </c>
      <c r="M2130" s="6" t="s">
        <v>4474</v>
      </c>
      <c r="N2130" s="6" t="s">
        <v>4474</v>
      </c>
      <c r="O2130" s="6">
        <v>1449.329</v>
      </c>
      <c r="P2130" s="6">
        <v>1087.74</v>
      </c>
      <c r="Q2130" s="6">
        <v>35751.084999999999</v>
      </c>
      <c r="R2130" s="6">
        <v>26941.018</v>
      </c>
      <c r="S2130" s="6">
        <v>-2804.7950000000001</v>
      </c>
      <c r="T2130" s="6">
        <v>-3463.5309999999999</v>
      </c>
      <c r="U2130" s="6">
        <v>61730.728000000003</v>
      </c>
      <c r="V2130" s="6">
        <v>61730.728000000003</v>
      </c>
      <c r="W2130" s="6">
        <v>179473.766</v>
      </c>
      <c r="X2130" s="6">
        <v>179473.766</v>
      </c>
      <c r="Y2130" s="6">
        <v>8364.0969999999998</v>
      </c>
      <c r="Z2130" s="6">
        <v>8364.0969999999998</v>
      </c>
      <c r="AA2130" s="6">
        <v>1094</v>
      </c>
      <c r="AB2130" s="6">
        <v>1094</v>
      </c>
      <c r="AC2130" s="6">
        <v>9827294</v>
      </c>
      <c r="AD2130" s="6">
        <v>9827294</v>
      </c>
      <c r="AF2130">
        <f>Q2130/W2130</f>
        <v>0.19919950306274845</v>
      </c>
      <c r="AG2130">
        <f>R2130/X2130</f>
        <v>0.15011117557983378</v>
      </c>
      <c r="AH2130">
        <f>U2130/W2130</f>
        <v>0.3439540461863379</v>
      </c>
      <c r="AI2130">
        <f>V2130/X2130</f>
        <v>0.3439540461863379</v>
      </c>
      <c r="AJ2130">
        <f>Y2130/AA2130</f>
        <v>7.6454268738574038</v>
      </c>
      <c r="AK2130">
        <f>Z2130/AB2130</f>
        <v>7.6454268738574038</v>
      </c>
      <c r="AL2130">
        <f>O2130/K2130</f>
        <v>0.42936020891379345</v>
      </c>
      <c r="AM2130">
        <f>P2130/L2130</f>
        <v>0.36626770534666536</v>
      </c>
      <c r="AN2130">
        <f>K2130/W2130</f>
        <v>1.8808069141425382E-2</v>
      </c>
      <c r="AO2130">
        <f>L2130/X2130</f>
        <v>1.6547237327153429E-2</v>
      </c>
      <c r="AP2130">
        <f>IF(OR(Q2130&lt;0, Q2130="NA"), 0, 1)</f>
        <v>1</v>
      </c>
      <c r="AQ2130">
        <f>IF(OR(S2130&lt;0, S2130="NA"), 0, 1)</f>
        <v>0</v>
      </c>
      <c r="AR2130">
        <f>IFERROR(IF((AF2130-AG2130)&gt;0,1,0),0)</f>
        <v>1</v>
      </c>
      <c r="AS2130">
        <f>IFERROR(IF((S2130-Q2130)&gt;0,1,0),0)</f>
        <v>0</v>
      </c>
      <c r="AT2130">
        <f>IFERROR(IF((AH2130-AI2130)&lt;0,1,0),0)</f>
        <v>0</v>
      </c>
      <c r="AU2130">
        <f>IFERROR(IF((AJ2130-AK2130)&gt;0,1,0),0)</f>
        <v>0</v>
      </c>
      <c r="AV2130">
        <f>IFERROR(IF((AL2130-AM2130)&gt;0,1,0),0)</f>
        <v>1</v>
      </c>
      <c r="AW2130">
        <f>IFERROR(IF((AN2130-AO2130)&gt;0,1,0),0)</f>
        <v>1</v>
      </c>
      <c r="AX2130">
        <f>IFERROR(IF((AC2130-AD2130)&lt;0,1,0),0)</f>
        <v>0</v>
      </c>
      <c r="AY2130">
        <f>SUM(AP2130:AX2130)</f>
        <v>4</v>
      </c>
    </row>
    <row r="2131" spans="1:51" x14ac:dyDescent="0.45">
      <c r="A2131" s="1" t="s">
        <v>674</v>
      </c>
      <c r="B2131" s="2">
        <v>4201298</v>
      </c>
      <c r="C2131" s="3" t="s">
        <v>5335</v>
      </c>
      <c r="D2131" s="5">
        <v>18.45</v>
      </c>
      <c r="E2131" s="5">
        <v>2925.9389137500002</v>
      </c>
      <c r="F2131" s="3" t="s">
        <v>4480</v>
      </c>
      <c r="G2131" s="3" t="s">
        <v>4491</v>
      </c>
      <c r="H2131" s="3" t="s">
        <v>4492</v>
      </c>
      <c r="I2131" s="3" t="s">
        <v>4493</v>
      </c>
      <c r="J2131" s="3" t="s">
        <v>4494</v>
      </c>
      <c r="K2131" s="6">
        <v>78483.020999999993</v>
      </c>
      <c r="L2131" s="6">
        <v>77749.236999999994</v>
      </c>
      <c r="M2131" s="6" t="s">
        <v>4474</v>
      </c>
      <c r="N2131" s="6" t="s">
        <v>4474</v>
      </c>
      <c r="O2131" s="6">
        <v>38924.754999999997</v>
      </c>
      <c r="P2131" s="6">
        <v>39481.817999999999</v>
      </c>
      <c r="Q2131" s="6">
        <v>861928.33700000006</v>
      </c>
      <c r="R2131" s="6">
        <v>673747.09499999997</v>
      </c>
      <c r="S2131" s="6">
        <v>137289.26300000001</v>
      </c>
      <c r="T2131" s="6">
        <v>123934.853</v>
      </c>
      <c r="U2131" s="6">
        <v>1262430.5759999999</v>
      </c>
      <c r="V2131" s="6">
        <v>1262430.5759999999</v>
      </c>
      <c r="W2131" s="6">
        <v>4167608.29</v>
      </c>
      <c r="X2131" s="6">
        <v>4167608.29</v>
      </c>
      <c r="Y2131" s="6">
        <v>181760.715</v>
      </c>
      <c r="Z2131" s="6">
        <v>181760.715</v>
      </c>
      <c r="AA2131" s="6">
        <v>85155</v>
      </c>
      <c r="AB2131" s="6">
        <v>85155</v>
      </c>
      <c r="AC2131" s="6">
        <v>160369635</v>
      </c>
      <c r="AD2131" s="6">
        <v>160369635</v>
      </c>
      <c r="AF2131">
        <f>Q2131/W2131</f>
        <v>0.20681606260073929</v>
      </c>
      <c r="AG2131">
        <f>R2131/X2131</f>
        <v>0.16166276869556759</v>
      </c>
      <c r="AH2131">
        <f>U2131/W2131</f>
        <v>0.30291488262684108</v>
      </c>
      <c r="AI2131">
        <f>V2131/X2131</f>
        <v>0.30291488262684108</v>
      </c>
      <c r="AJ2131">
        <f>Y2131/AA2131</f>
        <v>2.1344690857847453</v>
      </c>
      <c r="AK2131">
        <f>Z2131/AB2131</f>
        <v>2.1344690857847453</v>
      </c>
      <c r="AL2131">
        <f>O2131/K2131</f>
        <v>0.49596402513608645</v>
      </c>
      <c r="AM2131">
        <f>P2131/L2131</f>
        <v>0.50780971651207329</v>
      </c>
      <c r="AN2131">
        <f>K2131/W2131</f>
        <v>1.8831669278592398E-2</v>
      </c>
      <c r="AO2131">
        <f>L2131/X2131</f>
        <v>1.8655600908212992E-2</v>
      </c>
      <c r="AP2131">
        <f>IF(OR(Q2131&lt;0, Q2131="NA"), 0, 1)</f>
        <v>1</v>
      </c>
      <c r="AQ2131">
        <f>IF(OR(S2131&lt;0, S2131="NA"), 0, 1)</f>
        <v>1</v>
      </c>
      <c r="AR2131">
        <f>IFERROR(IF((AF2131-AG2131)&gt;0,1,0),0)</f>
        <v>1</v>
      </c>
      <c r="AS2131">
        <f>IFERROR(IF((S2131-Q2131)&gt;0,1,0),0)</f>
        <v>0</v>
      </c>
      <c r="AT2131">
        <f>IFERROR(IF((AH2131-AI2131)&lt;0,1,0),0)</f>
        <v>0</v>
      </c>
      <c r="AU2131">
        <f>IFERROR(IF((AJ2131-AK2131)&gt;0,1,0),0)</f>
        <v>0</v>
      </c>
      <c r="AV2131">
        <f>IFERROR(IF((AL2131-AM2131)&gt;0,1,0),0)</f>
        <v>0</v>
      </c>
      <c r="AW2131">
        <f>IFERROR(IF((AN2131-AO2131)&gt;0,1,0),0)</f>
        <v>1</v>
      </c>
      <c r="AX2131">
        <f>IFERROR(IF((AC2131-AD2131)&lt;0,1,0),0)</f>
        <v>0</v>
      </c>
      <c r="AY2131">
        <f>SUM(AP2131:AX2131)</f>
        <v>4</v>
      </c>
    </row>
    <row r="2132" spans="1:51" x14ac:dyDescent="0.45">
      <c r="A2132" s="1" t="s">
        <v>676</v>
      </c>
      <c r="B2132" s="2">
        <v>4294958</v>
      </c>
      <c r="C2132" s="3" t="s">
        <v>5337</v>
      </c>
      <c r="D2132" s="5">
        <v>19.77</v>
      </c>
      <c r="E2132" s="5">
        <v>664.84647666000001</v>
      </c>
      <c r="F2132" s="3" t="s">
        <v>4475</v>
      </c>
      <c r="G2132" s="3" t="s">
        <v>4476</v>
      </c>
      <c r="H2132" s="3" t="s">
        <v>4477</v>
      </c>
      <c r="I2132" s="3" t="s">
        <v>4498</v>
      </c>
      <c r="J2132" s="3" t="s">
        <v>4885</v>
      </c>
      <c r="K2132" s="6">
        <v>2780579</v>
      </c>
      <c r="L2132" s="6">
        <v>2801542</v>
      </c>
      <c r="M2132" s="6">
        <v>232484</v>
      </c>
      <c r="N2132" s="6">
        <v>240286</v>
      </c>
      <c r="O2132" s="6">
        <v>181189</v>
      </c>
      <c r="P2132" s="6">
        <v>190355</v>
      </c>
      <c r="Q2132" s="6">
        <v>157850</v>
      </c>
      <c r="R2132" s="6">
        <v>163746</v>
      </c>
      <c r="S2132" s="6">
        <v>118823</v>
      </c>
      <c r="T2132" s="6">
        <v>190671</v>
      </c>
      <c r="U2132" s="6" t="s">
        <v>4474</v>
      </c>
      <c r="V2132" s="6" t="s">
        <v>4474</v>
      </c>
      <c r="W2132" s="6">
        <v>1955939</v>
      </c>
      <c r="X2132" s="6">
        <v>2019985</v>
      </c>
      <c r="Y2132" s="6">
        <v>870307</v>
      </c>
      <c r="Z2132" s="6">
        <v>939700</v>
      </c>
      <c r="AA2132" s="6">
        <v>806430</v>
      </c>
      <c r="AB2132" s="6">
        <v>860423</v>
      </c>
      <c r="AC2132" s="6">
        <v>33634245</v>
      </c>
      <c r="AD2132" s="6">
        <v>35135870</v>
      </c>
      <c r="AF2132">
        <f>Q2132/W2132</f>
        <v>8.0702925806990913E-2</v>
      </c>
      <c r="AG2132">
        <f>R2132/X2132</f>
        <v>8.1062978190432108E-2</v>
      </c>
      <c r="AH2132" t="e">
        <f>U2132/W2132</f>
        <v>#VALUE!</v>
      </c>
      <c r="AI2132" t="e">
        <f>V2132/X2132</f>
        <v>#VALUE!</v>
      </c>
      <c r="AJ2132">
        <f>Y2132/AA2132</f>
        <v>1.0792096028173555</v>
      </c>
      <c r="AK2132">
        <f>Z2132/AB2132</f>
        <v>1.0921372394740727</v>
      </c>
      <c r="AL2132">
        <f>O2132/K2132</f>
        <v>6.5162327702251943E-2</v>
      </c>
      <c r="AM2132">
        <f>P2132/L2132</f>
        <v>6.7946509458005622E-2</v>
      </c>
      <c r="AN2132">
        <f>K2132/W2132</f>
        <v>1.4216082403387835</v>
      </c>
      <c r="AO2132">
        <f>L2132/X2132</f>
        <v>1.3869122790515771</v>
      </c>
      <c r="AP2132">
        <f>IF(OR(Q2132&lt;0, Q2132="NA"), 0, 1)</f>
        <v>1</v>
      </c>
      <c r="AQ2132">
        <f>IF(OR(S2132&lt;0, S2132="NA"), 0, 1)</f>
        <v>1</v>
      </c>
      <c r="AR2132">
        <f>IFERROR(IF((AF2132-AG2132)&gt;0,1,0),0)</f>
        <v>0</v>
      </c>
      <c r="AS2132">
        <f>IFERROR(IF((S2132-Q2132)&gt;0,1,0),0)</f>
        <v>0</v>
      </c>
      <c r="AT2132">
        <f>IFERROR(IF((AH2132-AI2132)&lt;0,1,0),0)</f>
        <v>0</v>
      </c>
      <c r="AU2132">
        <f>IFERROR(IF((AJ2132-AK2132)&gt;0,1,0),0)</f>
        <v>0</v>
      </c>
      <c r="AV2132">
        <f>IFERROR(IF((AL2132-AM2132)&gt;0,1,0),0)</f>
        <v>0</v>
      </c>
      <c r="AW2132">
        <f>IFERROR(IF((AN2132-AO2132)&gt;0,1,0),0)</f>
        <v>1</v>
      </c>
      <c r="AX2132">
        <f>IFERROR(IF((AC2132-AD2132)&lt;0,1,0),0)</f>
        <v>1</v>
      </c>
      <c r="AY2132">
        <f>SUM(AP2132:AX2132)</f>
        <v>4</v>
      </c>
    </row>
    <row r="2133" spans="1:51" x14ac:dyDescent="0.45">
      <c r="A2133" s="1" t="s">
        <v>684</v>
      </c>
      <c r="B2133" s="2">
        <v>103094</v>
      </c>
      <c r="C2133" s="3" t="s">
        <v>5337</v>
      </c>
      <c r="D2133" s="5">
        <v>110.98</v>
      </c>
      <c r="E2133" s="5">
        <v>11839.493004579999</v>
      </c>
      <c r="F2133" s="3" t="s">
        <v>4525</v>
      </c>
      <c r="G2133" s="3" t="s">
        <v>4526</v>
      </c>
      <c r="H2133" s="3" t="s">
        <v>4693</v>
      </c>
      <c r="I2133" s="3" t="s">
        <v>4728</v>
      </c>
      <c r="J2133" s="3" t="s">
        <v>4528</v>
      </c>
      <c r="K2133" s="6">
        <v>1581670</v>
      </c>
      <c r="L2133" s="6">
        <v>1571987</v>
      </c>
      <c r="M2133" s="6">
        <v>1068371</v>
      </c>
      <c r="N2133" s="6">
        <v>1119925</v>
      </c>
      <c r="O2133" s="6">
        <v>486875</v>
      </c>
      <c r="P2133" s="6">
        <v>539914</v>
      </c>
      <c r="Q2133" s="6">
        <v>352406</v>
      </c>
      <c r="R2133" s="6">
        <v>404563</v>
      </c>
      <c r="S2133" s="6">
        <v>814499</v>
      </c>
      <c r="T2133" s="6">
        <v>789267</v>
      </c>
      <c r="U2133" s="6">
        <v>3313798</v>
      </c>
      <c r="V2133" s="6">
        <v>3262910</v>
      </c>
      <c r="W2133" s="6">
        <v>8947181</v>
      </c>
      <c r="X2133" s="6">
        <v>9079574</v>
      </c>
      <c r="Y2133" s="6" t="s">
        <v>4474</v>
      </c>
      <c r="Z2133" s="6" t="s">
        <v>4474</v>
      </c>
      <c r="AA2133" s="6" t="s">
        <v>4474</v>
      </c>
      <c r="AB2133" s="6" t="s">
        <v>4474</v>
      </c>
      <c r="AC2133" s="6">
        <v>106681434</v>
      </c>
      <c r="AD2133" s="6">
        <v>106593131</v>
      </c>
      <c r="AF2133">
        <f>Q2133/W2133</f>
        <v>3.9387377990900148E-2</v>
      </c>
      <c r="AG2133">
        <f>R2133/X2133</f>
        <v>4.4557486948176205E-2</v>
      </c>
      <c r="AH2133">
        <f>U2133/W2133</f>
        <v>0.37037341705728316</v>
      </c>
      <c r="AI2133">
        <f>V2133/X2133</f>
        <v>0.35936818181117308</v>
      </c>
      <c r="AJ2133" t="e">
        <f>Y2133/AA2133</f>
        <v>#VALUE!</v>
      </c>
      <c r="AK2133" t="e">
        <f>Z2133/AB2133</f>
        <v>#VALUE!</v>
      </c>
      <c r="AL2133">
        <f>O2133/K2133</f>
        <v>0.30782337655768904</v>
      </c>
      <c r="AM2133">
        <f>P2133/L2133</f>
        <v>0.34345958331716486</v>
      </c>
      <c r="AN2133">
        <f>K2133/W2133</f>
        <v>0.17677858534436713</v>
      </c>
      <c r="AO2133">
        <f>L2133/X2133</f>
        <v>0.17313444441336123</v>
      </c>
      <c r="AP2133">
        <f>IF(OR(Q2133&lt;0, Q2133="NA"), 0, 1)</f>
        <v>1</v>
      </c>
      <c r="AQ2133">
        <f>IF(OR(S2133&lt;0, S2133="NA"), 0, 1)</f>
        <v>1</v>
      </c>
      <c r="AR2133">
        <f>IFERROR(IF((AF2133-AG2133)&gt;0,1,0),0)</f>
        <v>0</v>
      </c>
      <c r="AS2133">
        <f>IFERROR(IF((S2133-Q2133)&gt;0,1,0),0)</f>
        <v>1</v>
      </c>
      <c r="AT2133">
        <f>IFERROR(IF((AH2133-AI2133)&lt;0,1,0),0)</f>
        <v>0</v>
      </c>
      <c r="AU2133">
        <f>IFERROR(IF((AJ2133-AK2133)&gt;0,1,0),0)</f>
        <v>0</v>
      </c>
      <c r="AV2133">
        <f>IFERROR(IF((AL2133-AM2133)&gt;0,1,0),0)</f>
        <v>0</v>
      </c>
      <c r="AW2133">
        <f>IFERROR(IF((AN2133-AO2133)&gt;0,1,0),0)</f>
        <v>1</v>
      </c>
      <c r="AX2133">
        <f>IFERROR(IF((AC2133-AD2133)&lt;0,1,0),0)</f>
        <v>0</v>
      </c>
      <c r="AY2133">
        <f>SUM(AP2133:AX2133)</f>
        <v>4</v>
      </c>
    </row>
    <row r="2134" spans="1:51" x14ac:dyDescent="0.45">
      <c r="A2134" s="1" t="s">
        <v>687</v>
      </c>
      <c r="B2134" s="2">
        <v>4910526</v>
      </c>
      <c r="C2134" s="3" t="s">
        <v>5337</v>
      </c>
      <c r="D2134" s="5">
        <v>21.8</v>
      </c>
      <c r="E2134" s="5">
        <v>1310.7397367999999</v>
      </c>
      <c r="F2134" s="3" t="s">
        <v>4475</v>
      </c>
      <c r="G2134" s="3" t="s">
        <v>4476</v>
      </c>
      <c r="H2134" s="3" t="s">
        <v>4477</v>
      </c>
      <c r="I2134" s="3" t="s">
        <v>4577</v>
      </c>
      <c r="J2134" s="3" t="s">
        <v>4890</v>
      </c>
      <c r="K2134" s="6">
        <v>6004843</v>
      </c>
      <c r="L2134" s="6">
        <v>6009468</v>
      </c>
      <c r="M2134" s="6">
        <v>249551</v>
      </c>
      <c r="N2134" s="6">
        <v>277140</v>
      </c>
      <c r="O2134" s="6">
        <v>170465</v>
      </c>
      <c r="P2134" s="6">
        <v>201018</v>
      </c>
      <c r="Q2134" s="6">
        <v>-69254</v>
      </c>
      <c r="R2134" s="6">
        <v>-46417</v>
      </c>
      <c r="S2134" s="6">
        <v>176075</v>
      </c>
      <c r="T2134" s="6">
        <v>167184</v>
      </c>
      <c r="U2134" s="6">
        <v>1537912</v>
      </c>
      <c r="V2134" s="6">
        <v>1545871</v>
      </c>
      <c r="W2134" s="6">
        <v>4645224</v>
      </c>
      <c r="X2134" s="6">
        <v>4962108</v>
      </c>
      <c r="Y2134" s="6">
        <v>2107726</v>
      </c>
      <c r="Z2134" s="6">
        <v>2408796</v>
      </c>
      <c r="AA2134" s="6">
        <v>1710561</v>
      </c>
      <c r="AB2134" s="6">
        <v>2029739</v>
      </c>
      <c r="AC2134" s="6">
        <v>45342000</v>
      </c>
      <c r="AD2134" s="6">
        <v>45115000</v>
      </c>
      <c r="AF2134">
        <f>Q2134/W2134</f>
        <v>-1.4908645955501823E-2</v>
      </c>
      <c r="AG2134">
        <f>R2134/X2134</f>
        <v>-9.3542905555461502E-3</v>
      </c>
      <c r="AH2134">
        <f>U2134/W2134</f>
        <v>0.33107380828136596</v>
      </c>
      <c r="AI2134">
        <f>V2134/X2134</f>
        <v>0.31153513788897785</v>
      </c>
      <c r="AJ2134">
        <f>Y2134/AA2134</f>
        <v>1.2321840612524195</v>
      </c>
      <c r="AK2134">
        <f>Z2134/AB2134</f>
        <v>1.186751597126527</v>
      </c>
      <c r="AL2134">
        <f>O2134/K2134</f>
        <v>2.8387919550935801E-2</v>
      </c>
      <c r="AM2134">
        <f>P2134/L2134</f>
        <v>3.3450215559846563E-2</v>
      </c>
      <c r="AN2134">
        <f>K2134/W2134</f>
        <v>1.2926918056050687</v>
      </c>
      <c r="AO2134">
        <f>L2134/X2134</f>
        <v>1.2110715848989986</v>
      </c>
      <c r="AP2134">
        <f>IF(OR(Q2134&lt;0, Q2134="NA"), 0, 1)</f>
        <v>0</v>
      </c>
      <c r="AQ2134">
        <f>IF(OR(S2134&lt;0, S2134="NA"), 0, 1)</f>
        <v>1</v>
      </c>
      <c r="AR2134">
        <f>IFERROR(IF((AF2134-AG2134)&gt;0,1,0),0)</f>
        <v>0</v>
      </c>
      <c r="AS2134">
        <f>IFERROR(IF((S2134-Q2134)&gt;0,1,0),0)</f>
        <v>1</v>
      </c>
      <c r="AT2134">
        <f>IFERROR(IF((AH2134-AI2134)&lt;0,1,0),0)</f>
        <v>0</v>
      </c>
      <c r="AU2134">
        <f>IFERROR(IF((AJ2134-AK2134)&gt;0,1,0),0)</f>
        <v>1</v>
      </c>
      <c r="AV2134">
        <f>IFERROR(IF((AL2134-AM2134)&gt;0,1,0),0)</f>
        <v>0</v>
      </c>
      <c r="AW2134">
        <f>IFERROR(IF((AN2134-AO2134)&gt;0,1,0),0)</f>
        <v>1</v>
      </c>
      <c r="AX2134">
        <f>IFERROR(IF((AC2134-AD2134)&lt;0,1,0),0)</f>
        <v>0</v>
      </c>
      <c r="AY2134">
        <f>SUM(AP2134:AX2134)</f>
        <v>4</v>
      </c>
    </row>
    <row r="2135" spans="1:51" x14ac:dyDescent="0.45">
      <c r="A2135" s="1" t="s">
        <v>716</v>
      </c>
      <c r="B2135" s="2">
        <v>4142239</v>
      </c>
      <c r="C2135" s="3" t="s">
        <v>5335</v>
      </c>
      <c r="D2135" s="5">
        <v>17.54</v>
      </c>
      <c r="E2135" s="5">
        <v>404.68312556000001</v>
      </c>
      <c r="F2135" s="3" t="s">
        <v>4480</v>
      </c>
      <c r="G2135" s="3" t="s">
        <v>4481</v>
      </c>
      <c r="H2135" s="3" t="s">
        <v>4481</v>
      </c>
      <c r="I2135" s="3" t="s">
        <v>4482</v>
      </c>
      <c r="J2135" s="3" t="s">
        <v>4484</v>
      </c>
      <c r="K2135" s="6">
        <v>135779</v>
      </c>
      <c r="L2135" s="6">
        <v>131909</v>
      </c>
      <c r="M2135" s="6" t="s">
        <v>4474</v>
      </c>
      <c r="N2135" s="6" t="s">
        <v>4474</v>
      </c>
      <c r="O2135" s="6" t="s">
        <v>4474</v>
      </c>
      <c r="P2135" s="6">
        <v>122658</v>
      </c>
      <c r="Q2135" s="6">
        <v>24523</v>
      </c>
      <c r="R2135" s="6">
        <v>14355</v>
      </c>
      <c r="S2135" s="6" t="s">
        <v>4474</v>
      </c>
      <c r="T2135" s="6">
        <v>33362</v>
      </c>
      <c r="U2135" s="6" t="s">
        <v>4474</v>
      </c>
      <c r="V2135" s="6" t="s">
        <v>4474</v>
      </c>
      <c r="W2135" s="6">
        <v>4659189</v>
      </c>
      <c r="X2135" s="6">
        <v>4613435</v>
      </c>
      <c r="Y2135" s="6" t="s">
        <v>4474</v>
      </c>
      <c r="Z2135" s="6" t="s">
        <v>4474</v>
      </c>
      <c r="AA2135" s="6" t="s">
        <v>4474</v>
      </c>
      <c r="AB2135" s="6" t="s">
        <v>4474</v>
      </c>
      <c r="AC2135" s="6">
        <v>23069175</v>
      </c>
      <c r="AD2135" s="6">
        <v>23072014</v>
      </c>
      <c r="AF2135">
        <f>Q2135/W2135</f>
        <v>5.2633623576978737E-3</v>
      </c>
      <c r="AG2135">
        <f>R2135/X2135</f>
        <v>3.1115643766521043E-3</v>
      </c>
      <c r="AH2135" t="e">
        <f>U2135/W2135</f>
        <v>#VALUE!</v>
      </c>
      <c r="AI2135" t="e">
        <f>V2135/X2135</f>
        <v>#VALUE!</v>
      </c>
      <c r="AJ2135" t="e">
        <f>Y2135/AA2135</f>
        <v>#VALUE!</v>
      </c>
      <c r="AK2135" t="e">
        <f>Z2135/AB2135</f>
        <v>#VALUE!</v>
      </c>
      <c r="AL2135" t="e">
        <f>O2135/K2135</f>
        <v>#VALUE!</v>
      </c>
      <c r="AM2135">
        <f>P2135/L2135</f>
        <v>0.92986831831035033</v>
      </c>
      <c r="AN2135">
        <f>K2135/W2135</f>
        <v>2.9142196206249627E-2</v>
      </c>
      <c r="AO2135">
        <f>L2135/X2135</f>
        <v>2.8592361223253388E-2</v>
      </c>
      <c r="AP2135">
        <f>IF(OR(Q2135&lt;0, Q2135="NA"), 0, 1)</f>
        <v>1</v>
      </c>
      <c r="AQ2135">
        <f>IF(OR(S2135&lt;0, S2135="NA"), 0, 1)</f>
        <v>0</v>
      </c>
      <c r="AR2135">
        <f>IFERROR(IF((AF2135-AG2135)&gt;0,1,0),0)</f>
        <v>1</v>
      </c>
      <c r="AS2135">
        <f>IFERROR(IF((S2135-Q2135)&gt;0,1,0),0)</f>
        <v>0</v>
      </c>
      <c r="AT2135">
        <f>IFERROR(IF((AH2135-AI2135)&lt;0,1,0),0)</f>
        <v>0</v>
      </c>
      <c r="AU2135">
        <f>IFERROR(IF((AJ2135-AK2135)&gt;0,1,0),0)</f>
        <v>0</v>
      </c>
      <c r="AV2135">
        <f>IFERROR(IF((AL2135-AM2135)&gt;0,1,0),0)</f>
        <v>0</v>
      </c>
      <c r="AW2135">
        <f>IFERROR(IF((AN2135-AO2135)&gt;0,1,0),0)</f>
        <v>1</v>
      </c>
      <c r="AX2135">
        <f>IFERROR(IF((AC2135-AD2135)&lt;0,1,0),0)</f>
        <v>1</v>
      </c>
      <c r="AY2135">
        <f>SUM(AP2135:AX2135)</f>
        <v>4</v>
      </c>
    </row>
    <row r="2136" spans="1:51" x14ac:dyDescent="0.45">
      <c r="A2136" s="1" t="s">
        <v>728</v>
      </c>
      <c r="B2136" s="2">
        <v>4338031</v>
      </c>
      <c r="C2136" s="3" t="s">
        <v>5337</v>
      </c>
      <c r="D2136" s="5">
        <v>63.48</v>
      </c>
      <c r="E2136" s="5">
        <v>11522.355479280001</v>
      </c>
      <c r="F2136" s="3" t="s">
        <v>4470</v>
      </c>
      <c r="G2136" s="3" t="s">
        <v>4471</v>
      </c>
      <c r="H2136" s="3" t="s">
        <v>4673</v>
      </c>
      <c r="I2136" s="3" t="s">
        <v>4673</v>
      </c>
      <c r="J2136" s="3" t="s">
        <v>4544</v>
      </c>
      <c r="K2136" s="6">
        <v>4422000</v>
      </c>
      <c r="L2136" s="6">
        <v>4381000</v>
      </c>
      <c r="M2136" s="6">
        <v>462000</v>
      </c>
      <c r="N2136" s="6">
        <v>495000</v>
      </c>
      <c r="O2136" s="6">
        <v>-28000</v>
      </c>
      <c r="P2136" s="6">
        <v>6000</v>
      </c>
      <c r="Q2136" s="6">
        <v>-413000</v>
      </c>
      <c r="R2136" s="6">
        <v>-1043000</v>
      </c>
      <c r="S2136" s="6">
        <v>399000</v>
      </c>
      <c r="T2136" s="6">
        <v>268000</v>
      </c>
      <c r="U2136" s="6">
        <v>4558000</v>
      </c>
      <c r="V2136" s="6">
        <v>4545000</v>
      </c>
      <c r="W2136" s="6">
        <v>9708000</v>
      </c>
      <c r="X2136" s="6">
        <v>9753000</v>
      </c>
      <c r="Y2136" s="6">
        <v>2507000</v>
      </c>
      <c r="Z2136" s="6">
        <v>2597000</v>
      </c>
      <c r="AA2136" s="6">
        <v>998000</v>
      </c>
      <c r="AB2136" s="6">
        <v>1031000</v>
      </c>
      <c r="AC2136" s="6">
        <v>181489000</v>
      </c>
      <c r="AD2136" s="6">
        <v>181000000</v>
      </c>
      <c r="AF2136">
        <f>Q2136/W2136</f>
        <v>-4.2542233209723938E-2</v>
      </c>
      <c r="AG2136">
        <f>R2136/X2136</f>
        <v>-0.10694145391161694</v>
      </c>
      <c r="AH2136">
        <f>U2136/W2136</f>
        <v>0.46950968273588795</v>
      </c>
      <c r="AI2136">
        <f>V2136/X2136</f>
        <v>0.46601045832051674</v>
      </c>
      <c r="AJ2136">
        <f>Y2136/AA2136</f>
        <v>2.5120240480961922</v>
      </c>
      <c r="AK2136">
        <f>Z2136/AB2136</f>
        <v>2.5189136760426769</v>
      </c>
      <c r="AL2136">
        <f>O2136/K2136</f>
        <v>-6.3319764812302124E-3</v>
      </c>
      <c r="AM2136">
        <f>P2136/L2136</f>
        <v>1.3695503309746632E-3</v>
      </c>
      <c r="AN2136">
        <f>K2136/W2136</f>
        <v>0.45550061804697156</v>
      </c>
      <c r="AO2136">
        <f>L2136/X2136</f>
        <v>0.44919511945042551</v>
      </c>
      <c r="AP2136">
        <f>IF(OR(Q2136&lt;0, Q2136="NA"), 0, 1)</f>
        <v>0</v>
      </c>
      <c r="AQ2136">
        <f>IF(OR(S2136&lt;0, S2136="NA"), 0, 1)</f>
        <v>1</v>
      </c>
      <c r="AR2136">
        <f>IFERROR(IF((AF2136-AG2136)&gt;0,1,0),0)</f>
        <v>1</v>
      </c>
      <c r="AS2136">
        <f>IFERROR(IF((S2136-Q2136)&gt;0,1,0),0)</f>
        <v>1</v>
      </c>
      <c r="AT2136">
        <f>IFERROR(IF((AH2136-AI2136)&lt;0,1,0),0)</f>
        <v>0</v>
      </c>
      <c r="AU2136">
        <f>IFERROR(IF((AJ2136-AK2136)&gt;0,1,0),0)</f>
        <v>0</v>
      </c>
      <c r="AV2136">
        <f>IFERROR(IF((AL2136-AM2136)&gt;0,1,0),0)</f>
        <v>0</v>
      </c>
      <c r="AW2136">
        <f>IFERROR(IF((AN2136-AO2136)&gt;0,1,0),0)</f>
        <v>1</v>
      </c>
      <c r="AX2136">
        <f>IFERROR(IF((AC2136-AD2136)&lt;0,1,0),0)</f>
        <v>0</v>
      </c>
      <c r="AY2136">
        <f>SUM(AP2136:AX2136)</f>
        <v>4</v>
      </c>
    </row>
    <row r="2137" spans="1:51" x14ac:dyDescent="0.45">
      <c r="A2137" s="1" t="s">
        <v>744</v>
      </c>
      <c r="B2137" s="2">
        <v>4988762</v>
      </c>
      <c r="C2137" s="3" t="s">
        <v>5335</v>
      </c>
      <c r="D2137" s="5">
        <v>29.56</v>
      </c>
      <c r="E2137" s="5">
        <v>1033.97977208</v>
      </c>
      <c r="F2137" s="3" t="s">
        <v>4485</v>
      </c>
      <c r="G2137" s="3" t="s">
        <v>4517</v>
      </c>
      <c r="H2137" s="3" t="s">
        <v>4518</v>
      </c>
      <c r="I2137" s="3" t="s">
        <v>4519</v>
      </c>
      <c r="J2137" s="3" t="s">
        <v>4616</v>
      </c>
      <c r="K2137" s="6">
        <v>553078</v>
      </c>
      <c r="L2137" s="6">
        <v>566955</v>
      </c>
      <c r="M2137" s="6">
        <v>55735</v>
      </c>
      <c r="N2137" s="6">
        <v>57165</v>
      </c>
      <c r="O2137" s="6">
        <v>41461</v>
      </c>
      <c r="P2137" s="6">
        <v>43335</v>
      </c>
      <c r="Q2137" s="6">
        <v>13890</v>
      </c>
      <c r="R2137" s="6">
        <v>15063</v>
      </c>
      <c r="S2137" s="6">
        <v>38156</v>
      </c>
      <c r="T2137" s="6">
        <v>53149</v>
      </c>
      <c r="U2137" s="6">
        <v>122818</v>
      </c>
      <c r="V2137" s="6">
        <v>120246</v>
      </c>
      <c r="W2137" s="6">
        <v>621512</v>
      </c>
      <c r="X2137" s="6">
        <v>598133</v>
      </c>
      <c r="Y2137" s="6">
        <v>276266</v>
      </c>
      <c r="Z2137" s="6">
        <v>281370</v>
      </c>
      <c r="AA2137" s="6">
        <v>213159</v>
      </c>
      <c r="AB2137" s="6">
        <v>207323</v>
      </c>
      <c r="AC2137" s="6">
        <v>34979018</v>
      </c>
      <c r="AD2137" s="6">
        <v>34923701</v>
      </c>
      <c r="AF2137">
        <f>Q2137/W2137</f>
        <v>2.2348723757546114E-2</v>
      </c>
      <c r="AG2137">
        <f>R2137/X2137</f>
        <v>2.5183362228801954E-2</v>
      </c>
      <c r="AH2137">
        <f>U2137/W2137</f>
        <v>0.19761163099023027</v>
      </c>
      <c r="AI2137">
        <f>V2137/X2137</f>
        <v>0.20103555563729136</v>
      </c>
      <c r="AJ2137">
        <f>Y2137/AA2137</f>
        <v>1.2960559957590343</v>
      </c>
      <c r="AK2137">
        <f>Z2137/AB2137</f>
        <v>1.3571576718453813</v>
      </c>
      <c r="AL2137">
        <f>O2137/K2137</f>
        <v>7.4964109944709423E-2</v>
      </c>
      <c r="AM2137">
        <f>P2137/L2137</f>
        <v>7.6434637669656316E-2</v>
      </c>
      <c r="AN2137">
        <f>K2137/W2137</f>
        <v>0.8898911042747365</v>
      </c>
      <c r="AO2137">
        <f>L2137/X2137</f>
        <v>0.94787446939058706</v>
      </c>
      <c r="AP2137">
        <f>IF(OR(Q2137&lt;0, Q2137="NA"), 0, 1)</f>
        <v>1</v>
      </c>
      <c r="AQ2137">
        <f>IF(OR(S2137&lt;0, S2137="NA"), 0, 1)</f>
        <v>1</v>
      </c>
      <c r="AR2137">
        <f>IFERROR(IF((AF2137-AG2137)&gt;0,1,0),0)</f>
        <v>0</v>
      </c>
      <c r="AS2137">
        <f>IFERROR(IF((S2137-Q2137)&gt;0,1,0),0)</f>
        <v>1</v>
      </c>
      <c r="AT2137">
        <f>IFERROR(IF((AH2137-AI2137)&lt;0,1,0),0)</f>
        <v>1</v>
      </c>
      <c r="AU2137">
        <f>IFERROR(IF((AJ2137-AK2137)&gt;0,1,0),0)</f>
        <v>0</v>
      </c>
      <c r="AV2137">
        <f>IFERROR(IF((AL2137-AM2137)&gt;0,1,0),0)</f>
        <v>0</v>
      </c>
      <c r="AW2137">
        <f>IFERROR(IF((AN2137-AO2137)&gt;0,1,0),0)</f>
        <v>0</v>
      </c>
      <c r="AX2137">
        <f>IFERROR(IF((AC2137-AD2137)&lt;0,1,0),0)</f>
        <v>0</v>
      </c>
      <c r="AY2137">
        <f>SUM(AP2137:AX2137)</f>
        <v>4</v>
      </c>
    </row>
    <row r="2138" spans="1:51" x14ac:dyDescent="0.45">
      <c r="A2138" s="1" t="s">
        <v>745</v>
      </c>
      <c r="B2138" s="2">
        <v>4103411</v>
      </c>
      <c r="C2138" s="3" t="s">
        <v>5337</v>
      </c>
      <c r="D2138" s="5">
        <v>73.06</v>
      </c>
      <c r="E2138" s="5">
        <v>7986.3508662599997</v>
      </c>
      <c r="F2138" s="3" t="s">
        <v>4583</v>
      </c>
      <c r="G2138" s="3" t="s">
        <v>4583</v>
      </c>
      <c r="H2138" s="3" t="s">
        <v>4584</v>
      </c>
      <c r="I2138" s="3" t="s">
        <v>4624</v>
      </c>
      <c r="J2138" s="3" t="s">
        <v>4625</v>
      </c>
      <c r="K2138" s="6">
        <v>10479000</v>
      </c>
      <c r="L2138" s="6">
        <v>10554000</v>
      </c>
      <c r="M2138" s="6">
        <v>1851000</v>
      </c>
      <c r="N2138" s="6">
        <v>1871000</v>
      </c>
      <c r="O2138" s="6">
        <v>1110000</v>
      </c>
      <c r="P2138" s="6">
        <v>1144000</v>
      </c>
      <c r="Q2138" s="6">
        <v>1098000</v>
      </c>
      <c r="R2138" s="6">
        <v>1927000</v>
      </c>
      <c r="S2138" s="6">
        <v>1302000</v>
      </c>
      <c r="T2138" s="6">
        <v>1626000</v>
      </c>
      <c r="U2138" s="6">
        <v>11165000</v>
      </c>
      <c r="V2138" s="6">
        <v>10925000</v>
      </c>
      <c r="W2138" s="6">
        <v>25892000</v>
      </c>
      <c r="X2138" s="6">
        <v>25812000</v>
      </c>
      <c r="Y2138" s="6">
        <v>5706000</v>
      </c>
      <c r="Z2138" s="6">
        <v>5904000</v>
      </c>
      <c r="AA2138" s="6">
        <v>4159000</v>
      </c>
      <c r="AB2138" s="6">
        <v>4626000</v>
      </c>
      <c r="AC2138" s="6">
        <v>109266368</v>
      </c>
      <c r="AD2138" s="6">
        <v>109262563</v>
      </c>
      <c r="AF2138">
        <f>Q2138/W2138</f>
        <v>4.240692105669705E-2</v>
      </c>
      <c r="AG2138">
        <f>R2138/X2138</f>
        <v>7.4655199132186587E-2</v>
      </c>
      <c r="AH2138">
        <f>U2138/W2138</f>
        <v>0.43121427467943768</v>
      </c>
      <c r="AI2138">
        <f>V2138/X2138</f>
        <v>0.4232527506586084</v>
      </c>
      <c r="AJ2138">
        <f>Y2138/AA2138</f>
        <v>1.3719644145227219</v>
      </c>
      <c r="AK2138">
        <f>Z2138/AB2138</f>
        <v>1.2762645914396886</v>
      </c>
      <c r="AL2138">
        <f>O2138/K2138</f>
        <v>0.10592613799026625</v>
      </c>
      <c r="AM2138">
        <f>P2138/L2138</f>
        <v>0.10839492135683153</v>
      </c>
      <c r="AN2138">
        <f>K2138/W2138</f>
        <v>0.40471960451104588</v>
      </c>
      <c r="AO2138">
        <f>L2138/X2138</f>
        <v>0.40887959088795911</v>
      </c>
      <c r="AP2138">
        <f>IF(OR(Q2138&lt;0, Q2138="NA"), 0, 1)</f>
        <v>1</v>
      </c>
      <c r="AQ2138">
        <f>IF(OR(S2138&lt;0, S2138="NA"), 0, 1)</f>
        <v>1</v>
      </c>
      <c r="AR2138">
        <f>IFERROR(IF((AF2138-AG2138)&gt;0,1,0),0)</f>
        <v>0</v>
      </c>
      <c r="AS2138">
        <f>IFERROR(IF((S2138-Q2138)&gt;0,1,0),0)</f>
        <v>1</v>
      </c>
      <c r="AT2138">
        <f>IFERROR(IF((AH2138-AI2138)&lt;0,1,0),0)</f>
        <v>0</v>
      </c>
      <c r="AU2138">
        <f>IFERROR(IF((AJ2138-AK2138)&gt;0,1,0),0)</f>
        <v>1</v>
      </c>
      <c r="AV2138">
        <f>IFERROR(IF((AL2138-AM2138)&gt;0,1,0),0)</f>
        <v>0</v>
      </c>
      <c r="AW2138">
        <f>IFERROR(IF((AN2138-AO2138)&gt;0,1,0),0)</f>
        <v>0</v>
      </c>
      <c r="AX2138">
        <f>IFERROR(IF((AC2138-AD2138)&lt;0,1,0),0)</f>
        <v>0</v>
      </c>
      <c r="AY2138">
        <f>SUM(AP2138:AX2138)</f>
        <v>4</v>
      </c>
    </row>
    <row r="2139" spans="1:51" x14ac:dyDescent="0.45">
      <c r="A2139" s="1" t="s">
        <v>748</v>
      </c>
      <c r="B2139" s="2">
        <v>5062978</v>
      </c>
      <c r="C2139" s="3" t="s">
        <v>5335</v>
      </c>
      <c r="D2139" s="5">
        <v>23.87</v>
      </c>
      <c r="E2139" s="5">
        <v>5208.1057397599998</v>
      </c>
      <c r="F2139" s="3" t="s">
        <v>4500</v>
      </c>
      <c r="G2139" s="3" t="s">
        <v>4501</v>
      </c>
      <c r="H2139" s="3" t="s">
        <v>4502</v>
      </c>
      <c r="I2139" s="3" t="s">
        <v>4538</v>
      </c>
      <c r="J2139" s="3" t="s">
        <v>4504</v>
      </c>
      <c r="K2139" s="6">
        <v>385167</v>
      </c>
      <c r="L2139" s="6">
        <v>362488</v>
      </c>
      <c r="M2139" s="6">
        <v>67167</v>
      </c>
      <c r="N2139" s="6">
        <v>60959</v>
      </c>
      <c r="O2139" s="6">
        <v>56178</v>
      </c>
      <c r="P2139" s="6">
        <v>50212</v>
      </c>
      <c r="Q2139" s="6">
        <v>-316923</v>
      </c>
      <c r="R2139" s="6">
        <v>-103330</v>
      </c>
      <c r="S2139" s="6">
        <v>110032</v>
      </c>
      <c r="T2139" s="6">
        <v>97560</v>
      </c>
      <c r="U2139" s="6" t="s">
        <v>4474</v>
      </c>
      <c r="V2139" s="6" t="s">
        <v>4474</v>
      </c>
      <c r="W2139" s="6">
        <v>629246</v>
      </c>
      <c r="X2139" s="6">
        <v>556583</v>
      </c>
      <c r="Y2139" s="6">
        <v>501454</v>
      </c>
      <c r="Z2139" s="6">
        <v>414751</v>
      </c>
      <c r="AA2139" s="6">
        <v>272920</v>
      </c>
      <c r="AB2139" s="6">
        <v>237228</v>
      </c>
      <c r="AC2139" s="6">
        <v>208705089</v>
      </c>
      <c r="AD2139" s="6">
        <v>207634030</v>
      </c>
      <c r="AF2139">
        <f>Q2139/W2139</f>
        <v>-0.50365516824898371</v>
      </c>
      <c r="AG2139">
        <f>R2139/X2139</f>
        <v>-0.18565065767369826</v>
      </c>
      <c r="AH2139" t="e">
        <f>U2139/W2139</f>
        <v>#VALUE!</v>
      </c>
      <c r="AI2139" t="e">
        <f>V2139/X2139</f>
        <v>#VALUE!</v>
      </c>
      <c r="AJ2139">
        <f>Y2139/AA2139</f>
        <v>1.837366261175436</v>
      </c>
      <c r="AK2139">
        <f>Z2139/AB2139</f>
        <v>1.7483222891058392</v>
      </c>
      <c r="AL2139">
        <f>O2139/K2139</f>
        <v>0.14585361674286737</v>
      </c>
      <c r="AM2139">
        <f>P2139/L2139</f>
        <v>0.1385204475734369</v>
      </c>
      <c r="AN2139">
        <f>K2139/W2139</f>
        <v>0.61210877780708972</v>
      </c>
      <c r="AO2139">
        <f>L2139/X2139</f>
        <v>0.65127393398648536</v>
      </c>
      <c r="AP2139">
        <f>IF(OR(Q2139&lt;0, Q2139="NA"), 0, 1)</f>
        <v>0</v>
      </c>
      <c r="AQ2139">
        <f>IF(OR(S2139&lt;0, S2139="NA"), 0, 1)</f>
        <v>1</v>
      </c>
      <c r="AR2139">
        <f>IFERROR(IF((AF2139-AG2139)&gt;0,1,0),0)</f>
        <v>0</v>
      </c>
      <c r="AS2139">
        <f>IFERROR(IF((S2139-Q2139)&gt;0,1,0),0)</f>
        <v>1</v>
      </c>
      <c r="AT2139">
        <f>IFERROR(IF((AH2139-AI2139)&lt;0,1,0),0)</f>
        <v>0</v>
      </c>
      <c r="AU2139">
        <f>IFERROR(IF((AJ2139-AK2139)&gt;0,1,0),0)</f>
        <v>1</v>
      </c>
      <c r="AV2139">
        <f>IFERROR(IF((AL2139-AM2139)&gt;0,1,0),0)</f>
        <v>1</v>
      </c>
      <c r="AW2139">
        <f>IFERROR(IF((AN2139-AO2139)&gt;0,1,0),0)</f>
        <v>0</v>
      </c>
      <c r="AX2139">
        <f>IFERROR(IF((AC2139-AD2139)&lt;0,1,0),0)</f>
        <v>0</v>
      </c>
      <c r="AY2139">
        <f>SUM(AP2139:AX2139)</f>
        <v>4</v>
      </c>
    </row>
    <row r="2140" spans="1:51" x14ac:dyDescent="0.45">
      <c r="A2140" s="1" t="s">
        <v>753</v>
      </c>
      <c r="B2140" s="2">
        <v>107231</v>
      </c>
      <c r="C2140" s="3" t="s">
        <v>5337</v>
      </c>
      <c r="D2140" s="5">
        <v>60.7</v>
      </c>
      <c r="E2140" s="5">
        <v>1005.9188825</v>
      </c>
      <c r="F2140" s="3" t="s">
        <v>4525</v>
      </c>
      <c r="G2140" s="3" t="s">
        <v>4526</v>
      </c>
      <c r="H2140" s="3" t="s">
        <v>4693</v>
      </c>
      <c r="I2140" s="3" t="s">
        <v>4728</v>
      </c>
      <c r="J2140" s="3" t="s">
        <v>4861</v>
      </c>
      <c r="K2140" s="6">
        <v>260637</v>
      </c>
      <c r="L2140" s="6">
        <v>259865</v>
      </c>
      <c r="M2140" s="6">
        <v>123534</v>
      </c>
      <c r="N2140" s="6">
        <v>132877</v>
      </c>
      <c r="O2140" s="6">
        <v>18107</v>
      </c>
      <c r="P2140" s="6">
        <v>28837</v>
      </c>
      <c r="Q2140" s="6">
        <v>-18291</v>
      </c>
      <c r="R2140" s="6">
        <v>-7171</v>
      </c>
      <c r="S2140" s="6">
        <v>91683</v>
      </c>
      <c r="T2140" s="6">
        <v>91223</v>
      </c>
      <c r="U2140" s="6">
        <v>919386</v>
      </c>
      <c r="V2140" s="6">
        <v>927948</v>
      </c>
      <c r="W2140" s="6">
        <v>1887405</v>
      </c>
      <c r="X2140" s="6">
        <v>1899425</v>
      </c>
      <c r="Y2140" s="6" t="s">
        <v>4474</v>
      </c>
      <c r="Z2140" s="6" t="s">
        <v>4474</v>
      </c>
      <c r="AA2140" s="6" t="s">
        <v>4474</v>
      </c>
      <c r="AB2140" s="6" t="s">
        <v>4474</v>
      </c>
      <c r="AC2140" s="6">
        <v>16568000</v>
      </c>
      <c r="AD2140" s="6">
        <v>15057000</v>
      </c>
      <c r="AF2140">
        <f>Q2140/W2140</f>
        <v>-9.6910837896476906E-3</v>
      </c>
      <c r="AG2140">
        <f>R2140/X2140</f>
        <v>-3.7753530673756532E-3</v>
      </c>
      <c r="AH2140">
        <f>U2140/W2140</f>
        <v>0.48711643764851742</v>
      </c>
      <c r="AI2140">
        <f>V2140/X2140</f>
        <v>0.48854153230582942</v>
      </c>
      <c r="AJ2140" t="e">
        <f>Y2140/AA2140</f>
        <v>#VALUE!</v>
      </c>
      <c r="AK2140" t="e">
        <f>Z2140/AB2140</f>
        <v>#VALUE!</v>
      </c>
      <c r="AL2140">
        <f>O2140/K2140</f>
        <v>6.9472101044748061E-2</v>
      </c>
      <c r="AM2140">
        <f>P2140/L2140</f>
        <v>0.11096915706232081</v>
      </c>
      <c r="AN2140">
        <f>K2140/W2140</f>
        <v>0.138092778179564</v>
      </c>
      <c r="AO2140">
        <f>L2140/X2140</f>
        <v>0.13681245640127934</v>
      </c>
      <c r="AP2140">
        <f>IF(OR(Q2140&lt;0, Q2140="NA"), 0, 1)</f>
        <v>0</v>
      </c>
      <c r="AQ2140">
        <f>IF(OR(S2140&lt;0, S2140="NA"), 0, 1)</f>
        <v>1</v>
      </c>
      <c r="AR2140">
        <f>IFERROR(IF((AF2140-AG2140)&gt;0,1,0),0)</f>
        <v>0</v>
      </c>
      <c r="AS2140">
        <f>IFERROR(IF((S2140-Q2140)&gt;0,1,0),0)</f>
        <v>1</v>
      </c>
      <c r="AT2140">
        <f>IFERROR(IF((AH2140-AI2140)&lt;0,1,0),0)</f>
        <v>1</v>
      </c>
      <c r="AU2140">
        <f>IFERROR(IF((AJ2140-AK2140)&gt;0,1,0),0)</f>
        <v>0</v>
      </c>
      <c r="AV2140">
        <f>IFERROR(IF((AL2140-AM2140)&gt;0,1,0),0)</f>
        <v>0</v>
      </c>
      <c r="AW2140">
        <f>IFERROR(IF((AN2140-AO2140)&gt;0,1,0),0)</f>
        <v>1</v>
      </c>
      <c r="AX2140">
        <f>IFERROR(IF((AC2140-AD2140)&lt;0,1,0),0)</f>
        <v>0</v>
      </c>
      <c r="AY2140">
        <f>SUM(AP2140:AX2140)</f>
        <v>4</v>
      </c>
    </row>
    <row r="2141" spans="1:51" x14ac:dyDescent="0.45">
      <c r="A2141" s="1" t="s">
        <v>754</v>
      </c>
      <c r="B2141" s="2">
        <v>27758603</v>
      </c>
      <c r="C2141" s="3" t="s">
        <v>5335</v>
      </c>
      <c r="D2141" s="5">
        <v>16.68</v>
      </c>
      <c r="E2141" s="5">
        <v>2199.18253968</v>
      </c>
      <c r="F2141" s="3" t="s">
        <v>4470</v>
      </c>
      <c r="G2141" s="3" t="s">
        <v>4471</v>
      </c>
      <c r="H2141" s="3" t="s">
        <v>4489</v>
      </c>
      <c r="I2141" s="3" t="s">
        <v>4489</v>
      </c>
      <c r="J2141" s="3" t="s">
        <v>4544</v>
      </c>
      <c r="K2141" s="6">
        <v>6853</v>
      </c>
      <c r="L2141" s="6">
        <v>6853</v>
      </c>
      <c r="M2141" s="6">
        <v>-161299</v>
      </c>
      <c r="N2141" s="6">
        <v>-155099</v>
      </c>
      <c r="O2141" s="6">
        <v>-161653</v>
      </c>
      <c r="P2141" s="6">
        <v>-155457</v>
      </c>
      <c r="Q2141" s="6">
        <v>-161265</v>
      </c>
      <c r="R2141" s="6">
        <v>-157347</v>
      </c>
      <c r="S2141" s="6">
        <v>-130305</v>
      </c>
      <c r="T2141" s="6">
        <v>-146308</v>
      </c>
      <c r="U2141" s="6">
        <v>75700</v>
      </c>
      <c r="V2141" s="6">
        <v>76500</v>
      </c>
      <c r="W2141" s="6">
        <v>609715</v>
      </c>
      <c r="X2141" s="6">
        <v>398845</v>
      </c>
      <c r="Y2141" s="6">
        <v>568364</v>
      </c>
      <c r="Z2141" s="6">
        <v>355502</v>
      </c>
      <c r="AA2141" s="6">
        <v>26406</v>
      </c>
      <c r="AB2141" s="6">
        <v>26755</v>
      </c>
      <c r="AC2141" s="6">
        <v>131659103</v>
      </c>
      <c r="AD2141" s="6">
        <v>113177764</v>
      </c>
      <c r="AF2141">
        <f>Q2141/W2141</f>
        <v>-0.26449242678956564</v>
      </c>
      <c r="AG2141">
        <f>R2141/X2141</f>
        <v>-0.39450663791698531</v>
      </c>
      <c r="AH2141">
        <f>U2141/W2141</f>
        <v>0.12415636813921259</v>
      </c>
      <c r="AI2141">
        <f>V2141/X2141</f>
        <v>0.19180383356943173</v>
      </c>
      <c r="AJ2141">
        <f>Y2141/AA2141</f>
        <v>21.524047564947359</v>
      </c>
      <c r="AK2141">
        <f>Z2141/AB2141</f>
        <v>13.287310783031209</v>
      </c>
      <c r="AL2141">
        <f>O2141/K2141</f>
        <v>-23.588647307748431</v>
      </c>
      <c r="AM2141">
        <f>P2141/L2141</f>
        <v>-22.68451772946155</v>
      </c>
      <c r="AN2141">
        <f>K2141/W2141</f>
        <v>1.1239677554267158E-2</v>
      </c>
      <c r="AO2141">
        <f>L2141/X2141</f>
        <v>1.7182113352304781E-2</v>
      </c>
      <c r="AP2141">
        <f>IF(OR(Q2141&lt;0, Q2141="NA"), 0, 1)</f>
        <v>0</v>
      </c>
      <c r="AQ2141">
        <f>IF(OR(S2141&lt;0, S2141="NA"), 0, 1)</f>
        <v>0</v>
      </c>
      <c r="AR2141">
        <f>IFERROR(IF((AF2141-AG2141)&gt;0,1,0),0)</f>
        <v>1</v>
      </c>
      <c r="AS2141">
        <f>IFERROR(IF((S2141-Q2141)&gt;0,1,0),0)</f>
        <v>1</v>
      </c>
      <c r="AT2141">
        <f>IFERROR(IF((AH2141-AI2141)&lt;0,1,0),0)</f>
        <v>1</v>
      </c>
      <c r="AU2141">
        <f>IFERROR(IF((AJ2141-AK2141)&gt;0,1,0),0)</f>
        <v>1</v>
      </c>
      <c r="AV2141">
        <f>IFERROR(IF((AL2141-AM2141)&gt;0,1,0),0)</f>
        <v>0</v>
      </c>
      <c r="AW2141">
        <f>IFERROR(IF((AN2141-AO2141)&gt;0,1,0),0)</f>
        <v>0</v>
      </c>
      <c r="AX2141">
        <f>IFERROR(IF((AC2141-AD2141)&lt;0,1,0),0)</f>
        <v>0</v>
      </c>
      <c r="AY2141">
        <f>SUM(AP2141:AX2141)</f>
        <v>4</v>
      </c>
    </row>
    <row r="2142" spans="1:51" x14ac:dyDescent="0.45">
      <c r="A2142" s="1" t="s">
        <v>755</v>
      </c>
      <c r="B2142" s="2">
        <v>4067529</v>
      </c>
      <c r="C2142" s="3" t="s">
        <v>5335</v>
      </c>
      <c r="D2142" s="5">
        <v>36.11</v>
      </c>
      <c r="E2142" s="5">
        <v>2078.2229883499999</v>
      </c>
      <c r="F2142" s="3" t="s">
        <v>4559</v>
      </c>
      <c r="G2142" s="3" t="s">
        <v>4821</v>
      </c>
      <c r="H2142" s="3" t="s">
        <v>4911</v>
      </c>
      <c r="I2142" s="3" t="s">
        <v>4911</v>
      </c>
      <c r="J2142" s="3" t="s">
        <v>4823</v>
      </c>
      <c r="K2142" s="6">
        <v>3200460</v>
      </c>
      <c r="L2142" s="6">
        <v>3281118</v>
      </c>
      <c r="M2142" s="6">
        <v>313384</v>
      </c>
      <c r="N2142" s="6">
        <v>341121</v>
      </c>
      <c r="O2142" s="6">
        <v>222577</v>
      </c>
      <c r="P2142" s="6">
        <v>250856</v>
      </c>
      <c r="Q2142" s="6">
        <v>109313</v>
      </c>
      <c r="R2142" s="6">
        <v>146432</v>
      </c>
      <c r="S2142" s="6">
        <v>394892</v>
      </c>
      <c r="T2142" s="6">
        <v>345872</v>
      </c>
      <c r="U2142" s="6">
        <v>1189609</v>
      </c>
      <c r="V2142" s="6">
        <v>1189366</v>
      </c>
      <c r="W2142" s="6">
        <v>3553439</v>
      </c>
      <c r="X2142" s="6">
        <v>3607878</v>
      </c>
      <c r="Y2142" s="6">
        <v>1886806</v>
      </c>
      <c r="Z2142" s="6">
        <v>1910170</v>
      </c>
      <c r="AA2142" s="6">
        <v>515384</v>
      </c>
      <c r="AB2142" s="6">
        <v>521445</v>
      </c>
      <c r="AC2142" s="6">
        <v>67123188</v>
      </c>
      <c r="AD2142" s="6">
        <v>67399519</v>
      </c>
      <c r="AF2142">
        <f>Q2142/W2142</f>
        <v>3.0762593645198354E-2</v>
      </c>
      <c r="AG2142">
        <f>R2142/X2142</f>
        <v>4.0586738243366324E-2</v>
      </c>
      <c r="AH2142">
        <f>U2142/W2142</f>
        <v>0.33477681761245937</v>
      </c>
      <c r="AI2142">
        <f>V2142/X2142</f>
        <v>0.32965804276086941</v>
      </c>
      <c r="AJ2142">
        <f>Y2142/AA2142</f>
        <v>3.6609712369805814</v>
      </c>
      <c r="AK2142">
        <f>Z2142/AB2142</f>
        <v>3.6632243093710746</v>
      </c>
      <c r="AL2142">
        <f>O2142/K2142</f>
        <v>6.9545315360916862E-2</v>
      </c>
      <c r="AM2142">
        <f>P2142/L2142</f>
        <v>7.6454428033371546E-2</v>
      </c>
      <c r="AN2142">
        <f>K2142/W2142</f>
        <v>0.90066552429913671</v>
      </c>
      <c r="AO2142">
        <f>L2142/X2142</f>
        <v>0.90943152734100208</v>
      </c>
      <c r="AP2142">
        <f>IF(OR(Q2142&lt;0, Q2142="NA"), 0, 1)</f>
        <v>1</v>
      </c>
      <c r="AQ2142">
        <f>IF(OR(S2142&lt;0, S2142="NA"), 0, 1)</f>
        <v>1</v>
      </c>
      <c r="AR2142">
        <f>IFERROR(IF((AF2142-AG2142)&gt;0,1,0),0)</f>
        <v>0</v>
      </c>
      <c r="AS2142">
        <f>IFERROR(IF((S2142-Q2142)&gt;0,1,0),0)</f>
        <v>1</v>
      </c>
      <c r="AT2142">
        <f>IFERROR(IF((AH2142-AI2142)&lt;0,1,0),0)</f>
        <v>0</v>
      </c>
      <c r="AU2142">
        <f>IFERROR(IF((AJ2142-AK2142)&gt;0,1,0),0)</f>
        <v>0</v>
      </c>
      <c r="AV2142">
        <f>IFERROR(IF((AL2142-AM2142)&gt;0,1,0),0)</f>
        <v>0</v>
      </c>
      <c r="AW2142">
        <f>IFERROR(IF((AN2142-AO2142)&gt;0,1,0),0)</f>
        <v>0</v>
      </c>
      <c r="AX2142">
        <f>IFERROR(IF((AC2142-AD2142)&lt;0,1,0),0)</f>
        <v>1</v>
      </c>
      <c r="AY2142">
        <f>SUM(AP2142:AX2142)</f>
        <v>4</v>
      </c>
    </row>
    <row r="2143" spans="1:51" x14ac:dyDescent="0.45">
      <c r="A2143" s="1" t="s">
        <v>757</v>
      </c>
      <c r="B2143" s="2">
        <v>111746117</v>
      </c>
      <c r="C2143" s="3" t="s">
        <v>5336</v>
      </c>
      <c r="D2143" s="5">
        <v>14.65</v>
      </c>
      <c r="E2143" s="5">
        <v>60.516439750000004</v>
      </c>
      <c r="F2143" s="3" t="s">
        <v>4480</v>
      </c>
      <c r="G2143" s="3" t="s">
        <v>4481</v>
      </c>
      <c r="H2143" s="3" t="s">
        <v>4481</v>
      </c>
      <c r="I2143" s="3" t="s">
        <v>4482</v>
      </c>
      <c r="J2143" s="3" t="s">
        <v>4483</v>
      </c>
      <c r="K2143" s="6">
        <v>18440</v>
      </c>
      <c r="L2143" s="6">
        <v>17919</v>
      </c>
      <c r="M2143" s="6" t="s">
        <v>4474</v>
      </c>
      <c r="N2143" s="6" t="s">
        <v>4474</v>
      </c>
      <c r="O2143" s="6">
        <v>12037</v>
      </c>
      <c r="P2143" s="6">
        <v>11572</v>
      </c>
      <c r="Q2143" s="6">
        <v>3695</v>
      </c>
      <c r="R2143" s="6">
        <v>3716</v>
      </c>
      <c r="S2143" s="6">
        <v>5823</v>
      </c>
      <c r="T2143" s="6">
        <v>5052</v>
      </c>
      <c r="U2143" s="6" t="s">
        <v>4474</v>
      </c>
      <c r="V2143" s="6" t="s">
        <v>4474</v>
      </c>
      <c r="W2143" s="6">
        <v>482027</v>
      </c>
      <c r="X2143" s="6">
        <v>466567</v>
      </c>
      <c r="Y2143" s="6" t="s">
        <v>4474</v>
      </c>
      <c r="Z2143" s="6" t="s">
        <v>4474</v>
      </c>
      <c r="AA2143" s="6" t="s">
        <v>4474</v>
      </c>
      <c r="AB2143" s="6" t="s">
        <v>4474</v>
      </c>
      <c r="AC2143" s="6">
        <v>4130815</v>
      </c>
      <c r="AD2143" s="6">
        <v>4130815</v>
      </c>
      <c r="AF2143">
        <f>Q2143/W2143</f>
        <v>7.6655457059459321E-3</v>
      </c>
      <c r="AG2143">
        <f>R2143/X2143</f>
        <v>7.9645581449180932E-3</v>
      </c>
      <c r="AH2143" t="e">
        <f>U2143/W2143</f>
        <v>#VALUE!</v>
      </c>
      <c r="AI2143" t="e">
        <f>V2143/X2143</f>
        <v>#VALUE!</v>
      </c>
      <c r="AJ2143" t="e">
        <f>Y2143/AA2143</f>
        <v>#VALUE!</v>
      </c>
      <c r="AK2143" t="e">
        <f>Z2143/AB2143</f>
        <v>#VALUE!</v>
      </c>
      <c r="AL2143">
        <f>O2143/K2143</f>
        <v>0.65276572668112798</v>
      </c>
      <c r="AM2143">
        <f>P2143/L2143</f>
        <v>0.6457949662369552</v>
      </c>
      <c r="AN2143">
        <f>K2143/W2143</f>
        <v>3.8255118489213258E-2</v>
      </c>
      <c r="AO2143">
        <f>L2143/X2143</f>
        <v>3.8406059579867417E-2</v>
      </c>
      <c r="AP2143">
        <f>IF(OR(Q2143&lt;0, Q2143="NA"), 0, 1)</f>
        <v>1</v>
      </c>
      <c r="AQ2143">
        <f>IF(OR(S2143&lt;0, S2143="NA"), 0, 1)</f>
        <v>1</v>
      </c>
      <c r="AR2143">
        <f>IFERROR(IF((AF2143-AG2143)&gt;0,1,0),0)</f>
        <v>0</v>
      </c>
      <c r="AS2143">
        <f>IFERROR(IF((S2143-Q2143)&gt;0,1,0),0)</f>
        <v>1</v>
      </c>
      <c r="AT2143">
        <f>IFERROR(IF((AH2143-AI2143)&lt;0,1,0),0)</f>
        <v>0</v>
      </c>
      <c r="AU2143">
        <f>IFERROR(IF((AJ2143-AK2143)&gt;0,1,0),0)</f>
        <v>0</v>
      </c>
      <c r="AV2143">
        <f>IFERROR(IF((AL2143-AM2143)&gt;0,1,0),0)</f>
        <v>1</v>
      </c>
      <c r="AW2143">
        <f>IFERROR(IF((AN2143-AO2143)&gt;0,1,0),0)</f>
        <v>0</v>
      </c>
      <c r="AX2143">
        <f>IFERROR(IF((AC2143-AD2143)&lt;0,1,0),0)</f>
        <v>0</v>
      </c>
      <c r="AY2143">
        <f>SUM(AP2143:AX2143)</f>
        <v>4</v>
      </c>
    </row>
    <row r="2144" spans="1:51" x14ac:dyDescent="0.45">
      <c r="A2144" s="1" t="s">
        <v>758</v>
      </c>
      <c r="B2144" s="2">
        <v>4790262</v>
      </c>
      <c r="C2144" s="3" t="s">
        <v>5337</v>
      </c>
      <c r="D2144" s="5">
        <v>22.27</v>
      </c>
      <c r="E2144" s="5">
        <v>1971.28519267</v>
      </c>
      <c r="F2144" s="3" t="s">
        <v>4485</v>
      </c>
      <c r="G2144" s="3" t="s">
        <v>4486</v>
      </c>
      <c r="H2144" s="3" t="s">
        <v>4588</v>
      </c>
      <c r="I2144" s="3" t="s">
        <v>4588</v>
      </c>
      <c r="J2144" s="3" t="s">
        <v>4912</v>
      </c>
      <c r="K2144" s="6">
        <v>2585466</v>
      </c>
      <c r="L2144" s="6">
        <v>2640302</v>
      </c>
      <c r="M2144" s="6">
        <v>215426</v>
      </c>
      <c r="N2144" s="6">
        <v>229502</v>
      </c>
      <c r="O2144" s="6">
        <v>79050</v>
      </c>
      <c r="P2144" s="6">
        <v>90082</v>
      </c>
      <c r="Q2144" s="6">
        <v>-229999</v>
      </c>
      <c r="R2144" s="6">
        <v>-209464</v>
      </c>
      <c r="S2144" s="6">
        <v>202888</v>
      </c>
      <c r="T2144" s="6">
        <v>110541</v>
      </c>
      <c r="U2144" s="6">
        <v>878517</v>
      </c>
      <c r="V2144" s="6">
        <v>1010279</v>
      </c>
      <c r="W2144" s="6">
        <v>2112711</v>
      </c>
      <c r="X2144" s="6">
        <v>2221620</v>
      </c>
      <c r="Y2144" s="6">
        <v>634601</v>
      </c>
      <c r="Z2144" s="6">
        <v>723693</v>
      </c>
      <c r="AA2144" s="6">
        <v>386228</v>
      </c>
      <c r="AB2144" s="6">
        <v>353534</v>
      </c>
      <c r="AC2144" s="6">
        <v>88517521</v>
      </c>
      <c r="AD2144" s="6">
        <v>88517521</v>
      </c>
      <c r="AF2144">
        <f>Q2144/W2144</f>
        <v>-0.10886439271627781</v>
      </c>
      <c r="AG2144">
        <f>R2144/X2144</f>
        <v>-9.4284351059137031E-2</v>
      </c>
      <c r="AH2144">
        <f>U2144/W2144</f>
        <v>0.4158245022627326</v>
      </c>
      <c r="AI2144">
        <f>V2144/X2144</f>
        <v>0.45474878692125564</v>
      </c>
      <c r="AJ2144">
        <f>Y2144/AA2144</f>
        <v>1.6430735213397267</v>
      </c>
      <c r="AK2144">
        <f>Z2144/AB2144</f>
        <v>2.0470251800392609</v>
      </c>
      <c r="AL2144">
        <f>O2144/K2144</f>
        <v>3.0574759056974644E-2</v>
      </c>
      <c r="AM2144">
        <f>P2144/L2144</f>
        <v>3.4118066796904295E-2</v>
      </c>
      <c r="AN2144">
        <f>K2144/W2144</f>
        <v>1.2237669988938382</v>
      </c>
      <c r="AO2144">
        <f>L2144/X2144</f>
        <v>1.188457972110442</v>
      </c>
      <c r="AP2144">
        <f>IF(OR(Q2144&lt;0, Q2144="NA"), 0, 1)</f>
        <v>0</v>
      </c>
      <c r="AQ2144">
        <f>IF(OR(S2144&lt;0, S2144="NA"), 0, 1)</f>
        <v>1</v>
      </c>
      <c r="AR2144">
        <f>IFERROR(IF((AF2144-AG2144)&gt;0,1,0),0)</f>
        <v>0</v>
      </c>
      <c r="AS2144">
        <f>IFERROR(IF((S2144-Q2144)&gt;0,1,0),0)</f>
        <v>1</v>
      </c>
      <c r="AT2144">
        <f>IFERROR(IF((AH2144-AI2144)&lt;0,1,0),0)</f>
        <v>1</v>
      </c>
      <c r="AU2144">
        <f>IFERROR(IF((AJ2144-AK2144)&gt;0,1,0),0)</f>
        <v>0</v>
      </c>
      <c r="AV2144">
        <f>IFERROR(IF((AL2144-AM2144)&gt;0,1,0),0)</f>
        <v>0</v>
      </c>
      <c r="AW2144">
        <f>IFERROR(IF((AN2144-AO2144)&gt;0,1,0),0)</f>
        <v>1</v>
      </c>
      <c r="AX2144">
        <f>IFERROR(IF((AC2144-AD2144)&lt;0,1,0),0)</f>
        <v>0</v>
      </c>
      <c r="AY2144">
        <f>SUM(AP2144:AX2144)</f>
        <v>4</v>
      </c>
    </row>
    <row r="2145" spans="1:51" x14ac:dyDescent="0.45">
      <c r="A2145" s="1" t="s">
        <v>769</v>
      </c>
      <c r="B2145" s="2">
        <v>29795149</v>
      </c>
      <c r="C2145" s="3" t="s">
        <v>5336</v>
      </c>
      <c r="D2145" s="7">
        <v>7.5</v>
      </c>
      <c r="E2145" s="5">
        <v>47.822347499999999</v>
      </c>
      <c r="F2145" s="3" t="s">
        <v>4480</v>
      </c>
      <c r="G2145" s="3" t="s">
        <v>4481</v>
      </c>
      <c r="H2145" s="3" t="s">
        <v>4481</v>
      </c>
      <c r="I2145" s="3" t="s">
        <v>4482</v>
      </c>
      <c r="J2145" s="3" t="s">
        <v>4483</v>
      </c>
      <c r="K2145" s="6">
        <v>7217</v>
      </c>
      <c r="L2145" s="6">
        <v>7370</v>
      </c>
      <c r="M2145" s="6" t="s">
        <v>4474</v>
      </c>
      <c r="N2145" s="6" t="s">
        <v>4474</v>
      </c>
      <c r="O2145" s="6">
        <v>5407</v>
      </c>
      <c r="P2145" s="6">
        <v>4960</v>
      </c>
      <c r="Q2145" s="6">
        <v>-96</v>
      </c>
      <c r="R2145" s="6">
        <v>33</v>
      </c>
      <c r="S2145" s="6">
        <v>334</v>
      </c>
      <c r="T2145" s="6">
        <v>404</v>
      </c>
      <c r="U2145" s="6" t="s">
        <v>4474</v>
      </c>
      <c r="V2145" s="6" t="s">
        <v>4474</v>
      </c>
      <c r="W2145" s="6">
        <v>364486</v>
      </c>
      <c r="X2145" s="6">
        <v>363439</v>
      </c>
      <c r="Y2145" s="6" t="s">
        <v>4474</v>
      </c>
      <c r="Z2145" s="6" t="s">
        <v>4474</v>
      </c>
      <c r="AA2145" s="6" t="s">
        <v>4474</v>
      </c>
      <c r="AB2145" s="6" t="s">
        <v>4474</v>
      </c>
      <c r="AC2145" s="6">
        <v>6603841</v>
      </c>
      <c r="AD2145" s="6">
        <v>6621152</v>
      </c>
      <c r="AF2145">
        <f>Q2145/W2145</f>
        <v>-2.6338460187771273E-4</v>
      </c>
      <c r="AG2145">
        <f>R2145/X2145</f>
        <v>9.0799281309930966E-5</v>
      </c>
      <c r="AH2145" t="e">
        <f>U2145/W2145</f>
        <v>#VALUE!</v>
      </c>
      <c r="AI2145" t="e">
        <f>V2145/X2145</f>
        <v>#VALUE!</v>
      </c>
      <c r="AJ2145" t="e">
        <f>Y2145/AA2145</f>
        <v>#VALUE!</v>
      </c>
      <c r="AK2145" t="e">
        <f>Z2145/AB2145</f>
        <v>#VALUE!</v>
      </c>
      <c r="AL2145">
        <f>O2145/K2145</f>
        <v>0.74920327005681031</v>
      </c>
      <c r="AM2145">
        <f>P2145/L2145</f>
        <v>0.67299864314789692</v>
      </c>
      <c r="AN2145">
        <f>K2145/W2145</f>
        <v>1.9800486164077633E-2</v>
      </c>
      <c r="AO2145">
        <f>L2145/X2145</f>
        <v>2.0278506159217915E-2</v>
      </c>
      <c r="AP2145">
        <f>IF(OR(Q2145&lt;0, Q2145="NA"), 0, 1)</f>
        <v>0</v>
      </c>
      <c r="AQ2145">
        <f>IF(OR(S2145&lt;0, S2145="NA"), 0, 1)</f>
        <v>1</v>
      </c>
      <c r="AR2145">
        <f>IFERROR(IF((AF2145-AG2145)&gt;0,1,0),0)</f>
        <v>0</v>
      </c>
      <c r="AS2145">
        <f>IFERROR(IF((S2145-Q2145)&gt;0,1,0),0)</f>
        <v>1</v>
      </c>
      <c r="AT2145">
        <f>IFERROR(IF((AH2145-AI2145)&lt;0,1,0),0)</f>
        <v>0</v>
      </c>
      <c r="AU2145">
        <f>IFERROR(IF((AJ2145-AK2145)&gt;0,1,0),0)</f>
        <v>0</v>
      </c>
      <c r="AV2145">
        <f>IFERROR(IF((AL2145-AM2145)&gt;0,1,0),0)</f>
        <v>1</v>
      </c>
      <c r="AW2145">
        <f>IFERROR(IF((AN2145-AO2145)&gt;0,1,0),0)</f>
        <v>0</v>
      </c>
      <c r="AX2145">
        <f>IFERROR(IF((AC2145-AD2145)&lt;0,1,0),0)</f>
        <v>1</v>
      </c>
      <c r="AY2145">
        <f>SUM(AP2145:AX2145)</f>
        <v>4</v>
      </c>
    </row>
    <row r="2146" spans="1:51" x14ac:dyDescent="0.45">
      <c r="A2146" s="1" t="s">
        <v>783</v>
      </c>
      <c r="B2146" s="2">
        <v>100690</v>
      </c>
      <c r="C2146" s="3" t="s">
        <v>5335</v>
      </c>
      <c r="D2146" s="5">
        <v>46.73</v>
      </c>
      <c r="E2146" s="5">
        <v>222.36783591</v>
      </c>
      <c r="F2146" s="3" t="s">
        <v>4480</v>
      </c>
      <c r="G2146" s="3" t="s">
        <v>4481</v>
      </c>
      <c r="H2146" s="3" t="s">
        <v>4481</v>
      </c>
      <c r="I2146" s="3" t="s">
        <v>4482</v>
      </c>
      <c r="J2146" s="3" t="s">
        <v>4484</v>
      </c>
      <c r="K2146" s="6">
        <v>95193</v>
      </c>
      <c r="L2146" s="6">
        <v>94309</v>
      </c>
      <c r="M2146" s="6" t="s">
        <v>4474</v>
      </c>
      <c r="N2146" s="6" t="s">
        <v>4474</v>
      </c>
      <c r="O2146" s="6">
        <v>80089</v>
      </c>
      <c r="P2146" s="6">
        <v>79588</v>
      </c>
      <c r="Q2146" s="6">
        <v>21559</v>
      </c>
      <c r="R2146" s="6">
        <v>23487</v>
      </c>
      <c r="S2146" s="6">
        <v>27200</v>
      </c>
      <c r="T2146" s="6">
        <v>28129</v>
      </c>
      <c r="U2146" s="6" t="s">
        <v>4474</v>
      </c>
      <c r="V2146" s="6" t="s">
        <v>4474</v>
      </c>
      <c r="W2146" s="6">
        <v>2774215</v>
      </c>
      <c r="X2146" s="6">
        <v>2755813</v>
      </c>
      <c r="Y2146" s="6" t="s">
        <v>4474</v>
      </c>
      <c r="Z2146" s="6" t="s">
        <v>4474</v>
      </c>
      <c r="AA2146" s="6" t="s">
        <v>4474</v>
      </c>
      <c r="AB2146" s="6" t="s">
        <v>4474</v>
      </c>
      <c r="AC2146" s="6">
        <v>4756577</v>
      </c>
      <c r="AD2146" s="6">
        <v>4754518</v>
      </c>
      <c r="AF2146">
        <f>Q2146/W2146</f>
        <v>7.7712073505478126E-3</v>
      </c>
      <c r="AG2146">
        <f>R2146/X2146</f>
        <v>8.522711809545858E-3</v>
      </c>
      <c r="AH2146" t="e">
        <f>U2146/W2146</f>
        <v>#VALUE!</v>
      </c>
      <c r="AI2146" t="e">
        <f>V2146/X2146</f>
        <v>#VALUE!</v>
      </c>
      <c r="AJ2146" t="e">
        <f>Y2146/AA2146</f>
        <v>#VALUE!</v>
      </c>
      <c r="AK2146" t="e">
        <f>Z2146/AB2146</f>
        <v>#VALUE!</v>
      </c>
      <c r="AL2146">
        <f>O2146/K2146</f>
        <v>0.84133287111447275</v>
      </c>
      <c r="AM2146">
        <f>P2146/L2146</f>
        <v>0.8439067321252478</v>
      </c>
      <c r="AN2146">
        <f>K2146/W2146</f>
        <v>3.4313490482893359E-2</v>
      </c>
      <c r="AO2146">
        <f>L2146/X2146</f>
        <v>3.4221843064097597E-2</v>
      </c>
      <c r="AP2146">
        <f>IF(OR(Q2146&lt;0, Q2146="NA"), 0, 1)</f>
        <v>1</v>
      </c>
      <c r="AQ2146">
        <f>IF(OR(S2146&lt;0, S2146="NA"), 0, 1)</f>
        <v>1</v>
      </c>
      <c r="AR2146">
        <f>IFERROR(IF((AF2146-AG2146)&gt;0,1,0),0)</f>
        <v>0</v>
      </c>
      <c r="AS2146">
        <f>IFERROR(IF((S2146-Q2146)&gt;0,1,0),0)</f>
        <v>1</v>
      </c>
      <c r="AT2146">
        <f>IFERROR(IF((AH2146-AI2146)&lt;0,1,0),0)</f>
        <v>0</v>
      </c>
      <c r="AU2146">
        <f>IFERROR(IF((AJ2146-AK2146)&gt;0,1,0),0)</f>
        <v>0</v>
      </c>
      <c r="AV2146">
        <f>IFERROR(IF((AL2146-AM2146)&gt;0,1,0),0)</f>
        <v>0</v>
      </c>
      <c r="AW2146">
        <f>IFERROR(IF((AN2146-AO2146)&gt;0,1,0),0)</f>
        <v>1</v>
      </c>
      <c r="AX2146">
        <f>IFERROR(IF((AC2146-AD2146)&lt;0,1,0),0)</f>
        <v>0</v>
      </c>
      <c r="AY2146">
        <f>SUM(AP2146:AX2146)</f>
        <v>4</v>
      </c>
    </row>
    <row r="2147" spans="1:51" x14ac:dyDescent="0.45">
      <c r="A2147" s="1" t="s">
        <v>785</v>
      </c>
      <c r="B2147" s="2">
        <v>4149886</v>
      </c>
      <c r="C2147" s="3" t="s">
        <v>5337</v>
      </c>
      <c r="D2147" s="5">
        <v>60.51</v>
      </c>
      <c r="E2147" s="5">
        <v>29289.661157729999</v>
      </c>
      <c r="F2147" s="3" t="s">
        <v>4654</v>
      </c>
      <c r="G2147" s="3" t="s">
        <v>4654</v>
      </c>
      <c r="H2147" s="3" t="s">
        <v>4655</v>
      </c>
      <c r="I2147" s="3" t="s">
        <v>4725</v>
      </c>
      <c r="J2147" s="3" t="s">
        <v>4917</v>
      </c>
      <c r="K2147" s="6">
        <v>8930000</v>
      </c>
      <c r="L2147" s="6">
        <v>9003000</v>
      </c>
      <c r="M2147" s="6">
        <v>4250000</v>
      </c>
      <c r="N2147" s="6">
        <v>4406000</v>
      </c>
      <c r="O2147" s="6">
        <v>3569000</v>
      </c>
      <c r="P2147" s="6">
        <v>3730000</v>
      </c>
      <c r="Q2147" s="6">
        <v>2793000</v>
      </c>
      <c r="R2147" s="6">
        <v>2949000</v>
      </c>
      <c r="S2147" s="6">
        <v>3008000</v>
      </c>
      <c r="T2147" s="6">
        <v>2972000</v>
      </c>
      <c r="U2147" s="6">
        <v>14756000</v>
      </c>
      <c r="V2147" s="6">
        <v>14803000</v>
      </c>
      <c r="W2147" s="6">
        <v>17385000</v>
      </c>
      <c r="X2147" s="6">
        <v>17515000</v>
      </c>
      <c r="Y2147" s="6">
        <v>1186000</v>
      </c>
      <c r="Z2147" s="6">
        <v>1228000</v>
      </c>
      <c r="AA2147" s="6">
        <v>1729000</v>
      </c>
      <c r="AB2147" s="6">
        <v>1886000</v>
      </c>
      <c r="AC2147" s="6">
        <v>484000000</v>
      </c>
      <c r="AD2147" s="6">
        <v>484000000</v>
      </c>
      <c r="AF2147">
        <f>Q2147/W2147</f>
        <v>0.16065573770491803</v>
      </c>
      <c r="AG2147">
        <f>R2147/X2147</f>
        <v>0.16836996859834427</v>
      </c>
      <c r="AH2147">
        <f>U2147/W2147</f>
        <v>0.84877768190969227</v>
      </c>
      <c r="AI2147">
        <f>V2147/X2147</f>
        <v>0.84516129032258069</v>
      </c>
      <c r="AJ2147">
        <f>Y2147/AA2147</f>
        <v>0.68594563331405434</v>
      </c>
      <c r="AK2147">
        <f>Z2147/AB2147</f>
        <v>0.65111346765641565</v>
      </c>
      <c r="AL2147">
        <f>O2147/K2147</f>
        <v>0.39966405375139979</v>
      </c>
      <c r="AM2147">
        <f>P2147/L2147</f>
        <v>0.41430634233033431</v>
      </c>
      <c r="AN2147">
        <f>K2147/W2147</f>
        <v>0.51366120218579236</v>
      </c>
      <c r="AO2147">
        <f>L2147/X2147</f>
        <v>0.51401655723665429</v>
      </c>
      <c r="AP2147">
        <f>IF(OR(Q2147&lt;0, Q2147="NA"), 0, 1)</f>
        <v>1</v>
      </c>
      <c r="AQ2147">
        <f>IF(OR(S2147&lt;0, S2147="NA"), 0, 1)</f>
        <v>1</v>
      </c>
      <c r="AR2147">
        <f>IFERROR(IF((AF2147-AG2147)&gt;0,1,0),0)</f>
        <v>0</v>
      </c>
      <c r="AS2147">
        <f>IFERROR(IF((S2147-Q2147)&gt;0,1,0),0)</f>
        <v>1</v>
      </c>
      <c r="AT2147">
        <f>IFERROR(IF((AH2147-AI2147)&lt;0,1,0),0)</f>
        <v>0</v>
      </c>
      <c r="AU2147">
        <f>IFERROR(IF((AJ2147-AK2147)&gt;0,1,0),0)</f>
        <v>1</v>
      </c>
      <c r="AV2147">
        <f>IFERROR(IF((AL2147-AM2147)&gt;0,1,0),0)</f>
        <v>0</v>
      </c>
      <c r="AW2147">
        <f>IFERROR(IF((AN2147-AO2147)&gt;0,1,0),0)</f>
        <v>0</v>
      </c>
      <c r="AX2147">
        <f>IFERROR(IF((AC2147-AD2147)&lt;0,1,0),0)</f>
        <v>0</v>
      </c>
      <c r="AY2147">
        <f>SUM(AP2147:AX2147)</f>
        <v>4</v>
      </c>
    </row>
    <row r="2148" spans="1:51" x14ac:dyDescent="0.45">
      <c r="A2148" s="1" t="s">
        <v>792</v>
      </c>
      <c r="B2148" s="2">
        <v>4168892</v>
      </c>
      <c r="C2148" s="3" t="s">
        <v>5337</v>
      </c>
      <c r="D2148" s="5">
        <v>14.28</v>
      </c>
      <c r="E2148" s="5">
        <v>1154.89979808</v>
      </c>
      <c r="F2148" s="3" t="s">
        <v>4480</v>
      </c>
      <c r="G2148" s="3" t="s">
        <v>4491</v>
      </c>
      <c r="H2148" s="3" t="s">
        <v>4542</v>
      </c>
      <c r="I2148" s="3" t="s">
        <v>4543</v>
      </c>
      <c r="J2148" s="3" t="s">
        <v>4700</v>
      </c>
      <c r="K2148" s="6">
        <v>450058</v>
      </c>
      <c r="L2148" s="6">
        <v>317003</v>
      </c>
      <c r="M2148" s="6">
        <v>849465</v>
      </c>
      <c r="N2148" s="6">
        <v>718584</v>
      </c>
      <c r="O2148" s="6">
        <v>849465</v>
      </c>
      <c r="P2148" s="6">
        <v>718584</v>
      </c>
      <c r="Q2148" s="6">
        <v>353119</v>
      </c>
      <c r="R2148" s="6">
        <v>218830</v>
      </c>
      <c r="S2148" s="6">
        <v>199049</v>
      </c>
      <c r="T2148" s="6">
        <v>202315</v>
      </c>
      <c r="U2148" s="6">
        <v>10749723</v>
      </c>
      <c r="V2148" s="6">
        <v>9912835</v>
      </c>
      <c r="W2148" s="6">
        <v>13702376</v>
      </c>
      <c r="X2148" s="6">
        <v>13131881</v>
      </c>
      <c r="Y2148" s="6" t="s">
        <v>4474</v>
      </c>
      <c r="Z2148" s="6" t="s">
        <v>4474</v>
      </c>
      <c r="AA2148" s="6" t="s">
        <v>4474</v>
      </c>
      <c r="AB2148" s="6" t="s">
        <v>4474</v>
      </c>
      <c r="AC2148" s="6">
        <v>80875061</v>
      </c>
      <c r="AD2148" s="6">
        <v>80472871</v>
      </c>
      <c r="AF2148">
        <f>Q2148/W2148</f>
        <v>2.5770640070014134E-2</v>
      </c>
      <c r="AG2148">
        <f>R2148/X2148</f>
        <v>1.6664025511653663E-2</v>
      </c>
      <c r="AH2148">
        <f>U2148/W2148</f>
        <v>0.78451525487258555</v>
      </c>
      <c r="AI2148">
        <f>V2148/X2148</f>
        <v>0.75486786698721986</v>
      </c>
      <c r="AJ2148" t="e">
        <f>Y2148/AA2148</f>
        <v>#VALUE!</v>
      </c>
      <c r="AK2148" t="e">
        <f>Z2148/AB2148</f>
        <v>#VALUE!</v>
      </c>
      <c r="AL2148">
        <f>O2148/K2148</f>
        <v>1.887456727799528</v>
      </c>
      <c r="AM2148">
        <f>P2148/L2148</f>
        <v>2.2668050460090283</v>
      </c>
      <c r="AN2148">
        <f>K2148/W2148</f>
        <v>3.2845252531385795E-2</v>
      </c>
      <c r="AO2148">
        <f>L2148/X2148</f>
        <v>2.4139953750723146E-2</v>
      </c>
      <c r="AP2148">
        <f>IF(OR(Q2148&lt;0, Q2148="NA"), 0, 1)</f>
        <v>1</v>
      </c>
      <c r="AQ2148">
        <f>IF(OR(S2148&lt;0, S2148="NA"), 0, 1)</f>
        <v>1</v>
      </c>
      <c r="AR2148">
        <f>IFERROR(IF((AF2148-AG2148)&gt;0,1,0),0)</f>
        <v>1</v>
      </c>
      <c r="AS2148">
        <f>IFERROR(IF((S2148-Q2148)&gt;0,1,0),0)</f>
        <v>0</v>
      </c>
      <c r="AT2148">
        <f>IFERROR(IF((AH2148-AI2148)&lt;0,1,0),0)</f>
        <v>0</v>
      </c>
      <c r="AU2148">
        <f>IFERROR(IF((AJ2148-AK2148)&gt;0,1,0),0)</f>
        <v>0</v>
      </c>
      <c r="AV2148">
        <f>IFERROR(IF((AL2148-AM2148)&gt;0,1,0),0)</f>
        <v>0</v>
      </c>
      <c r="AW2148">
        <f>IFERROR(IF((AN2148-AO2148)&gt;0,1,0),0)</f>
        <v>1</v>
      </c>
      <c r="AX2148">
        <f>IFERROR(IF((AC2148-AD2148)&lt;0,1,0),0)</f>
        <v>0</v>
      </c>
      <c r="AY2148">
        <f>SUM(AP2148:AX2148)</f>
        <v>4</v>
      </c>
    </row>
    <row r="2149" spans="1:51" x14ac:dyDescent="0.45">
      <c r="A2149" s="1" t="s">
        <v>813</v>
      </c>
      <c r="B2149" s="2">
        <v>4047857</v>
      </c>
      <c r="C2149" s="3" t="s">
        <v>5335</v>
      </c>
      <c r="D2149" s="5">
        <v>61.63</v>
      </c>
      <c r="E2149" s="5">
        <v>245457.39156379999</v>
      </c>
      <c r="F2149" s="3" t="s">
        <v>4500</v>
      </c>
      <c r="G2149" s="3" t="s">
        <v>4574</v>
      </c>
      <c r="H2149" s="3" t="s">
        <v>4575</v>
      </c>
      <c r="I2149" s="3" t="s">
        <v>4575</v>
      </c>
      <c r="J2149" s="3" t="s">
        <v>4736</v>
      </c>
      <c r="K2149" s="6">
        <v>52976000</v>
      </c>
      <c r="L2149" s="6">
        <v>53803000</v>
      </c>
      <c r="M2149" s="6">
        <v>14272000</v>
      </c>
      <c r="N2149" s="6">
        <v>15282000</v>
      </c>
      <c r="O2149" s="6">
        <v>11676000</v>
      </c>
      <c r="P2149" s="6">
        <v>13074000</v>
      </c>
      <c r="Q2149" s="6">
        <v>9393000</v>
      </c>
      <c r="R2149" s="6">
        <v>10320000</v>
      </c>
      <c r="S2149" s="6">
        <v>12170000</v>
      </c>
      <c r="T2149" s="6">
        <v>10880000</v>
      </c>
      <c r="U2149" s="6">
        <v>19623000</v>
      </c>
      <c r="V2149" s="6">
        <v>19621000</v>
      </c>
      <c r="W2149" s="6">
        <v>123333000</v>
      </c>
      <c r="X2149" s="6">
        <v>124413000</v>
      </c>
      <c r="Y2149" s="6">
        <v>35752000</v>
      </c>
      <c r="Z2149" s="6">
        <v>36862000</v>
      </c>
      <c r="AA2149" s="6">
        <v>40542000</v>
      </c>
      <c r="AB2149" s="6">
        <v>40584000</v>
      </c>
      <c r="AC2149" s="6">
        <v>3974000000</v>
      </c>
      <c r="AD2149" s="6">
        <v>4007000000</v>
      </c>
      <c r="AF2149">
        <f>Q2149/W2149</f>
        <v>7.615966529639269E-2</v>
      </c>
      <c r="AG2149">
        <f>R2149/X2149</f>
        <v>8.2949530997564566E-2</v>
      </c>
      <c r="AH2149">
        <f>U2149/W2149</f>
        <v>0.15910583542117682</v>
      </c>
      <c r="AI2149">
        <f>V2149/X2149</f>
        <v>0.1577085995836448</v>
      </c>
      <c r="AJ2149">
        <f>Y2149/AA2149</f>
        <v>0.88185092003354548</v>
      </c>
      <c r="AK2149">
        <f>Z2149/AB2149</f>
        <v>0.90828898087916421</v>
      </c>
      <c r="AL2149">
        <f>O2149/K2149</f>
        <v>0.22040169133192389</v>
      </c>
      <c r="AM2149">
        <f>P2149/L2149</f>
        <v>0.24299760236418044</v>
      </c>
      <c r="AN2149">
        <f>K2149/W2149</f>
        <v>0.42953629604404336</v>
      </c>
      <c r="AO2149">
        <f>L2149/X2149</f>
        <v>0.43245480777732231</v>
      </c>
      <c r="AP2149">
        <f>IF(OR(Q2149&lt;0, Q2149="NA"), 0, 1)</f>
        <v>1</v>
      </c>
      <c r="AQ2149">
        <f>IF(OR(S2149&lt;0, S2149="NA"), 0, 1)</f>
        <v>1</v>
      </c>
      <c r="AR2149">
        <f>IFERROR(IF((AF2149-AG2149)&gt;0,1,0),0)</f>
        <v>0</v>
      </c>
      <c r="AS2149">
        <f>IFERROR(IF((S2149-Q2149)&gt;0,1,0),0)</f>
        <v>1</v>
      </c>
      <c r="AT2149">
        <f>IFERROR(IF((AH2149-AI2149)&lt;0,1,0),0)</f>
        <v>0</v>
      </c>
      <c r="AU2149">
        <f>IFERROR(IF((AJ2149-AK2149)&gt;0,1,0),0)</f>
        <v>0</v>
      </c>
      <c r="AV2149">
        <f>IFERROR(IF((AL2149-AM2149)&gt;0,1,0),0)</f>
        <v>0</v>
      </c>
      <c r="AW2149">
        <f>IFERROR(IF((AN2149-AO2149)&gt;0,1,0),0)</f>
        <v>0</v>
      </c>
      <c r="AX2149">
        <f>IFERROR(IF((AC2149-AD2149)&lt;0,1,0),0)</f>
        <v>1</v>
      </c>
      <c r="AY2149">
        <f>SUM(AP2149:AX2149)</f>
        <v>4</v>
      </c>
    </row>
    <row r="2150" spans="1:51" x14ac:dyDescent="0.45">
      <c r="A2150" s="1" t="s">
        <v>824</v>
      </c>
      <c r="B2150" s="2">
        <v>12744921</v>
      </c>
      <c r="C2150" s="3" t="s">
        <v>5337</v>
      </c>
      <c r="D2150" s="7">
        <v>3.42</v>
      </c>
      <c r="E2150" s="5">
        <v>476.62028694000003</v>
      </c>
      <c r="F2150" s="3" t="s">
        <v>4480</v>
      </c>
      <c r="G2150" s="3" t="s">
        <v>4491</v>
      </c>
      <c r="H2150" s="3" t="s">
        <v>4542</v>
      </c>
      <c r="I2150" s="3" t="s">
        <v>4543</v>
      </c>
      <c r="J2150" s="3" t="s">
        <v>4494</v>
      </c>
      <c r="K2150" s="6">
        <v>237539</v>
      </c>
      <c r="L2150" s="6">
        <v>254678</v>
      </c>
      <c r="M2150" s="6">
        <v>411630</v>
      </c>
      <c r="N2150" s="6">
        <v>410583</v>
      </c>
      <c r="O2150" s="6">
        <v>401201</v>
      </c>
      <c r="P2150" s="6">
        <v>400224</v>
      </c>
      <c r="Q2150" s="6">
        <v>-86524</v>
      </c>
      <c r="R2150" s="6">
        <v>-99253</v>
      </c>
      <c r="S2150" s="6">
        <v>93493</v>
      </c>
      <c r="T2150" s="6">
        <v>96243</v>
      </c>
      <c r="U2150" s="6">
        <v>4851027</v>
      </c>
      <c r="V2150" s="6">
        <v>4396913</v>
      </c>
      <c r="W2150" s="6">
        <v>7308073</v>
      </c>
      <c r="X2150" s="6">
        <v>7584577</v>
      </c>
      <c r="Y2150" s="6" t="s">
        <v>4474</v>
      </c>
      <c r="Z2150" s="6" t="s">
        <v>4474</v>
      </c>
      <c r="AA2150" s="6" t="s">
        <v>4474</v>
      </c>
      <c r="AB2150" s="6" t="s">
        <v>4474</v>
      </c>
      <c r="AC2150" s="6">
        <v>139362657</v>
      </c>
      <c r="AD2150" s="6">
        <v>138954433</v>
      </c>
      <c r="AF2150">
        <f>Q2150/W2150</f>
        <v>-1.1839509539655665E-2</v>
      </c>
      <c r="AG2150">
        <f>R2150/X2150</f>
        <v>-1.3086161561811555E-2</v>
      </c>
      <c r="AH2150">
        <f>U2150/W2150</f>
        <v>0.66379016739433228</v>
      </c>
      <c r="AI2150">
        <f>V2150/X2150</f>
        <v>0.57971762960544804</v>
      </c>
      <c r="AJ2150" t="e">
        <f>Y2150/AA2150</f>
        <v>#VALUE!</v>
      </c>
      <c r="AK2150" t="e">
        <f>Z2150/AB2150</f>
        <v>#VALUE!</v>
      </c>
      <c r="AL2150">
        <f>O2150/K2150</f>
        <v>1.6889900184811757</v>
      </c>
      <c r="AM2150">
        <f>P2150/L2150</f>
        <v>1.5714902739930421</v>
      </c>
      <c r="AN2150">
        <f>K2150/W2150</f>
        <v>3.2503643573346903E-2</v>
      </c>
      <c r="AO2150">
        <f>L2150/X2150</f>
        <v>3.3578405229454454E-2</v>
      </c>
      <c r="AP2150">
        <f>IF(OR(Q2150&lt;0, Q2150="NA"), 0, 1)</f>
        <v>0</v>
      </c>
      <c r="AQ2150">
        <f>IF(OR(S2150&lt;0, S2150="NA"), 0, 1)</f>
        <v>1</v>
      </c>
      <c r="AR2150">
        <f>IFERROR(IF((AF2150-AG2150)&gt;0,1,0),0)</f>
        <v>1</v>
      </c>
      <c r="AS2150">
        <f>IFERROR(IF((S2150-Q2150)&gt;0,1,0),0)</f>
        <v>1</v>
      </c>
      <c r="AT2150">
        <f>IFERROR(IF((AH2150-AI2150)&lt;0,1,0),0)</f>
        <v>0</v>
      </c>
      <c r="AU2150">
        <f>IFERROR(IF((AJ2150-AK2150)&gt;0,1,0),0)</f>
        <v>0</v>
      </c>
      <c r="AV2150">
        <f>IFERROR(IF((AL2150-AM2150)&gt;0,1,0),0)</f>
        <v>1</v>
      </c>
      <c r="AW2150">
        <f>IFERROR(IF((AN2150-AO2150)&gt;0,1,0),0)</f>
        <v>0</v>
      </c>
      <c r="AX2150">
        <f>IFERROR(IF((AC2150-AD2150)&lt;0,1,0),0)</f>
        <v>0</v>
      </c>
      <c r="AY2150">
        <f>SUM(AP2150:AX2150)</f>
        <v>4</v>
      </c>
    </row>
    <row r="2151" spans="1:51" x14ac:dyDescent="0.45">
      <c r="A2151" s="1" t="s">
        <v>829</v>
      </c>
      <c r="B2151" s="2">
        <v>4963940</v>
      </c>
      <c r="C2151" s="3" t="s">
        <v>5338</v>
      </c>
      <c r="D2151" s="5">
        <v>39.92</v>
      </c>
      <c r="E2151" s="5">
        <v>563.93403167999998</v>
      </c>
      <c r="F2151" s="3" t="s">
        <v>4500</v>
      </c>
      <c r="G2151" s="3" t="s">
        <v>4574</v>
      </c>
      <c r="H2151" s="3" t="s">
        <v>4575</v>
      </c>
      <c r="I2151" s="3" t="s">
        <v>4575</v>
      </c>
      <c r="J2151" s="3" t="s">
        <v>4923</v>
      </c>
      <c r="K2151" s="6">
        <v>166705</v>
      </c>
      <c r="L2151" s="6">
        <v>169618</v>
      </c>
      <c r="M2151" s="6">
        <v>-15811</v>
      </c>
      <c r="N2151" s="6">
        <v>-11369</v>
      </c>
      <c r="O2151" s="6">
        <v>-23222</v>
      </c>
      <c r="P2151" s="6">
        <v>-18493</v>
      </c>
      <c r="Q2151" s="6">
        <v>-12453</v>
      </c>
      <c r="R2151" s="6">
        <v>-8930</v>
      </c>
      <c r="S2151" s="6">
        <v>22223</v>
      </c>
      <c r="T2151" s="6">
        <v>14993</v>
      </c>
      <c r="U2151" s="6">
        <v>2228</v>
      </c>
      <c r="V2151" s="6">
        <v>2142</v>
      </c>
      <c r="W2151" s="6">
        <v>315275</v>
      </c>
      <c r="X2151" s="6">
        <v>318095</v>
      </c>
      <c r="Y2151" s="6">
        <v>229595</v>
      </c>
      <c r="Z2151" s="6">
        <v>236202</v>
      </c>
      <c r="AA2151" s="6">
        <v>24352</v>
      </c>
      <c r="AB2151" s="6">
        <v>28170</v>
      </c>
      <c r="AC2151" s="6">
        <v>14229107</v>
      </c>
      <c r="AD2151" s="6">
        <v>14238693</v>
      </c>
      <c r="AF2151">
        <f>Q2151/W2151</f>
        <v>-3.9498850210134009E-2</v>
      </c>
      <c r="AG2151">
        <f>R2151/X2151</f>
        <v>-2.8073374306417893E-2</v>
      </c>
      <c r="AH2151">
        <f>U2151/W2151</f>
        <v>7.0668464039330744E-3</v>
      </c>
      <c r="AI2151">
        <f>V2151/X2151</f>
        <v>6.7338373756267783E-3</v>
      </c>
      <c r="AJ2151">
        <f>Y2151/AA2151</f>
        <v>9.4281783837056512</v>
      </c>
      <c r="AK2151">
        <f>Z2151/AB2151</f>
        <v>8.3848775292864755</v>
      </c>
      <c r="AL2151">
        <f>O2151/K2151</f>
        <v>-0.13929996100896794</v>
      </c>
      <c r="AM2151">
        <f>P2151/L2151</f>
        <v>-0.10902734379605938</v>
      </c>
      <c r="AN2151">
        <f>K2151/W2151</f>
        <v>0.52876060582031559</v>
      </c>
      <c r="AO2151">
        <f>L2151/X2151</f>
        <v>0.53323063864568765</v>
      </c>
      <c r="AP2151">
        <f>IF(OR(Q2151&lt;0, Q2151="NA"), 0, 1)</f>
        <v>0</v>
      </c>
      <c r="AQ2151">
        <f>IF(OR(S2151&lt;0, S2151="NA"), 0, 1)</f>
        <v>1</v>
      </c>
      <c r="AR2151">
        <f>IFERROR(IF((AF2151-AG2151)&gt;0,1,0),0)</f>
        <v>0</v>
      </c>
      <c r="AS2151">
        <f>IFERROR(IF((S2151-Q2151)&gt;0,1,0),0)</f>
        <v>1</v>
      </c>
      <c r="AT2151">
        <f>IFERROR(IF((AH2151-AI2151)&lt;0,1,0),0)</f>
        <v>0</v>
      </c>
      <c r="AU2151">
        <f>IFERROR(IF((AJ2151-AK2151)&gt;0,1,0),0)</f>
        <v>1</v>
      </c>
      <c r="AV2151">
        <f>IFERROR(IF((AL2151-AM2151)&gt;0,1,0),0)</f>
        <v>0</v>
      </c>
      <c r="AW2151">
        <f>IFERROR(IF((AN2151-AO2151)&gt;0,1,0),0)</f>
        <v>0</v>
      </c>
      <c r="AX2151">
        <f>IFERROR(IF((AC2151-AD2151)&lt;0,1,0),0)</f>
        <v>1</v>
      </c>
      <c r="AY2151">
        <f>SUM(AP2151:AX2151)</f>
        <v>4</v>
      </c>
    </row>
    <row r="2152" spans="1:51" x14ac:dyDescent="0.45">
      <c r="A2152" s="1" t="s">
        <v>830</v>
      </c>
      <c r="B2152" s="2">
        <v>4812821</v>
      </c>
      <c r="C2152" s="3" t="s">
        <v>5336</v>
      </c>
      <c r="D2152" s="5">
        <v>17.920000000000002</v>
      </c>
      <c r="E2152" s="5">
        <v>494.31780608000003</v>
      </c>
      <c r="F2152" s="3" t="s">
        <v>4470</v>
      </c>
      <c r="G2152" s="3" t="s">
        <v>4512</v>
      </c>
      <c r="H2152" s="3" t="s">
        <v>4513</v>
      </c>
      <c r="I2152" s="3" t="s">
        <v>4514</v>
      </c>
      <c r="J2152" s="3" t="s">
        <v>4853</v>
      </c>
      <c r="K2152" s="6">
        <v>30429</v>
      </c>
      <c r="L2152" s="6">
        <v>28069</v>
      </c>
      <c r="M2152" s="6">
        <v>-17925</v>
      </c>
      <c r="N2152" s="6">
        <v>-17756</v>
      </c>
      <c r="O2152" s="6">
        <v>-18848</v>
      </c>
      <c r="P2152" s="6">
        <v>-18573</v>
      </c>
      <c r="Q2152" s="6">
        <v>-18147</v>
      </c>
      <c r="R2152" s="6">
        <v>-17982</v>
      </c>
      <c r="S2152" s="6">
        <v>-8876</v>
      </c>
      <c r="T2152" s="6">
        <v>-9473</v>
      </c>
      <c r="U2152" s="6" t="s">
        <v>4474</v>
      </c>
      <c r="V2152" s="6" t="s">
        <v>4474</v>
      </c>
      <c r="W2152" s="6">
        <v>40193</v>
      </c>
      <c r="X2152" s="6">
        <v>52574</v>
      </c>
      <c r="Y2152" s="6">
        <v>34330</v>
      </c>
      <c r="Z2152" s="6">
        <v>46556</v>
      </c>
      <c r="AA2152" s="6">
        <v>7554</v>
      </c>
      <c r="AB2152" s="6">
        <v>16694</v>
      </c>
      <c r="AC2152" s="6">
        <v>27588819</v>
      </c>
      <c r="AD2152" s="6">
        <v>27588812</v>
      </c>
      <c r="AF2152">
        <f>Q2152/W2152</f>
        <v>-0.45149652924638617</v>
      </c>
      <c r="AG2152">
        <f>R2152/X2152</f>
        <v>-0.34203218320843004</v>
      </c>
      <c r="AH2152" t="e">
        <f>U2152/W2152</f>
        <v>#VALUE!</v>
      </c>
      <c r="AI2152" t="e">
        <f>V2152/X2152</f>
        <v>#VALUE!</v>
      </c>
      <c r="AJ2152">
        <f>Y2152/AA2152</f>
        <v>4.5446121260259469</v>
      </c>
      <c r="AK2152">
        <f>Z2152/AB2152</f>
        <v>2.7887863903198755</v>
      </c>
      <c r="AL2152">
        <f>O2152/K2152</f>
        <v>-0.61940911630352624</v>
      </c>
      <c r="AM2152">
        <f>P2152/L2152</f>
        <v>-0.66169083330364464</v>
      </c>
      <c r="AN2152">
        <f>K2152/W2152</f>
        <v>0.75707212698728632</v>
      </c>
      <c r="AO2152">
        <f>L2152/X2152</f>
        <v>0.53389508121885343</v>
      </c>
      <c r="AP2152">
        <f>IF(OR(Q2152&lt;0, Q2152="NA"), 0, 1)</f>
        <v>0</v>
      </c>
      <c r="AQ2152">
        <f>IF(OR(S2152&lt;0, S2152="NA"), 0, 1)</f>
        <v>0</v>
      </c>
      <c r="AR2152">
        <f>IFERROR(IF((AF2152-AG2152)&gt;0,1,0),0)</f>
        <v>0</v>
      </c>
      <c r="AS2152">
        <f>IFERROR(IF((S2152-Q2152)&gt;0,1,0),0)</f>
        <v>1</v>
      </c>
      <c r="AT2152">
        <f>IFERROR(IF((AH2152-AI2152)&lt;0,1,0),0)</f>
        <v>0</v>
      </c>
      <c r="AU2152">
        <f>IFERROR(IF((AJ2152-AK2152)&gt;0,1,0),0)</f>
        <v>1</v>
      </c>
      <c r="AV2152">
        <f>IFERROR(IF((AL2152-AM2152)&gt;0,1,0),0)</f>
        <v>1</v>
      </c>
      <c r="AW2152">
        <f>IFERROR(IF((AN2152-AO2152)&gt;0,1,0),0)</f>
        <v>1</v>
      </c>
      <c r="AX2152">
        <f>IFERROR(IF((AC2152-AD2152)&lt;0,1,0),0)</f>
        <v>0</v>
      </c>
      <c r="AY2152">
        <f>SUM(AP2152:AX2152)</f>
        <v>4</v>
      </c>
    </row>
    <row r="2153" spans="1:51" x14ac:dyDescent="0.45">
      <c r="A2153" s="1" t="s">
        <v>841</v>
      </c>
      <c r="B2153" s="2">
        <v>103343</v>
      </c>
      <c r="C2153" s="3" t="s">
        <v>5337</v>
      </c>
      <c r="D2153" s="5">
        <v>48.16</v>
      </c>
      <c r="E2153" s="5">
        <v>13043.770754560001</v>
      </c>
      <c r="F2153" s="3" t="s">
        <v>4480</v>
      </c>
      <c r="G2153" s="3" t="s">
        <v>4509</v>
      </c>
      <c r="H2153" s="3" t="s">
        <v>4509</v>
      </c>
      <c r="I2153" s="3" t="s">
        <v>4677</v>
      </c>
      <c r="J2153" s="3" t="s">
        <v>4691</v>
      </c>
      <c r="K2153" s="6">
        <v>14088000</v>
      </c>
      <c r="L2153" s="6">
        <v>13806000</v>
      </c>
      <c r="M2153" s="6">
        <v>1865000</v>
      </c>
      <c r="N2153" s="6">
        <v>1831000</v>
      </c>
      <c r="O2153" s="6">
        <v>1785000</v>
      </c>
      <c r="P2153" s="6">
        <v>1752000</v>
      </c>
      <c r="Q2153" s="6">
        <v>1305000</v>
      </c>
      <c r="R2153" s="6">
        <v>1280000</v>
      </c>
      <c r="S2153" s="6">
        <v>2388000</v>
      </c>
      <c r="T2153" s="6">
        <v>2468000</v>
      </c>
      <c r="U2153" s="6">
        <v>2972000</v>
      </c>
      <c r="V2153" s="6">
        <v>2971000</v>
      </c>
      <c r="W2153" s="6">
        <v>67356000</v>
      </c>
      <c r="X2153" s="6">
        <v>65194000</v>
      </c>
      <c r="Y2153" s="6" t="s">
        <v>4474</v>
      </c>
      <c r="Z2153" s="6" t="s">
        <v>4474</v>
      </c>
      <c r="AA2153" s="6" t="s">
        <v>4474</v>
      </c>
      <c r="AB2153" s="6" t="s">
        <v>4474</v>
      </c>
      <c r="AC2153" s="6">
        <v>270842416</v>
      </c>
      <c r="AD2153" s="6">
        <v>270835170</v>
      </c>
      <c r="AF2153">
        <f>Q2153/W2153</f>
        <v>1.9374665954035274E-2</v>
      </c>
      <c r="AG2153">
        <f>R2153/X2153</f>
        <v>1.9633708623492958E-2</v>
      </c>
      <c r="AH2153">
        <f>U2153/W2153</f>
        <v>4.412376031830869E-2</v>
      </c>
      <c r="AI2153">
        <f>V2153/X2153</f>
        <v>4.5571678375310613E-2</v>
      </c>
      <c r="AJ2153" t="e">
        <f>Y2153/AA2153</f>
        <v>#VALUE!</v>
      </c>
      <c r="AK2153" t="e">
        <f>Z2153/AB2153</f>
        <v>#VALUE!</v>
      </c>
      <c r="AL2153">
        <f>O2153/K2153</f>
        <v>0.12670357751277683</v>
      </c>
      <c r="AM2153">
        <f>P2153/L2153</f>
        <v>0.12690134724033028</v>
      </c>
      <c r="AN2153">
        <f>K2153/W2153</f>
        <v>0.20915731337965437</v>
      </c>
      <c r="AO2153">
        <f>L2153/X2153</f>
        <v>0.21176795410620608</v>
      </c>
      <c r="AP2153">
        <f>IF(OR(Q2153&lt;0, Q2153="NA"), 0, 1)</f>
        <v>1</v>
      </c>
      <c r="AQ2153">
        <f>IF(OR(S2153&lt;0, S2153="NA"), 0, 1)</f>
        <v>1</v>
      </c>
      <c r="AR2153">
        <f>IFERROR(IF((AF2153-AG2153)&gt;0,1,0),0)</f>
        <v>0</v>
      </c>
      <c r="AS2153">
        <f>IFERROR(IF((S2153-Q2153)&gt;0,1,0),0)</f>
        <v>1</v>
      </c>
      <c r="AT2153">
        <f>IFERROR(IF((AH2153-AI2153)&lt;0,1,0),0)</f>
        <v>1</v>
      </c>
      <c r="AU2153">
        <f>IFERROR(IF((AJ2153-AK2153)&gt;0,1,0),0)</f>
        <v>0</v>
      </c>
      <c r="AV2153">
        <f>IFERROR(IF((AL2153-AM2153)&gt;0,1,0),0)</f>
        <v>0</v>
      </c>
      <c r="AW2153">
        <f>IFERROR(IF((AN2153-AO2153)&gt;0,1,0),0)</f>
        <v>0</v>
      </c>
      <c r="AX2153">
        <f>IFERROR(IF((AC2153-AD2153)&lt;0,1,0),0)</f>
        <v>0</v>
      </c>
      <c r="AY2153">
        <f>SUM(AP2153:AX2153)</f>
        <v>4</v>
      </c>
    </row>
    <row r="2154" spans="1:51" x14ac:dyDescent="0.45">
      <c r="A2154" s="1" t="s">
        <v>849</v>
      </c>
      <c r="B2154" s="2">
        <v>4969247</v>
      </c>
      <c r="C2154" s="3" t="s">
        <v>5336</v>
      </c>
      <c r="D2154" s="5">
        <v>8.51</v>
      </c>
      <c r="E2154" s="5">
        <v>95.273594369999998</v>
      </c>
      <c r="F2154" s="3" t="s">
        <v>4500</v>
      </c>
      <c r="G2154" s="3" t="s">
        <v>4574</v>
      </c>
      <c r="H2154" s="3" t="s">
        <v>4580</v>
      </c>
      <c r="I2154" s="3" t="s">
        <v>4581</v>
      </c>
      <c r="J2154" s="3" t="s">
        <v>4936</v>
      </c>
      <c r="K2154" s="6">
        <v>18824.675999999999</v>
      </c>
      <c r="L2154" s="6">
        <v>18238.664000000001</v>
      </c>
      <c r="M2154" s="6">
        <v>3699.145</v>
      </c>
      <c r="N2154" s="6">
        <v>3153.5259999999998</v>
      </c>
      <c r="O2154" s="6">
        <v>2972.2750000000001</v>
      </c>
      <c r="P2154" s="6">
        <v>2444.1149999999998</v>
      </c>
      <c r="Q2154" s="6">
        <v>2998.819</v>
      </c>
      <c r="R2154" s="6">
        <v>2762.9409999999998</v>
      </c>
      <c r="S2154" s="6">
        <v>1462.992</v>
      </c>
      <c r="T2154" s="6">
        <v>1397.184</v>
      </c>
      <c r="U2154" s="6" t="s">
        <v>4474</v>
      </c>
      <c r="V2154" s="6" t="s">
        <v>4474</v>
      </c>
      <c r="W2154" s="6">
        <v>55945.114000000001</v>
      </c>
      <c r="X2154" s="6">
        <v>53997.156000000003</v>
      </c>
      <c r="Y2154" s="6">
        <v>45700.745000000003</v>
      </c>
      <c r="Z2154" s="6">
        <v>43831.534</v>
      </c>
      <c r="AA2154" s="6">
        <v>3019</v>
      </c>
      <c r="AB2154" s="6">
        <v>2818</v>
      </c>
      <c r="AC2154" s="6">
        <v>11178933</v>
      </c>
      <c r="AD2154" s="6">
        <v>11172683</v>
      </c>
      <c r="AF2154">
        <f>Q2154/W2154</f>
        <v>5.3602875847209817E-2</v>
      </c>
      <c r="AG2154">
        <f>R2154/X2154</f>
        <v>5.1168268936238041E-2</v>
      </c>
      <c r="AH2154" t="e">
        <f>U2154/W2154</f>
        <v>#VALUE!</v>
      </c>
      <c r="AI2154" t="e">
        <f>V2154/X2154</f>
        <v>#VALUE!</v>
      </c>
      <c r="AJ2154">
        <f>Y2154/AA2154</f>
        <v>15.137709506459093</v>
      </c>
      <c r="AK2154">
        <f>Z2154/AB2154</f>
        <v>15.554128459900639</v>
      </c>
      <c r="AL2154">
        <f>O2154/K2154</f>
        <v>0.15789249174859638</v>
      </c>
      <c r="AM2154">
        <f>P2154/L2154</f>
        <v>0.13400734834525158</v>
      </c>
      <c r="AN2154">
        <f>K2154/W2154</f>
        <v>0.33648471964861842</v>
      </c>
      <c r="AO2154">
        <f>L2154/X2154</f>
        <v>0.33777082630055555</v>
      </c>
      <c r="AP2154">
        <f>IF(OR(Q2154&lt;0, Q2154="NA"), 0, 1)</f>
        <v>1</v>
      </c>
      <c r="AQ2154">
        <f>IF(OR(S2154&lt;0, S2154="NA"), 0, 1)</f>
        <v>1</v>
      </c>
      <c r="AR2154">
        <f>IFERROR(IF((AF2154-AG2154)&gt;0,1,0),0)</f>
        <v>1</v>
      </c>
      <c r="AS2154">
        <f>IFERROR(IF((S2154-Q2154)&gt;0,1,0),0)</f>
        <v>0</v>
      </c>
      <c r="AT2154">
        <f>IFERROR(IF((AH2154-AI2154)&lt;0,1,0),0)</f>
        <v>0</v>
      </c>
      <c r="AU2154">
        <f>IFERROR(IF((AJ2154-AK2154)&gt;0,1,0),0)</f>
        <v>0</v>
      </c>
      <c r="AV2154">
        <f>IFERROR(IF((AL2154-AM2154)&gt;0,1,0),0)</f>
        <v>1</v>
      </c>
      <c r="AW2154">
        <f>IFERROR(IF((AN2154-AO2154)&gt;0,1,0),0)</f>
        <v>0</v>
      </c>
      <c r="AX2154">
        <f>IFERROR(IF((AC2154-AD2154)&lt;0,1,0),0)</f>
        <v>0</v>
      </c>
      <c r="AY2154">
        <f>SUM(AP2154:AX2154)</f>
        <v>4</v>
      </c>
    </row>
    <row r="2155" spans="1:51" x14ac:dyDescent="0.45">
      <c r="A2155" s="1" t="s">
        <v>862</v>
      </c>
      <c r="B2155" s="2">
        <v>5721381</v>
      </c>
      <c r="C2155" s="3" t="s">
        <v>5337</v>
      </c>
      <c r="D2155" s="5">
        <v>21.37</v>
      </c>
      <c r="E2155" s="5">
        <v>1020.9102708299999</v>
      </c>
      <c r="F2155" s="3" t="s">
        <v>4480</v>
      </c>
      <c r="G2155" s="3" t="s">
        <v>4491</v>
      </c>
      <c r="H2155" s="3" t="s">
        <v>4492</v>
      </c>
      <c r="I2155" s="3" t="s">
        <v>4493</v>
      </c>
      <c r="J2155" s="3" t="s">
        <v>4553</v>
      </c>
      <c r="K2155" s="6">
        <v>70950.616999999998</v>
      </c>
      <c r="L2155" s="6">
        <v>70947.694000000003</v>
      </c>
      <c r="M2155" s="6" t="s">
        <v>4474</v>
      </c>
      <c r="N2155" s="6" t="s">
        <v>4474</v>
      </c>
      <c r="O2155" s="6">
        <v>60009.205999999998</v>
      </c>
      <c r="P2155" s="6">
        <v>59993.337</v>
      </c>
      <c r="Q2155" s="6">
        <v>104136.54399999999</v>
      </c>
      <c r="R2155" s="6">
        <v>107022.303</v>
      </c>
      <c r="S2155" s="6">
        <v>73338.915999999997</v>
      </c>
      <c r="T2155" s="6">
        <v>74439.021999999997</v>
      </c>
      <c r="U2155" s="6" t="s">
        <v>4474</v>
      </c>
      <c r="V2155" s="6" t="s">
        <v>4474</v>
      </c>
      <c r="W2155" s="6">
        <v>1437388.267</v>
      </c>
      <c r="X2155" s="6">
        <v>1437388.267</v>
      </c>
      <c r="Y2155" s="6">
        <v>24354.692999999999</v>
      </c>
      <c r="Z2155" s="6">
        <v>24354.692999999999</v>
      </c>
      <c r="AA2155" s="6">
        <v>455571</v>
      </c>
      <c r="AB2155" s="6">
        <v>455571</v>
      </c>
      <c r="AC2155" s="6">
        <v>47812112</v>
      </c>
      <c r="AD2155" s="6">
        <v>47812112</v>
      </c>
      <c r="AF2155">
        <f>Q2155/W2155</f>
        <v>7.2448444439681792E-2</v>
      </c>
      <c r="AG2155">
        <f>R2155/X2155</f>
        <v>7.445608500991055E-2</v>
      </c>
      <c r="AH2155" t="e">
        <f>U2155/W2155</f>
        <v>#VALUE!</v>
      </c>
      <c r="AI2155" t="e">
        <f>V2155/X2155</f>
        <v>#VALUE!</v>
      </c>
      <c r="AJ2155">
        <f>Y2155/AA2155</f>
        <v>5.345970880499417E-2</v>
      </c>
      <c r="AK2155">
        <f>Z2155/AB2155</f>
        <v>5.345970880499417E-2</v>
      </c>
      <c r="AL2155">
        <f>O2155/K2155</f>
        <v>0.84578836009276703</v>
      </c>
      <c r="AM2155">
        <f>P2155/L2155</f>
        <v>0.84559953421460032</v>
      </c>
      <c r="AN2155">
        <f>K2155/W2155</f>
        <v>4.9360787637485283E-2</v>
      </c>
      <c r="AO2155">
        <f>L2155/X2155</f>
        <v>4.9358754088118628E-2</v>
      </c>
      <c r="AP2155">
        <f>IF(OR(Q2155&lt;0, Q2155="NA"), 0, 1)</f>
        <v>1</v>
      </c>
      <c r="AQ2155">
        <f>IF(OR(S2155&lt;0, S2155="NA"), 0, 1)</f>
        <v>1</v>
      </c>
      <c r="AR2155">
        <f>IFERROR(IF((AF2155-AG2155)&gt;0,1,0),0)</f>
        <v>0</v>
      </c>
      <c r="AS2155">
        <f>IFERROR(IF((S2155-Q2155)&gt;0,1,0),0)</f>
        <v>0</v>
      </c>
      <c r="AT2155">
        <f>IFERROR(IF((AH2155-AI2155)&lt;0,1,0),0)</f>
        <v>0</v>
      </c>
      <c r="AU2155">
        <f>IFERROR(IF((AJ2155-AK2155)&gt;0,1,0),0)</f>
        <v>0</v>
      </c>
      <c r="AV2155">
        <f>IFERROR(IF((AL2155-AM2155)&gt;0,1,0),0)</f>
        <v>1</v>
      </c>
      <c r="AW2155">
        <f>IFERROR(IF((AN2155-AO2155)&gt;0,1,0),0)</f>
        <v>1</v>
      </c>
      <c r="AX2155">
        <f>IFERROR(IF((AC2155-AD2155)&lt;0,1,0),0)</f>
        <v>0</v>
      </c>
      <c r="AY2155">
        <f>SUM(AP2155:AX2155)</f>
        <v>4</v>
      </c>
    </row>
    <row r="2156" spans="1:51" x14ac:dyDescent="0.45">
      <c r="A2156" s="1" t="s">
        <v>878</v>
      </c>
      <c r="B2156" s="2">
        <v>4985386</v>
      </c>
      <c r="C2156" s="3" t="s">
        <v>5336</v>
      </c>
      <c r="D2156" s="7">
        <v>1.5</v>
      </c>
      <c r="E2156" s="5">
        <v>0.92195400000000005</v>
      </c>
      <c r="F2156" s="3" t="s">
        <v>4475</v>
      </c>
      <c r="G2156" s="3" t="s">
        <v>4529</v>
      </c>
      <c r="H2156" s="3" t="s">
        <v>4569</v>
      </c>
      <c r="I2156" s="3" t="s">
        <v>4572</v>
      </c>
      <c r="J2156" s="3" t="s">
        <v>4939</v>
      </c>
      <c r="K2156" s="6">
        <v>2830.442</v>
      </c>
      <c r="L2156" s="6">
        <v>1945.442</v>
      </c>
      <c r="M2156" s="6">
        <v>-22834.353999999999</v>
      </c>
      <c r="N2156" s="6">
        <v>-27775.916000000001</v>
      </c>
      <c r="O2156" s="6">
        <v>-27007.555</v>
      </c>
      <c r="P2156" s="6">
        <v>-32327.341</v>
      </c>
      <c r="Q2156" s="6">
        <v>-26864.34</v>
      </c>
      <c r="R2156" s="6">
        <v>-36830.521999999997</v>
      </c>
      <c r="S2156" s="6">
        <v>-2780.4520000000002</v>
      </c>
      <c r="T2156" s="6">
        <v>-3377.8629999999998</v>
      </c>
      <c r="U2156" s="6" t="s">
        <v>4474</v>
      </c>
      <c r="V2156" s="6" t="s">
        <v>4474</v>
      </c>
      <c r="W2156" s="6">
        <v>27591.648000000001</v>
      </c>
      <c r="X2156" s="6">
        <v>27591.648000000001</v>
      </c>
      <c r="Y2156" s="6">
        <v>10473.111999999999</v>
      </c>
      <c r="Z2156" s="6">
        <v>10473.111999999999</v>
      </c>
      <c r="AA2156" s="6">
        <v>9057</v>
      </c>
      <c r="AB2156" s="6">
        <v>9057</v>
      </c>
      <c r="AC2156" s="6">
        <v>524124</v>
      </c>
      <c r="AD2156" s="6">
        <v>524124</v>
      </c>
      <c r="AF2156">
        <f>Q2156/W2156</f>
        <v>-0.97364028419034632</v>
      </c>
      <c r="AG2156">
        <f>R2156/X2156</f>
        <v>-1.334843138039453</v>
      </c>
      <c r="AH2156" t="e">
        <f>U2156/W2156</f>
        <v>#VALUE!</v>
      </c>
      <c r="AI2156" t="e">
        <f>V2156/X2156</f>
        <v>#VALUE!</v>
      </c>
      <c r="AJ2156">
        <f>Y2156/AA2156</f>
        <v>1.1563555261123992</v>
      </c>
      <c r="AK2156">
        <f>Z2156/AB2156</f>
        <v>1.1563555261123992</v>
      </c>
      <c r="AL2156">
        <f>O2156/K2156</f>
        <v>-9.5418153772449674</v>
      </c>
      <c r="AM2156">
        <f>P2156/L2156</f>
        <v>-16.616964679491858</v>
      </c>
      <c r="AN2156">
        <f>K2156/W2156</f>
        <v>0.10258328897208314</v>
      </c>
      <c r="AO2156">
        <f>L2156/X2156</f>
        <v>7.0508365430002579E-2</v>
      </c>
      <c r="AP2156">
        <f>IF(OR(Q2156&lt;0, Q2156="NA"), 0, 1)</f>
        <v>0</v>
      </c>
      <c r="AQ2156">
        <f>IF(OR(S2156&lt;0, S2156="NA"), 0, 1)</f>
        <v>0</v>
      </c>
      <c r="AR2156">
        <f>IFERROR(IF((AF2156-AG2156)&gt;0,1,0),0)</f>
        <v>1</v>
      </c>
      <c r="AS2156">
        <f>IFERROR(IF((S2156-Q2156)&gt;0,1,0),0)</f>
        <v>1</v>
      </c>
      <c r="AT2156">
        <f>IFERROR(IF((AH2156-AI2156)&lt;0,1,0),0)</f>
        <v>0</v>
      </c>
      <c r="AU2156">
        <f>IFERROR(IF((AJ2156-AK2156)&gt;0,1,0),0)</f>
        <v>0</v>
      </c>
      <c r="AV2156">
        <f>IFERROR(IF((AL2156-AM2156)&gt;0,1,0),0)</f>
        <v>1</v>
      </c>
      <c r="AW2156">
        <f>IFERROR(IF((AN2156-AO2156)&gt;0,1,0),0)</f>
        <v>1</v>
      </c>
      <c r="AX2156">
        <f>IFERROR(IF((AC2156-AD2156)&lt;0,1,0),0)</f>
        <v>0</v>
      </c>
      <c r="AY2156">
        <f>SUM(AP2156:AX2156)</f>
        <v>4</v>
      </c>
    </row>
    <row r="2157" spans="1:51" x14ac:dyDescent="0.45">
      <c r="A2157" s="1" t="s">
        <v>880</v>
      </c>
      <c r="B2157" s="2">
        <v>4044652</v>
      </c>
      <c r="C2157" s="3" t="s">
        <v>5335</v>
      </c>
      <c r="D2157" s="5">
        <v>15.9</v>
      </c>
      <c r="E2157" s="5">
        <v>1662.0322629</v>
      </c>
      <c r="F2157" s="3" t="s">
        <v>4480</v>
      </c>
      <c r="G2157" s="3" t="s">
        <v>4481</v>
      </c>
      <c r="H2157" s="3" t="s">
        <v>4481</v>
      </c>
      <c r="I2157" s="3" t="s">
        <v>4482</v>
      </c>
      <c r="J2157" s="3" t="s">
        <v>4484</v>
      </c>
      <c r="K2157" s="6">
        <v>213753</v>
      </c>
      <c r="L2157" s="6">
        <v>216624</v>
      </c>
      <c r="M2157" s="6" t="s">
        <v>4474</v>
      </c>
      <c r="N2157" s="6" t="s">
        <v>4474</v>
      </c>
      <c r="O2157" s="6">
        <v>286741</v>
      </c>
      <c r="P2157" s="6">
        <v>270531</v>
      </c>
      <c r="Q2157" s="6">
        <v>16139</v>
      </c>
      <c r="R2157" s="6">
        <v>19084</v>
      </c>
      <c r="S2157" s="6">
        <v>-28052</v>
      </c>
      <c r="T2157" s="6">
        <v>43500</v>
      </c>
      <c r="U2157" s="6">
        <v>1420640</v>
      </c>
      <c r="V2157" s="6">
        <v>1683899</v>
      </c>
      <c r="W2157" s="6">
        <v>10686503</v>
      </c>
      <c r="X2157" s="6">
        <v>10763590</v>
      </c>
      <c r="Y2157" s="6" t="s">
        <v>4474</v>
      </c>
      <c r="Z2157" s="6" t="s">
        <v>4474</v>
      </c>
      <c r="AA2157" s="6" t="s">
        <v>4474</v>
      </c>
      <c r="AB2157" s="6" t="s">
        <v>4474</v>
      </c>
      <c r="AC2157" s="6">
        <v>104725436</v>
      </c>
      <c r="AD2157" s="6">
        <v>104755270</v>
      </c>
      <c r="AF2157">
        <f>Q2157/W2157</f>
        <v>1.5102227548151159E-3</v>
      </c>
      <c r="AG2157">
        <f>R2157/X2157</f>
        <v>1.7730143938964602E-3</v>
      </c>
      <c r="AH2157">
        <f>U2157/W2157</f>
        <v>0.13293778142391388</v>
      </c>
      <c r="AI2157">
        <f>V2157/X2157</f>
        <v>0.15644399312868662</v>
      </c>
      <c r="AJ2157" t="e">
        <f>Y2157/AA2157</f>
        <v>#VALUE!</v>
      </c>
      <c r="AK2157" t="e">
        <f>Z2157/AB2157</f>
        <v>#VALUE!</v>
      </c>
      <c r="AL2157">
        <f>O2157/K2157</f>
        <v>1.3414595350708529</v>
      </c>
      <c r="AM2157">
        <f>P2157/L2157</f>
        <v>1.2488505428761356</v>
      </c>
      <c r="AN2157">
        <f>K2157/W2157</f>
        <v>2.0002146633000525E-2</v>
      </c>
      <c r="AO2157">
        <f>L2157/X2157</f>
        <v>2.0125627230319996E-2</v>
      </c>
      <c r="AP2157">
        <f>IF(OR(Q2157&lt;0, Q2157="NA"), 0, 1)</f>
        <v>1</v>
      </c>
      <c r="AQ2157">
        <f>IF(OR(S2157&lt;0, S2157="NA"), 0, 1)</f>
        <v>0</v>
      </c>
      <c r="AR2157">
        <f>IFERROR(IF((AF2157-AG2157)&gt;0,1,0),0)</f>
        <v>0</v>
      </c>
      <c r="AS2157">
        <f>IFERROR(IF((S2157-Q2157)&gt;0,1,0),0)</f>
        <v>0</v>
      </c>
      <c r="AT2157">
        <f>IFERROR(IF((AH2157-AI2157)&lt;0,1,0),0)</f>
        <v>1</v>
      </c>
      <c r="AU2157">
        <f>IFERROR(IF((AJ2157-AK2157)&gt;0,1,0),0)</f>
        <v>0</v>
      </c>
      <c r="AV2157">
        <f>IFERROR(IF((AL2157-AM2157)&gt;0,1,0),0)</f>
        <v>1</v>
      </c>
      <c r="AW2157">
        <f>IFERROR(IF((AN2157-AO2157)&gt;0,1,0),0)</f>
        <v>0</v>
      </c>
      <c r="AX2157">
        <f>IFERROR(IF((AC2157-AD2157)&lt;0,1,0),0)</f>
        <v>1</v>
      </c>
      <c r="AY2157">
        <f>SUM(AP2157:AX2157)</f>
        <v>4</v>
      </c>
    </row>
    <row r="2158" spans="1:51" x14ac:dyDescent="0.45">
      <c r="A2158" s="1" t="s">
        <v>882</v>
      </c>
      <c r="B2158" s="2">
        <v>4419132</v>
      </c>
      <c r="C2158" s="3" t="s">
        <v>5335</v>
      </c>
      <c r="D2158" s="5">
        <v>87.67</v>
      </c>
      <c r="E2158" s="5">
        <v>5014.2400616000004</v>
      </c>
      <c r="F2158" s="3" t="s">
        <v>4475</v>
      </c>
      <c r="G2158" s="3" t="s">
        <v>4548</v>
      </c>
      <c r="H2158" s="3" t="s">
        <v>4647</v>
      </c>
      <c r="I2158" s="3" t="s">
        <v>4687</v>
      </c>
      <c r="J2158" s="3" t="s">
        <v>4893</v>
      </c>
      <c r="K2158" s="6">
        <v>3331988</v>
      </c>
      <c r="L2158" s="6">
        <v>3385903</v>
      </c>
      <c r="M2158" s="6">
        <v>398443</v>
      </c>
      <c r="N2158" s="6">
        <v>421725</v>
      </c>
      <c r="O2158" s="6">
        <v>271494</v>
      </c>
      <c r="P2158" s="6">
        <v>293507</v>
      </c>
      <c r="Q2158" s="6">
        <v>214056</v>
      </c>
      <c r="R2158" s="6">
        <v>227407</v>
      </c>
      <c r="S2158" s="6">
        <v>537515</v>
      </c>
      <c r="T2158" s="6">
        <v>735482</v>
      </c>
      <c r="U2158" s="6" t="s">
        <v>4474</v>
      </c>
      <c r="V2158" s="6" t="s">
        <v>4474</v>
      </c>
      <c r="W2158" s="6">
        <v>2760740</v>
      </c>
      <c r="X2158" s="6">
        <v>2760821</v>
      </c>
      <c r="Y2158" s="6">
        <v>1826258</v>
      </c>
      <c r="Z2158" s="6">
        <v>1847810</v>
      </c>
      <c r="AA2158" s="6">
        <v>566940</v>
      </c>
      <c r="AB2158" s="6">
        <v>544441</v>
      </c>
      <c r="AC2158" s="6">
        <v>57261000</v>
      </c>
      <c r="AD2158" s="6">
        <v>58752000</v>
      </c>
      <c r="AF2158">
        <f>Q2158/W2158</f>
        <v>7.7535733172989854E-2</v>
      </c>
      <c r="AG2158">
        <f>R2158/X2158</f>
        <v>8.2369338685847435E-2</v>
      </c>
      <c r="AH2158" t="e">
        <f>U2158/W2158</f>
        <v>#VALUE!</v>
      </c>
      <c r="AI2158" t="e">
        <f>V2158/X2158</f>
        <v>#VALUE!</v>
      </c>
      <c r="AJ2158">
        <f>Y2158/AA2158</f>
        <v>3.221254453734081</v>
      </c>
      <c r="AK2158">
        <f>Z2158/AB2158</f>
        <v>3.3939582066743688</v>
      </c>
      <c r="AL2158">
        <f>O2158/K2158</f>
        <v>8.1481085766215239E-2</v>
      </c>
      <c r="AM2158">
        <f>P2158/L2158</f>
        <v>8.6684999540742894E-2</v>
      </c>
      <c r="AN2158">
        <f>K2158/W2158</f>
        <v>1.2069184349123785</v>
      </c>
      <c r="AO2158">
        <f>L2158/X2158</f>
        <v>1.2264116362487825</v>
      </c>
      <c r="AP2158">
        <f>IF(OR(Q2158&lt;0, Q2158="NA"), 0, 1)</f>
        <v>1</v>
      </c>
      <c r="AQ2158">
        <f>IF(OR(S2158&lt;0, S2158="NA"), 0, 1)</f>
        <v>1</v>
      </c>
      <c r="AR2158">
        <f>IFERROR(IF((AF2158-AG2158)&gt;0,1,0),0)</f>
        <v>0</v>
      </c>
      <c r="AS2158">
        <f>IFERROR(IF((S2158-Q2158)&gt;0,1,0),0)</f>
        <v>1</v>
      </c>
      <c r="AT2158">
        <f>IFERROR(IF((AH2158-AI2158)&lt;0,1,0),0)</f>
        <v>0</v>
      </c>
      <c r="AU2158">
        <f>IFERROR(IF((AJ2158-AK2158)&gt;0,1,0),0)</f>
        <v>0</v>
      </c>
      <c r="AV2158">
        <f>IFERROR(IF((AL2158-AM2158)&gt;0,1,0),0)</f>
        <v>0</v>
      </c>
      <c r="AW2158">
        <f>IFERROR(IF((AN2158-AO2158)&gt;0,1,0),0)</f>
        <v>0</v>
      </c>
      <c r="AX2158">
        <f>IFERROR(IF((AC2158-AD2158)&lt;0,1,0),0)</f>
        <v>1</v>
      </c>
      <c r="AY2158">
        <f>SUM(AP2158:AX2158)</f>
        <v>4</v>
      </c>
    </row>
    <row r="2159" spans="1:51" x14ac:dyDescent="0.45">
      <c r="A2159" s="1" t="s">
        <v>889</v>
      </c>
      <c r="B2159" s="2">
        <v>100185</v>
      </c>
      <c r="C2159" s="3" t="s">
        <v>5337</v>
      </c>
      <c r="D2159" s="5">
        <v>64.87</v>
      </c>
      <c r="E2159" s="5">
        <v>3416.5731599999999</v>
      </c>
      <c r="F2159" s="3" t="s">
        <v>4480</v>
      </c>
      <c r="G2159" s="3" t="s">
        <v>4481</v>
      </c>
      <c r="H2159" s="3" t="s">
        <v>4481</v>
      </c>
      <c r="I2159" s="3" t="s">
        <v>4482</v>
      </c>
      <c r="J2159" s="3" t="s">
        <v>4484</v>
      </c>
      <c r="K2159" s="6">
        <v>746303</v>
      </c>
      <c r="L2159" s="6">
        <v>726975</v>
      </c>
      <c r="M2159" s="6" t="s">
        <v>4474</v>
      </c>
      <c r="N2159" s="6" t="s">
        <v>4474</v>
      </c>
      <c r="O2159" s="6">
        <v>431116</v>
      </c>
      <c r="P2159" s="6">
        <v>397549</v>
      </c>
      <c r="Q2159" s="6">
        <v>182481</v>
      </c>
      <c r="R2159" s="6">
        <v>166394</v>
      </c>
      <c r="S2159" s="6" t="s">
        <v>4474</v>
      </c>
      <c r="T2159" s="6">
        <v>221244</v>
      </c>
      <c r="U2159" s="6">
        <v>737312</v>
      </c>
      <c r="V2159" s="6" t="s">
        <v>4474</v>
      </c>
      <c r="W2159" s="6">
        <v>16386044</v>
      </c>
      <c r="X2159" s="6">
        <v>16404700</v>
      </c>
      <c r="Y2159" s="6" t="s">
        <v>4474</v>
      </c>
      <c r="Z2159" s="6" t="s">
        <v>4474</v>
      </c>
      <c r="AA2159" s="6" t="s">
        <v>4474</v>
      </c>
      <c r="AB2159" s="6" t="s">
        <v>4474</v>
      </c>
      <c r="AC2159" s="6">
        <v>52668000</v>
      </c>
      <c r="AD2159" s="6">
        <v>52545891</v>
      </c>
      <c r="AF2159">
        <f>Q2159/W2159</f>
        <v>1.1136367020618277E-2</v>
      </c>
      <c r="AG2159">
        <f>R2159/X2159</f>
        <v>1.0143068754686157E-2</v>
      </c>
      <c r="AH2159">
        <f>U2159/W2159</f>
        <v>4.4996339567988465E-2</v>
      </c>
      <c r="AI2159" t="e">
        <f>V2159/X2159</f>
        <v>#VALUE!</v>
      </c>
      <c r="AJ2159" t="e">
        <f>Y2159/AA2159</f>
        <v>#VALUE!</v>
      </c>
      <c r="AK2159" t="e">
        <f>Z2159/AB2159</f>
        <v>#VALUE!</v>
      </c>
      <c r="AL2159">
        <f>O2159/K2159</f>
        <v>0.57766885567926163</v>
      </c>
      <c r="AM2159">
        <f>P2159/L2159</f>
        <v>0.54685374325114344</v>
      </c>
      <c r="AN2159">
        <f>K2159/W2159</f>
        <v>4.5545038204462283E-2</v>
      </c>
      <c r="AO2159">
        <f>L2159/X2159</f>
        <v>4.4315043859381766E-2</v>
      </c>
      <c r="AP2159">
        <f>IF(OR(Q2159&lt;0, Q2159="NA"), 0, 1)</f>
        <v>1</v>
      </c>
      <c r="AQ2159">
        <f>IF(OR(S2159&lt;0, S2159="NA"), 0, 1)</f>
        <v>0</v>
      </c>
      <c r="AR2159">
        <f>IFERROR(IF((AF2159-AG2159)&gt;0,1,0),0)</f>
        <v>1</v>
      </c>
      <c r="AS2159">
        <f>IFERROR(IF((S2159-Q2159)&gt;0,1,0),0)</f>
        <v>0</v>
      </c>
      <c r="AT2159">
        <f>IFERROR(IF((AH2159-AI2159)&lt;0,1,0),0)</f>
        <v>0</v>
      </c>
      <c r="AU2159">
        <f>IFERROR(IF((AJ2159-AK2159)&gt;0,1,0),0)</f>
        <v>0</v>
      </c>
      <c r="AV2159">
        <f>IFERROR(IF((AL2159-AM2159)&gt;0,1,0),0)</f>
        <v>1</v>
      </c>
      <c r="AW2159">
        <f>IFERROR(IF((AN2159-AO2159)&gt;0,1,0),0)</f>
        <v>1</v>
      </c>
      <c r="AX2159">
        <f>IFERROR(IF((AC2159-AD2159)&lt;0,1,0),0)</f>
        <v>0</v>
      </c>
      <c r="AY2159">
        <f>SUM(AP2159:AX2159)</f>
        <v>4</v>
      </c>
    </row>
    <row r="2160" spans="1:51" x14ac:dyDescent="0.45">
      <c r="A2160" s="1" t="s">
        <v>910</v>
      </c>
      <c r="B2160" s="2">
        <v>100687</v>
      </c>
      <c r="C2160" s="3" t="s">
        <v>5335</v>
      </c>
      <c r="D2160" s="5">
        <v>23.08</v>
      </c>
      <c r="E2160" s="5">
        <v>883.08873716000005</v>
      </c>
      <c r="F2160" s="3" t="s">
        <v>4480</v>
      </c>
      <c r="G2160" s="3" t="s">
        <v>4481</v>
      </c>
      <c r="H2160" s="3" t="s">
        <v>4481</v>
      </c>
      <c r="I2160" s="3" t="s">
        <v>4482</v>
      </c>
      <c r="J2160" s="3" t="s">
        <v>4484</v>
      </c>
      <c r="K2160" s="6">
        <v>261241</v>
      </c>
      <c r="L2160" s="6">
        <v>261936</v>
      </c>
      <c r="M2160" s="6" t="s">
        <v>4474</v>
      </c>
      <c r="N2160" s="6" t="s">
        <v>4474</v>
      </c>
      <c r="O2160" s="6">
        <v>371861</v>
      </c>
      <c r="P2160" s="6">
        <v>369287</v>
      </c>
      <c r="Q2160" s="6">
        <v>72695</v>
      </c>
      <c r="R2160" s="6">
        <v>76941</v>
      </c>
      <c r="S2160" s="6">
        <v>56791</v>
      </c>
      <c r="T2160" s="6">
        <v>98072</v>
      </c>
      <c r="U2160" s="6" t="s">
        <v>4474</v>
      </c>
      <c r="V2160" s="6" t="s">
        <v>4474</v>
      </c>
      <c r="W2160" s="6">
        <v>9639603</v>
      </c>
      <c r="X2160" s="6">
        <v>9723731</v>
      </c>
      <c r="Y2160" s="6" t="s">
        <v>4474</v>
      </c>
      <c r="Z2160" s="6" t="s">
        <v>4474</v>
      </c>
      <c r="AA2160" s="6" t="s">
        <v>4474</v>
      </c>
      <c r="AB2160" s="6" t="s">
        <v>4474</v>
      </c>
      <c r="AC2160" s="6">
        <v>38368217</v>
      </c>
      <c r="AD2160" s="6">
        <v>38365069</v>
      </c>
      <c r="AF2160">
        <f>Q2160/W2160</f>
        <v>7.541285673279283E-3</v>
      </c>
      <c r="AG2160">
        <f>R2160/X2160</f>
        <v>7.9127034674241811E-3</v>
      </c>
      <c r="AH2160" t="e">
        <f>U2160/W2160</f>
        <v>#VALUE!</v>
      </c>
      <c r="AI2160" t="e">
        <f>V2160/X2160</f>
        <v>#VALUE!</v>
      </c>
      <c r="AJ2160" t="e">
        <f>Y2160/AA2160</f>
        <v>#VALUE!</v>
      </c>
      <c r="AK2160" t="e">
        <f>Z2160/AB2160</f>
        <v>#VALUE!</v>
      </c>
      <c r="AL2160">
        <f>O2160/K2160</f>
        <v>1.423440424741905</v>
      </c>
      <c r="AM2160">
        <f>P2160/L2160</f>
        <v>1.4098367540162482</v>
      </c>
      <c r="AN2160">
        <f>K2160/W2160</f>
        <v>2.7100804877545268E-2</v>
      </c>
      <c r="AO2160">
        <f>L2160/X2160</f>
        <v>2.6937808131467234E-2</v>
      </c>
      <c r="AP2160">
        <f>IF(OR(Q2160&lt;0, Q2160="NA"), 0, 1)</f>
        <v>1</v>
      </c>
      <c r="AQ2160">
        <f>IF(OR(S2160&lt;0, S2160="NA"), 0, 1)</f>
        <v>1</v>
      </c>
      <c r="AR2160">
        <f>IFERROR(IF((AF2160-AG2160)&gt;0,1,0),0)</f>
        <v>0</v>
      </c>
      <c r="AS2160">
        <f>IFERROR(IF((S2160-Q2160)&gt;0,1,0),0)</f>
        <v>0</v>
      </c>
      <c r="AT2160">
        <f>IFERROR(IF((AH2160-AI2160)&lt;0,1,0),0)</f>
        <v>0</v>
      </c>
      <c r="AU2160">
        <f>IFERROR(IF((AJ2160-AK2160)&gt;0,1,0),0)</f>
        <v>0</v>
      </c>
      <c r="AV2160">
        <f>IFERROR(IF((AL2160-AM2160)&gt;0,1,0),0)</f>
        <v>1</v>
      </c>
      <c r="AW2160">
        <f>IFERROR(IF((AN2160-AO2160)&gt;0,1,0),0)</f>
        <v>1</v>
      </c>
      <c r="AX2160">
        <f>IFERROR(IF((AC2160-AD2160)&lt;0,1,0),0)</f>
        <v>0</v>
      </c>
      <c r="AY2160">
        <f>SUM(AP2160:AX2160)</f>
        <v>4</v>
      </c>
    </row>
    <row r="2161" spans="1:51" x14ac:dyDescent="0.45">
      <c r="A2161" s="1" t="s">
        <v>914</v>
      </c>
      <c r="B2161" s="2">
        <v>8743250</v>
      </c>
      <c r="C2161" s="3" t="s">
        <v>5337</v>
      </c>
      <c r="D2161" s="5">
        <v>96.66</v>
      </c>
      <c r="E2161" s="5">
        <v>2841.2690835600001</v>
      </c>
      <c r="F2161" s="3" t="s">
        <v>4654</v>
      </c>
      <c r="G2161" s="3" t="s">
        <v>4654</v>
      </c>
      <c r="H2161" s="3" t="s">
        <v>4655</v>
      </c>
      <c r="I2161" s="3" t="s">
        <v>4656</v>
      </c>
      <c r="J2161" s="3" t="s">
        <v>4745</v>
      </c>
      <c r="K2161" s="6">
        <v>2244524</v>
      </c>
      <c r="L2161" s="6">
        <v>2239363</v>
      </c>
      <c r="M2161" s="6">
        <v>688942</v>
      </c>
      <c r="N2161" s="6">
        <v>694485</v>
      </c>
      <c r="O2161" s="6">
        <v>465323</v>
      </c>
      <c r="P2161" s="6">
        <v>465403</v>
      </c>
      <c r="Q2161" s="6">
        <v>412651</v>
      </c>
      <c r="R2161" s="6">
        <v>417744</v>
      </c>
      <c r="S2161" s="6">
        <v>574211</v>
      </c>
      <c r="T2161" s="6">
        <v>575613</v>
      </c>
      <c r="U2161" s="6">
        <v>79336</v>
      </c>
      <c r="V2161" s="6">
        <v>182009</v>
      </c>
      <c r="W2161" s="6">
        <v>2824117</v>
      </c>
      <c r="X2161" s="6">
        <v>2710454</v>
      </c>
      <c r="Y2161" s="6">
        <v>744593</v>
      </c>
      <c r="Z2161" s="6">
        <v>621212</v>
      </c>
      <c r="AA2161" s="6">
        <v>540015</v>
      </c>
      <c r="AB2161" s="6">
        <v>400088</v>
      </c>
      <c r="AC2161" s="6">
        <v>29394466</v>
      </c>
      <c r="AD2161" s="6">
        <v>29392987</v>
      </c>
      <c r="AF2161">
        <f>Q2161/W2161</f>
        <v>0.14611682164726178</v>
      </c>
      <c r="AG2161">
        <f>R2161/X2161</f>
        <v>0.1541232575797265</v>
      </c>
      <c r="AH2161">
        <f>U2161/W2161</f>
        <v>2.8092320537711435E-2</v>
      </c>
      <c r="AI2161">
        <f>V2161/X2161</f>
        <v>6.7150743012056285E-2</v>
      </c>
      <c r="AJ2161">
        <f>Y2161/AA2161</f>
        <v>1.3788376248807903</v>
      </c>
      <c r="AK2161">
        <f>Z2161/AB2161</f>
        <v>1.5526884085501189</v>
      </c>
      <c r="AL2161">
        <f>O2161/K2161</f>
        <v>0.20731478032758838</v>
      </c>
      <c r="AM2161">
        <f>P2161/L2161</f>
        <v>0.20782829760070162</v>
      </c>
      <c r="AN2161">
        <f>K2161/W2161</f>
        <v>0.79477018834559621</v>
      </c>
      <c r="AO2161">
        <f>L2161/X2161</f>
        <v>0.82619479983796074</v>
      </c>
      <c r="AP2161">
        <f>IF(OR(Q2161&lt;0, Q2161="NA"), 0, 1)</f>
        <v>1</v>
      </c>
      <c r="AQ2161">
        <f>IF(OR(S2161&lt;0, S2161="NA"), 0, 1)</f>
        <v>1</v>
      </c>
      <c r="AR2161">
        <f>IFERROR(IF((AF2161-AG2161)&gt;0,1,0),0)</f>
        <v>0</v>
      </c>
      <c r="AS2161">
        <f>IFERROR(IF((S2161-Q2161)&gt;0,1,0),0)</f>
        <v>1</v>
      </c>
      <c r="AT2161">
        <f>IFERROR(IF((AH2161-AI2161)&lt;0,1,0),0)</f>
        <v>1</v>
      </c>
      <c r="AU2161">
        <f>IFERROR(IF((AJ2161-AK2161)&gt;0,1,0),0)</f>
        <v>0</v>
      </c>
      <c r="AV2161">
        <f>IFERROR(IF((AL2161-AM2161)&gt;0,1,0),0)</f>
        <v>0</v>
      </c>
      <c r="AW2161">
        <f>IFERROR(IF((AN2161-AO2161)&gt;0,1,0),0)</f>
        <v>0</v>
      </c>
      <c r="AX2161">
        <f>IFERROR(IF((AC2161-AD2161)&lt;0,1,0),0)</f>
        <v>0</v>
      </c>
      <c r="AY2161">
        <f>SUM(AP2161:AX2161)</f>
        <v>4</v>
      </c>
    </row>
    <row r="2162" spans="1:51" x14ac:dyDescent="0.45">
      <c r="A2162" s="1" t="s">
        <v>919</v>
      </c>
      <c r="B2162" s="2">
        <v>6517345</v>
      </c>
      <c r="C2162" s="3" t="s">
        <v>5337</v>
      </c>
      <c r="D2162" s="5">
        <v>10.35</v>
      </c>
      <c r="E2162" s="5">
        <v>1513.85567715</v>
      </c>
      <c r="F2162" s="3" t="s">
        <v>4583</v>
      </c>
      <c r="G2162" s="3" t="s">
        <v>4583</v>
      </c>
      <c r="H2162" s="3" t="s">
        <v>4602</v>
      </c>
      <c r="I2162" s="3" t="s">
        <v>4629</v>
      </c>
      <c r="J2162" s="3" t="s">
        <v>4950</v>
      </c>
      <c r="K2162" s="6">
        <v>7349447.9601530973</v>
      </c>
      <c r="L2162" s="6">
        <v>7419163.9868385037</v>
      </c>
      <c r="M2162" s="6">
        <v>557334.94416032638</v>
      </c>
      <c r="N2162" s="6">
        <v>644674.40387166466</v>
      </c>
      <c r="O2162" s="6">
        <v>281920.39976981492</v>
      </c>
      <c r="P2162" s="6">
        <v>380747.29893091606</v>
      </c>
      <c r="Q2162" s="6">
        <v>110599.54144815815</v>
      </c>
      <c r="R2162" s="6">
        <v>176311.95944812306</v>
      </c>
      <c r="S2162" s="6">
        <v>517215.50265462196</v>
      </c>
      <c r="T2162" s="6">
        <v>589509.3122651967</v>
      </c>
      <c r="U2162" s="6">
        <v>1814633.058219942</v>
      </c>
      <c r="V2162" s="6">
        <v>1780777.8849244616</v>
      </c>
      <c r="W2162" s="6">
        <v>5311175.5520856576</v>
      </c>
      <c r="X2162" s="6">
        <v>5291974.7133826213</v>
      </c>
      <c r="Y2162" s="6">
        <v>2131385.2331028329</v>
      </c>
      <c r="Z2162" s="6">
        <v>2209364.6201650058</v>
      </c>
      <c r="AA2162" s="6">
        <v>1668525.5409324113</v>
      </c>
      <c r="AB2162" s="6">
        <v>1662916.5327333119</v>
      </c>
      <c r="AC2162" s="6">
        <v>145492000</v>
      </c>
      <c r="AD2162" s="6">
        <v>146266249</v>
      </c>
      <c r="AF2162">
        <f>Q2162/W2162</f>
        <v>2.0823928782532253E-2</v>
      </c>
      <c r="AG2162">
        <f>R2162/X2162</f>
        <v>3.3316855993709905E-2</v>
      </c>
      <c r="AH2162">
        <f>U2162/W2162</f>
        <v>0.34166316673666525</v>
      </c>
      <c r="AI2162">
        <f>V2162/X2162</f>
        <v>0.33650536545859483</v>
      </c>
      <c r="AJ2162">
        <f>Y2162/AA2162</f>
        <v>1.2774064171122994</v>
      </c>
      <c r="AK2162">
        <f>Z2162/AB2162</f>
        <v>1.3286082474226804</v>
      </c>
      <c r="AL2162">
        <f>O2162/K2162</f>
        <v>3.8359398052522871E-2</v>
      </c>
      <c r="AM2162">
        <f>P2162/L2162</f>
        <v>5.1319434319871703E-2</v>
      </c>
      <c r="AN2162">
        <f>K2162/W2162</f>
        <v>1.3837704832157216</v>
      </c>
      <c r="AO2162">
        <f>L2162/X2162</f>
        <v>1.4019651242997317</v>
      </c>
      <c r="AP2162">
        <f>IF(OR(Q2162&lt;0, Q2162="NA"), 0, 1)</f>
        <v>1</v>
      </c>
      <c r="AQ2162">
        <f>IF(OR(S2162&lt;0, S2162="NA"), 0, 1)</f>
        <v>1</v>
      </c>
      <c r="AR2162">
        <f>IFERROR(IF((AF2162-AG2162)&gt;0,1,0),0)</f>
        <v>0</v>
      </c>
      <c r="AS2162">
        <f>IFERROR(IF((S2162-Q2162)&gt;0,1,0),0)</f>
        <v>1</v>
      </c>
      <c r="AT2162">
        <f>IFERROR(IF((AH2162-AI2162)&lt;0,1,0),0)</f>
        <v>0</v>
      </c>
      <c r="AU2162">
        <f>IFERROR(IF((AJ2162-AK2162)&gt;0,1,0),0)</f>
        <v>0</v>
      </c>
      <c r="AV2162">
        <f>IFERROR(IF((AL2162-AM2162)&gt;0,1,0),0)</f>
        <v>0</v>
      </c>
      <c r="AW2162">
        <f>IFERROR(IF((AN2162-AO2162)&gt;0,1,0),0)</f>
        <v>0</v>
      </c>
      <c r="AX2162">
        <f>IFERROR(IF((AC2162-AD2162)&lt;0,1,0),0)</f>
        <v>1</v>
      </c>
      <c r="AY2162">
        <f>SUM(AP2162:AX2162)</f>
        <v>4</v>
      </c>
    </row>
    <row r="2163" spans="1:51" x14ac:dyDescent="0.45">
      <c r="A2163" s="1" t="s">
        <v>921</v>
      </c>
      <c r="B2163" s="2">
        <v>103151</v>
      </c>
      <c r="C2163" s="3" t="s">
        <v>5338</v>
      </c>
      <c r="D2163" s="5">
        <v>11.39</v>
      </c>
      <c r="E2163" s="5">
        <v>243.80520522</v>
      </c>
      <c r="F2163" s="3" t="s">
        <v>4480</v>
      </c>
      <c r="G2163" s="3" t="s">
        <v>4491</v>
      </c>
      <c r="H2163" s="3" t="s">
        <v>4663</v>
      </c>
      <c r="I2163" s="3" t="s">
        <v>4663</v>
      </c>
      <c r="J2163" s="3" t="s">
        <v>4595</v>
      </c>
      <c r="K2163" s="6">
        <v>184246</v>
      </c>
      <c r="L2163" s="6">
        <v>188418</v>
      </c>
      <c r="M2163" s="6" t="s">
        <v>4474</v>
      </c>
      <c r="N2163" s="6" t="s">
        <v>4474</v>
      </c>
      <c r="O2163" s="6" t="s">
        <v>4474</v>
      </c>
      <c r="P2163" s="6" t="s">
        <v>4474</v>
      </c>
      <c r="Q2163" s="6">
        <v>21245</v>
      </c>
      <c r="R2163" s="6">
        <v>26828</v>
      </c>
      <c r="S2163" s="6">
        <v>221820</v>
      </c>
      <c r="T2163" s="6">
        <v>213315</v>
      </c>
      <c r="U2163" s="6">
        <v>2736492</v>
      </c>
      <c r="V2163" s="6">
        <v>2333460</v>
      </c>
      <c r="W2163" s="6">
        <v>3462692</v>
      </c>
      <c r="X2163" s="6">
        <v>3286542</v>
      </c>
      <c r="Y2163" s="6">
        <v>3419150</v>
      </c>
      <c r="Z2163" s="6">
        <v>3239016</v>
      </c>
      <c r="AA2163" s="6">
        <v>419414</v>
      </c>
      <c r="AB2163" s="6">
        <v>651170</v>
      </c>
      <c r="AC2163" s="6">
        <v>21405198</v>
      </c>
      <c r="AD2163" s="6">
        <v>21304643</v>
      </c>
      <c r="AF2163">
        <f>Q2163/W2163</f>
        <v>6.1353998565278111E-3</v>
      </c>
      <c r="AG2163">
        <f>R2163/X2163</f>
        <v>8.1629871153327729E-3</v>
      </c>
      <c r="AH2163">
        <f>U2163/W2163</f>
        <v>0.79027877732122864</v>
      </c>
      <c r="AI2163">
        <f>V2163/X2163</f>
        <v>0.71000461883645483</v>
      </c>
      <c r="AJ2163">
        <f>Y2163/AA2163</f>
        <v>8.1522076039426441</v>
      </c>
      <c r="AK2163">
        <f>Z2163/AB2163</f>
        <v>4.9741480719320608</v>
      </c>
      <c r="AL2163" t="e">
        <f>O2163/K2163</f>
        <v>#VALUE!</v>
      </c>
      <c r="AM2163" t="e">
        <f>P2163/L2163</f>
        <v>#VALUE!</v>
      </c>
      <c r="AN2163">
        <f>K2163/W2163</f>
        <v>5.3208890655016383E-2</v>
      </c>
      <c r="AO2163">
        <f>L2163/X2163</f>
        <v>5.7330166478931348E-2</v>
      </c>
      <c r="AP2163">
        <f>IF(OR(Q2163&lt;0, Q2163="NA"), 0, 1)</f>
        <v>1</v>
      </c>
      <c r="AQ2163">
        <f>IF(OR(S2163&lt;0, S2163="NA"), 0, 1)</f>
        <v>1</v>
      </c>
      <c r="AR2163">
        <f>IFERROR(IF((AF2163-AG2163)&gt;0,1,0),0)</f>
        <v>0</v>
      </c>
      <c r="AS2163">
        <f>IFERROR(IF((S2163-Q2163)&gt;0,1,0),0)</f>
        <v>1</v>
      </c>
      <c r="AT2163">
        <f>IFERROR(IF((AH2163-AI2163)&lt;0,1,0),0)</f>
        <v>0</v>
      </c>
      <c r="AU2163">
        <f>IFERROR(IF((AJ2163-AK2163)&gt;0,1,0),0)</f>
        <v>1</v>
      </c>
      <c r="AV2163">
        <f>IFERROR(IF((AL2163-AM2163)&gt;0,1,0),0)</f>
        <v>0</v>
      </c>
      <c r="AW2163">
        <f>IFERROR(IF((AN2163-AO2163)&gt;0,1,0),0)</f>
        <v>0</v>
      </c>
      <c r="AX2163">
        <f>IFERROR(IF((AC2163-AD2163)&lt;0,1,0),0)</f>
        <v>0</v>
      </c>
      <c r="AY2163">
        <f>SUM(AP2163:AX2163)</f>
        <v>4</v>
      </c>
    </row>
    <row r="2164" spans="1:51" x14ac:dyDescent="0.45">
      <c r="A2164" s="1" t="s">
        <v>925</v>
      </c>
      <c r="B2164" s="2">
        <v>4113470</v>
      </c>
      <c r="C2164" s="3" t="s">
        <v>5337</v>
      </c>
      <c r="D2164" s="5">
        <v>92.19</v>
      </c>
      <c r="E2164" s="5">
        <v>3823.32322428</v>
      </c>
      <c r="F2164" s="3" t="s">
        <v>4485</v>
      </c>
      <c r="G2164" s="3" t="s">
        <v>4607</v>
      </c>
      <c r="H2164" s="3" t="s">
        <v>4621</v>
      </c>
      <c r="I2164" s="3" t="s">
        <v>4621</v>
      </c>
      <c r="J2164" s="3" t="s">
        <v>4690</v>
      </c>
      <c r="K2164" s="6">
        <v>3480417</v>
      </c>
      <c r="L2164" s="6">
        <v>3493420</v>
      </c>
      <c r="M2164" s="6">
        <v>1007645</v>
      </c>
      <c r="N2164" s="6">
        <v>1040345</v>
      </c>
      <c r="O2164" s="6">
        <v>763537</v>
      </c>
      <c r="P2164" s="6">
        <v>794839</v>
      </c>
      <c r="Q2164" s="6">
        <v>630036</v>
      </c>
      <c r="R2164" s="6">
        <v>671385</v>
      </c>
      <c r="S2164" s="6">
        <v>939592</v>
      </c>
      <c r="T2164" s="6">
        <v>1095392</v>
      </c>
      <c r="U2164" s="6">
        <v>1298106</v>
      </c>
      <c r="V2164" s="6">
        <v>1241684</v>
      </c>
      <c r="W2164" s="6">
        <v>5508354</v>
      </c>
      <c r="X2164" s="6">
        <v>5391232</v>
      </c>
      <c r="Y2164" s="6">
        <v>1431416</v>
      </c>
      <c r="Z2164" s="6">
        <v>1320598</v>
      </c>
      <c r="AA2164" s="6">
        <v>1317680</v>
      </c>
      <c r="AB2164" s="6">
        <v>1353688</v>
      </c>
      <c r="AC2164" s="6">
        <v>41472212</v>
      </c>
      <c r="AD2164" s="6">
        <v>41472001</v>
      </c>
      <c r="AF2164">
        <f>Q2164/W2164</f>
        <v>0.11437826980618893</v>
      </c>
      <c r="AG2164">
        <f>R2164/X2164</f>
        <v>0.12453275985897101</v>
      </c>
      <c r="AH2164">
        <f>U2164/W2164</f>
        <v>0.23566132459896369</v>
      </c>
      <c r="AI2164">
        <f>V2164/X2164</f>
        <v>0.230315445523398</v>
      </c>
      <c r="AJ2164">
        <f>Y2164/AA2164</f>
        <v>1.0863153421164471</v>
      </c>
      <c r="AK2164">
        <f>Z2164/AB2164</f>
        <v>0.9755556671847575</v>
      </c>
      <c r="AL2164">
        <f>O2164/K2164</f>
        <v>0.21938089602481542</v>
      </c>
      <c r="AM2164">
        <f>P2164/L2164</f>
        <v>0.22752460339724395</v>
      </c>
      <c r="AN2164">
        <f>K2164/W2164</f>
        <v>0.63184337825782444</v>
      </c>
      <c r="AO2164">
        <f>L2164/X2164</f>
        <v>0.64798176001329566</v>
      </c>
      <c r="AP2164">
        <f>IF(OR(Q2164&lt;0, Q2164="NA"), 0, 1)</f>
        <v>1</v>
      </c>
      <c r="AQ2164">
        <f>IF(OR(S2164&lt;0, S2164="NA"), 0, 1)</f>
        <v>1</v>
      </c>
      <c r="AR2164">
        <f>IFERROR(IF((AF2164-AG2164)&gt;0,1,0),0)</f>
        <v>0</v>
      </c>
      <c r="AS2164">
        <f>IFERROR(IF((S2164-Q2164)&gt;0,1,0),0)</f>
        <v>1</v>
      </c>
      <c r="AT2164">
        <f>IFERROR(IF((AH2164-AI2164)&lt;0,1,0),0)</f>
        <v>0</v>
      </c>
      <c r="AU2164">
        <f>IFERROR(IF((AJ2164-AK2164)&gt;0,1,0),0)</f>
        <v>1</v>
      </c>
      <c r="AV2164">
        <f>IFERROR(IF((AL2164-AM2164)&gt;0,1,0),0)</f>
        <v>0</v>
      </c>
      <c r="AW2164">
        <f>IFERROR(IF((AN2164-AO2164)&gt;0,1,0),0)</f>
        <v>0</v>
      </c>
      <c r="AX2164">
        <f>IFERROR(IF((AC2164-AD2164)&lt;0,1,0),0)</f>
        <v>0</v>
      </c>
      <c r="AY2164">
        <f>SUM(AP2164:AX2164)</f>
        <v>4</v>
      </c>
    </row>
    <row r="2165" spans="1:51" x14ac:dyDescent="0.45">
      <c r="A2165" s="1" t="s">
        <v>932</v>
      </c>
      <c r="B2165" s="2">
        <v>10959317</v>
      </c>
      <c r="C2165" s="3" t="s">
        <v>5335</v>
      </c>
      <c r="D2165" s="5">
        <v>15.97</v>
      </c>
      <c r="E2165" s="5">
        <v>4459.67079328</v>
      </c>
      <c r="F2165" s="3"/>
      <c r="G2165" s="3"/>
      <c r="H2165" s="3"/>
      <c r="I2165" s="3"/>
      <c r="J2165" s="3" t="s">
        <v>4504</v>
      </c>
      <c r="K2165" s="6">
        <v>557676</v>
      </c>
      <c r="L2165" s="6">
        <v>575226</v>
      </c>
      <c r="M2165" s="6">
        <v>152309</v>
      </c>
      <c r="N2165" s="6">
        <v>176857</v>
      </c>
      <c r="O2165" s="6">
        <v>33942</v>
      </c>
      <c r="P2165" s="6">
        <v>62948</v>
      </c>
      <c r="Q2165" s="6">
        <v>-1245157</v>
      </c>
      <c r="R2165" s="6">
        <v>-831044</v>
      </c>
      <c r="S2165" s="6">
        <v>50794</v>
      </c>
      <c r="T2165" s="6">
        <v>50515</v>
      </c>
      <c r="U2165" s="6">
        <v>474596</v>
      </c>
      <c r="V2165" s="6">
        <v>526756</v>
      </c>
      <c r="W2165" s="6">
        <v>921851</v>
      </c>
      <c r="X2165" s="6">
        <v>761456</v>
      </c>
      <c r="Y2165" s="6">
        <v>277856</v>
      </c>
      <c r="Z2165" s="6">
        <v>117863</v>
      </c>
      <c r="AA2165" s="6">
        <v>76514</v>
      </c>
      <c r="AB2165" s="6">
        <v>74824</v>
      </c>
      <c r="AC2165" s="6">
        <v>279821000</v>
      </c>
      <c r="AD2165" s="6">
        <v>187892000</v>
      </c>
      <c r="AF2165">
        <f>Q2165/W2165</f>
        <v>-1.3507139440104745</v>
      </c>
      <c r="AG2165">
        <f>R2165/X2165</f>
        <v>-1.0913880775776932</v>
      </c>
      <c r="AH2165">
        <f>U2165/W2165</f>
        <v>0.51482940301632263</v>
      </c>
      <c r="AI2165">
        <f>V2165/X2165</f>
        <v>0.69177470530142249</v>
      </c>
      <c r="AJ2165">
        <f>Y2165/AA2165</f>
        <v>3.6314399979088794</v>
      </c>
      <c r="AK2165">
        <f>Z2165/AB2165</f>
        <v>1.5752031433764568</v>
      </c>
      <c r="AL2165">
        <f>O2165/K2165</f>
        <v>6.0863296968132037E-2</v>
      </c>
      <c r="AM2165">
        <f>P2165/L2165</f>
        <v>0.10943177116472483</v>
      </c>
      <c r="AN2165">
        <f>K2165/W2165</f>
        <v>0.60495242723607179</v>
      </c>
      <c r="AO2165">
        <f>L2165/X2165</f>
        <v>0.75542907272383431</v>
      </c>
      <c r="AP2165">
        <f>IF(OR(Q2165&lt;0, Q2165="NA"), 0, 1)</f>
        <v>0</v>
      </c>
      <c r="AQ2165">
        <f>IF(OR(S2165&lt;0, S2165="NA"), 0, 1)</f>
        <v>1</v>
      </c>
      <c r="AR2165">
        <f>IFERROR(IF((AF2165-AG2165)&gt;0,1,0),0)</f>
        <v>0</v>
      </c>
      <c r="AS2165">
        <f>IFERROR(IF((S2165-Q2165)&gt;0,1,0),0)</f>
        <v>1</v>
      </c>
      <c r="AT2165">
        <f>IFERROR(IF((AH2165-AI2165)&lt;0,1,0),0)</f>
        <v>1</v>
      </c>
      <c r="AU2165">
        <f>IFERROR(IF((AJ2165-AK2165)&gt;0,1,0),0)</f>
        <v>1</v>
      </c>
      <c r="AV2165">
        <f>IFERROR(IF((AL2165-AM2165)&gt;0,1,0),0)</f>
        <v>0</v>
      </c>
      <c r="AW2165">
        <f>IFERROR(IF((AN2165-AO2165)&gt;0,1,0),0)</f>
        <v>0</v>
      </c>
      <c r="AX2165">
        <f>IFERROR(IF((AC2165-AD2165)&lt;0,1,0),0)</f>
        <v>0</v>
      </c>
      <c r="AY2165">
        <f>SUM(AP2165:AX2165)</f>
        <v>4</v>
      </c>
    </row>
    <row r="2166" spans="1:51" x14ac:dyDescent="0.45">
      <c r="A2166" s="1" t="s">
        <v>938</v>
      </c>
      <c r="B2166" s="2">
        <v>4256640</v>
      </c>
      <c r="C2166" s="3" t="s">
        <v>5337</v>
      </c>
      <c r="D2166" s="5">
        <v>373.41</v>
      </c>
      <c r="E2166" s="5">
        <v>26030.777788619998</v>
      </c>
      <c r="F2166" s="3" t="s">
        <v>4480</v>
      </c>
      <c r="G2166" s="3" t="s">
        <v>4491</v>
      </c>
      <c r="H2166" s="3" t="s">
        <v>4491</v>
      </c>
      <c r="I2166" s="3" t="s">
        <v>4594</v>
      </c>
      <c r="J2166" s="3" t="s">
        <v>4504</v>
      </c>
      <c r="K2166" s="6">
        <v>3877478</v>
      </c>
      <c r="L2166" s="6">
        <v>3819173</v>
      </c>
      <c r="M2166" s="6">
        <v>2066438</v>
      </c>
      <c r="N2166" s="6">
        <v>2038313</v>
      </c>
      <c r="O2166" s="6">
        <v>1722860</v>
      </c>
      <c r="P2166" s="6">
        <v>1699705</v>
      </c>
      <c r="Q2166" s="6">
        <v>1013585</v>
      </c>
      <c r="R2166" s="6">
        <v>1008819</v>
      </c>
      <c r="S2166" s="6">
        <v>2008395</v>
      </c>
      <c r="T2166" s="6">
        <v>1893277</v>
      </c>
      <c r="U2166" s="6">
        <v>5394096</v>
      </c>
      <c r="V2166" s="6">
        <v>4855434</v>
      </c>
      <c r="W2166" s="6">
        <v>17638411</v>
      </c>
      <c r="X2166" s="6">
        <v>16196535</v>
      </c>
      <c r="Y2166" s="6">
        <v>8780948</v>
      </c>
      <c r="Z2166" s="6">
        <v>7975697</v>
      </c>
      <c r="AA2166" s="6">
        <v>8349672</v>
      </c>
      <c r="AB2166" s="6">
        <v>7842547</v>
      </c>
      <c r="AC2166" s="6">
        <v>69676923</v>
      </c>
      <c r="AD2166" s="6">
        <v>69408935</v>
      </c>
      <c r="AF2166">
        <f>Q2166/W2166</f>
        <v>5.7464643498782289E-2</v>
      </c>
      <c r="AG2166">
        <f>R2166/X2166</f>
        <v>6.2286100082517649E-2</v>
      </c>
      <c r="AH2166">
        <f>U2166/W2166</f>
        <v>0.30581530275034413</v>
      </c>
      <c r="AI2166">
        <f>V2166/X2166</f>
        <v>0.29978226824441151</v>
      </c>
      <c r="AJ2166">
        <f>Y2166/AA2166</f>
        <v>1.0516518493181528</v>
      </c>
      <c r="AK2166">
        <f>Z2166/AB2166</f>
        <v>1.0169779027145136</v>
      </c>
      <c r="AL2166">
        <f>O2166/K2166</f>
        <v>0.44432489365510264</v>
      </c>
      <c r="AM2166">
        <f>P2166/L2166</f>
        <v>0.44504530169227735</v>
      </c>
      <c r="AN2166">
        <f>K2166/W2166</f>
        <v>0.21983148028470365</v>
      </c>
      <c r="AO2166">
        <f>L2166/X2166</f>
        <v>0.23580185514988236</v>
      </c>
      <c r="AP2166">
        <f>IF(OR(Q2166&lt;0, Q2166="NA"), 0, 1)</f>
        <v>1</v>
      </c>
      <c r="AQ2166">
        <f>IF(OR(S2166&lt;0, S2166="NA"), 0, 1)</f>
        <v>1</v>
      </c>
      <c r="AR2166">
        <f>IFERROR(IF((AF2166-AG2166)&gt;0,1,0),0)</f>
        <v>0</v>
      </c>
      <c r="AS2166">
        <f>IFERROR(IF((S2166-Q2166)&gt;0,1,0),0)</f>
        <v>1</v>
      </c>
      <c r="AT2166">
        <f>IFERROR(IF((AH2166-AI2166)&lt;0,1,0),0)</f>
        <v>0</v>
      </c>
      <c r="AU2166">
        <f>IFERROR(IF((AJ2166-AK2166)&gt;0,1,0),0)</f>
        <v>1</v>
      </c>
      <c r="AV2166">
        <f>IFERROR(IF((AL2166-AM2166)&gt;0,1,0),0)</f>
        <v>0</v>
      </c>
      <c r="AW2166">
        <f>IFERROR(IF((AN2166-AO2166)&gt;0,1,0),0)</f>
        <v>0</v>
      </c>
      <c r="AX2166">
        <f>IFERROR(IF((AC2166-AD2166)&lt;0,1,0),0)</f>
        <v>0</v>
      </c>
      <c r="AY2166">
        <f>SUM(AP2166:AX2166)</f>
        <v>4</v>
      </c>
    </row>
    <row r="2167" spans="1:51" x14ac:dyDescent="0.45">
      <c r="A2167" s="1" t="s">
        <v>939</v>
      </c>
      <c r="B2167" s="2">
        <v>9167688</v>
      </c>
      <c r="C2167" s="3" t="s">
        <v>5337</v>
      </c>
      <c r="D2167" s="5">
        <v>20</v>
      </c>
      <c r="E2167" s="5">
        <v>3219.4316800000001</v>
      </c>
      <c r="F2167" s="3" t="s">
        <v>4485</v>
      </c>
      <c r="G2167" s="3" t="s">
        <v>4607</v>
      </c>
      <c r="H2167" s="3" t="s">
        <v>4955</v>
      </c>
      <c r="I2167" s="3" t="s">
        <v>4956</v>
      </c>
      <c r="J2167" s="3" t="s">
        <v>4957</v>
      </c>
      <c r="K2167" s="6">
        <v>1496122</v>
      </c>
      <c r="L2167" s="6">
        <v>1503856</v>
      </c>
      <c r="M2167" s="6">
        <v>570315</v>
      </c>
      <c r="N2167" s="6">
        <v>594247</v>
      </c>
      <c r="O2167" s="6">
        <v>408273</v>
      </c>
      <c r="P2167" s="6">
        <v>438991</v>
      </c>
      <c r="Q2167" s="6">
        <v>330264</v>
      </c>
      <c r="R2167" s="6">
        <v>382295</v>
      </c>
      <c r="S2167" s="6">
        <v>404756</v>
      </c>
      <c r="T2167" s="6">
        <v>443648</v>
      </c>
      <c r="U2167" s="6">
        <v>1044862</v>
      </c>
      <c r="V2167" s="6">
        <v>1071790</v>
      </c>
      <c r="W2167" s="6">
        <v>4315372</v>
      </c>
      <c r="X2167" s="6">
        <v>4124491</v>
      </c>
      <c r="Y2167" s="6">
        <v>851734</v>
      </c>
      <c r="Z2167" s="6">
        <v>759326</v>
      </c>
      <c r="AA2167" s="6">
        <v>662407</v>
      </c>
      <c r="AB2167" s="6">
        <v>575689</v>
      </c>
      <c r="AC2167" s="6">
        <v>163055555</v>
      </c>
      <c r="AD2167" s="6">
        <v>160971584</v>
      </c>
      <c r="AF2167">
        <f>Q2167/W2167</f>
        <v>7.6531988435759424E-2</v>
      </c>
      <c r="AG2167">
        <f>R2167/X2167</f>
        <v>9.2689013020030839E-2</v>
      </c>
      <c r="AH2167">
        <f>U2167/W2167</f>
        <v>0.24212559195360214</v>
      </c>
      <c r="AI2167">
        <f>V2167/X2167</f>
        <v>0.25985994393005102</v>
      </c>
      <c r="AJ2167">
        <f>Y2167/AA2167</f>
        <v>1.285816725970589</v>
      </c>
      <c r="AK2167">
        <f>Z2167/AB2167</f>
        <v>1.3189864666512647</v>
      </c>
      <c r="AL2167">
        <f>O2167/K2167</f>
        <v>0.27288750516334898</v>
      </c>
      <c r="AM2167">
        <f>P2167/L2167</f>
        <v>0.29191026268472514</v>
      </c>
      <c r="AN2167">
        <f>K2167/W2167</f>
        <v>0.34669595112541862</v>
      </c>
      <c r="AO2167">
        <f>L2167/X2167</f>
        <v>0.36461614293739519</v>
      </c>
      <c r="AP2167">
        <f>IF(OR(Q2167&lt;0, Q2167="NA"), 0, 1)</f>
        <v>1</v>
      </c>
      <c r="AQ2167">
        <f>IF(OR(S2167&lt;0, S2167="NA"), 0, 1)</f>
        <v>1</v>
      </c>
      <c r="AR2167">
        <f>IFERROR(IF((AF2167-AG2167)&gt;0,1,0),0)</f>
        <v>0</v>
      </c>
      <c r="AS2167">
        <f>IFERROR(IF((S2167-Q2167)&gt;0,1,0),0)</f>
        <v>1</v>
      </c>
      <c r="AT2167">
        <f>IFERROR(IF((AH2167-AI2167)&lt;0,1,0),0)</f>
        <v>1</v>
      </c>
      <c r="AU2167">
        <f>IFERROR(IF((AJ2167-AK2167)&gt;0,1,0),0)</f>
        <v>0</v>
      </c>
      <c r="AV2167">
        <f>IFERROR(IF((AL2167-AM2167)&gt;0,1,0),0)</f>
        <v>0</v>
      </c>
      <c r="AW2167">
        <f>IFERROR(IF((AN2167-AO2167)&gt;0,1,0),0)</f>
        <v>0</v>
      </c>
      <c r="AX2167">
        <f>IFERROR(IF((AC2167-AD2167)&lt;0,1,0),0)</f>
        <v>0</v>
      </c>
      <c r="AY2167">
        <f>SUM(AP2167:AX2167)</f>
        <v>4</v>
      </c>
    </row>
    <row r="2168" spans="1:51" x14ac:dyDescent="0.45">
      <c r="A2168" s="1" t="s">
        <v>949</v>
      </c>
      <c r="B2168" s="2">
        <v>5193690</v>
      </c>
      <c r="C2168" s="3" t="s">
        <v>5335</v>
      </c>
      <c r="D2168" s="5">
        <v>17</v>
      </c>
      <c r="E2168" s="5">
        <v>889.91521799999998</v>
      </c>
      <c r="F2168" s="3" t="s">
        <v>4500</v>
      </c>
      <c r="G2168" s="3" t="s">
        <v>4501</v>
      </c>
      <c r="H2168" s="3" t="s">
        <v>4533</v>
      </c>
      <c r="I2168" s="3" t="s">
        <v>4618</v>
      </c>
      <c r="J2168" s="3" t="s">
        <v>4504</v>
      </c>
      <c r="K2168" s="6">
        <v>204633</v>
      </c>
      <c r="L2168" s="6">
        <v>198818</v>
      </c>
      <c r="M2168" s="6">
        <v>-79749</v>
      </c>
      <c r="N2168" s="6">
        <v>-78515</v>
      </c>
      <c r="O2168" s="6">
        <v>-80259</v>
      </c>
      <c r="P2168" s="6">
        <v>-78567</v>
      </c>
      <c r="Q2168" s="6">
        <v>-80444</v>
      </c>
      <c r="R2168" s="6">
        <v>-78547</v>
      </c>
      <c r="S2168" s="6">
        <v>-26636</v>
      </c>
      <c r="T2168" s="6">
        <v>-22484</v>
      </c>
      <c r="U2168" s="6" t="s">
        <v>4474</v>
      </c>
      <c r="V2168" s="6" t="s">
        <v>4474</v>
      </c>
      <c r="W2168" s="6">
        <v>222459</v>
      </c>
      <c r="X2168" s="6">
        <v>235947</v>
      </c>
      <c r="Y2168" s="6">
        <v>194301</v>
      </c>
      <c r="Z2168" s="6">
        <v>210675</v>
      </c>
      <c r="AA2168" s="6">
        <v>91174</v>
      </c>
      <c r="AB2168" s="6">
        <v>107103</v>
      </c>
      <c r="AC2168" s="6">
        <v>52264762</v>
      </c>
      <c r="AD2168" s="6">
        <v>51283093</v>
      </c>
      <c r="AF2168">
        <f>Q2168/W2168</f>
        <v>-0.36161270166637449</v>
      </c>
      <c r="AG2168">
        <f>R2168/X2168</f>
        <v>-0.3329010328590743</v>
      </c>
      <c r="AH2168" t="e">
        <f>U2168/W2168</f>
        <v>#VALUE!</v>
      </c>
      <c r="AI2168" t="e">
        <f>V2168/X2168</f>
        <v>#VALUE!</v>
      </c>
      <c r="AJ2168">
        <f>Y2168/AA2168</f>
        <v>2.1311009717682672</v>
      </c>
      <c r="AK2168">
        <f>Z2168/AB2168</f>
        <v>1.9670317358057197</v>
      </c>
      <c r="AL2168">
        <f>O2168/K2168</f>
        <v>-0.39220946768116577</v>
      </c>
      <c r="AM2168">
        <f>P2168/L2168</f>
        <v>-0.39517045740325324</v>
      </c>
      <c r="AN2168">
        <f>K2168/W2168</f>
        <v>0.91986838024085338</v>
      </c>
      <c r="AO2168">
        <f>L2168/X2168</f>
        <v>0.84263838912976219</v>
      </c>
      <c r="AP2168">
        <f>IF(OR(Q2168&lt;0, Q2168="NA"), 0, 1)</f>
        <v>0</v>
      </c>
      <c r="AQ2168">
        <f>IF(OR(S2168&lt;0, S2168="NA"), 0, 1)</f>
        <v>0</v>
      </c>
      <c r="AR2168">
        <f>IFERROR(IF((AF2168-AG2168)&gt;0,1,0),0)</f>
        <v>0</v>
      </c>
      <c r="AS2168">
        <f>IFERROR(IF((S2168-Q2168)&gt;0,1,0),0)</f>
        <v>1</v>
      </c>
      <c r="AT2168">
        <f>IFERROR(IF((AH2168-AI2168)&lt;0,1,0),0)</f>
        <v>0</v>
      </c>
      <c r="AU2168">
        <f>IFERROR(IF((AJ2168-AK2168)&gt;0,1,0),0)</f>
        <v>1</v>
      </c>
      <c r="AV2168">
        <f>IFERROR(IF((AL2168-AM2168)&gt;0,1,0),0)</f>
        <v>1</v>
      </c>
      <c r="AW2168">
        <f>IFERROR(IF((AN2168-AO2168)&gt;0,1,0),0)</f>
        <v>1</v>
      </c>
      <c r="AX2168">
        <f>IFERROR(IF((AC2168-AD2168)&lt;0,1,0),0)</f>
        <v>0</v>
      </c>
      <c r="AY2168">
        <f>SUM(AP2168:AX2168)</f>
        <v>4</v>
      </c>
    </row>
    <row r="2169" spans="1:51" x14ac:dyDescent="0.45">
      <c r="A2169" s="1" t="s">
        <v>956</v>
      </c>
      <c r="B2169" s="2">
        <v>4081644</v>
      </c>
      <c r="C2169" s="3" t="s">
        <v>5335</v>
      </c>
      <c r="D2169" s="5">
        <v>184.08</v>
      </c>
      <c r="E2169" s="5">
        <v>1248.0090167999999</v>
      </c>
      <c r="F2169" s="3" t="s">
        <v>4485</v>
      </c>
      <c r="G2169" s="3" t="s">
        <v>4517</v>
      </c>
      <c r="H2169" s="3" t="s">
        <v>4640</v>
      </c>
      <c r="I2169" s="3" t="s">
        <v>4685</v>
      </c>
      <c r="J2169" s="3" t="s">
        <v>4895</v>
      </c>
      <c r="K2169" s="6">
        <v>672592</v>
      </c>
      <c r="L2169" s="6">
        <v>652396</v>
      </c>
      <c r="M2169" s="6">
        <v>76814</v>
      </c>
      <c r="N2169" s="6">
        <v>69263</v>
      </c>
      <c r="O2169" s="6">
        <v>65509</v>
      </c>
      <c r="P2169" s="6">
        <v>57911</v>
      </c>
      <c r="Q2169" s="6">
        <v>43125</v>
      </c>
      <c r="R2169" s="6">
        <v>40284</v>
      </c>
      <c r="S2169" s="6">
        <v>30410</v>
      </c>
      <c r="T2169" s="6">
        <v>63778</v>
      </c>
      <c r="U2169" s="6" t="s">
        <v>4474</v>
      </c>
      <c r="V2169" s="6" t="s">
        <v>4474</v>
      </c>
      <c r="W2169" s="6">
        <v>582343</v>
      </c>
      <c r="X2169" s="6">
        <v>546012</v>
      </c>
      <c r="Y2169" s="6">
        <v>285540</v>
      </c>
      <c r="Z2169" s="6">
        <v>271180</v>
      </c>
      <c r="AA2169" s="6">
        <v>268257</v>
      </c>
      <c r="AB2169" s="6">
        <v>252671</v>
      </c>
      <c r="AC2169" s="6">
        <v>6761582</v>
      </c>
      <c r="AD2169" s="6">
        <v>6752604</v>
      </c>
      <c r="AF2169">
        <f>Q2169/W2169</f>
        <v>7.4054294462198397E-2</v>
      </c>
      <c r="AG2169">
        <f>R2169/X2169</f>
        <v>7.3778598272565443E-2</v>
      </c>
      <c r="AH2169" t="e">
        <f>U2169/W2169</f>
        <v>#VALUE!</v>
      </c>
      <c r="AI2169" t="e">
        <f>V2169/X2169</f>
        <v>#VALUE!</v>
      </c>
      <c r="AJ2169">
        <f>Y2169/AA2169</f>
        <v>1.0644270233395587</v>
      </c>
      <c r="AK2169">
        <f>Z2169/AB2169</f>
        <v>1.0732533610901132</v>
      </c>
      <c r="AL2169">
        <f>O2169/K2169</f>
        <v>9.7397828103813311E-2</v>
      </c>
      <c r="AM2169">
        <f>P2169/L2169</f>
        <v>8.8766638667312492E-2</v>
      </c>
      <c r="AN2169">
        <f>K2169/W2169</f>
        <v>1.1549756758473957</v>
      </c>
      <c r="AO2169">
        <f>L2169/X2169</f>
        <v>1.1948382086840583</v>
      </c>
      <c r="AP2169">
        <f>IF(OR(Q2169&lt;0, Q2169="NA"), 0, 1)</f>
        <v>1</v>
      </c>
      <c r="AQ2169">
        <f>IF(OR(S2169&lt;0, S2169="NA"), 0, 1)</f>
        <v>1</v>
      </c>
      <c r="AR2169">
        <f>IFERROR(IF((AF2169-AG2169)&gt;0,1,0),0)</f>
        <v>1</v>
      </c>
      <c r="AS2169">
        <f>IFERROR(IF((S2169-Q2169)&gt;0,1,0),0)</f>
        <v>0</v>
      </c>
      <c r="AT2169">
        <f>IFERROR(IF((AH2169-AI2169)&lt;0,1,0),0)</f>
        <v>0</v>
      </c>
      <c r="AU2169">
        <f>IFERROR(IF((AJ2169-AK2169)&gt;0,1,0),0)</f>
        <v>0</v>
      </c>
      <c r="AV2169">
        <f>IFERROR(IF((AL2169-AM2169)&gt;0,1,0),0)</f>
        <v>1</v>
      </c>
      <c r="AW2169">
        <f>IFERROR(IF((AN2169-AO2169)&gt;0,1,0),0)</f>
        <v>0</v>
      </c>
      <c r="AX2169">
        <f>IFERROR(IF((AC2169-AD2169)&lt;0,1,0),0)</f>
        <v>0</v>
      </c>
      <c r="AY2169">
        <f>SUM(AP2169:AX2169)</f>
        <v>4</v>
      </c>
    </row>
    <row r="2170" spans="1:51" x14ac:dyDescent="0.45">
      <c r="A2170" s="1" t="s">
        <v>957</v>
      </c>
      <c r="B2170" s="2">
        <v>4202114</v>
      </c>
      <c r="C2170" s="3" t="s">
        <v>5335</v>
      </c>
      <c r="D2170" s="5">
        <v>60.31</v>
      </c>
      <c r="E2170" s="5">
        <v>1342.45042208</v>
      </c>
      <c r="F2170" s="3" t="s">
        <v>4475</v>
      </c>
      <c r="G2170" s="3" t="s">
        <v>4529</v>
      </c>
      <c r="H2170" s="3" t="s">
        <v>4530</v>
      </c>
      <c r="I2170" s="3" t="s">
        <v>4739</v>
      </c>
      <c r="J2170" s="3" t="s">
        <v>4740</v>
      </c>
      <c r="K2170" s="6">
        <v>3492012</v>
      </c>
      <c r="L2170" s="6">
        <v>3470762</v>
      </c>
      <c r="M2170" s="6">
        <v>183340</v>
      </c>
      <c r="N2170" s="6">
        <v>184497</v>
      </c>
      <c r="O2170" s="6">
        <v>69109</v>
      </c>
      <c r="P2170" s="6">
        <v>72751</v>
      </c>
      <c r="Q2170" s="6">
        <v>40318</v>
      </c>
      <c r="R2170" s="6">
        <v>40930</v>
      </c>
      <c r="S2170" s="6">
        <v>180382</v>
      </c>
      <c r="T2170" s="6">
        <v>168980</v>
      </c>
      <c r="U2170" s="6">
        <v>527023</v>
      </c>
      <c r="V2170" s="6">
        <v>476581</v>
      </c>
      <c r="W2170" s="6">
        <v>2192996</v>
      </c>
      <c r="X2170" s="6">
        <v>2161494</v>
      </c>
      <c r="Y2170" s="6">
        <v>310376</v>
      </c>
      <c r="Z2170" s="6">
        <v>278214</v>
      </c>
      <c r="AA2170" s="6">
        <v>448113</v>
      </c>
      <c r="AB2170" s="6">
        <v>454207</v>
      </c>
      <c r="AC2170" s="6">
        <v>22242228</v>
      </c>
      <c r="AD2170" s="6">
        <v>22203043</v>
      </c>
      <c r="AF2170">
        <f>Q2170/W2170</f>
        <v>1.8384894454891845E-2</v>
      </c>
      <c r="AG2170">
        <f>R2170/X2170</f>
        <v>1.8935976690196688E-2</v>
      </c>
      <c r="AH2170">
        <f>U2170/W2170</f>
        <v>0.24032100377748067</v>
      </c>
      <c r="AI2170">
        <f>V2170/X2170</f>
        <v>0.22048684844834174</v>
      </c>
      <c r="AJ2170">
        <f>Y2170/AA2170</f>
        <v>0.69262886816494951</v>
      </c>
      <c r="AK2170">
        <f>Z2170/AB2170</f>
        <v>0.6125268875204477</v>
      </c>
      <c r="AL2170">
        <f>O2170/K2170</f>
        <v>1.97905963667937E-2</v>
      </c>
      <c r="AM2170">
        <f>P2170/L2170</f>
        <v>2.0961103066127841E-2</v>
      </c>
      <c r="AN2170">
        <f>K2170/W2170</f>
        <v>1.5923476376609897</v>
      </c>
      <c r="AO2170">
        <f>L2170/X2170</f>
        <v>1.6057236337459184</v>
      </c>
      <c r="AP2170">
        <f>IF(OR(Q2170&lt;0, Q2170="NA"), 0, 1)</f>
        <v>1</v>
      </c>
      <c r="AQ2170">
        <f>IF(OR(S2170&lt;0, S2170="NA"), 0, 1)</f>
        <v>1</v>
      </c>
      <c r="AR2170">
        <f>IFERROR(IF((AF2170-AG2170)&gt;0,1,0),0)</f>
        <v>0</v>
      </c>
      <c r="AS2170">
        <f>IFERROR(IF((S2170-Q2170)&gt;0,1,0),0)</f>
        <v>1</v>
      </c>
      <c r="AT2170">
        <f>IFERROR(IF((AH2170-AI2170)&lt;0,1,0),0)</f>
        <v>0</v>
      </c>
      <c r="AU2170">
        <f>IFERROR(IF((AJ2170-AK2170)&gt;0,1,0),0)</f>
        <v>1</v>
      </c>
      <c r="AV2170">
        <f>IFERROR(IF((AL2170-AM2170)&gt;0,1,0),0)</f>
        <v>0</v>
      </c>
      <c r="AW2170">
        <f>IFERROR(IF((AN2170-AO2170)&gt;0,1,0),0)</f>
        <v>0</v>
      </c>
      <c r="AX2170">
        <f>IFERROR(IF((AC2170-AD2170)&lt;0,1,0),0)</f>
        <v>0</v>
      </c>
      <c r="AY2170">
        <f>SUM(AP2170:AX2170)</f>
        <v>4</v>
      </c>
    </row>
    <row r="2171" spans="1:51" x14ac:dyDescent="0.45">
      <c r="A2171" s="1" t="s">
        <v>961</v>
      </c>
      <c r="B2171" s="2">
        <v>4097662</v>
      </c>
      <c r="C2171" s="3" t="s">
        <v>5337</v>
      </c>
      <c r="D2171" s="5">
        <v>182.83</v>
      </c>
      <c r="E2171" s="5">
        <v>14522.940525260001</v>
      </c>
      <c r="F2171" s="3" t="s">
        <v>4480</v>
      </c>
      <c r="G2171" s="3" t="s">
        <v>4481</v>
      </c>
      <c r="H2171" s="3" t="s">
        <v>4481</v>
      </c>
      <c r="I2171" s="3" t="s">
        <v>4807</v>
      </c>
      <c r="J2171" s="3" t="s">
        <v>4484</v>
      </c>
      <c r="K2171" s="6">
        <v>5645136.9739820538</v>
      </c>
      <c r="L2171" s="6">
        <v>5541183.4959002519</v>
      </c>
      <c r="M2171" s="6">
        <v>3711634.2326640077</v>
      </c>
      <c r="N2171" s="6">
        <v>3665337.1155732945</v>
      </c>
      <c r="O2171" s="6">
        <v>3524257.1978242542</v>
      </c>
      <c r="P2171" s="6">
        <v>3482172.7654267503</v>
      </c>
      <c r="Q2171" s="6">
        <v>1414530.7311020116</v>
      </c>
      <c r="R2171" s="6">
        <v>1344235.9082090352</v>
      </c>
      <c r="S2171" s="6">
        <v>649286.08391757077</v>
      </c>
      <c r="T2171" s="6" t="s">
        <v>4474</v>
      </c>
      <c r="U2171" s="6">
        <v>4607484.4035710441</v>
      </c>
      <c r="V2171" s="6">
        <v>9979277.3126776721</v>
      </c>
      <c r="W2171" s="6">
        <v>67161393.460255995</v>
      </c>
      <c r="X2171" s="6">
        <v>64696857.053438693</v>
      </c>
      <c r="Y2171" s="6" t="s">
        <v>4474</v>
      </c>
      <c r="Z2171" s="6" t="s">
        <v>4474</v>
      </c>
      <c r="AA2171" s="6" t="s">
        <v>4474</v>
      </c>
      <c r="AB2171" s="6" t="s">
        <v>4474</v>
      </c>
      <c r="AC2171" s="6">
        <v>79434122</v>
      </c>
      <c r="AD2171" s="6">
        <v>79432917</v>
      </c>
      <c r="AF2171">
        <f>Q2171/W2171</f>
        <v>2.106166442093085E-2</v>
      </c>
      <c r="AG2171">
        <f>R2171/X2171</f>
        <v>2.0777453023702763E-2</v>
      </c>
      <c r="AH2171">
        <f>U2171/W2171</f>
        <v>6.8603168668583514E-2</v>
      </c>
      <c r="AI2171">
        <f>V2171/X2171</f>
        <v>0.15424670945661131</v>
      </c>
      <c r="AJ2171" t="e">
        <f>Y2171/AA2171</f>
        <v>#VALUE!</v>
      </c>
      <c r="AK2171" t="e">
        <f>Z2171/AB2171</f>
        <v>#VALUE!</v>
      </c>
      <c r="AL2171">
        <f>O2171/K2171</f>
        <v>0.6242996784785293</v>
      </c>
      <c r="AM2171">
        <f>P2171/L2171</f>
        <v>0.62841679363318337</v>
      </c>
      <c r="AN2171">
        <f>K2171/W2171</f>
        <v>8.4053303291312276E-2</v>
      </c>
      <c r="AO2171">
        <f>L2171/X2171</f>
        <v>8.5648418613647831E-2</v>
      </c>
      <c r="AP2171">
        <f>IF(OR(Q2171&lt;0, Q2171="NA"), 0, 1)</f>
        <v>1</v>
      </c>
      <c r="AQ2171">
        <f>IF(OR(S2171&lt;0, S2171="NA"), 0, 1)</f>
        <v>1</v>
      </c>
      <c r="AR2171">
        <f>IFERROR(IF((AF2171-AG2171)&gt;0,1,0),0)</f>
        <v>1</v>
      </c>
      <c r="AS2171">
        <f>IFERROR(IF((S2171-Q2171)&gt;0,1,0),0)</f>
        <v>0</v>
      </c>
      <c r="AT2171">
        <f>IFERROR(IF((AH2171-AI2171)&lt;0,1,0),0)</f>
        <v>1</v>
      </c>
      <c r="AU2171">
        <f>IFERROR(IF((AJ2171-AK2171)&gt;0,1,0),0)</f>
        <v>0</v>
      </c>
      <c r="AV2171">
        <f>IFERROR(IF((AL2171-AM2171)&gt;0,1,0),0)</f>
        <v>0</v>
      </c>
      <c r="AW2171">
        <f>IFERROR(IF((AN2171-AO2171)&gt;0,1,0),0)</f>
        <v>0</v>
      </c>
      <c r="AX2171">
        <f>IFERROR(IF((AC2171-AD2171)&lt;0,1,0),0)</f>
        <v>0</v>
      </c>
      <c r="AY2171">
        <f>SUM(AP2171:AX2171)</f>
        <v>4</v>
      </c>
    </row>
    <row r="2172" spans="1:51" x14ac:dyDescent="0.45">
      <c r="A2172" s="1" t="s">
        <v>962</v>
      </c>
      <c r="B2172" s="2">
        <v>102852</v>
      </c>
      <c r="C2172" s="3" t="s">
        <v>5335</v>
      </c>
      <c r="D2172" s="5">
        <v>505.29</v>
      </c>
      <c r="E2172" s="5">
        <v>6120.1452417600003</v>
      </c>
      <c r="F2172" s="3" t="s">
        <v>4480</v>
      </c>
      <c r="G2172" s="3" t="s">
        <v>4491</v>
      </c>
      <c r="H2172" s="3" t="s">
        <v>4663</v>
      </c>
      <c r="I2172" s="3" t="s">
        <v>4663</v>
      </c>
      <c r="J2172" s="3" t="s">
        <v>4595</v>
      </c>
      <c r="K2172" s="6">
        <v>846100</v>
      </c>
      <c r="L2172" s="6">
        <v>815200</v>
      </c>
      <c r="M2172" s="6" t="s">
        <v>4474</v>
      </c>
      <c r="N2172" s="6" t="s">
        <v>4474</v>
      </c>
      <c r="O2172" s="6" t="s">
        <v>4474</v>
      </c>
      <c r="P2172" s="6" t="s">
        <v>4474</v>
      </c>
      <c r="Q2172" s="6">
        <v>189600</v>
      </c>
      <c r="R2172" s="6">
        <v>181600</v>
      </c>
      <c r="S2172" s="6">
        <v>1142900</v>
      </c>
      <c r="T2172" s="6">
        <v>1138600</v>
      </c>
      <c r="U2172" s="6">
        <v>6040700</v>
      </c>
      <c r="V2172" s="6">
        <v>5560800</v>
      </c>
      <c r="W2172" s="6">
        <v>8683200</v>
      </c>
      <c r="X2172" s="6">
        <v>8255400</v>
      </c>
      <c r="Y2172" s="6">
        <v>8524200</v>
      </c>
      <c r="Z2172" s="6">
        <v>8105200</v>
      </c>
      <c r="AA2172" s="6">
        <v>572800</v>
      </c>
      <c r="AB2172" s="6">
        <v>730200</v>
      </c>
      <c r="AC2172" s="6">
        <v>12111600</v>
      </c>
      <c r="AD2172" s="6">
        <v>12111128</v>
      </c>
      <c r="AF2172">
        <f>Q2172/W2172</f>
        <v>2.1835268103924822E-2</v>
      </c>
      <c r="AG2172">
        <f>R2172/X2172</f>
        <v>2.19977227027158E-2</v>
      </c>
      <c r="AH2172">
        <f>U2172/W2172</f>
        <v>0.69567670904735579</v>
      </c>
      <c r="AI2172">
        <f>V2172/X2172</f>
        <v>0.67359546478668508</v>
      </c>
      <c r="AJ2172">
        <f>Y2172/AA2172</f>
        <v>14.88163407821229</v>
      </c>
      <c r="AK2172">
        <f>Z2172/AB2172</f>
        <v>11.099972610243769</v>
      </c>
      <c r="AL2172" t="e">
        <f>O2172/K2172</f>
        <v>#VALUE!</v>
      </c>
      <c r="AM2172" t="e">
        <f>P2172/L2172</f>
        <v>#VALUE!</v>
      </c>
      <c r="AN2172">
        <f>K2172/W2172</f>
        <v>9.7441035562926104E-2</v>
      </c>
      <c r="AO2172">
        <f>L2172/X2172</f>
        <v>9.8747486493688974E-2</v>
      </c>
      <c r="AP2172">
        <f>IF(OR(Q2172&lt;0, Q2172="NA"), 0, 1)</f>
        <v>1</v>
      </c>
      <c r="AQ2172">
        <f>IF(OR(S2172&lt;0, S2172="NA"), 0, 1)</f>
        <v>1</v>
      </c>
      <c r="AR2172">
        <f>IFERROR(IF((AF2172-AG2172)&gt;0,1,0),0)</f>
        <v>0</v>
      </c>
      <c r="AS2172">
        <f>IFERROR(IF((S2172-Q2172)&gt;0,1,0),0)</f>
        <v>1</v>
      </c>
      <c r="AT2172">
        <f>IFERROR(IF((AH2172-AI2172)&lt;0,1,0),0)</f>
        <v>0</v>
      </c>
      <c r="AU2172">
        <f>IFERROR(IF((AJ2172-AK2172)&gt;0,1,0),0)</f>
        <v>1</v>
      </c>
      <c r="AV2172">
        <f>IFERROR(IF((AL2172-AM2172)&gt;0,1,0),0)</f>
        <v>0</v>
      </c>
      <c r="AW2172">
        <f>IFERROR(IF((AN2172-AO2172)&gt;0,1,0),0)</f>
        <v>0</v>
      </c>
      <c r="AX2172">
        <f>IFERROR(IF((AC2172-AD2172)&lt;0,1,0),0)</f>
        <v>0</v>
      </c>
      <c r="AY2172">
        <f>SUM(AP2172:AX2172)</f>
        <v>4</v>
      </c>
    </row>
    <row r="2173" spans="1:51" x14ac:dyDescent="0.45">
      <c r="A2173" s="1" t="s">
        <v>975</v>
      </c>
      <c r="B2173" s="2">
        <v>4747982</v>
      </c>
      <c r="C2173" s="3" t="s">
        <v>5337</v>
      </c>
      <c r="D2173" s="5">
        <v>21.88</v>
      </c>
      <c r="E2173" s="5">
        <v>832.46153344000004</v>
      </c>
      <c r="F2173" s="3" t="s">
        <v>4654</v>
      </c>
      <c r="G2173" s="3" t="s">
        <v>4654</v>
      </c>
      <c r="H2173" s="3" t="s">
        <v>4655</v>
      </c>
      <c r="I2173" s="3" t="s">
        <v>4725</v>
      </c>
      <c r="J2173" s="3" t="s">
        <v>4968</v>
      </c>
      <c r="K2173" s="6">
        <v>3856840</v>
      </c>
      <c r="L2173" s="6">
        <v>3996818</v>
      </c>
      <c r="M2173" s="6">
        <v>153066</v>
      </c>
      <c r="N2173" s="6">
        <v>153259</v>
      </c>
      <c r="O2173" s="6">
        <v>77019</v>
      </c>
      <c r="P2173" s="6">
        <v>78552</v>
      </c>
      <c r="Q2173" s="6">
        <v>22335</v>
      </c>
      <c r="R2173" s="6">
        <v>23919</v>
      </c>
      <c r="S2173" s="6">
        <v>114766</v>
      </c>
      <c r="T2173" s="6">
        <v>104543</v>
      </c>
      <c r="U2173" s="6">
        <v>767343</v>
      </c>
      <c r="V2173" s="6">
        <v>777552</v>
      </c>
      <c r="W2173" s="6">
        <v>1130114</v>
      </c>
      <c r="X2173" s="6">
        <v>1164673</v>
      </c>
      <c r="Y2173" s="6">
        <v>125735</v>
      </c>
      <c r="Z2173" s="6">
        <v>125555</v>
      </c>
      <c r="AA2173" s="6">
        <v>172799</v>
      </c>
      <c r="AB2173" s="6">
        <v>165393</v>
      </c>
      <c r="AC2173" s="6">
        <v>38046688</v>
      </c>
      <c r="AD2173" s="6">
        <v>38027194</v>
      </c>
      <c r="AF2173">
        <f>Q2173/W2173</f>
        <v>1.9763492886558348E-2</v>
      </c>
      <c r="AG2173">
        <f>R2173/X2173</f>
        <v>2.0537094961418357E-2</v>
      </c>
      <c r="AH2173">
        <f>U2173/W2173</f>
        <v>0.67899610127827814</v>
      </c>
      <c r="AI2173">
        <f>V2173/X2173</f>
        <v>0.66761399980938851</v>
      </c>
      <c r="AJ2173">
        <f>Y2173/AA2173</f>
        <v>0.72763731271593002</v>
      </c>
      <c r="AK2173">
        <f>Z2173/AB2173</f>
        <v>0.75913128125132256</v>
      </c>
      <c r="AL2173">
        <f>O2173/K2173</f>
        <v>1.9969456861057239E-2</v>
      </c>
      <c r="AM2173">
        <f>P2173/L2173</f>
        <v>1.9653634466217876E-2</v>
      </c>
      <c r="AN2173">
        <f>K2173/W2173</f>
        <v>3.4127884443516319</v>
      </c>
      <c r="AO2173">
        <f>L2173/X2173</f>
        <v>3.4317082992393573</v>
      </c>
      <c r="AP2173">
        <f>IF(OR(Q2173&lt;0, Q2173="NA"), 0, 1)</f>
        <v>1</v>
      </c>
      <c r="AQ2173">
        <f>IF(OR(S2173&lt;0, S2173="NA"), 0, 1)</f>
        <v>1</v>
      </c>
      <c r="AR2173">
        <f>IFERROR(IF((AF2173-AG2173)&gt;0,1,0),0)</f>
        <v>0</v>
      </c>
      <c r="AS2173">
        <f>IFERROR(IF((S2173-Q2173)&gt;0,1,0),0)</f>
        <v>1</v>
      </c>
      <c r="AT2173">
        <f>IFERROR(IF((AH2173-AI2173)&lt;0,1,0),0)</f>
        <v>0</v>
      </c>
      <c r="AU2173">
        <f>IFERROR(IF((AJ2173-AK2173)&gt;0,1,0),0)</f>
        <v>0</v>
      </c>
      <c r="AV2173">
        <f>IFERROR(IF((AL2173-AM2173)&gt;0,1,0),0)</f>
        <v>1</v>
      </c>
      <c r="AW2173">
        <f>IFERROR(IF((AN2173-AO2173)&gt;0,1,0),0)</f>
        <v>0</v>
      </c>
      <c r="AX2173">
        <f>IFERROR(IF((AC2173-AD2173)&lt;0,1,0),0)</f>
        <v>0</v>
      </c>
      <c r="AY2173">
        <f>SUM(AP2173:AX2173)</f>
        <v>4</v>
      </c>
    </row>
    <row r="2174" spans="1:51" x14ac:dyDescent="0.45">
      <c r="A2174" s="1" t="s">
        <v>977</v>
      </c>
      <c r="B2174" s="2">
        <v>12917530</v>
      </c>
      <c r="C2174" s="3" t="s">
        <v>5335</v>
      </c>
      <c r="D2174" s="5">
        <v>377.98</v>
      </c>
      <c r="E2174" s="5">
        <v>93100.787507760004</v>
      </c>
      <c r="F2174" s="3" t="s">
        <v>4500</v>
      </c>
      <c r="G2174" s="3" t="s">
        <v>4501</v>
      </c>
      <c r="H2174" s="3" t="s">
        <v>4502</v>
      </c>
      <c r="I2174" s="3" t="s">
        <v>4503</v>
      </c>
      <c r="J2174" s="3" t="s">
        <v>4504</v>
      </c>
      <c r="K2174" s="6">
        <v>3740421</v>
      </c>
      <c r="L2174" s="6">
        <v>3516257</v>
      </c>
      <c r="M2174" s="6">
        <v>140127</v>
      </c>
      <c r="N2174" s="6">
        <v>187490</v>
      </c>
      <c r="O2174" s="6">
        <v>-5458</v>
      </c>
      <c r="P2174" s="6">
        <v>53428</v>
      </c>
      <c r="Q2174" s="6">
        <v>131076</v>
      </c>
      <c r="R2174" s="6">
        <v>174564</v>
      </c>
      <c r="S2174" s="6">
        <v>1383021</v>
      </c>
      <c r="T2174" s="6">
        <v>1330403</v>
      </c>
      <c r="U2174" s="6">
        <v>743610</v>
      </c>
      <c r="V2174" s="6">
        <v>743238</v>
      </c>
      <c r="W2174" s="6">
        <v>7782958</v>
      </c>
      <c r="X2174" s="6">
        <v>7202474</v>
      </c>
      <c r="Y2174" s="6">
        <v>5572327</v>
      </c>
      <c r="Z2174" s="6">
        <v>5181648</v>
      </c>
      <c r="AA2174" s="6">
        <v>3000380</v>
      </c>
      <c r="AB2174" s="6">
        <v>2728319</v>
      </c>
      <c r="AC2174" s="6">
        <v>246309000</v>
      </c>
      <c r="AD2174" s="6">
        <v>245122000</v>
      </c>
      <c r="AF2174">
        <f>Q2174/W2174</f>
        <v>1.6841411710046487E-2</v>
      </c>
      <c r="AG2174">
        <f>R2174/X2174</f>
        <v>2.4236672010200938E-2</v>
      </c>
      <c r="AH2174">
        <f>U2174/W2174</f>
        <v>9.554336538884059E-2</v>
      </c>
      <c r="AI2174">
        <f>V2174/X2174</f>
        <v>0.10319204206776728</v>
      </c>
      <c r="AJ2174">
        <f>Y2174/AA2174</f>
        <v>1.8572070871023003</v>
      </c>
      <c r="AK2174">
        <f>Z2174/AB2174</f>
        <v>1.899209000120587</v>
      </c>
      <c r="AL2174">
        <f>O2174/K2174</f>
        <v>-1.4591940319017564E-3</v>
      </c>
      <c r="AM2174">
        <f>P2174/L2174</f>
        <v>1.5194566267482723E-2</v>
      </c>
      <c r="AN2174">
        <f>K2174/W2174</f>
        <v>0.48059118396887146</v>
      </c>
      <c r="AO2174">
        <f>L2174/X2174</f>
        <v>0.48820127639474992</v>
      </c>
      <c r="AP2174">
        <f>IF(OR(Q2174&lt;0, Q2174="NA"), 0, 1)</f>
        <v>1</v>
      </c>
      <c r="AQ2174">
        <f>IF(OR(S2174&lt;0, S2174="NA"), 0, 1)</f>
        <v>1</v>
      </c>
      <c r="AR2174">
        <f>IFERROR(IF((AF2174-AG2174)&gt;0,1,0),0)</f>
        <v>0</v>
      </c>
      <c r="AS2174">
        <f>IFERROR(IF((S2174-Q2174)&gt;0,1,0),0)</f>
        <v>1</v>
      </c>
      <c r="AT2174">
        <f>IFERROR(IF((AH2174-AI2174)&lt;0,1,0),0)</f>
        <v>1</v>
      </c>
      <c r="AU2174">
        <f>IFERROR(IF((AJ2174-AK2174)&gt;0,1,0),0)</f>
        <v>0</v>
      </c>
      <c r="AV2174">
        <f>IFERROR(IF((AL2174-AM2174)&gt;0,1,0),0)</f>
        <v>0</v>
      </c>
      <c r="AW2174">
        <f>IFERROR(IF((AN2174-AO2174)&gt;0,1,0),0)</f>
        <v>0</v>
      </c>
      <c r="AX2174">
        <f>IFERROR(IF((AC2174-AD2174)&lt;0,1,0),0)</f>
        <v>0</v>
      </c>
      <c r="AY2174">
        <f>SUM(AP2174:AX2174)</f>
        <v>4</v>
      </c>
    </row>
    <row r="2175" spans="1:51" x14ac:dyDescent="0.45">
      <c r="A2175" s="1" t="s">
        <v>980</v>
      </c>
      <c r="B2175" s="2">
        <v>4812739</v>
      </c>
      <c r="C2175" s="3" t="s">
        <v>5336</v>
      </c>
      <c r="D2175" s="5">
        <v>8.57</v>
      </c>
      <c r="E2175" s="5">
        <v>423.62009631000001</v>
      </c>
      <c r="F2175" s="3" t="s">
        <v>4470</v>
      </c>
      <c r="G2175" s="3" t="s">
        <v>4471</v>
      </c>
      <c r="H2175" s="3" t="s">
        <v>4472</v>
      </c>
      <c r="I2175" s="3" t="s">
        <v>4472</v>
      </c>
      <c r="J2175" s="3" t="s">
        <v>4669</v>
      </c>
      <c r="K2175" s="6">
        <v>226113</v>
      </c>
      <c r="L2175" s="6">
        <v>225606</v>
      </c>
      <c r="M2175" s="6">
        <v>-39384</v>
      </c>
      <c r="N2175" s="6">
        <v>-43921</v>
      </c>
      <c r="O2175" s="6">
        <v>-69696</v>
      </c>
      <c r="P2175" s="6">
        <v>-73308</v>
      </c>
      <c r="Q2175" s="6">
        <v>-158468</v>
      </c>
      <c r="R2175" s="6">
        <v>-172542</v>
      </c>
      <c r="S2175" s="6">
        <v>-8361</v>
      </c>
      <c r="T2175" s="6">
        <v>-10767</v>
      </c>
      <c r="U2175" s="6">
        <v>184866</v>
      </c>
      <c r="V2175" s="6">
        <v>356923</v>
      </c>
      <c r="W2175" s="6">
        <v>701765</v>
      </c>
      <c r="X2175" s="6">
        <v>852341</v>
      </c>
      <c r="Y2175" s="6">
        <v>350337</v>
      </c>
      <c r="Z2175" s="6">
        <v>501986</v>
      </c>
      <c r="AA2175" s="6">
        <v>61439</v>
      </c>
      <c r="AB2175" s="6">
        <v>59885</v>
      </c>
      <c r="AC2175" s="6">
        <v>49430583</v>
      </c>
      <c r="AD2175" s="6">
        <v>49412294</v>
      </c>
      <c r="AF2175">
        <f>Q2175/W2175</f>
        <v>-0.22581348457104586</v>
      </c>
      <c r="AG2175">
        <f>R2175/X2175</f>
        <v>-0.2024330637620389</v>
      </c>
      <c r="AH2175">
        <f>U2175/W2175</f>
        <v>0.2634300656202575</v>
      </c>
      <c r="AI2175">
        <f>V2175/X2175</f>
        <v>0.41875610817736092</v>
      </c>
      <c r="AJ2175">
        <f>Y2175/AA2175</f>
        <v>5.702192418496395</v>
      </c>
      <c r="AK2175">
        <f>Z2175/AB2175</f>
        <v>8.3824997912665946</v>
      </c>
      <c r="AL2175">
        <f>O2175/K2175</f>
        <v>-0.30823526289952369</v>
      </c>
      <c r="AM2175">
        <f>P2175/L2175</f>
        <v>-0.32493816653812396</v>
      </c>
      <c r="AN2175">
        <f>K2175/W2175</f>
        <v>0.32220615163195659</v>
      </c>
      <c r="AO2175">
        <f>L2175/X2175</f>
        <v>0.26468983657949108</v>
      </c>
      <c r="AP2175">
        <f>IF(OR(Q2175&lt;0, Q2175="NA"), 0, 1)</f>
        <v>0</v>
      </c>
      <c r="AQ2175">
        <f>IF(OR(S2175&lt;0, S2175="NA"), 0, 1)</f>
        <v>0</v>
      </c>
      <c r="AR2175">
        <f>IFERROR(IF((AF2175-AG2175)&gt;0,1,0),0)</f>
        <v>0</v>
      </c>
      <c r="AS2175">
        <f>IFERROR(IF((S2175-Q2175)&gt;0,1,0),0)</f>
        <v>1</v>
      </c>
      <c r="AT2175">
        <f>IFERROR(IF((AH2175-AI2175)&lt;0,1,0),0)</f>
        <v>1</v>
      </c>
      <c r="AU2175">
        <f>IFERROR(IF((AJ2175-AK2175)&gt;0,1,0),0)</f>
        <v>0</v>
      </c>
      <c r="AV2175">
        <f>IFERROR(IF((AL2175-AM2175)&gt;0,1,0),0)</f>
        <v>1</v>
      </c>
      <c r="AW2175">
        <f>IFERROR(IF((AN2175-AO2175)&gt;0,1,0),0)</f>
        <v>1</v>
      </c>
      <c r="AX2175">
        <f>IFERROR(IF((AC2175-AD2175)&lt;0,1,0),0)</f>
        <v>0</v>
      </c>
      <c r="AY2175">
        <f>SUM(AP2175:AX2175)</f>
        <v>4</v>
      </c>
    </row>
    <row r="2176" spans="1:51" x14ac:dyDescent="0.45">
      <c r="A2176" s="1" t="s">
        <v>994</v>
      </c>
      <c r="B2176" s="2">
        <v>120287908</v>
      </c>
      <c r="C2176" s="3" t="s">
        <v>5337</v>
      </c>
      <c r="D2176" s="5">
        <v>23.54</v>
      </c>
      <c r="E2176" s="5">
        <v>2472.6791227600002</v>
      </c>
      <c r="F2176" s="3" t="s">
        <v>4525</v>
      </c>
      <c r="G2176" s="3" t="s">
        <v>4526</v>
      </c>
      <c r="H2176" s="3" t="s">
        <v>4527</v>
      </c>
      <c r="I2176" s="3" t="s">
        <v>4527</v>
      </c>
      <c r="J2176" s="3" t="s">
        <v>4703</v>
      </c>
      <c r="K2176" s="6">
        <v>111428</v>
      </c>
      <c r="L2176" s="6">
        <v>105900</v>
      </c>
      <c r="M2176" s="6">
        <v>77929</v>
      </c>
      <c r="N2176" s="6">
        <v>75754</v>
      </c>
      <c r="O2176" s="6">
        <v>39400</v>
      </c>
      <c r="P2176" s="6">
        <v>40344</v>
      </c>
      <c r="Q2176" s="6">
        <v>6429</v>
      </c>
      <c r="R2176" s="6">
        <v>30618</v>
      </c>
      <c r="S2176" s="6">
        <v>35522</v>
      </c>
      <c r="T2176" s="6">
        <v>59968</v>
      </c>
      <c r="U2176" s="6" t="s">
        <v>4474</v>
      </c>
      <c r="V2176" s="6" t="s">
        <v>4474</v>
      </c>
      <c r="W2176" s="6">
        <v>1167061</v>
      </c>
      <c r="X2176" s="6">
        <v>1004658</v>
      </c>
      <c r="Y2176" s="6">
        <v>21684</v>
      </c>
      <c r="Z2176" s="6">
        <v>13061</v>
      </c>
      <c r="AA2176" s="6">
        <v>19587</v>
      </c>
      <c r="AB2176" s="6">
        <v>17177</v>
      </c>
      <c r="AC2176" s="6">
        <v>104860322</v>
      </c>
      <c r="AD2176" s="6">
        <v>104800000</v>
      </c>
      <c r="AF2176">
        <f>Q2176/W2176</f>
        <v>5.508709484765578E-3</v>
      </c>
      <c r="AG2176">
        <f>R2176/X2176</f>
        <v>3.0476042593599015E-2</v>
      </c>
      <c r="AH2176" t="e">
        <f>U2176/W2176</f>
        <v>#VALUE!</v>
      </c>
      <c r="AI2176" t="e">
        <f>V2176/X2176</f>
        <v>#VALUE!</v>
      </c>
      <c r="AJ2176">
        <f>Y2176/AA2176</f>
        <v>1.1070608056363915</v>
      </c>
      <c r="AK2176">
        <f>Z2176/AB2176</f>
        <v>0.76037724864644585</v>
      </c>
      <c r="AL2176">
        <f>O2176/K2176</f>
        <v>0.35359155687977889</v>
      </c>
      <c r="AM2176">
        <f>P2176/L2176</f>
        <v>0.38096317280453257</v>
      </c>
      <c r="AN2176">
        <f>K2176/W2176</f>
        <v>9.5477442910010701E-2</v>
      </c>
      <c r="AO2176">
        <f>L2176/X2176</f>
        <v>0.10540900485538363</v>
      </c>
      <c r="AP2176">
        <f>IF(OR(Q2176&lt;0, Q2176="NA"), 0, 1)</f>
        <v>1</v>
      </c>
      <c r="AQ2176">
        <f>IF(OR(S2176&lt;0, S2176="NA"), 0, 1)</f>
        <v>1</v>
      </c>
      <c r="AR2176">
        <f>IFERROR(IF((AF2176-AG2176)&gt;0,1,0),0)</f>
        <v>0</v>
      </c>
      <c r="AS2176">
        <f>IFERROR(IF((S2176-Q2176)&gt;0,1,0),0)</f>
        <v>1</v>
      </c>
      <c r="AT2176">
        <f>IFERROR(IF((AH2176-AI2176)&lt;0,1,0),0)</f>
        <v>0</v>
      </c>
      <c r="AU2176">
        <f>IFERROR(IF((AJ2176-AK2176)&gt;0,1,0),0)</f>
        <v>1</v>
      </c>
      <c r="AV2176">
        <f>IFERROR(IF((AL2176-AM2176)&gt;0,1,0),0)</f>
        <v>0</v>
      </c>
      <c r="AW2176">
        <f>IFERROR(IF((AN2176-AO2176)&gt;0,1,0),0)</f>
        <v>0</v>
      </c>
      <c r="AX2176">
        <f>IFERROR(IF((AC2176-AD2176)&lt;0,1,0),0)</f>
        <v>0</v>
      </c>
      <c r="AY2176">
        <f>SUM(AP2176:AX2176)</f>
        <v>4</v>
      </c>
    </row>
    <row r="2177" spans="1:51" x14ac:dyDescent="0.45">
      <c r="A2177" s="1" t="s">
        <v>1002</v>
      </c>
      <c r="B2177" s="2">
        <v>5031604</v>
      </c>
      <c r="C2177" s="3" t="s">
        <v>5335</v>
      </c>
      <c r="D2177" s="5">
        <v>17.21</v>
      </c>
      <c r="E2177" s="5">
        <v>417.57764022999999</v>
      </c>
      <c r="F2177" s="3" t="s">
        <v>4470</v>
      </c>
      <c r="G2177" s="3" t="s">
        <v>4512</v>
      </c>
      <c r="H2177" s="3" t="s">
        <v>4513</v>
      </c>
      <c r="I2177" s="3" t="s">
        <v>4514</v>
      </c>
      <c r="J2177" s="3" t="s">
        <v>4473</v>
      </c>
      <c r="K2177" s="6">
        <v>47255</v>
      </c>
      <c r="L2177" s="6">
        <v>44393</v>
      </c>
      <c r="M2177" s="6">
        <v>-58307</v>
      </c>
      <c r="N2177" s="6">
        <v>-54856</v>
      </c>
      <c r="O2177" s="6">
        <v>-58877</v>
      </c>
      <c r="P2177" s="6">
        <v>-55394</v>
      </c>
      <c r="Q2177" s="6">
        <v>-58477</v>
      </c>
      <c r="R2177" s="6">
        <v>-54389</v>
      </c>
      <c r="S2177" s="6">
        <v>-38975</v>
      </c>
      <c r="T2177" s="6">
        <v>-36690</v>
      </c>
      <c r="U2177" s="6">
        <v>49214</v>
      </c>
      <c r="V2177" s="6">
        <v>29319</v>
      </c>
      <c r="W2177" s="6">
        <v>127673</v>
      </c>
      <c r="X2177" s="6">
        <v>95981</v>
      </c>
      <c r="Y2177" s="6">
        <v>123872</v>
      </c>
      <c r="Z2177" s="6">
        <v>91992</v>
      </c>
      <c r="AA2177" s="6">
        <v>10947</v>
      </c>
      <c r="AB2177" s="6">
        <v>9126</v>
      </c>
      <c r="AC2177" s="6">
        <v>24203658</v>
      </c>
      <c r="AD2177" s="6">
        <v>21712357</v>
      </c>
      <c r="AF2177">
        <f>Q2177/W2177</f>
        <v>-0.45802166472159345</v>
      </c>
      <c r="AG2177">
        <f>R2177/X2177</f>
        <v>-0.56666423562996848</v>
      </c>
      <c r="AH2177">
        <f>U2177/W2177</f>
        <v>0.38546912816335482</v>
      </c>
      <c r="AI2177">
        <f>V2177/X2177</f>
        <v>0.30546670695241768</v>
      </c>
      <c r="AJ2177">
        <f>Y2177/AA2177</f>
        <v>11.315611583082124</v>
      </c>
      <c r="AK2177">
        <f>Z2177/AB2177</f>
        <v>10.080210387902696</v>
      </c>
      <c r="AL2177">
        <f>O2177/K2177</f>
        <v>-1.2459422283356258</v>
      </c>
      <c r="AM2177">
        <f>P2177/L2177</f>
        <v>-1.2478093393102516</v>
      </c>
      <c r="AN2177">
        <f>K2177/W2177</f>
        <v>0.37012524182873435</v>
      </c>
      <c r="AO2177">
        <f>L2177/X2177</f>
        <v>0.46251862347756328</v>
      </c>
      <c r="AP2177">
        <f>IF(OR(Q2177&lt;0, Q2177="NA"), 0, 1)</f>
        <v>0</v>
      </c>
      <c r="AQ2177">
        <f>IF(OR(S2177&lt;0, S2177="NA"), 0, 1)</f>
        <v>0</v>
      </c>
      <c r="AR2177">
        <f>IFERROR(IF((AF2177-AG2177)&gt;0,1,0),0)</f>
        <v>1</v>
      </c>
      <c r="AS2177">
        <f>IFERROR(IF((S2177-Q2177)&gt;0,1,0),0)</f>
        <v>1</v>
      </c>
      <c r="AT2177">
        <f>IFERROR(IF((AH2177-AI2177)&lt;0,1,0),0)</f>
        <v>0</v>
      </c>
      <c r="AU2177">
        <f>IFERROR(IF((AJ2177-AK2177)&gt;0,1,0),0)</f>
        <v>1</v>
      </c>
      <c r="AV2177">
        <f>IFERROR(IF((AL2177-AM2177)&gt;0,1,0),0)</f>
        <v>1</v>
      </c>
      <c r="AW2177">
        <f>IFERROR(IF((AN2177-AO2177)&gt;0,1,0),0)</f>
        <v>0</v>
      </c>
      <c r="AX2177">
        <f>IFERROR(IF((AC2177-AD2177)&lt;0,1,0),0)</f>
        <v>0</v>
      </c>
      <c r="AY2177">
        <f>SUM(AP2177:AX2177)</f>
        <v>4</v>
      </c>
    </row>
    <row r="2178" spans="1:51" x14ac:dyDescent="0.45">
      <c r="A2178" s="1" t="s">
        <v>1003</v>
      </c>
      <c r="B2178" s="2">
        <v>4206348</v>
      </c>
      <c r="C2178" s="3" t="s">
        <v>5337</v>
      </c>
      <c r="D2178" s="5">
        <v>52.99</v>
      </c>
      <c r="E2178" s="5">
        <v>66683.021108550005</v>
      </c>
      <c r="F2178" s="3" t="s">
        <v>4470</v>
      </c>
      <c r="G2178" s="3" t="s">
        <v>4512</v>
      </c>
      <c r="H2178" s="3" t="s">
        <v>4522</v>
      </c>
      <c r="I2178" s="3" t="s">
        <v>4557</v>
      </c>
      <c r="J2178" s="3" t="s">
        <v>4617</v>
      </c>
      <c r="K2178" s="6">
        <v>367246000</v>
      </c>
      <c r="L2178" s="6">
        <v>361855000</v>
      </c>
      <c r="M2178" s="6">
        <v>14115000</v>
      </c>
      <c r="N2178" s="6">
        <v>16100000</v>
      </c>
      <c r="O2178" s="6">
        <v>9531000</v>
      </c>
      <c r="P2178" s="6">
        <v>11550000</v>
      </c>
      <c r="Q2178" s="6">
        <v>5010000</v>
      </c>
      <c r="R2178" s="6">
        <v>7204000</v>
      </c>
      <c r="S2178" s="6">
        <v>4611000</v>
      </c>
      <c r="T2178" s="6">
        <v>8072000</v>
      </c>
      <c r="U2178" s="6">
        <v>58451000</v>
      </c>
      <c r="V2178" s="6">
        <v>61264000</v>
      </c>
      <c r="W2178" s="6">
        <v>252427000</v>
      </c>
      <c r="X2178" s="6">
        <v>252481000</v>
      </c>
      <c r="Y2178" s="6">
        <v>67343000</v>
      </c>
      <c r="Z2178" s="6">
        <v>69952000</v>
      </c>
      <c r="AA2178" s="6">
        <v>84627000</v>
      </c>
      <c r="AB2178" s="6">
        <v>81386000</v>
      </c>
      <c r="AC2178" s="6">
        <v>1258000000</v>
      </c>
      <c r="AD2178" s="6">
        <v>1256000000</v>
      </c>
      <c r="AF2178">
        <f>Q2178/W2178</f>
        <v>1.9847322196120065E-2</v>
      </c>
      <c r="AG2178">
        <f>R2178/X2178</f>
        <v>2.8532840094898228E-2</v>
      </c>
      <c r="AH2178">
        <f>U2178/W2178</f>
        <v>0.23155605382942396</v>
      </c>
      <c r="AI2178">
        <f>V2178/X2178</f>
        <v>0.24264796162879582</v>
      </c>
      <c r="AJ2178">
        <f>Y2178/AA2178</f>
        <v>0.79576258168196912</v>
      </c>
      <c r="AK2178">
        <f>Z2178/AB2178</f>
        <v>0.85950900646302808</v>
      </c>
      <c r="AL2178">
        <f>O2178/K2178</f>
        <v>2.5952631206330363E-2</v>
      </c>
      <c r="AM2178">
        <f>P2178/L2178</f>
        <v>3.1918862527808102E-2</v>
      </c>
      <c r="AN2178">
        <f>K2178/W2178</f>
        <v>1.4548602170132354</v>
      </c>
      <c r="AO2178">
        <f>L2178/X2178</f>
        <v>1.4331969534341198</v>
      </c>
      <c r="AP2178">
        <f>IF(OR(Q2178&lt;0, Q2178="NA"), 0, 1)</f>
        <v>1</v>
      </c>
      <c r="AQ2178">
        <f>IF(OR(S2178&lt;0, S2178="NA"), 0, 1)</f>
        <v>1</v>
      </c>
      <c r="AR2178">
        <f>IFERROR(IF((AF2178-AG2178)&gt;0,1,0),0)</f>
        <v>0</v>
      </c>
      <c r="AS2178">
        <f>IFERROR(IF((S2178-Q2178)&gt;0,1,0),0)</f>
        <v>0</v>
      </c>
      <c r="AT2178">
        <f>IFERROR(IF((AH2178-AI2178)&lt;0,1,0),0)</f>
        <v>1</v>
      </c>
      <c r="AU2178">
        <f>IFERROR(IF((AJ2178-AK2178)&gt;0,1,0),0)</f>
        <v>0</v>
      </c>
      <c r="AV2178">
        <f>IFERROR(IF((AL2178-AM2178)&gt;0,1,0),0)</f>
        <v>0</v>
      </c>
      <c r="AW2178">
        <f>IFERROR(IF((AN2178-AO2178)&gt;0,1,0),0)</f>
        <v>1</v>
      </c>
      <c r="AX2178">
        <f>IFERROR(IF((AC2178-AD2178)&lt;0,1,0),0)</f>
        <v>0</v>
      </c>
      <c r="AY2178">
        <f>SUM(AP2178:AX2178)</f>
        <v>4</v>
      </c>
    </row>
    <row r="2179" spans="1:51" x14ac:dyDescent="0.45">
      <c r="A2179" s="1" t="s">
        <v>1009</v>
      </c>
      <c r="B2179" s="2">
        <v>4121868</v>
      </c>
      <c r="C2179" s="3" t="s">
        <v>5336</v>
      </c>
      <c r="D2179" s="5">
        <v>483.14</v>
      </c>
      <c r="E2179" s="5">
        <v>665.48959764000006</v>
      </c>
      <c r="F2179" s="3" t="s">
        <v>4500</v>
      </c>
      <c r="G2179" s="3" t="s">
        <v>4501</v>
      </c>
      <c r="H2179" s="3" t="s">
        <v>4502</v>
      </c>
      <c r="I2179" s="3" t="s">
        <v>4538</v>
      </c>
      <c r="J2179" s="3" t="s">
        <v>4982</v>
      </c>
      <c r="K2179" s="6">
        <v>69931</v>
      </c>
      <c r="L2179" s="6">
        <v>71608</v>
      </c>
      <c r="M2179" s="6">
        <v>6574</v>
      </c>
      <c r="N2179" s="6">
        <v>8263</v>
      </c>
      <c r="O2179" s="6">
        <v>6307</v>
      </c>
      <c r="P2179" s="6">
        <v>7997</v>
      </c>
      <c r="Q2179" s="6">
        <v>78113</v>
      </c>
      <c r="R2179" s="6">
        <v>44900</v>
      </c>
      <c r="S2179" s="6">
        <v>-89</v>
      </c>
      <c r="T2179" s="6">
        <v>3448</v>
      </c>
      <c r="U2179" s="6">
        <v>28456</v>
      </c>
      <c r="V2179" s="6">
        <v>28497</v>
      </c>
      <c r="W2179" s="6">
        <v>403763</v>
      </c>
      <c r="X2179" s="6">
        <v>369861</v>
      </c>
      <c r="Y2179" s="6">
        <v>394495</v>
      </c>
      <c r="Z2179" s="6">
        <v>360539</v>
      </c>
      <c r="AA2179" s="6">
        <v>38443</v>
      </c>
      <c r="AB2179" s="6">
        <v>42011</v>
      </c>
      <c r="AC2179" s="6">
        <v>1377426</v>
      </c>
      <c r="AD2179" s="6">
        <v>1377026</v>
      </c>
      <c r="AF2179">
        <f>Q2179/W2179</f>
        <v>0.19346250151697902</v>
      </c>
      <c r="AG2179">
        <f>R2179/X2179</f>
        <v>0.12139695723528569</v>
      </c>
      <c r="AH2179">
        <f>U2179/W2179</f>
        <v>7.0476987737856114E-2</v>
      </c>
      <c r="AI2179">
        <f>V2179/X2179</f>
        <v>7.7047863927259166E-2</v>
      </c>
      <c r="AJ2179">
        <f>Y2179/AA2179</f>
        <v>10.261816195406185</v>
      </c>
      <c r="AK2179">
        <f>Z2179/AB2179</f>
        <v>8.5820142343671897</v>
      </c>
      <c r="AL2179">
        <f>O2179/K2179</f>
        <v>9.0188900487623513E-2</v>
      </c>
      <c r="AM2179">
        <f>P2179/L2179</f>
        <v>0.11167746620489331</v>
      </c>
      <c r="AN2179">
        <f>K2179/W2179</f>
        <v>0.17319813851194885</v>
      </c>
      <c r="AO2179">
        <f>L2179/X2179</f>
        <v>0.19360786890210105</v>
      </c>
      <c r="AP2179">
        <f>IF(OR(Q2179&lt;0, Q2179="NA"), 0, 1)</f>
        <v>1</v>
      </c>
      <c r="AQ2179">
        <f>IF(OR(S2179&lt;0, S2179="NA"), 0, 1)</f>
        <v>0</v>
      </c>
      <c r="AR2179">
        <f>IFERROR(IF((AF2179-AG2179)&gt;0,1,0),0)</f>
        <v>1</v>
      </c>
      <c r="AS2179">
        <f>IFERROR(IF((S2179-Q2179)&gt;0,1,0),0)</f>
        <v>0</v>
      </c>
      <c r="AT2179">
        <f>IFERROR(IF((AH2179-AI2179)&lt;0,1,0),0)</f>
        <v>1</v>
      </c>
      <c r="AU2179">
        <f>IFERROR(IF((AJ2179-AK2179)&gt;0,1,0),0)</f>
        <v>1</v>
      </c>
      <c r="AV2179">
        <f>IFERROR(IF((AL2179-AM2179)&gt;0,1,0),0)</f>
        <v>0</v>
      </c>
      <c r="AW2179">
        <f>IFERROR(IF((AN2179-AO2179)&gt;0,1,0),0)</f>
        <v>0</v>
      </c>
      <c r="AX2179">
        <f>IFERROR(IF((AC2179-AD2179)&lt;0,1,0),0)</f>
        <v>0</v>
      </c>
      <c r="AY2179">
        <f>SUM(AP2179:AX2179)</f>
        <v>4</v>
      </c>
    </row>
    <row r="2180" spans="1:51" x14ac:dyDescent="0.45">
      <c r="A2180" s="1" t="s">
        <v>1012</v>
      </c>
      <c r="B2180" s="2">
        <v>3009591</v>
      </c>
      <c r="C2180" s="3" t="s">
        <v>5337</v>
      </c>
      <c r="D2180" s="7">
        <v>13.32</v>
      </c>
      <c r="E2180" s="5">
        <v>1931.1219716400001</v>
      </c>
      <c r="F2180" s="3" t="s">
        <v>4475</v>
      </c>
      <c r="G2180" s="3" t="s">
        <v>4564</v>
      </c>
      <c r="H2180" s="3" t="s">
        <v>4565</v>
      </c>
      <c r="I2180" s="3" t="s">
        <v>4566</v>
      </c>
      <c r="J2180" s="3" t="s">
        <v>4567</v>
      </c>
      <c r="K2180" s="6">
        <v>10443000</v>
      </c>
      <c r="L2180" s="6">
        <v>10636000</v>
      </c>
      <c r="M2180" s="6">
        <v>770000</v>
      </c>
      <c r="N2180" s="6">
        <v>774000</v>
      </c>
      <c r="O2180" s="6">
        <v>338000</v>
      </c>
      <c r="P2180" s="6">
        <v>337000</v>
      </c>
      <c r="Q2180" s="6">
        <v>-17000</v>
      </c>
      <c r="R2180" s="6">
        <v>-3000</v>
      </c>
      <c r="S2180" s="6">
        <v>426000</v>
      </c>
      <c r="T2180" s="6">
        <v>503000</v>
      </c>
      <c r="U2180" s="6">
        <v>2436000</v>
      </c>
      <c r="V2180" s="6">
        <v>2386000</v>
      </c>
      <c r="W2180" s="6">
        <v>7859000</v>
      </c>
      <c r="X2180" s="6">
        <v>7808000</v>
      </c>
      <c r="Y2180" s="6">
        <v>4054000</v>
      </c>
      <c r="Z2180" s="6">
        <v>4076000</v>
      </c>
      <c r="AA2180" s="6">
        <v>2716000</v>
      </c>
      <c r="AB2180" s="6">
        <v>2758000</v>
      </c>
      <c r="AC2180" s="6">
        <v>144978881</v>
      </c>
      <c r="AD2180" s="6">
        <v>144975329</v>
      </c>
      <c r="AF2180">
        <f>Q2180/W2180</f>
        <v>-2.1631250795266575E-3</v>
      </c>
      <c r="AG2180">
        <f>R2180/X2180</f>
        <v>-3.8422131147540983E-4</v>
      </c>
      <c r="AH2180">
        <f>U2180/W2180</f>
        <v>0.30996309963099633</v>
      </c>
      <c r="AI2180">
        <f>V2180/X2180</f>
        <v>0.30558401639344263</v>
      </c>
      <c r="AJ2180">
        <f>Y2180/AA2180</f>
        <v>1.4926362297496318</v>
      </c>
      <c r="AK2180">
        <f>Z2180/AB2180</f>
        <v>1.4778825235678028</v>
      </c>
      <c r="AL2180">
        <f>O2180/K2180</f>
        <v>3.2366178301254427E-2</v>
      </c>
      <c r="AM2180">
        <f>P2180/L2180</f>
        <v>3.1684843926288078E-2</v>
      </c>
      <c r="AN2180">
        <f>K2180/W2180</f>
        <v>1.3287950120880518</v>
      </c>
      <c r="AO2180">
        <f>L2180/X2180</f>
        <v>1.3621926229508197</v>
      </c>
      <c r="AP2180">
        <f>IF(OR(Q2180&lt;0, Q2180="NA"), 0, 1)</f>
        <v>0</v>
      </c>
      <c r="AQ2180">
        <f>IF(OR(S2180&lt;0, S2180="NA"), 0, 1)</f>
        <v>1</v>
      </c>
      <c r="AR2180">
        <f>IFERROR(IF((AF2180-AG2180)&gt;0,1,0),0)</f>
        <v>0</v>
      </c>
      <c r="AS2180">
        <f>IFERROR(IF((S2180-Q2180)&gt;0,1,0),0)</f>
        <v>1</v>
      </c>
      <c r="AT2180">
        <f>IFERROR(IF((AH2180-AI2180)&lt;0,1,0),0)</f>
        <v>0</v>
      </c>
      <c r="AU2180">
        <f>IFERROR(IF((AJ2180-AK2180)&gt;0,1,0),0)</f>
        <v>1</v>
      </c>
      <c r="AV2180">
        <f>IFERROR(IF((AL2180-AM2180)&gt;0,1,0),0)</f>
        <v>1</v>
      </c>
      <c r="AW2180">
        <f>IFERROR(IF((AN2180-AO2180)&gt;0,1,0),0)</f>
        <v>0</v>
      </c>
      <c r="AX2180">
        <f>IFERROR(IF((AC2180-AD2180)&lt;0,1,0),0)</f>
        <v>0</v>
      </c>
      <c r="AY2180">
        <f>SUM(AP2180:AX2180)</f>
        <v>4</v>
      </c>
    </row>
    <row r="2181" spans="1:51" x14ac:dyDescent="0.45">
      <c r="A2181" s="1" t="s">
        <v>1014</v>
      </c>
      <c r="B2181" s="2">
        <v>4994762</v>
      </c>
      <c r="C2181" s="3" t="s">
        <v>5337</v>
      </c>
      <c r="D2181" s="5">
        <v>76.709999999999994</v>
      </c>
      <c r="E2181" s="5">
        <v>1483.0596675899999</v>
      </c>
      <c r="F2181" s="3" t="s">
        <v>4485</v>
      </c>
      <c r="G2181" s="3" t="s">
        <v>4607</v>
      </c>
      <c r="H2181" s="3" t="s">
        <v>4891</v>
      </c>
      <c r="I2181" s="3" t="s">
        <v>4891</v>
      </c>
      <c r="J2181" s="3" t="s">
        <v>4752</v>
      </c>
      <c r="K2181" s="6">
        <v>1005246</v>
      </c>
      <c r="L2181" s="6">
        <v>988285</v>
      </c>
      <c r="M2181" s="6">
        <v>669256</v>
      </c>
      <c r="N2181" s="6">
        <v>672912</v>
      </c>
      <c r="O2181" s="6">
        <v>536714</v>
      </c>
      <c r="P2181" s="6">
        <v>551187</v>
      </c>
      <c r="Q2181" s="6">
        <v>564567</v>
      </c>
      <c r="R2181" s="6">
        <v>574727</v>
      </c>
      <c r="S2181" s="6">
        <v>611291</v>
      </c>
      <c r="T2181" s="6">
        <v>603253</v>
      </c>
      <c r="U2181" s="6">
        <v>647276</v>
      </c>
      <c r="V2181" s="6">
        <v>544543</v>
      </c>
      <c r="W2181" s="6">
        <v>4253818</v>
      </c>
      <c r="X2181" s="6">
        <v>4046357</v>
      </c>
      <c r="Y2181" s="6">
        <v>629985</v>
      </c>
      <c r="Z2181" s="6">
        <v>618119</v>
      </c>
      <c r="AA2181" s="6">
        <v>160407</v>
      </c>
      <c r="AB2181" s="6">
        <v>147748</v>
      </c>
      <c r="AC2181" s="6">
        <v>19333329</v>
      </c>
      <c r="AD2181" s="6">
        <v>19345643</v>
      </c>
      <c r="AF2181">
        <f>Q2181/W2181</f>
        <v>0.13272006465720912</v>
      </c>
      <c r="AG2181">
        <f>R2181/X2181</f>
        <v>0.142035663190371</v>
      </c>
      <c r="AH2181">
        <f>U2181/W2181</f>
        <v>0.15216353873155833</v>
      </c>
      <c r="AI2181">
        <f>V2181/X2181</f>
        <v>0.13457611377345102</v>
      </c>
      <c r="AJ2181">
        <f>Y2181/AA2181</f>
        <v>3.9274158858403934</v>
      </c>
      <c r="AK2181">
        <f>Z2181/AB2181</f>
        <v>4.1836031621409431</v>
      </c>
      <c r="AL2181">
        <f>O2181/K2181</f>
        <v>0.53391309191978875</v>
      </c>
      <c r="AM2181">
        <f>P2181/L2181</f>
        <v>0.55772069797679824</v>
      </c>
      <c r="AN2181">
        <f>K2181/W2181</f>
        <v>0.23631617525714546</v>
      </c>
      <c r="AO2181">
        <f>L2181/X2181</f>
        <v>0.24424068365692894</v>
      </c>
      <c r="AP2181">
        <f>IF(OR(Q2181&lt;0, Q2181="NA"), 0, 1)</f>
        <v>1</v>
      </c>
      <c r="AQ2181">
        <f>IF(OR(S2181&lt;0, S2181="NA"), 0, 1)</f>
        <v>1</v>
      </c>
      <c r="AR2181">
        <f>IFERROR(IF((AF2181-AG2181)&gt;0,1,0),0)</f>
        <v>0</v>
      </c>
      <c r="AS2181">
        <f>IFERROR(IF((S2181-Q2181)&gt;0,1,0),0)</f>
        <v>1</v>
      </c>
      <c r="AT2181">
        <f>IFERROR(IF((AH2181-AI2181)&lt;0,1,0),0)</f>
        <v>0</v>
      </c>
      <c r="AU2181">
        <f>IFERROR(IF((AJ2181-AK2181)&gt;0,1,0),0)</f>
        <v>0</v>
      </c>
      <c r="AV2181">
        <f>IFERROR(IF((AL2181-AM2181)&gt;0,1,0),0)</f>
        <v>0</v>
      </c>
      <c r="AW2181">
        <f>IFERROR(IF((AN2181-AO2181)&gt;0,1,0),0)</f>
        <v>0</v>
      </c>
      <c r="AX2181">
        <f>IFERROR(IF((AC2181-AD2181)&lt;0,1,0),0)</f>
        <v>1</v>
      </c>
      <c r="AY2181">
        <f>SUM(AP2181:AX2181)</f>
        <v>4</v>
      </c>
    </row>
    <row r="2182" spans="1:51" x14ac:dyDescent="0.45">
      <c r="A2182" s="1" t="s">
        <v>1017</v>
      </c>
      <c r="B2182" s="2">
        <v>4297825</v>
      </c>
      <c r="C2182" s="3" t="s">
        <v>5337</v>
      </c>
      <c r="D2182" s="5">
        <v>185.65</v>
      </c>
      <c r="E2182" s="5">
        <v>21748.3008209</v>
      </c>
      <c r="F2182" s="3" t="s">
        <v>4475</v>
      </c>
      <c r="G2182" s="3" t="s">
        <v>4529</v>
      </c>
      <c r="H2182" s="3" t="s">
        <v>4530</v>
      </c>
      <c r="I2182" s="3" t="s">
        <v>4739</v>
      </c>
      <c r="J2182" s="3" t="s">
        <v>4839</v>
      </c>
      <c r="K2182" s="6">
        <v>11579100</v>
      </c>
      <c r="L2182" s="6">
        <v>11416400</v>
      </c>
      <c r="M2182" s="6">
        <v>1810800</v>
      </c>
      <c r="N2182" s="6">
        <v>1789500</v>
      </c>
      <c r="O2182" s="6">
        <v>1346900</v>
      </c>
      <c r="P2182" s="6">
        <v>1340800</v>
      </c>
      <c r="Q2182" s="6">
        <v>1043300</v>
      </c>
      <c r="R2182" s="6">
        <v>1040300</v>
      </c>
      <c r="S2182" s="6">
        <v>1663800</v>
      </c>
      <c r="T2182" s="6">
        <v>1616000</v>
      </c>
      <c r="U2182" s="6">
        <v>2121700</v>
      </c>
      <c r="V2182" s="6">
        <v>1385600</v>
      </c>
      <c r="W2182" s="6">
        <v>12519200</v>
      </c>
      <c r="X2182" s="6">
        <v>11355500</v>
      </c>
      <c r="Y2182" s="6">
        <v>879600</v>
      </c>
      <c r="Z2182" s="6">
        <v>819600</v>
      </c>
      <c r="AA2182" s="6">
        <v>2401000</v>
      </c>
      <c r="AB2182" s="6">
        <v>2324700</v>
      </c>
      <c r="AC2182" s="6">
        <v>119500000</v>
      </c>
      <c r="AD2182" s="6">
        <v>118000000</v>
      </c>
      <c r="AF2182">
        <f>Q2182/W2182</f>
        <v>8.3335995910281804E-2</v>
      </c>
      <c r="AG2182">
        <f>R2182/X2182</f>
        <v>9.1611994187838497E-2</v>
      </c>
      <c r="AH2182">
        <f>U2182/W2182</f>
        <v>0.16947568534730653</v>
      </c>
      <c r="AI2182">
        <f>V2182/X2182</f>
        <v>0.12202016643917045</v>
      </c>
      <c r="AJ2182">
        <f>Y2182/AA2182</f>
        <v>0.36634735526863804</v>
      </c>
      <c r="AK2182">
        <f>Z2182/AB2182</f>
        <v>0.35256162085430376</v>
      </c>
      <c r="AL2182">
        <f>O2182/K2182</f>
        <v>0.11632164848736085</v>
      </c>
      <c r="AM2182">
        <f>P2182/L2182</f>
        <v>0.11744507900914473</v>
      </c>
      <c r="AN2182">
        <f>K2182/W2182</f>
        <v>0.92490734232219307</v>
      </c>
      <c r="AO2182">
        <f>L2182/X2182</f>
        <v>1.0053630399365947</v>
      </c>
      <c r="AP2182">
        <f>IF(OR(Q2182&lt;0, Q2182="NA"), 0, 1)</f>
        <v>1</v>
      </c>
      <c r="AQ2182">
        <f>IF(OR(S2182&lt;0, S2182="NA"), 0, 1)</f>
        <v>1</v>
      </c>
      <c r="AR2182">
        <f>IFERROR(IF((AF2182-AG2182)&gt;0,1,0),0)</f>
        <v>0</v>
      </c>
      <c r="AS2182">
        <f>IFERROR(IF((S2182-Q2182)&gt;0,1,0),0)</f>
        <v>1</v>
      </c>
      <c r="AT2182">
        <f>IFERROR(IF((AH2182-AI2182)&lt;0,1,0),0)</f>
        <v>0</v>
      </c>
      <c r="AU2182">
        <f>IFERROR(IF((AJ2182-AK2182)&gt;0,1,0),0)</f>
        <v>1</v>
      </c>
      <c r="AV2182">
        <f>IFERROR(IF((AL2182-AM2182)&gt;0,1,0),0)</f>
        <v>0</v>
      </c>
      <c r="AW2182">
        <f>IFERROR(IF((AN2182-AO2182)&gt;0,1,0),0)</f>
        <v>0</v>
      </c>
      <c r="AX2182">
        <f>IFERROR(IF((AC2182-AD2182)&lt;0,1,0),0)</f>
        <v>0</v>
      </c>
      <c r="AY2182">
        <f>SUM(AP2182:AX2182)</f>
        <v>4</v>
      </c>
    </row>
    <row r="2183" spans="1:51" x14ac:dyDescent="0.45">
      <c r="A2183" s="1" t="s">
        <v>1018</v>
      </c>
      <c r="B2183" s="2">
        <v>4915094</v>
      </c>
      <c r="C2183" s="3" t="s">
        <v>5337</v>
      </c>
      <c r="D2183" s="5">
        <v>34.94</v>
      </c>
      <c r="E2183" s="5">
        <v>5557.14582006</v>
      </c>
      <c r="F2183" s="3" t="s">
        <v>4559</v>
      </c>
      <c r="G2183" s="3" t="s">
        <v>4560</v>
      </c>
      <c r="H2183" s="3" t="s">
        <v>4561</v>
      </c>
      <c r="I2183" s="3" t="s">
        <v>4638</v>
      </c>
      <c r="J2183" s="3" t="s">
        <v>4834</v>
      </c>
      <c r="K2183" s="6">
        <v>5911565</v>
      </c>
      <c r="L2183" s="6">
        <v>6114878</v>
      </c>
      <c r="M2183" s="6">
        <v>862187</v>
      </c>
      <c r="N2183" s="6">
        <v>912961</v>
      </c>
      <c r="O2183" s="6">
        <v>348591</v>
      </c>
      <c r="P2183" s="6">
        <v>396924</v>
      </c>
      <c r="Q2183" s="6">
        <v>269324</v>
      </c>
      <c r="R2183" s="6">
        <v>378290</v>
      </c>
      <c r="S2183" s="6">
        <v>901867</v>
      </c>
      <c r="T2183" s="6">
        <v>903989</v>
      </c>
      <c r="U2183" s="6">
        <v>4128391</v>
      </c>
      <c r="V2183" s="6">
        <v>4313229</v>
      </c>
      <c r="W2183" s="6">
        <v>10572719</v>
      </c>
      <c r="X2183" s="6">
        <v>10620649</v>
      </c>
      <c r="Y2183" s="6">
        <v>1496920</v>
      </c>
      <c r="Z2183" s="6">
        <v>1507517</v>
      </c>
      <c r="AA2183" s="6">
        <v>1062539</v>
      </c>
      <c r="AB2183" s="6">
        <v>963057</v>
      </c>
      <c r="AC2183" s="6">
        <v>159043922</v>
      </c>
      <c r="AD2183" s="6">
        <v>158983426</v>
      </c>
      <c r="AF2183">
        <f>Q2183/W2183</f>
        <v>2.5473485108229964E-2</v>
      </c>
      <c r="AG2183">
        <f>R2183/X2183</f>
        <v>3.5618350629985043E-2</v>
      </c>
      <c r="AH2183">
        <f>U2183/W2183</f>
        <v>0.39047580854083042</v>
      </c>
      <c r="AI2183">
        <f>V2183/X2183</f>
        <v>0.40611727211773968</v>
      </c>
      <c r="AJ2183">
        <f>Y2183/AA2183</f>
        <v>1.4088141705857384</v>
      </c>
      <c r="AK2183">
        <f>Z2183/AB2183</f>
        <v>1.5653455610623255</v>
      </c>
      <c r="AL2183">
        <f>O2183/K2183</f>
        <v>5.8967633782255627E-2</v>
      </c>
      <c r="AM2183">
        <f>P2183/L2183</f>
        <v>6.4911188743258658E-2</v>
      </c>
      <c r="AN2183">
        <f>K2183/W2183</f>
        <v>0.55913384248649756</v>
      </c>
      <c r="AO2183">
        <f>L2183/X2183</f>
        <v>0.57575370394031478</v>
      </c>
      <c r="AP2183">
        <f>IF(OR(Q2183&lt;0, Q2183="NA"), 0, 1)</f>
        <v>1</v>
      </c>
      <c r="AQ2183">
        <f>IF(OR(S2183&lt;0, S2183="NA"), 0, 1)</f>
        <v>1</v>
      </c>
      <c r="AR2183">
        <f>IFERROR(IF((AF2183-AG2183)&gt;0,1,0),0)</f>
        <v>0</v>
      </c>
      <c r="AS2183">
        <f>IFERROR(IF((S2183-Q2183)&gt;0,1,0),0)</f>
        <v>1</v>
      </c>
      <c r="AT2183">
        <f>IFERROR(IF((AH2183-AI2183)&lt;0,1,0),0)</f>
        <v>1</v>
      </c>
      <c r="AU2183">
        <f>IFERROR(IF((AJ2183-AK2183)&gt;0,1,0),0)</f>
        <v>0</v>
      </c>
      <c r="AV2183">
        <f>IFERROR(IF((AL2183-AM2183)&gt;0,1,0),0)</f>
        <v>0</v>
      </c>
      <c r="AW2183">
        <f>IFERROR(IF((AN2183-AO2183)&gt;0,1,0),0)</f>
        <v>0</v>
      </c>
      <c r="AX2183">
        <f>IFERROR(IF((AC2183-AD2183)&lt;0,1,0),0)</f>
        <v>0</v>
      </c>
      <c r="AY2183">
        <f>SUM(AP2183:AX2183)</f>
        <v>4</v>
      </c>
    </row>
    <row r="2184" spans="1:51" x14ac:dyDescent="0.45">
      <c r="A2184" s="1" t="s">
        <v>1024</v>
      </c>
      <c r="B2184" s="2">
        <v>27761804</v>
      </c>
      <c r="C2184" s="3" t="s">
        <v>5335</v>
      </c>
      <c r="D2184" s="5">
        <v>12.38</v>
      </c>
      <c r="E2184" s="5">
        <v>1248.47711972</v>
      </c>
      <c r="F2184" s="3" t="s">
        <v>4470</v>
      </c>
      <c r="G2184" s="3" t="s">
        <v>4471</v>
      </c>
      <c r="H2184" s="3" t="s">
        <v>4489</v>
      </c>
      <c r="I2184" s="3" t="s">
        <v>4489</v>
      </c>
      <c r="J2184" s="3" t="s">
        <v>4495</v>
      </c>
      <c r="K2184" s="6">
        <v>101953</v>
      </c>
      <c r="L2184" s="6">
        <v>8192</v>
      </c>
      <c r="M2184" s="6">
        <v>-205504</v>
      </c>
      <c r="N2184" s="6">
        <v>-287169</v>
      </c>
      <c r="O2184" s="6">
        <v>-206455</v>
      </c>
      <c r="P2184" s="6">
        <v>-287529</v>
      </c>
      <c r="Q2184" s="6">
        <v>-84293</v>
      </c>
      <c r="R2184" s="6">
        <v>-167480</v>
      </c>
      <c r="S2184" s="6">
        <v>-89477</v>
      </c>
      <c r="T2184" s="6">
        <v>-177294</v>
      </c>
      <c r="U2184" s="6" t="s">
        <v>4474</v>
      </c>
      <c r="V2184" s="6" t="s">
        <v>4474</v>
      </c>
      <c r="W2184" s="6">
        <v>600807</v>
      </c>
      <c r="X2184" s="6">
        <v>400437</v>
      </c>
      <c r="Y2184" s="6">
        <v>580996</v>
      </c>
      <c r="Z2184" s="6">
        <v>383158</v>
      </c>
      <c r="AA2184" s="6">
        <v>39745</v>
      </c>
      <c r="AB2184" s="6">
        <v>93706</v>
      </c>
      <c r="AC2184" s="6">
        <v>100810357</v>
      </c>
      <c r="AD2184" s="6">
        <v>87692916</v>
      </c>
      <c r="AF2184">
        <f>Q2184/W2184</f>
        <v>-0.14029963033053877</v>
      </c>
      <c r="AG2184">
        <f>R2184/X2184</f>
        <v>-0.41824306944662953</v>
      </c>
      <c r="AH2184" t="e">
        <f>U2184/W2184</f>
        <v>#VALUE!</v>
      </c>
      <c r="AI2184" t="e">
        <f>V2184/X2184</f>
        <v>#VALUE!</v>
      </c>
      <c r="AJ2184">
        <f>Y2184/AA2184</f>
        <v>14.618090325827149</v>
      </c>
      <c r="AK2184">
        <f>Z2184/AB2184</f>
        <v>4.0889377414466521</v>
      </c>
      <c r="AL2184">
        <f>O2184/K2184</f>
        <v>-2.0250017164772003</v>
      </c>
      <c r="AM2184">
        <f>P2184/L2184</f>
        <v>-35.0987548828125</v>
      </c>
      <c r="AN2184">
        <f>K2184/W2184</f>
        <v>0.16969342900465539</v>
      </c>
      <c r="AO2184">
        <f>L2184/X2184</f>
        <v>2.0457650017356038E-2</v>
      </c>
      <c r="AP2184">
        <f>IF(OR(Q2184&lt;0, Q2184="NA"), 0, 1)</f>
        <v>0</v>
      </c>
      <c r="AQ2184">
        <f>IF(OR(S2184&lt;0, S2184="NA"), 0, 1)</f>
        <v>0</v>
      </c>
      <c r="AR2184">
        <f>IFERROR(IF((AF2184-AG2184)&gt;0,1,0),0)</f>
        <v>1</v>
      </c>
      <c r="AS2184">
        <f>IFERROR(IF((S2184-Q2184)&gt;0,1,0),0)</f>
        <v>0</v>
      </c>
      <c r="AT2184">
        <f>IFERROR(IF((AH2184-AI2184)&lt;0,1,0),0)</f>
        <v>0</v>
      </c>
      <c r="AU2184">
        <f>IFERROR(IF((AJ2184-AK2184)&gt;0,1,0),0)</f>
        <v>1</v>
      </c>
      <c r="AV2184">
        <f>IFERROR(IF((AL2184-AM2184)&gt;0,1,0),0)</f>
        <v>1</v>
      </c>
      <c r="AW2184">
        <f>IFERROR(IF((AN2184-AO2184)&gt;0,1,0),0)</f>
        <v>1</v>
      </c>
      <c r="AX2184">
        <f>IFERROR(IF((AC2184-AD2184)&lt;0,1,0),0)</f>
        <v>0</v>
      </c>
      <c r="AY2184">
        <f>SUM(AP2184:AX2184)</f>
        <v>4</v>
      </c>
    </row>
    <row r="2185" spans="1:51" x14ac:dyDescent="0.45">
      <c r="A2185" s="1" t="s">
        <v>1034</v>
      </c>
      <c r="B2185" s="2">
        <v>4811503</v>
      </c>
      <c r="C2185" s="3" t="s">
        <v>5336</v>
      </c>
      <c r="D2185" s="5">
        <v>15.21</v>
      </c>
      <c r="E2185" s="5">
        <v>486.32125464000001</v>
      </c>
      <c r="F2185" s="3" t="s">
        <v>4470</v>
      </c>
      <c r="G2185" s="3" t="s">
        <v>4512</v>
      </c>
      <c r="H2185" s="3" t="s">
        <v>4513</v>
      </c>
      <c r="I2185" s="3" t="s">
        <v>4514</v>
      </c>
      <c r="J2185" s="3" t="s">
        <v>4515</v>
      </c>
      <c r="K2185" s="6">
        <v>22644</v>
      </c>
      <c r="L2185" s="6">
        <v>11878</v>
      </c>
      <c r="M2185" s="6">
        <v>-26616</v>
      </c>
      <c r="N2185" s="6">
        <v>-35919</v>
      </c>
      <c r="O2185" s="6">
        <v>-26753</v>
      </c>
      <c r="P2185" s="6">
        <v>-36050</v>
      </c>
      <c r="Q2185" s="6">
        <v>-34124</v>
      </c>
      <c r="R2185" s="6">
        <v>-56328</v>
      </c>
      <c r="S2185" s="6">
        <v>-25853</v>
      </c>
      <c r="T2185" s="6">
        <v>-31374</v>
      </c>
      <c r="U2185" s="6" t="s">
        <v>4474</v>
      </c>
      <c r="V2185" s="6" t="s">
        <v>4474</v>
      </c>
      <c r="W2185" s="6">
        <v>31681</v>
      </c>
      <c r="X2185" s="6">
        <v>33913</v>
      </c>
      <c r="Y2185" s="6">
        <v>28882</v>
      </c>
      <c r="Z2185" s="6">
        <v>31399</v>
      </c>
      <c r="AA2185" s="6">
        <v>21584</v>
      </c>
      <c r="AB2185" s="6">
        <v>12291</v>
      </c>
      <c r="AC2185" s="6">
        <v>28019599</v>
      </c>
      <c r="AD2185" s="6">
        <v>27931393</v>
      </c>
      <c r="AF2185">
        <f>Q2185/W2185</f>
        <v>-1.0771124648843156</v>
      </c>
      <c r="AG2185">
        <f>R2185/X2185</f>
        <v>-1.6609559755845842</v>
      </c>
      <c r="AH2185" t="e">
        <f>U2185/W2185</f>
        <v>#VALUE!</v>
      </c>
      <c r="AI2185" t="e">
        <f>V2185/X2185</f>
        <v>#VALUE!</v>
      </c>
      <c r="AJ2185">
        <f>Y2185/AA2185</f>
        <v>1.3381208302446257</v>
      </c>
      <c r="AK2185">
        <f>Z2185/AB2185</f>
        <v>2.5546334716459196</v>
      </c>
      <c r="AL2185">
        <f>O2185/K2185</f>
        <v>-1.1814608726373432</v>
      </c>
      <c r="AM2185">
        <f>P2185/L2185</f>
        <v>-3.0350227310995117</v>
      </c>
      <c r="AN2185">
        <f>K2185/W2185</f>
        <v>0.71475016571446603</v>
      </c>
      <c r="AO2185">
        <f>L2185/X2185</f>
        <v>0.35024916698611153</v>
      </c>
      <c r="AP2185">
        <f>IF(OR(Q2185&lt;0, Q2185="NA"), 0, 1)</f>
        <v>0</v>
      </c>
      <c r="AQ2185">
        <f>IF(OR(S2185&lt;0, S2185="NA"), 0, 1)</f>
        <v>0</v>
      </c>
      <c r="AR2185">
        <f>IFERROR(IF((AF2185-AG2185)&gt;0,1,0),0)</f>
        <v>1</v>
      </c>
      <c r="AS2185">
        <f>IFERROR(IF((S2185-Q2185)&gt;0,1,0),0)</f>
        <v>1</v>
      </c>
      <c r="AT2185">
        <f>IFERROR(IF((AH2185-AI2185)&lt;0,1,0),0)</f>
        <v>0</v>
      </c>
      <c r="AU2185">
        <f>IFERROR(IF((AJ2185-AK2185)&gt;0,1,0),0)</f>
        <v>0</v>
      </c>
      <c r="AV2185">
        <f>IFERROR(IF((AL2185-AM2185)&gt;0,1,0),0)</f>
        <v>1</v>
      </c>
      <c r="AW2185">
        <f>IFERROR(IF((AN2185-AO2185)&gt;0,1,0),0)</f>
        <v>1</v>
      </c>
      <c r="AX2185">
        <f>IFERROR(IF((AC2185-AD2185)&lt;0,1,0),0)</f>
        <v>0</v>
      </c>
      <c r="AY2185">
        <f>SUM(AP2185:AX2185)</f>
        <v>4</v>
      </c>
    </row>
    <row r="2186" spans="1:51" x14ac:dyDescent="0.45">
      <c r="A2186" s="1" t="s">
        <v>1035</v>
      </c>
      <c r="B2186" s="2">
        <v>4566764</v>
      </c>
      <c r="C2186" s="3" t="s">
        <v>5337</v>
      </c>
      <c r="D2186" s="5">
        <v>44.37</v>
      </c>
      <c r="E2186" s="5">
        <v>2283.5758816799998</v>
      </c>
      <c r="F2186" s="3" t="s">
        <v>4654</v>
      </c>
      <c r="G2186" s="3" t="s">
        <v>4654</v>
      </c>
      <c r="H2186" s="3" t="s">
        <v>4655</v>
      </c>
      <c r="I2186" s="3" t="s">
        <v>4725</v>
      </c>
      <c r="J2186" s="3" t="s">
        <v>4968</v>
      </c>
      <c r="K2186" s="6">
        <v>984922</v>
      </c>
      <c r="L2186" s="6">
        <v>1046676</v>
      </c>
      <c r="M2186" s="6">
        <v>325868</v>
      </c>
      <c r="N2186" s="6">
        <v>367120</v>
      </c>
      <c r="O2186" s="6">
        <v>224986</v>
      </c>
      <c r="P2186" s="6">
        <v>261655</v>
      </c>
      <c r="Q2186" s="6">
        <v>129528</v>
      </c>
      <c r="R2186" s="6">
        <v>130679</v>
      </c>
      <c r="S2186" s="6">
        <v>271130</v>
      </c>
      <c r="T2186" s="6">
        <v>293014</v>
      </c>
      <c r="U2186" s="6">
        <v>1894257</v>
      </c>
      <c r="V2186" s="6">
        <v>1566346</v>
      </c>
      <c r="W2186" s="6">
        <v>1960723</v>
      </c>
      <c r="X2186" s="6">
        <v>1623302</v>
      </c>
      <c r="Y2186" s="6">
        <v>85941</v>
      </c>
      <c r="Z2186" s="6">
        <v>96569</v>
      </c>
      <c r="AA2186" s="6">
        <v>69582</v>
      </c>
      <c r="AB2186" s="6">
        <v>70028</v>
      </c>
      <c r="AC2186" s="6">
        <v>47043589</v>
      </c>
      <c r="AD2186" s="6">
        <v>47229951</v>
      </c>
      <c r="AF2186">
        <f>Q2186/W2186</f>
        <v>6.6061345738281235E-2</v>
      </c>
      <c r="AG2186">
        <f>R2186/X2186</f>
        <v>8.0501964514304789E-2</v>
      </c>
      <c r="AH2186">
        <f>U2186/W2186</f>
        <v>0.96610127998702522</v>
      </c>
      <c r="AI2186">
        <f>V2186/X2186</f>
        <v>0.96491349114336089</v>
      </c>
      <c r="AJ2186">
        <f>Y2186/AA2186</f>
        <v>1.2351039061826334</v>
      </c>
      <c r="AK2186">
        <f>Z2186/AB2186</f>
        <v>1.3790055406408865</v>
      </c>
      <c r="AL2186">
        <f>O2186/K2186</f>
        <v>0.22843027163572344</v>
      </c>
      <c r="AM2186">
        <f>P2186/L2186</f>
        <v>0.24998662432309521</v>
      </c>
      <c r="AN2186">
        <f>K2186/W2186</f>
        <v>0.50232592773176021</v>
      </c>
      <c r="AO2186">
        <f>L2186/X2186</f>
        <v>0.64478205534151989</v>
      </c>
      <c r="AP2186">
        <f>IF(OR(Q2186&lt;0, Q2186="NA"), 0, 1)</f>
        <v>1</v>
      </c>
      <c r="AQ2186">
        <f>IF(OR(S2186&lt;0, S2186="NA"), 0, 1)</f>
        <v>1</v>
      </c>
      <c r="AR2186">
        <f>IFERROR(IF((AF2186-AG2186)&gt;0,1,0),0)</f>
        <v>0</v>
      </c>
      <c r="AS2186">
        <f>IFERROR(IF((S2186-Q2186)&gt;0,1,0),0)</f>
        <v>1</v>
      </c>
      <c r="AT2186">
        <f>IFERROR(IF((AH2186-AI2186)&lt;0,1,0),0)</f>
        <v>0</v>
      </c>
      <c r="AU2186">
        <f>IFERROR(IF((AJ2186-AK2186)&gt;0,1,0),0)</f>
        <v>0</v>
      </c>
      <c r="AV2186">
        <f>IFERROR(IF((AL2186-AM2186)&gt;0,1,0),0)</f>
        <v>0</v>
      </c>
      <c r="AW2186">
        <f>IFERROR(IF((AN2186-AO2186)&gt;0,1,0),0)</f>
        <v>0</v>
      </c>
      <c r="AX2186">
        <f>IFERROR(IF((AC2186-AD2186)&lt;0,1,0),0)</f>
        <v>1</v>
      </c>
      <c r="AY2186">
        <f>SUM(AP2186:AX2186)</f>
        <v>4</v>
      </c>
    </row>
    <row r="2187" spans="1:51" x14ac:dyDescent="0.45">
      <c r="A2187" s="1" t="s">
        <v>1036</v>
      </c>
      <c r="B2187" s="2">
        <v>4122365</v>
      </c>
      <c r="C2187" s="3" t="s">
        <v>5337</v>
      </c>
      <c r="D2187" s="5">
        <v>18.34</v>
      </c>
      <c r="E2187" s="5">
        <v>1158.9993261</v>
      </c>
      <c r="F2187" s="3" t="s">
        <v>4654</v>
      </c>
      <c r="G2187" s="3" t="s">
        <v>4654</v>
      </c>
      <c r="H2187" s="3" t="s">
        <v>4655</v>
      </c>
      <c r="I2187" s="3" t="s">
        <v>4888</v>
      </c>
      <c r="J2187" s="3" t="s">
        <v>4889</v>
      </c>
      <c r="K2187" s="6">
        <v>13870800</v>
      </c>
      <c r="L2187" s="6">
        <v>15457200</v>
      </c>
      <c r="M2187" s="6">
        <v>180700</v>
      </c>
      <c r="N2187" s="6">
        <v>480700</v>
      </c>
      <c r="O2187" s="6">
        <v>-193900</v>
      </c>
      <c r="P2187" s="6">
        <v>114600</v>
      </c>
      <c r="Q2187" s="6">
        <v>-278900</v>
      </c>
      <c r="R2187" s="6">
        <v>-75300</v>
      </c>
      <c r="S2187" s="6">
        <v>187500</v>
      </c>
      <c r="T2187" s="6">
        <v>641700</v>
      </c>
      <c r="U2187" s="6">
        <v>2779900</v>
      </c>
      <c r="V2187" s="6">
        <v>2452200</v>
      </c>
      <c r="W2187" s="6">
        <v>7030300</v>
      </c>
      <c r="X2187" s="6">
        <v>6943500</v>
      </c>
      <c r="Y2187" s="6">
        <v>2564800</v>
      </c>
      <c r="Z2187" s="6">
        <v>2500900</v>
      </c>
      <c r="AA2187" s="6">
        <v>2467000</v>
      </c>
      <c r="AB2187" s="6">
        <v>2564800</v>
      </c>
      <c r="AC2187" s="6">
        <v>63655781</v>
      </c>
      <c r="AD2187" s="6">
        <v>64510043</v>
      </c>
      <c r="AF2187">
        <f>Q2187/W2187</f>
        <v>-3.967113778928353E-2</v>
      </c>
      <c r="AG2187">
        <f>R2187/X2187</f>
        <v>-1.0844674875783106E-2</v>
      </c>
      <c r="AH2187">
        <f>U2187/W2187</f>
        <v>0.39541698078318138</v>
      </c>
      <c r="AI2187">
        <f>V2187/X2187</f>
        <v>0.35316483041693669</v>
      </c>
      <c r="AJ2187">
        <f>Y2187/AA2187</f>
        <v>1.0396432914471017</v>
      </c>
      <c r="AK2187">
        <f>Z2187/AB2187</f>
        <v>0.97508577666874607</v>
      </c>
      <c r="AL2187">
        <f>O2187/K2187</f>
        <v>-1.3979006257750094E-2</v>
      </c>
      <c r="AM2187">
        <f>P2187/L2187</f>
        <v>7.4140206505706081E-3</v>
      </c>
      <c r="AN2187">
        <f>K2187/W2187</f>
        <v>1.9730025745700752</v>
      </c>
      <c r="AO2187">
        <f>L2187/X2187</f>
        <v>2.2261395549794774</v>
      </c>
      <c r="AP2187">
        <f>IF(OR(Q2187&lt;0, Q2187="NA"), 0, 1)</f>
        <v>0</v>
      </c>
      <c r="AQ2187">
        <f>IF(OR(S2187&lt;0, S2187="NA"), 0, 1)</f>
        <v>1</v>
      </c>
      <c r="AR2187">
        <f>IFERROR(IF((AF2187-AG2187)&gt;0,1,0),0)</f>
        <v>0</v>
      </c>
      <c r="AS2187">
        <f>IFERROR(IF((S2187-Q2187)&gt;0,1,0),0)</f>
        <v>1</v>
      </c>
      <c r="AT2187">
        <f>IFERROR(IF((AH2187-AI2187)&lt;0,1,0),0)</f>
        <v>0</v>
      </c>
      <c r="AU2187">
        <f>IFERROR(IF((AJ2187-AK2187)&gt;0,1,0),0)</f>
        <v>1</v>
      </c>
      <c r="AV2187">
        <f>IFERROR(IF((AL2187-AM2187)&gt;0,1,0),0)</f>
        <v>0</v>
      </c>
      <c r="AW2187">
        <f>IFERROR(IF((AN2187-AO2187)&gt;0,1,0),0)</f>
        <v>0</v>
      </c>
      <c r="AX2187">
        <f>IFERROR(IF((AC2187-AD2187)&lt;0,1,0),0)</f>
        <v>1</v>
      </c>
      <c r="AY2187">
        <f>SUM(AP2187:AX2187)</f>
        <v>4</v>
      </c>
    </row>
    <row r="2188" spans="1:51" x14ac:dyDescent="0.45">
      <c r="A2188" s="1" t="s">
        <v>1043</v>
      </c>
      <c r="B2188" s="2">
        <v>4813221</v>
      </c>
      <c r="C2188" s="3" t="s">
        <v>5335</v>
      </c>
      <c r="D2188" s="5">
        <v>19.36</v>
      </c>
      <c r="E2188" s="5">
        <v>3848.37243648</v>
      </c>
      <c r="F2188" s="3" t="s">
        <v>4470</v>
      </c>
      <c r="G2188" s="3" t="s">
        <v>4512</v>
      </c>
      <c r="H2188" s="3" t="s">
        <v>4513</v>
      </c>
      <c r="I2188" s="3" t="s">
        <v>4643</v>
      </c>
      <c r="J2188" s="3" t="s">
        <v>4644</v>
      </c>
      <c r="K2188" s="6">
        <v>3900000</v>
      </c>
      <c r="L2188" s="6">
        <v>3896000</v>
      </c>
      <c r="M2188" s="6">
        <v>603000</v>
      </c>
      <c r="N2188" s="6">
        <v>612000</v>
      </c>
      <c r="O2188" s="6">
        <v>257000</v>
      </c>
      <c r="P2188" s="6">
        <v>267000</v>
      </c>
      <c r="Q2188" s="6">
        <v>-410000</v>
      </c>
      <c r="R2188" s="6">
        <v>-181000</v>
      </c>
      <c r="S2188" s="6">
        <v>534000</v>
      </c>
      <c r="T2188" s="6">
        <v>527000</v>
      </c>
      <c r="U2188" s="6">
        <v>1806000</v>
      </c>
      <c r="V2188" s="6">
        <v>1754000</v>
      </c>
      <c r="W2188" s="6">
        <v>6626000</v>
      </c>
      <c r="X2188" s="6">
        <v>6897000</v>
      </c>
      <c r="Y2188" s="6">
        <v>1921000</v>
      </c>
      <c r="Z2188" s="6">
        <v>1758000</v>
      </c>
      <c r="AA2188" s="6">
        <v>1542000</v>
      </c>
      <c r="AB2188" s="6">
        <v>1323000</v>
      </c>
      <c r="AC2188" s="6">
        <v>198800000</v>
      </c>
      <c r="AD2188" s="6">
        <v>202600000</v>
      </c>
      <c r="AF2188">
        <f>Q2188/W2188</f>
        <v>-6.187745246000604E-2</v>
      </c>
      <c r="AG2188">
        <f>R2188/X2188</f>
        <v>-2.6243294185877918E-2</v>
      </c>
      <c r="AH2188">
        <f>U2188/W2188</f>
        <v>0.27256263205553877</v>
      </c>
      <c r="AI2188">
        <f>V2188/X2188</f>
        <v>0.25431346962447443</v>
      </c>
      <c r="AJ2188">
        <f>Y2188/AA2188</f>
        <v>1.2457846952010376</v>
      </c>
      <c r="AK2188">
        <f>Z2188/AB2188</f>
        <v>1.3287981859410432</v>
      </c>
      <c r="AL2188">
        <f>O2188/K2188</f>
        <v>6.5897435897435894E-2</v>
      </c>
      <c r="AM2188">
        <f>P2188/L2188</f>
        <v>6.8531827515400406E-2</v>
      </c>
      <c r="AN2188">
        <f>K2188/W2188</f>
        <v>0.5885904014488379</v>
      </c>
      <c r="AO2188">
        <f>L2188/X2188</f>
        <v>0.5648832825866319</v>
      </c>
      <c r="AP2188">
        <f>IF(OR(Q2188&lt;0, Q2188="NA"), 0, 1)</f>
        <v>0</v>
      </c>
      <c r="AQ2188">
        <f>IF(OR(S2188&lt;0, S2188="NA"), 0, 1)</f>
        <v>1</v>
      </c>
      <c r="AR2188">
        <f>IFERROR(IF((AF2188-AG2188)&gt;0,1,0),0)</f>
        <v>0</v>
      </c>
      <c r="AS2188">
        <f>IFERROR(IF((S2188-Q2188)&gt;0,1,0),0)</f>
        <v>1</v>
      </c>
      <c r="AT2188">
        <f>IFERROR(IF((AH2188-AI2188)&lt;0,1,0),0)</f>
        <v>0</v>
      </c>
      <c r="AU2188">
        <f>IFERROR(IF((AJ2188-AK2188)&gt;0,1,0),0)</f>
        <v>0</v>
      </c>
      <c r="AV2188">
        <f>IFERROR(IF((AL2188-AM2188)&gt;0,1,0),0)</f>
        <v>0</v>
      </c>
      <c r="AW2188">
        <f>IFERROR(IF((AN2188-AO2188)&gt;0,1,0),0)</f>
        <v>1</v>
      </c>
      <c r="AX2188">
        <f>IFERROR(IF((AC2188-AD2188)&lt;0,1,0),0)</f>
        <v>1</v>
      </c>
      <c r="AY2188">
        <f>SUM(AP2188:AX2188)</f>
        <v>4</v>
      </c>
    </row>
    <row r="2189" spans="1:51" x14ac:dyDescent="0.45">
      <c r="A2189" s="1" t="s">
        <v>1048</v>
      </c>
      <c r="B2189" s="2">
        <v>4010561</v>
      </c>
      <c r="C2189" s="3" t="s">
        <v>5337</v>
      </c>
      <c r="D2189" s="5">
        <v>36.46</v>
      </c>
      <c r="E2189" s="5">
        <v>23950.574000000001</v>
      </c>
      <c r="F2189" s="3" t="s">
        <v>4654</v>
      </c>
      <c r="G2189" s="3" t="s">
        <v>4654</v>
      </c>
      <c r="H2189" s="3" t="s">
        <v>4655</v>
      </c>
      <c r="I2189" s="3" t="s">
        <v>4717</v>
      </c>
      <c r="J2189" s="3" t="s">
        <v>4718</v>
      </c>
      <c r="K2189" s="6">
        <v>14529000</v>
      </c>
      <c r="L2189" s="6">
        <v>14750000</v>
      </c>
      <c r="M2189" s="6">
        <v>7622000</v>
      </c>
      <c r="N2189" s="6">
        <v>7465000</v>
      </c>
      <c r="O2189" s="6">
        <v>4654000</v>
      </c>
      <c r="P2189" s="6">
        <v>4647000</v>
      </c>
      <c r="Q2189" s="6">
        <v>3450000</v>
      </c>
      <c r="R2189" s="6">
        <v>3545000</v>
      </c>
      <c r="S2189" s="6">
        <v>6673000</v>
      </c>
      <c r="T2189" s="6">
        <v>6735000</v>
      </c>
      <c r="U2189" s="6">
        <v>8884000</v>
      </c>
      <c r="V2189" s="6">
        <v>5665000</v>
      </c>
      <c r="W2189" s="6">
        <v>30263000</v>
      </c>
      <c r="X2189" s="6">
        <v>25162000</v>
      </c>
      <c r="Y2189" s="6">
        <v>3232000</v>
      </c>
      <c r="Z2189" s="6">
        <v>3359000</v>
      </c>
      <c r="AA2189" s="6">
        <v>2906000</v>
      </c>
      <c r="AB2189" s="6">
        <v>3016000</v>
      </c>
      <c r="AC2189" s="6">
        <v>658000000</v>
      </c>
      <c r="AD2189" s="6">
        <v>628000000</v>
      </c>
      <c r="AF2189">
        <f>Q2189/W2189</f>
        <v>0.11400059478571192</v>
      </c>
      <c r="AG2189">
        <f>R2189/X2189</f>
        <v>0.14088705190366427</v>
      </c>
      <c r="AH2189">
        <f>U2189/W2189</f>
        <v>0.29355979248587383</v>
      </c>
      <c r="AI2189">
        <f>V2189/X2189</f>
        <v>0.22514108576424768</v>
      </c>
      <c r="AJ2189">
        <f>Y2189/AA2189</f>
        <v>1.1121816930488644</v>
      </c>
      <c r="AK2189">
        <f>Z2189/AB2189</f>
        <v>1.1137267904509285</v>
      </c>
      <c r="AL2189">
        <f>O2189/K2189</f>
        <v>0.32032486750636657</v>
      </c>
      <c r="AM2189">
        <f>P2189/L2189</f>
        <v>0.31505084745762713</v>
      </c>
      <c r="AN2189">
        <f>K2189/W2189</f>
        <v>0.48009120047582859</v>
      </c>
      <c r="AO2189">
        <f>L2189/X2189</f>
        <v>0.58620141483188937</v>
      </c>
      <c r="AP2189">
        <f>IF(OR(Q2189&lt;0, Q2189="NA"), 0, 1)</f>
        <v>1</v>
      </c>
      <c r="AQ2189">
        <f>IF(OR(S2189&lt;0, S2189="NA"), 0, 1)</f>
        <v>1</v>
      </c>
      <c r="AR2189">
        <f>IFERROR(IF((AF2189-AG2189)&gt;0,1,0),0)</f>
        <v>0</v>
      </c>
      <c r="AS2189">
        <f>IFERROR(IF((S2189-Q2189)&gt;0,1,0),0)</f>
        <v>1</v>
      </c>
      <c r="AT2189">
        <f>IFERROR(IF((AH2189-AI2189)&lt;0,1,0),0)</f>
        <v>0</v>
      </c>
      <c r="AU2189">
        <f>IFERROR(IF((AJ2189-AK2189)&gt;0,1,0),0)</f>
        <v>0</v>
      </c>
      <c r="AV2189">
        <f>IFERROR(IF((AL2189-AM2189)&gt;0,1,0),0)</f>
        <v>1</v>
      </c>
      <c r="AW2189">
        <f>IFERROR(IF((AN2189-AO2189)&gt;0,1,0),0)</f>
        <v>0</v>
      </c>
      <c r="AX2189">
        <f>IFERROR(IF((AC2189-AD2189)&lt;0,1,0),0)</f>
        <v>0</v>
      </c>
      <c r="AY2189">
        <f>SUM(AP2189:AX2189)</f>
        <v>4</v>
      </c>
    </row>
    <row r="2190" spans="1:51" x14ac:dyDescent="0.45">
      <c r="A2190" s="1" t="s">
        <v>1051</v>
      </c>
      <c r="B2190" s="2">
        <v>112960</v>
      </c>
      <c r="C2190" s="3" t="s">
        <v>5335</v>
      </c>
      <c r="D2190" s="5">
        <v>149.29</v>
      </c>
      <c r="E2190" s="5">
        <v>406.43545624000001</v>
      </c>
      <c r="F2190" s="3" t="s">
        <v>4480</v>
      </c>
      <c r="G2190" s="3" t="s">
        <v>4491</v>
      </c>
      <c r="H2190" s="3" t="s">
        <v>4492</v>
      </c>
      <c r="I2190" s="3" t="s">
        <v>4493</v>
      </c>
      <c r="J2190" s="3" t="s">
        <v>4658</v>
      </c>
      <c r="K2190" s="6">
        <v>145795.446</v>
      </c>
      <c r="L2190" s="6">
        <v>142331.49400000001</v>
      </c>
      <c r="M2190" s="6">
        <v>36319.591999999997</v>
      </c>
      <c r="N2190" s="6">
        <v>38484.79</v>
      </c>
      <c r="O2190" s="6">
        <v>35067.951000000001</v>
      </c>
      <c r="P2190" s="6">
        <v>37211.673999999999</v>
      </c>
      <c r="Q2190" s="6">
        <v>49399.324999999997</v>
      </c>
      <c r="R2190" s="6">
        <v>39955.324999999997</v>
      </c>
      <c r="S2190" s="6">
        <v>48477.695</v>
      </c>
      <c r="T2190" s="6">
        <v>43470.838000000003</v>
      </c>
      <c r="U2190" s="6" t="s">
        <v>4474</v>
      </c>
      <c r="V2190" s="6" t="s">
        <v>4474</v>
      </c>
      <c r="W2190" s="6">
        <v>240809.80900000001</v>
      </c>
      <c r="X2190" s="6">
        <v>213051.26300000001</v>
      </c>
      <c r="Y2190" s="6">
        <v>61144.500999999997</v>
      </c>
      <c r="Z2190" s="6">
        <v>46878.5</v>
      </c>
      <c r="AA2190" s="6">
        <v>29159</v>
      </c>
      <c r="AB2190" s="6">
        <v>19684</v>
      </c>
      <c r="AC2190" s="6">
        <v>2732931</v>
      </c>
      <c r="AD2190" s="6">
        <v>2751331</v>
      </c>
      <c r="AF2190">
        <f>Q2190/W2190</f>
        <v>0.20513834218439164</v>
      </c>
      <c r="AG2190">
        <f>R2190/X2190</f>
        <v>0.18753855028777744</v>
      </c>
      <c r="AH2190" t="e">
        <f>U2190/W2190</f>
        <v>#VALUE!</v>
      </c>
      <c r="AI2190" t="e">
        <f>V2190/X2190</f>
        <v>#VALUE!</v>
      </c>
      <c r="AJ2190">
        <f>Y2190/AA2190</f>
        <v>2.0969340855310539</v>
      </c>
      <c r="AK2190">
        <f>Z2190/AB2190</f>
        <v>2.3815535460272304</v>
      </c>
      <c r="AL2190">
        <f>O2190/K2190</f>
        <v>0.24052843872777757</v>
      </c>
      <c r="AM2190">
        <f>P2190/L2190</f>
        <v>0.26144371111568604</v>
      </c>
      <c r="AN2190">
        <f>K2190/W2190</f>
        <v>0.60543815306128157</v>
      </c>
      <c r="AO2190">
        <f>L2190/X2190</f>
        <v>0.66806219308824277</v>
      </c>
      <c r="AP2190">
        <f>IF(OR(Q2190&lt;0, Q2190="NA"), 0, 1)</f>
        <v>1</v>
      </c>
      <c r="AQ2190">
        <f>IF(OR(S2190&lt;0, S2190="NA"), 0, 1)</f>
        <v>1</v>
      </c>
      <c r="AR2190">
        <f>IFERROR(IF((AF2190-AG2190)&gt;0,1,0),0)</f>
        <v>1</v>
      </c>
      <c r="AS2190">
        <f>IFERROR(IF((S2190-Q2190)&gt;0,1,0),0)</f>
        <v>0</v>
      </c>
      <c r="AT2190">
        <f>IFERROR(IF((AH2190-AI2190)&lt;0,1,0),0)</f>
        <v>0</v>
      </c>
      <c r="AU2190">
        <f>IFERROR(IF((AJ2190-AK2190)&gt;0,1,0),0)</f>
        <v>0</v>
      </c>
      <c r="AV2190">
        <f>IFERROR(IF((AL2190-AM2190)&gt;0,1,0),0)</f>
        <v>0</v>
      </c>
      <c r="AW2190">
        <f>IFERROR(IF((AN2190-AO2190)&gt;0,1,0),0)</f>
        <v>0</v>
      </c>
      <c r="AX2190">
        <f>IFERROR(IF((AC2190-AD2190)&lt;0,1,0),0)</f>
        <v>1</v>
      </c>
      <c r="AY2190">
        <f>SUM(AP2190:AX2190)</f>
        <v>4</v>
      </c>
    </row>
    <row r="2191" spans="1:51" x14ac:dyDescent="0.45">
      <c r="A2191" s="1" t="s">
        <v>1052</v>
      </c>
      <c r="B2191" s="2">
        <v>4337452</v>
      </c>
      <c r="C2191" s="3" t="s">
        <v>5335</v>
      </c>
      <c r="D2191" s="7">
        <v>177.59</v>
      </c>
      <c r="E2191" s="5">
        <v>51854.360962459999</v>
      </c>
      <c r="F2191" s="3" t="s">
        <v>4654</v>
      </c>
      <c r="G2191" s="3" t="s">
        <v>4654</v>
      </c>
      <c r="H2191" s="3" t="s">
        <v>4655</v>
      </c>
      <c r="I2191" s="3" t="s">
        <v>4717</v>
      </c>
      <c r="J2191" s="3" t="s">
        <v>4718</v>
      </c>
      <c r="K2191" s="6">
        <v>9157000</v>
      </c>
      <c r="L2191" s="6">
        <v>8846000</v>
      </c>
      <c r="M2191" s="6">
        <v>6818000</v>
      </c>
      <c r="N2191" s="6">
        <v>6733000</v>
      </c>
      <c r="O2191" s="6">
        <v>4655000</v>
      </c>
      <c r="P2191" s="6">
        <v>4870000</v>
      </c>
      <c r="Q2191" s="6">
        <v>3422000</v>
      </c>
      <c r="R2191" s="6">
        <v>3707000</v>
      </c>
      <c r="S2191" s="6">
        <v>5696000</v>
      </c>
      <c r="T2191" s="6">
        <v>5845000</v>
      </c>
      <c r="U2191" s="6">
        <v>12001000</v>
      </c>
      <c r="V2191" s="6">
        <v>12112000</v>
      </c>
      <c r="W2191" s="6">
        <v>65747000</v>
      </c>
      <c r="X2191" s="6">
        <v>35637000</v>
      </c>
      <c r="Y2191" s="6">
        <v>2022000</v>
      </c>
      <c r="Z2191" s="6">
        <v>7825000</v>
      </c>
      <c r="AA2191" s="6">
        <v>4463000</v>
      </c>
      <c r="AB2191" s="6">
        <v>2137000</v>
      </c>
      <c r="AC2191" s="6">
        <v>292742664</v>
      </c>
      <c r="AD2191" s="6">
        <v>178394239</v>
      </c>
      <c r="AF2191">
        <f>Q2191/W2191</f>
        <v>5.2048002190214E-2</v>
      </c>
      <c r="AG2191">
        <f>R2191/X2191</f>
        <v>0.1040211016640009</v>
      </c>
      <c r="AH2191">
        <f>U2191/W2191</f>
        <v>0.18253304333277565</v>
      </c>
      <c r="AI2191">
        <f>V2191/X2191</f>
        <v>0.33987148188680305</v>
      </c>
      <c r="AJ2191">
        <f>Y2191/AA2191</f>
        <v>0.45305848084248262</v>
      </c>
      <c r="AK2191">
        <f>Z2191/AB2191</f>
        <v>3.661675245671502</v>
      </c>
      <c r="AL2191">
        <f>O2191/K2191</f>
        <v>0.50835426449710608</v>
      </c>
      <c r="AM2191">
        <f>P2191/L2191</f>
        <v>0.5505313135880624</v>
      </c>
      <c r="AN2191">
        <f>K2191/W2191</f>
        <v>0.1392763167901197</v>
      </c>
      <c r="AO2191">
        <f>L2191/X2191</f>
        <v>0.24822515924460534</v>
      </c>
      <c r="AP2191">
        <f>IF(OR(Q2191&lt;0, Q2191="NA"), 0, 1)</f>
        <v>1</v>
      </c>
      <c r="AQ2191">
        <f>IF(OR(S2191&lt;0, S2191="NA"), 0, 1)</f>
        <v>1</v>
      </c>
      <c r="AR2191">
        <f>IFERROR(IF((AF2191-AG2191)&gt;0,1,0),0)</f>
        <v>0</v>
      </c>
      <c r="AS2191">
        <f>IFERROR(IF((S2191-Q2191)&gt;0,1,0),0)</f>
        <v>1</v>
      </c>
      <c r="AT2191">
        <f>IFERROR(IF((AH2191-AI2191)&lt;0,1,0),0)</f>
        <v>1</v>
      </c>
      <c r="AU2191">
        <f>IFERROR(IF((AJ2191-AK2191)&gt;0,1,0),0)</f>
        <v>0</v>
      </c>
      <c r="AV2191">
        <f>IFERROR(IF((AL2191-AM2191)&gt;0,1,0),0)</f>
        <v>0</v>
      </c>
      <c r="AW2191">
        <f>IFERROR(IF((AN2191-AO2191)&gt;0,1,0),0)</f>
        <v>0</v>
      </c>
      <c r="AX2191">
        <f>IFERROR(IF((AC2191-AD2191)&lt;0,1,0),0)</f>
        <v>0</v>
      </c>
      <c r="AY2191">
        <f>SUM(AP2191:AX2191)</f>
        <v>4</v>
      </c>
    </row>
    <row r="2192" spans="1:51" x14ac:dyDescent="0.45">
      <c r="A2192" s="1" t="s">
        <v>1055</v>
      </c>
      <c r="B2192" s="2">
        <v>4193280</v>
      </c>
      <c r="C2192" s="3" t="s">
        <v>5337</v>
      </c>
      <c r="D2192" s="5">
        <v>236.46</v>
      </c>
      <c r="E2192" s="5">
        <v>19265.486044140001</v>
      </c>
      <c r="F2192" s="3" t="s">
        <v>4475</v>
      </c>
      <c r="G2192" s="3" t="s">
        <v>4476</v>
      </c>
      <c r="H2192" s="3" t="s">
        <v>4477</v>
      </c>
      <c r="I2192" s="3" t="s">
        <v>4478</v>
      </c>
      <c r="J2192" s="3" t="s">
        <v>4521</v>
      </c>
      <c r="K2192" s="6">
        <v>13425371</v>
      </c>
      <c r="L2192" s="6">
        <v>13410595</v>
      </c>
      <c r="M2192" s="6">
        <v>1868702</v>
      </c>
      <c r="N2192" s="6">
        <v>1909431</v>
      </c>
      <c r="O2192" s="6">
        <v>1491277</v>
      </c>
      <c r="P2192" s="6">
        <v>1530679</v>
      </c>
      <c r="Q2192" s="6">
        <v>1161771</v>
      </c>
      <c r="R2192" s="6">
        <v>1135064</v>
      </c>
      <c r="S2192" s="6">
        <v>1442928</v>
      </c>
      <c r="T2192" s="6">
        <v>1459990</v>
      </c>
      <c r="U2192" s="6">
        <v>1483975</v>
      </c>
      <c r="V2192" s="6">
        <v>1483734</v>
      </c>
      <c r="W2192" s="6">
        <v>10451811</v>
      </c>
      <c r="X2192" s="6">
        <v>9935959</v>
      </c>
      <c r="Y2192" s="6">
        <v>5535959</v>
      </c>
      <c r="Z2192" s="6">
        <v>5180535</v>
      </c>
      <c r="AA2192" s="6">
        <v>3217732</v>
      </c>
      <c r="AB2192" s="6">
        <v>2921006</v>
      </c>
      <c r="AC2192" s="6">
        <v>80479000</v>
      </c>
      <c r="AD2192" s="6">
        <v>80395633</v>
      </c>
      <c r="AF2192">
        <f>Q2192/W2192</f>
        <v>0.11115499505301044</v>
      </c>
      <c r="AG2192">
        <f>R2192/X2192</f>
        <v>0.11423799152150285</v>
      </c>
      <c r="AH2192">
        <f>U2192/W2192</f>
        <v>0.14198257125009245</v>
      </c>
      <c r="AI2192">
        <f>V2192/X2192</f>
        <v>0.14932972247570667</v>
      </c>
      <c r="AJ2192">
        <f>Y2192/AA2192</f>
        <v>1.7204537233057322</v>
      </c>
      <c r="AK2192">
        <f>Z2192/AB2192</f>
        <v>1.7735447992917508</v>
      </c>
      <c r="AL2192">
        <f>O2192/K2192</f>
        <v>0.11107901599143889</v>
      </c>
      <c r="AM2192">
        <f>P2192/L2192</f>
        <v>0.11413952923043311</v>
      </c>
      <c r="AN2192">
        <f>K2192/W2192</f>
        <v>1.2845018915860611</v>
      </c>
      <c r="AO2192">
        <f>L2192/X2192</f>
        <v>1.349703133839421</v>
      </c>
      <c r="AP2192">
        <f>IF(OR(Q2192&lt;0, Q2192="NA"), 0, 1)</f>
        <v>1</v>
      </c>
      <c r="AQ2192">
        <f>IF(OR(S2192&lt;0, S2192="NA"), 0, 1)</f>
        <v>1</v>
      </c>
      <c r="AR2192">
        <f>IFERROR(IF((AF2192-AG2192)&gt;0,1,0),0)</f>
        <v>0</v>
      </c>
      <c r="AS2192">
        <f>IFERROR(IF((S2192-Q2192)&gt;0,1,0),0)</f>
        <v>1</v>
      </c>
      <c r="AT2192">
        <f>IFERROR(IF((AH2192-AI2192)&lt;0,1,0),0)</f>
        <v>1</v>
      </c>
      <c r="AU2192">
        <f>IFERROR(IF((AJ2192-AK2192)&gt;0,1,0),0)</f>
        <v>0</v>
      </c>
      <c r="AV2192">
        <f>IFERROR(IF((AL2192-AM2192)&gt;0,1,0),0)</f>
        <v>0</v>
      </c>
      <c r="AW2192">
        <f>IFERROR(IF((AN2192-AO2192)&gt;0,1,0),0)</f>
        <v>0</v>
      </c>
      <c r="AX2192">
        <f>IFERROR(IF((AC2192-AD2192)&lt;0,1,0),0)</f>
        <v>0</v>
      </c>
      <c r="AY2192">
        <f>SUM(AP2192:AX2192)</f>
        <v>4</v>
      </c>
    </row>
    <row r="2193" spans="1:51" x14ac:dyDescent="0.45">
      <c r="A2193" s="1" t="s">
        <v>1067</v>
      </c>
      <c r="B2193" s="2">
        <v>4964035</v>
      </c>
      <c r="C2193" s="3" t="s">
        <v>5335</v>
      </c>
      <c r="D2193" s="5">
        <v>62.87</v>
      </c>
      <c r="E2193" s="5">
        <v>2912.9482913400002</v>
      </c>
      <c r="F2193" s="3" t="s">
        <v>4500</v>
      </c>
      <c r="G2193" s="3" t="s">
        <v>4539</v>
      </c>
      <c r="H2193" s="3" t="s">
        <v>4539</v>
      </c>
      <c r="I2193" s="3" t="s">
        <v>4582</v>
      </c>
      <c r="J2193" s="3" t="s">
        <v>5376</v>
      </c>
      <c r="K2193" s="6">
        <v>1294521</v>
      </c>
      <c r="L2193" s="6">
        <v>1349089</v>
      </c>
      <c r="M2193" s="6">
        <v>195647</v>
      </c>
      <c r="N2193" s="6">
        <v>232328</v>
      </c>
      <c r="O2193" s="6">
        <v>58722</v>
      </c>
      <c r="P2193" s="6">
        <v>94220</v>
      </c>
      <c r="Q2193" s="6">
        <v>65720</v>
      </c>
      <c r="R2193" s="6">
        <v>100370</v>
      </c>
      <c r="S2193" s="6">
        <v>76005</v>
      </c>
      <c r="T2193" s="6">
        <v>71742</v>
      </c>
      <c r="U2193" s="6">
        <v>20717</v>
      </c>
      <c r="V2193" s="6">
        <v>18988</v>
      </c>
      <c r="W2193" s="6">
        <v>2389382</v>
      </c>
      <c r="X2193" s="6">
        <v>2361057</v>
      </c>
      <c r="Y2193" s="6">
        <v>1262444</v>
      </c>
      <c r="Z2193" s="6">
        <v>1220464</v>
      </c>
      <c r="AA2193" s="6">
        <v>352783</v>
      </c>
      <c r="AB2193" s="6">
        <v>360955</v>
      </c>
      <c r="AC2193" s="6">
        <v>46330932</v>
      </c>
      <c r="AD2193" s="6">
        <v>46146009</v>
      </c>
      <c r="AF2193">
        <f>Q2193/W2193</f>
        <v>2.750502012654318E-2</v>
      </c>
      <c r="AG2193">
        <f>R2193/X2193</f>
        <v>4.2510621302238788E-2</v>
      </c>
      <c r="AH2193">
        <f>U2193/W2193</f>
        <v>8.6704428174314528E-3</v>
      </c>
      <c r="AI2193">
        <f>V2193/X2193</f>
        <v>8.0421607779905362E-3</v>
      </c>
      <c r="AJ2193">
        <f>Y2193/AA2193</f>
        <v>3.5785284438309102</v>
      </c>
      <c r="AK2193">
        <f>Z2193/AB2193</f>
        <v>3.3812081838456316</v>
      </c>
      <c r="AL2193">
        <f>O2193/K2193</f>
        <v>4.5361952413286458E-2</v>
      </c>
      <c r="AM2193">
        <f>P2193/L2193</f>
        <v>6.9839721471303975E-2</v>
      </c>
      <c r="AN2193">
        <f>K2193/W2193</f>
        <v>0.5417806780163239</v>
      </c>
      <c r="AO2193">
        <f>L2193/X2193</f>
        <v>0.57139196554763394</v>
      </c>
      <c r="AP2193">
        <f>IF(OR(Q2193&lt;0, Q2193="NA"), 0, 1)</f>
        <v>1</v>
      </c>
      <c r="AQ2193">
        <f>IF(OR(S2193&lt;0, S2193="NA"), 0, 1)</f>
        <v>1</v>
      </c>
      <c r="AR2193">
        <f>IFERROR(IF((AF2193-AG2193)&gt;0,1,0),0)</f>
        <v>0</v>
      </c>
      <c r="AS2193">
        <f>IFERROR(IF((S2193-Q2193)&gt;0,1,0),0)</f>
        <v>1</v>
      </c>
      <c r="AT2193">
        <f>IFERROR(IF((AH2193-AI2193)&lt;0,1,0),0)</f>
        <v>0</v>
      </c>
      <c r="AU2193">
        <f>IFERROR(IF((AJ2193-AK2193)&gt;0,1,0),0)</f>
        <v>1</v>
      </c>
      <c r="AV2193">
        <f>IFERROR(IF((AL2193-AM2193)&gt;0,1,0),0)</f>
        <v>0</v>
      </c>
      <c r="AW2193">
        <f>IFERROR(IF((AN2193-AO2193)&gt;0,1,0),0)</f>
        <v>0</v>
      </c>
      <c r="AX2193">
        <f>IFERROR(IF((AC2193-AD2193)&lt;0,1,0),0)</f>
        <v>0</v>
      </c>
      <c r="AY2193">
        <f>SUM(AP2193:AX2193)</f>
        <v>4</v>
      </c>
    </row>
    <row r="2194" spans="1:51" x14ac:dyDescent="0.45">
      <c r="A2194" s="1" t="s">
        <v>1095</v>
      </c>
      <c r="B2194" s="2">
        <v>4991750</v>
      </c>
      <c r="C2194" s="3" t="s">
        <v>5335</v>
      </c>
      <c r="D2194" s="7">
        <v>7.19</v>
      </c>
      <c r="E2194" s="5">
        <v>143.99047028999999</v>
      </c>
      <c r="F2194" s="3" t="s">
        <v>4654</v>
      </c>
      <c r="G2194" s="3" t="s">
        <v>4654</v>
      </c>
      <c r="H2194" s="3" t="s">
        <v>4747</v>
      </c>
      <c r="I2194" s="3" t="s">
        <v>4748</v>
      </c>
      <c r="J2194" s="3" t="s">
        <v>4749</v>
      </c>
      <c r="K2194" s="6">
        <v>664513</v>
      </c>
      <c r="L2194" s="6">
        <v>684231</v>
      </c>
      <c r="M2194" s="6">
        <v>64116</v>
      </c>
      <c r="N2194" s="6">
        <v>86857</v>
      </c>
      <c r="O2194" s="6">
        <v>28733</v>
      </c>
      <c r="P2194" s="6">
        <v>51069</v>
      </c>
      <c r="Q2194" s="6">
        <v>-147235</v>
      </c>
      <c r="R2194" s="6">
        <v>23706</v>
      </c>
      <c r="S2194" s="6">
        <v>57964</v>
      </c>
      <c r="T2194" s="6">
        <v>63166</v>
      </c>
      <c r="U2194" s="6">
        <v>71715</v>
      </c>
      <c r="V2194" s="6">
        <v>81612</v>
      </c>
      <c r="W2194" s="6">
        <v>702010</v>
      </c>
      <c r="X2194" s="6">
        <v>869485</v>
      </c>
      <c r="Y2194" s="6">
        <v>307877</v>
      </c>
      <c r="Z2194" s="6">
        <v>320875</v>
      </c>
      <c r="AA2194" s="6">
        <v>130049</v>
      </c>
      <c r="AB2194" s="6">
        <v>126678</v>
      </c>
      <c r="AC2194" s="6">
        <v>20036337</v>
      </c>
      <c r="AD2194" s="6">
        <v>20041381</v>
      </c>
      <c r="AF2194">
        <f>Q2194/W2194</f>
        <v>-0.20973347958006297</v>
      </c>
      <c r="AG2194">
        <f>R2194/X2194</f>
        <v>2.7264415142296876E-2</v>
      </c>
      <c r="AH2194">
        <f>U2194/W2194</f>
        <v>0.10215666443497956</v>
      </c>
      <c r="AI2194">
        <f>V2194/X2194</f>
        <v>9.3862458811825394E-2</v>
      </c>
      <c r="AJ2194">
        <f>Y2194/AA2194</f>
        <v>2.367392290598159</v>
      </c>
      <c r="AK2194">
        <f>Z2194/AB2194</f>
        <v>2.53299704763258</v>
      </c>
      <c r="AL2194">
        <f>O2194/K2194</f>
        <v>4.3239184184508055E-2</v>
      </c>
      <c r="AM2194">
        <f>P2194/L2194</f>
        <v>7.4637074321391467E-2</v>
      </c>
      <c r="AN2194">
        <f>K2194/W2194</f>
        <v>0.94658623096537087</v>
      </c>
      <c r="AO2194">
        <f>L2194/X2194</f>
        <v>0.78693824505310617</v>
      </c>
      <c r="AP2194">
        <f>IF(OR(Q2194&lt;0, Q2194="NA"), 0, 1)</f>
        <v>0</v>
      </c>
      <c r="AQ2194">
        <f>IF(OR(S2194&lt;0, S2194="NA"), 0, 1)</f>
        <v>1</v>
      </c>
      <c r="AR2194">
        <f>IFERROR(IF((AF2194-AG2194)&gt;0,1,0),0)</f>
        <v>0</v>
      </c>
      <c r="AS2194">
        <f>IFERROR(IF((S2194-Q2194)&gt;0,1,0),0)</f>
        <v>1</v>
      </c>
      <c r="AT2194">
        <f>IFERROR(IF((AH2194-AI2194)&lt;0,1,0),0)</f>
        <v>0</v>
      </c>
      <c r="AU2194">
        <f>IFERROR(IF((AJ2194-AK2194)&gt;0,1,0),0)</f>
        <v>0</v>
      </c>
      <c r="AV2194">
        <f>IFERROR(IF((AL2194-AM2194)&gt;0,1,0),0)</f>
        <v>0</v>
      </c>
      <c r="AW2194">
        <f>IFERROR(IF((AN2194-AO2194)&gt;0,1,0),0)</f>
        <v>1</v>
      </c>
      <c r="AX2194">
        <f>IFERROR(IF((AC2194-AD2194)&lt;0,1,0),0)</f>
        <v>1</v>
      </c>
      <c r="AY2194">
        <f>SUM(AP2194:AX2194)</f>
        <v>4</v>
      </c>
    </row>
    <row r="2195" spans="1:51" x14ac:dyDescent="0.45">
      <c r="A2195" s="1" t="s">
        <v>1101</v>
      </c>
      <c r="B2195" s="2">
        <v>4913589</v>
      </c>
      <c r="C2195" s="3" t="s">
        <v>5337</v>
      </c>
      <c r="D2195" s="5">
        <v>13.44</v>
      </c>
      <c r="E2195" s="5">
        <v>1276.96128</v>
      </c>
      <c r="F2195" s="3" t="s">
        <v>4559</v>
      </c>
      <c r="G2195" s="3" t="s">
        <v>4560</v>
      </c>
      <c r="H2195" s="3" t="s">
        <v>4561</v>
      </c>
      <c r="I2195" s="3" t="s">
        <v>4562</v>
      </c>
      <c r="J2195" s="3" t="s">
        <v>4989</v>
      </c>
      <c r="K2195" s="6">
        <v>8380134</v>
      </c>
      <c r="L2195" s="6">
        <v>8360392</v>
      </c>
      <c r="M2195" s="6">
        <v>340564</v>
      </c>
      <c r="N2195" s="6">
        <v>340748</v>
      </c>
      <c r="O2195" s="6">
        <v>240672</v>
      </c>
      <c r="P2195" s="6">
        <v>240820</v>
      </c>
      <c r="Q2195" s="6">
        <v>203950</v>
      </c>
      <c r="R2195" s="6">
        <v>236420</v>
      </c>
      <c r="S2195" s="6">
        <v>255772</v>
      </c>
      <c r="T2195" s="6">
        <v>221057</v>
      </c>
      <c r="U2195" s="6">
        <v>805885</v>
      </c>
      <c r="V2195" s="6">
        <v>846573</v>
      </c>
      <c r="W2195" s="6">
        <v>4516354</v>
      </c>
      <c r="X2195" s="6">
        <v>4438616</v>
      </c>
      <c r="Y2195" s="6">
        <v>1959873</v>
      </c>
      <c r="Z2195" s="6">
        <v>1934595</v>
      </c>
      <c r="AA2195" s="6">
        <v>1585480</v>
      </c>
      <c r="AB2195" s="6">
        <v>1534466</v>
      </c>
      <c r="AC2195" s="6">
        <v>95012000</v>
      </c>
      <c r="AD2195" s="6">
        <v>94952000</v>
      </c>
      <c r="AF2195">
        <f>Q2195/W2195</f>
        <v>4.5158107623981647E-2</v>
      </c>
      <c r="AG2195">
        <f>R2195/X2195</f>
        <v>5.3264350869730567E-2</v>
      </c>
      <c r="AH2195">
        <f>U2195/W2195</f>
        <v>0.17843707557024982</v>
      </c>
      <c r="AI2195">
        <f>V2195/X2195</f>
        <v>0.19072904707233065</v>
      </c>
      <c r="AJ2195">
        <f>Y2195/AA2195</f>
        <v>1.2361385826374347</v>
      </c>
      <c r="AK2195">
        <f>Z2195/AB2195</f>
        <v>1.2607610725816016</v>
      </c>
      <c r="AL2195">
        <f>O2195/K2195</f>
        <v>2.8719349833785473E-2</v>
      </c>
      <c r="AM2195">
        <f>P2195/L2195</f>
        <v>2.8804869436744113E-2</v>
      </c>
      <c r="AN2195">
        <f>K2195/W2195</f>
        <v>1.855508669161009</v>
      </c>
      <c r="AO2195">
        <f>L2195/X2195</f>
        <v>1.8835582983524595</v>
      </c>
      <c r="AP2195">
        <f>IF(OR(Q2195&lt;0, Q2195="NA"), 0, 1)</f>
        <v>1</v>
      </c>
      <c r="AQ2195">
        <f>IF(OR(S2195&lt;0, S2195="NA"), 0, 1)</f>
        <v>1</v>
      </c>
      <c r="AR2195">
        <f>IFERROR(IF((AF2195-AG2195)&gt;0,1,0),0)</f>
        <v>0</v>
      </c>
      <c r="AS2195">
        <f>IFERROR(IF((S2195-Q2195)&gt;0,1,0),0)</f>
        <v>1</v>
      </c>
      <c r="AT2195">
        <f>IFERROR(IF((AH2195-AI2195)&lt;0,1,0),0)</f>
        <v>1</v>
      </c>
      <c r="AU2195">
        <f>IFERROR(IF((AJ2195-AK2195)&gt;0,1,0),0)</f>
        <v>0</v>
      </c>
      <c r="AV2195">
        <f>IFERROR(IF((AL2195-AM2195)&gt;0,1,0),0)</f>
        <v>0</v>
      </c>
      <c r="AW2195">
        <f>IFERROR(IF((AN2195-AO2195)&gt;0,1,0),0)</f>
        <v>0</v>
      </c>
      <c r="AX2195">
        <f>IFERROR(IF((AC2195-AD2195)&lt;0,1,0),0)</f>
        <v>0</v>
      </c>
      <c r="AY2195">
        <f>SUM(AP2195:AX2195)</f>
        <v>4</v>
      </c>
    </row>
    <row r="2196" spans="1:51" x14ac:dyDescent="0.45">
      <c r="A2196" s="1" t="s">
        <v>1111</v>
      </c>
      <c r="B2196" s="2">
        <v>4166546</v>
      </c>
      <c r="C2196" s="3" t="s">
        <v>5335</v>
      </c>
      <c r="D2196" s="5">
        <v>32.33</v>
      </c>
      <c r="E2196" s="5">
        <v>1530.5021999999999</v>
      </c>
      <c r="F2196" s="3" t="s">
        <v>4654</v>
      </c>
      <c r="G2196" s="3" t="s">
        <v>4654</v>
      </c>
      <c r="H2196" s="3" t="s">
        <v>4655</v>
      </c>
      <c r="I2196" s="3" t="s">
        <v>4717</v>
      </c>
      <c r="J2196" s="3" t="s">
        <v>4718</v>
      </c>
      <c r="K2196" s="6">
        <v>166454</v>
      </c>
      <c r="L2196" s="6">
        <v>155576</v>
      </c>
      <c r="M2196" s="6">
        <v>146125</v>
      </c>
      <c r="N2196" s="6">
        <v>136953</v>
      </c>
      <c r="O2196" s="6">
        <v>113788</v>
      </c>
      <c r="P2196" s="6">
        <v>108038</v>
      </c>
      <c r="Q2196" s="6">
        <v>114988</v>
      </c>
      <c r="R2196" s="6">
        <v>108038</v>
      </c>
      <c r="S2196" s="6">
        <v>139023</v>
      </c>
      <c r="T2196" s="6">
        <v>129149</v>
      </c>
      <c r="U2196" s="6" t="s">
        <v>4474</v>
      </c>
      <c r="V2196" s="6" t="s">
        <v>4474</v>
      </c>
      <c r="W2196" s="6">
        <v>403352</v>
      </c>
      <c r="X2196" s="6">
        <v>176031</v>
      </c>
      <c r="Y2196" s="6">
        <v>85950</v>
      </c>
      <c r="Z2196" s="6">
        <v>57397</v>
      </c>
      <c r="AA2196" s="6">
        <v>6047</v>
      </c>
      <c r="AB2196" s="6">
        <v>4578</v>
      </c>
      <c r="AC2196" s="6">
        <v>47340000</v>
      </c>
      <c r="AD2196" s="6">
        <v>40088000</v>
      </c>
      <c r="AF2196">
        <f>Q2196/W2196</f>
        <v>0.28508102104365418</v>
      </c>
      <c r="AG2196">
        <f>R2196/X2196</f>
        <v>0.61374417006095516</v>
      </c>
      <c r="AH2196" t="e">
        <f>U2196/W2196</f>
        <v>#VALUE!</v>
      </c>
      <c r="AI2196" t="e">
        <f>V2196/X2196</f>
        <v>#VALUE!</v>
      </c>
      <c r="AJ2196">
        <f>Y2196/AA2196</f>
        <v>14.213659665950058</v>
      </c>
      <c r="AK2196">
        <f>Z2196/AB2196</f>
        <v>12.537570991699432</v>
      </c>
      <c r="AL2196">
        <f>O2196/K2196</f>
        <v>0.68360027394955969</v>
      </c>
      <c r="AM2196">
        <f>P2196/L2196</f>
        <v>0.69443873090965191</v>
      </c>
      <c r="AN2196">
        <f>K2196/W2196</f>
        <v>0.41267676867847436</v>
      </c>
      <c r="AO2196">
        <f>L2196/X2196</f>
        <v>0.883798876334282</v>
      </c>
      <c r="AP2196">
        <f>IF(OR(Q2196&lt;0, Q2196="NA"), 0, 1)</f>
        <v>1</v>
      </c>
      <c r="AQ2196">
        <f>IF(OR(S2196&lt;0, S2196="NA"), 0, 1)</f>
        <v>1</v>
      </c>
      <c r="AR2196">
        <f>IFERROR(IF((AF2196-AG2196)&gt;0,1,0),0)</f>
        <v>0</v>
      </c>
      <c r="AS2196">
        <f>IFERROR(IF((S2196-Q2196)&gt;0,1,0),0)</f>
        <v>1</v>
      </c>
      <c r="AT2196">
        <f>IFERROR(IF((AH2196-AI2196)&lt;0,1,0),0)</f>
        <v>0</v>
      </c>
      <c r="AU2196">
        <f>IFERROR(IF((AJ2196-AK2196)&gt;0,1,0),0)</f>
        <v>1</v>
      </c>
      <c r="AV2196">
        <f>IFERROR(IF((AL2196-AM2196)&gt;0,1,0),0)</f>
        <v>0</v>
      </c>
      <c r="AW2196">
        <f>IFERROR(IF((AN2196-AO2196)&gt;0,1,0),0)</f>
        <v>0</v>
      </c>
      <c r="AX2196">
        <f>IFERROR(IF((AC2196-AD2196)&lt;0,1,0),0)</f>
        <v>0</v>
      </c>
      <c r="AY2196">
        <f>SUM(AP2196:AX2196)</f>
        <v>4</v>
      </c>
    </row>
    <row r="2197" spans="1:51" x14ac:dyDescent="0.45">
      <c r="A2197" s="1" t="s">
        <v>1139</v>
      </c>
      <c r="B2197" s="2">
        <v>4121470</v>
      </c>
      <c r="C2197" s="3" t="s">
        <v>5337</v>
      </c>
      <c r="D2197" s="5">
        <v>108.82</v>
      </c>
      <c r="E2197" s="5">
        <v>84061.535312099993</v>
      </c>
      <c r="F2197" s="3" t="s">
        <v>4651</v>
      </c>
      <c r="G2197" s="3" t="s">
        <v>4651</v>
      </c>
      <c r="H2197" s="3" t="s">
        <v>4652</v>
      </c>
      <c r="I2197" s="3" t="s">
        <v>4652</v>
      </c>
      <c r="J2197" s="3" t="s">
        <v>4653</v>
      </c>
      <c r="K2197" s="6">
        <v>29751000</v>
      </c>
      <c r="L2197" s="6">
        <v>29591000</v>
      </c>
      <c r="M2197" s="6">
        <v>14106000</v>
      </c>
      <c r="N2197" s="6">
        <v>14095000</v>
      </c>
      <c r="O2197" s="6">
        <v>7768000</v>
      </c>
      <c r="P2197" s="6">
        <v>7827000</v>
      </c>
      <c r="Q2197" s="6">
        <v>4383000</v>
      </c>
      <c r="R2197" s="6">
        <v>4389000</v>
      </c>
      <c r="S2197" s="6">
        <v>11520000</v>
      </c>
      <c r="T2197" s="6">
        <v>11520000</v>
      </c>
      <c r="U2197" s="6">
        <v>76524000</v>
      </c>
      <c r="V2197" s="6">
        <v>76439000</v>
      </c>
      <c r="W2197" s="6">
        <v>183566000</v>
      </c>
      <c r="X2197" s="6">
        <v>181575000</v>
      </c>
      <c r="Y2197" s="6">
        <v>12142000</v>
      </c>
      <c r="Z2197" s="6">
        <v>12557000</v>
      </c>
      <c r="AA2197" s="6">
        <v>17427000</v>
      </c>
      <c r="AB2197" s="6">
        <v>15482000</v>
      </c>
      <c r="AC2197" s="6">
        <v>772000000</v>
      </c>
      <c r="AD2197" s="6">
        <v>772000000</v>
      </c>
      <c r="AF2197">
        <f>Q2197/W2197</f>
        <v>2.3876970680845037E-2</v>
      </c>
      <c r="AG2197">
        <f>R2197/X2197</f>
        <v>2.4171829822387442E-2</v>
      </c>
      <c r="AH2197">
        <f>U2197/W2197</f>
        <v>0.41687458461806653</v>
      </c>
      <c r="AI2197">
        <f>V2197/X2197</f>
        <v>0.4209775574831337</v>
      </c>
      <c r="AJ2197">
        <f>Y2197/AA2197</f>
        <v>0.69673495151202158</v>
      </c>
      <c r="AK2197">
        <f>Z2197/AB2197</f>
        <v>0.81107092106962919</v>
      </c>
      <c r="AL2197">
        <f>O2197/K2197</f>
        <v>0.26110046721118618</v>
      </c>
      <c r="AM2197">
        <f>P2197/L2197</f>
        <v>0.26450609982765028</v>
      </c>
      <c r="AN2197">
        <f>K2197/W2197</f>
        <v>0.16207249708551694</v>
      </c>
      <c r="AO2197">
        <f>L2197/X2197</f>
        <v>0.16296847032906511</v>
      </c>
      <c r="AP2197">
        <f>IF(OR(Q2197&lt;0, Q2197="NA"), 0, 1)</f>
        <v>1</v>
      </c>
      <c r="AQ2197">
        <f>IF(OR(S2197&lt;0, S2197="NA"), 0, 1)</f>
        <v>1</v>
      </c>
      <c r="AR2197">
        <f>IFERROR(IF((AF2197-AG2197)&gt;0,1,0),0)</f>
        <v>0</v>
      </c>
      <c r="AS2197">
        <f>IFERROR(IF((S2197-Q2197)&gt;0,1,0),0)</f>
        <v>1</v>
      </c>
      <c r="AT2197">
        <f>IFERROR(IF((AH2197-AI2197)&lt;0,1,0),0)</f>
        <v>1</v>
      </c>
      <c r="AU2197">
        <f>IFERROR(IF((AJ2197-AK2197)&gt;0,1,0),0)</f>
        <v>0</v>
      </c>
      <c r="AV2197">
        <f>IFERROR(IF((AL2197-AM2197)&gt;0,1,0),0)</f>
        <v>0</v>
      </c>
      <c r="AW2197">
        <f>IFERROR(IF((AN2197-AO2197)&gt;0,1,0),0)</f>
        <v>0</v>
      </c>
      <c r="AX2197">
        <f>IFERROR(IF((AC2197-AD2197)&lt;0,1,0),0)</f>
        <v>0</v>
      </c>
      <c r="AY2197">
        <f>SUM(AP2197:AX2197)</f>
        <v>4</v>
      </c>
    </row>
    <row r="2198" spans="1:51" x14ac:dyDescent="0.45">
      <c r="A2198" s="1" t="s">
        <v>1144</v>
      </c>
      <c r="B2198" s="2">
        <v>5721102</v>
      </c>
      <c r="C2198" s="3" t="s">
        <v>5337</v>
      </c>
      <c r="D2198" s="5">
        <v>9.4499999999999993</v>
      </c>
      <c r="E2198" s="5">
        <v>370.18330965000001</v>
      </c>
      <c r="F2198" s="3" t="s">
        <v>4480</v>
      </c>
      <c r="G2198" s="3" t="s">
        <v>4491</v>
      </c>
      <c r="H2198" s="3" t="s">
        <v>4492</v>
      </c>
      <c r="I2198" s="3" t="s">
        <v>4493</v>
      </c>
      <c r="J2198" s="3" t="s">
        <v>4494</v>
      </c>
      <c r="K2198" s="6">
        <v>27288.085999999999</v>
      </c>
      <c r="L2198" s="6">
        <v>27298.826000000001</v>
      </c>
      <c r="M2198" s="6" t="s">
        <v>4474</v>
      </c>
      <c r="N2198" s="6" t="s">
        <v>4474</v>
      </c>
      <c r="O2198" s="6">
        <v>23735.937000000002</v>
      </c>
      <c r="P2198" s="6">
        <v>23738.137999999999</v>
      </c>
      <c r="Q2198" s="6">
        <v>14119.69</v>
      </c>
      <c r="R2198" s="6">
        <v>14799.431</v>
      </c>
      <c r="S2198" s="6">
        <v>62278.898999999998</v>
      </c>
      <c r="T2198" s="6">
        <v>61339.531999999999</v>
      </c>
      <c r="U2198" s="6">
        <v>190000</v>
      </c>
      <c r="V2198" s="6">
        <v>190000</v>
      </c>
      <c r="W2198" s="6">
        <v>598246.43900000001</v>
      </c>
      <c r="X2198" s="6">
        <v>598246.43900000001</v>
      </c>
      <c r="Y2198" s="6">
        <v>8394.2379999999994</v>
      </c>
      <c r="Z2198" s="6">
        <v>8394.2379999999994</v>
      </c>
      <c r="AA2198" s="6">
        <v>16061</v>
      </c>
      <c r="AB2198" s="6">
        <v>16061</v>
      </c>
      <c r="AC2198" s="6">
        <v>39172838</v>
      </c>
      <c r="AD2198" s="6">
        <v>39172838</v>
      </c>
      <c r="AF2198">
        <f>Q2198/W2198</f>
        <v>2.3601795312984723E-2</v>
      </c>
      <c r="AG2198">
        <f>R2198/X2198</f>
        <v>2.4738017705108313E-2</v>
      </c>
      <c r="AH2198">
        <f>U2198/W2198</f>
        <v>0.31759486996294517</v>
      </c>
      <c r="AI2198">
        <f>V2198/X2198</f>
        <v>0.31759486996294517</v>
      </c>
      <c r="AJ2198">
        <f>Y2198/AA2198</f>
        <v>0.52264728223647339</v>
      </c>
      <c r="AK2198">
        <f>Z2198/AB2198</f>
        <v>0.52264728223647339</v>
      </c>
      <c r="AL2198">
        <f>O2198/K2198</f>
        <v>0.86982784355047849</v>
      </c>
      <c r="AM2198">
        <f>P2198/L2198</f>
        <v>0.86956625900322593</v>
      </c>
      <c r="AN2198">
        <f>K2198/W2198</f>
        <v>4.561345328793507E-2</v>
      </c>
      <c r="AO2198">
        <f>L2198/X2198</f>
        <v>4.5631405755847718E-2</v>
      </c>
      <c r="AP2198">
        <f>IF(OR(Q2198&lt;0, Q2198="NA"), 0, 1)</f>
        <v>1</v>
      </c>
      <c r="AQ2198">
        <f>IF(OR(S2198&lt;0, S2198="NA"), 0, 1)</f>
        <v>1</v>
      </c>
      <c r="AR2198">
        <f>IFERROR(IF((AF2198-AG2198)&gt;0,1,0),0)</f>
        <v>0</v>
      </c>
      <c r="AS2198">
        <f>IFERROR(IF((S2198-Q2198)&gt;0,1,0),0)</f>
        <v>1</v>
      </c>
      <c r="AT2198">
        <f>IFERROR(IF((AH2198-AI2198)&lt;0,1,0),0)</f>
        <v>0</v>
      </c>
      <c r="AU2198">
        <f>IFERROR(IF((AJ2198-AK2198)&gt;0,1,0),0)</f>
        <v>0</v>
      </c>
      <c r="AV2198">
        <f>IFERROR(IF((AL2198-AM2198)&gt;0,1,0),0)</f>
        <v>1</v>
      </c>
      <c r="AW2198">
        <f>IFERROR(IF((AN2198-AO2198)&gt;0,1,0),0)</f>
        <v>0</v>
      </c>
      <c r="AX2198">
        <f>IFERROR(IF((AC2198-AD2198)&lt;0,1,0),0)</f>
        <v>0</v>
      </c>
      <c r="AY2198">
        <f>SUM(AP2198:AX2198)</f>
        <v>4</v>
      </c>
    </row>
    <row r="2199" spans="1:51" x14ac:dyDescent="0.45">
      <c r="A2199" s="1" t="s">
        <v>1151</v>
      </c>
      <c r="B2199" s="2">
        <v>103012</v>
      </c>
      <c r="C2199" s="3" t="s">
        <v>5337</v>
      </c>
      <c r="D2199" s="5">
        <v>12.76</v>
      </c>
      <c r="E2199" s="5">
        <v>1464.4846462400001</v>
      </c>
      <c r="F2199" s="3" t="s">
        <v>4480</v>
      </c>
      <c r="G2199" s="3" t="s">
        <v>4491</v>
      </c>
      <c r="H2199" s="3" t="s">
        <v>4542</v>
      </c>
      <c r="I2199" s="3" t="s">
        <v>4543</v>
      </c>
      <c r="J2199" s="3" t="s">
        <v>4494</v>
      </c>
      <c r="K2199" s="6">
        <v>123174</v>
      </c>
      <c r="L2199" s="6">
        <v>49061</v>
      </c>
      <c r="M2199" s="6">
        <v>394562</v>
      </c>
      <c r="N2199" s="6">
        <v>303596</v>
      </c>
      <c r="O2199" s="6">
        <v>392628</v>
      </c>
      <c r="P2199" s="6">
        <v>301549</v>
      </c>
      <c r="Q2199" s="6">
        <v>87115</v>
      </c>
      <c r="R2199" s="6">
        <v>13067</v>
      </c>
      <c r="S2199" s="6">
        <v>15821</v>
      </c>
      <c r="T2199" s="6">
        <v>28478</v>
      </c>
      <c r="U2199" s="6" t="s">
        <v>4474</v>
      </c>
      <c r="V2199" s="6" t="s">
        <v>4474</v>
      </c>
      <c r="W2199" s="6">
        <v>7816174</v>
      </c>
      <c r="X2199" s="6">
        <v>6683602</v>
      </c>
      <c r="Y2199" s="6" t="s">
        <v>4474</v>
      </c>
      <c r="Z2199" s="6" t="s">
        <v>4474</v>
      </c>
      <c r="AA2199" s="6" t="s">
        <v>4474</v>
      </c>
      <c r="AB2199" s="6" t="s">
        <v>4474</v>
      </c>
      <c r="AC2199" s="6">
        <v>79294324</v>
      </c>
      <c r="AD2199" s="6">
        <v>74707776</v>
      </c>
      <c r="AF2199">
        <f>Q2199/W2199</f>
        <v>1.1145478593490882E-2</v>
      </c>
      <c r="AG2199">
        <f>R2199/X2199</f>
        <v>1.9550835013814405E-3</v>
      </c>
      <c r="AH2199" t="e">
        <f>U2199/W2199</f>
        <v>#VALUE!</v>
      </c>
      <c r="AI2199" t="e">
        <f>V2199/X2199</f>
        <v>#VALUE!</v>
      </c>
      <c r="AJ2199" t="e">
        <f>Y2199/AA2199</f>
        <v>#VALUE!</v>
      </c>
      <c r="AK2199" t="e">
        <f>Z2199/AB2199</f>
        <v>#VALUE!</v>
      </c>
      <c r="AL2199">
        <f>O2199/K2199</f>
        <v>3.1875882897364702</v>
      </c>
      <c r="AM2199">
        <f>P2199/L2199</f>
        <v>6.1464095717576077</v>
      </c>
      <c r="AN2199">
        <f>K2199/W2199</f>
        <v>1.5758861048896813E-2</v>
      </c>
      <c r="AO2199">
        <f>L2199/X2199</f>
        <v>7.3405029204312282E-3</v>
      </c>
      <c r="AP2199">
        <f>IF(OR(Q2199&lt;0, Q2199="NA"), 0, 1)</f>
        <v>1</v>
      </c>
      <c r="AQ2199">
        <f>IF(OR(S2199&lt;0, S2199="NA"), 0, 1)</f>
        <v>1</v>
      </c>
      <c r="AR2199">
        <f>IFERROR(IF((AF2199-AG2199)&gt;0,1,0),0)</f>
        <v>1</v>
      </c>
      <c r="AS2199">
        <f>IFERROR(IF((S2199-Q2199)&gt;0,1,0),0)</f>
        <v>0</v>
      </c>
      <c r="AT2199">
        <f>IFERROR(IF((AH2199-AI2199)&lt;0,1,0),0)</f>
        <v>0</v>
      </c>
      <c r="AU2199">
        <f>IFERROR(IF((AJ2199-AK2199)&gt;0,1,0),0)</f>
        <v>0</v>
      </c>
      <c r="AV2199">
        <f>IFERROR(IF((AL2199-AM2199)&gt;0,1,0),0)</f>
        <v>0</v>
      </c>
      <c r="AW2199">
        <f>IFERROR(IF((AN2199-AO2199)&gt;0,1,0),0)</f>
        <v>1</v>
      </c>
      <c r="AX2199">
        <f>IFERROR(IF((AC2199-AD2199)&lt;0,1,0),0)</f>
        <v>0</v>
      </c>
      <c r="AY2199">
        <f>SUM(AP2199:AX2199)</f>
        <v>4</v>
      </c>
    </row>
    <row r="2200" spans="1:51" x14ac:dyDescent="0.45">
      <c r="A2200" s="1" t="s">
        <v>1192</v>
      </c>
      <c r="B2200" s="2">
        <v>10893279</v>
      </c>
      <c r="C2200" s="3" t="s">
        <v>5337</v>
      </c>
      <c r="D2200" s="5">
        <v>15.66</v>
      </c>
      <c r="E2200" s="5">
        <v>290.66713920000001</v>
      </c>
      <c r="F2200" s="3" t="s">
        <v>4480</v>
      </c>
      <c r="G2200" s="3" t="s">
        <v>4491</v>
      </c>
      <c r="H2200" s="3" t="s">
        <v>4492</v>
      </c>
      <c r="I2200" s="3" t="s">
        <v>4493</v>
      </c>
      <c r="J2200" s="3"/>
      <c r="K2200" s="6">
        <v>41068.411</v>
      </c>
      <c r="L2200" s="6">
        <v>35540.330999999998</v>
      </c>
      <c r="M2200" s="6" t="s">
        <v>4474</v>
      </c>
      <c r="N2200" s="6" t="s">
        <v>4474</v>
      </c>
      <c r="O2200" s="6">
        <v>33083.26</v>
      </c>
      <c r="P2200" s="6">
        <v>26955.231</v>
      </c>
      <c r="Q2200" s="6">
        <v>34063.983</v>
      </c>
      <c r="R2200" s="6">
        <v>47129.012999999999</v>
      </c>
      <c r="S2200" s="6">
        <v>-147877.79699999999</v>
      </c>
      <c r="T2200" s="6">
        <v>-139422.027</v>
      </c>
      <c r="U2200" s="6">
        <v>117487.371</v>
      </c>
      <c r="V2200" s="6">
        <v>109224.857</v>
      </c>
      <c r="W2200" s="6">
        <v>404642.59</v>
      </c>
      <c r="X2200" s="6">
        <v>350781.47700000001</v>
      </c>
      <c r="Y2200" s="6">
        <v>14392.616</v>
      </c>
      <c r="Z2200" s="6">
        <v>20059.895</v>
      </c>
      <c r="AA2200" s="6">
        <v>10590</v>
      </c>
      <c r="AB2200" s="6">
        <v>1785</v>
      </c>
      <c r="AC2200" s="6">
        <v>18561120</v>
      </c>
      <c r="AD2200" s="6">
        <v>15730126</v>
      </c>
      <c r="AF2200">
        <f>Q2200/W2200</f>
        <v>8.4182890881555492E-2</v>
      </c>
      <c r="AG2200">
        <f>R2200/X2200</f>
        <v>0.1343543376436607</v>
      </c>
      <c r="AH2200">
        <f>U2200/W2200</f>
        <v>0.29034850483731828</v>
      </c>
      <c r="AI2200">
        <f>V2200/X2200</f>
        <v>0.31137578282105244</v>
      </c>
      <c r="AJ2200">
        <f>Y2200/AA2200</f>
        <v>1.3590761095372994</v>
      </c>
      <c r="AK2200">
        <f>Z2200/AB2200</f>
        <v>11.238036414565826</v>
      </c>
      <c r="AL2200">
        <f>O2200/K2200</f>
        <v>0.80556464675489881</v>
      </c>
      <c r="AM2200">
        <f>P2200/L2200</f>
        <v>0.75844062904197496</v>
      </c>
      <c r="AN2200">
        <f>K2200/W2200</f>
        <v>0.1014930509415729</v>
      </c>
      <c r="AO2200">
        <f>L2200/X2200</f>
        <v>0.10131758182887175</v>
      </c>
      <c r="AP2200">
        <f>IF(OR(Q2200&lt;0, Q2200="NA"), 0, 1)</f>
        <v>1</v>
      </c>
      <c r="AQ2200">
        <f>IF(OR(S2200&lt;0, S2200="NA"), 0, 1)</f>
        <v>0</v>
      </c>
      <c r="AR2200">
        <f>IFERROR(IF((AF2200-AG2200)&gt;0,1,0),0)</f>
        <v>0</v>
      </c>
      <c r="AS2200">
        <f>IFERROR(IF((S2200-Q2200)&gt;0,1,0),0)</f>
        <v>0</v>
      </c>
      <c r="AT2200">
        <f>IFERROR(IF((AH2200-AI2200)&lt;0,1,0),0)</f>
        <v>1</v>
      </c>
      <c r="AU2200">
        <f>IFERROR(IF((AJ2200-AK2200)&gt;0,1,0),0)</f>
        <v>0</v>
      </c>
      <c r="AV2200">
        <f>IFERROR(IF((AL2200-AM2200)&gt;0,1,0),0)</f>
        <v>1</v>
      </c>
      <c r="AW2200">
        <f>IFERROR(IF((AN2200-AO2200)&gt;0,1,0),0)</f>
        <v>1</v>
      </c>
      <c r="AX2200">
        <f>IFERROR(IF((AC2200-AD2200)&lt;0,1,0),0)</f>
        <v>0</v>
      </c>
      <c r="AY2200">
        <f>SUM(AP2200:AX2200)</f>
        <v>4</v>
      </c>
    </row>
    <row r="2201" spans="1:51" x14ac:dyDescent="0.45">
      <c r="A2201" s="1" t="s">
        <v>1193</v>
      </c>
      <c r="B2201" s="2">
        <v>4040606</v>
      </c>
      <c r="C2201" s="3" t="s">
        <v>5335</v>
      </c>
      <c r="D2201" s="5">
        <v>102.75</v>
      </c>
      <c r="E2201" s="5">
        <v>14244.144443249999</v>
      </c>
      <c r="F2201" s="3" t="s">
        <v>4480</v>
      </c>
      <c r="G2201" s="3" t="s">
        <v>4481</v>
      </c>
      <c r="H2201" s="3" t="s">
        <v>4481</v>
      </c>
      <c r="I2201" s="3" t="s">
        <v>4482</v>
      </c>
      <c r="J2201" s="3" t="s">
        <v>4484</v>
      </c>
      <c r="K2201" s="6">
        <v>2594249</v>
      </c>
      <c r="L2201" s="6">
        <v>2584331</v>
      </c>
      <c r="M2201" s="6" t="s">
        <v>4474</v>
      </c>
      <c r="N2201" s="6" t="s">
        <v>4474</v>
      </c>
      <c r="O2201" s="6">
        <v>3311660</v>
      </c>
      <c r="P2201" s="6">
        <v>3163691</v>
      </c>
      <c r="Q2201" s="6">
        <v>1111424</v>
      </c>
      <c r="R2201" s="6">
        <v>1099996</v>
      </c>
      <c r="S2201" s="6">
        <v>1473221</v>
      </c>
      <c r="T2201" s="6">
        <v>1470515</v>
      </c>
      <c r="U2201" s="6" t="s">
        <v>4474</v>
      </c>
      <c r="V2201" s="6" t="s">
        <v>4474</v>
      </c>
      <c r="W2201" s="6">
        <v>74483720</v>
      </c>
      <c r="X2201" s="6">
        <v>72468272</v>
      </c>
      <c r="Y2201" s="6" t="s">
        <v>4474</v>
      </c>
      <c r="Z2201" s="6" t="s">
        <v>4474</v>
      </c>
      <c r="AA2201" s="6" t="s">
        <v>4474</v>
      </c>
      <c r="AB2201" s="6" t="s">
        <v>4474</v>
      </c>
      <c r="AC2201" s="6">
        <v>138609253</v>
      </c>
      <c r="AD2201" s="6">
        <v>138604437</v>
      </c>
      <c r="AF2201">
        <f>Q2201/W2201</f>
        <v>1.4921703695787483E-2</v>
      </c>
      <c r="AG2201">
        <f>R2201/X2201</f>
        <v>1.5179001370420423E-2</v>
      </c>
      <c r="AH2201" t="e">
        <f>U2201/W2201</f>
        <v>#VALUE!</v>
      </c>
      <c r="AI2201" t="e">
        <f>V2201/X2201</f>
        <v>#VALUE!</v>
      </c>
      <c r="AJ2201" t="e">
        <f>Y2201/AA2201</f>
        <v>#VALUE!</v>
      </c>
      <c r="AK2201" t="e">
        <f>Z2201/AB2201</f>
        <v>#VALUE!</v>
      </c>
      <c r="AL2201">
        <f>O2201/K2201</f>
        <v>1.276538990667434</v>
      </c>
      <c r="AM2201">
        <f>P2201/L2201</f>
        <v>1.2241818095282686</v>
      </c>
      <c r="AN2201">
        <f>K2201/W2201</f>
        <v>3.4829745345694337E-2</v>
      </c>
      <c r="AO2201">
        <f>L2201/X2201</f>
        <v>3.5661551306204735E-2</v>
      </c>
      <c r="AP2201">
        <f>IF(OR(Q2201&lt;0, Q2201="NA"), 0, 1)</f>
        <v>1</v>
      </c>
      <c r="AQ2201">
        <f>IF(OR(S2201&lt;0, S2201="NA"), 0, 1)</f>
        <v>1</v>
      </c>
      <c r="AR2201">
        <f>IFERROR(IF((AF2201-AG2201)&gt;0,1,0),0)</f>
        <v>0</v>
      </c>
      <c r="AS2201">
        <f>IFERROR(IF((S2201-Q2201)&gt;0,1,0),0)</f>
        <v>1</v>
      </c>
      <c r="AT2201">
        <f>IFERROR(IF((AH2201-AI2201)&lt;0,1,0),0)</f>
        <v>0</v>
      </c>
      <c r="AU2201">
        <f>IFERROR(IF((AJ2201-AK2201)&gt;0,1,0),0)</f>
        <v>0</v>
      </c>
      <c r="AV2201">
        <f>IFERROR(IF((AL2201-AM2201)&gt;0,1,0),0)</f>
        <v>1</v>
      </c>
      <c r="AW2201">
        <f>IFERROR(IF((AN2201-AO2201)&gt;0,1,0),0)</f>
        <v>0</v>
      </c>
      <c r="AX2201">
        <f>IFERROR(IF((AC2201-AD2201)&lt;0,1,0),0)</f>
        <v>0</v>
      </c>
      <c r="AY2201">
        <f>SUM(AP2201:AX2201)</f>
        <v>4</v>
      </c>
    </row>
    <row r="2202" spans="1:51" x14ac:dyDescent="0.45">
      <c r="A2202" s="1" t="s">
        <v>1194</v>
      </c>
      <c r="B2202" s="2">
        <v>4573867</v>
      </c>
      <c r="C2202" s="3" t="s">
        <v>5337</v>
      </c>
      <c r="D2202" s="7">
        <v>11.45</v>
      </c>
      <c r="E2202" s="5">
        <v>1209.3735602500001</v>
      </c>
      <c r="F2202" s="3" t="s">
        <v>4525</v>
      </c>
      <c r="G2202" s="3" t="s">
        <v>4526</v>
      </c>
      <c r="H2202" s="3" t="s">
        <v>4860</v>
      </c>
      <c r="I2202" s="3" t="s">
        <v>4860</v>
      </c>
      <c r="J2202" s="3" t="s">
        <v>4703</v>
      </c>
      <c r="K2202" s="6">
        <v>302121</v>
      </c>
      <c r="L2202" s="6">
        <v>299125</v>
      </c>
      <c r="M2202" s="6">
        <v>173043</v>
      </c>
      <c r="N2202" s="6">
        <v>168298</v>
      </c>
      <c r="O2202" s="6">
        <v>78016</v>
      </c>
      <c r="P2202" s="6">
        <v>74821</v>
      </c>
      <c r="Q2202" s="6">
        <v>19636</v>
      </c>
      <c r="R2202" s="6">
        <v>20602</v>
      </c>
      <c r="S2202" s="6">
        <v>155616</v>
      </c>
      <c r="T2202" s="6">
        <v>136335</v>
      </c>
      <c r="U2202" s="6">
        <v>1374577</v>
      </c>
      <c r="V2202" s="6">
        <v>1300903</v>
      </c>
      <c r="W2202" s="6">
        <v>3103111</v>
      </c>
      <c r="X2202" s="6">
        <v>2996038</v>
      </c>
      <c r="Y2202" s="6" t="s">
        <v>4474</v>
      </c>
      <c r="Z2202" s="6" t="s">
        <v>4474</v>
      </c>
      <c r="AA2202" s="6" t="s">
        <v>4474</v>
      </c>
      <c r="AB2202" s="6" t="s">
        <v>4474</v>
      </c>
      <c r="AC2202" s="6">
        <v>105666329</v>
      </c>
      <c r="AD2202" s="6">
        <v>103034602</v>
      </c>
      <c r="AF2202">
        <f>Q2202/W2202</f>
        <v>6.3278432514982542E-3</v>
      </c>
      <c r="AG2202">
        <f>R2202/X2202</f>
        <v>6.8764147851262235E-3</v>
      </c>
      <c r="AH2202">
        <f>U2202/W2202</f>
        <v>0.44296739626780995</v>
      </c>
      <c r="AI2202">
        <f>V2202/X2202</f>
        <v>0.43420777707091834</v>
      </c>
      <c r="AJ2202" t="e">
        <f>Y2202/AA2202</f>
        <v>#VALUE!</v>
      </c>
      <c r="AK2202" t="e">
        <f>Z2202/AB2202</f>
        <v>#VALUE!</v>
      </c>
      <c r="AL2202">
        <f>O2202/K2202</f>
        <v>0.25822766375061645</v>
      </c>
      <c r="AM2202">
        <f>P2202/L2202</f>
        <v>0.25013288758880065</v>
      </c>
      <c r="AN2202">
        <f>K2202/W2202</f>
        <v>9.736068094244775E-2</v>
      </c>
      <c r="AO2202">
        <f>L2202/X2202</f>
        <v>9.9840188942863881E-2</v>
      </c>
      <c r="AP2202">
        <f>IF(OR(Q2202&lt;0, Q2202="NA"), 0, 1)</f>
        <v>1</v>
      </c>
      <c r="AQ2202">
        <f>IF(OR(S2202&lt;0, S2202="NA"), 0, 1)</f>
        <v>1</v>
      </c>
      <c r="AR2202">
        <f>IFERROR(IF((AF2202-AG2202)&gt;0,1,0),0)</f>
        <v>0</v>
      </c>
      <c r="AS2202">
        <f>IFERROR(IF((S2202-Q2202)&gt;0,1,0),0)</f>
        <v>1</v>
      </c>
      <c r="AT2202">
        <f>IFERROR(IF((AH2202-AI2202)&lt;0,1,0),0)</f>
        <v>0</v>
      </c>
      <c r="AU2202">
        <f>IFERROR(IF((AJ2202-AK2202)&gt;0,1,0),0)</f>
        <v>0</v>
      </c>
      <c r="AV2202">
        <f>IFERROR(IF((AL2202-AM2202)&gt;0,1,0),0)</f>
        <v>1</v>
      </c>
      <c r="AW2202">
        <f>IFERROR(IF((AN2202-AO2202)&gt;0,1,0),0)</f>
        <v>0</v>
      </c>
      <c r="AX2202">
        <f>IFERROR(IF((AC2202-AD2202)&lt;0,1,0),0)</f>
        <v>0</v>
      </c>
      <c r="AY2202">
        <f>SUM(AP2202:AX2202)</f>
        <v>4</v>
      </c>
    </row>
    <row r="2203" spans="1:51" x14ac:dyDescent="0.45">
      <c r="A2203" s="1" t="s">
        <v>1220</v>
      </c>
      <c r="B2203" s="2">
        <v>4190757</v>
      </c>
      <c r="C2203" s="3" t="s">
        <v>5335</v>
      </c>
      <c r="D2203" s="5">
        <v>27.52</v>
      </c>
      <c r="E2203" s="5">
        <v>7873.64223872</v>
      </c>
      <c r="F2203" s="3" t="s">
        <v>4665</v>
      </c>
      <c r="G2203" s="3" t="s">
        <v>4666</v>
      </c>
      <c r="H2203" s="3" t="s">
        <v>4679</v>
      </c>
      <c r="I2203" s="3" t="s">
        <v>4882</v>
      </c>
      <c r="J2203" s="3" t="s">
        <v>5001</v>
      </c>
      <c r="K2203" s="6">
        <v>16021174</v>
      </c>
      <c r="L2203" s="6">
        <v>16239064</v>
      </c>
      <c r="M2203" s="6">
        <v>1346934</v>
      </c>
      <c r="N2203" s="6">
        <v>1396129</v>
      </c>
      <c r="O2203" s="6">
        <v>-335550</v>
      </c>
      <c r="P2203" s="6">
        <v>-206132</v>
      </c>
      <c r="Q2203" s="6">
        <v>-2481258</v>
      </c>
      <c r="R2203" s="6">
        <v>-2456194</v>
      </c>
      <c r="S2203" s="6">
        <v>1618241</v>
      </c>
      <c r="T2203" s="6">
        <v>1824525</v>
      </c>
      <c r="U2203" s="6">
        <v>21512628</v>
      </c>
      <c r="V2203" s="6">
        <v>19626248</v>
      </c>
      <c r="W2203" s="6">
        <v>57547377</v>
      </c>
      <c r="X2203" s="6">
        <v>55255193</v>
      </c>
      <c r="Y2203" s="6">
        <v>5000377</v>
      </c>
      <c r="Z2203" s="6">
        <v>2787866</v>
      </c>
      <c r="AA2203" s="6">
        <v>7478920</v>
      </c>
      <c r="AB2203" s="6">
        <v>6976881</v>
      </c>
      <c r="AC2203" s="6">
        <v>271829210</v>
      </c>
      <c r="AD2203" s="6">
        <v>271666941</v>
      </c>
      <c r="AF2203">
        <f>Q2203/W2203</f>
        <v>-4.3116787060511898E-2</v>
      </c>
      <c r="AG2203">
        <f>R2203/X2203</f>
        <v>-4.4451821931017418E-2</v>
      </c>
      <c r="AH2203">
        <f>U2203/W2203</f>
        <v>0.37382464886279698</v>
      </c>
      <c r="AI2203">
        <f>V2203/X2203</f>
        <v>0.35519282323382712</v>
      </c>
      <c r="AJ2203">
        <f>Y2203/AA2203</f>
        <v>0.66859613420119479</v>
      </c>
      <c r="AK2203">
        <f>Z2203/AB2203</f>
        <v>0.39958629077950447</v>
      </c>
      <c r="AL2203">
        <f>O2203/K2203</f>
        <v>-2.0944158024873833E-2</v>
      </c>
      <c r="AM2203">
        <f>P2203/L2203</f>
        <v>-1.2693588743784741E-2</v>
      </c>
      <c r="AN2203">
        <f>K2203/W2203</f>
        <v>0.27839972619429726</v>
      </c>
      <c r="AO2203">
        <f>L2203/X2203</f>
        <v>0.29389208721069893</v>
      </c>
      <c r="AP2203">
        <f>IF(OR(Q2203&lt;0, Q2203="NA"), 0, 1)</f>
        <v>0</v>
      </c>
      <c r="AQ2203">
        <f>IF(OR(S2203&lt;0, S2203="NA"), 0, 1)</f>
        <v>1</v>
      </c>
      <c r="AR2203">
        <f>IFERROR(IF((AF2203-AG2203)&gt;0,1,0),0)</f>
        <v>1</v>
      </c>
      <c r="AS2203">
        <f>IFERROR(IF((S2203-Q2203)&gt;0,1,0),0)</f>
        <v>1</v>
      </c>
      <c r="AT2203">
        <f>IFERROR(IF((AH2203-AI2203)&lt;0,1,0),0)</f>
        <v>0</v>
      </c>
      <c r="AU2203">
        <f>IFERROR(IF((AJ2203-AK2203)&gt;0,1,0),0)</f>
        <v>1</v>
      </c>
      <c r="AV2203">
        <f>IFERROR(IF((AL2203-AM2203)&gt;0,1,0),0)</f>
        <v>0</v>
      </c>
      <c r="AW2203">
        <f>IFERROR(IF((AN2203-AO2203)&gt;0,1,0),0)</f>
        <v>0</v>
      </c>
      <c r="AX2203">
        <f>IFERROR(IF((AC2203-AD2203)&lt;0,1,0),0)</f>
        <v>0</v>
      </c>
      <c r="AY2203">
        <f>SUM(AP2203:AX2203)</f>
        <v>4</v>
      </c>
    </row>
    <row r="2204" spans="1:51" x14ac:dyDescent="0.45">
      <c r="A2204" s="1" t="s">
        <v>1224</v>
      </c>
      <c r="B2204" s="2">
        <v>7181248</v>
      </c>
      <c r="C2204" s="3" t="s">
        <v>5337</v>
      </c>
      <c r="D2204" s="7">
        <v>7.8</v>
      </c>
      <c r="E2204" s="5">
        <v>908.77646340000001</v>
      </c>
      <c r="F2204" s="3" t="s">
        <v>4583</v>
      </c>
      <c r="G2204" s="3" t="s">
        <v>4583</v>
      </c>
      <c r="H2204" s="3" t="s">
        <v>4584</v>
      </c>
      <c r="I2204" s="3" t="s">
        <v>4624</v>
      </c>
      <c r="J2204" s="3" t="s">
        <v>5004</v>
      </c>
      <c r="K2204" s="6">
        <v>695340</v>
      </c>
      <c r="L2204" s="6">
        <v>689491</v>
      </c>
      <c r="M2204" s="6">
        <v>187773</v>
      </c>
      <c r="N2204" s="6">
        <v>186712</v>
      </c>
      <c r="O2204" s="6">
        <v>98847</v>
      </c>
      <c r="P2204" s="6">
        <v>99723</v>
      </c>
      <c r="Q2204" s="6">
        <v>53696</v>
      </c>
      <c r="R2204" s="6">
        <v>56019</v>
      </c>
      <c r="S2204" s="6">
        <v>170586</v>
      </c>
      <c r="T2204" s="6">
        <v>142917</v>
      </c>
      <c r="U2204" s="6">
        <v>856693</v>
      </c>
      <c r="V2204" s="6">
        <v>856260</v>
      </c>
      <c r="W2204" s="6">
        <v>1840031</v>
      </c>
      <c r="X2204" s="6">
        <v>1819939</v>
      </c>
      <c r="Y2204" s="6">
        <v>283529</v>
      </c>
      <c r="Z2204" s="6">
        <v>263956</v>
      </c>
      <c r="AA2204" s="6">
        <v>111814</v>
      </c>
      <c r="AB2204" s="6">
        <v>97027</v>
      </c>
      <c r="AC2204" s="6">
        <v>116509803</v>
      </c>
      <c r="AD2204" s="6">
        <v>116466232</v>
      </c>
      <c r="AF2204">
        <f>Q2204/W2204</f>
        <v>2.9182117040419429E-2</v>
      </c>
      <c r="AG2204">
        <f>R2204/X2204</f>
        <v>3.078070199056122E-2</v>
      </c>
      <c r="AH2204">
        <f>U2204/W2204</f>
        <v>0.46558617762418131</v>
      </c>
      <c r="AI2204">
        <f>V2204/X2204</f>
        <v>0.47048829658576469</v>
      </c>
      <c r="AJ2204">
        <f>Y2204/AA2204</f>
        <v>2.5357200350582216</v>
      </c>
      <c r="AK2204">
        <f>Z2204/AB2204</f>
        <v>2.7204386407907077</v>
      </c>
      <c r="AL2204">
        <f>O2204/K2204</f>
        <v>0.14215635516438002</v>
      </c>
      <c r="AM2204">
        <f>P2204/L2204</f>
        <v>0.1446327798332393</v>
      </c>
      <c r="AN2204">
        <f>K2204/W2204</f>
        <v>0.37789580719020494</v>
      </c>
      <c r="AO2204">
        <f>L2204/X2204</f>
        <v>0.37885390664192592</v>
      </c>
      <c r="AP2204">
        <f>IF(OR(Q2204&lt;0, Q2204="NA"), 0, 1)</f>
        <v>1</v>
      </c>
      <c r="AQ2204">
        <f>IF(OR(S2204&lt;0, S2204="NA"), 0, 1)</f>
        <v>1</v>
      </c>
      <c r="AR2204">
        <f>IFERROR(IF((AF2204-AG2204)&gt;0,1,0),0)</f>
        <v>0</v>
      </c>
      <c r="AS2204">
        <f>IFERROR(IF((S2204-Q2204)&gt;0,1,0),0)</f>
        <v>1</v>
      </c>
      <c r="AT2204">
        <f>IFERROR(IF((AH2204-AI2204)&lt;0,1,0),0)</f>
        <v>1</v>
      </c>
      <c r="AU2204">
        <f>IFERROR(IF((AJ2204-AK2204)&gt;0,1,0),0)</f>
        <v>0</v>
      </c>
      <c r="AV2204">
        <f>IFERROR(IF((AL2204-AM2204)&gt;0,1,0),0)</f>
        <v>0</v>
      </c>
      <c r="AW2204">
        <f>IFERROR(IF((AN2204-AO2204)&gt;0,1,0),0)</f>
        <v>0</v>
      </c>
      <c r="AX2204">
        <f>IFERROR(IF((AC2204-AD2204)&lt;0,1,0),0)</f>
        <v>0</v>
      </c>
      <c r="AY2204">
        <f>SUM(AP2204:AX2204)</f>
        <v>4</v>
      </c>
    </row>
    <row r="2205" spans="1:51" x14ac:dyDescent="0.45">
      <c r="A2205" s="1" t="s">
        <v>1234</v>
      </c>
      <c r="B2205" s="2">
        <v>5250653</v>
      </c>
      <c r="C2205" s="3" t="s">
        <v>5336</v>
      </c>
      <c r="D2205" s="5">
        <v>16.11</v>
      </c>
      <c r="E2205" s="5">
        <v>105.59446101</v>
      </c>
      <c r="F2205" s="3" t="s">
        <v>4470</v>
      </c>
      <c r="G2205" s="3" t="s">
        <v>4512</v>
      </c>
      <c r="H2205" s="3" t="s">
        <v>4513</v>
      </c>
      <c r="I2205" s="3" t="s">
        <v>4514</v>
      </c>
      <c r="J2205" s="3" t="s">
        <v>4853</v>
      </c>
      <c r="K2205" s="6">
        <v>23327</v>
      </c>
      <c r="L2205" s="6">
        <v>21281</v>
      </c>
      <c r="M2205" s="6">
        <v>-11766</v>
      </c>
      <c r="N2205" s="6">
        <v>-13467</v>
      </c>
      <c r="O2205" s="6">
        <v>-12585</v>
      </c>
      <c r="P2205" s="6">
        <v>-14392</v>
      </c>
      <c r="Q2205" s="6">
        <v>-12690</v>
      </c>
      <c r="R2205" s="6">
        <v>-14225</v>
      </c>
      <c r="S2205" s="6">
        <v>-8816</v>
      </c>
      <c r="T2205" s="6">
        <v>-9826</v>
      </c>
      <c r="U2205" s="6" t="s">
        <v>4474</v>
      </c>
      <c r="V2205" s="6" t="s">
        <v>4474</v>
      </c>
      <c r="W2205" s="6">
        <v>21045</v>
      </c>
      <c r="X2205" s="6">
        <v>22355</v>
      </c>
      <c r="Y2205" s="6">
        <v>16779</v>
      </c>
      <c r="Z2205" s="6">
        <v>17959</v>
      </c>
      <c r="AA2205" s="6">
        <v>7912</v>
      </c>
      <c r="AB2205" s="6">
        <v>7252</v>
      </c>
      <c r="AC2205" s="6">
        <v>6507011</v>
      </c>
      <c r="AD2205" s="6">
        <v>6446866</v>
      </c>
      <c r="AF2205">
        <f>Q2205/W2205</f>
        <v>-0.60299358517462576</v>
      </c>
      <c r="AG2205">
        <f>R2205/X2205</f>
        <v>-0.63632297025273987</v>
      </c>
      <c r="AH2205" t="e">
        <f>U2205/W2205</f>
        <v>#VALUE!</v>
      </c>
      <c r="AI2205" t="e">
        <f>V2205/X2205</f>
        <v>#VALUE!</v>
      </c>
      <c r="AJ2205">
        <f>Y2205/AA2205</f>
        <v>2.1207027300303336</v>
      </c>
      <c r="AK2205">
        <f>Z2205/AB2205</f>
        <v>2.4764202978488692</v>
      </c>
      <c r="AL2205">
        <f>O2205/K2205</f>
        <v>-0.53950357954301886</v>
      </c>
      <c r="AM2205">
        <f>P2205/L2205</f>
        <v>-0.67628400921009346</v>
      </c>
      <c r="AN2205">
        <f>K2205/W2205</f>
        <v>1.1084343074364458</v>
      </c>
      <c r="AO2205">
        <f>L2205/X2205</f>
        <v>0.95195705658689334</v>
      </c>
      <c r="AP2205">
        <f>IF(OR(Q2205&lt;0, Q2205="NA"), 0, 1)</f>
        <v>0</v>
      </c>
      <c r="AQ2205">
        <f>IF(OR(S2205&lt;0, S2205="NA"), 0, 1)</f>
        <v>0</v>
      </c>
      <c r="AR2205">
        <f>IFERROR(IF((AF2205-AG2205)&gt;0,1,0),0)</f>
        <v>1</v>
      </c>
      <c r="AS2205">
        <f>IFERROR(IF((S2205-Q2205)&gt;0,1,0),0)</f>
        <v>1</v>
      </c>
      <c r="AT2205">
        <f>IFERROR(IF((AH2205-AI2205)&lt;0,1,0),0)</f>
        <v>0</v>
      </c>
      <c r="AU2205">
        <f>IFERROR(IF((AJ2205-AK2205)&gt;0,1,0),0)</f>
        <v>0</v>
      </c>
      <c r="AV2205">
        <f>IFERROR(IF((AL2205-AM2205)&gt;0,1,0),0)</f>
        <v>1</v>
      </c>
      <c r="AW2205">
        <f>IFERROR(IF((AN2205-AO2205)&gt;0,1,0),0)</f>
        <v>1</v>
      </c>
      <c r="AX2205">
        <f>IFERROR(IF((AC2205-AD2205)&lt;0,1,0),0)</f>
        <v>0</v>
      </c>
      <c r="AY2205">
        <f>SUM(AP2205:AX2205)</f>
        <v>4</v>
      </c>
    </row>
    <row r="2206" spans="1:51" x14ac:dyDescent="0.45">
      <c r="A2206" s="1" t="s">
        <v>1244</v>
      </c>
      <c r="B2206" s="2">
        <v>101376177</v>
      </c>
      <c r="C2206" s="3" t="s">
        <v>5335</v>
      </c>
      <c r="D2206" s="5">
        <v>18.739999999999998</v>
      </c>
      <c r="E2206" s="5">
        <v>1089.3891636599999</v>
      </c>
      <c r="F2206" s="3" t="s">
        <v>4470</v>
      </c>
      <c r="G2206" s="3" t="s">
        <v>4512</v>
      </c>
      <c r="H2206" s="3" t="s">
        <v>4513</v>
      </c>
      <c r="I2206" s="3" t="s">
        <v>4643</v>
      </c>
      <c r="J2206" s="3" t="s">
        <v>4669</v>
      </c>
      <c r="K2206" s="6">
        <v>1123100</v>
      </c>
      <c r="L2206" s="6">
        <v>1118900</v>
      </c>
      <c r="M2206" s="6">
        <v>84800</v>
      </c>
      <c r="N2206" s="6">
        <v>230400</v>
      </c>
      <c r="O2206" s="6">
        <v>48600</v>
      </c>
      <c r="P2206" s="6">
        <v>194400</v>
      </c>
      <c r="Q2206" s="6">
        <v>78300</v>
      </c>
      <c r="R2206" s="6">
        <v>69700</v>
      </c>
      <c r="S2206" s="6">
        <v>35700</v>
      </c>
      <c r="T2206" s="6">
        <v>38700</v>
      </c>
      <c r="U2206" s="6">
        <v>1565300</v>
      </c>
      <c r="V2206" s="6">
        <v>1590800</v>
      </c>
      <c r="W2206" s="6">
        <v>1285300</v>
      </c>
      <c r="X2206" s="6">
        <v>1267500</v>
      </c>
      <c r="Y2206" s="6">
        <v>761000</v>
      </c>
      <c r="Z2206" s="6">
        <v>781100</v>
      </c>
      <c r="AA2206" s="6">
        <v>374000</v>
      </c>
      <c r="AB2206" s="6">
        <v>370700</v>
      </c>
      <c r="AC2206" s="6">
        <v>57707285</v>
      </c>
      <c r="AD2206" s="6">
        <v>57676467</v>
      </c>
      <c r="AF2206">
        <f>Q2206/W2206</f>
        <v>6.0919629658445502E-2</v>
      </c>
      <c r="AG2206">
        <f>R2206/X2206</f>
        <v>5.4990138067061142E-2</v>
      </c>
      <c r="AH2206">
        <f>U2206/W2206</f>
        <v>1.2178479732358205</v>
      </c>
      <c r="AI2206">
        <f>V2206/X2206</f>
        <v>1.2550690335305721</v>
      </c>
      <c r="AJ2206">
        <f>Y2206/AA2206</f>
        <v>2.03475935828877</v>
      </c>
      <c r="AK2206">
        <f>Z2206/AB2206</f>
        <v>2.1070946857297006</v>
      </c>
      <c r="AL2206">
        <f>O2206/K2206</f>
        <v>4.3273083429792539E-2</v>
      </c>
      <c r="AM2206">
        <f>P2206/L2206</f>
        <v>0.17374206810260076</v>
      </c>
      <c r="AN2206">
        <f>K2206/W2206</f>
        <v>0.87380378121839264</v>
      </c>
      <c r="AO2206">
        <f>L2206/X2206</f>
        <v>0.88276134122287964</v>
      </c>
      <c r="AP2206">
        <f>IF(OR(Q2206&lt;0, Q2206="NA"), 0, 1)</f>
        <v>1</v>
      </c>
      <c r="AQ2206">
        <f>IF(OR(S2206&lt;0, S2206="NA"), 0, 1)</f>
        <v>1</v>
      </c>
      <c r="AR2206">
        <f>IFERROR(IF((AF2206-AG2206)&gt;0,1,0),0)</f>
        <v>1</v>
      </c>
      <c r="AS2206">
        <f>IFERROR(IF((S2206-Q2206)&gt;0,1,0),0)</f>
        <v>0</v>
      </c>
      <c r="AT2206">
        <f>IFERROR(IF((AH2206-AI2206)&lt;0,1,0),0)</f>
        <v>1</v>
      </c>
      <c r="AU2206">
        <f>IFERROR(IF((AJ2206-AK2206)&gt;0,1,0),0)</f>
        <v>0</v>
      </c>
      <c r="AV2206">
        <f>IFERROR(IF((AL2206-AM2206)&gt;0,1,0),0)</f>
        <v>0</v>
      </c>
      <c r="AW2206">
        <f>IFERROR(IF((AN2206-AO2206)&gt;0,1,0),0)</f>
        <v>0</v>
      </c>
      <c r="AX2206">
        <f>IFERROR(IF((AC2206-AD2206)&lt;0,1,0),0)</f>
        <v>0</v>
      </c>
      <c r="AY2206">
        <f>SUM(AP2206:AX2206)</f>
        <v>4</v>
      </c>
    </row>
    <row r="2207" spans="1:51" x14ac:dyDescent="0.45">
      <c r="A2207" s="1" t="s">
        <v>1256</v>
      </c>
      <c r="B2207" s="2">
        <v>15057999</v>
      </c>
      <c r="C2207" s="3" t="s">
        <v>5337</v>
      </c>
      <c r="D2207" s="5">
        <v>29.7</v>
      </c>
      <c r="E2207" s="5">
        <v>9152.8126766999994</v>
      </c>
      <c r="F2207" s="3" t="s">
        <v>4665</v>
      </c>
      <c r="G2207" s="3" t="s">
        <v>4666</v>
      </c>
      <c r="H2207" s="3" t="s">
        <v>4776</v>
      </c>
      <c r="I2207" s="3" t="s">
        <v>4777</v>
      </c>
      <c r="J2207" s="3" t="s">
        <v>5008</v>
      </c>
      <c r="K2207" s="6">
        <v>7481692</v>
      </c>
      <c r="L2207" s="6">
        <v>6669449</v>
      </c>
      <c r="M2207" s="6">
        <v>609128</v>
      </c>
      <c r="N2207" s="6">
        <v>579850</v>
      </c>
      <c r="O2207" s="6">
        <v>-45317</v>
      </c>
      <c r="P2207" s="6">
        <v>-1938</v>
      </c>
      <c r="Q2207" s="6">
        <v>-1006942</v>
      </c>
      <c r="R2207" s="6">
        <v>-702564</v>
      </c>
      <c r="S2207" s="6">
        <v>536700</v>
      </c>
      <c r="T2207" s="6">
        <v>464768</v>
      </c>
      <c r="U2207" s="6">
        <v>2904272</v>
      </c>
      <c r="V2207" s="6">
        <v>2743045</v>
      </c>
      <c r="W2207" s="6">
        <v>20777924</v>
      </c>
      <c r="X2207" s="6">
        <v>21161100</v>
      </c>
      <c r="Y2207" s="6">
        <v>3344837</v>
      </c>
      <c r="Z2207" s="6">
        <v>3404742</v>
      </c>
      <c r="AA2207" s="6">
        <v>5271128</v>
      </c>
      <c r="AB2207" s="6">
        <v>5509380</v>
      </c>
      <c r="AC2207" s="6">
        <v>307864479</v>
      </c>
      <c r="AD2207" s="6">
        <v>306602233</v>
      </c>
      <c r="AF2207">
        <f>Q2207/W2207</f>
        <v>-4.8462108149014312E-2</v>
      </c>
      <c r="AG2207">
        <f>R2207/X2207</f>
        <v>-3.3200731530969564E-2</v>
      </c>
      <c r="AH2207">
        <f>U2207/W2207</f>
        <v>0.13977681312146487</v>
      </c>
      <c r="AI2207">
        <f>V2207/X2207</f>
        <v>0.12962676798465109</v>
      </c>
      <c r="AJ2207">
        <f>Y2207/AA2207</f>
        <v>0.63455810596896911</v>
      </c>
      <c r="AK2207">
        <f>Z2207/AB2207</f>
        <v>0.61799004606688956</v>
      </c>
      <c r="AL2207">
        <f>O2207/K2207</f>
        <v>-6.0570523352204289E-3</v>
      </c>
      <c r="AM2207">
        <f>P2207/L2207</f>
        <v>-2.9057872696829979E-4</v>
      </c>
      <c r="AN2207">
        <f>K2207/W2207</f>
        <v>0.36007889912389707</v>
      </c>
      <c r="AO2207">
        <f>L2207/X2207</f>
        <v>0.31517496727485811</v>
      </c>
      <c r="AP2207">
        <f>IF(OR(Q2207&lt;0, Q2207="NA"), 0, 1)</f>
        <v>0</v>
      </c>
      <c r="AQ2207">
        <f>IF(OR(S2207&lt;0, S2207="NA"), 0, 1)</f>
        <v>1</v>
      </c>
      <c r="AR2207">
        <f>IFERROR(IF((AF2207-AG2207)&gt;0,1,0),0)</f>
        <v>0</v>
      </c>
      <c r="AS2207">
        <f>IFERROR(IF((S2207-Q2207)&gt;0,1,0),0)</f>
        <v>1</v>
      </c>
      <c r="AT2207">
        <f>IFERROR(IF((AH2207-AI2207)&lt;0,1,0),0)</f>
        <v>0</v>
      </c>
      <c r="AU2207">
        <f>IFERROR(IF((AJ2207-AK2207)&gt;0,1,0),0)</f>
        <v>1</v>
      </c>
      <c r="AV2207">
        <f>IFERROR(IF((AL2207-AM2207)&gt;0,1,0),0)</f>
        <v>0</v>
      </c>
      <c r="AW2207">
        <f>IFERROR(IF((AN2207-AO2207)&gt;0,1,0),0)</f>
        <v>1</v>
      </c>
      <c r="AX2207">
        <f>IFERROR(IF((AC2207-AD2207)&lt;0,1,0),0)</f>
        <v>0</v>
      </c>
      <c r="AY2207">
        <f>SUM(AP2207:AX2207)</f>
        <v>4</v>
      </c>
    </row>
    <row r="2208" spans="1:51" x14ac:dyDescent="0.45">
      <c r="A2208" s="1" t="s">
        <v>1258</v>
      </c>
      <c r="B2208" s="2">
        <v>4992137</v>
      </c>
      <c r="C2208" s="3" t="s">
        <v>5335</v>
      </c>
      <c r="D2208" s="5">
        <v>14.73</v>
      </c>
      <c r="E2208" s="5">
        <v>852.77713227000004</v>
      </c>
      <c r="F2208" s="3" t="s">
        <v>4485</v>
      </c>
      <c r="G2208" s="3" t="s">
        <v>4486</v>
      </c>
      <c r="H2208" s="3" t="s">
        <v>4598</v>
      </c>
      <c r="I2208" s="3" t="s">
        <v>4615</v>
      </c>
      <c r="J2208" s="3" t="s">
        <v>4916</v>
      </c>
      <c r="K2208" s="6">
        <v>135062</v>
      </c>
      <c r="L2208" s="6">
        <v>133514</v>
      </c>
      <c r="M2208" s="6">
        <v>18800</v>
      </c>
      <c r="N2208" s="6">
        <v>20923</v>
      </c>
      <c r="O2208" s="6">
        <v>14723</v>
      </c>
      <c r="P2208" s="6">
        <v>16799</v>
      </c>
      <c r="Q2208" s="6">
        <v>19384</v>
      </c>
      <c r="R2208" s="6">
        <v>20563</v>
      </c>
      <c r="S2208" s="6">
        <v>25349</v>
      </c>
      <c r="T2208" s="6">
        <v>36101</v>
      </c>
      <c r="U2208" s="6" t="s">
        <v>4474</v>
      </c>
      <c r="V2208" s="6" t="s">
        <v>4474</v>
      </c>
      <c r="W2208" s="6">
        <v>262705</v>
      </c>
      <c r="X2208" s="6">
        <v>249043</v>
      </c>
      <c r="Y2208" s="6">
        <v>189914</v>
      </c>
      <c r="Z2208" s="6">
        <v>159029</v>
      </c>
      <c r="AA2208" s="6">
        <v>18871</v>
      </c>
      <c r="AB2208" s="6">
        <v>20029</v>
      </c>
      <c r="AC2208" s="6">
        <v>57882075</v>
      </c>
      <c r="AD2208" s="6">
        <v>57422763</v>
      </c>
      <c r="AF2208">
        <f>Q2208/W2208</f>
        <v>7.3786186026151002E-2</v>
      </c>
      <c r="AG2208">
        <f>R2208/X2208</f>
        <v>8.2568070574157881E-2</v>
      </c>
      <c r="AH2208" t="e">
        <f>U2208/W2208</f>
        <v>#VALUE!</v>
      </c>
      <c r="AI2208" t="e">
        <f>V2208/X2208</f>
        <v>#VALUE!</v>
      </c>
      <c r="AJ2208">
        <f>Y2208/AA2208</f>
        <v>10.063801600339145</v>
      </c>
      <c r="AK2208">
        <f>Z2208/AB2208</f>
        <v>7.9399370912177343</v>
      </c>
      <c r="AL2208">
        <f>O2208/K2208</f>
        <v>0.10900919577675439</v>
      </c>
      <c r="AM2208">
        <f>P2208/L2208</f>
        <v>0.12582201117485806</v>
      </c>
      <c r="AN2208">
        <f>K2208/W2208</f>
        <v>0.51412040121048319</v>
      </c>
      <c r="AO2208">
        <f>L2208/X2208</f>
        <v>0.53610822227486821</v>
      </c>
      <c r="AP2208">
        <f>IF(OR(Q2208&lt;0, Q2208="NA"), 0, 1)</f>
        <v>1</v>
      </c>
      <c r="AQ2208">
        <f>IF(OR(S2208&lt;0, S2208="NA"), 0, 1)</f>
        <v>1</v>
      </c>
      <c r="AR2208">
        <f>IFERROR(IF((AF2208-AG2208)&gt;0,1,0),0)</f>
        <v>0</v>
      </c>
      <c r="AS2208">
        <f>IFERROR(IF((S2208-Q2208)&gt;0,1,0),0)</f>
        <v>1</v>
      </c>
      <c r="AT2208">
        <f>IFERROR(IF((AH2208-AI2208)&lt;0,1,0),0)</f>
        <v>0</v>
      </c>
      <c r="AU2208">
        <f>IFERROR(IF((AJ2208-AK2208)&gt;0,1,0),0)</f>
        <v>1</v>
      </c>
      <c r="AV2208">
        <f>IFERROR(IF((AL2208-AM2208)&gt;0,1,0),0)</f>
        <v>0</v>
      </c>
      <c r="AW2208">
        <f>IFERROR(IF((AN2208-AO2208)&gt;0,1,0),0)</f>
        <v>0</v>
      </c>
      <c r="AX2208">
        <f>IFERROR(IF((AC2208-AD2208)&lt;0,1,0),0)</f>
        <v>0</v>
      </c>
      <c r="AY2208">
        <f>SUM(AP2208:AX2208)</f>
        <v>4</v>
      </c>
    </row>
    <row r="2209" spans="1:51" x14ac:dyDescent="0.45">
      <c r="A2209" s="1" t="s">
        <v>1259</v>
      </c>
      <c r="B2209" s="2">
        <v>4978188</v>
      </c>
      <c r="C2209" s="3" t="s">
        <v>5336</v>
      </c>
      <c r="D2209" s="5">
        <v>14.29</v>
      </c>
      <c r="E2209" s="5">
        <v>237.52712248</v>
      </c>
      <c r="F2209" s="3" t="s">
        <v>4654</v>
      </c>
      <c r="G2209" s="3" t="s">
        <v>4654</v>
      </c>
      <c r="H2209" s="3" t="s">
        <v>4747</v>
      </c>
      <c r="I2209" s="3" t="s">
        <v>4748</v>
      </c>
      <c r="J2209" s="3" t="s">
        <v>4689</v>
      </c>
      <c r="K2209" s="6">
        <v>351876.86099999998</v>
      </c>
      <c r="L2209" s="6">
        <v>352073.174</v>
      </c>
      <c r="M2209" s="6">
        <v>28813.269</v>
      </c>
      <c r="N2209" s="6">
        <v>28520.954000000002</v>
      </c>
      <c r="O2209" s="6">
        <v>19835.245999999999</v>
      </c>
      <c r="P2209" s="6">
        <v>19808.506000000001</v>
      </c>
      <c r="Q2209" s="6">
        <v>25105.01</v>
      </c>
      <c r="R2209" s="6">
        <v>24168.094000000001</v>
      </c>
      <c r="S2209" s="6">
        <v>18677.004000000001</v>
      </c>
      <c r="T2209" s="6">
        <v>30285.903999999999</v>
      </c>
      <c r="U2209" s="6">
        <v>17187.991999999998</v>
      </c>
      <c r="V2209" s="6">
        <v>14502.286</v>
      </c>
      <c r="W2209" s="6">
        <v>158247</v>
      </c>
      <c r="X2209" s="6">
        <v>148847.92000000001</v>
      </c>
      <c r="Y2209" s="6">
        <v>110426.929</v>
      </c>
      <c r="Z2209" s="6">
        <v>101353.829</v>
      </c>
      <c r="AA2209" s="6">
        <v>74249</v>
      </c>
      <c r="AB2209" s="6">
        <v>73654</v>
      </c>
      <c r="AC2209" s="6">
        <v>16570685</v>
      </c>
      <c r="AD2209" s="6">
        <v>16570685</v>
      </c>
      <c r="AF2209">
        <f>Q2209/W2209</f>
        <v>0.15864446087445574</v>
      </c>
      <c r="AG2209">
        <f>R2209/X2209</f>
        <v>0.16236769717709187</v>
      </c>
      <c r="AH2209">
        <f>U2209/W2209</f>
        <v>0.1086149626849166</v>
      </c>
      <c r="AI2209">
        <f>V2209/X2209</f>
        <v>9.7430222740096065E-2</v>
      </c>
      <c r="AJ2209">
        <f>Y2209/AA2209</f>
        <v>1.4872513973252166</v>
      </c>
      <c r="AK2209">
        <f>Z2209/AB2209</f>
        <v>1.3760804436962011</v>
      </c>
      <c r="AL2209">
        <f>O2209/K2209</f>
        <v>5.6369850360805628E-2</v>
      </c>
      <c r="AM2209">
        <f>P2209/L2209</f>
        <v>5.6262468892333162E-2</v>
      </c>
      <c r="AN2209">
        <f>K2209/W2209</f>
        <v>2.2235926178695329</v>
      </c>
      <c r="AO2209">
        <f>L2209/X2209</f>
        <v>2.3653214233695707</v>
      </c>
      <c r="AP2209">
        <f>IF(OR(Q2209&lt;0, Q2209="NA"), 0, 1)</f>
        <v>1</v>
      </c>
      <c r="AQ2209">
        <f>IF(OR(S2209&lt;0, S2209="NA"), 0, 1)</f>
        <v>1</v>
      </c>
      <c r="AR2209">
        <f>IFERROR(IF((AF2209-AG2209)&gt;0,1,0),0)</f>
        <v>0</v>
      </c>
      <c r="AS2209">
        <f>IFERROR(IF((S2209-Q2209)&gt;0,1,0),0)</f>
        <v>0</v>
      </c>
      <c r="AT2209">
        <f>IFERROR(IF((AH2209-AI2209)&lt;0,1,0),0)</f>
        <v>0</v>
      </c>
      <c r="AU2209">
        <f>IFERROR(IF((AJ2209-AK2209)&gt;0,1,0),0)</f>
        <v>1</v>
      </c>
      <c r="AV2209">
        <f>IFERROR(IF((AL2209-AM2209)&gt;0,1,0),0)</f>
        <v>1</v>
      </c>
      <c r="AW2209">
        <f>IFERROR(IF((AN2209-AO2209)&gt;0,1,0),0)</f>
        <v>0</v>
      </c>
      <c r="AX2209">
        <f>IFERROR(IF((AC2209-AD2209)&lt;0,1,0),0)</f>
        <v>0</v>
      </c>
      <c r="AY2209">
        <f>SUM(AP2209:AX2209)</f>
        <v>4</v>
      </c>
    </row>
    <row r="2210" spans="1:51" x14ac:dyDescent="0.45">
      <c r="A2210" s="1" t="s">
        <v>1260</v>
      </c>
      <c r="B2210" s="2">
        <v>4111501</v>
      </c>
      <c r="C2210" s="3" t="s">
        <v>5337</v>
      </c>
      <c r="D2210" s="5">
        <v>20.92</v>
      </c>
      <c r="E2210" s="5">
        <v>71628.333535640006</v>
      </c>
      <c r="F2210" s="3" t="s">
        <v>4654</v>
      </c>
      <c r="G2210" s="3" t="s">
        <v>4654</v>
      </c>
      <c r="H2210" s="3" t="s">
        <v>4655</v>
      </c>
      <c r="I2210" s="3" t="s">
        <v>4725</v>
      </c>
      <c r="J2210" s="3" t="s">
        <v>4917</v>
      </c>
      <c r="K2210" s="6">
        <v>83662000</v>
      </c>
      <c r="L2210" s="6">
        <v>83629000</v>
      </c>
      <c r="M2210" s="6">
        <v>14023000</v>
      </c>
      <c r="N2210" s="6">
        <v>13859000</v>
      </c>
      <c r="O2210" s="6">
        <v>9074000</v>
      </c>
      <c r="P2210" s="6">
        <v>9127000</v>
      </c>
      <c r="Q2210" s="6">
        <v>6685000</v>
      </c>
      <c r="R2210" s="6">
        <v>6298000</v>
      </c>
      <c r="S2210" s="6">
        <v>10212000</v>
      </c>
      <c r="T2210" s="6">
        <v>9711000</v>
      </c>
      <c r="U2210" s="6">
        <v>58995000</v>
      </c>
      <c r="V2210" s="6">
        <v>57359000</v>
      </c>
      <c r="W2210" s="6">
        <v>124429000</v>
      </c>
      <c r="X2210" s="6">
        <v>121339000</v>
      </c>
      <c r="Y2210" s="6">
        <v>13336000</v>
      </c>
      <c r="Z2210" s="6">
        <v>13406000</v>
      </c>
      <c r="AA2210" s="6">
        <v>12371000</v>
      </c>
      <c r="AB2210" s="6">
        <v>11709000</v>
      </c>
      <c r="AC2210" s="6">
        <v>3423700000</v>
      </c>
      <c r="AD2210" s="6">
        <v>3371400000</v>
      </c>
      <c r="AF2210">
        <f>Q2210/W2210</f>
        <v>5.3725417708090556E-2</v>
      </c>
      <c r="AG2210">
        <f>R2210/X2210</f>
        <v>5.1904169310773948E-2</v>
      </c>
      <c r="AH2210">
        <f>U2210/W2210</f>
        <v>0.47412580668493681</v>
      </c>
      <c r="AI2210">
        <f>V2210/X2210</f>
        <v>0.47271693354980676</v>
      </c>
      <c r="AJ2210">
        <f>Y2210/AA2210</f>
        <v>1.0780050117209603</v>
      </c>
      <c r="AK2210">
        <f>Z2210/AB2210</f>
        <v>1.1449312494662225</v>
      </c>
      <c r="AL2210">
        <f>O2210/K2210</f>
        <v>0.10846023284167244</v>
      </c>
      <c r="AM2210">
        <f>P2210/L2210</f>
        <v>0.10913678269499814</v>
      </c>
      <c r="AN2210">
        <f>K2210/W2210</f>
        <v>0.67236737416518655</v>
      </c>
      <c r="AO2210">
        <f>L2210/X2210</f>
        <v>0.68921781125606774</v>
      </c>
      <c r="AP2210">
        <f>IF(OR(Q2210&lt;0, Q2210="NA"), 0, 1)</f>
        <v>1</v>
      </c>
      <c r="AQ2210">
        <f>IF(OR(S2210&lt;0, S2210="NA"), 0, 1)</f>
        <v>1</v>
      </c>
      <c r="AR2210">
        <f>IFERROR(IF((AF2210-AG2210)&gt;0,1,0),0)</f>
        <v>1</v>
      </c>
      <c r="AS2210">
        <f>IFERROR(IF((S2210-Q2210)&gt;0,1,0),0)</f>
        <v>1</v>
      </c>
      <c r="AT2210">
        <f>IFERROR(IF((AH2210-AI2210)&lt;0,1,0),0)</f>
        <v>0</v>
      </c>
      <c r="AU2210">
        <f>IFERROR(IF((AJ2210-AK2210)&gt;0,1,0),0)</f>
        <v>0</v>
      </c>
      <c r="AV2210">
        <f>IFERROR(IF((AL2210-AM2210)&gt;0,1,0),0)</f>
        <v>0</v>
      </c>
      <c r="AW2210">
        <f>IFERROR(IF((AN2210-AO2210)&gt;0,1,0),0)</f>
        <v>0</v>
      </c>
      <c r="AX2210">
        <f>IFERROR(IF((AC2210-AD2210)&lt;0,1,0),0)</f>
        <v>0</v>
      </c>
      <c r="AY2210">
        <f>SUM(AP2210:AX2210)</f>
        <v>4</v>
      </c>
    </row>
    <row r="2211" spans="1:51" x14ac:dyDescent="0.45">
      <c r="A2211" s="1" t="s">
        <v>1263</v>
      </c>
      <c r="B2211" s="2">
        <v>5236028</v>
      </c>
      <c r="C2211" s="3" t="s">
        <v>5337</v>
      </c>
      <c r="D2211" s="5">
        <v>11.11</v>
      </c>
      <c r="E2211" s="5">
        <v>1052.88891169</v>
      </c>
      <c r="F2211" s="3" t="s">
        <v>4500</v>
      </c>
      <c r="G2211" s="3" t="s">
        <v>4501</v>
      </c>
      <c r="H2211" s="3" t="s">
        <v>4502</v>
      </c>
      <c r="I2211" s="3" t="s">
        <v>4538</v>
      </c>
      <c r="J2211" s="3" t="s">
        <v>5010</v>
      </c>
      <c r="K2211" s="6">
        <v>195159</v>
      </c>
      <c r="L2211" s="6">
        <v>188350</v>
      </c>
      <c r="M2211" s="6">
        <v>18527</v>
      </c>
      <c r="N2211" s="6">
        <v>13797</v>
      </c>
      <c r="O2211" s="6">
        <v>11205</v>
      </c>
      <c r="P2211" s="6">
        <v>6413</v>
      </c>
      <c r="Q2211" s="6">
        <v>4643</v>
      </c>
      <c r="R2211" s="6">
        <v>5347</v>
      </c>
      <c r="S2211" s="6">
        <v>31595</v>
      </c>
      <c r="T2211" s="6">
        <v>27539</v>
      </c>
      <c r="U2211" s="6" t="s">
        <v>4474</v>
      </c>
      <c r="V2211" s="6" t="s">
        <v>4474</v>
      </c>
      <c r="W2211" s="6">
        <v>134940</v>
      </c>
      <c r="X2211" s="6">
        <v>120090</v>
      </c>
      <c r="Y2211" s="6">
        <v>85436</v>
      </c>
      <c r="Z2211" s="6">
        <v>74167</v>
      </c>
      <c r="AA2211" s="6">
        <v>23570</v>
      </c>
      <c r="AB2211" s="6">
        <v>17872</v>
      </c>
      <c r="AC2211" s="6">
        <v>93264000</v>
      </c>
      <c r="AD2211" s="6">
        <v>92188000</v>
      </c>
      <c r="AF2211">
        <f>Q2211/W2211</f>
        <v>3.4407884985919665E-2</v>
      </c>
      <c r="AG2211">
        <f>R2211/X2211</f>
        <v>4.4524939628611877E-2</v>
      </c>
      <c r="AH2211" t="e">
        <f>U2211/W2211</f>
        <v>#VALUE!</v>
      </c>
      <c r="AI2211" t="e">
        <f>V2211/X2211</f>
        <v>#VALUE!</v>
      </c>
      <c r="AJ2211">
        <f>Y2211/AA2211</f>
        <v>3.624777259227832</v>
      </c>
      <c r="AK2211">
        <f>Z2211/AB2211</f>
        <v>4.1498992837958815</v>
      </c>
      <c r="AL2211">
        <f>O2211/K2211</f>
        <v>5.741472337939834E-2</v>
      </c>
      <c r="AM2211">
        <f>P2211/L2211</f>
        <v>3.4048314308468275E-2</v>
      </c>
      <c r="AN2211">
        <f>K2211/W2211</f>
        <v>1.446265006669631</v>
      </c>
      <c r="AO2211">
        <f>L2211/X2211</f>
        <v>1.5684070280622866</v>
      </c>
      <c r="AP2211">
        <f>IF(OR(Q2211&lt;0, Q2211="NA"), 0, 1)</f>
        <v>1</v>
      </c>
      <c r="AQ2211">
        <f>IF(OR(S2211&lt;0, S2211="NA"), 0, 1)</f>
        <v>1</v>
      </c>
      <c r="AR2211">
        <f>IFERROR(IF((AF2211-AG2211)&gt;0,1,0),0)</f>
        <v>0</v>
      </c>
      <c r="AS2211">
        <f>IFERROR(IF((S2211-Q2211)&gt;0,1,0),0)</f>
        <v>1</v>
      </c>
      <c r="AT2211">
        <f>IFERROR(IF((AH2211-AI2211)&lt;0,1,0),0)</f>
        <v>0</v>
      </c>
      <c r="AU2211">
        <f>IFERROR(IF((AJ2211-AK2211)&gt;0,1,0),0)</f>
        <v>0</v>
      </c>
      <c r="AV2211">
        <f>IFERROR(IF((AL2211-AM2211)&gt;0,1,0),0)</f>
        <v>1</v>
      </c>
      <c r="AW2211">
        <f>IFERROR(IF((AN2211-AO2211)&gt;0,1,0),0)</f>
        <v>0</v>
      </c>
      <c r="AX2211">
        <f>IFERROR(IF((AC2211-AD2211)&lt;0,1,0),0)</f>
        <v>0</v>
      </c>
      <c r="AY2211">
        <f>SUM(AP2211:AX2211)</f>
        <v>4</v>
      </c>
    </row>
    <row r="2212" spans="1:51" x14ac:dyDescent="0.45">
      <c r="A2212" s="1" t="s">
        <v>1265</v>
      </c>
      <c r="B2212" s="2">
        <v>20144524</v>
      </c>
      <c r="C2212" s="3" t="s">
        <v>5337</v>
      </c>
      <c r="D2212" s="5">
        <v>7.91</v>
      </c>
      <c r="E2212" s="5">
        <v>397.74738919999999</v>
      </c>
      <c r="F2212" s="3" t="s">
        <v>4470</v>
      </c>
      <c r="G2212" s="3" t="s">
        <v>4512</v>
      </c>
      <c r="H2212" s="3" t="s">
        <v>4522</v>
      </c>
      <c r="I2212" s="3" t="s">
        <v>4557</v>
      </c>
      <c r="J2212" s="3" t="s">
        <v>4558</v>
      </c>
      <c r="K2212" s="6">
        <v>1037200</v>
      </c>
      <c r="L2212" s="6">
        <v>1041900</v>
      </c>
      <c r="M2212" s="6">
        <v>70200</v>
      </c>
      <c r="N2212" s="6">
        <v>67600</v>
      </c>
      <c r="O2212" s="6">
        <v>38900</v>
      </c>
      <c r="P2212" s="6">
        <v>36800</v>
      </c>
      <c r="Q2212" s="6">
        <v>-114100</v>
      </c>
      <c r="R2212" s="6">
        <v>-6800</v>
      </c>
      <c r="S2212" s="6">
        <v>58200</v>
      </c>
      <c r="T2212" s="6">
        <v>36100</v>
      </c>
      <c r="U2212" s="6">
        <v>498200</v>
      </c>
      <c r="V2212" s="6">
        <v>507700</v>
      </c>
      <c r="W2212" s="6">
        <v>1304300</v>
      </c>
      <c r="X2212" s="6">
        <v>1419000</v>
      </c>
      <c r="Y2212" s="6">
        <v>208200</v>
      </c>
      <c r="Z2212" s="6">
        <v>206800</v>
      </c>
      <c r="AA2212" s="6">
        <v>142900</v>
      </c>
      <c r="AB2212" s="6">
        <v>140100</v>
      </c>
      <c r="AC2212" s="6">
        <v>50100000</v>
      </c>
      <c r="AD2212" s="6">
        <v>50000000</v>
      </c>
      <c r="AF2212">
        <f>Q2212/W2212</f>
        <v>-8.7479874262056279E-2</v>
      </c>
      <c r="AG2212">
        <f>R2212/X2212</f>
        <v>-4.7921071176885129E-3</v>
      </c>
      <c r="AH2212">
        <f>U2212/W2212</f>
        <v>0.38196733880242273</v>
      </c>
      <c r="AI2212">
        <f>V2212/X2212</f>
        <v>0.35778717406624383</v>
      </c>
      <c r="AJ2212">
        <f>Y2212/AA2212</f>
        <v>1.456962911126662</v>
      </c>
      <c r="AK2212">
        <f>Z2212/AB2212</f>
        <v>1.4760885082084225</v>
      </c>
      <c r="AL2212">
        <f>O2212/K2212</f>
        <v>3.7504820671037407E-2</v>
      </c>
      <c r="AM2212">
        <f>P2212/L2212</f>
        <v>3.5320088300220751E-2</v>
      </c>
      <c r="AN2212">
        <f>K2212/W2212</f>
        <v>0.79521582458023465</v>
      </c>
      <c r="AO2212">
        <f>L2212/X2212</f>
        <v>0.73424947145877384</v>
      </c>
      <c r="AP2212">
        <f>IF(OR(Q2212&lt;0, Q2212="NA"), 0, 1)</f>
        <v>0</v>
      </c>
      <c r="AQ2212">
        <f>IF(OR(S2212&lt;0, S2212="NA"), 0, 1)</f>
        <v>1</v>
      </c>
      <c r="AR2212">
        <f>IFERROR(IF((AF2212-AG2212)&gt;0,1,0),0)</f>
        <v>0</v>
      </c>
      <c r="AS2212">
        <f>IFERROR(IF((S2212-Q2212)&gt;0,1,0),0)</f>
        <v>1</v>
      </c>
      <c r="AT2212">
        <f>IFERROR(IF((AH2212-AI2212)&lt;0,1,0),0)</f>
        <v>0</v>
      </c>
      <c r="AU2212">
        <f>IFERROR(IF((AJ2212-AK2212)&gt;0,1,0),0)</f>
        <v>0</v>
      </c>
      <c r="AV2212">
        <f>IFERROR(IF((AL2212-AM2212)&gt;0,1,0),0)</f>
        <v>1</v>
      </c>
      <c r="AW2212">
        <f>IFERROR(IF((AN2212-AO2212)&gt;0,1,0),0)</f>
        <v>1</v>
      </c>
      <c r="AX2212">
        <f>IFERROR(IF((AC2212-AD2212)&lt;0,1,0),0)</f>
        <v>0</v>
      </c>
      <c r="AY2212">
        <f>SUM(AP2212:AX2212)</f>
        <v>4</v>
      </c>
    </row>
    <row r="2213" spans="1:51" x14ac:dyDescent="0.45">
      <c r="A2213" s="1" t="s">
        <v>1276</v>
      </c>
      <c r="B2213" s="2">
        <v>4007889</v>
      </c>
      <c r="C2213" s="3" t="s">
        <v>5337</v>
      </c>
      <c r="D2213" s="7">
        <v>82.59</v>
      </c>
      <c r="E2213" s="5">
        <v>35415.915752519999</v>
      </c>
      <c r="F2213" s="3" t="s">
        <v>4651</v>
      </c>
      <c r="G2213" s="3" t="s">
        <v>4651</v>
      </c>
      <c r="H2213" s="3" t="s">
        <v>4652</v>
      </c>
      <c r="I2213" s="3" t="s">
        <v>4652</v>
      </c>
      <c r="J2213" s="3" t="s">
        <v>4653</v>
      </c>
      <c r="K2213" s="6">
        <v>11862153</v>
      </c>
      <c r="L2213" s="6">
        <v>12068575</v>
      </c>
      <c r="M2213" s="6">
        <v>4596974</v>
      </c>
      <c r="N2213" s="6">
        <v>4587522</v>
      </c>
      <c r="O2213" s="6">
        <v>2415364</v>
      </c>
      <c r="P2213" s="6">
        <v>2465998</v>
      </c>
      <c r="Q2213" s="6">
        <v>1756745</v>
      </c>
      <c r="R2213" s="6">
        <v>1778560</v>
      </c>
      <c r="S2213" s="6">
        <v>4172163</v>
      </c>
      <c r="T2213" s="6">
        <v>4014812</v>
      </c>
      <c r="U2213" s="6">
        <v>26563350</v>
      </c>
      <c r="V2213" s="6">
        <v>26301092</v>
      </c>
      <c r="W2213" s="6">
        <v>64462049</v>
      </c>
      <c r="X2213" s="6">
        <v>62766297</v>
      </c>
      <c r="Y2213" s="6">
        <v>5217806</v>
      </c>
      <c r="Z2213" s="6">
        <v>5147097</v>
      </c>
      <c r="AA2213" s="6">
        <v>5859246</v>
      </c>
      <c r="AB2213" s="6">
        <v>5487180</v>
      </c>
      <c r="AC2213" s="6">
        <v>428816028</v>
      </c>
      <c r="AD2213" s="6">
        <v>213808596</v>
      </c>
      <c r="AF2213">
        <f>Q2213/W2213</f>
        <v>2.7252391558326046E-2</v>
      </c>
      <c r="AG2213">
        <f>R2213/X2213</f>
        <v>2.8336226366835054E-2</v>
      </c>
      <c r="AH2213">
        <f>U2213/W2213</f>
        <v>0.4120773449196441</v>
      </c>
      <c r="AI2213">
        <f>V2213/X2213</f>
        <v>0.41903208022611244</v>
      </c>
      <c r="AJ2213">
        <f>Y2213/AA2213</f>
        <v>0.89052516313532493</v>
      </c>
      <c r="AK2213">
        <f>Z2213/AB2213</f>
        <v>0.93802226280165768</v>
      </c>
      <c r="AL2213">
        <f>O2213/K2213</f>
        <v>0.20361935982447707</v>
      </c>
      <c r="AM2213">
        <f>P2213/L2213</f>
        <v>0.20433216017632572</v>
      </c>
      <c r="AN2213">
        <f>K2213/W2213</f>
        <v>0.18401762252391327</v>
      </c>
      <c r="AO2213">
        <f>L2213/X2213</f>
        <v>0.19227795133429648</v>
      </c>
      <c r="AP2213">
        <f>IF(OR(Q2213&lt;0, Q2213="NA"), 0, 1)</f>
        <v>1</v>
      </c>
      <c r="AQ2213">
        <f>IF(OR(S2213&lt;0, S2213="NA"), 0, 1)</f>
        <v>1</v>
      </c>
      <c r="AR2213">
        <f>IFERROR(IF((AF2213-AG2213)&gt;0,1,0),0)</f>
        <v>0</v>
      </c>
      <c r="AS2213">
        <f>IFERROR(IF((S2213-Q2213)&gt;0,1,0),0)</f>
        <v>1</v>
      </c>
      <c r="AT2213">
        <f>IFERROR(IF((AH2213-AI2213)&lt;0,1,0),0)</f>
        <v>1</v>
      </c>
      <c r="AU2213">
        <f>IFERROR(IF((AJ2213-AK2213)&gt;0,1,0),0)</f>
        <v>0</v>
      </c>
      <c r="AV2213">
        <f>IFERROR(IF((AL2213-AM2213)&gt;0,1,0),0)</f>
        <v>0</v>
      </c>
      <c r="AW2213">
        <f>IFERROR(IF((AN2213-AO2213)&gt;0,1,0),0)</f>
        <v>0</v>
      </c>
      <c r="AX2213">
        <f>IFERROR(IF((AC2213-AD2213)&lt;0,1,0),0)</f>
        <v>0</v>
      </c>
      <c r="AY2213">
        <f>SUM(AP2213:AX2213)</f>
        <v>4</v>
      </c>
    </row>
    <row r="2214" spans="1:51" x14ac:dyDescent="0.45">
      <c r="A2214" s="1" t="s">
        <v>1284</v>
      </c>
      <c r="B2214" s="2">
        <v>16950714</v>
      </c>
      <c r="C2214" s="3" t="s">
        <v>5337</v>
      </c>
      <c r="D2214" s="5">
        <v>21.05</v>
      </c>
      <c r="E2214" s="5">
        <v>3622.6379768000002</v>
      </c>
      <c r="F2214" s="3" t="s">
        <v>4470</v>
      </c>
      <c r="G2214" s="3" t="s">
        <v>4512</v>
      </c>
      <c r="H2214" s="3" t="s">
        <v>4513</v>
      </c>
      <c r="I2214" s="3" t="s">
        <v>4514</v>
      </c>
      <c r="J2214" s="3" t="s">
        <v>4644</v>
      </c>
      <c r="K2214" s="6">
        <v>2503300</v>
      </c>
      <c r="L2214" s="6">
        <v>2533600</v>
      </c>
      <c r="M2214" s="6">
        <v>293400</v>
      </c>
      <c r="N2214" s="6">
        <v>351600</v>
      </c>
      <c r="O2214" s="6">
        <v>165200</v>
      </c>
      <c r="P2214" s="6">
        <v>219800</v>
      </c>
      <c r="Q2214" s="6">
        <v>-1337200</v>
      </c>
      <c r="R2214" s="6">
        <v>-1323900</v>
      </c>
      <c r="S2214" s="6">
        <v>306100</v>
      </c>
      <c r="T2214" s="6">
        <v>330900</v>
      </c>
      <c r="U2214" s="6">
        <v>1305600</v>
      </c>
      <c r="V2214" s="6">
        <v>1388700</v>
      </c>
      <c r="W2214" s="6">
        <v>5510700</v>
      </c>
      <c r="X2214" s="6">
        <v>5438100</v>
      </c>
      <c r="Y2214" s="6">
        <v>1797000</v>
      </c>
      <c r="Z2214" s="6">
        <v>1821900</v>
      </c>
      <c r="AA2214" s="6">
        <v>865500</v>
      </c>
      <c r="AB2214" s="6">
        <v>821400</v>
      </c>
      <c r="AC2214" s="6">
        <v>172000000</v>
      </c>
      <c r="AD2214" s="6">
        <v>171900000</v>
      </c>
      <c r="AF2214">
        <f>Q2214/W2214</f>
        <v>-0.24265519806921082</v>
      </c>
      <c r="AG2214">
        <f>R2214/X2214</f>
        <v>-0.24344899873117448</v>
      </c>
      <c r="AH2214">
        <f>U2214/W2214</f>
        <v>0.23692089934128149</v>
      </c>
      <c r="AI2214">
        <f>V2214/X2214</f>
        <v>0.25536492524962762</v>
      </c>
      <c r="AJ2214">
        <f>Y2214/AA2214</f>
        <v>2.0762564991334487</v>
      </c>
      <c r="AK2214">
        <f>Z2214/AB2214</f>
        <v>2.2180423666910154</v>
      </c>
      <c r="AL2214">
        <f>O2214/K2214</f>
        <v>6.5992889386010473E-2</v>
      </c>
      <c r="AM2214">
        <f>P2214/L2214</f>
        <v>8.6754025892011366E-2</v>
      </c>
      <c r="AN2214">
        <f>K2214/W2214</f>
        <v>0.4542617090387791</v>
      </c>
      <c r="AO2214">
        <f>L2214/X2214</f>
        <v>0.46589801585112445</v>
      </c>
      <c r="AP2214">
        <f>IF(OR(Q2214&lt;0, Q2214="NA"), 0, 1)</f>
        <v>0</v>
      </c>
      <c r="AQ2214">
        <f>IF(OR(S2214&lt;0, S2214="NA"), 0, 1)</f>
        <v>1</v>
      </c>
      <c r="AR2214">
        <f>IFERROR(IF((AF2214-AG2214)&gt;0,1,0),0)</f>
        <v>1</v>
      </c>
      <c r="AS2214">
        <f>IFERROR(IF((S2214-Q2214)&gt;0,1,0),0)</f>
        <v>1</v>
      </c>
      <c r="AT2214">
        <f>IFERROR(IF((AH2214-AI2214)&lt;0,1,0),0)</f>
        <v>1</v>
      </c>
      <c r="AU2214">
        <f>IFERROR(IF((AJ2214-AK2214)&gt;0,1,0),0)</f>
        <v>0</v>
      </c>
      <c r="AV2214">
        <f>IFERROR(IF((AL2214-AM2214)&gt;0,1,0),0)</f>
        <v>0</v>
      </c>
      <c r="AW2214">
        <f>IFERROR(IF((AN2214-AO2214)&gt;0,1,0),0)</f>
        <v>0</v>
      </c>
      <c r="AX2214">
        <f>IFERROR(IF((AC2214-AD2214)&lt;0,1,0),0)</f>
        <v>0</v>
      </c>
      <c r="AY2214">
        <f>SUM(AP2214:AX2214)</f>
        <v>4</v>
      </c>
    </row>
    <row r="2215" spans="1:51" x14ac:dyDescent="0.45">
      <c r="A2215" s="1" t="s">
        <v>1294</v>
      </c>
      <c r="B2215" s="2">
        <v>4086910</v>
      </c>
      <c r="C2215" s="3" t="s">
        <v>5337</v>
      </c>
      <c r="D2215" s="5">
        <v>42.6</v>
      </c>
      <c r="E2215" s="5">
        <v>742.08595079999998</v>
      </c>
      <c r="F2215" s="3" t="s">
        <v>4480</v>
      </c>
      <c r="G2215" s="3" t="s">
        <v>4481</v>
      </c>
      <c r="H2215" s="3" t="s">
        <v>4481</v>
      </c>
      <c r="I2215" s="3" t="s">
        <v>4482</v>
      </c>
      <c r="J2215" s="3" t="s">
        <v>4484</v>
      </c>
      <c r="K2215" s="6">
        <v>219453</v>
      </c>
      <c r="L2215" s="6">
        <v>157218</v>
      </c>
      <c r="M2215" s="6" t="s">
        <v>4474</v>
      </c>
      <c r="N2215" s="6" t="s">
        <v>4474</v>
      </c>
      <c r="O2215" s="6">
        <v>188962</v>
      </c>
      <c r="P2215" s="6">
        <v>128242</v>
      </c>
      <c r="Q2215" s="6">
        <v>62621</v>
      </c>
      <c r="R2215" s="6">
        <v>17336</v>
      </c>
      <c r="S2215" s="6" t="s">
        <v>4474</v>
      </c>
      <c r="T2215" s="6">
        <v>65119</v>
      </c>
      <c r="U2215" s="6">
        <v>97477</v>
      </c>
      <c r="V2215" s="6">
        <v>73479</v>
      </c>
      <c r="W2215" s="6">
        <v>5332047</v>
      </c>
      <c r="X2215" s="6">
        <v>5355233</v>
      </c>
      <c r="Y2215" s="6" t="s">
        <v>4474</v>
      </c>
      <c r="Z2215" s="6" t="s">
        <v>4474</v>
      </c>
      <c r="AA2215" s="6" t="s">
        <v>4474</v>
      </c>
      <c r="AB2215" s="6" t="s">
        <v>4474</v>
      </c>
      <c r="AC2215" s="6">
        <v>17419858</v>
      </c>
      <c r="AD2215" s="6">
        <v>15296077</v>
      </c>
      <c r="AF2215">
        <f>Q2215/W2215</f>
        <v>1.1744270071137783E-2</v>
      </c>
      <c r="AG2215">
        <f>R2215/X2215</f>
        <v>3.2372074193597177E-3</v>
      </c>
      <c r="AH2215">
        <f>U2215/W2215</f>
        <v>1.8281346732315001E-2</v>
      </c>
      <c r="AI2215">
        <f>V2215/X2215</f>
        <v>1.372097161785491E-2</v>
      </c>
      <c r="AJ2215" t="e">
        <f>Y2215/AA2215</f>
        <v>#VALUE!</v>
      </c>
      <c r="AK2215" t="e">
        <f>Z2215/AB2215</f>
        <v>#VALUE!</v>
      </c>
      <c r="AL2215">
        <f>O2215/K2215</f>
        <v>0.86105908782290508</v>
      </c>
      <c r="AM2215">
        <f>P2215/L2215</f>
        <v>0.81569540383416661</v>
      </c>
      <c r="AN2215">
        <f>K2215/W2215</f>
        <v>4.1157364141763943E-2</v>
      </c>
      <c r="AO2215">
        <f>L2215/X2215</f>
        <v>2.935782626078081E-2</v>
      </c>
      <c r="AP2215">
        <f>IF(OR(Q2215&lt;0, Q2215="NA"), 0, 1)</f>
        <v>1</v>
      </c>
      <c r="AQ2215">
        <f>IF(OR(S2215&lt;0, S2215="NA"), 0, 1)</f>
        <v>0</v>
      </c>
      <c r="AR2215">
        <f>IFERROR(IF((AF2215-AG2215)&gt;0,1,0),0)</f>
        <v>1</v>
      </c>
      <c r="AS2215">
        <f>IFERROR(IF((S2215-Q2215)&gt;0,1,0),0)</f>
        <v>0</v>
      </c>
      <c r="AT2215">
        <f>IFERROR(IF((AH2215-AI2215)&lt;0,1,0),0)</f>
        <v>0</v>
      </c>
      <c r="AU2215">
        <f>IFERROR(IF((AJ2215-AK2215)&gt;0,1,0),0)</f>
        <v>0</v>
      </c>
      <c r="AV2215">
        <f>IFERROR(IF((AL2215-AM2215)&gt;0,1,0),0)</f>
        <v>1</v>
      </c>
      <c r="AW2215">
        <f>IFERROR(IF((AN2215-AO2215)&gt;0,1,0),0)</f>
        <v>1</v>
      </c>
      <c r="AX2215">
        <f>IFERROR(IF((AC2215-AD2215)&lt;0,1,0),0)</f>
        <v>0</v>
      </c>
      <c r="AY2215">
        <f>SUM(AP2215:AX2215)</f>
        <v>4</v>
      </c>
    </row>
    <row r="2216" spans="1:51" x14ac:dyDescent="0.45">
      <c r="A2216" s="1" t="s">
        <v>1295</v>
      </c>
      <c r="B2216" s="2">
        <v>102958</v>
      </c>
      <c r="C2216" s="3" t="s">
        <v>5337</v>
      </c>
      <c r="D2216" s="5">
        <v>1.68</v>
      </c>
      <c r="E2216" s="5">
        <v>180.32117208</v>
      </c>
      <c r="F2216" s="3" t="s">
        <v>4525</v>
      </c>
      <c r="G2216" s="3" t="s">
        <v>4526</v>
      </c>
      <c r="H2216" s="3" t="s">
        <v>4860</v>
      </c>
      <c r="I2216" s="3" t="s">
        <v>4860</v>
      </c>
      <c r="J2216" s="3" t="s">
        <v>4528</v>
      </c>
      <c r="K2216" s="6">
        <v>177381</v>
      </c>
      <c r="L2216" s="6">
        <v>177878</v>
      </c>
      <c r="M2216" s="6">
        <v>67426</v>
      </c>
      <c r="N2216" s="6">
        <v>120115</v>
      </c>
      <c r="O2216" s="6">
        <v>50489</v>
      </c>
      <c r="P2216" s="6">
        <v>102956</v>
      </c>
      <c r="Q2216" s="6">
        <v>50043</v>
      </c>
      <c r="R2216" s="6">
        <v>102502</v>
      </c>
      <c r="S2216" s="6">
        <v>124279</v>
      </c>
      <c r="T2216" s="6">
        <v>126255</v>
      </c>
      <c r="U2216" s="6" t="s">
        <v>4474</v>
      </c>
      <c r="V2216" s="6" t="s">
        <v>4474</v>
      </c>
      <c r="W2216" s="6">
        <v>2441130</v>
      </c>
      <c r="X2216" s="6">
        <v>2463741</v>
      </c>
      <c r="Y2216" s="6" t="s">
        <v>4474</v>
      </c>
      <c r="Z2216" s="6" t="s">
        <v>4474</v>
      </c>
      <c r="AA2216" s="6" t="s">
        <v>4474</v>
      </c>
      <c r="AB2216" s="6" t="s">
        <v>4474</v>
      </c>
      <c r="AC2216" s="6">
        <v>107327691</v>
      </c>
      <c r="AD2216" s="6">
        <v>107327691</v>
      </c>
      <c r="AF2216">
        <f>Q2216/W2216</f>
        <v>2.0499932408351868E-2</v>
      </c>
      <c r="AG2216">
        <f>R2216/X2216</f>
        <v>4.1604210832226277E-2</v>
      </c>
      <c r="AH2216" t="e">
        <f>U2216/W2216</f>
        <v>#VALUE!</v>
      </c>
      <c r="AI2216" t="e">
        <f>V2216/X2216</f>
        <v>#VALUE!</v>
      </c>
      <c r="AJ2216" t="e">
        <f>Y2216/AA2216</f>
        <v>#VALUE!</v>
      </c>
      <c r="AK2216" t="e">
        <f>Z2216/AB2216</f>
        <v>#VALUE!</v>
      </c>
      <c r="AL2216">
        <f>O2216/K2216</f>
        <v>0.28463589674204115</v>
      </c>
      <c r="AM2216">
        <f>P2216/L2216</f>
        <v>0.57880120082303599</v>
      </c>
      <c r="AN2216">
        <f>K2216/W2216</f>
        <v>7.2663479618045743E-2</v>
      </c>
      <c r="AO2216">
        <f>L2216/X2216</f>
        <v>7.2198335782860293E-2</v>
      </c>
      <c r="AP2216">
        <f>IF(OR(Q2216&lt;0, Q2216="NA"), 0, 1)</f>
        <v>1</v>
      </c>
      <c r="AQ2216">
        <f>IF(OR(S2216&lt;0, S2216="NA"), 0, 1)</f>
        <v>1</v>
      </c>
      <c r="AR2216">
        <f>IFERROR(IF((AF2216-AG2216)&gt;0,1,0),0)</f>
        <v>0</v>
      </c>
      <c r="AS2216">
        <f>IFERROR(IF((S2216-Q2216)&gt;0,1,0),0)</f>
        <v>1</v>
      </c>
      <c r="AT2216">
        <f>IFERROR(IF((AH2216-AI2216)&lt;0,1,0),0)</f>
        <v>0</v>
      </c>
      <c r="AU2216">
        <f>IFERROR(IF((AJ2216-AK2216)&gt;0,1,0),0)</f>
        <v>0</v>
      </c>
      <c r="AV2216">
        <f>IFERROR(IF((AL2216-AM2216)&gt;0,1,0),0)</f>
        <v>0</v>
      </c>
      <c r="AW2216">
        <f>IFERROR(IF((AN2216-AO2216)&gt;0,1,0),0)</f>
        <v>1</v>
      </c>
      <c r="AX2216">
        <f>IFERROR(IF((AC2216-AD2216)&lt;0,1,0),0)</f>
        <v>0</v>
      </c>
      <c r="AY2216">
        <f>SUM(AP2216:AX2216)</f>
        <v>4</v>
      </c>
    </row>
    <row r="2217" spans="1:51" x14ac:dyDescent="0.45">
      <c r="A2217" s="1" t="s">
        <v>1308</v>
      </c>
      <c r="B2217" s="2">
        <v>4243335</v>
      </c>
      <c r="C2217" s="3" t="s">
        <v>5337</v>
      </c>
      <c r="D2217" s="5">
        <v>57.53</v>
      </c>
      <c r="E2217" s="5">
        <v>6110.4417716099997</v>
      </c>
      <c r="F2217" s="3" t="s">
        <v>4480</v>
      </c>
      <c r="G2217" s="3" t="s">
        <v>4491</v>
      </c>
      <c r="H2217" s="3" t="s">
        <v>4491</v>
      </c>
      <c r="I2217" s="3" t="s">
        <v>4831</v>
      </c>
      <c r="J2217" s="3" t="s">
        <v>4691</v>
      </c>
      <c r="K2217" s="6">
        <v>1225154</v>
      </c>
      <c r="L2217" s="6">
        <v>1204684</v>
      </c>
      <c r="M2217" s="6">
        <v>904317</v>
      </c>
      <c r="N2217" s="6">
        <v>902834</v>
      </c>
      <c r="O2217" s="6">
        <v>898623</v>
      </c>
      <c r="P2217" s="6">
        <v>896889</v>
      </c>
      <c r="Q2217" s="6">
        <v>736870</v>
      </c>
      <c r="R2217" s="6">
        <v>738654</v>
      </c>
      <c r="S2217" s="6">
        <v>850280</v>
      </c>
      <c r="T2217" s="6">
        <v>816127</v>
      </c>
      <c r="U2217" s="6">
        <v>493673</v>
      </c>
      <c r="V2217" s="6">
        <v>422448</v>
      </c>
      <c r="W2217" s="6">
        <v>7126539</v>
      </c>
      <c r="X2217" s="6">
        <v>6692745</v>
      </c>
      <c r="Y2217" s="6" t="s">
        <v>4474</v>
      </c>
      <c r="Z2217" s="6" t="s">
        <v>4474</v>
      </c>
      <c r="AA2217" s="6" t="s">
        <v>4474</v>
      </c>
      <c r="AB2217" s="6" t="s">
        <v>4474</v>
      </c>
      <c r="AC2217" s="6">
        <v>106204000</v>
      </c>
      <c r="AD2217" s="6">
        <v>106372000</v>
      </c>
      <c r="AF2217">
        <f>Q2217/W2217</f>
        <v>0.10339801690554139</v>
      </c>
      <c r="AG2217">
        <f>R2217/X2217</f>
        <v>0.11036637433519431</v>
      </c>
      <c r="AH2217">
        <f>U2217/W2217</f>
        <v>6.927247574173101E-2</v>
      </c>
      <c r="AI2217">
        <f>V2217/X2217</f>
        <v>6.312028920868791E-2</v>
      </c>
      <c r="AJ2217" t="e">
        <f>Y2217/AA2217</f>
        <v>#VALUE!</v>
      </c>
      <c r="AK2217" t="e">
        <f>Z2217/AB2217</f>
        <v>#VALUE!</v>
      </c>
      <c r="AL2217">
        <f>O2217/K2217</f>
        <v>0.73347758730739154</v>
      </c>
      <c r="AM2217">
        <f>P2217/L2217</f>
        <v>0.74450146262422345</v>
      </c>
      <c r="AN2217">
        <f>K2217/W2217</f>
        <v>0.1719143051065882</v>
      </c>
      <c r="AO2217">
        <f>L2217/X2217</f>
        <v>0.17999849090320938</v>
      </c>
      <c r="AP2217">
        <f>IF(OR(Q2217&lt;0, Q2217="NA"), 0, 1)</f>
        <v>1</v>
      </c>
      <c r="AQ2217">
        <f>IF(OR(S2217&lt;0, S2217="NA"), 0, 1)</f>
        <v>1</v>
      </c>
      <c r="AR2217">
        <f>IFERROR(IF((AF2217-AG2217)&gt;0,1,0),0)</f>
        <v>0</v>
      </c>
      <c r="AS2217">
        <f>IFERROR(IF((S2217-Q2217)&gt;0,1,0),0)</f>
        <v>1</v>
      </c>
      <c r="AT2217">
        <f>IFERROR(IF((AH2217-AI2217)&lt;0,1,0),0)</f>
        <v>0</v>
      </c>
      <c r="AU2217">
        <f>IFERROR(IF((AJ2217-AK2217)&gt;0,1,0),0)</f>
        <v>0</v>
      </c>
      <c r="AV2217">
        <f>IFERROR(IF((AL2217-AM2217)&gt;0,1,0),0)</f>
        <v>0</v>
      </c>
      <c r="AW2217">
        <f>IFERROR(IF((AN2217-AO2217)&gt;0,1,0),0)</f>
        <v>0</v>
      </c>
      <c r="AX2217">
        <f>IFERROR(IF((AC2217-AD2217)&lt;0,1,0),0)</f>
        <v>1</v>
      </c>
      <c r="AY2217">
        <f>SUM(AP2217:AX2217)</f>
        <v>4</v>
      </c>
    </row>
    <row r="2218" spans="1:51" x14ac:dyDescent="0.45">
      <c r="A2218" s="1" t="s">
        <v>1309</v>
      </c>
      <c r="B2218" s="2">
        <v>10701281</v>
      </c>
      <c r="C2218" s="3" t="s">
        <v>5337</v>
      </c>
      <c r="D2218" s="5">
        <v>31.04</v>
      </c>
      <c r="E2218" s="5">
        <v>5442.3001894400004</v>
      </c>
      <c r="F2218" s="3" t="s">
        <v>4525</v>
      </c>
      <c r="G2218" s="3" t="s">
        <v>4526</v>
      </c>
      <c r="H2218" s="3" t="s">
        <v>4632</v>
      </c>
      <c r="I2218" s="3" t="s">
        <v>4632</v>
      </c>
      <c r="J2218" s="3" t="s">
        <v>4703</v>
      </c>
      <c r="K2218" s="6">
        <v>430739</v>
      </c>
      <c r="L2218" s="6">
        <v>404425</v>
      </c>
      <c r="M2218" s="6">
        <v>385113</v>
      </c>
      <c r="N2218" s="6">
        <v>368250</v>
      </c>
      <c r="O2218" s="6">
        <v>268342</v>
      </c>
      <c r="P2218" s="6">
        <v>256146</v>
      </c>
      <c r="Q2218" s="6">
        <v>197363</v>
      </c>
      <c r="R2218" s="6">
        <v>194158</v>
      </c>
      <c r="S2218" s="6">
        <v>294007</v>
      </c>
      <c r="T2218" s="6">
        <v>283376</v>
      </c>
      <c r="U2218" s="6">
        <v>2236825</v>
      </c>
      <c r="V2218" s="6">
        <v>1922101</v>
      </c>
      <c r="W2218" s="6">
        <v>5532055</v>
      </c>
      <c r="X2218" s="6">
        <v>5267197</v>
      </c>
      <c r="Y2218" s="6" t="s">
        <v>4474</v>
      </c>
      <c r="Z2218" s="6" t="s">
        <v>4474</v>
      </c>
      <c r="AA2218" s="6" t="s">
        <v>4474</v>
      </c>
      <c r="AB2218" s="6" t="s">
        <v>4474</v>
      </c>
      <c r="AC2218" s="6">
        <v>175331836</v>
      </c>
      <c r="AD2218" s="6">
        <v>175330314</v>
      </c>
      <c r="AF2218">
        <f>Q2218/W2218</f>
        <v>3.5676254122563859E-2</v>
      </c>
      <c r="AG2218">
        <f>R2218/X2218</f>
        <v>3.6861731201623935E-2</v>
      </c>
      <c r="AH2218">
        <f>U2218/W2218</f>
        <v>0.40433889395532041</v>
      </c>
      <c r="AI2218">
        <f>V2218/X2218</f>
        <v>0.36491914010430976</v>
      </c>
      <c r="AJ2218" t="e">
        <f>Y2218/AA2218</f>
        <v>#VALUE!</v>
      </c>
      <c r="AK2218" t="e">
        <f>Z2218/AB2218</f>
        <v>#VALUE!</v>
      </c>
      <c r="AL2218">
        <f>O2218/K2218</f>
        <v>0.62298050559619633</v>
      </c>
      <c r="AM2218">
        <f>P2218/L2218</f>
        <v>0.63335847190455585</v>
      </c>
      <c r="AN2218">
        <f>K2218/W2218</f>
        <v>7.7862385677655049E-2</v>
      </c>
      <c r="AO2218">
        <f>L2218/X2218</f>
        <v>7.6781825323791769E-2</v>
      </c>
      <c r="AP2218">
        <f>IF(OR(Q2218&lt;0, Q2218="NA"), 0, 1)</f>
        <v>1</v>
      </c>
      <c r="AQ2218">
        <f>IF(OR(S2218&lt;0, S2218="NA"), 0, 1)</f>
        <v>1</v>
      </c>
      <c r="AR2218">
        <f>IFERROR(IF((AF2218-AG2218)&gt;0,1,0),0)</f>
        <v>0</v>
      </c>
      <c r="AS2218">
        <f>IFERROR(IF((S2218-Q2218)&gt;0,1,0),0)</f>
        <v>1</v>
      </c>
      <c r="AT2218">
        <f>IFERROR(IF((AH2218-AI2218)&lt;0,1,0),0)</f>
        <v>0</v>
      </c>
      <c r="AU2218">
        <f>IFERROR(IF((AJ2218-AK2218)&gt;0,1,0),0)</f>
        <v>0</v>
      </c>
      <c r="AV2218">
        <f>IFERROR(IF((AL2218-AM2218)&gt;0,1,0),0)</f>
        <v>0</v>
      </c>
      <c r="AW2218">
        <f>IFERROR(IF((AN2218-AO2218)&gt;0,1,0),0)</f>
        <v>1</v>
      </c>
      <c r="AX2218">
        <f>IFERROR(IF((AC2218-AD2218)&lt;0,1,0),0)</f>
        <v>0</v>
      </c>
      <c r="AY2218">
        <f>SUM(AP2218:AX2218)</f>
        <v>4</v>
      </c>
    </row>
    <row r="2219" spans="1:51" x14ac:dyDescent="0.45">
      <c r="A2219" s="1" t="s">
        <v>1310</v>
      </c>
      <c r="B2219" s="2">
        <v>4092620</v>
      </c>
      <c r="C2219" s="3" t="s">
        <v>5337</v>
      </c>
      <c r="D2219" s="5">
        <v>33.61</v>
      </c>
      <c r="E2219" s="5">
        <v>9229.6619971199998</v>
      </c>
      <c r="F2219" s="3" t="s">
        <v>4651</v>
      </c>
      <c r="G2219" s="3" t="s">
        <v>4651</v>
      </c>
      <c r="H2219" s="3" t="s">
        <v>4701</v>
      </c>
      <c r="I2219" s="3" t="s">
        <v>4701</v>
      </c>
      <c r="J2219" s="3" t="s">
        <v>4702</v>
      </c>
      <c r="K2219" s="6">
        <v>1961149</v>
      </c>
      <c r="L2219" s="6">
        <v>1937149</v>
      </c>
      <c r="M2219" s="6">
        <v>1068639</v>
      </c>
      <c r="N2219" s="6">
        <v>1044861</v>
      </c>
      <c r="O2219" s="6">
        <v>707383</v>
      </c>
      <c r="P2219" s="6">
        <v>690171</v>
      </c>
      <c r="Q2219" s="6">
        <v>546007</v>
      </c>
      <c r="R2219" s="6">
        <v>556681</v>
      </c>
      <c r="S2219" s="6">
        <v>751528</v>
      </c>
      <c r="T2219" s="6">
        <v>738591</v>
      </c>
      <c r="U2219" s="6">
        <v>7230168</v>
      </c>
      <c r="V2219" s="6">
        <v>7010887</v>
      </c>
      <c r="W2219" s="6">
        <v>17564626</v>
      </c>
      <c r="X2219" s="6">
        <v>17252116</v>
      </c>
      <c r="Y2219" s="6">
        <v>373933</v>
      </c>
      <c r="Z2219" s="6">
        <v>362733</v>
      </c>
      <c r="AA2219" s="6">
        <v>683143</v>
      </c>
      <c r="AB2219" s="6">
        <v>629150</v>
      </c>
      <c r="AC2219" s="6">
        <v>274608978</v>
      </c>
      <c r="AD2219" s="6">
        <v>273668897</v>
      </c>
      <c r="AF2219">
        <f>Q2219/W2219</f>
        <v>3.1085603530641642E-2</v>
      </c>
      <c r="AG2219">
        <f>R2219/X2219</f>
        <v>3.2267404183927352E-2</v>
      </c>
      <c r="AH2219">
        <f>U2219/W2219</f>
        <v>0.41163233421537126</v>
      </c>
      <c r="AI2219">
        <f>V2219/X2219</f>
        <v>0.40637838280243421</v>
      </c>
      <c r="AJ2219">
        <f>Y2219/AA2219</f>
        <v>0.54737148737526409</v>
      </c>
      <c r="AK2219">
        <f>Z2219/AB2219</f>
        <v>0.57654454422633716</v>
      </c>
      <c r="AL2219">
        <f>O2219/K2219</f>
        <v>0.36069824373364801</v>
      </c>
      <c r="AM2219">
        <f>P2219/L2219</f>
        <v>0.35628183479949144</v>
      </c>
      <c r="AN2219">
        <f>K2219/W2219</f>
        <v>0.11165333096190036</v>
      </c>
      <c r="AO2219">
        <f>L2219/X2219</f>
        <v>0.11228471916140606</v>
      </c>
      <c r="AP2219">
        <f>IF(OR(Q2219&lt;0, Q2219="NA"), 0, 1)</f>
        <v>1</v>
      </c>
      <c r="AQ2219">
        <f>IF(OR(S2219&lt;0, S2219="NA"), 0, 1)</f>
        <v>1</v>
      </c>
      <c r="AR2219">
        <f>IFERROR(IF((AF2219-AG2219)&gt;0,1,0),0)</f>
        <v>0</v>
      </c>
      <c r="AS2219">
        <f>IFERROR(IF((S2219-Q2219)&gt;0,1,0),0)</f>
        <v>1</v>
      </c>
      <c r="AT2219">
        <f>IFERROR(IF((AH2219-AI2219)&lt;0,1,0),0)</f>
        <v>0</v>
      </c>
      <c r="AU2219">
        <f>IFERROR(IF((AJ2219-AK2219)&gt;0,1,0),0)</f>
        <v>0</v>
      </c>
      <c r="AV2219">
        <f>IFERROR(IF((AL2219-AM2219)&gt;0,1,0),0)</f>
        <v>1</v>
      </c>
      <c r="AW2219">
        <f>IFERROR(IF((AN2219-AO2219)&gt;0,1,0),0)</f>
        <v>0</v>
      </c>
      <c r="AX2219">
        <f>IFERROR(IF((AC2219-AD2219)&lt;0,1,0),0)</f>
        <v>0</v>
      </c>
      <c r="AY2219">
        <f>SUM(AP2219:AX2219)</f>
        <v>4</v>
      </c>
    </row>
    <row r="2220" spans="1:51" x14ac:dyDescent="0.45">
      <c r="A2220" s="1" t="s">
        <v>1312</v>
      </c>
      <c r="B2220" s="2">
        <v>9956430</v>
      </c>
      <c r="C2220" s="3" t="s">
        <v>5336</v>
      </c>
      <c r="D2220" s="5">
        <v>36.229999999999997</v>
      </c>
      <c r="E2220" s="5">
        <v>1014.36330109</v>
      </c>
      <c r="F2220" s="3" t="s">
        <v>4470</v>
      </c>
      <c r="G2220" s="3" t="s">
        <v>4512</v>
      </c>
      <c r="H2220" s="3" t="s">
        <v>4513</v>
      </c>
      <c r="I2220" s="3" t="s">
        <v>4643</v>
      </c>
      <c r="J2220" s="3" t="s">
        <v>4669</v>
      </c>
      <c r="K2220" s="6">
        <v>153071</v>
      </c>
      <c r="L2220" s="6">
        <v>151350</v>
      </c>
      <c r="M2220" s="6">
        <v>-47530</v>
      </c>
      <c r="N2220" s="6">
        <v>-56358</v>
      </c>
      <c r="O2220" s="6">
        <v>-53432</v>
      </c>
      <c r="P2220" s="6">
        <v>-61331</v>
      </c>
      <c r="Q2220" s="6">
        <v>-70607</v>
      </c>
      <c r="R2220" s="6">
        <v>-83198</v>
      </c>
      <c r="S2220" s="6">
        <v>-45915</v>
      </c>
      <c r="T2220" s="6">
        <v>-64965</v>
      </c>
      <c r="U2220" s="6">
        <v>194360</v>
      </c>
      <c r="V2220" s="6">
        <v>193732</v>
      </c>
      <c r="W2220" s="6">
        <v>282685</v>
      </c>
      <c r="X2220" s="6">
        <v>285088</v>
      </c>
      <c r="Y2220" s="6">
        <v>182953</v>
      </c>
      <c r="Z2220" s="6">
        <v>186132</v>
      </c>
      <c r="AA2220" s="6">
        <v>50498</v>
      </c>
      <c r="AB2220" s="6">
        <v>41892</v>
      </c>
      <c r="AC2220" s="6">
        <v>27964029</v>
      </c>
      <c r="AD2220" s="6">
        <v>27941866</v>
      </c>
      <c r="AF2220">
        <f>Q2220/W2220</f>
        <v>-0.24977271521304634</v>
      </c>
      <c r="AG2220">
        <f>R2220/X2220</f>
        <v>-0.29183269727242117</v>
      </c>
      <c r="AH2220">
        <f>U2220/W2220</f>
        <v>0.68754974618391496</v>
      </c>
      <c r="AI2220">
        <f>V2220/X2220</f>
        <v>0.67955157705690872</v>
      </c>
      <c r="AJ2220">
        <f>Y2220/AA2220</f>
        <v>3.6229751673333599</v>
      </c>
      <c r="AK2220">
        <f>Z2220/AB2220</f>
        <v>4.4431395015754802</v>
      </c>
      <c r="AL2220">
        <f>O2220/K2220</f>
        <v>-0.3490667729354352</v>
      </c>
      <c r="AM2220">
        <f>P2220/L2220</f>
        <v>-0.40522629666336307</v>
      </c>
      <c r="AN2220">
        <f>K2220/W2220</f>
        <v>0.54148964394997967</v>
      </c>
      <c r="AO2220">
        <f>L2220/X2220</f>
        <v>0.53088870804804134</v>
      </c>
      <c r="AP2220">
        <f>IF(OR(Q2220&lt;0, Q2220="NA"), 0, 1)</f>
        <v>0</v>
      </c>
      <c r="AQ2220">
        <f>IF(OR(S2220&lt;0, S2220="NA"), 0, 1)</f>
        <v>0</v>
      </c>
      <c r="AR2220">
        <f>IFERROR(IF((AF2220-AG2220)&gt;0,1,0),0)</f>
        <v>1</v>
      </c>
      <c r="AS2220">
        <f>IFERROR(IF((S2220-Q2220)&gt;0,1,0),0)</f>
        <v>1</v>
      </c>
      <c r="AT2220">
        <f>IFERROR(IF((AH2220-AI2220)&lt;0,1,0),0)</f>
        <v>0</v>
      </c>
      <c r="AU2220">
        <f>IFERROR(IF((AJ2220-AK2220)&gt;0,1,0),0)</f>
        <v>0</v>
      </c>
      <c r="AV2220">
        <f>IFERROR(IF((AL2220-AM2220)&gt;0,1,0),0)</f>
        <v>1</v>
      </c>
      <c r="AW2220">
        <f>IFERROR(IF((AN2220-AO2220)&gt;0,1,0),0)</f>
        <v>1</v>
      </c>
      <c r="AX2220">
        <f>IFERROR(IF((AC2220-AD2220)&lt;0,1,0),0)</f>
        <v>0</v>
      </c>
      <c r="AY2220">
        <f>SUM(AP2220:AX2220)</f>
        <v>4</v>
      </c>
    </row>
    <row r="2221" spans="1:51" x14ac:dyDescent="0.45">
      <c r="A2221" s="1" t="s">
        <v>1327</v>
      </c>
      <c r="B2221" s="2">
        <v>4914403</v>
      </c>
      <c r="C2221" s="3" t="s">
        <v>5337</v>
      </c>
      <c r="D2221" s="5">
        <v>28.22</v>
      </c>
      <c r="E2221" s="5">
        <v>717.63347120000003</v>
      </c>
      <c r="F2221" s="3" t="s">
        <v>4475</v>
      </c>
      <c r="G2221" s="3" t="s">
        <v>4548</v>
      </c>
      <c r="H2221" s="3" t="s">
        <v>4810</v>
      </c>
      <c r="I2221" s="3" t="s">
        <v>4811</v>
      </c>
      <c r="J2221" s="3" t="s">
        <v>5019</v>
      </c>
      <c r="K2221" s="6">
        <v>636666</v>
      </c>
      <c r="L2221" s="6">
        <v>646221</v>
      </c>
      <c r="M2221" s="6">
        <v>91749</v>
      </c>
      <c r="N2221" s="6">
        <v>93870</v>
      </c>
      <c r="O2221" s="6">
        <v>75868</v>
      </c>
      <c r="P2221" s="6">
        <v>77914</v>
      </c>
      <c r="Q2221" s="6">
        <v>63596</v>
      </c>
      <c r="R2221" s="6">
        <v>63816</v>
      </c>
      <c r="S2221" s="6">
        <v>78575</v>
      </c>
      <c r="T2221" s="6">
        <v>80195</v>
      </c>
      <c r="U2221" s="6" t="s">
        <v>4474</v>
      </c>
      <c r="V2221" s="6" t="s">
        <v>4474</v>
      </c>
      <c r="W2221" s="6">
        <v>737704</v>
      </c>
      <c r="X2221" s="6">
        <v>744917</v>
      </c>
      <c r="Y2221" s="6">
        <v>313352</v>
      </c>
      <c r="Z2221" s="6">
        <v>332683</v>
      </c>
      <c r="AA2221" s="6">
        <v>157315</v>
      </c>
      <c r="AB2221" s="6">
        <v>153696</v>
      </c>
      <c r="AC2221" s="6">
        <v>25430000</v>
      </c>
      <c r="AD2221" s="6">
        <v>25412000</v>
      </c>
      <c r="AF2221">
        <f>Q2221/W2221</f>
        <v>8.6208018392200672E-2</v>
      </c>
      <c r="AG2221">
        <f>R2221/X2221</f>
        <v>8.5668604690186959E-2</v>
      </c>
      <c r="AH2221" t="e">
        <f>U2221/W2221</f>
        <v>#VALUE!</v>
      </c>
      <c r="AI2221" t="e">
        <f>V2221/X2221</f>
        <v>#VALUE!</v>
      </c>
      <c r="AJ2221">
        <f>Y2221/AA2221</f>
        <v>1.9918761720115692</v>
      </c>
      <c r="AK2221">
        <f>Z2221/AB2221</f>
        <v>2.164552102852384</v>
      </c>
      <c r="AL2221">
        <f>O2221/K2221</f>
        <v>0.11916452268536407</v>
      </c>
      <c r="AM2221">
        <f>P2221/L2221</f>
        <v>0.12056865994760306</v>
      </c>
      <c r="AN2221">
        <f>K2221/W2221</f>
        <v>0.8630372073351914</v>
      </c>
      <c r="AO2221">
        <f>L2221/X2221</f>
        <v>0.8675073867289913</v>
      </c>
      <c r="AP2221">
        <f>IF(OR(Q2221&lt;0, Q2221="NA"), 0, 1)</f>
        <v>1</v>
      </c>
      <c r="AQ2221">
        <f>IF(OR(S2221&lt;0, S2221="NA"), 0, 1)</f>
        <v>1</v>
      </c>
      <c r="AR2221">
        <f>IFERROR(IF((AF2221-AG2221)&gt;0,1,0),0)</f>
        <v>1</v>
      </c>
      <c r="AS2221">
        <f>IFERROR(IF((S2221-Q2221)&gt;0,1,0),0)</f>
        <v>1</v>
      </c>
      <c r="AT2221">
        <f>IFERROR(IF((AH2221-AI2221)&lt;0,1,0),0)</f>
        <v>0</v>
      </c>
      <c r="AU2221">
        <f>IFERROR(IF((AJ2221-AK2221)&gt;0,1,0),0)</f>
        <v>0</v>
      </c>
      <c r="AV2221">
        <f>IFERROR(IF((AL2221-AM2221)&gt;0,1,0),0)</f>
        <v>0</v>
      </c>
      <c r="AW2221">
        <f>IFERROR(IF((AN2221-AO2221)&gt;0,1,0),0)</f>
        <v>0</v>
      </c>
      <c r="AX2221">
        <f>IFERROR(IF((AC2221-AD2221)&lt;0,1,0),0)</f>
        <v>0</v>
      </c>
      <c r="AY2221">
        <f>SUM(AP2221:AX2221)</f>
        <v>4</v>
      </c>
    </row>
    <row r="2222" spans="1:51" x14ac:dyDescent="0.45">
      <c r="A2222" s="1" t="s">
        <v>1334</v>
      </c>
      <c r="B2222" s="2">
        <v>4994890</v>
      </c>
      <c r="C2222" s="3" t="s">
        <v>5336</v>
      </c>
      <c r="D2222" s="5">
        <v>32.020000000000003</v>
      </c>
      <c r="E2222" s="5">
        <v>224.57486362</v>
      </c>
      <c r="F2222" s="3" t="s">
        <v>4485</v>
      </c>
      <c r="G2222" s="3" t="s">
        <v>4607</v>
      </c>
      <c r="H2222" s="3" t="s">
        <v>4891</v>
      </c>
      <c r="I2222" s="3" t="s">
        <v>4891</v>
      </c>
      <c r="J2222" s="3" t="s">
        <v>4752</v>
      </c>
      <c r="K2222" s="6">
        <v>208648.06700000001</v>
      </c>
      <c r="L2222" s="6">
        <v>205168.13699999999</v>
      </c>
      <c r="M2222" s="6">
        <v>132638.807</v>
      </c>
      <c r="N2222" s="6">
        <v>132524.70300000001</v>
      </c>
      <c r="O2222" s="6">
        <v>112654.14</v>
      </c>
      <c r="P2222" s="6">
        <v>114511.012</v>
      </c>
      <c r="Q2222" s="6">
        <v>113100.47500000001</v>
      </c>
      <c r="R2222" s="6">
        <v>117667.09600000001</v>
      </c>
      <c r="S2222" s="6">
        <v>131946.799</v>
      </c>
      <c r="T2222" s="6">
        <v>129603.648</v>
      </c>
      <c r="U2222" s="6">
        <v>180621.89199999999</v>
      </c>
      <c r="V2222" s="6">
        <v>167462.09899999999</v>
      </c>
      <c r="W2222" s="6">
        <v>580855.54099999997</v>
      </c>
      <c r="X2222" s="6">
        <v>547535.76199999999</v>
      </c>
      <c r="Y2222" s="6">
        <v>87437.644</v>
      </c>
      <c r="Z2222" s="6">
        <v>78529.104999999996</v>
      </c>
      <c r="AA2222" s="6">
        <v>52957</v>
      </c>
      <c r="AB2222" s="6">
        <v>53618</v>
      </c>
      <c r="AC2222" s="6">
        <v>7013581</v>
      </c>
      <c r="AD2222" s="6">
        <v>7013581</v>
      </c>
      <c r="AF2222">
        <f>Q2222/W2222</f>
        <v>0.19471360263738968</v>
      </c>
      <c r="AG2222">
        <f>R2222/X2222</f>
        <v>0.21490303312827264</v>
      </c>
      <c r="AH2222">
        <f>U2222/W2222</f>
        <v>0.31095836959572021</v>
      </c>
      <c r="AI2222">
        <f>V2222/X2222</f>
        <v>0.30584686996207561</v>
      </c>
      <c r="AJ2222">
        <f>Y2222/AA2222</f>
        <v>1.6511064448514834</v>
      </c>
      <c r="AK2222">
        <f>Z2222/AB2222</f>
        <v>1.4646033981125741</v>
      </c>
      <c r="AL2222">
        <f>O2222/K2222</f>
        <v>0.53992419685345083</v>
      </c>
      <c r="AM2222">
        <f>P2222/L2222</f>
        <v>0.55813253302582755</v>
      </c>
      <c r="AN2222">
        <f>K2222/W2222</f>
        <v>0.35920818908052737</v>
      </c>
      <c r="AO2222">
        <f>L2222/X2222</f>
        <v>0.37471184758887033</v>
      </c>
      <c r="AP2222">
        <f>IF(OR(Q2222&lt;0, Q2222="NA"), 0, 1)</f>
        <v>1</v>
      </c>
      <c r="AQ2222">
        <f>IF(OR(S2222&lt;0, S2222="NA"), 0, 1)</f>
        <v>1</v>
      </c>
      <c r="AR2222">
        <f>IFERROR(IF((AF2222-AG2222)&gt;0,1,0),0)</f>
        <v>0</v>
      </c>
      <c r="AS2222">
        <f>IFERROR(IF((S2222-Q2222)&gt;0,1,0),0)</f>
        <v>1</v>
      </c>
      <c r="AT2222">
        <f>IFERROR(IF((AH2222-AI2222)&lt;0,1,0),0)</f>
        <v>0</v>
      </c>
      <c r="AU2222">
        <f>IFERROR(IF((AJ2222-AK2222)&gt;0,1,0),0)</f>
        <v>1</v>
      </c>
      <c r="AV2222">
        <f>IFERROR(IF((AL2222-AM2222)&gt;0,1,0),0)</f>
        <v>0</v>
      </c>
      <c r="AW2222">
        <f>IFERROR(IF((AN2222-AO2222)&gt;0,1,0),0)</f>
        <v>0</v>
      </c>
      <c r="AX2222">
        <f>IFERROR(IF((AC2222-AD2222)&lt;0,1,0),0)</f>
        <v>0</v>
      </c>
      <c r="AY2222">
        <f>SUM(AP2222:AX2222)</f>
        <v>4</v>
      </c>
    </row>
    <row r="2223" spans="1:51" x14ac:dyDescent="0.45">
      <c r="A2223" s="1" t="s">
        <v>1346</v>
      </c>
      <c r="B2223" s="2">
        <v>4167648</v>
      </c>
      <c r="C2223" s="3" t="s">
        <v>5337</v>
      </c>
      <c r="D2223" s="5">
        <v>76.099999999999994</v>
      </c>
      <c r="E2223" s="5">
        <v>3878.9736899</v>
      </c>
      <c r="F2223" s="3" t="s">
        <v>4485</v>
      </c>
      <c r="G2223" s="3" t="s">
        <v>4486</v>
      </c>
      <c r="H2223" s="3" t="s">
        <v>4588</v>
      </c>
      <c r="I2223" s="3" t="s">
        <v>4588</v>
      </c>
      <c r="J2223" s="3" t="s">
        <v>5025</v>
      </c>
      <c r="K2223" s="6">
        <v>2725765</v>
      </c>
      <c r="L2223" s="6">
        <v>2682187</v>
      </c>
      <c r="M2223" s="6">
        <v>219240</v>
      </c>
      <c r="N2223" s="6">
        <v>215226</v>
      </c>
      <c r="O2223" s="6">
        <v>194826</v>
      </c>
      <c r="P2223" s="6">
        <v>191209</v>
      </c>
      <c r="Q2223" s="6">
        <v>145446</v>
      </c>
      <c r="R2223" s="6">
        <v>139693</v>
      </c>
      <c r="S2223" s="6">
        <v>192658</v>
      </c>
      <c r="T2223" s="6">
        <v>193591</v>
      </c>
      <c r="U2223" s="6">
        <v>214525</v>
      </c>
      <c r="V2223" s="6">
        <v>200456</v>
      </c>
      <c r="W2223" s="6">
        <v>1279292</v>
      </c>
      <c r="X2223" s="6">
        <v>1227437</v>
      </c>
      <c r="Y2223" s="6">
        <v>886532</v>
      </c>
      <c r="Z2223" s="6">
        <v>860818</v>
      </c>
      <c r="AA2223" s="6">
        <v>559561</v>
      </c>
      <c r="AB2223" s="6">
        <v>485134</v>
      </c>
      <c r="AC2223" s="6" t="s">
        <v>4474</v>
      </c>
      <c r="AD2223" s="6" t="s">
        <v>4474</v>
      </c>
      <c r="AF2223">
        <f>Q2223/W2223</f>
        <v>0.11369257370483049</v>
      </c>
      <c r="AG2223">
        <f>R2223/X2223</f>
        <v>0.11380869242168845</v>
      </c>
      <c r="AH2223">
        <f>U2223/W2223</f>
        <v>0.1676904100080357</v>
      </c>
      <c r="AI2223">
        <f>V2223/X2223</f>
        <v>0.16331265881670506</v>
      </c>
      <c r="AJ2223">
        <f>Y2223/AA2223</f>
        <v>1.5843348625082878</v>
      </c>
      <c r="AK2223">
        <f>Z2223/AB2223</f>
        <v>1.7743922297756909</v>
      </c>
      <c r="AL2223">
        <f>O2223/K2223</f>
        <v>7.1475714157309966E-2</v>
      </c>
      <c r="AM2223">
        <f>P2223/L2223</f>
        <v>7.1288467209780673E-2</v>
      </c>
      <c r="AN2223">
        <f>K2223/W2223</f>
        <v>2.1306824399746112</v>
      </c>
      <c r="AO2223">
        <f>L2223/X2223</f>
        <v>2.185193211545684</v>
      </c>
      <c r="AP2223">
        <f>IF(OR(Q2223&lt;0, Q2223="NA"), 0, 1)</f>
        <v>1</v>
      </c>
      <c r="AQ2223">
        <f>IF(OR(S2223&lt;0, S2223="NA"), 0, 1)</f>
        <v>1</v>
      </c>
      <c r="AR2223">
        <f>IFERROR(IF((AF2223-AG2223)&gt;0,1,0),0)</f>
        <v>0</v>
      </c>
      <c r="AS2223">
        <f>IFERROR(IF((S2223-Q2223)&gt;0,1,0),0)</f>
        <v>1</v>
      </c>
      <c r="AT2223">
        <f>IFERROR(IF((AH2223-AI2223)&lt;0,1,0),0)</f>
        <v>0</v>
      </c>
      <c r="AU2223">
        <f>IFERROR(IF((AJ2223-AK2223)&gt;0,1,0),0)</f>
        <v>0</v>
      </c>
      <c r="AV2223">
        <f>IFERROR(IF((AL2223-AM2223)&gt;0,1,0),0)</f>
        <v>1</v>
      </c>
      <c r="AW2223">
        <f>IFERROR(IF((AN2223-AO2223)&gt;0,1,0),0)</f>
        <v>0</v>
      </c>
      <c r="AX2223">
        <f>IFERROR(IF((AC2223-AD2223)&lt;0,1,0),0)</f>
        <v>0</v>
      </c>
      <c r="AY2223">
        <f>SUM(AP2223:AX2223)</f>
        <v>4</v>
      </c>
    </row>
    <row r="2224" spans="1:51" x14ac:dyDescent="0.45">
      <c r="A2224" s="1" t="s">
        <v>1356</v>
      </c>
      <c r="B2224" s="2">
        <v>4057056</v>
      </c>
      <c r="C2224" s="3" t="s">
        <v>5335</v>
      </c>
      <c r="D2224" s="5">
        <v>39.22</v>
      </c>
      <c r="E2224" s="5">
        <v>39409.575949099999</v>
      </c>
      <c r="F2224" s="3" t="s">
        <v>4651</v>
      </c>
      <c r="G2224" s="3" t="s">
        <v>4651</v>
      </c>
      <c r="H2224" s="3" t="s">
        <v>4652</v>
      </c>
      <c r="I2224" s="3" t="s">
        <v>4652</v>
      </c>
      <c r="J2224" s="3" t="s">
        <v>4910</v>
      </c>
      <c r="K2224" s="6">
        <v>22924000</v>
      </c>
      <c r="L2224" s="6">
        <v>22750000</v>
      </c>
      <c r="M2224" s="6">
        <v>7148000</v>
      </c>
      <c r="N2224" s="6">
        <v>7094000</v>
      </c>
      <c r="O2224" s="6">
        <v>4265000</v>
      </c>
      <c r="P2224" s="6">
        <v>4242000</v>
      </c>
      <c r="Q2224" s="6">
        <v>2430000</v>
      </c>
      <c r="R2224" s="6">
        <v>2422000</v>
      </c>
      <c r="S2224" s="6">
        <v>5554000</v>
      </c>
      <c r="T2224" s="6">
        <v>5396000</v>
      </c>
      <c r="U2224" s="6">
        <v>43740000</v>
      </c>
      <c r="V2224" s="6">
        <v>43044000</v>
      </c>
      <c r="W2224" s="6">
        <v>106070000</v>
      </c>
      <c r="X2224" s="6">
        <v>105113000</v>
      </c>
      <c r="Y2224" s="6">
        <v>8023000</v>
      </c>
      <c r="Z2224" s="6">
        <v>8557000</v>
      </c>
      <c r="AA2224" s="6">
        <v>7384000</v>
      </c>
      <c r="AB2224" s="6">
        <v>8275000</v>
      </c>
      <c r="AC2224" s="6">
        <v>1004833655</v>
      </c>
      <c r="AD2224" s="6">
        <v>1000498207</v>
      </c>
      <c r="AF2224">
        <f>Q2224/W2224</f>
        <v>2.290939945319129E-2</v>
      </c>
      <c r="AG2224">
        <f>R2224/X2224</f>
        <v>2.3041869226451534E-2</v>
      </c>
      <c r="AH2224">
        <f>U2224/W2224</f>
        <v>0.41236919015744322</v>
      </c>
      <c r="AI2224">
        <f>V2224/X2224</f>
        <v>0.40950215482385621</v>
      </c>
      <c r="AJ2224">
        <f>Y2224/AA2224</f>
        <v>1.0865384615384615</v>
      </c>
      <c r="AK2224">
        <f>Z2224/AB2224</f>
        <v>1.0340785498489427</v>
      </c>
      <c r="AL2224">
        <f>O2224/K2224</f>
        <v>0.18604955505147444</v>
      </c>
      <c r="AM2224">
        <f>P2224/L2224</f>
        <v>0.18646153846153846</v>
      </c>
      <c r="AN2224">
        <f>K2224/W2224</f>
        <v>0.21612142924483832</v>
      </c>
      <c r="AO2224">
        <f>L2224/X2224</f>
        <v>0.21643374273401006</v>
      </c>
      <c r="AP2224">
        <f>IF(OR(Q2224&lt;0, Q2224="NA"), 0, 1)</f>
        <v>1</v>
      </c>
      <c r="AQ2224">
        <f>IF(OR(S2224&lt;0, S2224="NA"), 0, 1)</f>
        <v>1</v>
      </c>
      <c r="AR2224">
        <f>IFERROR(IF((AF2224-AG2224)&gt;0,1,0),0)</f>
        <v>0</v>
      </c>
      <c r="AS2224">
        <f>IFERROR(IF((S2224-Q2224)&gt;0,1,0),0)</f>
        <v>1</v>
      </c>
      <c r="AT2224">
        <f>IFERROR(IF((AH2224-AI2224)&lt;0,1,0),0)</f>
        <v>0</v>
      </c>
      <c r="AU2224">
        <f>IFERROR(IF((AJ2224-AK2224)&gt;0,1,0),0)</f>
        <v>1</v>
      </c>
      <c r="AV2224">
        <f>IFERROR(IF((AL2224-AM2224)&gt;0,1,0),0)</f>
        <v>0</v>
      </c>
      <c r="AW2224">
        <f>IFERROR(IF((AN2224-AO2224)&gt;0,1,0),0)</f>
        <v>0</v>
      </c>
      <c r="AX2224">
        <f>IFERROR(IF((AC2224-AD2224)&lt;0,1,0),0)</f>
        <v>0</v>
      </c>
      <c r="AY2224">
        <f>SUM(AP2224:AX2224)</f>
        <v>4</v>
      </c>
    </row>
    <row r="2225" spans="1:51" x14ac:dyDescent="0.45">
      <c r="A2225" s="1" t="s">
        <v>1362</v>
      </c>
      <c r="B2225" s="2">
        <v>4611141</v>
      </c>
      <c r="C2225" s="3" t="s">
        <v>5335</v>
      </c>
      <c r="D2225" s="5">
        <v>92.94</v>
      </c>
      <c r="E2225" s="5">
        <v>4718.0486335799997</v>
      </c>
      <c r="F2225" s="3" t="s">
        <v>4485</v>
      </c>
      <c r="G2225" s="3" t="s">
        <v>4517</v>
      </c>
      <c r="H2225" s="3" t="s">
        <v>4640</v>
      </c>
      <c r="I2225" s="3" t="s">
        <v>4685</v>
      </c>
      <c r="J2225" s="3" t="s">
        <v>5028</v>
      </c>
      <c r="K2225" s="6">
        <v>508598</v>
      </c>
      <c r="L2225" s="6">
        <v>508472</v>
      </c>
      <c r="M2225" s="6">
        <v>120278</v>
      </c>
      <c r="N2225" s="6">
        <v>128336</v>
      </c>
      <c r="O2225" s="6">
        <v>110698</v>
      </c>
      <c r="P2225" s="6">
        <v>118784</v>
      </c>
      <c r="Q2225" s="6">
        <v>106342</v>
      </c>
      <c r="R2225" s="6">
        <v>104836</v>
      </c>
      <c r="S2225" s="6">
        <v>159794</v>
      </c>
      <c r="T2225" s="6">
        <v>152281</v>
      </c>
      <c r="U2225" s="6" t="s">
        <v>4474</v>
      </c>
      <c r="V2225" s="6" t="s">
        <v>4474</v>
      </c>
      <c r="W2225" s="6">
        <v>744065</v>
      </c>
      <c r="X2225" s="6">
        <v>709177</v>
      </c>
      <c r="Y2225" s="6">
        <v>412581</v>
      </c>
      <c r="Z2225" s="6">
        <v>391327</v>
      </c>
      <c r="AA2225" s="6">
        <v>137738</v>
      </c>
      <c r="AB2225" s="6">
        <v>131824</v>
      </c>
      <c r="AC2225" s="6">
        <v>50765000</v>
      </c>
      <c r="AD2225" s="6">
        <v>50731000</v>
      </c>
      <c r="AF2225">
        <f>Q2225/W2225</f>
        <v>0.14292030938157285</v>
      </c>
      <c r="AG2225">
        <f>R2225/X2225</f>
        <v>0.14782769322750175</v>
      </c>
      <c r="AH2225" t="e">
        <f>U2225/W2225</f>
        <v>#VALUE!</v>
      </c>
      <c r="AI2225" t="e">
        <f>V2225/X2225</f>
        <v>#VALUE!</v>
      </c>
      <c r="AJ2225">
        <f>Y2225/AA2225</f>
        <v>2.9954043183435219</v>
      </c>
      <c r="AK2225">
        <f>Z2225/AB2225</f>
        <v>2.9685565602621677</v>
      </c>
      <c r="AL2225">
        <f>O2225/K2225</f>
        <v>0.21765323497143127</v>
      </c>
      <c r="AM2225">
        <f>P2225/L2225</f>
        <v>0.23360971695589924</v>
      </c>
      <c r="AN2225">
        <f>K2225/W2225</f>
        <v>0.68353974451156818</v>
      </c>
      <c r="AO2225">
        <f>L2225/X2225</f>
        <v>0.71698884763606263</v>
      </c>
      <c r="AP2225">
        <f>IF(OR(Q2225&lt;0, Q2225="NA"), 0, 1)</f>
        <v>1</v>
      </c>
      <c r="AQ2225">
        <f>IF(OR(S2225&lt;0, S2225="NA"), 0, 1)</f>
        <v>1</v>
      </c>
      <c r="AR2225">
        <f>IFERROR(IF((AF2225-AG2225)&gt;0,1,0),0)</f>
        <v>0</v>
      </c>
      <c r="AS2225">
        <f>IFERROR(IF((S2225-Q2225)&gt;0,1,0),0)</f>
        <v>1</v>
      </c>
      <c r="AT2225">
        <f>IFERROR(IF((AH2225-AI2225)&lt;0,1,0),0)</f>
        <v>0</v>
      </c>
      <c r="AU2225">
        <f>IFERROR(IF((AJ2225-AK2225)&gt;0,1,0),0)</f>
        <v>1</v>
      </c>
      <c r="AV2225">
        <f>IFERROR(IF((AL2225-AM2225)&gt;0,1,0),0)</f>
        <v>0</v>
      </c>
      <c r="AW2225">
        <f>IFERROR(IF((AN2225-AO2225)&gt;0,1,0),0)</f>
        <v>0</v>
      </c>
      <c r="AX2225">
        <f>IFERROR(IF((AC2225-AD2225)&lt;0,1,0),0)</f>
        <v>0</v>
      </c>
      <c r="AY2225">
        <f>SUM(AP2225:AX2225)</f>
        <v>4</v>
      </c>
    </row>
    <row r="2226" spans="1:51" x14ac:dyDescent="0.45">
      <c r="A2226" s="1" t="s">
        <v>1364</v>
      </c>
      <c r="B2226" s="2">
        <v>4092889</v>
      </c>
      <c r="C2226" s="3" t="s">
        <v>5337</v>
      </c>
      <c r="D2226" s="5">
        <v>150.07</v>
      </c>
      <c r="E2226" s="5">
        <v>31706.609966209999</v>
      </c>
      <c r="F2226" s="3" t="s">
        <v>4525</v>
      </c>
      <c r="G2226" s="3" t="s">
        <v>4526</v>
      </c>
      <c r="H2226" s="3" t="s">
        <v>4705</v>
      </c>
      <c r="I2226" s="3" t="s">
        <v>4975</v>
      </c>
      <c r="J2226" s="3" t="s">
        <v>5029</v>
      </c>
      <c r="K2226" s="6">
        <v>3409517</v>
      </c>
      <c r="L2226" s="6">
        <v>3318689</v>
      </c>
      <c r="M2226" s="6">
        <v>2250223</v>
      </c>
      <c r="N2226" s="6">
        <v>2176780</v>
      </c>
      <c r="O2226" s="6">
        <v>1467263</v>
      </c>
      <c r="P2226" s="6">
        <v>1436528</v>
      </c>
      <c r="Q2226" s="6">
        <v>849838</v>
      </c>
      <c r="R2226" s="6">
        <v>845749</v>
      </c>
      <c r="S2226" s="6">
        <v>1843666</v>
      </c>
      <c r="T2226" s="6">
        <v>1783747</v>
      </c>
      <c r="U2226" s="6">
        <v>11533923</v>
      </c>
      <c r="V2226" s="6">
        <v>11247132</v>
      </c>
      <c r="W2226" s="6">
        <v>28063117</v>
      </c>
      <c r="X2226" s="6">
        <v>27762080</v>
      </c>
      <c r="Y2226" s="6" t="s">
        <v>4474</v>
      </c>
      <c r="Z2226" s="6" t="s">
        <v>4474</v>
      </c>
      <c r="AA2226" s="6" t="s">
        <v>4474</v>
      </c>
      <c r="AB2226" s="6" t="s">
        <v>4474</v>
      </c>
      <c r="AC2226" s="6">
        <v>211981742</v>
      </c>
      <c r="AD2226" s="6">
        <v>211927348</v>
      </c>
      <c r="AF2226">
        <f>Q2226/W2226</f>
        <v>3.0283093642092574E-2</v>
      </c>
      <c r="AG2226">
        <f>R2226/X2226</f>
        <v>3.0464179917354894E-2</v>
      </c>
      <c r="AH2226">
        <f>U2226/W2226</f>
        <v>0.41099935548855815</v>
      </c>
      <c r="AI2226">
        <f>V2226/X2226</f>
        <v>0.40512569663368164</v>
      </c>
      <c r="AJ2226" t="e">
        <f>Y2226/AA2226</f>
        <v>#VALUE!</v>
      </c>
      <c r="AK2226" t="e">
        <f>Z2226/AB2226</f>
        <v>#VALUE!</v>
      </c>
      <c r="AL2226">
        <f>O2226/K2226</f>
        <v>0.43034335948464253</v>
      </c>
      <c r="AM2226">
        <f>P2226/L2226</f>
        <v>0.4328600842079508</v>
      </c>
      <c r="AN2226">
        <f>K2226/W2226</f>
        <v>0.12149459377588027</v>
      </c>
      <c r="AO2226">
        <f>L2226/X2226</f>
        <v>0.11954035864747886</v>
      </c>
      <c r="AP2226">
        <f>IF(OR(Q2226&lt;0, Q2226="NA"), 0, 1)</f>
        <v>1</v>
      </c>
      <c r="AQ2226">
        <f>IF(OR(S2226&lt;0, S2226="NA"), 0, 1)</f>
        <v>1</v>
      </c>
      <c r="AR2226">
        <f>IFERROR(IF((AF2226-AG2226)&gt;0,1,0),0)</f>
        <v>0</v>
      </c>
      <c r="AS2226">
        <f>IFERROR(IF((S2226-Q2226)&gt;0,1,0),0)</f>
        <v>1</v>
      </c>
      <c r="AT2226">
        <f>IFERROR(IF((AH2226-AI2226)&lt;0,1,0),0)</f>
        <v>0</v>
      </c>
      <c r="AU2226">
        <f>IFERROR(IF((AJ2226-AK2226)&gt;0,1,0),0)</f>
        <v>0</v>
      </c>
      <c r="AV2226">
        <f>IFERROR(IF((AL2226-AM2226)&gt;0,1,0),0)</f>
        <v>0</v>
      </c>
      <c r="AW2226">
        <f>IFERROR(IF((AN2226-AO2226)&gt;0,1,0),0)</f>
        <v>1</v>
      </c>
      <c r="AX2226">
        <f>IFERROR(IF((AC2226-AD2226)&lt;0,1,0),0)</f>
        <v>0</v>
      </c>
      <c r="AY2226">
        <f>SUM(AP2226:AX2226)</f>
        <v>4</v>
      </c>
    </row>
    <row r="2227" spans="1:51" x14ac:dyDescent="0.45">
      <c r="A2227" s="1" t="s">
        <v>1366</v>
      </c>
      <c r="B2227" s="2">
        <v>3007562</v>
      </c>
      <c r="C2227" s="3" t="s">
        <v>5337</v>
      </c>
      <c r="D2227" s="5">
        <v>109.53</v>
      </c>
      <c r="E2227" s="5">
        <v>481394.70452808001</v>
      </c>
      <c r="F2227" s="3" t="s">
        <v>4654</v>
      </c>
      <c r="G2227" s="3" t="s">
        <v>4654</v>
      </c>
      <c r="H2227" s="3" t="s">
        <v>4655</v>
      </c>
      <c r="I2227" s="3" t="s">
        <v>4919</v>
      </c>
      <c r="J2227" s="3" t="s">
        <v>4843</v>
      </c>
      <c r="K2227" s="6">
        <v>343818000</v>
      </c>
      <c r="L2227" s="6">
        <v>345135000</v>
      </c>
      <c r="M2227" s="6">
        <v>71538000</v>
      </c>
      <c r="N2227" s="6">
        <v>70903000</v>
      </c>
      <c r="O2227" s="6">
        <v>47271000</v>
      </c>
      <c r="P2227" s="6">
        <v>48479000</v>
      </c>
      <c r="Q2227" s="6">
        <v>35120000</v>
      </c>
      <c r="R2227" s="6">
        <v>35495000</v>
      </c>
      <c r="S2227" s="6">
        <v>56475000</v>
      </c>
      <c r="T2227" s="6">
        <v>54869000</v>
      </c>
      <c r="U2227" s="6">
        <v>34765000</v>
      </c>
      <c r="V2227" s="6">
        <v>34406000</v>
      </c>
      <c r="W2227" s="6">
        <v>461916000</v>
      </c>
      <c r="X2227" s="6">
        <v>460707000</v>
      </c>
      <c r="Y2227" s="6">
        <v>94349000</v>
      </c>
      <c r="Z2227" s="6">
        <v>96238000</v>
      </c>
      <c r="AA2227" s="6">
        <v>69993000</v>
      </c>
      <c r="AB2227" s="6">
        <v>70763000</v>
      </c>
      <c r="AC2227" s="6">
        <v>4395094536</v>
      </c>
      <c r="AD2227" s="6">
        <v>4442826580</v>
      </c>
      <c r="AF2227">
        <f>Q2227/W2227</f>
        <v>7.6031139860927091E-2</v>
      </c>
      <c r="AG2227">
        <f>R2227/X2227</f>
        <v>7.70446292328964E-2</v>
      </c>
      <c r="AH2227">
        <f>U2227/W2227</f>
        <v>7.5262601858346545E-2</v>
      </c>
      <c r="AI2227">
        <f>V2227/X2227</f>
        <v>7.4680870922299858E-2</v>
      </c>
      <c r="AJ2227">
        <f>Y2227/AA2227</f>
        <v>1.347977654908348</v>
      </c>
      <c r="AK2227">
        <f>Z2227/AB2227</f>
        <v>1.3600045221372752</v>
      </c>
      <c r="AL2227">
        <f>O2227/K2227</f>
        <v>0.13748843865068147</v>
      </c>
      <c r="AM2227">
        <f>P2227/L2227</f>
        <v>0.14046387645414113</v>
      </c>
      <c r="AN2227">
        <f>K2227/W2227</f>
        <v>0.74433013794715919</v>
      </c>
      <c r="AO2227">
        <f>L2227/X2227</f>
        <v>0.7491420794561402</v>
      </c>
      <c r="AP2227">
        <f>IF(OR(Q2227&lt;0, Q2227="NA"), 0, 1)</f>
        <v>1</v>
      </c>
      <c r="AQ2227">
        <f>IF(OR(S2227&lt;0, S2227="NA"), 0, 1)</f>
        <v>1</v>
      </c>
      <c r="AR2227">
        <f>IFERROR(IF((AF2227-AG2227)&gt;0,1,0),0)</f>
        <v>0</v>
      </c>
      <c r="AS2227">
        <f>IFERROR(IF((S2227-Q2227)&gt;0,1,0),0)</f>
        <v>1</v>
      </c>
      <c r="AT2227">
        <f>IFERROR(IF((AH2227-AI2227)&lt;0,1,0),0)</f>
        <v>0</v>
      </c>
      <c r="AU2227">
        <f>IFERROR(IF((AJ2227-AK2227)&gt;0,1,0),0)</f>
        <v>0</v>
      </c>
      <c r="AV2227">
        <f>IFERROR(IF((AL2227-AM2227)&gt;0,1,0),0)</f>
        <v>0</v>
      </c>
      <c r="AW2227">
        <f>IFERROR(IF((AN2227-AO2227)&gt;0,1,0),0)</f>
        <v>0</v>
      </c>
      <c r="AX2227">
        <f>IFERROR(IF((AC2227-AD2227)&lt;0,1,0),0)</f>
        <v>1</v>
      </c>
      <c r="AY2227">
        <f>SUM(AP2227:AX2227)</f>
        <v>4</v>
      </c>
    </row>
    <row r="2228" spans="1:51" x14ac:dyDescent="0.45">
      <c r="A2228" s="1" t="s">
        <v>1370</v>
      </c>
      <c r="B2228" s="2">
        <v>100237</v>
      </c>
      <c r="C2228" s="3" t="s">
        <v>5337</v>
      </c>
      <c r="D2228" s="5">
        <v>15.55</v>
      </c>
      <c r="E2228" s="5">
        <v>5592.0234663499996</v>
      </c>
      <c r="F2228" s="3" t="s">
        <v>4480</v>
      </c>
      <c r="G2228" s="3" t="s">
        <v>4481</v>
      </c>
      <c r="H2228" s="3" t="s">
        <v>4481</v>
      </c>
      <c r="I2228" s="3" t="s">
        <v>4482</v>
      </c>
      <c r="J2228" s="3" t="s">
        <v>4484</v>
      </c>
      <c r="K2228" s="6">
        <v>1596838</v>
      </c>
      <c r="L2228" s="6">
        <v>1560807</v>
      </c>
      <c r="M2228" s="6" t="s">
        <v>4474</v>
      </c>
      <c r="N2228" s="6" t="s">
        <v>4474</v>
      </c>
      <c r="O2228" s="6">
        <v>1527430</v>
      </c>
      <c r="P2228" s="6">
        <v>1444134</v>
      </c>
      <c r="Q2228" s="6">
        <v>465332</v>
      </c>
      <c r="R2228" s="6">
        <v>406144</v>
      </c>
      <c r="S2228" s="6" t="s">
        <v>4474</v>
      </c>
      <c r="T2228" s="6">
        <v>604000</v>
      </c>
      <c r="U2228" s="6" t="s">
        <v>4474</v>
      </c>
      <c r="V2228" s="6">
        <v>693000</v>
      </c>
      <c r="W2228" s="6">
        <v>48624985</v>
      </c>
      <c r="X2228" s="6">
        <v>47975574</v>
      </c>
      <c r="Y2228" s="6" t="s">
        <v>4474</v>
      </c>
      <c r="Z2228" s="6" t="s">
        <v>4474</v>
      </c>
      <c r="AA2228" s="6" t="s">
        <v>4474</v>
      </c>
      <c r="AB2228" s="6" t="s">
        <v>4474</v>
      </c>
      <c r="AC2228" s="6">
        <v>359615657</v>
      </c>
      <c r="AD2228" s="6">
        <v>359585544</v>
      </c>
      <c r="AF2228">
        <f>Q2228/W2228</f>
        <v>9.5698127207648493E-3</v>
      </c>
      <c r="AG2228">
        <f>R2228/X2228</f>
        <v>8.4656412865430231E-3</v>
      </c>
      <c r="AH2228" t="e">
        <f>U2228/W2228</f>
        <v>#VALUE!</v>
      </c>
      <c r="AI2228">
        <f>V2228/X2228</f>
        <v>1.4444850623360962E-2</v>
      </c>
      <c r="AJ2228" t="e">
        <f>Y2228/AA2228</f>
        <v>#VALUE!</v>
      </c>
      <c r="AK2228" t="e">
        <f>Z2228/AB2228</f>
        <v>#VALUE!</v>
      </c>
      <c r="AL2228">
        <f>O2228/K2228</f>
        <v>0.95653410051614507</v>
      </c>
      <c r="AM2228">
        <f>P2228/L2228</f>
        <v>0.9252482850217868</v>
      </c>
      <c r="AN2228">
        <f>K2228/W2228</f>
        <v>3.2839866171681081E-2</v>
      </c>
      <c r="AO2228">
        <f>L2228/X2228</f>
        <v>3.2533367917599067E-2</v>
      </c>
      <c r="AP2228">
        <f>IF(OR(Q2228&lt;0, Q2228="NA"), 0, 1)</f>
        <v>1</v>
      </c>
      <c r="AQ2228">
        <f>IF(OR(S2228&lt;0, S2228="NA"), 0, 1)</f>
        <v>0</v>
      </c>
      <c r="AR2228">
        <f>IFERROR(IF((AF2228-AG2228)&gt;0,1,0),0)</f>
        <v>1</v>
      </c>
      <c r="AS2228">
        <f>IFERROR(IF((S2228-Q2228)&gt;0,1,0),0)</f>
        <v>0</v>
      </c>
      <c r="AT2228">
        <f>IFERROR(IF((AH2228-AI2228)&lt;0,1,0),0)</f>
        <v>0</v>
      </c>
      <c r="AU2228">
        <f>IFERROR(IF((AJ2228-AK2228)&gt;0,1,0),0)</f>
        <v>0</v>
      </c>
      <c r="AV2228">
        <f>IFERROR(IF((AL2228-AM2228)&gt;0,1,0),0)</f>
        <v>1</v>
      </c>
      <c r="AW2228">
        <f>IFERROR(IF((AN2228-AO2228)&gt;0,1,0),0)</f>
        <v>1</v>
      </c>
      <c r="AX2228">
        <f>IFERROR(IF((AC2228-AD2228)&lt;0,1,0),0)</f>
        <v>0</v>
      </c>
      <c r="AY2228">
        <f>SUM(AP2228:AX2228)</f>
        <v>4</v>
      </c>
    </row>
    <row r="2229" spans="1:51" x14ac:dyDescent="0.45">
      <c r="A2229" s="1" t="s">
        <v>1384</v>
      </c>
      <c r="B2229" s="2">
        <v>1019856</v>
      </c>
      <c r="C2229" s="3" t="s">
        <v>5337</v>
      </c>
      <c r="D2229" s="5">
        <v>52.88</v>
      </c>
      <c r="E2229" s="5">
        <v>2467.5457855999998</v>
      </c>
      <c r="F2229" s="3" t="s">
        <v>4480</v>
      </c>
      <c r="G2229" s="3" t="s">
        <v>4481</v>
      </c>
      <c r="H2229" s="3" t="s">
        <v>4481</v>
      </c>
      <c r="I2229" s="3" t="s">
        <v>4482</v>
      </c>
      <c r="J2229" s="3" t="s">
        <v>4484</v>
      </c>
      <c r="K2229" s="6">
        <v>453516</v>
      </c>
      <c r="L2229" s="6">
        <v>439565</v>
      </c>
      <c r="M2229" s="6" t="s">
        <v>4474</v>
      </c>
      <c r="N2229" s="6" t="s">
        <v>4474</v>
      </c>
      <c r="O2229" s="6">
        <v>455705</v>
      </c>
      <c r="P2229" s="6">
        <v>437266</v>
      </c>
      <c r="Q2229" s="6">
        <v>116051</v>
      </c>
      <c r="R2229" s="6">
        <v>107534</v>
      </c>
      <c r="S2229" s="6" t="s">
        <v>4474</v>
      </c>
      <c r="T2229" s="6">
        <v>189030</v>
      </c>
      <c r="U2229" s="6">
        <v>176789</v>
      </c>
      <c r="V2229" s="6">
        <v>35528</v>
      </c>
      <c r="W2229" s="6">
        <v>13157482</v>
      </c>
      <c r="X2229" s="6">
        <v>12920222</v>
      </c>
      <c r="Y2229" s="6" t="s">
        <v>4474</v>
      </c>
      <c r="Z2229" s="6" t="s">
        <v>4474</v>
      </c>
      <c r="AA2229" s="6" t="s">
        <v>4474</v>
      </c>
      <c r="AB2229" s="6" t="s">
        <v>4474</v>
      </c>
      <c r="AC2229" s="6">
        <v>46663120</v>
      </c>
      <c r="AD2229" s="6">
        <v>46658019</v>
      </c>
      <c r="AF2229">
        <f>Q2229/W2229</f>
        <v>8.82015267054897E-3</v>
      </c>
      <c r="AG2229">
        <f>R2229/X2229</f>
        <v>8.3229220055197201E-3</v>
      </c>
      <c r="AH2229">
        <f>U2229/W2229</f>
        <v>1.3436385472539503E-2</v>
      </c>
      <c r="AI2229">
        <f>V2229/X2229</f>
        <v>2.7497979523881245E-3</v>
      </c>
      <c r="AJ2229" t="e">
        <f>Y2229/AA2229</f>
        <v>#VALUE!</v>
      </c>
      <c r="AK2229" t="e">
        <f>Z2229/AB2229</f>
        <v>#VALUE!</v>
      </c>
      <c r="AL2229">
        <f>O2229/K2229</f>
        <v>1.0048267315816861</v>
      </c>
      <c r="AM2229">
        <f>P2229/L2229</f>
        <v>0.99476982926302138</v>
      </c>
      <c r="AN2229">
        <f>K2229/W2229</f>
        <v>3.4468297201546622E-2</v>
      </c>
      <c r="AO2229">
        <f>L2229/X2229</f>
        <v>3.4021474244018406E-2</v>
      </c>
      <c r="AP2229">
        <f>IF(OR(Q2229&lt;0, Q2229="NA"), 0, 1)</f>
        <v>1</v>
      </c>
      <c r="AQ2229">
        <f>IF(OR(S2229&lt;0, S2229="NA"), 0, 1)</f>
        <v>0</v>
      </c>
      <c r="AR2229">
        <f>IFERROR(IF((AF2229-AG2229)&gt;0,1,0),0)</f>
        <v>1</v>
      </c>
      <c r="AS2229">
        <f>IFERROR(IF((S2229-Q2229)&gt;0,1,0),0)</f>
        <v>0</v>
      </c>
      <c r="AT2229">
        <f>IFERROR(IF((AH2229-AI2229)&lt;0,1,0),0)</f>
        <v>0</v>
      </c>
      <c r="AU2229">
        <f>IFERROR(IF((AJ2229-AK2229)&gt;0,1,0),0)</f>
        <v>0</v>
      </c>
      <c r="AV2229">
        <f>IFERROR(IF((AL2229-AM2229)&gt;0,1,0),0)</f>
        <v>1</v>
      </c>
      <c r="AW2229">
        <f>IFERROR(IF((AN2229-AO2229)&gt;0,1,0),0)</f>
        <v>1</v>
      </c>
      <c r="AX2229">
        <f>IFERROR(IF((AC2229-AD2229)&lt;0,1,0),0)</f>
        <v>0</v>
      </c>
      <c r="AY2229">
        <f>SUM(AP2229:AX2229)</f>
        <v>4</v>
      </c>
    </row>
    <row r="2230" spans="1:51" x14ac:dyDescent="0.45">
      <c r="A2230" s="1" t="s">
        <v>1392</v>
      </c>
      <c r="B2230" s="2">
        <v>4187120</v>
      </c>
      <c r="C2230" s="3" t="s">
        <v>5337</v>
      </c>
      <c r="D2230" s="5">
        <v>185.81</v>
      </c>
      <c r="E2230" s="5">
        <v>37151.899740020002</v>
      </c>
      <c r="F2230" s="3" t="s">
        <v>4485</v>
      </c>
      <c r="G2230" s="3" t="s">
        <v>4486</v>
      </c>
      <c r="H2230" s="3" t="s">
        <v>4590</v>
      </c>
      <c r="I2230" s="3" t="s">
        <v>4590</v>
      </c>
      <c r="J2230" s="3" t="s">
        <v>5034</v>
      </c>
      <c r="K2230" s="6">
        <v>29699000</v>
      </c>
      <c r="L2230" s="6">
        <v>29635000</v>
      </c>
      <c r="M2230" s="6">
        <v>2913000</v>
      </c>
      <c r="N2230" s="6">
        <v>2978000</v>
      </c>
      <c r="O2230" s="6">
        <v>2568000</v>
      </c>
      <c r="P2230" s="6">
        <v>2643000</v>
      </c>
      <c r="Q2230" s="6">
        <v>1686000</v>
      </c>
      <c r="R2230" s="6">
        <v>1735000</v>
      </c>
      <c r="S2230" s="6">
        <v>1661000</v>
      </c>
      <c r="T2230" s="6">
        <v>1873000</v>
      </c>
      <c r="U2230" s="6">
        <v>3447000</v>
      </c>
      <c r="V2230" s="6">
        <v>3774000</v>
      </c>
      <c r="W2230" s="6">
        <v>16858000</v>
      </c>
      <c r="X2230" s="6">
        <v>16572000</v>
      </c>
      <c r="Y2230" s="6">
        <v>9625000</v>
      </c>
      <c r="Z2230" s="6">
        <v>9410000</v>
      </c>
      <c r="AA2230" s="6">
        <v>5739000</v>
      </c>
      <c r="AB2230" s="6">
        <v>5216000</v>
      </c>
      <c r="AC2230" s="6">
        <v>200281780</v>
      </c>
      <c r="AD2230" s="6">
        <v>201343253</v>
      </c>
      <c r="AF2230">
        <f>Q2230/W2230</f>
        <v>0.10001186380353541</v>
      </c>
      <c r="AG2230">
        <f>R2230/X2230</f>
        <v>0.10469466570118272</v>
      </c>
      <c r="AH2230">
        <f>U2230/W2230</f>
        <v>0.20447265393285088</v>
      </c>
      <c r="AI2230">
        <f>V2230/X2230</f>
        <v>0.2277335264301231</v>
      </c>
      <c r="AJ2230">
        <f>Y2230/AA2230</f>
        <v>1.6771214497299181</v>
      </c>
      <c r="AK2230">
        <f>Z2230/AB2230</f>
        <v>1.8040644171779141</v>
      </c>
      <c r="AL2230">
        <f>O2230/K2230</f>
        <v>8.6467557830229969E-2</v>
      </c>
      <c r="AM2230">
        <f>P2230/L2230</f>
        <v>8.9185085203306896E-2</v>
      </c>
      <c r="AN2230">
        <f>K2230/W2230</f>
        <v>1.7617155059912208</v>
      </c>
      <c r="AO2230">
        <f>L2230/X2230</f>
        <v>1.7882573014723631</v>
      </c>
      <c r="AP2230">
        <f>IF(OR(Q2230&lt;0, Q2230="NA"), 0, 1)</f>
        <v>1</v>
      </c>
      <c r="AQ2230">
        <f>IF(OR(S2230&lt;0, S2230="NA"), 0, 1)</f>
        <v>1</v>
      </c>
      <c r="AR2230">
        <f>IFERROR(IF((AF2230-AG2230)&gt;0,1,0),0)</f>
        <v>0</v>
      </c>
      <c r="AS2230">
        <f>IFERROR(IF((S2230-Q2230)&gt;0,1,0),0)</f>
        <v>0</v>
      </c>
      <c r="AT2230">
        <f>IFERROR(IF((AH2230-AI2230)&lt;0,1,0),0)</f>
        <v>1</v>
      </c>
      <c r="AU2230">
        <f>IFERROR(IF((AJ2230-AK2230)&gt;0,1,0),0)</f>
        <v>0</v>
      </c>
      <c r="AV2230">
        <f>IFERROR(IF((AL2230-AM2230)&gt;0,1,0),0)</f>
        <v>0</v>
      </c>
      <c r="AW2230">
        <f>IFERROR(IF((AN2230-AO2230)&gt;0,1,0),0)</f>
        <v>0</v>
      </c>
      <c r="AX2230">
        <f>IFERROR(IF((AC2230-AD2230)&lt;0,1,0),0)</f>
        <v>1</v>
      </c>
      <c r="AY2230">
        <f>SUM(AP2230:AX2230)</f>
        <v>4</v>
      </c>
    </row>
    <row r="2231" spans="1:51" x14ac:dyDescent="0.45">
      <c r="A2231" s="1" t="s">
        <v>1401</v>
      </c>
      <c r="B2231" s="2">
        <v>4107778</v>
      </c>
      <c r="C2231" s="3" t="s">
        <v>5337</v>
      </c>
      <c r="D2231" s="5">
        <v>58.41</v>
      </c>
      <c r="E2231" s="5">
        <v>15983.26608087</v>
      </c>
      <c r="F2231" s="3" t="s">
        <v>4480</v>
      </c>
      <c r="G2231" s="3" t="s">
        <v>4509</v>
      </c>
      <c r="H2231" s="3" t="s">
        <v>4509</v>
      </c>
      <c r="I2231" s="3" t="s">
        <v>4677</v>
      </c>
      <c r="J2231" s="3" t="s">
        <v>5038</v>
      </c>
      <c r="K2231" s="6">
        <v>13492000</v>
      </c>
      <c r="L2231" s="6">
        <v>12667000</v>
      </c>
      <c r="M2231" s="6">
        <v>1831000</v>
      </c>
      <c r="N2231" s="6">
        <v>2073000</v>
      </c>
      <c r="O2231" s="6">
        <v>1131000</v>
      </c>
      <c r="P2231" s="6">
        <v>1409000</v>
      </c>
      <c r="Q2231" s="6">
        <v>769000</v>
      </c>
      <c r="R2231" s="6">
        <v>975000</v>
      </c>
      <c r="S2231" s="6">
        <v>7583000</v>
      </c>
      <c r="T2231" s="6">
        <v>6293000</v>
      </c>
      <c r="U2231" s="6">
        <v>4186000</v>
      </c>
      <c r="V2231" s="6">
        <v>4175000</v>
      </c>
      <c r="W2231" s="6">
        <v>94672000</v>
      </c>
      <c r="X2231" s="6">
        <v>88824000</v>
      </c>
      <c r="Y2231" s="6" t="s">
        <v>4474</v>
      </c>
      <c r="Z2231" s="6" t="s">
        <v>4474</v>
      </c>
      <c r="AA2231" s="6" t="s">
        <v>4474</v>
      </c>
      <c r="AB2231" s="6" t="s">
        <v>4474</v>
      </c>
      <c r="AC2231" s="6">
        <v>274000000</v>
      </c>
      <c r="AD2231" s="6">
        <v>273000000</v>
      </c>
      <c r="AF2231">
        <f>Q2231/W2231</f>
        <v>8.1227818151090071E-3</v>
      </c>
      <c r="AG2231">
        <f>R2231/X2231</f>
        <v>1.0976763037017022E-2</v>
      </c>
      <c r="AH2231">
        <f>U2231/W2231</f>
        <v>4.421581882710833E-2</v>
      </c>
      <c r="AI2231">
        <f>V2231/X2231</f>
        <v>4.7003062235431867E-2</v>
      </c>
      <c r="AJ2231" t="e">
        <f>Y2231/AA2231</f>
        <v>#VALUE!</v>
      </c>
      <c r="AK2231" t="e">
        <f>Z2231/AB2231</f>
        <v>#VALUE!</v>
      </c>
      <c r="AL2231">
        <f>O2231/K2231</f>
        <v>8.3827453305662616E-2</v>
      </c>
      <c r="AM2231">
        <f>P2231/L2231</f>
        <v>0.1112339148969764</v>
      </c>
      <c r="AN2231">
        <f>K2231/W2231</f>
        <v>0.14251309785364205</v>
      </c>
      <c r="AO2231">
        <f>L2231/X2231</f>
        <v>0.14260785373322526</v>
      </c>
      <c r="AP2231">
        <f>IF(OR(Q2231&lt;0, Q2231="NA"), 0, 1)</f>
        <v>1</v>
      </c>
      <c r="AQ2231">
        <f>IF(OR(S2231&lt;0, S2231="NA"), 0, 1)</f>
        <v>1</v>
      </c>
      <c r="AR2231">
        <f>IFERROR(IF((AF2231-AG2231)&gt;0,1,0),0)</f>
        <v>0</v>
      </c>
      <c r="AS2231">
        <f>IFERROR(IF((S2231-Q2231)&gt;0,1,0),0)</f>
        <v>1</v>
      </c>
      <c r="AT2231">
        <f>IFERROR(IF((AH2231-AI2231)&lt;0,1,0),0)</f>
        <v>1</v>
      </c>
      <c r="AU2231">
        <f>IFERROR(IF((AJ2231-AK2231)&gt;0,1,0),0)</f>
        <v>0</v>
      </c>
      <c r="AV2231">
        <f>IFERROR(IF((AL2231-AM2231)&gt;0,1,0),0)</f>
        <v>0</v>
      </c>
      <c r="AW2231">
        <f>IFERROR(IF((AN2231-AO2231)&gt;0,1,0),0)</f>
        <v>0</v>
      </c>
      <c r="AX2231">
        <f>IFERROR(IF((AC2231-AD2231)&lt;0,1,0),0)</f>
        <v>0</v>
      </c>
      <c r="AY2231">
        <f>SUM(AP2231:AX2231)</f>
        <v>4</v>
      </c>
    </row>
    <row r="2232" spans="1:51" x14ac:dyDescent="0.45">
      <c r="A2232" s="1" t="s">
        <v>1403</v>
      </c>
      <c r="B2232" s="2">
        <v>4281181</v>
      </c>
      <c r="C2232" s="3" t="s">
        <v>5335</v>
      </c>
      <c r="D2232" s="5">
        <v>21.87</v>
      </c>
      <c r="E2232" s="5">
        <v>741.71343923999996</v>
      </c>
      <c r="F2232" s="3" t="s">
        <v>4480</v>
      </c>
      <c r="G2232" s="3" t="s">
        <v>4491</v>
      </c>
      <c r="H2232" s="3" t="s">
        <v>4492</v>
      </c>
      <c r="I2232" s="3" t="s">
        <v>4493</v>
      </c>
      <c r="J2232" s="3" t="s">
        <v>4494</v>
      </c>
      <c r="K2232" s="6">
        <v>145008</v>
      </c>
      <c r="L2232" s="6">
        <v>140811</v>
      </c>
      <c r="M2232" s="6" t="s">
        <v>4474</v>
      </c>
      <c r="N2232" s="6" t="s">
        <v>4474</v>
      </c>
      <c r="O2232" s="6">
        <v>98661</v>
      </c>
      <c r="P2232" s="6">
        <v>93309</v>
      </c>
      <c r="Q2232" s="6">
        <v>87129</v>
      </c>
      <c r="R2232" s="6">
        <v>94951</v>
      </c>
      <c r="S2232" s="6">
        <v>-72460</v>
      </c>
      <c r="T2232" s="6">
        <v>-51905</v>
      </c>
      <c r="U2232" s="6">
        <v>471431</v>
      </c>
      <c r="V2232" s="6">
        <v>464969</v>
      </c>
      <c r="W2232" s="6">
        <v>1161053</v>
      </c>
      <c r="X2232" s="6">
        <v>1145939</v>
      </c>
      <c r="Y2232" s="6">
        <v>70378</v>
      </c>
      <c r="Z2232" s="6">
        <v>67515</v>
      </c>
      <c r="AA2232" s="6">
        <v>30861</v>
      </c>
      <c r="AB2232" s="6">
        <v>34204</v>
      </c>
      <c r="AC2232" s="6">
        <v>33914652</v>
      </c>
      <c r="AD2232" s="6">
        <v>33161240</v>
      </c>
      <c r="AF2232">
        <f>Q2232/W2232</f>
        <v>7.5043085888413366E-2</v>
      </c>
      <c r="AG2232">
        <f>R2232/X2232</f>
        <v>8.2858686195338496E-2</v>
      </c>
      <c r="AH2232">
        <f>U2232/W2232</f>
        <v>0.40603745048675643</v>
      </c>
      <c r="AI2232">
        <f>V2232/X2232</f>
        <v>0.40575370940338013</v>
      </c>
      <c r="AJ2232">
        <f>Y2232/AA2232</f>
        <v>2.2804834580862576</v>
      </c>
      <c r="AK2232">
        <f>Z2232/AB2232</f>
        <v>1.9738919424628698</v>
      </c>
      <c r="AL2232">
        <f>O2232/K2232</f>
        <v>0.6803831512744124</v>
      </c>
      <c r="AM2232">
        <f>P2232/L2232</f>
        <v>0.66265419605002451</v>
      </c>
      <c r="AN2232">
        <f>K2232/W2232</f>
        <v>0.12489352337920835</v>
      </c>
      <c r="AO2232">
        <f>L2232/X2232</f>
        <v>0.12287826838950415</v>
      </c>
      <c r="AP2232">
        <f>IF(OR(Q2232&lt;0, Q2232="NA"), 0, 1)</f>
        <v>1</v>
      </c>
      <c r="AQ2232">
        <f>IF(OR(S2232&lt;0, S2232="NA"), 0, 1)</f>
        <v>0</v>
      </c>
      <c r="AR2232">
        <f>IFERROR(IF((AF2232-AG2232)&gt;0,1,0),0)</f>
        <v>0</v>
      </c>
      <c r="AS2232">
        <f>IFERROR(IF((S2232-Q2232)&gt;0,1,0),0)</f>
        <v>0</v>
      </c>
      <c r="AT2232">
        <f>IFERROR(IF((AH2232-AI2232)&lt;0,1,0),0)</f>
        <v>0</v>
      </c>
      <c r="AU2232">
        <f>IFERROR(IF((AJ2232-AK2232)&gt;0,1,0),0)</f>
        <v>1</v>
      </c>
      <c r="AV2232">
        <f>IFERROR(IF((AL2232-AM2232)&gt;0,1,0),0)</f>
        <v>1</v>
      </c>
      <c r="AW2232">
        <f>IFERROR(IF((AN2232-AO2232)&gt;0,1,0),0)</f>
        <v>1</v>
      </c>
      <c r="AX2232">
        <f>IFERROR(IF((AC2232-AD2232)&lt;0,1,0),0)</f>
        <v>0</v>
      </c>
      <c r="AY2232">
        <f>SUM(AP2232:AX2232)</f>
        <v>4</v>
      </c>
    </row>
    <row r="2233" spans="1:51" x14ac:dyDescent="0.45">
      <c r="A2233" s="1" t="s">
        <v>1406</v>
      </c>
      <c r="B2233" s="2">
        <v>26009198</v>
      </c>
      <c r="C2233" s="3" t="s">
        <v>5337</v>
      </c>
      <c r="D2233" s="5">
        <v>26.44</v>
      </c>
      <c r="E2233" s="5">
        <v>262.45433328000001</v>
      </c>
      <c r="F2233" s="3" t="s">
        <v>4480</v>
      </c>
      <c r="G2233" s="3" t="s">
        <v>4491</v>
      </c>
      <c r="H2233" s="3" t="s">
        <v>4491</v>
      </c>
      <c r="I2233" s="3" t="s">
        <v>4831</v>
      </c>
      <c r="J2233" s="3" t="s">
        <v>5039</v>
      </c>
      <c r="K2233" s="6">
        <v>719526</v>
      </c>
      <c r="L2233" s="6">
        <v>359013</v>
      </c>
      <c r="M2233" s="6" t="s">
        <v>4474</v>
      </c>
      <c r="N2233" s="6" t="s">
        <v>4474</v>
      </c>
      <c r="O2233" s="6" t="s">
        <v>4474</v>
      </c>
      <c r="P2233" s="6" t="s">
        <v>4474</v>
      </c>
      <c r="Q2233" s="6">
        <v>316520</v>
      </c>
      <c r="R2233" s="6">
        <v>-60531</v>
      </c>
      <c r="S2233" s="6">
        <v>-378945</v>
      </c>
      <c r="T2233" s="6">
        <v>-423491</v>
      </c>
      <c r="U2233" s="6">
        <v>9878979</v>
      </c>
      <c r="V2233" s="6">
        <v>8260109</v>
      </c>
      <c r="W2233" s="6">
        <v>28950384</v>
      </c>
      <c r="X2233" s="6">
        <v>27974354</v>
      </c>
      <c r="Y2233" s="6">
        <v>28546252</v>
      </c>
      <c r="Z2233" s="6">
        <v>27543284</v>
      </c>
      <c r="AA2233" s="6">
        <v>267462</v>
      </c>
      <c r="AB2233" s="6">
        <v>1433922</v>
      </c>
      <c r="AC2233" s="6">
        <v>9925802</v>
      </c>
      <c r="AD2233" s="6">
        <v>9918193</v>
      </c>
      <c r="AF2233">
        <f>Q2233/W2233</f>
        <v>1.0933188312804418E-2</v>
      </c>
      <c r="AG2233">
        <f>R2233/X2233</f>
        <v>-2.1638033178532023E-3</v>
      </c>
      <c r="AH2233">
        <f>U2233/W2233</f>
        <v>0.34123827165815834</v>
      </c>
      <c r="AI2233">
        <f>V2233/X2233</f>
        <v>0.29527434306436529</v>
      </c>
      <c r="AJ2233">
        <f>Y2233/AA2233</f>
        <v>106.73012240991244</v>
      </c>
      <c r="AK2233">
        <f>Z2233/AB2233</f>
        <v>19.208355824096429</v>
      </c>
      <c r="AL2233" t="e">
        <f>O2233/K2233</f>
        <v>#VALUE!</v>
      </c>
      <c r="AM2233" t="e">
        <f>P2233/L2233</f>
        <v>#VALUE!</v>
      </c>
      <c r="AN2233">
        <f>K2233/W2233</f>
        <v>2.4853763597747096E-2</v>
      </c>
      <c r="AO2233">
        <f>L2233/X2233</f>
        <v>1.283364756162019E-2</v>
      </c>
      <c r="AP2233">
        <f>IF(OR(Q2233&lt;0, Q2233="NA"), 0, 1)</f>
        <v>1</v>
      </c>
      <c r="AQ2233">
        <f>IF(OR(S2233&lt;0, S2233="NA"), 0, 1)</f>
        <v>0</v>
      </c>
      <c r="AR2233">
        <f>IFERROR(IF((AF2233-AG2233)&gt;0,1,0),0)</f>
        <v>1</v>
      </c>
      <c r="AS2233">
        <f>IFERROR(IF((S2233-Q2233)&gt;0,1,0),0)</f>
        <v>0</v>
      </c>
      <c r="AT2233">
        <f>IFERROR(IF((AH2233-AI2233)&lt;0,1,0),0)</f>
        <v>0</v>
      </c>
      <c r="AU2233">
        <f>IFERROR(IF((AJ2233-AK2233)&gt;0,1,0),0)</f>
        <v>1</v>
      </c>
      <c r="AV2233">
        <f>IFERROR(IF((AL2233-AM2233)&gt;0,1,0),0)</f>
        <v>0</v>
      </c>
      <c r="AW2233">
        <f>IFERROR(IF((AN2233-AO2233)&gt;0,1,0),0)</f>
        <v>1</v>
      </c>
      <c r="AX2233">
        <f>IFERROR(IF((AC2233-AD2233)&lt;0,1,0),0)</f>
        <v>0</v>
      </c>
      <c r="AY2233">
        <f>SUM(AP2233:AX2233)</f>
        <v>4</v>
      </c>
    </row>
    <row r="2234" spans="1:51" x14ac:dyDescent="0.45">
      <c r="A2234" s="1" t="s">
        <v>1407</v>
      </c>
      <c r="B2234" s="2">
        <v>1016825</v>
      </c>
      <c r="C2234" s="3" t="s">
        <v>5335</v>
      </c>
      <c r="D2234" s="5">
        <v>26.98</v>
      </c>
      <c r="E2234" s="5">
        <v>525.42562531999999</v>
      </c>
      <c r="F2234" s="3" t="s">
        <v>4480</v>
      </c>
      <c r="G2234" s="3" t="s">
        <v>4481</v>
      </c>
      <c r="H2234" s="3" t="s">
        <v>4481</v>
      </c>
      <c r="I2234" s="3" t="s">
        <v>4482</v>
      </c>
      <c r="J2234" s="3" t="s">
        <v>4484</v>
      </c>
      <c r="K2234" s="6">
        <v>199907</v>
      </c>
      <c r="L2234" s="6">
        <v>202087</v>
      </c>
      <c r="M2234" s="6" t="s">
        <v>4474</v>
      </c>
      <c r="N2234" s="6" t="s">
        <v>4474</v>
      </c>
      <c r="O2234" s="6">
        <v>211873</v>
      </c>
      <c r="P2234" s="6">
        <v>209580</v>
      </c>
      <c r="Q2234" s="6">
        <v>50945</v>
      </c>
      <c r="R2234" s="6">
        <v>51501</v>
      </c>
      <c r="S2234" s="6">
        <v>2442</v>
      </c>
      <c r="T2234" s="6">
        <v>44043</v>
      </c>
      <c r="U2234" s="6">
        <v>74765</v>
      </c>
      <c r="V2234" s="6">
        <v>74687</v>
      </c>
      <c r="W2234" s="6">
        <v>6156317</v>
      </c>
      <c r="X2234" s="6">
        <v>6131772</v>
      </c>
      <c r="Y2234" s="6" t="s">
        <v>4474</v>
      </c>
      <c r="Z2234" s="6" t="s">
        <v>4474</v>
      </c>
      <c r="AA2234" s="6" t="s">
        <v>4474</v>
      </c>
      <c r="AB2234" s="6" t="s">
        <v>4474</v>
      </c>
      <c r="AC2234" s="6">
        <v>15474314</v>
      </c>
      <c r="AD2234" s="6">
        <v>15472395</v>
      </c>
      <c r="AF2234">
        <f>Q2234/W2234</f>
        <v>8.2752398877445725E-3</v>
      </c>
      <c r="AG2234">
        <f>R2234/X2234</f>
        <v>8.3990402774271455E-3</v>
      </c>
      <c r="AH2234">
        <f>U2234/W2234</f>
        <v>1.2144436356997211E-2</v>
      </c>
      <c r="AI2234">
        <f>V2234/X2234</f>
        <v>1.2180328948956353E-2</v>
      </c>
      <c r="AJ2234" t="e">
        <f>Y2234/AA2234</f>
        <v>#VALUE!</v>
      </c>
      <c r="AK2234" t="e">
        <f>Z2234/AB2234</f>
        <v>#VALUE!</v>
      </c>
      <c r="AL2234">
        <f>O2234/K2234</f>
        <v>1.0598578338927602</v>
      </c>
      <c r="AM2234">
        <f>P2234/L2234</f>
        <v>1.0370780901294987</v>
      </c>
      <c r="AN2234">
        <f>K2234/W2234</f>
        <v>3.247184964646882E-2</v>
      </c>
      <c r="AO2234">
        <f>L2234/X2234</f>
        <v>3.2957357188101583E-2</v>
      </c>
      <c r="AP2234">
        <f>IF(OR(Q2234&lt;0, Q2234="NA"), 0, 1)</f>
        <v>1</v>
      </c>
      <c r="AQ2234">
        <f>IF(OR(S2234&lt;0, S2234="NA"), 0, 1)</f>
        <v>1</v>
      </c>
      <c r="AR2234">
        <f>IFERROR(IF((AF2234-AG2234)&gt;0,1,0),0)</f>
        <v>0</v>
      </c>
      <c r="AS2234">
        <f>IFERROR(IF((S2234-Q2234)&gt;0,1,0),0)</f>
        <v>0</v>
      </c>
      <c r="AT2234">
        <f>IFERROR(IF((AH2234-AI2234)&lt;0,1,0),0)</f>
        <v>1</v>
      </c>
      <c r="AU2234">
        <f>IFERROR(IF((AJ2234-AK2234)&gt;0,1,0),0)</f>
        <v>0</v>
      </c>
      <c r="AV2234">
        <f>IFERROR(IF((AL2234-AM2234)&gt;0,1,0),0)</f>
        <v>1</v>
      </c>
      <c r="AW2234">
        <f>IFERROR(IF((AN2234-AO2234)&gt;0,1,0),0)</f>
        <v>0</v>
      </c>
      <c r="AX2234">
        <f>IFERROR(IF((AC2234-AD2234)&lt;0,1,0),0)</f>
        <v>0</v>
      </c>
      <c r="AY2234">
        <f>SUM(AP2234:AX2234)</f>
        <v>4</v>
      </c>
    </row>
    <row r="2235" spans="1:51" x14ac:dyDescent="0.45">
      <c r="A2235" s="1" t="s">
        <v>1409</v>
      </c>
      <c r="B2235" s="2">
        <v>8884505</v>
      </c>
      <c r="C2235" s="3" t="s">
        <v>5337</v>
      </c>
      <c r="D2235" s="5">
        <v>7.34</v>
      </c>
      <c r="E2235" s="5">
        <v>1907.2626156199999</v>
      </c>
      <c r="F2235" s="3" t="s">
        <v>4480</v>
      </c>
      <c r="G2235" s="3" t="s">
        <v>4491</v>
      </c>
      <c r="H2235" s="3" t="s">
        <v>4663</v>
      </c>
      <c r="I2235" s="3" t="s">
        <v>4663</v>
      </c>
      <c r="J2235" s="3" t="s">
        <v>4595</v>
      </c>
      <c r="K2235" s="6">
        <v>1789467.8256892727</v>
      </c>
      <c r="L2235" s="6">
        <v>1773559.1774419246</v>
      </c>
      <c r="M2235" s="6">
        <v>988265.64469073573</v>
      </c>
      <c r="N2235" s="6">
        <v>981194.71698969731</v>
      </c>
      <c r="O2235" s="6">
        <v>985275.40835488611</v>
      </c>
      <c r="P2235" s="6">
        <v>978167.54138652224</v>
      </c>
      <c r="Q2235" s="6">
        <v>310504.36356789467</v>
      </c>
      <c r="R2235" s="6">
        <v>302795.24766944529</v>
      </c>
      <c r="S2235" s="6">
        <v>387993.04176490381</v>
      </c>
      <c r="T2235" s="6">
        <v>193082.56583512292</v>
      </c>
      <c r="U2235" s="6" t="s">
        <v>4474</v>
      </c>
      <c r="V2235" s="6" t="s">
        <v>4474</v>
      </c>
      <c r="W2235" s="6">
        <v>3247355.0502530471</v>
      </c>
      <c r="X2235" s="6">
        <v>3021088.4971583486</v>
      </c>
      <c r="Y2235" s="6">
        <v>2617116.6868629269</v>
      </c>
      <c r="Z2235" s="6">
        <v>2443948.7264170418</v>
      </c>
      <c r="AA2235" s="6">
        <v>307926.29553068645</v>
      </c>
      <c r="AB2235" s="6">
        <v>262050.39287729296</v>
      </c>
      <c r="AC2235" s="6">
        <v>254774575</v>
      </c>
      <c r="AD2235" s="6">
        <v>259730404</v>
      </c>
      <c r="AF2235">
        <f>Q2235/W2235</f>
        <v>9.5617620729121972E-2</v>
      </c>
      <c r="AG2235">
        <f>R2235/X2235</f>
        <v>0.10022720220021891</v>
      </c>
      <c r="AH2235" t="e">
        <f>U2235/W2235</f>
        <v>#VALUE!</v>
      </c>
      <c r="AI2235" t="e">
        <f>V2235/X2235</f>
        <v>#VALUE!</v>
      </c>
      <c r="AJ2235">
        <f>Y2235/AA2235</f>
        <v>8.4991659525294345</v>
      </c>
      <c r="AK2235">
        <f>Z2235/AB2235</f>
        <v>9.3262547694841231</v>
      </c>
      <c r="AL2235">
        <f>O2235/K2235</f>
        <v>0.55059688372735882</v>
      </c>
      <c r="AM2235">
        <f>P2235/L2235</f>
        <v>0.55152799738961766</v>
      </c>
      <c r="AN2235">
        <f>K2235/W2235</f>
        <v>0.55105394944412689</v>
      </c>
      <c r="AO2235">
        <f>L2235/X2235</f>
        <v>0.5870596571765917</v>
      </c>
      <c r="AP2235">
        <f>IF(OR(Q2235&lt;0, Q2235="NA"), 0, 1)</f>
        <v>1</v>
      </c>
      <c r="AQ2235">
        <f>IF(OR(S2235&lt;0, S2235="NA"), 0, 1)</f>
        <v>1</v>
      </c>
      <c r="AR2235">
        <f>IFERROR(IF((AF2235-AG2235)&gt;0,1,0),0)</f>
        <v>0</v>
      </c>
      <c r="AS2235">
        <f>IFERROR(IF((S2235-Q2235)&gt;0,1,0),0)</f>
        <v>1</v>
      </c>
      <c r="AT2235">
        <f>IFERROR(IF((AH2235-AI2235)&lt;0,1,0),0)</f>
        <v>0</v>
      </c>
      <c r="AU2235">
        <f>IFERROR(IF((AJ2235-AK2235)&gt;0,1,0),0)</f>
        <v>0</v>
      </c>
      <c r="AV2235">
        <f>IFERROR(IF((AL2235-AM2235)&gt;0,1,0),0)</f>
        <v>0</v>
      </c>
      <c r="AW2235">
        <f>IFERROR(IF((AN2235-AO2235)&gt;0,1,0),0)</f>
        <v>0</v>
      </c>
      <c r="AX2235">
        <f>IFERROR(IF((AC2235-AD2235)&lt;0,1,0),0)</f>
        <v>1</v>
      </c>
      <c r="AY2235">
        <f>SUM(AP2235:AX2235)</f>
        <v>4</v>
      </c>
    </row>
    <row r="2236" spans="1:51" x14ac:dyDescent="0.45">
      <c r="A2236" s="1" t="s">
        <v>1412</v>
      </c>
      <c r="B2236" s="2">
        <v>4088671</v>
      </c>
      <c r="C2236" s="3" t="s">
        <v>5335</v>
      </c>
      <c r="D2236" s="5">
        <v>18.57</v>
      </c>
      <c r="E2236" s="5">
        <v>3206.1566835899998</v>
      </c>
      <c r="F2236" s="3" t="s">
        <v>4485</v>
      </c>
      <c r="G2236" s="3" t="s">
        <v>4517</v>
      </c>
      <c r="H2236" s="3" t="s">
        <v>4640</v>
      </c>
      <c r="I2236" s="3" t="s">
        <v>4641</v>
      </c>
      <c r="J2236" s="3" t="s">
        <v>4642</v>
      </c>
      <c r="K2236" s="6">
        <v>755643</v>
      </c>
      <c r="L2236" s="6">
        <v>756888</v>
      </c>
      <c r="M2236" s="6">
        <v>204271</v>
      </c>
      <c r="N2236" s="6">
        <v>207420</v>
      </c>
      <c r="O2236" s="6">
        <v>81171</v>
      </c>
      <c r="P2236" s="6">
        <v>82069</v>
      </c>
      <c r="Q2236" s="6">
        <v>4906</v>
      </c>
      <c r="R2236" s="6">
        <v>24539</v>
      </c>
      <c r="S2236" s="6">
        <v>170602</v>
      </c>
      <c r="T2236" s="6">
        <v>161470</v>
      </c>
      <c r="U2236" s="6">
        <v>559844</v>
      </c>
      <c r="V2236" s="6">
        <v>559372</v>
      </c>
      <c r="W2236" s="6">
        <v>1657134</v>
      </c>
      <c r="X2236" s="6">
        <v>1635950</v>
      </c>
      <c r="Y2236" s="6">
        <v>466975</v>
      </c>
      <c r="Z2236" s="6">
        <v>427225</v>
      </c>
      <c r="AA2236" s="6">
        <v>121352</v>
      </c>
      <c r="AB2236" s="6">
        <v>99098</v>
      </c>
      <c r="AC2236" s="6">
        <v>145558948</v>
      </c>
      <c r="AD2236" s="6">
        <v>145324615</v>
      </c>
      <c r="AF2236">
        <f>Q2236/W2236</f>
        <v>2.9605330649181056E-3</v>
      </c>
      <c r="AG2236">
        <f>R2236/X2236</f>
        <v>1.499984718359363E-2</v>
      </c>
      <c r="AH2236">
        <f>U2236/W2236</f>
        <v>0.33783870224133955</v>
      </c>
      <c r="AI2236">
        <f>V2236/X2236</f>
        <v>0.3419248754546288</v>
      </c>
      <c r="AJ2236">
        <f>Y2236/AA2236</f>
        <v>3.8481030390928868</v>
      </c>
      <c r="AK2236">
        <f>Z2236/AB2236</f>
        <v>4.3111364507860905</v>
      </c>
      <c r="AL2236">
        <f>O2236/K2236</f>
        <v>0.10741977362325861</v>
      </c>
      <c r="AM2236">
        <f>P2236/L2236</f>
        <v>0.10842951665239771</v>
      </c>
      <c r="AN2236">
        <f>K2236/W2236</f>
        <v>0.4559939027260318</v>
      </c>
      <c r="AO2236">
        <f>L2236/X2236</f>
        <v>0.46265961673645284</v>
      </c>
      <c r="AP2236">
        <f>IF(OR(Q2236&lt;0, Q2236="NA"), 0, 1)</f>
        <v>1</v>
      </c>
      <c r="AQ2236">
        <f>IF(OR(S2236&lt;0, S2236="NA"), 0, 1)</f>
        <v>1</v>
      </c>
      <c r="AR2236">
        <f>IFERROR(IF((AF2236-AG2236)&gt;0,1,0),0)</f>
        <v>0</v>
      </c>
      <c r="AS2236">
        <f>IFERROR(IF((S2236-Q2236)&gt;0,1,0),0)</f>
        <v>1</v>
      </c>
      <c r="AT2236">
        <f>IFERROR(IF((AH2236-AI2236)&lt;0,1,0),0)</f>
        <v>1</v>
      </c>
      <c r="AU2236">
        <f>IFERROR(IF((AJ2236-AK2236)&gt;0,1,0),0)</f>
        <v>0</v>
      </c>
      <c r="AV2236">
        <f>IFERROR(IF((AL2236-AM2236)&gt;0,1,0),0)</f>
        <v>0</v>
      </c>
      <c r="AW2236">
        <f>IFERROR(IF((AN2236-AO2236)&gt;0,1,0),0)</f>
        <v>0</v>
      </c>
      <c r="AX2236">
        <f>IFERROR(IF((AC2236-AD2236)&lt;0,1,0),0)</f>
        <v>0</v>
      </c>
      <c r="AY2236">
        <f>SUM(AP2236:AX2236)</f>
        <v>4</v>
      </c>
    </row>
    <row r="2237" spans="1:51" x14ac:dyDescent="0.45">
      <c r="A2237" s="1" t="s">
        <v>1413</v>
      </c>
      <c r="B2237" s="2">
        <v>103412</v>
      </c>
      <c r="C2237" s="3" t="s">
        <v>5337</v>
      </c>
      <c r="D2237" s="5">
        <v>61.74</v>
      </c>
      <c r="E2237" s="5">
        <v>6359.4621442799998</v>
      </c>
      <c r="F2237" s="3" t="s">
        <v>4480</v>
      </c>
      <c r="G2237" s="3" t="s">
        <v>4509</v>
      </c>
      <c r="H2237" s="3" t="s">
        <v>4509</v>
      </c>
      <c r="I2237" s="3" t="s">
        <v>4677</v>
      </c>
      <c r="J2237" s="3" t="s">
        <v>5038</v>
      </c>
      <c r="K2237" s="6">
        <v>5872300</v>
      </c>
      <c r="L2237" s="6">
        <v>5947400</v>
      </c>
      <c r="M2237" s="6">
        <v>448100</v>
      </c>
      <c r="N2237" s="6">
        <v>584500</v>
      </c>
      <c r="O2237" s="6">
        <v>243100</v>
      </c>
      <c r="P2237" s="6">
        <v>385400</v>
      </c>
      <c r="Q2237" s="6">
        <v>94000</v>
      </c>
      <c r="R2237" s="6">
        <v>196200</v>
      </c>
      <c r="S2237" s="6">
        <v>531200</v>
      </c>
      <c r="T2237" s="6">
        <v>513600</v>
      </c>
      <c r="U2237" s="6">
        <v>1847700</v>
      </c>
      <c r="V2237" s="6">
        <v>1399700</v>
      </c>
      <c r="W2237" s="6">
        <v>16566400</v>
      </c>
      <c r="X2237" s="6">
        <v>15157300</v>
      </c>
      <c r="Y2237" s="6" t="s">
        <v>4474</v>
      </c>
      <c r="Z2237" s="6" t="s">
        <v>4474</v>
      </c>
      <c r="AA2237" s="6" t="s">
        <v>4474</v>
      </c>
      <c r="AB2237" s="6" t="s">
        <v>4474</v>
      </c>
      <c r="AC2237" s="6">
        <v>103000000</v>
      </c>
      <c r="AD2237" s="6">
        <v>103100000</v>
      </c>
      <c r="AF2237">
        <f>Q2237/W2237</f>
        <v>5.6741355997682059E-3</v>
      </c>
      <c r="AG2237">
        <f>R2237/X2237</f>
        <v>1.2944257882340523E-2</v>
      </c>
      <c r="AH2237">
        <f>U2237/W2237</f>
        <v>0.11153298242225226</v>
      </c>
      <c r="AI2237">
        <f>V2237/X2237</f>
        <v>9.23449427008768E-2</v>
      </c>
      <c r="AJ2237" t="e">
        <f>Y2237/AA2237</f>
        <v>#VALUE!</v>
      </c>
      <c r="AK2237" t="e">
        <f>Z2237/AB2237</f>
        <v>#VALUE!</v>
      </c>
      <c r="AL2237">
        <f>O2237/K2237</f>
        <v>4.1397748752618223E-2</v>
      </c>
      <c r="AM2237">
        <f>P2237/L2237</f>
        <v>6.4801425833137166E-2</v>
      </c>
      <c r="AN2237">
        <f>K2237/W2237</f>
        <v>0.35447049449488122</v>
      </c>
      <c r="AO2237">
        <f>L2237/X2237</f>
        <v>0.39237858985439361</v>
      </c>
      <c r="AP2237">
        <f>IF(OR(Q2237&lt;0, Q2237="NA"), 0, 1)</f>
        <v>1</v>
      </c>
      <c r="AQ2237">
        <f>IF(OR(S2237&lt;0, S2237="NA"), 0, 1)</f>
        <v>1</v>
      </c>
      <c r="AR2237">
        <f>IFERROR(IF((AF2237-AG2237)&gt;0,1,0),0)</f>
        <v>0</v>
      </c>
      <c r="AS2237">
        <f>IFERROR(IF((S2237-Q2237)&gt;0,1,0),0)</f>
        <v>1</v>
      </c>
      <c r="AT2237">
        <f>IFERROR(IF((AH2237-AI2237)&lt;0,1,0),0)</f>
        <v>0</v>
      </c>
      <c r="AU2237">
        <f>IFERROR(IF((AJ2237-AK2237)&gt;0,1,0),0)</f>
        <v>0</v>
      </c>
      <c r="AV2237">
        <f>IFERROR(IF((AL2237-AM2237)&gt;0,1,0),0)</f>
        <v>0</v>
      </c>
      <c r="AW2237">
        <f>IFERROR(IF((AN2237-AO2237)&gt;0,1,0),0)</f>
        <v>0</v>
      </c>
      <c r="AX2237">
        <f>IFERROR(IF((AC2237-AD2237)&lt;0,1,0),0)</f>
        <v>1</v>
      </c>
      <c r="AY2237">
        <f>SUM(AP2237:AX2237)</f>
        <v>4</v>
      </c>
    </row>
    <row r="2238" spans="1:51" x14ac:dyDescent="0.45">
      <c r="A2238" s="1" t="s">
        <v>1418</v>
      </c>
      <c r="B2238" s="2">
        <v>1021886</v>
      </c>
      <c r="C2238" s="3" t="s">
        <v>5335</v>
      </c>
      <c r="D2238" s="5">
        <v>46.59</v>
      </c>
      <c r="E2238" s="5">
        <v>386.46484203</v>
      </c>
      <c r="F2238" s="3" t="s">
        <v>4480</v>
      </c>
      <c r="G2238" s="3" t="s">
        <v>4481</v>
      </c>
      <c r="H2238" s="3" t="s">
        <v>4481</v>
      </c>
      <c r="I2238" s="3" t="s">
        <v>4482</v>
      </c>
      <c r="J2238" s="3" t="s">
        <v>4484</v>
      </c>
      <c r="K2238" s="6">
        <v>148938</v>
      </c>
      <c r="L2238" s="6">
        <v>147893</v>
      </c>
      <c r="M2238" s="6" t="s">
        <v>4474</v>
      </c>
      <c r="N2238" s="6" t="s">
        <v>4474</v>
      </c>
      <c r="O2238" s="6">
        <v>155507</v>
      </c>
      <c r="P2238" s="6">
        <v>148675</v>
      </c>
      <c r="Q2238" s="6">
        <v>39600</v>
      </c>
      <c r="R2238" s="6">
        <v>39015</v>
      </c>
      <c r="S2238" s="6">
        <v>48861</v>
      </c>
      <c r="T2238" s="6">
        <v>51564</v>
      </c>
      <c r="U2238" s="6">
        <v>54659</v>
      </c>
      <c r="V2238" s="6">
        <v>49505</v>
      </c>
      <c r="W2238" s="6">
        <v>3715724</v>
      </c>
      <c r="X2238" s="6">
        <v>3617061</v>
      </c>
      <c r="Y2238" s="6" t="s">
        <v>4474</v>
      </c>
      <c r="Z2238" s="6" t="s">
        <v>4474</v>
      </c>
      <c r="AA2238" s="6" t="s">
        <v>4474</v>
      </c>
      <c r="AB2238" s="6" t="s">
        <v>4474</v>
      </c>
      <c r="AC2238" s="6">
        <v>8295017</v>
      </c>
      <c r="AD2238" s="6">
        <v>8294589</v>
      </c>
      <c r="AF2238">
        <f>Q2238/W2238</f>
        <v>1.0657411583852838E-2</v>
      </c>
      <c r="AG2238">
        <f>R2238/X2238</f>
        <v>1.0786381540150968E-2</v>
      </c>
      <c r="AH2238">
        <f>U2238/W2238</f>
        <v>1.4710188377823541E-2</v>
      </c>
      <c r="AI2238">
        <f>V2238/X2238</f>
        <v>1.3686526160327403E-2</v>
      </c>
      <c r="AJ2238" t="e">
        <f>Y2238/AA2238</f>
        <v>#VALUE!</v>
      </c>
      <c r="AK2238" t="e">
        <f>Z2238/AB2238</f>
        <v>#VALUE!</v>
      </c>
      <c r="AL2238">
        <f>O2238/K2238</f>
        <v>1.0441056009883307</v>
      </c>
      <c r="AM2238">
        <f>P2238/L2238</f>
        <v>1.0052876065804333</v>
      </c>
      <c r="AN2238">
        <f>K2238/W2238</f>
        <v>4.0083170870602876E-2</v>
      </c>
      <c r="AO2238">
        <f>L2238/X2238</f>
        <v>4.0887615663656209E-2</v>
      </c>
      <c r="AP2238">
        <f>IF(OR(Q2238&lt;0, Q2238="NA"), 0, 1)</f>
        <v>1</v>
      </c>
      <c r="AQ2238">
        <f>IF(OR(S2238&lt;0, S2238="NA"), 0, 1)</f>
        <v>1</v>
      </c>
      <c r="AR2238">
        <f>IFERROR(IF((AF2238-AG2238)&gt;0,1,0),0)</f>
        <v>0</v>
      </c>
      <c r="AS2238">
        <f>IFERROR(IF((S2238-Q2238)&gt;0,1,0),0)</f>
        <v>1</v>
      </c>
      <c r="AT2238">
        <f>IFERROR(IF((AH2238-AI2238)&lt;0,1,0),0)</f>
        <v>0</v>
      </c>
      <c r="AU2238">
        <f>IFERROR(IF((AJ2238-AK2238)&gt;0,1,0),0)</f>
        <v>0</v>
      </c>
      <c r="AV2238">
        <f>IFERROR(IF((AL2238-AM2238)&gt;0,1,0),0)</f>
        <v>1</v>
      </c>
      <c r="AW2238">
        <f>IFERROR(IF((AN2238-AO2238)&gt;0,1,0),0)</f>
        <v>0</v>
      </c>
      <c r="AX2238">
        <f>IFERROR(IF((AC2238-AD2238)&lt;0,1,0),0)</f>
        <v>0</v>
      </c>
      <c r="AY2238">
        <f>SUM(AP2238:AX2238)</f>
        <v>4</v>
      </c>
    </row>
    <row r="2239" spans="1:51" x14ac:dyDescent="0.45">
      <c r="A2239" s="1" t="s">
        <v>1422</v>
      </c>
      <c r="B2239" s="2">
        <v>100792</v>
      </c>
      <c r="C2239" s="3" t="s">
        <v>5335</v>
      </c>
      <c r="D2239" s="5">
        <v>41.2</v>
      </c>
      <c r="E2239" s="5">
        <v>753.5866456</v>
      </c>
      <c r="F2239" s="3" t="s">
        <v>4480</v>
      </c>
      <c r="G2239" s="3" t="s">
        <v>4481</v>
      </c>
      <c r="H2239" s="3" t="s">
        <v>4481</v>
      </c>
      <c r="I2239" s="3" t="s">
        <v>4482</v>
      </c>
      <c r="J2239" s="3" t="s">
        <v>4484</v>
      </c>
      <c r="K2239" s="6">
        <v>165704</v>
      </c>
      <c r="L2239" s="6">
        <v>167248</v>
      </c>
      <c r="M2239" s="6" t="s">
        <v>4474</v>
      </c>
      <c r="N2239" s="6" t="s">
        <v>4474</v>
      </c>
      <c r="O2239" s="6">
        <v>82443</v>
      </c>
      <c r="P2239" s="6">
        <v>82341</v>
      </c>
      <c r="Q2239" s="6">
        <v>50348</v>
      </c>
      <c r="R2239" s="6">
        <v>51955</v>
      </c>
      <c r="S2239" s="6">
        <v>57816</v>
      </c>
      <c r="T2239" s="6">
        <v>65435</v>
      </c>
      <c r="U2239" s="6" t="s">
        <v>4474</v>
      </c>
      <c r="V2239" s="6" t="s">
        <v>4474</v>
      </c>
      <c r="W2239" s="6">
        <v>3224361</v>
      </c>
      <c r="X2239" s="6">
        <v>3232819</v>
      </c>
      <c r="Y2239" s="6" t="s">
        <v>4474</v>
      </c>
      <c r="Z2239" s="6" t="s">
        <v>4474</v>
      </c>
      <c r="AA2239" s="6" t="s">
        <v>4474</v>
      </c>
      <c r="AB2239" s="6" t="s">
        <v>4474</v>
      </c>
      <c r="AC2239" s="6">
        <v>18290938</v>
      </c>
      <c r="AD2239" s="6">
        <v>18270273</v>
      </c>
      <c r="AF2239">
        <f>Q2239/W2239</f>
        <v>1.5614876870176757E-2</v>
      </c>
      <c r="AG2239">
        <f>R2239/X2239</f>
        <v>1.6071113167795661E-2</v>
      </c>
      <c r="AH2239" t="e">
        <f>U2239/W2239</f>
        <v>#VALUE!</v>
      </c>
      <c r="AI2239" t="e">
        <f>V2239/X2239</f>
        <v>#VALUE!</v>
      </c>
      <c r="AJ2239" t="e">
        <f>Y2239/AA2239</f>
        <v>#VALUE!</v>
      </c>
      <c r="AK2239" t="e">
        <f>Z2239/AB2239</f>
        <v>#VALUE!</v>
      </c>
      <c r="AL2239">
        <f>O2239/K2239</f>
        <v>0.49753174334958722</v>
      </c>
      <c r="AM2239">
        <f>P2239/L2239</f>
        <v>0.49232875729455661</v>
      </c>
      <c r="AN2239">
        <f>K2239/W2239</f>
        <v>5.1391267913239246E-2</v>
      </c>
      <c r="AO2239">
        <f>L2239/X2239</f>
        <v>5.1734415072418223E-2</v>
      </c>
      <c r="AP2239">
        <f>IF(OR(Q2239&lt;0, Q2239="NA"), 0, 1)</f>
        <v>1</v>
      </c>
      <c r="AQ2239">
        <f>IF(OR(S2239&lt;0, S2239="NA"), 0, 1)</f>
        <v>1</v>
      </c>
      <c r="AR2239">
        <f>IFERROR(IF((AF2239-AG2239)&gt;0,1,0),0)</f>
        <v>0</v>
      </c>
      <c r="AS2239">
        <f>IFERROR(IF((S2239-Q2239)&gt;0,1,0),0)</f>
        <v>1</v>
      </c>
      <c r="AT2239">
        <f>IFERROR(IF((AH2239-AI2239)&lt;0,1,0),0)</f>
        <v>0</v>
      </c>
      <c r="AU2239">
        <f>IFERROR(IF((AJ2239-AK2239)&gt;0,1,0),0)</f>
        <v>0</v>
      </c>
      <c r="AV2239">
        <f>IFERROR(IF((AL2239-AM2239)&gt;0,1,0),0)</f>
        <v>1</v>
      </c>
      <c r="AW2239">
        <f>IFERROR(IF((AN2239-AO2239)&gt;0,1,0),0)</f>
        <v>0</v>
      </c>
      <c r="AX2239">
        <f>IFERROR(IF((AC2239-AD2239)&lt;0,1,0),0)</f>
        <v>0</v>
      </c>
      <c r="AY2239">
        <f>SUM(AP2239:AX2239)</f>
        <v>4</v>
      </c>
    </row>
    <row r="2240" spans="1:51" x14ac:dyDescent="0.45">
      <c r="A2240" s="1" t="s">
        <v>1423</v>
      </c>
      <c r="B2240" s="2">
        <v>1024772</v>
      </c>
      <c r="C2240" s="3" t="s">
        <v>5336</v>
      </c>
      <c r="D2240" s="5">
        <v>24.57</v>
      </c>
      <c r="E2240" s="5">
        <v>187.82349768</v>
      </c>
      <c r="F2240" s="3" t="s">
        <v>4480</v>
      </c>
      <c r="G2240" s="3" t="s">
        <v>4481</v>
      </c>
      <c r="H2240" s="3" t="s">
        <v>4481</v>
      </c>
      <c r="I2240" s="3" t="s">
        <v>4482</v>
      </c>
      <c r="J2240" s="3" t="s">
        <v>4484</v>
      </c>
      <c r="K2240" s="6">
        <v>65949</v>
      </c>
      <c r="L2240" s="6">
        <v>63710</v>
      </c>
      <c r="M2240" s="6" t="s">
        <v>4474</v>
      </c>
      <c r="N2240" s="6" t="s">
        <v>4474</v>
      </c>
      <c r="O2240" s="6">
        <v>55152</v>
      </c>
      <c r="P2240" s="6">
        <v>52966</v>
      </c>
      <c r="Q2240" s="6">
        <v>13955</v>
      </c>
      <c r="R2240" s="6">
        <v>13020</v>
      </c>
      <c r="S2240" s="6" t="s">
        <v>4474</v>
      </c>
      <c r="T2240" s="6">
        <v>15941</v>
      </c>
      <c r="U2240" s="6" t="s">
        <v>4474</v>
      </c>
      <c r="V2240" s="6" t="s">
        <v>4474</v>
      </c>
      <c r="W2240" s="6">
        <v>1958021</v>
      </c>
      <c r="X2240" s="6">
        <v>1943548</v>
      </c>
      <c r="Y2240" s="6" t="s">
        <v>4474</v>
      </c>
      <c r="Z2240" s="6" t="s">
        <v>4474</v>
      </c>
      <c r="AA2240" s="6" t="s">
        <v>4474</v>
      </c>
      <c r="AB2240" s="6" t="s">
        <v>4474</v>
      </c>
      <c r="AC2240" s="6">
        <v>7644424</v>
      </c>
      <c r="AD2240" s="6">
        <v>7640648</v>
      </c>
      <c r="AF2240">
        <f>Q2240/W2240</f>
        <v>7.1270941425040897E-3</v>
      </c>
      <c r="AG2240">
        <f>R2240/X2240</f>
        <v>6.6990884711877457E-3</v>
      </c>
      <c r="AH2240" t="e">
        <f>U2240/W2240</f>
        <v>#VALUE!</v>
      </c>
      <c r="AI2240" t="e">
        <f>V2240/X2240</f>
        <v>#VALUE!</v>
      </c>
      <c r="AJ2240" t="e">
        <f>Y2240/AA2240</f>
        <v>#VALUE!</v>
      </c>
      <c r="AK2240" t="e">
        <f>Z2240/AB2240</f>
        <v>#VALUE!</v>
      </c>
      <c r="AL2240">
        <f>O2240/K2240</f>
        <v>0.83628258199517813</v>
      </c>
      <c r="AM2240">
        <f>P2240/L2240</f>
        <v>0.83136085386909431</v>
      </c>
      <c r="AN2240">
        <f>K2240/W2240</f>
        <v>3.3681456940451611E-2</v>
      </c>
      <c r="AO2240">
        <f>L2240/X2240</f>
        <v>3.2780255491503166E-2</v>
      </c>
      <c r="AP2240">
        <f>IF(OR(Q2240&lt;0, Q2240="NA"), 0, 1)</f>
        <v>1</v>
      </c>
      <c r="AQ2240">
        <f>IF(OR(S2240&lt;0, S2240="NA"), 0, 1)</f>
        <v>0</v>
      </c>
      <c r="AR2240">
        <f>IFERROR(IF((AF2240-AG2240)&gt;0,1,0),0)</f>
        <v>1</v>
      </c>
      <c r="AS2240">
        <f>IFERROR(IF((S2240-Q2240)&gt;0,1,0),0)</f>
        <v>0</v>
      </c>
      <c r="AT2240">
        <f>IFERROR(IF((AH2240-AI2240)&lt;0,1,0),0)</f>
        <v>0</v>
      </c>
      <c r="AU2240">
        <f>IFERROR(IF((AJ2240-AK2240)&gt;0,1,0),0)</f>
        <v>0</v>
      </c>
      <c r="AV2240">
        <f>IFERROR(IF((AL2240-AM2240)&gt;0,1,0),0)</f>
        <v>1</v>
      </c>
      <c r="AW2240">
        <f>IFERROR(IF((AN2240-AO2240)&gt;0,1,0),0)</f>
        <v>1</v>
      </c>
      <c r="AX2240">
        <f>IFERROR(IF((AC2240-AD2240)&lt;0,1,0),0)</f>
        <v>0</v>
      </c>
      <c r="AY2240">
        <f>SUM(AP2240:AX2240)</f>
        <v>4</v>
      </c>
    </row>
    <row r="2241" spans="1:51" x14ac:dyDescent="0.45">
      <c r="A2241" s="1" t="s">
        <v>1424</v>
      </c>
      <c r="B2241" s="2">
        <v>100255</v>
      </c>
      <c r="C2241" s="3" t="s">
        <v>5335</v>
      </c>
      <c r="D2241" s="5">
        <v>27.95</v>
      </c>
      <c r="E2241" s="5">
        <v>2668.9218263500002</v>
      </c>
      <c r="F2241" s="3" t="s">
        <v>4480</v>
      </c>
      <c r="G2241" s="3" t="s">
        <v>4481</v>
      </c>
      <c r="H2241" s="3" t="s">
        <v>4481</v>
      </c>
      <c r="I2241" s="3" t="s">
        <v>4482</v>
      </c>
      <c r="J2241" s="3" t="s">
        <v>4484</v>
      </c>
      <c r="K2241" s="6">
        <v>812083</v>
      </c>
      <c r="L2241" s="6">
        <v>822905</v>
      </c>
      <c r="M2241" s="6" t="s">
        <v>4474</v>
      </c>
      <c r="N2241" s="6" t="s">
        <v>4474</v>
      </c>
      <c r="O2241" s="6">
        <v>650386</v>
      </c>
      <c r="P2241" s="6">
        <v>638951</v>
      </c>
      <c r="Q2241" s="6">
        <v>220677</v>
      </c>
      <c r="R2241" s="6">
        <v>231287</v>
      </c>
      <c r="S2241" s="6">
        <v>304267</v>
      </c>
      <c r="T2241" s="6">
        <v>307891</v>
      </c>
      <c r="U2241" s="6">
        <v>342543</v>
      </c>
      <c r="V2241" s="6">
        <v>336990</v>
      </c>
      <c r="W2241" s="6">
        <v>18146332</v>
      </c>
      <c r="X2241" s="6">
        <v>18166180</v>
      </c>
      <c r="Y2241" s="6" t="s">
        <v>4474</v>
      </c>
      <c r="Z2241" s="6" t="s">
        <v>4474</v>
      </c>
      <c r="AA2241" s="6" t="s">
        <v>4474</v>
      </c>
      <c r="AB2241" s="6" t="s">
        <v>4474</v>
      </c>
      <c r="AC2241" s="6">
        <v>95486317</v>
      </c>
      <c r="AD2241" s="6">
        <v>95486010</v>
      </c>
      <c r="AF2241">
        <f>Q2241/W2241</f>
        <v>1.2160970051688683E-2</v>
      </c>
      <c r="AG2241">
        <f>R2241/X2241</f>
        <v>1.273173556576011E-2</v>
      </c>
      <c r="AH2241">
        <f>U2241/W2241</f>
        <v>1.8876707424949572E-2</v>
      </c>
      <c r="AI2241">
        <f>V2241/X2241</f>
        <v>1.8550405203515544E-2</v>
      </c>
      <c r="AJ2241" t="e">
        <f>Y2241/AA2241</f>
        <v>#VALUE!</v>
      </c>
      <c r="AK2241" t="e">
        <f>Z2241/AB2241</f>
        <v>#VALUE!</v>
      </c>
      <c r="AL2241">
        <f>O2241/K2241</f>
        <v>0.80088611632062245</v>
      </c>
      <c r="AM2241">
        <f>P2241/L2241</f>
        <v>0.77645779281934124</v>
      </c>
      <c r="AN2241">
        <f>K2241/W2241</f>
        <v>4.4751909091049362E-2</v>
      </c>
      <c r="AO2241">
        <f>L2241/X2241</f>
        <v>4.5298736443214811E-2</v>
      </c>
      <c r="AP2241">
        <f>IF(OR(Q2241&lt;0, Q2241="NA"), 0, 1)</f>
        <v>1</v>
      </c>
      <c r="AQ2241">
        <f>IF(OR(S2241&lt;0, S2241="NA"), 0, 1)</f>
        <v>1</v>
      </c>
      <c r="AR2241">
        <f>IFERROR(IF((AF2241-AG2241)&gt;0,1,0),0)</f>
        <v>0</v>
      </c>
      <c r="AS2241">
        <f>IFERROR(IF((S2241-Q2241)&gt;0,1,0),0)</f>
        <v>1</v>
      </c>
      <c r="AT2241">
        <f>IFERROR(IF((AH2241-AI2241)&lt;0,1,0),0)</f>
        <v>0</v>
      </c>
      <c r="AU2241">
        <f>IFERROR(IF((AJ2241-AK2241)&gt;0,1,0),0)</f>
        <v>0</v>
      </c>
      <c r="AV2241">
        <f>IFERROR(IF((AL2241-AM2241)&gt;0,1,0),0)</f>
        <v>1</v>
      </c>
      <c r="AW2241">
        <f>IFERROR(IF((AN2241-AO2241)&gt;0,1,0),0)</f>
        <v>0</v>
      </c>
      <c r="AX2241">
        <f>IFERROR(IF((AC2241-AD2241)&lt;0,1,0),0)</f>
        <v>0</v>
      </c>
      <c r="AY2241">
        <f>SUM(AP2241:AX2241)</f>
        <v>4</v>
      </c>
    </row>
    <row r="2242" spans="1:51" x14ac:dyDescent="0.45">
      <c r="A2242" s="1" t="s">
        <v>1436</v>
      </c>
      <c r="B2242" s="2">
        <v>100764</v>
      </c>
      <c r="C2242" s="3" t="s">
        <v>5338</v>
      </c>
      <c r="D2242" s="5">
        <v>36.6</v>
      </c>
      <c r="E2242" s="5">
        <v>875.16704879999998</v>
      </c>
      <c r="F2242" s="3" t="s">
        <v>4480</v>
      </c>
      <c r="G2242" s="3" t="s">
        <v>4481</v>
      </c>
      <c r="H2242" s="3" t="s">
        <v>4481</v>
      </c>
      <c r="I2242" s="3" t="s">
        <v>4482</v>
      </c>
      <c r="J2242" s="3" t="s">
        <v>4484</v>
      </c>
      <c r="K2242" s="6">
        <v>319379</v>
      </c>
      <c r="L2242" s="6">
        <v>318931</v>
      </c>
      <c r="M2242" s="6" t="s">
        <v>4474</v>
      </c>
      <c r="N2242" s="6" t="s">
        <v>4474</v>
      </c>
      <c r="O2242" s="6" t="s">
        <v>4474</v>
      </c>
      <c r="P2242" s="6">
        <v>230900</v>
      </c>
      <c r="Q2242" s="6">
        <v>78898</v>
      </c>
      <c r="R2242" s="6">
        <v>77801</v>
      </c>
      <c r="S2242" s="6" t="s">
        <v>4474</v>
      </c>
      <c r="T2242" s="6">
        <v>114999</v>
      </c>
      <c r="U2242" s="6">
        <v>87472</v>
      </c>
      <c r="V2242" s="6">
        <v>87373</v>
      </c>
      <c r="W2242" s="6">
        <v>7519734</v>
      </c>
      <c r="X2242" s="6">
        <v>7562489</v>
      </c>
      <c r="Y2242" s="6">
        <v>121216</v>
      </c>
      <c r="Z2242" s="6" t="s">
        <v>4474</v>
      </c>
      <c r="AA2242" s="6">
        <v>6261218</v>
      </c>
      <c r="AB2242" s="6" t="s">
        <v>4474</v>
      </c>
      <c r="AC2242" s="6">
        <v>23818806</v>
      </c>
      <c r="AD2242" s="6">
        <v>23904051</v>
      </c>
      <c r="AF2242">
        <f>Q2242/W2242</f>
        <v>1.049212645021752E-2</v>
      </c>
      <c r="AG2242">
        <f>R2242/X2242</f>
        <v>1.0287750501190811E-2</v>
      </c>
      <c r="AH2242">
        <f>U2242/W2242</f>
        <v>1.1632326356224834E-2</v>
      </c>
      <c r="AI2242">
        <f>V2242/X2242</f>
        <v>1.1553471350503783E-2</v>
      </c>
      <c r="AJ2242">
        <f>Y2242/AA2242</f>
        <v>1.9359811461603798E-2</v>
      </c>
      <c r="AK2242" t="e">
        <f>Z2242/AB2242</f>
        <v>#VALUE!</v>
      </c>
      <c r="AL2242" t="e">
        <f>O2242/K2242</f>
        <v>#VALUE!</v>
      </c>
      <c r="AM2242">
        <f>P2242/L2242</f>
        <v>0.72398104919245854</v>
      </c>
      <c r="AN2242">
        <f>K2242/W2242</f>
        <v>4.2472114040204081E-2</v>
      </c>
      <c r="AO2242">
        <f>L2242/X2242</f>
        <v>4.2172755557065934E-2</v>
      </c>
      <c r="AP2242">
        <f>IF(OR(Q2242&lt;0, Q2242="NA"), 0, 1)</f>
        <v>1</v>
      </c>
      <c r="AQ2242">
        <f>IF(OR(S2242&lt;0, S2242="NA"), 0, 1)</f>
        <v>0</v>
      </c>
      <c r="AR2242">
        <f>IFERROR(IF((AF2242-AG2242)&gt;0,1,0),0)</f>
        <v>1</v>
      </c>
      <c r="AS2242">
        <f>IFERROR(IF((S2242-Q2242)&gt;0,1,0),0)</f>
        <v>0</v>
      </c>
      <c r="AT2242">
        <f>IFERROR(IF((AH2242-AI2242)&lt;0,1,0),0)</f>
        <v>0</v>
      </c>
      <c r="AU2242">
        <f>IFERROR(IF((AJ2242-AK2242)&gt;0,1,0),0)</f>
        <v>0</v>
      </c>
      <c r="AV2242">
        <f>IFERROR(IF((AL2242-AM2242)&gt;0,1,0),0)</f>
        <v>0</v>
      </c>
      <c r="AW2242">
        <f>IFERROR(IF((AN2242-AO2242)&gt;0,1,0),0)</f>
        <v>1</v>
      </c>
      <c r="AX2242">
        <f>IFERROR(IF((AC2242-AD2242)&lt;0,1,0),0)</f>
        <v>1</v>
      </c>
      <c r="AY2242">
        <f>SUM(AP2242:AX2242)</f>
        <v>4</v>
      </c>
    </row>
    <row r="2243" spans="1:51" x14ac:dyDescent="0.45">
      <c r="A2243" s="1" t="s">
        <v>1438</v>
      </c>
      <c r="B2243" s="2">
        <v>4343673</v>
      </c>
      <c r="C2243" s="3" t="s">
        <v>5338</v>
      </c>
      <c r="D2243" s="7">
        <v>10.63</v>
      </c>
      <c r="E2243" s="5">
        <v>92.505353330000005</v>
      </c>
      <c r="F2243" s="3" t="s">
        <v>4480</v>
      </c>
      <c r="G2243" s="3" t="s">
        <v>4481</v>
      </c>
      <c r="H2243" s="3" t="s">
        <v>4481</v>
      </c>
      <c r="I2243" s="3" t="s">
        <v>4482</v>
      </c>
      <c r="J2243" s="3" t="s">
        <v>4483</v>
      </c>
      <c r="K2243" s="6">
        <v>61771</v>
      </c>
      <c r="L2243" s="6">
        <v>63826</v>
      </c>
      <c r="M2243" s="6" t="s">
        <v>4474</v>
      </c>
      <c r="N2243" s="6" t="s">
        <v>4474</v>
      </c>
      <c r="O2243" s="6">
        <v>42092</v>
      </c>
      <c r="P2243" s="6">
        <v>45080</v>
      </c>
      <c r="Q2243" s="6">
        <v>-9325</v>
      </c>
      <c r="R2243" s="6">
        <v>-4841</v>
      </c>
      <c r="S2243" s="6">
        <v>6978</v>
      </c>
      <c r="T2243" s="6">
        <v>3326</v>
      </c>
      <c r="U2243" s="6">
        <v>39494</v>
      </c>
      <c r="V2243" s="6">
        <v>39575</v>
      </c>
      <c r="W2243" s="6">
        <v>2255486</v>
      </c>
      <c r="X2243" s="6">
        <v>2215962</v>
      </c>
      <c r="Y2243" s="6" t="s">
        <v>4474</v>
      </c>
      <c r="Z2243" s="6" t="s">
        <v>4474</v>
      </c>
      <c r="AA2243" s="6" t="s">
        <v>4474</v>
      </c>
      <c r="AB2243" s="6" t="s">
        <v>4474</v>
      </c>
      <c r="AC2243" s="6">
        <v>9365979</v>
      </c>
      <c r="AD2243" s="6">
        <v>9453247</v>
      </c>
      <c r="AF2243">
        <f>Q2243/W2243</f>
        <v>-4.134363946395588E-3</v>
      </c>
      <c r="AG2243">
        <f>R2243/X2243</f>
        <v>-2.1846042486288121E-3</v>
      </c>
      <c r="AH2243">
        <f>U2243/W2243</f>
        <v>1.7510195141978269E-2</v>
      </c>
      <c r="AI2243">
        <f>V2243/X2243</f>
        <v>1.7859060760067186E-2</v>
      </c>
      <c r="AJ2243" t="e">
        <f>Y2243/AA2243</f>
        <v>#VALUE!</v>
      </c>
      <c r="AK2243" t="e">
        <f>Z2243/AB2243</f>
        <v>#VALUE!</v>
      </c>
      <c r="AL2243">
        <f>O2243/K2243</f>
        <v>0.68142008385812114</v>
      </c>
      <c r="AM2243">
        <f>P2243/L2243</f>
        <v>0.70629524018425094</v>
      </c>
      <c r="AN2243">
        <f>K2243/W2243</f>
        <v>2.7387002180461327E-2</v>
      </c>
      <c r="AO2243">
        <f>L2243/X2243</f>
        <v>2.880284048192162E-2</v>
      </c>
      <c r="AP2243">
        <f>IF(OR(Q2243&lt;0, Q2243="NA"), 0, 1)</f>
        <v>0</v>
      </c>
      <c r="AQ2243">
        <f>IF(OR(S2243&lt;0, S2243="NA"), 0, 1)</f>
        <v>1</v>
      </c>
      <c r="AR2243">
        <f>IFERROR(IF((AF2243-AG2243)&gt;0,1,0),0)</f>
        <v>0</v>
      </c>
      <c r="AS2243">
        <f>IFERROR(IF((S2243-Q2243)&gt;0,1,0),0)</f>
        <v>1</v>
      </c>
      <c r="AT2243">
        <f>IFERROR(IF((AH2243-AI2243)&lt;0,1,0),0)</f>
        <v>1</v>
      </c>
      <c r="AU2243">
        <f>IFERROR(IF((AJ2243-AK2243)&gt;0,1,0),0)</f>
        <v>0</v>
      </c>
      <c r="AV2243">
        <f>IFERROR(IF((AL2243-AM2243)&gt;0,1,0),0)</f>
        <v>0</v>
      </c>
      <c r="AW2243">
        <f>IFERROR(IF((AN2243-AO2243)&gt;0,1,0),0)</f>
        <v>0</v>
      </c>
      <c r="AX2243">
        <f>IFERROR(IF((AC2243-AD2243)&lt;0,1,0),0)</f>
        <v>1</v>
      </c>
      <c r="AY2243">
        <f>SUM(AP2243:AX2243)</f>
        <v>4</v>
      </c>
    </row>
    <row r="2244" spans="1:51" x14ac:dyDescent="0.45">
      <c r="A2244" s="1" t="s">
        <v>1441</v>
      </c>
      <c r="B2244" s="2">
        <v>4211343</v>
      </c>
      <c r="C2244" s="3" t="s">
        <v>5335</v>
      </c>
      <c r="D2244" s="5">
        <v>171.9</v>
      </c>
      <c r="E2244" s="5">
        <v>18403.224130800001</v>
      </c>
      <c r="F2244" s="3" t="s">
        <v>4500</v>
      </c>
      <c r="G2244" s="3" t="s">
        <v>4539</v>
      </c>
      <c r="H2244" s="3" t="s">
        <v>4539</v>
      </c>
      <c r="I2244" s="3" t="s">
        <v>4582</v>
      </c>
      <c r="J2244" s="3" t="s">
        <v>5376</v>
      </c>
      <c r="K2244" s="6">
        <v>3850811</v>
      </c>
      <c r="L2244" s="6">
        <v>3764233</v>
      </c>
      <c r="M2244" s="6">
        <v>1716966</v>
      </c>
      <c r="N2244" s="6">
        <v>1634306</v>
      </c>
      <c r="O2244" s="6">
        <v>1328196</v>
      </c>
      <c r="P2244" s="6">
        <v>1278951</v>
      </c>
      <c r="Q2244" s="6">
        <v>1248167</v>
      </c>
      <c r="R2244" s="6">
        <v>1203609</v>
      </c>
      <c r="S2244" s="6">
        <v>968112</v>
      </c>
      <c r="T2244" s="6">
        <v>1187273</v>
      </c>
      <c r="U2244" s="6">
        <v>373321</v>
      </c>
      <c r="V2244" s="6">
        <v>418725</v>
      </c>
      <c r="W2244" s="6">
        <v>11436638</v>
      </c>
      <c r="X2244" s="6">
        <v>11014255</v>
      </c>
      <c r="Y2244" s="6">
        <v>3818103</v>
      </c>
      <c r="Z2244" s="6">
        <v>3948923</v>
      </c>
      <c r="AA2244" s="6">
        <v>1782165</v>
      </c>
      <c r="AB2244" s="6">
        <v>1772629</v>
      </c>
      <c r="AC2244" s="6">
        <v>107057732</v>
      </c>
      <c r="AD2244" s="6">
        <v>107045972</v>
      </c>
      <c r="AF2244">
        <f>Q2244/W2244</f>
        <v>0.1091375804672667</v>
      </c>
      <c r="AG2244">
        <f>R2244/X2244</f>
        <v>0.1092773864414797</v>
      </c>
      <c r="AH2244">
        <f>U2244/W2244</f>
        <v>3.2642547573858684E-2</v>
      </c>
      <c r="AI2244">
        <f>V2244/X2244</f>
        <v>3.8016642977668484E-2</v>
      </c>
      <c r="AJ2244">
        <f>Y2244/AA2244</f>
        <v>2.1423959061029705</v>
      </c>
      <c r="AK2244">
        <f>Z2244/AB2244</f>
        <v>2.2277210854611993</v>
      </c>
      <c r="AL2244">
        <f>O2244/K2244</f>
        <v>0.34491331825945237</v>
      </c>
      <c r="AM2244">
        <f>P2244/L2244</f>
        <v>0.33976403692332541</v>
      </c>
      <c r="AN2244">
        <f>K2244/W2244</f>
        <v>0.336708305360369</v>
      </c>
      <c r="AO2244">
        <f>L2244/X2244</f>
        <v>0.34176010996658424</v>
      </c>
      <c r="AP2244">
        <f>IF(OR(Q2244&lt;0, Q2244="NA"), 0, 1)</f>
        <v>1</v>
      </c>
      <c r="AQ2244">
        <f>IF(OR(S2244&lt;0, S2244="NA"), 0, 1)</f>
        <v>1</v>
      </c>
      <c r="AR2244">
        <f>IFERROR(IF((AF2244-AG2244)&gt;0,1,0),0)</f>
        <v>0</v>
      </c>
      <c r="AS2244">
        <f>IFERROR(IF((S2244-Q2244)&gt;0,1,0),0)</f>
        <v>0</v>
      </c>
      <c r="AT2244">
        <f>IFERROR(IF((AH2244-AI2244)&lt;0,1,0),0)</f>
        <v>1</v>
      </c>
      <c r="AU2244">
        <f>IFERROR(IF((AJ2244-AK2244)&gt;0,1,0),0)</f>
        <v>0</v>
      </c>
      <c r="AV2244">
        <f>IFERROR(IF((AL2244-AM2244)&gt;0,1,0),0)</f>
        <v>1</v>
      </c>
      <c r="AW2244">
        <f>IFERROR(IF((AN2244-AO2244)&gt;0,1,0),0)</f>
        <v>0</v>
      </c>
      <c r="AX2244">
        <f>IFERROR(IF((AC2244-AD2244)&lt;0,1,0),0)</f>
        <v>0</v>
      </c>
      <c r="AY2244">
        <f>SUM(AP2244:AX2244)</f>
        <v>4</v>
      </c>
    </row>
    <row r="2245" spans="1:51" x14ac:dyDescent="0.45">
      <c r="A2245" s="1" t="s">
        <v>1544</v>
      </c>
      <c r="B2245" s="2">
        <v>29767308</v>
      </c>
      <c r="C2245" s="3" t="s">
        <v>5335</v>
      </c>
      <c r="D2245" s="5">
        <v>18.95</v>
      </c>
      <c r="E2245" s="5">
        <v>1147.7980889999999</v>
      </c>
      <c r="F2245" s="3" t="s">
        <v>4475</v>
      </c>
      <c r="G2245" s="3" t="s">
        <v>4529</v>
      </c>
      <c r="H2245" s="3" t="s">
        <v>4530</v>
      </c>
      <c r="I2245" s="3" t="s">
        <v>4739</v>
      </c>
      <c r="J2245" s="3" t="s">
        <v>4839</v>
      </c>
      <c r="K2245" s="6">
        <v>997252</v>
      </c>
      <c r="L2245" s="6">
        <v>964855</v>
      </c>
      <c r="M2245" s="6">
        <v>99714</v>
      </c>
      <c r="N2245" s="6">
        <v>96264</v>
      </c>
      <c r="O2245" s="6">
        <v>45523</v>
      </c>
      <c r="P2245" s="6">
        <v>46792</v>
      </c>
      <c r="Q2245" s="6">
        <v>20874</v>
      </c>
      <c r="R2245" s="6">
        <v>24180</v>
      </c>
      <c r="S2245" s="6">
        <v>115043</v>
      </c>
      <c r="T2245" s="6">
        <v>96648</v>
      </c>
      <c r="U2245" s="6">
        <v>186199</v>
      </c>
      <c r="V2245" s="6">
        <v>188585</v>
      </c>
      <c r="W2245" s="6">
        <v>1484957</v>
      </c>
      <c r="X2245" s="6">
        <v>1436654</v>
      </c>
      <c r="Y2245" s="6">
        <v>73009</v>
      </c>
      <c r="Z2245" s="6">
        <v>67399</v>
      </c>
      <c r="AA2245" s="6">
        <v>134015</v>
      </c>
      <c r="AB2245" s="6">
        <v>118834</v>
      </c>
      <c r="AC2245" s="6">
        <v>60552093</v>
      </c>
      <c r="AD2245" s="6">
        <v>60402838</v>
      </c>
      <c r="AF2245">
        <f>Q2245/W2245</f>
        <v>1.40569726934854E-2</v>
      </c>
      <c r="AG2245">
        <f>R2245/X2245</f>
        <v>1.6830774842098377E-2</v>
      </c>
      <c r="AH2245">
        <f>U2245/W2245</f>
        <v>0.12539016281279525</v>
      </c>
      <c r="AI2245">
        <f>V2245/X2245</f>
        <v>0.13126681859376021</v>
      </c>
      <c r="AJ2245">
        <f>Y2245/AA2245</f>
        <v>0.54478230048875131</v>
      </c>
      <c r="AK2245">
        <f>Z2245/AB2245</f>
        <v>0.56716932864331759</v>
      </c>
      <c r="AL2245">
        <f>O2245/K2245</f>
        <v>4.5648441918391743E-2</v>
      </c>
      <c r="AM2245">
        <f>P2245/L2245</f>
        <v>4.8496406195749624E-2</v>
      </c>
      <c r="AN2245">
        <f>K2245/W2245</f>
        <v>0.67156961447368513</v>
      </c>
      <c r="AO2245">
        <f>L2245/X2245</f>
        <v>0.67159872871268933</v>
      </c>
      <c r="AP2245">
        <f>IF(OR(Q2245&lt;0, Q2245="NA"), 0, 1)</f>
        <v>1</v>
      </c>
      <c r="AQ2245">
        <f>IF(OR(S2245&lt;0, S2245="NA"), 0, 1)</f>
        <v>1</v>
      </c>
      <c r="AR2245">
        <f>IFERROR(IF((AF2245-AG2245)&gt;0,1,0),0)</f>
        <v>0</v>
      </c>
      <c r="AS2245">
        <f>IFERROR(IF((S2245-Q2245)&gt;0,1,0),0)</f>
        <v>1</v>
      </c>
      <c r="AT2245">
        <f>IFERROR(IF((AH2245-AI2245)&lt;0,1,0),0)</f>
        <v>1</v>
      </c>
      <c r="AU2245">
        <f>IFERROR(IF((AJ2245-AK2245)&gt;0,1,0),0)</f>
        <v>0</v>
      </c>
      <c r="AV2245">
        <f>IFERROR(IF((AL2245-AM2245)&gt;0,1,0),0)</f>
        <v>0</v>
      </c>
      <c r="AW2245">
        <f>IFERROR(IF((AN2245-AO2245)&gt;0,1,0),0)</f>
        <v>0</v>
      </c>
      <c r="AX2245">
        <f>IFERROR(IF((AC2245-AD2245)&lt;0,1,0),0)</f>
        <v>0</v>
      </c>
      <c r="AY2245">
        <f>SUM(AP2245:AX2245)</f>
        <v>4</v>
      </c>
    </row>
    <row r="2246" spans="1:51" x14ac:dyDescent="0.45">
      <c r="A2246" s="1" t="s">
        <v>1553</v>
      </c>
      <c r="B2246" s="2">
        <v>4089447</v>
      </c>
      <c r="C2246" s="3" t="s">
        <v>5335</v>
      </c>
      <c r="D2246" s="5">
        <v>30.16</v>
      </c>
      <c r="E2246" s="5">
        <v>642.98354328000005</v>
      </c>
      <c r="F2246" s="3" t="s">
        <v>4480</v>
      </c>
      <c r="G2246" s="3" t="s">
        <v>4481</v>
      </c>
      <c r="H2246" s="3" t="s">
        <v>4481</v>
      </c>
      <c r="I2246" s="3" t="s">
        <v>4482</v>
      </c>
      <c r="J2246" s="3" t="s">
        <v>4484</v>
      </c>
      <c r="K2246" s="6">
        <v>119623</v>
      </c>
      <c r="L2246" s="6">
        <v>116716</v>
      </c>
      <c r="M2246" s="6" t="s">
        <v>4474</v>
      </c>
      <c r="N2246" s="6" t="s">
        <v>4474</v>
      </c>
      <c r="O2246" s="6">
        <v>142991</v>
      </c>
      <c r="P2246" s="6">
        <v>138886</v>
      </c>
      <c r="Q2246" s="6">
        <v>43153</v>
      </c>
      <c r="R2246" s="6">
        <v>43257</v>
      </c>
      <c r="S2246" s="6">
        <v>32159</v>
      </c>
      <c r="T2246" s="6">
        <v>29564</v>
      </c>
      <c r="U2246" s="6">
        <v>73859</v>
      </c>
      <c r="V2246" s="6">
        <v>73822</v>
      </c>
      <c r="W2246" s="6">
        <v>3887004</v>
      </c>
      <c r="X2246" s="6">
        <v>3634217</v>
      </c>
      <c r="Y2246" s="6" t="s">
        <v>4474</v>
      </c>
      <c r="Z2246" s="6" t="s">
        <v>4474</v>
      </c>
      <c r="AA2246" s="6" t="s">
        <v>4474</v>
      </c>
      <c r="AB2246" s="6" t="s">
        <v>4474</v>
      </c>
      <c r="AC2246" s="6">
        <v>21319583</v>
      </c>
      <c r="AD2246" s="6">
        <v>21319583</v>
      </c>
      <c r="AF2246">
        <f>Q2246/W2246</f>
        <v>1.1101866630443396E-2</v>
      </c>
      <c r="AG2246">
        <f>R2246/X2246</f>
        <v>1.1902701462240697E-2</v>
      </c>
      <c r="AH2246">
        <f>U2246/W2246</f>
        <v>1.9001524052972417E-2</v>
      </c>
      <c r="AI2246">
        <f>V2246/X2246</f>
        <v>2.0313041296103122E-2</v>
      </c>
      <c r="AJ2246" t="e">
        <f>Y2246/AA2246</f>
        <v>#VALUE!</v>
      </c>
      <c r="AK2246" t="e">
        <f>Z2246/AB2246</f>
        <v>#VALUE!</v>
      </c>
      <c r="AL2246">
        <f>O2246/K2246</f>
        <v>1.1953470486444915</v>
      </c>
      <c r="AM2246">
        <f>P2246/L2246</f>
        <v>1.1899482504540937</v>
      </c>
      <c r="AN2246">
        <f>K2246/W2246</f>
        <v>3.0775116259206318E-2</v>
      </c>
      <c r="AO2246">
        <f>L2246/X2246</f>
        <v>3.2115858794342769E-2</v>
      </c>
      <c r="AP2246">
        <f>IF(OR(Q2246&lt;0, Q2246="NA"), 0, 1)</f>
        <v>1</v>
      </c>
      <c r="AQ2246">
        <f>IF(OR(S2246&lt;0, S2246="NA"), 0, 1)</f>
        <v>1</v>
      </c>
      <c r="AR2246">
        <f>IFERROR(IF((AF2246-AG2246)&gt;0,1,0),0)</f>
        <v>0</v>
      </c>
      <c r="AS2246">
        <f>IFERROR(IF((S2246-Q2246)&gt;0,1,0),0)</f>
        <v>0</v>
      </c>
      <c r="AT2246">
        <f>IFERROR(IF((AH2246-AI2246)&lt;0,1,0),0)</f>
        <v>1</v>
      </c>
      <c r="AU2246">
        <f>IFERROR(IF((AJ2246-AK2246)&gt;0,1,0),0)</f>
        <v>0</v>
      </c>
      <c r="AV2246">
        <f>IFERROR(IF((AL2246-AM2246)&gt;0,1,0),0)</f>
        <v>1</v>
      </c>
      <c r="AW2246">
        <f>IFERROR(IF((AN2246-AO2246)&gt;0,1,0),0)</f>
        <v>0</v>
      </c>
      <c r="AX2246">
        <f>IFERROR(IF((AC2246-AD2246)&lt;0,1,0),0)</f>
        <v>0</v>
      </c>
      <c r="AY2246">
        <f>SUM(AP2246:AX2246)</f>
        <v>4</v>
      </c>
    </row>
    <row r="2247" spans="1:51" x14ac:dyDescent="0.45">
      <c r="A2247" s="1" t="s">
        <v>1559</v>
      </c>
      <c r="B2247" s="2">
        <v>5721120</v>
      </c>
      <c r="C2247" s="3" t="s">
        <v>5337</v>
      </c>
      <c r="D2247" s="7">
        <v>11.32</v>
      </c>
      <c r="E2247" s="5">
        <v>145.49093392</v>
      </c>
      <c r="F2247" s="3" t="s">
        <v>4480</v>
      </c>
      <c r="G2247" s="3" t="s">
        <v>4491</v>
      </c>
      <c r="H2247" s="3" t="s">
        <v>4492</v>
      </c>
      <c r="I2247" s="3" t="s">
        <v>4493</v>
      </c>
      <c r="J2247" s="3" t="s">
        <v>4658</v>
      </c>
      <c r="K2247" s="6">
        <v>16174.891</v>
      </c>
      <c r="L2247" s="6">
        <v>16019.187</v>
      </c>
      <c r="M2247" s="6" t="s">
        <v>4474</v>
      </c>
      <c r="N2247" s="6" t="s">
        <v>4474</v>
      </c>
      <c r="O2247" s="6">
        <v>14110.119000000001</v>
      </c>
      <c r="P2247" s="6">
        <v>14010.503000000001</v>
      </c>
      <c r="Q2247" s="6">
        <v>23467.469000000001</v>
      </c>
      <c r="R2247" s="6">
        <v>12697.123</v>
      </c>
      <c r="S2247" s="6">
        <v>8612.8349999999991</v>
      </c>
      <c r="T2247" s="6">
        <v>8171.2370000000001</v>
      </c>
      <c r="U2247" s="6">
        <v>91100</v>
      </c>
      <c r="V2247" s="6">
        <v>91100</v>
      </c>
      <c r="W2247" s="6">
        <v>243588.53200000001</v>
      </c>
      <c r="X2247" s="6">
        <v>243588.53200000001</v>
      </c>
      <c r="Y2247" s="6">
        <v>2286.1909999999998</v>
      </c>
      <c r="Z2247" s="6">
        <v>2286.1909999999998</v>
      </c>
      <c r="AA2247" s="6">
        <v>1113</v>
      </c>
      <c r="AB2247" s="6">
        <v>1113</v>
      </c>
      <c r="AC2247" s="6">
        <v>12852556</v>
      </c>
      <c r="AD2247" s="6">
        <v>12852556</v>
      </c>
      <c r="AF2247">
        <f>Q2247/W2247</f>
        <v>9.6340615082815148E-2</v>
      </c>
      <c r="AG2247">
        <f>R2247/X2247</f>
        <v>5.2125290528866108E-2</v>
      </c>
      <c r="AH2247">
        <f>U2247/W2247</f>
        <v>0.3739913338777377</v>
      </c>
      <c r="AI2247">
        <f>V2247/X2247</f>
        <v>0.3739913338777377</v>
      </c>
      <c r="AJ2247">
        <f>Y2247/AA2247</f>
        <v>2.0540799640610961</v>
      </c>
      <c r="AK2247">
        <f>Z2247/AB2247</f>
        <v>2.0540799640610961</v>
      </c>
      <c r="AL2247">
        <f>O2247/K2247</f>
        <v>0.87234708413181894</v>
      </c>
      <c r="AM2247">
        <f>P2247/L2247</f>
        <v>0.87460761897591932</v>
      </c>
      <c r="AN2247">
        <f>K2247/W2247</f>
        <v>6.6402514384379968E-2</v>
      </c>
      <c r="AO2247">
        <f>L2247/X2247</f>
        <v>6.5763305310284473E-2</v>
      </c>
      <c r="AP2247">
        <f>IF(OR(Q2247&lt;0, Q2247="NA"), 0, 1)</f>
        <v>1</v>
      </c>
      <c r="AQ2247">
        <f>IF(OR(S2247&lt;0, S2247="NA"), 0, 1)</f>
        <v>1</v>
      </c>
      <c r="AR2247">
        <f>IFERROR(IF((AF2247-AG2247)&gt;0,1,0),0)</f>
        <v>1</v>
      </c>
      <c r="AS2247">
        <f>IFERROR(IF((S2247-Q2247)&gt;0,1,0),0)</f>
        <v>0</v>
      </c>
      <c r="AT2247">
        <f>IFERROR(IF((AH2247-AI2247)&lt;0,1,0),0)</f>
        <v>0</v>
      </c>
      <c r="AU2247">
        <f>IFERROR(IF((AJ2247-AK2247)&gt;0,1,0),0)</f>
        <v>0</v>
      </c>
      <c r="AV2247">
        <f>IFERROR(IF((AL2247-AM2247)&gt;0,1,0),0)</f>
        <v>0</v>
      </c>
      <c r="AW2247">
        <f>IFERROR(IF((AN2247-AO2247)&gt;0,1,0),0)</f>
        <v>1</v>
      </c>
      <c r="AX2247">
        <f>IFERROR(IF((AC2247-AD2247)&lt;0,1,0),0)</f>
        <v>0</v>
      </c>
      <c r="AY2247">
        <f>SUM(AP2247:AX2247)</f>
        <v>4</v>
      </c>
    </row>
    <row r="2248" spans="1:51" x14ac:dyDescent="0.45">
      <c r="A2248" s="1" t="s">
        <v>1560</v>
      </c>
      <c r="B2248" s="2">
        <v>5721577</v>
      </c>
      <c r="C2248" s="3" t="s">
        <v>5337</v>
      </c>
      <c r="D2248" s="7">
        <v>9.1427999999999994</v>
      </c>
      <c r="E2248" s="5">
        <v>119.5633761528</v>
      </c>
      <c r="F2248" s="3" t="s">
        <v>4480</v>
      </c>
      <c r="G2248" s="3" t="s">
        <v>4491</v>
      </c>
      <c r="H2248" s="3" t="s">
        <v>4492</v>
      </c>
      <c r="I2248" s="3" t="s">
        <v>4493</v>
      </c>
      <c r="J2248" s="3"/>
      <c r="K2248" s="6">
        <v>13976.983</v>
      </c>
      <c r="L2248" s="6">
        <v>13833.252</v>
      </c>
      <c r="M2248" s="6" t="s">
        <v>4474</v>
      </c>
      <c r="N2248" s="6" t="s">
        <v>4474</v>
      </c>
      <c r="O2248" s="6">
        <v>12112.76</v>
      </c>
      <c r="P2248" s="6">
        <v>12027.813</v>
      </c>
      <c r="Q2248" s="6">
        <v>19604.525000000001</v>
      </c>
      <c r="R2248" s="6">
        <v>10592.093999999999</v>
      </c>
      <c r="S2248" s="6">
        <v>7188.0789999999997</v>
      </c>
      <c r="T2248" s="6">
        <v>7408.9290000000001</v>
      </c>
      <c r="U2248" s="6">
        <v>80600</v>
      </c>
      <c r="V2248" s="6">
        <v>80600</v>
      </c>
      <c r="W2248" s="6">
        <v>207228.33100000001</v>
      </c>
      <c r="X2248" s="6">
        <v>207228.33100000001</v>
      </c>
      <c r="Y2248" s="6">
        <v>1953.5440000000001</v>
      </c>
      <c r="Z2248" s="6">
        <v>1953.5440000000001</v>
      </c>
      <c r="AA2248" s="6">
        <v>980</v>
      </c>
      <c r="AB2248" s="6">
        <v>980</v>
      </c>
      <c r="AC2248" s="6">
        <v>13077326</v>
      </c>
      <c r="AD2248" s="6">
        <v>13077326</v>
      </c>
      <c r="AF2248">
        <f>Q2248/W2248</f>
        <v>9.4603498013020246E-2</v>
      </c>
      <c r="AG2248">
        <f>R2248/X2248</f>
        <v>5.1113155951634813E-2</v>
      </c>
      <c r="AH2248">
        <f>U2248/W2248</f>
        <v>0.38894295780435539</v>
      </c>
      <c r="AI2248">
        <f>V2248/X2248</f>
        <v>0.38894295780435539</v>
      </c>
      <c r="AJ2248">
        <f>Y2248/AA2248</f>
        <v>1.9934122448979592</v>
      </c>
      <c r="AK2248">
        <f>Z2248/AB2248</f>
        <v>1.9934122448979592</v>
      </c>
      <c r="AL2248">
        <f>O2248/K2248</f>
        <v>0.86662193121362463</v>
      </c>
      <c r="AM2248">
        <f>P2248/L2248</f>
        <v>0.86948556998744764</v>
      </c>
      <c r="AN2248">
        <f>K2248/W2248</f>
        <v>6.7447259419369646E-2</v>
      </c>
      <c r="AO2248">
        <f>L2248/X2248</f>
        <v>6.675367182299026E-2</v>
      </c>
      <c r="AP2248">
        <f>IF(OR(Q2248&lt;0, Q2248="NA"), 0, 1)</f>
        <v>1</v>
      </c>
      <c r="AQ2248">
        <f>IF(OR(S2248&lt;0, S2248="NA"), 0, 1)</f>
        <v>1</v>
      </c>
      <c r="AR2248">
        <f>IFERROR(IF((AF2248-AG2248)&gt;0,1,0),0)</f>
        <v>1</v>
      </c>
      <c r="AS2248">
        <f>IFERROR(IF((S2248-Q2248)&gt;0,1,0),0)</f>
        <v>0</v>
      </c>
      <c r="AT2248">
        <f>IFERROR(IF((AH2248-AI2248)&lt;0,1,0),0)</f>
        <v>0</v>
      </c>
      <c r="AU2248">
        <f>IFERROR(IF((AJ2248-AK2248)&gt;0,1,0),0)</f>
        <v>0</v>
      </c>
      <c r="AV2248">
        <f>IFERROR(IF((AL2248-AM2248)&gt;0,1,0),0)</f>
        <v>0</v>
      </c>
      <c r="AW2248">
        <f>IFERROR(IF((AN2248-AO2248)&gt;0,1,0),0)</f>
        <v>1</v>
      </c>
      <c r="AX2248">
        <f>IFERROR(IF((AC2248-AD2248)&lt;0,1,0),0)</f>
        <v>0</v>
      </c>
      <c r="AY2248">
        <f>SUM(AP2248:AX2248)</f>
        <v>4</v>
      </c>
    </row>
    <row r="2249" spans="1:51" x14ac:dyDescent="0.45">
      <c r="A2249" s="1" t="s">
        <v>1561</v>
      </c>
      <c r="B2249" s="2">
        <v>5721593</v>
      </c>
      <c r="C2249" s="3" t="s">
        <v>5337</v>
      </c>
      <c r="D2249" s="5">
        <v>16</v>
      </c>
      <c r="E2249" s="5">
        <v>770.84633599999995</v>
      </c>
      <c r="F2249" s="3" t="s">
        <v>4480</v>
      </c>
      <c r="G2249" s="3" t="s">
        <v>4491</v>
      </c>
      <c r="H2249" s="3" t="s">
        <v>4492</v>
      </c>
      <c r="I2249" s="3" t="s">
        <v>4493</v>
      </c>
      <c r="J2249" s="3"/>
      <c r="K2249" s="6">
        <v>87187.866999999998</v>
      </c>
      <c r="L2249" s="6">
        <v>86352.047000000006</v>
      </c>
      <c r="M2249" s="6" t="s">
        <v>4474</v>
      </c>
      <c r="N2249" s="6" t="s">
        <v>4474</v>
      </c>
      <c r="O2249" s="6">
        <v>79759.149000000005</v>
      </c>
      <c r="P2249" s="6">
        <v>79086.369000000006</v>
      </c>
      <c r="Q2249" s="6">
        <v>127753.216</v>
      </c>
      <c r="R2249" s="6">
        <v>67239.202999999994</v>
      </c>
      <c r="S2249" s="6">
        <v>48337.21</v>
      </c>
      <c r="T2249" s="6">
        <v>49160.82</v>
      </c>
      <c r="U2249" s="6">
        <v>502000</v>
      </c>
      <c r="V2249" s="6">
        <v>502000</v>
      </c>
      <c r="W2249" s="6">
        <v>1296057.2879999999</v>
      </c>
      <c r="X2249" s="6">
        <v>1296057.2879999999</v>
      </c>
      <c r="Y2249" s="6">
        <v>11814.924999999999</v>
      </c>
      <c r="Z2249" s="6">
        <v>11814.924999999999</v>
      </c>
      <c r="AA2249" s="6">
        <v>5702</v>
      </c>
      <c r="AB2249" s="6">
        <v>5702</v>
      </c>
      <c r="AC2249" s="6">
        <v>48177896</v>
      </c>
      <c r="AD2249" s="6">
        <v>48177896</v>
      </c>
      <c r="AF2249">
        <f>Q2249/W2249</f>
        <v>9.8570655157644543E-2</v>
      </c>
      <c r="AG2249">
        <f>R2249/X2249</f>
        <v>5.1879807800594688E-2</v>
      </c>
      <c r="AH2249">
        <f>U2249/W2249</f>
        <v>0.38732855765554713</v>
      </c>
      <c r="AI2249">
        <f>V2249/X2249</f>
        <v>0.38732855765554713</v>
      </c>
      <c r="AJ2249">
        <f>Y2249/AA2249</f>
        <v>2.0720668186601192</v>
      </c>
      <c r="AK2249">
        <f>Z2249/AB2249</f>
        <v>2.0720668186601192</v>
      </c>
      <c r="AL2249">
        <f>O2249/K2249</f>
        <v>0.91479642459884936</v>
      </c>
      <c r="AM2249">
        <f>P2249/L2249</f>
        <v>0.91585980584803051</v>
      </c>
      <c r="AN2249">
        <f>K2249/W2249</f>
        <v>6.7271615080027242E-2</v>
      </c>
      <c r="AO2249">
        <f>L2249/X2249</f>
        <v>6.6626720747239077E-2</v>
      </c>
      <c r="AP2249">
        <f>IF(OR(Q2249&lt;0, Q2249="NA"), 0, 1)</f>
        <v>1</v>
      </c>
      <c r="AQ2249">
        <f>IF(OR(S2249&lt;0, S2249="NA"), 0, 1)</f>
        <v>1</v>
      </c>
      <c r="AR2249">
        <f>IFERROR(IF((AF2249-AG2249)&gt;0,1,0),0)</f>
        <v>1</v>
      </c>
      <c r="AS2249">
        <f>IFERROR(IF((S2249-Q2249)&gt;0,1,0),0)</f>
        <v>0</v>
      </c>
      <c r="AT2249">
        <f>IFERROR(IF((AH2249-AI2249)&lt;0,1,0),0)</f>
        <v>0</v>
      </c>
      <c r="AU2249">
        <f>IFERROR(IF((AJ2249-AK2249)&gt;0,1,0),0)</f>
        <v>0</v>
      </c>
      <c r="AV2249">
        <f>IFERROR(IF((AL2249-AM2249)&gt;0,1,0),0)</f>
        <v>0</v>
      </c>
      <c r="AW2249">
        <f>IFERROR(IF((AN2249-AO2249)&gt;0,1,0),0)</f>
        <v>1</v>
      </c>
      <c r="AX2249">
        <f>IFERROR(IF((AC2249-AD2249)&lt;0,1,0),0)</f>
        <v>0</v>
      </c>
      <c r="AY2249">
        <f>SUM(AP2249:AX2249)</f>
        <v>4</v>
      </c>
    </row>
    <row r="2250" spans="1:51" x14ac:dyDescent="0.45">
      <c r="A2250" s="1" t="s">
        <v>1562</v>
      </c>
      <c r="B2250" s="2">
        <v>5721648</v>
      </c>
      <c r="C2250" s="3" t="s">
        <v>5337</v>
      </c>
      <c r="D2250" s="5">
        <v>16.93</v>
      </c>
      <c r="E2250" s="5">
        <v>177.03397953000001</v>
      </c>
      <c r="F2250" s="3" t="s">
        <v>4480</v>
      </c>
      <c r="G2250" s="3" t="s">
        <v>4491</v>
      </c>
      <c r="H2250" s="3" t="s">
        <v>4492</v>
      </c>
      <c r="I2250" s="3" t="s">
        <v>4493</v>
      </c>
      <c r="J2250" s="3" t="s">
        <v>4553</v>
      </c>
      <c r="K2250" s="6">
        <v>20476.330000000002</v>
      </c>
      <c r="L2250" s="6">
        <v>20307.784</v>
      </c>
      <c r="M2250" s="6" t="s">
        <v>4474</v>
      </c>
      <c r="N2250" s="6" t="s">
        <v>4474</v>
      </c>
      <c r="O2250" s="6">
        <v>17912.585999999999</v>
      </c>
      <c r="P2250" s="6">
        <v>17812.179</v>
      </c>
      <c r="Q2250" s="6">
        <v>28980.625</v>
      </c>
      <c r="R2250" s="6">
        <v>15543.288</v>
      </c>
      <c r="S2250" s="6">
        <v>10716.627</v>
      </c>
      <c r="T2250" s="6">
        <v>11083.843999999999</v>
      </c>
      <c r="U2250" s="6">
        <v>118500</v>
      </c>
      <c r="V2250" s="6">
        <v>118500</v>
      </c>
      <c r="W2250" s="6">
        <v>303736.01699999999</v>
      </c>
      <c r="X2250" s="6">
        <v>303736.01699999999</v>
      </c>
      <c r="Y2250" s="6">
        <v>2972.5889999999999</v>
      </c>
      <c r="Z2250" s="6">
        <v>2972.5889999999999</v>
      </c>
      <c r="AA2250" s="6">
        <v>1430</v>
      </c>
      <c r="AB2250" s="6">
        <v>1430</v>
      </c>
      <c r="AC2250" s="6">
        <v>10456821</v>
      </c>
      <c r="AD2250" s="6">
        <v>10456821</v>
      </c>
      <c r="AF2250">
        <f>Q2250/W2250</f>
        <v>9.5413857356271323E-2</v>
      </c>
      <c r="AG2250">
        <f>R2250/X2250</f>
        <v>5.1173674276501761E-2</v>
      </c>
      <c r="AH2250">
        <f>U2250/W2250</f>
        <v>0.39014141678166536</v>
      </c>
      <c r="AI2250">
        <f>V2250/X2250</f>
        <v>0.39014141678166536</v>
      </c>
      <c r="AJ2250">
        <f>Y2250/AA2250</f>
        <v>2.0787335664335664</v>
      </c>
      <c r="AK2250">
        <f>Z2250/AB2250</f>
        <v>2.0787335664335664</v>
      </c>
      <c r="AL2250">
        <f>O2250/K2250</f>
        <v>0.87479475081716296</v>
      </c>
      <c r="AM2250">
        <f>P2250/L2250</f>
        <v>0.87711091471132452</v>
      </c>
      <c r="AN2250">
        <f>K2250/W2250</f>
        <v>6.7414889423535185E-2</v>
      </c>
      <c r="AO2250">
        <f>L2250/X2250</f>
        <v>6.6859979927899035E-2</v>
      </c>
      <c r="AP2250">
        <f>IF(OR(Q2250&lt;0, Q2250="NA"), 0, 1)</f>
        <v>1</v>
      </c>
      <c r="AQ2250">
        <f>IF(OR(S2250&lt;0, S2250="NA"), 0, 1)</f>
        <v>1</v>
      </c>
      <c r="AR2250">
        <f>IFERROR(IF((AF2250-AG2250)&gt;0,1,0),0)</f>
        <v>1</v>
      </c>
      <c r="AS2250">
        <f>IFERROR(IF((S2250-Q2250)&gt;0,1,0),0)</f>
        <v>0</v>
      </c>
      <c r="AT2250">
        <f>IFERROR(IF((AH2250-AI2250)&lt;0,1,0),0)</f>
        <v>0</v>
      </c>
      <c r="AU2250">
        <f>IFERROR(IF((AJ2250-AK2250)&gt;0,1,0),0)</f>
        <v>0</v>
      </c>
      <c r="AV2250">
        <f>IFERROR(IF((AL2250-AM2250)&gt;0,1,0),0)</f>
        <v>0</v>
      </c>
      <c r="AW2250">
        <f>IFERROR(IF((AN2250-AO2250)&gt;0,1,0),0)</f>
        <v>1</v>
      </c>
      <c r="AX2250">
        <f>IFERROR(IF((AC2250-AD2250)&lt;0,1,0),0)</f>
        <v>0</v>
      </c>
      <c r="AY2250">
        <f>SUM(AP2250:AX2250)</f>
        <v>4</v>
      </c>
    </row>
    <row r="2251" spans="1:51" x14ac:dyDescent="0.45">
      <c r="A2251" s="1" t="s">
        <v>1568</v>
      </c>
      <c r="B2251" s="2">
        <v>5282621</v>
      </c>
      <c r="C2251" s="3" t="s">
        <v>5337</v>
      </c>
      <c r="D2251" s="5">
        <v>100.73</v>
      </c>
      <c r="E2251" s="5">
        <v>10801.41297893</v>
      </c>
      <c r="F2251" s="3" t="s">
        <v>4475</v>
      </c>
      <c r="G2251" s="3" t="s">
        <v>4476</v>
      </c>
      <c r="H2251" s="3" t="s">
        <v>4477</v>
      </c>
      <c r="I2251" s="3" t="s">
        <v>4833</v>
      </c>
      <c r="J2251" s="3" t="s">
        <v>5040</v>
      </c>
      <c r="K2251" s="6">
        <v>4396475</v>
      </c>
      <c r="L2251" s="6">
        <v>4386361</v>
      </c>
      <c r="M2251" s="6">
        <v>473377</v>
      </c>
      <c r="N2251" s="6">
        <v>485647</v>
      </c>
      <c r="O2251" s="6">
        <v>245765</v>
      </c>
      <c r="P2251" s="6">
        <v>264999</v>
      </c>
      <c r="Q2251" s="6">
        <v>195469</v>
      </c>
      <c r="R2251" s="6">
        <v>209702</v>
      </c>
      <c r="S2251" s="6">
        <v>606382</v>
      </c>
      <c r="T2251" s="6">
        <v>668424</v>
      </c>
      <c r="U2251" s="6">
        <v>194630</v>
      </c>
      <c r="V2251" s="6">
        <v>194733</v>
      </c>
      <c r="W2251" s="6">
        <v>4932229</v>
      </c>
      <c r="X2251" s="6">
        <v>4818062</v>
      </c>
      <c r="Y2251" s="6">
        <v>1388865</v>
      </c>
      <c r="Z2251" s="6">
        <v>1342205</v>
      </c>
      <c r="AA2251" s="6">
        <v>1193020</v>
      </c>
      <c r="AB2251" s="6">
        <v>1149186</v>
      </c>
      <c r="AC2251" s="6">
        <v>107223985</v>
      </c>
      <c r="AD2251" s="6">
        <v>107132849</v>
      </c>
      <c r="AF2251">
        <f>Q2251/W2251</f>
        <v>3.9630966039897984E-2</v>
      </c>
      <c r="AG2251">
        <f>R2251/X2251</f>
        <v>4.3524138958776368E-2</v>
      </c>
      <c r="AH2251">
        <f>U2251/W2251</f>
        <v>3.9460860393951698E-2</v>
      </c>
      <c r="AI2251">
        <f>V2251/X2251</f>
        <v>4.0417288112938356E-2</v>
      </c>
      <c r="AJ2251">
        <f>Y2251/AA2251</f>
        <v>1.1641590249953899</v>
      </c>
      <c r="AK2251">
        <f>Z2251/AB2251</f>
        <v>1.1679614962242839</v>
      </c>
      <c r="AL2251">
        <f>O2251/K2251</f>
        <v>5.5900465714009522E-2</v>
      </c>
      <c r="AM2251">
        <f>P2251/L2251</f>
        <v>6.0414316103941282E-2</v>
      </c>
      <c r="AN2251">
        <f>K2251/W2251</f>
        <v>0.89137690078866982</v>
      </c>
      <c r="AO2251">
        <f>L2251/X2251</f>
        <v>0.91039945106559439</v>
      </c>
      <c r="AP2251">
        <f>IF(OR(Q2251&lt;0, Q2251="NA"), 0, 1)</f>
        <v>1</v>
      </c>
      <c r="AQ2251">
        <f>IF(OR(S2251&lt;0, S2251="NA"), 0, 1)</f>
        <v>1</v>
      </c>
      <c r="AR2251">
        <f>IFERROR(IF((AF2251-AG2251)&gt;0,1,0),0)</f>
        <v>0</v>
      </c>
      <c r="AS2251">
        <f>IFERROR(IF((S2251-Q2251)&gt;0,1,0),0)</f>
        <v>1</v>
      </c>
      <c r="AT2251">
        <f>IFERROR(IF((AH2251-AI2251)&lt;0,1,0),0)</f>
        <v>1</v>
      </c>
      <c r="AU2251">
        <f>IFERROR(IF((AJ2251-AK2251)&gt;0,1,0),0)</f>
        <v>0</v>
      </c>
      <c r="AV2251">
        <f>IFERROR(IF((AL2251-AM2251)&gt;0,1,0),0)</f>
        <v>0</v>
      </c>
      <c r="AW2251">
        <f>IFERROR(IF((AN2251-AO2251)&gt;0,1,0),0)</f>
        <v>0</v>
      </c>
      <c r="AX2251">
        <f>IFERROR(IF((AC2251-AD2251)&lt;0,1,0),0)</f>
        <v>0</v>
      </c>
      <c r="AY2251">
        <f>SUM(AP2251:AX2251)</f>
        <v>4</v>
      </c>
    </row>
    <row r="2252" spans="1:51" x14ac:dyDescent="0.45">
      <c r="A2252" s="1" t="s">
        <v>1573</v>
      </c>
      <c r="B2252" s="2">
        <v>4089622</v>
      </c>
      <c r="C2252" s="3" t="s">
        <v>5337</v>
      </c>
      <c r="D2252" s="5">
        <v>54.26</v>
      </c>
      <c r="E2252" s="5">
        <v>9306.4509434200008</v>
      </c>
      <c r="F2252" s="3" t="s">
        <v>4485</v>
      </c>
      <c r="G2252" s="3" t="s">
        <v>4486</v>
      </c>
      <c r="H2252" s="3" t="s">
        <v>4588</v>
      </c>
      <c r="I2252" s="3" t="s">
        <v>4588</v>
      </c>
      <c r="J2252" s="3" t="s">
        <v>4589</v>
      </c>
      <c r="K2252" s="6">
        <v>15875000</v>
      </c>
      <c r="L2252" s="6">
        <v>15743000</v>
      </c>
      <c r="M2252" s="6">
        <v>303000</v>
      </c>
      <c r="N2252" s="6">
        <v>450000</v>
      </c>
      <c r="O2252" s="6">
        <v>233000</v>
      </c>
      <c r="P2252" s="6">
        <v>379000</v>
      </c>
      <c r="Q2252" s="6">
        <v>179000</v>
      </c>
      <c r="R2252" s="6">
        <v>335000</v>
      </c>
      <c r="S2252" s="6">
        <v>809000</v>
      </c>
      <c r="T2252" s="6">
        <v>482000</v>
      </c>
      <c r="U2252" s="6">
        <v>1116000</v>
      </c>
      <c r="V2252" s="6">
        <v>1136000</v>
      </c>
      <c r="W2252" s="6">
        <v>7100000</v>
      </c>
      <c r="X2252" s="6">
        <v>6811000</v>
      </c>
      <c r="Y2252" s="6">
        <v>5265000</v>
      </c>
      <c r="Z2252" s="6">
        <v>5017000</v>
      </c>
      <c r="AA2252" s="6">
        <v>2982000</v>
      </c>
      <c r="AB2252" s="6">
        <v>2837000</v>
      </c>
      <c r="AC2252" s="6">
        <v>171326177</v>
      </c>
      <c r="AD2252" s="6">
        <v>171281080</v>
      </c>
      <c r="AF2252">
        <f>Q2252/W2252</f>
        <v>2.5211267605633803E-2</v>
      </c>
      <c r="AG2252">
        <f>R2252/X2252</f>
        <v>4.9185141682572313E-2</v>
      </c>
      <c r="AH2252">
        <f>U2252/W2252</f>
        <v>0.1571830985915493</v>
      </c>
      <c r="AI2252">
        <f>V2252/X2252</f>
        <v>0.16678901776537952</v>
      </c>
      <c r="AJ2252">
        <f>Y2252/AA2252</f>
        <v>1.7655935613682092</v>
      </c>
      <c r="AK2252">
        <f>Z2252/AB2252</f>
        <v>1.7684173422629539</v>
      </c>
      <c r="AL2252">
        <f>O2252/K2252</f>
        <v>1.4677165354330708E-2</v>
      </c>
      <c r="AM2252">
        <f>P2252/L2252</f>
        <v>2.4074191704249508E-2</v>
      </c>
      <c r="AN2252">
        <f>K2252/W2252</f>
        <v>2.2359154929577465</v>
      </c>
      <c r="AO2252">
        <f>L2252/X2252</f>
        <v>2.3114080164439876</v>
      </c>
      <c r="AP2252">
        <f>IF(OR(Q2252&lt;0, Q2252="NA"), 0, 1)</f>
        <v>1</v>
      </c>
      <c r="AQ2252">
        <f>IF(OR(S2252&lt;0, S2252="NA"), 0, 1)</f>
        <v>1</v>
      </c>
      <c r="AR2252">
        <f>IFERROR(IF((AF2252-AG2252)&gt;0,1,0),0)</f>
        <v>0</v>
      </c>
      <c r="AS2252">
        <f>IFERROR(IF((S2252-Q2252)&gt;0,1,0),0)</f>
        <v>1</v>
      </c>
      <c r="AT2252">
        <f>IFERROR(IF((AH2252-AI2252)&lt;0,1,0),0)</f>
        <v>1</v>
      </c>
      <c r="AU2252">
        <f>IFERROR(IF((AJ2252-AK2252)&gt;0,1,0),0)</f>
        <v>0</v>
      </c>
      <c r="AV2252">
        <f>IFERROR(IF((AL2252-AM2252)&gt;0,1,0),0)</f>
        <v>0</v>
      </c>
      <c r="AW2252">
        <f>IFERROR(IF((AN2252-AO2252)&gt;0,1,0),0)</f>
        <v>0</v>
      </c>
      <c r="AX2252">
        <f>IFERROR(IF((AC2252-AD2252)&lt;0,1,0),0)</f>
        <v>0</v>
      </c>
      <c r="AY2252">
        <f>SUM(AP2252:AX2252)</f>
        <v>4</v>
      </c>
    </row>
    <row r="2253" spans="1:51" x14ac:dyDescent="0.45">
      <c r="A2253" s="1" t="s">
        <v>1580</v>
      </c>
      <c r="B2253" s="2">
        <v>4068469</v>
      </c>
      <c r="C2253" s="3" t="s">
        <v>5337</v>
      </c>
      <c r="D2253" s="5">
        <v>20.84</v>
      </c>
      <c r="E2253" s="5">
        <v>1977.4838632399999</v>
      </c>
      <c r="F2253" s="3" t="s">
        <v>4475</v>
      </c>
      <c r="G2253" s="3" t="s">
        <v>4476</v>
      </c>
      <c r="H2253" s="3" t="s">
        <v>4477</v>
      </c>
      <c r="I2253" s="3" t="s">
        <v>4498</v>
      </c>
      <c r="J2253" s="3" t="s">
        <v>4885</v>
      </c>
      <c r="K2253" s="6">
        <v>8124000</v>
      </c>
      <c r="L2253" s="6">
        <v>8152000</v>
      </c>
      <c r="M2253" s="6">
        <v>334000</v>
      </c>
      <c r="N2253" s="6">
        <v>337000</v>
      </c>
      <c r="O2253" s="6">
        <v>130000</v>
      </c>
      <c r="P2253" s="6">
        <v>137000</v>
      </c>
      <c r="Q2253" s="6">
        <v>-426000</v>
      </c>
      <c r="R2253" s="6">
        <v>-365000</v>
      </c>
      <c r="S2253" s="6">
        <v>287000</v>
      </c>
      <c r="T2253" s="6">
        <v>401000</v>
      </c>
      <c r="U2253" s="6">
        <v>440000</v>
      </c>
      <c r="V2253" s="6">
        <v>440000</v>
      </c>
      <c r="W2253" s="6">
        <v>6862000</v>
      </c>
      <c r="X2253" s="6">
        <v>6953000</v>
      </c>
      <c r="Y2253" s="6">
        <v>2386000</v>
      </c>
      <c r="Z2253" s="6">
        <v>2343000</v>
      </c>
      <c r="AA2253" s="6">
        <v>1432000</v>
      </c>
      <c r="AB2253" s="6">
        <v>1412000</v>
      </c>
      <c r="AC2253" s="6">
        <v>94881046</v>
      </c>
      <c r="AD2253" s="6">
        <v>94840224</v>
      </c>
      <c r="AF2253">
        <f>Q2253/W2253</f>
        <v>-6.2081025939959199E-2</v>
      </c>
      <c r="AG2253">
        <f>R2253/X2253</f>
        <v>-5.2495325758665327E-2</v>
      </c>
      <c r="AH2253">
        <f>U2253/W2253</f>
        <v>6.4121247449723112E-2</v>
      </c>
      <c r="AI2253">
        <f>V2253/X2253</f>
        <v>6.3282036530993818E-2</v>
      </c>
      <c r="AJ2253">
        <f>Y2253/AA2253</f>
        <v>1.6662011173184357</v>
      </c>
      <c r="AK2253">
        <f>Z2253/AB2253</f>
        <v>1.6593484419263456</v>
      </c>
      <c r="AL2253">
        <f>O2253/K2253</f>
        <v>1.6001969473165928E-2</v>
      </c>
      <c r="AM2253">
        <f>P2253/L2253</f>
        <v>1.680569185475957E-2</v>
      </c>
      <c r="AN2253">
        <f>K2253/W2253</f>
        <v>1.1839113960944332</v>
      </c>
      <c r="AO2253">
        <f>L2253/X2253</f>
        <v>1.1724435495469581</v>
      </c>
      <c r="AP2253">
        <f>IF(OR(Q2253&lt;0, Q2253="NA"), 0, 1)</f>
        <v>0</v>
      </c>
      <c r="AQ2253">
        <f>IF(OR(S2253&lt;0, S2253="NA"), 0, 1)</f>
        <v>1</v>
      </c>
      <c r="AR2253">
        <f>IFERROR(IF((AF2253-AG2253)&gt;0,1,0),0)</f>
        <v>0</v>
      </c>
      <c r="AS2253">
        <f>IFERROR(IF((S2253-Q2253)&gt;0,1,0),0)</f>
        <v>1</v>
      </c>
      <c r="AT2253">
        <f>IFERROR(IF((AH2253-AI2253)&lt;0,1,0),0)</f>
        <v>0</v>
      </c>
      <c r="AU2253">
        <f>IFERROR(IF((AJ2253-AK2253)&gt;0,1,0),0)</f>
        <v>1</v>
      </c>
      <c r="AV2253">
        <f>IFERROR(IF((AL2253-AM2253)&gt;0,1,0),0)</f>
        <v>0</v>
      </c>
      <c r="AW2253">
        <f>IFERROR(IF((AN2253-AO2253)&gt;0,1,0),0)</f>
        <v>1</v>
      </c>
      <c r="AX2253">
        <f>IFERROR(IF((AC2253-AD2253)&lt;0,1,0),0)</f>
        <v>0</v>
      </c>
      <c r="AY2253">
        <f>SUM(AP2253:AX2253)</f>
        <v>4</v>
      </c>
    </row>
    <row r="2254" spans="1:51" x14ac:dyDescent="0.45">
      <c r="A2254" s="1" t="s">
        <v>1581</v>
      </c>
      <c r="B2254" s="2">
        <v>101386251</v>
      </c>
      <c r="C2254" s="3" t="s">
        <v>5336</v>
      </c>
      <c r="D2254" s="7">
        <v>9.8000000000000007</v>
      </c>
      <c r="E2254" s="5">
        <v>263.41617960000002</v>
      </c>
      <c r="F2254" s="3" t="s">
        <v>4559</v>
      </c>
      <c r="G2254" s="3" t="s">
        <v>4560</v>
      </c>
      <c r="H2254" s="3" t="s">
        <v>4561</v>
      </c>
      <c r="I2254" s="3" t="s">
        <v>4562</v>
      </c>
      <c r="J2254" s="3" t="s">
        <v>4834</v>
      </c>
      <c r="K2254" s="6">
        <v>325098</v>
      </c>
      <c r="L2254" s="6">
        <v>315287</v>
      </c>
      <c r="M2254" s="6">
        <v>9051</v>
      </c>
      <c r="N2254" s="8">
        <v>7603.5</v>
      </c>
      <c r="O2254" s="6">
        <v>3822</v>
      </c>
      <c r="P2254" s="6">
        <v>2477.5</v>
      </c>
      <c r="Q2254" s="6">
        <v>-15979</v>
      </c>
      <c r="R2254" s="6">
        <v>-14243.5</v>
      </c>
      <c r="S2254" s="6">
        <v>36224</v>
      </c>
      <c r="T2254" s="6">
        <v>34775</v>
      </c>
      <c r="U2254" s="6">
        <v>9625</v>
      </c>
      <c r="V2254" s="6">
        <v>9625</v>
      </c>
      <c r="W2254" s="6">
        <v>287122</v>
      </c>
      <c r="X2254" s="6">
        <v>287122</v>
      </c>
      <c r="Y2254" s="6">
        <v>104072</v>
      </c>
      <c r="Z2254" s="6">
        <v>104072</v>
      </c>
      <c r="AA2254" s="6">
        <v>245281</v>
      </c>
      <c r="AB2254" s="6">
        <v>245281</v>
      </c>
      <c r="AC2254" s="6">
        <v>26879202</v>
      </c>
      <c r="AD2254" s="6">
        <v>26879202</v>
      </c>
      <c r="AF2254">
        <f>Q2254/W2254</f>
        <v>-5.565230111241911E-2</v>
      </c>
      <c r="AG2254">
        <f>R2254/X2254</f>
        <v>-4.9607832210697894E-2</v>
      </c>
      <c r="AH2254">
        <f>U2254/W2254</f>
        <v>3.3522335453221974E-2</v>
      </c>
      <c r="AI2254">
        <f>V2254/X2254</f>
        <v>3.3522335453221974E-2</v>
      </c>
      <c r="AJ2254">
        <f>Y2254/AA2254</f>
        <v>0.42429703075248387</v>
      </c>
      <c r="AK2254">
        <f>Z2254/AB2254</f>
        <v>0.42429703075248387</v>
      </c>
      <c r="AL2254">
        <f>O2254/K2254</f>
        <v>1.1756454976653194E-2</v>
      </c>
      <c r="AM2254">
        <f>P2254/L2254</f>
        <v>7.8579199269237232E-3</v>
      </c>
      <c r="AN2254">
        <f>K2254/W2254</f>
        <v>1.1322643336282139</v>
      </c>
      <c r="AO2254">
        <f>L2254/X2254</f>
        <v>1.0980941899262335</v>
      </c>
      <c r="AP2254">
        <f>IF(OR(Q2254&lt;0, Q2254="NA"), 0, 1)</f>
        <v>0</v>
      </c>
      <c r="AQ2254">
        <f>IF(OR(S2254&lt;0, S2254="NA"), 0, 1)</f>
        <v>1</v>
      </c>
      <c r="AR2254">
        <f>IFERROR(IF((AF2254-AG2254)&gt;0,1,0),0)</f>
        <v>0</v>
      </c>
      <c r="AS2254">
        <f>IFERROR(IF((S2254-Q2254)&gt;0,1,0),0)</f>
        <v>1</v>
      </c>
      <c r="AT2254">
        <f>IFERROR(IF((AH2254-AI2254)&lt;0,1,0),0)</f>
        <v>0</v>
      </c>
      <c r="AU2254">
        <f>IFERROR(IF((AJ2254-AK2254)&gt;0,1,0),0)</f>
        <v>0</v>
      </c>
      <c r="AV2254">
        <f>IFERROR(IF((AL2254-AM2254)&gt;0,1,0),0)</f>
        <v>1</v>
      </c>
      <c r="AW2254">
        <f>IFERROR(IF((AN2254-AO2254)&gt;0,1,0),0)</f>
        <v>1</v>
      </c>
      <c r="AX2254">
        <f>IFERROR(IF((AC2254-AD2254)&lt;0,1,0),0)</f>
        <v>0</v>
      </c>
      <c r="AY2254">
        <f>SUM(AP2254:AX2254)</f>
        <v>4</v>
      </c>
    </row>
    <row r="2255" spans="1:51" x14ac:dyDescent="0.45">
      <c r="A2255" s="1" t="s">
        <v>1596</v>
      </c>
      <c r="B2255" s="2">
        <v>8874706</v>
      </c>
      <c r="C2255" s="3" t="s">
        <v>5337</v>
      </c>
      <c r="D2255" s="7">
        <v>10.4558</v>
      </c>
      <c r="E2255" s="5">
        <v>22.128038227800001</v>
      </c>
      <c r="F2255" s="3" t="s">
        <v>4475</v>
      </c>
      <c r="G2255" s="3" t="s">
        <v>4529</v>
      </c>
      <c r="H2255" s="3" t="s">
        <v>4569</v>
      </c>
      <c r="I2255" s="3" t="s">
        <v>4572</v>
      </c>
      <c r="J2255" s="3" t="s">
        <v>5046</v>
      </c>
      <c r="K2255" s="6">
        <v>27469.265033861055</v>
      </c>
      <c r="L2255" s="6">
        <v>22438.913330028608</v>
      </c>
      <c r="M2255" s="6">
        <v>-1027.6056543659197</v>
      </c>
      <c r="N2255" s="6">
        <v>-600.31083268376835</v>
      </c>
      <c r="O2255" s="6">
        <v>-1683.4003655776025</v>
      </c>
      <c r="P2255" s="6">
        <v>-1230.1485577267658</v>
      </c>
      <c r="Q2255" s="6">
        <v>9.6970067141566965</v>
      </c>
      <c r="R2255" s="6">
        <v>197.19250883100344</v>
      </c>
      <c r="S2255" s="6" t="s">
        <v>4474</v>
      </c>
      <c r="T2255" s="6" t="s">
        <v>4474</v>
      </c>
      <c r="U2255" s="6">
        <v>9592.6197596343736</v>
      </c>
      <c r="V2255" s="6">
        <v>9390.0940334985717</v>
      </c>
      <c r="W2255" s="6">
        <v>108989.87191784687</v>
      </c>
      <c r="X2255" s="6">
        <v>106688.8057331437</v>
      </c>
      <c r="Y2255" s="6">
        <v>38814.816904587264</v>
      </c>
      <c r="Z2255" s="6">
        <v>37995.33284544538</v>
      </c>
      <c r="AA2255" s="6">
        <v>27246.092647971564</v>
      </c>
      <c r="AB2255" s="6">
        <v>26670.855138702864</v>
      </c>
      <c r="AC2255" s="6">
        <v>2118944</v>
      </c>
      <c r="AD2255" s="6">
        <v>2118944</v>
      </c>
      <c r="AF2255">
        <f>Q2255/W2255</f>
        <v>8.8971631432560941E-5</v>
      </c>
      <c r="AG2255">
        <f>R2255/X2255</f>
        <v>1.8482961494970045E-3</v>
      </c>
      <c r="AH2255">
        <f>U2255/W2255</f>
        <v>8.8013863956689364E-2</v>
      </c>
      <c r="AI2255">
        <f>V2255/X2255</f>
        <v>8.8013863956689378E-2</v>
      </c>
      <c r="AJ2255">
        <f>Y2255/AA2255</f>
        <v>1.4246012228647758</v>
      </c>
      <c r="AK2255">
        <f>Z2255/AB2255</f>
        <v>1.4246012228647755</v>
      </c>
      <c r="AL2255">
        <f>O2255/K2255</f>
        <v>-6.12830508389101E-2</v>
      </c>
      <c r="AM2255">
        <f>P2255/L2255</f>
        <v>-5.4822109236481349E-2</v>
      </c>
      <c r="AN2255">
        <f>K2255/W2255</f>
        <v>0.25203502445224013</v>
      </c>
      <c r="AO2255">
        <f>L2255/X2255</f>
        <v>0.21032115952402855</v>
      </c>
      <c r="AP2255">
        <f>IF(OR(Q2255&lt;0, Q2255="NA"), 0, 1)</f>
        <v>1</v>
      </c>
      <c r="AQ2255">
        <f>IF(OR(S2255&lt;0, S2255="NA"), 0, 1)</f>
        <v>0</v>
      </c>
      <c r="AR2255">
        <f>IFERROR(IF((AF2255-AG2255)&gt;0,1,0),0)</f>
        <v>0</v>
      </c>
      <c r="AS2255">
        <f>IFERROR(IF((S2255-Q2255)&gt;0,1,0),0)</f>
        <v>0</v>
      </c>
      <c r="AT2255">
        <f>IFERROR(IF((AH2255-AI2255)&lt;0,1,0),0)</f>
        <v>1</v>
      </c>
      <c r="AU2255">
        <f>IFERROR(IF((AJ2255-AK2255)&gt;0,1,0),0)</f>
        <v>1</v>
      </c>
      <c r="AV2255">
        <f>IFERROR(IF((AL2255-AM2255)&gt;0,1,0),0)</f>
        <v>0</v>
      </c>
      <c r="AW2255">
        <f>IFERROR(IF((AN2255-AO2255)&gt;0,1,0),0)</f>
        <v>1</v>
      </c>
      <c r="AX2255">
        <f>IFERROR(IF((AC2255-AD2255)&lt;0,1,0),0)</f>
        <v>0</v>
      </c>
      <c r="AY2255">
        <f>SUM(AP2255:AX2255)</f>
        <v>4</v>
      </c>
    </row>
    <row r="2256" spans="1:51" x14ac:dyDescent="0.45">
      <c r="A2256" s="1" t="s">
        <v>1601</v>
      </c>
      <c r="B2256" s="2">
        <v>4996285</v>
      </c>
      <c r="C2256" s="3" t="s">
        <v>5337</v>
      </c>
      <c r="D2256" s="5">
        <v>34.24</v>
      </c>
      <c r="E2256" s="5">
        <v>451.81953535999997</v>
      </c>
      <c r="F2256" s="3" t="s">
        <v>4485</v>
      </c>
      <c r="G2256" s="3" t="s">
        <v>4517</v>
      </c>
      <c r="H2256" s="3" t="s">
        <v>4640</v>
      </c>
      <c r="I2256" s="3" t="s">
        <v>4685</v>
      </c>
      <c r="J2256" s="3" t="s">
        <v>5048</v>
      </c>
      <c r="K2256" s="6">
        <v>287920</v>
      </c>
      <c r="L2256" s="6">
        <v>287233</v>
      </c>
      <c r="M2256" s="6">
        <v>42566</v>
      </c>
      <c r="N2256" s="6">
        <v>45131</v>
      </c>
      <c r="O2256" s="6">
        <v>34527</v>
      </c>
      <c r="P2256" s="6">
        <v>36978</v>
      </c>
      <c r="Q2256" s="6">
        <v>19732</v>
      </c>
      <c r="R2256" s="6">
        <v>23402</v>
      </c>
      <c r="S2256" s="6">
        <v>56964</v>
      </c>
      <c r="T2256" s="6">
        <v>60257</v>
      </c>
      <c r="U2256" s="6">
        <v>789</v>
      </c>
      <c r="V2256" s="6">
        <v>775</v>
      </c>
      <c r="W2256" s="6">
        <v>239906</v>
      </c>
      <c r="X2256" s="6">
        <v>261539</v>
      </c>
      <c r="Y2256" s="6">
        <v>138788</v>
      </c>
      <c r="Z2256" s="6">
        <v>160253</v>
      </c>
      <c r="AA2256" s="6">
        <v>143538</v>
      </c>
      <c r="AB2256" s="6">
        <v>162453</v>
      </c>
      <c r="AC2256" s="6">
        <v>13189000</v>
      </c>
      <c r="AD2256" s="6">
        <v>12972000</v>
      </c>
      <c r="AF2256">
        <f>Q2256/W2256</f>
        <v>8.2248880811651229E-2</v>
      </c>
      <c r="AG2256">
        <f>R2256/X2256</f>
        <v>8.9478051074600731E-2</v>
      </c>
      <c r="AH2256">
        <f>U2256/W2256</f>
        <v>3.2887881086758981E-3</v>
      </c>
      <c r="AI2256">
        <f>V2256/X2256</f>
        <v>2.9632291933516606E-3</v>
      </c>
      <c r="AJ2256">
        <f>Y2256/AA2256</f>
        <v>0.96690771781688478</v>
      </c>
      <c r="AK2256">
        <f>Z2256/AB2256</f>
        <v>0.9864576215890134</v>
      </c>
      <c r="AL2256">
        <f>O2256/K2256</f>
        <v>0.11991872742428453</v>
      </c>
      <c r="AM2256">
        <f>P2256/L2256</f>
        <v>0.1287386894959841</v>
      </c>
      <c r="AN2256">
        <f>K2256/W2256</f>
        <v>1.2001367202154176</v>
      </c>
      <c r="AO2256">
        <f>L2256/X2256</f>
        <v>1.098241562443842</v>
      </c>
      <c r="AP2256">
        <f>IF(OR(Q2256&lt;0, Q2256="NA"), 0, 1)</f>
        <v>1</v>
      </c>
      <c r="AQ2256">
        <f>IF(OR(S2256&lt;0, S2256="NA"), 0, 1)</f>
        <v>1</v>
      </c>
      <c r="AR2256">
        <f>IFERROR(IF((AF2256-AG2256)&gt;0,1,0),0)</f>
        <v>0</v>
      </c>
      <c r="AS2256">
        <f>IFERROR(IF((S2256-Q2256)&gt;0,1,0),0)</f>
        <v>1</v>
      </c>
      <c r="AT2256">
        <f>IFERROR(IF((AH2256-AI2256)&lt;0,1,0),0)</f>
        <v>0</v>
      </c>
      <c r="AU2256">
        <f>IFERROR(IF((AJ2256-AK2256)&gt;0,1,0),0)</f>
        <v>0</v>
      </c>
      <c r="AV2256">
        <f>IFERROR(IF((AL2256-AM2256)&gt;0,1,0),0)</f>
        <v>0</v>
      </c>
      <c r="AW2256">
        <f>IFERROR(IF((AN2256-AO2256)&gt;0,1,0),0)</f>
        <v>1</v>
      </c>
      <c r="AX2256">
        <f>IFERROR(IF((AC2256-AD2256)&lt;0,1,0),0)</f>
        <v>0</v>
      </c>
      <c r="AY2256">
        <f>SUM(AP2256:AX2256)</f>
        <v>4</v>
      </c>
    </row>
    <row r="2257" spans="1:51" x14ac:dyDescent="0.45">
      <c r="A2257" s="1" t="s">
        <v>1628</v>
      </c>
      <c r="B2257" s="2">
        <v>4102085</v>
      </c>
      <c r="C2257" s="3" t="s">
        <v>5338</v>
      </c>
      <c r="D2257" s="7">
        <v>8.9499999999999993</v>
      </c>
      <c r="E2257" s="5">
        <v>183.02494924999999</v>
      </c>
      <c r="F2257" s="3" t="s">
        <v>4485</v>
      </c>
      <c r="G2257" s="3" t="s">
        <v>4486</v>
      </c>
      <c r="H2257" s="3" t="s">
        <v>4545</v>
      </c>
      <c r="I2257" s="3" t="s">
        <v>4546</v>
      </c>
      <c r="J2257" s="3" t="s">
        <v>4775</v>
      </c>
      <c r="K2257" s="6">
        <v>112132</v>
      </c>
      <c r="L2257" s="6">
        <v>85268</v>
      </c>
      <c r="M2257" s="6">
        <v>-118469</v>
      </c>
      <c r="N2257" s="6">
        <v>-118620</v>
      </c>
      <c r="O2257" s="6">
        <v>-154662</v>
      </c>
      <c r="P2257" s="6">
        <v>-152725</v>
      </c>
      <c r="Q2257" s="6">
        <v>-156778</v>
      </c>
      <c r="R2257" s="6">
        <v>-146636</v>
      </c>
      <c r="S2257" s="6">
        <v>-152906</v>
      </c>
      <c r="T2257" s="6">
        <v>-174579</v>
      </c>
      <c r="U2257" s="6">
        <v>96927</v>
      </c>
      <c r="V2257" s="6">
        <v>107903</v>
      </c>
      <c r="W2257" s="6">
        <v>944124</v>
      </c>
      <c r="X2257" s="6">
        <v>948910</v>
      </c>
      <c r="Y2257" s="6">
        <v>444458</v>
      </c>
      <c r="Z2257" s="6">
        <v>459968</v>
      </c>
      <c r="AA2257" s="6">
        <v>73904</v>
      </c>
      <c r="AB2257" s="6">
        <v>66539</v>
      </c>
      <c r="AC2257" s="6">
        <v>20375932</v>
      </c>
      <c r="AD2257" s="6">
        <v>18461346</v>
      </c>
      <c r="AF2257">
        <f>Q2257/W2257</f>
        <v>-0.16605657731399689</v>
      </c>
      <c r="AG2257">
        <f>R2257/X2257</f>
        <v>-0.15453098818644551</v>
      </c>
      <c r="AH2257">
        <f>U2257/W2257</f>
        <v>0.102663421330249</v>
      </c>
      <c r="AI2257">
        <f>V2257/X2257</f>
        <v>0.11371257548134175</v>
      </c>
      <c r="AJ2257">
        <f>Y2257/AA2257</f>
        <v>6.0139911236198316</v>
      </c>
      <c r="AK2257">
        <f>Z2257/AB2257</f>
        <v>6.9127579314387049</v>
      </c>
      <c r="AL2257">
        <f>O2257/K2257</f>
        <v>-1.3792851282417151</v>
      </c>
      <c r="AM2257">
        <f>P2257/L2257</f>
        <v>-1.7911174180231739</v>
      </c>
      <c r="AN2257">
        <f>K2257/W2257</f>
        <v>0.11876829738466557</v>
      </c>
      <c r="AO2257">
        <f>L2257/X2257</f>
        <v>8.9858890727255489E-2</v>
      </c>
      <c r="AP2257">
        <f>IF(OR(Q2257&lt;0, Q2257="NA"), 0, 1)</f>
        <v>0</v>
      </c>
      <c r="AQ2257">
        <f>IF(OR(S2257&lt;0, S2257="NA"), 0, 1)</f>
        <v>0</v>
      </c>
      <c r="AR2257">
        <f>IFERROR(IF((AF2257-AG2257)&gt;0,1,0),0)</f>
        <v>0</v>
      </c>
      <c r="AS2257">
        <f>IFERROR(IF((S2257-Q2257)&gt;0,1,0),0)</f>
        <v>1</v>
      </c>
      <c r="AT2257">
        <f>IFERROR(IF((AH2257-AI2257)&lt;0,1,0),0)</f>
        <v>1</v>
      </c>
      <c r="AU2257">
        <f>IFERROR(IF((AJ2257-AK2257)&gt;0,1,0),0)</f>
        <v>0</v>
      </c>
      <c r="AV2257">
        <f>IFERROR(IF((AL2257-AM2257)&gt;0,1,0),0)</f>
        <v>1</v>
      </c>
      <c r="AW2257">
        <f>IFERROR(IF((AN2257-AO2257)&gt;0,1,0),0)</f>
        <v>1</v>
      </c>
      <c r="AX2257">
        <f>IFERROR(IF((AC2257-AD2257)&lt;0,1,0),0)</f>
        <v>0</v>
      </c>
      <c r="AY2257">
        <f>SUM(AP2257:AX2257)</f>
        <v>4</v>
      </c>
    </row>
    <row r="2258" spans="1:51" x14ac:dyDescent="0.45">
      <c r="A2258" s="1" t="s">
        <v>1631</v>
      </c>
      <c r="B2258" s="2">
        <v>100294</v>
      </c>
      <c r="C2258" s="3" t="s">
        <v>5335</v>
      </c>
      <c r="D2258" s="5">
        <v>20.63</v>
      </c>
      <c r="E2258" s="5">
        <v>3756.4960700000001</v>
      </c>
      <c r="F2258" s="3" t="s">
        <v>4480</v>
      </c>
      <c r="G2258" s="3" t="s">
        <v>4481</v>
      </c>
      <c r="H2258" s="3" t="s">
        <v>4481</v>
      </c>
      <c r="I2258" s="3" t="s">
        <v>4482</v>
      </c>
      <c r="J2258" s="3" t="s">
        <v>4484</v>
      </c>
      <c r="K2258" s="6">
        <v>1219342</v>
      </c>
      <c r="L2258" s="6">
        <v>1168453</v>
      </c>
      <c r="M2258" s="6" t="s">
        <v>4474</v>
      </c>
      <c r="N2258" s="6" t="s">
        <v>4474</v>
      </c>
      <c r="O2258" s="6">
        <v>966500</v>
      </c>
      <c r="P2258" s="6">
        <v>926700</v>
      </c>
      <c r="Q2258" s="6">
        <v>288743</v>
      </c>
      <c r="R2258" s="6">
        <v>284385</v>
      </c>
      <c r="S2258" s="6" t="s">
        <v>4474</v>
      </c>
      <c r="T2258" s="6">
        <v>231267</v>
      </c>
      <c r="U2258" s="6">
        <v>932048</v>
      </c>
      <c r="V2258" s="6">
        <v>1102227</v>
      </c>
      <c r="W2258" s="6">
        <v>32065059</v>
      </c>
      <c r="X2258" s="6">
        <v>32185726</v>
      </c>
      <c r="Y2258" s="6" t="s">
        <v>4474</v>
      </c>
      <c r="Z2258" s="6" t="s">
        <v>4474</v>
      </c>
      <c r="AA2258" s="6" t="s">
        <v>4474</v>
      </c>
      <c r="AB2258" s="6" t="s">
        <v>4474</v>
      </c>
      <c r="AC2258" s="6">
        <v>182089000</v>
      </c>
      <c r="AD2258" s="6">
        <v>181956521</v>
      </c>
      <c r="AF2258">
        <f>Q2258/W2258</f>
        <v>9.0049109218854079E-3</v>
      </c>
      <c r="AG2258">
        <f>R2258/X2258</f>
        <v>8.8357491143744894E-3</v>
      </c>
      <c r="AH2258">
        <f>U2258/W2258</f>
        <v>2.9067403244135617E-2</v>
      </c>
      <c r="AI2258">
        <f>V2258/X2258</f>
        <v>3.424583307519613E-2</v>
      </c>
      <c r="AJ2258" t="e">
        <f>Y2258/AA2258</f>
        <v>#VALUE!</v>
      </c>
      <c r="AK2258" t="e">
        <f>Z2258/AB2258</f>
        <v>#VALUE!</v>
      </c>
      <c r="AL2258">
        <f>O2258/K2258</f>
        <v>0.79264062092505627</v>
      </c>
      <c r="AM2258">
        <f>P2258/L2258</f>
        <v>0.79309993641164855</v>
      </c>
      <c r="AN2258">
        <f>K2258/W2258</f>
        <v>3.8027124790258458E-2</v>
      </c>
      <c r="AO2258">
        <f>L2258/X2258</f>
        <v>3.6303453276151046E-2</v>
      </c>
      <c r="AP2258">
        <f>IF(OR(Q2258&lt;0, Q2258="NA"), 0, 1)</f>
        <v>1</v>
      </c>
      <c r="AQ2258">
        <f>IF(OR(S2258&lt;0, S2258="NA"), 0, 1)</f>
        <v>0</v>
      </c>
      <c r="AR2258">
        <f>IFERROR(IF((AF2258-AG2258)&gt;0,1,0),0)</f>
        <v>1</v>
      </c>
      <c r="AS2258">
        <f>IFERROR(IF((S2258-Q2258)&gt;0,1,0),0)</f>
        <v>0</v>
      </c>
      <c r="AT2258">
        <f>IFERROR(IF((AH2258-AI2258)&lt;0,1,0),0)</f>
        <v>1</v>
      </c>
      <c r="AU2258">
        <f>IFERROR(IF((AJ2258-AK2258)&gt;0,1,0),0)</f>
        <v>0</v>
      </c>
      <c r="AV2258">
        <f>IFERROR(IF((AL2258-AM2258)&gt;0,1,0),0)</f>
        <v>0</v>
      </c>
      <c r="AW2258">
        <f>IFERROR(IF((AN2258-AO2258)&gt;0,1,0),0)</f>
        <v>1</v>
      </c>
      <c r="AX2258">
        <f>IFERROR(IF((AC2258-AD2258)&lt;0,1,0),0)</f>
        <v>0</v>
      </c>
      <c r="AY2258">
        <f>SUM(AP2258:AX2258)</f>
        <v>4</v>
      </c>
    </row>
    <row r="2259" spans="1:51" x14ac:dyDescent="0.45">
      <c r="A2259" s="1" t="s">
        <v>1645</v>
      </c>
      <c r="B2259" s="2">
        <v>4263230</v>
      </c>
      <c r="C2259" s="3" t="s">
        <v>5337</v>
      </c>
      <c r="D2259" s="5">
        <v>27.65</v>
      </c>
      <c r="E2259" s="5">
        <v>12354.030092249999</v>
      </c>
      <c r="F2259" s="3" t="s">
        <v>4475</v>
      </c>
      <c r="G2259" s="3" t="s">
        <v>4476</v>
      </c>
      <c r="H2259" s="3" t="s">
        <v>4477</v>
      </c>
      <c r="I2259" s="3" t="s">
        <v>4829</v>
      </c>
      <c r="J2259" s="3" t="s">
        <v>4830</v>
      </c>
      <c r="K2259" s="6">
        <v>4334000</v>
      </c>
      <c r="L2259" s="6">
        <v>4552000</v>
      </c>
      <c r="M2259" s="6">
        <v>58600</v>
      </c>
      <c r="N2259" s="6">
        <v>47200</v>
      </c>
      <c r="O2259" s="6">
        <v>7100</v>
      </c>
      <c r="P2259" s="6">
        <v>2900</v>
      </c>
      <c r="Q2259" s="6">
        <v>63100</v>
      </c>
      <c r="R2259" s="6">
        <v>42500</v>
      </c>
      <c r="S2259" s="6">
        <v>-27600</v>
      </c>
      <c r="T2259" s="6">
        <v>-33100</v>
      </c>
      <c r="U2259" s="6">
        <v>9600</v>
      </c>
      <c r="V2259" s="6">
        <v>12400</v>
      </c>
      <c r="W2259" s="6">
        <v>6240200</v>
      </c>
      <c r="X2259" s="6">
        <v>5536300</v>
      </c>
      <c r="Y2259" s="6">
        <v>5623300</v>
      </c>
      <c r="Z2259" s="6">
        <v>4883900</v>
      </c>
      <c r="AA2259" s="6">
        <v>1099600</v>
      </c>
      <c r="AB2259" s="6">
        <v>783500</v>
      </c>
      <c r="AC2259" s="6">
        <v>446800000</v>
      </c>
      <c r="AD2259" s="6">
        <v>426500000</v>
      </c>
      <c r="AF2259">
        <f>Q2259/W2259</f>
        <v>1.0111855389250345E-2</v>
      </c>
      <c r="AG2259">
        <f>R2259/X2259</f>
        <v>7.6766071202788869E-3</v>
      </c>
      <c r="AH2259">
        <f>U2259/W2259</f>
        <v>1.5384122303772315E-3</v>
      </c>
      <c r="AI2259">
        <f>V2259/X2259</f>
        <v>2.2397630186225459E-3</v>
      </c>
      <c r="AJ2259">
        <f>Y2259/AA2259</f>
        <v>5.1139505274645325</v>
      </c>
      <c r="AK2259">
        <f>Z2259/AB2259</f>
        <v>6.233439693682195</v>
      </c>
      <c r="AL2259">
        <f>O2259/K2259</f>
        <v>1.6382095062298107E-3</v>
      </c>
      <c r="AM2259">
        <f>P2259/L2259</f>
        <v>6.3708260105448155E-4</v>
      </c>
      <c r="AN2259">
        <f>K2259/W2259</f>
        <v>0.69452902150572093</v>
      </c>
      <c r="AO2259">
        <f>L2259/X2259</f>
        <v>0.82220977909434101</v>
      </c>
      <c r="AP2259">
        <f>IF(OR(Q2259&lt;0, Q2259="NA"), 0, 1)</f>
        <v>1</v>
      </c>
      <c r="AQ2259">
        <f>IF(OR(S2259&lt;0, S2259="NA"), 0, 1)</f>
        <v>0</v>
      </c>
      <c r="AR2259">
        <f>IFERROR(IF((AF2259-AG2259)&gt;0,1,0),0)</f>
        <v>1</v>
      </c>
      <c r="AS2259">
        <f>IFERROR(IF((S2259-Q2259)&gt;0,1,0),0)</f>
        <v>0</v>
      </c>
      <c r="AT2259">
        <f>IFERROR(IF((AH2259-AI2259)&lt;0,1,0),0)</f>
        <v>1</v>
      </c>
      <c r="AU2259">
        <f>IFERROR(IF((AJ2259-AK2259)&gt;0,1,0),0)</f>
        <v>0</v>
      </c>
      <c r="AV2259">
        <f>IFERROR(IF((AL2259-AM2259)&gt;0,1,0),0)</f>
        <v>1</v>
      </c>
      <c r="AW2259">
        <f>IFERROR(IF((AN2259-AO2259)&gt;0,1,0),0)</f>
        <v>0</v>
      </c>
      <c r="AX2259">
        <f>IFERROR(IF((AC2259-AD2259)&lt;0,1,0),0)</f>
        <v>0</v>
      </c>
      <c r="AY2259">
        <f>SUM(AP2259:AX2259)</f>
        <v>4</v>
      </c>
    </row>
    <row r="2260" spans="1:51" x14ac:dyDescent="0.45">
      <c r="A2260" s="1" t="s">
        <v>1650</v>
      </c>
      <c r="B2260" s="2">
        <v>4337066</v>
      </c>
      <c r="C2260" s="3" t="s">
        <v>5337</v>
      </c>
      <c r="D2260" s="5">
        <v>20.52</v>
      </c>
      <c r="E2260" s="5">
        <v>5226.8101383599997</v>
      </c>
      <c r="F2260" s="3" t="s">
        <v>4485</v>
      </c>
      <c r="G2260" s="3" t="s">
        <v>4486</v>
      </c>
      <c r="H2260" s="3" t="s">
        <v>4598</v>
      </c>
      <c r="I2260" s="3" t="s">
        <v>4615</v>
      </c>
      <c r="J2260" s="3" t="s">
        <v>5018</v>
      </c>
      <c r="K2260" s="6">
        <v>3442100</v>
      </c>
      <c r="L2260" s="6">
        <v>3484300</v>
      </c>
      <c r="M2260" s="6">
        <v>706400</v>
      </c>
      <c r="N2260" s="6">
        <v>718700</v>
      </c>
      <c r="O2260" s="6">
        <v>488600</v>
      </c>
      <c r="P2260" s="6">
        <v>500600</v>
      </c>
      <c r="Q2260" s="6">
        <v>247900</v>
      </c>
      <c r="R2260" s="6">
        <v>278300</v>
      </c>
      <c r="S2260" s="6">
        <v>378000</v>
      </c>
      <c r="T2260" s="6">
        <v>369900</v>
      </c>
      <c r="U2260" s="6">
        <v>2349500</v>
      </c>
      <c r="V2260" s="6">
        <v>2312500</v>
      </c>
      <c r="W2260" s="6">
        <v>7121500</v>
      </c>
      <c r="X2260" s="6">
        <v>7034800</v>
      </c>
      <c r="Y2260" s="6">
        <v>2400500</v>
      </c>
      <c r="Z2260" s="6">
        <v>2376500</v>
      </c>
      <c r="AA2260" s="6">
        <v>795600</v>
      </c>
      <c r="AB2260" s="6">
        <v>763400</v>
      </c>
      <c r="AC2260" s="6">
        <v>254699987</v>
      </c>
      <c r="AD2260" s="6">
        <v>261601984</v>
      </c>
      <c r="AF2260">
        <f>Q2260/W2260</f>
        <v>3.4810082145615387E-2</v>
      </c>
      <c r="AG2260">
        <f>R2260/X2260</f>
        <v>3.9560470802297153E-2</v>
      </c>
      <c r="AH2260">
        <f>U2260/W2260</f>
        <v>0.32991645018605631</v>
      </c>
      <c r="AI2260">
        <f>V2260/X2260</f>
        <v>0.32872292033888667</v>
      </c>
      <c r="AJ2260">
        <f>Y2260/AA2260</f>
        <v>3.0172197083961789</v>
      </c>
      <c r="AK2260">
        <f>Z2260/AB2260</f>
        <v>3.1130468954676447</v>
      </c>
      <c r="AL2260">
        <f>O2260/K2260</f>
        <v>0.14194822927863804</v>
      </c>
      <c r="AM2260">
        <f>P2260/L2260</f>
        <v>0.14367304767098127</v>
      </c>
      <c r="AN2260">
        <f>K2260/W2260</f>
        <v>0.48333918416064031</v>
      </c>
      <c r="AO2260">
        <f>L2260/X2260</f>
        <v>0.49529482003752773</v>
      </c>
      <c r="AP2260">
        <f>IF(OR(Q2260&lt;0, Q2260="NA"), 0, 1)</f>
        <v>1</v>
      </c>
      <c r="AQ2260">
        <f>IF(OR(S2260&lt;0, S2260="NA"), 0, 1)</f>
        <v>1</v>
      </c>
      <c r="AR2260">
        <f>IFERROR(IF((AF2260-AG2260)&gt;0,1,0),0)</f>
        <v>0</v>
      </c>
      <c r="AS2260">
        <f>IFERROR(IF((S2260-Q2260)&gt;0,1,0),0)</f>
        <v>1</v>
      </c>
      <c r="AT2260">
        <f>IFERROR(IF((AH2260-AI2260)&lt;0,1,0),0)</f>
        <v>0</v>
      </c>
      <c r="AU2260">
        <f>IFERROR(IF((AJ2260-AK2260)&gt;0,1,0),0)</f>
        <v>0</v>
      </c>
      <c r="AV2260">
        <f>IFERROR(IF((AL2260-AM2260)&gt;0,1,0),0)</f>
        <v>0</v>
      </c>
      <c r="AW2260">
        <f>IFERROR(IF((AN2260-AO2260)&gt;0,1,0),0)</f>
        <v>0</v>
      </c>
      <c r="AX2260">
        <f>IFERROR(IF((AC2260-AD2260)&lt;0,1,0),0)</f>
        <v>1</v>
      </c>
      <c r="AY2260">
        <f>SUM(AP2260:AX2260)</f>
        <v>4</v>
      </c>
    </row>
    <row r="2261" spans="1:51" x14ac:dyDescent="0.45">
      <c r="A2261" s="1" t="s">
        <v>1666</v>
      </c>
      <c r="B2261" s="2">
        <v>4040505</v>
      </c>
      <c r="C2261" s="3" t="s">
        <v>5337</v>
      </c>
      <c r="D2261" s="5">
        <v>268.83999999999997</v>
      </c>
      <c r="E2261" s="5">
        <v>73803.984928959995</v>
      </c>
      <c r="F2261" s="3" t="s">
        <v>4485</v>
      </c>
      <c r="G2261" s="3" t="s">
        <v>4486</v>
      </c>
      <c r="H2261" s="3" t="s">
        <v>4505</v>
      </c>
      <c r="I2261" s="3" t="s">
        <v>4505</v>
      </c>
      <c r="J2261" s="3" t="s">
        <v>4592</v>
      </c>
      <c r="K2261" s="6">
        <v>46046000</v>
      </c>
      <c r="L2261" s="6">
        <v>44946000</v>
      </c>
      <c r="M2261" s="6">
        <v>5403000</v>
      </c>
      <c r="N2261" s="6">
        <v>5131000</v>
      </c>
      <c r="O2261" s="6">
        <v>4535000</v>
      </c>
      <c r="P2261" s="6">
        <v>4273000</v>
      </c>
      <c r="Q2261" s="6">
        <v>3639000</v>
      </c>
      <c r="R2261" s="6">
        <v>3545000</v>
      </c>
      <c r="S2261" s="6">
        <v>3145000</v>
      </c>
      <c r="T2261" s="6">
        <v>3049000</v>
      </c>
      <c r="U2261" s="6">
        <v>7262000</v>
      </c>
      <c r="V2261" s="6">
        <v>7257000</v>
      </c>
      <c r="W2261" s="6">
        <v>57312000</v>
      </c>
      <c r="X2261" s="6">
        <v>55442000</v>
      </c>
      <c r="Y2261" s="6">
        <v>25743000</v>
      </c>
      <c r="Z2261" s="6">
        <v>24312000</v>
      </c>
      <c r="AA2261" s="6">
        <v>19557000</v>
      </c>
      <c r="AB2261" s="6">
        <v>18257000</v>
      </c>
      <c r="AC2261" s="6">
        <v>274527544</v>
      </c>
      <c r="AD2261" s="6">
        <v>274336504</v>
      </c>
      <c r="AF2261">
        <f>Q2261/W2261</f>
        <v>6.3494556113902853E-2</v>
      </c>
      <c r="AG2261">
        <f>R2261/X2261</f>
        <v>6.3940694780130591E-2</v>
      </c>
      <c r="AH2261">
        <f>U2261/W2261</f>
        <v>0.12670993858179788</v>
      </c>
      <c r="AI2261">
        <f>V2261/X2261</f>
        <v>0.1308935464088597</v>
      </c>
      <c r="AJ2261">
        <f>Y2261/AA2261</f>
        <v>1.3163061819297439</v>
      </c>
      <c r="AK2261">
        <f>Z2261/AB2261</f>
        <v>1.3316536123130853</v>
      </c>
      <c r="AL2261">
        <f>O2261/K2261</f>
        <v>9.8488468053685441E-2</v>
      </c>
      <c r="AM2261">
        <f>P2261/L2261</f>
        <v>9.5069639122502561E-2</v>
      </c>
      <c r="AN2261">
        <f>K2261/W2261</f>
        <v>0.80342685650474599</v>
      </c>
      <c r="AO2261">
        <f>L2261/X2261</f>
        <v>0.81068504022221421</v>
      </c>
      <c r="AP2261">
        <f>IF(OR(Q2261&lt;0, Q2261="NA"), 0, 1)</f>
        <v>1</v>
      </c>
      <c r="AQ2261">
        <f>IF(OR(S2261&lt;0, S2261="NA"), 0, 1)</f>
        <v>1</v>
      </c>
      <c r="AR2261">
        <f>IFERROR(IF((AF2261-AG2261)&gt;0,1,0),0)</f>
        <v>0</v>
      </c>
      <c r="AS2261">
        <f>IFERROR(IF((S2261-Q2261)&gt;0,1,0),0)</f>
        <v>0</v>
      </c>
      <c r="AT2261">
        <f>IFERROR(IF((AH2261-AI2261)&lt;0,1,0),0)</f>
        <v>1</v>
      </c>
      <c r="AU2261">
        <f>IFERROR(IF((AJ2261-AK2261)&gt;0,1,0),0)</f>
        <v>0</v>
      </c>
      <c r="AV2261">
        <f>IFERROR(IF((AL2261-AM2261)&gt;0,1,0),0)</f>
        <v>1</v>
      </c>
      <c r="AW2261">
        <f>IFERROR(IF((AN2261-AO2261)&gt;0,1,0),0)</f>
        <v>0</v>
      </c>
      <c r="AX2261">
        <f>IFERROR(IF((AC2261-AD2261)&lt;0,1,0),0)</f>
        <v>0</v>
      </c>
      <c r="AY2261">
        <f>SUM(AP2261:AX2261)</f>
        <v>4</v>
      </c>
    </row>
    <row r="2262" spans="1:51" x14ac:dyDescent="0.45">
      <c r="A2262" s="1" t="s">
        <v>1670</v>
      </c>
      <c r="B2262" s="2">
        <v>4094690</v>
      </c>
      <c r="C2262" s="3" t="s">
        <v>5337</v>
      </c>
      <c r="D2262" s="5">
        <v>43.12</v>
      </c>
      <c r="E2262" s="5">
        <v>483.47485031999997</v>
      </c>
      <c r="F2262" s="3" t="s">
        <v>4475</v>
      </c>
      <c r="G2262" s="3" t="s">
        <v>4476</v>
      </c>
      <c r="H2262" s="3" t="s">
        <v>4477</v>
      </c>
      <c r="I2262" s="3" t="s">
        <v>4498</v>
      </c>
      <c r="J2262" s="3" t="s">
        <v>4885</v>
      </c>
      <c r="K2262" s="6">
        <v>2318063</v>
      </c>
      <c r="L2262" s="6">
        <v>2301050</v>
      </c>
      <c r="M2262" s="6">
        <v>60861</v>
      </c>
      <c r="N2262" s="6">
        <v>60676</v>
      </c>
      <c r="O2262" s="6">
        <v>7409</v>
      </c>
      <c r="P2262" s="6">
        <v>7948</v>
      </c>
      <c r="Q2262" s="6">
        <v>-26082</v>
      </c>
      <c r="R2262" s="6">
        <v>-611</v>
      </c>
      <c r="S2262" s="6">
        <v>89228</v>
      </c>
      <c r="T2262" s="6">
        <v>113902</v>
      </c>
      <c r="U2262" s="6">
        <v>100114</v>
      </c>
      <c r="V2262" s="6">
        <v>77839</v>
      </c>
      <c r="W2262" s="6">
        <v>1435521</v>
      </c>
      <c r="X2262" s="6">
        <v>1383751</v>
      </c>
      <c r="Y2262" s="6">
        <v>659703</v>
      </c>
      <c r="Z2262" s="6">
        <v>606720</v>
      </c>
      <c r="AA2262" s="6">
        <v>422082</v>
      </c>
      <c r="AB2262" s="6">
        <v>395663</v>
      </c>
      <c r="AC2262" s="6">
        <v>11212536</v>
      </c>
      <c r="AD2262" s="6">
        <v>11218536</v>
      </c>
      <c r="AF2262">
        <f>Q2262/W2262</f>
        <v>-1.8169013201478765E-2</v>
      </c>
      <c r="AG2262">
        <f>R2262/X2262</f>
        <v>-4.4155342977168581E-4</v>
      </c>
      <c r="AH2262">
        <f>U2262/W2262</f>
        <v>6.9740533228005719E-2</v>
      </c>
      <c r="AI2262">
        <f>V2262/X2262</f>
        <v>5.6252172536822014E-2</v>
      </c>
      <c r="AJ2262">
        <f>Y2262/AA2262</f>
        <v>1.5629735454248226</v>
      </c>
      <c r="AK2262">
        <f>Z2262/AB2262</f>
        <v>1.5334261732838299</v>
      </c>
      <c r="AL2262">
        <f>O2262/K2262</f>
        <v>3.1962030367595705E-3</v>
      </c>
      <c r="AM2262">
        <f>P2262/L2262</f>
        <v>3.4540753134438625E-3</v>
      </c>
      <c r="AN2262">
        <f>K2262/W2262</f>
        <v>1.6147886377141121</v>
      </c>
      <c r="AO2262">
        <f>L2262/X2262</f>
        <v>1.6629075606810764</v>
      </c>
      <c r="AP2262">
        <f>IF(OR(Q2262&lt;0, Q2262="NA"), 0, 1)</f>
        <v>0</v>
      </c>
      <c r="AQ2262">
        <f>IF(OR(S2262&lt;0, S2262="NA"), 0, 1)</f>
        <v>1</v>
      </c>
      <c r="AR2262">
        <f>IFERROR(IF((AF2262-AG2262)&gt;0,1,0),0)</f>
        <v>0</v>
      </c>
      <c r="AS2262">
        <f>IFERROR(IF((S2262-Q2262)&gt;0,1,0),0)</f>
        <v>1</v>
      </c>
      <c r="AT2262">
        <f>IFERROR(IF((AH2262-AI2262)&lt;0,1,0),0)</f>
        <v>0</v>
      </c>
      <c r="AU2262">
        <f>IFERROR(IF((AJ2262-AK2262)&gt;0,1,0),0)</f>
        <v>1</v>
      </c>
      <c r="AV2262">
        <f>IFERROR(IF((AL2262-AM2262)&gt;0,1,0),0)</f>
        <v>0</v>
      </c>
      <c r="AW2262">
        <f>IFERROR(IF((AN2262-AO2262)&gt;0,1,0),0)</f>
        <v>0</v>
      </c>
      <c r="AX2262">
        <f>IFERROR(IF((AC2262-AD2262)&lt;0,1,0),0)</f>
        <v>1</v>
      </c>
      <c r="AY2262">
        <f>SUM(AP2262:AX2262)</f>
        <v>4</v>
      </c>
    </row>
    <row r="2263" spans="1:51" x14ac:dyDescent="0.45">
      <c r="A2263" s="1" t="s">
        <v>1681</v>
      </c>
      <c r="B2263" s="2">
        <v>100551</v>
      </c>
      <c r="C2263" s="3" t="s">
        <v>5335</v>
      </c>
      <c r="D2263" s="5">
        <v>38.85</v>
      </c>
      <c r="E2263" s="5">
        <v>1153.00036215</v>
      </c>
      <c r="F2263" s="3" t="s">
        <v>4480</v>
      </c>
      <c r="G2263" s="3" t="s">
        <v>4481</v>
      </c>
      <c r="H2263" s="3" t="s">
        <v>4481</v>
      </c>
      <c r="I2263" s="3" t="s">
        <v>4482</v>
      </c>
      <c r="J2263" s="3" t="s">
        <v>4484</v>
      </c>
      <c r="K2263" s="6">
        <v>210918</v>
      </c>
      <c r="L2263" s="6">
        <v>210868</v>
      </c>
      <c r="M2263" s="6" t="s">
        <v>4474</v>
      </c>
      <c r="N2263" s="6" t="s">
        <v>4474</v>
      </c>
      <c r="O2263" s="6">
        <v>197217</v>
      </c>
      <c r="P2263" s="6">
        <v>189639</v>
      </c>
      <c r="Q2263" s="6">
        <v>82107</v>
      </c>
      <c r="R2263" s="6">
        <v>82510</v>
      </c>
      <c r="S2263" s="6">
        <v>96648</v>
      </c>
      <c r="T2263" s="6">
        <v>96555</v>
      </c>
      <c r="U2263" s="6" t="s">
        <v>4474</v>
      </c>
      <c r="V2263" s="6" t="s">
        <v>4474</v>
      </c>
      <c r="W2263" s="6">
        <v>6260907</v>
      </c>
      <c r="X2263" s="6">
        <v>6216923</v>
      </c>
      <c r="Y2263" s="6" t="s">
        <v>4474</v>
      </c>
      <c r="Z2263" s="6" t="s">
        <v>4474</v>
      </c>
      <c r="AA2263" s="6" t="s">
        <v>4474</v>
      </c>
      <c r="AB2263" s="6" t="s">
        <v>4474</v>
      </c>
      <c r="AC2263" s="6">
        <v>29679466</v>
      </c>
      <c r="AD2263" s="6">
        <v>29679248</v>
      </c>
      <c r="AF2263">
        <f>Q2263/W2263</f>
        <v>1.3114234087808683E-2</v>
      </c>
      <c r="AG2263">
        <f>R2263/X2263</f>
        <v>1.3271838818013349E-2</v>
      </c>
      <c r="AH2263" t="e">
        <f>U2263/W2263</f>
        <v>#VALUE!</v>
      </c>
      <c r="AI2263" t="e">
        <f>V2263/X2263</f>
        <v>#VALUE!</v>
      </c>
      <c r="AJ2263" t="e">
        <f>Y2263/AA2263</f>
        <v>#VALUE!</v>
      </c>
      <c r="AK2263" t="e">
        <f>Z2263/AB2263</f>
        <v>#VALUE!</v>
      </c>
      <c r="AL2263">
        <f>O2263/K2263</f>
        <v>0.93504110602224566</v>
      </c>
      <c r="AM2263">
        <f>P2263/L2263</f>
        <v>0.89932564447901053</v>
      </c>
      <c r="AN2263">
        <f>K2263/W2263</f>
        <v>3.3688090239960437E-2</v>
      </c>
      <c r="AO2263">
        <f>L2263/X2263</f>
        <v>3.3918386957663783E-2</v>
      </c>
      <c r="AP2263">
        <f>IF(OR(Q2263&lt;0, Q2263="NA"), 0, 1)</f>
        <v>1</v>
      </c>
      <c r="AQ2263">
        <f>IF(OR(S2263&lt;0, S2263="NA"), 0, 1)</f>
        <v>1</v>
      </c>
      <c r="AR2263">
        <f>IFERROR(IF((AF2263-AG2263)&gt;0,1,0),0)</f>
        <v>0</v>
      </c>
      <c r="AS2263">
        <f>IFERROR(IF((S2263-Q2263)&gt;0,1,0),0)</f>
        <v>1</v>
      </c>
      <c r="AT2263">
        <f>IFERROR(IF((AH2263-AI2263)&lt;0,1,0),0)</f>
        <v>0</v>
      </c>
      <c r="AU2263">
        <f>IFERROR(IF((AJ2263-AK2263)&gt;0,1,0),0)</f>
        <v>0</v>
      </c>
      <c r="AV2263">
        <f>IFERROR(IF((AL2263-AM2263)&gt;0,1,0),0)</f>
        <v>1</v>
      </c>
      <c r="AW2263">
        <f>IFERROR(IF((AN2263-AO2263)&gt;0,1,0),0)</f>
        <v>0</v>
      </c>
      <c r="AX2263">
        <f>IFERROR(IF((AC2263-AD2263)&lt;0,1,0),0)</f>
        <v>0</v>
      </c>
      <c r="AY2263">
        <f>SUM(AP2263:AX2263)</f>
        <v>4</v>
      </c>
    </row>
    <row r="2264" spans="1:51" x14ac:dyDescent="0.45">
      <c r="A2264" s="1" t="s">
        <v>1687</v>
      </c>
      <c r="B2264" s="2">
        <v>4431300</v>
      </c>
      <c r="C2264" s="3" t="s">
        <v>5335</v>
      </c>
      <c r="D2264" s="5">
        <v>31.46</v>
      </c>
      <c r="E2264" s="5">
        <v>1380.6758022199999</v>
      </c>
      <c r="F2264" s="3" t="s">
        <v>4475</v>
      </c>
      <c r="G2264" s="3" t="s">
        <v>4548</v>
      </c>
      <c r="H2264" s="3" t="s">
        <v>4647</v>
      </c>
      <c r="I2264" s="3" t="s">
        <v>4687</v>
      </c>
      <c r="J2264" s="3" t="s">
        <v>4893</v>
      </c>
      <c r="K2264" s="6">
        <v>3106043</v>
      </c>
      <c r="L2264" s="6">
        <v>3086394</v>
      </c>
      <c r="M2264" s="6">
        <v>303241</v>
      </c>
      <c r="N2264" s="6">
        <v>327455</v>
      </c>
      <c r="O2264" s="6">
        <v>274144</v>
      </c>
      <c r="P2264" s="6">
        <v>298319</v>
      </c>
      <c r="Q2264" s="6">
        <v>172492</v>
      </c>
      <c r="R2264" s="6">
        <v>185104</v>
      </c>
      <c r="S2264" s="6">
        <v>344295</v>
      </c>
      <c r="T2264" s="6">
        <v>469933</v>
      </c>
      <c r="U2264" s="6">
        <v>213898</v>
      </c>
      <c r="V2264" s="6">
        <v>402541</v>
      </c>
      <c r="W2264" s="6">
        <v>2783611</v>
      </c>
      <c r="X2264" s="6">
        <v>2696287</v>
      </c>
      <c r="Y2264" s="6">
        <v>1581220</v>
      </c>
      <c r="Z2264" s="6">
        <v>1594058</v>
      </c>
      <c r="AA2264" s="6">
        <v>600321</v>
      </c>
      <c r="AB2264" s="6">
        <v>546405</v>
      </c>
      <c r="AC2264" s="6">
        <v>43885000</v>
      </c>
      <c r="AD2264" s="6">
        <v>43885000</v>
      </c>
      <c r="AF2264">
        <f>Q2264/W2264</f>
        <v>6.1966991795908262E-2</v>
      </c>
      <c r="AG2264">
        <f>R2264/X2264</f>
        <v>6.865144548781342E-2</v>
      </c>
      <c r="AH2264">
        <f>U2264/W2264</f>
        <v>7.6841915052067264E-2</v>
      </c>
      <c r="AI2264">
        <f>V2264/X2264</f>
        <v>0.14929456693593821</v>
      </c>
      <c r="AJ2264">
        <f>Y2264/AA2264</f>
        <v>2.6339574994044854</v>
      </c>
      <c r="AK2264">
        <f>Z2264/AB2264</f>
        <v>2.9173561735342832</v>
      </c>
      <c r="AL2264">
        <f>O2264/K2264</f>
        <v>8.8261495413939864E-2</v>
      </c>
      <c r="AM2264">
        <f>P2264/L2264</f>
        <v>9.6656162499019899E-2</v>
      </c>
      <c r="AN2264">
        <f>K2264/W2264</f>
        <v>1.115832276851902</v>
      </c>
      <c r="AO2264">
        <f>L2264/X2264</f>
        <v>1.1446830400472947</v>
      </c>
      <c r="AP2264">
        <f>IF(OR(Q2264&lt;0, Q2264="NA"), 0, 1)</f>
        <v>1</v>
      </c>
      <c r="AQ2264">
        <f>IF(OR(S2264&lt;0, S2264="NA"), 0, 1)</f>
        <v>1</v>
      </c>
      <c r="AR2264">
        <f>IFERROR(IF((AF2264-AG2264)&gt;0,1,0),0)</f>
        <v>0</v>
      </c>
      <c r="AS2264">
        <f>IFERROR(IF((S2264-Q2264)&gt;0,1,0),0)</f>
        <v>1</v>
      </c>
      <c r="AT2264">
        <f>IFERROR(IF((AH2264-AI2264)&lt;0,1,0),0)</f>
        <v>1</v>
      </c>
      <c r="AU2264">
        <f>IFERROR(IF((AJ2264-AK2264)&gt;0,1,0),0)</f>
        <v>0</v>
      </c>
      <c r="AV2264">
        <f>IFERROR(IF((AL2264-AM2264)&gt;0,1,0),0)</f>
        <v>0</v>
      </c>
      <c r="AW2264">
        <f>IFERROR(IF((AN2264-AO2264)&gt;0,1,0),0)</f>
        <v>0</v>
      </c>
      <c r="AX2264">
        <f>IFERROR(IF((AC2264-AD2264)&lt;0,1,0),0)</f>
        <v>0</v>
      </c>
      <c r="AY2264">
        <f>SUM(AP2264:AX2264)</f>
        <v>4</v>
      </c>
    </row>
    <row r="2265" spans="1:51" x14ac:dyDescent="0.45">
      <c r="A2265" s="1" t="s">
        <v>1691</v>
      </c>
      <c r="B2265" s="2">
        <v>5293460</v>
      </c>
      <c r="C2265" s="3" t="s">
        <v>5335</v>
      </c>
      <c r="D2265" s="5">
        <v>63.68</v>
      </c>
      <c r="E2265" s="5">
        <v>10335.263999999999</v>
      </c>
      <c r="F2265" s="3" t="s">
        <v>4500</v>
      </c>
      <c r="G2265" s="3" t="s">
        <v>4501</v>
      </c>
      <c r="H2265" s="3" t="s">
        <v>4502</v>
      </c>
      <c r="I2265" s="3" t="s">
        <v>4503</v>
      </c>
      <c r="J2265" s="3" t="s">
        <v>4504</v>
      </c>
      <c r="K2265" s="6">
        <v>711597</v>
      </c>
      <c r="L2265" s="6">
        <v>665218</v>
      </c>
      <c r="M2265" s="6">
        <v>-147824</v>
      </c>
      <c r="N2265" s="6">
        <v>-162811</v>
      </c>
      <c r="O2265" s="6">
        <v>-151176</v>
      </c>
      <c r="P2265" s="6">
        <v>-166616</v>
      </c>
      <c r="Q2265" s="6">
        <v>-51917</v>
      </c>
      <c r="R2265" s="6">
        <v>-366539</v>
      </c>
      <c r="S2265" s="6">
        <v>-102340</v>
      </c>
      <c r="T2265" s="6">
        <v>68727</v>
      </c>
      <c r="U2265" s="6" t="s">
        <v>4474</v>
      </c>
      <c r="V2265" s="6" t="s">
        <v>4474</v>
      </c>
      <c r="W2265" s="6">
        <v>1252639</v>
      </c>
      <c r="X2265" s="6">
        <v>1376262</v>
      </c>
      <c r="Y2265" s="6">
        <v>1192165</v>
      </c>
      <c r="Z2265" s="6">
        <v>1314356</v>
      </c>
      <c r="AA2265" s="6">
        <v>464502</v>
      </c>
      <c r="AB2265" s="6">
        <v>666848</v>
      </c>
      <c r="AC2265" s="6">
        <v>162083000</v>
      </c>
      <c r="AD2265" s="6">
        <v>160425000</v>
      </c>
      <c r="AF2265">
        <f>Q2265/W2265</f>
        <v>-4.1446098995800068E-2</v>
      </c>
      <c r="AG2265">
        <f>R2265/X2265</f>
        <v>-0.26632937623795472</v>
      </c>
      <c r="AH2265" t="e">
        <f>U2265/W2265</f>
        <v>#VALUE!</v>
      </c>
      <c r="AI2265" t="e">
        <f>V2265/X2265</f>
        <v>#VALUE!</v>
      </c>
      <c r="AJ2265">
        <f>Y2265/AA2265</f>
        <v>2.5665443851694936</v>
      </c>
      <c r="AK2265">
        <f>Z2265/AB2265</f>
        <v>1.9709978885743078</v>
      </c>
      <c r="AL2265">
        <f>O2265/K2265</f>
        <v>-0.21244608957036076</v>
      </c>
      <c r="AM2265">
        <f>P2265/L2265</f>
        <v>-0.2504682675453761</v>
      </c>
      <c r="AN2265">
        <f>K2265/W2265</f>
        <v>0.56807827314972625</v>
      </c>
      <c r="AO2265">
        <f>L2265/X2265</f>
        <v>0.4833512804974634</v>
      </c>
      <c r="AP2265">
        <f>IF(OR(Q2265&lt;0, Q2265="NA"), 0, 1)</f>
        <v>0</v>
      </c>
      <c r="AQ2265">
        <f>IF(OR(S2265&lt;0, S2265="NA"), 0, 1)</f>
        <v>0</v>
      </c>
      <c r="AR2265">
        <f>IFERROR(IF((AF2265-AG2265)&gt;0,1,0),0)</f>
        <v>1</v>
      </c>
      <c r="AS2265">
        <f>IFERROR(IF((S2265-Q2265)&gt;0,1,0),0)</f>
        <v>0</v>
      </c>
      <c r="AT2265">
        <f>IFERROR(IF((AH2265-AI2265)&lt;0,1,0),0)</f>
        <v>0</v>
      </c>
      <c r="AU2265">
        <f>IFERROR(IF((AJ2265-AK2265)&gt;0,1,0),0)</f>
        <v>1</v>
      </c>
      <c r="AV2265">
        <f>IFERROR(IF((AL2265-AM2265)&gt;0,1,0),0)</f>
        <v>1</v>
      </c>
      <c r="AW2265">
        <f>IFERROR(IF((AN2265-AO2265)&gt;0,1,0),0)</f>
        <v>1</v>
      </c>
      <c r="AX2265">
        <f>IFERROR(IF((AC2265-AD2265)&lt;0,1,0),0)</f>
        <v>0</v>
      </c>
      <c r="AY2265">
        <f>SUM(AP2265:AX2265)</f>
        <v>4</v>
      </c>
    </row>
    <row r="2266" spans="1:51" x14ac:dyDescent="0.45">
      <c r="A2266" s="1" t="s">
        <v>1698</v>
      </c>
      <c r="B2266" s="2">
        <v>1023785</v>
      </c>
      <c r="C2266" s="3" t="s">
        <v>5336</v>
      </c>
      <c r="D2266" s="5">
        <v>5.6</v>
      </c>
      <c r="E2266" s="5">
        <v>16.243813599999999</v>
      </c>
      <c r="F2266" s="3" t="s">
        <v>4480</v>
      </c>
      <c r="G2266" s="3" t="s">
        <v>4481</v>
      </c>
      <c r="H2266" s="3" t="s">
        <v>4481</v>
      </c>
      <c r="I2266" s="3" t="s">
        <v>4482</v>
      </c>
      <c r="J2266" s="3" t="s">
        <v>4484</v>
      </c>
      <c r="K2266" s="6">
        <v>12193</v>
      </c>
      <c r="L2266" s="6">
        <v>12285</v>
      </c>
      <c r="M2266" s="6" t="s">
        <v>4474</v>
      </c>
      <c r="N2266" s="6" t="s">
        <v>4474</v>
      </c>
      <c r="O2266" s="6">
        <v>3219</v>
      </c>
      <c r="P2266" s="6">
        <v>2939</v>
      </c>
      <c r="Q2266" s="6">
        <v>95</v>
      </c>
      <c r="R2266" s="6">
        <v>518</v>
      </c>
      <c r="S2266" s="6">
        <v>1327</v>
      </c>
      <c r="T2266" s="6">
        <v>807</v>
      </c>
      <c r="U2266" s="6" t="s">
        <v>4474</v>
      </c>
      <c r="V2266" s="6" t="s">
        <v>4474</v>
      </c>
      <c r="W2266" s="6">
        <v>368359</v>
      </c>
      <c r="X2266" s="6">
        <v>355716</v>
      </c>
      <c r="Y2266" s="6" t="s">
        <v>4474</v>
      </c>
      <c r="Z2266" s="6" t="s">
        <v>4474</v>
      </c>
      <c r="AA2266" s="6" t="s">
        <v>4474</v>
      </c>
      <c r="AB2266" s="6" t="s">
        <v>4474</v>
      </c>
      <c r="AC2266" s="6">
        <v>2900681</v>
      </c>
      <c r="AD2266" s="6">
        <v>2893648</v>
      </c>
      <c r="AF2266">
        <f>Q2266/W2266</f>
        <v>2.5790058068351796E-4</v>
      </c>
      <c r="AG2266">
        <f>R2266/X2266</f>
        <v>1.4562178816808916E-3</v>
      </c>
      <c r="AH2266" t="e">
        <f>U2266/W2266</f>
        <v>#VALUE!</v>
      </c>
      <c r="AI2266" t="e">
        <f>V2266/X2266</f>
        <v>#VALUE!</v>
      </c>
      <c r="AJ2266" t="e">
        <f>Y2266/AA2266</f>
        <v>#VALUE!</v>
      </c>
      <c r="AK2266" t="e">
        <f>Z2266/AB2266</f>
        <v>#VALUE!</v>
      </c>
      <c r="AL2266">
        <f>O2266/K2266</f>
        <v>0.26400393668498318</v>
      </c>
      <c r="AM2266">
        <f>P2266/L2266</f>
        <v>0.23923483923483924</v>
      </c>
      <c r="AN2266">
        <f>K2266/W2266</f>
        <v>3.3100860844990893E-2</v>
      </c>
      <c r="AO2266">
        <f>L2266/X2266</f>
        <v>3.4535978139864386E-2</v>
      </c>
      <c r="AP2266">
        <f>IF(OR(Q2266&lt;0, Q2266="NA"), 0, 1)</f>
        <v>1</v>
      </c>
      <c r="AQ2266">
        <f>IF(OR(S2266&lt;0, S2266="NA"), 0, 1)</f>
        <v>1</v>
      </c>
      <c r="AR2266">
        <f>IFERROR(IF((AF2266-AG2266)&gt;0,1,0),0)</f>
        <v>0</v>
      </c>
      <c r="AS2266">
        <f>IFERROR(IF((S2266-Q2266)&gt;0,1,0),0)</f>
        <v>1</v>
      </c>
      <c r="AT2266">
        <f>IFERROR(IF((AH2266-AI2266)&lt;0,1,0),0)</f>
        <v>0</v>
      </c>
      <c r="AU2266">
        <f>IFERROR(IF((AJ2266-AK2266)&gt;0,1,0),0)</f>
        <v>0</v>
      </c>
      <c r="AV2266">
        <f>IFERROR(IF((AL2266-AM2266)&gt;0,1,0),0)</f>
        <v>1</v>
      </c>
      <c r="AW2266">
        <f>IFERROR(IF((AN2266-AO2266)&gt;0,1,0),0)</f>
        <v>0</v>
      </c>
      <c r="AX2266">
        <f>IFERROR(IF((AC2266-AD2266)&lt;0,1,0),0)</f>
        <v>0</v>
      </c>
      <c r="AY2266">
        <f>SUM(AP2266:AX2266)</f>
        <v>4</v>
      </c>
    </row>
    <row r="2267" spans="1:51" x14ac:dyDescent="0.45">
      <c r="A2267" s="1" t="s">
        <v>1703</v>
      </c>
      <c r="B2267" s="2">
        <v>4264305</v>
      </c>
      <c r="C2267" s="3" t="s">
        <v>5337</v>
      </c>
      <c r="D2267" s="5">
        <v>25.21</v>
      </c>
      <c r="E2267" s="5">
        <v>963.79352684000003</v>
      </c>
      <c r="F2267" s="3" t="s">
        <v>4485</v>
      </c>
      <c r="G2267" s="3" t="s">
        <v>4486</v>
      </c>
      <c r="H2267" s="3" t="s">
        <v>4590</v>
      </c>
      <c r="I2267" s="3" t="s">
        <v>4590</v>
      </c>
      <c r="J2267" s="3" t="s">
        <v>5068</v>
      </c>
      <c r="K2267" s="6">
        <v>1333700</v>
      </c>
      <c r="L2267" s="6">
        <v>1345900</v>
      </c>
      <c r="M2267" s="6">
        <v>96100</v>
      </c>
      <c r="N2267" s="6">
        <v>102000</v>
      </c>
      <c r="O2267" s="6">
        <v>88400</v>
      </c>
      <c r="P2267" s="6">
        <v>94400</v>
      </c>
      <c r="Q2267" s="6">
        <v>65600</v>
      </c>
      <c r="R2267" s="6">
        <v>69500</v>
      </c>
      <c r="S2267" s="6">
        <v>43100</v>
      </c>
      <c r="T2267" s="6">
        <v>71900</v>
      </c>
      <c r="U2267" s="6" t="s">
        <v>4474</v>
      </c>
      <c r="V2267" s="6" t="s">
        <v>4474</v>
      </c>
      <c r="W2267" s="6">
        <v>531600</v>
      </c>
      <c r="X2267" s="6">
        <v>542500</v>
      </c>
      <c r="Y2267" s="6">
        <v>358900</v>
      </c>
      <c r="Z2267" s="6">
        <v>366900</v>
      </c>
      <c r="AA2267" s="6">
        <v>178000</v>
      </c>
      <c r="AB2267" s="6">
        <v>195800</v>
      </c>
      <c r="AC2267" s="6">
        <v>38230000</v>
      </c>
      <c r="AD2267" s="6">
        <v>38187000</v>
      </c>
      <c r="AF2267">
        <f>Q2267/W2267</f>
        <v>0.12340105342362678</v>
      </c>
      <c r="AG2267">
        <f>R2267/X2267</f>
        <v>0.12811059907834102</v>
      </c>
      <c r="AH2267" t="e">
        <f>U2267/W2267</f>
        <v>#VALUE!</v>
      </c>
      <c r="AI2267" t="e">
        <f>V2267/X2267</f>
        <v>#VALUE!</v>
      </c>
      <c r="AJ2267">
        <f>Y2267/AA2267</f>
        <v>2.0162921348314606</v>
      </c>
      <c r="AK2267">
        <f>Z2267/AB2267</f>
        <v>1.8738508682328907</v>
      </c>
      <c r="AL2267">
        <f>O2267/K2267</f>
        <v>6.628177251255904E-2</v>
      </c>
      <c r="AM2267">
        <f>P2267/L2267</f>
        <v>7.0138940485920204E-2</v>
      </c>
      <c r="AN2267">
        <f>K2267/W2267</f>
        <v>2.5088412340105344</v>
      </c>
      <c r="AO2267">
        <f>L2267/X2267</f>
        <v>2.4809216589861749</v>
      </c>
      <c r="AP2267">
        <f>IF(OR(Q2267&lt;0, Q2267="NA"), 0, 1)</f>
        <v>1</v>
      </c>
      <c r="AQ2267">
        <f>IF(OR(S2267&lt;0, S2267="NA"), 0, 1)</f>
        <v>1</v>
      </c>
      <c r="AR2267">
        <f>IFERROR(IF((AF2267-AG2267)&gt;0,1,0),0)</f>
        <v>0</v>
      </c>
      <c r="AS2267">
        <f>IFERROR(IF((S2267-Q2267)&gt;0,1,0),0)</f>
        <v>0</v>
      </c>
      <c r="AT2267">
        <f>IFERROR(IF((AH2267-AI2267)&lt;0,1,0),0)</f>
        <v>0</v>
      </c>
      <c r="AU2267">
        <f>IFERROR(IF((AJ2267-AK2267)&gt;0,1,0),0)</f>
        <v>1</v>
      </c>
      <c r="AV2267">
        <f>IFERROR(IF((AL2267-AM2267)&gt;0,1,0),0)</f>
        <v>0</v>
      </c>
      <c r="AW2267">
        <f>IFERROR(IF((AN2267-AO2267)&gt;0,1,0),0)</f>
        <v>1</v>
      </c>
      <c r="AX2267">
        <f>IFERROR(IF((AC2267-AD2267)&lt;0,1,0),0)</f>
        <v>0</v>
      </c>
      <c r="AY2267">
        <f>SUM(AP2267:AX2267)</f>
        <v>4</v>
      </c>
    </row>
    <row r="2268" spans="1:51" x14ac:dyDescent="0.45">
      <c r="A2268" s="1" t="s">
        <v>1710</v>
      </c>
      <c r="B2268" s="2">
        <v>4994862</v>
      </c>
      <c r="C2268" s="3" t="s">
        <v>5337</v>
      </c>
      <c r="D2268" s="5">
        <v>21.1</v>
      </c>
      <c r="E2268" s="5">
        <v>747.78872639999997</v>
      </c>
      <c r="F2268" s="3" t="s">
        <v>4485</v>
      </c>
      <c r="G2268" s="3" t="s">
        <v>4607</v>
      </c>
      <c r="H2268" s="3" t="s">
        <v>4891</v>
      </c>
      <c r="I2268" s="3" t="s">
        <v>4891</v>
      </c>
      <c r="J2268" s="3" t="s">
        <v>4752</v>
      </c>
      <c r="K2268" s="6">
        <v>701476</v>
      </c>
      <c r="L2268" s="6">
        <v>701942</v>
      </c>
      <c r="M2268" s="6">
        <v>453656</v>
      </c>
      <c r="N2268" s="6">
        <v>454639</v>
      </c>
      <c r="O2268" s="6">
        <v>380814</v>
      </c>
      <c r="P2268" s="6">
        <v>382782</v>
      </c>
      <c r="Q2268" s="6">
        <v>328113</v>
      </c>
      <c r="R2268" s="6">
        <v>332037</v>
      </c>
      <c r="S2268" s="6">
        <v>429766</v>
      </c>
      <c r="T2268" s="6">
        <v>398875</v>
      </c>
      <c r="U2268" s="6">
        <v>489152</v>
      </c>
      <c r="V2268" s="6">
        <v>465800</v>
      </c>
      <c r="W2268" s="6">
        <v>2238005</v>
      </c>
      <c r="X2268" s="6">
        <v>2202514</v>
      </c>
      <c r="Y2268" s="6">
        <v>419253</v>
      </c>
      <c r="Z2268" s="6">
        <v>373277</v>
      </c>
      <c r="AA2268" s="6">
        <v>255508</v>
      </c>
      <c r="AB2268" s="6">
        <v>262978</v>
      </c>
      <c r="AC2268" s="6">
        <v>35440224</v>
      </c>
      <c r="AD2268" s="6">
        <v>35260029</v>
      </c>
      <c r="AF2268">
        <f>Q2268/W2268</f>
        <v>0.14660959202504015</v>
      </c>
      <c r="AG2268">
        <f>R2268/X2268</f>
        <v>0.15075363879639359</v>
      </c>
      <c r="AH2268">
        <f>U2268/W2268</f>
        <v>0.21856608899443924</v>
      </c>
      <c r="AI2268">
        <f>V2268/X2268</f>
        <v>0.21148560236166489</v>
      </c>
      <c r="AJ2268">
        <f>Y2268/AA2268</f>
        <v>1.6408605601390172</v>
      </c>
      <c r="AK2268">
        <f>Z2268/AB2268</f>
        <v>1.4194229175064075</v>
      </c>
      <c r="AL2268">
        <f>O2268/K2268</f>
        <v>0.54287530863493549</v>
      </c>
      <c r="AM2268">
        <f>P2268/L2268</f>
        <v>0.54531855908322913</v>
      </c>
      <c r="AN2268">
        <f>K2268/W2268</f>
        <v>0.31343808436531645</v>
      </c>
      <c r="AO2268">
        <f>L2268/X2268</f>
        <v>0.31870035786378659</v>
      </c>
      <c r="AP2268">
        <f>IF(OR(Q2268&lt;0, Q2268="NA"), 0, 1)</f>
        <v>1</v>
      </c>
      <c r="AQ2268">
        <f>IF(OR(S2268&lt;0, S2268="NA"), 0, 1)</f>
        <v>1</v>
      </c>
      <c r="AR2268">
        <f>IFERROR(IF((AF2268-AG2268)&gt;0,1,0),0)</f>
        <v>0</v>
      </c>
      <c r="AS2268">
        <f>IFERROR(IF((S2268-Q2268)&gt;0,1,0),0)</f>
        <v>1</v>
      </c>
      <c r="AT2268">
        <f>IFERROR(IF((AH2268-AI2268)&lt;0,1,0),0)</f>
        <v>0</v>
      </c>
      <c r="AU2268">
        <f>IFERROR(IF((AJ2268-AK2268)&gt;0,1,0),0)</f>
        <v>1</v>
      </c>
      <c r="AV2268">
        <f>IFERROR(IF((AL2268-AM2268)&gt;0,1,0),0)</f>
        <v>0</v>
      </c>
      <c r="AW2268">
        <f>IFERROR(IF((AN2268-AO2268)&gt;0,1,0),0)</f>
        <v>0</v>
      </c>
      <c r="AX2268">
        <f>IFERROR(IF((AC2268-AD2268)&lt;0,1,0),0)</f>
        <v>0</v>
      </c>
      <c r="AY2268">
        <f>SUM(AP2268:AX2268)</f>
        <v>4</v>
      </c>
    </row>
    <row r="2269" spans="1:51" x14ac:dyDescent="0.45">
      <c r="A2269" s="1" t="s">
        <v>1752</v>
      </c>
      <c r="B2269" s="2">
        <v>5258643</v>
      </c>
      <c r="C2269" s="3" t="s">
        <v>5335</v>
      </c>
      <c r="D2269" s="5">
        <v>42.36</v>
      </c>
      <c r="E2269" s="5">
        <v>23410.448601839998</v>
      </c>
      <c r="F2269" s="3" t="s">
        <v>4500</v>
      </c>
      <c r="G2269" s="3" t="s">
        <v>4539</v>
      </c>
      <c r="H2269" s="3" t="s">
        <v>4539</v>
      </c>
      <c r="I2269" s="3" t="s">
        <v>4582</v>
      </c>
      <c r="J2269" s="3" t="s">
        <v>5376</v>
      </c>
      <c r="K2269" s="6">
        <v>6774000</v>
      </c>
      <c r="L2269" s="6">
        <v>6887000</v>
      </c>
      <c r="M2269" s="6">
        <v>2343000</v>
      </c>
      <c r="N2269" s="6">
        <v>2412000</v>
      </c>
      <c r="O2269" s="6">
        <v>826000</v>
      </c>
      <c r="P2269" s="6">
        <v>918000</v>
      </c>
      <c r="Q2269" s="6">
        <v>745000</v>
      </c>
      <c r="R2269" s="6">
        <v>816000</v>
      </c>
      <c r="S2269" s="6">
        <v>1949000</v>
      </c>
      <c r="T2269" s="6">
        <v>1990000</v>
      </c>
      <c r="U2269" s="6">
        <v>1772000</v>
      </c>
      <c r="V2269" s="6">
        <v>1687000</v>
      </c>
      <c r="W2269" s="6">
        <v>18105000</v>
      </c>
      <c r="X2269" s="6">
        <v>17927000</v>
      </c>
      <c r="Y2269" s="6">
        <v>6598000</v>
      </c>
      <c r="Z2269" s="6">
        <v>6280000</v>
      </c>
      <c r="AA2269" s="6">
        <v>2723000</v>
      </c>
      <c r="AB2269" s="6">
        <v>2834000</v>
      </c>
      <c r="AC2269" s="6">
        <v>552654594</v>
      </c>
      <c r="AD2269" s="6">
        <v>551777466</v>
      </c>
      <c r="AF2269">
        <f>Q2269/W2269</f>
        <v>4.114885390776029E-2</v>
      </c>
      <c r="AG2269">
        <f>R2269/X2269</f>
        <v>4.5517933842806939E-2</v>
      </c>
      <c r="AH2269">
        <f>U2269/W2269</f>
        <v>9.7873515603424471E-2</v>
      </c>
      <c r="AI2269">
        <f>V2269/X2269</f>
        <v>9.4103865677469742E-2</v>
      </c>
      <c r="AJ2269">
        <f>Y2269/AA2269</f>
        <v>2.4230627983841351</v>
      </c>
      <c r="AK2269">
        <f>Z2269/AB2269</f>
        <v>2.2159491884262525</v>
      </c>
      <c r="AL2269">
        <f>O2269/K2269</f>
        <v>0.1219368172423974</v>
      </c>
      <c r="AM2269">
        <f>P2269/L2269</f>
        <v>0.1332946130390591</v>
      </c>
      <c r="AN2269">
        <f>K2269/W2269</f>
        <v>0.37415078707539356</v>
      </c>
      <c r="AO2269">
        <f>L2269/X2269</f>
        <v>0.38416913036202377</v>
      </c>
      <c r="AP2269">
        <f>IF(OR(Q2269&lt;0, Q2269="NA"), 0, 1)</f>
        <v>1</v>
      </c>
      <c r="AQ2269">
        <f>IF(OR(S2269&lt;0, S2269="NA"), 0, 1)</f>
        <v>1</v>
      </c>
      <c r="AR2269">
        <f>IFERROR(IF((AF2269-AG2269)&gt;0,1,0),0)</f>
        <v>0</v>
      </c>
      <c r="AS2269">
        <f>IFERROR(IF((S2269-Q2269)&gt;0,1,0),0)</f>
        <v>1</v>
      </c>
      <c r="AT2269">
        <f>IFERROR(IF((AH2269-AI2269)&lt;0,1,0),0)</f>
        <v>0</v>
      </c>
      <c r="AU2269">
        <f>IFERROR(IF((AJ2269-AK2269)&gt;0,1,0),0)</f>
        <v>1</v>
      </c>
      <c r="AV2269">
        <f>IFERROR(IF((AL2269-AM2269)&gt;0,1,0),0)</f>
        <v>0</v>
      </c>
      <c r="AW2269">
        <f>IFERROR(IF((AN2269-AO2269)&gt;0,1,0),0)</f>
        <v>0</v>
      </c>
      <c r="AX2269">
        <f>IFERROR(IF((AC2269-AD2269)&lt;0,1,0),0)</f>
        <v>0</v>
      </c>
      <c r="AY2269">
        <f>SUM(AP2269:AX2269)</f>
        <v>4</v>
      </c>
    </row>
    <row r="2270" spans="1:51" x14ac:dyDescent="0.45">
      <c r="A2270" s="1" t="s">
        <v>1757</v>
      </c>
      <c r="B2270" s="2">
        <v>4631236</v>
      </c>
      <c r="C2270" s="3" t="s">
        <v>5337</v>
      </c>
      <c r="D2270" s="5">
        <v>85.26</v>
      </c>
      <c r="E2270" s="5">
        <v>3309.4056933000002</v>
      </c>
      <c r="F2270" s="3" t="s">
        <v>4485</v>
      </c>
      <c r="G2270" s="3" t="s">
        <v>4486</v>
      </c>
      <c r="H2270" s="3" t="s">
        <v>4590</v>
      </c>
      <c r="I2270" s="3" t="s">
        <v>4590</v>
      </c>
      <c r="J2270" s="3" t="s">
        <v>4848</v>
      </c>
      <c r="K2270" s="6">
        <v>5590609</v>
      </c>
      <c r="L2270" s="6">
        <v>5540763</v>
      </c>
      <c r="M2270" s="6">
        <v>529559</v>
      </c>
      <c r="N2270" s="6">
        <v>550456</v>
      </c>
      <c r="O2270" s="6">
        <v>381042</v>
      </c>
      <c r="P2270" s="6">
        <v>411080</v>
      </c>
      <c r="Q2270" s="6">
        <v>219076</v>
      </c>
      <c r="R2270" s="6">
        <v>246497</v>
      </c>
      <c r="S2270" s="6">
        <v>401164</v>
      </c>
      <c r="T2270" s="6">
        <v>403663</v>
      </c>
      <c r="U2270" s="6">
        <v>1264220</v>
      </c>
      <c r="V2270" s="6">
        <v>1187456</v>
      </c>
      <c r="W2270" s="6">
        <v>4023009</v>
      </c>
      <c r="X2270" s="6">
        <v>3893302</v>
      </c>
      <c r="Y2270" s="6">
        <v>1670350</v>
      </c>
      <c r="Z2270" s="6">
        <v>1633266</v>
      </c>
      <c r="AA2270" s="6">
        <v>748697</v>
      </c>
      <c r="AB2270" s="6">
        <v>708200</v>
      </c>
      <c r="AC2270" s="6">
        <v>38870000</v>
      </c>
      <c r="AD2270" s="6">
        <v>39282000</v>
      </c>
      <c r="AF2270">
        <f>Q2270/W2270</f>
        <v>5.4455756872529987E-2</v>
      </c>
      <c r="AG2270">
        <f>R2270/X2270</f>
        <v>6.3313095156758967E-2</v>
      </c>
      <c r="AH2270">
        <f>U2270/W2270</f>
        <v>0.31424737056268082</v>
      </c>
      <c r="AI2270">
        <f>V2270/X2270</f>
        <v>0.30499971489496575</v>
      </c>
      <c r="AJ2270">
        <f>Y2270/AA2270</f>
        <v>2.2310093402270881</v>
      </c>
      <c r="AK2270">
        <f>Z2270/AB2270</f>
        <v>2.3062214063823778</v>
      </c>
      <c r="AL2270">
        <f>O2270/K2270</f>
        <v>6.8157511999139983E-2</v>
      </c>
      <c r="AM2270">
        <f>P2270/L2270</f>
        <v>7.4191947932080837E-2</v>
      </c>
      <c r="AN2270">
        <f>K2270/W2270</f>
        <v>1.3896585863964013</v>
      </c>
      <c r="AO2270">
        <f>L2270/X2270</f>
        <v>1.4231526349612744</v>
      </c>
      <c r="AP2270">
        <f>IF(OR(Q2270&lt;0, Q2270="NA"), 0, 1)</f>
        <v>1</v>
      </c>
      <c r="AQ2270">
        <f>IF(OR(S2270&lt;0, S2270="NA"), 0, 1)</f>
        <v>1</v>
      </c>
      <c r="AR2270">
        <f>IFERROR(IF((AF2270-AG2270)&gt;0,1,0),0)</f>
        <v>0</v>
      </c>
      <c r="AS2270">
        <f>IFERROR(IF((S2270-Q2270)&gt;0,1,0),0)</f>
        <v>1</v>
      </c>
      <c r="AT2270">
        <f>IFERROR(IF((AH2270-AI2270)&lt;0,1,0),0)</f>
        <v>0</v>
      </c>
      <c r="AU2270">
        <f>IFERROR(IF((AJ2270-AK2270)&gt;0,1,0),0)</f>
        <v>0</v>
      </c>
      <c r="AV2270">
        <f>IFERROR(IF((AL2270-AM2270)&gt;0,1,0),0)</f>
        <v>0</v>
      </c>
      <c r="AW2270">
        <f>IFERROR(IF((AN2270-AO2270)&gt;0,1,0),0)</f>
        <v>0</v>
      </c>
      <c r="AX2270">
        <f>IFERROR(IF((AC2270-AD2270)&lt;0,1,0),0)</f>
        <v>1</v>
      </c>
      <c r="AY2270">
        <f>SUM(AP2270:AX2270)</f>
        <v>4</v>
      </c>
    </row>
    <row r="2271" spans="1:51" x14ac:dyDescent="0.45">
      <c r="A2271" s="1" t="s">
        <v>1761</v>
      </c>
      <c r="B2271" s="2">
        <v>4980493</v>
      </c>
      <c r="C2271" s="3" t="s">
        <v>5335</v>
      </c>
      <c r="D2271" s="5">
        <v>41.2</v>
      </c>
      <c r="E2271" s="7">
        <v>4300.0439999999999</v>
      </c>
      <c r="F2271" s="3" t="s">
        <v>4654</v>
      </c>
      <c r="G2271" s="3" t="s">
        <v>4654</v>
      </c>
      <c r="H2271" s="3" t="s">
        <v>4655</v>
      </c>
      <c r="I2271" s="3" t="s">
        <v>4725</v>
      </c>
      <c r="J2271" s="3" t="s">
        <v>4752</v>
      </c>
      <c r="K2271" s="6">
        <v>274134</v>
      </c>
      <c r="L2271" s="6">
        <v>276579</v>
      </c>
      <c r="M2271" s="6">
        <v>82679</v>
      </c>
      <c r="N2271" s="6">
        <v>204208</v>
      </c>
      <c r="O2271" s="6">
        <v>30001</v>
      </c>
      <c r="P2271" s="6">
        <v>152685</v>
      </c>
      <c r="Q2271" s="6">
        <v>34685</v>
      </c>
      <c r="R2271" s="6">
        <v>184534</v>
      </c>
      <c r="S2271" s="6">
        <v>184252</v>
      </c>
      <c r="T2271" s="6">
        <v>140817</v>
      </c>
      <c r="U2271" s="6">
        <v>1027988</v>
      </c>
      <c r="V2271" s="6">
        <v>756729</v>
      </c>
      <c r="W2271" s="6">
        <v>4332974</v>
      </c>
      <c r="X2271" s="6">
        <v>4121018</v>
      </c>
      <c r="Y2271" s="6">
        <v>915202</v>
      </c>
      <c r="Z2271" s="6">
        <v>725106</v>
      </c>
      <c r="AA2271" s="6">
        <v>591923</v>
      </c>
      <c r="AB2271" s="6">
        <v>584421</v>
      </c>
      <c r="AC2271" s="6">
        <v>104370000</v>
      </c>
      <c r="AD2271" s="6">
        <v>104003000</v>
      </c>
      <c r="AF2271">
        <f>Q2271/W2271</f>
        <v>8.0048945597181054E-3</v>
      </c>
      <c r="AG2271">
        <f>R2271/X2271</f>
        <v>4.4778741563370993E-2</v>
      </c>
      <c r="AH2271">
        <f>U2271/W2271</f>
        <v>0.23724767330706345</v>
      </c>
      <c r="AI2271">
        <f>V2271/X2271</f>
        <v>0.18362671553485085</v>
      </c>
      <c r="AJ2271">
        <f>Y2271/AA2271</f>
        <v>1.5461504283496332</v>
      </c>
      <c r="AK2271">
        <f>Z2271/AB2271</f>
        <v>1.2407254359442936</v>
      </c>
      <c r="AL2271">
        <f>O2271/K2271</f>
        <v>0.10943917937942758</v>
      </c>
      <c r="AM2271">
        <f>P2271/L2271</f>
        <v>0.55204842016205136</v>
      </c>
      <c r="AN2271">
        <f>K2271/W2271</f>
        <v>6.3266938596908268E-2</v>
      </c>
      <c r="AO2271">
        <f>L2271/X2271</f>
        <v>6.7114242160553533E-2</v>
      </c>
      <c r="AP2271">
        <f>IF(OR(Q2271&lt;0, Q2271="NA"), 0, 1)</f>
        <v>1</v>
      </c>
      <c r="AQ2271">
        <f>IF(OR(S2271&lt;0, S2271="NA"), 0, 1)</f>
        <v>1</v>
      </c>
      <c r="AR2271">
        <f>IFERROR(IF((AF2271-AG2271)&gt;0,1,0),0)</f>
        <v>0</v>
      </c>
      <c r="AS2271">
        <f>IFERROR(IF((S2271-Q2271)&gt;0,1,0),0)</f>
        <v>1</v>
      </c>
      <c r="AT2271">
        <f>IFERROR(IF((AH2271-AI2271)&lt;0,1,0),0)</f>
        <v>0</v>
      </c>
      <c r="AU2271">
        <f>IFERROR(IF((AJ2271-AK2271)&gt;0,1,0),0)</f>
        <v>1</v>
      </c>
      <c r="AV2271">
        <f>IFERROR(IF((AL2271-AM2271)&gt;0,1,0),0)</f>
        <v>0</v>
      </c>
      <c r="AW2271">
        <f>IFERROR(IF((AN2271-AO2271)&gt;0,1,0),0)</f>
        <v>0</v>
      </c>
      <c r="AX2271">
        <f>IFERROR(IF((AC2271-AD2271)&lt;0,1,0),0)</f>
        <v>0</v>
      </c>
      <c r="AY2271">
        <f>SUM(AP2271:AX2271)</f>
        <v>4</v>
      </c>
    </row>
    <row r="2272" spans="1:51" x14ac:dyDescent="0.45">
      <c r="A2272" s="1" t="s">
        <v>1764</v>
      </c>
      <c r="B2272" s="2">
        <v>101333763</v>
      </c>
      <c r="C2272" s="3" t="s">
        <v>5338</v>
      </c>
      <c r="D2272" s="7">
        <v>11.14</v>
      </c>
      <c r="E2272" s="5">
        <v>50.508993940000003</v>
      </c>
      <c r="F2272" s="3" t="s">
        <v>4480</v>
      </c>
      <c r="G2272" s="3" t="s">
        <v>4491</v>
      </c>
      <c r="H2272" s="3" t="s">
        <v>4492</v>
      </c>
      <c r="I2272" s="3" t="s">
        <v>4493</v>
      </c>
      <c r="J2272" s="3" t="s">
        <v>4494</v>
      </c>
      <c r="K2272" s="6" t="s">
        <v>4474</v>
      </c>
      <c r="L2272" s="6" t="s">
        <v>4474</v>
      </c>
      <c r="M2272" s="6" t="s">
        <v>4474</v>
      </c>
      <c r="N2272" s="6" t="s">
        <v>4474</v>
      </c>
      <c r="O2272" s="6">
        <v>-1220.377</v>
      </c>
      <c r="P2272" s="6">
        <v>-1470.759</v>
      </c>
      <c r="Q2272" s="6">
        <v>1918.181</v>
      </c>
      <c r="R2272" s="6">
        <v>2121.085</v>
      </c>
      <c r="S2272" s="8">
        <v>10.073</v>
      </c>
      <c r="T2272" s="6">
        <v>-47.857999999999997</v>
      </c>
      <c r="U2272" s="6" t="s">
        <v>4474</v>
      </c>
      <c r="V2272" s="6" t="s">
        <v>4474</v>
      </c>
      <c r="W2272" s="6">
        <v>27960.870999999999</v>
      </c>
      <c r="X2272" s="6">
        <v>57791.953000000001</v>
      </c>
      <c r="Y2272" s="8">
        <v>129.5</v>
      </c>
      <c r="Z2272" s="6">
        <v>151.25</v>
      </c>
      <c r="AA2272" s="6">
        <v>2566</v>
      </c>
      <c r="AB2272" s="6">
        <v>2222</v>
      </c>
      <c r="AC2272" s="6">
        <v>4534021</v>
      </c>
      <c r="AD2272" s="6">
        <v>7335393</v>
      </c>
      <c r="AF2272">
        <f>Q2272/W2272</f>
        <v>6.8602333596832515E-2</v>
      </c>
      <c r="AG2272">
        <f>R2272/X2272</f>
        <v>3.6702082035538756E-2</v>
      </c>
      <c r="AH2272" t="e">
        <f>U2272/W2272</f>
        <v>#VALUE!</v>
      </c>
      <c r="AI2272" t="e">
        <f>V2272/X2272</f>
        <v>#VALUE!</v>
      </c>
      <c r="AJ2272">
        <f>Y2272/AA2272</f>
        <v>5.0467653936087292E-2</v>
      </c>
      <c r="AK2272">
        <f>Z2272/AB2272</f>
        <v>6.8069306930693074E-2</v>
      </c>
      <c r="AL2272" t="e">
        <f>O2272/K2272</f>
        <v>#VALUE!</v>
      </c>
      <c r="AM2272" t="e">
        <f>P2272/L2272</f>
        <v>#VALUE!</v>
      </c>
      <c r="AN2272" t="e">
        <f>K2272/W2272</f>
        <v>#VALUE!</v>
      </c>
      <c r="AO2272" t="e">
        <f>L2272/X2272</f>
        <v>#VALUE!</v>
      </c>
      <c r="AP2272">
        <f>IF(OR(Q2272&lt;0, Q2272="NA"), 0, 1)</f>
        <v>1</v>
      </c>
      <c r="AQ2272">
        <f>IF(OR(S2272&lt;0, S2272="NA"), 0, 1)</f>
        <v>1</v>
      </c>
      <c r="AR2272">
        <f>IFERROR(IF((AF2272-AG2272)&gt;0,1,0),0)</f>
        <v>1</v>
      </c>
      <c r="AS2272">
        <f>IFERROR(IF((S2272-Q2272)&gt;0,1,0),0)</f>
        <v>0</v>
      </c>
      <c r="AT2272">
        <f>IFERROR(IF((AH2272-AI2272)&lt;0,1,0),0)</f>
        <v>0</v>
      </c>
      <c r="AU2272">
        <f>IFERROR(IF((AJ2272-AK2272)&gt;0,1,0),0)</f>
        <v>0</v>
      </c>
      <c r="AV2272">
        <f>IFERROR(IF((AL2272-AM2272)&gt;0,1,0),0)</f>
        <v>0</v>
      </c>
      <c r="AW2272">
        <f>IFERROR(IF((AN2272-AO2272)&gt;0,1,0),0)</f>
        <v>0</v>
      </c>
      <c r="AX2272">
        <f>IFERROR(IF((AC2272-AD2272)&lt;0,1,0),0)</f>
        <v>1</v>
      </c>
      <c r="AY2272">
        <f>SUM(AP2272:AX2272)</f>
        <v>4</v>
      </c>
    </row>
    <row r="2273" spans="1:51" x14ac:dyDescent="0.45">
      <c r="A2273" s="1" t="s">
        <v>1777</v>
      </c>
      <c r="B2273" s="2">
        <v>5311902</v>
      </c>
      <c r="C2273" s="3" t="s">
        <v>5335</v>
      </c>
      <c r="D2273" s="5">
        <v>22.64</v>
      </c>
      <c r="E2273" s="5">
        <v>760.72147808</v>
      </c>
      <c r="F2273" s="3" t="s">
        <v>4470</v>
      </c>
      <c r="G2273" s="3" t="s">
        <v>4471</v>
      </c>
      <c r="H2273" s="3" t="s">
        <v>4489</v>
      </c>
      <c r="I2273" s="3" t="s">
        <v>4489</v>
      </c>
      <c r="J2273" s="3" t="s">
        <v>4825</v>
      </c>
      <c r="K2273" s="6">
        <v>117669</v>
      </c>
      <c r="L2273" s="6">
        <v>109739</v>
      </c>
      <c r="M2273" s="6">
        <v>-631006</v>
      </c>
      <c r="N2273" s="6">
        <v>-659862</v>
      </c>
      <c r="O2273" s="6">
        <v>-789550</v>
      </c>
      <c r="P2273" s="6">
        <v>-818975</v>
      </c>
      <c r="Q2273" s="6">
        <v>-2117466</v>
      </c>
      <c r="R2273" s="6">
        <v>-2883226</v>
      </c>
      <c r="S2273" s="6">
        <v>-612564</v>
      </c>
      <c r="T2273" s="6">
        <v>-665494</v>
      </c>
      <c r="U2273" s="6" t="s">
        <v>4474</v>
      </c>
      <c r="V2273" s="6" t="s">
        <v>4474</v>
      </c>
      <c r="W2273" s="6">
        <v>3117954</v>
      </c>
      <c r="X2273" s="6">
        <v>3269640</v>
      </c>
      <c r="Y2273" s="6">
        <v>909696</v>
      </c>
      <c r="Z2273" s="6">
        <v>1018682</v>
      </c>
      <c r="AA2273" s="6">
        <v>94268</v>
      </c>
      <c r="AB2273" s="6">
        <v>88178</v>
      </c>
      <c r="AC2273" s="6">
        <v>33203744</v>
      </c>
      <c r="AD2273" s="6">
        <v>31049148</v>
      </c>
      <c r="AF2273">
        <f>Q2273/W2273</f>
        <v>-0.67912034622704509</v>
      </c>
      <c r="AG2273">
        <f>R2273/X2273</f>
        <v>-0.88181757013004491</v>
      </c>
      <c r="AH2273" t="e">
        <f>U2273/W2273</f>
        <v>#VALUE!</v>
      </c>
      <c r="AI2273" t="e">
        <f>V2273/X2273</f>
        <v>#VALUE!</v>
      </c>
      <c r="AJ2273">
        <f>Y2273/AA2273</f>
        <v>9.6501039589256159</v>
      </c>
      <c r="AK2273">
        <f>Z2273/AB2273</f>
        <v>11.552564131642814</v>
      </c>
      <c r="AL2273">
        <f>O2273/K2273</f>
        <v>-6.7099235992487403</v>
      </c>
      <c r="AM2273">
        <f>P2273/L2273</f>
        <v>-7.4629347816182028</v>
      </c>
      <c r="AN2273">
        <f>K2273/W2273</f>
        <v>3.7739171264232894E-2</v>
      </c>
      <c r="AO2273">
        <f>L2273/X2273</f>
        <v>3.3563022228746894E-2</v>
      </c>
      <c r="AP2273">
        <f>IF(OR(Q2273&lt;0, Q2273="NA"), 0, 1)</f>
        <v>0</v>
      </c>
      <c r="AQ2273">
        <f>IF(OR(S2273&lt;0, S2273="NA"), 0, 1)</f>
        <v>0</v>
      </c>
      <c r="AR2273">
        <f>IFERROR(IF((AF2273-AG2273)&gt;0,1,0),0)</f>
        <v>1</v>
      </c>
      <c r="AS2273">
        <f>IFERROR(IF((S2273-Q2273)&gt;0,1,0),0)</f>
        <v>1</v>
      </c>
      <c r="AT2273">
        <f>IFERROR(IF((AH2273-AI2273)&lt;0,1,0),0)</f>
        <v>0</v>
      </c>
      <c r="AU2273">
        <f>IFERROR(IF((AJ2273-AK2273)&gt;0,1,0),0)</f>
        <v>0</v>
      </c>
      <c r="AV2273">
        <f>IFERROR(IF((AL2273-AM2273)&gt;0,1,0),0)</f>
        <v>1</v>
      </c>
      <c r="AW2273">
        <f>IFERROR(IF((AN2273-AO2273)&gt;0,1,0),0)</f>
        <v>1</v>
      </c>
      <c r="AX2273">
        <f>IFERROR(IF((AC2273-AD2273)&lt;0,1,0),0)</f>
        <v>0</v>
      </c>
      <c r="AY2273">
        <f>SUM(AP2273:AX2273)</f>
        <v>4</v>
      </c>
    </row>
    <row r="2274" spans="1:51" x14ac:dyDescent="0.45">
      <c r="A2274" s="1" t="s">
        <v>1780</v>
      </c>
      <c r="B2274" s="2">
        <v>109424615</v>
      </c>
      <c r="C2274" s="3" t="s">
        <v>5337</v>
      </c>
      <c r="D2274" s="7">
        <v>6.63</v>
      </c>
      <c r="E2274" s="5">
        <v>866.83240176000004</v>
      </c>
      <c r="F2274" s="3" t="s">
        <v>4654</v>
      </c>
      <c r="G2274" s="3" t="s">
        <v>4654</v>
      </c>
      <c r="H2274" s="3" t="s">
        <v>4655</v>
      </c>
      <c r="I2274" s="3" t="s">
        <v>4717</v>
      </c>
      <c r="J2274" s="3" t="s">
        <v>4949</v>
      </c>
      <c r="K2274" s="6">
        <v>358521</v>
      </c>
      <c r="L2274" s="6">
        <v>371050</v>
      </c>
      <c r="M2274" s="6">
        <v>299406</v>
      </c>
      <c r="N2274" s="6">
        <v>287475</v>
      </c>
      <c r="O2274" s="6">
        <v>125150</v>
      </c>
      <c r="P2274" s="6">
        <v>113101</v>
      </c>
      <c r="Q2274" s="6">
        <v>47920</v>
      </c>
      <c r="R2274" s="6">
        <v>56823</v>
      </c>
      <c r="S2274" s="6">
        <v>297711</v>
      </c>
      <c r="T2274" s="6">
        <v>280049</v>
      </c>
      <c r="U2274" s="6">
        <v>195000</v>
      </c>
      <c r="V2274" s="6">
        <v>165000</v>
      </c>
      <c r="W2274" s="6">
        <v>1035875</v>
      </c>
      <c r="X2274" s="6">
        <v>990490</v>
      </c>
      <c r="Y2274" s="6">
        <v>132094</v>
      </c>
      <c r="Z2274" s="6">
        <v>150598</v>
      </c>
      <c r="AA2274" s="6">
        <v>84464</v>
      </c>
      <c r="AB2274" s="6">
        <v>67336</v>
      </c>
      <c r="AC2274" s="6">
        <v>130743952</v>
      </c>
      <c r="AD2274" s="6">
        <v>130743952</v>
      </c>
      <c r="AF2274">
        <f>Q2274/W2274</f>
        <v>4.6260407867744657E-2</v>
      </c>
      <c r="AG2274">
        <f>R2274/X2274</f>
        <v>5.7368575149673397E-2</v>
      </c>
      <c r="AH2274">
        <f>U2274/W2274</f>
        <v>0.18824665138168215</v>
      </c>
      <c r="AI2274">
        <f>V2274/X2274</f>
        <v>0.16658421589314379</v>
      </c>
      <c r="AJ2274">
        <f>Y2274/AA2274</f>
        <v>1.5639088842583824</v>
      </c>
      <c r="AK2274">
        <f>Z2274/AB2274</f>
        <v>2.2365153855292861</v>
      </c>
      <c r="AL2274">
        <f>O2274/K2274</f>
        <v>0.34907299711871831</v>
      </c>
      <c r="AM2274">
        <f>P2274/L2274</f>
        <v>0.30481336747069127</v>
      </c>
      <c r="AN2274">
        <f>K2274/W2274</f>
        <v>0.34610450102570289</v>
      </c>
      <c r="AO2274">
        <f>L2274/X2274</f>
        <v>0.37461256549788491</v>
      </c>
      <c r="AP2274">
        <f>IF(OR(Q2274&lt;0, Q2274="NA"), 0, 1)</f>
        <v>1</v>
      </c>
      <c r="AQ2274">
        <f>IF(OR(S2274&lt;0, S2274="NA"), 0, 1)</f>
        <v>1</v>
      </c>
      <c r="AR2274">
        <f>IFERROR(IF((AF2274-AG2274)&gt;0,1,0),0)</f>
        <v>0</v>
      </c>
      <c r="AS2274">
        <f>IFERROR(IF((S2274-Q2274)&gt;0,1,0),0)</f>
        <v>1</v>
      </c>
      <c r="AT2274">
        <f>IFERROR(IF((AH2274-AI2274)&lt;0,1,0),0)</f>
        <v>0</v>
      </c>
      <c r="AU2274">
        <f>IFERROR(IF((AJ2274-AK2274)&gt;0,1,0),0)</f>
        <v>0</v>
      </c>
      <c r="AV2274">
        <f>IFERROR(IF((AL2274-AM2274)&gt;0,1,0),0)</f>
        <v>1</v>
      </c>
      <c r="AW2274">
        <f>IFERROR(IF((AN2274-AO2274)&gt;0,1,0),0)</f>
        <v>0</v>
      </c>
      <c r="AX2274">
        <f>IFERROR(IF((AC2274-AD2274)&lt;0,1,0),0)</f>
        <v>0</v>
      </c>
      <c r="AY2274">
        <f>SUM(AP2274:AX2274)</f>
        <v>4</v>
      </c>
    </row>
    <row r="2275" spans="1:51" x14ac:dyDescent="0.45">
      <c r="A2275" s="1" t="s">
        <v>1804</v>
      </c>
      <c r="B2275" s="2">
        <v>4984693</v>
      </c>
      <c r="C2275" s="3" t="s">
        <v>5337</v>
      </c>
      <c r="D2275" s="5">
        <v>61.42</v>
      </c>
      <c r="E2275" s="5">
        <v>2733.0823921599999</v>
      </c>
      <c r="F2275" s="3" t="s">
        <v>4475</v>
      </c>
      <c r="G2275" s="3" t="s">
        <v>4548</v>
      </c>
      <c r="H2275" s="3" t="s">
        <v>4810</v>
      </c>
      <c r="I2275" s="3" t="s">
        <v>4817</v>
      </c>
      <c r="J2275" s="3" t="s">
        <v>4818</v>
      </c>
      <c r="K2275" s="6">
        <v>1982011</v>
      </c>
      <c r="L2275" s="6">
        <v>1877329</v>
      </c>
      <c r="M2275" s="6">
        <v>439010</v>
      </c>
      <c r="N2275" s="6">
        <v>416925</v>
      </c>
      <c r="O2275" s="6">
        <v>434283</v>
      </c>
      <c r="P2275" s="6">
        <v>412589</v>
      </c>
      <c r="Q2275" s="6">
        <v>382329</v>
      </c>
      <c r="R2275" s="6">
        <v>363542</v>
      </c>
      <c r="S2275" s="6">
        <v>-22379</v>
      </c>
      <c r="T2275" s="6">
        <v>6353</v>
      </c>
      <c r="U2275" s="6">
        <v>297276</v>
      </c>
      <c r="V2275" s="6">
        <v>309477</v>
      </c>
      <c r="W2275" s="6">
        <v>2172070</v>
      </c>
      <c r="X2275" s="6">
        <v>2064402</v>
      </c>
      <c r="Y2275" s="6">
        <v>2047892</v>
      </c>
      <c r="Z2275" s="6">
        <v>1979464</v>
      </c>
      <c r="AA2275" s="6">
        <v>278721</v>
      </c>
      <c r="AB2275" s="6">
        <v>244254</v>
      </c>
      <c r="AC2275" s="6">
        <v>44498248</v>
      </c>
      <c r="AD2275" s="6">
        <v>44594451</v>
      </c>
      <c r="AF2275">
        <f>Q2275/W2275</f>
        <v>0.176020570239449</v>
      </c>
      <c r="AG2275">
        <f>R2275/X2275</f>
        <v>0.17610039129975655</v>
      </c>
      <c r="AH2275">
        <f>U2275/W2275</f>
        <v>0.13686299244499486</v>
      </c>
      <c r="AI2275">
        <f>V2275/X2275</f>
        <v>0.14991120915403106</v>
      </c>
      <c r="AJ2275">
        <f>Y2275/AA2275</f>
        <v>7.3474621574979997</v>
      </c>
      <c r="AK2275">
        <f>Z2275/AB2275</f>
        <v>8.1041211198178953</v>
      </c>
      <c r="AL2275">
        <f>O2275/K2275</f>
        <v>0.21911230563301617</v>
      </c>
      <c r="AM2275">
        <f>P2275/L2275</f>
        <v>0.2197744774623947</v>
      </c>
      <c r="AN2275">
        <f>K2275/W2275</f>
        <v>0.91249867637783311</v>
      </c>
      <c r="AO2275">
        <f>L2275/X2275</f>
        <v>0.90938150612138524</v>
      </c>
      <c r="AP2275">
        <f>IF(OR(Q2275&lt;0, Q2275="NA"), 0, 1)</f>
        <v>1</v>
      </c>
      <c r="AQ2275">
        <f>IF(OR(S2275&lt;0, S2275="NA"), 0, 1)</f>
        <v>0</v>
      </c>
      <c r="AR2275">
        <f>IFERROR(IF((AF2275-AG2275)&gt;0,1,0),0)</f>
        <v>0</v>
      </c>
      <c r="AS2275">
        <f>IFERROR(IF((S2275-Q2275)&gt;0,1,0),0)</f>
        <v>0</v>
      </c>
      <c r="AT2275">
        <f>IFERROR(IF((AH2275-AI2275)&lt;0,1,0),0)</f>
        <v>1</v>
      </c>
      <c r="AU2275">
        <f>IFERROR(IF((AJ2275-AK2275)&gt;0,1,0),0)</f>
        <v>0</v>
      </c>
      <c r="AV2275">
        <f>IFERROR(IF((AL2275-AM2275)&gt;0,1,0),0)</f>
        <v>0</v>
      </c>
      <c r="AW2275">
        <f>IFERROR(IF((AN2275-AO2275)&gt;0,1,0),0)</f>
        <v>1</v>
      </c>
      <c r="AX2275">
        <f>IFERROR(IF((AC2275-AD2275)&lt;0,1,0),0)</f>
        <v>1</v>
      </c>
      <c r="AY2275">
        <f>SUM(AP2275:AX2275)</f>
        <v>4</v>
      </c>
    </row>
    <row r="2276" spans="1:51" x14ac:dyDescent="0.45">
      <c r="A2276" s="1" t="s">
        <v>1807</v>
      </c>
      <c r="B2276" s="2">
        <v>4040227</v>
      </c>
      <c r="C2276" s="3" t="s">
        <v>5336</v>
      </c>
      <c r="D2276" s="5">
        <v>26.85</v>
      </c>
      <c r="E2276" s="5">
        <v>457.17033179999999</v>
      </c>
      <c r="F2276" s="3" t="s">
        <v>4480</v>
      </c>
      <c r="G2276" s="3" t="s">
        <v>4481</v>
      </c>
      <c r="H2276" s="3" t="s">
        <v>4481</v>
      </c>
      <c r="I2276" s="3" t="s">
        <v>4482</v>
      </c>
      <c r="J2276" s="3" t="s">
        <v>4483</v>
      </c>
      <c r="K2276" s="6">
        <v>67099</v>
      </c>
      <c r="L2276" s="6">
        <v>65022</v>
      </c>
      <c r="M2276" s="6" t="s">
        <v>4474</v>
      </c>
      <c r="N2276" s="6" t="s">
        <v>4474</v>
      </c>
      <c r="O2276" s="6">
        <v>86011</v>
      </c>
      <c r="P2276" s="6">
        <v>82157</v>
      </c>
      <c r="Q2276" s="6">
        <v>26344</v>
      </c>
      <c r="R2276" s="6">
        <v>24561</v>
      </c>
      <c r="S2276" s="6" t="s">
        <v>4474</v>
      </c>
      <c r="T2276" s="6">
        <v>20800</v>
      </c>
      <c r="U2276" s="6">
        <v>56750</v>
      </c>
      <c r="V2276" s="6">
        <v>49727</v>
      </c>
      <c r="W2276" s="6">
        <v>2965771</v>
      </c>
      <c r="X2276" s="6">
        <v>2874621</v>
      </c>
      <c r="Y2276" s="6" t="s">
        <v>4474</v>
      </c>
      <c r="Z2276" s="6" t="s">
        <v>4474</v>
      </c>
      <c r="AA2276" s="6" t="s">
        <v>4474</v>
      </c>
      <c r="AB2276" s="6" t="s">
        <v>4474</v>
      </c>
      <c r="AC2276" s="6">
        <v>17026828</v>
      </c>
      <c r="AD2276" s="6">
        <v>17026828</v>
      </c>
      <c r="AF2276">
        <f>Q2276/W2276</f>
        <v>8.8826817714516733E-3</v>
      </c>
      <c r="AG2276">
        <f>R2276/X2276</f>
        <v>8.5440828547485043E-3</v>
      </c>
      <c r="AH2276">
        <f>U2276/W2276</f>
        <v>1.9134990530287065E-2</v>
      </c>
      <c r="AI2276">
        <f>V2276/X2276</f>
        <v>1.7298628236557097E-2</v>
      </c>
      <c r="AJ2276" t="e">
        <f>Y2276/AA2276</f>
        <v>#VALUE!</v>
      </c>
      <c r="AK2276" t="e">
        <f>Z2276/AB2276</f>
        <v>#VALUE!</v>
      </c>
      <c r="AL2276">
        <f>O2276/K2276</f>
        <v>1.2818521885572065</v>
      </c>
      <c r="AM2276">
        <f>P2276/L2276</f>
        <v>1.263526191135308</v>
      </c>
      <c r="AN2276">
        <f>K2276/W2276</f>
        <v>2.2624471006021704E-2</v>
      </c>
      <c r="AO2276">
        <f>L2276/X2276</f>
        <v>2.261932964380348E-2</v>
      </c>
      <c r="AP2276">
        <f>IF(OR(Q2276&lt;0, Q2276="NA"), 0, 1)</f>
        <v>1</v>
      </c>
      <c r="AQ2276">
        <f>IF(OR(S2276&lt;0, S2276="NA"), 0, 1)</f>
        <v>0</v>
      </c>
      <c r="AR2276">
        <f>IFERROR(IF((AF2276-AG2276)&gt;0,1,0),0)</f>
        <v>1</v>
      </c>
      <c r="AS2276">
        <f>IFERROR(IF((S2276-Q2276)&gt;0,1,0),0)</f>
        <v>0</v>
      </c>
      <c r="AT2276">
        <f>IFERROR(IF((AH2276-AI2276)&lt;0,1,0),0)</f>
        <v>0</v>
      </c>
      <c r="AU2276">
        <f>IFERROR(IF((AJ2276-AK2276)&gt;0,1,0),0)</f>
        <v>0</v>
      </c>
      <c r="AV2276">
        <f>IFERROR(IF((AL2276-AM2276)&gt;0,1,0),0)</f>
        <v>1</v>
      </c>
      <c r="AW2276">
        <f>IFERROR(IF((AN2276-AO2276)&gt;0,1,0),0)</f>
        <v>1</v>
      </c>
      <c r="AX2276">
        <f>IFERROR(IF((AC2276-AD2276)&lt;0,1,0),0)</f>
        <v>0</v>
      </c>
      <c r="AY2276">
        <f>SUM(AP2276:AX2276)</f>
        <v>4</v>
      </c>
    </row>
    <row r="2277" spans="1:51" x14ac:dyDescent="0.45">
      <c r="A2277" s="1" t="s">
        <v>1812</v>
      </c>
      <c r="B2277" s="2">
        <v>4087060</v>
      </c>
      <c r="C2277" s="3" t="s">
        <v>5337</v>
      </c>
      <c r="D2277" s="5">
        <v>11.65</v>
      </c>
      <c r="E2277" s="5">
        <v>271.33364929999999</v>
      </c>
      <c r="F2277" s="3" t="s">
        <v>4480</v>
      </c>
      <c r="G2277" s="3" t="s">
        <v>4491</v>
      </c>
      <c r="H2277" s="3" t="s">
        <v>4491</v>
      </c>
      <c r="I2277" s="3" t="s">
        <v>4831</v>
      </c>
      <c r="J2277" s="3" t="s">
        <v>5079</v>
      </c>
      <c r="K2277" s="6">
        <v>34307.527999999998</v>
      </c>
      <c r="L2277" s="6">
        <v>34334.514999999999</v>
      </c>
      <c r="M2277" s="6" t="s">
        <v>4474</v>
      </c>
      <c r="N2277" s="6" t="s">
        <v>4474</v>
      </c>
      <c r="O2277" s="6" t="s">
        <v>4474</v>
      </c>
      <c r="P2277" s="6" t="s">
        <v>4474</v>
      </c>
      <c r="Q2277" s="6">
        <v>17394.734</v>
      </c>
      <c r="R2277" s="6">
        <v>31759.819</v>
      </c>
      <c r="S2277" s="6">
        <v>18089.034</v>
      </c>
      <c r="T2277" s="6">
        <v>20342.678</v>
      </c>
      <c r="U2277" s="6">
        <v>992958.33400000003</v>
      </c>
      <c r="V2277" s="6">
        <v>953865.16500000004</v>
      </c>
      <c r="W2277" s="6">
        <v>1549249.1850000001</v>
      </c>
      <c r="X2277" s="6">
        <v>1528641.72</v>
      </c>
      <c r="Y2277" s="6">
        <v>320231.63799999998</v>
      </c>
      <c r="Z2277" s="6">
        <v>345538.18400000001</v>
      </c>
      <c r="AA2277" s="6">
        <v>140760</v>
      </c>
      <c r="AB2277" s="6">
        <v>163235</v>
      </c>
      <c r="AC2277" s="6">
        <v>23290442</v>
      </c>
      <c r="AD2277" s="6">
        <v>23290442</v>
      </c>
      <c r="AF2277">
        <f>Q2277/W2277</f>
        <v>1.1227847765496807E-2</v>
      </c>
      <c r="AG2277">
        <f>R2277/X2277</f>
        <v>2.0776496274090964E-2</v>
      </c>
      <c r="AH2277">
        <f>U2277/W2277</f>
        <v>0.64092874381599241</v>
      </c>
      <c r="AI2277">
        <f>V2277/X2277</f>
        <v>0.62399524526911387</v>
      </c>
      <c r="AJ2277">
        <f>Y2277/AA2277</f>
        <v>2.2750187411196361</v>
      </c>
      <c r="AK2277">
        <f>Z2277/AB2277</f>
        <v>2.1168143106564155</v>
      </c>
      <c r="AL2277" t="e">
        <f>O2277/K2277</f>
        <v>#VALUE!</v>
      </c>
      <c r="AM2277" t="e">
        <f>P2277/L2277</f>
        <v>#VALUE!</v>
      </c>
      <c r="AN2277">
        <f>K2277/W2277</f>
        <v>2.2144615812723503E-2</v>
      </c>
      <c r="AO2277">
        <f>L2277/X2277</f>
        <v>2.2460799382081498E-2</v>
      </c>
      <c r="AP2277">
        <f>IF(OR(Q2277&lt;0, Q2277="NA"), 0, 1)</f>
        <v>1</v>
      </c>
      <c r="AQ2277">
        <f>IF(OR(S2277&lt;0, S2277="NA"), 0, 1)</f>
        <v>1</v>
      </c>
      <c r="AR2277">
        <f>IFERROR(IF((AF2277-AG2277)&gt;0,1,0),0)</f>
        <v>0</v>
      </c>
      <c r="AS2277">
        <f>IFERROR(IF((S2277-Q2277)&gt;0,1,0),0)</f>
        <v>1</v>
      </c>
      <c r="AT2277">
        <f>IFERROR(IF((AH2277-AI2277)&lt;0,1,0),0)</f>
        <v>0</v>
      </c>
      <c r="AU2277">
        <f>IFERROR(IF((AJ2277-AK2277)&gt;0,1,0),0)</f>
        <v>1</v>
      </c>
      <c r="AV2277">
        <f>IFERROR(IF((AL2277-AM2277)&gt;0,1,0),0)</f>
        <v>0</v>
      </c>
      <c r="AW2277">
        <f>IFERROR(IF((AN2277-AO2277)&gt;0,1,0),0)</f>
        <v>0</v>
      </c>
      <c r="AX2277">
        <f>IFERROR(IF((AC2277-AD2277)&lt;0,1,0),0)</f>
        <v>0</v>
      </c>
      <c r="AY2277">
        <f>SUM(AP2277:AX2277)</f>
        <v>4</v>
      </c>
    </row>
    <row r="2278" spans="1:51" x14ac:dyDescent="0.45">
      <c r="A2278" s="1" t="s">
        <v>1820</v>
      </c>
      <c r="B2278" s="2">
        <v>1023307</v>
      </c>
      <c r="C2278" s="3" t="s">
        <v>5337</v>
      </c>
      <c r="D2278" s="5">
        <v>41.3</v>
      </c>
      <c r="E2278" s="5">
        <v>472.12375839999999</v>
      </c>
      <c r="F2278" s="3" t="s">
        <v>4480</v>
      </c>
      <c r="G2278" s="3" t="s">
        <v>4481</v>
      </c>
      <c r="H2278" s="3" t="s">
        <v>4481</v>
      </c>
      <c r="I2278" s="3" t="s">
        <v>4482</v>
      </c>
      <c r="J2278" s="3" t="s">
        <v>4484</v>
      </c>
      <c r="K2278" s="6">
        <v>119516</v>
      </c>
      <c r="L2278" s="6">
        <v>116178</v>
      </c>
      <c r="M2278" s="6" t="s">
        <v>4474</v>
      </c>
      <c r="N2278" s="6" t="s">
        <v>4474</v>
      </c>
      <c r="O2278" s="6">
        <v>104245</v>
      </c>
      <c r="P2278" s="6">
        <v>101077</v>
      </c>
      <c r="Q2278" s="6">
        <v>31491</v>
      </c>
      <c r="R2278" s="6">
        <v>27349</v>
      </c>
      <c r="S2278" s="6" t="s">
        <v>4474</v>
      </c>
      <c r="T2278" s="6">
        <v>67945</v>
      </c>
      <c r="U2278" s="6">
        <v>41918</v>
      </c>
      <c r="V2278" s="6">
        <v>34668</v>
      </c>
      <c r="W2278" s="6">
        <v>3115554</v>
      </c>
      <c r="X2278" s="6">
        <v>3097105</v>
      </c>
      <c r="Y2278" s="6" t="s">
        <v>4474</v>
      </c>
      <c r="Z2278" s="6" t="s">
        <v>4474</v>
      </c>
      <c r="AA2278" s="6" t="s">
        <v>4474</v>
      </c>
      <c r="AB2278" s="6" t="s">
        <v>4474</v>
      </c>
      <c r="AC2278" s="6">
        <v>11431568</v>
      </c>
      <c r="AD2278" s="6">
        <v>11408908</v>
      </c>
      <c r="AF2278">
        <f>Q2278/W2278</f>
        <v>1.0107672664315882E-2</v>
      </c>
      <c r="AG2278">
        <f>R2278/X2278</f>
        <v>8.8305046164079033E-3</v>
      </c>
      <c r="AH2278">
        <f>U2278/W2278</f>
        <v>1.3454428971540856E-2</v>
      </c>
      <c r="AI2278">
        <f>V2278/X2278</f>
        <v>1.1193679258533372E-2</v>
      </c>
      <c r="AJ2278" t="e">
        <f>Y2278/AA2278</f>
        <v>#VALUE!</v>
      </c>
      <c r="AK2278" t="e">
        <f>Z2278/AB2278</f>
        <v>#VALUE!</v>
      </c>
      <c r="AL2278">
        <f>O2278/K2278</f>
        <v>0.87222631279493956</v>
      </c>
      <c r="AM2278">
        <f>P2278/L2278</f>
        <v>0.87001842001067331</v>
      </c>
      <c r="AN2278">
        <f>K2278/W2278</f>
        <v>3.8361074787983132E-2</v>
      </c>
      <c r="AO2278">
        <f>L2278/X2278</f>
        <v>3.7511805379539923E-2</v>
      </c>
      <c r="AP2278">
        <f>IF(OR(Q2278&lt;0, Q2278="NA"), 0, 1)</f>
        <v>1</v>
      </c>
      <c r="AQ2278">
        <f>IF(OR(S2278&lt;0, S2278="NA"), 0, 1)</f>
        <v>0</v>
      </c>
      <c r="AR2278">
        <f>IFERROR(IF((AF2278-AG2278)&gt;0,1,0),0)</f>
        <v>1</v>
      </c>
      <c r="AS2278">
        <f>IFERROR(IF((S2278-Q2278)&gt;0,1,0),0)</f>
        <v>0</v>
      </c>
      <c r="AT2278">
        <f>IFERROR(IF((AH2278-AI2278)&lt;0,1,0),0)</f>
        <v>0</v>
      </c>
      <c r="AU2278">
        <f>IFERROR(IF((AJ2278-AK2278)&gt;0,1,0),0)</f>
        <v>0</v>
      </c>
      <c r="AV2278">
        <f>IFERROR(IF((AL2278-AM2278)&gt;0,1,0),0)</f>
        <v>1</v>
      </c>
      <c r="AW2278">
        <f>IFERROR(IF((AN2278-AO2278)&gt;0,1,0),0)</f>
        <v>1</v>
      </c>
      <c r="AX2278">
        <f>IFERROR(IF((AC2278-AD2278)&lt;0,1,0),0)</f>
        <v>0</v>
      </c>
      <c r="AY2278">
        <f>SUM(AP2278:AX2278)</f>
        <v>4</v>
      </c>
    </row>
    <row r="2279" spans="1:51" x14ac:dyDescent="0.45">
      <c r="A2279" s="1" t="s">
        <v>1822</v>
      </c>
      <c r="B2279" s="2">
        <v>5101543</v>
      </c>
      <c r="C2279" s="3" t="s">
        <v>5337</v>
      </c>
      <c r="D2279" s="5">
        <v>21.06</v>
      </c>
      <c r="E2279" s="5">
        <v>1332.9765259200001</v>
      </c>
      <c r="F2279" s="3" t="s">
        <v>4559</v>
      </c>
      <c r="G2279" s="3" t="s">
        <v>4626</v>
      </c>
      <c r="H2279" s="3" t="s">
        <v>4626</v>
      </c>
      <c r="I2279" s="3" t="s">
        <v>5083</v>
      </c>
      <c r="J2279" s="3" t="s">
        <v>5084</v>
      </c>
      <c r="K2279" s="6">
        <v>1170907</v>
      </c>
      <c r="L2279" s="6">
        <v>1119255</v>
      </c>
      <c r="M2279" s="6">
        <v>-44818</v>
      </c>
      <c r="N2279" s="6">
        <v>53109</v>
      </c>
      <c r="O2279" s="6">
        <v>-64151</v>
      </c>
      <c r="P2279" s="6">
        <v>34132</v>
      </c>
      <c r="Q2279" s="6">
        <v>-68315</v>
      </c>
      <c r="R2279" s="6">
        <v>30507</v>
      </c>
      <c r="S2279" s="6">
        <v>50177</v>
      </c>
      <c r="T2279" s="6">
        <v>67152</v>
      </c>
      <c r="U2279" s="6">
        <v>28666</v>
      </c>
      <c r="V2279" s="6">
        <v>30027</v>
      </c>
      <c r="W2279" s="6">
        <v>348027</v>
      </c>
      <c r="X2279" s="6">
        <v>305118</v>
      </c>
      <c r="Y2279" s="6">
        <v>180265</v>
      </c>
      <c r="Z2279" s="6">
        <v>146680</v>
      </c>
      <c r="AA2279" s="6">
        <v>158318</v>
      </c>
      <c r="AB2279" s="6">
        <v>162595</v>
      </c>
      <c r="AC2279" s="6">
        <v>63294232</v>
      </c>
      <c r="AD2279" s="6">
        <v>61143311</v>
      </c>
      <c r="AF2279">
        <f>Q2279/W2279</f>
        <v>-0.19629224169389156</v>
      </c>
      <c r="AG2279">
        <f>R2279/X2279</f>
        <v>9.9984268381413097E-2</v>
      </c>
      <c r="AH2279">
        <f>U2279/W2279</f>
        <v>8.2367172661891169E-2</v>
      </c>
      <c r="AI2279">
        <f>V2279/X2279</f>
        <v>9.841110652272235E-2</v>
      </c>
      <c r="AJ2279">
        <f>Y2279/AA2279</f>
        <v>1.1386260564180952</v>
      </c>
      <c r="AK2279">
        <f>Z2279/AB2279</f>
        <v>0.90211876133952462</v>
      </c>
      <c r="AL2279">
        <f>O2279/K2279</f>
        <v>-5.478744255521574E-2</v>
      </c>
      <c r="AM2279">
        <f>P2279/L2279</f>
        <v>3.0495284809985212E-2</v>
      </c>
      <c r="AN2279">
        <f>K2279/W2279</f>
        <v>3.3644142552158312</v>
      </c>
      <c r="AO2279">
        <f>L2279/X2279</f>
        <v>3.6682693253102077</v>
      </c>
      <c r="AP2279">
        <f>IF(OR(Q2279&lt;0, Q2279="NA"), 0, 1)</f>
        <v>0</v>
      </c>
      <c r="AQ2279">
        <f>IF(OR(S2279&lt;0, S2279="NA"), 0, 1)</f>
        <v>1</v>
      </c>
      <c r="AR2279">
        <f>IFERROR(IF((AF2279-AG2279)&gt;0,1,0),0)</f>
        <v>0</v>
      </c>
      <c r="AS2279">
        <f>IFERROR(IF((S2279-Q2279)&gt;0,1,0),0)</f>
        <v>1</v>
      </c>
      <c r="AT2279">
        <f>IFERROR(IF((AH2279-AI2279)&lt;0,1,0),0)</f>
        <v>1</v>
      </c>
      <c r="AU2279">
        <f>IFERROR(IF((AJ2279-AK2279)&gt;0,1,0),0)</f>
        <v>1</v>
      </c>
      <c r="AV2279">
        <f>IFERROR(IF((AL2279-AM2279)&gt;0,1,0),0)</f>
        <v>0</v>
      </c>
      <c r="AW2279">
        <f>IFERROR(IF((AN2279-AO2279)&gt;0,1,0),0)</f>
        <v>0</v>
      </c>
      <c r="AX2279">
        <f>IFERROR(IF((AC2279-AD2279)&lt;0,1,0),0)</f>
        <v>0</v>
      </c>
      <c r="AY2279">
        <f>SUM(AP2279:AX2279)</f>
        <v>4</v>
      </c>
    </row>
    <row r="2280" spans="1:51" x14ac:dyDescent="0.45">
      <c r="A2280" s="1" t="s">
        <v>1844</v>
      </c>
      <c r="B2280" s="2">
        <v>7793614</v>
      </c>
      <c r="C2280" s="3" t="s">
        <v>5337</v>
      </c>
      <c r="D2280" s="5">
        <v>17.96</v>
      </c>
      <c r="E2280" s="5">
        <v>246.14029135999999</v>
      </c>
      <c r="F2280" s="3" t="s">
        <v>4475</v>
      </c>
      <c r="G2280" s="3" t="s">
        <v>4548</v>
      </c>
      <c r="H2280" s="3" t="s">
        <v>4810</v>
      </c>
      <c r="I2280" s="3" t="s">
        <v>4964</v>
      </c>
      <c r="J2280" s="3" t="s">
        <v>4497</v>
      </c>
      <c r="K2280" s="6">
        <v>647834</v>
      </c>
      <c r="L2280" s="6">
        <v>644781</v>
      </c>
      <c r="M2280" s="6">
        <v>50578</v>
      </c>
      <c r="N2280" s="6">
        <v>54917</v>
      </c>
      <c r="O2280" s="6">
        <v>45550</v>
      </c>
      <c r="P2280" s="6">
        <v>50055</v>
      </c>
      <c r="Q2280" s="6">
        <v>26329</v>
      </c>
      <c r="R2280" s="6">
        <v>34733</v>
      </c>
      <c r="S2280" s="6">
        <v>55130</v>
      </c>
      <c r="T2280" s="6">
        <v>68447</v>
      </c>
      <c r="U2280" s="6" t="s">
        <v>4474</v>
      </c>
      <c r="V2280" s="6" t="s">
        <v>4474</v>
      </c>
      <c r="W2280" s="6">
        <v>408669</v>
      </c>
      <c r="X2280" s="6">
        <v>369896</v>
      </c>
      <c r="Y2280" s="6">
        <v>305365</v>
      </c>
      <c r="Z2280" s="6">
        <v>264992</v>
      </c>
      <c r="AA2280" s="6">
        <v>213441</v>
      </c>
      <c r="AB2280" s="6">
        <v>177645</v>
      </c>
      <c r="AC2280" s="6">
        <v>13718000</v>
      </c>
      <c r="AD2280" s="6">
        <v>13926000</v>
      </c>
      <c r="AF2280">
        <f>Q2280/W2280</f>
        <v>6.4426222688777471E-2</v>
      </c>
      <c r="AG2280">
        <f>R2280/X2280</f>
        <v>9.389936630836776E-2</v>
      </c>
      <c r="AH2280" t="e">
        <f>U2280/W2280</f>
        <v>#VALUE!</v>
      </c>
      <c r="AI2280" t="e">
        <f>V2280/X2280</f>
        <v>#VALUE!</v>
      </c>
      <c r="AJ2280">
        <f>Y2280/AA2280</f>
        <v>1.4306763930079038</v>
      </c>
      <c r="AK2280">
        <f>Z2280/AB2280</f>
        <v>1.4916941090376876</v>
      </c>
      <c r="AL2280">
        <f>O2280/K2280</f>
        <v>7.031122170185572E-2</v>
      </c>
      <c r="AM2280">
        <f>P2280/L2280</f>
        <v>7.76310095986079E-2</v>
      </c>
      <c r="AN2280">
        <f>K2280/W2280</f>
        <v>1.5852291218565637</v>
      </c>
      <c r="AO2280">
        <f>L2280/X2280</f>
        <v>1.7431413153967601</v>
      </c>
      <c r="AP2280">
        <f>IF(OR(Q2280&lt;0, Q2280="NA"), 0, 1)</f>
        <v>1</v>
      </c>
      <c r="AQ2280">
        <f>IF(OR(S2280&lt;0, S2280="NA"), 0, 1)</f>
        <v>1</v>
      </c>
      <c r="AR2280">
        <f>IFERROR(IF((AF2280-AG2280)&gt;0,1,0),0)</f>
        <v>0</v>
      </c>
      <c r="AS2280">
        <f>IFERROR(IF((S2280-Q2280)&gt;0,1,0),0)</f>
        <v>1</v>
      </c>
      <c r="AT2280">
        <f>IFERROR(IF((AH2280-AI2280)&lt;0,1,0),0)</f>
        <v>0</v>
      </c>
      <c r="AU2280">
        <f>IFERROR(IF((AJ2280-AK2280)&gt;0,1,0),0)</f>
        <v>0</v>
      </c>
      <c r="AV2280">
        <f>IFERROR(IF((AL2280-AM2280)&gt;0,1,0),0)</f>
        <v>0</v>
      </c>
      <c r="AW2280">
        <f>IFERROR(IF((AN2280-AO2280)&gt;0,1,0),0)</f>
        <v>0</v>
      </c>
      <c r="AX2280">
        <f>IFERROR(IF((AC2280-AD2280)&lt;0,1,0),0)</f>
        <v>1</v>
      </c>
      <c r="AY2280">
        <f>SUM(AP2280:AX2280)</f>
        <v>4</v>
      </c>
    </row>
    <row r="2281" spans="1:51" x14ac:dyDescent="0.45">
      <c r="A2281" s="1" t="s">
        <v>1863</v>
      </c>
      <c r="B2281" s="2">
        <v>1031123</v>
      </c>
      <c r="C2281" s="3" t="s">
        <v>5337</v>
      </c>
      <c r="D2281" s="7">
        <v>9.17</v>
      </c>
      <c r="E2281" s="5">
        <v>1581.50962536</v>
      </c>
      <c r="F2281" s="3" t="s">
        <v>4651</v>
      </c>
      <c r="G2281" s="3" t="s">
        <v>4651</v>
      </c>
      <c r="H2281" s="3" t="s">
        <v>4652</v>
      </c>
      <c r="I2281" s="3" t="s">
        <v>4652</v>
      </c>
      <c r="J2281" s="3" t="s">
        <v>4653</v>
      </c>
      <c r="K2281" s="6">
        <v>3689272</v>
      </c>
      <c r="L2281" s="6">
        <v>3652762</v>
      </c>
      <c r="M2281" s="6">
        <v>-3111501</v>
      </c>
      <c r="N2281" s="6">
        <v>-1153977</v>
      </c>
      <c r="O2281" s="6">
        <v>-3430842</v>
      </c>
      <c r="P2281" s="6">
        <v>-1471423</v>
      </c>
      <c r="Q2281" s="6">
        <v>-1308975</v>
      </c>
      <c r="R2281" s="6">
        <v>-1163455</v>
      </c>
      <c r="S2281" s="6">
        <v>427244</v>
      </c>
      <c r="T2281" s="6">
        <v>373301</v>
      </c>
      <c r="U2281" s="6">
        <v>2836539</v>
      </c>
      <c r="V2281" s="6">
        <v>2838224</v>
      </c>
      <c r="W2281" s="6">
        <v>17731228</v>
      </c>
      <c r="X2281" s="6">
        <v>17055414</v>
      </c>
      <c r="Y2281" s="6">
        <v>7735229</v>
      </c>
      <c r="Z2281" s="6">
        <v>7099591</v>
      </c>
      <c r="AA2281" s="6">
        <v>851394</v>
      </c>
      <c r="AB2281" s="6">
        <v>827302</v>
      </c>
      <c r="AC2281" s="6">
        <v>172465608</v>
      </c>
      <c r="AD2281" s="6">
        <v>110303446</v>
      </c>
      <c r="AF2281">
        <f>Q2281/W2281</f>
        <v>-7.3823144116132278E-2</v>
      </c>
      <c r="AG2281">
        <f>R2281/X2281</f>
        <v>-6.8216168777843797E-2</v>
      </c>
      <c r="AH2281">
        <f>U2281/W2281</f>
        <v>0.15997419919252068</v>
      </c>
      <c r="AI2281">
        <f>V2281/X2281</f>
        <v>0.16641190885193405</v>
      </c>
      <c r="AJ2281">
        <f>Y2281/AA2281</f>
        <v>9.085369405938966</v>
      </c>
      <c r="AK2281">
        <f>Z2281/AB2281</f>
        <v>8.5816195295067583</v>
      </c>
      <c r="AL2281">
        <f>O2281/K2281</f>
        <v>-0.92995094967245573</v>
      </c>
      <c r="AM2281">
        <f>P2281/L2281</f>
        <v>-0.40282476657389671</v>
      </c>
      <c r="AN2281">
        <f>K2281/W2281</f>
        <v>0.20806635614859839</v>
      </c>
      <c r="AO2281">
        <f>L2281/X2281</f>
        <v>0.21417023356923495</v>
      </c>
      <c r="AP2281">
        <f>IF(OR(Q2281&lt;0, Q2281="NA"), 0, 1)</f>
        <v>0</v>
      </c>
      <c r="AQ2281">
        <f>IF(OR(S2281&lt;0, S2281="NA"), 0, 1)</f>
        <v>1</v>
      </c>
      <c r="AR2281">
        <f>IFERROR(IF((AF2281-AG2281)&gt;0,1,0),0)</f>
        <v>0</v>
      </c>
      <c r="AS2281">
        <f>IFERROR(IF((S2281-Q2281)&gt;0,1,0),0)</f>
        <v>1</v>
      </c>
      <c r="AT2281">
        <f>IFERROR(IF((AH2281-AI2281)&lt;0,1,0),0)</f>
        <v>1</v>
      </c>
      <c r="AU2281">
        <f>IFERROR(IF((AJ2281-AK2281)&gt;0,1,0),0)</f>
        <v>1</v>
      </c>
      <c r="AV2281">
        <f>IFERROR(IF((AL2281-AM2281)&gt;0,1,0),0)</f>
        <v>0</v>
      </c>
      <c r="AW2281">
        <f>IFERROR(IF((AN2281-AO2281)&gt;0,1,0),0)</f>
        <v>0</v>
      </c>
      <c r="AX2281">
        <f>IFERROR(IF((AC2281-AD2281)&lt;0,1,0),0)</f>
        <v>0</v>
      </c>
      <c r="AY2281">
        <f>SUM(AP2281:AX2281)</f>
        <v>4</v>
      </c>
    </row>
    <row r="2282" spans="1:51" x14ac:dyDescent="0.45">
      <c r="A2282" s="1" t="s">
        <v>1865</v>
      </c>
      <c r="B2282" s="2">
        <v>1023919</v>
      </c>
      <c r="C2282" s="3" t="s">
        <v>5335</v>
      </c>
      <c r="D2282" s="5">
        <v>31.61</v>
      </c>
      <c r="E2282" s="5">
        <v>220.85031402999999</v>
      </c>
      <c r="F2282" s="3" t="s">
        <v>4480</v>
      </c>
      <c r="G2282" s="3" t="s">
        <v>4481</v>
      </c>
      <c r="H2282" s="3" t="s">
        <v>4481</v>
      </c>
      <c r="I2282" s="3" t="s">
        <v>4482</v>
      </c>
      <c r="J2282" s="3" t="s">
        <v>4484</v>
      </c>
      <c r="K2282" s="6">
        <v>72909</v>
      </c>
      <c r="L2282" s="6">
        <v>59556</v>
      </c>
      <c r="M2282" s="6" t="s">
        <v>4474</v>
      </c>
      <c r="N2282" s="6" t="s">
        <v>4474</v>
      </c>
      <c r="O2282" s="6">
        <v>59116</v>
      </c>
      <c r="P2282" s="6">
        <v>44558</v>
      </c>
      <c r="Q2282" s="6">
        <v>18256</v>
      </c>
      <c r="R2282" s="6">
        <v>6216</v>
      </c>
      <c r="S2282" s="6" t="s">
        <v>4474</v>
      </c>
      <c r="T2282" s="6">
        <v>28945</v>
      </c>
      <c r="U2282" s="6" t="s">
        <v>4474</v>
      </c>
      <c r="V2282" s="6">
        <v>100</v>
      </c>
      <c r="W2282" s="6">
        <v>1825185</v>
      </c>
      <c r="X2282" s="6">
        <v>1809769</v>
      </c>
      <c r="Y2282" s="6" t="s">
        <v>4474</v>
      </c>
      <c r="Z2282" s="6" t="s">
        <v>4474</v>
      </c>
      <c r="AA2282" s="6" t="s">
        <v>4474</v>
      </c>
      <c r="AB2282" s="6" t="s">
        <v>4474</v>
      </c>
      <c r="AC2282" s="6">
        <v>7001264</v>
      </c>
      <c r="AD2282" s="6">
        <v>6986723</v>
      </c>
      <c r="AF2282">
        <f>Q2282/W2282</f>
        <v>1.0002273742113814E-2</v>
      </c>
      <c r="AG2282">
        <f>R2282/X2282</f>
        <v>3.4346924939039182E-3</v>
      </c>
      <c r="AH2282" t="e">
        <f>U2282/W2282</f>
        <v>#VALUE!</v>
      </c>
      <c r="AI2282">
        <f>V2282/X2282</f>
        <v>5.5255670751350037E-5</v>
      </c>
      <c r="AJ2282" t="e">
        <f>Y2282/AA2282</f>
        <v>#VALUE!</v>
      </c>
      <c r="AK2282" t="e">
        <f>Z2282/AB2282</f>
        <v>#VALUE!</v>
      </c>
      <c r="AL2282">
        <f>O2282/K2282</f>
        <v>0.81081896610843651</v>
      </c>
      <c r="AM2282">
        <f>P2282/L2282</f>
        <v>0.74816978977768822</v>
      </c>
      <c r="AN2282">
        <f>K2282/W2282</f>
        <v>3.9946087656867663E-2</v>
      </c>
      <c r="AO2282">
        <f>L2282/X2282</f>
        <v>3.2908067272674028E-2</v>
      </c>
      <c r="AP2282">
        <f>IF(OR(Q2282&lt;0, Q2282="NA"), 0, 1)</f>
        <v>1</v>
      </c>
      <c r="AQ2282">
        <f>IF(OR(S2282&lt;0, S2282="NA"), 0, 1)</f>
        <v>0</v>
      </c>
      <c r="AR2282">
        <f>IFERROR(IF((AF2282-AG2282)&gt;0,1,0),0)</f>
        <v>1</v>
      </c>
      <c r="AS2282">
        <f>IFERROR(IF((S2282-Q2282)&gt;0,1,0),0)</f>
        <v>0</v>
      </c>
      <c r="AT2282">
        <f>IFERROR(IF((AH2282-AI2282)&lt;0,1,0),0)</f>
        <v>0</v>
      </c>
      <c r="AU2282">
        <f>IFERROR(IF((AJ2282-AK2282)&gt;0,1,0),0)</f>
        <v>0</v>
      </c>
      <c r="AV2282">
        <f>IFERROR(IF((AL2282-AM2282)&gt;0,1,0),0)</f>
        <v>1</v>
      </c>
      <c r="AW2282">
        <f>IFERROR(IF((AN2282-AO2282)&gt;0,1,0),0)</f>
        <v>1</v>
      </c>
      <c r="AX2282">
        <f>IFERROR(IF((AC2282-AD2282)&lt;0,1,0),0)</f>
        <v>0</v>
      </c>
      <c r="AY2282">
        <f>SUM(AP2282:AX2282)</f>
        <v>4</v>
      </c>
    </row>
    <row r="2283" spans="1:51" x14ac:dyDescent="0.45">
      <c r="A2283" s="1" t="s">
        <v>1869</v>
      </c>
      <c r="B2283" s="2">
        <v>1021441</v>
      </c>
      <c r="C2283" s="3" t="s">
        <v>5335</v>
      </c>
      <c r="D2283" s="5">
        <v>22.37</v>
      </c>
      <c r="E2283" s="5">
        <v>705.98301742000001</v>
      </c>
      <c r="F2283" s="3" t="s">
        <v>4480</v>
      </c>
      <c r="G2283" s="3" t="s">
        <v>4481</v>
      </c>
      <c r="H2283" s="3" t="s">
        <v>4481</v>
      </c>
      <c r="I2283" s="3" t="s">
        <v>4482</v>
      </c>
      <c r="J2283" s="3" t="s">
        <v>4484</v>
      </c>
      <c r="K2283" s="6">
        <v>225034</v>
      </c>
      <c r="L2283" s="6">
        <v>222241</v>
      </c>
      <c r="M2283" s="6" t="s">
        <v>4474</v>
      </c>
      <c r="N2283" s="6" t="s">
        <v>4474</v>
      </c>
      <c r="O2283" s="6" t="s">
        <v>4474</v>
      </c>
      <c r="P2283" s="6">
        <v>156554</v>
      </c>
      <c r="Q2283" s="6">
        <v>71780</v>
      </c>
      <c r="R2283" s="6">
        <v>69954</v>
      </c>
      <c r="S2283" s="6" t="s">
        <v>4474</v>
      </c>
      <c r="T2283" s="6">
        <v>85072</v>
      </c>
      <c r="U2283" s="6">
        <v>39553</v>
      </c>
      <c r="V2283" s="6">
        <v>39533</v>
      </c>
      <c r="W2283" s="6">
        <v>5032902</v>
      </c>
      <c r="X2283" s="6">
        <v>4990728</v>
      </c>
      <c r="Y2283" s="6" t="s">
        <v>4474</v>
      </c>
      <c r="Z2283" s="6" t="s">
        <v>4474</v>
      </c>
      <c r="AA2283" s="6" t="s">
        <v>4474</v>
      </c>
      <c r="AB2283" s="6" t="s">
        <v>4474</v>
      </c>
      <c r="AC2283" s="6">
        <v>31559366</v>
      </c>
      <c r="AD2283" s="6">
        <v>31559366</v>
      </c>
      <c r="AF2283">
        <f>Q2283/W2283</f>
        <v>1.4262149352401457E-2</v>
      </c>
      <c r="AG2283">
        <f>R2283/X2283</f>
        <v>1.4016792740457905E-2</v>
      </c>
      <c r="AH2283">
        <f>U2283/W2283</f>
        <v>7.8588853905758541E-3</v>
      </c>
      <c r="AI2283">
        <f>V2283/X2283</f>
        <v>7.9212892387643639E-3</v>
      </c>
      <c r="AJ2283" t="e">
        <f>Y2283/AA2283</f>
        <v>#VALUE!</v>
      </c>
      <c r="AK2283" t="e">
        <f>Z2283/AB2283</f>
        <v>#VALUE!</v>
      </c>
      <c r="AL2283" t="e">
        <f>O2283/K2283</f>
        <v>#VALUE!</v>
      </c>
      <c r="AM2283">
        <f>P2283/L2283</f>
        <v>0.70443347537133116</v>
      </c>
      <c r="AN2283">
        <f>K2283/W2283</f>
        <v>4.4712573382116323E-2</v>
      </c>
      <c r="AO2283">
        <f>L2283/X2283</f>
        <v>4.4530777874490453E-2</v>
      </c>
      <c r="AP2283">
        <f>IF(OR(Q2283&lt;0, Q2283="NA"), 0, 1)</f>
        <v>1</v>
      </c>
      <c r="AQ2283">
        <f>IF(OR(S2283&lt;0, S2283="NA"), 0, 1)</f>
        <v>0</v>
      </c>
      <c r="AR2283">
        <f>IFERROR(IF((AF2283-AG2283)&gt;0,1,0),0)</f>
        <v>1</v>
      </c>
      <c r="AS2283">
        <f>IFERROR(IF((S2283-Q2283)&gt;0,1,0),0)</f>
        <v>0</v>
      </c>
      <c r="AT2283">
        <f>IFERROR(IF((AH2283-AI2283)&lt;0,1,0),0)</f>
        <v>1</v>
      </c>
      <c r="AU2283">
        <f>IFERROR(IF((AJ2283-AK2283)&gt;0,1,0),0)</f>
        <v>0</v>
      </c>
      <c r="AV2283">
        <f>IFERROR(IF((AL2283-AM2283)&gt;0,1,0),0)</f>
        <v>0</v>
      </c>
      <c r="AW2283">
        <f>IFERROR(IF((AN2283-AO2283)&gt;0,1,0),0)</f>
        <v>1</v>
      </c>
      <c r="AX2283">
        <f>IFERROR(IF((AC2283-AD2283)&lt;0,1,0),0)</f>
        <v>0</v>
      </c>
      <c r="AY2283">
        <f>SUM(AP2283:AX2283)</f>
        <v>4</v>
      </c>
    </row>
    <row r="2284" spans="1:51" x14ac:dyDescent="0.45">
      <c r="A2284" s="1" t="s">
        <v>1873</v>
      </c>
      <c r="B2284" s="2">
        <v>6500463</v>
      </c>
      <c r="C2284" s="3" t="s">
        <v>5335</v>
      </c>
      <c r="D2284" s="5">
        <v>5.61</v>
      </c>
      <c r="E2284" s="5">
        <v>341.35536137999998</v>
      </c>
      <c r="F2284" s="3" t="s">
        <v>4470</v>
      </c>
      <c r="G2284" s="3" t="s">
        <v>4512</v>
      </c>
      <c r="H2284" s="3" t="s">
        <v>4710</v>
      </c>
      <c r="I2284" s="3" t="s">
        <v>4710</v>
      </c>
      <c r="J2284" s="3" t="s">
        <v>4620</v>
      </c>
      <c r="K2284" s="6">
        <v>302062</v>
      </c>
      <c r="L2284" s="6">
        <v>299482</v>
      </c>
      <c r="M2284" s="6">
        <v>-32081</v>
      </c>
      <c r="N2284" s="6">
        <v>-41704</v>
      </c>
      <c r="O2284" s="6">
        <v>-64250</v>
      </c>
      <c r="P2284" s="6">
        <v>-74480</v>
      </c>
      <c r="Q2284" s="6">
        <v>-79141</v>
      </c>
      <c r="R2284" s="6">
        <v>-86447</v>
      </c>
      <c r="S2284" s="6">
        <v>-955</v>
      </c>
      <c r="T2284" s="6">
        <v>-4048</v>
      </c>
      <c r="U2284" s="6">
        <v>114611</v>
      </c>
      <c r="V2284" s="6" t="s">
        <v>4474</v>
      </c>
      <c r="W2284" s="6">
        <v>813050</v>
      </c>
      <c r="X2284" s="6">
        <v>691720</v>
      </c>
      <c r="Y2284" s="6">
        <v>457414</v>
      </c>
      <c r="Z2284" s="6">
        <v>376067</v>
      </c>
      <c r="AA2284" s="6">
        <v>323780</v>
      </c>
      <c r="AB2284" s="6">
        <v>318024</v>
      </c>
      <c r="AC2284" s="6">
        <v>60847658</v>
      </c>
      <c r="AD2284" s="6">
        <v>60075178</v>
      </c>
      <c r="AF2284">
        <f>Q2284/W2284</f>
        <v>-9.7338417071520814E-2</v>
      </c>
      <c r="AG2284">
        <f>R2284/X2284</f>
        <v>-0.12497397791013705</v>
      </c>
      <c r="AH2284">
        <f>U2284/W2284</f>
        <v>0.1409642703400775</v>
      </c>
      <c r="AI2284" t="e">
        <f>V2284/X2284</f>
        <v>#VALUE!</v>
      </c>
      <c r="AJ2284">
        <f>Y2284/AA2284</f>
        <v>1.4127308666378404</v>
      </c>
      <c r="AK2284">
        <f>Z2284/AB2284</f>
        <v>1.1825113827887204</v>
      </c>
      <c r="AL2284">
        <f>O2284/K2284</f>
        <v>-0.21270467652336275</v>
      </c>
      <c r="AM2284">
        <f>P2284/L2284</f>
        <v>-0.24869608190141645</v>
      </c>
      <c r="AN2284">
        <f>K2284/W2284</f>
        <v>0.37151712686796629</v>
      </c>
      <c r="AO2284">
        <f>L2284/X2284</f>
        <v>0.43295263979644943</v>
      </c>
      <c r="AP2284">
        <f>IF(OR(Q2284&lt;0, Q2284="NA"), 0, 1)</f>
        <v>0</v>
      </c>
      <c r="AQ2284">
        <f>IF(OR(S2284&lt;0, S2284="NA"), 0, 1)</f>
        <v>0</v>
      </c>
      <c r="AR2284">
        <f>IFERROR(IF((AF2284-AG2284)&gt;0,1,0),0)</f>
        <v>1</v>
      </c>
      <c r="AS2284">
        <f>IFERROR(IF((S2284-Q2284)&gt;0,1,0),0)</f>
        <v>1</v>
      </c>
      <c r="AT2284">
        <f>IFERROR(IF((AH2284-AI2284)&lt;0,1,0),0)</f>
        <v>0</v>
      </c>
      <c r="AU2284">
        <f>IFERROR(IF((AJ2284-AK2284)&gt;0,1,0),0)</f>
        <v>1</v>
      </c>
      <c r="AV2284">
        <f>IFERROR(IF((AL2284-AM2284)&gt;0,1,0),0)</f>
        <v>1</v>
      </c>
      <c r="AW2284">
        <f>IFERROR(IF((AN2284-AO2284)&gt;0,1,0),0)</f>
        <v>0</v>
      </c>
      <c r="AX2284">
        <f>IFERROR(IF((AC2284-AD2284)&lt;0,1,0),0)</f>
        <v>0</v>
      </c>
      <c r="AY2284">
        <f>SUM(AP2284:AX2284)</f>
        <v>4</v>
      </c>
    </row>
    <row r="2285" spans="1:51" x14ac:dyDescent="0.45">
      <c r="A2285" s="1" t="s">
        <v>1889</v>
      </c>
      <c r="B2285" s="2">
        <v>4561237</v>
      </c>
      <c r="C2285" s="3" t="s">
        <v>5335</v>
      </c>
      <c r="D2285" s="5">
        <v>7.21</v>
      </c>
      <c r="E2285" s="5">
        <v>1240.91119656</v>
      </c>
      <c r="F2285" s="3" t="s">
        <v>4665</v>
      </c>
      <c r="G2285" s="3" t="s">
        <v>4666</v>
      </c>
      <c r="H2285" s="3" t="s">
        <v>4667</v>
      </c>
      <c r="I2285" s="3" t="s">
        <v>4667</v>
      </c>
      <c r="J2285" s="3" t="s">
        <v>4788</v>
      </c>
      <c r="K2285" s="6">
        <v>1517775.9173663002</v>
      </c>
      <c r="L2285" s="6">
        <v>1564491.7119247294</v>
      </c>
      <c r="M2285" s="6">
        <v>272127.12953168282</v>
      </c>
      <c r="N2285" s="6">
        <v>301183.89289732522</v>
      </c>
      <c r="O2285" s="6">
        <v>263588.10052645532</v>
      </c>
      <c r="P2285" s="6">
        <v>292070.23869804991</v>
      </c>
      <c r="Q2285" s="6">
        <v>181199.64252506747</v>
      </c>
      <c r="R2285" s="6">
        <v>193540.24265893325</v>
      </c>
      <c r="S2285" s="6">
        <v>226669.0102973454</v>
      </c>
      <c r="T2285" s="6">
        <v>259476.30939595882</v>
      </c>
      <c r="U2285" s="6" t="s">
        <v>4474</v>
      </c>
      <c r="V2285" s="6">
        <v>269473.36553413427</v>
      </c>
      <c r="W2285" s="6">
        <v>2587872.122032932</v>
      </c>
      <c r="X2285" s="6">
        <v>2404669.6665703398</v>
      </c>
      <c r="Y2285" s="6">
        <v>1628207.8551571744</v>
      </c>
      <c r="Z2285" s="6">
        <v>1208786.6903356316</v>
      </c>
      <c r="AA2285" s="6">
        <v>891116.68686292681</v>
      </c>
      <c r="AB2285" s="6">
        <v>474220.23146045773</v>
      </c>
      <c r="AC2285" s="6">
        <v>172109736</v>
      </c>
      <c r="AD2285" s="6">
        <v>176325490</v>
      </c>
      <c r="AF2285">
        <f>Q2285/W2285</f>
        <v>7.0018777582689845E-2</v>
      </c>
      <c r="AG2285">
        <f>R2285/X2285</f>
        <v>8.0485168233094581E-2</v>
      </c>
      <c r="AH2285" t="e">
        <f>U2285/W2285</f>
        <v>#VALUE!</v>
      </c>
      <c r="AI2285">
        <f>V2285/X2285</f>
        <v>0.1120625295359053</v>
      </c>
      <c r="AJ2285">
        <f>Y2285/AA2285</f>
        <v>1.8271544895978682</v>
      </c>
      <c r="AK2285">
        <f>Z2285/AB2285</f>
        <v>2.5489985667902166</v>
      </c>
      <c r="AL2285">
        <f>O2285/K2285</f>
        <v>0.17366733620588931</v>
      </c>
      <c r="AM2285">
        <f>P2285/L2285</f>
        <v>0.18668698368413086</v>
      </c>
      <c r="AN2285">
        <f>K2285/W2285</f>
        <v>0.58649571763769937</v>
      </c>
      <c r="AO2285">
        <f>L2285/X2285</f>
        <v>0.6506056668299417</v>
      </c>
      <c r="AP2285">
        <f>IF(OR(Q2285&lt;0, Q2285="NA"), 0, 1)</f>
        <v>1</v>
      </c>
      <c r="AQ2285">
        <f>IF(OR(S2285&lt;0, S2285="NA"), 0, 1)</f>
        <v>1</v>
      </c>
      <c r="AR2285">
        <f>IFERROR(IF((AF2285-AG2285)&gt;0,1,0),0)</f>
        <v>0</v>
      </c>
      <c r="AS2285">
        <f>IFERROR(IF((S2285-Q2285)&gt;0,1,0),0)</f>
        <v>1</v>
      </c>
      <c r="AT2285">
        <f>IFERROR(IF((AH2285-AI2285)&lt;0,1,0),0)</f>
        <v>0</v>
      </c>
      <c r="AU2285">
        <f>IFERROR(IF((AJ2285-AK2285)&gt;0,1,0),0)</f>
        <v>0</v>
      </c>
      <c r="AV2285">
        <f>IFERROR(IF((AL2285-AM2285)&gt;0,1,0),0)</f>
        <v>0</v>
      </c>
      <c r="AW2285">
        <f>IFERROR(IF((AN2285-AO2285)&gt;0,1,0),0)</f>
        <v>0</v>
      </c>
      <c r="AX2285">
        <f>IFERROR(IF((AC2285-AD2285)&lt;0,1,0),0)</f>
        <v>1</v>
      </c>
      <c r="AY2285">
        <f>SUM(AP2285:AX2285)</f>
        <v>4</v>
      </c>
    </row>
    <row r="2286" spans="1:51" x14ac:dyDescent="0.45">
      <c r="A2286" s="1" t="s">
        <v>1897</v>
      </c>
      <c r="B2286" s="2">
        <v>4019167</v>
      </c>
      <c r="C2286" s="3" t="s">
        <v>5335</v>
      </c>
      <c r="D2286" s="5">
        <v>9.1199999999999992</v>
      </c>
      <c r="E2286" s="5">
        <v>559.08669792000001</v>
      </c>
      <c r="F2286" s="3" t="s">
        <v>4480</v>
      </c>
      <c r="G2286" s="3" t="s">
        <v>4481</v>
      </c>
      <c r="H2286" s="3" t="s">
        <v>4481</v>
      </c>
      <c r="I2286" s="3" t="s">
        <v>4482</v>
      </c>
      <c r="J2286" s="3" t="s">
        <v>4484</v>
      </c>
      <c r="K2286" s="6">
        <v>170025</v>
      </c>
      <c r="L2286" s="6">
        <v>175358</v>
      </c>
      <c r="M2286" s="6" t="s">
        <v>4474</v>
      </c>
      <c r="N2286" s="6" t="s">
        <v>4474</v>
      </c>
      <c r="O2286" s="6">
        <v>135596</v>
      </c>
      <c r="P2286" s="6">
        <v>137294</v>
      </c>
      <c r="Q2286" s="6">
        <v>43235</v>
      </c>
      <c r="R2286" s="6">
        <v>48523</v>
      </c>
      <c r="S2286" s="6">
        <v>18571</v>
      </c>
      <c r="T2286" s="6">
        <v>30111</v>
      </c>
      <c r="U2286" s="6">
        <v>39615</v>
      </c>
      <c r="V2286" s="6">
        <v>39577</v>
      </c>
      <c r="W2286" s="6">
        <v>5551596</v>
      </c>
      <c r="X2286" s="6">
        <v>5263024</v>
      </c>
      <c r="Y2286" s="6" t="s">
        <v>4474</v>
      </c>
      <c r="Z2286" s="6" t="s">
        <v>4474</v>
      </c>
      <c r="AA2286" s="6" t="s">
        <v>4474</v>
      </c>
      <c r="AB2286" s="6" t="s">
        <v>4474</v>
      </c>
      <c r="AC2286" s="6">
        <v>61297344</v>
      </c>
      <c r="AD2286" s="6">
        <v>61292094</v>
      </c>
      <c r="AF2286">
        <f>Q2286/W2286</f>
        <v>7.7878505568488776E-3</v>
      </c>
      <c r="AG2286">
        <f>R2286/X2286</f>
        <v>9.2196045467396685E-3</v>
      </c>
      <c r="AH2286">
        <f>U2286/W2286</f>
        <v>7.1357858172676827E-3</v>
      </c>
      <c r="AI2286">
        <f>V2286/X2286</f>
        <v>7.51982130425398E-3</v>
      </c>
      <c r="AJ2286" t="e">
        <f>Y2286/AA2286</f>
        <v>#VALUE!</v>
      </c>
      <c r="AK2286" t="e">
        <f>Z2286/AB2286</f>
        <v>#VALUE!</v>
      </c>
      <c r="AL2286">
        <f>O2286/K2286</f>
        <v>0.79750624908101753</v>
      </c>
      <c r="AM2286">
        <f>P2286/L2286</f>
        <v>0.78293548055976914</v>
      </c>
      <c r="AN2286">
        <f>K2286/W2286</f>
        <v>3.0626327996489656E-2</v>
      </c>
      <c r="AO2286">
        <f>L2286/X2286</f>
        <v>3.3318867631992558E-2</v>
      </c>
      <c r="AP2286">
        <f>IF(OR(Q2286&lt;0, Q2286="NA"), 0, 1)</f>
        <v>1</v>
      </c>
      <c r="AQ2286">
        <f>IF(OR(S2286&lt;0, S2286="NA"), 0, 1)</f>
        <v>1</v>
      </c>
      <c r="AR2286">
        <f>IFERROR(IF((AF2286-AG2286)&gt;0,1,0),0)</f>
        <v>0</v>
      </c>
      <c r="AS2286">
        <f>IFERROR(IF((S2286-Q2286)&gt;0,1,0),0)</f>
        <v>0</v>
      </c>
      <c r="AT2286">
        <f>IFERROR(IF((AH2286-AI2286)&lt;0,1,0),0)</f>
        <v>1</v>
      </c>
      <c r="AU2286">
        <f>IFERROR(IF((AJ2286-AK2286)&gt;0,1,0),0)</f>
        <v>0</v>
      </c>
      <c r="AV2286">
        <f>IFERROR(IF((AL2286-AM2286)&gt;0,1,0),0)</f>
        <v>1</v>
      </c>
      <c r="AW2286">
        <f>IFERROR(IF((AN2286-AO2286)&gt;0,1,0),0)</f>
        <v>0</v>
      </c>
      <c r="AX2286">
        <f>IFERROR(IF((AC2286-AD2286)&lt;0,1,0),0)</f>
        <v>0</v>
      </c>
      <c r="AY2286">
        <f>SUM(AP2286:AX2286)</f>
        <v>4</v>
      </c>
    </row>
    <row r="2287" spans="1:51" x14ac:dyDescent="0.45">
      <c r="A2287" s="1" t="s">
        <v>1898</v>
      </c>
      <c r="B2287" s="2">
        <v>1024198</v>
      </c>
      <c r="C2287" s="3" t="s">
        <v>5335</v>
      </c>
      <c r="D2287" s="5">
        <v>24.6</v>
      </c>
      <c r="E2287" s="5">
        <v>840.17705939999996</v>
      </c>
      <c r="F2287" s="3" t="s">
        <v>4480</v>
      </c>
      <c r="G2287" s="3" t="s">
        <v>4481</v>
      </c>
      <c r="H2287" s="3" t="s">
        <v>4481</v>
      </c>
      <c r="I2287" s="3" t="s">
        <v>4482</v>
      </c>
      <c r="J2287" s="3" t="s">
        <v>4484</v>
      </c>
      <c r="K2287" s="6">
        <v>215865</v>
      </c>
      <c r="L2287" s="6">
        <v>209028</v>
      </c>
      <c r="M2287" s="6" t="s">
        <v>4474</v>
      </c>
      <c r="N2287" s="6" t="s">
        <v>4474</v>
      </c>
      <c r="O2287" s="6" t="s">
        <v>4474</v>
      </c>
      <c r="P2287" s="6">
        <v>138048</v>
      </c>
      <c r="Q2287" s="6">
        <v>43258</v>
      </c>
      <c r="R2287" s="6">
        <v>37563</v>
      </c>
      <c r="S2287" s="6" t="s">
        <v>4474</v>
      </c>
      <c r="T2287" s="6">
        <v>74823</v>
      </c>
      <c r="U2287" s="6" t="s">
        <v>4474</v>
      </c>
      <c r="V2287" s="6" t="s">
        <v>4474</v>
      </c>
      <c r="W2287" s="6">
        <v>7106278</v>
      </c>
      <c r="X2287" s="6">
        <v>7153363</v>
      </c>
      <c r="Y2287" s="6" t="s">
        <v>4474</v>
      </c>
      <c r="Z2287" s="6" t="s">
        <v>4474</v>
      </c>
      <c r="AA2287" s="6" t="s">
        <v>4474</v>
      </c>
      <c r="AB2287" s="6" t="s">
        <v>4474</v>
      </c>
      <c r="AC2287" s="6">
        <v>33990827</v>
      </c>
      <c r="AD2287" s="6">
        <v>34153539</v>
      </c>
      <c r="AF2287">
        <f>Q2287/W2287</f>
        <v>6.0872935170844713E-3</v>
      </c>
      <c r="AG2287">
        <f>R2287/X2287</f>
        <v>5.2510965821250784E-3</v>
      </c>
      <c r="AH2287" t="e">
        <f>U2287/W2287</f>
        <v>#VALUE!</v>
      </c>
      <c r="AI2287" t="e">
        <f>V2287/X2287</f>
        <v>#VALUE!</v>
      </c>
      <c r="AJ2287" t="e">
        <f>Y2287/AA2287</f>
        <v>#VALUE!</v>
      </c>
      <c r="AK2287" t="e">
        <f>Z2287/AB2287</f>
        <v>#VALUE!</v>
      </c>
      <c r="AL2287" t="e">
        <f>O2287/K2287</f>
        <v>#VALUE!</v>
      </c>
      <c r="AM2287">
        <f>P2287/L2287</f>
        <v>0.66042826798323673</v>
      </c>
      <c r="AN2287">
        <f>K2287/W2287</f>
        <v>3.0376661312715322E-2</v>
      </c>
      <c r="AO2287">
        <f>L2287/X2287</f>
        <v>2.9220941255183052E-2</v>
      </c>
      <c r="AP2287">
        <f>IF(OR(Q2287&lt;0, Q2287="NA"), 0, 1)</f>
        <v>1</v>
      </c>
      <c r="AQ2287">
        <f>IF(OR(S2287&lt;0, S2287="NA"), 0, 1)</f>
        <v>0</v>
      </c>
      <c r="AR2287">
        <f>IFERROR(IF((AF2287-AG2287)&gt;0,1,0),0)</f>
        <v>1</v>
      </c>
      <c r="AS2287">
        <f>IFERROR(IF((S2287-Q2287)&gt;0,1,0),0)</f>
        <v>0</v>
      </c>
      <c r="AT2287">
        <f>IFERROR(IF((AH2287-AI2287)&lt;0,1,0),0)</f>
        <v>0</v>
      </c>
      <c r="AU2287">
        <f>IFERROR(IF((AJ2287-AK2287)&gt;0,1,0),0)</f>
        <v>0</v>
      </c>
      <c r="AV2287">
        <f>IFERROR(IF((AL2287-AM2287)&gt;0,1,0),0)</f>
        <v>0</v>
      </c>
      <c r="AW2287">
        <f>IFERROR(IF((AN2287-AO2287)&gt;0,1,0),0)</f>
        <v>1</v>
      </c>
      <c r="AX2287">
        <f>IFERROR(IF((AC2287-AD2287)&lt;0,1,0),0)</f>
        <v>1</v>
      </c>
      <c r="AY2287">
        <f>SUM(AP2287:AX2287)</f>
        <v>4</v>
      </c>
    </row>
    <row r="2288" spans="1:51" x14ac:dyDescent="0.45">
      <c r="A2288" s="1" t="s">
        <v>1909</v>
      </c>
      <c r="B2288" s="2">
        <v>4992571</v>
      </c>
      <c r="C2288" s="3" t="s">
        <v>5337</v>
      </c>
      <c r="D2288" s="5">
        <v>35.17</v>
      </c>
      <c r="E2288" s="5">
        <v>2476.4270740100001</v>
      </c>
      <c r="F2288" s="3" t="s">
        <v>4485</v>
      </c>
      <c r="G2288" s="3" t="s">
        <v>4486</v>
      </c>
      <c r="H2288" s="3" t="s">
        <v>4598</v>
      </c>
      <c r="I2288" s="3" t="s">
        <v>4615</v>
      </c>
      <c r="J2288" s="3" t="s">
        <v>4623</v>
      </c>
      <c r="K2288" s="6">
        <v>3182800</v>
      </c>
      <c r="L2288" s="6">
        <v>3108000</v>
      </c>
      <c r="M2288" s="6">
        <v>511700</v>
      </c>
      <c r="N2288" s="6">
        <v>500300</v>
      </c>
      <c r="O2288" s="6">
        <v>353700</v>
      </c>
      <c r="P2288" s="6">
        <v>349000</v>
      </c>
      <c r="Q2288" s="6">
        <v>-202000</v>
      </c>
      <c r="R2288" s="6">
        <v>-198700</v>
      </c>
      <c r="S2288" s="6">
        <v>168000</v>
      </c>
      <c r="T2288" s="6">
        <v>47500</v>
      </c>
      <c r="U2288" s="6">
        <v>1872400</v>
      </c>
      <c r="V2288" s="6">
        <v>2068900</v>
      </c>
      <c r="W2288" s="6">
        <v>5238700</v>
      </c>
      <c r="X2288" s="6">
        <v>5271500</v>
      </c>
      <c r="Y2288" s="6">
        <v>1509900</v>
      </c>
      <c r="Z2288" s="6">
        <v>1637100</v>
      </c>
      <c r="AA2288" s="6">
        <v>1189100</v>
      </c>
      <c r="AB2288" s="6">
        <v>1213600</v>
      </c>
      <c r="AC2288" s="6">
        <v>70200000</v>
      </c>
      <c r="AD2288" s="6">
        <v>70200000</v>
      </c>
      <c r="AF2288">
        <f>Q2288/W2288</f>
        <v>-3.8559184530513296E-2</v>
      </c>
      <c r="AG2288">
        <f>R2288/X2288</f>
        <v>-3.7693256188940531E-2</v>
      </c>
      <c r="AH2288">
        <f>U2288/W2288</f>
        <v>0.35741691641055989</v>
      </c>
      <c r="AI2288">
        <f>V2288/X2288</f>
        <v>0.39246893673527461</v>
      </c>
      <c r="AJ2288">
        <f>Y2288/AA2288</f>
        <v>1.2697838701538979</v>
      </c>
      <c r="AK2288">
        <f>Z2288/AB2288</f>
        <v>1.3489617666446936</v>
      </c>
      <c r="AL2288">
        <f>O2288/K2288</f>
        <v>0.11112856604247832</v>
      </c>
      <c r="AM2288">
        <f>P2288/L2288</f>
        <v>0.1122908622908623</v>
      </c>
      <c r="AN2288">
        <f>K2288/W2288</f>
        <v>0.60755530952335501</v>
      </c>
      <c r="AO2288">
        <f>L2288/X2288</f>
        <v>0.58958550697145029</v>
      </c>
      <c r="AP2288">
        <f>IF(OR(Q2288&lt;0, Q2288="NA"), 0, 1)</f>
        <v>0</v>
      </c>
      <c r="AQ2288">
        <f>IF(OR(S2288&lt;0, S2288="NA"), 0, 1)</f>
        <v>1</v>
      </c>
      <c r="AR2288">
        <f>IFERROR(IF((AF2288-AG2288)&gt;0,1,0),0)</f>
        <v>0</v>
      </c>
      <c r="AS2288">
        <f>IFERROR(IF((S2288-Q2288)&gt;0,1,0),0)</f>
        <v>1</v>
      </c>
      <c r="AT2288">
        <f>IFERROR(IF((AH2288-AI2288)&lt;0,1,0),0)</f>
        <v>1</v>
      </c>
      <c r="AU2288">
        <f>IFERROR(IF((AJ2288-AK2288)&gt;0,1,0),0)</f>
        <v>0</v>
      </c>
      <c r="AV2288">
        <f>IFERROR(IF((AL2288-AM2288)&gt;0,1,0),0)</f>
        <v>0</v>
      </c>
      <c r="AW2288">
        <f>IFERROR(IF((AN2288-AO2288)&gt;0,1,0),0)</f>
        <v>1</v>
      </c>
      <c r="AX2288">
        <f>IFERROR(IF((AC2288-AD2288)&lt;0,1,0),0)</f>
        <v>0</v>
      </c>
      <c r="AY2288">
        <f>SUM(AP2288:AX2288)</f>
        <v>4</v>
      </c>
    </row>
    <row r="2289" spans="1:51" x14ac:dyDescent="0.45">
      <c r="A2289" s="1" t="s">
        <v>1911</v>
      </c>
      <c r="B2289" s="2">
        <v>4383039</v>
      </c>
      <c r="C2289" s="3" t="s">
        <v>5337</v>
      </c>
      <c r="D2289" s="5">
        <v>28.64</v>
      </c>
      <c r="E2289" s="5">
        <v>1860.5042908800001</v>
      </c>
      <c r="F2289" s="3" t="s">
        <v>4480</v>
      </c>
      <c r="G2289" s="3" t="s">
        <v>4481</v>
      </c>
      <c r="H2289" s="3" t="s">
        <v>4481</v>
      </c>
      <c r="I2289" s="3" t="s">
        <v>4482</v>
      </c>
      <c r="J2289" s="3" t="s">
        <v>4484</v>
      </c>
      <c r="K2289" s="6">
        <v>1177884</v>
      </c>
      <c r="L2289" s="6">
        <v>1184897</v>
      </c>
      <c r="M2289" s="6" t="s">
        <v>4474</v>
      </c>
      <c r="N2289" s="6" t="s">
        <v>4474</v>
      </c>
      <c r="O2289" s="6">
        <v>569208</v>
      </c>
      <c r="P2289" s="6">
        <v>574392</v>
      </c>
      <c r="Q2289" s="6">
        <v>116288</v>
      </c>
      <c r="R2289" s="6">
        <v>122694</v>
      </c>
      <c r="S2289" s="6">
        <v>414232</v>
      </c>
      <c r="T2289" s="6">
        <v>402185</v>
      </c>
      <c r="U2289" s="6">
        <v>347533</v>
      </c>
      <c r="V2289" s="6">
        <v>347402</v>
      </c>
      <c r="W2289" s="6">
        <v>15926405</v>
      </c>
      <c r="X2289" s="6">
        <v>15620490</v>
      </c>
      <c r="Y2289" s="6" t="s">
        <v>4474</v>
      </c>
      <c r="Z2289" s="6" t="s">
        <v>4474</v>
      </c>
      <c r="AA2289" s="6" t="s">
        <v>4474</v>
      </c>
      <c r="AB2289" s="6" t="s">
        <v>4474</v>
      </c>
      <c r="AC2289" s="6">
        <v>64959743</v>
      </c>
      <c r="AD2289" s="6">
        <v>64952838</v>
      </c>
      <c r="AF2289">
        <f>Q2289/W2289</f>
        <v>7.3015850092974528E-3</v>
      </c>
      <c r="AG2289">
        <f>R2289/X2289</f>
        <v>7.8546831757518483E-3</v>
      </c>
      <c r="AH2289">
        <f>U2289/W2289</f>
        <v>2.1821183123247212E-2</v>
      </c>
      <c r="AI2289">
        <f>V2289/X2289</f>
        <v>2.2240147396144425E-2</v>
      </c>
      <c r="AJ2289" t="e">
        <f>Y2289/AA2289</f>
        <v>#VALUE!</v>
      </c>
      <c r="AK2289" t="e">
        <f>Z2289/AB2289</f>
        <v>#VALUE!</v>
      </c>
      <c r="AL2289">
        <f>O2289/K2289</f>
        <v>0.4832462279817028</v>
      </c>
      <c r="AM2289">
        <f>P2289/L2289</f>
        <v>0.48476112269674071</v>
      </c>
      <c r="AN2289">
        <f>K2289/W2289</f>
        <v>7.3957933381701646E-2</v>
      </c>
      <c r="AO2289">
        <f>L2289/X2289</f>
        <v>7.5855302874621736E-2</v>
      </c>
      <c r="AP2289">
        <f>IF(OR(Q2289&lt;0, Q2289="NA"), 0, 1)</f>
        <v>1</v>
      </c>
      <c r="AQ2289">
        <f>IF(OR(S2289&lt;0, S2289="NA"), 0, 1)</f>
        <v>1</v>
      </c>
      <c r="AR2289">
        <f>IFERROR(IF((AF2289-AG2289)&gt;0,1,0),0)</f>
        <v>0</v>
      </c>
      <c r="AS2289">
        <f>IFERROR(IF((S2289-Q2289)&gt;0,1,0),0)</f>
        <v>1</v>
      </c>
      <c r="AT2289">
        <f>IFERROR(IF((AH2289-AI2289)&lt;0,1,0),0)</f>
        <v>1</v>
      </c>
      <c r="AU2289">
        <f>IFERROR(IF((AJ2289-AK2289)&gt;0,1,0),0)</f>
        <v>0</v>
      </c>
      <c r="AV2289">
        <f>IFERROR(IF((AL2289-AM2289)&gt;0,1,0),0)</f>
        <v>0</v>
      </c>
      <c r="AW2289">
        <f>IFERROR(IF((AN2289-AO2289)&gt;0,1,0),0)</f>
        <v>0</v>
      </c>
      <c r="AX2289">
        <f>IFERROR(IF((AC2289-AD2289)&lt;0,1,0),0)</f>
        <v>0</v>
      </c>
      <c r="AY2289">
        <f>SUM(AP2289:AX2289)</f>
        <v>4</v>
      </c>
    </row>
    <row r="2290" spans="1:51" x14ac:dyDescent="0.45">
      <c r="A2290" s="1" t="s">
        <v>1917</v>
      </c>
      <c r="B2290" s="2">
        <v>7389138</v>
      </c>
      <c r="C2290" s="3" t="s">
        <v>5337</v>
      </c>
      <c r="D2290" s="5">
        <v>26.32</v>
      </c>
      <c r="E2290" s="5">
        <v>641.14756720000003</v>
      </c>
      <c r="F2290" s="3" t="s">
        <v>4480</v>
      </c>
      <c r="G2290" s="3" t="s">
        <v>4509</v>
      </c>
      <c r="H2290" s="3" t="s">
        <v>4509</v>
      </c>
      <c r="I2290" s="3" t="s">
        <v>4510</v>
      </c>
      <c r="J2290" s="3" t="s">
        <v>4511</v>
      </c>
      <c r="K2290" s="6">
        <v>334700</v>
      </c>
      <c r="L2290" s="6">
        <v>296900</v>
      </c>
      <c r="M2290" s="6" t="s">
        <v>4474</v>
      </c>
      <c r="N2290" s="6" t="s">
        <v>4474</v>
      </c>
      <c r="O2290" s="6" t="s">
        <v>4474</v>
      </c>
      <c r="P2290" s="6" t="s">
        <v>4474</v>
      </c>
      <c r="Q2290" s="6">
        <v>-114800</v>
      </c>
      <c r="R2290" s="6">
        <v>-159900</v>
      </c>
      <c r="S2290" s="6">
        <v>5400</v>
      </c>
      <c r="T2290" s="6">
        <v>-40300</v>
      </c>
      <c r="U2290" s="6" t="s">
        <v>4474</v>
      </c>
      <c r="V2290" s="6" t="s">
        <v>4474</v>
      </c>
      <c r="W2290" s="6">
        <v>1545400</v>
      </c>
      <c r="X2290" s="6">
        <v>1510300</v>
      </c>
      <c r="Y2290" s="6">
        <v>0</v>
      </c>
      <c r="Z2290" s="6">
        <v>0</v>
      </c>
      <c r="AA2290" s="6">
        <v>0</v>
      </c>
      <c r="AB2290" s="6">
        <v>0</v>
      </c>
      <c r="AC2290" s="6">
        <v>25232297</v>
      </c>
      <c r="AD2290" s="6">
        <v>24891528</v>
      </c>
      <c r="AF2290">
        <f>Q2290/W2290</f>
        <v>-7.4284974763815195E-2</v>
      </c>
      <c r="AG2290">
        <f>R2290/X2290</f>
        <v>-0.10587300536317287</v>
      </c>
      <c r="AH2290" t="e">
        <f>U2290/W2290</f>
        <v>#VALUE!</v>
      </c>
      <c r="AI2290" t="e">
        <f>V2290/X2290</f>
        <v>#VALUE!</v>
      </c>
      <c r="AJ2290" t="e">
        <f>Y2290/AA2290</f>
        <v>#DIV/0!</v>
      </c>
      <c r="AK2290" t="e">
        <f>Z2290/AB2290</f>
        <v>#DIV/0!</v>
      </c>
      <c r="AL2290" t="e">
        <f>O2290/K2290</f>
        <v>#VALUE!</v>
      </c>
      <c r="AM2290" t="e">
        <f>P2290/L2290</f>
        <v>#VALUE!</v>
      </c>
      <c r="AN2290">
        <f>K2290/W2290</f>
        <v>0.21657823217290023</v>
      </c>
      <c r="AO2290">
        <f>L2290/X2290</f>
        <v>0.19658346023968748</v>
      </c>
      <c r="AP2290">
        <f>IF(OR(Q2290&lt;0, Q2290="NA"), 0, 1)</f>
        <v>0</v>
      </c>
      <c r="AQ2290">
        <f>IF(OR(S2290&lt;0, S2290="NA"), 0, 1)</f>
        <v>1</v>
      </c>
      <c r="AR2290">
        <f>IFERROR(IF((AF2290-AG2290)&gt;0,1,0),0)</f>
        <v>1</v>
      </c>
      <c r="AS2290">
        <f>IFERROR(IF((S2290-Q2290)&gt;0,1,0),0)</f>
        <v>1</v>
      </c>
      <c r="AT2290">
        <f>IFERROR(IF((AH2290-AI2290)&lt;0,1,0),0)</f>
        <v>0</v>
      </c>
      <c r="AU2290">
        <f>IFERROR(IF((AJ2290-AK2290)&gt;0,1,0),0)</f>
        <v>0</v>
      </c>
      <c r="AV2290">
        <f>IFERROR(IF((AL2290-AM2290)&gt;0,1,0),0)</f>
        <v>0</v>
      </c>
      <c r="AW2290">
        <f>IFERROR(IF((AN2290-AO2290)&gt;0,1,0),0)</f>
        <v>1</v>
      </c>
      <c r="AX2290">
        <f>IFERROR(IF((AC2290-AD2290)&lt;0,1,0),0)</f>
        <v>0</v>
      </c>
      <c r="AY2290">
        <f>SUM(AP2290:AX2290)</f>
        <v>4</v>
      </c>
    </row>
    <row r="2291" spans="1:51" x14ac:dyDescent="0.45">
      <c r="A2291" s="1" t="s">
        <v>1922</v>
      </c>
      <c r="B2291" s="2">
        <v>1022914</v>
      </c>
      <c r="C2291" s="3" t="s">
        <v>5337</v>
      </c>
      <c r="D2291" s="5">
        <v>29.84</v>
      </c>
      <c r="E2291" s="5">
        <v>5932.1378702399998</v>
      </c>
      <c r="F2291" s="3" t="s">
        <v>4480</v>
      </c>
      <c r="G2291" s="3" t="s">
        <v>4481</v>
      </c>
      <c r="H2291" s="3" t="s">
        <v>4481</v>
      </c>
      <c r="I2291" s="3" t="s">
        <v>4482</v>
      </c>
      <c r="J2291" s="3" t="s">
        <v>4484</v>
      </c>
      <c r="K2291" s="6">
        <v>1017399</v>
      </c>
      <c r="L2291" s="6">
        <v>1002217</v>
      </c>
      <c r="M2291" s="6" t="s">
        <v>4474</v>
      </c>
      <c r="N2291" s="6" t="s">
        <v>4474</v>
      </c>
      <c r="O2291" s="6">
        <v>973345</v>
      </c>
      <c r="P2291" s="6">
        <v>954562</v>
      </c>
      <c r="Q2291" s="6">
        <v>402241</v>
      </c>
      <c r="R2291" s="6">
        <v>387920</v>
      </c>
      <c r="S2291" s="6" t="s">
        <v>4474</v>
      </c>
      <c r="T2291" s="6">
        <v>501037</v>
      </c>
      <c r="U2291" s="6">
        <v>439246</v>
      </c>
      <c r="V2291" s="6">
        <v>439394</v>
      </c>
      <c r="W2291" s="6">
        <v>22490748</v>
      </c>
      <c r="X2291" s="6">
        <v>22823117</v>
      </c>
      <c r="Y2291" s="6" t="s">
        <v>4474</v>
      </c>
      <c r="Z2291" s="6" t="s">
        <v>4474</v>
      </c>
      <c r="AA2291" s="6" t="s">
        <v>4474</v>
      </c>
      <c r="AB2291" s="6" t="s">
        <v>4474</v>
      </c>
      <c r="AC2291" s="6">
        <v>198882000</v>
      </c>
      <c r="AD2291" s="6">
        <v>198878950</v>
      </c>
      <c r="AF2291">
        <f>Q2291/W2291</f>
        <v>1.7884731979567775E-2</v>
      </c>
      <c r="AG2291">
        <f>R2291/X2291</f>
        <v>1.6996801970563441E-2</v>
      </c>
      <c r="AH2291">
        <f>U2291/W2291</f>
        <v>1.9530075211371359E-2</v>
      </c>
      <c r="AI2291">
        <f>V2291/X2291</f>
        <v>1.9252146847426668E-2</v>
      </c>
      <c r="AJ2291" t="e">
        <f>Y2291/AA2291</f>
        <v>#VALUE!</v>
      </c>
      <c r="AK2291" t="e">
        <f>Z2291/AB2291</f>
        <v>#VALUE!</v>
      </c>
      <c r="AL2291">
        <f>O2291/K2291</f>
        <v>0.95669938735933491</v>
      </c>
      <c r="AM2291">
        <f>P2291/L2291</f>
        <v>0.95245041742456971</v>
      </c>
      <c r="AN2291">
        <f>K2291/W2291</f>
        <v>4.5236334514085527E-2</v>
      </c>
      <c r="AO2291">
        <f>L2291/X2291</f>
        <v>4.3912363065921278E-2</v>
      </c>
      <c r="AP2291">
        <f>IF(OR(Q2291&lt;0, Q2291="NA"), 0, 1)</f>
        <v>1</v>
      </c>
      <c r="AQ2291">
        <f>IF(OR(S2291&lt;0, S2291="NA"), 0, 1)</f>
        <v>0</v>
      </c>
      <c r="AR2291">
        <f>IFERROR(IF((AF2291-AG2291)&gt;0,1,0),0)</f>
        <v>1</v>
      </c>
      <c r="AS2291">
        <f>IFERROR(IF((S2291-Q2291)&gt;0,1,0),0)</f>
        <v>0</v>
      </c>
      <c r="AT2291">
        <f>IFERROR(IF((AH2291-AI2291)&lt;0,1,0),0)</f>
        <v>0</v>
      </c>
      <c r="AU2291">
        <f>IFERROR(IF((AJ2291-AK2291)&gt;0,1,0),0)</f>
        <v>0</v>
      </c>
      <c r="AV2291">
        <f>IFERROR(IF((AL2291-AM2291)&gt;0,1,0),0)</f>
        <v>1</v>
      </c>
      <c r="AW2291">
        <f>IFERROR(IF((AN2291-AO2291)&gt;0,1,0),0)</f>
        <v>1</v>
      </c>
      <c r="AX2291">
        <f>IFERROR(IF((AC2291-AD2291)&lt;0,1,0),0)</f>
        <v>0</v>
      </c>
      <c r="AY2291">
        <f>SUM(AP2291:AX2291)</f>
        <v>4</v>
      </c>
    </row>
    <row r="2292" spans="1:51" x14ac:dyDescent="0.45">
      <c r="A2292" s="1" t="s">
        <v>1926</v>
      </c>
      <c r="B2292" s="2">
        <v>4121346</v>
      </c>
      <c r="C2292" s="3" t="s">
        <v>5335</v>
      </c>
      <c r="D2292" s="5">
        <v>223.09</v>
      </c>
      <c r="E2292" s="5">
        <v>145063.6880042</v>
      </c>
      <c r="F2292" s="3" t="s">
        <v>4485</v>
      </c>
      <c r="G2292" s="3" t="s">
        <v>4486</v>
      </c>
      <c r="H2292" s="3" t="s">
        <v>4487</v>
      </c>
      <c r="I2292" s="3" t="s">
        <v>4487</v>
      </c>
      <c r="J2292" s="3" t="s">
        <v>4587</v>
      </c>
      <c r="K2292" s="6">
        <v>37850000</v>
      </c>
      <c r="L2292" s="6">
        <v>37334000</v>
      </c>
      <c r="M2292" s="6">
        <v>9164000</v>
      </c>
      <c r="N2292" s="6">
        <v>9048000</v>
      </c>
      <c r="O2292" s="6">
        <v>7906000</v>
      </c>
      <c r="P2292" s="6">
        <v>7839000</v>
      </c>
      <c r="Q2292" s="6">
        <v>5698000</v>
      </c>
      <c r="R2292" s="6">
        <v>5798000</v>
      </c>
      <c r="S2292" s="6">
        <v>6771000</v>
      </c>
      <c r="T2292" s="6">
        <v>6583000</v>
      </c>
      <c r="U2292" s="6">
        <v>25845000</v>
      </c>
      <c r="V2292" s="6">
        <v>20767000</v>
      </c>
      <c r="W2292" s="6">
        <v>73492000</v>
      </c>
      <c r="X2292" s="6">
        <v>69329000</v>
      </c>
      <c r="Y2292" s="6">
        <v>28164000</v>
      </c>
      <c r="Z2292" s="6">
        <v>25369000</v>
      </c>
      <c r="AA2292" s="6">
        <v>19534000</v>
      </c>
      <c r="AB2292" s="6">
        <v>21044000</v>
      </c>
      <c r="AC2292" s="6">
        <v>650247380</v>
      </c>
      <c r="AD2292" s="6">
        <v>649671200</v>
      </c>
      <c r="AF2292">
        <f>Q2292/W2292</f>
        <v>7.7532248407989987E-2</v>
      </c>
      <c r="AG2292">
        <f>R2292/X2292</f>
        <v>8.3630226889180578E-2</v>
      </c>
      <c r="AH2292">
        <f>U2292/W2292</f>
        <v>0.35167093016927015</v>
      </c>
      <c r="AI2292">
        <f>V2292/X2292</f>
        <v>0.29954275988403123</v>
      </c>
      <c r="AJ2292">
        <f>Y2292/AA2292</f>
        <v>1.4417937954336029</v>
      </c>
      <c r="AK2292">
        <f>Z2292/AB2292</f>
        <v>1.2055217639232085</v>
      </c>
      <c r="AL2292">
        <f>O2292/K2292</f>
        <v>0.20887714663143989</v>
      </c>
      <c r="AM2292">
        <f>P2292/L2292</f>
        <v>0.20996946483098516</v>
      </c>
      <c r="AN2292">
        <f>K2292/W2292</f>
        <v>0.51502204321558809</v>
      </c>
      <c r="AO2292">
        <f>L2292/X2292</f>
        <v>0.53850481039680365</v>
      </c>
      <c r="AP2292">
        <f>IF(OR(Q2292&lt;0, Q2292="NA"), 0, 1)</f>
        <v>1</v>
      </c>
      <c r="AQ2292">
        <f>IF(OR(S2292&lt;0, S2292="NA"), 0, 1)</f>
        <v>1</v>
      </c>
      <c r="AR2292">
        <f>IFERROR(IF((AF2292-AG2292)&gt;0,1,0),0)</f>
        <v>0</v>
      </c>
      <c r="AS2292">
        <f>IFERROR(IF((S2292-Q2292)&gt;0,1,0),0)</f>
        <v>1</v>
      </c>
      <c r="AT2292">
        <f>IFERROR(IF((AH2292-AI2292)&lt;0,1,0),0)</f>
        <v>0</v>
      </c>
      <c r="AU2292">
        <f>IFERROR(IF((AJ2292-AK2292)&gt;0,1,0),0)</f>
        <v>1</v>
      </c>
      <c r="AV2292">
        <f>IFERROR(IF((AL2292-AM2292)&gt;0,1,0),0)</f>
        <v>0</v>
      </c>
      <c r="AW2292">
        <f>IFERROR(IF((AN2292-AO2292)&gt;0,1,0),0)</f>
        <v>0</v>
      </c>
      <c r="AX2292">
        <f>IFERROR(IF((AC2292-AD2292)&lt;0,1,0),0)</f>
        <v>0</v>
      </c>
      <c r="AY2292">
        <f>SUM(AP2292:AX2292)</f>
        <v>4</v>
      </c>
    </row>
    <row r="2293" spans="1:51" x14ac:dyDescent="0.45">
      <c r="A2293" s="1" t="s">
        <v>1928</v>
      </c>
      <c r="B2293" s="2">
        <v>4055174</v>
      </c>
      <c r="C2293" s="3" t="s">
        <v>5335</v>
      </c>
      <c r="D2293" s="5">
        <v>12.11</v>
      </c>
      <c r="E2293" s="5">
        <v>1462.1489751399999</v>
      </c>
      <c r="F2293" s="3" t="s">
        <v>4480</v>
      </c>
      <c r="G2293" s="3" t="s">
        <v>4481</v>
      </c>
      <c r="H2293" s="3" t="s">
        <v>4481</v>
      </c>
      <c r="I2293" s="3" t="s">
        <v>4482</v>
      </c>
      <c r="J2293" s="3" t="s">
        <v>4786</v>
      </c>
      <c r="K2293" s="6">
        <v>492146</v>
      </c>
      <c r="L2293" s="6">
        <v>519181</v>
      </c>
      <c r="M2293" s="6" t="s">
        <v>4474</v>
      </c>
      <c r="N2293" s="6" t="s">
        <v>4474</v>
      </c>
      <c r="O2293" s="6">
        <v>681094</v>
      </c>
      <c r="P2293" s="6">
        <v>699144</v>
      </c>
      <c r="Q2293" s="6">
        <v>101774</v>
      </c>
      <c r="R2293" s="6">
        <v>107664</v>
      </c>
      <c r="S2293" s="6">
        <v>145642</v>
      </c>
      <c r="T2293" s="6">
        <v>275404</v>
      </c>
      <c r="U2293" s="6">
        <v>109249</v>
      </c>
      <c r="V2293" s="6">
        <v>444</v>
      </c>
      <c r="W2293" s="6">
        <v>17354189</v>
      </c>
      <c r="X2293" s="6">
        <v>17375091</v>
      </c>
      <c r="Y2293" s="6" t="s">
        <v>4474</v>
      </c>
      <c r="Z2293" s="6" t="s">
        <v>4474</v>
      </c>
      <c r="AA2293" s="6" t="s">
        <v>4474</v>
      </c>
      <c r="AB2293" s="6" t="s">
        <v>4474</v>
      </c>
      <c r="AC2293" s="6">
        <v>120737908</v>
      </c>
      <c r="AD2293" s="6">
        <v>120731342</v>
      </c>
      <c r="AF2293">
        <f>Q2293/W2293</f>
        <v>5.864520664146276E-3</v>
      </c>
      <c r="AG2293">
        <f>R2293/X2293</f>
        <v>6.1964567552480736E-3</v>
      </c>
      <c r="AH2293">
        <f>U2293/W2293</f>
        <v>6.2952524027484087E-3</v>
      </c>
      <c r="AI2293">
        <f>V2293/X2293</f>
        <v>2.5553822998682425E-5</v>
      </c>
      <c r="AJ2293" t="e">
        <f>Y2293/AA2293</f>
        <v>#VALUE!</v>
      </c>
      <c r="AK2293" t="e">
        <f>Z2293/AB2293</f>
        <v>#VALUE!</v>
      </c>
      <c r="AL2293">
        <f>O2293/K2293</f>
        <v>1.3839267209324062</v>
      </c>
      <c r="AM2293">
        <f>P2293/L2293</f>
        <v>1.3466286324037282</v>
      </c>
      <c r="AN2293">
        <f>K2293/W2293</f>
        <v>2.8358916685763881E-2</v>
      </c>
      <c r="AO2293">
        <f>L2293/X2293</f>
        <v>2.9880764365493109E-2</v>
      </c>
      <c r="AP2293">
        <f>IF(OR(Q2293&lt;0, Q2293="NA"), 0, 1)</f>
        <v>1</v>
      </c>
      <c r="AQ2293">
        <f>IF(OR(S2293&lt;0, S2293="NA"), 0, 1)</f>
        <v>1</v>
      </c>
      <c r="AR2293">
        <f>IFERROR(IF((AF2293-AG2293)&gt;0,1,0),0)</f>
        <v>0</v>
      </c>
      <c r="AS2293">
        <f>IFERROR(IF((S2293-Q2293)&gt;0,1,0),0)</f>
        <v>1</v>
      </c>
      <c r="AT2293">
        <f>IFERROR(IF((AH2293-AI2293)&lt;0,1,0),0)</f>
        <v>0</v>
      </c>
      <c r="AU2293">
        <f>IFERROR(IF((AJ2293-AK2293)&gt;0,1,0),0)</f>
        <v>0</v>
      </c>
      <c r="AV2293">
        <f>IFERROR(IF((AL2293-AM2293)&gt;0,1,0),0)</f>
        <v>1</v>
      </c>
      <c r="AW2293">
        <f>IFERROR(IF((AN2293-AO2293)&gt;0,1,0),0)</f>
        <v>0</v>
      </c>
      <c r="AX2293">
        <f>IFERROR(IF((AC2293-AD2293)&lt;0,1,0),0)</f>
        <v>0</v>
      </c>
      <c r="AY2293">
        <f>SUM(AP2293:AX2293)</f>
        <v>4</v>
      </c>
    </row>
    <row r="2294" spans="1:51" x14ac:dyDescent="0.45">
      <c r="A2294" s="1" t="s">
        <v>1933</v>
      </c>
      <c r="B2294" s="2">
        <v>4253923</v>
      </c>
      <c r="C2294" s="3" t="s">
        <v>5335</v>
      </c>
      <c r="D2294" s="7">
        <v>9.24</v>
      </c>
      <c r="E2294" s="5">
        <v>368.45282628000001</v>
      </c>
      <c r="F2294" s="3" t="s">
        <v>4480</v>
      </c>
      <c r="G2294" s="3" t="s">
        <v>4491</v>
      </c>
      <c r="H2294" s="3" t="s">
        <v>4492</v>
      </c>
      <c r="I2294" s="3" t="s">
        <v>4493</v>
      </c>
      <c r="J2294" s="3" t="s">
        <v>4927</v>
      </c>
      <c r="K2294" s="6">
        <v>104553</v>
      </c>
      <c r="L2294" s="6">
        <v>109128</v>
      </c>
      <c r="M2294" s="6" t="s">
        <v>4474</v>
      </c>
      <c r="N2294" s="6" t="s">
        <v>4474</v>
      </c>
      <c r="O2294" s="6">
        <v>86035</v>
      </c>
      <c r="P2294" s="6">
        <v>90520</v>
      </c>
      <c r="Q2294" s="6">
        <v>-3862</v>
      </c>
      <c r="R2294" s="6">
        <v>-23122</v>
      </c>
      <c r="S2294" s="6">
        <v>41297</v>
      </c>
      <c r="T2294" s="6">
        <v>45828</v>
      </c>
      <c r="U2294" s="6">
        <v>433969</v>
      </c>
      <c r="V2294" s="6">
        <v>442744</v>
      </c>
      <c r="W2294" s="6">
        <v>793074</v>
      </c>
      <c r="X2294" s="6">
        <v>787405</v>
      </c>
      <c r="Y2294" s="6">
        <v>71357</v>
      </c>
      <c r="Z2294" s="6">
        <v>101287</v>
      </c>
      <c r="AA2294" s="6">
        <v>16572</v>
      </c>
      <c r="AB2294" s="6">
        <v>15883</v>
      </c>
      <c r="AC2294" s="6">
        <v>37803064</v>
      </c>
      <c r="AD2294" s="6">
        <v>36043815</v>
      </c>
      <c r="AF2294">
        <f>Q2294/W2294</f>
        <v>-4.8696590734282046E-3</v>
      </c>
      <c r="AG2294">
        <f>R2294/X2294</f>
        <v>-2.9364812263066656E-2</v>
      </c>
      <c r="AH2294">
        <f>U2294/W2294</f>
        <v>0.54719862207057601</v>
      </c>
      <c r="AI2294">
        <f>V2294/X2294</f>
        <v>0.56228243407141176</v>
      </c>
      <c r="AJ2294">
        <f>Y2294/AA2294</f>
        <v>4.3058773835384985</v>
      </c>
      <c r="AK2294">
        <f>Z2294/AB2294</f>
        <v>6.3770698230812819</v>
      </c>
      <c r="AL2294">
        <f>O2294/K2294</f>
        <v>0.82288408749629371</v>
      </c>
      <c r="AM2294">
        <f>P2294/L2294</f>
        <v>0.82948464188842463</v>
      </c>
      <c r="AN2294">
        <f>K2294/W2294</f>
        <v>0.13183259065358341</v>
      </c>
      <c r="AO2294">
        <f>L2294/X2294</f>
        <v>0.13859195712498651</v>
      </c>
      <c r="AP2294">
        <f>IF(OR(Q2294&lt;0, Q2294="NA"), 0, 1)</f>
        <v>0</v>
      </c>
      <c r="AQ2294">
        <f>IF(OR(S2294&lt;0, S2294="NA"), 0, 1)</f>
        <v>1</v>
      </c>
      <c r="AR2294">
        <f>IFERROR(IF((AF2294-AG2294)&gt;0,1,0),0)</f>
        <v>1</v>
      </c>
      <c r="AS2294">
        <f>IFERROR(IF((S2294-Q2294)&gt;0,1,0),0)</f>
        <v>1</v>
      </c>
      <c r="AT2294">
        <f>IFERROR(IF((AH2294-AI2294)&lt;0,1,0),0)</f>
        <v>1</v>
      </c>
      <c r="AU2294">
        <f>IFERROR(IF((AJ2294-AK2294)&gt;0,1,0),0)</f>
        <v>0</v>
      </c>
      <c r="AV2294">
        <f>IFERROR(IF((AL2294-AM2294)&gt;0,1,0),0)</f>
        <v>0</v>
      </c>
      <c r="AW2294">
        <f>IFERROR(IF((AN2294-AO2294)&gt;0,1,0),0)</f>
        <v>0</v>
      </c>
      <c r="AX2294">
        <f>IFERROR(IF((AC2294-AD2294)&lt;0,1,0),0)</f>
        <v>0</v>
      </c>
      <c r="AY2294">
        <f>SUM(AP2294:AX2294)</f>
        <v>4</v>
      </c>
    </row>
    <row r="2295" spans="1:51" x14ac:dyDescent="0.45">
      <c r="A2295" s="1" t="s">
        <v>1935</v>
      </c>
      <c r="B2295" s="2">
        <v>4041118</v>
      </c>
      <c r="C2295" s="3" t="s">
        <v>5335</v>
      </c>
      <c r="D2295" s="5">
        <v>17.29</v>
      </c>
      <c r="E2295" s="5">
        <v>12086.21614746</v>
      </c>
      <c r="F2295" s="3" t="s">
        <v>4525</v>
      </c>
      <c r="G2295" s="3" t="s">
        <v>4526</v>
      </c>
      <c r="H2295" s="3" t="s">
        <v>4733</v>
      </c>
      <c r="I2295" s="3" t="s">
        <v>4733</v>
      </c>
      <c r="J2295" s="3" t="s">
        <v>4528</v>
      </c>
      <c r="K2295" s="6">
        <v>5652000</v>
      </c>
      <c r="L2295" s="6">
        <v>5552000</v>
      </c>
      <c r="M2295" s="6">
        <v>1717000</v>
      </c>
      <c r="N2295" s="6">
        <v>1721000</v>
      </c>
      <c r="O2295" s="6">
        <v>966000</v>
      </c>
      <c r="P2295" s="6">
        <v>993000</v>
      </c>
      <c r="Q2295" s="6">
        <v>732000</v>
      </c>
      <c r="R2295" s="6">
        <v>761000</v>
      </c>
      <c r="S2295" s="6">
        <v>1474000</v>
      </c>
      <c r="T2295" s="6">
        <v>1439000</v>
      </c>
      <c r="U2295" s="6">
        <v>5081000</v>
      </c>
      <c r="V2295" s="6">
        <v>4396000</v>
      </c>
      <c r="W2295" s="6">
        <v>13080000</v>
      </c>
      <c r="X2295" s="6">
        <v>12407000</v>
      </c>
      <c r="Y2295" s="6" t="s">
        <v>4474</v>
      </c>
      <c r="Z2295" s="6" t="s">
        <v>4474</v>
      </c>
      <c r="AA2295" s="6" t="s">
        <v>4474</v>
      </c>
      <c r="AB2295" s="6" t="s">
        <v>4474</v>
      </c>
      <c r="AC2295" s="6">
        <v>699000000</v>
      </c>
      <c r="AD2295" s="6">
        <v>702300000</v>
      </c>
      <c r="AF2295">
        <f>Q2295/W2295</f>
        <v>5.5963302752293581E-2</v>
      </c>
      <c r="AG2295">
        <f>R2295/X2295</f>
        <v>6.1336342387361971E-2</v>
      </c>
      <c r="AH2295">
        <f>U2295/W2295</f>
        <v>0.38845565749235472</v>
      </c>
      <c r="AI2295">
        <f>V2295/X2295</f>
        <v>0.35431611187233014</v>
      </c>
      <c r="AJ2295" t="e">
        <f>Y2295/AA2295</f>
        <v>#VALUE!</v>
      </c>
      <c r="AK2295" t="e">
        <f>Z2295/AB2295</f>
        <v>#VALUE!</v>
      </c>
      <c r="AL2295">
        <f>O2295/K2295</f>
        <v>0.17091295116772823</v>
      </c>
      <c r="AM2295">
        <f>P2295/L2295</f>
        <v>0.17885446685878961</v>
      </c>
      <c r="AN2295">
        <f>K2295/W2295</f>
        <v>0.43211009174311926</v>
      </c>
      <c r="AO2295">
        <f>L2295/X2295</f>
        <v>0.44748932054485369</v>
      </c>
      <c r="AP2295">
        <f>IF(OR(Q2295&lt;0, Q2295="NA"), 0, 1)</f>
        <v>1</v>
      </c>
      <c r="AQ2295">
        <f>IF(OR(S2295&lt;0, S2295="NA"), 0, 1)</f>
        <v>1</v>
      </c>
      <c r="AR2295">
        <f>IFERROR(IF((AF2295-AG2295)&gt;0,1,0),0)</f>
        <v>0</v>
      </c>
      <c r="AS2295">
        <f>IFERROR(IF((S2295-Q2295)&gt;0,1,0),0)</f>
        <v>1</v>
      </c>
      <c r="AT2295">
        <f>IFERROR(IF((AH2295-AI2295)&lt;0,1,0),0)</f>
        <v>0</v>
      </c>
      <c r="AU2295">
        <f>IFERROR(IF((AJ2295-AK2295)&gt;0,1,0),0)</f>
        <v>0</v>
      </c>
      <c r="AV2295">
        <f>IFERROR(IF((AL2295-AM2295)&gt;0,1,0),0)</f>
        <v>0</v>
      </c>
      <c r="AW2295">
        <f>IFERROR(IF((AN2295-AO2295)&gt;0,1,0),0)</f>
        <v>0</v>
      </c>
      <c r="AX2295">
        <f>IFERROR(IF((AC2295-AD2295)&lt;0,1,0),0)</f>
        <v>1</v>
      </c>
      <c r="AY2295">
        <f>SUM(AP2295:AX2295)</f>
        <v>4</v>
      </c>
    </row>
    <row r="2296" spans="1:51" x14ac:dyDescent="0.45">
      <c r="A2296" s="1" t="s">
        <v>1936</v>
      </c>
      <c r="B2296" s="2">
        <v>105600</v>
      </c>
      <c r="C2296" s="3" t="s">
        <v>5337</v>
      </c>
      <c r="D2296" s="7">
        <v>186.15</v>
      </c>
      <c r="E2296" s="5">
        <v>13060.967356650001</v>
      </c>
      <c r="F2296" s="3" t="s">
        <v>4480</v>
      </c>
      <c r="G2296" s="3" t="s">
        <v>4491</v>
      </c>
      <c r="H2296" s="3" t="s">
        <v>4492</v>
      </c>
      <c r="I2296" s="3" t="s">
        <v>4836</v>
      </c>
      <c r="J2296" s="3" t="s">
        <v>4658</v>
      </c>
      <c r="K2296" s="6">
        <v>2120152</v>
      </c>
      <c r="L2296" s="6">
        <v>2012184</v>
      </c>
      <c r="M2296" s="6" t="s">
        <v>4474</v>
      </c>
      <c r="N2296" s="6" t="s">
        <v>4474</v>
      </c>
      <c r="O2296" s="6" t="s">
        <v>4474</v>
      </c>
      <c r="P2296" s="6" t="s">
        <v>4474</v>
      </c>
      <c r="Q2296" s="6">
        <v>334369</v>
      </c>
      <c r="R2296" s="6">
        <v>307851</v>
      </c>
      <c r="S2296" s="6">
        <v>550917</v>
      </c>
      <c r="T2296" s="6">
        <v>397515</v>
      </c>
      <c r="U2296" s="6">
        <v>18500</v>
      </c>
      <c r="V2296" s="6" t="s">
        <v>4474</v>
      </c>
      <c r="W2296" s="6">
        <v>3212751</v>
      </c>
      <c r="X2296" s="6">
        <v>2942916</v>
      </c>
      <c r="Y2296" s="6" t="s">
        <v>4474</v>
      </c>
      <c r="Z2296" s="6" t="s">
        <v>4474</v>
      </c>
      <c r="AA2296" s="6" t="s">
        <v>4474</v>
      </c>
      <c r="AB2296" s="6" t="s">
        <v>4474</v>
      </c>
      <c r="AC2296" s="6">
        <v>69486677</v>
      </c>
      <c r="AD2296" s="6">
        <v>69510292</v>
      </c>
      <c r="AF2296">
        <f>Q2296/W2296</f>
        <v>0.10407560374271146</v>
      </c>
      <c r="AG2296">
        <f>R2296/X2296</f>
        <v>0.10460747095737696</v>
      </c>
      <c r="AH2296">
        <f>U2296/W2296</f>
        <v>5.7583049542277009E-3</v>
      </c>
      <c r="AI2296" t="e">
        <f>V2296/X2296</f>
        <v>#VALUE!</v>
      </c>
      <c r="AJ2296" t="e">
        <f>Y2296/AA2296</f>
        <v>#VALUE!</v>
      </c>
      <c r="AK2296" t="e">
        <f>Z2296/AB2296</f>
        <v>#VALUE!</v>
      </c>
      <c r="AL2296" t="e">
        <f>O2296/K2296</f>
        <v>#VALUE!</v>
      </c>
      <c r="AM2296" t="e">
        <f>P2296/L2296</f>
        <v>#VALUE!</v>
      </c>
      <c r="AN2296">
        <f>K2296/W2296</f>
        <v>0.65991793326031178</v>
      </c>
      <c r="AO2296">
        <f>L2296/X2296</f>
        <v>0.68373816989679626</v>
      </c>
      <c r="AP2296">
        <f>IF(OR(Q2296&lt;0, Q2296="NA"), 0, 1)</f>
        <v>1</v>
      </c>
      <c r="AQ2296">
        <f>IF(OR(S2296&lt;0, S2296="NA"), 0, 1)</f>
        <v>1</v>
      </c>
      <c r="AR2296">
        <f>IFERROR(IF((AF2296-AG2296)&gt;0,1,0),0)</f>
        <v>0</v>
      </c>
      <c r="AS2296">
        <f>IFERROR(IF((S2296-Q2296)&gt;0,1,0),0)</f>
        <v>1</v>
      </c>
      <c r="AT2296">
        <f>IFERROR(IF((AH2296-AI2296)&lt;0,1,0),0)</f>
        <v>0</v>
      </c>
      <c r="AU2296">
        <f>IFERROR(IF((AJ2296-AK2296)&gt;0,1,0),0)</f>
        <v>0</v>
      </c>
      <c r="AV2296">
        <f>IFERROR(IF((AL2296-AM2296)&gt;0,1,0),0)</f>
        <v>0</v>
      </c>
      <c r="AW2296">
        <f>IFERROR(IF((AN2296-AO2296)&gt;0,1,0),0)</f>
        <v>0</v>
      </c>
      <c r="AX2296">
        <f>IFERROR(IF((AC2296-AD2296)&lt;0,1,0),0)</f>
        <v>1</v>
      </c>
      <c r="AY2296">
        <f>SUM(AP2296:AX2296)</f>
        <v>4</v>
      </c>
    </row>
    <row r="2297" spans="1:51" x14ac:dyDescent="0.45">
      <c r="A2297" s="1" t="s">
        <v>1946</v>
      </c>
      <c r="B2297" s="2">
        <v>4989255</v>
      </c>
      <c r="C2297" s="3" t="s">
        <v>5336</v>
      </c>
      <c r="D2297" s="5">
        <v>5.96</v>
      </c>
      <c r="E2297" s="5">
        <v>269.38310172000001</v>
      </c>
      <c r="F2297" s="3" t="s">
        <v>4485</v>
      </c>
      <c r="G2297" s="3" t="s">
        <v>4486</v>
      </c>
      <c r="H2297" s="3" t="s">
        <v>4590</v>
      </c>
      <c r="I2297" s="3" t="s">
        <v>4590</v>
      </c>
      <c r="J2297" s="3" t="s">
        <v>5108</v>
      </c>
      <c r="K2297" s="6">
        <v>247331</v>
      </c>
      <c r="L2297" s="6">
        <v>261884</v>
      </c>
      <c r="M2297" s="6">
        <v>43403</v>
      </c>
      <c r="N2297" s="6">
        <v>59348</v>
      </c>
      <c r="O2297" s="6">
        <v>37287</v>
      </c>
      <c r="P2297" s="6">
        <v>53436</v>
      </c>
      <c r="Q2297" s="6">
        <v>30898</v>
      </c>
      <c r="R2297" s="6">
        <v>36674</v>
      </c>
      <c r="S2297" s="6">
        <v>86132</v>
      </c>
      <c r="T2297" s="6">
        <v>78136</v>
      </c>
      <c r="U2297" s="6" t="s">
        <v>4474</v>
      </c>
      <c r="V2297" s="6" t="s">
        <v>4474</v>
      </c>
      <c r="W2297" s="6">
        <v>309428</v>
      </c>
      <c r="X2297" s="6">
        <v>300917</v>
      </c>
      <c r="Y2297" s="6">
        <v>203510</v>
      </c>
      <c r="Z2297" s="6">
        <v>194613</v>
      </c>
      <c r="AA2297" s="6">
        <v>46563</v>
      </c>
      <c r="AB2297" s="6">
        <v>42308</v>
      </c>
      <c r="AC2297" s="6">
        <v>45198507</v>
      </c>
      <c r="AD2297" s="6">
        <v>45516146</v>
      </c>
      <c r="AF2297">
        <f>Q2297/W2297</f>
        <v>9.9855216722468554E-2</v>
      </c>
      <c r="AG2297">
        <f>R2297/X2297</f>
        <v>0.12187413805135636</v>
      </c>
      <c r="AH2297" t="e">
        <f>U2297/W2297</f>
        <v>#VALUE!</v>
      </c>
      <c r="AI2297" t="e">
        <f>V2297/X2297</f>
        <v>#VALUE!</v>
      </c>
      <c r="AJ2297">
        <f>Y2297/AA2297</f>
        <v>4.3706376307368515</v>
      </c>
      <c r="AK2297">
        <f>Z2297/AB2297</f>
        <v>4.5999101824714002</v>
      </c>
      <c r="AL2297">
        <f>O2297/K2297</f>
        <v>0.1507574869304697</v>
      </c>
      <c r="AM2297">
        <f>P2297/L2297</f>
        <v>0.2040445388034397</v>
      </c>
      <c r="AN2297">
        <f>K2297/W2297</f>
        <v>0.7993168039091485</v>
      </c>
      <c r="AO2297">
        <f>L2297/X2297</f>
        <v>0.87028649095930111</v>
      </c>
      <c r="AP2297">
        <f>IF(OR(Q2297&lt;0, Q2297="NA"), 0, 1)</f>
        <v>1</v>
      </c>
      <c r="AQ2297">
        <f>IF(OR(S2297&lt;0, S2297="NA"), 0, 1)</f>
        <v>1</v>
      </c>
      <c r="AR2297">
        <f>IFERROR(IF((AF2297-AG2297)&gt;0,1,0),0)</f>
        <v>0</v>
      </c>
      <c r="AS2297">
        <f>IFERROR(IF((S2297-Q2297)&gt;0,1,0),0)</f>
        <v>1</v>
      </c>
      <c r="AT2297">
        <f>IFERROR(IF((AH2297-AI2297)&lt;0,1,0),0)</f>
        <v>0</v>
      </c>
      <c r="AU2297">
        <f>IFERROR(IF((AJ2297-AK2297)&gt;0,1,0),0)</f>
        <v>0</v>
      </c>
      <c r="AV2297">
        <f>IFERROR(IF((AL2297-AM2297)&gt;0,1,0),0)</f>
        <v>0</v>
      </c>
      <c r="AW2297">
        <f>IFERROR(IF((AN2297-AO2297)&gt;0,1,0),0)</f>
        <v>0</v>
      </c>
      <c r="AX2297">
        <f>IFERROR(IF((AC2297-AD2297)&lt;0,1,0),0)</f>
        <v>1</v>
      </c>
      <c r="AY2297">
        <f>SUM(AP2297:AX2297)</f>
        <v>4</v>
      </c>
    </row>
    <row r="2298" spans="1:51" x14ac:dyDescent="0.45">
      <c r="A2298" s="1" t="s">
        <v>1948</v>
      </c>
      <c r="B2298" s="2">
        <v>100307</v>
      </c>
      <c r="C2298" s="3" t="s">
        <v>5335</v>
      </c>
      <c r="D2298" s="5">
        <v>16.86</v>
      </c>
      <c r="E2298" s="5">
        <v>24508.299739739999</v>
      </c>
      <c r="F2298" s="3" t="s">
        <v>4480</v>
      </c>
      <c r="G2298" s="3" t="s">
        <v>4481</v>
      </c>
      <c r="H2298" s="3" t="s">
        <v>4481</v>
      </c>
      <c r="I2298" s="3" t="s">
        <v>4482</v>
      </c>
      <c r="J2298" s="3" t="s">
        <v>4484</v>
      </c>
      <c r="K2298" s="6">
        <v>7385000</v>
      </c>
      <c r="L2298" s="6">
        <v>7152000</v>
      </c>
      <c r="M2298" s="6" t="s">
        <v>4474</v>
      </c>
      <c r="N2298" s="6" t="s">
        <v>4474</v>
      </c>
      <c r="O2298" s="6">
        <v>6979000</v>
      </c>
      <c r="P2298" s="6">
        <v>6476000</v>
      </c>
      <c r="Q2298" s="6">
        <v>1960000</v>
      </c>
      <c r="R2298" s="6">
        <v>1674000</v>
      </c>
      <c r="S2298" s="6" t="s">
        <v>4474</v>
      </c>
      <c r="T2298" s="6">
        <v>1229000</v>
      </c>
      <c r="U2298" s="6">
        <v>16374000</v>
      </c>
      <c r="V2298" s="6">
        <v>10674000</v>
      </c>
      <c r="W2298" s="6">
        <v>204230000</v>
      </c>
      <c r="X2298" s="6">
        <v>200535000</v>
      </c>
      <c r="Y2298" s="6" t="s">
        <v>4474</v>
      </c>
      <c r="Z2298" s="6" t="s">
        <v>4474</v>
      </c>
      <c r="AA2298" s="6" t="s">
        <v>4474</v>
      </c>
      <c r="AB2298" s="6" t="s">
        <v>4474</v>
      </c>
      <c r="AC2298" s="6">
        <v>1453635809</v>
      </c>
      <c r="AD2298" s="6">
        <v>1452811392</v>
      </c>
      <c r="AF2298">
        <f>Q2298/W2298</f>
        <v>9.5970229643049503E-3</v>
      </c>
      <c r="AG2298">
        <f>R2298/X2298</f>
        <v>8.3476699827960202E-3</v>
      </c>
      <c r="AH2298">
        <f>U2298/W2298</f>
        <v>8.017431327424962E-2</v>
      </c>
      <c r="AI2298">
        <f>V2298/X2298</f>
        <v>5.3227616126860645E-2</v>
      </c>
      <c r="AJ2298" t="e">
        <f>Y2298/AA2298</f>
        <v>#VALUE!</v>
      </c>
      <c r="AK2298" t="e">
        <f>Z2298/AB2298</f>
        <v>#VALUE!</v>
      </c>
      <c r="AL2298">
        <f>O2298/K2298</f>
        <v>0.94502369668246444</v>
      </c>
      <c r="AM2298">
        <f>P2298/L2298</f>
        <v>0.90548098434004476</v>
      </c>
      <c r="AN2298">
        <f>K2298/W2298</f>
        <v>3.616021152622044E-2</v>
      </c>
      <c r="AO2298">
        <f>L2298/X2298</f>
        <v>3.5664597202483356E-2</v>
      </c>
      <c r="AP2298">
        <f>IF(OR(Q2298&lt;0, Q2298="NA"), 0, 1)</f>
        <v>1</v>
      </c>
      <c r="AQ2298">
        <f>IF(OR(S2298&lt;0, S2298="NA"), 0, 1)</f>
        <v>0</v>
      </c>
      <c r="AR2298">
        <f>IFERROR(IF((AF2298-AG2298)&gt;0,1,0),0)</f>
        <v>1</v>
      </c>
      <c r="AS2298">
        <f>IFERROR(IF((S2298-Q2298)&gt;0,1,0),0)</f>
        <v>0</v>
      </c>
      <c r="AT2298">
        <f>IFERROR(IF((AH2298-AI2298)&lt;0,1,0),0)</f>
        <v>0</v>
      </c>
      <c r="AU2298">
        <f>IFERROR(IF((AJ2298-AK2298)&gt;0,1,0),0)</f>
        <v>0</v>
      </c>
      <c r="AV2298">
        <f>IFERROR(IF((AL2298-AM2298)&gt;0,1,0),0)</f>
        <v>1</v>
      </c>
      <c r="AW2298">
        <f>IFERROR(IF((AN2298-AO2298)&gt;0,1,0),0)</f>
        <v>1</v>
      </c>
      <c r="AX2298">
        <f>IFERROR(IF((AC2298-AD2298)&lt;0,1,0),0)</f>
        <v>0</v>
      </c>
      <c r="AY2298">
        <f>SUM(AP2298:AX2298)</f>
        <v>4</v>
      </c>
    </row>
    <row r="2299" spans="1:51" x14ac:dyDescent="0.45">
      <c r="A2299" s="1" t="s">
        <v>1949</v>
      </c>
      <c r="B2299" s="2">
        <v>4436418</v>
      </c>
      <c r="C2299" s="3" t="s">
        <v>5337</v>
      </c>
      <c r="D2299" s="5">
        <v>205.17</v>
      </c>
      <c r="E2299" s="5">
        <v>8028.1681239899999</v>
      </c>
      <c r="F2299" s="3" t="s">
        <v>4485</v>
      </c>
      <c r="G2299" s="3" t="s">
        <v>4486</v>
      </c>
      <c r="H2299" s="3" t="s">
        <v>4505</v>
      </c>
      <c r="I2299" s="3" t="s">
        <v>4505</v>
      </c>
      <c r="J2299" s="3" t="s">
        <v>5109</v>
      </c>
      <c r="K2299" s="6">
        <v>11708000</v>
      </c>
      <c r="L2299" s="6">
        <v>11775000</v>
      </c>
      <c r="M2299" s="6">
        <v>1071000</v>
      </c>
      <c r="N2299" s="6">
        <v>1160000</v>
      </c>
      <c r="O2299" s="6">
        <v>741000</v>
      </c>
      <c r="P2299" s="6">
        <v>827000</v>
      </c>
      <c r="Q2299" s="6">
        <v>701000</v>
      </c>
      <c r="R2299" s="6">
        <v>748000</v>
      </c>
      <c r="S2299" s="6">
        <v>564000</v>
      </c>
      <c r="T2299" s="6">
        <v>686000</v>
      </c>
      <c r="U2299" s="6">
        <v>1709000</v>
      </c>
      <c r="V2299" s="6">
        <v>1715000</v>
      </c>
      <c r="W2299" s="6">
        <v>11082000</v>
      </c>
      <c r="X2299" s="6">
        <v>11310000</v>
      </c>
      <c r="Y2299" s="6">
        <v>2629000</v>
      </c>
      <c r="Z2299" s="6">
        <v>2912000</v>
      </c>
      <c r="AA2299" s="6">
        <v>3336000</v>
      </c>
      <c r="AB2299" s="6">
        <v>3563000</v>
      </c>
      <c r="AC2299" s="6">
        <v>39129037</v>
      </c>
      <c r="AD2299" s="6">
        <v>39260208</v>
      </c>
      <c r="AF2299">
        <f>Q2299/W2299</f>
        <v>6.3255730012633099E-2</v>
      </c>
      <c r="AG2299">
        <f>R2299/X2299</f>
        <v>6.6136162687886829E-2</v>
      </c>
      <c r="AH2299">
        <f>U2299/W2299</f>
        <v>0.15421404078686157</v>
      </c>
      <c r="AI2299">
        <f>V2299/X2299</f>
        <v>0.15163572060123784</v>
      </c>
      <c r="AJ2299">
        <f>Y2299/AA2299</f>
        <v>0.78806954436450838</v>
      </c>
      <c r="AK2299">
        <f>Z2299/AB2299</f>
        <v>0.81728880157170924</v>
      </c>
      <c r="AL2299">
        <f>O2299/K2299</f>
        <v>6.3290058079945338E-2</v>
      </c>
      <c r="AM2299">
        <f>P2299/L2299</f>
        <v>7.023354564755839E-2</v>
      </c>
      <c r="AN2299">
        <f>K2299/W2299</f>
        <v>1.0564879985562172</v>
      </c>
      <c r="AO2299">
        <f>L2299/X2299</f>
        <v>1.0411140583554377</v>
      </c>
      <c r="AP2299">
        <f>IF(OR(Q2299&lt;0, Q2299="NA"), 0, 1)</f>
        <v>1</v>
      </c>
      <c r="AQ2299">
        <f>IF(OR(S2299&lt;0, S2299="NA"), 0, 1)</f>
        <v>1</v>
      </c>
      <c r="AR2299">
        <f>IFERROR(IF((AF2299-AG2299)&gt;0,1,0),0)</f>
        <v>0</v>
      </c>
      <c r="AS2299">
        <f>IFERROR(IF((S2299-Q2299)&gt;0,1,0),0)</f>
        <v>0</v>
      </c>
      <c r="AT2299">
        <f>IFERROR(IF((AH2299-AI2299)&lt;0,1,0),0)</f>
        <v>0</v>
      </c>
      <c r="AU2299">
        <f>IFERROR(IF((AJ2299-AK2299)&gt;0,1,0),0)</f>
        <v>0</v>
      </c>
      <c r="AV2299">
        <f>IFERROR(IF((AL2299-AM2299)&gt;0,1,0),0)</f>
        <v>0</v>
      </c>
      <c r="AW2299">
        <f>IFERROR(IF((AN2299-AO2299)&gt;0,1,0),0)</f>
        <v>1</v>
      </c>
      <c r="AX2299">
        <f>IFERROR(IF((AC2299-AD2299)&lt;0,1,0),0)</f>
        <v>1</v>
      </c>
      <c r="AY2299">
        <f>SUM(AP2299:AX2299)</f>
        <v>4</v>
      </c>
    </row>
    <row r="2300" spans="1:51" x14ac:dyDescent="0.45">
      <c r="A2300" s="1" t="s">
        <v>1953</v>
      </c>
      <c r="B2300" s="2">
        <v>100181855</v>
      </c>
      <c r="C2300" s="3" t="s">
        <v>5335</v>
      </c>
      <c r="D2300" s="5">
        <v>25.86</v>
      </c>
      <c r="E2300" s="5">
        <v>2422.53193194</v>
      </c>
      <c r="F2300" s="3" t="s">
        <v>4500</v>
      </c>
      <c r="G2300" s="3" t="s">
        <v>4501</v>
      </c>
      <c r="H2300" s="3" t="s">
        <v>4502</v>
      </c>
      <c r="I2300" s="3" t="s">
        <v>4538</v>
      </c>
      <c r="J2300" s="3" t="s">
        <v>4504</v>
      </c>
      <c r="K2300" s="6">
        <v>194021</v>
      </c>
      <c r="L2300" s="6">
        <v>171989</v>
      </c>
      <c r="M2300" s="6">
        <v>244525</v>
      </c>
      <c r="N2300" s="6">
        <v>254497</v>
      </c>
      <c r="O2300" s="6">
        <v>201274</v>
      </c>
      <c r="P2300" s="6">
        <v>217222</v>
      </c>
      <c r="Q2300" s="6">
        <v>180573</v>
      </c>
      <c r="R2300" s="6">
        <v>175291</v>
      </c>
      <c r="S2300" s="6">
        <v>-85794</v>
      </c>
      <c r="T2300" s="6">
        <v>-79396</v>
      </c>
      <c r="U2300" s="6">
        <v>232341</v>
      </c>
      <c r="V2300" s="6">
        <v>263858</v>
      </c>
      <c r="W2300" s="6">
        <v>1099223</v>
      </c>
      <c r="X2300" s="6">
        <v>1086977</v>
      </c>
      <c r="Y2300" s="6">
        <v>110252</v>
      </c>
      <c r="Z2300" s="6">
        <v>195657</v>
      </c>
      <c r="AA2300" s="6">
        <v>110478</v>
      </c>
      <c r="AB2300" s="6">
        <v>116788</v>
      </c>
      <c r="AC2300" s="6">
        <v>93512499</v>
      </c>
      <c r="AD2300" s="6">
        <v>90944959</v>
      </c>
      <c r="AF2300">
        <f>Q2300/W2300</f>
        <v>0.16427330941947174</v>
      </c>
      <c r="AG2300">
        <f>R2300/X2300</f>
        <v>0.1612646817733954</v>
      </c>
      <c r="AH2300">
        <f>U2300/W2300</f>
        <v>0.21136839385638764</v>
      </c>
      <c r="AI2300">
        <f>V2300/X2300</f>
        <v>0.24274478668821881</v>
      </c>
      <c r="AJ2300">
        <f>Y2300/AA2300</f>
        <v>0.99795434385126447</v>
      </c>
      <c r="AK2300">
        <f>Z2300/AB2300</f>
        <v>1.6753176696235914</v>
      </c>
      <c r="AL2300">
        <f>O2300/K2300</f>
        <v>1.037382551373305</v>
      </c>
      <c r="AM2300">
        <f>P2300/L2300</f>
        <v>1.2629993778671891</v>
      </c>
      <c r="AN2300">
        <f>K2300/W2300</f>
        <v>0.17650740568565251</v>
      </c>
      <c r="AO2300">
        <f>L2300/X2300</f>
        <v>0.15822689900522274</v>
      </c>
      <c r="AP2300">
        <f>IF(OR(Q2300&lt;0, Q2300="NA"), 0, 1)</f>
        <v>1</v>
      </c>
      <c r="AQ2300">
        <f>IF(OR(S2300&lt;0, S2300="NA"), 0, 1)</f>
        <v>0</v>
      </c>
      <c r="AR2300">
        <f>IFERROR(IF((AF2300-AG2300)&gt;0,1,0),0)</f>
        <v>1</v>
      </c>
      <c r="AS2300">
        <f>IFERROR(IF((S2300-Q2300)&gt;0,1,0),0)</f>
        <v>0</v>
      </c>
      <c r="AT2300">
        <f>IFERROR(IF((AH2300-AI2300)&lt;0,1,0),0)</f>
        <v>1</v>
      </c>
      <c r="AU2300">
        <f>IFERROR(IF((AJ2300-AK2300)&gt;0,1,0),0)</f>
        <v>0</v>
      </c>
      <c r="AV2300">
        <f>IFERROR(IF((AL2300-AM2300)&gt;0,1,0),0)</f>
        <v>0</v>
      </c>
      <c r="AW2300">
        <f>IFERROR(IF((AN2300-AO2300)&gt;0,1,0),0)</f>
        <v>1</v>
      </c>
      <c r="AX2300">
        <f>IFERROR(IF((AC2300-AD2300)&lt;0,1,0),0)</f>
        <v>0</v>
      </c>
      <c r="AY2300">
        <f>SUM(AP2300:AX2300)</f>
        <v>4</v>
      </c>
    </row>
    <row r="2301" spans="1:51" x14ac:dyDescent="0.45">
      <c r="A2301" s="1" t="s">
        <v>1955</v>
      </c>
      <c r="B2301" s="2">
        <v>4574295</v>
      </c>
      <c r="C2301" s="3" t="s">
        <v>5337</v>
      </c>
      <c r="D2301" s="5">
        <v>53.43</v>
      </c>
      <c r="E2301" s="5">
        <v>934.42717173000005</v>
      </c>
      <c r="F2301" s="3" t="s">
        <v>4485</v>
      </c>
      <c r="G2301" s="3" t="s">
        <v>4486</v>
      </c>
      <c r="H2301" s="3" t="s">
        <v>4598</v>
      </c>
      <c r="I2301" s="3" t="s">
        <v>4615</v>
      </c>
      <c r="J2301" s="3" t="s">
        <v>5112</v>
      </c>
      <c r="K2301" s="6">
        <v>4267900</v>
      </c>
      <c r="L2301" s="6">
        <v>4253000</v>
      </c>
      <c r="M2301" s="6">
        <v>305400</v>
      </c>
      <c r="N2301" s="6">
        <v>330300</v>
      </c>
      <c r="O2301" s="6">
        <v>258300</v>
      </c>
      <c r="P2301" s="6">
        <v>283600</v>
      </c>
      <c r="Q2301" s="6">
        <v>159200</v>
      </c>
      <c r="R2301" s="6">
        <v>177800</v>
      </c>
      <c r="S2301" s="6">
        <v>135600</v>
      </c>
      <c r="T2301" s="6">
        <v>125800</v>
      </c>
      <c r="U2301" s="6">
        <v>222100</v>
      </c>
      <c r="V2301" s="6">
        <v>222400</v>
      </c>
      <c r="W2301" s="6">
        <v>2172400</v>
      </c>
      <c r="X2301" s="6">
        <v>2115900</v>
      </c>
      <c r="Y2301" s="6">
        <v>1559300</v>
      </c>
      <c r="Z2301" s="6">
        <v>1529300</v>
      </c>
      <c r="AA2301" s="6">
        <v>1148700</v>
      </c>
      <c r="AB2301" s="6">
        <v>1171600</v>
      </c>
      <c r="AC2301" s="6">
        <v>17499983</v>
      </c>
      <c r="AD2301" s="6">
        <v>17492982</v>
      </c>
      <c r="AF2301">
        <f>Q2301/W2301</f>
        <v>7.3283004971460133E-2</v>
      </c>
      <c r="AG2301">
        <f>R2301/X2301</f>
        <v>8.4030436220993432E-2</v>
      </c>
      <c r="AH2301">
        <f>U2301/W2301</f>
        <v>0.10223715706131467</v>
      </c>
      <c r="AI2301">
        <f>V2301/X2301</f>
        <v>0.10510893709532587</v>
      </c>
      <c r="AJ2301">
        <f>Y2301/AA2301</f>
        <v>1.3574475494036737</v>
      </c>
      <c r="AK2301">
        <f>Z2301/AB2301</f>
        <v>1.3053089791737795</v>
      </c>
      <c r="AL2301">
        <f>O2301/K2301</f>
        <v>6.0521567984254551E-2</v>
      </c>
      <c r="AM2301">
        <f>P2301/L2301</f>
        <v>6.668234187632259E-2</v>
      </c>
      <c r="AN2301">
        <f>K2301/W2301</f>
        <v>1.9646013625483336</v>
      </c>
      <c r="AO2301">
        <f>L2301/X2301</f>
        <v>2.0100193770972163</v>
      </c>
      <c r="AP2301">
        <f>IF(OR(Q2301&lt;0, Q2301="NA"), 0, 1)</f>
        <v>1</v>
      </c>
      <c r="AQ2301">
        <f>IF(OR(S2301&lt;0, S2301="NA"), 0, 1)</f>
        <v>1</v>
      </c>
      <c r="AR2301">
        <f>IFERROR(IF((AF2301-AG2301)&gt;0,1,0),0)</f>
        <v>0</v>
      </c>
      <c r="AS2301">
        <f>IFERROR(IF((S2301-Q2301)&gt;0,1,0),0)</f>
        <v>0</v>
      </c>
      <c r="AT2301">
        <f>IFERROR(IF((AH2301-AI2301)&lt;0,1,0),0)</f>
        <v>1</v>
      </c>
      <c r="AU2301">
        <f>IFERROR(IF((AJ2301-AK2301)&gt;0,1,0),0)</f>
        <v>1</v>
      </c>
      <c r="AV2301">
        <f>IFERROR(IF((AL2301-AM2301)&gt;0,1,0),0)</f>
        <v>0</v>
      </c>
      <c r="AW2301">
        <f>IFERROR(IF((AN2301-AO2301)&gt;0,1,0),0)</f>
        <v>0</v>
      </c>
      <c r="AX2301">
        <f>IFERROR(IF((AC2301-AD2301)&lt;0,1,0),0)</f>
        <v>0</v>
      </c>
      <c r="AY2301">
        <f>SUM(AP2301:AX2301)</f>
        <v>4</v>
      </c>
    </row>
    <row r="2302" spans="1:51" x14ac:dyDescent="0.45">
      <c r="A2302" s="1" t="s">
        <v>1961</v>
      </c>
      <c r="B2302" s="2">
        <v>4044522</v>
      </c>
      <c r="C2302" s="3" t="s">
        <v>5335</v>
      </c>
      <c r="D2302" s="5">
        <v>9.5299999999999994</v>
      </c>
      <c r="E2302" s="5">
        <v>4803.1526783700001</v>
      </c>
      <c r="F2302" s="3" t="s">
        <v>4485</v>
      </c>
      <c r="G2302" s="3" t="s">
        <v>4486</v>
      </c>
      <c r="H2302" s="3" t="s">
        <v>4487</v>
      </c>
      <c r="I2302" s="3" t="s">
        <v>4487</v>
      </c>
      <c r="J2302" s="3" t="s">
        <v>4867</v>
      </c>
      <c r="K2302" s="6">
        <v>10055000</v>
      </c>
      <c r="L2302" s="6">
        <v>10282000</v>
      </c>
      <c r="M2302" s="6">
        <v>376000</v>
      </c>
      <c r="N2302" s="6">
        <v>437000</v>
      </c>
      <c r="O2302" s="6">
        <v>-138000</v>
      </c>
      <c r="P2302" s="6">
        <v>-82000</v>
      </c>
      <c r="Q2302" s="6">
        <v>-637000</v>
      </c>
      <c r="R2302" s="6">
        <v>-747000</v>
      </c>
      <c r="S2302" s="6">
        <v>703000</v>
      </c>
      <c r="T2302" s="6">
        <v>2384000</v>
      </c>
      <c r="U2302" s="6">
        <v>6382000</v>
      </c>
      <c r="V2302" s="6">
        <v>6558000</v>
      </c>
      <c r="W2302" s="6">
        <v>17443000</v>
      </c>
      <c r="X2302" s="6">
        <v>17988000</v>
      </c>
      <c r="Y2302" s="6">
        <v>9119000</v>
      </c>
      <c r="Z2302" s="6">
        <v>9900000</v>
      </c>
      <c r="AA2302" s="6">
        <v>5237000</v>
      </c>
      <c r="AB2302" s="6">
        <v>5063000</v>
      </c>
      <c r="AC2302" s="6">
        <v>504003429</v>
      </c>
      <c r="AD2302" s="6">
        <v>475462962</v>
      </c>
      <c r="AF2302">
        <f>Q2302/W2302</f>
        <v>-3.6518947428767989E-2</v>
      </c>
      <c r="AG2302">
        <f>R2302/X2302</f>
        <v>-4.1527685123415613E-2</v>
      </c>
      <c r="AH2302">
        <f>U2302/W2302</f>
        <v>0.36587742934128303</v>
      </c>
      <c r="AI2302">
        <f>V2302/X2302</f>
        <v>0.36457638425617078</v>
      </c>
      <c r="AJ2302">
        <f>Y2302/AA2302</f>
        <v>1.7412640824899752</v>
      </c>
      <c r="AK2302">
        <f>Z2302/AB2302</f>
        <v>1.9553624333399171</v>
      </c>
      <c r="AL2302">
        <f>O2302/K2302</f>
        <v>-1.372451516658379E-2</v>
      </c>
      <c r="AM2302">
        <f>P2302/L2302</f>
        <v>-7.9751021202100758E-3</v>
      </c>
      <c r="AN2302">
        <f>K2302/W2302</f>
        <v>0.57644900533165166</v>
      </c>
      <c r="AO2302">
        <f>L2302/X2302</f>
        <v>0.57160329108294416</v>
      </c>
      <c r="AP2302">
        <f>IF(OR(Q2302&lt;0, Q2302="NA"), 0, 1)</f>
        <v>0</v>
      </c>
      <c r="AQ2302">
        <f>IF(OR(S2302&lt;0, S2302="NA"), 0, 1)</f>
        <v>1</v>
      </c>
      <c r="AR2302">
        <f>IFERROR(IF((AF2302-AG2302)&gt;0,1,0),0)</f>
        <v>1</v>
      </c>
      <c r="AS2302">
        <f>IFERROR(IF((S2302-Q2302)&gt;0,1,0),0)</f>
        <v>1</v>
      </c>
      <c r="AT2302">
        <f>IFERROR(IF((AH2302-AI2302)&lt;0,1,0),0)</f>
        <v>0</v>
      </c>
      <c r="AU2302">
        <f>IFERROR(IF((AJ2302-AK2302)&gt;0,1,0),0)</f>
        <v>0</v>
      </c>
      <c r="AV2302">
        <f>IFERROR(IF((AL2302-AM2302)&gt;0,1,0),0)</f>
        <v>0</v>
      </c>
      <c r="AW2302">
        <f>IFERROR(IF((AN2302-AO2302)&gt;0,1,0),0)</f>
        <v>1</v>
      </c>
      <c r="AX2302">
        <f>IFERROR(IF((AC2302-AD2302)&lt;0,1,0),0)</f>
        <v>0</v>
      </c>
      <c r="AY2302">
        <f>SUM(AP2302:AX2302)</f>
        <v>4</v>
      </c>
    </row>
    <row r="2303" spans="1:51" x14ac:dyDescent="0.45">
      <c r="A2303" s="1" t="s">
        <v>1978</v>
      </c>
      <c r="B2303" s="2">
        <v>4121705</v>
      </c>
      <c r="C2303" s="3" t="s">
        <v>5337</v>
      </c>
      <c r="D2303" s="5">
        <v>23.49</v>
      </c>
      <c r="E2303" s="5">
        <v>1237.51523709</v>
      </c>
      <c r="F2303" s="3" t="s">
        <v>4665</v>
      </c>
      <c r="G2303" s="3" t="s">
        <v>4666</v>
      </c>
      <c r="H2303" s="3" t="s">
        <v>4776</v>
      </c>
      <c r="I2303" s="3" t="s">
        <v>4777</v>
      </c>
      <c r="J2303" s="3" t="s">
        <v>4800</v>
      </c>
      <c r="K2303" s="6">
        <v>345554</v>
      </c>
      <c r="L2303" s="6">
        <v>357998</v>
      </c>
      <c r="M2303" s="6">
        <v>79047</v>
      </c>
      <c r="N2303" s="6">
        <v>81174</v>
      </c>
      <c r="O2303" s="6">
        <v>41254</v>
      </c>
      <c r="P2303" s="6">
        <v>43472</v>
      </c>
      <c r="Q2303" s="6">
        <v>29147</v>
      </c>
      <c r="R2303" s="6">
        <v>28823</v>
      </c>
      <c r="S2303" s="6">
        <v>63359</v>
      </c>
      <c r="T2303" s="6">
        <v>56830</v>
      </c>
      <c r="U2303" s="6">
        <v>276277</v>
      </c>
      <c r="V2303" s="6">
        <v>282870</v>
      </c>
      <c r="W2303" s="6">
        <v>847560</v>
      </c>
      <c r="X2303" s="6">
        <v>827399</v>
      </c>
      <c r="Y2303" s="6">
        <v>405823</v>
      </c>
      <c r="Z2303" s="6">
        <v>391538</v>
      </c>
      <c r="AA2303" s="6">
        <v>122487</v>
      </c>
      <c r="AB2303" s="6">
        <v>111735</v>
      </c>
      <c r="AC2303" s="6">
        <v>52682641</v>
      </c>
      <c r="AD2303" s="6">
        <v>52676567</v>
      </c>
      <c r="AF2303">
        <f>Q2303/W2303</f>
        <v>3.4389305771862756E-2</v>
      </c>
      <c r="AG2303">
        <f>R2303/X2303</f>
        <v>3.4835671785921909E-2</v>
      </c>
      <c r="AH2303">
        <f>U2303/W2303</f>
        <v>0.32596748312803814</v>
      </c>
      <c r="AI2303">
        <f>V2303/X2303</f>
        <v>0.34187858578509278</v>
      </c>
      <c r="AJ2303">
        <f>Y2303/AA2303</f>
        <v>3.3131924204201262</v>
      </c>
      <c r="AK2303">
        <f>Z2303/AB2303</f>
        <v>3.5041661073074684</v>
      </c>
      <c r="AL2303">
        <f>O2303/K2303</f>
        <v>0.11938510334130122</v>
      </c>
      <c r="AM2303">
        <f>P2303/L2303</f>
        <v>0.12143084598237978</v>
      </c>
      <c r="AN2303">
        <f>K2303/W2303</f>
        <v>0.40770446930010856</v>
      </c>
      <c r="AO2303">
        <f>L2303/X2303</f>
        <v>0.43267879221512234</v>
      </c>
      <c r="AP2303">
        <f>IF(OR(Q2303&lt;0, Q2303="NA"), 0, 1)</f>
        <v>1</v>
      </c>
      <c r="AQ2303">
        <f>IF(OR(S2303&lt;0, S2303="NA"), 0, 1)</f>
        <v>1</v>
      </c>
      <c r="AR2303">
        <f>IFERROR(IF((AF2303-AG2303)&gt;0,1,0),0)</f>
        <v>0</v>
      </c>
      <c r="AS2303">
        <f>IFERROR(IF((S2303-Q2303)&gt;0,1,0),0)</f>
        <v>1</v>
      </c>
      <c r="AT2303">
        <f>IFERROR(IF((AH2303-AI2303)&lt;0,1,0),0)</f>
        <v>1</v>
      </c>
      <c r="AU2303">
        <f>IFERROR(IF((AJ2303-AK2303)&gt;0,1,0),0)</f>
        <v>0</v>
      </c>
      <c r="AV2303">
        <f>IFERROR(IF((AL2303-AM2303)&gt;0,1,0),0)</f>
        <v>0</v>
      </c>
      <c r="AW2303">
        <f>IFERROR(IF((AN2303-AO2303)&gt;0,1,0),0)</f>
        <v>0</v>
      </c>
      <c r="AX2303">
        <f>IFERROR(IF((AC2303-AD2303)&lt;0,1,0),0)</f>
        <v>0</v>
      </c>
      <c r="AY2303">
        <f>SUM(AP2303:AX2303)</f>
        <v>4</v>
      </c>
    </row>
    <row r="2304" spans="1:51" x14ac:dyDescent="0.45">
      <c r="A2304" s="1" t="s">
        <v>1998</v>
      </c>
      <c r="B2304" s="2">
        <v>4068983</v>
      </c>
      <c r="C2304" s="3" t="s">
        <v>5337</v>
      </c>
      <c r="D2304" s="5">
        <v>22</v>
      </c>
      <c r="E2304" s="5">
        <v>5166.1627820000003</v>
      </c>
      <c r="F2304" s="3" t="s">
        <v>4500</v>
      </c>
      <c r="G2304" s="3" t="s">
        <v>4574</v>
      </c>
      <c r="H2304" s="3" t="s">
        <v>4580</v>
      </c>
      <c r="I2304" s="3" t="s">
        <v>4763</v>
      </c>
      <c r="J2304" s="3" t="s">
        <v>4904</v>
      </c>
      <c r="K2304" s="6">
        <v>47658502</v>
      </c>
      <c r="L2304" s="6">
        <v>47821247</v>
      </c>
      <c r="M2304" s="6">
        <v>1137224</v>
      </c>
      <c r="N2304" s="6">
        <v>1143836</v>
      </c>
      <c r="O2304" s="6">
        <v>950944</v>
      </c>
      <c r="P2304" s="6">
        <v>961465</v>
      </c>
      <c r="Q2304" s="6">
        <v>317630</v>
      </c>
      <c r="R2304" s="6">
        <v>327444</v>
      </c>
      <c r="S2304" s="6">
        <v>22938</v>
      </c>
      <c r="T2304" s="6">
        <v>43970</v>
      </c>
      <c r="U2304" s="6">
        <v>3344033</v>
      </c>
      <c r="V2304" s="6">
        <v>3423377</v>
      </c>
      <c r="W2304" s="6">
        <v>18562723</v>
      </c>
      <c r="X2304" s="6">
        <v>17611572</v>
      </c>
      <c r="Y2304" s="6">
        <v>15481854</v>
      </c>
      <c r="Z2304" s="6">
        <v>14569023</v>
      </c>
      <c r="AA2304" s="6">
        <v>11037714</v>
      </c>
      <c r="AB2304" s="6">
        <v>10159772</v>
      </c>
      <c r="AC2304" s="6">
        <v>222400000</v>
      </c>
      <c r="AD2304" s="6">
        <v>222400007</v>
      </c>
      <c r="AF2304">
        <f>Q2304/W2304</f>
        <v>1.7111174906828057E-2</v>
      </c>
      <c r="AG2304">
        <f>R2304/X2304</f>
        <v>1.8592548126879303E-2</v>
      </c>
      <c r="AH2304">
        <f>U2304/W2304</f>
        <v>0.18014776172655272</v>
      </c>
      <c r="AI2304">
        <f>V2304/X2304</f>
        <v>0.19438225048848565</v>
      </c>
      <c r="AJ2304">
        <f>Y2304/AA2304</f>
        <v>1.4026322841849317</v>
      </c>
      <c r="AK2304">
        <f>Z2304/AB2304</f>
        <v>1.4339911368089757</v>
      </c>
      <c r="AL2304">
        <f>O2304/K2304</f>
        <v>1.9953291859656018E-2</v>
      </c>
      <c r="AM2304">
        <f>P2304/L2304</f>
        <v>2.0105393738477795E-2</v>
      </c>
      <c r="AN2304">
        <f>K2304/W2304</f>
        <v>2.5674305434606763</v>
      </c>
      <c r="AO2304">
        <f>L2304/X2304</f>
        <v>2.7153309767010008</v>
      </c>
      <c r="AP2304">
        <f>IF(OR(Q2304&lt;0, Q2304="NA"), 0, 1)</f>
        <v>1</v>
      </c>
      <c r="AQ2304">
        <f>IF(OR(S2304&lt;0, S2304="NA"), 0, 1)</f>
        <v>1</v>
      </c>
      <c r="AR2304">
        <f>IFERROR(IF((AF2304-AG2304)&gt;0,1,0),0)</f>
        <v>0</v>
      </c>
      <c r="AS2304">
        <f>IFERROR(IF((S2304-Q2304)&gt;0,1,0),0)</f>
        <v>0</v>
      </c>
      <c r="AT2304">
        <f>IFERROR(IF((AH2304-AI2304)&lt;0,1,0),0)</f>
        <v>1</v>
      </c>
      <c r="AU2304">
        <f>IFERROR(IF((AJ2304-AK2304)&gt;0,1,0),0)</f>
        <v>0</v>
      </c>
      <c r="AV2304">
        <f>IFERROR(IF((AL2304-AM2304)&gt;0,1,0),0)</f>
        <v>0</v>
      </c>
      <c r="AW2304">
        <f>IFERROR(IF((AN2304-AO2304)&gt;0,1,0),0)</f>
        <v>0</v>
      </c>
      <c r="AX2304">
        <f>IFERROR(IF((AC2304-AD2304)&lt;0,1,0),0)</f>
        <v>1</v>
      </c>
      <c r="AY2304">
        <f>SUM(AP2304:AX2304)</f>
        <v>4</v>
      </c>
    </row>
    <row r="2305" spans="1:51" x14ac:dyDescent="0.45">
      <c r="A2305" s="1" t="s">
        <v>2003</v>
      </c>
      <c r="B2305" s="2">
        <v>4985857</v>
      </c>
      <c r="C2305" s="3" t="s">
        <v>5335</v>
      </c>
      <c r="D2305" s="7">
        <v>115.25</v>
      </c>
      <c r="E2305" s="5">
        <v>2874.518939</v>
      </c>
      <c r="F2305" s="3" t="s">
        <v>4583</v>
      </c>
      <c r="G2305" s="3" t="s">
        <v>4583</v>
      </c>
      <c r="H2305" s="3" t="s">
        <v>4584</v>
      </c>
      <c r="I2305" s="3" t="s">
        <v>4624</v>
      </c>
      <c r="J2305" s="3" t="s">
        <v>4625</v>
      </c>
      <c r="K2305" s="6">
        <v>1873300</v>
      </c>
      <c r="L2305" s="6">
        <v>1894000</v>
      </c>
      <c r="M2305" s="6">
        <v>240300</v>
      </c>
      <c r="N2305" s="6">
        <v>234900</v>
      </c>
      <c r="O2305" s="6">
        <v>197900</v>
      </c>
      <c r="P2305" s="6">
        <v>193700</v>
      </c>
      <c r="Q2305" s="6">
        <v>143800</v>
      </c>
      <c r="R2305" s="6">
        <v>149600</v>
      </c>
      <c r="S2305" s="6">
        <v>231200</v>
      </c>
      <c r="T2305" s="6">
        <v>215800</v>
      </c>
      <c r="U2305" s="6" t="s">
        <v>4474</v>
      </c>
      <c r="V2305" s="6" t="s">
        <v>4474</v>
      </c>
      <c r="W2305" s="6">
        <v>1797700</v>
      </c>
      <c r="X2305" s="6">
        <v>1700300</v>
      </c>
      <c r="Y2305" s="6">
        <v>965600</v>
      </c>
      <c r="Z2305" s="6">
        <v>876800</v>
      </c>
      <c r="AA2305" s="6">
        <v>373100</v>
      </c>
      <c r="AB2305" s="6">
        <v>332800</v>
      </c>
      <c r="AC2305" s="6">
        <v>24941596</v>
      </c>
      <c r="AD2305" s="6">
        <v>24941421</v>
      </c>
      <c r="AF2305">
        <f>Q2305/W2305</f>
        <v>7.9991099738554824E-2</v>
      </c>
      <c r="AG2305">
        <f>R2305/X2305</f>
        <v>8.7984473328236196E-2</v>
      </c>
      <c r="AH2305" t="e">
        <f>U2305/W2305</f>
        <v>#VALUE!</v>
      </c>
      <c r="AI2305" t="e">
        <f>V2305/X2305</f>
        <v>#VALUE!</v>
      </c>
      <c r="AJ2305">
        <f>Y2305/AA2305</f>
        <v>2.5880461002412223</v>
      </c>
      <c r="AK2305">
        <f>Z2305/AB2305</f>
        <v>2.6346153846153846</v>
      </c>
      <c r="AL2305">
        <f>O2305/K2305</f>
        <v>0.10564244915389953</v>
      </c>
      <c r="AM2305">
        <f>P2305/L2305</f>
        <v>0.10227032734952482</v>
      </c>
      <c r="AN2305">
        <f>K2305/W2305</f>
        <v>1.0420537353284753</v>
      </c>
      <c r="AO2305">
        <f>L2305/X2305</f>
        <v>1.1139210727518674</v>
      </c>
      <c r="AP2305">
        <f>IF(OR(Q2305&lt;0, Q2305="NA"), 0, 1)</f>
        <v>1</v>
      </c>
      <c r="AQ2305">
        <f>IF(OR(S2305&lt;0, S2305="NA"), 0, 1)</f>
        <v>1</v>
      </c>
      <c r="AR2305">
        <f>IFERROR(IF((AF2305-AG2305)&gt;0,1,0),0)</f>
        <v>0</v>
      </c>
      <c r="AS2305">
        <f>IFERROR(IF((S2305-Q2305)&gt;0,1,0),0)</f>
        <v>1</v>
      </c>
      <c r="AT2305">
        <f>IFERROR(IF((AH2305-AI2305)&lt;0,1,0),0)</f>
        <v>0</v>
      </c>
      <c r="AU2305">
        <f>IFERROR(IF((AJ2305-AK2305)&gt;0,1,0),0)</f>
        <v>0</v>
      </c>
      <c r="AV2305">
        <f>IFERROR(IF((AL2305-AM2305)&gt;0,1,0),0)</f>
        <v>1</v>
      </c>
      <c r="AW2305">
        <f>IFERROR(IF((AN2305-AO2305)&gt;0,1,0),0)</f>
        <v>0</v>
      </c>
      <c r="AX2305">
        <f>IFERROR(IF((AC2305-AD2305)&lt;0,1,0),0)</f>
        <v>0</v>
      </c>
      <c r="AY2305">
        <f>SUM(AP2305:AX2305)</f>
        <v>4</v>
      </c>
    </row>
    <row r="2306" spans="1:51" x14ac:dyDescent="0.45">
      <c r="A2306" s="1" t="s">
        <v>2005</v>
      </c>
      <c r="B2306" s="2">
        <v>20676534</v>
      </c>
      <c r="C2306" s="3" t="s">
        <v>5336</v>
      </c>
      <c r="D2306" s="5">
        <v>5.97</v>
      </c>
      <c r="E2306" s="5">
        <v>14.580220560000001</v>
      </c>
      <c r="F2306" s="3" t="s">
        <v>4470</v>
      </c>
      <c r="G2306" s="3" t="s">
        <v>4512</v>
      </c>
      <c r="H2306" s="3" t="s">
        <v>4513</v>
      </c>
      <c r="I2306" s="3" t="s">
        <v>4643</v>
      </c>
      <c r="J2306" s="3" t="s">
        <v>4813</v>
      </c>
      <c r="K2306" s="6">
        <v>1561.5060000000001</v>
      </c>
      <c r="L2306" s="6">
        <v>1529.7819999999999</v>
      </c>
      <c r="M2306" s="6">
        <v>-8163.183</v>
      </c>
      <c r="N2306" s="6">
        <v>-8012.5429999999997</v>
      </c>
      <c r="O2306" s="6">
        <v>-8291.52</v>
      </c>
      <c r="P2306" s="6">
        <v>-8126.2529999999997</v>
      </c>
      <c r="Q2306" s="6">
        <v>-8034.098</v>
      </c>
      <c r="R2306" s="6">
        <v>-7864.5259999999998</v>
      </c>
      <c r="S2306" s="6">
        <v>-6137.37</v>
      </c>
      <c r="T2306" s="6">
        <v>-6076.7330000000002</v>
      </c>
      <c r="U2306" s="6" t="s">
        <v>4474</v>
      </c>
      <c r="V2306" s="6" t="s">
        <v>4474</v>
      </c>
      <c r="W2306" s="6">
        <v>11596.838</v>
      </c>
      <c r="X2306" s="6">
        <v>7859.18</v>
      </c>
      <c r="Y2306" s="6">
        <v>10992.143</v>
      </c>
      <c r="Z2306" s="6">
        <v>7286.625</v>
      </c>
      <c r="AA2306" s="6">
        <v>653</v>
      </c>
      <c r="AB2306" s="6">
        <v>495</v>
      </c>
      <c r="AC2306" s="6">
        <v>2420934</v>
      </c>
      <c r="AD2306" s="6">
        <v>1527034</v>
      </c>
      <c r="AF2306">
        <f>Q2306/W2306</f>
        <v>-0.69278349839844278</v>
      </c>
      <c r="AG2306">
        <f>R2306/X2306</f>
        <v>-1.0006802236365626</v>
      </c>
      <c r="AH2306" t="e">
        <f>U2306/W2306</f>
        <v>#VALUE!</v>
      </c>
      <c r="AI2306" t="e">
        <f>V2306/X2306</f>
        <v>#VALUE!</v>
      </c>
      <c r="AJ2306">
        <f>Y2306/AA2306</f>
        <v>16.833297090352222</v>
      </c>
      <c r="AK2306">
        <f>Z2306/AB2306</f>
        <v>14.720454545454546</v>
      </c>
      <c r="AL2306">
        <f>O2306/K2306</f>
        <v>-5.3099507782871154</v>
      </c>
      <c r="AM2306">
        <f>P2306/L2306</f>
        <v>-5.3120333485424718</v>
      </c>
      <c r="AN2306">
        <f>K2306/W2306</f>
        <v>0.13464928974604976</v>
      </c>
      <c r="AO2306">
        <f>L2306/X2306</f>
        <v>0.19464906008005922</v>
      </c>
      <c r="AP2306">
        <f>IF(OR(Q2306&lt;0, Q2306="NA"), 0, 1)</f>
        <v>0</v>
      </c>
      <c r="AQ2306">
        <f>IF(OR(S2306&lt;0, S2306="NA"), 0, 1)</f>
        <v>0</v>
      </c>
      <c r="AR2306">
        <f>IFERROR(IF((AF2306-AG2306)&gt;0,1,0),0)</f>
        <v>1</v>
      </c>
      <c r="AS2306">
        <f>IFERROR(IF((S2306-Q2306)&gt;0,1,0),0)</f>
        <v>1</v>
      </c>
      <c r="AT2306">
        <f>IFERROR(IF((AH2306-AI2306)&lt;0,1,0),0)</f>
        <v>0</v>
      </c>
      <c r="AU2306">
        <f>IFERROR(IF((AJ2306-AK2306)&gt;0,1,0),0)</f>
        <v>1</v>
      </c>
      <c r="AV2306">
        <f>IFERROR(IF((AL2306-AM2306)&gt;0,1,0),0)</f>
        <v>1</v>
      </c>
      <c r="AW2306">
        <f>IFERROR(IF((AN2306-AO2306)&gt;0,1,0),0)</f>
        <v>0</v>
      </c>
      <c r="AX2306">
        <f>IFERROR(IF((AC2306-AD2306)&lt;0,1,0),0)</f>
        <v>0</v>
      </c>
      <c r="AY2306">
        <f>SUM(AP2306:AX2306)</f>
        <v>4</v>
      </c>
    </row>
    <row r="2307" spans="1:51" x14ac:dyDescent="0.45">
      <c r="A2307" s="1" t="s">
        <v>2006</v>
      </c>
      <c r="B2307" s="2">
        <v>4835257</v>
      </c>
      <c r="C2307" s="3" t="s">
        <v>5337</v>
      </c>
      <c r="D2307" s="5">
        <v>66.66</v>
      </c>
      <c r="E2307" s="5">
        <v>1888.59998778</v>
      </c>
      <c r="F2307" s="3" t="s">
        <v>4525</v>
      </c>
      <c r="G2307" s="3" t="s">
        <v>4526</v>
      </c>
      <c r="H2307" s="3" t="s">
        <v>4713</v>
      </c>
      <c r="I2307" s="3" t="s">
        <v>4713</v>
      </c>
      <c r="J2307" s="3" t="s">
        <v>4974</v>
      </c>
      <c r="K2307" s="6">
        <v>321185</v>
      </c>
      <c r="L2307" s="6">
        <v>321875</v>
      </c>
      <c r="M2307" s="6">
        <v>250215</v>
      </c>
      <c r="N2307" s="6">
        <v>250231</v>
      </c>
      <c r="O2307" s="6">
        <v>180550</v>
      </c>
      <c r="P2307" s="6">
        <v>181832</v>
      </c>
      <c r="Q2307" s="6">
        <v>163269</v>
      </c>
      <c r="R2307" s="6">
        <v>164648</v>
      </c>
      <c r="S2307" s="6">
        <v>266721</v>
      </c>
      <c r="T2307" s="6">
        <v>264934</v>
      </c>
      <c r="U2307" s="6">
        <v>297503</v>
      </c>
      <c r="V2307" s="6">
        <v>297146</v>
      </c>
      <c r="W2307" s="6">
        <v>2395331</v>
      </c>
      <c r="X2307" s="6">
        <v>2384175</v>
      </c>
      <c r="Y2307" s="6" t="s">
        <v>4474</v>
      </c>
      <c r="Z2307" s="6" t="s">
        <v>4474</v>
      </c>
      <c r="AA2307" s="6" t="s">
        <v>4474</v>
      </c>
      <c r="AB2307" s="6" t="s">
        <v>4474</v>
      </c>
      <c r="AC2307" s="6">
        <v>28331833</v>
      </c>
      <c r="AD2307" s="6">
        <v>28331833</v>
      </c>
      <c r="AF2307">
        <f>Q2307/W2307</f>
        <v>6.8161352230652048E-2</v>
      </c>
      <c r="AG2307">
        <f>R2307/X2307</f>
        <v>6.9058689064351406E-2</v>
      </c>
      <c r="AH2307">
        <f>U2307/W2307</f>
        <v>0.12420120643034303</v>
      </c>
      <c r="AI2307">
        <f>V2307/X2307</f>
        <v>0.1246326297356528</v>
      </c>
      <c r="AJ2307" t="e">
        <f>Y2307/AA2307</f>
        <v>#VALUE!</v>
      </c>
      <c r="AK2307" t="e">
        <f>Z2307/AB2307</f>
        <v>#VALUE!</v>
      </c>
      <c r="AL2307">
        <f>O2307/K2307</f>
        <v>0.56213708610302471</v>
      </c>
      <c r="AM2307">
        <f>P2307/L2307</f>
        <v>0.56491495145631065</v>
      </c>
      <c r="AN2307">
        <f>K2307/W2307</f>
        <v>0.13408794024708903</v>
      </c>
      <c r="AO2307">
        <f>L2307/X2307</f>
        <v>0.13500477104239411</v>
      </c>
      <c r="AP2307">
        <f>IF(OR(Q2307&lt;0, Q2307="NA"), 0, 1)</f>
        <v>1</v>
      </c>
      <c r="AQ2307">
        <f>IF(OR(S2307&lt;0, S2307="NA"), 0, 1)</f>
        <v>1</v>
      </c>
      <c r="AR2307">
        <f>IFERROR(IF((AF2307-AG2307)&gt;0,1,0),0)</f>
        <v>0</v>
      </c>
      <c r="AS2307">
        <f>IFERROR(IF((S2307-Q2307)&gt;0,1,0),0)</f>
        <v>1</v>
      </c>
      <c r="AT2307">
        <f>IFERROR(IF((AH2307-AI2307)&lt;0,1,0),0)</f>
        <v>1</v>
      </c>
      <c r="AU2307">
        <f>IFERROR(IF((AJ2307-AK2307)&gt;0,1,0),0)</f>
        <v>0</v>
      </c>
      <c r="AV2307">
        <f>IFERROR(IF((AL2307-AM2307)&gt;0,1,0),0)</f>
        <v>0</v>
      </c>
      <c r="AW2307">
        <f>IFERROR(IF((AN2307-AO2307)&gt;0,1,0),0)</f>
        <v>0</v>
      </c>
      <c r="AX2307">
        <f>IFERROR(IF((AC2307-AD2307)&lt;0,1,0),0)</f>
        <v>0</v>
      </c>
      <c r="AY2307">
        <f>SUM(AP2307:AX2307)</f>
        <v>4</v>
      </c>
    </row>
    <row r="2308" spans="1:51" x14ac:dyDescent="0.45">
      <c r="A2308" s="1" t="s">
        <v>2010</v>
      </c>
      <c r="B2308" s="2">
        <v>8390123</v>
      </c>
      <c r="C2308" s="3" t="s">
        <v>5337</v>
      </c>
      <c r="D2308" s="5">
        <v>16.8</v>
      </c>
      <c r="E2308" s="5">
        <v>1161.9478079999999</v>
      </c>
      <c r="F2308" s="3" t="s">
        <v>4654</v>
      </c>
      <c r="G2308" s="3" t="s">
        <v>4654</v>
      </c>
      <c r="H2308" s="3" t="s">
        <v>4747</v>
      </c>
      <c r="I2308" s="3" t="s">
        <v>4748</v>
      </c>
      <c r="J2308" s="3" t="s">
        <v>4749</v>
      </c>
      <c r="K2308" s="6">
        <v>543306</v>
      </c>
      <c r="L2308" s="6">
        <v>530575</v>
      </c>
      <c r="M2308" s="6">
        <v>98130</v>
      </c>
      <c r="N2308" s="6">
        <v>114247</v>
      </c>
      <c r="O2308" s="6">
        <v>72879</v>
      </c>
      <c r="P2308" s="6">
        <v>91014</v>
      </c>
      <c r="Q2308" s="6">
        <v>126985</v>
      </c>
      <c r="R2308" s="6">
        <v>59765</v>
      </c>
      <c r="S2308" s="6">
        <v>78479</v>
      </c>
      <c r="T2308" s="6">
        <v>88711</v>
      </c>
      <c r="U2308" s="6">
        <v>7163</v>
      </c>
      <c r="V2308" s="6">
        <v>9733</v>
      </c>
      <c r="W2308" s="6">
        <v>1132783</v>
      </c>
      <c r="X2308" s="6">
        <v>471629</v>
      </c>
      <c r="Y2308" s="6">
        <v>677332</v>
      </c>
      <c r="Z2308" s="6">
        <v>294982</v>
      </c>
      <c r="AA2308" s="6">
        <v>174805</v>
      </c>
      <c r="AB2308" s="6">
        <v>80698</v>
      </c>
      <c r="AC2308" s="6">
        <v>67131395</v>
      </c>
      <c r="AD2308" s="6">
        <v>15393464</v>
      </c>
      <c r="AF2308">
        <f>Q2308/W2308</f>
        <v>0.11210002268748737</v>
      </c>
      <c r="AG2308">
        <f>R2308/X2308</f>
        <v>0.12672036706818282</v>
      </c>
      <c r="AH2308">
        <f>U2308/W2308</f>
        <v>6.3233646691378664E-3</v>
      </c>
      <c r="AI2308">
        <f>V2308/X2308</f>
        <v>2.0636983730856245E-2</v>
      </c>
      <c r="AJ2308">
        <f>Y2308/AA2308</f>
        <v>3.8747861903263638</v>
      </c>
      <c r="AK2308">
        <f>Z2308/AB2308</f>
        <v>3.6553817938486706</v>
      </c>
      <c r="AL2308">
        <f>O2308/K2308</f>
        <v>0.13413987697540614</v>
      </c>
      <c r="AM2308">
        <f>P2308/L2308</f>
        <v>0.17153842529331387</v>
      </c>
      <c r="AN2308">
        <f>K2308/W2308</f>
        <v>0.47962054515295516</v>
      </c>
      <c r="AO2308">
        <f>L2308/X2308</f>
        <v>1.1249838326311572</v>
      </c>
      <c r="AP2308">
        <f>IF(OR(Q2308&lt;0, Q2308="NA"), 0, 1)</f>
        <v>1</v>
      </c>
      <c r="AQ2308">
        <f>IF(OR(S2308&lt;0, S2308="NA"), 0, 1)</f>
        <v>1</v>
      </c>
      <c r="AR2308">
        <f>IFERROR(IF((AF2308-AG2308)&gt;0,1,0),0)</f>
        <v>0</v>
      </c>
      <c r="AS2308">
        <f>IFERROR(IF((S2308-Q2308)&gt;0,1,0),0)</f>
        <v>0</v>
      </c>
      <c r="AT2308">
        <f>IFERROR(IF((AH2308-AI2308)&lt;0,1,0),0)</f>
        <v>1</v>
      </c>
      <c r="AU2308">
        <f>IFERROR(IF((AJ2308-AK2308)&gt;0,1,0),0)</f>
        <v>1</v>
      </c>
      <c r="AV2308">
        <f>IFERROR(IF((AL2308-AM2308)&gt;0,1,0),0)</f>
        <v>0</v>
      </c>
      <c r="AW2308">
        <f>IFERROR(IF((AN2308-AO2308)&gt;0,1,0),0)</f>
        <v>0</v>
      </c>
      <c r="AX2308">
        <f>IFERROR(IF((AC2308-AD2308)&lt;0,1,0),0)</f>
        <v>0</v>
      </c>
      <c r="AY2308">
        <f>SUM(AP2308:AX2308)</f>
        <v>4</v>
      </c>
    </row>
    <row r="2309" spans="1:51" x14ac:dyDescent="0.45">
      <c r="A2309" s="1" t="s">
        <v>2017</v>
      </c>
      <c r="B2309" s="2">
        <v>5721587</v>
      </c>
      <c r="C2309" s="3" t="s">
        <v>5337</v>
      </c>
      <c r="D2309" s="5">
        <v>16.920000000000002</v>
      </c>
      <c r="E2309" s="5">
        <v>181.27089720000001</v>
      </c>
      <c r="F2309" s="3" t="s">
        <v>4480</v>
      </c>
      <c r="G2309" s="3" t="s">
        <v>4491</v>
      </c>
      <c r="H2309" s="3" t="s">
        <v>4492</v>
      </c>
      <c r="I2309" s="3" t="s">
        <v>4493</v>
      </c>
      <c r="J2309" s="3"/>
      <c r="K2309" s="6">
        <v>10293.715</v>
      </c>
      <c r="L2309" s="6">
        <v>10153.286</v>
      </c>
      <c r="M2309" s="6" t="s">
        <v>4474</v>
      </c>
      <c r="N2309" s="6" t="s">
        <v>4474</v>
      </c>
      <c r="O2309" s="6">
        <v>8651.3029999999999</v>
      </c>
      <c r="P2309" s="6">
        <v>8521.2880000000005</v>
      </c>
      <c r="Q2309" s="6">
        <v>25791.968000000001</v>
      </c>
      <c r="R2309" s="6">
        <v>17807.138999999999</v>
      </c>
      <c r="S2309" s="6" t="s">
        <v>4474</v>
      </c>
      <c r="T2309" s="6" t="s">
        <v>4474</v>
      </c>
      <c r="U2309" s="6" t="s">
        <v>4474</v>
      </c>
      <c r="V2309" s="6" t="s">
        <v>4474</v>
      </c>
      <c r="W2309" s="6">
        <v>197441.31</v>
      </c>
      <c r="X2309" s="6">
        <v>197441.31</v>
      </c>
      <c r="Y2309" s="6">
        <v>3440.2489999999998</v>
      </c>
      <c r="Z2309" s="6">
        <v>3440.2489999999998</v>
      </c>
      <c r="AA2309" s="6">
        <v>1395</v>
      </c>
      <c r="AB2309" s="6">
        <v>1395</v>
      </c>
      <c r="AC2309" s="6">
        <v>10713411</v>
      </c>
      <c r="AD2309" s="6">
        <v>10713411</v>
      </c>
      <c r="AF2309">
        <f>Q2309/W2309</f>
        <v>0.1306310619596274</v>
      </c>
      <c r="AG2309">
        <f>R2309/X2309</f>
        <v>9.0189530245722127E-2</v>
      </c>
      <c r="AH2309" t="e">
        <f>U2309/W2309</f>
        <v>#VALUE!</v>
      </c>
      <c r="AI2309" t="e">
        <f>V2309/X2309</f>
        <v>#VALUE!</v>
      </c>
      <c r="AJ2309">
        <f>Y2309/AA2309</f>
        <v>2.466128315412186</v>
      </c>
      <c r="AK2309">
        <f>Z2309/AB2309</f>
        <v>2.466128315412186</v>
      </c>
      <c r="AL2309">
        <f>O2309/K2309</f>
        <v>0.84044516484087617</v>
      </c>
      <c r="AM2309">
        <f>P2309/L2309</f>
        <v>0.83926405697623419</v>
      </c>
      <c r="AN2309">
        <f>K2309/W2309</f>
        <v>5.2135568792569295E-2</v>
      </c>
      <c r="AO2309">
        <f>L2309/X2309</f>
        <v>5.1424324524589109E-2</v>
      </c>
      <c r="AP2309">
        <f>IF(OR(Q2309&lt;0, Q2309="NA"), 0, 1)</f>
        <v>1</v>
      </c>
      <c r="AQ2309">
        <f>IF(OR(S2309&lt;0, S2309="NA"), 0, 1)</f>
        <v>0</v>
      </c>
      <c r="AR2309">
        <f>IFERROR(IF((AF2309-AG2309)&gt;0,1,0),0)</f>
        <v>1</v>
      </c>
      <c r="AS2309">
        <f>IFERROR(IF((S2309-Q2309)&gt;0,1,0),0)</f>
        <v>0</v>
      </c>
      <c r="AT2309">
        <f>IFERROR(IF((AH2309-AI2309)&lt;0,1,0),0)</f>
        <v>0</v>
      </c>
      <c r="AU2309">
        <f>IFERROR(IF((AJ2309-AK2309)&gt;0,1,0),0)</f>
        <v>0</v>
      </c>
      <c r="AV2309">
        <f>IFERROR(IF((AL2309-AM2309)&gt;0,1,0),0)</f>
        <v>1</v>
      </c>
      <c r="AW2309">
        <f>IFERROR(IF((AN2309-AO2309)&gt;0,1,0),0)</f>
        <v>1</v>
      </c>
      <c r="AX2309">
        <f>IFERROR(IF((AC2309-AD2309)&lt;0,1,0),0)</f>
        <v>0</v>
      </c>
      <c r="AY2309">
        <f>SUM(AP2309:AX2309)</f>
        <v>4</v>
      </c>
    </row>
    <row r="2310" spans="1:51" x14ac:dyDescent="0.45">
      <c r="A2310" s="1" t="s">
        <v>2018</v>
      </c>
      <c r="B2310" s="2">
        <v>4810503</v>
      </c>
      <c r="C2310" s="3" t="s">
        <v>5335</v>
      </c>
      <c r="D2310" s="5">
        <v>78.45</v>
      </c>
      <c r="E2310" s="5">
        <v>14034.918462449999</v>
      </c>
      <c r="F2310" s="3" t="s">
        <v>4470</v>
      </c>
      <c r="G2310" s="3" t="s">
        <v>4471</v>
      </c>
      <c r="H2310" s="3" t="s">
        <v>4489</v>
      </c>
      <c r="I2310" s="3" t="s">
        <v>4489</v>
      </c>
      <c r="J2310" s="3" t="s">
        <v>4495</v>
      </c>
      <c r="K2310" s="6">
        <v>342958</v>
      </c>
      <c r="L2310" s="6">
        <v>328605</v>
      </c>
      <c r="M2310" s="6">
        <v>-695056</v>
      </c>
      <c r="N2310" s="6">
        <v>-634946</v>
      </c>
      <c r="O2310" s="6">
        <v>-703928</v>
      </c>
      <c r="P2310" s="6">
        <v>-643852</v>
      </c>
      <c r="Q2310" s="6">
        <v>-864285</v>
      </c>
      <c r="R2310" s="6">
        <v>-802694</v>
      </c>
      <c r="S2310" s="6">
        <v>-618722</v>
      </c>
      <c r="T2310" s="6">
        <v>-574139</v>
      </c>
      <c r="U2310" s="6">
        <v>1114880</v>
      </c>
      <c r="V2310" s="6">
        <v>1105202</v>
      </c>
      <c r="W2310" s="6">
        <v>2052972</v>
      </c>
      <c r="X2310" s="6">
        <v>1810118</v>
      </c>
      <c r="Y2310" s="6">
        <v>1649845</v>
      </c>
      <c r="Z2310" s="6">
        <v>1418184</v>
      </c>
      <c r="AA2310" s="6">
        <v>259188</v>
      </c>
      <c r="AB2310" s="6">
        <v>524151</v>
      </c>
      <c r="AC2310" s="6">
        <v>178846991</v>
      </c>
      <c r="AD2310" s="6">
        <v>166666599</v>
      </c>
      <c r="AF2310">
        <f>Q2310/W2310</f>
        <v>-0.42099210315581509</v>
      </c>
      <c r="AG2310">
        <f>R2310/X2310</f>
        <v>-0.44344843816811941</v>
      </c>
      <c r="AH2310">
        <f>U2310/W2310</f>
        <v>0.54305660281776857</v>
      </c>
      <c r="AI2310">
        <f>V2310/X2310</f>
        <v>0.61056903472591295</v>
      </c>
      <c r="AJ2310">
        <f>Y2310/AA2310</f>
        <v>6.3654374430915013</v>
      </c>
      <c r="AK2310">
        <f>Z2310/AB2310</f>
        <v>2.7056783255206991</v>
      </c>
      <c r="AL2310">
        <f>O2310/K2310</f>
        <v>-2.0525195504988951</v>
      </c>
      <c r="AM2310">
        <f>P2310/L2310</f>
        <v>-1.9593493708251548</v>
      </c>
      <c r="AN2310">
        <f>K2310/W2310</f>
        <v>0.16705439723483809</v>
      </c>
      <c r="AO2310">
        <f>L2310/X2310</f>
        <v>0.1815378886901296</v>
      </c>
      <c r="AP2310">
        <f>IF(OR(Q2310&lt;0, Q2310="NA"), 0, 1)</f>
        <v>0</v>
      </c>
      <c r="AQ2310">
        <f>IF(OR(S2310&lt;0, S2310="NA"), 0, 1)</f>
        <v>0</v>
      </c>
      <c r="AR2310">
        <f>IFERROR(IF((AF2310-AG2310)&gt;0,1,0),0)</f>
        <v>1</v>
      </c>
      <c r="AS2310">
        <f>IFERROR(IF((S2310-Q2310)&gt;0,1,0),0)</f>
        <v>1</v>
      </c>
      <c r="AT2310">
        <f>IFERROR(IF((AH2310-AI2310)&lt;0,1,0),0)</f>
        <v>1</v>
      </c>
      <c r="AU2310">
        <f>IFERROR(IF((AJ2310-AK2310)&gt;0,1,0),0)</f>
        <v>1</v>
      </c>
      <c r="AV2310">
        <f>IFERROR(IF((AL2310-AM2310)&gt;0,1,0),0)</f>
        <v>0</v>
      </c>
      <c r="AW2310">
        <f>IFERROR(IF((AN2310-AO2310)&gt;0,1,0),0)</f>
        <v>0</v>
      </c>
      <c r="AX2310">
        <f>IFERROR(IF((AC2310-AD2310)&lt;0,1,0),0)</f>
        <v>0</v>
      </c>
      <c r="AY2310">
        <f>SUM(AP2310:AX2310)</f>
        <v>4</v>
      </c>
    </row>
    <row r="2311" spans="1:51" x14ac:dyDescent="0.45">
      <c r="A2311" s="1" t="s">
        <v>2036</v>
      </c>
      <c r="B2311" s="2">
        <v>4103938</v>
      </c>
      <c r="C2311" s="3" t="s">
        <v>5335</v>
      </c>
      <c r="D2311" s="7">
        <v>172.39</v>
      </c>
      <c r="E2311" s="5">
        <v>4369.0063042600004</v>
      </c>
      <c r="F2311" s="3" t="s">
        <v>4500</v>
      </c>
      <c r="G2311" s="3" t="s">
        <v>4501</v>
      </c>
      <c r="H2311" s="3" t="s">
        <v>4502</v>
      </c>
      <c r="I2311" s="3" t="s">
        <v>4538</v>
      </c>
      <c r="J2311" s="3" t="s">
        <v>4504</v>
      </c>
      <c r="K2311" s="6">
        <v>721232</v>
      </c>
      <c r="L2311" s="6">
        <v>732659</v>
      </c>
      <c r="M2311" s="6">
        <v>369207</v>
      </c>
      <c r="N2311" s="6">
        <v>393096</v>
      </c>
      <c r="O2311" s="6">
        <v>297948</v>
      </c>
      <c r="P2311" s="6">
        <v>319859</v>
      </c>
      <c r="Q2311" s="6">
        <v>264592</v>
      </c>
      <c r="R2311" s="6">
        <v>277556</v>
      </c>
      <c r="S2311" s="6">
        <v>55909</v>
      </c>
      <c r="T2311" s="6">
        <v>288888</v>
      </c>
      <c r="U2311" s="6">
        <v>18302</v>
      </c>
      <c r="V2311" s="6">
        <v>17687</v>
      </c>
      <c r="W2311" s="6">
        <v>1725350</v>
      </c>
      <c r="X2311" s="6">
        <v>1636295</v>
      </c>
      <c r="Y2311" s="6">
        <v>1153736</v>
      </c>
      <c r="Z2311" s="6">
        <v>1057118</v>
      </c>
      <c r="AA2311" s="6">
        <v>711771</v>
      </c>
      <c r="AB2311" s="6">
        <v>699347</v>
      </c>
      <c r="AC2311" s="6">
        <v>25242000</v>
      </c>
      <c r="AD2311" s="6">
        <v>25129000</v>
      </c>
      <c r="AF2311">
        <f>Q2311/W2311</f>
        <v>0.15335555104761353</v>
      </c>
      <c r="AG2311">
        <f>R2311/X2311</f>
        <v>0.16962467036811821</v>
      </c>
      <c r="AH2311">
        <f>U2311/W2311</f>
        <v>1.0607702784942186E-2</v>
      </c>
      <c r="AI2311">
        <f>V2311/X2311</f>
        <v>1.0809175607087964E-2</v>
      </c>
      <c r="AJ2311">
        <f>Y2311/AA2311</f>
        <v>1.620937071052347</v>
      </c>
      <c r="AK2311">
        <f>Z2311/AB2311</f>
        <v>1.5115786583770288</v>
      </c>
      <c r="AL2311">
        <f>O2311/K2311</f>
        <v>0.41310978991503428</v>
      </c>
      <c r="AM2311">
        <f>P2311/L2311</f>
        <v>0.43657281218138316</v>
      </c>
      <c r="AN2311">
        <f>K2311/W2311</f>
        <v>0.41802069145390791</v>
      </c>
      <c r="AO2311">
        <f>L2311/X2311</f>
        <v>0.44775483638341496</v>
      </c>
      <c r="AP2311">
        <f>IF(OR(Q2311&lt;0, Q2311="NA"), 0, 1)</f>
        <v>1</v>
      </c>
      <c r="AQ2311">
        <f>IF(OR(S2311&lt;0, S2311="NA"), 0, 1)</f>
        <v>1</v>
      </c>
      <c r="AR2311">
        <f>IFERROR(IF((AF2311-AG2311)&gt;0,1,0),0)</f>
        <v>0</v>
      </c>
      <c r="AS2311">
        <f>IFERROR(IF((S2311-Q2311)&gt;0,1,0),0)</f>
        <v>0</v>
      </c>
      <c r="AT2311">
        <f>IFERROR(IF((AH2311-AI2311)&lt;0,1,0),0)</f>
        <v>1</v>
      </c>
      <c r="AU2311">
        <f>IFERROR(IF((AJ2311-AK2311)&gt;0,1,0),0)</f>
        <v>1</v>
      </c>
      <c r="AV2311">
        <f>IFERROR(IF((AL2311-AM2311)&gt;0,1,0),0)</f>
        <v>0</v>
      </c>
      <c r="AW2311">
        <f>IFERROR(IF((AN2311-AO2311)&gt;0,1,0),0)</f>
        <v>0</v>
      </c>
      <c r="AX2311">
        <f>IFERROR(IF((AC2311-AD2311)&lt;0,1,0),0)</f>
        <v>0</v>
      </c>
      <c r="AY2311">
        <f>SUM(AP2311:AX2311)</f>
        <v>4</v>
      </c>
    </row>
    <row r="2312" spans="1:51" x14ac:dyDescent="0.45">
      <c r="A2312" s="1" t="s">
        <v>2038</v>
      </c>
      <c r="B2312" s="2">
        <v>101236</v>
      </c>
      <c r="C2312" s="3" t="s">
        <v>5335</v>
      </c>
      <c r="D2312" s="5">
        <v>65.86</v>
      </c>
      <c r="E2312" s="5">
        <v>4096.6770666000002</v>
      </c>
      <c r="F2312" s="3" t="s">
        <v>4480</v>
      </c>
      <c r="G2312" s="3" t="s">
        <v>4481</v>
      </c>
      <c r="H2312" s="3" t="s">
        <v>4481</v>
      </c>
      <c r="I2312" s="3" t="s">
        <v>4482</v>
      </c>
      <c r="J2312" s="3" t="s">
        <v>4484</v>
      </c>
      <c r="K2312" s="6">
        <v>836410</v>
      </c>
      <c r="L2312" s="6">
        <v>837339</v>
      </c>
      <c r="M2312" s="6" t="s">
        <v>4474</v>
      </c>
      <c r="N2312" s="6" t="s">
        <v>4474</v>
      </c>
      <c r="O2312" s="6">
        <v>711421</v>
      </c>
      <c r="P2312" s="6">
        <v>697727</v>
      </c>
      <c r="Q2312" s="6">
        <v>401257</v>
      </c>
      <c r="R2312" s="6">
        <v>404851</v>
      </c>
      <c r="S2312" s="6">
        <v>491838</v>
      </c>
      <c r="T2312" s="6">
        <v>489082</v>
      </c>
      <c r="U2312" s="6" t="s">
        <v>4474</v>
      </c>
      <c r="V2312" s="6" t="s">
        <v>4474</v>
      </c>
      <c r="W2312" s="6">
        <v>15892312</v>
      </c>
      <c r="X2312" s="6">
        <v>15491734</v>
      </c>
      <c r="Y2312" s="6" t="s">
        <v>4474</v>
      </c>
      <c r="Z2312" s="6" t="s">
        <v>4474</v>
      </c>
      <c r="AA2312" s="6" t="s">
        <v>4474</v>
      </c>
      <c r="AB2312" s="6" t="s">
        <v>4474</v>
      </c>
      <c r="AC2312" s="6">
        <v>62198587</v>
      </c>
      <c r="AD2312" s="6">
        <v>62179834</v>
      </c>
      <c r="AF2312">
        <f>Q2312/W2312</f>
        <v>2.5248497512507934E-2</v>
      </c>
      <c r="AG2312">
        <f>R2312/X2312</f>
        <v>2.6133356020701104E-2</v>
      </c>
      <c r="AH2312" t="e">
        <f>U2312/W2312</f>
        <v>#VALUE!</v>
      </c>
      <c r="AI2312" t="e">
        <f>V2312/X2312</f>
        <v>#VALUE!</v>
      </c>
      <c r="AJ2312" t="e">
        <f>Y2312/AA2312</f>
        <v>#VALUE!</v>
      </c>
      <c r="AK2312" t="e">
        <f>Z2312/AB2312</f>
        <v>#VALUE!</v>
      </c>
      <c r="AL2312">
        <f>O2312/K2312</f>
        <v>0.85056491433627046</v>
      </c>
      <c r="AM2312">
        <f>P2312/L2312</f>
        <v>0.83326705193476003</v>
      </c>
      <c r="AN2312">
        <f>K2312/W2312</f>
        <v>5.2629850206816979E-2</v>
      </c>
      <c r="AO2312">
        <f>L2312/X2312</f>
        <v>5.4050695680677191E-2</v>
      </c>
      <c r="AP2312">
        <f>IF(OR(Q2312&lt;0, Q2312="NA"), 0, 1)</f>
        <v>1</v>
      </c>
      <c r="AQ2312">
        <f>IF(OR(S2312&lt;0, S2312="NA"), 0, 1)</f>
        <v>1</v>
      </c>
      <c r="AR2312">
        <f>IFERROR(IF((AF2312-AG2312)&gt;0,1,0),0)</f>
        <v>0</v>
      </c>
      <c r="AS2312">
        <f>IFERROR(IF((S2312-Q2312)&gt;0,1,0),0)</f>
        <v>1</v>
      </c>
      <c r="AT2312">
        <f>IFERROR(IF((AH2312-AI2312)&lt;0,1,0),0)</f>
        <v>0</v>
      </c>
      <c r="AU2312">
        <f>IFERROR(IF((AJ2312-AK2312)&gt;0,1,0),0)</f>
        <v>0</v>
      </c>
      <c r="AV2312">
        <f>IFERROR(IF((AL2312-AM2312)&gt;0,1,0),0)</f>
        <v>1</v>
      </c>
      <c r="AW2312">
        <f>IFERROR(IF((AN2312-AO2312)&gt;0,1,0),0)</f>
        <v>0</v>
      </c>
      <c r="AX2312">
        <f>IFERROR(IF((AC2312-AD2312)&lt;0,1,0),0)</f>
        <v>0</v>
      </c>
      <c r="AY2312">
        <f>SUM(AP2312:AX2312)</f>
        <v>4</v>
      </c>
    </row>
    <row r="2313" spans="1:51" x14ac:dyDescent="0.45">
      <c r="A2313" s="1" t="s">
        <v>2039</v>
      </c>
      <c r="B2313" s="2">
        <v>4000193</v>
      </c>
      <c r="C2313" s="3" t="s">
        <v>5337</v>
      </c>
      <c r="D2313" s="5">
        <v>223.26</v>
      </c>
      <c r="E2313" s="5">
        <v>206436.27663551999</v>
      </c>
      <c r="F2313" s="3" t="s">
        <v>4500</v>
      </c>
      <c r="G2313" s="3" t="s">
        <v>4501</v>
      </c>
      <c r="H2313" s="3" t="s">
        <v>4533</v>
      </c>
      <c r="I2313" s="3" t="s">
        <v>4534</v>
      </c>
      <c r="J2313" s="3" t="s">
        <v>4850</v>
      </c>
      <c r="K2313" s="6">
        <v>62580000</v>
      </c>
      <c r="L2313" s="6">
        <v>62365000</v>
      </c>
      <c r="M2313" s="6">
        <v>11951000</v>
      </c>
      <c r="N2313" s="6">
        <v>14626000</v>
      </c>
      <c r="O2313" s="6">
        <v>7245000</v>
      </c>
      <c r="P2313" s="6">
        <v>9995000</v>
      </c>
      <c r="Q2313" s="6">
        <v>6397000</v>
      </c>
      <c r="R2313" s="6">
        <v>8430000</v>
      </c>
      <c r="S2313" s="6">
        <v>13578000</v>
      </c>
      <c r="T2313" s="6">
        <v>13753000</v>
      </c>
      <c r="U2313" s="6">
        <v>52102000</v>
      </c>
      <c r="V2313" s="6">
        <v>52106000</v>
      </c>
      <c r="W2313" s="6">
        <v>134339000</v>
      </c>
      <c r="X2313" s="6">
        <v>133848000</v>
      </c>
      <c r="Y2313" s="6">
        <v>30543000</v>
      </c>
      <c r="Z2313" s="6">
        <v>33299000</v>
      </c>
      <c r="AA2313" s="6">
        <v>28853000</v>
      </c>
      <c r="AB2313" s="6">
        <v>29648000</v>
      </c>
      <c r="AC2313" s="6">
        <v>924645152</v>
      </c>
      <c r="AD2313" s="6">
        <v>921148195</v>
      </c>
      <c r="AF2313">
        <f>Q2313/W2313</f>
        <v>4.761833868050231E-2</v>
      </c>
      <c r="AG2313">
        <f>R2313/X2313</f>
        <v>6.2981889904966823E-2</v>
      </c>
      <c r="AH2313">
        <f>U2313/W2313</f>
        <v>0.38783971892004554</v>
      </c>
      <c r="AI2313">
        <f>V2313/X2313</f>
        <v>0.38929233160002391</v>
      </c>
      <c r="AJ2313">
        <f>Y2313/AA2313</f>
        <v>1.0585727653970125</v>
      </c>
      <c r="AK2313">
        <f>Z2313/AB2313</f>
        <v>1.1231449001618996</v>
      </c>
      <c r="AL2313">
        <f>O2313/K2313</f>
        <v>0.11577181208053691</v>
      </c>
      <c r="AM2313">
        <f>P2313/L2313</f>
        <v>0.1602661749378658</v>
      </c>
      <c r="AN2313">
        <f>K2313/W2313</f>
        <v>0.4658364287362568</v>
      </c>
      <c r="AO2313">
        <f>L2313/X2313</f>
        <v>0.46593897555436015</v>
      </c>
      <c r="AP2313">
        <f>IF(OR(Q2313&lt;0, Q2313="NA"), 0, 1)</f>
        <v>1</v>
      </c>
      <c r="AQ2313">
        <f>IF(OR(S2313&lt;0, S2313="NA"), 0, 1)</f>
        <v>1</v>
      </c>
      <c r="AR2313">
        <f>IFERROR(IF((AF2313-AG2313)&gt;0,1,0),0)</f>
        <v>0</v>
      </c>
      <c r="AS2313">
        <f>IFERROR(IF((S2313-Q2313)&gt;0,1,0),0)</f>
        <v>1</v>
      </c>
      <c r="AT2313">
        <f>IFERROR(IF((AH2313-AI2313)&lt;0,1,0),0)</f>
        <v>1</v>
      </c>
      <c r="AU2313">
        <f>IFERROR(IF((AJ2313-AK2313)&gt;0,1,0),0)</f>
        <v>0</v>
      </c>
      <c r="AV2313">
        <f>IFERROR(IF((AL2313-AM2313)&gt;0,1,0),0)</f>
        <v>0</v>
      </c>
      <c r="AW2313">
        <f>IFERROR(IF((AN2313-AO2313)&gt;0,1,0),0)</f>
        <v>0</v>
      </c>
      <c r="AX2313">
        <f>IFERROR(IF((AC2313-AD2313)&lt;0,1,0),0)</f>
        <v>0</v>
      </c>
      <c r="AY2313">
        <f>SUM(AP2313:AX2313)</f>
        <v>4</v>
      </c>
    </row>
    <row r="2314" spans="1:51" x14ac:dyDescent="0.45">
      <c r="A2314" s="1" t="s">
        <v>2041</v>
      </c>
      <c r="B2314" s="2">
        <v>4988308</v>
      </c>
      <c r="C2314" s="3" t="s">
        <v>5337</v>
      </c>
      <c r="D2314" s="5">
        <v>17.41</v>
      </c>
      <c r="E2314" s="5">
        <v>3514.3406418999998</v>
      </c>
      <c r="F2314" s="3" t="s">
        <v>4475</v>
      </c>
      <c r="G2314" s="3" t="s">
        <v>4529</v>
      </c>
      <c r="H2314" s="3" t="s">
        <v>4530</v>
      </c>
      <c r="I2314" s="3" t="s">
        <v>4531</v>
      </c>
      <c r="J2314" s="3" t="s">
        <v>4937</v>
      </c>
      <c r="K2314" s="6">
        <v>4320000</v>
      </c>
      <c r="L2314" s="6">
        <v>4335000</v>
      </c>
      <c r="M2314" s="6">
        <v>1566000</v>
      </c>
      <c r="N2314" s="6">
        <v>1589000</v>
      </c>
      <c r="O2314" s="6">
        <v>1039000</v>
      </c>
      <c r="P2314" s="6">
        <v>1055000</v>
      </c>
      <c r="Q2314" s="6">
        <v>220000</v>
      </c>
      <c r="R2314" s="6">
        <v>304000</v>
      </c>
      <c r="S2314" s="6">
        <v>1149000</v>
      </c>
      <c r="T2314" s="6">
        <v>1184000</v>
      </c>
      <c r="U2314" s="6">
        <v>5406000</v>
      </c>
      <c r="V2314" s="6">
        <v>4833000</v>
      </c>
      <c r="W2314" s="6">
        <v>10252000</v>
      </c>
      <c r="X2314" s="6">
        <v>10042000</v>
      </c>
      <c r="Y2314" s="6">
        <v>6056000</v>
      </c>
      <c r="Z2314" s="6">
        <v>1963000</v>
      </c>
      <c r="AA2314" s="6">
        <v>2563000</v>
      </c>
      <c r="AB2314" s="6">
        <v>2331000</v>
      </c>
      <c r="AC2314" s="6">
        <v>202000000</v>
      </c>
      <c r="AD2314" s="6">
        <v>202000000</v>
      </c>
      <c r="AF2314">
        <f>Q2314/W2314</f>
        <v>2.1459227467811159E-2</v>
      </c>
      <c r="AG2314">
        <f>R2314/X2314</f>
        <v>3.0272854013144793E-2</v>
      </c>
      <c r="AH2314">
        <f>U2314/W2314</f>
        <v>0.52731174404994152</v>
      </c>
      <c r="AI2314">
        <f>V2314/X2314</f>
        <v>0.48127862975502889</v>
      </c>
      <c r="AJ2314">
        <f>Y2314/AA2314</f>
        <v>2.3628560280920796</v>
      </c>
      <c r="AK2314">
        <f>Z2314/AB2314</f>
        <v>0.84212784212784209</v>
      </c>
      <c r="AL2314">
        <f>O2314/K2314</f>
        <v>0.24050925925925926</v>
      </c>
      <c r="AM2314">
        <f>P2314/L2314</f>
        <v>0.24336793540945789</v>
      </c>
      <c r="AN2314">
        <f>K2314/W2314</f>
        <v>0.42138119391338275</v>
      </c>
      <c r="AO2314">
        <f>L2314/X2314</f>
        <v>0.43168691495717987</v>
      </c>
      <c r="AP2314">
        <f>IF(OR(Q2314&lt;0, Q2314="NA"), 0, 1)</f>
        <v>1</v>
      </c>
      <c r="AQ2314">
        <f>IF(OR(S2314&lt;0, S2314="NA"), 0, 1)</f>
        <v>1</v>
      </c>
      <c r="AR2314">
        <f>IFERROR(IF((AF2314-AG2314)&gt;0,1,0),0)</f>
        <v>0</v>
      </c>
      <c r="AS2314">
        <f>IFERROR(IF((S2314-Q2314)&gt;0,1,0),0)</f>
        <v>1</v>
      </c>
      <c r="AT2314">
        <f>IFERROR(IF((AH2314-AI2314)&lt;0,1,0),0)</f>
        <v>0</v>
      </c>
      <c r="AU2314">
        <f>IFERROR(IF((AJ2314-AK2314)&gt;0,1,0),0)</f>
        <v>1</v>
      </c>
      <c r="AV2314">
        <f>IFERROR(IF((AL2314-AM2314)&gt;0,1,0),0)</f>
        <v>0</v>
      </c>
      <c r="AW2314">
        <f>IFERROR(IF((AN2314-AO2314)&gt;0,1,0),0)</f>
        <v>0</v>
      </c>
      <c r="AX2314">
        <f>IFERROR(IF((AC2314-AD2314)&lt;0,1,0),0)</f>
        <v>0</v>
      </c>
      <c r="AY2314">
        <f>SUM(AP2314:AX2314)</f>
        <v>4</v>
      </c>
    </row>
    <row r="2315" spans="1:51" x14ac:dyDescent="0.45">
      <c r="A2315" s="1" t="s">
        <v>2042</v>
      </c>
      <c r="B2315" s="2">
        <v>4402898</v>
      </c>
      <c r="C2315" s="3" t="s">
        <v>5336</v>
      </c>
      <c r="D2315" s="5">
        <v>24.16</v>
      </c>
      <c r="E2315" s="5">
        <v>1071.2078919999999</v>
      </c>
      <c r="F2315" s="3" t="s">
        <v>4480</v>
      </c>
      <c r="G2315" s="3" t="s">
        <v>4509</v>
      </c>
      <c r="H2315" s="3" t="s">
        <v>4509</v>
      </c>
      <c r="I2315" s="3" t="s">
        <v>4677</v>
      </c>
      <c r="J2315" s="3" t="s">
        <v>4691</v>
      </c>
      <c r="K2315" s="6">
        <v>521700</v>
      </c>
      <c r="L2315" s="6">
        <v>486600</v>
      </c>
      <c r="M2315" s="6" t="s">
        <v>4474</v>
      </c>
      <c r="N2315" s="6" t="s">
        <v>4474</v>
      </c>
      <c r="O2315" s="6" t="s">
        <v>4474</v>
      </c>
      <c r="P2315" s="6" t="s">
        <v>4474</v>
      </c>
      <c r="Q2315" s="6">
        <v>138200</v>
      </c>
      <c r="R2315" s="6">
        <v>114600</v>
      </c>
      <c r="S2315" s="6" t="s">
        <v>4474</v>
      </c>
      <c r="T2315" s="6">
        <v>229524</v>
      </c>
      <c r="U2315" s="6" t="s">
        <v>4474</v>
      </c>
      <c r="V2315" s="6" t="s">
        <v>4474</v>
      </c>
      <c r="W2315" s="6">
        <v>2009900</v>
      </c>
      <c r="X2315" s="6">
        <v>1958350</v>
      </c>
      <c r="Y2315" s="6" t="s">
        <v>4474</v>
      </c>
      <c r="Z2315" s="6" t="s">
        <v>4474</v>
      </c>
      <c r="AA2315" s="6" t="s">
        <v>4474</v>
      </c>
      <c r="AB2315" s="6" t="s">
        <v>4474</v>
      </c>
      <c r="AC2315" s="6">
        <v>45340740</v>
      </c>
      <c r="AD2315" s="6">
        <v>45669974</v>
      </c>
      <c r="AF2315">
        <f>Q2315/W2315</f>
        <v>6.8759639783073784E-2</v>
      </c>
      <c r="AG2315">
        <f>R2315/X2315</f>
        <v>5.8518650905098682E-2</v>
      </c>
      <c r="AH2315" t="e">
        <f>U2315/W2315</f>
        <v>#VALUE!</v>
      </c>
      <c r="AI2315" t="e">
        <f>V2315/X2315</f>
        <v>#VALUE!</v>
      </c>
      <c r="AJ2315" t="e">
        <f>Y2315/AA2315</f>
        <v>#VALUE!</v>
      </c>
      <c r="AK2315" t="e">
        <f>Z2315/AB2315</f>
        <v>#VALUE!</v>
      </c>
      <c r="AL2315" t="e">
        <f>O2315/K2315</f>
        <v>#VALUE!</v>
      </c>
      <c r="AM2315" t="e">
        <f>P2315/L2315</f>
        <v>#VALUE!</v>
      </c>
      <c r="AN2315">
        <f>K2315/W2315</f>
        <v>0.259565152495149</v>
      </c>
      <c r="AO2315">
        <f>L2315/X2315</f>
        <v>0.24847448106824624</v>
      </c>
      <c r="AP2315">
        <f>IF(OR(Q2315&lt;0, Q2315="NA"), 0, 1)</f>
        <v>1</v>
      </c>
      <c r="AQ2315">
        <f>IF(OR(S2315&lt;0, S2315="NA"), 0, 1)</f>
        <v>0</v>
      </c>
      <c r="AR2315">
        <f>IFERROR(IF((AF2315-AG2315)&gt;0,1,0),0)</f>
        <v>1</v>
      </c>
      <c r="AS2315">
        <f>IFERROR(IF((S2315-Q2315)&gt;0,1,0),0)</f>
        <v>0</v>
      </c>
      <c r="AT2315">
        <f>IFERROR(IF((AH2315-AI2315)&lt;0,1,0),0)</f>
        <v>0</v>
      </c>
      <c r="AU2315">
        <f>IFERROR(IF((AJ2315-AK2315)&gt;0,1,0),0)</f>
        <v>0</v>
      </c>
      <c r="AV2315">
        <f>IFERROR(IF((AL2315-AM2315)&gt;0,1,0),0)</f>
        <v>0</v>
      </c>
      <c r="AW2315">
        <f>IFERROR(IF((AN2315-AO2315)&gt;0,1,0),0)</f>
        <v>1</v>
      </c>
      <c r="AX2315">
        <f>IFERROR(IF((AC2315-AD2315)&lt;0,1,0),0)</f>
        <v>1</v>
      </c>
      <c r="AY2315">
        <f>SUM(AP2315:AX2315)</f>
        <v>4</v>
      </c>
    </row>
    <row r="2316" spans="1:51" x14ac:dyDescent="0.45">
      <c r="A2316" s="1" t="s">
        <v>2044</v>
      </c>
      <c r="B2316" s="2">
        <v>4060689</v>
      </c>
      <c r="C2316" s="3" t="s">
        <v>5337</v>
      </c>
      <c r="D2316" s="5">
        <v>58.19</v>
      </c>
      <c r="E2316" s="5">
        <v>20215.68816234</v>
      </c>
      <c r="F2316" s="3" t="s">
        <v>4583</v>
      </c>
      <c r="G2316" s="3" t="s">
        <v>4583</v>
      </c>
      <c r="H2316" s="3" t="s">
        <v>4682</v>
      </c>
      <c r="I2316" s="3" t="s">
        <v>4683</v>
      </c>
      <c r="J2316" s="3" t="s">
        <v>5075</v>
      </c>
      <c r="K2316" s="6">
        <v>18640000</v>
      </c>
      <c r="L2316" s="6">
        <v>18567000</v>
      </c>
      <c r="M2316" s="6">
        <v>1955000</v>
      </c>
      <c r="N2316" s="6">
        <v>2070000</v>
      </c>
      <c r="O2316" s="6">
        <v>877000</v>
      </c>
      <c r="P2316" s="6">
        <v>1001000</v>
      </c>
      <c r="Q2316" s="6">
        <v>420000</v>
      </c>
      <c r="R2316" s="6">
        <v>435000</v>
      </c>
      <c r="S2316" s="6">
        <v>1773000</v>
      </c>
      <c r="T2316" s="6">
        <v>1720000</v>
      </c>
      <c r="U2316" s="6">
        <v>5268000</v>
      </c>
      <c r="V2316" s="6">
        <v>5289000</v>
      </c>
      <c r="W2316" s="6">
        <v>23161000</v>
      </c>
      <c r="X2316" s="6">
        <v>23063000</v>
      </c>
      <c r="Y2316" s="6">
        <v>6643000</v>
      </c>
      <c r="Z2316" s="6">
        <v>6557000</v>
      </c>
      <c r="AA2316" s="6">
        <v>4353000</v>
      </c>
      <c r="AB2316" s="6">
        <v>4114000</v>
      </c>
      <c r="AC2316" s="6">
        <v>347400000</v>
      </c>
      <c r="AD2316" s="6">
        <v>347300000</v>
      </c>
      <c r="AF2316">
        <f>Q2316/W2316</f>
        <v>1.8133932040930875E-2</v>
      </c>
      <c r="AG2316">
        <f>R2316/X2316</f>
        <v>1.8861379699085114E-2</v>
      </c>
      <c r="AH2316">
        <f>U2316/W2316</f>
        <v>0.22745131902767585</v>
      </c>
      <c r="AI2316">
        <f>V2316/X2316</f>
        <v>0.22932836144473834</v>
      </c>
      <c r="AJ2316">
        <f>Y2316/AA2316</f>
        <v>1.5260739719733518</v>
      </c>
      <c r="AK2316">
        <f>Z2316/AB2316</f>
        <v>1.5938259601361207</v>
      </c>
      <c r="AL2316">
        <f>O2316/K2316</f>
        <v>4.7049356223175964E-2</v>
      </c>
      <c r="AM2316">
        <f>P2316/L2316</f>
        <v>5.3912856142618627E-2</v>
      </c>
      <c r="AN2316">
        <f>K2316/W2316</f>
        <v>0.80480117438797982</v>
      </c>
      <c r="AO2316">
        <f>L2316/X2316</f>
        <v>0.80505571694922606</v>
      </c>
      <c r="AP2316">
        <f>IF(OR(Q2316&lt;0, Q2316="NA"), 0, 1)</f>
        <v>1</v>
      </c>
      <c r="AQ2316">
        <f>IF(OR(S2316&lt;0, S2316="NA"), 0, 1)</f>
        <v>1</v>
      </c>
      <c r="AR2316">
        <f>IFERROR(IF((AF2316-AG2316)&gt;0,1,0),0)</f>
        <v>0</v>
      </c>
      <c r="AS2316">
        <f>IFERROR(IF((S2316-Q2316)&gt;0,1,0),0)</f>
        <v>1</v>
      </c>
      <c r="AT2316">
        <f>IFERROR(IF((AH2316-AI2316)&lt;0,1,0),0)</f>
        <v>1</v>
      </c>
      <c r="AU2316">
        <f>IFERROR(IF((AJ2316-AK2316)&gt;0,1,0),0)</f>
        <v>0</v>
      </c>
      <c r="AV2316">
        <f>IFERROR(IF((AL2316-AM2316)&gt;0,1,0),0)</f>
        <v>0</v>
      </c>
      <c r="AW2316">
        <f>IFERROR(IF((AN2316-AO2316)&gt;0,1,0),0)</f>
        <v>0</v>
      </c>
      <c r="AX2316">
        <f>IFERROR(IF((AC2316-AD2316)&lt;0,1,0),0)</f>
        <v>0</v>
      </c>
      <c r="AY2316">
        <f>SUM(AP2316:AX2316)</f>
        <v>4</v>
      </c>
    </row>
    <row r="2317" spans="1:51" x14ac:dyDescent="0.45">
      <c r="A2317" s="1" t="s">
        <v>2046</v>
      </c>
      <c r="B2317" s="2">
        <v>4913056</v>
      </c>
      <c r="C2317" s="3" t="s">
        <v>5335</v>
      </c>
      <c r="D2317" s="5">
        <v>144.47999999999999</v>
      </c>
      <c r="E2317" s="5">
        <v>4627.7348543999997</v>
      </c>
      <c r="F2317" s="3" t="s">
        <v>4559</v>
      </c>
      <c r="G2317" s="3" t="s">
        <v>4821</v>
      </c>
      <c r="H2317" s="3" t="s">
        <v>4822</v>
      </c>
      <c r="I2317" s="3" t="s">
        <v>4822</v>
      </c>
      <c r="J2317" s="3" t="s">
        <v>4959</v>
      </c>
      <c r="K2317" s="6">
        <v>1419560</v>
      </c>
      <c r="L2317" s="6">
        <v>1362900</v>
      </c>
      <c r="M2317" s="6">
        <v>280427</v>
      </c>
      <c r="N2317" s="6">
        <v>259867</v>
      </c>
      <c r="O2317" s="6">
        <v>257676</v>
      </c>
      <c r="P2317" s="6">
        <v>238883</v>
      </c>
      <c r="Q2317" s="6">
        <v>184966</v>
      </c>
      <c r="R2317" s="6">
        <v>174251</v>
      </c>
      <c r="S2317" s="6">
        <v>131177</v>
      </c>
      <c r="T2317" s="6">
        <v>72550</v>
      </c>
      <c r="U2317" s="6">
        <v>134585</v>
      </c>
      <c r="V2317" s="6">
        <v>108482</v>
      </c>
      <c r="W2317" s="6">
        <v>1480600</v>
      </c>
      <c r="X2317" s="6">
        <v>1363992</v>
      </c>
      <c r="Y2317" s="6">
        <v>956440</v>
      </c>
      <c r="Z2317" s="6">
        <v>857388</v>
      </c>
      <c r="AA2317" s="6">
        <v>339582</v>
      </c>
      <c r="AB2317" s="6">
        <v>332436</v>
      </c>
      <c r="AC2317" s="6">
        <v>32029580</v>
      </c>
      <c r="AD2317" s="6">
        <v>32024280</v>
      </c>
      <c r="AF2317">
        <f>Q2317/W2317</f>
        <v>0.1249263811968121</v>
      </c>
      <c r="AG2317">
        <f>R2317/X2317</f>
        <v>0.12775074927125674</v>
      </c>
      <c r="AH2317">
        <f>U2317/W2317</f>
        <v>9.0898959881129268E-2</v>
      </c>
      <c r="AI2317">
        <f>V2317/X2317</f>
        <v>7.953272453210869E-2</v>
      </c>
      <c r="AJ2317">
        <f>Y2317/AA2317</f>
        <v>2.8165214881825302</v>
      </c>
      <c r="AK2317">
        <f>Z2317/AB2317</f>
        <v>2.5791069559253512</v>
      </c>
      <c r="AL2317">
        <f>O2317/K2317</f>
        <v>0.18151821691228268</v>
      </c>
      <c r="AM2317">
        <f>P2317/L2317</f>
        <v>0.17527551544500697</v>
      </c>
      <c r="AN2317">
        <f>K2317/W2317</f>
        <v>0.95877347021477777</v>
      </c>
      <c r="AO2317">
        <f>L2317/X2317</f>
        <v>0.99919940879418645</v>
      </c>
      <c r="AP2317">
        <f>IF(OR(Q2317&lt;0, Q2317="NA"), 0, 1)</f>
        <v>1</v>
      </c>
      <c r="AQ2317">
        <f>IF(OR(S2317&lt;0, S2317="NA"), 0, 1)</f>
        <v>1</v>
      </c>
      <c r="AR2317">
        <f>IFERROR(IF((AF2317-AG2317)&gt;0,1,0),0)</f>
        <v>0</v>
      </c>
      <c r="AS2317">
        <f>IFERROR(IF((S2317-Q2317)&gt;0,1,0),0)</f>
        <v>0</v>
      </c>
      <c r="AT2317">
        <f>IFERROR(IF((AH2317-AI2317)&lt;0,1,0),0)</f>
        <v>0</v>
      </c>
      <c r="AU2317">
        <f>IFERROR(IF((AJ2317-AK2317)&gt;0,1,0),0)</f>
        <v>1</v>
      </c>
      <c r="AV2317">
        <f>IFERROR(IF((AL2317-AM2317)&gt;0,1,0),0)</f>
        <v>1</v>
      </c>
      <c r="AW2317">
        <f>IFERROR(IF((AN2317-AO2317)&gt;0,1,0),0)</f>
        <v>0</v>
      </c>
      <c r="AX2317">
        <f>IFERROR(IF((AC2317-AD2317)&lt;0,1,0),0)</f>
        <v>0</v>
      </c>
      <c r="AY2317">
        <f>SUM(AP2317:AX2317)</f>
        <v>4</v>
      </c>
    </row>
    <row r="2318" spans="1:51" x14ac:dyDescent="0.45">
      <c r="A2318" s="1" t="s">
        <v>2051</v>
      </c>
      <c r="B2318" s="2">
        <v>4410647</v>
      </c>
      <c r="C2318" s="3" t="s">
        <v>5335</v>
      </c>
      <c r="D2318" s="5">
        <v>610.45000000000005</v>
      </c>
      <c r="E2318" s="5">
        <v>217429.74220025001</v>
      </c>
      <c r="F2318" s="3" t="s">
        <v>4470</v>
      </c>
      <c r="G2318" s="3" t="s">
        <v>4512</v>
      </c>
      <c r="H2318" s="3" t="s">
        <v>4513</v>
      </c>
      <c r="I2318" s="3" t="s">
        <v>4514</v>
      </c>
      <c r="J2318" s="3" t="s">
        <v>4853</v>
      </c>
      <c r="K2318" s="6">
        <v>7866900</v>
      </c>
      <c r="L2318" s="6">
        <v>7572500</v>
      </c>
      <c r="M2318" s="6">
        <v>2505100</v>
      </c>
      <c r="N2318" s="6">
        <v>2386000</v>
      </c>
      <c r="O2318" s="6">
        <v>2064200</v>
      </c>
      <c r="P2318" s="6">
        <v>1952700</v>
      </c>
      <c r="Q2318" s="6">
        <v>2260200</v>
      </c>
      <c r="R2318" s="6">
        <v>2109400</v>
      </c>
      <c r="S2318" s="6">
        <v>1820700</v>
      </c>
      <c r="T2318" s="6">
        <v>1662600</v>
      </c>
      <c r="U2318" s="6" t="s">
        <v>4474</v>
      </c>
      <c r="V2318" s="6" t="s">
        <v>4474</v>
      </c>
      <c r="W2318" s="6">
        <v>17743400</v>
      </c>
      <c r="X2318" s="6">
        <v>16649900</v>
      </c>
      <c r="Y2318" s="6">
        <v>7215600</v>
      </c>
      <c r="Z2318" s="6">
        <v>7654300</v>
      </c>
      <c r="AA2318" s="6">
        <v>1676800</v>
      </c>
      <c r="AB2318" s="6">
        <v>1487500</v>
      </c>
      <c r="AC2318" s="6">
        <v>356200000</v>
      </c>
      <c r="AD2318" s="6">
        <v>355300000</v>
      </c>
      <c r="AF2318">
        <f>Q2318/W2318</f>
        <v>0.12738257605644915</v>
      </c>
      <c r="AG2318">
        <f>R2318/X2318</f>
        <v>0.12669145160030992</v>
      </c>
      <c r="AH2318" t="e">
        <f>U2318/W2318</f>
        <v>#VALUE!</v>
      </c>
      <c r="AI2318" t="e">
        <f>V2318/X2318</f>
        <v>#VALUE!</v>
      </c>
      <c r="AJ2318">
        <f>Y2318/AA2318</f>
        <v>4.3031965648854964</v>
      </c>
      <c r="AK2318">
        <f>Z2318/AB2318</f>
        <v>5.1457478991596641</v>
      </c>
      <c r="AL2318">
        <f>O2318/K2318</f>
        <v>0.26239052231501608</v>
      </c>
      <c r="AM2318">
        <f>P2318/L2318</f>
        <v>0.25786728293166061</v>
      </c>
      <c r="AN2318">
        <f>K2318/W2318</f>
        <v>0.44337049269023976</v>
      </c>
      <c r="AO2318">
        <f>L2318/X2318</f>
        <v>0.45480753638159988</v>
      </c>
      <c r="AP2318">
        <f>IF(OR(Q2318&lt;0, Q2318="NA"), 0, 1)</f>
        <v>1</v>
      </c>
      <c r="AQ2318">
        <f>IF(OR(S2318&lt;0, S2318="NA"), 0, 1)</f>
        <v>1</v>
      </c>
      <c r="AR2318">
        <f>IFERROR(IF((AF2318-AG2318)&gt;0,1,0),0)</f>
        <v>1</v>
      </c>
      <c r="AS2318">
        <f>IFERROR(IF((S2318-Q2318)&gt;0,1,0),0)</f>
        <v>0</v>
      </c>
      <c r="AT2318">
        <f>IFERROR(IF((AH2318-AI2318)&lt;0,1,0),0)</f>
        <v>0</v>
      </c>
      <c r="AU2318">
        <f>IFERROR(IF((AJ2318-AK2318)&gt;0,1,0),0)</f>
        <v>0</v>
      </c>
      <c r="AV2318">
        <f>IFERROR(IF((AL2318-AM2318)&gt;0,1,0),0)</f>
        <v>1</v>
      </c>
      <c r="AW2318">
        <f>IFERROR(IF((AN2318-AO2318)&gt;0,1,0),0)</f>
        <v>0</v>
      </c>
      <c r="AX2318">
        <f>IFERROR(IF((AC2318-AD2318)&lt;0,1,0),0)</f>
        <v>0</v>
      </c>
      <c r="AY2318">
        <f>SUM(AP2318:AX2318)</f>
        <v>4</v>
      </c>
    </row>
    <row r="2319" spans="1:51" x14ac:dyDescent="0.45">
      <c r="A2319" s="1" t="s">
        <v>2052</v>
      </c>
      <c r="B2319" s="2">
        <v>4098709</v>
      </c>
      <c r="C2319" s="3" t="s">
        <v>5337</v>
      </c>
      <c r="D2319" s="5">
        <v>28.73</v>
      </c>
      <c r="E2319" s="5">
        <v>2215.95728263</v>
      </c>
      <c r="F2319" s="3" t="s">
        <v>4525</v>
      </c>
      <c r="G2319" s="3" t="s">
        <v>4526</v>
      </c>
      <c r="H2319" s="3" t="s">
        <v>4527</v>
      </c>
      <c r="I2319" s="3" t="s">
        <v>4527</v>
      </c>
      <c r="J2319" s="3" t="s">
        <v>4528</v>
      </c>
      <c r="K2319" s="6">
        <v>272577</v>
      </c>
      <c r="L2319" s="6">
        <v>268664</v>
      </c>
      <c r="M2319" s="6">
        <v>158373</v>
      </c>
      <c r="N2319" s="6">
        <v>160359</v>
      </c>
      <c r="O2319" s="6">
        <v>45190</v>
      </c>
      <c r="P2319" s="6">
        <v>44992</v>
      </c>
      <c r="Q2319" s="6">
        <v>6749</v>
      </c>
      <c r="R2319" s="6">
        <v>6466</v>
      </c>
      <c r="S2319" s="6">
        <v>129710</v>
      </c>
      <c r="T2319" s="6">
        <v>127598</v>
      </c>
      <c r="U2319" s="6">
        <v>740109</v>
      </c>
      <c r="V2319" s="6">
        <v>739749</v>
      </c>
      <c r="W2319" s="6">
        <v>2620481</v>
      </c>
      <c r="X2319" s="6">
        <v>2460075</v>
      </c>
      <c r="Y2319" s="6" t="s">
        <v>4474</v>
      </c>
      <c r="Z2319" s="6" t="s">
        <v>4474</v>
      </c>
      <c r="AA2319" s="6" t="s">
        <v>4474</v>
      </c>
      <c r="AB2319" s="6" t="s">
        <v>4474</v>
      </c>
      <c r="AC2319" s="6">
        <v>77130431</v>
      </c>
      <c r="AD2319" s="6">
        <v>67917128</v>
      </c>
      <c r="AF2319">
        <f>Q2319/W2319</f>
        <v>2.5754813715497269E-3</v>
      </c>
      <c r="AG2319">
        <f>R2319/X2319</f>
        <v>2.6283751511640904E-3</v>
      </c>
      <c r="AH2319">
        <f>U2319/W2319</f>
        <v>0.28243249998759767</v>
      </c>
      <c r="AI2319">
        <f>V2319/X2319</f>
        <v>0.30070180787171125</v>
      </c>
      <c r="AJ2319" t="e">
        <f>Y2319/AA2319</f>
        <v>#VALUE!</v>
      </c>
      <c r="AK2319" t="e">
        <f>Z2319/AB2319</f>
        <v>#VALUE!</v>
      </c>
      <c r="AL2319">
        <f>O2319/K2319</f>
        <v>0.16578801586340741</v>
      </c>
      <c r="AM2319">
        <f>P2319/L2319</f>
        <v>0.16746568204150911</v>
      </c>
      <c r="AN2319">
        <f>K2319/W2319</f>
        <v>0.10401792647990961</v>
      </c>
      <c r="AO2319">
        <f>L2319/X2319</f>
        <v>0.10920967856671036</v>
      </c>
      <c r="AP2319">
        <f>IF(OR(Q2319&lt;0, Q2319="NA"), 0, 1)</f>
        <v>1</v>
      </c>
      <c r="AQ2319">
        <f>IF(OR(S2319&lt;0, S2319="NA"), 0, 1)</f>
        <v>1</v>
      </c>
      <c r="AR2319">
        <f>IFERROR(IF((AF2319-AG2319)&gt;0,1,0),0)</f>
        <v>0</v>
      </c>
      <c r="AS2319">
        <f>IFERROR(IF((S2319-Q2319)&gt;0,1,0),0)</f>
        <v>1</v>
      </c>
      <c r="AT2319">
        <f>IFERROR(IF((AH2319-AI2319)&lt;0,1,0),0)</f>
        <v>1</v>
      </c>
      <c r="AU2319">
        <f>IFERROR(IF((AJ2319-AK2319)&gt;0,1,0),0)</f>
        <v>0</v>
      </c>
      <c r="AV2319">
        <f>IFERROR(IF((AL2319-AM2319)&gt;0,1,0),0)</f>
        <v>0</v>
      </c>
      <c r="AW2319">
        <f>IFERROR(IF((AN2319-AO2319)&gt;0,1,0),0)</f>
        <v>0</v>
      </c>
      <c r="AX2319">
        <f>IFERROR(IF((AC2319-AD2319)&lt;0,1,0),0)</f>
        <v>0</v>
      </c>
      <c r="AY2319">
        <f>SUM(AP2319:AX2319)</f>
        <v>4</v>
      </c>
    </row>
    <row r="2320" spans="1:51" x14ac:dyDescent="0.45">
      <c r="A2320" s="1" t="s">
        <v>2057</v>
      </c>
      <c r="B2320" s="2">
        <v>5721492</v>
      </c>
      <c r="C2320" s="3" t="s">
        <v>5337</v>
      </c>
      <c r="D2320" s="5">
        <v>15.56</v>
      </c>
      <c r="E2320" s="5">
        <v>177.67101976000001</v>
      </c>
      <c r="F2320" s="3" t="s">
        <v>4480</v>
      </c>
      <c r="G2320" s="3" t="s">
        <v>4491</v>
      </c>
      <c r="H2320" s="3" t="s">
        <v>4492</v>
      </c>
      <c r="I2320" s="3" t="s">
        <v>4493</v>
      </c>
      <c r="J2320" s="3"/>
      <c r="K2320" s="6">
        <v>9861.7189999999991</v>
      </c>
      <c r="L2320" s="6">
        <v>9602.6769999999997</v>
      </c>
      <c r="M2320" s="6" t="s">
        <v>4474</v>
      </c>
      <c r="N2320" s="6" t="s">
        <v>4474</v>
      </c>
      <c r="O2320" s="6">
        <v>8841.2980000000007</v>
      </c>
      <c r="P2320" s="6">
        <v>8491.7880000000005</v>
      </c>
      <c r="Q2320" s="6">
        <v>188.19200000000001</v>
      </c>
      <c r="R2320" s="6">
        <v>-10957.620999999999</v>
      </c>
      <c r="S2320" s="6" t="s">
        <v>4474</v>
      </c>
      <c r="T2320" s="6" t="s">
        <v>4474</v>
      </c>
      <c r="U2320" s="6" t="s">
        <v>4474</v>
      </c>
      <c r="V2320" s="6" t="s">
        <v>4474</v>
      </c>
      <c r="W2320" s="6">
        <v>181562.008</v>
      </c>
      <c r="X2320" s="6">
        <v>181562.008</v>
      </c>
      <c r="Y2320" s="6">
        <v>2848.1660000000002</v>
      </c>
      <c r="Z2320" s="6">
        <v>2848.1660000000002</v>
      </c>
      <c r="AA2320" s="6">
        <v>328</v>
      </c>
      <c r="AB2320" s="6">
        <v>328</v>
      </c>
      <c r="AC2320" s="6">
        <v>11418446</v>
      </c>
      <c r="AD2320" s="6">
        <v>11418446</v>
      </c>
      <c r="AF2320">
        <f>Q2320/W2320</f>
        <v>1.0365164060093454E-3</v>
      </c>
      <c r="AG2320">
        <f>R2320/X2320</f>
        <v>-6.0351948740289318E-2</v>
      </c>
      <c r="AH2320" t="e">
        <f>U2320/W2320</f>
        <v>#VALUE!</v>
      </c>
      <c r="AI2320" t="e">
        <f>V2320/X2320</f>
        <v>#VALUE!</v>
      </c>
      <c r="AJ2320">
        <f>Y2320/AA2320</f>
        <v>8.6834329268292691</v>
      </c>
      <c r="AK2320">
        <f>Z2320/AB2320</f>
        <v>8.6834329268292691</v>
      </c>
      <c r="AL2320">
        <f>O2320/K2320</f>
        <v>0.896527065920252</v>
      </c>
      <c r="AM2320">
        <f>P2320/L2320</f>
        <v>0.88431465517376051</v>
      </c>
      <c r="AN2320">
        <f>K2320/W2320</f>
        <v>5.4315983330609559E-2</v>
      </c>
      <c r="AO2320">
        <f>L2320/X2320</f>
        <v>5.2889242115013398E-2</v>
      </c>
      <c r="AP2320">
        <f>IF(OR(Q2320&lt;0, Q2320="NA"), 0, 1)</f>
        <v>1</v>
      </c>
      <c r="AQ2320">
        <f>IF(OR(S2320&lt;0, S2320="NA"), 0, 1)</f>
        <v>0</v>
      </c>
      <c r="AR2320">
        <f>IFERROR(IF((AF2320-AG2320)&gt;0,1,0),0)</f>
        <v>1</v>
      </c>
      <c r="AS2320">
        <f>IFERROR(IF((S2320-Q2320)&gt;0,1,0),0)</f>
        <v>0</v>
      </c>
      <c r="AT2320">
        <f>IFERROR(IF((AH2320-AI2320)&lt;0,1,0),0)</f>
        <v>0</v>
      </c>
      <c r="AU2320">
        <f>IFERROR(IF((AJ2320-AK2320)&gt;0,1,0),0)</f>
        <v>0</v>
      </c>
      <c r="AV2320">
        <f>IFERROR(IF((AL2320-AM2320)&gt;0,1,0),0)</f>
        <v>1</v>
      </c>
      <c r="AW2320">
        <f>IFERROR(IF((AN2320-AO2320)&gt;0,1,0),0)</f>
        <v>1</v>
      </c>
      <c r="AX2320">
        <f>IFERROR(IF((AC2320-AD2320)&lt;0,1,0),0)</f>
        <v>0</v>
      </c>
      <c r="AY2320">
        <f>SUM(AP2320:AX2320)</f>
        <v>4</v>
      </c>
    </row>
    <row r="2321" spans="1:51" x14ac:dyDescent="0.45">
      <c r="A2321" s="1" t="s">
        <v>2080</v>
      </c>
      <c r="B2321" s="2">
        <v>5724484</v>
      </c>
      <c r="C2321" s="3" t="s">
        <v>5338</v>
      </c>
      <c r="D2321" s="5">
        <v>25.97</v>
      </c>
      <c r="E2321" s="5">
        <v>138.6798</v>
      </c>
      <c r="F2321" s="3" t="s">
        <v>4480</v>
      </c>
      <c r="G2321" s="3" t="s">
        <v>4491</v>
      </c>
      <c r="H2321" s="3" t="s">
        <v>4492</v>
      </c>
      <c r="I2321" s="3" t="s">
        <v>4493</v>
      </c>
      <c r="J2321" s="3"/>
      <c r="K2321" s="6">
        <v>4942.2060000000001</v>
      </c>
      <c r="L2321" s="6">
        <v>4472.5770000000002</v>
      </c>
      <c r="M2321" s="6" t="s">
        <v>4474</v>
      </c>
      <c r="N2321" s="6" t="s">
        <v>4474</v>
      </c>
      <c r="O2321" s="6">
        <v>3886.0419999999999</v>
      </c>
      <c r="P2321" s="6">
        <v>3402.7539999999999</v>
      </c>
      <c r="Q2321" s="6">
        <v>10233.901</v>
      </c>
      <c r="R2321" s="6">
        <v>-50.966000000000001</v>
      </c>
      <c r="S2321" s="6" t="s">
        <v>4474</v>
      </c>
      <c r="T2321" s="6" t="s">
        <v>4474</v>
      </c>
      <c r="U2321" s="6" t="s">
        <v>4474</v>
      </c>
      <c r="V2321" s="6" t="s">
        <v>4474</v>
      </c>
      <c r="W2321" s="6">
        <v>219252.58300000001</v>
      </c>
      <c r="X2321" s="6">
        <v>219252.58300000001</v>
      </c>
      <c r="Y2321" s="6">
        <v>56943.974999999999</v>
      </c>
      <c r="Z2321" s="6">
        <v>56943.974999999999</v>
      </c>
      <c r="AA2321" s="6">
        <v>54214</v>
      </c>
      <c r="AB2321" s="6">
        <v>54214</v>
      </c>
      <c r="AC2321" s="6">
        <v>6040000</v>
      </c>
      <c r="AD2321" s="6">
        <v>6040000</v>
      </c>
      <c r="AF2321">
        <f>Q2321/W2321</f>
        <v>4.6676307571710568E-2</v>
      </c>
      <c r="AG2321">
        <f>R2321/X2321</f>
        <v>-2.324533617923215E-4</v>
      </c>
      <c r="AH2321" t="e">
        <f>U2321/W2321</f>
        <v>#VALUE!</v>
      </c>
      <c r="AI2321" t="e">
        <f>V2321/X2321</f>
        <v>#VALUE!</v>
      </c>
      <c r="AJ2321">
        <f>Y2321/AA2321</f>
        <v>1.0503555354705427</v>
      </c>
      <c r="AK2321">
        <f>Z2321/AB2321</f>
        <v>1.0503555354705427</v>
      </c>
      <c r="AL2321">
        <f>O2321/K2321</f>
        <v>0.78629705034553388</v>
      </c>
      <c r="AM2321">
        <f>P2321/L2321</f>
        <v>0.76080389448856889</v>
      </c>
      <c r="AN2321">
        <f>K2321/W2321</f>
        <v>2.2541152913122121E-2</v>
      </c>
      <c r="AO2321">
        <f>L2321/X2321</f>
        <v>2.0399198672154298E-2</v>
      </c>
      <c r="AP2321">
        <f>IF(OR(Q2321&lt;0, Q2321="NA"), 0, 1)</f>
        <v>1</v>
      </c>
      <c r="AQ2321">
        <f>IF(OR(S2321&lt;0, S2321="NA"), 0, 1)</f>
        <v>0</v>
      </c>
      <c r="AR2321">
        <f>IFERROR(IF((AF2321-AG2321)&gt;0,1,0),0)</f>
        <v>1</v>
      </c>
      <c r="AS2321">
        <f>IFERROR(IF((S2321-Q2321)&gt;0,1,0),0)</f>
        <v>0</v>
      </c>
      <c r="AT2321">
        <f>IFERROR(IF((AH2321-AI2321)&lt;0,1,0),0)</f>
        <v>0</v>
      </c>
      <c r="AU2321">
        <f>IFERROR(IF((AJ2321-AK2321)&gt;0,1,0),0)</f>
        <v>0</v>
      </c>
      <c r="AV2321">
        <f>IFERROR(IF((AL2321-AM2321)&gt;0,1,0),0)</f>
        <v>1</v>
      </c>
      <c r="AW2321">
        <f>IFERROR(IF((AN2321-AO2321)&gt;0,1,0),0)</f>
        <v>1</v>
      </c>
      <c r="AX2321">
        <f>IFERROR(IF((AC2321-AD2321)&lt;0,1,0),0)</f>
        <v>0</v>
      </c>
      <c r="AY2321">
        <f>SUM(AP2321:AX2321)</f>
        <v>4</v>
      </c>
    </row>
    <row r="2322" spans="1:51" x14ac:dyDescent="0.45">
      <c r="A2322" s="1" t="s">
        <v>2138</v>
      </c>
      <c r="B2322" s="2">
        <v>5721673</v>
      </c>
      <c r="C2322" s="3" t="s">
        <v>5337</v>
      </c>
      <c r="D2322" s="7">
        <v>10.91</v>
      </c>
      <c r="E2322" s="5">
        <v>70.893583669999998</v>
      </c>
      <c r="F2322" s="3" t="s">
        <v>4480</v>
      </c>
      <c r="G2322" s="3" t="s">
        <v>4491</v>
      </c>
      <c r="H2322" s="3" t="s">
        <v>4492</v>
      </c>
      <c r="I2322" s="3" t="s">
        <v>4493</v>
      </c>
      <c r="J2322" s="3" t="s">
        <v>4494</v>
      </c>
      <c r="K2322" s="6">
        <v>7710.56</v>
      </c>
      <c r="L2322" s="6">
        <v>7658.0259999999998</v>
      </c>
      <c r="M2322" s="6" t="s">
        <v>4474</v>
      </c>
      <c r="N2322" s="6" t="s">
        <v>4474</v>
      </c>
      <c r="O2322" s="6">
        <v>6632.1620000000003</v>
      </c>
      <c r="P2322" s="6">
        <v>6634.8940000000002</v>
      </c>
      <c r="Q2322" s="6">
        <v>8806.5360000000001</v>
      </c>
      <c r="R2322" s="6">
        <v>7839.0159999999996</v>
      </c>
      <c r="S2322" s="6">
        <v>6004.5339999999997</v>
      </c>
      <c r="T2322" s="6">
        <v>7080.3909999999996</v>
      </c>
      <c r="U2322" s="6" t="s">
        <v>4474</v>
      </c>
      <c r="V2322" s="6" t="s">
        <v>4474</v>
      </c>
      <c r="W2322" s="6">
        <v>107697.485</v>
      </c>
      <c r="X2322" s="6">
        <v>107697.485</v>
      </c>
      <c r="Y2322" s="6">
        <v>2758.0189999999998</v>
      </c>
      <c r="Z2322" s="6">
        <v>2758.0189999999998</v>
      </c>
      <c r="AA2322" s="6">
        <v>32031</v>
      </c>
      <c r="AB2322" s="6">
        <v>32031</v>
      </c>
      <c r="AC2322" s="6">
        <v>6498037</v>
      </c>
      <c r="AD2322" s="6">
        <v>6498037</v>
      </c>
      <c r="AF2322">
        <f>Q2322/W2322</f>
        <v>8.1771045999820699E-2</v>
      </c>
      <c r="AG2322">
        <f>R2322/X2322</f>
        <v>7.2787363604637556E-2</v>
      </c>
      <c r="AH2322" t="e">
        <f>U2322/W2322</f>
        <v>#VALUE!</v>
      </c>
      <c r="AI2322" t="e">
        <f>V2322/X2322</f>
        <v>#VALUE!</v>
      </c>
      <c r="AJ2322">
        <f>Y2322/AA2322</f>
        <v>8.6104679841403631E-2</v>
      </c>
      <c r="AK2322">
        <f>Z2322/AB2322</f>
        <v>8.6104679841403631E-2</v>
      </c>
      <c r="AL2322">
        <f>O2322/K2322</f>
        <v>0.86014011952439251</v>
      </c>
      <c r="AM2322">
        <f>P2322/L2322</f>
        <v>0.86639742408813969</v>
      </c>
      <c r="AN2322">
        <f>K2322/W2322</f>
        <v>7.1594615231729886E-2</v>
      </c>
      <c r="AO2322">
        <f>L2322/X2322</f>
        <v>7.1106822968057232E-2</v>
      </c>
      <c r="AP2322">
        <f>IF(OR(Q2322&lt;0, Q2322="NA"), 0, 1)</f>
        <v>1</v>
      </c>
      <c r="AQ2322">
        <f>IF(OR(S2322&lt;0, S2322="NA"), 0, 1)</f>
        <v>1</v>
      </c>
      <c r="AR2322">
        <f>IFERROR(IF((AF2322-AG2322)&gt;0,1,0),0)</f>
        <v>1</v>
      </c>
      <c r="AS2322">
        <f>IFERROR(IF((S2322-Q2322)&gt;0,1,0),0)</f>
        <v>0</v>
      </c>
      <c r="AT2322">
        <f>IFERROR(IF((AH2322-AI2322)&lt;0,1,0),0)</f>
        <v>0</v>
      </c>
      <c r="AU2322">
        <f>IFERROR(IF((AJ2322-AK2322)&gt;0,1,0),0)</f>
        <v>0</v>
      </c>
      <c r="AV2322">
        <f>IFERROR(IF((AL2322-AM2322)&gt;0,1,0),0)</f>
        <v>0</v>
      </c>
      <c r="AW2322">
        <f>IFERROR(IF((AN2322-AO2322)&gt;0,1,0),0)</f>
        <v>1</v>
      </c>
      <c r="AX2322">
        <f>IFERROR(IF((AC2322-AD2322)&lt;0,1,0),0)</f>
        <v>0</v>
      </c>
      <c r="AY2322">
        <f>SUM(AP2322:AX2322)</f>
        <v>4</v>
      </c>
    </row>
    <row r="2323" spans="1:51" x14ac:dyDescent="0.45">
      <c r="A2323" s="1" t="s">
        <v>2141</v>
      </c>
      <c r="B2323" s="2">
        <v>5721735</v>
      </c>
      <c r="C2323" s="3" t="s">
        <v>5337</v>
      </c>
      <c r="D2323" s="5">
        <v>6.1</v>
      </c>
      <c r="E2323" s="5">
        <v>290.69747030000002</v>
      </c>
      <c r="F2323" s="3" t="s">
        <v>4480</v>
      </c>
      <c r="G2323" s="3" t="s">
        <v>4491</v>
      </c>
      <c r="H2323" s="3" t="s">
        <v>4492</v>
      </c>
      <c r="I2323" s="3" t="s">
        <v>4493</v>
      </c>
      <c r="J2323" s="3"/>
      <c r="K2323" s="6">
        <v>21647.345000000001</v>
      </c>
      <c r="L2323" s="6">
        <v>21437.345000000001</v>
      </c>
      <c r="M2323" s="6" t="s">
        <v>4474</v>
      </c>
      <c r="N2323" s="6" t="s">
        <v>4474</v>
      </c>
      <c r="O2323" s="6">
        <v>18745.344000000001</v>
      </c>
      <c r="P2323" s="6">
        <v>18653.964</v>
      </c>
      <c r="Q2323" s="6">
        <v>33097.199000000001</v>
      </c>
      <c r="R2323" s="6">
        <v>27500.351999999999</v>
      </c>
      <c r="S2323" s="6">
        <v>20782.163</v>
      </c>
      <c r="T2323" s="6">
        <v>-5818.357</v>
      </c>
      <c r="U2323" s="6">
        <v>114600</v>
      </c>
      <c r="V2323" s="6">
        <v>114600</v>
      </c>
      <c r="W2323" s="6">
        <v>438956.53</v>
      </c>
      <c r="X2323" s="6">
        <v>438956.53</v>
      </c>
      <c r="Y2323" s="6">
        <v>8735.7350000000006</v>
      </c>
      <c r="Z2323" s="6">
        <v>8735.7350000000006</v>
      </c>
      <c r="AA2323" s="6">
        <v>14626</v>
      </c>
      <c r="AB2323" s="6">
        <v>14626</v>
      </c>
      <c r="AC2323" s="6">
        <v>47660795</v>
      </c>
      <c r="AD2323" s="6">
        <v>47660795</v>
      </c>
      <c r="AF2323">
        <f>Q2323/W2323</f>
        <v>7.5399718965338092E-2</v>
      </c>
      <c r="AG2323">
        <f>R2323/X2323</f>
        <v>6.2649374415275239E-2</v>
      </c>
      <c r="AH2323">
        <f>U2323/W2323</f>
        <v>0.26107368763827249</v>
      </c>
      <c r="AI2323">
        <f>V2323/X2323</f>
        <v>0.26107368763827249</v>
      </c>
      <c r="AJ2323">
        <f>Y2323/AA2323</f>
        <v>0.59727437440175035</v>
      </c>
      <c r="AK2323">
        <f>Z2323/AB2323</f>
        <v>0.59727437440175035</v>
      </c>
      <c r="AL2323">
        <f>O2323/K2323</f>
        <v>0.86594194345773123</v>
      </c>
      <c r="AM2323">
        <f>P2323/L2323</f>
        <v>0.87016204665269881</v>
      </c>
      <c r="AN2323">
        <f>K2323/W2323</f>
        <v>4.9315464107573474E-2</v>
      </c>
      <c r="AO2323">
        <f>L2323/X2323</f>
        <v>4.8837056826560934E-2</v>
      </c>
      <c r="AP2323">
        <f>IF(OR(Q2323&lt;0, Q2323="NA"), 0, 1)</f>
        <v>1</v>
      </c>
      <c r="AQ2323">
        <f>IF(OR(S2323&lt;0, S2323="NA"), 0, 1)</f>
        <v>1</v>
      </c>
      <c r="AR2323">
        <f>IFERROR(IF((AF2323-AG2323)&gt;0,1,0),0)</f>
        <v>1</v>
      </c>
      <c r="AS2323">
        <f>IFERROR(IF((S2323-Q2323)&gt;0,1,0),0)</f>
        <v>0</v>
      </c>
      <c r="AT2323">
        <f>IFERROR(IF((AH2323-AI2323)&lt;0,1,0),0)</f>
        <v>0</v>
      </c>
      <c r="AU2323">
        <f>IFERROR(IF((AJ2323-AK2323)&gt;0,1,0),0)</f>
        <v>0</v>
      </c>
      <c r="AV2323">
        <f>IFERROR(IF((AL2323-AM2323)&gt;0,1,0),0)</f>
        <v>0</v>
      </c>
      <c r="AW2323">
        <f>IFERROR(IF((AN2323-AO2323)&gt;0,1,0),0)</f>
        <v>1</v>
      </c>
      <c r="AX2323">
        <f>IFERROR(IF((AC2323-AD2323)&lt;0,1,0),0)</f>
        <v>0</v>
      </c>
      <c r="AY2323">
        <f>SUM(AP2323:AX2323)</f>
        <v>4</v>
      </c>
    </row>
    <row r="2324" spans="1:51" x14ac:dyDescent="0.45">
      <c r="A2324" s="1" t="s">
        <v>2142</v>
      </c>
      <c r="B2324" s="2">
        <v>5721442</v>
      </c>
      <c r="C2324" s="3" t="s">
        <v>5337</v>
      </c>
      <c r="D2324" s="5">
        <v>9.7100000000000009</v>
      </c>
      <c r="E2324" s="5">
        <v>654.84905134999997</v>
      </c>
      <c r="F2324" s="3" t="s">
        <v>4480</v>
      </c>
      <c r="G2324" s="3" t="s">
        <v>4491</v>
      </c>
      <c r="H2324" s="3" t="s">
        <v>4492</v>
      </c>
      <c r="I2324" s="3" t="s">
        <v>4493</v>
      </c>
      <c r="J2324" s="3"/>
      <c r="K2324" s="6">
        <v>53994.716999999997</v>
      </c>
      <c r="L2324" s="6">
        <v>54090.008000000002</v>
      </c>
      <c r="M2324" s="6" t="s">
        <v>4474</v>
      </c>
      <c r="N2324" s="6" t="s">
        <v>4474</v>
      </c>
      <c r="O2324" s="6">
        <v>46870.2</v>
      </c>
      <c r="P2324" s="6">
        <v>47109.205000000002</v>
      </c>
      <c r="Q2324" s="6">
        <v>65031.760999999999</v>
      </c>
      <c r="R2324" s="6">
        <v>61104.917000000001</v>
      </c>
      <c r="S2324" s="6">
        <v>65739.163</v>
      </c>
      <c r="T2324" s="6">
        <v>59824.991999999998</v>
      </c>
      <c r="U2324" s="6">
        <v>397953.717</v>
      </c>
      <c r="V2324" s="6">
        <v>397953.717</v>
      </c>
      <c r="W2324" s="6">
        <v>1155670.9580000001</v>
      </c>
      <c r="X2324" s="6">
        <v>1155670.9580000001</v>
      </c>
      <c r="Y2324" s="6">
        <v>12500.303</v>
      </c>
      <c r="Z2324" s="6">
        <v>12500.303</v>
      </c>
      <c r="AA2324" s="6">
        <v>16641</v>
      </c>
      <c r="AB2324" s="6">
        <v>16641</v>
      </c>
      <c r="AC2324" s="6">
        <v>67440685</v>
      </c>
      <c r="AD2324" s="6">
        <v>67440685</v>
      </c>
      <c r="AF2324">
        <f>Q2324/W2324</f>
        <v>5.6271865750216414E-2</v>
      </c>
      <c r="AG2324">
        <f>R2324/X2324</f>
        <v>5.2873974704485044E-2</v>
      </c>
      <c r="AH2324">
        <f>U2324/W2324</f>
        <v>0.34434863508960822</v>
      </c>
      <c r="AI2324">
        <f>V2324/X2324</f>
        <v>0.34434863508960822</v>
      </c>
      <c r="AJ2324">
        <f>Y2324/AA2324</f>
        <v>0.75117498948380501</v>
      </c>
      <c r="AK2324">
        <f>Z2324/AB2324</f>
        <v>0.75117498948380501</v>
      </c>
      <c r="AL2324">
        <f>O2324/K2324</f>
        <v>0.8680515910473241</v>
      </c>
      <c r="AM2324">
        <f>P2324/L2324</f>
        <v>0.87094098784381768</v>
      </c>
      <c r="AN2324">
        <f>K2324/W2324</f>
        <v>4.6721531441304934E-2</v>
      </c>
      <c r="AO2324">
        <f>L2324/X2324</f>
        <v>4.6803986572101774E-2</v>
      </c>
      <c r="AP2324">
        <f>IF(OR(Q2324&lt;0, Q2324="NA"), 0, 1)</f>
        <v>1</v>
      </c>
      <c r="AQ2324">
        <f>IF(OR(S2324&lt;0, S2324="NA"), 0, 1)</f>
        <v>1</v>
      </c>
      <c r="AR2324">
        <f>IFERROR(IF((AF2324-AG2324)&gt;0,1,0),0)</f>
        <v>1</v>
      </c>
      <c r="AS2324">
        <f>IFERROR(IF((S2324-Q2324)&gt;0,1,0),0)</f>
        <v>1</v>
      </c>
      <c r="AT2324">
        <f>IFERROR(IF((AH2324-AI2324)&lt;0,1,0),0)</f>
        <v>0</v>
      </c>
      <c r="AU2324">
        <f>IFERROR(IF((AJ2324-AK2324)&gt;0,1,0),0)</f>
        <v>0</v>
      </c>
      <c r="AV2324">
        <f>IFERROR(IF((AL2324-AM2324)&gt;0,1,0),0)</f>
        <v>0</v>
      </c>
      <c r="AW2324">
        <f>IFERROR(IF((AN2324-AO2324)&gt;0,1,0),0)</f>
        <v>0</v>
      </c>
      <c r="AX2324">
        <f>IFERROR(IF((AC2324-AD2324)&lt;0,1,0),0)</f>
        <v>0</v>
      </c>
      <c r="AY2324">
        <f>SUM(AP2324:AX2324)</f>
        <v>4</v>
      </c>
    </row>
    <row r="2325" spans="1:51" x14ac:dyDescent="0.45">
      <c r="A2325" s="1" t="s">
        <v>2143</v>
      </c>
      <c r="B2325" s="2">
        <v>5721449</v>
      </c>
      <c r="C2325" s="3" t="s">
        <v>5337</v>
      </c>
      <c r="D2325" s="5">
        <v>9.84</v>
      </c>
      <c r="E2325" s="5">
        <v>544.50145775999999</v>
      </c>
      <c r="F2325" s="3" t="s">
        <v>4480</v>
      </c>
      <c r="G2325" s="3" t="s">
        <v>4491</v>
      </c>
      <c r="H2325" s="3" t="s">
        <v>4492</v>
      </c>
      <c r="I2325" s="3" t="s">
        <v>4493</v>
      </c>
      <c r="J2325" s="3"/>
      <c r="K2325" s="6">
        <v>42742.415000000001</v>
      </c>
      <c r="L2325" s="6">
        <v>42893.934000000001</v>
      </c>
      <c r="M2325" s="6" t="s">
        <v>4474</v>
      </c>
      <c r="N2325" s="6" t="s">
        <v>4474</v>
      </c>
      <c r="O2325" s="6">
        <v>37026.296999999999</v>
      </c>
      <c r="P2325" s="6">
        <v>37298.160000000003</v>
      </c>
      <c r="Q2325" s="6">
        <v>53227.622000000003</v>
      </c>
      <c r="R2325" s="6">
        <v>50155.527999999998</v>
      </c>
      <c r="S2325" s="6">
        <v>53268.711000000003</v>
      </c>
      <c r="T2325" s="6">
        <v>68488.362999999998</v>
      </c>
      <c r="U2325" s="6">
        <v>315660.58500000002</v>
      </c>
      <c r="V2325" s="6">
        <v>315660.58500000002</v>
      </c>
      <c r="W2325" s="6">
        <v>933383.41299999994</v>
      </c>
      <c r="X2325" s="6">
        <v>933383.41299999994</v>
      </c>
      <c r="Y2325" s="6">
        <v>9839.1319999999996</v>
      </c>
      <c r="Z2325" s="6">
        <v>9839.1319999999996</v>
      </c>
      <c r="AA2325" s="6">
        <v>7827</v>
      </c>
      <c r="AB2325" s="6">
        <v>7827</v>
      </c>
      <c r="AC2325" s="6">
        <v>55335515</v>
      </c>
      <c r="AD2325" s="6">
        <v>55335515</v>
      </c>
      <c r="AF2325">
        <f>Q2325/W2325</f>
        <v>5.7026535139424003E-2</v>
      </c>
      <c r="AG2325">
        <f>R2325/X2325</f>
        <v>5.3735182457115296E-2</v>
      </c>
      <c r="AH2325">
        <f>U2325/W2325</f>
        <v>0.33818962347469961</v>
      </c>
      <c r="AI2325">
        <f>V2325/X2325</f>
        <v>0.33818962347469961</v>
      </c>
      <c r="AJ2325">
        <f>Y2325/AA2325</f>
        <v>1.2570757633831608</v>
      </c>
      <c r="AK2325">
        <f>Z2325/AB2325</f>
        <v>1.2570757633831608</v>
      </c>
      <c r="AL2325">
        <f>O2325/K2325</f>
        <v>0.86626590940170312</v>
      </c>
      <c r="AM2325">
        <f>P2325/L2325</f>
        <v>0.86954393131672192</v>
      </c>
      <c r="AN2325">
        <f>K2325/W2325</f>
        <v>4.5792987538337583E-2</v>
      </c>
      <c r="AO2325">
        <f>L2325/X2325</f>
        <v>4.5955320613780826E-2</v>
      </c>
      <c r="AP2325">
        <f>IF(OR(Q2325&lt;0, Q2325="NA"), 0, 1)</f>
        <v>1</v>
      </c>
      <c r="AQ2325">
        <f>IF(OR(S2325&lt;0, S2325="NA"), 0, 1)</f>
        <v>1</v>
      </c>
      <c r="AR2325">
        <f>IFERROR(IF((AF2325-AG2325)&gt;0,1,0),0)</f>
        <v>1</v>
      </c>
      <c r="AS2325">
        <f>IFERROR(IF((S2325-Q2325)&gt;0,1,0),0)</f>
        <v>1</v>
      </c>
      <c r="AT2325">
        <f>IFERROR(IF((AH2325-AI2325)&lt;0,1,0),0)</f>
        <v>0</v>
      </c>
      <c r="AU2325">
        <f>IFERROR(IF((AJ2325-AK2325)&gt;0,1,0),0)</f>
        <v>0</v>
      </c>
      <c r="AV2325">
        <f>IFERROR(IF((AL2325-AM2325)&gt;0,1,0),0)</f>
        <v>0</v>
      </c>
      <c r="AW2325">
        <f>IFERROR(IF((AN2325-AO2325)&gt;0,1,0),0)</f>
        <v>0</v>
      </c>
      <c r="AX2325">
        <f>IFERROR(IF((AC2325-AD2325)&lt;0,1,0),0)</f>
        <v>0</v>
      </c>
      <c r="AY2325">
        <f>SUM(AP2325:AX2325)</f>
        <v>4</v>
      </c>
    </row>
    <row r="2326" spans="1:51" x14ac:dyDescent="0.45">
      <c r="A2326" s="1" t="s">
        <v>2146</v>
      </c>
      <c r="B2326" s="2">
        <v>5721734</v>
      </c>
      <c r="C2326" s="3" t="s">
        <v>5337</v>
      </c>
      <c r="D2326" s="5">
        <v>9.83</v>
      </c>
      <c r="E2326" s="5">
        <v>519.84772451000003</v>
      </c>
      <c r="F2326" s="3" t="s">
        <v>4480</v>
      </c>
      <c r="G2326" s="3" t="s">
        <v>4491</v>
      </c>
      <c r="H2326" s="3" t="s">
        <v>4492</v>
      </c>
      <c r="I2326" s="3" t="s">
        <v>4493</v>
      </c>
      <c r="J2326" s="3"/>
      <c r="K2326" s="6">
        <v>40827.733</v>
      </c>
      <c r="L2326" s="6">
        <v>40611.370999999999</v>
      </c>
      <c r="M2326" s="6" t="s">
        <v>4474</v>
      </c>
      <c r="N2326" s="6" t="s">
        <v>4474</v>
      </c>
      <c r="O2326" s="6">
        <v>35560.565000000002</v>
      </c>
      <c r="P2326" s="6">
        <v>35408.815999999999</v>
      </c>
      <c r="Q2326" s="6">
        <v>52347.885000000002</v>
      </c>
      <c r="R2326" s="6">
        <v>48543.197</v>
      </c>
      <c r="S2326" s="6">
        <v>43047.093000000001</v>
      </c>
      <c r="T2326" s="6">
        <v>47307.737999999998</v>
      </c>
      <c r="U2326" s="6">
        <v>273146.98200000002</v>
      </c>
      <c r="V2326" s="6">
        <v>273146.98200000002</v>
      </c>
      <c r="W2326" s="6">
        <v>873981.24399999995</v>
      </c>
      <c r="X2326" s="6">
        <v>873981.24399999995</v>
      </c>
      <c r="Y2326" s="6">
        <v>7801.4279999999999</v>
      </c>
      <c r="Z2326" s="6">
        <v>7801.4279999999999</v>
      </c>
      <c r="AA2326" s="6">
        <v>14293</v>
      </c>
      <c r="AB2326" s="6">
        <v>14293</v>
      </c>
      <c r="AC2326" s="6">
        <v>52883797</v>
      </c>
      <c r="AD2326" s="6">
        <v>52883797</v>
      </c>
      <c r="AF2326">
        <f>Q2326/W2326</f>
        <v>5.9895890626229506E-2</v>
      </c>
      <c r="AG2326">
        <f>R2326/X2326</f>
        <v>5.5542607273617879E-2</v>
      </c>
      <c r="AH2326">
        <f>U2326/W2326</f>
        <v>0.31253185794911642</v>
      </c>
      <c r="AI2326">
        <f>V2326/X2326</f>
        <v>0.31253185794911642</v>
      </c>
      <c r="AJ2326">
        <f>Y2326/AA2326</f>
        <v>0.54582159098859584</v>
      </c>
      <c r="AK2326">
        <f>Z2326/AB2326</f>
        <v>0.54582159098859584</v>
      </c>
      <c r="AL2326">
        <f>O2326/K2326</f>
        <v>0.87099043681901223</v>
      </c>
      <c r="AM2326">
        <f>P2326/L2326</f>
        <v>0.87189413034098262</v>
      </c>
      <c r="AN2326">
        <f>K2326/W2326</f>
        <v>4.671465581245357E-2</v>
      </c>
      <c r="AO2326">
        <f>L2326/X2326</f>
        <v>4.6467096724103159E-2</v>
      </c>
      <c r="AP2326">
        <f>IF(OR(Q2326&lt;0, Q2326="NA"), 0, 1)</f>
        <v>1</v>
      </c>
      <c r="AQ2326">
        <f>IF(OR(S2326&lt;0, S2326="NA"), 0, 1)</f>
        <v>1</v>
      </c>
      <c r="AR2326">
        <f>IFERROR(IF((AF2326-AG2326)&gt;0,1,0),0)</f>
        <v>1</v>
      </c>
      <c r="AS2326">
        <f>IFERROR(IF((S2326-Q2326)&gt;0,1,0),0)</f>
        <v>0</v>
      </c>
      <c r="AT2326">
        <f>IFERROR(IF((AH2326-AI2326)&lt;0,1,0),0)</f>
        <v>0</v>
      </c>
      <c r="AU2326">
        <f>IFERROR(IF((AJ2326-AK2326)&gt;0,1,0),0)</f>
        <v>0</v>
      </c>
      <c r="AV2326">
        <f>IFERROR(IF((AL2326-AM2326)&gt;0,1,0),0)</f>
        <v>0</v>
      </c>
      <c r="AW2326">
        <f>IFERROR(IF((AN2326-AO2326)&gt;0,1,0),0)</f>
        <v>1</v>
      </c>
      <c r="AX2326">
        <f>IFERROR(IF((AC2326-AD2326)&lt;0,1,0),0)</f>
        <v>0</v>
      </c>
      <c r="AY2326">
        <f>SUM(AP2326:AX2326)</f>
        <v>4</v>
      </c>
    </row>
    <row r="2327" spans="1:51" x14ac:dyDescent="0.45">
      <c r="A2327" s="1" t="s">
        <v>2147</v>
      </c>
      <c r="B2327" s="2">
        <v>10702054</v>
      </c>
      <c r="C2327" s="3" t="s">
        <v>5337</v>
      </c>
      <c r="D2327" s="7">
        <v>10.1</v>
      </c>
      <c r="E2327" s="5">
        <v>547.74287679999998</v>
      </c>
      <c r="F2327" s="3" t="s">
        <v>4480</v>
      </c>
      <c r="G2327" s="3" t="s">
        <v>4491</v>
      </c>
      <c r="H2327" s="3" t="s">
        <v>4492</v>
      </c>
      <c r="I2327" s="3" t="s">
        <v>4493</v>
      </c>
      <c r="J2327" s="3"/>
      <c r="K2327" s="6">
        <v>43119.671999999999</v>
      </c>
      <c r="L2327" s="6">
        <v>43268.169000000002</v>
      </c>
      <c r="M2327" s="6" t="s">
        <v>4474</v>
      </c>
      <c r="N2327" s="6" t="s">
        <v>4474</v>
      </c>
      <c r="O2327" s="6">
        <v>37328.525000000001</v>
      </c>
      <c r="P2327" s="6">
        <v>37576.154000000002</v>
      </c>
      <c r="Q2327" s="6">
        <v>53307.150999999998</v>
      </c>
      <c r="R2327" s="6">
        <v>50250.264999999999</v>
      </c>
      <c r="S2327" s="6">
        <v>65551.180999999997</v>
      </c>
      <c r="T2327" s="6">
        <v>59522.355000000003</v>
      </c>
      <c r="U2327" s="6">
        <v>292678.89600000001</v>
      </c>
      <c r="V2327" s="6">
        <v>292678.89600000001</v>
      </c>
      <c r="W2327" s="6">
        <v>921026.31900000002</v>
      </c>
      <c r="X2327" s="6">
        <v>921026.31900000002</v>
      </c>
      <c r="Y2327" s="6">
        <v>9810.9259999999995</v>
      </c>
      <c r="Z2327" s="6">
        <v>9810.9259999999995</v>
      </c>
      <c r="AA2327" s="6">
        <v>12820</v>
      </c>
      <c r="AB2327" s="6">
        <v>12820</v>
      </c>
      <c r="AC2327" s="6">
        <v>54231968</v>
      </c>
      <c r="AD2327" s="6">
        <v>54231968</v>
      </c>
      <c r="AF2327">
        <f>Q2327/W2327</f>
        <v>5.7877988826506049E-2</v>
      </c>
      <c r="AG2327">
        <f>R2327/X2327</f>
        <v>5.4558989209514651E-2</v>
      </c>
      <c r="AH2327">
        <f>U2327/W2327</f>
        <v>0.31777473668480477</v>
      </c>
      <c r="AI2327">
        <f>V2327/X2327</f>
        <v>0.31777473668480477</v>
      </c>
      <c r="AJ2327">
        <f>Y2327/AA2327</f>
        <v>0.76528283931357255</v>
      </c>
      <c r="AK2327">
        <f>Z2327/AB2327</f>
        <v>0.76528283931357255</v>
      </c>
      <c r="AL2327">
        <f>O2327/K2327</f>
        <v>0.8656959403587301</v>
      </c>
      <c r="AM2327">
        <f>P2327/L2327</f>
        <v>0.86844798077773988</v>
      </c>
      <c r="AN2327">
        <f>K2327/W2327</f>
        <v>4.6816981350562253E-2</v>
      </c>
      <c r="AO2327">
        <f>L2327/X2327</f>
        <v>4.6978211270855115E-2</v>
      </c>
      <c r="AP2327">
        <f>IF(OR(Q2327&lt;0, Q2327="NA"), 0, 1)</f>
        <v>1</v>
      </c>
      <c r="AQ2327">
        <f>IF(OR(S2327&lt;0, S2327="NA"), 0, 1)</f>
        <v>1</v>
      </c>
      <c r="AR2327">
        <f>IFERROR(IF((AF2327-AG2327)&gt;0,1,0),0)</f>
        <v>1</v>
      </c>
      <c r="AS2327">
        <f>IFERROR(IF((S2327-Q2327)&gt;0,1,0),0)</f>
        <v>1</v>
      </c>
      <c r="AT2327">
        <f>IFERROR(IF((AH2327-AI2327)&lt;0,1,0),0)</f>
        <v>0</v>
      </c>
      <c r="AU2327">
        <f>IFERROR(IF((AJ2327-AK2327)&gt;0,1,0),0)</f>
        <v>0</v>
      </c>
      <c r="AV2327">
        <f>IFERROR(IF((AL2327-AM2327)&gt;0,1,0),0)</f>
        <v>0</v>
      </c>
      <c r="AW2327">
        <f>IFERROR(IF((AN2327-AO2327)&gt;0,1,0),0)</f>
        <v>0</v>
      </c>
      <c r="AX2327">
        <f>IFERROR(IF((AC2327-AD2327)&lt;0,1,0),0)</f>
        <v>0</v>
      </c>
      <c r="AY2327">
        <f>SUM(AP2327:AX2327)</f>
        <v>4</v>
      </c>
    </row>
    <row r="2328" spans="1:51" x14ac:dyDescent="0.45">
      <c r="A2328" s="1" t="s">
        <v>2148</v>
      </c>
      <c r="B2328" s="2">
        <v>5721467</v>
      </c>
      <c r="C2328" s="3" t="s">
        <v>5337</v>
      </c>
      <c r="D2328" s="7">
        <v>10.39</v>
      </c>
      <c r="E2328" s="5">
        <v>202.37385366999999</v>
      </c>
      <c r="F2328" s="3" t="s">
        <v>4480</v>
      </c>
      <c r="G2328" s="3" t="s">
        <v>4491</v>
      </c>
      <c r="H2328" s="3" t="s">
        <v>4492</v>
      </c>
      <c r="I2328" s="3" t="s">
        <v>4493</v>
      </c>
      <c r="J2328" s="3"/>
      <c r="K2328" s="6">
        <v>15808.619000000001</v>
      </c>
      <c r="L2328" s="6">
        <v>15586.023999999999</v>
      </c>
      <c r="M2328" s="6" t="s">
        <v>4474</v>
      </c>
      <c r="N2328" s="6" t="s">
        <v>4474</v>
      </c>
      <c r="O2328" s="6">
        <v>13397.598</v>
      </c>
      <c r="P2328" s="6">
        <v>13272.796</v>
      </c>
      <c r="Q2328" s="6">
        <v>18950.447</v>
      </c>
      <c r="R2328" s="6">
        <v>17672.644</v>
      </c>
      <c r="S2328" s="6">
        <v>13016.662</v>
      </c>
      <c r="T2328" s="6">
        <v>11309.902</v>
      </c>
      <c r="U2328" s="6">
        <v>131470.75200000001</v>
      </c>
      <c r="V2328" s="6">
        <v>131470.75200000001</v>
      </c>
      <c r="W2328" s="6">
        <v>367491.90299999999</v>
      </c>
      <c r="X2328" s="6">
        <v>367491.90299999999</v>
      </c>
      <c r="Y2328" s="6">
        <v>3734.72</v>
      </c>
      <c r="Z2328" s="6">
        <v>3734.72</v>
      </c>
      <c r="AA2328" s="6">
        <v>1474</v>
      </c>
      <c r="AB2328" s="6">
        <v>1474</v>
      </c>
      <c r="AC2328" s="6">
        <v>19477753</v>
      </c>
      <c r="AD2328" s="6">
        <v>19477753</v>
      </c>
      <c r="AF2328">
        <f>Q2328/W2328</f>
        <v>5.1566978334213802E-2</v>
      </c>
      <c r="AG2328">
        <f>R2328/X2328</f>
        <v>4.8089886758675066E-2</v>
      </c>
      <c r="AH2328">
        <f>U2328/W2328</f>
        <v>0.3577514250701736</v>
      </c>
      <c r="AI2328">
        <f>V2328/X2328</f>
        <v>0.3577514250701736</v>
      </c>
      <c r="AJ2328">
        <f>Y2328/AA2328</f>
        <v>2.533731343283582</v>
      </c>
      <c r="AK2328">
        <f>Z2328/AB2328</f>
        <v>2.533731343283582</v>
      </c>
      <c r="AL2328">
        <f>O2328/K2328</f>
        <v>0.84748693102161543</v>
      </c>
      <c r="AM2328">
        <f>P2328/L2328</f>
        <v>0.8515831876044847</v>
      </c>
      <c r="AN2328">
        <f>K2328/W2328</f>
        <v>4.3017598131951225E-2</v>
      </c>
      <c r="AO2328">
        <f>L2328/X2328</f>
        <v>4.2411884106192128E-2</v>
      </c>
      <c r="AP2328">
        <f>IF(OR(Q2328&lt;0, Q2328="NA"), 0, 1)</f>
        <v>1</v>
      </c>
      <c r="AQ2328">
        <f>IF(OR(S2328&lt;0, S2328="NA"), 0, 1)</f>
        <v>1</v>
      </c>
      <c r="AR2328">
        <f>IFERROR(IF((AF2328-AG2328)&gt;0,1,0),0)</f>
        <v>1</v>
      </c>
      <c r="AS2328">
        <f>IFERROR(IF((S2328-Q2328)&gt;0,1,0),0)</f>
        <v>0</v>
      </c>
      <c r="AT2328">
        <f>IFERROR(IF((AH2328-AI2328)&lt;0,1,0),0)</f>
        <v>0</v>
      </c>
      <c r="AU2328">
        <f>IFERROR(IF((AJ2328-AK2328)&gt;0,1,0),0)</f>
        <v>0</v>
      </c>
      <c r="AV2328">
        <f>IFERROR(IF((AL2328-AM2328)&gt;0,1,0),0)</f>
        <v>0</v>
      </c>
      <c r="AW2328">
        <f>IFERROR(IF((AN2328-AO2328)&gt;0,1,0),0)</f>
        <v>1</v>
      </c>
      <c r="AX2328">
        <f>IFERROR(IF((AC2328-AD2328)&lt;0,1,0),0)</f>
        <v>0</v>
      </c>
      <c r="AY2328">
        <f>SUM(AP2328:AX2328)</f>
        <v>4</v>
      </c>
    </row>
    <row r="2329" spans="1:51" x14ac:dyDescent="0.45">
      <c r="A2329" s="1" t="s">
        <v>2152</v>
      </c>
      <c r="B2329" s="2">
        <v>28857221</v>
      </c>
      <c r="C2329" s="3" t="s">
        <v>5374</v>
      </c>
      <c r="D2329" s="5">
        <v>10.51</v>
      </c>
      <c r="E2329" s="5">
        <v>189.29229935000001</v>
      </c>
      <c r="F2329" s="3" t="s">
        <v>4480</v>
      </c>
      <c r="G2329" s="3" t="s">
        <v>4491</v>
      </c>
      <c r="H2329" s="3" t="s">
        <v>4492</v>
      </c>
      <c r="I2329" s="3" t="s">
        <v>4493</v>
      </c>
      <c r="J2329" s="3" t="s">
        <v>4494</v>
      </c>
      <c r="K2329" s="6" t="s">
        <v>4474</v>
      </c>
      <c r="L2329" s="6" t="s">
        <v>4474</v>
      </c>
      <c r="M2329" s="6" t="s">
        <v>4474</v>
      </c>
      <c r="N2329" s="6" t="s">
        <v>4474</v>
      </c>
      <c r="O2329" s="6">
        <v>-10403.567999999999</v>
      </c>
      <c r="P2329" s="6">
        <v>-9507.875</v>
      </c>
      <c r="Q2329" s="6">
        <v>40253.357000000004</v>
      </c>
      <c r="R2329" s="6">
        <v>5111.0860000000002</v>
      </c>
      <c r="S2329" s="6">
        <v>8617.5499999999993</v>
      </c>
      <c r="T2329" s="6">
        <v>-9751.3760000000002</v>
      </c>
      <c r="U2329" s="6" t="s">
        <v>4474</v>
      </c>
      <c r="V2329" s="6" t="s">
        <v>4474</v>
      </c>
      <c r="W2329" s="6">
        <v>129009.71400000001</v>
      </c>
      <c r="X2329" s="6">
        <v>107009.713</v>
      </c>
      <c r="Y2329" s="6">
        <v>21100.703000000001</v>
      </c>
      <c r="Z2329" s="6">
        <v>250.61</v>
      </c>
      <c r="AA2329" s="6">
        <v>9742</v>
      </c>
      <c r="AB2329" s="6">
        <v>18575</v>
      </c>
      <c r="AC2329" s="6">
        <v>18010685</v>
      </c>
      <c r="AD2329" s="6">
        <v>18010685</v>
      </c>
      <c r="AF2329">
        <f>Q2329/W2329</f>
        <v>0.31201803144839158</v>
      </c>
      <c r="AG2329">
        <f>R2329/X2329</f>
        <v>4.7762823174752368E-2</v>
      </c>
      <c r="AH2329" t="e">
        <f>U2329/W2329</f>
        <v>#VALUE!</v>
      </c>
      <c r="AI2329" t="e">
        <f>V2329/X2329</f>
        <v>#VALUE!</v>
      </c>
      <c r="AJ2329">
        <f>Y2329/AA2329</f>
        <v>2.1659518579347159</v>
      </c>
      <c r="AK2329">
        <f>Z2329/AB2329</f>
        <v>1.3491790040376851E-2</v>
      </c>
      <c r="AL2329" t="e">
        <f>O2329/K2329</f>
        <v>#VALUE!</v>
      </c>
      <c r="AM2329" t="e">
        <f>P2329/L2329</f>
        <v>#VALUE!</v>
      </c>
      <c r="AN2329" t="e">
        <f>K2329/W2329</f>
        <v>#VALUE!</v>
      </c>
      <c r="AO2329" t="e">
        <f>L2329/X2329</f>
        <v>#VALUE!</v>
      </c>
      <c r="AP2329">
        <f>IF(OR(Q2329&lt;0, Q2329="NA"), 0, 1)</f>
        <v>1</v>
      </c>
      <c r="AQ2329">
        <f>IF(OR(S2329&lt;0, S2329="NA"), 0, 1)</f>
        <v>1</v>
      </c>
      <c r="AR2329">
        <f>IFERROR(IF((AF2329-AG2329)&gt;0,1,0),0)</f>
        <v>1</v>
      </c>
      <c r="AS2329">
        <f>IFERROR(IF((S2329-Q2329)&gt;0,1,0),0)</f>
        <v>0</v>
      </c>
      <c r="AT2329">
        <f>IFERROR(IF((AH2329-AI2329)&lt;0,1,0),0)</f>
        <v>0</v>
      </c>
      <c r="AU2329">
        <f>IFERROR(IF((AJ2329-AK2329)&gt;0,1,0),0)</f>
        <v>1</v>
      </c>
      <c r="AV2329">
        <f>IFERROR(IF((AL2329-AM2329)&gt;0,1,0),0)</f>
        <v>0</v>
      </c>
      <c r="AW2329">
        <f>IFERROR(IF((AN2329-AO2329)&gt;0,1,0),0)</f>
        <v>0</v>
      </c>
      <c r="AX2329">
        <f>IFERROR(IF((AC2329-AD2329)&lt;0,1,0),0)</f>
        <v>0</v>
      </c>
      <c r="AY2329">
        <f>SUM(AP2329:AX2329)</f>
        <v>4</v>
      </c>
    </row>
    <row r="2330" spans="1:51" x14ac:dyDescent="0.45">
      <c r="A2330" s="1" t="s">
        <v>2169</v>
      </c>
      <c r="B2330" s="2">
        <v>103413</v>
      </c>
      <c r="C2330" s="3" t="s">
        <v>5335</v>
      </c>
      <c r="D2330" s="7">
        <v>225.28</v>
      </c>
      <c r="E2330" s="5">
        <v>424.44937216</v>
      </c>
      <c r="F2330" s="3" t="s">
        <v>4480</v>
      </c>
      <c r="G2330" s="3" t="s">
        <v>4509</v>
      </c>
      <c r="H2330" s="3" t="s">
        <v>4509</v>
      </c>
      <c r="I2330" s="3" t="s">
        <v>4677</v>
      </c>
      <c r="J2330" s="3" t="s">
        <v>5038</v>
      </c>
      <c r="K2330" s="6">
        <v>241353</v>
      </c>
      <c r="L2330" s="6">
        <v>233934</v>
      </c>
      <c r="M2330" s="6" t="s">
        <v>4474</v>
      </c>
      <c r="N2330" s="6" t="s">
        <v>4474</v>
      </c>
      <c r="O2330" s="6" t="s">
        <v>4474</v>
      </c>
      <c r="P2330" s="6" t="s">
        <v>4474</v>
      </c>
      <c r="Q2330" s="6">
        <v>28547</v>
      </c>
      <c r="R2330" s="6">
        <v>26316</v>
      </c>
      <c r="S2330" s="6">
        <v>31840</v>
      </c>
      <c r="T2330" s="6">
        <v>24721</v>
      </c>
      <c r="U2330" s="6" t="s">
        <v>4474</v>
      </c>
      <c r="V2330" s="6" t="s">
        <v>4474</v>
      </c>
      <c r="W2330" s="6">
        <v>351986</v>
      </c>
      <c r="X2330" s="6">
        <v>340332</v>
      </c>
      <c r="Y2330" s="6" t="s">
        <v>4474</v>
      </c>
      <c r="Z2330" s="6" t="s">
        <v>4474</v>
      </c>
      <c r="AA2330" s="6" t="s">
        <v>4474</v>
      </c>
      <c r="AB2330" s="6" t="s">
        <v>4474</v>
      </c>
      <c r="AC2330" s="6">
        <v>1884000</v>
      </c>
      <c r="AD2330" s="6">
        <v>1884000</v>
      </c>
      <c r="AF2330">
        <f>Q2330/W2330</f>
        <v>8.1102657492059346E-2</v>
      </c>
      <c r="AG2330">
        <f>R2330/X2330</f>
        <v>7.7324494904975144E-2</v>
      </c>
      <c r="AH2330" t="e">
        <f>U2330/W2330</f>
        <v>#VALUE!</v>
      </c>
      <c r="AI2330" t="e">
        <f>V2330/X2330</f>
        <v>#VALUE!</v>
      </c>
      <c r="AJ2330" t="e">
        <f>Y2330/AA2330</f>
        <v>#VALUE!</v>
      </c>
      <c r="AK2330" t="e">
        <f>Z2330/AB2330</f>
        <v>#VALUE!</v>
      </c>
      <c r="AL2330" t="e">
        <f>O2330/K2330</f>
        <v>#VALUE!</v>
      </c>
      <c r="AM2330" t="e">
        <f>P2330/L2330</f>
        <v>#VALUE!</v>
      </c>
      <c r="AN2330">
        <f>K2330/W2330</f>
        <v>0.68568920354786833</v>
      </c>
      <c r="AO2330">
        <f>L2330/X2330</f>
        <v>0.68736997990197812</v>
      </c>
      <c r="AP2330">
        <f>IF(OR(Q2330&lt;0, Q2330="NA"), 0, 1)</f>
        <v>1</v>
      </c>
      <c r="AQ2330">
        <f>IF(OR(S2330&lt;0, S2330="NA"), 0, 1)</f>
        <v>1</v>
      </c>
      <c r="AR2330">
        <f>IFERROR(IF((AF2330-AG2330)&gt;0,1,0),0)</f>
        <v>1</v>
      </c>
      <c r="AS2330">
        <f>IFERROR(IF((S2330-Q2330)&gt;0,1,0),0)</f>
        <v>1</v>
      </c>
      <c r="AT2330">
        <f>IFERROR(IF((AH2330-AI2330)&lt;0,1,0),0)</f>
        <v>0</v>
      </c>
      <c r="AU2330">
        <f>IFERROR(IF((AJ2330-AK2330)&gt;0,1,0),0)</f>
        <v>0</v>
      </c>
      <c r="AV2330">
        <f>IFERROR(IF((AL2330-AM2330)&gt;0,1,0),0)</f>
        <v>0</v>
      </c>
      <c r="AW2330">
        <f>IFERROR(IF((AN2330-AO2330)&gt;0,1,0),0)</f>
        <v>0</v>
      </c>
      <c r="AX2330">
        <f>IFERROR(IF((AC2330-AD2330)&lt;0,1,0),0)</f>
        <v>0</v>
      </c>
      <c r="AY2330">
        <f>SUM(AP2330:AX2330)</f>
        <v>4</v>
      </c>
    </row>
    <row r="2331" spans="1:51" x14ac:dyDescent="0.45">
      <c r="A2331" s="1" t="s">
        <v>2170</v>
      </c>
      <c r="B2331" s="2">
        <v>4426247</v>
      </c>
      <c r="C2331" s="3" t="s">
        <v>5337</v>
      </c>
      <c r="D2331" s="5">
        <v>30.74</v>
      </c>
      <c r="E2331" s="5">
        <v>18831.49239372</v>
      </c>
      <c r="F2331" s="3" t="s">
        <v>4525</v>
      </c>
      <c r="G2331" s="3" t="s">
        <v>4526</v>
      </c>
      <c r="H2331" s="3" t="s">
        <v>4693</v>
      </c>
      <c r="I2331" s="3" t="s">
        <v>4694</v>
      </c>
      <c r="J2331" s="3" t="s">
        <v>4974</v>
      </c>
      <c r="K2331" s="6">
        <v>2554368</v>
      </c>
      <c r="L2331" s="6">
        <v>2517946</v>
      </c>
      <c r="M2331" s="6">
        <v>1508447</v>
      </c>
      <c r="N2331" s="6">
        <v>1531043</v>
      </c>
      <c r="O2331" s="6">
        <v>802874</v>
      </c>
      <c r="P2331" s="6">
        <v>835253</v>
      </c>
      <c r="Q2331" s="6">
        <v>441736</v>
      </c>
      <c r="R2331" s="6">
        <v>478379</v>
      </c>
      <c r="S2331" s="6">
        <v>1036541</v>
      </c>
      <c r="T2331" s="6">
        <v>1143729</v>
      </c>
      <c r="U2331" s="6">
        <v>8378741</v>
      </c>
      <c r="V2331" s="6">
        <v>8543776</v>
      </c>
      <c r="W2331" s="6">
        <v>19632848</v>
      </c>
      <c r="X2331" s="6">
        <v>19239443</v>
      </c>
      <c r="Y2331" s="6" t="s">
        <v>4474</v>
      </c>
      <c r="Z2331" s="6" t="s">
        <v>4474</v>
      </c>
      <c r="AA2331" s="6" t="s">
        <v>4474</v>
      </c>
      <c r="AB2331" s="6" t="s">
        <v>4474</v>
      </c>
      <c r="AC2331" s="6">
        <v>612605478</v>
      </c>
      <c r="AD2331" s="6">
        <v>612594044</v>
      </c>
      <c r="AF2331">
        <f>Q2331/W2331</f>
        <v>2.2499843120060828E-2</v>
      </c>
      <c r="AG2331">
        <f>R2331/X2331</f>
        <v>2.4864493218436728E-2</v>
      </c>
      <c r="AH2331">
        <f>U2331/W2331</f>
        <v>0.42677155143257872</v>
      </c>
      <c r="AI2331">
        <f>V2331/X2331</f>
        <v>0.44407605771123415</v>
      </c>
      <c r="AJ2331" t="e">
        <f>Y2331/AA2331</f>
        <v>#VALUE!</v>
      </c>
      <c r="AK2331" t="e">
        <f>Z2331/AB2331</f>
        <v>#VALUE!</v>
      </c>
      <c r="AL2331">
        <f>O2331/K2331</f>
        <v>0.31431414737422331</v>
      </c>
      <c r="AM2331">
        <f>P2331/L2331</f>
        <v>0.33171998128633418</v>
      </c>
      <c r="AN2331">
        <f>K2331/W2331</f>
        <v>0.13010684950038834</v>
      </c>
      <c r="AO2331">
        <f>L2331/X2331</f>
        <v>0.13087416304099864</v>
      </c>
      <c r="AP2331">
        <f>IF(OR(Q2331&lt;0, Q2331="NA"), 0, 1)</f>
        <v>1</v>
      </c>
      <c r="AQ2331">
        <f>IF(OR(S2331&lt;0, S2331="NA"), 0, 1)</f>
        <v>1</v>
      </c>
      <c r="AR2331">
        <f>IFERROR(IF((AF2331-AG2331)&gt;0,1,0),0)</f>
        <v>0</v>
      </c>
      <c r="AS2331">
        <f>IFERROR(IF((S2331-Q2331)&gt;0,1,0),0)</f>
        <v>1</v>
      </c>
      <c r="AT2331">
        <f>IFERROR(IF((AH2331-AI2331)&lt;0,1,0),0)</f>
        <v>1</v>
      </c>
      <c r="AU2331">
        <f>IFERROR(IF((AJ2331-AK2331)&gt;0,1,0),0)</f>
        <v>0</v>
      </c>
      <c r="AV2331">
        <f>IFERROR(IF((AL2331-AM2331)&gt;0,1,0),0)</f>
        <v>0</v>
      </c>
      <c r="AW2331">
        <f>IFERROR(IF((AN2331-AO2331)&gt;0,1,0),0)</f>
        <v>0</v>
      </c>
      <c r="AX2331">
        <f>IFERROR(IF((AC2331-AD2331)&lt;0,1,0),0)</f>
        <v>0</v>
      </c>
      <c r="AY2331">
        <f>SUM(AP2331:AX2331)</f>
        <v>4</v>
      </c>
    </row>
    <row r="2332" spans="1:51" x14ac:dyDescent="0.45">
      <c r="A2332" s="1" t="s">
        <v>2172</v>
      </c>
      <c r="B2332" s="2">
        <v>4106589</v>
      </c>
      <c r="C2332" s="3" t="s">
        <v>5335</v>
      </c>
      <c r="D2332" s="5">
        <v>32.5</v>
      </c>
      <c r="E2332" s="5">
        <v>5131.6618275000001</v>
      </c>
      <c r="F2332" s="3" t="s">
        <v>4470</v>
      </c>
      <c r="G2332" s="3" t="s">
        <v>4471</v>
      </c>
      <c r="H2332" s="3" t="s">
        <v>4489</v>
      </c>
      <c r="I2332" s="3" t="s">
        <v>4489</v>
      </c>
      <c r="J2332" s="3" t="s">
        <v>4495</v>
      </c>
      <c r="K2332" s="6">
        <v>803067</v>
      </c>
      <c r="L2332" s="6">
        <v>813460</v>
      </c>
      <c r="M2332" s="6">
        <v>-336270</v>
      </c>
      <c r="N2332" s="6">
        <v>-330675</v>
      </c>
      <c r="O2332" s="6">
        <v>-348720</v>
      </c>
      <c r="P2332" s="6">
        <v>-343330</v>
      </c>
      <c r="Q2332" s="6">
        <v>-358811</v>
      </c>
      <c r="R2332" s="6">
        <v>-365741</v>
      </c>
      <c r="S2332" s="6">
        <v>-351943</v>
      </c>
      <c r="T2332" s="6">
        <v>-345975</v>
      </c>
      <c r="U2332" s="6">
        <v>1771917</v>
      </c>
      <c r="V2332" s="6">
        <v>1766129</v>
      </c>
      <c r="W2332" s="6">
        <v>3081099</v>
      </c>
      <c r="X2332" s="6">
        <v>2691128</v>
      </c>
      <c r="Y2332" s="6">
        <v>2713850</v>
      </c>
      <c r="Z2332" s="6">
        <v>2329383</v>
      </c>
      <c r="AA2332" s="6">
        <v>304566</v>
      </c>
      <c r="AB2332" s="6">
        <v>306162</v>
      </c>
      <c r="AC2332" s="6">
        <v>157813136</v>
      </c>
      <c r="AD2332" s="6">
        <v>146025246</v>
      </c>
      <c r="AF2332">
        <f>Q2332/W2332</f>
        <v>-0.11645552447357257</v>
      </c>
      <c r="AG2332">
        <f>R2332/X2332</f>
        <v>-0.13590620735988776</v>
      </c>
      <c r="AH2332">
        <f>U2332/W2332</f>
        <v>0.57509252380400633</v>
      </c>
      <c r="AI2332">
        <f>V2332/X2332</f>
        <v>0.6562783338436522</v>
      </c>
      <c r="AJ2332">
        <f>Y2332/AA2332</f>
        <v>8.9105481242160973</v>
      </c>
      <c r="AK2332">
        <f>Z2332/AB2332</f>
        <v>7.6083348031434337</v>
      </c>
      <c r="AL2332">
        <f>O2332/K2332</f>
        <v>-0.43423525060798163</v>
      </c>
      <c r="AM2332">
        <f>P2332/L2332</f>
        <v>-0.42206131831927812</v>
      </c>
      <c r="AN2332">
        <f>K2332/W2332</f>
        <v>0.26064303678654921</v>
      </c>
      <c r="AO2332">
        <f>L2332/X2332</f>
        <v>0.30227473386624493</v>
      </c>
      <c r="AP2332">
        <f>IF(OR(Q2332&lt;0, Q2332="NA"), 0, 1)</f>
        <v>0</v>
      </c>
      <c r="AQ2332">
        <f>IF(OR(S2332&lt;0, S2332="NA"), 0, 1)</f>
        <v>0</v>
      </c>
      <c r="AR2332">
        <f>IFERROR(IF((AF2332-AG2332)&gt;0,1,0),0)</f>
        <v>1</v>
      </c>
      <c r="AS2332">
        <f>IFERROR(IF((S2332-Q2332)&gt;0,1,0),0)</f>
        <v>1</v>
      </c>
      <c r="AT2332">
        <f>IFERROR(IF((AH2332-AI2332)&lt;0,1,0),0)</f>
        <v>1</v>
      </c>
      <c r="AU2332">
        <f>IFERROR(IF((AJ2332-AK2332)&gt;0,1,0),0)</f>
        <v>1</v>
      </c>
      <c r="AV2332">
        <f>IFERROR(IF((AL2332-AM2332)&gt;0,1,0),0)</f>
        <v>0</v>
      </c>
      <c r="AW2332">
        <f>IFERROR(IF((AN2332-AO2332)&gt;0,1,0),0)</f>
        <v>0</v>
      </c>
      <c r="AX2332">
        <f>IFERROR(IF((AC2332-AD2332)&lt;0,1,0),0)</f>
        <v>0</v>
      </c>
      <c r="AY2332">
        <f>SUM(AP2332:AX2332)</f>
        <v>4</v>
      </c>
    </row>
    <row r="2333" spans="1:51" x14ac:dyDescent="0.45">
      <c r="A2333" s="1" t="s">
        <v>2181</v>
      </c>
      <c r="B2333" s="2">
        <v>4914467</v>
      </c>
      <c r="C2333" s="3" t="s">
        <v>5335</v>
      </c>
      <c r="D2333" s="7">
        <v>7.91</v>
      </c>
      <c r="E2333" s="5">
        <v>241.72017127999999</v>
      </c>
      <c r="F2333" s="3" t="s">
        <v>4475</v>
      </c>
      <c r="G2333" s="3" t="s">
        <v>4548</v>
      </c>
      <c r="H2333" s="3" t="s">
        <v>4810</v>
      </c>
      <c r="I2333" s="3" t="s">
        <v>4964</v>
      </c>
      <c r="J2333" s="3" t="s">
        <v>4497</v>
      </c>
      <c r="K2333" s="6">
        <v>817355</v>
      </c>
      <c r="L2333" s="6">
        <v>810095</v>
      </c>
      <c r="M2333" s="6">
        <v>-105031</v>
      </c>
      <c r="N2333" s="6">
        <v>-172536</v>
      </c>
      <c r="O2333" s="6">
        <v>-127067</v>
      </c>
      <c r="P2333" s="6">
        <v>-195300</v>
      </c>
      <c r="Q2333" s="6">
        <v>-132003</v>
      </c>
      <c r="R2333" s="6">
        <v>-204837</v>
      </c>
      <c r="S2333" s="6">
        <v>-31632</v>
      </c>
      <c r="T2333" s="6">
        <v>-76915</v>
      </c>
      <c r="U2333" s="6">
        <v>186713</v>
      </c>
      <c r="V2333" s="6">
        <v>172421</v>
      </c>
      <c r="W2333" s="6">
        <v>669915</v>
      </c>
      <c r="X2333" s="6">
        <v>585939</v>
      </c>
      <c r="Y2333" s="6">
        <v>423785</v>
      </c>
      <c r="Z2333" s="6">
        <v>340112</v>
      </c>
      <c r="AA2333" s="6">
        <v>292638</v>
      </c>
      <c r="AB2333" s="6">
        <v>221644</v>
      </c>
      <c r="AC2333" s="6">
        <v>30559000</v>
      </c>
      <c r="AD2333" s="6">
        <v>30077000</v>
      </c>
      <c r="AF2333">
        <f>Q2333/W2333</f>
        <v>-0.19704440115537045</v>
      </c>
      <c r="AG2333">
        <f>R2333/X2333</f>
        <v>-0.34958758505578225</v>
      </c>
      <c r="AH2333">
        <f>U2333/W2333</f>
        <v>0.27871147832187665</v>
      </c>
      <c r="AI2333">
        <f>V2333/X2333</f>
        <v>0.29426442001641812</v>
      </c>
      <c r="AJ2333">
        <f>Y2333/AA2333</f>
        <v>1.4481543750299004</v>
      </c>
      <c r="AK2333">
        <f>Z2333/AB2333</f>
        <v>1.5344967605710058</v>
      </c>
      <c r="AL2333">
        <f>O2333/K2333</f>
        <v>-0.15546121330388876</v>
      </c>
      <c r="AM2333">
        <f>P2333/L2333</f>
        <v>-0.24108283596368327</v>
      </c>
      <c r="AN2333">
        <f>K2333/W2333</f>
        <v>1.2200876230566564</v>
      </c>
      <c r="AO2333">
        <f>L2333/X2333</f>
        <v>1.3825585939833327</v>
      </c>
      <c r="AP2333">
        <f>IF(OR(Q2333&lt;0, Q2333="NA"), 0, 1)</f>
        <v>0</v>
      </c>
      <c r="AQ2333">
        <f>IF(OR(S2333&lt;0, S2333="NA"), 0, 1)</f>
        <v>0</v>
      </c>
      <c r="AR2333">
        <f>IFERROR(IF((AF2333-AG2333)&gt;0,1,0),0)</f>
        <v>1</v>
      </c>
      <c r="AS2333">
        <f>IFERROR(IF((S2333-Q2333)&gt;0,1,0),0)</f>
        <v>1</v>
      </c>
      <c r="AT2333">
        <f>IFERROR(IF((AH2333-AI2333)&lt;0,1,0),0)</f>
        <v>1</v>
      </c>
      <c r="AU2333">
        <f>IFERROR(IF((AJ2333-AK2333)&gt;0,1,0),0)</f>
        <v>0</v>
      </c>
      <c r="AV2333">
        <f>IFERROR(IF((AL2333-AM2333)&gt;0,1,0),0)</f>
        <v>1</v>
      </c>
      <c r="AW2333">
        <f>IFERROR(IF((AN2333-AO2333)&gt;0,1,0),0)</f>
        <v>0</v>
      </c>
      <c r="AX2333">
        <f>IFERROR(IF((AC2333-AD2333)&lt;0,1,0),0)</f>
        <v>0</v>
      </c>
      <c r="AY2333">
        <f>SUM(AP2333:AX2333)</f>
        <v>4</v>
      </c>
    </row>
    <row r="2334" spans="1:51" x14ac:dyDescent="0.45">
      <c r="A2334" s="1" t="s">
        <v>2183</v>
      </c>
      <c r="B2334" s="2">
        <v>4094831</v>
      </c>
      <c r="C2334" s="3" t="s">
        <v>5337</v>
      </c>
      <c r="D2334" s="5">
        <v>109.98</v>
      </c>
      <c r="E2334" s="5">
        <v>32274.77160258</v>
      </c>
      <c r="F2334" s="3" t="s">
        <v>4525</v>
      </c>
      <c r="G2334" s="3" t="s">
        <v>4526</v>
      </c>
      <c r="H2334" s="3" t="s">
        <v>4705</v>
      </c>
      <c r="I2334" s="3" t="s">
        <v>5014</v>
      </c>
      <c r="J2334" s="3" t="s">
        <v>5121</v>
      </c>
      <c r="K2334" s="6">
        <v>5996048</v>
      </c>
      <c r="L2334" s="6">
        <v>5829975</v>
      </c>
      <c r="M2334" s="6">
        <v>1711238</v>
      </c>
      <c r="N2334" s="6">
        <v>1770167</v>
      </c>
      <c r="O2334" s="6">
        <v>845001</v>
      </c>
      <c r="P2334" s="6">
        <v>937413</v>
      </c>
      <c r="Q2334" s="6">
        <v>107175</v>
      </c>
      <c r="R2334" s="6">
        <v>232231</v>
      </c>
      <c r="S2334" s="6">
        <v>1212321</v>
      </c>
      <c r="T2334" s="6">
        <v>1179688</v>
      </c>
      <c r="U2334" s="6">
        <v>12882307</v>
      </c>
      <c r="V2334" s="6">
        <v>12477513</v>
      </c>
      <c r="W2334" s="6">
        <v>18469629</v>
      </c>
      <c r="X2334" s="6">
        <v>17966934</v>
      </c>
      <c r="Y2334" s="6" t="s">
        <v>4474</v>
      </c>
      <c r="Z2334" s="6" t="s">
        <v>4474</v>
      </c>
      <c r="AA2334" s="6" t="s">
        <v>4474</v>
      </c>
      <c r="AB2334" s="6" t="s">
        <v>4474</v>
      </c>
      <c r="AC2334" s="6">
        <v>293425265</v>
      </c>
      <c r="AD2334" s="6">
        <v>293298465</v>
      </c>
      <c r="AF2334">
        <f>Q2334/W2334</f>
        <v>5.8027695087973881E-3</v>
      </c>
      <c r="AG2334">
        <f>R2334/X2334</f>
        <v>1.2925466303822344E-2</v>
      </c>
      <c r="AH2334">
        <f>U2334/W2334</f>
        <v>0.69748596466122847</v>
      </c>
      <c r="AI2334">
        <f>V2334/X2334</f>
        <v>0.69447090972783665</v>
      </c>
      <c r="AJ2334" t="e">
        <f>Y2334/AA2334</f>
        <v>#VALUE!</v>
      </c>
      <c r="AK2334" t="e">
        <f>Z2334/AB2334</f>
        <v>#VALUE!</v>
      </c>
      <c r="AL2334">
        <f>O2334/K2334</f>
        <v>0.14092632347172671</v>
      </c>
      <c r="AM2334">
        <f>P2334/L2334</f>
        <v>0.16079194164640501</v>
      </c>
      <c r="AN2334">
        <f>K2334/W2334</f>
        <v>0.32464366230637337</v>
      </c>
      <c r="AO2334">
        <f>L2334/X2334</f>
        <v>0.32448357632971769</v>
      </c>
      <c r="AP2334">
        <f>IF(OR(Q2334&lt;0, Q2334="NA"), 0, 1)</f>
        <v>1</v>
      </c>
      <c r="AQ2334">
        <f>IF(OR(S2334&lt;0, S2334="NA"), 0, 1)</f>
        <v>1</v>
      </c>
      <c r="AR2334">
        <f>IFERROR(IF((AF2334-AG2334)&gt;0,1,0),0)</f>
        <v>0</v>
      </c>
      <c r="AS2334">
        <f>IFERROR(IF((S2334-Q2334)&gt;0,1,0),0)</f>
        <v>1</v>
      </c>
      <c r="AT2334">
        <f>IFERROR(IF((AH2334-AI2334)&lt;0,1,0),0)</f>
        <v>0</v>
      </c>
      <c r="AU2334">
        <f>IFERROR(IF((AJ2334-AK2334)&gt;0,1,0),0)</f>
        <v>0</v>
      </c>
      <c r="AV2334">
        <f>IFERROR(IF((AL2334-AM2334)&gt;0,1,0),0)</f>
        <v>0</v>
      </c>
      <c r="AW2334">
        <f>IFERROR(IF((AN2334-AO2334)&gt;0,1,0),0)</f>
        <v>1</v>
      </c>
      <c r="AX2334">
        <f>IFERROR(IF((AC2334-AD2334)&lt;0,1,0),0)</f>
        <v>0</v>
      </c>
      <c r="AY2334">
        <f>SUM(AP2334:AX2334)</f>
        <v>4</v>
      </c>
    </row>
    <row r="2335" spans="1:51" x14ac:dyDescent="0.45">
      <c r="A2335" s="1" t="s">
        <v>2189</v>
      </c>
      <c r="B2335" s="2">
        <v>5721836</v>
      </c>
      <c r="C2335" s="3" t="s">
        <v>5338</v>
      </c>
      <c r="D2335" s="5">
        <v>82.09</v>
      </c>
      <c r="E2335" s="5">
        <v>23009.827000000001</v>
      </c>
      <c r="F2335" s="3" t="s">
        <v>4480</v>
      </c>
      <c r="G2335" s="3" t="s">
        <v>4491</v>
      </c>
      <c r="H2335" s="3" t="s">
        <v>4492</v>
      </c>
      <c r="I2335" s="3" t="s">
        <v>4493</v>
      </c>
      <c r="J2335" s="3"/>
      <c r="K2335" s="6">
        <v>973533.10100000002</v>
      </c>
      <c r="L2335" s="6">
        <v>932390.33200000005</v>
      </c>
      <c r="M2335" s="6" t="s">
        <v>4474</v>
      </c>
      <c r="N2335" s="6" t="s">
        <v>4474</v>
      </c>
      <c r="O2335" s="6">
        <v>935572.43099999998</v>
      </c>
      <c r="P2335" s="6">
        <v>893440.375</v>
      </c>
      <c r="Q2335" s="6">
        <v>1411039.209</v>
      </c>
      <c r="R2335" s="6">
        <v>1230464.746</v>
      </c>
      <c r="S2335" s="6" t="s">
        <v>4474</v>
      </c>
      <c r="T2335" s="6" t="s">
        <v>4474</v>
      </c>
      <c r="U2335" s="6" t="s">
        <v>4474</v>
      </c>
      <c r="V2335" s="6" t="s">
        <v>4474</v>
      </c>
      <c r="W2335" s="6">
        <v>24951334.973000001</v>
      </c>
      <c r="X2335" s="6">
        <v>24951334.973000001</v>
      </c>
      <c r="Y2335" s="6">
        <v>1493917.6059999999</v>
      </c>
      <c r="Z2335" s="6">
        <v>1493917.6059999999</v>
      </c>
      <c r="AA2335" s="6">
        <v>1218361</v>
      </c>
      <c r="AB2335" s="6">
        <v>1218361</v>
      </c>
      <c r="AC2335" s="6">
        <v>286700000</v>
      </c>
      <c r="AD2335" s="6">
        <v>286700000</v>
      </c>
      <c r="AF2335">
        <f>Q2335/W2335</f>
        <v>5.6551651866599308E-2</v>
      </c>
      <c r="AG2335">
        <f>R2335/X2335</f>
        <v>4.9314585665716636E-2</v>
      </c>
      <c r="AH2335" t="e">
        <f>U2335/W2335</f>
        <v>#VALUE!</v>
      </c>
      <c r="AI2335" t="e">
        <f>V2335/X2335</f>
        <v>#VALUE!</v>
      </c>
      <c r="AJ2335">
        <f>Y2335/AA2335</f>
        <v>1.2261699167980589</v>
      </c>
      <c r="AK2335">
        <f>Z2335/AB2335</f>
        <v>1.2261699167980589</v>
      </c>
      <c r="AL2335">
        <f>O2335/K2335</f>
        <v>0.96100731453197907</v>
      </c>
      <c r="AM2335">
        <f>P2335/L2335</f>
        <v>0.95822569618836406</v>
      </c>
      <c r="AN2335">
        <f>K2335/W2335</f>
        <v>3.9017275109867522E-2</v>
      </c>
      <c r="AO2335">
        <f>L2335/X2335</f>
        <v>3.7368354559343044E-2</v>
      </c>
      <c r="AP2335">
        <f>IF(OR(Q2335&lt;0, Q2335="NA"), 0, 1)</f>
        <v>1</v>
      </c>
      <c r="AQ2335">
        <f>IF(OR(S2335&lt;0, S2335="NA"), 0, 1)</f>
        <v>0</v>
      </c>
      <c r="AR2335">
        <f>IFERROR(IF((AF2335-AG2335)&gt;0,1,0),0)</f>
        <v>1</v>
      </c>
      <c r="AS2335">
        <f>IFERROR(IF((S2335-Q2335)&gt;0,1,0),0)</f>
        <v>0</v>
      </c>
      <c r="AT2335">
        <f>IFERROR(IF((AH2335-AI2335)&lt;0,1,0),0)</f>
        <v>0</v>
      </c>
      <c r="AU2335">
        <f>IFERROR(IF((AJ2335-AK2335)&gt;0,1,0),0)</f>
        <v>0</v>
      </c>
      <c r="AV2335">
        <f>IFERROR(IF((AL2335-AM2335)&gt;0,1,0),0)</f>
        <v>1</v>
      </c>
      <c r="AW2335">
        <f>IFERROR(IF((AN2335-AO2335)&gt;0,1,0),0)</f>
        <v>1</v>
      </c>
      <c r="AX2335">
        <f>IFERROR(IF((AC2335-AD2335)&lt;0,1,0),0)</f>
        <v>0</v>
      </c>
      <c r="AY2335">
        <f>SUM(AP2335:AX2335)</f>
        <v>4</v>
      </c>
    </row>
    <row r="2336" spans="1:51" x14ac:dyDescent="0.45">
      <c r="A2336" s="1" t="s">
        <v>2191</v>
      </c>
      <c r="B2336" s="2">
        <v>5721837</v>
      </c>
      <c r="C2336" s="3" t="s">
        <v>5338</v>
      </c>
      <c r="D2336" s="5">
        <v>87.51</v>
      </c>
      <c r="E2336" s="5">
        <v>51464.631000000001</v>
      </c>
      <c r="F2336" s="3" t="s">
        <v>4480</v>
      </c>
      <c r="G2336" s="3" t="s">
        <v>4491</v>
      </c>
      <c r="H2336" s="3" t="s">
        <v>4492</v>
      </c>
      <c r="I2336" s="3" t="s">
        <v>4493</v>
      </c>
      <c r="J2336" s="3"/>
      <c r="K2336" s="6">
        <v>1987254.1529999999</v>
      </c>
      <c r="L2336" s="6">
        <v>1777171.0160000001</v>
      </c>
      <c r="M2336" s="6" t="s">
        <v>4474</v>
      </c>
      <c r="N2336" s="6" t="s">
        <v>4474</v>
      </c>
      <c r="O2336" s="6">
        <v>1914956.348</v>
      </c>
      <c r="P2336" s="6">
        <v>1710315.1710000001</v>
      </c>
      <c r="Q2336" s="6">
        <v>2881802.648</v>
      </c>
      <c r="R2336" s="6">
        <v>758488.68299999996</v>
      </c>
      <c r="S2336" s="6" t="s">
        <v>4474</v>
      </c>
      <c r="T2336" s="6" t="s">
        <v>4474</v>
      </c>
      <c r="U2336" s="6" t="s">
        <v>4474</v>
      </c>
      <c r="V2336" s="6" t="s">
        <v>4474</v>
      </c>
      <c r="W2336" s="6">
        <v>62458727.68</v>
      </c>
      <c r="X2336" s="6">
        <v>62458727.68</v>
      </c>
      <c r="Y2336" s="6">
        <v>1409512.7819999999</v>
      </c>
      <c r="Z2336" s="6">
        <v>1409512.7819999999</v>
      </c>
      <c r="AA2336" s="6">
        <v>611887</v>
      </c>
      <c r="AB2336" s="6">
        <v>611887</v>
      </c>
      <c r="AC2336" s="6">
        <v>640400000</v>
      </c>
      <c r="AD2336" s="6">
        <v>640400000</v>
      </c>
      <c r="AF2336">
        <f>Q2336/W2336</f>
        <v>4.6139310790392331E-2</v>
      </c>
      <c r="AG2336">
        <f>R2336/X2336</f>
        <v>1.2143838198018189E-2</v>
      </c>
      <c r="AH2336" t="e">
        <f>U2336/W2336</f>
        <v>#VALUE!</v>
      </c>
      <c r="AI2336" t="e">
        <f>V2336/X2336</f>
        <v>#VALUE!</v>
      </c>
      <c r="AJ2336">
        <f>Y2336/AA2336</f>
        <v>2.3035507896065774</v>
      </c>
      <c r="AK2336">
        <f>Z2336/AB2336</f>
        <v>2.3035507896065774</v>
      </c>
      <c r="AL2336">
        <f>O2336/K2336</f>
        <v>0.96361924573620461</v>
      </c>
      <c r="AM2336">
        <f>P2336/L2336</f>
        <v>0.96238074760499026</v>
      </c>
      <c r="AN2336">
        <f>K2336/W2336</f>
        <v>3.1817077081388284E-2</v>
      </c>
      <c r="AO2336">
        <f>L2336/X2336</f>
        <v>2.8453525744314364E-2</v>
      </c>
      <c r="AP2336">
        <f>IF(OR(Q2336&lt;0, Q2336="NA"), 0, 1)</f>
        <v>1</v>
      </c>
      <c r="AQ2336">
        <f>IF(OR(S2336&lt;0, S2336="NA"), 0, 1)</f>
        <v>0</v>
      </c>
      <c r="AR2336">
        <f>IFERROR(IF((AF2336-AG2336)&gt;0,1,0),0)</f>
        <v>1</v>
      </c>
      <c r="AS2336">
        <f>IFERROR(IF((S2336-Q2336)&gt;0,1,0),0)</f>
        <v>0</v>
      </c>
      <c r="AT2336">
        <f>IFERROR(IF((AH2336-AI2336)&lt;0,1,0),0)</f>
        <v>0</v>
      </c>
      <c r="AU2336">
        <f>IFERROR(IF((AJ2336-AK2336)&gt;0,1,0),0)</f>
        <v>0</v>
      </c>
      <c r="AV2336">
        <f>IFERROR(IF((AL2336-AM2336)&gt;0,1,0),0)</f>
        <v>1</v>
      </c>
      <c r="AW2336">
        <f>IFERROR(IF((AN2336-AO2336)&gt;0,1,0),0)</f>
        <v>1</v>
      </c>
      <c r="AX2336">
        <f>IFERROR(IF((AC2336-AD2336)&lt;0,1,0),0)</f>
        <v>0</v>
      </c>
      <c r="AY2336">
        <f>SUM(AP2336:AX2336)</f>
        <v>4</v>
      </c>
    </row>
    <row r="2337" spans="1:51" x14ac:dyDescent="0.45">
      <c r="A2337" s="1" t="s">
        <v>2194</v>
      </c>
      <c r="B2337" s="2">
        <v>5721838</v>
      </c>
      <c r="C2337" s="3" t="s">
        <v>5338</v>
      </c>
      <c r="D2337" s="5">
        <v>92.52</v>
      </c>
      <c r="E2337" s="5">
        <v>31577.076000000001</v>
      </c>
      <c r="F2337" s="3" t="s">
        <v>4480</v>
      </c>
      <c r="G2337" s="3" t="s">
        <v>4491</v>
      </c>
      <c r="H2337" s="3" t="s">
        <v>4492</v>
      </c>
      <c r="I2337" s="3" t="s">
        <v>4493</v>
      </c>
      <c r="J2337" s="3"/>
      <c r="K2337" s="6">
        <v>897248.74300000002</v>
      </c>
      <c r="L2337" s="6">
        <v>480154.63500000001</v>
      </c>
      <c r="M2337" s="6" t="s">
        <v>4474</v>
      </c>
      <c r="N2337" s="6" t="s">
        <v>4474</v>
      </c>
      <c r="O2337" s="6">
        <v>855368.82</v>
      </c>
      <c r="P2337" s="6">
        <v>448809.72700000001</v>
      </c>
      <c r="Q2337" s="6">
        <v>203521.55900000001</v>
      </c>
      <c r="R2337" s="6">
        <v>-2761808.2379999999</v>
      </c>
      <c r="S2337" s="6" t="s">
        <v>4474</v>
      </c>
      <c r="T2337" s="6" t="s">
        <v>4474</v>
      </c>
      <c r="U2337" s="6" t="s">
        <v>4474</v>
      </c>
      <c r="V2337" s="6" t="s">
        <v>4474</v>
      </c>
      <c r="W2337" s="6">
        <v>29670090.484999999</v>
      </c>
      <c r="X2337" s="6">
        <v>23468605.322999999</v>
      </c>
      <c r="Y2337" s="6">
        <v>2028919.077</v>
      </c>
      <c r="Z2337" s="6">
        <v>622965.103</v>
      </c>
      <c r="AA2337" s="6">
        <v>1805080</v>
      </c>
      <c r="AB2337" s="6">
        <v>486835</v>
      </c>
      <c r="AC2337" s="6">
        <v>296000000</v>
      </c>
      <c r="AD2337" s="6">
        <v>240100000</v>
      </c>
      <c r="AF2337">
        <f>Q2337/W2337</f>
        <v>6.8594856191251689E-3</v>
      </c>
      <c r="AG2337">
        <f>R2337/X2337</f>
        <v>-0.11768096995918789</v>
      </c>
      <c r="AH2337" t="e">
        <f>U2337/W2337</f>
        <v>#VALUE!</v>
      </c>
      <c r="AI2337" t="e">
        <f>V2337/X2337</f>
        <v>#VALUE!</v>
      </c>
      <c r="AJ2337">
        <f>Y2337/AA2337</f>
        <v>1.1240050729053561</v>
      </c>
      <c r="AK2337">
        <f>Z2337/AB2337</f>
        <v>1.2796226709254677</v>
      </c>
      <c r="AL2337">
        <f>O2337/K2337</f>
        <v>0.95332406612243081</v>
      </c>
      <c r="AM2337">
        <f>P2337/L2337</f>
        <v>0.93471913897071934</v>
      </c>
      <c r="AN2337">
        <f>K2337/W2337</f>
        <v>3.0240849567129319E-2</v>
      </c>
      <c r="AO2337">
        <f>L2337/X2337</f>
        <v>2.0459444794081256E-2</v>
      </c>
      <c r="AP2337">
        <f>IF(OR(Q2337&lt;0, Q2337="NA"), 0, 1)</f>
        <v>1</v>
      </c>
      <c r="AQ2337">
        <f>IF(OR(S2337&lt;0, S2337="NA"), 0, 1)</f>
        <v>0</v>
      </c>
      <c r="AR2337">
        <f>IFERROR(IF((AF2337-AG2337)&gt;0,1,0),0)</f>
        <v>1</v>
      </c>
      <c r="AS2337">
        <f>IFERROR(IF((S2337-Q2337)&gt;0,1,0),0)</f>
        <v>0</v>
      </c>
      <c r="AT2337">
        <f>IFERROR(IF((AH2337-AI2337)&lt;0,1,0),0)</f>
        <v>0</v>
      </c>
      <c r="AU2337">
        <f>IFERROR(IF((AJ2337-AK2337)&gt;0,1,0),0)</f>
        <v>0</v>
      </c>
      <c r="AV2337">
        <f>IFERROR(IF((AL2337-AM2337)&gt;0,1,0),0)</f>
        <v>1</v>
      </c>
      <c r="AW2337">
        <f>IFERROR(IF((AN2337-AO2337)&gt;0,1,0),0)</f>
        <v>1</v>
      </c>
      <c r="AX2337">
        <f>IFERROR(IF((AC2337-AD2337)&lt;0,1,0),0)</f>
        <v>0</v>
      </c>
      <c r="AY2337">
        <f>SUM(AP2337:AX2337)</f>
        <v>4</v>
      </c>
    </row>
    <row r="2338" spans="1:51" x14ac:dyDescent="0.45">
      <c r="A2338" s="1" t="s">
        <v>2204</v>
      </c>
      <c r="B2338" s="2">
        <v>5721850</v>
      </c>
      <c r="C2338" s="3" t="s">
        <v>5338</v>
      </c>
      <c r="D2338" s="5">
        <v>94.83</v>
      </c>
      <c r="E2338" s="5">
        <v>20127.6675</v>
      </c>
      <c r="F2338" s="3" t="s">
        <v>4480</v>
      </c>
      <c r="G2338" s="3" t="s">
        <v>4491</v>
      </c>
      <c r="H2338" s="3" t="s">
        <v>4492</v>
      </c>
      <c r="I2338" s="3" t="s">
        <v>4493</v>
      </c>
      <c r="J2338" s="3"/>
      <c r="K2338" s="6">
        <v>367407.78399999999</v>
      </c>
      <c r="L2338" s="6">
        <v>334673.42099999997</v>
      </c>
      <c r="M2338" s="6" t="s">
        <v>4474</v>
      </c>
      <c r="N2338" s="6" t="s">
        <v>4474</v>
      </c>
      <c r="O2338" s="6">
        <v>360826.80099999998</v>
      </c>
      <c r="P2338" s="6">
        <v>328500.05099999998</v>
      </c>
      <c r="Q2338" s="6">
        <v>4326998.6730000004</v>
      </c>
      <c r="R2338" s="6">
        <v>3850647.6039999998</v>
      </c>
      <c r="S2338" s="6" t="s">
        <v>4474</v>
      </c>
      <c r="T2338" s="6" t="s">
        <v>4474</v>
      </c>
      <c r="U2338" s="6" t="s">
        <v>4474</v>
      </c>
      <c r="V2338" s="6" t="s">
        <v>4474</v>
      </c>
      <c r="W2338" s="6">
        <v>19458219.348999999</v>
      </c>
      <c r="X2338" s="6">
        <v>19458219.348999999</v>
      </c>
      <c r="Y2338" s="6">
        <v>86577.854999999996</v>
      </c>
      <c r="Z2338" s="6">
        <v>86577.854999999996</v>
      </c>
      <c r="AA2338" s="6">
        <v>110673</v>
      </c>
      <c r="AB2338" s="6">
        <v>110673</v>
      </c>
      <c r="AC2338" s="6">
        <v>202700000</v>
      </c>
      <c r="AD2338" s="6">
        <v>202700000</v>
      </c>
      <c r="AF2338">
        <f>Q2338/W2338</f>
        <v>0.22237382544576847</v>
      </c>
      <c r="AG2338">
        <f>R2338/X2338</f>
        <v>0.19789311318447508</v>
      </c>
      <c r="AH2338" t="e">
        <f>U2338/W2338</f>
        <v>#VALUE!</v>
      </c>
      <c r="AI2338" t="e">
        <f>V2338/X2338</f>
        <v>#VALUE!</v>
      </c>
      <c r="AJ2338">
        <f>Y2338/AA2338</f>
        <v>0.78228524572388924</v>
      </c>
      <c r="AK2338">
        <f>Z2338/AB2338</f>
        <v>0.78228524572388924</v>
      </c>
      <c r="AL2338">
        <f>O2338/K2338</f>
        <v>0.98208806866214893</v>
      </c>
      <c r="AM2338">
        <f>P2338/L2338</f>
        <v>0.98155404758001386</v>
      </c>
      <c r="AN2338">
        <f>K2338/W2338</f>
        <v>1.8881881091492674E-2</v>
      </c>
      <c r="AO2338">
        <f>L2338/X2338</f>
        <v>1.7199591339646377E-2</v>
      </c>
      <c r="AP2338">
        <f>IF(OR(Q2338&lt;0, Q2338="NA"), 0, 1)</f>
        <v>1</v>
      </c>
      <c r="AQ2338">
        <f>IF(OR(S2338&lt;0, S2338="NA"), 0, 1)</f>
        <v>0</v>
      </c>
      <c r="AR2338">
        <f>IFERROR(IF((AF2338-AG2338)&gt;0,1,0),0)</f>
        <v>1</v>
      </c>
      <c r="AS2338">
        <f>IFERROR(IF((S2338-Q2338)&gt;0,1,0),0)</f>
        <v>0</v>
      </c>
      <c r="AT2338">
        <f>IFERROR(IF((AH2338-AI2338)&lt;0,1,0),0)</f>
        <v>0</v>
      </c>
      <c r="AU2338">
        <f>IFERROR(IF((AJ2338-AK2338)&gt;0,1,0),0)</f>
        <v>0</v>
      </c>
      <c r="AV2338">
        <f>IFERROR(IF((AL2338-AM2338)&gt;0,1,0),0)</f>
        <v>1</v>
      </c>
      <c r="AW2338">
        <f>IFERROR(IF((AN2338-AO2338)&gt;0,1,0),0)</f>
        <v>1</v>
      </c>
      <c r="AX2338">
        <f>IFERROR(IF((AC2338-AD2338)&lt;0,1,0),0)</f>
        <v>0</v>
      </c>
      <c r="AY2338">
        <f>SUM(AP2338:AX2338)</f>
        <v>4</v>
      </c>
    </row>
    <row r="2339" spans="1:51" x14ac:dyDescent="0.45">
      <c r="A2339" s="1" t="s">
        <v>2266</v>
      </c>
      <c r="B2339" s="2">
        <v>5727026</v>
      </c>
      <c r="C2339" s="3" t="s">
        <v>5380</v>
      </c>
      <c r="D2339" s="5">
        <v>31.509698664302483</v>
      </c>
      <c r="E2339" s="5">
        <v>14549.603358241671</v>
      </c>
      <c r="F2339" s="3" t="s">
        <v>4480</v>
      </c>
      <c r="G2339" s="3" t="s">
        <v>4491</v>
      </c>
      <c r="H2339" s="3" t="s">
        <v>4492</v>
      </c>
      <c r="I2339" s="3" t="s">
        <v>4493</v>
      </c>
      <c r="J2339" s="3"/>
      <c r="K2339" s="6">
        <v>928504.04700000002</v>
      </c>
      <c r="L2339" s="6">
        <v>891216.04700000002</v>
      </c>
      <c r="M2339" s="6" t="s">
        <v>4474</v>
      </c>
      <c r="N2339" s="6" t="s">
        <v>4474</v>
      </c>
      <c r="O2339" s="6">
        <v>868016.44400000002</v>
      </c>
      <c r="P2339" s="6">
        <v>830487.71799999999</v>
      </c>
      <c r="Q2339" s="6">
        <v>1298741.5090000001</v>
      </c>
      <c r="R2339" s="6">
        <v>217164.791</v>
      </c>
      <c r="S2339" s="6" t="s">
        <v>4474</v>
      </c>
      <c r="T2339" s="6" t="s">
        <v>4474</v>
      </c>
      <c r="U2339" s="6" t="s">
        <v>4474</v>
      </c>
      <c r="V2339" s="6" t="s">
        <v>4474</v>
      </c>
      <c r="W2339" s="6">
        <v>15499682.148</v>
      </c>
      <c r="X2339" s="6">
        <v>13137467.942</v>
      </c>
      <c r="Y2339" s="6">
        <v>830434.69499999995</v>
      </c>
      <c r="Z2339" s="6">
        <v>89942.845000000001</v>
      </c>
      <c r="AA2339" s="6">
        <v>655634</v>
      </c>
      <c r="AB2339" s="6">
        <v>415224</v>
      </c>
      <c r="AC2339" s="6">
        <v>461750000</v>
      </c>
      <c r="AD2339" s="6" t="s">
        <v>4474</v>
      </c>
      <c r="AF2339">
        <f>Q2339/W2339</f>
        <v>8.3791493051203189E-2</v>
      </c>
      <c r="AG2339">
        <f>R2339/X2339</f>
        <v>1.6530186178855072E-2</v>
      </c>
      <c r="AH2339" t="e">
        <f>U2339/W2339</f>
        <v>#VALUE!</v>
      </c>
      <c r="AI2339" t="e">
        <f>V2339/X2339</f>
        <v>#VALUE!</v>
      </c>
      <c r="AJ2339">
        <f>Y2339/AA2339</f>
        <v>1.2666132247564952</v>
      </c>
      <c r="AK2339">
        <f>Z2339/AB2339</f>
        <v>0.21661282825655551</v>
      </c>
      <c r="AL2339">
        <f>O2339/K2339</f>
        <v>0.93485477721348043</v>
      </c>
      <c r="AM2339">
        <f>P2339/L2339</f>
        <v>0.93185902654645536</v>
      </c>
      <c r="AN2339">
        <f>K2339/W2339</f>
        <v>5.9904715344102036E-2</v>
      </c>
      <c r="AO2339">
        <f>L2339/X2339</f>
        <v>6.7837733339071768E-2</v>
      </c>
      <c r="AP2339">
        <f>IF(OR(Q2339&lt;0, Q2339="NA"), 0, 1)</f>
        <v>1</v>
      </c>
      <c r="AQ2339">
        <f>IF(OR(S2339&lt;0, S2339="NA"), 0, 1)</f>
        <v>0</v>
      </c>
      <c r="AR2339">
        <f>IFERROR(IF((AF2339-AG2339)&gt;0,1,0),0)</f>
        <v>1</v>
      </c>
      <c r="AS2339">
        <f>IFERROR(IF((S2339-Q2339)&gt;0,1,0),0)</f>
        <v>0</v>
      </c>
      <c r="AT2339">
        <f>IFERROR(IF((AH2339-AI2339)&lt;0,1,0),0)</f>
        <v>0</v>
      </c>
      <c r="AU2339">
        <f>IFERROR(IF((AJ2339-AK2339)&gt;0,1,0),0)</f>
        <v>1</v>
      </c>
      <c r="AV2339">
        <f>IFERROR(IF((AL2339-AM2339)&gt;0,1,0),0)</f>
        <v>1</v>
      </c>
      <c r="AW2339">
        <f>IFERROR(IF((AN2339-AO2339)&gt;0,1,0),0)</f>
        <v>0</v>
      </c>
      <c r="AX2339">
        <f>IFERROR(IF((AC2339-AD2339)&lt;0,1,0),0)</f>
        <v>0</v>
      </c>
      <c r="AY2339">
        <f>SUM(AP2339:AX2339)</f>
        <v>4</v>
      </c>
    </row>
    <row r="2340" spans="1:51" x14ac:dyDescent="0.45">
      <c r="A2340" s="1" t="s">
        <v>2309</v>
      </c>
      <c r="B2340" s="2">
        <v>7195171</v>
      </c>
      <c r="C2340" s="3" t="s">
        <v>5337</v>
      </c>
      <c r="D2340" s="7">
        <v>7.78</v>
      </c>
      <c r="E2340" s="5">
        <v>1097.56100262</v>
      </c>
      <c r="F2340" s="3" t="s">
        <v>4485</v>
      </c>
      <c r="G2340" s="3" t="s">
        <v>4486</v>
      </c>
      <c r="H2340" s="3" t="s">
        <v>4496</v>
      </c>
      <c r="I2340" s="3" t="s">
        <v>4496</v>
      </c>
      <c r="J2340" s="3" t="s">
        <v>5081</v>
      </c>
      <c r="K2340" s="6">
        <v>996800</v>
      </c>
      <c r="L2340" s="6">
        <v>1046800</v>
      </c>
      <c r="M2340" s="6">
        <v>245700</v>
      </c>
      <c r="N2340" s="6">
        <v>280700</v>
      </c>
      <c r="O2340" s="6">
        <v>202900</v>
      </c>
      <c r="P2340" s="6">
        <v>239400</v>
      </c>
      <c r="Q2340" s="6">
        <v>105800</v>
      </c>
      <c r="R2340" s="6">
        <v>131000</v>
      </c>
      <c r="S2340" s="6">
        <v>171100</v>
      </c>
      <c r="T2340" s="6">
        <v>178000</v>
      </c>
      <c r="U2340" s="6">
        <v>583700</v>
      </c>
      <c r="V2340" s="6">
        <v>583300</v>
      </c>
      <c r="W2340" s="6">
        <v>1295000</v>
      </c>
      <c r="X2340" s="6">
        <v>1335400</v>
      </c>
      <c r="Y2340" s="6">
        <v>375300</v>
      </c>
      <c r="Z2340" s="6">
        <v>406100</v>
      </c>
      <c r="AA2340" s="6">
        <v>134200</v>
      </c>
      <c r="AB2340" s="6">
        <v>144100</v>
      </c>
      <c r="AC2340" s="6">
        <v>141074293</v>
      </c>
      <c r="AD2340" s="6">
        <v>145308710</v>
      </c>
      <c r="AF2340">
        <f>Q2340/W2340</f>
        <v>8.1698841698841701E-2</v>
      </c>
      <c r="AG2340">
        <f>R2340/X2340</f>
        <v>9.8097948180320499E-2</v>
      </c>
      <c r="AH2340">
        <f>U2340/W2340</f>
        <v>0.45073359073359076</v>
      </c>
      <c r="AI2340">
        <f>V2340/X2340</f>
        <v>0.43679796315710651</v>
      </c>
      <c r="AJ2340">
        <f>Y2340/AA2340</f>
        <v>2.7965722801788377</v>
      </c>
      <c r="AK2340">
        <f>Z2340/AB2340</f>
        <v>2.8181818181818183</v>
      </c>
      <c r="AL2340">
        <f>O2340/K2340</f>
        <v>0.2035513643659711</v>
      </c>
      <c r="AM2340">
        <f>P2340/L2340</f>
        <v>0.22869698127627053</v>
      </c>
      <c r="AN2340">
        <f>K2340/W2340</f>
        <v>0.76972972972972975</v>
      </c>
      <c r="AO2340">
        <f>L2340/X2340</f>
        <v>0.78388497828366033</v>
      </c>
      <c r="AP2340">
        <f>IF(OR(Q2340&lt;0, Q2340="NA"), 0, 1)</f>
        <v>1</v>
      </c>
      <c r="AQ2340">
        <f>IF(OR(S2340&lt;0, S2340="NA"), 0, 1)</f>
        <v>1</v>
      </c>
      <c r="AR2340">
        <f>IFERROR(IF((AF2340-AG2340)&gt;0,1,0),0)</f>
        <v>0</v>
      </c>
      <c r="AS2340">
        <f>IFERROR(IF((S2340-Q2340)&gt;0,1,0),0)</f>
        <v>1</v>
      </c>
      <c r="AT2340">
        <f>IFERROR(IF((AH2340-AI2340)&lt;0,1,0),0)</f>
        <v>0</v>
      </c>
      <c r="AU2340">
        <f>IFERROR(IF((AJ2340-AK2340)&gt;0,1,0),0)</f>
        <v>0</v>
      </c>
      <c r="AV2340">
        <f>IFERROR(IF((AL2340-AM2340)&gt;0,1,0),0)</f>
        <v>0</v>
      </c>
      <c r="AW2340">
        <f>IFERROR(IF((AN2340-AO2340)&gt;0,1,0),0)</f>
        <v>0</v>
      </c>
      <c r="AX2340">
        <f>IFERROR(IF((AC2340-AD2340)&lt;0,1,0),0)</f>
        <v>1</v>
      </c>
      <c r="AY2340">
        <f>SUM(AP2340:AX2340)</f>
        <v>4</v>
      </c>
    </row>
    <row r="2341" spans="1:51" x14ac:dyDescent="0.45">
      <c r="A2341" s="1" t="s">
        <v>2329</v>
      </c>
      <c r="B2341" s="2">
        <v>5721431</v>
      </c>
      <c r="C2341" s="3" t="s">
        <v>5337</v>
      </c>
      <c r="D2341" s="5">
        <v>14.045</v>
      </c>
      <c r="E2341" s="5">
        <v>122.817162615</v>
      </c>
      <c r="F2341" s="3" t="s">
        <v>4480</v>
      </c>
      <c r="G2341" s="3" t="s">
        <v>4491</v>
      </c>
      <c r="H2341" s="3" t="s">
        <v>4492</v>
      </c>
      <c r="I2341" s="3" t="s">
        <v>4493</v>
      </c>
      <c r="J2341" s="3" t="s">
        <v>4494</v>
      </c>
      <c r="K2341" s="6">
        <v>14130.779</v>
      </c>
      <c r="L2341" s="6">
        <v>13924.094999999999</v>
      </c>
      <c r="M2341" s="6" t="s">
        <v>4474</v>
      </c>
      <c r="N2341" s="6" t="s">
        <v>4474</v>
      </c>
      <c r="O2341" s="6">
        <v>12454.178</v>
      </c>
      <c r="P2341" s="6">
        <v>12300.732</v>
      </c>
      <c r="Q2341" s="6">
        <v>20738.008999999998</v>
      </c>
      <c r="R2341" s="6">
        <v>16604.313999999998</v>
      </c>
      <c r="S2341" s="6">
        <v>10158.719999999999</v>
      </c>
      <c r="T2341" s="6">
        <v>8966.2749999999996</v>
      </c>
      <c r="U2341" s="6" t="s">
        <v>4474</v>
      </c>
      <c r="V2341" s="6" t="s">
        <v>4474</v>
      </c>
      <c r="W2341" s="6">
        <v>223048.56</v>
      </c>
      <c r="X2341" s="6">
        <v>223048.56</v>
      </c>
      <c r="Y2341" s="6">
        <v>5555.3329999999996</v>
      </c>
      <c r="Z2341" s="6">
        <v>5555.3329999999996</v>
      </c>
      <c r="AA2341" s="6">
        <v>92773</v>
      </c>
      <c r="AB2341" s="6">
        <v>92773</v>
      </c>
      <c r="AC2341" s="6">
        <v>8744547</v>
      </c>
      <c r="AD2341" s="6">
        <v>8744547</v>
      </c>
      <c r="AF2341">
        <f>Q2341/W2341</f>
        <v>9.2975309950443077E-2</v>
      </c>
      <c r="AG2341">
        <f>R2341/X2341</f>
        <v>7.4442596715262363E-2</v>
      </c>
      <c r="AH2341" t="e">
        <f>U2341/W2341</f>
        <v>#VALUE!</v>
      </c>
      <c r="AI2341" t="e">
        <f>V2341/X2341</f>
        <v>#VALUE!</v>
      </c>
      <c r="AJ2341">
        <f>Y2341/AA2341</f>
        <v>5.9880924406885618E-2</v>
      </c>
      <c r="AK2341">
        <f>Z2341/AB2341</f>
        <v>5.9880924406885618E-2</v>
      </c>
      <c r="AL2341">
        <f>O2341/K2341</f>
        <v>0.88135112720961806</v>
      </c>
      <c r="AM2341">
        <f>P2341/L2341</f>
        <v>0.88341339239641792</v>
      </c>
      <c r="AN2341">
        <f>K2341/W2341</f>
        <v>6.3352926376211538E-2</v>
      </c>
      <c r="AO2341">
        <f>L2341/X2341</f>
        <v>6.2426294076948982E-2</v>
      </c>
      <c r="AP2341">
        <f>IF(OR(Q2341&lt;0, Q2341="NA"), 0, 1)</f>
        <v>1</v>
      </c>
      <c r="AQ2341">
        <f>IF(OR(S2341&lt;0, S2341="NA"), 0, 1)</f>
        <v>1</v>
      </c>
      <c r="AR2341">
        <f>IFERROR(IF((AF2341-AG2341)&gt;0,1,0),0)</f>
        <v>1</v>
      </c>
      <c r="AS2341">
        <f>IFERROR(IF((S2341-Q2341)&gt;0,1,0),0)</f>
        <v>0</v>
      </c>
      <c r="AT2341">
        <f>IFERROR(IF((AH2341-AI2341)&lt;0,1,0),0)</f>
        <v>0</v>
      </c>
      <c r="AU2341">
        <f>IFERROR(IF((AJ2341-AK2341)&gt;0,1,0),0)</f>
        <v>0</v>
      </c>
      <c r="AV2341">
        <f>IFERROR(IF((AL2341-AM2341)&gt;0,1,0),0)</f>
        <v>0</v>
      </c>
      <c r="AW2341">
        <f>IFERROR(IF((AN2341-AO2341)&gt;0,1,0),0)</f>
        <v>1</v>
      </c>
      <c r="AX2341">
        <f>IFERROR(IF((AC2341-AD2341)&lt;0,1,0),0)</f>
        <v>0</v>
      </c>
      <c r="AY2341">
        <f>SUM(AP2341:AX2341)</f>
        <v>4</v>
      </c>
    </row>
    <row r="2342" spans="1:51" x14ac:dyDescent="0.45">
      <c r="A2342" s="1" t="s">
        <v>2330</v>
      </c>
      <c r="B2342" s="2">
        <v>5721472</v>
      </c>
      <c r="C2342" s="3" t="s">
        <v>5337</v>
      </c>
      <c r="D2342" s="5">
        <v>17.010000000000002</v>
      </c>
      <c r="E2342" s="5">
        <v>454.13047953</v>
      </c>
      <c r="F2342" s="3" t="s">
        <v>4480</v>
      </c>
      <c r="G2342" s="3" t="s">
        <v>4491</v>
      </c>
      <c r="H2342" s="3" t="s">
        <v>4492</v>
      </c>
      <c r="I2342" s="3" t="s">
        <v>4493</v>
      </c>
      <c r="J2342" s="3" t="s">
        <v>4553</v>
      </c>
      <c r="K2342" s="6">
        <v>48135.688999999998</v>
      </c>
      <c r="L2342" s="6">
        <v>47995.631999999998</v>
      </c>
      <c r="M2342" s="6" t="s">
        <v>4474</v>
      </c>
      <c r="N2342" s="6" t="s">
        <v>4474</v>
      </c>
      <c r="O2342" s="6">
        <v>42778.542000000001</v>
      </c>
      <c r="P2342" s="6">
        <v>42667.398999999998</v>
      </c>
      <c r="Q2342" s="6">
        <v>61215.436000000002</v>
      </c>
      <c r="R2342" s="6">
        <v>31076.175999999999</v>
      </c>
      <c r="S2342" s="6">
        <v>37110.192000000003</v>
      </c>
      <c r="T2342" s="6">
        <v>37099.220999999998</v>
      </c>
      <c r="U2342" s="6">
        <v>257100</v>
      </c>
      <c r="V2342" s="6">
        <v>257100</v>
      </c>
      <c r="W2342" s="6">
        <v>689238.14899999998</v>
      </c>
      <c r="X2342" s="6">
        <v>689238.14899999998</v>
      </c>
      <c r="Y2342" s="6">
        <v>11550.646000000001</v>
      </c>
      <c r="Z2342" s="6">
        <v>11550.646000000001</v>
      </c>
      <c r="AA2342" s="6">
        <v>1957</v>
      </c>
      <c r="AB2342" s="6">
        <v>1957</v>
      </c>
      <c r="AC2342" s="6">
        <v>26662744</v>
      </c>
      <c r="AD2342" s="6">
        <v>26662744</v>
      </c>
      <c r="AF2342">
        <f>Q2342/W2342</f>
        <v>8.8816087862832446E-2</v>
      </c>
      <c r="AG2342">
        <f>R2342/X2342</f>
        <v>4.5087719020033522E-2</v>
      </c>
      <c r="AH2342">
        <f>U2342/W2342</f>
        <v>0.37302055954537711</v>
      </c>
      <c r="AI2342">
        <f>V2342/X2342</f>
        <v>0.37302055954537711</v>
      </c>
      <c r="AJ2342">
        <f>Y2342/AA2342</f>
        <v>5.9022207460398572</v>
      </c>
      <c r="AK2342">
        <f>Z2342/AB2342</f>
        <v>5.9022207460398572</v>
      </c>
      <c r="AL2342">
        <f>O2342/K2342</f>
        <v>0.88870737884316986</v>
      </c>
      <c r="AM2342">
        <f>P2342/L2342</f>
        <v>0.88898504347228935</v>
      </c>
      <c r="AN2342">
        <f>K2342/W2342</f>
        <v>6.9838979560024328E-2</v>
      </c>
      <c r="AO2342">
        <f>L2342/X2342</f>
        <v>6.9635774034904729E-2</v>
      </c>
      <c r="AP2342">
        <f>IF(OR(Q2342&lt;0, Q2342="NA"), 0, 1)</f>
        <v>1</v>
      </c>
      <c r="AQ2342">
        <f>IF(OR(S2342&lt;0, S2342="NA"), 0, 1)</f>
        <v>1</v>
      </c>
      <c r="AR2342">
        <f>IFERROR(IF((AF2342-AG2342)&gt;0,1,0),0)</f>
        <v>1</v>
      </c>
      <c r="AS2342">
        <f>IFERROR(IF((S2342-Q2342)&gt;0,1,0),0)</f>
        <v>0</v>
      </c>
      <c r="AT2342">
        <f>IFERROR(IF((AH2342-AI2342)&lt;0,1,0),0)</f>
        <v>0</v>
      </c>
      <c r="AU2342">
        <f>IFERROR(IF((AJ2342-AK2342)&gt;0,1,0),0)</f>
        <v>0</v>
      </c>
      <c r="AV2342">
        <f>IFERROR(IF((AL2342-AM2342)&gt;0,1,0),0)</f>
        <v>0</v>
      </c>
      <c r="AW2342">
        <f>IFERROR(IF((AN2342-AO2342)&gt;0,1,0),0)</f>
        <v>1</v>
      </c>
      <c r="AX2342">
        <f>IFERROR(IF((AC2342-AD2342)&lt;0,1,0),0)</f>
        <v>0</v>
      </c>
      <c r="AY2342">
        <f>SUM(AP2342:AX2342)</f>
        <v>4</v>
      </c>
    </row>
    <row r="2343" spans="1:51" x14ac:dyDescent="0.45">
      <c r="A2343" s="1" t="s">
        <v>2331</v>
      </c>
      <c r="B2343" s="2">
        <v>5721265</v>
      </c>
      <c r="C2343" s="3" t="s">
        <v>5337</v>
      </c>
      <c r="D2343" s="5">
        <v>16.579999999999998</v>
      </c>
      <c r="E2343" s="5">
        <v>357.72633292</v>
      </c>
      <c r="F2343" s="3" t="s">
        <v>4480</v>
      </c>
      <c r="G2343" s="3" t="s">
        <v>4491</v>
      </c>
      <c r="H2343" s="3" t="s">
        <v>4492</v>
      </c>
      <c r="I2343" s="3" t="s">
        <v>4493</v>
      </c>
      <c r="J2343" s="3"/>
      <c r="K2343" s="6">
        <v>38966.057000000001</v>
      </c>
      <c r="L2343" s="6">
        <v>38818.665999999997</v>
      </c>
      <c r="M2343" s="6" t="s">
        <v>4474</v>
      </c>
      <c r="N2343" s="6" t="s">
        <v>4474</v>
      </c>
      <c r="O2343" s="6">
        <v>34625.860999999997</v>
      </c>
      <c r="P2343" s="6">
        <v>34499.978999999999</v>
      </c>
      <c r="Q2343" s="6">
        <v>49517.618000000002</v>
      </c>
      <c r="R2343" s="6">
        <v>25499.077000000001</v>
      </c>
      <c r="S2343" s="6">
        <v>33716.008000000002</v>
      </c>
      <c r="T2343" s="6">
        <v>32409.042000000001</v>
      </c>
      <c r="U2343" s="6">
        <v>206700</v>
      </c>
      <c r="V2343" s="6">
        <v>206700</v>
      </c>
      <c r="W2343" s="6">
        <v>553280.88100000005</v>
      </c>
      <c r="X2343" s="6">
        <v>553280.88100000005</v>
      </c>
      <c r="Y2343" s="6">
        <v>9337.0609999999997</v>
      </c>
      <c r="Z2343" s="6">
        <v>9337.0609999999997</v>
      </c>
      <c r="AA2343" s="6">
        <v>1573</v>
      </c>
      <c r="AB2343" s="6">
        <v>1573</v>
      </c>
      <c r="AC2343" s="6">
        <v>21561723</v>
      </c>
      <c r="AD2343" s="6">
        <v>21561723</v>
      </c>
      <c r="AF2343">
        <f>Q2343/W2343</f>
        <v>8.9498154916363357E-2</v>
      </c>
      <c r="AG2343">
        <f>R2343/X2343</f>
        <v>4.6087038022916971E-2</v>
      </c>
      <c r="AH2343">
        <f>U2343/W2343</f>
        <v>0.37358963068886519</v>
      </c>
      <c r="AI2343">
        <f>V2343/X2343</f>
        <v>0.37358963068886519</v>
      </c>
      <c r="AJ2343">
        <f>Y2343/AA2343</f>
        <v>5.9358302606484425</v>
      </c>
      <c r="AK2343">
        <f>Z2343/AB2343</f>
        <v>5.9358302606484425</v>
      </c>
      <c r="AL2343">
        <f>O2343/K2343</f>
        <v>0.88861598185312918</v>
      </c>
      <c r="AM2343">
        <f>P2343/L2343</f>
        <v>0.8887471558141643</v>
      </c>
      <c r="AN2343">
        <f>K2343/W2343</f>
        <v>7.0427260977413017E-2</v>
      </c>
      <c r="AO2343">
        <f>L2343/X2343</f>
        <v>7.0160866447868439E-2</v>
      </c>
      <c r="AP2343">
        <f>IF(OR(Q2343&lt;0, Q2343="NA"), 0, 1)</f>
        <v>1</v>
      </c>
      <c r="AQ2343">
        <f>IF(OR(S2343&lt;0, S2343="NA"), 0, 1)</f>
        <v>1</v>
      </c>
      <c r="AR2343">
        <f>IFERROR(IF((AF2343-AG2343)&gt;0,1,0),0)</f>
        <v>1</v>
      </c>
      <c r="AS2343">
        <f>IFERROR(IF((S2343-Q2343)&gt;0,1,0),0)</f>
        <v>0</v>
      </c>
      <c r="AT2343">
        <f>IFERROR(IF((AH2343-AI2343)&lt;0,1,0),0)</f>
        <v>0</v>
      </c>
      <c r="AU2343">
        <f>IFERROR(IF((AJ2343-AK2343)&gt;0,1,0),0)</f>
        <v>0</v>
      </c>
      <c r="AV2343">
        <f>IFERROR(IF((AL2343-AM2343)&gt;0,1,0),0)</f>
        <v>0</v>
      </c>
      <c r="AW2343">
        <f>IFERROR(IF((AN2343-AO2343)&gt;0,1,0),0)</f>
        <v>1</v>
      </c>
      <c r="AX2343">
        <f>IFERROR(IF((AC2343-AD2343)&lt;0,1,0),0)</f>
        <v>0</v>
      </c>
      <c r="AY2343">
        <f>SUM(AP2343:AX2343)</f>
        <v>4</v>
      </c>
    </row>
    <row r="2344" spans="1:51" x14ac:dyDescent="0.45">
      <c r="A2344" s="1" t="s">
        <v>2338</v>
      </c>
      <c r="B2344" s="2">
        <v>5234450</v>
      </c>
      <c r="C2344" s="3" t="s">
        <v>5337</v>
      </c>
      <c r="D2344" s="5">
        <v>82.1</v>
      </c>
      <c r="E2344" s="5">
        <v>54197.427334799999</v>
      </c>
      <c r="F2344" s="3" t="s">
        <v>4485</v>
      </c>
      <c r="G2344" s="3" t="s">
        <v>4486</v>
      </c>
      <c r="H2344" s="3" t="s">
        <v>4496</v>
      </c>
      <c r="I2344" s="3" t="s">
        <v>4496</v>
      </c>
      <c r="J2344" s="3" t="s">
        <v>4616</v>
      </c>
      <c r="K2344" s="6">
        <v>22952000</v>
      </c>
      <c r="L2344" s="6">
        <v>26930000</v>
      </c>
      <c r="M2344" s="6">
        <v>3275000</v>
      </c>
      <c r="N2344" s="6">
        <v>3814000</v>
      </c>
      <c r="O2344" s="6">
        <v>2459000</v>
      </c>
      <c r="P2344" s="6">
        <v>2900000</v>
      </c>
      <c r="Q2344" s="6">
        <v>1709000</v>
      </c>
      <c r="R2344" s="6">
        <v>1803000</v>
      </c>
      <c r="S2344" s="6">
        <v>2098000</v>
      </c>
      <c r="T2344" s="6">
        <v>1962000</v>
      </c>
      <c r="U2344" s="6">
        <v>8004000</v>
      </c>
      <c r="V2344" s="6">
        <v>7867000</v>
      </c>
      <c r="W2344" s="6">
        <v>42695000</v>
      </c>
      <c r="X2344" s="6">
        <v>43325000</v>
      </c>
      <c r="Y2344" s="6">
        <v>11179000</v>
      </c>
      <c r="Z2344" s="6">
        <v>12153000</v>
      </c>
      <c r="AA2344" s="6">
        <v>11955000</v>
      </c>
      <c r="AB2344" s="6">
        <v>12724000</v>
      </c>
      <c r="AC2344" s="6">
        <v>662878003</v>
      </c>
      <c r="AD2344" s="6">
        <v>668013549</v>
      </c>
      <c r="AF2344">
        <f>Q2344/W2344</f>
        <v>4.0028106335636492E-2</v>
      </c>
      <c r="AG2344">
        <f>R2344/X2344</f>
        <v>4.1615695326024237E-2</v>
      </c>
      <c r="AH2344">
        <f>U2344/W2344</f>
        <v>0.1874692586953976</v>
      </c>
      <c r="AI2344">
        <f>V2344/X2344</f>
        <v>0.18158107328332371</v>
      </c>
      <c r="AJ2344">
        <f>Y2344/AA2344</f>
        <v>0.9350899205353409</v>
      </c>
      <c r="AK2344">
        <f>Z2344/AB2344</f>
        <v>0.95512417478780254</v>
      </c>
      <c r="AL2344">
        <f>O2344/K2344</f>
        <v>0.10713663297316138</v>
      </c>
      <c r="AM2344">
        <f>P2344/L2344</f>
        <v>0.10768659487560342</v>
      </c>
      <c r="AN2344">
        <f>K2344/W2344</f>
        <v>0.53758051294062537</v>
      </c>
      <c r="AO2344">
        <f>L2344/X2344</f>
        <v>0.62158107328332368</v>
      </c>
      <c r="AP2344">
        <f>IF(OR(Q2344&lt;0, Q2344="NA"), 0, 1)</f>
        <v>1</v>
      </c>
      <c r="AQ2344">
        <f>IF(OR(S2344&lt;0, S2344="NA"), 0, 1)</f>
        <v>1</v>
      </c>
      <c r="AR2344">
        <f>IFERROR(IF((AF2344-AG2344)&gt;0,1,0),0)</f>
        <v>0</v>
      </c>
      <c r="AS2344">
        <f>IFERROR(IF((S2344-Q2344)&gt;0,1,0),0)</f>
        <v>1</v>
      </c>
      <c r="AT2344">
        <f>IFERROR(IF((AH2344-AI2344)&lt;0,1,0),0)</f>
        <v>0</v>
      </c>
      <c r="AU2344">
        <f>IFERROR(IF((AJ2344-AK2344)&gt;0,1,0),0)</f>
        <v>0</v>
      </c>
      <c r="AV2344">
        <f>IFERROR(IF((AL2344-AM2344)&gt;0,1,0),0)</f>
        <v>0</v>
      </c>
      <c r="AW2344">
        <f>IFERROR(IF((AN2344-AO2344)&gt;0,1,0),0)</f>
        <v>0</v>
      </c>
      <c r="AX2344">
        <f>IFERROR(IF((AC2344-AD2344)&lt;0,1,0),0)</f>
        <v>1</v>
      </c>
      <c r="AY2344">
        <f>SUM(AP2344:AX2344)</f>
        <v>4</v>
      </c>
    </row>
    <row r="2345" spans="1:51" x14ac:dyDescent="0.45">
      <c r="A2345" s="1" t="s">
        <v>2339</v>
      </c>
      <c r="B2345" s="2">
        <v>4915594</v>
      </c>
      <c r="C2345" s="3" t="s">
        <v>5335</v>
      </c>
      <c r="D2345" s="5">
        <v>33.26</v>
      </c>
      <c r="E2345" s="5">
        <v>340.19887893999999</v>
      </c>
      <c r="F2345" s="3" t="s">
        <v>4475</v>
      </c>
      <c r="G2345" s="3" t="s">
        <v>4548</v>
      </c>
      <c r="H2345" s="3" t="s">
        <v>4549</v>
      </c>
      <c r="I2345" s="3" t="s">
        <v>4549</v>
      </c>
      <c r="J2345" s="3" t="s">
        <v>4696</v>
      </c>
      <c r="K2345" s="6">
        <v>592846</v>
      </c>
      <c r="L2345" s="6">
        <v>583317</v>
      </c>
      <c r="M2345" s="6">
        <v>-16091</v>
      </c>
      <c r="N2345" s="6">
        <v>-8056</v>
      </c>
      <c r="O2345" s="6">
        <v>-32349</v>
      </c>
      <c r="P2345" s="6">
        <v>-23273</v>
      </c>
      <c r="Q2345" s="6">
        <v>-26533</v>
      </c>
      <c r="R2345" s="6">
        <v>-8274</v>
      </c>
      <c r="S2345" s="6">
        <v>40984</v>
      </c>
      <c r="T2345" s="6">
        <v>18402</v>
      </c>
      <c r="U2345" s="6" t="s">
        <v>4474</v>
      </c>
      <c r="V2345" s="6" t="s">
        <v>4474</v>
      </c>
      <c r="W2345" s="6">
        <v>635212</v>
      </c>
      <c r="X2345" s="6">
        <v>679825</v>
      </c>
      <c r="Y2345" s="6">
        <v>428728</v>
      </c>
      <c r="Z2345" s="6">
        <v>461005</v>
      </c>
      <c r="AA2345" s="6">
        <v>90444</v>
      </c>
      <c r="AB2345" s="6">
        <v>99293</v>
      </c>
      <c r="AC2345" s="6">
        <v>10202695</v>
      </c>
      <c r="AD2345" s="6">
        <v>10193746</v>
      </c>
      <c r="AF2345">
        <f>Q2345/W2345</f>
        <v>-4.1770306606298373E-2</v>
      </c>
      <c r="AG2345">
        <f>R2345/X2345</f>
        <v>-1.2170779244658552E-2</v>
      </c>
      <c r="AH2345" t="e">
        <f>U2345/W2345</f>
        <v>#VALUE!</v>
      </c>
      <c r="AI2345" t="e">
        <f>V2345/X2345</f>
        <v>#VALUE!</v>
      </c>
      <c r="AJ2345">
        <f>Y2345/AA2345</f>
        <v>4.7402591658927067</v>
      </c>
      <c r="AK2345">
        <f>Z2345/AB2345</f>
        <v>4.642875127148943</v>
      </c>
      <c r="AL2345">
        <f>O2345/K2345</f>
        <v>-5.4565603883639256E-2</v>
      </c>
      <c r="AM2345">
        <f>P2345/L2345</f>
        <v>-3.9897688563851216E-2</v>
      </c>
      <c r="AN2345">
        <f>K2345/W2345</f>
        <v>0.93330415672248002</v>
      </c>
      <c r="AO2345">
        <f>L2345/X2345</f>
        <v>0.85803993674842793</v>
      </c>
      <c r="AP2345">
        <f>IF(OR(Q2345&lt;0, Q2345="NA"), 0, 1)</f>
        <v>0</v>
      </c>
      <c r="AQ2345">
        <f>IF(OR(S2345&lt;0, S2345="NA"), 0, 1)</f>
        <v>1</v>
      </c>
      <c r="AR2345">
        <f>IFERROR(IF((AF2345-AG2345)&gt;0,1,0),0)</f>
        <v>0</v>
      </c>
      <c r="AS2345">
        <f>IFERROR(IF((S2345-Q2345)&gt;0,1,0),0)</f>
        <v>1</v>
      </c>
      <c r="AT2345">
        <f>IFERROR(IF((AH2345-AI2345)&lt;0,1,0),0)</f>
        <v>0</v>
      </c>
      <c r="AU2345">
        <f>IFERROR(IF((AJ2345-AK2345)&gt;0,1,0),0)</f>
        <v>1</v>
      </c>
      <c r="AV2345">
        <f>IFERROR(IF((AL2345-AM2345)&gt;0,1,0),0)</f>
        <v>0</v>
      </c>
      <c r="AW2345">
        <f>IFERROR(IF((AN2345-AO2345)&gt;0,1,0),0)</f>
        <v>1</v>
      </c>
      <c r="AX2345">
        <f>IFERROR(IF((AC2345-AD2345)&lt;0,1,0),0)</f>
        <v>0</v>
      </c>
      <c r="AY2345">
        <f>SUM(AP2345:AX2345)</f>
        <v>4</v>
      </c>
    </row>
    <row r="2346" spans="1:51" x14ac:dyDescent="0.45">
      <c r="A2346" s="1" t="s">
        <v>2340</v>
      </c>
      <c r="B2346" s="2">
        <v>14887727</v>
      </c>
      <c r="C2346" s="3" t="s">
        <v>5335</v>
      </c>
      <c r="D2346" s="5">
        <v>94.78</v>
      </c>
      <c r="E2346" s="5">
        <v>18009.690794620001</v>
      </c>
      <c r="F2346" s="3" t="s">
        <v>4480</v>
      </c>
      <c r="G2346" s="3" t="s">
        <v>4491</v>
      </c>
      <c r="H2346" s="3" t="s">
        <v>4663</v>
      </c>
      <c r="I2346" s="3" t="s">
        <v>4663</v>
      </c>
      <c r="J2346" s="3" t="s">
        <v>5130</v>
      </c>
      <c r="K2346" s="6">
        <v>5156808.9450140409</v>
      </c>
      <c r="L2346" s="6">
        <v>4896169.2937686453</v>
      </c>
      <c r="M2346" s="6">
        <v>3941420.9474397744</v>
      </c>
      <c r="N2346" s="6">
        <v>3781393.0180773214</v>
      </c>
      <c r="O2346" s="6">
        <v>3878504.1451541902</v>
      </c>
      <c r="P2346" s="6">
        <v>3717940.1539921132</v>
      </c>
      <c r="Q2346" s="6">
        <v>2150069.257914905</v>
      </c>
      <c r="R2346" s="6">
        <v>2084286.5379282751</v>
      </c>
      <c r="S2346" s="6">
        <v>1591433.5720148818</v>
      </c>
      <c r="T2346" s="6">
        <v>932620.13758330431</v>
      </c>
      <c r="U2346" s="6">
        <v>288832.47146469116</v>
      </c>
      <c r="V2346" s="6">
        <v>275504.38364846306</v>
      </c>
      <c r="W2346" s="6">
        <v>15858267.175810799</v>
      </c>
      <c r="X2346" s="6">
        <v>15142894.264286466</v>
      </c>
      <c r="Y2346" s="6">
        <v>12153760.834053002</v>
      </c>
      <c r="Z2346" s="6">
        <v>11700515.474807223</v>
      </c>
      <c r="AA2346" s="6">
        <v>2126666.5973009812</v>
      </c>
      <c r="AB2346" s="6">
        <v>2214067.814513573</v>
      </c>
      <c r="AC2346" s="6">
        <v>190015729</v>
      </c>
      <c r="AD2346" s="6">
        <v>190015729</v>
      </c>
      <c r="AF2346">
        <f>Q2346/W2346</f>
        <v>0.13558034015182222</v>
      </c>
      <c r="AG2346">
        <f>R2346/X2346</f>
        <v>0.13764122640966528</v>
      </c>
      <c r="AH2346">
        <f>U2346/W2346</f>
        <v>1.8213368980518754E-2</v>
      </c>
      <c r="AI2346">
        <f>V2346/X2346</f>
        <v>1.8193641112467004E-2</v>
      </c>
      <c r="AJ2346">
        <f>Y2346/AA2346</f>
        <v>5.7149347478714896</v>
      </c>
      <c r="AK2346">
        <f>Z2346/AB2346</f>
        <v>5.2846238033489534</v>
      </c>
      <c r="AL2346">
        <f>O2346/K2346</f>
        <v>0.75211321313429613</v>
      </c>
      <c r="AM2346">
        <f>P2346/L2346</f>
        <v>0.75935694436136747</v>
      </c>
      <c r="AN2346">
        <f>K2346/W2346</f>
        <v>0.32518111139405648</v>
      </c>
      <c r="AO2346">
        <f>L2346/X2346</f>
        <v>0.3233311418752981</v>
      </c>
      <c r="AP2346">
        <f>IF(OR(Q2346&lt;0, Q2346="NA"), 0, 1)</f>
        <v>1</v>
      </c>
      <c r="AQ2346">
        <f>IF(OR(S2346&lt;0, S2346="NA"), 0, 1)</f>
        <v>1</v>
      </c>
      <c r="AR2346">
        <f>IFERROR(IF((AF2346-AG2346)&gt;0,1,0),0)</f>
        <v>0</v>
      </c>
      <c r="AS2346">
        <f>IFERROR(IF((S2346-Q2346)&gt;0,1,0),0)</f>
        <v>0</v>
      </c>
      <c r="AT2346">
        <f>IFERROR(IF((AH2346-AI2346)&lt;0,1,0),0)</f>
        <v>0</v>
      </c>
      <c r="AU2346">
        <f>IFERROR(IF((AJ2346-AK2346)&gt;0,1,0),0)</f>
        <v>1</v>
      </c>
      <c r="AV2346">
        <f>IFERROR(IF((AL2346-AM2346)&gt;0,1,0),0)</f>
        <v>0</v>
      </c>
      <c r="AW2346">
        <f>IFERROR(IF((AN2346-AO2346)&gt;0,1,0),0)</f>
        <v>1</v>
      </c>
      <c r="AX2346">
        <f>IFERROR(IF((AC2346-AD2346)&lt;0,1,0),0)</f>
        <v>0</v>
      </c>
      <c r="AY2346">
        <f>SUM(AP2346:AX2346)</f>
        <v>4</v>
      </c>
    </row>
    <row r="2347" spans="1:51" x14ac:dyDescent="0.45">
      <c r="A2347" s="1" t="s">
        <v>2356</v>
      </c>
      <c r="B2347" s="2">
        <v>26431320</v>
      </c>
      <c r="C2347" s="3" t="s">
        <v>5337</v>
      </c>
      <c r="D2347" s="5">
        <v>16.7</v>
      </c>
      <c r="E2347" s="5">
        <v>1187.6448653</v>
      </c>
      <c r="F2347" s="3" t="s">
        <v>4480</v>
      </c>
      <c r="G2347" s="3" t="s">
        <v>4491</v>
      </c>
      <c r="H2347" s="3" t="s">
        <v>4492</v>
      </c>
      <c r="I2347" s="3" t="s">
        <v>4493</v>
      </c>
      <c r="J2347" s="3" t="s">
        <v>4552</v>
      </c>
      <c r="K2347" s="6">
        <v>142182</v>
      </c>
      <c r="L2347" s="6">
        <v>119758</v>
      </c>
      <c r="M2347" s="6">
        <v>178268</v>
      </c>
      <c r="N2347" s="6">
        <v>152386</v>
      </c>
      <c r="O2347" s="6">
        <v>178268</v>
      </c>
      <c r="P2347" s="6">
        <v>152386</v>
      </c>
      <c r="Q2347" s="6">
        <v>119285</v>
      </c>
      <c r="R2347" s="6">
        <v>95601</v>
      </c>
      <c r="S2347" s="6" t="s">
        <v>4474</v>
      </c>
      <c r="T2347" s="6" t="s">
        <v>4474</v>
      </c>
      <c r="U2347" s="6" t="s">
        <v>4474</v>
      </c>
      <c r="V2347" s="6" t="s">
        <v>4474</v>
      </c>
      <c r="W2347" s="6">
        <v>2028245</v>
      </c>
      <c r="X2347" s="6">
        <v>1909850</v>
      </c>
      <c r="Y2347" s="6" t="s">
        <v>4474</v>
      </c>
      <c r="Z2347" s="6" t="s">
        <v>4474</v>
      </c>
      <c r="AA2347" s="6" t="s">
        <v>4474</v>
      </c>
      <c r="AB2347" s="6" t="s">
        <v>4474</v>
      </c>
      <c r="AC2347" s="6">
        <v>71047779</v>
      </c>
      <c r="AD2347" s="6">
        <v>71116459</v>
      </c>
      <c r="AF2347">
        <f>Q2347/W2347</f>
        <v>5.8811928539205076E-2</v>
      </c>
      <c r="AG2347">
        <f>R2347/X2347</f>
        <v>5.0056810744299289E-2</v>
      </c>
      <c r="AH2347" t="e">
        <f>U2347/W2347</f>
        <v>#VALUE!</v>
      </c>
      <c r="AI2347" t="e">
        <f>V2347/X2347</f>
        <v>#VALUE!</v>
      </c>
      <c r="AJ2347" t="e">
        <f>Y2347/AA2347</f>
        <v>#VALUE!</v>
      </c>
      <c r="AK2347" t="e">
        <f>Z2347/AB2347</f>
        <v>#VALUE!</v>
      </c>
      <c r="AL2347">
        <f>O2347/K2347</f>
        <v>1.253801465727026</v>
      </c>
      <c r="AM2347">
        <f>P2347/L2347</f>
        <v>1.2724494397034019</v>
      </c>
      <c r="AN2347">
        <f>K2347/W2347</f>
        <v>7.0100998646613205E-2</v>
      </c>
      <c r="AO2347">
        <f>L2347/X2347</f>
        <v>6.2705448071838102E-2</v>
      </c>
      <c r="AP2347">
        <f>IF(OR(Q2347&lt;0, Q2347="NA"), 0, 1)</f>
        <v>1</v>
      </c>
      <c r="AQ2347">
        <f>IF(OR(S2347&lt;0, S2347="NA"), 0, 1)</f>
        <v>0</v>
      </c>
      <c r="AR2347">
        <f>IFERROR(IF((AF2347-AG2347)&gt;0,1,0),0)</f>
        <v>1</v>
      </c>
      <c r="AS2347">
        <f>IFERROR(IF((S2347-Q2347)&gt;0,1,0),0)</f>
        <v>0</v>
      </c>
      <c r="AT2347">
        <f>IFERROR(IF((AH2347-AI2347)&lt;0,1,0),0)</f>
        <v>0</v>
      </c>
      <c r="AU2347">
        <f>IFERROR(IF((AJ2347-AK2347)&gt;0,1,0),0)</f>
        <v>0</v>
      </c>
      <c r="AV2347">
        <f>IFERROR(IF((AL2347-AM2347)&gt;0,1,0),0)</f>
        <v>0</v>
      </c>
      <c r="AW2347">
        <f>IFERROR(IF((AN2347-AO2347)&gt;0,1,0),0)</f>
        <v>1</v>
      </c>
      <c r="AX2347">
        <f>IFERROR(IF((AC2347-AD2347)&lt;0,1,0),0)</f>
        <v>1</v>
      </c>
      <c r="AY2347">
        <f>SUM(AP2347:AX2347)</f>
        <v>4</v>
      </c>
    </row>
    <row r="2348" spans="1:51" x14ac:dyDescent="0.45">
      <c r="A2348" s="1" t="s">
        <v>2357</v>
      </c>
      <c r="B2348" s="2">
        <v>4255032</v>
      </c>
      <c r="C2348" s="3" t="s">
        <v>5337</v>
      </c>
      <c r="D2348" s="5">
        <v>13.55</v>
      </c>
      <c r="E2348" s="5">
        <v>2291.6578149000002</v>
      </c>
      <c r="F2348" s="3" t="s">
        <v>4480</v>
      </c>
      <c r="G2348" s="3" t="s">
        <v>4491</v>
      </c>
      <c r="H2348" s="3" t="s">
        <v>4492</v>
      </c>
      <c r="I2348" s="3" t="s">
        <v>4493</v>
      </c>
      <c r="J2348" s="3" t="s">
        <v>4553</v>
      </c>
      <c r="K2348" s="6">
        <v>86680</v>
      </c>
      <c r="L2348" s="6">
        <v>86370</v>
      </c>
      <c r="M2348" s="6" t="s">
        <v>4474</v>
      </c>
      <c r="N2348" s="6" t="s">
        <v>4474</v>
      </c>
      <c r="O2348" s="6">
        <v>48620</v>
      </c>
      <c r="P2348" s="6">
        <v>51971</v>
      </c>
      <c r="Q2348" s="6">
        <v>549666</v>
      </c>
      <c r="R2348" s="6">
        <v>475945</v>
      </c>
      <c r="S2348" s="6">
        <v>69532</v>
      </c>
      <c r="T2348" s="6">
        <v>74116</v>
      </c>
      <c r="U2348" s="6">
        <v>489410</v>
      </c>
      <c r="V2348" s="6">
        <v>514244</v>
      </c>
      <c r="W2348" s="6">
        <v>2982370</v>
      </c>
      <c r="X2348" s="6">
        <v>2741949</v>
      </c>
      <c r="Y2348" s="6">
        <v>2878</v>
      </c>
      <c r="Z2348" s="6">
        <v>7142</v>
      </c>
      <c r="AA2348" s="6">
        <v>114827</v>
      </c>
      <c r="AB2348" s="6">
        <v>63844</v>
      </c>
      <c r="AC2348" s="6">
        <v>169126038</v>
      </c>
      <c r="AD2348" s="6">
        <v>169126038</v>
      </c>
      <c r="AF2348">
        <f>Q2348/W2348</f>
        <v>0.18430509963552477</v>
      </c>
      <c r="AG2348">
        <f>R2348/X2348</f>
        <v>0.17357908553368426</v>
      </c>
      <c r="AH2348">
        <f>U2348/W2348</f>
        <v>0.1641010337416216</v>
      </c>
      <c r="AI2348">
        <f>V2348/X2348</f>
        <v>0.18754688726887334</v>
      </c>
      <c r="AJ2348">
        <f>Y2348/AA2348</f>
        <v>2.5063791616954201E-2</v>
      </c>
      <c r="AK2348">
        <f>Z2348/AB2348</f>
        <v>0.11186642440949815</v>
      </c>
      <c r="AL2348">
        <f>O2348/K2348</f>
        <v>0.56091370558375631</v>
      </c>
      <c r="AM2348">
        <f>P2348/L2348</f>
        <v>0.60172513604260736</v>
      </c>
      <c r="AN2348">
        <f>K2348/W2348</f>
        <v>2.9064133558210418E-2</v>
      </c>
      <c r="AO2348">
        <f>L2348/X2348</f>
        <v>3.1499491784858141E-2</v>
      </c>
      <c r="AP2348">
        <f>IF(OR(Q2348&lt;0, Q2348="NA"), 0, 1)</f>
        <v>1</v>
      </c>
      <c r="AQ2348">
        <f>IF(OR(S2348&lt;0, S2348="NA"), 0, 1)</f>
        <v>1</v>
      </c>
      <c r="AR2348">
        <f>IFERROR(IF((AF2348-AG2348)&gt;0,1,0),0)</f>
        <v>1</v>
      </c>
      <c r="AS2348">
        <f>IFERROR(IF((S2348-Q2348)&gt;0,1,0),0)</f>
        <v>0</v>
      </c>
      <c r="AT2348">
        <f>IFERROR(IF((AH2348-AI2348)&lt;0,1,0),0)</f>
        <v>1</v>
      </c>
      <c r="AU2348">
        <f>IFERROR(IF((AJ2348-AK2348)&gt;0,1,0),0)</f>
        <v>0</v>
      </c>
      <c r="AV2348">
        <f>IFERROR(IF((AL2348-AM2348)&gt;0,1,0),0)</f>
        <v>0</v>
      </c>
      <c r="AW2348">
        <f>IFERROR(IF((AN2348-AO2348)&gt;0,1,0),0)</f>
        <v>0</v>
      </c>
      <c r="AX2348">
        <f>IFERROR(IF((AC2348-AD2348)&lt;0,1,0),0)</f>
        <v>0</v>
      </c>
      <c r="AY2348">
        <f>SUM(AP2348:AX2348)</f>
        <v>4</v>
      </c>
    </row>
    <row r="2349" spans="1:51" x14ac:dyDescent="0.45">
      <c r="A2349" s="1" t="s">
        <v>2364</v>
      </c>
      <c r="B2349" s="2">
        <v>4996499</v>
      </c>
      <c r="C2349" s="3" t="s">
        <v>5335</v>
      </c>
      <c r="D2349" s="5">
        <v>14.36</v>
      </c>
      <c r="E2349" s="5">
        <v>509.51151656000002</v>
      </c>
      <c r="F2349" s="3" t="s">
        <v>4485</v>
      </c>
      <c r="G2349" s="3" t="s">
        <v>4517</v>
      </c>
      <c r="H2349" s="3" t="s">
        <v>4640</v>
      </c>
      <c r="I2349" s="3" t="s">
        <v>4641</v>
      </c>
      <c r="J2349" s="3" t="s">
        <v>4715</v>
      </c>
      <c r="K2349" s="6">
        <v>4372900</v>
      </c>
      <c r="L2349" s="6">
        <v>4452800</v>
      </c>
      <c r="M2349" s="6">
        <v>101800</v>
      </c>
      <c r="N2349" s="6">
        <v>112100</v>
      </c>
      <c r="O2349" s="6">
        <v>64800</v>
      </c>
      <c r="P2349" s="6">
        <v>77800</v>
      </c>
      <c r="Q2349" s="6">
        <v>42600</v>
      </c>
      <c r="R2349" s="6">
        <v>48400</v>
      </c>
      <c r="S2349" s="6">
        <v>55200</v>
      </c>
      <c r="T2349" s="6">
        <v>85500</v>
      </c>
      <c r="U2349" s="6">
        <v>228400</v>
      </c>
      <c r="V2349" s="6">
        <v>210400</v>
      </c>
      <c r="W2349" s="6">
        <v>2688900</v>
      </c>
      <c r="X2349" s="6">
        <v>2628200</v>
      </c>
      <c r="Y2349" s="6">
        <v>1357500</v>
      </c>
      <c r="Z2349" s="6">
        <v>1310800</v>
      </c>
      <c r="AA2349" s="6">
        <v>841000</v>
      </c>
      <c r="AB2349" s="6">
        <v>812300</v>
      </c>
      <c r="AC2349" s="6">
        <v>35577825</v>
      </c>
      <c r="AD2349" s="6">
        <v>35577825</v>
      </c>
      <c r="AF2349">
        <f>Q2349/W2349</f>
        <v>1.5842909740042398E-2</v>
      </c>
      <c r="AG2349">
        <f>R2349/X2349</f>
        <v>1.8415645689064758E-2</v>
      </c>
      <c r="AH2349">
        <f>U2349/W2349</f>
        <v>8.4941797761166282E-2</v>
      </c>
      <c r="AI2349">
        <f>V2349/X2349</f>
        <v>8.0054790350810437E-2</v>
      </c>
      <c r="AJ2349">
        <f>Y2349/AA2349</f>
        <v>1.6141498216409036</v>
      </c>
      <c r="AK2349">
        <f>Z2349/AB2349</f>
        <v>1.6136895235750339</v>
      </c>
      <c r="AL2349">
        <f>O2349/K2349</f>
        <v>1.4818541471334813E-2</v>
      </c>
      <c r="AM2349">
        <f>P2349/L2349</f>
        <v>1.7472152353575278E-2</v>
      </c>
      <c r="AN2349">
        <f>K2349/W2349</f>
        <v>1.6262784038082487</v>
      </c>
      <c r="AO2349">
        <f>L2349/X2349</f>
        <v>1.6942394033939578</v>
      </c>
      <c r="AP2349">
        <f>IF(OR(Q2349&lt;0, Q2349="NA"), 0, 1)</f>
        <v>1</v>
      </c>
      <c r="AQ2349">
        <f>IF(OR(S2349&lt;0, S2349="NA"), 0, 1)</f>
        <v>1</v>
      </c>
      <c r="AR2349">
        <f>IFERROR(IF((AF2349-AG2349)&gt;0,1,0),0)</f>
        <v>0</v>
      </c>
      <c r="AS2349">
        <f>IFERROR(IF((S2349-Q2349)&gt;0,1,0),0)</f>
        <v>1</v>
      </c>
      <c r="AT2349">
        <f>IFERROR(IF((AH2349-AI2349)&lt;0,1,0),0)</f>
        <v>0</v>
      </c>
      <c r="AU2349">
        <f>IFERROR(IF((AJ2349-AK2349)&gt;0,1,0),0)</f>
        <v>1</v>
      </c>
      <c r="AV2349">
        <f>IFERROR(IF((AL2349-AM2349)&gt;0,1,0),0)</f>
        <v>0</v>
      </c>
      <c r="AW2349">
        <f>IFERROR(IF((AN2349-AO2349)&gt;0,1,0),0)</f>
        <v>0</v>
      </c>
      <c r="AX2349">
        <f>IFERROR(IF((AC2349-AD2349)&lt;0,1,0),0)</f>
        <v>0</v>
      </c>
      <c r="AY2349">
        <f>SUM(AP2349:AX2349)</f>
        <v>4</v>
      </c>
    </row>
    <row r="2350" spans="1:51" x14ac:dyDescent="0.45">
      <c r="A2350" s="1" t="s">
        <v>2369</v>
      </c>
      <c r="B2350" s="2">
        <v>5314204</v>
      </c>
      <c r="C2350" s="3" t="s">
        <v>5338</v>
      </c>
      <c r="D2350" s="5">
        <v>11.39</v>
      </c>
      <c r="E2350" s="5">
        <v>461.37938851000001</v>
      </c>
      <c r="F2350" s="3" t="s">
        <v>4470</v>
      </c>
      <c r="G2350" s="3" t="s">
        <v>4471</v>
      </c>
      <c r="H2350" s="3" t="s">
        <v>4489</v>
      </c>
      <c r="I2350" s="3" t="s">
        <v>4489</v>
      </c>
      <c r="J2350" s="3" t="s">
        <v>4544</v>
      </c>
      <c r="K2350" s="6">
        <v>651</v>
      </c>
      <c r="L2350" s="6">
        <v>271</v>
      </c>
      <c r="M2350" s="6">
        <v>-202890</v>
      </c>
      <c r="N2350" s="6">
        <v>-187617</v>
      </c>
      <c r="O2350" s="6">
        <v>-204034</v>
      </c>
      <c r="P2350" s="6">
        <v>-188657</v>
      </c>
      <c r="Q2350" s="6">
        <v>-181570</v>
      </c>
      <c r="R2350" s="6">
        <v>-168054</v>
      </c>
      <c r="S2350" s="6">
        <v>-140320</v>
      </c>
      <c r="T2350" s="6">
        <v>-143802</v>
      </c>
      <c r="U2350" s="6" t="s">
        <v>4474</v>
      </c>
      <c r="V2350" s="6" t="s">
        <v>4474</v>
      </c>
      <c r="W2350" s="6">
        <v>579271</v>
      </c>
      <c r="X2350" s="6">
        <v>455022</v>
      </c>
      <c r="Y2350" s="6">
        <v>552046</v>
      </c>
      <c r="Z2350" s="6">
        <v>432714</v>
      </c>
      <c r="AA2350" s="6">
        <v>29007</v>
      </c>
      <c r="AB2350" s="6">
        <v>21245</v>
      </c>
      <c r="AC2350" s="6">
        <v>39258476</v>
      </c>
      <c r="AD2350" s="6">
        <v>36169558</v>
      </c>
      <c r="AF2350">
        <f>Q2350/W2350</f>
        <v>-0.31344569294855085</v>
      </c>
      <c r="AG2350">
        <f>R2350/X2350</f>
        <v>-0.36933159275815236</v>
      </c>
      <c r="AH2350" t="e">
        <f>U2350/W2350</f>
        <v>#VALUE!</v>
      </c>
      <c r="AI2350" t="e">
        <f>V2350/X2350</f>
        <v>#VALUE!</v>
      </c>
      <c r="AJ2350">
        <f>Y2350/AA2350</f>
        <v>19.031475161167993</v>
      </c>
      <c r="AK2350">
        <f>Z2350/AB2350</f>
        <v>20.367804189220994</v>
      </c>
      <c r="AL2350">
        <f>O2350/K2350</f>
        <v>-313.41628264208907</v>
      </c>
      <c r="AM2350">
        <f>P2350/L2350</f>
        <v>-696.15129151291512</v>
      </c>
      <c r="AN2350">
        <f>K2350/W2350</f>
        <v>1.1238263265380107E-3</v>
      </c>
      <c r="AO2350">
        <f>L2350/X2350</f>
        <v>5.9557559854248802E-4</v>
      </c>
      <c r="AP2350">
        <f>IF(OR(Q2350&lt;0, Q2350="NA"), 0, 1)</f>
        <v>0</v>
      </c>
      <c r="AQ2350">
        <f>IF(OR(S2350&lt;0, S2350="NA"), 0, 1)</f>
        <v>0</v>
      </c>
      <c r="AR2350">
        <f>IFERROR(IF((AF2350-AG2350)&gt;0,1,0),0)</f>
        <v>1</v>
      </c>
      <c r="AS2350">
        <f>IFERROR(IF((S2350-Q2350)&gt;0,1,0),0)</f>
        <v>1</v>
      </c>
      <c r="AT2350">
        <f>IFERROR(IF((AH2350-AI2350)&lt;0,1,0),0)</f>
        <v>0</v>
      </c>
      <c r="AU2350">
        <f>IFERROR(IF((AJ2350-AK2350)&gt;0,1,0),0)</f>
        <v>0</v>
      </c>
      <c r="AV2350">
        <f>IFERROR(IF((AL2350-AM2350)&gt;0,1,0),0)</f>
        <v>1</v>
      </c>
      <c r="AW2350">
        <f>IFERROR(IF((AN2350-AO2350)&gt;0,1,0),0)</f>
        <v>1</v>
      </c>
      <c r="AX2350">
        <f>IFERROR(IF((AC2350-AD2350)&lt;0,1,0),0)</f>
        <v>0</v>
      </c>
      <c r="AY2350">
        <f>SUM(AP2350:AX2350)</f>
        <v>4</v>
      </c>
    </row>
    <row r="2351" spans="1:51" x14ac:dyDescent="0.45">
      <c r="A2351" s="1" t="s">
        <v>2371</v>
      </c>
      <c r="B2351" s="2">
        <v>4810607</v>
      </c>
      <c r="C2351" s="3" t="s">
        <v>5338</v>
      </c>
      <c r="D2351" s="5">
        <v>61.02</v>
      </c>
      <c r="E2351" s="5">
        <v>175.23772416</v>
      </c>
      <c r="F2351" s="3" t="s">
        <v>4470</v>
      </c>
      <c r="G2351" s="3" t="s">
        <v>4512</v>
      </c>
      <c r="H2351" s="3" t="s">
        <v>4513</v>
      </c>
      <c r="I2351" s="3" t="s">
        <v>4514</v>
      </c>
      <c r="J2351" s="3" t="s">
        <v>4515</v>
      </c>
      <c r="K2351" s="6">
        <v>199637</v>
      </c>
      <c r="L2351" s="6">
        <v>202309</v>
      </c>
      <c r="M2351" s="6">
        <v>15535</v>
      </c>
      <c r="N2351" s="6">
        <v>16134</v>
      </c>
      <c r="O2351" s="6">
        <v>12277</v>
      </c>
      <c r="P2351" s="6">
        <v>12912</v>
      </c>
      <c r="Q2351" s="6">
        <v>18965</v>
      </c>
      <c r="R2351" s="6">
        <v>18780</v>
      </c>
      <c r="S2351" s="6">
        <v>18287</v>
      </c>
      <c r="T2351" s="6">
        <v>10598</v>
      </c>
      <c r="U2351" s="6">
        <v>27032</v>
      </c>
      <c r="V2351" s="6">
        <v>27227</v>
      </c>
      <c r="W2351" s="6">
        <v>134478</v>
      </c>
      <c r="X2351" s="6">
        <v>132018</v>
      </c>
      <c r="Y2351" s="6">
        <v>96436</v>
      </c>
      <c r="Z2351" s="6">
        <v>92699</v>
      </c>
      <c r="AA2351" s="6">
        <v>36471</v>
      </c>
      <c r="AB2351" s="6">
        <v>36687</v>
      </c>
      <c r="AC2351" s="6">
        <v>2872000</v>
      </c>
      <c r="AD2351" s="6">
        <v>2872000</v>
      </c>
      <c r="AF2351">
        <f>Q2351/W2351</f>
        <v>0.1410267850503428</v>
      </c>
      <c r="AG2351">
        <f>R2351/X2351</f>
        <v>0.14225332909148752</v>
      </c>
      <c r="AH2351">
        <f>U2351/W2351</f>
        <v>0.20101429230059936</v>
      </c>
      <c r="AI2351">
        <f>V2351/X2351</f>
        <v>0.20623702828402188</v>
      </c>
      <c r="AJ2351">
        <f>Y2351/AA2351</f>
        <v>2.6441830495462146</v>
      </c>
      <c r="AK2351">
        <f>Z2351/AB2351</f>
        <v>2.5267533458718345</v>
      </c>
      <c r="AL2351">
        <f>O2351/K2351</f>
        <v>6.1496616358691025E-2</v>
      </c>
      <c r="AM2351">
        <f>P2351/L2351</f>
        <v>6.3823161599335668E-2</v>
      </c>
      <c r="AN2351">
        <f>K2351/W2351</f>
        <v>1.484532786031916</v>
      </c>
      <c r="AO2351">
        <f>L2351/X2351</f>
        <v>1.5324349709888045</v>
      </c>
      <c r="AP2351">
        <f>IF(OR(Q2351&lt;0, Q2351="NA"), 0, 1)</f>
        <v>1</v>
      </c>
      <c r="AQ2351">
        <f>IF(OR(S2351&lt;0, S2351="NA"), 0, 1)</f>
        <v>1</v>
      </c>
      <c r="AR2351">
        <f>IFERROR(IF((AF2351-AG2351)&gt;0,1,0),0)</f>
        <v>0</v>
      </c>
      <c r="AS2351">
        <f>IFERROR(IF((S2351-Q2351)&gt;0,1,0),0)</f>
        <v>0</v>
      </c>
      <c r="AT2351">
        <f>IFERROR(IF((AH2351-AI2351)&lt;0,1,0),0)</f>
        <v>1</v>
      </c>
      <c r="AU2351">
        <f>IFERROR(IF((AJ2351-AK2351)&gt;0,1,0),0)</f>
        <v>1</v>
      </c>
      <c r="AV2351">
        <f>IFERROR(IF((AL2351-AM2351)&gt;0,1,0),0)</f>
        <v>0</v>
      </c>
      <c r="AW2351">
        <f>IFERROR(IF((AN2351-AO2351)&gt;0,1,0),0)</f>
        <v>0</v>
      </c>
      <c r="AX2351">
        <f>IFERROR(IF((AC2351-AD2351)&lt;0,1,0),0)</f>
        <v>0</v>
      </c>
      <c r="AY2351">
        <f>SUM(AP2351:AX2351)</f>
        <v>4</v>
      </c>
    </row>
    <row r="2352" spans="1:51" x14ac:dyDescent="0.45">
      <c r="A2352" s="1" t="s">
        <v>2385</v>
      </c>
      <c r="B2352" s="2">
        <v>5288099</v>
      </c>
      <c r="C2352" s="3" t="s">
        <v>5335</v>
      </c>
      <c r="D2352" s="7">
        <v>9.52</v>
      </c>
      <c r="E2352" s="5">
        <v>2193.4170725600002</v>
      </c>
      <c r="F2352" s="3" t="s">
        <v>4500</v>
      </c>
      <c r="G2352" s="3" t="s">
        <v>4501</v>
      </c>
      <c r="H2352" s="3" t="s">
        <v>4533</v>
      </c>
      <c r="I2352" s="3" t="s">
        <v>4618</v>
      </c>
      <c r="J2352" s="3" t="s">
        <v>4620</v>
      </c>
      <c r="K2352" s="6">
        <v>1010353.1210327796</v>
      </c>
      <c r="L2352" s="6">
        <v>971454.99413068022</v>
      </c>
      <c r="M2352" s="6">
        <v>-2090.7004777065808</v>
      </c>
      <c r="N2352" s="6">
        <v>-37714.647483893845</v>
      </c>
      <c r="O2352" s="6">
        <v>-155328.28300359417</v>
      </c>
      <c r="P2352" s="6">
        <v>-170435.80262414197</v>
      </c>
      <c r="Q2352" s="6">
        <v>-286801.05558132369</v>
      </c>
      <c r="R2352" s="6">
        <v>-248417.8402757782</v>
      </c>
      <c r="S2352" s="6">
        <v>10403.09227405881</v>
      </c>
      <c r="T2352" s="6">
        <v>-18428.935465257899</v>
      </c>
      <c r="U2352" s="6">
        <v>119943.97319837479</v>
      </c>
      <c r="V2352" s="6">
        <v>171945.67146926475</v>
      </c>
      <c r="W2352" s="6">
        <v>2380295.6732482715</v>
      </c>
      <c r="X2352" s="6">
        <v>2265196.9890875067</v>
      </c>
      <c r="Y2352" s="6">
        <v>862280.1340081261</v>
      </c>
      <c r="Z2352" s="6">
        <v>867089.68060658604</v>
      </c>
      <c r="AA2352" s="6">
        <v>1293505.4529902346</v>
      </c>
      <c r="AB2352" s="6">
        <v>1029659.2769956929</v>
      </c>
      <c r="AC2352" s="6">
        <v>243725527</v>
      </c>
      <c r="AD2352" s="6">
        <v>239791623</v>
      </c>
      <c r="AF2352">
        <f>Q2352/W2352</f>
        <v>-0.12048967647365443</v>
      </c>
      <c r="AG2352">
        <f>R2352/X2352</f>
        <v>-0.10966721281748162</v>
      </c>
      <c r="AH2352">
        <f>U2352/W2352</f>
        <v>5.0390367275126455E-2</v>
      </c>
      <c r="AI2352">
        <f>V2352/X2352</f>
        <v>7.59076019867614E-2</v>
      </c>
      <c r="AJ2352">
        <f>Y2352/AA2352</f>
        <v>0.66662272819551538</v>
      </c>
      <c r="AK2352">
        <f>Z2352/AB2352</f>
        <v>0.84211321160195129</v>
      </c>
      <c r="AL2352">
        <f>O2352/K2352</f>
        <v>-0.15373662907560293</v>
      </c>
      <c r="AM2352">
        <f>P2352/L2352</f>
        <v>-0.17544384830370735</v>
      </c>
      <c r="AN2352">
        <f>K2352/W2352</f>
        <v>0.42446538570311343</v>
      </c>
      <c r="AO2352">
        <f>L2352/X2352</f>
        <v>0.42886115371450018</v>
      </c>
      <c r="AP2352">
        <f>IF(OR(Q2352&lt;0, Q2352="NA"), 0, 1)</f>
        <v>0</v>
      </c>
      <c r="AQ2352">
        <f>IF(OR(S2352&lt;0, S2352="NA"), 0, 1)</f>
        <v>1</v>
      </c>
      <c r="AR2352">
        <f>IFERROR(IF((AF2352-AG2352)&gt;0,1,0),0)</f>
        <v>0</v>
      </c>
      <c r="AS2352">
        <f>IFERROR(IF((S2352-Q2352)&gt;0,1,0),0)</f>
        <v>1</v>
      </c>
      <c r="AT2352">
        <f>IFERROR(IF((AH2352-AI2352)&lt;0,1,0),0)</f>
        <v>1</v>
      </c>
      <c r="AU2352">
        <f>IFERROR(IF((AJ2352-AK2352)&gt;0,1,0),0)</f>
        <v>0</v>
      </c>
      <c r="AV2352">
        <f>IFERROR(IF((AL2352-AM2352)&gt;0,1,0),0)</f>
        <v>1</v>
      </c>
      <c r="AW2352">
        <f>IFERROR(IF((AN2352-AO2352)&gt;0,1,0),0)</f>
        <v>0</v>
      </c>
      <c r="AX2352">
        <f>IFERROR(IF((AC2352-AD2352)&lt;0,1,0),0)</f>
        <v>0</v>
      </c>
      <c r="AY2352">
        <f>SUM(AP2352:AX2352)</f>
        <v>4</v>
      </c>
    </row>
    <row r="2353" spans="1:51" x14ac:dyDescent="0.45">
      <c r="A2353" s="1" t="s">
        <v>2387</v>
      </c>
      <c r="B2353" s="2">
        <v>4132847</v>
      </c>
      <c r="C2353" s="3" t="s">
        <v>5337</v>
      </c>
      <c r="D2353" s="5">
        <v>7.98</v>
      </c>
      <c r="E2353" s="5">
        <v>220.03087217999999</v>
      </c>
      <c r="F2353" s="3" t="s">
        <v>4480</v>
      </c>
      <c r="G2353" s="3" t="s">
        <v>4509</v>
      </c>
      <c r="H2353" s="3" t="s">
        <v>4509</v>
      </c>
      <c r="I2353" s="3" t="s">
        <v>4677</v>
      </c>
      <c r="J2353" s="3" t="s">
        <v>4691</v>
      </c>
      <c r="K2353" s="6">
        <v>109333</v>
      </c>
      <c r="L2353" s="6">
        <v>106672</v>
      </c>
      <c r="M2353" s="6">
        <v>2454</v>
      </c>
      <c r="N2353" s="6">
        <v>3493</v>
      </c>
      <c r="O2353" s="6">
        <v>-4141</v>
      </c>
      <c r="P2353" s="6">
        <v>-2997</v>
      </c>
      <c r="Q2353" s="6">
        <v>-8310</v>
      </c>
      <c r="R2353" s="6">
        <v>-6674</v>
      </c>
      <c r="S2353" s="6">
        <v>246</v>
      </c>
      <c r="T2353" s="6">
        <v>-957</v>
      </c>
      <c r="U2353" s="6">
        <v>44778</v>
      </c>
      <c r="V2353" s="6">
        <v>33554</v>
      </c>
      <c r="W2353" s="6">
        <v>191124</v>
      </c>
      <c r="X2353" s="6">
        <v>192343</v>
      </c>
      <c r="Y2353" s="6" t="s">
        <v>4474</v>
      </c>
      <c r="Z2353" s="6" t="s">
        <v>4474</v>
      </c>
      <c r="AA2353" s="6" t="s">
        <v>4474</v>
      </c>
      <c r="AB2353" s="6" t="s">
        <v>4474</v>
      </c>
      <c r="AC2353" s="6">
        <v>27123827</v>
      </c>
      <c r="AD2353" s="6">
        <v>27261959</v>
      </c>
      <c r="AF2353">
        <f>Q2353/W2353</f>
        <v>-4.3479625792679097E-2</v>
      </c>
      <c r="AG2353">
        <f>R2353/X2353</f>
        <v>-3.4698429368367971E-2</v>
      </c>
      <c r="AH2353">
        <f>U2353/W2353</f>
        <v>0.23428768757455892</v>
      </c>
      <c r="AI2353">
        <f>V2353/X2353</f>
        <v>0.17444877120560665</v>
      </c>
      <c r="AJ2353" t="e">
        <f>Y2353/AA2353</f>
        <v>#VALUE!</v>
      </c>
      <c r="AK2353" t="e">
        <f>Z2353/AB2353</f>
        <v>#VALUE!</v>
      </c>
      <c r="AL2353">
        <f>O2353/K2353</f>
        <v>-3.7875115472913029E-2</v>
      </c>
      <c r="AM2353">
        <f>P2353/L2353</f>
        <v>-2.8095470226488676E-2</v>
      </c>
      <c r="AN2353">
        <f>K2353/W2353</f>
        <v>0.57205269877147824</v>
      </c>
      <c r="AO2353">
        <f>L2353/X2353</f>
        <v>0.55459257680289897</v>
      </c>
      <c r="AP2353">
        <f>IF(OR(Q2353&lt;0, Q2353="NA"), 0, 1)</f>
        <v>0</v>
      </c>
      <c r="AQ2353">
        <f>IF(OR(S2353&lt;0, S2353="NA"), 0, 1)</f>
        <v>1</v>
      </c>
      <c r="AR2353">
        <f>IFERROR(IF((AF2353-AG2353)&gt;0,1,0),0)</f>
        <v>0</v>
      </c>
      <c r="AS2353">
        <f>IFERROR(IF((S2353-Q2353)&gt;0,1,0),0)</f>
        <v>1</v>
      </c>
      <c r="AT2353">
        <f>IFERROR(IF((AH2353-AI2353)&lt;0,1,0),0)</f>
        <v>0</v>
      </c>
      <c r="AU2353">
        <f>IFERROR(IF((AJ2353-AK2353)&gt;0,1,0),0)</f>
        <v>0</v>
      </c>
      <c r="AV2353">
        <f>IFERROR(IF((AL2353-AM2353)&gt;0,1,0),0)</f>
        <v>0</v>
      </c>
      <c r="AW2353">
        <f>IFERROR(IF((AN2353-AO2353)&gt;0,1,0),0)</f>
        <v>1</v>
      </c>
      <c r="AX2353">
        <f>IFERROR(IF((AC2353-AD2353)&lt;0,1,0),0)</f>
        <v>1</v>
      </c>
      <c r="AY2353">
        <f>SUM(AP2353:AX2353)</f>
        <v>4</v>
      </c>
    </row>
    <row r="2354" spans="1:51" x14ac:dyDescent="0.45">
      <c r="A2354" s="1" t="s">
        <v>2391</v>
      </c>
      <c r="B2354" s="2">
        <v>4092324</v>
      </c>
      <c r="C2354" s="3" t="s">
        <v>5337</v>
      </c>
      <c r="D2354" s="5">
        <v>23.04</v>
      </c>
      <c r="E2354" s="5">
        <v>5061.1076121599999</v>
      </c>
      <c r="F2354" s="3" t="s">
        <v>4525</v>
      </c>
      <c r="G2354" s="3" t="s">
        <v>4526</v>
      </c>
      <c r="H2354" s="3" t="s">
        <v>4527</v>
      </c>
      <c r="I2354" s="3" t="s">
        <v>4527</v>
      </c>
      <c r="J2354" s="3" t="s">
        <v>4528</v>
      </c>
      <c r="K2354" s="6">
        <v>839035</v>
      </c>
      <c r="L2354" s="6">
        <v>836140</v>
      </c>
      <c r="M2354" s="6">
        <v>510568</v>
      </c>
      <c r="N2354" s="6">
        <v>498843</v>
      </c>
      <c r="O2354" s="6">
        <v>111344</v>
      </c>
      <c r="P2354" s="6">
        <v>90345</v>
      </c>
      <c r="Q2354" s="6">
        <v>-9650</v>
      </c>
      <c r="R2354" s="6">
        <v>-24526</v>
      </c>
      <c r="S2354" s="6">
        <v>411520</v>
      </c>
      <c r="T2354" s="6">
        <v>409909</v>
      </c>
      <c r="U2354" s="6">
        <v>3243525</v>
      </c>
      <c r="V2354" s="6">
        <v>2900958</v>
      </c>
      <c r="W2354" s="6">
        <v>7129734</v>
      </c>
      <c r="X2354" s="6">
        <v>6958920</v>
      </c>
      <c r="Y2354" s="6" t="s">
        <v>4474</v>
      </c>
      <c r="Z2354" s="6" t="s">
        <v>4474</v>
      </c>
      <c r="AA2354" s="6" t="s">
        <v>4474</v>
      </c>
      <c r="AB2354" s="6" t="s">
        <v>4474</v>
      </c>
      <c r="AC2354" s="6">
        <v>219666129</v>
      </c>
      <c r="AD2354" s="6">
        <v>219654953</v>
      </c>
      <c r="AF2354">
        <f>Q2354/W2354</f>
        <v>-1.3534866798677202E-3</v>
      </c>
      <c r="AG2354">
        <f>R2354/X2354</f>
        <v>-3.524397463974295E-3</v>
      </c>
      <c r="AH2354">
        <f>U2354/W2354</f>
        <v>0.45492931433346601</v>
      </c>
      <c r="AI2354">
        <f>V2354/X2354</f>
        <v>0.41686899691331414</v>
      </c>
      <c r="AJ2354" t="e">
        <f>Y2354/AA2354</f>
        <v>#VALUE!</v>
      </c>
      <c r="AK2354" t="e">
        <f>Z2354/AB2354</f>
        <v>#VALUE!</v>
      </c>
      <c r="AL2354">
        <f>O2354/K2354</f>
        <v>0.13270483352899462</v>
      </c>
      <c r="AM2354">
        <f>P2354/L2354</f>
        <v>0.10805008730595354</v>
      </c>
      <c r="AN2354">
        <f>K2354/W2354</f>
        <v>0.1176811084396697</v>
      </c>
      <c r="AO2354">
        <f>L2354/X2354</f>
        <v>0.12015370201123163</v>
      </c>
      <c r="AP2354">
        <f>IF(OR(Q2354&lt;0, Q2354="NA"), 0, 1)</f>
        <v>0</v>
      </c>
      <c r="AQ2354">
        <f>IF(OR(S2354&lt;0, S2354="NA"), 0, 1)</f>
        <v>1</v>
      </c>
      <c r="AR2354">
        <f>IFERROR(IF((AF2354-AG2354)&gt;0,1,0),0)</f>
        <v>1</v>
      </c>
      <c r="AS2354">
        <f>IFERROR(IF((S2354-Q2354)&gt;0,1,0),0)</f>
        <v>1</v>
      </c>
      <c r="AT2354">
        <f>IFERROR(IF((AH2354-AI2354)&lt;0,1,0),0)</f>
        <v>0</v>
      </c>
      <c r="AU2354">
        <f>IFERROR(IF((AJ2354-AK2354)&gt;0,1,0),0)</f>
        <v>0</v>
      </c>
      <c r="AV2354">
        <f>IFERROR(IF((AL2354-AM2354)&gt;0,1,0),0)</f>
        <v>1</v>
      </c>
      <c r="AW2354">
        <f>IFERROR(IF((AN2354-AO2354)&gt;0,1,0),0)</f>
        <v>0</v>
      </c>
      <c r="AX2354">
        <f>IFERROR(IF((AC2354-AD2354)&lt;0,1,0),0)</f>
        <v>0</v>
      </c>
      <c r="AY2354">
        <f>SUM(AP2354:AX2354)</f>
        <v>4</v>
      </c>
    </row>
    <row r="2355" spans="1:51" x14ac:dyDescent="0.45">
      <c r="A2355" s="1" t="s">
        <v>2394</v>
      </c>
      <c r="B2355" s="2">
        <v>4973646</v>
      </c>
      <c r="C2355" s="3" t="s">
        <v>5337</v>
      </c>
      <c r="D2355" s="7">
        <v>10.3</v>
      </c>
      <c r="E2355" s="5">
        <v>716.59830529999999</v>
      </c>
      <c r="F2355" s="3" t="s">
        <v>4480</v>
      </c>
      <c r="G2355" s="3" t="s">
        <v>4491</v>
      </c>
      <c r="H2355" s="3" t="s">
        <v>4542</v>
      </c>
      <c r="I2355" s="3" t="s">
        <v>4543</v>
      </c>
      <c r="J2355" s="3" t="s">
        <v>4494</v>
      </c>
      <c r="K2355" s="6">
        <v>192098</v>
      </c>
      <c r="L2355" s="6">
        <v>195133</v>
      </c>
      <c r="M2355" s="6">
        <v>445096</v>
      </c>
      <c r="N2355" s="6">
        <v>494804</v>
      </c>
      <c r="O2355" s="6">
        <v>445029</v>
      </c>
      <c r="P2355" s="6">
        <v>494737</v>
      </c>
      <c r="Q2355" s="6">
        <v>1658</v>
      </c>
      <c r="R2355" s="6">
        <v>35820</v>
      </c>
      <c r="S2355" s="6">
        <v>151082</v>
      </c>
      <c r="T2355" s="6">
        <v>143738</v>
      </c>
      <c r="U2355" s="6">
        <v>5031704</v>
      </c>
      <c r="V2355" s="6">
        <v>5158967</v>
      </c>
      <c r="W2355" s="6">
        <v>6774042</v>
      </c>
      <c r="X2355" s="6">
        <v>7063766</v>
      </c>
      <c r="Y2355" s="6" t="s">
        <v>4474</v>
      </c>
      <c r="Z2355" s="6" t="s">
        <v>4474</v>
      </c>
      <c r="AA2355" s="6" t="s">
        <v>4474</v>
      </c>
      <c r="AB2355" s="6" t="s">
        <v>4474</v>
      </c>
      <c r="AC2355" s="6">
        <v>69333208</v>
      </c>
      <c r="AD2355" s="6">
        <v>69333208</v>
      </c>
      <c r="AF2355">
        <f>Q2355/W2355</f>
        <v>2.4475785653528575E-4</v>
      </c>
      <c r="AG2355">
        <f>R2355/X2355</f>
        <v>5.0709494057419226E-3</v>
      </c>
      <c r="AH2355">
        <f>U2355/W2355</f>
        <v>0.74279196969844596</v>
      </c>
      <c r="AI2355">
        <f>V2355/X2355</f>
        <v>0.73034228483786123</v>
      </c>
      <c r="AJ2355" t="e">
        <f>Y2355/AA2355</f>
        <v>#VALUE!</v>
      </c>
      <c r="AK2355" t="e">
        <f>Z2355/AB2355</f>
        <v>#VALUE!</v>
      </c>
      <c r="AL2355">
        <f>O2355/K2355</f>
        <v>2.3166769044966631</v>
      </c>
      <c r="AM2355">
        <f>P2355/L2355</f>
        <v>2.535383558905977</v>
      </c>
      <c r="AN2355">
        <f>K2355/W2355</f>
        <v>2.8357958217560507E-2</v>
      </c>
      <c r="AO2355">
        <f>L2355/X2355</f>
        <v>2.7624499452558311E-2</v>
      </c>
      <c r="AP2355">
        <f>IF(OR(Q2355&lt;0, Q2355="NA"), 0, 1)</f>
        <v>1</v>
      </c>
      <c r="AQ2355">
        <f>IF(OR(S2355&lt;0, S2355="NA"), 0, 1)</f>
        <v>1</v>
      </c>
      <c r="AR2355">
        <f>IFERROR(IF((AF2355-AG2355)&gt;0,1,0),0)</f>
        <v>0</v>
      </c>
      <c r="AS2355">
        <f>IFERROR(IF((S2355-Q2355)&gt;0,1,0),0)</f>
        <v>1</v>
      </c>
      <c r="AT2355">
        <f>IFERROR(IF((AH2355-AI2355)&lt;0,1,0),0)</f>
        <v>0</v>
      </c>
      <c r="AU2355">
        <f>IFERROR(IF((AJ2355-AK2355)&gt;0,1,0),0)</f>
        <v>0</v>
      </c>
      <c r="AV2355">
        <f>IFERROR(IF((AL2355-AM2355)&gt;0,1,0),0)</f>
        <v>0</v>
      </c>
      <c r="AW2355">
        <f>IFERROR(IF((AN2355-AO2355)&gt;0,1,0),0)</f>
        <v>1</v>
      </c>
      <c r="AX2355">
        <f>IFERROR(IF((AC2355-AD2355)&lt;0,1,0),0)</f>
        <v>0</v>
      </c>
      <c r="AY2355">
        <f>SUM(AP2355:AX2355)</f>
        <v>4</v>
      </c>
    </row>
    <row r="2356" spans="1:51" x14ac:dyDescent="0.45">
      <c r="A2356" s="1" t="s">
        <v>2401</v>
      </c>
      <c r="B2356" s="2">
        <v>4980580</v>
      </c>
      <c r="C2356" s="3" t="s">
        <v>5337</v>
      </c>
      <c r="D2356" s="7">
        <v>5.82</v>
      </c>
      <c r="E2356" s="5">
        <v>203.33778648000001</v>
      </c>
      <c r="F2356" s="3" t="s">
        <v>4654</v>
      </c>
      <c r="G2356" s="3" t="s">
        <v>4654</v>
      </c>
      <c r="H2356" s="3" t="s">
        <v>4655</v>
      </c>
      <c r="I2356" s="3" t="s">
        <v>4725</v>
      </c>
      <c r="J2356" s="3" t="s">
        <v>5070</v>
      </c>
      <c r="K2356" s="6">
        <v>299790</v>
      </c>
      <c r="L2356" s="6">
        <v>296181</v>
      </c>
      <c r="M2356" s="6">
        <v>170961</v>
      </c>
      <c r="N2356" s="6">
        <v>168038</v>
      </c>
      <c r="O2356" s="6">
        <v>71448</v>
      </c>
      <c r="P2356" s="6">
        <v>75526</v>
      </c>
      <c r="Q2356" s="6">
        <v>-14467</v>
      </c>
      <c r="R2356" s="6">
        <v>1947</v>
      </c>
      <c r="S2356" s="6">
        <v>130217</v>
      </c>
      <c r="T2356" s="6">
        <v>120152</v>
      </c>
      <c r="U2356" s="6">
        <v>766895</v>
      </c>
      <c r="V2356" s="6">
        <v>806214</v>
      </c>
      <c r="W2356" s="6">
        <v>1594595</v>
      </c>
      <c r="X2356" s="6">
        <v>1517615</v>
      </c>
      <c r="Y2356" s="6">
        <v>91836</v>
      </c>
      <c r="Z2356" s="6">
        <v>84411</v>
      </c>
      <c r="AA2356" s="6">
        <v>209889</v>
      </c>
      <c r="AB2356" s="6">
        <v>111683</v>
      </c>
      <c r="AC2356" s="6">
        <v>34936966</v>
      </c>
      <c r="AD2356" s="6">
        <v>34937764</v>
      </c>
      <c r="AF2356">
        <f>Q2356/W2356</f>
        <v>-9.0725231171551405E-3</v>
      </c>
      <c r="AG2356">
        <f>R2356/X2356</f>
        <v>1.2829340774834198E-3</v>
      </c>
      <c r="AH2356">
        <f>U2356/W2356</f>
        <v>0.48093403027100923</v>
      </c>
      <c r="AI2356">
        <f>V2356/X2356</f>
        <v>0.5312375009472099</v>
      </c>
      <c r="AJ2356">
        <f>Y2356/AA2356</f>
        <v>0.4375455597958921</v>
      </c>
      <c r="AK2356">
        <f>Z2356/AB2356</f>
        <v>0.75580885183958169</v>
      </c>
      <c r="AL2356">
        <f>O2356/K2356</f>
        <v>0.2383268287801461</v>
      </c>
      <c r="AM2356">
        <f>P2356/L2356</f>
        <v>0.25499947667135975</v>
      </c>
      <c r="AN2356">
        <f>K2356/W2356</f>
        <v>0.18800385050749563</v>
      </c>
      <c r="AO2356">
        <f>L2356/X2356</f>
        <v>0.19516214586703479</v>
      </c>
      <c r="AP2356">
        <f>IF(OR(Q2356&lt;0, Q2356="NA"), 0, 1)</f>
        <v>0</v>
      </c>
      <c r="AQ2356">
        <f>IF(OR(S2356&lt;0, S2356="NA"), 0, 1)</f>
        <v>1</v>
      </c>
      <c r="AR2356">
        <f>IFERROR(IF((AF2356-AG2356)&gt;0,1,0),0)</f>
        <v>0</v>
      </c>
      <c r="AS2356">
        <f>IFERROR(IF((S2356-Q2356)&gt;0,1,0),0)</f>
        <v>1</v>
      </c>
      <c r="AT2356">
        <f>IFERROR(IF((AH2356-AI2356)&lt;0,1,0),0)</f>
        <v>1</v>
      </c>
      <c r="AU2356">
        <f>IFERROR(IF((AJ2356-AK2356)&gt;0,1,0),0)</f>
        <v>0</v>
      </c>
      <c r="AV2356">
        <f>IFERROR(IF((AL2356-AM2356)&gt;0,1,0),0)</f>
        <v>0</v>
      </c>
      <c r="AW2356">
        <f>IFERROR(IF((AN2356-AO2356)&gt;0,1,0),0)</f>
        <v>0</v>
      </c>
      <c r="AX2356">
        <f>IFERROR(IF((AC2356-AD2356)&lt;0,1,0),0)</f>
        <v>1</v>
      </c>
      <c r="AY2356">
        <f>SUM(AP2356:AX2356)</f>
        <v>4</v>
      </c>
    </row>
    <row r="2357" spans="1:51" x14ac:dyDescent="0.45">
      <c r="A2357" s="1" t="s">
        <v>2405</v>
      </c>
      <c r="B2357" s="2">
        <v>4120239</v>
      </c>
      <c r="C2357" s="3" t="s">
        <v>5337</v>
      </c>
      <c r="D2357" s="5">
        <v>13.37</v>
      </c>
      <c r="E2357" s="5">
        <v>1488.3150284799999</v>
      </c>
      <c r="F2357" s="3" t="s">
        <v>4475</v>
      </c>
      <c r="G2357" s="3" t="s">
        <v>4476</v>
      </c>
      <c r="H2357" s="3" t="s">
        <v>4637</v>
      </c>
      <c r="I2357" s="3" t="s">
        <v>4637</v>
      </c>
      <c r="J2357" s="3" t="s">
        <v>4987</v>
      </c>
      <c r="K2357" s="6">
        <v>16780000</v>
      </c>
      <c r="L2357" s="6">
        <v>17124000</v>
      </c>
      <c r="M2357" s="6">
        <v>1353000</v>
      </c>
      <c r="N2357" s="6">
        <v>1416000</v>
      </c>
      <c r="O2357" s="6">
        <v>606000</v>
      </c>
      <c r="P2357" s="6">
        <v>665000</v>
      </c>
      <c r="Q2357" s="6">
        <v>247000</v>
      </c>
      <c r="R2357" s="6">
        <v>284000</v>
      </c>
      <c r="S2357" s="6">
        <v>841000</v>
      </c>
      <c r="T2357" s="6">
        <v>1187000</v>
      </c>
      <c r="U2357" s="6">
        <v>1174000</v>
      </c>
      <c r="V2357" s="6">
        <v>1173000</v>
      </c>
      <c r="W2357" s="6">
        <v>15054000</v>
      </c>
      <c r="X2357" s="6">
        <v>14180000</v>
      </c>
      <c r="Y2357" s="6">
        <v>4617000</v>
      </c>
      <c r="Z2357" s="6">
        <v>3713000</v>
      </c>
      <c r="AA2357" s="6">
        <v>4393000</v>
      </c>
      <c r="AB2357" s="6">
        <v>3438000</v>
      </c>
      <c r="AC2357" s="6">
        <v>111000000</v>
      </c>
      <c r="AD2357" s="6">
        <v>111000000</v>
      </c>
      <c r="AF2357">
        <f>Q2357/W2357</f>
        <v>1.6407599309153715E-2</v>
      </c>
      <c r="AG2357">
        <f>R2357/X2357</f>
        <v>2.0028208744710861E-2</v>
      </c>
      <c r="AH2357">
        <f>U2357/W2357</f>
        <v>7.7985917364155707E-2</v>
      </c>
      <c r="AI2357">
        <f>V2357/X2357</f>
        <v>8.272214386459803E-2</v>
      </c>
      <c r="AJ2357">
        <f>Y2357/AA2357</f>
        <v>1.0509902117004326</v>
      </c>
      <c r="AK2357">
        <f>Z2357/AB2357</f>
        <v>1.0799883653286795</v>
      </c>
      <c r="AL2357">
        <f>O2357/K2357</f>
        <v>3.6114421930870083E-2</v>
      </c>
      <c r="AM2357">
        <f>P2357/L2357</f>
        <v>3.8834384489605231E-2</v>
      </c>
      <c r="AN2357">
        <f>K2357/W2357</f>
        <v>1.1146539125813737</v>
      </c>
      <c r="AO2357">
        <f>L2357/X2357</f>
        <v>1.2076163610719324</v>
      </c>
      <c r="AP2357">
        <f>IF(OR(Q2357&lt;0, Q2357="NA"), 0, 1)</f>
        <v>1</v>
      </c>
      <c r="AQ2357">
        <f>IF(OR(S2357&lt;0, S2357="NA"), 0, 1)</f>
        <v>1</v>
      </c>
      <c r="AR2357">
        <f>IFERROR(IF((AF2357-AG2357)&gt;0,1,0),0)</f>
        <v>0</v>
      </c>
      <c r="AS2357">
        <f>IFERROR(IF((S2357-Q2357)&gt;0,1,0),0)</f>
        <v>1</v>
      </c>
      <c r="AT2357">
        <f>IFERROR(IF((AH2357-AI2357)&lt;0,1,0),0)</f>
        <v>1</v>
      </c>
      <c r="AU2357">
        <f>IFERROR(IF((AJ2357-AK2357)&gt;0,1,0),0)</f>
        <v>0</v>
      </c>
      <c r="AV2357">
        <f>IFERROR(IF((AL2357-AM2357)&gt;0,1,0),0)</f>
        <v>0</v>
      </c>
      <c r="AW2357">
        <f>IFERROR(IF((AN2357-AO2357)&gt;0,1,0),0)</f>
        <v>0</v>
      </c>
      <c r="AX2357">
        <f>IFERROR(IF((AC2357-AD2357)&lt;0,1,0),0)</f>
        <v>0</v>
      </c>
      <c r="AY2357">
        <f>SUM(AP2357:AX2357)</f>
        <v>4</v>
      </c>
    </row>
    <row r="2358" spans="1:51" x14ac:dyDescent="0.45">
      <c r="A2358" s="1" t="s">
        <v>2417</v>
      </c>
      <c r="B2358" s="2">
        <v>4165056</v>
      </c>
      <c r="C2358" s="3" t="s">
        <v>5335</v>
      </c>
      <c r="D2358" s="5">
        <v>46.57</v>
      </c>
      <c r="E2358" s="5">
        <v>2508.78439192</v>
      </c>
      <c r="F2358" s="3" t="s">
        <v>4500</v>
      </c>
      <c r="G2358" s="3" t="s">
        <v>4539</v>
      </c>
      <c r="H2358" s="3" t="s">
        <v>4539</v>
      </c>
      <c r="I2358" s="3" t="s">
        <v>4540</v>
      </c>
      <c r="J2358" s="3" t="s">
        <v>4541</v>
      </c>
      <c r="K2358" s="6">
        <v>706232</v>
      </c>
      <c r="L2358" s="6">
        <v>727233</v>
      </c>
      <c r="M2358" s="6">
        <v>42075</v>
      </c>
      <c r="N2358" s="6">
        <v>-3232</v>
      </c>
      <c r="O2358" s="6">
        <v>17340</v>
      </c>
      <c r="P2358" s="6">
        <v>-31239</v>
      </c>
      <c r="Q2358" s="6">
        <v>-69006</v>
      </c>
      <c r="R2358" s="6">
        <v>-57766</v>
      </c>
      <c r="S2358" s="6">
        <v>31037</v>
      </c>
      <c r="T2358" s="6">
        <v>76910</v>
      </c>
      <c r="U2358" s="6" t="s">
        <v>4474</v>
      </c>
      <c r="V2358" s="6" t="s">
        <v>4474</v>
      </c>
      <c r="W2358" s="6">
        <v>1240162</v>
      </c>
      <c r="X2358" s="6">
        <v>1257215</v>
      </c>
      <c r="Y2358" s="6">
        <v>994953</v>
      </c>
      <c r="Z2358" s="6">
        <v>1013088</v>
      </c>
      <c r="AA2358" s="6">
        <v>183794</v>
      </c>
      <c r="AB2358" s="6">
        <v>165977</v>
      </c>
      <c r="AC2358" s="6">
        <v>53854000</v>
      </c>
      <c r="AD2358" s="6">
        <v>54823000</v>
      </c>
      <c r="AF2358">
        <f>Q2358/W2358</f>
        <v>-5.5642730546493116E-2</v>
      </c>
      <c r="AG2358">
        <f>R2358/X2358</f>
        <v>-4.5947590507590189E-2</v>
      </c>
      <c r="AH2358" t="e">
        <f>U2358/W2358</f>
        <v>#VALUE!</v>
      </c>
      <c r="AI2358" t="e">
        <f>V2358/X2358</f>
        <v>#VALUE!</v>
      </c>
      <c r="AJ2358">
        <f>Y2358/AA2358</f>
        <v>5.4134139308138458</v>
      </c>
      <c r="AK2358">
        <f>Z2358/AB2358</f>
        <v>6.1037854642510707</v>
      </c>
      <c r="AL2358">
        <f>O2358/K2358</f>
        <v>2.4552838160831002E-2</v>
      </c>
      <c r="AM2358">
        <f>P2358/L2358</f>
        <v>-4.2955971469941547E-2</v>
      </c>
      <c r="AN2358">
        <f>K2358/W2358</f>
        <v>0.56946753730561006</v>
      </c>
      <c r="AO2358">
        <f>L2358/X2358</f>
        <v>0.57844760045020138</v>
      </c>
      <c r="AP2358">
        <f>IF(OR(Q2358&lt;0, Q2358="NA"), 0, 1)</f>
        <v>0</v>
      </c>
      <c r="AQ2358">
        <f>IF(OR(S2358&lt;0, S2358="NA"), 0, 1)</f>
        <v>1</v>
      </c>
      <c r="AR2358">
        <f>IFERROR(IF((AF2358-AG2358)&gt;0,1,0),0)</f>
        <v>0</v>
      </c>
      <c r="AS2358">
        <f>IFERROR(IF((S2358-Q2358)&gt;0,1,0),0)</f>
        <v>1</v>
      </c>
      <c r="AT2358">
        <f>IFERROR(IF((AH2358-AI2358)&lt;0,1,0),0)</f>
        <v>0</v>
      </c>
      <c r="AU2358">
        <f>IFERROR(IF((AJ2358-AK2358)&gt;0,1,0),0)</f>
        <v>0</v>
      </c>
      <c r="AV2358">
        <f>IFERROR(IF((AL2358-AM2358)&gt;0,1,0),0)</f>
        <v>1</v>
      </c>
      <c r="AW2358">
        <f>IFERROR(IF((AN2358-AO2358)&gt;0,1,0),0)</f>
        <v>0</v>
      </c>
      <c r="AX2358">
        <f>IFERROR(IF((AC2358-AD2358)&lt;0,1,0),0)</f>
        <v>1</v>
      </c>
      <c r="AY2358">
        <f>SUM(AP2358:AX2358)</f>
        <v>4</v>
      </c>
    </row>
    <row r="2359" spans="1:51" x14ac:dyDescent="0.45">
      <c r="A2359" s="1" t="s">
        <v>2433</v>
      </c>
      <c r="B2359" s="2">
        <v>4916646</v>
      </c>
      <c r="C2359" s="3" t="s">
        <v>5337</v>
      </c>
      <c r="D2359" s="5">
        <v>60.87</v>
      </c>
      <c r="E2359" s="5">
        <v>8682.5392263899994</v>
      </c>
      <c r="F2359" s="3" t="s">
        <v>4559</v>
      </c>
      <c r="G2359" s="3" t="s">
        <v>4560</v>
      </c>
      <c r="H2359" s="3" t="s">
        <v>4561</v>
      </c>
      <c r="I2359" s="3" t="s">
        <v>4562</v>
      </c>
      <c r="J2359" s="3" t="s">
        <v>5143</v>
      </c>
      <c r="K2359" s="6">
        <v>6325200</v>
      </c>
      <c r="L2359" s="6">
        <v>6456400</v>
      </c>
      <c r="M2359" s="6">
        <v>1205000</v>
      </c>
      <c r="N2359" s="6">
        <v>1294400</v>
      </c>
      <c r="O2359" s="6">
        <v>831700</v>
      </c>
      <c r="P2359" s="6">
        <v>971700</v>
      </c>
      <c r="Q2359" s="6">
        <v>367000</v>
      </c>
      <c r="R2359" s="6">
        <v>618100</v>
      </c>
      <c r="S2359" s="6">
        <v>772300</v>
      </c>
      <c r="T2359" s="6">
        <v>793800</v>
      </c>
      <c r="U2359" s="6">
        <v>3688900</v>
      </c>
      <c r="V2359" s="6">
        <v>3432100</v>
      </c>
      <c r="W2359" s="6">
        <v>7452100</v>
      </c>
      <c r="X2359" s="6">
        <v>7512500</v>
      </c>
      <c r="Y2359" s="6">
        <v>2190900</v>
      </c>
      <c r="Z2359" s="6">
        <v>2063600</v>
      </c>
      <c r="AA2359" s="6">
        <v>1627000</v>
      </c>
      <c r="AB2359" s="6">
        <v>1730300</v>
      </c>
      <c r="AC2359" s="6">
        <v>142640636</v>
      </c>
      <c r="AD2359" s="6">
        <v>142595357</v>
      </c>
      <c r="AF2359">
        <f>Q2359/W2359</f>
        <v>4.9247863018478014E-2</v>
      </c>
      <c r="AG2359">
        <f>R2359/X2359</f>
        <v>8.2276206322795337E-2</v>
      </c>
      <c r="AH2359">
        <f>U2359/W2359</f>
        <v>0.49501482803505054</v>
      </c>
      <c r="AI2359">
        <f>V2359/X2359</f>
        <v>0.45685191347753745</v>
      </c>
      <c r="AJ2359">
        <f>Y2359/AA2359</f>
        <v>1.3465888137676705</v>
      </c>
      <c r="AK2359">
        <f>Z2359/AB2359</f>
        <v>1.1926255562619199</v>
      </c>
      <c r="AL2359">
        <f>O2359/K2359</f>
        <v>0.13148991336242333</v>
      </c>
      <c r="AM2359">
        <f>P2359/L2359</f>
        <v>0.15050182764388823</v>
      </c>
      <c r="AN2359">
        <f>K2359/W2359</f>
        <v>0.84878088055715839</v>
      </c>
      <c r="AO2359">
        <f>L2359/X2359</f>
        <v>0.85942096505823629</v>
      </c>
      <c r="AP2359">
        <f>IF(OR(Q2359&lt;0, Q2359="NA"), 0, 1)</f>
        <v>1</v>
      </c>
      <c r="AQ2359">
        <f>IF(OR(S2359&lt;0, S2359="NA"), 0, 1)</f>
        <v>1</v>
      </c>
      <c r="AR2359">
        <f>IFERROR(IF((AF2359-AG2359)&gt;0,1,0),0)</f>
        <v>0</v>
      </c>
      <c r="AS2359">
        <f>IFERROR(IF((S2359-Q2359)&gt;0,1,0),0)</f>
        <v>1</v>
      </c>
      <c r="AT2359">
        <f>IFERROR(IF((AH2359-AI2359)&lt;0,1,0),0)</f>
        <v>0</v>
      </c>
      <c r="AU2359">
        <f>IFERROR(IF((AJ2359-AK2359)&gt;0,1,0),0)</f>
        <v>1</v>
      </c>
      <c r="AV2359">
        <f>IFERROR(IF((AL2359-AM2359)&gt;0,1,0),0)</f>
        <v>0</v>
      </c>
      <c r="AW2359">
        <f>IFERROR(IF((AN2359-AO2359)&gt;0,1,0),0)</f>
        <v>0</v>
      </c>
      <c r="AX2359">
        <f>IFERROR(IF((AC2359-AD2359)&lt;0,1,0),0)</f>
        <v>0</v>
      </c>
      <c r="AY2359">
        <f>SUM(AP2359:AX2359)</f>
        <v>4</v>
      </c>
    </row>
    <row r="2360" spans="1:51" x14ac:dyDescent="0.45">
      <c r="A2360" s="1" t="s">
        <v>2434</v>
      </c>
      <c r="B2360" s="2">
        <v>4912964</v>
      </c>
      <c r="C2360" s="3" t="s">
        <v>5335</v>
      </c>
      <c r="D2360" s="5">
        <v>173.33</v>
      </c>
      <c r="E2360" s="5">
        <v>4777.8414499999999</v>
      </c>
      <c r="F2360" s="3" t="s">
        <v>4559</v>
      </c>
      <c r="G2360" s="3" t="s">
        <v>4560</v>
      </c>
      <c r="H2360" s="3" t="s">
        <v>4561</v>
      </c>
      <c r="I2360" s="3" t="s">
        <v>4562</v>
      </c>
      <c r="J2360" s="3" t="s">
        <v>4834</v>
      </c>
      <c r="K2360" s="6">
        <v>1876745</v>
      </c>
      <c r="L2360" s="6">
        <v>1871759</v>
      </c>
      <c r="M2360" s="6">
        <v>272587</v>
      </c>
      <c r="N2360" s="6">
        <v>272733</v>
      </c>
      <c r="O2360" s="6">
        <v>215926</v>
      </c>
      <c r="P2360" s="6">
        <v>216837</v>
      </c>
      <c r="Q2360" s="6">
        <v>159363</v>
      </c>
      <c r="R2360" s="6">
        <v>158613</v>
      </c>
      <c r="S2360" s="6">
        <v>235830</v>
      </c>
      <c r="T2360" s="6">
        <v>251553</v>
      </c>
      <c r="U2360" s="6" t="s">
        <v>4474</v>
      </c>
      <c r="V2360" s="6" t="s">
        <v>4474</v>
      </c>
      <c r="W2360" s="6">
        <v>1216210</v>
      </c>
      <c r="X2360" s="6">
        <v>1206931</v>
      </c>
      <c r="Y2360" s="6">
        <v>452587</v>
      </c>
      <c r="Z2360" s="6">
        <v>443993</v>
      </c>
      <c r="AA2360" s="6">
        <v>173177</v>
      </c>
      <c r="AB2360" s="6">
        <v>183969</v>
      </c>
      <c r="AC2360" s="6">
        <v>27565702</v>
      </c>
      <c r="AD2360" s="6">
        <v>27527090</v>
      </c>
      <c r="AF2360">
        <f>Q2360/W2360</f>
        <v>0.13103246972151192</v>
      </c>
      <c r="AG2360">
        <f>R2360/X2360</f>
        <v>0.1314184489419859</v>
      </c>
      <c r="AH2360" t="e">
        <f>U2360/W2360</f>
        <v>#VALUE!</v>
      </c>
      <c r="AI2360" t="e">
        <f>V2360/X2360</f>
        <v>#VALUE!</v>
      </c>
      <c r="AJ2360">
        <f>Y2360/AA2360</f>
        <v>2.6134359643601632</v>
      </c>
      <c r="AK2360">
        <f>Z2360/AB2360</f>
        <v>2.4134120422462479</v>
      </c>
      <c r="AL2360">
        <f>O2360/K2360</f>
        <v>0.11505345691609675</v>
      </c>
      <c r="AM2360">
        <f>P2360/L2360</f>
        <v>0.11584664478706927</v>
      </c>
      <c r="AN2360">
        <f>K2360/W2360</f>
        <v>1.543109331447694</v>
      </c>
      <c r="AO2360">
        <f>L2360/X2360</f>
        <v>1.5508417631165328</v>
      </c>
      <c r="AP2360">
        <f>IF(OR(Q2360&lt;0, Q2360="NA"), 0, 1)</f>
        <v>1</v>
      </c>
      <c r="AQ2360">
        <f>IF(OR(S2360&lt;0, S2360="NA"), 0, 1)</f>
        <v>1</v>
      </c>
      <c r="AR2360">
        <f>IFERROR(IF((AF2360-AG2360)&gt;0,1,0),0)</f>
        <v>0</v>
      </c>
      <c r="AS2360">
        <f>IFERROR(IF((S2360-Q2360)&gt;0,1,0),0)</f>
        <v>1</v>
      </c>
      <c r="AT2360">
        <f>IFERROR(IF((AH2360-AI2360)&lt;0,1,0),0)</f>
        <v>0</v>
      </c>
      <c r="AU2360">
        <f>IFERROR(IF((AJ2360-AK2360)&gt;0,1,0),0)</f>
        <v>1</v>
      </c>
      <c r="AV2360">
        <f>IFERROR(IF((AL2360-AM2360)&gt;0,1,0),0)</f>
        <v>0</v>
      </c>
      <c r="AW2360">
        <f>IFERROR(IF((AN2360-AO2360)&gt;0,1,0),0)</f>
        <v>0</v>
      </c>
      <c r="AX2360">
        <f>IFERROR(IF((AC2360-AD2360)&lt;0,1,0),0)</f>
        <v>0</v>
      </c>
      <c r="AY2360">
        <f>SUM(AP2360:AX2360)</f>
        <v>4</v>
      </c>
    </row>
    <row r="2361" spans="1:51" x14ac:dyDescent="0.45">
      <c r="A2361" s="1" t="s">
        <v>2435</v>
      </c>
      <c r="B2361" s="2">
        <v>117876626</v>
      </c>
      <c r="C2361" s="3" t="s">
        <v>5337</v>
      </c>
      <c r="D2361" s="5">
        <v>80.06</v>
      </c>
      <c r="E2361" s="5">
        <v>1395.0454999999999</v>
      </c>
      <c r="F2361" s="3" t="s">
        <v>4525</v>
      </c>
      <c r="G2361" s="3" t="s">
        <v>4698</v>
      </c>
      <c r="H2361" s="3" t="s">
        <v>4698</v>
      </c>
      <c r="I2361" s="3" t="s">
        <v>4699</v>
      </c>
      <c r="J2361" s="3" t="s">
        <v>4843</v>
      </c>
      <c r="K2361" s="6">
        <v>90912</v>
      </c>
      <c r="L2361" s="6">
        <v>80223</v>
      </c>
      <c r="M2361" s="6">
        <v>-12845</v>
      </c>
      <c r="N2361" s="6">
        <v>-4003</v>
      </c>
      <c r="O2361" s="6">
        <v>-21505</v>
      </c>
      <c r="P2361" s="6">
        <v>-13188</v>
      </c>
      <c r="Q2361" s="6">
        <v>-234</v>
      </c>
      <c r="R2361" s="6">
        <v>19155</v>
      </c>
      <c r="S2361" s="6">
        <v>53191</v>
      </c>
      <c r="T2361" s="6">
        <v>61950</v>
      </c>
      <c r="U2361" s="6">
        <v>242430</v>
      </c>
      <c r="V2361" s="6">
        <v>360845</v>
      </c>
      <c r="W2361" s="6">
        <v>689888</v>
      </c>
      <c r="X2361" s="6">
        <v>710463</v>
      </c>
      <c r="Y2361" s="6">
        <v>31606</v>
      </c>
      <c r="Z2361" s="6">
        <v>41543</v>
      </c>
      <c r="AA2361" s="6">
        <v>43258</v>
      </c>
      <c r="AB2361" s="6">
        <v>50359</v>
      </c>
      <c r="AC2361" s="6">
        <v>17425000</v>
      </c>
      <c r="AD2361" s="6">
        <v>17425000</v>
      </c>
      <c r="AF2361">
        <f>Q2361/W2361</f>
        <v>-3.3918549097824573E-4</v>
      </c>
      <c r="AG2361">
        <f>R2361/X2361</f>
        <v>2.6961291439526056E-2</v>
      </c>
      <c r="AH2361">
        <f>U2361/W2361</f>
        <v>0.35140486571733381</v>
      </c>
      <c r="AI2361">
        <f>V2361/X2361</f>
        <v>0.50790118556490627</v>
      </c>
      <c r="AJ2361">
        <f>Y2361/AA2361</f>
        <v>0.73063941929816445</v>
      </c>
      <c r="AK2361">
        <f>Z2361/AB2361</f>
        <v>0.82493695267975931</v>
      </c>
      <c r="AL2361">
        <f>O2361/K2361</f>
        <v>-0.23654743048222457</v>
      </c>
      <c r="AM2361">
        <f>P2361/L2361</f>
        <v>-0.16439175797464567</v>
      </c>
      <c r="AN2361">
        <f>K2361/W2361</f>
        <v>0.13177791177698409</v>
      </c>
      <c r="AO2361">
        <f>L2361/X2361</f>
        <v>0.11291650655980677</v>
      </c>
      <c r="AP2361">
        <f>IF(OR(Q2361&lt;0, Q2361="NA"), 0, 1)</f>
        <v>0</v>
      </c>
      <c r="AQ2361">
        <f>IF(OR(S2361&lt;0, S2361="NA"), 0, 1)</f>
        <v>1</v>
      </c>
      <c r="AR2361">
        <f>IFERROR(IF((AF2361-AG2361)&gt;0,1,0),0)</f>
        <v>0</v>
      </c>
      <c r="AS2361">
        <f>IFERROR(IF((S2361-Q2361)&gt;0,1,0),0)</f>
        <v>1</v>
      </c>
      <c r="AT2361">
        <f>IFERROR(IF((AH2361-AI2361)&lt;0,1,0),0)</f>
        <v>1</v>
      </c>
      <c r="AU2361">
        <f>IFERROR(IF((AJ2361-AK2361)&gt;0,1,0),0)</f>
        <v>0</v>
      </c>
      <c r="AV2361">
        <f>IFERROR(IF((AL2361-AM2361)&gt;0,1,0),0)</f>
        <v>0</v>
      </c>
      <c r="AW2361">
        <f>IFERROR(IF((AN2361-AO2361)&gt;0,1,0),0)</f>
        <v>1</v>
      </c>
      <c r="AX2361">
        <f>IFERROR(IF((AC2361-AD2361)&lt;0,1,0),0)</f>
        <v>0</v>
      </c>
      <c r="AY2361">
        <f>SUM(AP2361:AX2361)</f>
        <v>4</v>
      </c>
    </row>
    <row r="2362" spans="1:51" x14ac:dyDescent="0.45">
      <c r="A2362" s="1" t="s">
        <v>2440</v>
      </c>
      <c r="B2362" s="2">
        <v>4810271</v>
      </c>
      <c r="C2362" s="3" t="s">
        <v>5338</v>
      </c>
      <c r="D2362" s="5">
        <v>95.39</v>
      </c>
      <c r="E2362" s="5">
        <v>6632.1653629900002</v>
      </c>
      <c r="F2362" s="3" t="s">
        <v>4470</v>
      </c>
      <c r="G2362" s="3" t="s">
        <v>4512</v>
      </c>
      <c r="H2362" s="3" t="s">
        <v>4513</v>
      </c>
      <c r="I2362" s="3" t="s">
        <v>4643</v>
      </c>
      <c r="J2362" s="3" t="s">
        <v>4669</v>
      </c>
      <c r="K2362" s="6">
        <v>1496799</v>
      </c>
      <c r="L2362" s="6">
        <v>1438011</v>
      </c>
      <c r="M2362" s="6">
        <v>548063</v>
      </c>
      <c r="N2362" s="6">
        <v>516289</v>
      </c>
      <c r="O2362" s="6">
        <v>485709</v>
      </c>
      <c r="P2362" s="6">
        <v>456357</v>
      </c>
      <c r="Q2362" s="6">
        <v>427612</v>
      </c>
      <c r="R2362" s="6">
        <v>428476</v>
      </c>
      <c r="S2362" s="6">
        <v>499307</v>
      </c>
      <c r="T2362" s="6">
        <v>440984</v>
      </c>
      <c r="U2362" s="6" t="s">
        <v>4474</v>
      </c>
      <c r="V2362" s="6">
        <v>562826</v>
      </c>
      <c r="W2362" s="6">
        <v>2049630</v>
      </c>
      <c r="X2362" s="6">
        <v>1939831</v>
      </c>
      <c r="Y2362" s="6">
        <v>1295714</v>
      </c>
      <c r="Z2362" s="6">
        <v>1231146</v>
      </c>
      <c r="AA2362" s="6">
        <v>784079</v>
      </c>
      <c r="AB2362" s="6">
        <v>263285</v>
      </c>
      <c r="AC2362" s="6">
        <v>69515000</v>
      </c>
      <c r="AD2362" s="6">
        <v>69411000</v>
      </c>
      <c r="AF2362">
        <f>Q2362/W2362</f>
        <v>0.20862887447978415</v>
      </c>
      <c r="AG2362">
        <f>R2362/X2362</f>
        <v>0.22088315940924752</v>
      </c>
      <c r="AH2362" t="e">
        <f>U2362/W2362</f>
        <v>#VALUE!</v>
      </c>
      <c r="AI2362">
        <f>V2362/X2362</f>
        <v>0.2901417700820329</v>
      </c>
      <c r="AJ2362">
        <f>Y2362/AA2362</f>
        <v>1.6525299108890814</v>
      </c>
      <c r="AK2362">
        <f>Z2362/AB2362</f>
        <v>4.676096245513417</v>
      </c>
      <c r="AL2362">
        <f>O2362/K2362</f>
        <v>0.32449847975579887</v>
      </c>
      <c r="AM2362">
        <f>P2362/L2362</f>
        <v>0.31735292706384027</v>
      </c>
      <c r="AN2362">
        <f>K2362/W2362</f>
        <v>0.73027765987031801</v>
      </c>
      <c r="AO2362">
        <f>L2362/X2362</f>
        <v>0.74130736131137198</v>
      </c>
      <c r="AP2362">
        <f>IF(OR(Q2362&lt;0, Q2362="NA"), 0, 1)</f>
        <v>1</v>
      </c>
      <c r="AQ2362">
        <f>IF(OR(S2362&lt;0, S2362="NA"), 0, 1)</f>
        <v>1</v>
      </c>
      <c r="AR2362">
        <f>IFERROR(IF((AF2362-AG2362)&gt;0,1,0),0)</f>
        <v>0</v>
      </c>
      <c r="AS2362">
        <f>IFERROR(IF((S2362-Q2362)&gt;0,1,0),0)</f>
        <v>1</v>
      </c>
      <c r="AT2362">
        <f>IFERROR(IF((AH2362-AI2362)&lt;0,1,0),0)</f>
        <v>0</v>
      </c>
      <c r="AU2362">
        <f>IFERROR(IF((AJ2362-AK2362)&gt;0,1,0),0)</f>
        <v>0</v>
      </c>
      <c r="AV2362">
        <f>IFERROR(IF((AL2362-AM2362)&gt;0,1,0),0)</f>
        <v>1</v>
      </c>
      <c r="AW2362">
        <f>IFERROR(IF((AN2362-AO2362)&gt;0,1,0),0)</f>
        <v>0</v>
      </c>
      <c r="AX2362">
        <f>IFERROR(IF((AC2362-AD2362)&lt;0,1,0),0)</f>
        <v>0</v>
      </c>
      <c r="AY2362">
        <f>SUM(AP2362:AX2362)</f>
        <v>4</v>
      </c>
    </row>
    <row r="2363" spans="1:51" x14ac:dyDescent="0.45">
      <c r="A2363" s="1" t="s">
        <v>2444</v>
      </c>
      <c r="B2363" s="2">
        <v>28547603</v>
      </c>
      <c r="C2363" s="3" t="s">
        <v>5335</v>
      </c>
      <c r="D2363" s="7">
        <v>6.85</v>
      </c>
      <c r="E2363" s="5">
        <v>792.02833874999999</v>
      </c>
      <c r="F2363" s="3" t="s">
        <v>4475</v>
      </c>
      <c r="G2363" s="3" t="s">
        <v>4548</v>
      </c>
      <c r="H2363" s="3" t="s">
        <v>4549</v>
      </c>
      <c r="I2363" s="3" t="s">
        <v>4549</v>
      </c>
      <c r="J2363" s="3" t="s">
        <v>4550</v>
      </c>
      <c r="K2363" s="6">
        <v>512114</v>
      </c>
      <c r="L2363" s="6">
        <v>522396</v>
      </c>
      <c r="M2363" s="6">
        <v>65541</v>
      </c>
      <c r="N2363" s="6">
        <v>69426</v>
      </c>
      <c r="O2363" s="6">
        <v>22283</v>
      </c>
      <c r="P2363" s="6">
        <v>26992</v>
      </c>
      <c r="Q2363" s="6">
        <v>11422</v>
      </c>
      <c r="R2363" s="6">
        <v>11680</v>
      </c>
      <c r="S2363" s="6">
        <v>83396</v>
      </c>
      <c r="T2363" s="6">
        <v>97991</v>
      </c>
      <c r="U2363" s="6">
        <v>281603</v>
      </c>
      <c r="V2363" s="6">
        <v>279111</v>
      </c>
      <c r="W2363" s="6">
        <v>853411</v>
      </c>
      <c r="X2363" s="6">
        <v>830026</v>
      </c>
      <c r="Y2363" s="6">
        <v>217838</v>
      </c>
      <c r="Z2363" s="6">
        <v>251384</v>
      </c>
      <c r="AA2363" s="6">
        <v>89382</v>
      </c>
      <c r="AB2363" s="6">
        <v>78140</v>
      </c>
      <c r="AC2363" s="6">
        <v>115592865</v>
      </c>
      <c r="AD2363" s="6">
        <v>115577103</v>
      </c>
      <c r="AF2363">
        <f>Q2363/W2363</f>
        <v>1.3383938102508638E-2</v>
      </c>
      <c r="AG2363">
        <f>R2363/X2363</f>
        <v>1.4071848351738379E-2</v>
      </c>
      <c r="AH2363">
        <f>U2363/W2363</f>
        <v>0.32997348288222206</v>
      </c>
      <c r="AI2363">
        <f>V2363/X2363</f>
        <v>0.33626777956353177</v>
      </c>
      <c r="AJ2363">
        <f>Y2363/AA2363</f>
        <v>2.4371573694927391</v>
      </c>
      <c r="AK2363">
        <f>Z2363/AB2363</f>
        <v>3.2170975172766827</v>
      </c>
      <c r="AL2363">
        <f>O2363/K2363</f>
        <v>4.3511796201626984E-2</v>
      </c>
      <c r="AM2363">
        <f>P2363/L2363</f>
        <v>5.1669614621857748E-2</v>
      </c>
      <c r="AN2363">
        <f>K2363/W2363</f>
        <v>0.600078977186842</v>
      </c>
      <c r="AO2363">
        <f>L2363/X2363</f>
        <v>0.62937305578379477</v>
      </c>
      <c r="AP2363">
        <f>IF(OR(Q2363&lt;0, Q2363="NA"), 0, 1)</f>
        <v>1</v>
      </c>
      <c r="AQ2363">
        <f>IF(OR(S2363&lt;0, S2363="NA"), 0, 1)</f>
        <v>1</v>
      </c>
      <c r="AR2363">
        <f>IFERROR(IF((AF2363-AG2363)&gt;0,1,0),0)</f>
        <v>0</v>
      </c>
      <c r="AS2363">
        <f>IFERROR(IF((S2363-Q2363)&gt;0,1,0),0)</f>
        <v>1</v>
      </c>
      <c r="AT2363">
        <f>IFERROR(IF((AH2363-AI2363)&lt;0,1,0),0)</f>
        <v>1</v>
      </c>
      <c r="AU2363">
        <f>IFERROR(IF((AJ2363-AK2363)&gt;0,1,0),0)</f>
        <v>0</v>
      </c>
      <c r="AV2363">
        <f>IFERROR(IF((AL2363-AM2363)&gt;0,1,0),0)</f>
        <v>0</v>
      </c>
      <c r="AW2363">
        <f>IFERROR(IF((AN2363-AO2363)&gt;0,1,0),0)</f>
        <v>0</v>
      </c>
      <c r="AX2363">
        <f>IFERROR(IF((AC2363-AD2363)&lt;0,1,0),0)</f>
        <v>0</v>
      </c>
      <c r="AY2363">
        <f>SUM(AP2363:AX2363)</f>
        <v>4</v>
      </c>
    </row>
    <row r="2364" spans="1:51" x14ac:dyDescent="0.45">
      <c r="A2364" s="1" t="s">
        <v>2456</v>
      </c>
      <c r="B2364" s="2">
        <v>4121672</v>
      </c>
      <c r="C2364" s="3" t="s">
        <v>5335</v>
      </c>
      <c r="D2364" s="5">
        <v>12.78</v>
      </c>
      <c r="E2364" s="5">
        <v>79.108161659999993</v>
      </c>
      <c r="F2364" s="3" t="s">
        <v>4665</v>
      </c>
      <c r="G2364" s="3" t="s">
        <v>4666</v>
      </c>
      <c r="H2364" s="3" t="s">
        <v>4679</v>
      </c>
      <c r="I2364" s="3" t="s">
        <v>4984</v>
      </c>
      <c r="J2364" s="3" t="s">
        <v>4982</v>
      </c>
      <c r="K2364" s="6">
        <v>611380</v>
      </c>
      <c r="L2364" s="6">
        <v>616815</v>
      </c>
      <c r="M2364" s="6">
        <v>56047</v>
      </c>
      <c r="N2364" s="6">
        <v>78435</v>
      </c>
      <c r="O2364" s="6">
        <v>28431</v>
      </c>
      <c r="P2364" s="6">
        <v>49473</v>
      </c>
      <c r="Q2364" s="6">
        <v>-23573</v>
      </c>
      <c r="R2364" s="6">
        <v>-15420</v>
      </c>
      <c r="S2364" s="6">
        <v>1117</v>
      </c>
      <c r="T2364" s="6">
        <v>572</v>
      </c>
      <c r="U2364" s="6">
        <v>445943</v>
      </c>
      <c r="V2364" s="6">
        <v>450140</v>
      </c>
      <c r="W2364" s="6">
        <v>649171</v>
      </c>
      <c r="X2364" s="6">
        <v>677455</v>
      </c>
      <c r="Y2364" s="6">
        <v>97773</v>
      </c>
      <c r="Z2364" s="6">
        <v>101910</v>
      </c>
      <c r="AA2364" s="6">
        <v>115354</v>
      </c>
      <c r="AB2364" s="6">
        <v>110463</v>
      </c>
      <c r="AC2364" s="6">
        <v>6190000</v>
      </c>
      <c r="AD2364" s="6">
        <v>6191000</v>
      </c>
      <c r="AF2364">
        <f>Q2364/W2364</f>
        <v>-3.6312466206900804E-2</v>
      </c>
      <c r="AG2364">
        <f>R2364/X2364</f>
        <v>-2.2761659446014864E-2</v>
      </c>
      <c r="AH2364">
        <f>U2364/W2364</f>
        <v>0.68694226944826553</v>
      </c>
      <c r="AI2364">
        <f>V2364/X2364</f>
        <v>0.66445741783587098</v>
      </c>
      <c r="AJ2364">
        <f>Y2364/AA2364</f>
        <v>0.84759089411723909</v>
      </c>
      <c r="AK2364">
        <f>Z2364/AB2364</f>
        <v>0.92257135873550422</v>
      </c>
      <c r="AL2364">
        <f>O2364/K2364</f>
        <v>4.6502993228434035E-2</v>
      </c>
      <c r="AM2364">
        <f>P2364/L2364</f>
        <v>8.0207193404829652E-2</v>
      </c>
      <c r="AN2364">
        <f>K2364/W2364</f>
        <v>0.94178575444682522</v>
      </c>
      <c r="AO2364">
        <f>L2364/X2364</f>
        <v>0.91048851953266263</v>
      </c>
      <c r="AP2364">
        <f>IF(OR(Q2364&lt;0, Q2364="NA"), 0, 1)</f>
        <v>0</v>
      </c>
      <c r="AQ2364">
        <f>IF(OR(S2364&lt;0, S2364="NA"), 0, 1)</f>
        <v>1</v>
      </c>
      <c r="AR2364">
        <f>IFERROR(IF((AF2364-AG2364)&gt;0,1,0),0)</f>
        <v>0</v>
      </c>
      <c r="AS2364">
        <f>IFERROR(IF((S2364-Q2364)&gt;0,1,0),0)</f>
        <v>1</v>
      </c>
      <c r="AT2364">
        <f>IFERROR(IF((AH2364-AI2364)&lt;0,1,0),0)</f>
        <v>0</v>
      </c>
      <c r="AU2364">
        <f>IFERROR(IF((AJ2364-AK2364)&gt;0,1,0),0)</f>
        <v>0</v>
      </c>
      <c r="AV2364">
        <f>IFERROR(IF((AL2364-AM2364)&gt;0,1,0),0)</f>
        <v>0</v>
      </c>
      <c r="AW2364">
        <f>IFERROR(IF((AN2364-AO2364)&gt;0,1,0),0)</f>
        <v>1</v>
      </c>
      <c r="AX2364">
        <f>IFERROR(IF((AC2364-AD2364)&lt;0,1,0),0)</f>
        <v>1</v>
      </c>
      <c r="AY2364">
        <f>SUM(AP2364:AX2364)</f>
        <v>4</v>
      </c>
    </row>
    <row r="2365" spans="1:51" x14ac:dyDescent="0.45">
      <c r="A2365" s="1" t="s">
        <v>2459</v>
      </c>
      <c r="B2365" s="2">
        <v>10088110</v>
      </c>
      <c r="C2365" s="3" t="s">
        <v>5335</v>
      </c>
      <c r="D2365" s="5">
        <v>37.44</v>
      </c>
      <c r="E2365" s="5">
        <v>6868.3868323200004</v>
      </c>
      <c r="F2365" s="3" t="s">
        <v>4470</v>
      </c>
      <c r="G2365" s="3" t="s">
        <v>4471</v>
      </c>
      <c r="H2365" s="3" t="s">
        <v>4489</v>
      </c>
      <c r="I2365" s="3" t="s">
        <v>4489</v>
      </c>
      <c r="J2365" s="3" t="s">
        <v>4544</v>
      </c>
      <c r="K2365" s="6">
        <v>520183</v>
      </c>
      <c r="L2365" s="6">
        <v>455991</v>
      </c>
      <c r="M2365" s="6">
        <v>-340560</v>
      </c>
      <c r="N2365" s="6">
        <v>-362433</v>
      </c>
      <c r="O2365" s="6">
        <v>-351243</v>
      </c>
      <c r="P2365" s="6">
        <v>-373410</v>
      </c>
      <c r="Q2365" s="6">
        <v>-348128</v>
      </c>
      <c r="R2365" s="6">
        <v>-285014</v>
      </c>
      <c r="S2365" s="6">
        <v>-157600</v>
      </c>
      <c r="T2365" s="6">
        <v>-142626</v>
      </c>
      <c r="U2365" s="6">
        <v>296623</v>
      </c>
      <c r="V2365" s="6">
        <v>291559</v>
      </c>
      <c r="W2365" s="6">
        <v>1735825</v>
      </c>
      <c r="X2365" s="6">
        <v>1798183</v>
      </c>
      <c r="Y2365" s="6">
        <v>1350037</v>
      </c>
      <c r="Z2365" s="6">
        <v>1424832</v>
      </c>
      <c r="AA2365" s="6">
        <v>270894</v>
      </c>
      <c r="AB2365" s="6">
        <v>294302</v>
      </c>
      <c r="AC2365" s="6">
        <v>183450503</v>
      </c>
      <c r="AD2365" s="6">
        <v>183170702</v>
      </c>
      <c r="AF2365">
        <f>Q2365/W2365</f>
        <v>-0.20055477942764968</v>
      </c>
      <c r="AG2365">
        <f>R2365/X2365</f>
        <v>-0.1585011091752063</v>
      </c>
      <c r="AH2365">
        <f>U2365/W2365</f>
        <v>0.1708830095199689</v>
      </c>
      <c r="AI2365">
        <f>V2365/X2365</f>
        <v>0.16214089444733934</v>
      </c>
      <c r="AJ2365">
        <f>Y2365/AA2365</f>
        <v>4.9836356656109029</v>
      </c>
      <c r="AK2365">
        <f>Z2365/AB2365</f>
        <v>4.8413942141065984</v>
      </c>
      <c r="AL2365">
        <f>O2365/K2365</f>
        <v>-0.6752296787861195</v>
      </c>
      <c r="AM2365">
        <f>P2365/L2365</f>
        <v>-0.81889774140279081</v>
      </c>
      <c r="AN2365">
        <f>K2365/W2365</f>
        <v>0.29967479440611811</v>
      </c>
      <c r="AO2365">
        <f>L2365/X2365</f>
        <v>0.25358431260889464</v>
      </c>
      <c r="AP2365">
        <f>IF(OR(Q2365&lt;0, Q2365="NA"), 0, 1)</f>
        <v>0</v>
      </c>
      <c r="AQ2365">
        <f>IF(OR(S2365&lt;0, S2365="NA"), 0, 1)</f>
        <v>0</v>
      </c>
      <c r="AR2365">
        <f>IFERROR(IF((AF2365-AG2365)&gt;0,1,0),0)</f>
        <v>0</v>
      </c>
      <c r="AS2365">
        <f>IFERROR(IF((S2365-Q2365)&gt;0,1,0),0)</f>
        <v>1</v>
      </c>
      <c r="AT2365">
        <f>IFERROR(IF((AH2365-AI2365)&lt;0,1,0),0)</f>
        <v>0</v>
      </c>
      <c r="AU2365">
        <f>IFERROR(IF((AJ2365-AK2365)&gt;0,1,0),0)</f>
        <v>1</v>
      </c>
      <c r="AV2365">
        <f>IFERROR(IF((AL2365-AM2365)&gt;0,1,0),0)</f>
        <v>1</v>
      </c>
      <c r="AW2365">
        <f>IFERROR(IF((AN2365-AO2365)&gt;0,1,0),0)</f>
        <v>1</v>
      </c>
      <c r="AX2365">
        <f>IFERROR(IF((AC2365-AD2365)&lt;0,1,0),0)</f>
        <v>0</v>
      </c>
      <c r="AY2365">
        <f>SUM(AP2365:AX2365)</f>
        <v>4</v>
      </c>
    </row>
    <row r="2366" spans="1:51" x14ac:dyDescent="0.45">
      <c r="A2366" s="1" t="s">
        <v>2469</v>
      </c>
      <c r="B2366" s="2">
        <v>4810826</v>
      </c>
      <c r="C2366" s="3" t="s">
        <v>5338</v>
      </c>
      <c r="D2366" s="7">
        <v>98</v>
      </c>
      <c r="E2366" s="5">
        <v>2203.4340579999998</v>
      </c>
      <c r="F2366" s="3" t="s">
        <v>4470</v>
      </c>
      <c r="G2366" s="3" t="s">
        <v>4512</v>
      </c>
      <c r="H2366" s="3" t="s">
        <v>4513</v>
      </c>
      <c r="I2366" s="3" t="s">
        <v>4514</v>
      </c>
      <c r="J2366" s="3" t="s">
        <v>4515</v>
      </c>
      <c r="K2366" s="6">
        <v>213029</v>
      </c>
      <c r="L2366" s="6">
        <v>205621</v>
      </c>
      <c r="M2366" s="6">
        <v>59243</v>
      </c>
      <c r="N2366" s="6">
        <v>55244</v>
      </c>
      <c r="O2366" s="6">
        <v>49608</v>
      </c>
      <c r="P2366" s="6">
        <v>45640</v>
      </c>
      <c r="Q2366" s="6">
        <v>41319</v>
      </c>
      <c r="R2366" s="6">
        <v>37680</v>
      </c>
      <c r="S2366" s="6">
        <v>39688</v>
      </c>
      <c r="T2366" s="6">
        <v>37265</v>
      </c>
      <c r="U2366" s="6" t="s">
        <v>4474</v>
      </c>
      <c r="V2366" s="6" t="s">
        <v>4474</v>
      </c>
      <c r="W2366" s="6">
        <v>377025</v>
      </c>
      <c r="X2366" s="6">
        <v>363079</v>
      </c>
      <c r="Y2366" s="6">
        <v>227116</v>
      </c>
      <c r="Z2366" s="6">
        <v>212811</v>
      </c>
      <c r="AA2366" s="6">
        <v>29343</v>
      </c>
      <c r="AB2366" s="6">
        <v>25446</v>
      </c>
      <c r="AC2366" s="6">
        <v>22483357</v>
      </c>
      <c r="AD2366" s="6">
        <v>22468843</v>
      </c>
      <c r="AF2366">
        <f>Q2366/W2366</f>
        <v>0.10959220210861349</v>
      </c>
      <c r="AG2366">
        <f>R2366/X2366</f>
        <v>0.10377906736550448</v>
      </c>
      <c r="AH2366" t="e">
        <f>U2366/W2366</f>
        <v>#VALUE!</v>
      </c>
      <c r="AI2366" t="e">
        <f>V2366/X2366</f>
        <v>#VALUE!</v>
      </c>
      <c r="AJ2366">
        <f>Y2366/AA2366</f>
        <v>7.7400402140203797</v>
      </c>
      <c r="AK2366">
        <f>Z2366/AB2366</f>
        <v>8.3632398019335064</v>
      </c>
      <c r="AL2366">
        <f>O2366/K2366</f>
        <v>0.23286970318595121</v>
      </c>
      <c r="AM2366">
        <f>P2366/L2366</f>
        <v>0.22196176460575526</v>
      </c>
      <c r="AN2366">
        <f>K2366/W2366</f>
        <v>0.56502619189708903</v>
      </c>
      <c r="AO2366">
        <f>L2366/X2366</f>
        <v>0.56632578584825888</v>
      </c>
      <c r="AP2366">
        <f>IF(OR(Q2366&lt;0, Q2366="NA"), 0, 1)</f>
        <v>1</v>
      </c>
      <c r="AQ2366">
        <f>IF(OR(S2366&lt;0, S2366="NA"), 0, 1)</f>
        <v>1</v>
      </c>
      <c r="AR2366">
        <f>IFERROR(IF((AF2366-AG2366)&gt;0,1,0),0)</f>
        <v>1</v>
      </c>
      <c r="AS2366">
        <f>IFERROR(IF((S2366-Q2366)&gt;0,1,0),0)</f>
        <v>0</v>
      </c>
      <c r="AT2366">
        <f>IFERROR(IF((AH2366-AI2366)&lt;0,1,0),0)</f>
        <v>0</v>
      </c>
      <c r="AU2366">
        <f>IFERROR(IF((AJ2366-AK2366)&gt;0,1,0),0)</f>
        <v>0</v>
      </c>
      <c r="AV2366">
        <f>IFERROR(IF((AL2366-AM2366)&gt;0,1,0),0)</f>
        <v>1</v>
      </c>
      <c r="AW2366">
        <f>IFERROR(IF((AN2366-AO2366)&gt;0,1,0),0)</f>
        <v>0</v>
      </c>
      <c r="AX2366">
        <f>IFERROR(IF((AC2366-AD2366)&lt;0,1,0),0)</f>
        <v>0</v>
      </c>
      <c r="AY2366">
        <f>SUM(AP2366:AX2366)</f>
        <v>4</v>
      </c>
    </row>
    <row r="2367" spans="1:51" x14ac:dyDescent="0.45">
      <c r="A2367" s="1" t="s">
        <v>2491</v>
      </c>
      <c r="B2367" s="2">
        <v>3001871</v>
      </c>
      <c r="C2367" s="3" t="s">
        <v>5335</v>
      </c>
      <c r="D2367" s="7">
        <v>6.43</v>
      </c>
      <c r="E2367" s="5">
        <v>238.07287833000001</v>
      </c>
      <c r="F2367" s="3" t="s">
        <v>4470</v>
      </c>
      <c r="G2367" s="3" t="s">
        <v>4471</v>
      </c>
      <c r="H2367" s="3" t="s">
        <v>4472</v>
      </c>
      <c r="I2367" s="3" t="s">
        <v>4472</v>
      </c>
      <c r="J2367" s="3" t="s">
        <v>5120</v>
      </c>
      <c r="K2367" s="6">
        <v>130858</v>
      </c>
      <c r="L2367" s="6">
        <v>128444</v>
      </c>
      <c r="M2367" s="6">
        <v>-1432</v>
      </c>
      <c r="N2367" s="6">
        <v>-674</v>
      </c>
      <c r="O2367" s="6">
        <v>-9894</v>
      </c>
      <c r="P2367" s="6">
        <v>-8858</v>
      </c>
      <c r="Q2367" s="6">
        <v>-14252</v>
      </c>
      <c r="R2367" s="6">
        <v>6537</v>
      </c>
      <c r="S2367" s="6">
        <v>71</v>
      </c>
      <c r="T2367" s="6">
        <v>7469</v>
      </c>
      <c r="U2367" s="6">
        <v>119028</v>
      </c>
      <c r="V2367" s="6">
        <v>127150</v>
      </c>
      <c r="W2367" s="6">
        <v>255386</v>
      </c>
      <c r="X2367" s="6">
        <v>246824</v>
      </c>
      <c r="Y2367" s="6">
        <v>81858</v>
      </c>
      <c r="Z2367" s="6">
        <v>74183</v>
      </c>
      <c r="AA2367" s="6">
        <v>35290</v>
      </c>
      <c r="AB2367" s="6">
        <v>40523</v>
      </c>
      <c r="AC2367" s="6">
        <v>36980790</v>
      </c>
      <c r="AD2367" s="6">
        <v>30898255</v>
      </c>
      <c r="AF2367">
        <f>Q2367/W2367</f>
        <v>-5.5805721535244691E-2</v>
      </c>
      <c r="AG2367">
        <f>R2367/X2367</f>
        <v>2.6484458561566136E-2</v>
      </c>
      <c r="AH2367">
        <f>U2367/W2367</f>
        <v>0.46607096708511819</v>
      </c>
      <c r="AI2367">
        <f>V2367/X2367</f>
        <v>0.51514439438628334</v>
      </c>
      <c r="AJ2367">
        <f>Y2367/AA2367</f>
        <v>2.3195806177387364</v>
      </c>
      <c r="AK2367">
        <f>Z2367/AB2367</f>
        <v>1.8306393899760629</v>
      </c>
      <c r="AL2367">
        <f>O2367/K2367</f>
        <v>-7.5608675052346822E-2</v>
      </c>
      <c r="AM2367">
        <f>P2367/L2367</f>
        <v>-6.8963906449503287E-2</v>
      </c>
      <c r="AN2367">
        <f>K2367/W2367</f>
        <v>0.5123930050981651</v>
      </c>
      <c r="AO2367">
        <f>L2367/X2367</f>
        <v>0.5203869964022948</v>
      </c>
      <c r="AP2367">
        <f>IF(OR(Q2367&lt;0, Q2367="NA"), 0, 1)</f>
        <v>0</v>
      </c>
      <c r="AQ2367">
        <f>IF(OR(S2367&lt;0, S2367="NA"), 0, 1)</f>
        <v>1</v>
      </c>
      <c r="AR2367">
        <f>IFERROR(IF((AF2367-AG2367)&gt;0,1,0),0)</f>
        <v>0</v>
      </c>
      <c r="AS2367">
        <f>IFERROR(IF((S2367-Q2367)&gt;0,1,0),0)</f>
        <v>1</v>
      </c>
      <c r="AT2367">
        <f>IFERROR(IF((AH2367-AI2367)&lt;0,1,0),0)</f>
        <v>1</v>
      </c>
      <c r="AU2367">
        <f>IFERROR(IF((AJ2367-AK2367)&gt;0,1,0),0)</f>
        <v>1</v>
      </c>
      <c r="AV2367">
        <f>IFERROR(IF((AL2367-AM2367)&gt;0,1,0),0)</f>
        <v>0</v>
      </c>
      <c r="AW2367">
        <f>IFERROR(IF((AN2367-AO2367)&gt;0,1,0),0)</f>
        <v>0</v>
      </c>
      <c r="AX2367">
        <f>IFERROR(IF((AC2367-AD2367)&lt;0,1,0),0)</f>
        <v>0</v>
      </c>
      <c r="AY2367">
        <f>SUM(AP2367:AX2367)</f>
        <v>4</v>
      </c>
    </row>
    <row r="2368" spans="1:51" x14ac:dyDescent="0.45">
      <c r="A2368" s="1" t="s">
        <v>2494</v>
      </c>
      <c r="B2368" s="2">
        <v>4910889</v>
      </c>
      <c r="C2368" s="3" t="s">
        <v>5335</v>
      </c>
      <c r="D2368" s="7">
        <v>6.05</v>
      </c>
      <c r="E2368" s="5">
        <v>134.04824675</v>
      </c>
      <c r="F2368" s="3" t="s">
        <v>4475</v>
      </c>
      <c r="G2368" s="3" t="s">
        <v>4548</v>
      </c>
      <c r="H2368" s="3" t="s">
        <v>4810</v>
      </c>
      <c r="I2368" s="3" t="s">
        <v>5149</v>
      </c>
      <c r="J2368" s="3" t="s">
        <v>5150</v>
      </c>
      <c r="K2368" s="6">
        <v>670888</v>
      </c>
      <c r="L2368" s="6">
        <v>678720</v>
      </c>
      <c r="M2368" s="6">
        <v>49798</v>
      </c>
      <c r="N2368" s="6">
        <v>53210</v>
      </c>
      <c r="O2368" s="6">
        <v>28602</v>
      </c>
      <c r="P2368" s="6">
        <v>33601</v>
      </c>
      <c r="Q2368" s="6">
        <v>-21376</v>
      </c>
      <c r="R2368" s="6">
        <v>-17514</v>
      </c>
      <c r="S2368" s="6">
        <v>37733</v>
      </c>
      <c r="T2368" s="6">
        <v>48368</v>
      </c>
      <c r="U2368" s="6">
        <v>195318</v>
      </c>
      <c r="V2368" s="6">
        <v>165929</v>
      </c>
      <c r="W2368" s="6">
        <v>668738</v>
      </c>
      <c r="X2368" s="6">
        <v>616964</v>
      </c>
      <c r="Y2368" s="6">
        <v>399945</v>
      </c>
      <c r="Z2368" s="6">
        <v>343296</v>
      </c>
      <c r="AA2368" s="6">
        <v>169721</v>
      </c>
      <c r="AB2368" s="6">
        <v>145835</v>
      </c>
      <c r="AC2368" s="6">
        <v>22157361</v>
      </c>
      <c r="AD2368" s="6">
        <v>22157912</v>
      </c>
      <c r="AF2368">
        <f>Q2368/W2368</f>
        <v>-3.1964685721463416E-2</v>
      </c>
      <c r="AG2368">
        <f>R2368/X2368</f>
        <v>-2.8387393753930536E-2</v>
      </c>
      <c r="AH2368">
        <f>U2368/W2368</f>
        <v>0.29206953993940826</v>
      </c>
      <c r="AI2368">
        <f>V2368/X2368</f>
        <v>0.26894437925065318</v>
      </c>
      <c r="AJ2368">
        <f>Y2368/AA2368</f>
        <v>2.3564850548841925</v>
      </c>
      <c r="AK2368">
        <f>Z2368/AB2368</f>
        <v>2.3540028113964411</v>
      </c>
      <c r="AL2368">
        <f>O2368/K2368</f>
        <v>4.2633047542957991E-2</v>
      </c>
      <c r="AM2368">
        <f>P2368/L2368</f>
        <v>4.950642385667138E-2</v>
      </c>
      <c r="AN2368">
        <f>K2368/W2368</f>
        <v>1.0032150109609443</v>
      </c>
      <c r="AO2368">
        <f>L2368/X2368</f>
        <v>1.1000966020707854</v>
      </c>
      <c r="AP2368">
        <f>IF(OR(Q2368&lt;0, Q2368="NA"), 0, 1)</f>
        <v>0</v>
      </c>
      <c r="AQ2368">
        <f>IF(OR(S2368&lt;0, S2368="NA"), 0, 1)</f>
        <v>1</v>
      </c>
      <c r="AR2368">
        <f>IFERROR(IF((AF2368-AG2368)&gt;0,1,0),0)</f>
        <v>0</v>
      </c>
      <c r="AS2368">
        <f>IFERROR(IF((S2368-Q2368)&gt;0,1,0),0)</f>
        <v>1</v>
      </c>
      <c r="AT2368">
        <f>IFERROR(IF((AH2368-AI2368)&lt;0,1,0),0)</f>
        <v>0</v>
      </c>
      <c r="AU2368">
        <f>IFERROR(IF((AJ2368-AK2368)&gt;0,1,0),0)</f>
        <v>1</v>
      </c>
      <c r="AV2368">
        <f>IFERROR(IF((AL2368-AM2368)&gt;0,1,0),0)</f>
        <v>0</v>
      </c>
      <c r="AW2368">
        <f>IFERROR(IF((AN2368-AO2368)&gt;0,1,0),0)</f>
        <v>0</v>
      </c>
      <c r="AX2368">
        <f>IFERROR(IF((AC2368-AD2368)&lt;0,1,0),0)</f>
        <v>1</v>
      </c>
      <c r="AY2368">
        <f>SUM(AP2368:AX2368)</f>
        <v>4</v>
      </c>
    </row>
    <row r="2369" spans="1:51" x14ac:dyDescent="0.45">
      <c r="A2369" s="1" t="s">
        <v>2513</v>
      </c>
      <c r="B2369" s="2">
        <v>112148335</v>
      </c>
      <c r="C2369" s="3" t="s">
        <v>5335</v>
      </c>
      <c r="D2369" s="5">
        <v>6.79</v>
      </c>
      <c r="E2369" s="5">
        <v>1960.1455109599999</v>
      </c>
      <c r="F2369" s="3" t="s">
        <v>4665</v>
      </c>
      <c r="G2369" s="3" t="s">
        <v>4666</v>
      </c>
      <c r="H2369" s="3" t="s">
        <v>4776</v>
      </c>
      <c r="I2369" s="3" t="s">
        <v>4777</v>
      </c>
      <c r="J2369" s="3" t="s">
        <v>5061</v>
      </c>
      <c r="K2369" s="6">
        <v>2983500</v>
      </c>
      <c r="L2369" s="6">
        <v>2949800</v>
      </c>
      <c r="M2369" s="6">
        <v>230300</v>
      </c>
      <c r="N2369" s="6">
        <v>341200</v>
      </c>
      <c r="O2369" s="6">
        <v>158200</v>
      </c>
      <c r="P2369" s="6">
        <v>278500</v>
      </c>
      <c r="Q2369" s="6">
        <v>-257400</v>
      </c>
      <c r="R2369" s="6">
        <v>-129900</v>
      </c>
      <c r="S2369" s="6">
        <v>15700</v>
      </c>
      <c r="T2369" s="6">
        <v>333600</v>
      </c>
      <c r="U2369" s="6">
        <v>1626100</v>
      </c>
      <c r="V2369" s="6">
        <v>1203900</v>
      </c>
      <c r="W2369" s="6">
        <v>5261400</v>
      </c>
      <c r="X2369" s="6">
        <v>5265800</v>
      </c>
      <c r="Y2369" s="6">
        <v>1194100</v>
      </c>
      <c r="Z2369" s="6">
        <v>1182600</v>
      </c>
      <c r="AA2369" s="6">
        <v>3507000</v>
      </c>
      <c r="AB2369" s="6">
        <v>3852300</v>
      </c>
      <c r="AC2369" s="6">
        <v>288700000</v>
      </c>
      <c r="AD2369" s="6">
        <v>288681224</v>
      </c>
      <c r="AF2369">
        <f>Q2369/W2369</f>
        <v>-4.8922340061580569E-2</v>
      </c>
      <c r="AG2369">
        <f>R2369/X2369</f>
        <v>-2.4668616354589997E-2</v>
      </c>
      <c r="AH2369">
        <f>U2369/W2369</f>
        <v>0.30906222678374579</v>
      </c>
      <c r="AI2369">
        <f>V2369/X2369</f>
        <v>0.22862622963272436</v>
      </c>
      <c r="AJ2369">
        <f>Y2369/AA2369</f>
        <v>0.34049044767607639</v>
      </c>
      <c r="AK2369">
        <f>Z2369/AB2369</f>
        <v>0.30698543727124056</v>
      </c>
      <c r="AL2369">
        <f>O2369/K2369</f>
        <v>5.3024970672029492E-2</v>
      </c>
      <c r="AM2369">
        <f>P2369/L2369</f>
        <v>9.4413180554613868E-2</v>
      </c>
      <c r="AN2369">
        <f>K2369/W2369</f>
        <v>0.56705439616832021</v>
      </c>
      <c r="AO2369">
        <f>L2369/X2369</f>
        <v>0.56018078924379966</v>
      </c>
      <c r="AP2369">
        <f>IF(OR(Q2369&lt;0, Q2369="NA"), 0, 1)</f>
        <v>0</v>
      </c>
      <c r="AQ2369">
        <f>IF(OR(S2369&lt;0, S2369="NA"), 0, 1)</f>
        <v>1</v>
      </c>
      <c r="AR2369">
        <f>IFERROR(IF((AF2369-AG2369)&gt;0,1,0),0)</f>
        <v>0</v>
      </c>
      <c r="AS2369">
        <f>IFERROR(IF((S2369-Q2369)&gt;0,1,0),0)</f>
        <v>1</v>
      </c>
      <c r="AT2369">
        <f>IFERROR(IF((AH2369-AI2369)&lt;0,1,0),0)</f>
        <v>0</v>
      </c>
      <c r="AU2369">
        <f>IFERROR(IF((AJ2369-AK2369)&gt;0,1,0),0)</f>
        <v>1</v>
      </c>
      <c r="AV2369">
        <f>IFERROR(IF((AL2369-AM2369)&gt;0,1,0),0)</f>
        <v>0</v>
      </c>
      <c r="AW2369">
        <f>IFERROR(IF((AN2369-AO2369)&gt;0,1,0),0)</f>
        <v>1</v>
      </c>
      <c r="AX2369">
        <f>IFERROR(IF((AC2369-AD2369)&lt;0,1,0),0)</f>
        <v>0</v>
      </c>
      <c r="AY2369">
        <f>SUM(AP2369:AX2369)</f>
        <v>4</v>
      </c>
    </row>
    <row r="2370" spans="1:51" x14ac:dyDescent="0.45">
      <c r="A2370" s="1" t="s">
        <v>2514</v>
      </c>
      <c r="B2370" s="2">
        <v>5090909</v>
      </c>
      <c r="C2370" s="3" t="s">
        <v>5336</v>
      </c>
      <c r="D2370" s="5">
        <v>13.95</v>
      </c>
      <c r="E2370" s="5">
        <v>1180.6808629499999</v>
      </c>
      <c r="F2370" s="3" t="s">
        <v>4470</v>
      </c>
      <c r="G2370" s="3" t="s">
        <v>4471</v>
      </c>
      <c r="H2370" s="3" t="s">
        <v>4673</v>
      </c>
      <c r="I2370" s="3" t="s">
        <v>4673</v>
      </c>
      <c r="J2370" s="3" t="s">
        <v>4495</v>
      </c>
      <c r="K2370" s="6">
        <v>15610</v>
      </c>
      <c r="L2370" s="6">
        <v>14840</v>
      </c>
      <c r="M2370" s="6">
        <v>-110138</v>
      </c>
      <c r="N2370" s="6">
        <v>-95836</v>
      </c>
      <c r="O2370" s="6">
        <v>-111623</v>
      </c>
      <c r="P2370" s="6">
        <v>-97325</v>
      </c>
      <c r="Q2370" s="6">
        <v>-119475</v>
      </c>
      <c r="R2370" s="6">
        <v>-112110</v>
      </c>
      <c r="S2370" s="6">
        <v>-88591</v>
      </c>
      <c r="T2370" s="6">
        <v>-75070</v>
      </c>
      <c r="U2370" s="6">
        <v>99892</v>
      </c>
      <c r="V2370" s="6">
        <v>81764</v>
      </c>
      <c r="W2370" s="6">
        <v>252886</v>
      </c>
      <c r="X2370" s="6">
        <v>177361</v>
      </c>
      <c r="Y2370" s="6">
        <v>214212</v>
      </c>
      <c r="Z2370" s="6">
        <v>147261</v>
      </c>
      <c r="AA2370" s="6">
        <v>33838</v>
      </c>
      <c r="AB2370" s="6">
        <v>24220</v>
      </c>
      <c r="AC2370" s="6">
        <v>84545409</v>
      </c>
      <c r="AD2370" s="6">
        <v>76414548</v>
      </c>
      <c r="AF2370">
        <f>Q2370/W2370</f>
        <v>-0.47244608242449165</v>
      </c>
      <c r="AG2370">
        <f>R2370/X2370</f>
        <v>-0.63210063091660507</v>
      </c>
      <c r="AH2370">
        <f>U2370/W2370</f>
        <v>0.39500802733247392</v>
      </c>
      <c r="AI2370">
        <f>V2370/X2370</f>
        <v>0.4610032645282785</v>
      </c>
      <c r="AJ2370">
        <f>Y2370/AA2370</f>
        <v>6.3305159879425501</v>
      </c>
      <c r="AK2370">
        <f>Z2370/AB2370</f>
        <v>6.0801403798513629</v>
      </c>
      <c r="AL2370">
        <f>O2370/K2370</f>
        <v>-7.1507367072389494</v>
      </c>
      <c r="AM2370">
        <f>P2370/L2370</f>
        <v>-6.5582884097035041</v>
      </c>
      <c r="AN2370">
        <f>K2370/W2370</f>
        <v>6.1727418678772253E-2</v>
      </c>
      <c r="AO2370">
        <f>L2370/X2370</f>
        <v>8.3671156567678345E-2</v>
      </c>
      <c r="AP2370">
        <f>IF(OR(Q2370&lt;0, Q2370="NA"), 0, 1)</f>
        <v>0</v>
      </c>
      <c r="AQ2370">
        <f>IF(OR(S2370&lt;0, S2370="NA"), 0, 1)</f>
        <v>0</v>
      </c>
      <c r="AR2370">
        <f>IFERROR(IF((AF2370-AG2370)&gt;0,1,0),0)</f>
        <v>1</v>
      </c>
      <c r="AS2370">
        <f>IFERROR(IF((S2370-Q2370)&gt;0,1,0),0)</f>
        <v>1</v>
      </c>
      <c r="AT2370">
        <f>IFERROR(IF((AH2370-AI2370)&lt;0,1,0),0)</f>
        <v>1</v>
      </c>
      <c r="AU2370">
        <f>IFERROR(IF((AJ2370-AK2370)&gt;0,1,0),0)</f>
        <v>1</v>
      </c>
      <c r="AV2370">
        <f>IFERROR(IF((AL2370-AM2370)&gt;0,1,0),0)</f>
        <v>0</v>
      </c>
      <c r="AW2370">
        <f>IFERROR(IF((AN2370-AO2370)&gt;0,1,0),0)</f>
        <v>0</v>
      </c>
      <c r="AX2370">
        <f>IFERROR(IF((AC2370-AD2370)&lt;0,1,0),0)</f>
        <v>0</v>
      </c>
      <c r="AY2370">
        <f>SUM(AP2370:AX2370)</f>
        <v>4</v>
      </c>
    </row>
    <row r="2371" spans="1:51" x14ac:dyDescent="0.45">
      <c r="A2371" s="1" t="s">
        <v>2525</v>
      </c>
      <c r="B2371" s="2">
        <v>4914216</v>
      </c>
      <c r="C2371" s="3" t="s">
        <v>5337</v>
      </c>
      <c r="D2371" s="7">
        <v>345.48</v>
      </c>
      <c r="E2371" s="5">
        <v>9202.6046548800005</v>
      </c>
      <c r="F2371" s="3" t="s">
        <v>4475</v>
      </c>
      <c r="G2371" s="3" t="s">
        <v>4476</v>
      </c>
      <c r="H2371" s="3" t="s">
        <v>4477</v>
      </c>
      <c r="I2371" s="3" t="s">
        <v>4577</v>
      </c>
      <c r="J2371" s="3" t="s">
        <v>4790</v>
      </c>
      <c r="K2371" s="6">
        <v>34689000</v>
      </c>
      <c r="L2371" s="6">
        <v>33744900</v>
      </c>
      <c r="M2371" s="6">
        <v>1829600</v>
      </c>
      <c r="N2371" s="6">
        <v>1880100</v>
      </c>
      <c r="O2371" s="6">
        <v>1560700</v>
      </c>
      <c r="P2371" s="6">
        <v>1610600</v>
      </c>
      <c r="Q2371" s="6">
        <v>820500</v>
      </c>
      <c r="R2371" s="6">
        <v>862500</v>
      </c>
      <c r="S2371" s="6">
        <v>68100</v>
      </c>
      <c r="T2371" s="6">
        <v>-29700</v>
      </c>
      <c r="U2371" s="6">
        <v>8172500</v>
      </c>
      <c r="V2371" s="6">
        <v>8033900</v>
      </c>
      <c r="W2371" s="6">
        <v>23261500</v>
      </c>
      <c r="X2371" s="6">
        <v>23205200</v>
      </c>
      <c r="Y2371" s="6">
        <v>7893100</v>
      </c>
      <c r="Z2371" s="6">
        <v>8355400</v>
      </c>
      <c r="AA2371" s="6">
        <v>6664100</v>
      </c>
      <c r="AB2371" s="6">
        <v>7019900</v>
      </c>
      <c r="AC2371" s="6">
        <v>26600000</v>
      </c>
      <c r="AD2371" s="6">
        <v>26800000</v>
      </c>
      <c r="AF2371">
        <f>Q2371/W2371</f>
        <v>3.5272875781871334E-2</v>
      </c>
      <c r="AG2371">
        <f>R2371/X2371</f>
        <v>3.7168393291158876E-2</v>
      </c>
      <c r="AH2371">
        <f>U2371/W2371</f>
        <v>0.35133159942394082</v>
      </c>
      <c r="AI2371">
        <f>V2371/X2371</f>
        <v>0.34621119404271455</v>
      </c>
      <c r="AJ2371">
        <f>Y2371/AA2371</f>
        <v>1.184421002085803</v>
      </c>
      <c r="AK2371">
        <f>Z2371/AB2371</f>
        <v>1.1902448752831236</v>
      </c>
      <c r="AL2371">
        <f>O2371/K2371</f>
        <v>4.4991207587419646E-2</v>
      </c>
      <c r="AM2371">
        <f>P2371/L2371</f>
        <v>4.7728693817436114E-2</v>
      </c>
      <c r="AN2371">
        <f>K2371/W2371</f>
        <v>1.4912623863465382</v>
      </c>
      <c r="AO2371">
        <f>L2371/X2371</f>
        <v>1.4541956113284953</v>
      </c>
      <c r="AP2371">
        <f>IF(OR(Q2371&lt;0, Q2371="NA"), 0, 1)</f>
        <v>1</v>
      </c>
      <c r="AQ2371">
        <f>IF(OR(S2371&lt;0, S2371="NA"), 0, 1)</f>
        <v>1</v>
      </c>
      <c r="AR2371">
        <f>IFERROR(IF((AF2371-AG2371)&gt;0,1,0),0)</f>
        <v>0</v>
      </c>
      <c r="AS2371">
        <f>IFERROR(IF((S2371-Q2371)&gt;0,1,0),0)</f>
        <v>0</v>
      </c>
      <c r="AT2371">
        <f>IFERROR(IF((AH2371-AI2371)&lt;0,1,0),0)</f>
        <v>0</v>
      </c>
      <c r="AU2371">
        <f>IFERROR(IF((AJ2371-AK2371)&gt;0,1,0),0)</f>
        <v>0</v>
      </c>
      <c r="AV2371">
        <f>IFERROR(IF((AL2371-AM2371)&gt;0,1,0),0)</f>
        <v>0</v>
      </c>
      <c r="AW2371">
        <f>IFERROR(IF((AN2371-AO2371)&gt;0,1,0),0)</f>
        <v>1</v>
      </c>
      <c r="AX2371">
        <f>IFERROR(IF((AC2371-AD2371)&lt;0,1,0),0)</f>
        <v>1</v>
      </c>
      <c r="AY2371">
        <f>SUM(AP2371:AX2371)</f>
        <v>4</v>
      </c>
    </row>
    <row r="2372" spans="1:51" x14ac:dyDescent="0.45">
      <c r="A2372" s="1" t="s">
        <v>2535</v>
      </c>
      <c r="B2372" s="2">
        <v>117006880</v>
      </c>
      <c r="C2372" s="3" t="s">
        <v>5337</v>
      </c>
      <c r="D2372" s="5">
        <v>81.93</v>
      </c>
      <c r="E2372" s="5">
        <v>7665.0488970300003</v>
      </c>
      <c r="F2372" s="3" t="s">
        <v>4485</v>
      </c>
      <c r="G2372" s="3" t="s">
        <v>4486</v>
      </c>
      <c r="H2372" s="3" t="s">
        <v>4505</v>
      </c>
      <c r="I2372" s="3" t="s">
        <v>4505</v>
      </c>
      <c r="J2372" s="3" t="s">
        <v>4996</v>
      </c>
      <c r="K2372" s="6">
        <v>378813</v>
      </c>
      <c r="L2372" s="6">
        <v>358101</v>
      </c>
      <c r="M2372" s="6">
        <v>127191</v>
      </c>
      <c r="N2372" s="6">
        <v>121595</v>
      </c>
      <c r="O2372" s="6">
        <v>86901</v>
      </c>
      <c r="P2372" s="6">
        <v>82610</v>
      </c>
      <c r="Q2372" s="6">
        <v>17973</v>
      </c>
      <c r="R2372" s="6">
        <v>12171</v>
      </c>
      <c r="S2372" s="6">
        <v>46256</v>
      </c>
      <c r="T2372" s="6">
        <v>31341</v>
      </c>
      <c r="U2372" s="6">
        <v>596074</v>
      </c>
      <c r="V2372" s="6">
        <v>248159</v>
      </c>
      <c r="W2372" s="6">
        <v>1472047</v>
      </c>
      <c r="X2372" s="6">
        <v>1100325</v>
      </c>
      <c r="Y2372" s="6">
        <v>231955</v>
      </c>
      <c r="Z2372" s="6">
        <v>233585</v>
      </c>
      <c r="AA2372" s="6">
        <v>58684</v>
      </c>
      <c r="AB2372" s="6">
        <v>48039</v>
      </c>
      <c r="AC2372" s="6">
        <v>89703571</v>
      </c>
      <c r="AD2372" s="6">
        <v>89703571</v>
      </c>
      <c r="AF2372">
        <f>Q2372/W2372</f>
        <v>1.2209528635974258E-2</v>
      </c>
      <c r="AG2372">
        <f>R2372/X2372</f>
        <v>1.10612773498739E-2</v>
      </c>
      <c r="AH2372">
        <f>U2372/W2372</f>
        <v>0.40492864697934239</v>
      </c>
      <c r="AI2372">
        <f>V2372/X2372</f>
        <v>0.22553245631972371</v>
      </c>
      <c r="AJ2372">
        <f>Y2372/AA2372</f>
        <v>3.9526105923249948</v>
      </c>
      <c r="AK2372">
        <f>Z2372/AB2372</f>
        <v>4.8624034638522868</v>
      </c>
      <c r="AL2372">
        <f>O2372/K2372</f>
        <v>0.22940342596479002</v>
      </c>
      <c r="AM2372">
        <f>P2372/L2372</f>
        <v>0.23068910726303474</v>
      </c>
      <c r="AN2372">
        <f>K2372/W2372</f>
        <v>0.25733757142265157</v>
      </c>
      <c r="AO2372">
        <f>L2372/X2372</f>
        <v>0.32545020789312251</v>
      </c>
      <c r="AP2372">
        <f>IF(OR(Q2372&lt;0, Q2372="NA"), 0, 1)</f>
        <v>1</v>
      </c>
      <c r="AQ2372">
        <f>IF(OR(S2372&lt;0, S2372="NA"), 0, 1)</f>
        <v>1</v>
      </c>
      <c r="AR2372">
        <f>IFERROR(IF((AF2372-AG2372)&gt;0,1,0),0)</f>
        <v>1</v>
      </c>
      <c r="AS2372">
        <f>IFERROR(IF((S2372-Q2372)&gt;0,1,0),0)</f>
        <v>1</v>
      </c>
      <c r="AT2372">
        <f>IFERROR(IF((AH2372-AI2372)&lt;0,1,0),0)</f>
        <v>0</v>
      </c>
      <c r="AU2372">
        <f>IFERROR(IF((AJ2372-AK2372)&gt;0,1,0),0)</f>
        <v>0</v>
      </c>
      <c r="AV2372">
        <f>IFERROR(IF((AL2372-AM2372)&gt;0,1,0),0)</f>
        <v>0</v>
      </c>
      <c r="AW2372">
        <f>IFERROR(IF((AN2372-AO2372)&gt;0,1,0),0)</f>
        <v>0</v>
      </c>
      <c r="AX2372">
        <f>IFERROR(IF((AC2372-AD2372)&lt;0,1,0),0)</f>
        <v>0</v>
      </c>
      <c r="AY2372">
        <f>SUM(AP2372:AX2372)</f>
        <v>4</v>
      </c>
    </row>
    <row r="2373" spans="1:51" x14ac:dyDescent="0.45">
      <c r="A2373" s="1" t="s">
        <v>2536</v>
      </c>
      <c r="B2373" s="2">
        <v>5253212</v>
      </c>
      <c r="C2373" s="3" t="s">
        <v>5336</v>
      </c>
      <c r="D2373" s="5">
        <v>8.5</v>
      </c>
      <c r="E2373" s="5">
        <v>11.7485725</v>
      </c>
      <c r="F2373" s="3" t="s">
        <v>4500</v>
      </c>
      <c r="G2373" s="3" t="s">
        <v>4501</v>
      </c>
      <c r="H2373" s="3" t="s">
        <v>4502</v>
      </c>
      <c r="I2373" s="3" t="s">
        <v>4538</v>
      </c>
      <c r="J2373" s="3" t="s">
        <v>4620</v>
      </c>
      <c r="K2373" s="6">
        <v>2538.0210620377911</v>
      </c>
      <c r="L2373" s="6">
        <v>2721.8035539099801</v>
      </c>
      <c r="M2373" s="6">
        <v>-1076.8440404930413</v>
      </c>
      <c r="N2373" s="6">
        <v>-1621.0622574626884</v>
      </c>
      <c r="O2373" s="6">
        <v>-1412.5488056857323</v>
      </c>
      <c r="P2373" s="6">
        <v>-1894.2361058234537</v>
      </c>
      <c r="Q2373" s="6">
        <v>-1474.4487345346563</v>
      </c>
      <c r="R2373" s="6">
        <v>-1959.492437874072</v>
      </c>
      <c r="S2373" s="6">
        <v>-460.18123295402427</v>
      </c>
      <c r="T2373" s="6">
        <v>-729.71245580761604</v>
      </c>
      <c r="U2373" s="6" t="s">
        <v>4474</v>
      </c>
      <c r="V2373" s="6" t="s">
        <v>4474</v>
      </c>
      <c r="W2373" s="6">
        <v>4687.3105456562444</v>
      </c>
      <c r="X2373" s="6">
        <v>4108.2859621030157</v>
      </c>
      <c r="Y2373" s="6">
        <v>1507.6586008458714</v>
      </c>
      <c r="Z2373" s="6">
        <v>983.98318654923946</v>
      </c>
      <c r="AA2373" s="6">
        <v>1630.7286972197187</v>
      </c>
      <c r="AB2373" s="6">
        <v>1673.3386709367494</v>
      </c>
      <c r="AC2373" s="6">
        <v>1386300</v>
      </c>
      <c r="AD2373" s="6">
        <v>1382185</v>
      </c>
      <c r="AF2373">
        <f>Q2373/W2373</f>
        <v>-0.31456177698766635</v>
      </c>
      <c r="AG2373">
        <f>R2373/X2373</f>
        <v>-0.47696106258168441</v>
      </c>
      <c r="AH2373" t="e">
        <f>U2373/W2373</f>
        <v>#VALUE!</v>
      </c>
      <c r="AI2373" t="e">
        <f>V2373/X2373</f>
        <v>#VALUE!</v>
      </c>
      <c r="AJ2373">
        <f>Y2373/AA2373</f>
        <v>0.92453061224489796</v>
      </c>
      <c r="AK2373">
        <f>Z2373/AB2373</f>
        <v>0.58803588516746419</v>
      </c>
      <c r="AL2373">
        <f>O2373/K2373</f>
        <v>-0.55655519444412693</v>
      </c>
      <c r="AM2373">
        <f>P2373/L2373</f>
        <v>-0.69594886930848021</v>
      </c>
      <c r="AN2373">
        <f>K2373/W2373</f>
        <v>0.54146637764160699</v>
      </c>
      <c r="AO2373">
        <f>L2373/X2373</f>
        <v>0.66251560359169825</v>
      </c>
      <c r="AP2373">
        <f>IF(OR(Q2373&lt;0, Q2373="NA"), 0, 1)</f>
        <v>0</v>
      </c>
      <c r="AQ2373">
        <f>IF(OR(S2373&lt;0, S2373="NA"), 0, 1)</f>
        <v>0</v>
      </c>
      <c r="AR2373">
        <f>IFERROR(IF((AF2373-AG2373)&gt;0,1,0),0)</f>
        <v>1</v>
      </c>
      <c r="AS2373">
        <f>IFERROR(IF((S2373-Q2373)&gt;0,1,0),0)</f>
        <v>1</v>
      </c>
      <c r="AT2373">
        <f>IFERROR(IF((AH2373-AI2373)&lt;0,1,0),0)</f>
        <v>0</v>
      </c>
      <c r="AU2373">
        <f>IFERROR(IF((AJ2373-AK2373)&gt;0,1,0),0)</f>
        <v>1</v>
      </c>
      <c r="AV2373">
        <f>IFERROR(IF((AL2373-AM2373)&gt;0,1,0),0)</f>
        <v>1</v>
      </c>
      <c r="AW2373">
        <f>IFERROR(IF((AN2373-AO2373)&gt;0,1,0),0)</f>
        <v>0</v>
      </c>
      <c r="AX2373">
        <f>IFERROR(IF((AC2373-AD2373)&lt;0,1,0),0)</f>
        <v>0</v>
      </c>
      <c r="AY2373">
        <f>SUM(AP2373:AX2373)</f>
        <v>4</v>
      </c>
    </row>
    <row r="2374" spans="1:51" x14ac:dyDescent="0.45">
      <c r="A2374" s="1" t="s">
        <v>2540</v>
      </c>
      <c r="B2374" s="2">
        <v>4963957</v>
      </c>
      <c r="C2374" s="3" t="s">
        <v>5335</v>
      </c>
      <c r="D2374" s="7">
        <v>11.14</v>
      </c>
      <c r="E2374" s="5">
        <v>375.19585726000003</v>
      </c>
      <c r="F2374" s="3" t="s">
        <v>4500</v>
      </c>
      <c r="G2374" s="3" t="s">
        <v>4501</v>
      </c>
      <c r="H2374" s="3" t="s">
        <v>4502</v>
      </c>
      <c r="I2374" s="3" t="s">
        <v>4538</v>
      </c>
      <c r="J2374" s="3" t="s">
        <v>4504</v>
      </c>
      <c r="K2374" s="6">
        <v>102402</v>
      </c>
      <c r="L2374" s="6">
        <v>102806</v>
      </c>
      <c r="M2374" s="6">
        <v>9196</v>
      </c>
      <c r="N2374" s="6">
        <v>9734</v>
      </c>
      <c r="O2374" s="6">
        <v>4559</v>
      </c>
      <c r="P2374" s="6">
        <v>5090</v>
      </c>
      <c r="Q2374" s="6">
        <v>10053</v>
      </c>
      <c r="R2374" s="6">
        <v>10679</v>
      </c>
      <c r="S2374" s="6">
        <v>1436</v>
      </c>
      <c r="T2374" s="6">
        <v>7844</v>
      </c>
      <c r="U2374" s="6" t="s">
        <v>4474</v>
      </c>
      <c r="V2374" s="6" t="s">
        <v>4474</v>
      </c>
      <c r="W2374" s="6">
        <v>180503</v>
      </c>
      <c r="X2374" s="6">
        <v>188943</v>
      </c>
      <c r="Y2374" s="6">
        <v>107728</v>
      </c>
      <c r="Z2374" s="6">
        <v>115585</v>
      </c>
      <c r="AA2374" s="6">
        <v>49095</v>
      </c>
      <c r="AB2374" s="6">
        <v>57027</v>
      </c>
      <c r="AC2374" s="6">
        <v>33680059</v>
      </c>
      <c r="AD2374" s="6">
        <v>33294689</v>
      </c>
      <c r="AF2374">
        <f>Q2374/W2374</f>
        <v>5.5694365190606249E-2</v>
      </c>
      <c r="AG2374">
        <f>R2374/X2374</f>
        <v>5.6519691123778068E-2</v>
      </c>
      <c r="AH2374" t="e">
        <f>U2374/W2374</f>
        <v>#VALUE!</v>
      </c>
      <c r="AI2374" t="e">
        <f>V2374/X2374</f>
        <v>#VALUE!</v>
      </c>
      <c r="AJ2374">
        <f>Y2374/AA2374</f>
        <v>2.1942764028923514</v>
      </c>
      <c r="AK2374">
        <f>Z2374/AB2374</f>
        <v>2.0268469321549443</v>
      </c>
      <c r="AL2374">
        <f>O2374/K2374</f>
        <v>4.4520614831741565E-2</v>
      </c>
      <c r="AM2374">
        <f>P2374/L2374</f>
        <v>4.9510728945781374E-2</v>
      </c>
      <c r="AN2374">
        <f>K2374/W2374</f>
        <v>0.56731467067029362</v>
      </c>
      <c r="AO2374">
        <f>L2374/X2374</f>
        <v>0.54411118697173222</v>
      </c>
      <c r="AP2374">
        <f>IF(OR(Q2374&lt;0, Q2374="NA"), 0, 1)</f>
        <v>1</v>
      </c>
      <c r="AQ2374">
        <f>IF(OR(S2374&lt;0, S2374="NA"), 0, 1)</f>
        <v>1</v>
      </c>
      <c r="AR2374">
        <f>IFERROR(IF((AF2374-AG2374)&gt;0,1,0),0)</f>
        <v>0</v>
      </c>
      <c r="AS2374">
        <f>IFERROR(IF((S2374-Q2374)&gt;0,1,0),0)</f>
        <v>0</v>
      </c>
      <c r="AT2374">
        <f>IFERROR(IF((AH2374-AI2374)&lt;0,1,0),0)</f>
        <v>0</v>
      </c>
      <c r="AU2374">
        <f>IFERROR(IF((AJ2374-AK2374)&gt;0,1,0),0)</f>
        <v>1</v>
      </c>
      <c r="AV2374">
        <f>IFERROR(IF((AL2374-AM2374)&gt;0,1,0),0)</f>
        <v>0</v>
      </c>
      <c r="AW2374">
        <f>IFERROR(IF((AN2374-AO2374)&gt;0,1,0),0)</f>
        <v>1</v>
      </c>
      <c r="AX2374">
        <f>IFERROR(IF((AC2374-AD2374)&lt;0,1,0),0)</f>
        <v>0</v>
      </c>
      <c r="AY2374">
        <f>SUM(AP2374:AX2374)</f>
        <v>4</v>
      </c>
    </row>
    <row r="2375" spans="1:51" x14ac:dyDescent="0.45">
      <c r="A2375" s="1" t="s">
        <v>2541</v>
      </c>
      <c r="B2375" s="2">
        <v>6621839</v>
      </c>
      <c r="C2375" s="3" t="s">
        <v>5337</v>
      </c>
      <c r="D2375" s="5">
        <v>11.5</v>
      </c>
      <c r="E2375" s="5">
        <v>1342.0112449999999</v>
      </c>
      <c r="F2375" s="3" t="s">
        <v>4583</v>
      </c>
      <c r="G2375" s="3" t="s">
        <v>4583</v>
      </c>
      <c r="H2375" s="3" t="s">
        <v>4962</v>
      </c>
      <c r="I2375" s="3" t="s">
        <v>4962</v>
      </c>
      <c r="J2375" s="3" t="s">
        <v>4963</v>
      </c>
      <c r="K2375" s="6">
        <v>379658.2152089423</v>
      </c>
      <c r="L2375" s="6">
        <v>619206.90127672872</v>
      </c>
      <c r="M2375" s="6">
        <v>88963.628855830175</v>
      </c>
      <c r="N2375" s="6">
        <v>142410.47990152467</v>
      </c>
      <c r="O2375" s="6">
        <v>51776.734477050901</v>
      </c>
      <c r="P2375" s="6">
        <v>89362.135010240716</v>
      </c>
      <c r="Q2375" s="6">
        <v>104977.32303400153</v>
      </c>
      <c r="R2375" s="6">
        <v>148155.10950443061</v>
      </c>
      <c r="S2375" s="6">
        <v>55508.279104258851</v>
      </c>
      <c r="T2375" s="6">
        <v>53317.426071843867</v>
      </c>
      <c r="U2375" s="6">
        <v>139435.98267684059</v>
      </c>
      <c r="V2375" s="6">
        <v>136654.15127462044</v>
      </c>
      <c r="W2375" s="6">
        <v>1332110.6537430398</v>
      </c>
      <c r="X2375" s="6">
        <v>1266899.6071259007</v>
      </c>
      <c r="Y2375" s="6">
        <v>256041.90348525468</v>
      </c>
      <c r="Z2375" s="6">
        <v>254440.87864324119</v>
      </c>
      <c r="AA2375" s="6">
        <v>198953.25943493503</v>
      </c>
      <c r="AB2375" s="6">
        <v>208541.50287775073</v>
      </c>
      <c r="AC2375" s="6">
        <v>116696630</v>
      </c>
      <c r="AD2375" s="6">
        <v>116696630</v>
      </c>
      <c r="AF2375">
        <f>Q2375/W2375</f>
        <v>7.880525746042967E-2</v>
      </c>
      <c r="AG2375">
        <f>R2375/X2375</f>
        <v>0.11694305426499939</v>
      </c>
      <c r="AH2375">
        <f>U2375/W2375</f>
        <v>0.10467297313856434</v>
      </c>
      <c r="AI2375">
        <f>V2375/X2375</f>
        <v>0.10786501985317938</v>
      </c>
      <c r="AJ2375">
        <f>Y2375/AA2375</f>
        <v>1.2869450051356899</v>
      </c>
      <c r="AK2375">
        <f>Z2375/AB2375</f>
        <v>1.22009707963214</v>
      </c>
      <c r="AL2375">
        <f>O2375/K2375</f>
        <v>0.13637722668151914</v>
      </c>
      <c r="AM2375">
        <f>P2375/L2375</f>
        <v>0.14431708500985205</v>
      </c>
      <c r="AN2375">
        <f>K2375/W2375</f>
        <v>0.2850050137668047</v>
      </c>
      <c r="AO2375">
        <f>L2375/X2375</f>
        <v>0.48875767092663863</v>
      </c>
      <c r="AP2375">
        <f>IF(OR(Q2375&lt;0, Q2375="NA"), 0, 1)</f>
        <v>1</v>
      </c>
      <c r="AQ2375">
        <f>IF(OR(S2375&lt;0, S2375="NA"), 0, 1)</f>
        <v>1</v>
      </c>
      <c r="AR2375">
        <f>IFERROR(IF((AF2375-AG2375)&gt;0,1,0),0)</f>
        <v>0</v>
      </c>
      <c r="AS2375">
        <f>IFERROR(IF((S2375-Q2375)&gt;0,1,0),0)</f>
        <v>0</v>
      </c>
      <c r="AT2375">
        <f>IFERROR(IF((AH2375-AI2375)&lt;0,1,0),0)</f>
        <v>1</v>
      </c>
      <c r="AU2375">
        <f>IFERROR(IF((AJ2375-AK2375)&gt;0,1,0),0)</f>
        <v>1</v>
      </c>
      <c r="AV2375">
        <f>IFERROR(IF((AL2375-AM2375)&gt;0,1,0),0)</f>
        <v>0</v>
      </c>
      <c r="AW2375">
        <f>IFERROR(IF((AN2375-AO2375)&gt;0,1,0),0)</f>
        <v>0</v>
      </c>
      <c r="AX2375">
        <f>IFERROR(IF((AC2375-AD2375)&lt;0,1,0),0)</f>
        <v>0</v>
      </c>
      <c r="AY2375">
        <f>SUM(AP2375:AX2375)</f>
        <v>4</v>
      </c>
    </row>
    <row r="2376" spans="1:51" x14ac:dyDescent="0.45">
      <c r="A2376" s="1" t="s">
        <v>2545</v>
      </c>
      <c r="B2376" s="2">
        <v>4158885</v>
      </c>
      <c r="C2376" s="3" t="s">
        <v>5335</v>
      </c>
      <c r="D2376" s="7">
        <v>356.79</v>
      </c>
      <c r="E2376" s="5">
        <v>26714.040425520001</v>
      </c>
      <c r="F2376" s="3" t="s">
        <v>4480</v>
      </c>
      <c r="G2376" s="3" t="s">
        <v>4491</v>
      </c>
      <c r="H2376" s="3" t="s">
        <v>4492</v>
      </c>
      <c r="I2376" s="3" t="s">
        <v>4836</v>
      </c>
      <c r="J2376" s="3" t="s">
        <v>4732</v>
      </c>
      <c r="K2376" s="6">
        <v>11269968</v>
      </c>
      <c r="L2376" s="6">
        <v>10703373</v>
      </c>
      <c r="M2376" s="6">
        <v>2001560</v>
      </c>
      <c r="N2376" s="6">
        <v>1934056</v>
      </c>
      <c r="O2376" s="6">
        <v>1592015</v>
      </c>
      <c r="P2376" s="6">
        <v>1542923</v>
      </c>
      <c r="Q2376" s="6">
        <v>1005422</v>
      </c>
      <c r="R2376" s="6">
        <v>974410</v>
      </c>
      <c r="S2376" s="6">
        <v>598915</v>
      </c>
      <c r="T2376" s="6">
        <v>562750</v>
      </c>
      <c r="U2376" s="6">
        <v>4441913</v>
      </c>
      <c r="V2376" s="6">
        <v>4442840</v>
      </c>
      <c r="W2376" s="6">
        <v>11941875</v>
      </c>
      <c r="X2376" s="6">
        <v>11503727</v>
      </c>
      <c r="Y2376" s="6" t="s">
        <v>4474</v>
      </c>
      <c r="Z2376" s="6" t="s">
        <v>4474</v>
      </c>
      <c r="AA2376" s="6" t="s">
        <v>4474</v>
      </c>
      <c r="AB2376" s="6" t="s">
        <v>4474</v>
      </c>
      <c r="AC2376" s="6">
        <v>74810707</v>
      </c>
      <c r="AD2376" s="6">
        <v>74761402</v>
      </c>
      <c r="AF2376">
        <f>Q2376/W2376</f>
        <v>8.4192976396085209E-2</v>
      </c>
      <c r="AG2376">
        <f>R2376/X2376</f>
        <v>8.470385293392306E-2</v>
      </c>
      <c r="AH2376">
        <f>U2376/W2376</f>
        <v>0.37196110326058512</v>
      </c>
      <c r="AI2376">
        <f>V2376/X2376</f>
        <v>0.38620874782581333</v>
      </c>
      <c r="AJ2376" t="e">
        <f>Y2376/AA2376</f>
        <v>#VALUE!</v>
      </c>
      <c r="AK2376" t="e">
        <f>Z2376/AB2376</f>
        <v>#VALUE!</v>
      </c>
      <c r="AL2376">
        <f>O2376/K2376</f>
        <v>0.14126171431897588</v>
      </c>
      <c r="AM2376">
        <f>P2376/L2376</f>
        <v>0.14415296934900801</v>
      </c>
      <c r="AN2376">
        <f>K2376/W2376</f>
        <v>0.94373521745956979</v>
      </c>
      <c r="AO2376">
        <f>L2376/X2376</f>
        <v>0.93042654784836254</v>
      </c>
      <c r="AP2376">
        <f>IF(OR(Q2376&lt;0, Q2376="NA"), 0, 1)</f>
        <v>1</v>
      </c>
      <c r="AQ2376">
        <f>IF(OR(S2376&lt;0, S2376="NA"), 0, 1)</f>
        <v>1</v>
      </c>
      <c r="AR2376">
        <f>IFERROR(IF((AF2376-AG2376)&gt;0,1,0),0)</f>
        <v>0</v>
      </c>
      <c r="AS2376">
        <f>IFERROR(IF((S2376-Q2376)&gt;0,1,0),0)</f>
        <v>0</v>
      </c>
      <c r="AT2376">
        <f>IFERROR(IF((AH2376-AI2376)&lt;0,1,0),0)</f>
        <v>1</v>
      </c>
      <c r="AU2376">
        <f>IFERROR(IF((AJ2376-AK2376)&gt;0,1,0),0)</f>
        <v>0</v>
      </c>
      <c r="AV2376">
        <f>IFERROR(IF((AL2376-AM2376)&gt;0,1,0),0)</f>
        <v>0</v>
      </c>
      <c r="AW2376">
        <f>IFERROR(IF((AN2376-AO2376)&gt;0,1,0),0)</f>
        <v>1</v>
      </c>
      <c r="AX2376">
        <f>IFERROR(IF((AC2376-AD2376)&lt;0,1,0),0)</f>
        <v>0</v>
      </c>
      <c r="AY2376">
        <f>SUM(AP2376:AX2376)</f>
        <v>4</v>
      </c>
    </row>
    <row r="2377" spans="1:51" x14ac:dyDescent="0.45">
      <c r="A2377" s="1" t="s">
        <v>2547</v>
      </c>
      <c r="B2377" s="2">
        <v>4991209</v>
      </c>
      <c r="C2377" s="3" t="s">
        <v>5335</v>
      </c>
      <c r="D2377" s="5">
        <v>19.78</v>
      </c>
      <c r="E2377" s="5">
        <v>570.54055070000004</v>
      </c>
      <c r="F2377" s="3" t="s">
        <v>4485</v>
      </c>
      <c r="G2377" s="3" t="s">
        <v>4486</v>
      </c>
      <c r="H2377" s="3" t="s">
        <v>4545</v>
      </c>
      <c r="I2377" s="3" t="s">
        <v>4546</v>
      </c>
      <c r="J2377" s="3" t="s">
        <v>5106</v>
      </c>
      <c r="K2377" s="6">
        <v>523021</v>
      </c>
      <c r="L2377" s="6">
        <v>484292</v>
      </c>
      <c r="M2377" s="6">
        <v>46808</v>
      </c>
      <c r="N2377" s="6">
        <v>45729</v>
      </c>
      <c r="O2377" s="6">
        <v>35657</v>
      </c>
      <c r="P2377" s="6">
        <v>35161</v>
      </c>
      <c r="Q2377" s="6">
        <v>23372</v>
      </c>
      <c r="R2377" s="6">
        <v>23631</v>
      </c>
      <c r="S2377" s="6" t="s">
        <v>4474</v>
      </c>
      <c r="T2377" s="6">
        <v>44646</v>
      </c>
      <c r="U2377" s="6">
        <v>34615</v>
      </c>
      <c r="V2377" s="6">
        <v>44118</v>
      </c>
      <c r="W2377" s="6">
        <v>344545</v>
      </c>
      <c r="X2377" s="6">
        <v>349502</v>
      </c>
      <c r="Y2377" s="6">
        <v>163405</v>
      </c>
      <c r="Z2377" s="6">
        <v>166890</v>
      </c>
      <c r="AA2377" s="6">
        <v>78548</v>
      </c>
      <c r="AB2377" s="6">
        <v>80068</v>
      </c>
      <c r="AC2377" s="6">
        <v>29930000</v>
      </c>
      <c r="AD2377" s="6">
        <v>28801636</v>
      </c>
      <c r="AF2377">
        <f>Q2377/W2377</f>
        <v>6.783439028283679E-2</v>
      </c>
      <c r="AG2377">
        <f>R2377/X2377</f>
        <v>6.7613346990861287E-2</v>
      </c>
      <c r="AH2377">
        <f>U2377/W2377</f>
        <v>0.1004658317491184</v>
      </c>
      <c r="AI2377">
        <f>V2377/X2377</f>
        <v>0.12623103730450755</v>
      </c>
      <c r="AJ2377">
        <f>Y2377/AA2377</f>
        <v>2.0803203136935378</v>
      </c>
      <c r="AK2377">
        <f>Z2377/AB2377</f>
        <v>2.084353299695259</v>
      </c>
      <c r="AL2377">
        <f>O2377/K2377</f>
        <v>6.8175082836062037E-2</v>
      </c>
      <c r="AM2377">
        <f>P2377/L2377</f>
        <v>7.2602892469832245E-2</v>
      </c>
      <c r="AN2377">
        <f>K2377/W2377</f>
        <v>1.5180049050196636</v>
      </c>
      <c r="AO2377">
        <f>L2377/X2377</f>
        <v>1.3856630291099907</v>
      </c>
      <c r="AP2377">
        <f>IF(OR(Q2377&lt;0, Q2377="NA"), 0, 1)</f>
        <v>1</v>
      </c>
      <c r="AQ2377">
        <f>IF(OR(S2377&lt;0, S2377="NA"), 0, 1)</f>
        <v>0</v>
      </c>
      <c r="AR2377">
        <f>IFERROR(IF((AF2377-AG2377)&gt;0,1,0),0)</f>
        <v>1</v>
      </c>
      <c r="AS2377">
        <f>IFERROR(IF((S2377-Q2377)&gt;0,1,0),0)</f>
        <v>0</v>
      </c>
      <c r="AT2377">
        <f>IFERROR(IF((AH2377-AI2377)&lt;0,1,0),0)</f>
        <v>1</v>
      </c>
      <c r="AU2377">
        <f>IFERROR(IF((AJ2377-AK2377)&gt;0,1,0),0)</f>
        <v>0</v>
      </c>
      <c r="AV2377">
        <f>IFERROR(IF((AL2377-AM2377)&gt;0,1,0),0)</f>
        <v>0</v>
      </c>
      <c r="AW2377">
        <f>IFERROR(IF((AN2377-AO2377)&gt;0,1,0),0)</f>
        <v>1</v>
      </c>
      <c r="AX2377">
        <f>IFERROR(IF((AC2377-AD2377)&lt;0,1,0),0)</f>
        <v>0</v>
      </c>
      <c r="AY2377">
        <f>SUM(AP2377:AX2377)</f>
        <v>4</v>
      </c>
    </row>
    <row r="2378" spans="1:51" x14ac:dyDescent="0.45">
      <c r="A2378" s="1" t="s">
        <v>2551</v>
      </c>
      <c r="B2378" s="2">
        <v>4973038</v>
      </c>
      <c r="C2378" s="3" t="s">
        <v>5335</v>
      </c>
      <c r="D2378" s="5">
        <v>100.38</v>
      </c>
      <c r="E2378" s="5">
        <v>6896.1059999999998</v>
      </c>
      <c r="F2378" s="3" t="s">
        <v>4500</v>
      </c>
      <c r="G2378" s="3" t="s">
        <v>4574</v>
      </c>
      <c r="H2378" s="3" t="s">
        <v>4575</v>
      </c>
      <c r="I2378" s="3" t="s">
        <v>4575</v>
      </c>
      <c r="J2378" s="3" t="s">
        <v>4923</v>
      </c>
      <c r="K2378" s="6">
        <v>1378500</v>
      </c>
      <c r="L2378" s="6">
        <v>1359200</v>
      </c>
      <c r="M2378" s="6">
        <v>-68400</v>
      </c>
      <c r="N2378" s="6">
        <v>-82600</v>
      </c>
      <c r="O2378" s="6">
        <v>-341100</v>
      </c>
      <c r="P2378" s="6">
        <v>-343800</v>
      </c>
      <c r="Q2378" s="6">
        <v>-561000</v>
      </c>
      <c r="R2378" s="6">
        <v>-546500</v>
      </c>
      <c r="S2378" s="6">
        <v>66600</v>
      </c>
      <c r="T2378" s="6">
        <v>24700</v>
      </c>
      <c r="U2378" s="6">
        <v>2569200</v>
      </c>
      <c r="V2378" s="6">
        <v>2503200</v>
      </c>
      <c r="W2378" s="6">
        <v>3969600</v>
      </c>
      <c r="X2378" s="6">
        <v>3931900</v>
      </c>
      <c r="Y2378" s="6">
        <v>1636200</v>
      </c>
      <c r="Z2378" s="6">
        <v>1590100</v>
      </c>
      <c r="AA2378" s="6">
        <v>305100</v>
      </c>
      <c r="AB2378" s="6">
        <v>269300</v>
      </c>
      <c r="AC2378" s="6">
        <v>68600000</v>
      </c>
      <c r="AD2378" s="6">
        <v>67900000</v>
      </c>
      <c r="AF2378">
        <f>Q2378/W2378</f>
        <v>-0.14132406287787183</v>
      </c>
      <c r="AG2378">
        <f>R2378/X2378</f>
        <v>-0.13899132734810143</v>
      </c>
      <c r="AH2378">
        <f>U2378/W2378</f>
        <v>0.64721886336154777</v>
      </c>
      <c r="AI2378">
        <f>V2378/X2378</f>
        <v>0.6366387751468755</v>
      </c>
      <c r="AJ2378">
        <f>Y2378/AA2378</f>
        <v>5.3628318584070795</v>
      </c>
      <c r="AK2378">
        <f>Z2378/AB2378</f>
        <v>5.9045673969550689</v>
      </c>
      <c r="AL2378">
        <f>O2378/K2378</f>
        <v>-0.24744287268770401</v>
      </c>
      <c r="AM2378">
        <f>P2378/L2378</f>
        <v>-0.2529429075927016</v>
      </c>
      <c r="AN2378">
        <f>K2378/W2378</f>
        <v>0.34726420798065294</v>
      </c>
      <c r="AO2378">
        <f>L2378/X2378</f>
        <v>0.34568529209796789</v>
      </c>
      <c r="AP2378">
        <f>IF(OR(Q2378&lt;0, Q2378="NA"), 0, 1)</f>
        <v>0</v>
      </c>
      <c r="AQ2378">
        <f>IF(OR(S2378&lt;0, S2378="NA"), 0, 1)</f>
        <v>1</v>
      </c>
      <c r="AR2378">
        <f>IFERROR(IF((AF2378-AG2378)&gt;0,1,0),0)</f>
        <v>0</v>
      </c>
      <c r="AS2378">
        <f>IFERROR(IF((S2378-Q2378)&gt;0,1,0),0)</f>
        <v>1</v>
      </c>
      <c r="AT2378">
        <f>IFERROR(IF((AH2378-AI2378)&lt;0,1,0),0)</f>
        <v>0</v>
      </c>
      <c r="AU2378">
        <f>IFERROR(IF((AJ2378-AK2378)&gt;0,1,0),0)</f>
        <v>0</v>
      </c>
      <c r="AV2378">
        <f>IFERROR(IF((AL2378-AM2378)&gt;0,1,0),0)</f>
        <v>1</v>
      </c>
      <c r="AW2378">
        <f>IFERROR(IF((AN2378-AO2378)&gt;0,1,0),0)</f>
        <v>1</v>
      </c>
      <c r="AX2378">
        <f>IFERROR(IF((AC2378-AD2378)&lt;0,1,0),0)</f>
        <v>0</v>
      </c>
      <c r="AY2378">
        <f>SUM(AP2378:AX2378)</f>
        <v>4</v>
      </c>
    </row>
    <row r="2379" spans="1:51" x14ac:dyDescent="0.45">
      <c r="A2379" s="1" t="s">
        <v>2553</v>
      </c>
      <c r="B2379" s="2">
        <v>103128</v>
      </c>
      <c r="C2379" s="3" t="s">
        <v>5337</v>
      </c>
      <c r="D2379" s="7">
        <v>8.35</v>
      </c>
      <c r="E2379" s="5">
        <v>2459.1540661499998</v>
      </c>
      <c r="F2379" s="3" t="s">
        <v>4525</v>
      </c>
      <c r="G2379" s="3" t="s">
        <v>4526</v>
      </c>
      <c r="H2379" s="3" t="s">
        <v>4713</v>
      </c>
      <c r="I2379" s="3" t="s">
        <v>4713</v>
      </c>
      <c r="J2379" s="3" t="s">
        <v>4528</v>
      </c>
      <c r="K2379" s="6">
        <v>345012</v>
      </c>
      <c r="L2379" s="6">
        <v>344759</v>
      </c>
      <c r="M2379" s="6">
        <v>284606</v>
      </c>
      <c r="N2379" s="6">
        <v>284204</v>
      </c>
      <c r="O2379" s="6">
        <v>94143</v>
      </c>
      <c r="P2379" s="6">
        <v>96558</v>
      </c>
      <c r="Q2379" s="6">
        <v>29346</v>
      </c>
      <c r="R2379" s="6">
        <v>36634</v>
      </c>
      <c r="S2379" s="6">
        <v>197889</v>
      </c>
      <c r="T2379" s="6">
        <v>194171</v>
      </c>
      <c r="U2379" s="6">
        <v>1442651</v>
      </c>
      <c r="V2379" s="6">
        <v>1443174</v>
      </c>
      <c r="W2379" s="6">
        <v>3854052</v>
      </c>
      <c r="X2379" s="6">
        <v>3885867</v>
      </c>
      <c r="Y2379" s="6" t="s">
        <v>4474</v>
      </c>
      <c r="Z2379" s="6" t="s">
        <v>4474</v>
      </c>
      <c r="AA2379" s="6" t="s">
        <v>4474</v>
      </c>
      <c r="AB2379" s="6" t="s">
        <v>4474</v>
      </c>
      <c r="AC2379" s="6">
        <v>294486892</v>
      </c>
      <c r="AD2379" s="6">
        <v>294314556</v>
      </c>
      <c r="AF2379">
        <f>Q2379/W2379</f>
        <v>7.6143238337209769E-3</v>
      </c>
      <c r="AG2379">
        <f>R2379/X2379</f>
        <v>9.4274971325575482E-3</v>
      </c>
      <c r="AH2379">
        <f>U2379/W2379</f>
        <v>0.37432058519189676</v>
      </c>
      <c r="AI2379">
        <f>V2379/X2379</f>
        <v>0.37139047733748992</v>
      </c>
      <c r="AJ2379" t="e">
        <f>Y2379/AA2379</f>
        <v>#VALUE!</v>
      </c>
      <c r="AK2379" t="e">
        <f>Z2379/AB2379</f>
        <v>#VALUE!</v>
      </c>
      <c r="AL2379">
        <f>O2379/K2379</f>
        <v>0.27286876978192065</v>
      </c>
      <c r="AM2379">
        <f>P2379/L2379</f>
        <v>0.28007390670004262</v>
      </c>
      <c r="AN2379">
        <f>K2379/W2379</f>
        <v>8.9519290346886868E-2</v>
      </c>
      <c r="AO2379">
        <f>L2379/X2379</f>
        <v>8.8721255771234575E-2</v>
      </c>
      <c r="AP2379">
        <f>IF(OR(Q2379&lt;0, Q2379="NA"), 0, 1)</f>
        <v>1</v>
      </c>
      <c r="AQ2379">
        <f>IF(OR(S2379&lt;0, S2379="NA"), 0, 1)</f>
        <v>1</v>
      </c>
      <c r="AR2379">
        <f>IFERROR(IF((AF2379-AG2379)&gt;0,1,0),0)</f>
        <v>0</v>
      </c>
      <c r="AS2379">
        <f>IFERROR(IF((S2379-Q2379)&gt;0,1,0),0)</f>
        <v>1</v>
      </c>
      <c r="AT2379">
        <f>IFERROR(IF((AH2379-AI2379)&lt;0,1,0),0)</f>
        <v>0</v>
      </c>
      <c r="AU2379">
        <f>IFERROR(IF((AJ2379-AK2379)&gt;0,1,0),0)</f>
        <v>0</v>
      </c>
      <c r="AV2379">
        <f>IFERROR(IF((AL2379-AM2379)&gt;0,1,0),0)</f>
        <v>0</v>
      </c>
      <c r="AW2379">
        <f>IFERROR(IF((AN2379-AO2379)&gt;0,1,0),0)</f>
        <v>1</v>
      </c>
      <c r="AX2379">
        <f>IFERROR(IF((AC2379-AD2379)&lt;0,1,0),0)</f>
        <v>0</v>
      </c>
      <c r="AY2379">
        <f>SUM(AP2379:AX2379)</f>
        <v>4</v>
      </c>
    </row>
    <row r="2380" spans="1:51" x14ac:dyDescent="0.45">
      <c r="A2380" s="1" t="s">
        <v>2562</v>
      </c>
      <c r="B2380" s="2">
        <v>4004104</v>
      </c>
      <c r="C2380" s="3" t="s">
        <v>5337</v>
      </c>
      <c r="D2380" s="5">
        <v>14.6</v>
      </c>
      <c r="E2380" s="5">
        <v>4053.4825340000002</v>
      </c>
      <c r="F2380" s="3" t="s">
        <v>4475</v>
      </c>
      <c r="G2380" s="3" t="s">
        <v>4476</v>
      </c>
      <c r="H2380" s="3" t="s">
        <v>4637</v>
      </c>
      <c r="I2380" s="3" t="s">
        <v>4637</v>
      </c>
      <c r="J2380" s="3" t="s">
        <v>4987</v>
      </c>
      <c r="K2380" s="6">
        <v>23374000</v>
      </c>
      <c r="L2380" s="6">
        <v>23509000</v>
      </c>
      <c r="M2380" s="6">
        <v>1817000</v>
      </c>
      <c r="N2380" s="6">
        <v>1937000</v>
      </c>
      <c r="O2380" s="6">
        <v>1197000</v>
      </c>
      <c r="P2380" s="6">
        <v>1313000</v>
      </c>
      <c r="Q2380" s="6">
        <v>172000</v>
      </c>
      <c r="R2380" s="6">
        <v>184000</v>
      </c>
      <c r="S2380" s="6">
        <v>1117000</v>
      </c>
      <c r="T2380" s="6">
        <v>1171000</v>
      </c>
      <c r="U2380" s="6">
        <v>2773000</v>
      </c>
      <c r="V2380" s="6">
        <v>2993000</v>
      </c>
      <c r="W2380" s="6">
        <v>17293000</v>
      </c>
      <c r="X2380" s="6">
        <v>15833000</v>
      </c>
      <c r="Y2380" s="6">
        <v>7246000</v>
      </c>
      <c r="Z2380" s="6">
        <v>5707000</v>
      </c>
      <c r="AA2380" s="6">
        <v>5773000</v>
      </c>
      <c r="AB2380" s="6">
        <v>3867000</v>
      </c>
      <c r="AC2380" s="6">
        <v>277635790</v>
      </c>
      <c r="AD2380" s="6">
        <v>277373416</v>
      </c>
      <c r="AF2380">
        <f>Q2380/W2380</f>
        <v>9.9462210142832359E-3</v>
      </c>
      <c r="AG2380">
        <f>R2380/X2380</f>
        <v>1.1621297290469273E-2</v>
      </c>
      <c r="AH2380">
        <f>U2380/W2380</f>
        <v>0.16035390042213613</v>
      </c>
      <c r="AI2380">
        <f>V2380/X2380</f>
        <v>0.18903555864333985</v>
      </c>
      <c r="AJ2380">
        <f>Y2380/AA2380</f>
        <v>1.255153299844102</v>
      </c>
      <c r="AK2380">
        <f>Z2380/AB2380</f>
        <v>1.4758210499094906</v>
      </c>
      <c r="AL2380">
        <f>O2380/K2380</f>
        <v>5.1210746983828187E-2</v>
      </c>
      <c r="AM2380">
        <f>P2380/L2380</f>
        <v>5.5850950699732019E-2</v>
      </c>
      <c r="AN2380">
        <f>K2380/W2380</f>
        <v>1.351645174348002</v>
      </c>
      <c r="AO2380">
        <f>L2380/X2380</f>
        <v>1.4848102065306639</v>
      </c>
      <c r="AP2380">
        <f>IF(OR(Q2380&lt;0, Q2380="NA"), 0, 1)</f>
        <v>1</v>
      </c>
      <c r="AQ2380">
        <f>IF(OR(S2380&lt;0, S2380="NA"), 0, 1)</f>
        <v>1</v>
      </c>
      <c r="AR2380">
        <f>IFERROR(IF((AF2380-AG2380)&gt;0,1,0),0)</f>
        <v>0</v>
      </c>
      <c r="AS2380">
        <f>IFERROR(IF((S2380-Q2380)&gt;0,1,0),0)</f>
        <v>1</v>
      </c>
      <c r="AT2380">
        <f>IFERROR(IF((AH2380-AI2380)&lt;0,1,0),0)</f>
        <v>1</v>
      </c>
      <c r="AU2380">
        <f>IFERROR(IF((AJ2380-AK2380)&gt;0,1,0),0)</f>
        <v>0</v>
      </c>
      <c r="AV2380">
        <f>IFERROR(IF((AL2380-AM2380)&gt;0,1,0),0)</f>
        <v>0</v>
      </c>
      <c r="AW2380">
        <f>IFERROR(IF((AN2380-AO2380)&gt;0,1,0),0)</f>
        <v>0</v>
      </c>
      <c r="AX2380">
        <f>IFERROR(IF((AC2380-AD2380)&lt;0,1,0),0)</f>
        <v>0</v>
      </c>
      <c r="AY2380">
        <f>SUM(AP2380:AX2380)</f>
        <v>4</v>
      </c>
    </row>
    <row r="2381" spans="1:51" x14ac:dyDescent="0.45">
      <c r="A2381" s="1" t="s">
        <v>2568</v>
      </c>
      <c r="B2381" s="2">
        <v>125083417</v>
      </c>
      <c r="C2381" s="3" t="s">
        <v>5337</v>
      </c>
      <c r="D2381" s="5">
        <v>17.559999999999999</v>
      </c>
      <c r="E2381" s="5">
        <v>620.59182320000002</v>
      </c>
      <c r="F2381" s="3" t="s">
        <v>4583</v>
      </c>
      <c r="G2381" s="3" t="s">
        <v>4583</v>
      </c>
      <c r="H2381" s="3" t="s">
        <v>4930</v>
      </c>
      <c r="I2381" s="3" t="s">
        <v>4931</v>
      </c>
      <c r="J2381" s="3"/>
      <c r="K2381" s="6">
        <v>2175000</v>
      </c>
      <c r="L2381" s="6">
        <v>2275000</v>
      </c>
      <c r="M2381" s="6">
        <v>234000</v>
      </c>
      <c r="N2381" s="6">
        <v>262000</v>
      </c>
      <c r="O2381" s="6">
        <v>61000</v>
      </c>
      <c r="P2381" s="6">
        <v>93000</v>
      </c>
      <c r="Q2381" s="6">
        <v>21000</v>
      </c>
      <c r="R2381" s="6">
        <v>38000</v>
      </c>
      <c r="S2381" s="6">
        <v>192000</v>
      </c>
      <c r="T2381" s="6">
        <v>257000</v>
      </c>
      <c r="U2381" s="6" t="s">
        <v>4474</v>
      </c>
      <c r="V2381" s="6" t="s">
        <v>4474</v>
      </c>
      <c r="W2381" s="6">
        <v>2976000</v>
      </c>
      <c r="X2381" s="6">
        <v>3027000</v>
      </c>
      <c r="Y2381" s="6">
        <v>872000</v>
      </c>
      <c r="Z2381" s="6">
        <v>833000</v>
      </c>
      <c r="AA2381" s="6">
        <v>375000</v>
      </c>
      <c r="AB2381" s="6">
        <v>406000</v>
      </c>
      <c r="AC2381" s="6" t="s">
        <v>4474</v>
      </c>
      <c r="AD2381" s="6" t="s">
        <v>4474</v>
      </c>
      <c r="AF2381">
        <f>Q2381/W2381</f>
        <v>7.0564516129032256E-3</v>
      </c>
      <c r="AG2381">
        <f>R2381/X2381</f>
        <v>1.2553683515031383E-2</v>
      </c>
      <c r="AH2381" t="e">
        <f>U2381/W2381</f>
        <v>#VALUE!</v>
      </c>
      <c r="AI2381" t="e">
        <f>V2381/X2381</f>
        <v>#VALUE!</v>
      </c>
      <c r="AJ2381">
        <f>Y2381/AA2381</f>
        <v>2.3253333333333335</v>
      </c>
      <c r="AK2381">
        <f>Z2381/AB2381</f>
        <v>2.0517241379310347</v>
      </c>
      <c r="AL2381">
        <f>O2381/K2381</f>
        <v>2.8045977011494253E-2</v>
      </c>
      <c r="AM2381">
        <f>P2381/L2381</f>
        <v>4.0879120879120878E-2</v>
      </c>
      <c r="AN2381">
        <f>K2381/W2381</f>
        <v>0.73084677419354838</v>
      </c>
      <c r="AO2381">
        <f>L2381/X2381</f>
        <v>0.75156921043937897</v>
      </c>
      <c r="AP2381">
        <f>IF(OR(Q2381&lt;0, Q2381="NA"), 0, 1)</f>
        <v>1</v>
      </c>
      <c r="AQ2381">
        <f>IF(OR(S2381&lt;0, S2381="NA"), 0, 1)</f>
        <v>1</v>
      </c>
      <c r="AR2381">
        <f>IFERROR(IF((AF2381-AG2381)&gt;0,1,0),0)</f>
        <v>0</v>
      </c>
      <c r="AS2381">
        <f>IFERROR(IF((S2381-Q2381)&gt;0,1,0),0)</f>
        <v>1</v>
      </c>
      <c r="AT2381">
        <f>IFERROR(IF((AH2381-AI2381)&lt;0,1,0),0)</f>
        <v>0</v>
      </c>
      <c r="AU2381">
        <f>IFERROR(IF((AJ2381-AK2381)&gt;0,1,0),0)</f>
        <v>1</v>
      </c>
      <c r="AV2381">
        <f>IFERROR(IF((AL2381-AM2381)&gt;0,1,0),0)</f>
        <v>0</v>
      </c>
      <c r="AW2381">
        <f>IFERROR(IF((AN2381-AO2381)&gt;0,1,0),0)</f>
        <v>0</v>
      </c>
      <c r="AX2381">
        <f>IFERROR(IF((AC2381-AD2381)&lt;0,1,0),0)</f>
        <v>0</v>
      </c>
      <c r="AY2381">
        <f>SUM(AP2381:AX2381)</f>
        <v>4</v>
      </c>
    </row>
    <row r="2382" spans="1:51" x14ac:dyDescent="0.45">
      <c r="A2382" s="1" t="s">
        <v>2572</v>
      </c>
      <c r="B2382" s="2">
        <v>4160255</v>
      </c>
      <c r="C2382" s="3" t="s">
        <v>5337</v>
      </c>
      <c r="D2382" s="5">
        <v>60.73</v>
      </c>
      <c r="E2382" s="5">
        <v>5355.0614787000004</v>
      </c>
      <c r="F2382" s="3" t="s">
        <v>4480</v>
      </c>
      <c r="G2382" s="3" t="s">
        <v>4491</v>
      </c>
      <c r="H2382" s="3" t="s">
        <v>4492</v>
      </c>
      <c r="I2382" s="3" t="s">
        <v>4493</v>
      </c>
      <c r="J2382" s="3" t="s">
        <v>4927</v>
      </c>
      <c r="K2382" s="6">
        <v>529897</v>
      </c>
      <c r="L2382" s="6">
        <v>516306</v>
      </c>
      <c r="M2382" s="6" t="s">
        <v>4474</v>
      </c>
      <c r="N2382" s="6" t="s">
        <v>4474</v>
      </c>
      <c r="O2382" s="6">
        <v>468674</v>
      </c>
      <c r="P2382" s="6">
        <v>456191</v>
      </c>
      <c r="Q2382" s="6">
        <v>472928</v>
      </c>
      <c r="R2382" s="6">
        <v>452175</v>
      </c>
      <c r="S2382" s="6">
        <v>-78488</v>
      </c>
      <c r="T2382" s="6">
        <v>-66911</v>
      </c>
      <c r="U2382" s="6">
        <v>2199490</v>
      </c>
      <c r="V2382" s="6">
        <v>2198068</v>
      </c>
      <c r="W2382" s="6">
        <v>5094777</v>
      </c>
      <c r="X2382" s="6">
        <v>4957335</v>
      </c>
      <c r="Y2382" s="6">
        <v>170841</v>
      </c>
      <c r="Z2382" s="6">
        <v>210090</v>
      </c>
      <c r="AA2382" s="6">
        <v>100562</v>
      </c>
      <c r="AB2382" s="6">
        <v>87092</v>
      </c>
      <c r="AC2382" s="6">
        <v>88057324</v>
      </c>
      <c r="AD2382" s="6">
        <v>86552506</v>
      </c>
      <c r="AF2382">
        <f>Q2382/W2382</f>
        <v>9.2826045183135586E-2</v>
      </c>
      <c r="AG2382">
        <f>R2382/X2382</f>
        <v>9.121332328761321E-2</v>
      </c>
      <c r="AH2382">
        <f>U2382/W2382</f>
        <v>0.43171467563742238</v>
      </c>
      <c r="AI2382">
        <f>V2382/X2382</f>
        <v>0.44339710751845496</v>
      </c>
      <c r="AJ2382">
        <f>Y2382/AA2382</f>
        <v>1.6988623933493765</v>
      </c>
      <c r="AK2382">
        <f>Z2382/AB2382</f>
        <v>2.4122766729435541</v>
      </c>
      <c r="AL2382">
        <f>O2382/K2382</f>
        <v>0.88446245213692476</v>
      </c>
      <c r="AM2382">
        <f>P2382/L2382</f>
        <v>0.88356710942735506</v>
      </c>
      <c r="AN2382">
        <f>K2382/W2382</f>
        <v>0.10400788886343799</v>
      </c>
      <c r="AO2382">
        <f>L2382/X2382</f>
        <v>0.10414991119220307</v>
      </c>
      <c r="AP2382">
        <f>IF(OR(Q2382&lt;0, Q2382="NA"), 0, 1)</f>
        <v>1</v>
      </c>
      <c r="AQ2382">
        <f>IF(OR(S2382&lt;0, S2382="NA"), 0, 1)</f>
        <v>0</v>
      </c>
      <c r="AR2382">
        <f>IFERROR(IF((AF2382-AG2382)&gt;0,1,0),0)</f>
        <v>1</v>
      </c>
      <c r="AS2382">
        <f>IFERROR(IF((S2382-Q2382)&gt;0,1,0),0)</f>
        <v>0</v>
      </c>
      <c r="AT2382">
        <f>IFERROR(IF((AH2382-AI2382)&lt;0,1,0),0)</f>
        <v>1</v>
      </c>
      <c r="AU2382">
        <f>IFERROR(IF((AJ2382-AK2382)&gt;0,1,0),0)</f>
        <v>0</v>
      </c>
      <c r="AV2382">
        <f>IFERROR(IF((AL2382-AM2382)&gt;0,1,0),0)</f>
        <v>1</v>
      </c>
      <c r="AW2382">
        <f>IFERROR(IF((AN2382-AO2382)&gt;0,1,0),0)</f>
        <v>0</v>
      </c>
      <c r="AX2382">
        <f>IFERROR(IF((AC2382-AD2382)&lt;0,1,0),0)</f>
        <v>0</v>
      </c>
      <c r="AY2382">
        <f>SUM(AP2382:AX2382)</f>
        <v>4</v>
      </c>
    </row>
    <row r="2383" spans="1:51" x14ac:dyDescent="0.45">
      <c r="A2383" s="1" t="s">
        <v>2575</v>
      </c>
      <c r="B2383" s="2">
        <v>4915543</v>
      </c>
      <c r="C2383" s="3" t="s">
        <v>5338</v>
      </c>
      <c r="D2383" s="5">
        <v>36.51</v>
      </c>
      <c r="E2383" s="5">
        <v>719.80202501999997</v>
      </c>
      <c r="F2383" s="3" t="s">
        <v>4475</v>
      </c>
      <c r="G2383" s="3" t="s">
        <v>4548</v>
      </c>
      <c r="H2383" s="3" t="s">
        <v>4549</v>
      </c>
      <c r="I2383" s="3" t="s">
        <v>4549</v>
      </c>
      <c r="J2383" s="3" t="s">
        <v>5169</v>
      </c>
      <c r="K2383" s="6">
        <v>744785</v>
      </c>
      <c r="L2383" s="6">
        <v>829035</v>
      </c>
      <c r="M2383" s="6">
        <v>44080</v>
      </c>
      <c r="N2383" s="6">
        <v>77262</v>
      </c>
      <c r="O2383" s="6">
        <v>10040</v>
      </c>
      <c r="P2383" s="6">
        <v>44273</v>
      </c>
      <c r="Q2383" s="6">
        <v>-82360</v>
      </c>
      <c r="R2383" s="6">
        <v>-56443</v>
      </c>
      <c r="S2383" s="6">
        <v>95567</v>
      </c>
      <c r="T2383" s="6">
        <v>55558</v>
      </c>
      <c r="U2383" s="6">
        <v>28000</v>
      </c>
      <c r="V2383" s="6" t="s">
        <v>4474</v>
      </c>
      <c r="W2383" s="6">
        <v>759137</v>
      </c>
      <c r="X2383" s="6">
        <v>739624</v>
      </c>
      <c r="Y2383" s="6">
        <v>221578</v>
      </c>
      <c r="Z2383" s="6">
        <v>202129</v>
      </c>
      <c r="AA2383" s="6">
        <v>142761</v>
      </c>
      <c r="AB2383" s="6">
        <v>138586</v>
      </c>
      <c r="AC2383" s="6">
        <v>19882630</v>
      </c>
      <c r="AD2383" s="6">
        <v>20181542</v>
      </c>
      <c r="AF2383">
        <f>Q2383/W2383</f>
        <v>-0.10849161613779858</v>
      </c>
      <c r="AG2383">
        <f>R2383/X2383</f>
        <v>-7.631309962900068E-2</v>
      </c>
      <c r="AH2383">
        <f>U2383/W2383</f>
        <v>3.6883988002165614E-2</v>
      </c>
      <c r="AI2383" t="e">
        <f>V2383/X2383</f>
        <v>#VALUE!</v>
      </c>
      <c r="AJ2383">
        <f>Y2383/AA2383</f>
        <v>1.5520905569448238</v>
      </c>
      <c r="AK2383">
        <f>Z2383/AB2383</f>
        <v>1.458509517555886</v>
      </c>
      <c r="AL2383">
        <f>O2383/K2383</f>
        <v>1.3480400384003437E-2</v>
      </c>
      <c r="AM2383">
        <f>P2383/L2383</f>
        <v>5.3403052947101147E-2</v>
      </c>
      <c r="AN2383">
        <f>K2383/W2383</f>
        <v>0.98109432157831855</v>
      </c>
      <c r="AO2383">
        <f>L2383/X2383</f>
        <v>1.120887099391042</v>
      </c>
      <c r="AP2383">
        <f>IF(OR(Q2383&lt;0, Q2383="NA"), 0, 1)</f>
        <v>0</v>
      </c>
      <c r="AQ2383">
        <f>IF(OR(S2383&lt;0, S2383="NA"), 0, 1)</f>
        <v>1</v>
      </c>
      <c r="AR2383">
        <f>IFERROR(IF((AF2383-AG2383)&gt;0,1,0),0)</f>
        <v>0</v>
      </c>
      <c r="AS2383">
        <f>IFERROR(IF((S2383-Q2383)&gt;0,1,0),0)</f>
        <v>1</v>
      </c>
      <c r="AT2383">
        <f>IFERROR(IF((AH2383-AI2383)&lt;0,1,0),0)</f>
        <v>0</v>
      </c>
      <c r="AU2383">
        <f>IFERROR(IF((AJ2383-AK2383)&gt;0,1,0),0)</f>
        <v>1</v>
      </c>
      <c r="AV2383">
        <f>IFERROR(IF((AL2383-AM2383)&gt;0,1,0),0)</f>
        <v>0</v>
      </c>
      <c r="AW2383">
        <f>IFERROR(IF((AN2383-AO2383)&gt;0,1,0),0)</f>
        <v>0</v>
      </c>
      <c r="AX2383">
        <f>IFERROR(IF((AC2383-AD2383)&lt;0,1,0),0)</f>
        <v>1</v>
      </c>
      <c r="AY2383">
        <f>SUM(AP2383:AX2383)</f>
        <v>4</v>
      </c>
    </row>
    <row r="2384" spans="1:51" x14ac:dyDescent="0.45">
      <c r="A2384" s="1" t="s">
        <v>2576</v>
      </c>
      <c r="B2384" s="2">
        <v>4910143</v>
      </c>
      <c r="C2384" s="3" t="s">
        <v>5336</v>
      </c>
      <c r="D2384" s="5">
        <v>7.79</v>
      </c>
      <c r="E2384" s="5">
        <v>292.80192763000002</v>
      </c>
      <c r="F2384" s="3" t="s">
        <v>4559</v>
      </c>
      <c r="G2384" s="3" t="s">
        <v>4560</v>
      </c>
      <c r="H2384" s="3" t="s">
        <v>4561</v>
      </c>
      <c r="I2384" s="3" t="s">
        <v>4562</v>
      </c>
      <c r="J2384" s="3" t="s">
        <v>5170</v>
      </c>
      <c r="K2384" s="6">
        <v>116468</v>
      </c>
      <c r="L2384" s="6">
        <v>113593</v>
      </c>
      <c r="M2384" s="6">
        <v>7790</v>
      </c>
      <c r="N2384" s="6">
        <v>9738</v>
      </c>
      <c r="O2384" s="6">
        <v>4913</v>
      </c>
      <c r="P2384" s="6">
        <v>7057</v>
      </c>
      <c r="Q2384" s="6">
        <v>3519</v>
      </c>
      <c r="R2384" s="6">
        <v>5118</v>
      </c>
      <c r="S2384" s="6">
        <v>12777</v>
      </c>
      <c r="T2384" s="6">
        <v>9497</v>
      </c>
      <c r="U2384" s="6">
        <v>2480</v>
      </c>
      <c r="V2384" s="6">
        <v>2978</v>
      </c>
      <c r="W2384" s="6">
        <v>47897</v>
      </c>
      <c r="X2384" s="6">
        <v>42950</v>
      </c>
      <c r="Y2384" s="6">
        <v>22005</v>
      </c>
      <c r="Z2384" s="6">
        <v>19706</v>
      </c>
      <c r="AA2384" s="6">
        <v>18835</v>
      </c>
      <c r="AB2384" s="6">
        <v>14353</v>
      </c>
      <c r="AC2384" s="6">
        <v>37585955</v>
      </c>
      <c r="AD2384" s="6">
        <v>37433041</v>
      </c>
      <c r="AF2384">
        <f>Q2384/W2384</f>
        <v>7.3470154706975391E-2</v>
      </c>
      <c r="AG2384">
        <f>R2384/X2384</f>
        <v>0.11916181606519208</v>
      </c>
      <c r="AH2384">
        <f>U2384/W2384</f>
        <v>5.1777773138192373E-2</v>
      </c>
      <c r="AI2384">
        <f>V2384/X2384</f>
        <v>6.9336437718277064E-2</v>
      </c>
      <c r="AJ2384">
        <f>Y2384/AA2384</f>
        <v>1.1683036899389434</v>
      </c>
      <c r="AK2384">
        <f>Z2384/AB2384</f>
        <v>1.3729533895352888</v>
      </c>
      <c r="AL2384">
        <f>O2384/K2384</f>
        <v>4.2183260638115193E-2</v>
      </c>
      <c r="AM2384">
        <f>P2384/L2384</f>
        <v>6.2125307017157745E-2</v>
      </c>
      <c r="AN2384">
        <f>K2384/W2384</f>
        <v>2.4316345491366893</v>
      </c>
      <c r="AO2384">
        <f>L2384/X2384</f>
        <v>2.6447729918509895</v>
      </c>
      <c r="AP2384">
        <f>IF(OR(Q2384&lt;0, Q2384="NA"), 0, 1)</f>
        <v>1</v>
      </c>
      <c r="AQ2384">
        <f>IF(OR(S2384&lt;0, S2384="NA"), 0, 1)</f>
        <v>1</v>
      </c>
      <c r="AR2384">
        <f>IFERROR(IF((AF2384-AG2384)&gt;0,1,0),0)</f>
        <v>0</v>
      </c>
      <c r="AS2384">
        <f>IFERROR(IF((S2384-Q2384)&gt;0,1,0),0)</f>
        <v>1</v>
      </c>
      <c r="AT2384">
        <f>IFERROR(IF((AH2384-AI2384)&lt;0,1,0),0)</f>
        <v>1</v>
      </c>
      <c r="AU2384">
        <f>IFERROR(IF((AJ2384-AK2384)&gt;0,1,0),0)</f>
        <v>0</v>
      </c>
      <c r="AV2384">
        <f>IFERROR(IF((AL2384-AM2384)&gt;0,1,0),0)</f>
        <v>0</v>
      </c>
      <c r="AW2384">
        <f>IFERROR(IF((AN2384-AO2384)&gt;0,1,0),0)</f>
        <v>0</v>
      </c>
      <c r="AX2384">
        <f>IFERROR(IF((AC2384-AD2384)&lt;0,1,0),0)</f>
        <v>0</v>
      </c>
      <c r="AY2384">
        <f>SUM(AP2384:AX2384)</f>
        <v>4</v>
      </c>
    </row>
    <row r="2385" spans="1:51" x14ac:dyDescent="0.45">
      <c r="A2385" s="1" t="s">
        <v>2592</v>
      </c>
      <c r="B2385" s="2">
        <v>4412290</v>
      </c>
      <c r="C2385" s="3" t="s">
        <v>5337</v>
      </c>
      <c r="D2385" s="5">
        <v>36.729999999999997</v>
      </c>
      <c r="E2385" s="5">
        <v>1425.50529413</v>
      </c>
      <c r="F2385" s="3" t="s">
        <v>4525</v>
      </c>
      <c r="G2385" s="3" t="s">
        <v>4698</v>
      </c>
      <c r="H2385" s="3" t="s">
        <v>4698</v>
      </c>
      <c r="I2385" s="3" t="s">
        <v>4902</v>
      </c>
      <c r="J2385" s="3" t="s">
        <v>4861</v>
      </c>
      <c r="K2385" s="6">
        <v>643826</v>
      </c>
      <c r="L2385" s="6">
        <v>636442</v>
      </c>
      <c r="M2385" s="6">
        <v>-20764</v>
      </c>
      <c r="N2385" s="6">
        <v>-26542</v>
      </c>
      <c r="O2385" s="6">
        <v>-35380</v>
      </c>
      <c r="P2385" s="6">
        <v>-40245</v>
      </c>
      <c r="Q2385" s="6">
        <v>-31143</v>
      </c>
      <c r="R2385" s="6">
        <v>-34998</v>
      </c>
      <c r="S2385" s="6">
        <v>-20257</v>
      </c>
      <c r="T2385" s="6">
        <v>-27825</v>
      </c>
      <c r="U2385" s="6" t="s">
        <v>4474</v>
      </c>
      <c r="V2385" s="6" t="s">
        <v>4474</v>
      </c>
      <c r="W2385" s="6">
        <v>833714</v>
      </c>
      <c r="X2385" s="6">
        <v>825429</v>
      </c>
      <c r="Y2385" s="6" t="s">
        <v>4474</v>
      </c>
      <c r="Z2385" s="6" t="s">
        <v>4474</v>
      </c>
      <c r="AA2385" s="6" t="s">
        <v>4474</v>
      </c>
      <c r="AB2385" s="6" t="s">
        <v>4474</v>
      </c>
      <c r="AC2385" s="6">
        <v>38823704</v>
      </c>
      <c r="AD2385" s="6">
        <v>38729323</v>
      </c>
      <c r="AF2385">
        <f>Q2385/W2385</f>
        <v>-3.7354536447750671E-2</v>
      </c>
      <c r="AG2385">
        <f>R2385/X2385</f>
        <v>-4.2399770301261526E-2</v>
      </c>
      <c r="AH2385" t="e">
        <f>U2385/W2385</f>
        <v>#VALUE!</v>
      </c>
      <c r="AI2385" t="e">
        <f>V2385/X2385</f>
        <v>#VALUE!</v>
      </c>
      <c r="AJ2385" t="e">
        <f>Y2385/AA2385</f>
        <v>#VALUE!</v>
      </c>
      <c r="AK2385" t="e">
        <f>Z2385/AB2385</f>
        <v>#VALUE!</v>
      </c>
      <c r="AL2385">
        <f>O2385/K2385</f>
        <v>-5.4952735677030753E-2</v>
      </c>
      <c r="AM2385">
        <f>P2385/L2385</f>
        <v>-6.3234355997875691E-2</v>
      </c>
      <c r="AN2385">
        <f>K2385/W2385</f>
        <v>0.77223844147993193</v>
      </c>
      <c r="AO2385">
        <f>L2385/X2385</f>
        <v>0.77104390565390846</v>
      </c>
      <c r="AP2385">
        <f>IF(OR(Q2385&lt;0, Q2385="NA"), 0, 1)</f>
        <v>0</v>
      </c>
      <c r="AQ2385">
        <f>IF(OR(S2385&lt;0, S2385="NA"), 0, 1)</f>
        <v>0</v>
      </c>
      <c r="AR2385">
        <f>IFERROR(IF((AF2385-AG2385)&gt;0,1,0),0)</f>
        <v>1</v>
      </c>
      <c r="AS2385">
        <f>IFERROR(IF((S2385-Q2385)&gt;0,1,0),0)</f>
        <v>1</v>
      </c>
      <c r="AT2385">
        <f>IFERROR(IF((AH2385-AI2385)&lt;0,1,0),0)</f>
        <v>0</v>
      </c>
      <c r="AU2385">
        <f>IFERROR(IF((AJ2385-AK2385)&gt;0,1,0),0)</f>
        <v>0</v>
      </c>
      <c r="AV2385">
        <f>IFERROR(IF((AL2385-AM2385)&gt;0,1,0),0)</f>
        <v>1</v>
      </c>
      <c r="AW2385">
        <f>IFERROR(IF((AN2385-AO2385)&gt;0,1,0),0)</f>
        <v>1</v>
      </c>
      <c r="AX2385">
        <f>IFERROR(IF((AC2385-AD2385)&lt;0,1,0),0)</f>
        <v>0</v>
      </c>
      <c r="AY2385">
        <f>SUM(AP2385:AX2385)</f>
        <v>4</v>
      </c>
    </row>
    <row r="2386" spans="1:51" x14ac:dyDescent="0.45">
      <c r="A2386" s="1" t="s">
        <v>2594</v>
      </c>
      <c r="B2386" s="2">
        <v>4913882</v>
      </c>
      <c r="C2386" s="3" t="s">
        <v>5337</v>
      </c>
      <c r="D2386" s="7">
        <v>8.9600000000000009</v>
      </c>
      <c r="E2386" s="5">
        <v>311.02851584000001</v>
      </c>
      <c r="F2386" s="3" t="s">
        <v>4475</v>
      </c>
      <c r="G2386" s="3" t="s">
        <v>4548</v>
      </c>
      <c r="H2386" s="3" t="s">
        <v>4549</v>
      </c>
      <c r="I2386" s="3" t="s">
        <v>4549</v>
      </c>
      <c r="J2386" s="3" t="s">
        <v>5169</v>
      </c>
      <c r="K2386" s="6">
        <v>259608</v>
      </c>
      <c r="L2386" s="6">
        <v>287544</v>
      </c>
      <c r="M2386" s="6">
        <v>23453</v>
      </c>
      <c r="N2386" s="6">
        <v>32291</v>
      </c>
      <c r="O2386" s="6">
        <v>20699</v>
      </c>
      <c r="P2386" s="6">
        <v>29631</v>
      </c>
      <c r="Q2386" s="6">
        <v>19008</v>
      </c>
      <c r="R2386" s="6">
        <v>26007</v>
      </c>
      <c r="S2386" s="6">
        <v>41550</v>
      </c>
      <c r="T2386" s="6">
        <v>35798</v>
      </c>
      <c r="U2386" s="6" t="s">
        <v>4474</v>
      </c>
      <c r="V2386" s="6" t="s">
        <v>4474</v>
      </c>
      <c r="W2386" s="6">
        <v>176316</v>
      </c>
      <c r="X2386" s="6">
        <v>175726</v>
      </c>
      <c r="Y2386" s="6">
        <v>115490</v>
      </c>
      <c r="Z2386" s="6">
        <v>117612</v>
      </c>
      <c r="AA2386" s="6">
        <v>24636</v>
      </c>
      <c r="AB2386" s="6">
        <v>24553</v>
      </c>
      <c r="AC2386" s="6">
        <v>34713004</v>
      </c>
      <c r="AD2386" s="6">
        <v>34717733</v>
      </c>
      <c r="AF2386">
        <f>Q2386/W2386</f>
        <v>0.10780643844007351</v>
      </c>
      <c r="AG2386">
        <f>R2386/X2386</f>
        <v>0.14799745057646563</v>
      </c>
      <c r="AH2386" t="e">
        <f>U2386/W2386</f>
        <v>#VALUE!</v>
      </c>
      <c r="AI2386" t="e">
        <f>V2386/X2386</f>
        <v>#VALUE!</v>
      </c>
      <c r="AJ2386">
        <f>Y2386/AA2386</f>
        <v>4.6878551712940411</v>
      </c>
      <c r="AK2386">
        <f>Z2386/AB2386</f>
        <v>4.7901274793304278</v>
      </c>
      <c r="AL2386">
        <f>O2386/K2386</f>
        <v>7.9731749406797947E-2</v>
      </c>
      <c r="AM2386">
        <f>P2386/L2386</f>
        <v>0.10304857691344629</v>
      </c>
      <c r="AN2386">
        <f>K2386/W2386</f>
        <v>1.472401823997822</v>
      </c>
      <c r="AO2386">
        <f>L2386/X2386</f>
        <v>1.6363201802806642</v>
      </c>
      <c r="AP2386">
        <f>IF(OR(Q2386&lt;0, Q2386="NA"), 0, 1)</f>
        <v>1</v>
      </c>
      <c r="AQ2386">
        <f>IF(OR(S2386&lt;0, S2386="NA"), 0, 1)</f>
        <v>1</v>
      </c>
      <c r="AR2386">
        <f>IFERROR(IF((AF2386-AG2386)&gt;0,1,0),0)</f>
        <v>0</v>
      </c>
      <c r="AS2386">
        <f>IFERROR(IF((S2386-Q2386)&gt;0,1,0),0)</f>
        <v>1</v>
      </c>
      <c r="AT2386">
        <f>IFERROR(IF((AH2386-AI2386)&lt;0,1,0),0)</f>
        <v>0</v>
      </c>
      <c r="AU2386">
        <f>IFERROR(IF((AJ2386-AK2386)&gt;0,1,0),0)</f>
        <v>0</v>
      </c>
      <c r="AV2386">
        <f>IFERROR(IF((AL2386-AM2386)&gt;0,1,0),0)</f>
        <v>0</v>
      </c>
      <c r="AW2386">
        <f>IFERROR(IF((AN2386-AO2386)&gt;0,1,0),0)</f>
        <v>0</v>
      </c>
      <c r="AX2386">
        <f>IFERROR(IF((AC2386-AD2386)&lt;0,1,0),0)</f>
        <v>1</v>
      </c>
      <c r="AY2386">
        <f>SUM(AP2386:AX2386)</f>
        <v>4</v>
      </c>
    </row>
    <row r="2387" spans="1:51" x14ac:dyDescent="0.45">
      <c r="A2387" s="1" t="s">
        <v>2595</v>
      </c>
      <c r="B2387" s="2">
        <v>4911076</v>
      </c>
      <c r="C2387" s="3" t="s">
        <v>5337</v>
      </c>
      <c r="D2387" s="5">
        <v>27.94</v>
      </c>
      <c r="E2387" s="5">
        <v>634.01629609999998</v>
      </c>
      <c r="F2387" s="3" t="s">
        <v>4475</v>
      </c>
      <c r="G2387" s="3" t="s">
        <v>4476</v>
      </c>
      <c r="H2387" s="3" t="s">
        <v>4477</v>
      </c>
      <c r="I2387" s="3" t="s">
        <v>4478</v>
      </c>
      <c r="J2387" s="3" t="s">
        <v>5171</v>
      </c>
      <c r="K2387" s="6">
        <v>2372195</v>
      </c>
      <c r="L2387" s="6">
        <v>2431008</v>
      </c>
      <c r="M2387" s="6">
        <v>189846.75</v>
      </c>
      <c r="N2387" s="6">
        <v>169684</v>
      </c>
      <c r="O2387" s="6">
        <v>145170</v>
      </c>
      <c r="P2387" s="6">
        <v>125197</v>
      </c>
      <c r="Q2387" s="6">
        <v>56017</v>
      </c>
      <c r="R2387" s="6">
        <v>38738</v>
      </c>
      <c r="S2387" s="6" t="s">
        <v>4474</v>
      </c>
      <c r="T2387" s="6">
        <v>-25660</v>
      </c>
      <c r="U2387" s="6">
        <v>347294</v>
      </c>
      <c r="V2387" s="6">
        <v>355906</v>
      </c>
      <c r="W2387" s="6">
        <v>2634345</v>
      </c>
      <c r="X2387" s="6">
        <v>2605068</v>
      </c>
      <c r="Y2387" s="6">
        <v>1298423</v>
      </c>
      <c r="Z2387" s="6">
        <v>1273211</v>
      </c>
      <c r="AA2387" s="6">
        <v>1091447</v>
      </c>
      <c r="AB2387" s="6">
        <v>1069143</v>
      </c>
      <c r="AC2387" s="6">
        <v>22615629</v>
      </c>
      <c r="AD2387" s="6">
        <v>22544308</v>
      </c>
      <c r="AF2387">
        <f>Q2387/W2387</f>
        <v>2.1264109294720321E-2</v>
      </c>
      <c r="AG2387">
        <f>R2387/X2387</f>
        <v>1.4870245229683063E-2</v>
      </c>
      <c r="AH2387">
        <f>U2387/W2387</f>
        <v>0.13183315017585015</v>
      </c>
      <c r="AI2387">
        <f>V2387/X2387</f>
        <v>0.13662061796467501</v>
      </c>
      <c r="AJ2387">
        <f>Y2387/AA2387</f>
        <v>1.1896344943913906</v>
      </c>
      <c r="AK2387">
        <f>Z2387/AB2387</f>
        <v>1.1908706318986328</v>
      </c>
      <c r="AL2387">
        <f>O2387/K2387</f>
        <v>6.1196486798092059E-2</v>
      </c>
      <c r="AM2387">
        <f>P2387/L2387</f>
        <v>5.1500036198975897E-2</v>
      </c>
      <c r="AN2387">
        <f>K2387/W2387</f>
        <v>0.90048759748628215</v>
      </c>
      <c r="AO2387">
        <f>L2387/X2387</f>
        <v>0.93318408578969914</v>
      </c>
      <c r="AP2387">
        <f>IF(OR(Q2387&lt;0, Q2387="NA"), 0, 1)</f>
        <v>1</v>
      </c>
      <c r="AQ2387">
        <f>IF(OR(S2387&lt;0, S2387="NA"), 0, 1)</f>
        <v>0</v>
      </c>
      <c r="AR2387">
        <f>IFERROR(IF((AF2387-AG2387)&gt;0,1,0),0)</f>
        <v>1</v>
      </c>
      <c r="AS2387">
        <f>IFERROR(IF((S2387-Q2387)&gt;0,1,0),0)</f>
        <v>0</v>
      </c>
      <c r="AT2387">
        <f>IFERROR(IF((AH2387-AI2387)&lt;0,1,0),0)</f>
        <v>1</v>
      </c>
      <c r="AU2387">
        <f>IFERROR(IF((AJ2387-AK2387)&gt;0,1,0),0)</f>
        <v>0</v>
      </c>
      <c r="AV2387">
        <f>IFERROR(IF((AL2387-AM2387)&gt;0,1,0),0)</f>
        <v>1</v>
      </c>
      <c r="AW2387">
        <f>IFERROR(IF((AN2387-AO2387)&gt;0,1,0),0)</f>
        <v>0</v>
      </c>
      <c r="AX2387">
        <f>IFERROR(IF((AC2387-AD2387)&lt;0,1,0),0)</f>
        <v>0</v>
      </c>
      <c r="AY2387">
        <f>SUM(AP2387:AX2387)</f>
        <v>4</v>
      </c>
    </row>
    <row r="2388" spans="1:51" x14ac:dyDescent="0.45">
      <c r="A2388" s="1" t="s">
        <v>2598</v>
      </c>
      <c r="B2388" s="2">
        <v>4046286</v>
      </c>
      <c r="C2388" s="3" t="s">
        <v>5335</v>
      </c>
      <c r="D2388" s="5">
        <v>280.41000000000003</v>
      </c>
      <c r="E2388" s="5">
        <v>77924.09726712</v>
      </c>
      <c r="F2388" s="3" t="s">
        <v>4475</v>
      </c>
      <c r="G2388" s="3" t="s">
        <v>4529</v>
      </c>
      <c r="H2388" s="3" t="s">
        <v>4530</v>
      </c>
      <c r="I2388" s="3" t="s">
        <v>4611</v>
      </c>
      <c r="J2388" s="3" t="s">
        <v>4785</v>
      </c>
      <c r="K2388" s="6">
        <v>6570000</v>
      </c>
      <c r="L2388" s="6">
        <v>6469000</v>
      </c>
      <c r="M2388" s="6">
        <v>4113000</v>
      </c>
      <c r="N2388" s="6">
        <v>4273000</v>
      </c>
      <c r="O2388" s="6">
        <v>3766000</v>
      </c>
      <c r="P2388" s="6">
        <v>3925000</v>
      </c>
      <c r="Q2388" s="6">
        <v>2768000</v>
      </c>
      <c r="R2388" s="6">
        <v>2936000</v>
      </c>
      <c r="S2388" s="6">
        <v>3182000</v>
      </c>
      <c r="T2388" s="6">
        <v>3183000</v>
      </c>
      <c r="U2388" s="6">
        <v>12545000</v>
      </c>
      <c r="V2388" s="6">
        <v>12055000</v>
      </c>
      <c r="W2388" s="6">
        <v>26209000</v>
      </c>
      <c r="X2388" s="6">
        <v>25740000</v>
      </c>
      <c r="Y2388" s="6">
        <v>3573000</v>
      </c>
      <c r="Z2388" s="6">
        <v>3500000</v>
      </c>
      <c r="AA2388" s="6">
        <v>8518000</v>
      </c>
      <c r="AB2388" s="6">
        <v>8283000</v>
      </c>
      <c r="AC2388" s="6">
        <v>278600000</v>
      </c>
      <c r="AD2388" s="6">
        <v>282900000</v>
      </c>
      <c r="AF2388">
        <f>Q2388/W2388</f>
        <v>0.10561257583272922</v>
      </c>
      <c r="AG2388">
        <f>R2388/X2388</f>
        <v>0.11406371406371406</v>
      </c>
      <c r="AH2388">
        <f>U2388/W2388</f>
        <v>0.47865237132282806</v>
      </c>
      <c r="AI2388">
        <f>V2388/X2388</f>
        <v>0.46833721833721836</v>
      </c>
      <c r="AJ2388">
        <f>Y2388/AA2388</f>
        <v>0.41946466306644753</v>
      </c>
      <c r="AK2388">
        <f>Z2388/AB2388</f>
        <v>0.42255221538090065</v>
      </c>
      <c r="AL2388">
        <f>O2388/K2388</f>
        <v>0.57321156773211568</v>
      </c>
      <c r="AM2388">
        <f>P2388/L2388</f>
        <v>0.60673983614159843</v>
      </c>
      <c r="AN2388">
        <f>K2388/W2388</f>
        <v>0.25067724827349386</v>
      </c>
      <c r="AO2388">
        <f>L2388/X2388</f>
        <v>0.25132090132090135</v>
      </c>
      <c r="AP2388">
        <f>IF(OR(Q2388&lt;0, Q2388="NA"), 0, 1)</f>
        <v>1</v>
      </c>
      <c r="AQ2388">
        <f>IF(OR(S2388&lt;0, S2388="NA"), 0, 1)</f>
        <v>1</v>
      </c>
      <c r="AR2388">
        <f>IFERROR(IF((AF2388-AG2388)&gt;0,1,0),0)</f>
        <v>0</v>
      </c>
      <c r="AS2388">
        <f>IFERROR(IF((S2388-Q2388)&gt;0,1,0),0)</f>
        <v>1</v>
      </c>
      <c r="AT2388">
        <f>IFERROR(IF((AH2388-AI2388)&lt;0,1,0),0)</f>
        <v>0</v>
      </c>
      <c r="AU2388">
        <f>IFERROR(IF((AJ2388-AK2388)&gt;0,1,0),0)</f>
        <v>0</v>
      </c>
      <c r="AV2388">
        <f>IFERROR(IF((AL2388-AM2388)&gt;0,1,0),0)</f>
        <v>0</v>
      </c>
      <c r="AW2388">
        <f>IFERROR(IF((AN2388-AO2388)&gt;0,1,0),0)</f>
        <v>0</v>
      </c>
      <c r="AX2388">
        <f>IFERROR(IF((AC2388-AD2388)&lt;0,1,0),0)</f>
        <v>1</v>
      </c>
      <c r="AY2388">
        <f>SUM(AP2388:AX2388)</f>
        <v>4</v>
      </c>
    </row>
    <row r="2389" spans="1:51" x14ac:dyDescent="0.45">
      <c r="A2389" s="1" t="s">
        <v>2603</v>
      </c>
      <c r="B2389" s="2">
        <v>4095241</v>
      </c>
      <c r="C2389" s="3" t="s">
        <v>5337</v>
      </c>
      <c r="D2389" s="7">
        <v>549.67999999999995</v>
      </c>
      <c r="E2389" s="5">
        <v>33595.373571759999</v>
      </c>
      <c r="F2389" s="3" t="s">
        <v>4583</v>
      </c>
      <c r="G2389" s="3" t="s">
        <v>4583</v>
      </c>
      <c r="H2389" s="3" t="s">
        <v>4962</v>
      </c>
      <c r="I2389" s="3" t="s">
        <v>4962</v>
      </c>
      <c r="J2389" s="3" t="s">
        <v>5172</v>
      </c>
      <c r="K2389" s="6">
        <v>6513200</v>
      </c>
      <c r="L2389" s="6">
        <v>6617200</v>
      </c>
      <c r="M2389" s="6">
        <v>1945500</v>
      </c>
      <c r="N2389" s="6">
        <v>2043500</v>
      </c>
      <c r="O2389" s="6">
        <v>1393300</v>
      </c>
      <c r="P2389" s="6">
        <v>1511300</v>
      </c>
      <c r="Q2389" s="6">
        <v>1984400</v>
      </c>
      <c r="R2389" s="6">
        <v>2039400</v>
      </c>
      <c r="S2389" s="6">
        <v>1328400</v>
      </c>
      <c r="T2389" s="6">
        <v>1182400</v>
      </c>
      <c r="U2389" s="6">
        <v>3948000</v>
      </c>
      <c r="V2389" s="6">
        <v>3947000</v>
      </c>
      <c r="W2389" s="6">
        <v>16469000</v>
      </c>
      <c r="X2389" s="6">
        <v>16333000</v>
      </c>
      <c r="Y2389" s="6">
        <v>2319000</v>
      </c>
      <c r="Z2389" s="6">
        <v>2229000</v>
      </c>
      <c r="AA2389" s="6">
        <v>993000</v>
      </c>
      <c r="AB2389" s="6">
        <v>1196000</v>
      </c>
      <c r="AC2389" s="6">
        <v>61118057</v>
      </c>
      <c r="AD2389" s="6">
        <v>61117053</v>
      </c>
      <c r="AF2389">
        <f>Q2389/W2389</f>
        <v>0.1204930475438703</v>
      </c>
      <c r="AG2389">
        <f>R2389/X2389</f>
        <v>0.12486377273005572</v>
      </c>
      <c r="AH2389">
        <f>U2389/W2389</f>
        <v>0.23972311615762948</v>
      </c>
      <c r="AI2389">
        <f>V2389/X2389</f>
        <v>0.24165799302026572</v>
      </c>
      <c r="AJ2389">
        <f>Y2389/AA2389</f>
        <v>2.3353474320241694</v>
      </c>
      <c r="AK2389">
        <f>Z2389/AB2389</f>
        <v>1.8637123745819397</v>
      </c>
      <c r="AL2389">
        <f>O2389/K2389</f>
        <v>0.21391942516735246</v>
      </c>
      <c r="AM2389">
        <f>P2389/L2389</f>
        <v>0.22838965121199298</v>
      </c>
      <c r="AN2389">
        <f>K2389/W2389</f>
        <v>0.39548242151921792</v>
      </c>
      <c r="AO2389">
        <f>L2389/X2389</f>
        <v>0.40514296210126738</v>
      </c>
      <c r="AP2389">
        <f>IF(OR(Q2389&lt;0, Q2389="NA"), 0, 1)</f>
        <v>1</v>
      </c>
      <c r="AQ2389">
        <f>IF(OR(S2389&lt;0, S2389="NA"), 0, 1)</f>
        <v>1</v>
      </c>
      <c r="AR2389">
        <f>IFERROR(IF((AF2389-AG2389)&gt;0,1,0),0)</f>
        <v>0</v>
      </c>
      <c r="AS2389">
        <f>IFERROR(IF((S2389-Q2389)&gt;0,1,0),0)</f>
        <v>0</v>
      </c>
      <c r="AT2389">
        <f>IFERROR(IF((AH2389-AI2389)&lt;0,1,0),0)</f>
        <v>1</v>
      </c>
      <c r="AU2389">
        <f>IFERROR(IF((AJ2389-AK2389)&gt;0,1,0),0)</f>
        <v>1</v>
      </c>
      <c r="AV2389">
        <f>IFERROR(IF((AL2389-AM2389)&gt;0,1,0),0)</f>
        <v>0</v>
      </c>
      <c r="AW2389">
        <f>IFERROR(IF((AN2389-AO2389)&gt;0,1,0),0)</f>
        <v>0</v>
      </c>
      <c r="AX2389">
        <f>IFERROR(IF((AC2389-AD2389)&lt;0,1,0),0)</f>
        <v>0</v>
      </c>
      <c r="AY2389">
        <f>SUM(AP2389:AX2389)</f>
        <v>4</v>
      </c>
    </row>
    <row r="2390" spans="1:51" x14ac:dyDescent="0.45">
      <c r="A2390" s="1" t="s">
        <v>2606</v>
      </c>
      <c r="B2390" s="2">
        <v>4812814</v>
      </c>
      <c r="C2390" s="3" t="s">
        <v>5335</v>
      </c>
      <c r="D2390" s="7">
        <v>173.16</v>
      </c>
      <c r="E2390" s="5">
        <v>9271.0844085600002</v>
      </c>
      <c r="F2390" s="3" t="s">
        <v>4470</v>
      </c>
      <c r="G2390" s="3" t="s">
        <v>4512</v>
      </c>
      <c r="H2390" s="3" t="s">
        <v>4513</v>
      </c>
      <c r="I2390" s="3" t="s">
        <v>4514</v>
      </c>
      <c r="J2390" s="3" t="s">
        <v>4473</v>
      </c>
      <c r="K2390" s="6">
        <v>2042600</v>
      </c>
      <c r="L2390" s="6">
        <v>2016900</v>
      </c>
      <c r="M2390" s="6">
        <v>199000</v>
      </c>
      <c r="N2390" s="6">
        <v>212100</v>
      </c>
      <c r="O2390" s="6">
        <v>129600</v>
      </c>
      <c r="P2390" s="6">
        <v>141700</v>
      </c>
      <c r="Q2390" s="6">
        <v>78600</v>
      </c>
      <c r="R2390" s="6">
        <v>79400</v>
      </c>
      <c r="S2390" s="6">
        <v>223000</v>
      </c>
      <c r="T2390" s="6">
        <v>190400</v>
      </c>
      <c r="U2390" s="6">
        <v>733200</v>
      </c>
      <c r="V2390" s="6">
        <v>746500</v>
      </c>
      <c r="W2390" s="6">
        <v>3087800</v>
      </c>
      <c r="X2390" s="6">
        <v>2893900</v>
      </c>
      <c r="Y2390" s="6">
        <v>1279900</v>
      </c>
      <c r="Z2390" s="6">
        <v>1142200</v>
      </c>
      <c r="AA2390" s="6">
        <v>637600</v>
      </c>
      <c r="AB2390" s="6">
        <v>546200</v>
      </c>
      <c r="AC2390" s="6">
        <v>53540566</v>
      </c>
      <c r="AD2390" s="6">
        <v>53196747</v>
      </c>
      <c r="AF2390">
        <f>Q2390/W2390</f>
        <v>2.545501651661377E-2</v>
      </c>
      <c r="AG2390">
        <f>R2390/X2390</f>
        <v>2.7437022702926847E-2</v>
      </c>
      <c r="AH2390">
        <f>U2390/W2390</f>
        <v>0.23745061208627502</v>
      </c>
      <c r="AI2390">
        <f>V2390/X2390</f>
        <v>0.25795639102940671</v>
      </c>
      <c r="AJ2390">
        <f>Y2390/AA2390</f>
        <v>2.0073713927227104</v>
      </c>
      <c r="AK2390">
        <f>Z2390/AB2390</f>
        <v>2.0911753936287076</v>
      </c>
      <c r="AL2390">
        <f>O2390/K2390</f>
        <v>6.3448545970821502E-2</v>
      </c>
      <c r="AM2390">
        <f>P2390/L2390</f>
        <v>7.0256333977886859E-2</v>
      </c>
      <c r="AN2390">
        <f>K2390/W2390</f>
        <v>0.66150657425999093</v>
      </c>
      <c r="AO2390">
        <f>L2390/X2390</f>
        <v>0.69694875427623626</v>
      </c>
      <c r="AP2390">
        <f>IF(OR(Q2390&lt;0, Q2390="NA"), 0, 1)</f>
        <v>1</v>
      </c>
      <c r="AQ2390">
        <f>IF(OR(S2390&lt;0, S2390="NA"), 0, 1)</f>
        <v>1</v>
      </c>
      <c r="AR2390">
        <f>IFERROR(IF((AF2390-AG2390)&gt;0,1,0),0)</f>
        <v>0</v>
      </c>
      <c r="AS2390">
        <f>IFERROR(IF((S2390-Q2390)&gt;0,1,0),0)</f>
        <v>1</v>
      </c>
      <c r="AT2390">
        <f>IFERROR(IF((AH2390-AI2390)&lt;0,1,0),0)</f>
        <v>1</v>
      </c>
      <c r="AU2390">
        <f>IFERROR(IF((AJ2390-AK2390)&gt;0,1,0),0)</f>
        <v>0</v>
      </c>
      <c r="AV2390">
        <f>IFERROR(IF((AL2390-AM2390)&gt;0,1,0),0)</f>
        <v>0</v>
      </c>
      <c r="AW2390">
        <f>IFERROR(IF((AN2390-AO2390)&gt;0,1,0),0)</f>
        <v>0</v>
      </c>
      <c r="AX2390">
        <f>IFERROR(IF((AC2390-AD2390)&lt;0,1,0),0)</f>
        <v>0</v>
      </c>
      <c r="AY2390">
        <f>SUM(AP2390:AX2390)</f>
        <v>4</v>
      </c>
    </row>
    <row r="2391" spans="1:51" x14ac:dyDescent="0.45">
      <c r="A2391" s="1" t="s">
        <v>2619</v>
      </c>
      <c r="B2391" s="2">
        <v>4151587</v>
      </c>
      <c r="C2391" s="3" t="s">
        <v>5335</v>
      </c>
      <c r="D2391" s="5">
        <v>30.27</v>
      </c>
      <c r="E2391" s="5">
        <v>937.42212522</v>
      </c>
      <c r="F2391" s="3" t="s">
        <v>4485</v>
      </c>
      <c r="G2391" s="3" t="s">
        <v>4517</v>
      </c>
      <c r="H2391" s="3" t="s">
        <v>4518</v>
      </c>
      <c r="I2391" s="3" t="s">
        <v>4551</v>
      </c>
      <c r="J2391" s="3" t="s">
        <v>4552</v>
      </c>
      <c r="K2391" s="6">
        <v>1795737</v>
      </c>
      <c r="L2391" s="6">
        <v>1829210</v>
      </c>
      <c r="M2391" s="6">
        <v>197720</v>
      </c>
      <c r="N2391" s="6">
        <v>172274</v>
      </c>
      <c r="O2391" s="6">
        <v>102950</v>
      </c>
      <c r="P2391" s="6">
        <v>77116</v>
      </c>
      <c r="Q2391" s="6">
        <v>-59660</v>
      </c>
      <c r="R2391" s="6">
        <v>26194</v>
      </c>
      <c r="S2391" s="6">
        <v>79282</v>
      </c>
      <c r="T2391" s="6">
        <v>45954</v>
      </c>
      <c r="U2391" s="6">
        <v>755074</v>
      </c>
      <c r="V2391" s="6">
        <v>809874</v>
      </c>
      <c r="W2391" s="6">
        <v>1834890</v>
      </c>
      <c r="X2391" s="6">
        <v>1861877</v>
      </c>
      <c r="Y2391" s="6">
        <v>632543</v>
      </c>
      <c r="Z2391" s="6">
        <v>642079</v>
      </c>
      <c r="AA2391" s="6">
        <v>434775</v>
      </c>
      <c r="AB2391" s="6">
        <v>386152</v>
      </c>
      <c r="AC2391" s="6">
        <v>30602492</v>
      </c>
      <c r="AD2391" s="6">
        <v>30597624</v>
      </c>
      <c r="AF2391">
        <f>Q2391/W2391</f>
        <v>-3.2514210661129549E-2</v>
      </c>
      <c r="AG2391">
        <f>R2391/X2391</f>
        <v>1.4068598516443353E-2</v>
      </c>
      <c r="AH2391">
        <f>U2391/W2391</f>
        <v>0.41150913678749135</v>
      </c>
      <c r="AI2391">
        <f>V2391/X2391</f>
        <v>0.43497717625815241</v>
      </c>
      <c r="AJ2391">
        <f>Y2391/AA2391</f>
        <v>1.4548743603013052</v>
      </c>
      <c r="AK2391">
        <f>Z2391/AB2391</f>
        <v>1.6627623319314675</v>
      </c>
      <c r="AL2391">
        <f>O2391/K2391</f>
        <v>5.7330221519075457E-2</v>
      </c>
      <c r="AM2391">
        <f>P2391/L2391</f>
        <v>4.215809010447133E-2</v>
      </c>
      <c r="AN2391">
        <f>K2391/W2391</f>
        <v>0.97866193613786112</v>
      </c>
      <c r="AO2391">
        <f>L2391/X2391</f>
        <v>0.98245480233119586</v>
      </c>
      <c r="AP2391">
        <f>IF(OR(Q2391&lt;0, Q2391="NA"), 0, 1)</f>
        <v>0</v>
      </c>
      <c r="AQ2391">
        <f>IF(OR(S2391&lt;0, S2391="NA"), 0, 1)</f>
        <v>1</v>
      </c>
      <c r="AR2391">
        <f>IFERROR(IF((AF2391-AG2391)&gt;0,1,0),0)</f>
        <v>0</v>
      </c>
      <c r="AS2391">
        <f>IFERROR(IF((S2391-Q2391)&gt;0,1,0),0)</f>
        <v>1</v>
      </c>
      <c r="AT2391">
        <f>IFERROR(IF((AH2391-AI2391)&lt;0,1,0),0)</f>
        <v>1</v>
      </c>
      <c r="AU2391">
        <f>IFERROR(IF((AJ2391-AK2391)&gt;0,1,0),0)</f>
        <v>0</v>
      </c>
      <c r="AV2391">
        <f>IFERROR(IF((AL2391-AM2391)&gt;0,1,0),0)</f>
        <v>1</v>
      </c>
      <c r="AW2391">
        <f>IFERROR(IF((AN2391-AO2391)&gt;0,1,0),0)</f>
        <v>0</v>
      </c>
      <c r="AX2391">
        <f>IFERROR(IF((AC2391-AD2391)&lt;0,1,0),0)</f>
        <v>0</v>
      </c>
      <c r="AY2391">
        <f>SUM(AP2391:AX2391)</f>
        <v>4</v>
      </c>
    </row>
    <row r="2392" spans="1:51" x14ac:dyDescent="0.45">
      <c r="A2392" s="1" t="s">
        <v>2637</v>
      </c>
      <c r="B2392" s="2">
        <v>103678</v>
      </c>
      <c r="C2392" s="3" t="s">
        <v>5335</v>
      </c>
      <c r="D2392" s="5">
        <v>9.0500000000000007</v>
      </c>
      <c r="E2392" s="5">
        <v>200.83130120000001</v>
      </c>
      <c r="F2392" s="3" t="s">
        <v>4480</v>
      </c>
      <c r="G2392" s="3" t="s">
        <v>4491</v>
      </c>
      <c r="H2392" s="3" t="s">
        <v>4663</v>
      </c>
      <c r="I2392" s="3" t="s">
        <v>4663</v>
      </c>
      <c r="J2392" s="3" t="s">
        <v>4595</v>
      </c>
      <c r="K2392" s="6">
        <v>293257</v>
      </c>
      <c r="L2392" s="6">
        <v>286466</v>
      </c>
      <c r="M2392" s="6">
        <v>150782</v>
      </c>
      <c r="N2392" s="6">
        <v>149598</v>
      </c>
      <c r="O2392" s="6">
        <v>148852</v>
      </c>
      <c r="P2392" s="6">
        <v>147576</v>
      </c>
      <c r="Q2392" s="6">
        <v>46100</v>
      </c>
      <c r="R2392" s="6">
        <v>48720</v>
      </c>
      <c r="S2392" s="6">
        <v>106771</v>
      </c>
      <c r="T2392" s="6">
        <v>115380</v>
      </c>
      <c r="U2392" s="6">
        <v>2307169</v>
      </c>
      <c r="V2392" s="6">
        <v>2204585</v>
      </c>
      <c r="W2392" s="6">
        <v>2880052</v>
      </c>
      <c r="X2392" s="6">
        <v>2760876</v>
      </c>
      <c r="Y2392" s="6">
        <v>2590798</v>
      </c>
      <c r="Z2392" s="6">
        <v>2470352</v>
      </c>
      <c r="AA2392" s="6">
        <v>82575</v>
      </c>
      <c r="AB2392" s="6">
        <v>72037</v>
      </c>
      <c r="AC2392" s="6">
        <v>22207833</v>
      </c>
      <c r="AD2392" s="6">
        <v>22324325</v>
      </c>
      <c r="AF2392">
        <f>Q2392/W2392</f>
        <v>1.6006655435387974E-2</v>
      </c>
      <c r="AG2392">
        <f>R2392/X2392</f>
        <v>1.7646573044207709E-2</v>
      </c>
      <c r="AH2392">
        <f>U2392/W2392</f>
        <v>0.80108588317155383</v>
      </c>
      <c r="AI2392">
        <f>V2392/X2392</f>
        <v>0.79850924126979983</v>
      </c>
      <c r="AJ2392">
        <f>Y2392/AA2392</f>
        <v>31.375089312745988</v>
      </c>
      <c r="AK2392">
        <f>Z2392/AB2392</f>
        <v>34.292821744381357</v>
      </c>
      <c r="AL2392">
        <f>O2392/K2392</f>
        <v>0.50758208670210769</v>
      </c>
      <c r="AM2392">
        <f>P2392/L2392</f>
        <v>0.51516061242870004</v>
      </c>
      <c r="AN2392">
        <f>K2392/W2392</f>
        <v>0.10182350874220326</v>
      </c>
      <c r="AO2392">
        <f>L2392/X2392</f>
        <v>0.10375909675045167</v>
      </c>
      <c r="AP2392">
        <f>IF(OR(Q2392&lt;0, Q2392="NA"), 0, 1)</f>
        <v>1</v>
      </c>
      <c r="AQ2392">
        <f>IF(OR(S2392&lt;0, S2392="NA"), 0, 1)</f>
        <v>1</v>
      </c>
      <c r="AR2392">
        <f>IFERROR(IF((AF2392-AG2392)&gt;0,1,0),0)</f>
        <v>0</v>
      </c>
      <c r="AS2392">
        <f>IFERROR(IF((S2392-Q2392)&gt;0,1,0),0)</f>
        <v>1</v>
      </c>
      <c r="AT2392">
        <f>IFERROR(IF((AH2392-AI2392)&lt;0,1,0),0)</f>
        <v>0</v>
      </c>
      <c r="AU2392">
        <f>IFERROR(IF((AJ2392-AK2392)&gt;0,1,0),0)</f>
        <v>0</v>
      </c>
      <c r="AV2392">
        <f>IFERROR(IF((AL2392-AM2392)&gt;0,1,0),0)</f>
        <v>0</v>
      </c>
      <c r="AW2392">
        <f>IFERROR(IF((AN2392-AO2392)&gt;0,1,0),0)</f>
        <v>0</v>
      </c>
      <c r="AX2392">
        <f>IFERROR(IF((AC2392-AD2392)&lt;0,1,0),0)</f>
        <v>1</v>
      </c>
      <c r="AY2392">
        <f>SUM(AP2392:AX2392)</f>
        <v>4</v>
      </c>
    </row>
    <row r="2393" spans="1:51" x14ac:dyDescent="0.45">
      <c r="A2393" s="1" t="s">
        <v>2639</v>
      </c>
      <c r="B2393" s="2">
        <v>4910627</v>
      </c>
      <c r="C2393" s="3" t="s">
        <v>5337</v>
      </c>
      <c r="D2393" s="5">
        <v>15.32</v>
      </c>
      <c r="E2393" s="5">
        <v>163.1860356</v>
      </c>
      <c r="F2393" s="3" t="s">
        <v>4559</v>
      </c>
      <c r="G2393" s="3" t="s">
        <v>4821</v>
      </c>
      <c r="H2393" s="3" t="s">
        <v>4822</v>
      </c>
      <c r="I2393" s="3" t="s">
        <v>4822</v>
      </c>
      <c r="J2393" s="3" t="s">
        <v>5178</v>
      </c>
      <c r="K2393" s="6">
        <v>674475</v>
      </c>
      <c r="L2393" s="6">
        <v>770181</v>
      </c>
      <c r="M2393" s="6">
        <v>27032</v>
      </c>
      <c r="N2393" s="6">
        <v>47341</v>
      </c>
      <c r="O2393" s="6">
        <v>23347</v>
      </c>
      <c r="P2393" s="6">
        <v>34248</v>
      </c>
      <c r="Q2393" s="6">
        <v>7325</v>
      </c>
      <c r="R2393" s="6">
        <v>29330</v>
      </c>
      <c r="S2393" s="6">
        <v>39945</v>
      </c>
      <c r="T2393" s="6">
        <v>60803</v>
      </c>
      <c r="U2393" s="6" t="s">
        <v>4474</v>
      </c>
      <c r="V2393" s="6" t="s">
        <v>4474</v>
      </c>
      <c r="W2393" s="6">
        <v>291237</v>
      </c>
      <c r="X2393" s="6">
        <v>293531</v>
      </c>
      <c r="Y2393" s="6">
        <v>224975</v>
      </c>
      <c r="Z2393" s="6">
        <v>224315</v>
      </c>
      <c r="AA2393" s="6">
        <v>72376</v>
      </c>
      <c r="AB2393" s="6">
        <v>75179</v>
      </c>
      <c r="AC2393" s="6">
        <v>10651000</v>
      </c>
      <c r="AD2393" s="6">
        <v>10651000</v>
      </c>
      <c r="AF2393">
        <f>Q2393/W2393</f>
        <v>2.5151337227069363E-2</v>
      </c>
      <c r="AG2393">
        <f>R2393/X2393</f>
        <v>9.9921303031025685E-2</v>
      </c>
      <c r="AH2393" t="e">
        <f>U2393/W2393</f>
        <v>#VALUE!</v>
      </c>
      <c r="AI2393" t="e">
        <f>V2393/X2393</f>
        <v>#VALUE!</v>
      </c>
      <c r="AJ2393">
        <f>Y2393/AA2393</f>
        <v>3.1084199182049299</v>
      </c>
      <c r="AK2393">
        <f>Z2393/AB2393</f>
        <v>2.9837454608334775</v>
      </c>
      <c r="AL2393">
        <f>O2393/K2393</f>
        <v>3.4615070981133471E-2</v>
      </c>
      <c r="AM2393">
        <f>P2393/L2393</f>
        <v>4.4467469335130315E-2</v>
      </c>
      <c r="AN2393">
        <f>K2393/W2393</f>
        <v>2.3158973619423358</v>
      </c>
      <c r="AO2393">
        <f>L2393/X2393</f>
        <v>2.6238489290739309</v>
      </c>
      <c r="AP2393">
        <f>IF(OR(Q2393&lt;0, Q2393="NA"), 0, 1)</f>
        <v>1</v>
      </c>
      <c r="AQ2393">
        <f>IF(OR(S2393&lt;0, S2393="NA"), 0, 1)</f>
        <v>1</v>
      </c>
      <c r="AR2393">
        <f>IFERROR(IF((AF2393-AG2393)&gt;0,1,0),0)</f>
        <v>0</v>
      </c>
      <c r="AS2393">
        <f>IFERROR(IF((S2393-Q2393)&gt;0,1,0),0)</f>
        <v>1</v>
      </c>
      <c r="AT2393">
        <f>IFERROR(IF((AH2393-AI2393)&lt;0,1,0),0)</f>
        <v>0</v>
      </c>
      <c r="AU2393">
        <f>IFERROR(IF((AJ2393-AK2393)&gt;0,1,0),0)</f>
        <v>1</v>
      </c>
      <c r="AV2393">
        <f>IFERROR(IF((AL2393-AM2393)&gt;0,1,0),0)</f>
        <v>0</v>
      </c>
      <c r="AW2393">
        <f>IFERROR(IF((AN2393-AO2393)&gt;0,1,0),0)</f>
        <v>0</v>
      </c>
      <c r="AX2393">
        <f>IFERROR(IF((AC2393-AD2393)&lt;0,1,0),0)</f>
        <v>0</v>
      </c>
      <c r="AY2393">
        <f>SUM(AP2393:AX2393)</f>
        <v>4</v>
      </c>
    </row>
    <row r="2394" spans="1:51" x14ac:dyDescent="0.45">
      <c r="A2394" s="1" t="s">
        <v>2643</v>
      </c>
      <c r="B2394" s="2">
        <v>6336799</v>
      </c>
      <c r="C2394" s="3" t="s">
        <v>5335</v>
      </c>
      <c r="D2394" s="5">
        <v>6.04</v>
      </c>
      <c r="E2394" s="5">
        <v>472.04654204000002</v>
      </c>
      <c r="F2394" s="3" t="s">
        <v>4470</v>
      </c>
      <c r="G2394" s="3" t="s">
        <v>4471</v>
      </c>
      <c r="H2394" s="3" t="s">
        <v>4489</v>
      </c>
      <c r="I2394" s="3" t="s">
        <v>4489</v>
      </c>
      <c r="J2394" s="3" t="s">
        <v>4495</v>
      </c>
      <c r="K2394" s="6">
        <v>13929</v>
      </c>
      <c r="L2394" s="6">
        <v>8122</v>
      </c>
      <c r="M2394" s="6">
        <v>-162807</v>
      </c>
      <c r="N2394" s="6">
        <v>-155309</v>
      </c>
      <c r="O2394" s="6">
        <v>-176476</v>
      </c>
      <c r="P2394" s="6">
        <v>-169197</v>
      </c>
      <c r="Q2394" s="6">
        <v>-88177</v>
      </c>
      <c r="R2394" s="6">
        <v>-93144</v>
      </c>
      <c r="S2394" s="6">
        <v>-95766</v>
      </c>
      <c r="T2394" s="6">
        <v>-95158</v>
      </c>
      <c r="U2394" s="6">
        <v>72942</v>
      </c>
      <c r="V2394" s="6">
        <v>72665</v>
      </c>
      <c r="W2394" s="6">
        <v>299488</v>
      </c>
      <c r="X2394" s="6">
        <v>266651</v>
      </c>
      <c r="Y2394" s="6">
        <v>139046</v>
      </c>
      <c r="Z2394" s="6">
        <v>110774</v>
      </c>
      <c r="AA2394" s="6">
        <v>59418</v>
      </c>
      <c r="AB2394" s="6">
        <v>47006</v>
      </c>
      <c r="AC2394" s="6">
        <v>77695418</v>
      </c>
      <c r="AD2394" s="6">
        <v>64684187</v>
      </c>
      <c r="AF2394">
        <f>Q2394/W2394</f>
        <v>-0.2944258200662464</v>
      </c>
      <c r="AG2394">
        <f>R2394/X2394</f>
        <v>-0.34931052199316709</v>
      </c>
      <c r="AH2394">
        <f>U2394/W2394</f>
        <v>0.24355566834063469</v>
      </c>
      <c r="AI2394">
        <f>V2394/X2394</f>
        <v>0.27250975994839699</v>
      </c>
      <c r="AJ2394">
        <f>Y2394/AA2394</f>
        <v>2.3401326197448586</v>
      </c>
      <c r="AK2394">
        <f>Z2394/AB2394</f>
        <v>2.3565927753903755</v>
      </c>
      <c r="AL2394">
        <f>O2394/K2394</f>
        <v>-12.66968195850384</v>
      </c>
      <c r="AM2394">
        <f>P2394/L2394</f>
        <v>-20.831937946318639</v>
      </c>
      <c r="AN2394">
        <f>K2394/W2394</f>
        <v>4.6509376001709582E-2</v>
      </c>
      <c r="AO2394">
        <f>L2394/X2394</f>
        <v>3.045928948325714E-2</v>
      </c>
      <c r="AP2394">
        <f>IF(OR(Q2394&lt;0, Q2394="NA"), 0, 1)</f>
        <v>0</v>
      </c>
      <c r="AQ2394">
        <f>IF(OR(S2394&lt;0, S2394="NA"), 0, 1)</f>
        <v>0</v>
      </c>
      <c r="AR2394">
        <f>IFERROR(IF((AF2394-AG2394)&gt;0,1,0),0)</f>
        <v>1</v>
      </c>
      <c r="AS2394">
        <f>IFERROR(IF((S2394-Q2394)&gt;0,1,0),0)</f>
        <v>0</v>
      </c>
      <c r="AT2394">
        <f>IFERROR(IF((AH2394-AI2394)&lt;0,1,0),0)</f>
        <v>1</v>
      </c>
      <c r="AU2394">
        <f>IFERROR(IF((AJ2394-AK2394)&gt;0,1,0),0)</f>
        <v>0</v>
      </c>
      <c r="AV2394">
        <f>IFERROR(IF((AL2394-AM2394)&gt;0,1,0),0)</f>
        <v>1</v>
      </c>
      <c r="AW2394">
        <f>IFERROR(IF((AN2394-AO2394)&gt;0,1,0),0)</f>
        <v>1</v>
      </c>
      <c r="AX2394">
        <f>IFERROR(IF((AC2394-AD2394)&lt;0,1,0),0)</f>
        <v>0</v>
      </c>
      <c r="AY2394">
        <f>SUM(AP2394:AX2394)</f>
        <v>4</v>
      </c>
    </row>
    <row r="2395" spans="1:51" x14ac:dyDescent="0.45">
      <c r="A2395" s="1" t="s">
        <v>2654</v>
      </c>
      <c r="B2395" s="2">
        <v>26633089</v>
      </c>
      <c r="C2395" s="3" t="s">
        <v>5337</v>
      </c>
      <c r="D2395" s="5">
        <v>19.989999999999998</v>
      </c>
      <c r="E2395" s="5">
        <v>1509.7493077199999</v>
      </c>
      <c r="F2395" s="3" t="s">
        <v>4500</v>
      </c>
      <c r="G2395" s="3" t="s">
        <v>4501</v>
      </c>
      <c r="H2395" s="3" t="s">
        <v>4502</v>
      </c>
      <c r="I2395" s="3" t="s">
        <v>4538</v>
      </c>
      <c r="J2395" s="3" t="s">
        <v>4504</v>
      </c>
      <c r="K2395" s="6">
        <v>311440</v>
      </c>
      <c r="L2395" s="6">
        <v>307559</v>
      </c>
      <c r="M2395" s="6">
        <v>54875</v>
      </c>
      <c r="N2395" s="6">
        <v>59925</v>
      </c>
      <c r="O2395" s="6">
        <v>15778</v>
      </c>
      <c r="P2395" s="6">
        <v>20652</v>
      </c>
      <c r="Q2395" s="6">
        <v>-51601</v>
      </c>
      <c r="R2395" s="6">
        <v>-46619</v>
      </c>
      <c r="S2395" s="6">
        <v>76467</v>
      </c>
      <c r="T2395" s="6">
        <v>77173</v>
      </c>
      <c r="U2395" s="6">
        <v>466137</v>
      </c>
      <c r="V2395" s="6">
        <v>467073</v>
      </c>
      <c r="W2395" s="6">
        <v>967943</v>
      </c>
      <c r="X2395" s="6">
        <v>986936</v>
      </c>
      <c r="Y2395" s="6">
        <v>133443</v>
      </c>
      <c r="Z2395" s="6">
        <v>140256</v>
      </c>
      <c r="AA2395" s="6">
        <v>71619</v>
      </c>
      <c r="AB2395" s="6">
        <v>68748</v>
      </c>
      <c r="AC2395" s="6">
        <v>75107642</v>
      </c>
      <c r="AD2395" s="6">
        <v>75773928</v>
      </c>
      <c r="AF2395">
        <f>Q2395/W2395</f>
        <v>-5.3309957301204719E-2</v>
      </c>
      <c r="AG2395">
        <f>R2395/X2395</f>
        <v>-4.7236092309937014E-2</v>
      </c>
      <c r="AH2395">
        <f>U2395/W2395</f>
        <v>0.48157484479974544</v>
      </c>
      <c r="AI2395">
        <f>V2395/X2395</f>
        <v>0.47325561130610294</v>
      </c>
      <c r="AJ2395">
        <f>Y2395/AA2395</f>
        <v>1.8632346165123781</v>
      </c>
      <c r="AK2395">
        <f>Z2395/AB2395</f>
        <v>2.0401466224471982</v>
      </c>
      <c r="AL2395">
        <f>O2395/K2395</f>
        <v>5.0661443616748007E-2</v>
      </c>
      <c r="AM2395">
        <f>P2395/L2395</f>
        <v>6.7148091910820357E-2</v>
      </c>
      <c r="AN2395">
        <f>K2395/W2395</f>
        <v>0.32175448347681629</v>
      </c>
      <c r="AO2395">
        <f>L2395/X2395</f>
        <v>0.31163013609798407</v>
      </c>
      <c r="AP2395">
        <f>IF(OR(Q2395&lt;0, Q2395="NA"), 0, 1)</f>
        <v>0</v>
      </c>
      <c r="AQ2395">
        <f>IF(OR(S2395&lt;0, S2395="NA"), 0, 1)</f>
        <v>1</v>
      </c>
      <c r="AR2395">
        <f>IFERROR(IF((AF2395-AG2395)&gt;0,1,0),0)</f>
        <v>0</v>
      </c>
      <c r="AS2395">
        <f>IFERROR(IF((S2395-Q2395)&gt;0,1,0),0)</f>
        <v>1</v>
      </c>
      <c r="AT2395">
        <f>IFERROR(IF((AH2395-AI2395)&lt;0,1,0),0)</f>
        <v>0</v>
      </c>
      <c r="AU2395">
        <f>IFERROR(IF((AJ2395-AK2395)&gt;0,1,0),0)</f>
        <v>0</v>
      </c>
      <c r="AV2395">
        <f>IFERROR(IF((AL2395-AM2395)&gt;0,1,0),0)</f>
        <v>0</v>
      </c>
      <c r="AW2395">
        <f>IFERROR(IF((AN2395-AO2395)&gt;0,1,0),0)</f>
        <v>1</v>
      </c>
      <c r="AX2395">
        <f>IFERROR(IF((AC2395-AD2395)&lt;0,1,0),0)</f>
        <v>1</v>
      </c>
      <c r="AY2395">
        <f>SUM(AP2395:AX2395)</f>
        <v>4</v>
      </c>
    </row>
    <row r="2396" spans="1:51" x14ac:dyDescent="0.45">
      <c r="A2396" s="1" t="s">
        <v>2663</v>
      </c>
      <c r="B2396" s="2">
        <v>4984328</v>
      </c>
      <c r="C2396" s="3" t="s">
        <v>5337</v>
      </c>
      <c r="D2396" s="5">
        <v>14.66</v>
      </c>
      <c r="E2396" s="5">
        <v>622.96684847999995</v>
      </c>
      <c r="F2396" s="3" t="s">
        <v>4583</v>
      </c>
      <c r="G2396" s="3" t="s">
        <v>4583</v>
      </c>
      <c r="H2396" s="3" t="s">
        <v>4602</v>
      </c>
      <c r="I2396" s="3" t="s">
        <v>4635</v>
      </c>
      <c r="J2396" s="3" t="s">
        <v>4636</v>
      </c>
      <c r="K2396" s="6">
        <v>1171600</v>
      </c>
      <c r="L2396" s="6">
        <v>1298600</v>
      </c>
      <c r="M2396" s="6">
        <v>57000</v>
      </c>
      <c r="N2396" s="6">
        <v>99200</v>
      </c>
      <c r="O2396" s="6">
        <v>2500</v>
      </c>
      <c r="P2396" s="6">
        <v>44300</v>
      </c>
      <c r="Q2396" s="6">
        <v>24000</v>
      </c>
      <c r="R2396" s="6">
        <v>54700</v>
      </c>
      <c r="S2396" s="6">
        <v>100500</v>
      </c>
      <c r="T2396" s="6">
        <v>143900</v>
      </c>
      <c r="U2396" s="6" t="s">
        <v>4474</v>
      </c>
      <c r="V2396" s="6" t="s">
        <v>4474</v>
      </c>
      <c r="W2396" s="6">
        <v>1133400</v>
      </c>
      <c r="X2396" s="6">
        <v>1120400</v>
      </c>
      <c r="Y2396" s="6">
        <v>602000</v>
      </c>
      <c r="Z2396" s="6">
        <v>606800</v>
      </c>
      <c r="AA2396" s="6">
        <v>228200</v>
      </c>
      <c r="AB2396" s="6">
        <v>195300</v>
      </c>
      <c r="AC2396" s="6">
        <v>42494100</v>
      </c>
      <c r="AD2396" s="6">
        <v>43636205</v>
      </c>
      <c r="AF2396">
        <f>Q2396/W2396</f>
        <v>2.1175224986765485E-2</v>
      </c>
      <c r="AG2396">
        <f>R2396/X2396</f>
        <v>4.8821849339521599E-2</v>
      </c>
      <c r="AH2396" t="e">
        <f>U2396/W2396</f>
        <v>#VALUE!</v>
      </c>
      <c r="AI2396" t="e">
        <f>V2396/X2396</f>
        <v>#VALUE!</v>
      </c>
      <c r="AJ2396">
        <f>Y2396/AA2396</f>
        <v>2.6380368098159508</v>
      </c>
      <c r="AK2396">
        <f>Z2396/AB2396</f>
        <v>3.1070148489503326</v>
      </c>
      <c r="AL2396">
        <f>O2396/K2396</f>
        <v>2.1338340730624786E-3</v>
      </c>
      <c r="AM2396">
        <f>P2396/L2396</f>
        <v>3.4113660865547513E-2</v>
      </c>
      <c r="AN2396">
        <f>K2396/W2396</f>
        <v>1.0337038997706016</v>
      </c>
      <c r="AO2396">
        <f>L2396/X2396</f>
        <v>1.1590503391645841</v>
      </c>
      <c r="AP2396">
        <f>IF(OR(Q2396&lt;0, Q2396="NA"), 0, 1)</f>
        <v>1</v>
      </c>
      <c r="AQ2396">
        <f>IF(OR(S2396&lt;0, S2396="NA"), 0, 1)</f>
        <v>1</v>
      </c>
      <c r="AR2396">
        <f>IFERROR(IF((AF2396-AG2396)&gt;0,1,0),0)</f>
        <v>0</v>
      </c>
      <c r="AS2396">
        <f>IFERROR(IF((S2396-Q2396)&gt;0,1,0),0)</f>
        <v>1</v>
      </c>
      <c r="AT2396">
        <f>IFERROR(IF((AH2396-AI2396)&lt;0,1,0),0)</f>
        <v>0</v>
      </c>
      <c r="AU2396">
        <f>IFERROR(IF((AJ2396-AK2396)&gt;0,1,0),0)</f>
        <v>0</v>
      </c>
      <c r="AV2396">
        <f>IFERROR(IF((AL2396-AM2396)&gt;0,1,0),0)</f>
        <v>0</v>
      </c>
      <c r="AW2396">
        <f>IFERROR(IF((AN2396-AO2396)&gt;0,1,0),0)</f>
        <v>0</v>
      </c>
      <c r="AX2396">
        <f>IFERROR(IF((AC2396-AD2396)&lt;0,1,0),0)</f>
        <v>1</v>
      </c>
      <c r="AY2396">
        <f>SUM(AP2396:AX2396)</f>
        <v>4</v>
      </c>
    </row>
    <row r="2397" spans="1:51" x14ac:dyDescent="0.45">
      <c r="A2397" s="1" t="s">
        <v>2668</v>
      </c>
      <c r="B2397" s="2">
        <v>4050644</v>
      </c>
      <c r="C2397" s="3" t="s">
        <v>5337</v>
      </c>
      <c r="D2397" s="5">
        <v>60.35</v>
      </c>
      <c r="E2397" s="5">
        <v>675.77666875</v>
      </c>
      <c r="F2397" s="3" t="s">
        <v>4480</v>
      </c>
      <c r="G2397" s="3" t="s">
        <v>4481</v>
      </c>
      <c r="H2397" s="3" t="s">
        <v>4481</v>
      </c>
      <c r="I2397" s="3" t="s">
        <v>4482</v>
      </c>
      <c r="J2397" s="3" t="s">
        <v>4484</v>
      </c>
      <c r="K2397" s="6">
        <v>269464</v>
      </c>
      <c r="L2397" s="6">
        <v>258016</v>
      </c>
      <c r="M2397" s="6" t="s">
        <v>4474</v>
      </c>
      <c r="N2397" s="6" t="s">
        <v>4474</v>
      </c>
      <c r="O2397" s="6">
        <v>295947</v>
      </c>
      <c r="P2397" s="6">
        <v>295851</v>
      </c>
      <c r="Q2397" s="6">
        <v>59836</v>
      </c>
      <c r="R2397" s="6">
        <v>69633</v>
      </c>
      <c r="S2397" s="6">
        <v>34306</v>
      </c>
      <c r="T2397" s="6">
        <v>56987</v>
      </c>
      <c r="U2397" s="6">
        <v>107478</v>
      </c>
      <c r="V2397" s="6">
        <v>107514</v>
      </c>
      <c r="W2397" s="6">
        <v>7403358</v>
      </c>
      <c r="X2397" s="6">
        <v>7265591</v>
      </c>
      <c r="Y2397" s="6" t="s">
        <v>4474</v>
      </c>
      <c r="Z2397" s="6" t="s">
        <v>4474</v>
      </c>
      <c r="AA2397" s="6" t="s">
        <v>4474</v>
      </c>
      <c r="AB2397" s="6" t="s">
        <v>4474</v>
      </c>
      <c r="AC2397" s="6">
        <v>11194411</v>
      </c>
      <c r="AD2397" s="6">
        <v>11192936</v>
      </c>
      <c r="AF2397">
        <f>Q2397/W2397</f>
        <v>8.0822783390996356E-3</v>
      </c>
      <c r="AG2397">
        <f>R2397/X2397</f>
        <v>9.5839416229182191E-3</v>
      </c>
      <c r="AH2397">
        <f>U2397/W2397</f>
        <v>1.4517466263282149E-2</v>
      </c>
      <c r="AI2397">
        <f>V2397/X2397</f>
        <v>1.4797695053299862E-2</v>
      </c>
      <c r="AJ2397" t="e">
        <f>Y2397/AA2397</f>
        <v>#VALUE!</v>
      </c>
      <c r="AK2397" t="e">
        <f>Z2397/AB2397</f>
        <v>#VALUE!</v>
      </c>
      <c r="AL2397">
        <f>O2397/K2397</f>
        <v>1.0982802897604134</v>
      </c>
      <c r="AM2397">
        <f>P2397/L2397</f>
        <v>1.1466381929802802</v>
      </c>
      <c r="AN2397">
        <f>K2397/W2397</f>
        <v>3.6397537441793304E-2</v>
      </c>
      <c r="AO2397">
        <f>L2397/X2397</f>
        <v>3.5512045750992587E-2</v>
      </c>
      <c r="AP2397">
        <f>IF(OR(Q2397&lt;0, Q2397="NA"), 0, 1)</f>
        <v>1</v>
      </c>
      <c r="AQ2397">
        <f>IF(OR(S2397&lt;0, S2397="NA"), 0, 1)</f>
        <v>1</v>
      </c>
      <c r="AR2397">
        <f>IFERROR(IF((AF2397-AG2397)&gt;0,1,0),0)</f>
        <v>0</v>
      </c>
      <c r="AS2397">
        <f>IFERROR(IF((S2397-Q2397)&gt;0,1,0),0)</f>
        <v>0</v>
      </c>
      <c r="AT2397">
        <f>IFERROR(IF((AH2397-AI2397)&lt;0,1,0),0)</f>
        <v>1</v>
      </c>
      <c r="AU2397">
        <f>IFERROR(IF((AJ2397-AK2397)&gt;0,1,0),0)</f>
        <v>0</v>
      </c>
      <c r="AV2397">
        <f>IFERROR(IF((AL2397-AM2397)&gt;0,1,0),0)</f>
        <v>0</v>
      </c>
      <c r="AW2397">
        <f>IFERROR(IF((AN2397-AO2397)&gt;0,1,0),0)</f>
        <v>1</v>
      </c>
      <c r="AX2397">
        <f>IFERROR(IF((AC2397-AD2397)&lt;0,1,0),0)</f>
        <v>0</v>
      </c>
      <c r="AY2397">
        <f>SUM(AP2397:AX2397)</f>
        <v>4</v>
      </c>
    </row>
    <row r="2398" spans="1:51" x14ac:dyDescent="0.45">
      <c r="A2398" s="1" t="s">
        <v>2679</v>
      </c>
      <c r="B2398" s="2">
        <v>4133448</v>
      </c>
      <c r="C2398" s="3" t="s">
        <v>5335</v>
      </c>
      <c r="D2398" s="5">
        <v>58.48</v>
      </c>
      <c r="E2398" s="5">
        <v>31404.358484320001</v>
      </c>
      <c r="F2398" s="3" t="s">
        <v>4500</v>
      </c>
      <c r="G2398" s="3" t="s">
        <v>4539</v>
      </c>
      <c r="H2398" s="3" t="s">
        <v>4539</v>
      </c>
      <c r="I2398" s="3" t="s">
        <v>4582</v>
      </c>
      <c r="J2398" s="3" t="s">
        <v>5376</v>
      </c>
      <c r="K2398" s="6">
        <v>5496600</v>
      </c>
      <c r="L2398" s="6">
        <v>6587100</v>
      </c>
      <c r="M2398" s="6">
        <v>1950800</v>
      </c>
      <c r="N2398" s="6">
        <v>2720900</v>
      </c>
      <c r="O2398" s="6">
        <v>1136900</v>
      </c>
      <c r="P2398" s="6">
        <v>1875600</v>
      </c>
      <c r="Q2398" s="6">
        <v>781600</v>
      </c>
      <c r="R2398" s="6">
        <v>1369800</v>
      </c>
      <c r="S2398" s="6">
        <v>1704000</v>
      </c>
      <c r="T2398" s="6">
        <v>2276600</v>
      </c>
      <c r="U2398" s="6">
        <v>4476600</v>
      </c>
      <c r="V2398" s="6">
        <v>6167900</v>
      </c>
      <c r="W2398" s="6">
        <v>15622300</v>
      </c>
      <c r="X2398" s="6">
        <v>15839700</v>
      </c>
      <c r="Y2398" s="6">
        <v>2905500</v>
      </c>
      <c r="Z2398" s="6">
        <v>2948300</v>
      </c>
      <c r="AA2398" s="6">
        <v>3285700</v>
      </c>
      <c r="AB2398" s="6">
        <v>1520300</v>
      </c>
      <c r="AC2398" s="6">
        <v>537010234</v>
      </c>
      <c r="AD2398" s="6">
        <v>536505077</v>
      </c>
      <c r="AF2398">
        <f>Q2398/W2398</f>
        <v>5.003104536463901E-2</v>
      </c>
      <c r="AG2398">
        <f>R2398/X2398</f>
        <v>8.6478910585427754E-2</v>
      </c>
      <c r="AH2398">
        <f>U2398/W2398</f>
        <v>0.28655191617111436</v>
      </c>
      <c r="AI2398">
        <f>V2398/X2398</f>
        <v>0.38939500116795139</v>
      </c>
      <c r="AJ2398">
        <f>Y2398/AA2398</f>
        <v>0.88428645341936274</v>
      </c>
      <c r="AK2398">
        <f>Z2398/AB2398</f>
        <v>1.9392882983621653</v>
      </c>
      <c r="AL2398">
        <f>O2398/K2398</f>
        <v>0.20683695375322927</v>
      </c>
      <c r="AM2398">
        <f>P2398/L2398</f>
        <v>0.28473835223391175</v>
      </c>
      <c r="AN2398">
        <f>K2398/W2398</f>
        <v>0.35184319850470164</v>
      </c>
      <c r="AO2398">
        <f>L2398/X2398</f>
        <v>0.41586014886645578</v>
      </c>
      <c r="AP2398">
        <f>IF(OR(Q2398&lt;0, Q2398="NA"), 0, 1)</f>
        <v>1</v>
      </c>
      <c r="AQ2398">
        <f>IF(OR(S2398&lt;0, S2398="NA"), 0, 1)</f>
        <v>1</v>
      </c>
      <c r="AR2398">
        <f>IFERROR(IF((AF2398-AG2398)&gt;0,1,0),0)</f>
        <v>0</v>
      </c>
      <c r="AS2398">
        <f>IFERROR(IF((S2398-Q2398)&gt;0,1,0),0)</f>
        <v>1</v>
      </c>
      <c r="AT2398">
        <f>IFERROR(IF((AH2398-AI2398)&lt;0,1,0),0)</f>
        <v>1</v>
      </c>
      <c r="AU2398">
        <f>IFERROR(IF((AJ2398-AK2398)&gt;0,1,0),0)</f>
        <v>0</v>
      </c>
      <c r="AV2398">
        <f>IFERROR(IF((AL2398-AM2398)&gt;0,1,0),0)</f>
        <v>0</v>
      </c>
      <c r="AW2398">
        <f>IFERROR(IF((AN2398-AO2398)&gt;0,1,0),0)</f>
        <v>0</v>
      </c>
      <c r="AX2398">
        <f>IFERROR(IF((AC2398-AD2398)&lt;0,1,0),0)</f>
        <v>0</v>
      </c>
      <c r="AY2398">
        <f>SUM(AP2398:AX2398)</f>
        <v>4</v>
      </c>
    </row>
    <row r="2399" spans="1:51" x14ac:dyDescent="0.45">
      <c r="A2399" s="1" t="s">
        <v>2685</v>
      </c>
      <c r="B2399" s="2">
        <v>4092328</v>
      </c>
      <c r="C2399" s="3" t="s">
        <v>5335</v>
      </c>
      <c r="D2399" s="5">
        <v>13.68</v>
      </c>
      <c r="E2399" s="5">
        <v>1282.9142030400001</v>
      </c>
      <c r="F2399" s="3" t="s">
        <v>4480</v>
      </c>
      <c r="G2399" s="3" t="s">
        <v>4491</v>
      </c>
      <c r="H2399" s="3" t="s">
        <v>4492</v>
      </c>
      <c r="I2399" s="3" t="s">
        <v>4493</v>
      </c>
      <c r="J2399" s="3" t="s">
        <v>4494</v>
      </c>
      <c r="K2399" s="6">
        <v>291576</v>
      </c>
      <c r="L2399" s="6">
        <v>277613</v>
      </c>
      <c r="M2399" s="6" t="s">
        <v>4474</v>
      </c>
      <c r="N2399" s="6" t="s">
        <v>4474</v>
      </c>
      <c r="O2399" s="6">
        <v>238168</v>
      </c>
      <c r="P2399" s="6">
        <v>222350</v>
      </c>
      <c r="Q2399" s="6">
        <v>108021</v>
      </c>
      <c r="R2399" s="6">
        <v>111268</v>
      </c>
      <c r="S2399" s="6">
        <v>14118</v>
      </c>
      <c r="T2399" s="6">
        <v>88016</v>
      </c>
      <c r="U2399" s="6">
        <v>1422834</v>
      </c>
      <c r="V2399" s="6">
        <v>1511552</v>
      </c>
      <c r="W2399" s="6">
        <v>3216032</v>
      </c>
      <c r="X2399" s="6">
        <v>2551126</v>
      </c>
      <c r="Y2399" s="6">
        <v>172858</v>
      </c>
      <c r="Z2399" s="6">
        <v>89483</v>
      </c>
      <c r="AA2399" s="6">
        <v>370271</v>
      </c>
      <c r="AB2399" s="6">
        <v>29323</v>
      </c>
      <c r="AC2399" s="6">
        <v>93780278</v>
      </c>
      <c r="AD2399" s="6">
        <v>65253275</v>
      </c>
      <c r="AF2399">
        <f>Q2399/W2399</f>
        <v>3.3588285191192127E-2</v>
      </c>
      <c r="AG2399">
        <f>R2399/X2399</f>
        <v>4.3615250677543953E-2</v>
      </c>
      <c r="AH2399">
        <f>U2399/W2399</f>
        <v>0.44241910528253447</v>
      </c>
      <c r="AI2399">
        <f>V2399/X2399</f>
        <v>0.59250385908026493</v>
      </c>
      <c r="AJ2399">
        <f>Y2399/AA2399</f>
        <v>0.4668418536693395</v>
      </c>
      <c r="AK2399">
        <f>Z2399/AB2399</f>
        <v>3.0516318248473895</v>
      </c>
      <c r="AL2399">
        <f>O2399/K2399</f>
        <v>0.81682991741432764</v>
      </c>
      <c r="AM2399">
        <f>P2399/L2399</f>
        <v>0.80093511471004597</v>
      </c>
      <c r="AN2399">
        <f>K2399/W2399</f>
        <v>9.0663276982318589E-2</v>
      </c>
      <c r="AO2399">
        <f>L2399/X2399</f>
        <v>0.10881979173118066</v>
      </c>
      <c r="AP2399">
        <f>IF(OR(Q2399&lt;0, Q2399="NA"), 0, 1)</f>
        <v>1</v>
      </c>
      <c r="AQ2399">
        <f>IF(OR(S2399&lt;0, S2399="NA"), 0, 1)</f>
        <v>1</v>
      </c>
      <c r="AR2399">
        <f>IFERROR(IF((AF2399-AG2399)&gt;0,1,0),0)</f>
        <v>0</v>
      </c>
      <c r="AS2399">
        <f>IFERROR(IF((S2399-Q2399)&gt;0,1,0),0)</f>
        <v>0</v>
      </c>
      <c r="AT2399">
        <f>IFERROR(IF((AH2399-AI2399)&lt;0,1,0),0)</f>
        <v>1</v>
      </c>
      <c r="AU2399">
        <f>IFERROR(IF((AJ2399-AK2399)&gt;0,1,0),0)</f>
        <v>0</v>
      </c>
      <c r="AV2399">
        <f>IFERROR(IF((AL2399-AM2399)&gt;0,1,0),0)</f>
        <v>1</v>
      </c>
      <c r="AW2399">
        <f>IFERROR(IF((AN2399-AO2399)&gt;0,1,0),0)</f>
        <v>0</v>
      </c>
      <c r="AX2399">
        <f>IFERROR(IF((AC2399-AD2399)&lt;0,1,0),0)</f>
        <v>0</v>
      </c>
      <c r="AY2399">
        <f>SUM(AP2399:AX2399)</f>
        <v>4</v>
      </c>
    </row>
    <row r="2400" spans="1:51" x14ac:dyDescent="0.45">
      <c r="A2400" s="1" t="s">
        <v>2689</v>
      </c>
      <c r="B2400" s="2">
        <v>1021746</v>
      </c>
      <c r="C2400" s="3" t="s">
        <v>5335</v>
      </c>
      <c r="D2400" s="5">
        <v>30.12</v>
      </c>
      <c r="E2400" s="5">
        <v>625.74056027999995</v>
      </c>
      <c r="F2400" s="3" t="s">
        <v>4480</v>
      </c>
      <c r="G2400" s="3" t="s">
        <v>4481</v>
      </c>
      <c r="H2400" s="3" t="s">
        <v>4481</v>
      </c>
      <c r="I2400" s="3" t="s">
        <v>4482</v>
      </c>
      <c r="J2400" s="3" t="s">
        <v>4484</v>
      </c>
      <c r="K2400" s="6">
        <v>175406</v>
      </c>
      <c r="L2400" s="6">
        <v>172570</v>
      </c>
      <c r="M2400" s="6" t="s">
        <v>4474</v>
      </c>
      <c r="N2400" s="6" t="s">
        <v>4474</v>
      </c>
      <c r="O2400" s="6">
        <v>37657</v>
      </c>
      <c r="P2400" s="6">
        <v>172020</v>
      </c>
      <c r="Q2400" s="6">
        <v>-73889</v>
      </c>
      <c r="R2400" s="6">
        <v>30956</v>
      </c>
      <c r="S2400" s="6">
        <v>38798</v>
      </c>
      <c r="T2400" s="6">
        <v>56502</v>
      </c>
      <c r="U2400" s="6">
        <v>68986</v>
      </c>
      <c r="V2400" s="6">
        <v>71703</v>
      </c>
      <c r="W2400" s="6">
        <v>6552482</v>
      </c>
      <c r="X2400" s="6">
        <v>6581658</v>
      </c>
      <c r="Y2400" s="6" t="s">
        <v>4474</v>
      </c>
      <c r="Z2400" s="6" t="s">
        <v>4474</v>
      </c>
      <c r="AA2400" s="6" t="s">
        <v>4474</v>
      </c>
      <c r="AB2400" s="6" t="s">
        <v>4474</v>
      </c>
      <c r="AC2400" s="6">
        <v>20774919</v>
      </c>
      <c r="AD2400" s="6">
        <v>15773468</v>
      </c>
      <c r="AF2400">
        <f>Q2400/W2400</f>
        <v>-1.1276490343659089E-2</v>
      </c>
      <c r="AG2400">
        <f>R2400/X2400</f>
        <v>4.703374134602558E-3</v>
      </c>
      <c r="AH2400">
        <f>U2400/W2400</f>
        <v>1.0528224266774026E-2</v>
      </c>
      <c r="AI2400">
        <f>V2400/X2400</f>
        <v>1.0894367346343428E-2</v>
      </c>
      <c r="AJ2400" t="e">
        <f>Y2400/AA2400</f>
        <v>#VALUE!</v>
      </c>
      <c r="AK2400" t="e">
        <f>Z2400/AB2400</f>
        <v>#VALUE!</v>
      </c>
      <c r="AL2400">
        <f>O2400/K2400</f>
        <v>0.21468478843369099</v>
      </c>
      <c r="AM2400">
        <f>P2400/L2400</f>
        <v>0.99681288752390329</v>
      </c>
      <c r="AN2400">
        <f>K2400/W2400</f>
        <v>2.6769398221925676E-2</v>
      </c>
      <c r="AO2400">
        <f>L2400/X2400</f>
        <v>2.6219837007635461E-2</v>
      </c>
      <c r="AP2400">
        <f>IF(OR(Q2400&lt;0, Q2400="NA"), 0, 1)</f>
        <v>0</v>
      </c>
      <c r="AQ2400">
        <f>IF(OR(S2400&lt;0, S2400="NA"), 0, 1)</f>
        <v>1</v>
      </c>
      <c r="AR2400">
        <f>IFERROR(IF((AF2400-AG2400)&gt;0,1,0),0)</f>
        <v>0</v>
      </c>
      <c r="AS2400">
        <f>IFERROR(IF((S2400-Q2400)&gt;0,1,0),0)</f>
        <v>1</v>
      </c>
      <c r="AT2400">
        <f>IFERROR(IF((AH2400-AI2400)&lt;0,1,0),0)</f>
        <v>1</v>
      </c>
      <c r="AU2400">
        <f>IFERROR(IF((AJ2400-AK2400)&gt;0,1,0),0)</f>
        <v>0</v>
      </c>
      <c r="AV2400">
        <f>IFERROR(IF((AL2400-AM2400)&gt;0,1,0),0)</f>
        <v>0</v>
      </c>
      <c r="AW2400">
        <f>IFERROR(IF((AN2400-AO2400)&gt;0,1,0),0)</f>
        <v>1</v>
      </c>
      <c r="AX2400">
        <f>IFERROR(IF((AC2400-AD2400)&lt;0,1,0),0)</f>
        <v>0</v>
      </c>
      <c r="AY2400">
        <f>SUM(AP2400:AX2400)</f>
        <v>4</v>
      </c>
    </row>
    <row r="2401" spans="1:51" x14ac:dyDescent="0.45">
      <c r="A2401" s="1" t="s">
        <v>2694</v>
      </c>
      <c r="B2401" s="2">
        <v>4387562</v>
      </c>
      <c r="C2401" s="3" t="s">
        <v>5336</v>
      </c>
      <c r="D2401" s="7">
        <v>8.99</v>
      </c>
      <c r="E2401" s="5">
        <v>1321.0464548699999</v>
      </c>
      <c r="F2401" s="3" t="s">
        <v>4470</v>
      </c>
      <c r="G2401" s="3" t="s">
        <v>4471</v>
      </c>
      <c r="H2401" s="3" t="s">
        <v>4489</v>
      </c>
      <c r="I2401" s="3" t="s">
        <v>4489</v>
      </c>
      <c r="J2401" s="3" t="s">
        <v>4495</v>
      </c>
      <c r="K2401" s="6">
        <v>342804</v>
      </c>
      <c r="L2401" s="6">
        <v>340459</v>
      </c>
      <c r="M2401" s="6">
        <v>67507</v>
      </c>
      <c r="N2401" s="6">
        <v>66859</v>
      </c>
      <c r="O2401" s="6">
        <v>63653</v>
      </c>
      <c r="P2401" s="6">
        <v>63317</v>
      </c>
      <c r="Q2401" s="6">
        <v>88458</v>
      </c>
      <c r="R2401" s="6">
        <v>88897</v>
      </c>
      <c r="S2401" s="6">
        <v>57673</v>
      </c>
      <c r="T2401" s="6">
        <v>50840</v>
      </c>
      <c r="U2401" s="6">
        <v>18018</v>
      </c>
      <c r="V2401" s="6">
        <v>18249</v>
      </c>
      <c r="W2401" s="6">
        <v>243891</v>
      </c>
      <c r="X2401" s="6">
        <v>230183</v>
      </c>
      <c r="Y2401" s="6">
        <v>172139</v>
      </c>
      <c r="Z2401" s="6">
        <v>154018</v>
      </c>
      <c r="AA2401" s="6">
        <v>41941</v>
      </c>
      <c r="AB2401" s="6">
        <v>40012</v>
      </c>
      <c r="AC2401" s="6">
        <v>146962812</v>
      </c>
      <c r="AD2401" s="6">
        <v>146749402</v>
      </c>
      <c r="AF2401">
        <f>Q2401/W2401</f>
        <v>0.36269481038660711</v>
      </c>
      <c r="AG2401">
        <f>R2401/X2401</f>
        <v>0.38620141365782878</v>
      </c>
      <c r="AH2401">
        <f>U2401/W2401</f>
        <v>7.3877264843721174E-2</v>
      </c>
      <c r="AI2401">
        <f>V2401/X2401</f>
        <v>7.9280398639343483E-2</v>
      </c>
      <c r="AJ2401">
        <f>Y2401/AA2401</f>
        <v>4.1043132018788295</v>
      </c>
      <c r="AK2401">
        <f>Z2401/AB2401</f>
        <v>3.8492952114365688</v>
      </c>
      <c r="AL2401">
        <f>O2401/K2401</f>
        <v>0.18568336425479282</v>
      </c>
      <c r="AM2401">
        <f>P2401/L2401</f>
        <v>0.18597540379311459</v>
      </c>
      <c r="AN2401">
        <f>K2401/W2401</f>
        <v>1.4055623208728489</v>
      </c>
      <c r="AO2401">
        <f>L2401/X2401</f>
        <v>1.4790796887693705</v>
      </c>
      <c r="AP2401">
        <f>IF(OR(Q2401&lt;0, Q2401="NA"), 0, 1)</f>
        <v>1</v>
      </c>
      <c r="AQ2401">
        <f>IF(OR(S2401&lt;0, S2401="NA"), 0, 1)</f>
        <v>1</v>
      </c>
      <c r="AR2401">
        <f>IFERROR(IF((AF2401-AG2401)&gt;0,1,0),0)</f>
        <v>0</v>
      </c>
      <c r="AS2401">
        <f>IFERROR(IF((S2401-Q2401)&gt;0,1,0),0)</f>
        <v>0</v>
      </c>
      <c r="AT2401">
        <f>IFERROR(IF((AH2401-AI2401)&lt;0,1,0),0)</f>
        <v>1</v>
      </c>
      <c r="AU2401">
        <f>IFERROR(IF((AJ2401-AK2401)&gt;0,1,0),0)</f>
        <v>1</v>
      </c>
      <c r="AV2401">
        <f>IFERROR(IF((AL2401-AM2401)&gt;0,1,0),0)</f>
        <v>0</v>
      </c>
      <c r="AW2401">
        <f>IFERROR(IF((AN2401-AO2401)&gt;0,1,0),0)</f>
        <v>0</v>
      </c>
      <c r="AX2401">
        <f>IFERROR(IF((AC2401-AD2401)&lt;0,1,0),0)</f>
        <v>0</v>
      </c>
      <c r="AY2401">
        <f>SUM(AP2401:AX2401)</f>
        <v>4</v>
      </c>
    </row>
    <row r="2402" spans="1:51" x14ac:dyDescent="0.45">
      <c r="A2402" s="1" t="s">
        <v>2695</v>
      </c>
      <c r="B2402" s="2">
        <v>18141529</v>
      </c>
      <c r="C2402" s="3" t="s">
        <v>5335</v>
      </c>
      <c r="D2402" s="5">
        <v>7.0049999999999999</v>
      </c>
      <c r="E2402" s="5">
        <v>513.68848845000002</v>
      </c>
      <c r="F2402" s="3" t="s">
        <v>4470</v>
      </c>
      <c r="G2402" s="3" t="s">
        <v>4471</v>
      </c>
      <c r="H2402" s="3" t="s">
        <v>4673</v>
      </c>
      <c r="I2402" s="3" t="s">
        <v>4673</v>
      </c>
      <c r="J2402" s="3" t="s">
        <v>4544</v>
      </c>
      <c r="K2402" s="6" t="s">
        <v>4474</v>
      </c>
      <c r="L2402" s="6" t="s">
        <v>4474</v>
      </c>
      <c r="M2402" s="6" t="s">
        <v>4474</v>
      </c>
      <c r="N2402" s="6" t="s">
        <v>4474</v>
      </c>
      <c r="O2402" s="6">
        <v>-93659</v>
      </c>
      <c r="P2402" s="6">
        <v>-90483</v>
      </c>
      <c r="Q2402" s="6">
        <v>-97802</v>
      </c>
      <c r="R2402" s="6">
        <v>-102041</v>
      </c>
      <c r="S2402" s="6">
        <v>-74341</v>
      </c>
      <c r="T2402" s="6">
        <v>-73776</v>
      </c>
      <c r="U2402" s="6">
        <v>24311</v>
      </c>
      <c r="V2402" s="6">
        <v>24251</v>
      </c>
      <c r="W2402" s="6">
        <v>319769</v>
      </c>
      <c r="X2402" s="6">
        <v>268145</v>
      </c>
      <c r="Y2402" s="6">
        <v>299358</v>
      </c>
      <c r="Z2402" s="6">
        <v>247693</v>
      </c>
      <c r="AA2402" s="6">
        <v>33265</v>
      </c>
      <c r="AB2402" s="6">
        <v>41847</v>
      </c>
      <c r="AC2402" s="6">
        <v>81590491</v>
      </c>
      <c r="AD2402" s="6">
        <v>72075076</v>
      </c>
      <c r="AF2402">
        <f>Q2402/W2402</f>
        <v>-0.30585203693916546</v>
      </c>
      <c r="AG2402">
        <f>R2402/X2402</f>
        <v>-0.38054410859796006</v>
      </c>
      <c r="AH2402">
        <f>U2402/W2402</f>
        <v>7.6026756815075883E-2</v>
      </c>
      <c r="AI2402">
        <f>V2402/X2402</f>
        <v>9.0439873948796365E-2</v>
      </c>
      <c r="AJ2402">
        <f>Y2402/AA2402</f>
        <v>8.9991883360889826</v>
      </c>
      <c r="AK2402">
        <f>Z2402/AB2402</f>
        <v>5.9190145052214014</v>
      </c>
      <c r="AL2402" t="e">
        <f>O2402/K2402</f>
        <v>#VALUE!</v>
      </c>
      <c r="AM2402" t="e">
        <f>P2402/L2402</f>
        <v>#VALUE!</v>
      </c>
      <c r="AN2402" t="e">
        <f>K2402/W2402</f>
        <v>#VALUE!</v>
      </c>
      <c r="AO2402" t="e">
        <f>L2402/X2402</f>
        <v>#VALUE!</v>
      </c>
      <c r="AP2402">
        <f>IF(OR(Q2402&lt;0, Q2402="NA"), 0, 1)</f>
        <v>0</v>
      </c>
      <c r="AQ2402">
        <f>IF(OR(S2402&lt;0, S2402="NA"), 0, 1)</f>
        <v>0</v>
      </c>
      <c r="AR2402">
        <f>IFERROR(IF((AF2402-AG2402)&gt;0,1,0),0)</f>
        <v>1</v>
      </c>
      <c r="AS2402">
        <f>IFERROR(IF((S2402-Q2402)&gt;0,1,0),0)</f>
        <v>1</v>
      </c>
      <c r="AT2402">
        <f>IFERROR(IF((AH2402-AI2402)&lt;0,1,0),0)</f>
        <v>1</v>
      </c>
      <c r="AU2402">
        <f>IFERROR(IF((AJ2402-AK2402)&gt;0,1,0),0)</f>
        <v>1</v>
      </c>
      <c r="AV2402">
        <f>IFERROR(IF((AL2402-AM2402)&gt;0,1,0),0)</f>
        <v>0</v>
      </c>
      <c r="AW2402">
        <f>IFERROR(IF((AN2402-AO2402)&gt;0,1,0),0)</f>
        <v>0</v>
      </c>
      <c r="AX2402">
        <f>IFERROR(IF((AC2402-AD2402)&lt;0,1,0),0)</f>
        <v>0</v>
      </c>
      <c r="AY2402">
        <f>SUM(AP2402:AX2402)</f>
        <v>4</v>
      </c>
    </row>
    <row r="2403" spans="1:51" x14ac:dyDescent="0.45">
      <c r="A2403" s="1" t="s">
        <v>2698</v>
      </c>
      <c r="B2403" s="2">
        <v>108544787</v>
      </c>
      <c r="C2403" s="3" t="s">
        <v>5336</v>
      </c>
      <c r="D2403" s="7">
        <v>6.25</v>
      </c>
      <c r="E2403" s="5">
        <v>38.796875</v>
      </c>
      <c r="F2403" s="3" t="s">
        <v>4475</v>
      </c>
      <c r="G2403" s="3" t="s">
        <v>4564</v>
      </c>
      <c r="H2403" s="3" t="s">
        <v>4565</v>
      </c>
      <c r="I2403" s="3" t="s">
        <v>4566</v>
      </c>
      <c r="J2403" s="3" t="s">
        <v>4567</v>
      </c>
      <c r="K2403" s="6">
        <v>9136.8549999999996</v>
      </c>
      <c r="L2403" s="6">
        <v>8647.6049999999996</v>
      </c>
      <c r="M2403" s="6">
        <v>1244.8109999999999</v>
      </c>
      <c r="N2403" s="6">
        <v>1696.2090000000001</v>
      </c>
      <c r="O2403" s="6">
        <v>784.64700000000005</v>
      </c>
      <c r="P2403" s="6">
        <v>1263.6869999999999</v>
      </c>
      <c r="Q2403" s="6">
        <v>678.53300000000002</v>
      </c>
      <c r="R2403" s="6">
        <v>1092.617</v>
      </c>
      <c r="S2403" s="6">
        <v>702.41200000000003</v>
      </c>
      <c r="T2403" s="6">
        <v>1001.201</v>
      </c>
      <c r="U2403" s="6" t="s">
        <v>4474</v>
      </c>
      <c r="V2403" s="6" t="s">
        <v>4474</v>
      </c>
      <c r="W2403" s="6">
        <v>13860.424000000001</v>
      </c>
      <c r="X2403" s="6">
        <v>13860.424000000001</v>
      </c>
      <c r="Y2403" s="6">
        <v>7657.9930000000004</v>
      </c>
      <c r="Z2403" s="6">
        <v>7657.9930000000004</v>
      </c>
      <c r="AA2403" s="6">
        <v>4152</v>
      </c>
      <c r="AB2403" s="6">
        <v>4152</v>
      </c>
      <c r="AC2403" s="6">
        <v>6207500</v>
      </c>
      <c r="AD2403" s="6">
        <v>6207500</v>
      </c>
      <c r="AF2403">
        <f>Q2403/W2403</f>
        <v>4.89547073018834E-2</v>
      </c>
      <c r="AG2403">
        <f>R2403/X2403</f>
        <v>7.8829983844650051E-2</v>
      </c>
      <c r="AH2403" t="e">
        <f>U2403/W2403</f>
        <v>#VALUE!</v>
      </c>
      <c r="AI2403" t="e">
        <f>V2403/X2403</f>
        <v>#VALUE!</v>
      </c>
      <c r="AJ2403">
        <f>Y2403/AA2403</f>
        <v>1.8444106454720617</v>
      </c>
      <c r="AK2403">
        <f>Z2403/AB2403</f>
        <v>1.8444106454720617</v>
      </c>
      <c r="AL2403">
        <f>O2403/K2403</f>
        <v>8.5877142627304476E-2</v>
      </c>
      <c r="AM2403">
        <f>P2403/L2403</f>
        <v>0.14613144333026312</v>
      </c>
      <c r="AN2403">
        <f>K2403/W2403</f>
        <v>0.659204581331711</v>
      </c>
      <c r="AO2403">
        <f>L2403/X2403</f>
        <v>0.62390623836615666</v>
      </c>
      <c r="AP2403">
        <f>IF(OR(Q2403&lt;0, Q2403="NA"), 0, 1)</f>
        <v>1</v>
      </c>
      <c r="AQ2403">
        <f>IF(OR(S2403&lt;0, S2403="NA"), 0, 1)</f>
        <v>1</v>
      </c>
      <c r="AR2403">
        <f>IFERROR(IF((AF2403-AG2403)&gt;0,1,0),0)</f>
        <v>0</v>
      </c>
      <c r="AS2403">
        <f>IFERROR(IF((S2403-Q2403)&gt;0,1,0),0)</f>
        <v>1</v>
      </c>
      <c r="AT2403">
        <f>IFERROR(IF((AH2403-AI2403)&lt;0,1,0),0)</f>
        <v>0</v>
      </c>
      <c r="AU2403">
        <f>IFERROR(IF((AJ2403-AK2403)&gt;0,1,0),0)</f>
        <v>0</v>
      </c>
      <c r="AV2403">
        <f>IFERROR(IF((AL2403-AM2403)&gt;0,1,0),0)</f>
        <v>0</v>
      </c>
      <c r="AW2403">
        <f>IFERROR(IF((AN2403-AO2403)&gt;0,1,0),0)</f>
        <v>1</v>
      </c>
      <c r="AX2403">
        <f>IFERROR(IF((AC2403-AD2403)&lt;0,1,0),0)</f>
        <v>0</v>
      </c>
      <c r="AY2403">
        <f>SUM(AP2403:AX2403)</f>
        <v>4</v>
      </c>
    </row>
    <row r="2404" spans="1:51" x14ac:dyDescent="0.45">
      <c r="A2404" s="1" t="s">
        <v>2717</v>
      </c>
      <c r="B2404" s="2">
        <v>5244284</v>
      </c>
      <c r="C2404" s="3" t="s">
        <v>5335</v>
      </c>
      <c r="D2404" s="5">
        <v>253.75</v>
      </c>
      <c r="E2404" s="5">
        <v>12651.66720125</v>
      </c>
      <c r="F2404" s="3" t="s">
        <v>4500</v>
      </c>
      <c r="G2404" s="3" t="s">
        <v>4501</v>
      </c>
      <c r="H2404" s="3" t="s">
        <v>4502</v>
      </c>
      <c r="I2404" s="3" t="s">
        <v>4503</v>
      </c>
      <c r="J2404" s="3" t="s">
        <v>4504</v>
      </c>
      <c r="K2404" s="6">
        <v>906589</v>
      </c>
      <c r="L2404" s="6">
        <v>844779</v>
      </c>
      <c r="M2404" s="6">
        <v>-23119</v>
      </c>
      <c r="N2404" s="6">
        <v>888</v>
      </c>
      <c r="O2404" s="6">
        <v>-31775</v>
      </c>
      <c r="P2404" s="6">
        <v>-6894</v>
      </c>
      <c r="Q2404" s="6">
        <v>21704</v>
      </c>
      <c r="R2404" s="6">
        <v>41218</v>
      </c>
      <c r="S2404" s="6">
        <v>292862</v>
      </c>
      <c r="T2404" s="6">
        <v>272836</v>
      </c>
      <c r="U2404" s="6" t="s">
        <v>4474</v>
      </c>
      <c r="V2404" s="6" t="s">
        <v>4474</v>
      </c>
      <c r="W2404" s="6">
        <v>1585110</v>
      </c>
      <c r="X2404" s="6">
        <v>1470198</v>
      </c>
      <c r="Y2404" s="6">
        <v>1455354</v>
      </c>
      <c r="Z2404" s="6">
        <v>1366025</v>
      </c>
      <c r="AA2404" s="6">
        <v>546066</v>
      </c>
      <c r="AB2404" s="6">
        <v>520088</v>
      </c>
      <c r="AC2404" s="6">
        <v>50134930</v>
      </c>
      <c r="AD2404" s="6">
        <v>49858787</v>
      </c>
      <c r="AF2404">
        <f>Q2404/W2404</f>
        <v>1.3692425131378895E-2</v>
      </c>
      <c r="AG2404">
        <f>R2404/X2404</f>
        <v>2.8035679547924838E-2</v>
      </c>
      <c r="AH2404" t="e">
        <f>U2404/W2404</f>
        <v>#VALUE!</v>
      </c>
      <c r="AI2404" t="e">
        <f>V2404/X2404</f>
        <v>#VALUE!</v>
      </c>
      <c r="AJ2404">
        <f>Y2404/AA2404</f>
        <v>2.6651613541220294</v>
      </c>
      <c r="AK2404">
        <f>Z2404/AB2404</f>
        <v>2.6265266647182783</v>
      </c>
      <c r="AL2404">
        <f>O2404/K2404</f>
        <v>-3.5048958237966707E-2</v>
      </c>
      <c r="AM2404">
        <f>P2404/L2404</f>
        <v>-8.1607142222995602E-3</v>
      </c>
      <c r="AN2404">
        <f>K2404/W2404</f>
        <v>0.57194074859158039</v>
      </c>
      <c r="AO2404">
        <f>L2404/X2404</f>
        <v>0.57460219643884702</v>
      </c>
      <c r="AP2404">
        <f>IF(OR(Q2404&lt;0, Q2404="NA"), 0, 1)</f>
        <v>1</v>
      </c>
      <c r="AQ2404">
        <f>IF(OR(S2404&lt;0, S2404="NA"), 0, 1)</f>
        <v>1</v>
      </c>
      <c r="AR2404">
        <f>IFERROR(IF((AF2404-AG2404)&gt;0,1,0),0)</f>
        <v>0</v>
      </c>
      <c r="AS2404">
        <f>IFERROR(IF((S2404-Q2404)&gt;0,1,0),0)</f>
        <v>1</v>
      </c>
      <c r="AT2404">
        <f>IFERROR(IF((AH2404-AI2404)&lt;0,1,0),0)</f>
        <v>0</v>
      </c>
      <c r="AU2404">
        <f>IFERROR(IF((AJ2404-AK2404)&gt;0,1,0),0)</f>
        <v>1</v>
      </c>
      <c r="AV2404">
        <f>IFERROR(IF((AL2404-AM2404)&gt;0,1,0),0)</f>
        <v>0</v>
      </c>
      <c r="AW2404">
        <f>IFERROR(IF((AN2404-AO2404)&gt;0,1,0),0)</f>
        <v>0</v>
      </c>
      <c r="AX2404">
        <f>IFERROR(IF((AC2404-AD2404)&lt;0,1,0),0)</f>
        <v>0</v>
      </c>
      <c r="AY2404">
        <f>SUM(AP2404:AX2404)</f>
        <v>4</v>
      </c>
    </row>
    <row r="2405" spans="1:51" x14ac:dyDescent="0.45">
      <c r="A2405" s="1" t="s">
        <v>2718</v>
      </c>
      <c r="B2405" s="2">
        <v>4060931</v>
      </c>
      <c r="C2405" s="3" t="s">
        <v>5335</v>
      </c>
      <c r="D2405" s="5">
        <v>56.31</v>
      </c>
      <c r="E2405" s="5">
        <v>75297.408442739994</v>
      </c>
      <c r="F2405" s="3" t="s">
        <v>4559</v>
      </c>
      <c r="G2405" s="3" t="s">
        <v>4560</v>
      </c>
      <c r="H2405" s="3" t="s">
        <v>4561</v>
      </c>
      <c r="I2405" s="3" t="s">
        <v>4562</v>
      </c>
      <c r="J2405" s="3" t="s">
        <v>5188</v>
      </c>
      <c r="K2405" s="6">
        <v>36151000</v>
      </c>
      <c r="L2405" s="6">
        <v>35976000</v>
      </c>
      <c r="M2405" s="6">
        <v>7414000</v>
      </c>
      <c r="N2405" s="6">
        <v>7886000</v>
      </c>
      <c r="O2405" s="6">
        <v>6130000</v>
      </c>
      <c r="P2405" s="6">
        <v>6628000</v>
      </c>
      <c r="Q2405" s="6">
        <v>3825000</v>
      </c>
      <c r="R2405" s="6">
        <v>3957000</v>
      </c>
      <c r="S2405" s="6">
        <v>5015000</v>
      </c>
      <c r="T2405" s="6">
        <v>4887000</v>
      </c>
      <c r="U2405" s="6">
        <v>16499000</v>
      </c>
      <c r="V2405" s="6">
        <v>16141000</v>
      </c>
      <c r="W2405" s="6">
        <v>72191000</v>
      </c>
      <c r="X2405" s="6">
        <v>73096000</v>
      </c>
      <c r="Y2405" s="6">
        <v>13201000</v>
      </c>
      <c r="Z2405" s="6">
        <v>15170000</v>
      </c>
      <c r="AA2405" s="6">
        <v>21073000</v>
      </c>
      <c r="AB2405" s="6">
        <v>22430000</v>
      </c>
      <c r="AC2405" s="6">
        <v>1337174929</v>
      </c>
      <c r="AD2405" s="6">
        <v>1337151795</v>
      </c>
      <c r="AF2405">
        <f>Q2405/W2405</f>
        <v>5.2984444044271446E-2</v>
      </c>
      <c r="AG2405">
        <f>R2405/X2405</f>
        <v>5.4134289153989275E-2</v>
      </c>
      <c r="AH2405">
        <f>U2405/W2405</f>
        <v>0.22854649471540775</v>
      </c>
      <c r="AI2405">
        <f>V2405/X2405</f>
        <v>0.22081919667286856</v>
      </c>
      <c r="AJ2405">
        <f>Y2405/AA2405</f>
        <v>0.62644141792815455</v>
      </c>
      <c r="AK2405">
        <f>Z2405/AB2405</f>
        <v>0.67632634864021401</v>
      </c>
      <c r="AL2405">
        <f>O2405/K2405</f>
        <v>0.16956654034466542</v>
      </c>
      <c r="AM2405">
        <f>P2405/L2405</f>
        <v>0.18423393373360017</v>
      </c>
      <c r="AN2405">
        <f>K2405/W2405</f>
        <v>0.50076879389397566</v>
      </c>
      <c r="AO2405">
        <f>L2405/X2405</f>
        <v>0.49217467440078799</v>
      </c>
      <c r="AP2405">
        <f>IF(OR(Q2405&lt;0, Q2405="NA"), 0, 1)</f>
        <v>1</v>
      </c>
      <c r="AQ2405">
        <f>IF(OR(S2405&lt;0, S2405="NA"), 0, 1)</f>
        <v>1</v>
      </c>
      <c r="AR2405">
        <f>IFERROR(IF((AF2405-AG2405)&gt;0,1,0),0)</f>
        <v>0</v>
      </c>
      <c r="AS2405">
        <f>IFERROR(IF((S2405-Q2405)&gt;0,1,0),0)</f>
        <v>1</v>
      </c>
      <c r="AT2405">
        <f>IFERROR(IF((AH2405-AI2405)&lt;0,1,0),0)</f>
        <v>0</v>
      </c>
      <c r="AU2405">
        <f>IFERROR(IF((AJ2405-AK2405)&gt;0,1,0),0)</f>
        <v>0</v>
      </c>
      <c r="AV2405">
        <f>IFERROR(IF((AL2405-AM2405)&gt;0,1,0),0)</f>
        <v>0</v>
      </c>
      <c r="AW2405">
        <f>IFERROR(IF((AN2405-AO2405)&gt;0,1,0),0)</f>
        <v>1</v>
      </c>
      <c r="AX2405">
        <f>IFERROR(IF((AC2405-AD2405)&lt;0,1,0),0)</f>
        <v>0</v>
      </c>
      <c r="AY2405">
        <f>SUM(AP2405:AX2405)</f>
        <v>4</v>
      </c>
    </row>
    <row r="2406" spans="1:51" x14ac:dyDescent="0.45">
      <c r="A2406" s="1" t="s">
        <v>2726</v>
      </c>
      <c r="B2406" s="2">
        <v>25868754</v>
      </c>
      <c r="C2406" s="3" t="s">
        <v>5335</v>
      </c>
      <c r="D2406" s="5">
        <v>5.53</v>
      </c>
      <c r="E2406" s="5">
        <v>339.74172148000002</v>
      </c>
      <c r="F2406" s="3" t="s">
        <v>4470</v>
      </c>
      <c r="G2406" s="3" t="s">
        <v>4471</v>
      </c>
      <c r="H2406" s="3" t="s">
        <v>4489</v>
      </c>
      <c r="I2406" s="3" t="s">
        <v>4489</v>
      </c>
      <c r="J2406" s="3" t="s">
        <v>4825</v>
      </c>
      <c r="K2406" s="6">
        <v>14975</v>
      </c>
      <c r="L2406" s="6">
        <v>5759</v>
      </c>
      <c r="M2406" s="6">
        <v>-121073</v>
      </c>
      <c r="N2406" s="6">
        <v>-131783</v>
      </c>
      <c r="O2406" s="6">
        <v>-128979</v>
      </c>
      <c r="P2406" s="6">
        <v>-139420</v>
      </c>
      <c r="Q2406" s="6">
        <v>-119389</v>
      </c>
      <c r="R2406" s="6">
        <v>-130414</v>
      </c>
      <c r="S2406" s="6">
        <v>-57292</v>
      </c>
      <c r="T2406" s="6">
        <v>-61004</v>
      </c>
      <c r="U2406" s="6" t="s">
        <v>4474</v>
      </c>
      <c r="V2406" s="6" t="s">
        <v>4474</v>
      </c>
      <c r="W2406" s="6">
        <v>315080</v>
      </c>
      <c r="X2406" s="6">
        <v>344114</v>
      </c>
      <c r="Y2406" s="6">
        <v>251207</v>
      </c>
      <c r="Z2406" s="6">
        <v>277896</v>
      </c>
      <c r="AA2406" s="6">
        <v>41641</v>
      </c>
      <c r="AB2406" s="6">
        <v>42348</v>
      </c>
      <c r="AC2406" s="6">
        <v>61377484</v>
      </c>
      <c r="AD2406" s="6">
        <v>61328282</v>
      </c>
      <c r="AF2406">
        <f>Q2406/W2406</f>
        <v>-0.37891646565951503</v>
      </c>
      <c r="AG2406">
        <f>R2406/X2406</f>
        <v>-0.37898487129265301</v>
      </c>
      <c r="AH2406" t="e">
        <f>U2406/W2406</f>
        <v>#VALUE!</v>
      </c>
      <c r="AI2406" t="e">
        <f>V2406/X2406</f>
        <v>#VALUE!</v>
      </c>
      <c r="AJ2406">
        <f>Y2406/AA2406</f>
        <v>6.0326841334261907</v>
      </c>
      <c r="AK2406">
        <f>Z2406/AB2406</f>
        <v>6.5621989232077071</v>
      </c>
      <c r="AL2406">
        <f>O2406/K2406</f>
        <v>-8.6129549248747921</v>
      </c>
      <c r="AM2406">
        <f>P2406/L2406</f>
        <v>-24.209064073623892</v>
      </c>
      <c r="AN2406">
        <f>K2406/W2406</f>
        <v>4.7527612035038719E-2</v>
      </c>
      <c r="AO2406">
        <f>L2406/X2406</f>
        <v>1.6735732925716479E-2</v>
      </c>
      <c r="AP2406">
        <f>IF(OR(Q2406&lt;0, Q2406="NA"), 0, 1)</f>
        <v>0</v>
      </c>
      <c r="AQ2406">
        <f>IF(OR(S2406&lt;0, S2406="NA"), 0, 1)</f>
        <v>0</v>
      </c>
      <c r="AR2406">
        <f>IFERROR(IF((AF2406-AG2406)&gt;0,1,0),0)</f>
        <v>1</v>
      </c>
      <c r="AS2406">
        <f>IFERROR(IF((S2406-Q2406)&gt;0,1,0),0)</f>
        <v>1</v>
      </c>
      <c r="AT2406">
        <f>IFERROR(IF((AH2406-AI2406)&lt;0,1,0),0)</f>
        <v>0</v>
      </c>
      <c r="AU2406">
        <f>IFERROR(IF((AJ2406-AK2406)&gt;0,1,0),0)</f>
        <v>0</v>
      </c>
      <c r="AV2406">
        <f>IFERROR(IF((AL2406-AM2406)&gt;0,1,0),0)</f>
        <v>1</v>
      </c>
      <c r="AW2406">
        <f>IFERROR(IF((AN2406-AO2406)&gt;0,1,0),0)</f>
        <v>1</v>
      </c>
      <c r="AX2406">
        <f>IFERROR(IF((AC2406-AD2406)&lt;0,1,0),0)</f>
        <v>0</v>
      </c>
      <c r="AY2406">
        <f>SUM(AP2406:AX2406)</f>
        <v>4</v>
      </c>
    </row>
    <row r="2407" spans="1:51" x14ac:dyDescent="0.45">
      <c r="A2407" s="1" t="s">
        <v>2727</v>
      </c>
      <c r="B2407" s="2">
        <v>7330901</v>
      </c>
      <c r="C2407" s="3" t="s">
        <v>5337</v>
      </c>
      <c r="D2407" s="5">
        <v>23.51</v>
      </c>
      <c r="E2407" s="5">
        <v>806.41058548000001</v>
      </c>
      <c r="F2407" s="3" t="s">
        <v>4485</v>
      </c>
      <c r="G2407" s="3" t="s">
        <v>4517</v>
      </c>
      <c r="H2407" s="3" t="s">
        <v>4518</v>
      </c>
      <c r="I2407" s="3" t="s">
        <v>4519</v>
      </c>
      <c r="J2407" s="3" t="s">
        <v>5190</v>
      </c>
      <c r="K2407" s="6">
        <v>673079</v>
      </c>
      <c r="L2407" s="6">
        <v>662329</v>
      </c>
      <c r="M2407" s="6">
        <v>34970</v>
      </c>
      <c r="N2407" s="6">
        <v>30364</v>
      </c>
      <c r="O2407" s="6">
        <v>-14402</v>
      </c>
      <c r="P2407" s="6">
        <v>-17631</v>
      </c>
      <c r="Q2407" s="6">
        <v>-35532</v>
      </c>
      <c r="R2407" s="6">
        <v>-32493</v>
      </c>
      <c r="S2407" s="6">
        <v>4829</v>
      </c>
      <c r="T2407" s="6">
        <v>10383</v>
      </c>
      <c r="U2407" s="6">
        <v>233007</v>
      </c>
      <c r="V2407" s="6">
        <v>188749</v>
      </c>
      <c r="W2407" s="6">
        <v>1006893</v>
      </c>
      <c r="X2407" s="6">
        <v>943916</v>
      </c>
      <c r="Y2407" s="6">
        <v>246936</v>
      </c>
      <c r="Z2407" s="6">
        <v>240020</v>
      </c>
      <c r="AA2407" s="6">
        <v>128239</v>
      </c>
      <c r="AB2407" s="6">
        <v>131719</v>
      </c>
      <c r="AC2407" s="6">
        <v>34296493</v>
      </c>
      <c r="AD2407" s="6">
        <v>34168713</v>
      </c>
      <c r="AF2407">
        <f>Q2407/W2407</f>
        <v>-3.5288754614442648E-2</v>
      </c>
      <c r="AG2407">
        <f>R2407/X2407</f>
        <v>-3.4423613965649483E-2</v>
      </c>
      <c r="AH2407">
        <f>U2407/W2407</f>
        <v>0.23141187792545981</v>
      </c>
      <c r="AI2407">
        <f>V2407/X2407</f>
        <v>0.19996376796240342</v>
      </c>
      <c r="AJ2407">
        <f>Y2407/AA2407</f>
        <v>1.9255920585781237</v>
      </c>
      <c r="AK2407">
        <f>Z2407/AB2407</f>
        <v>1.8222124370819699</v>
      </c>
      <c r="AL2407">
        <f>O2407/K2407</f>
        <v>-2.139719111723884E-2</v>
      </c>
      <c r="AM2407">
        <f>P2407/L2407</f>
        <v>-2.6619701085110269E-2</v>
      </c>
      <c r="AN2407">
        <f>K2407/W2407</f>
        <v>0.6684712278265913</v>
      </c>
      <c r="AO2407">
        <f>L2407/X2407</f>
        <v>0.70168214120748029</v>
      </c>
      <c r="AP2407">
        <f>IF(OR(Q2407&lt;0, Q2407="NA"), 0, 1)</f>
        <v>0</v>
      </c>
      <c r="AQ2407">
        <f>IF(OR(S2407&lt;0, S2407="NA"), 0, 1)</f>
        <v>1</v>
      </c>
      <c r="AR2407">
        <f>IFERROR(IF((AF2407-AG2407)&gt;0,1,0),0)</f>
        <v>0</v>
      </c>
      <c r="AS2407">
        <f>IFERROR(IF((S2407-Q2407)&gt;0,1,0),0)</f>
        <v>1</v>
      </c>
      <c r="AT2407">
        <f>IFERROR(IF((AH2407-AI2407)&lt;0,1,0),0)</f>
        <v>0</v>
      </c>
      <c r="AU2407">
        <f>IFERROR(IF((AJ2407-AK2407)&gt;0,1,0),0)</f>
        <v>1</v>
      </c>
      <c r="AV2407">
        <f>IFERROR(IF((AL2407-AM2407)&gt;0,1,0),0)</f>
        <v>1</v>
      </c>
      <c r="AW2407">
        <f>IFERROR(IF((AN2407-AO2407)&gt;0,1,0),0)</f>
        <v>0</v>
      </c>
      <c r="AX2407">
        <f>IFERROR(IF((AC2407-AD2407)&lt;0,1,0),0)</f>
        <v>0</v>
      </c>
      <c r="AY2407">
        <f>SUM(AP2407:AX2407)</f>
        <v>4</v>
      </c>
    </row>
    <row r="2408" spans="1:51" x14ac:dyDescent="0.45">
      <c r="A2408" s="1" t="s">
        <v>2731</v>
      </c>
      <c r="B2408" s="2">
        <v>103042</v>
      </c>
      <c r="C2408" s="3" t="s">
        <v>5337</v>
      </c>
      <c r="D2408" s="7">
        <v>136</v>
      </c>
      <c r="E2408" s="5">
        <v>218552</v>
      </c>
      <c r="F2408" s="3" t="s">
        <v>4480</v>
      </c>
      <c r="G2408" s="3" t="s">
        <v>4491</v>
      </c>
      <c r="H2408" s="3" t="s">
        <v>4492</v>
      </c>
      <c r="I2408" s="3" t="s">
        <v>4836</v>
      </c>
      <c r="J2408" s="3" t="s">
        <v>5047</v>
      </c>
      <c r="K2408" s="6">
        <v>61761000</v>
      </c>
      <c r="L2408" s="6">
        <v>58434000</v>
      </c>
      <c r="M2408" s="6" t="s">
        <v>4474</v>
      </c>
      <c r="N2408" s="6">
        <v>65226000</v>
      </c>
      <c r="O2408" s="6">
        <v>63120000</v>
      </c>
      <c r="P2408" s="6">
        <v>60304000</v>
      </c>
      <c r="Q2408" s="6">
        <v>13529000</v>
      </c>
      <c r="R2408" s="6">
        <v>11346000</v>
      </c>
      <c r="S2408" s="6" t="s">
        <v>4474</v>
      </c>
      <c r="T2408" s="6">
        <v>-28190000</v>
      </c>
      <c r="U2408" s="6" t="s">
        <v>4474</v>
      </c>
      <c r="V2408" s="6">
        <v>289755000</v>
      </c>
      <c r="W2408" s="6">
        <v>1215071000</v>
      </c>
      <c r="X2408" s="6">
        <v>1258027000</v>
      </c>
      <c r="Y2408" s="6" t="s">
        <v>4474</v>
      </c>
      <c r="Z2408" s="6" t="s">
        <v>4474</v>
      </c>
      <c r="AA2408" s="6" t="s">
        <v>4474</v>
      </c>
      <c r="AB2408" s="6" t="s">
        <v>4474</v>
      </c>
      <c r="AC2408" s="6">
        <v>1607000000</v>
      </c>
      <c r="AD2408" s="6">
        <v>1612068430</v>
      </c>
      <c r="AF2408">
        <f>Q2408/W2408</f>
        <v>1.1134328775849313E-2</v>
      </c>
      <c r="AG2408">
        <f>R2408/X2408</f>
        <v>9.0188843323712447E-3</v>
      </c>
      <c r="AH2408" t="e">
        <f>U2408/W2408</f>
        <v>#VALUE!</v>
      </c>
      <c r="AI2408">
        <f>V2408/X2408</f>
        <v>0.23032494533106204</v>
      </c>
      <c r="AJ2408" t="e">
        <f>Y2408/AA2408</f>
        <v>#VALUE!</v>
      </c>
      <c r="AK2408" t="e">
        <f>Z2408/AB2408</f>
        <v>#VALUE!</v>
      </c>
      <c r="AL2408">
        <f>O2408/K2408</f>
        <v>1.0220041773935007</v>
      </c>
      <c r="AM2408">
        <f>P2408/L2408</f>
        <v>1.0320019166923367</v>
      </c>
      <c r="AN2408">
        <f>K2408/W2408</f>
        <v>5.0829128503601849E-2</v>
      </c>
      <c r="AO2408">
        <f>L2408/X2408</f>
        <v>4.6448923592259946E-2</v>
      </c>
      <c r="AP2408">
        <f>IF(OR(Q2408&lt;0, Q2408="NA"), 0, 1)</f>
        <v>1</v>
      </c>
      <c r="AQ2408">
        <f>IF(OR(S2408&lt;0, S2408="NA"), 0, 1)</f>
        <v>0</v>
      </c>
      <c r="AR2408">
        <f>IFERROR(IF((AF2408-AG2408)&gt;0,1,0),0)</f>
        <v>1</v>
      </c>
      <c r="AS2408">
        <f>IFERROR(IF((S2408-Q2408)&gt;0,1,0),0)</f>
        <v>0</v>
      </c>
      <c r="AT2408">
        <f>IFERROR(IF((AH2408-AI2408)&lt;0,1,0),0)</f>
        <v>0</v>
      </c>
      <c r="AU2408">
        <f>IFERROR(IF((AJ2408-AK2408)&gt;0,1,0),0)</f>
        <v>0</v>
      </c>
      <c r="AV2408">
        <f>IFERROR(IF((AL2408-AM2408)&gt;0,1,0),0)</f>
        <v>0</v>
      </c>
      <c r="AW2408">
        <f>IFERROR(IF((AN2408-AO2408)&gt;0,1,0),0)</f>
        <v>1</v>
      </c>
      <c r="AX2408">
        <f>IFERROR(IF((AC2408-AD2408)&lt;0,1,0),0)</f>
        <v>1</v>
      </c>
      <c r="AY2408">
        <f>SUM(AP2408:AX2408)</f>
        <v>4</v>
      </c>
    </row>
    <row r="2409" spans="1:51" x14ac:dyDescent="0.45">
      <c r="A2409" s="1" t="s">
        <v>2734</v>
      </c>
      <c r="B2409" s="2">
        <v>5721745</v>
      </c>
      <c r="C2409" s="3" t="s">
        <v>5337</v>
      </c>
      <c r="D2409" s="5">
        <v>7.9550000000000001</v>
      </c>
      <c r="E2409" s="5">
        <v>160.61382058999999</v>
      </c>
      <c r="F2409" s="3" t="s">
        <v>4480</v>
      </c>
      <c r="G2409" s="3" t="s">
        <v>4491</v>
      </c>
      <c r="H2409" s="3" t="s">
        <v>4492</v>
      </c>
      <c r="I2409" s="3" t="s">
        <v>4493</v>
      </c>
      <c r="J2409" s="3"/>
      <c r="K2409" s="6">
        <v>17887</v>
      </c>
      <c r="L2409" s="6">
        <v>16405.5</v>
      </c>
      <c r="M2409" s="6" t="s">
        <v>4474</v>
      </c>
      <c r="N2409" s="6" t="s">
        <v>4474</v>
      </c>
      <c r="O2409" s="6">
        <v>15839</v>
      </c>
      <c r="P2409" s="6">
        <v>14365.5</v>
      </c>
      <c r="Q2409" s="6">
        <v>18111</v>
      </c>
      <c r="R2409" s="6">
        <v>17551</v>
      </c>
      <c r="S2409" s="6" t="s">
        <v>4474</v>
      </c>
      <c r="T2409" s="6" t="s">
        <v>4474</v>
      </c>
      <c r="U2409" s="6" t="s">
        <v>4474</v>
      </c>
      <c r="V2409" s="6" t="s">
        <v>4474</v>
      </c>
      <c r="W2409" s="6">
        <v>160596</v>
      </c>
      <c r="X2409" s="6">
        <v>160596</v>
      </c>
      <c r="Y2409" s="6">
        <v>7951</v>
      </c>
      <c r="Z2409" s="6">
        <v>7951</v>
      </c>
      <c r="AA2409" s="6">
        <v>6869</v>
      </c>
      <c r="AB2409" s="6">
        <v>6869</v>
      </c>
      <c r="AC2409" s="6">
        <v>20190298</v>
      </c>
      <c r="AD2409" s="6">
        <v>20190298</v>
      </c>
      <c r="AF2409">
        <f>Q2409/W2409</f>
        <v>0.11277366808637825</v>
      </c>
      <c r="AG2409">
        <f>R2409/X2409</f>
        <v>0.10928665720192283</v>
      </c>
      <c r="AH2409" t="e">
        <f>U2409/W2409</f>
        <v>#VALUE!</v>
      </c>
      <c r="AI2409" t="e">
        <f>V2409/X2409</f>
        <v>#VALUE!</v>
      </c>
      <c r="AJ2409">
        <f>Y2409/AA2409</f>
        <v>1.1575192895617994</v>
      </c>
      <c r="AK2409">
        <f>Z2409/AB2409</f>
        <v>1.1575192895617994</v>
      </c>
      <c r="AL2409">
        <f>O2409/K2409</f>
        <v>0.88550343825124389</v>
      </c>
      <c r="AM2409">
        <f>P2409/L2409</f>
        <v>0.87565145835238178</v>
      </c>
      <c r="AN2409">
        <f>K2409/W2409</f>
        <v>0.11137886373259608</v>
      </c>
      <c r="AO2409">
        <f>L2409/X2409</f>
        <v>0.10215385190166629</v>
      </c>
      <c r="AP2409">
        <f>IF(OR(Q2409&lt;0, Q2409="NA"), 0, 1)</f>
        <v>1</v>
      </c>
      <c r="AQ2409">
        <f>IF(OR(S2409&lt;0, S2409="NA"), 0, 1)</f>
        <v>0</v>
      </c>
      <c r="AR2409">
        <f>IFERROR(IF((AF2409-AG2409)&gt;0,1,0),0)</f>
        <v>1</v>
      </c>
      <c r="AS2409">
        <f>IFERROR(IF((S2409-Q2409)&gt;0,1,0),0)</f>
        <v>0</v>
      </c>
      <c r="AT2409">
        <f>IFERROR(IF((AH2409-AI2409)&lt;0,1,0),0)</f>
        <v>0</v>
      </c>
      <c r="AU2409">
        <f>IFERROR(IF((AJ2409-AK2409)&gt;0,1,0),0)</f>
        <v>0</v>
      </c>
      <c r="AV2409">
        <f>IFERROR(IF((AL2409-AM2409)&gt;0,1,0),0)</f>
        <v>1</v>
      </c>
      <c r="AW2409">
        <f>IFERROR(IF((AN2409-AO2409)&gt;0,1,0),0)</f>
        <v>1</v>
      </c>
      <c r="AX2409">
        <f>IFERROR(IF((AC2409-AD2409)&lt;0,1,0),0)</f>
        <v>0</v>
      </c>
      <c r="AY2409">
        <f>SUM(AP2409:AX2409)</f>
        <v>4</v>
      </c>
    </row>
    <row r="2410" spans="1:51" x14ac:dyDescent="0.45">
      <c r="A2410" s="1" t="s">
        <v>2735</v>
      </c>
      <c r="B2410" s="2">
        <v>5721488</v>
      </c>
      <c r="C2410" s="3" t="s">
        <v>5337</v>
      </c>
      <c r="D2410" s="5">
        <v>24.3</v>
      </c>
      <c r="E2410" s="5">
        <v>239.23989090000001</v>
      </c>
      <c r="F2410" s="3" t="s">
        <v>4480</v>
      </c>
      <c r="G2410" s="3" t="s">
        <v>4491</v>
      </c>
      <c r="H2410" s="3" t="s">
        <v>4492</v>
      </c>
      <c r="I2410" s="3" t="s">
        <v>4493</v>
      </c>
      <c r="J2410" s="3"/>
      <c r="K2410" s="6">
        <v>2405</v>
      </c>
      <c r="L2410" s="8">
        <v>2272.5</v>
      </c>
      <c r="M2410" s="6" t="s">
        <v>4474</v>
      </c>
      <c r="N2410" s="6" t="s">
        <v>4474</v>
      </c>
      <c r="O2410" s="6">
        <v>-1256</v>
      </c>
      <c r="P2410" s="6">
        <v>-1315</v>
      </c>
      <c r="Q2410" s="6">
        <v>86553</v>
      </c>
      <c r="R2410" s="6">
        <v>67920.5</v>
      </c>
      <c r="S2410" s="6" t="s">
        <v>4474</v>
      </c>
      <c r="T2410" s="6" t="s">
        <v>4474</v>
      </c>
      <c r="U2410" s="6" t="s">
        <v>4474</v>
      </c>
      <c r="V2410" s="6" t="s">
        <v>4474</v>
      </c>
      <c r="W2410" s="6">
        <v>332957</v>
      </c>
      <c r="X2410" s="6">
        <v>332957</v>
      </c>
      <c r="Y2410" s="6">
        <v>4812</v>
      </c>
      <c r="Z2410" s="6">
        <v>4812</v>
      </c>
      <c r="AA2410" s="6">
        <v>1201</v>
      </c>
      <c r="AB2410" s="6">
        <v>1201</v>
      </c>
      <c r="AC2410" s="6">
        <v>9791329</v>
      </c>
      <c r="AD2410" s="6">
        <v>9791329</v>
      </c>
      <c r="AF2410">
        <f>Q2410/W2410</f>
        <v>0.25995248635709717</v>
      </c>
      <c r="AG2410">
        <f>R2410/X2410</f>
        <v>0.20399180674982054</v>
      </c>
      <c r="AH2410" t="e">
        <f>U2410/W2410</f>
        <v>#VALUE!</v>
      </c>
      <c r="AI2410" t="e">
        <f>V2410/X2410</f>
        <v>#VALUE!</v>
      </c>
      <c r="AJ2410">
        <f>Y2410/AA2410</f>
        <v>4.0066611157368861</v>
      </c>
      <c r="AK2410">
        <f>Z2410/AB2410</f>
        <v>4.0066611157368861</v>
      </c>
      <c r="AL2410">
        <f>O2410/K2410</f>
        <v>-0.52224532224532227</v>
      </c>
      <c r="AM2410">
        <f>P2410/L2410</f>
        <v>-0.57865786578657863</v>
      </c>
      <c r="AN2410">
        <f>K2410/W2410</f>
        <v>7.223154941929438E-3</v>
      </c>
      <c r="AO2410">
        <f>L2410/X2410</f>
        <v>6.8252056571869637E-3</v>
      </c>
      <c r="AP2410">
        <f>IF(OR(Q2410&lt;0, Q2410="NA"), 0, 1)</f>
        <v>1</v>
      </c>
      <c r="AQ2410">
        <f>IF(OR(S2410&lt;0, S2410="NA"), 0, 1)</f>
        <v>0</v>
      </c>
      <c r="AR2410">
        <f>IFERROR(IF((AF2410-AG2410)&gt;0,1,0),0)</f>
        <v>1</v>
      </c>
      <c r="AS2410">
        <f>IFERROR(IF((S2410-Q2410)&gt;0,1,0),0)</f>
        <v>0</v>
      </c>
      <c r="AT2410">
        <f>IFERROR(IF((AH2410-AI2410)&lt;0,1,0),0)</f>
        <v>0</v>
      </c>
      <c r="AU2410">
        <f>IFERROR(IF((AJ2410-AK2410)&gt;0,1,0),0)</f>
        <v>0</v>
      </c>
      <c r="AV2410">
        <f>IFERROR(IF((AL2410-AM2410)&gt;0,1,0),0)</f>
        <v>1</v>
      </c>
      <c r="AW2410">
        <f>IFERROR(IF((AN2410-AO2410)&gt;0,1,0),0)</f>
        <v>1</v>
      </c>
      <c r="AX2410">
        <f>IFERROR(IF((AC2410-AD2410)&lt;0,1,0),0)</f>
        <v>0</v>
      </c>
      <c r="AY2410">
        <f>SUM(AP2410:AX2410)</f>
        <v>4</v>
      </c>
    </row>
    <row r="2411" spans="1:51" x14ac:dyDescent="0.45">
      <c r="A2411" s="1" t="s">
        <v>2737</v>
      </c>
      <c r="B2411" s="2">
        <v>4912935</v>
      </c>
      <c r="C2411" s="3" t="s">
        <v>5335</v>
      </c>
      <c r="D2411" s="7">
        <v>7.18</v>
      </c>
      <c r="E2411" s="5">
        <v>142.53621838000001</v>
      </c>
      <c r="F2411" s="3" t="s">
        <v>4475</v>
      </c>
      <c r="G2411" s="3" t="s">
        <v>4564</v>
      </c>
      <c r="H2411" s="3" t="s">
        <v>4565</v>
      </c>
      <c r="I2411" s="3" t="s">
        <v>4566</v>
      </c>
      <c r="J2411" s="3" t="s">
        <v>4662</v>
      </c>
      <c r="K2411" s="6">
        <v>739413</v>
      </c>
      <c r="L2411" s="6">
        <v>727866</v>
      </c>
      <c r="M2411" s="6">
        <v>50991</v>
      </c>
      <c r="N2411" s="6">
        <v>52072</v>
      </c>
      <c r="O2411" s="6">
        <v>40008</v>
      </c>
      <c r="P2411" s="6">
        <v>40757</v>
      </c>
      <c r="Q2411" s="6">
        <v>-66915</v>
      </c>
      <c r="R2411" s="6">
        <v>-65919</v>
      </c>
      <c r="S2411" s="6">
        <v>46353</v>
      </c>
      <c r="T2411" s="6">
        <v>38801</v>
      </c>
      <c r="U2411" s="6">
        <v>32340</v>
      </c>
      <c r="V2411" s="6">
        <v>31676</v>
      </c>
      <c r="W2411" s="6">
        <v>986242</v>
      </c>
      <c r="X2411" s="6">
        <v>977955</v>
      </c>
      <c r="Y2411" s="6">
        <v>548202</v>
      </c>
      <c r="Z2411" s="6">
        <v>540043</v>
      </c>
      <c r="AA2411" s="6">
        <v>393942</v>
      </c>
      <c r="AB2411" s="6">
        <v>391304</v>
      </c>
      <c r="AC2411" s="6">
        <v>19776373</v>
      </c>
      <c r="AD2411" s="6">
        <v>19753585</v>
      </c>
      <c r="AF2411">
        <f>Q2411/W2411</f>
        <v>-6.7848459100301961E-2</v>
      </c>
      <c r="AG2411">
        <f>R2411/X2411</f>
        <v>-6.7404941945181526E-2</v>
      </c>
      <c r="AH2411">
        <f>U2411/W2411</f>
        <v>3.2791140511152436E-2</v>
      </c>
      <c r="AI2411">
        <f>V2411/X2411</f>
        <v>3.2390038396449737E-2</v>
      </c>
      <c r="AJ2411">
        <f>Y2411/AA2411</f>
        <v>1.3915804864675512</v>
      </c>
      <c r="AK2411">
        <f>Z2411/AB2411</f>
        <v>1.3801111156543251</v>
      </c>
      <c r="AL2411">
        <f>O2411/K2411</f>
        <v>5.4107785500119687E-2</v>
      </c>
      <c r="AM2411">
        <f>P2411/L2411</f>
        <v>5.5995196918114047E-2</v>
      </c>
      <c r="AN2411">
        <f>K2411/W2411</f>
        <v>0.74972775444566342</v>
      </c>
      <c r="AO2411">
        <f>L2411/X2411</f>
        <v>0.74427350951730908</v>
      </c>
      <c r="AP2411">
        <f>IF(OR(Q2411&lt;0, Q2411="NA"), 0, 1)</f>
        <v>0</v>
      </c>
      <c r="AQ2411">
        <f>IF(OR(S2411&lt;0, S2411="NA"), 0, 1)</f>
        <v>1</v>
      </c>
      <c r="AR2411">
        <f>IFERROR(IF((AF2411-AG2411)&gt;0,1,0),0)</f>
        <v>0</v>
      </c>
      <c r="AS2411">
        <f>IFERROR(IF((S2411-Q2411)&gt;0,1,0),0)</f>
        <v>1</v>
      </c>
      <c r="AT2411">
        <f>IFERROR(IF((AH2411-AI2411)&lt;0,1,0),0)</f>
        <v>0</v>
      </c>
      <c r="AU2411">
        <f>IFERROR(IF((AJ2411-AK2411)&gt;0,1,0),0)</f>
        <v>1</v>
      </c>
      <c r="AV2411">
        <f>IFERROR(IF((AL2411-AM2411)&gt;0,1,0),0)</f>
        <v>0</v>
      </c>
      <c r="AW2411">
        <f>IFERROR(IF((AN2411-AO2411)&gt;0,1,0),0)</f>
        <v>1</v>
      </c>
      <c r="AX2411">
        <f>IFERROR(IF((AC2411-AD2411)&lt;0,1,0),0)</f>
        <v>0</v>
      </c>
      <c r="AY2411">
        <f>SUM(AP2411:AX2411)</f>
        <v>4</v>
      </c>
    </row>
    <row r="2412" spans="1:51" x14ac:dyDescent="0.45">
      <c r="A2412" s="1" t="s">
        <v>2740</v>
      </c>
      <c r="B2412" s="2">
        <v>4064409</v>
      </c>
      <c r="C2412" s="3" t="s">
        <v>5337</v>
      </c>
      <c r="D2412" s="5">
        <v>19.260000000000002</v>
      </c>
      <c r="E2412" s="5">
        <v>426.94789895999997</v>
      </c>
      <c r="F2412" s="3" t="s">
        <v>4475</v>
      </c>
      <c r="G2412" s="3" t="s">
        <v>4548</v>
      </c>
      <c r="H2412" s="3" t="s">
        <v>4647</v>
      </c>
      <c r="I2412" s="3" t="s">
        <v>4687</v>
      </c>
      <c r="J2412" s="3" t="s">
        <v>4758</v>
      </c>
      <c r="K2412" s="6">
        <v>658329</v>
      </c>
      <c r="L2412" s="6">
        <v>663288</v>
      </c>
      <c r="M2412" s="6">
        <v>36468</v>
      </c>
      <c r="N2412" s="6">
        <v>47771</v>
      </c>
      <c r="O2412" s="6">
        <v>29142</v>
      </c>
      <c r="P2412" s="6">
        <v>40584</v>
      </c>
      <c r="Q2412" s="6">
        <v>24764</v>
      </c>
      <c r="R2412" s="6">
        <v>37001</v>
      </c>
      <c r="S2412" s="6">
        <v>28783</v>
      </c>
      <c r="T2412" s="6">
        <v>31642</v>
      </c>
      <c r="U2412" s="6" t="s">
        <v>4474</v>
      </c>
      <c r="V2412" s="6" t="s">
        <v>4474</v>
      </c>
      <c r="W2412" s="6">
        <v>765876</v>
      </c>
      <c r="X2412" s="6">
        <v>759188</v>
      </c>
      <c r="Y2412" s="6">
        <v>520187</v>
      </c>
      <c r="Z2412" s="6">
        <v>523940</v>
      </c>
      <c r="AA2412" s="6">
        <v>121826</v>
      </c>
      <c r="AB2412" s="6">
        <v>118935</v>
      </c>
      <c r="AC2412" s="6">
        <v>22142602</v>
      </c>
      <c r="AD2412" s="6">
        <v>22219994</v>
      </c>
      <c r="AF2412">
        <f>Q2412/W2412</f>
        <v>3.2334215982743941E-2</v>
      </c>
      <c r="AG2412">
        <f>R2412/X2412</f>
        <v>4.8737598592180069E-2</v>
      </c>
      <c r="AH2412" t="e">
        <f>U2412/W2412</f>
        <v>#VALUE!</v>
      </c>
      <c r="AI2412" t="e">
        <f>V2412/X2412</f>
        <v>#VALUE!</v>
      </c>
      <c r="AJ2412">
        <f>Y2412/AA2412</f>
        <v>4.2699177515472888</v>
      </c>
      <c r="AK2412">
        <f>Z2412/AB2412</f>
        <v>4.4052633791566826</v>
      </c>
      <c r="AL2412">
        <f>O2412/K2412</f>
        <v>4.4266620489147521E-2</v>
      </c>
      <c r="AM2412">
        <f>P2412/L2412</f>
        <v>6.1186091109744184E-2</v>
      </c>
      <c r="AN2412">
        <f>K2412/W2412</f>
        <v>0.85957648496623473</v>
      </c>
      <c r="AO2412">
        <f>L2412/X2412</f>
        <v>0.87368082741033837</v>
      </c>
      <c r="AP2412">
        <f>IF(OR(Q2412&lt;0, Q2412="NA"), 0, 1)</f>
        <v>1</v>
      </c>
      <c r="AQ2412">
        <f>IF(OR(S2412&lt;0, S2412="NA"), 0, 1)</f>
        <v>1</v>
      </c>
      <c r="AR2412">
        <f>IFERROR(IF((AF2412-AG2412)&gt;0,1,0),0)</f>
        <v>0</v>
      </c>
      <c r="AS2412">
        <f>IFERROR(IF((S2412-Q2412)&gt;0,1,0),0)</f>
        <v>1</v>
      </c>
      <c r="AT2412">
        <f>IFERROR(IF((AH2412-AI2412)&lt;0,1,0),0)</f>
        <v>0</v>
      </c>
      <c r="AU2412">
        <f>IFERROR(IF((AJ2412-AK2412)&gt;0,1,0),0)</f>
        <v>0</v>
      </c>
      <c r="AV2412">
        <f>IFERROR(IF((AL2412-AM2412)&gt;0,1,0),0)</f>
        <v>0</v>
      </c>
      <c r="AW2412">
        <f>IFERROR(IF((AN2412-AO2412)&gt;0,1,0),0)</f>
        <v>0</v>
      </c>
      <c r="AX2412">
        <f>IFERROR(IF((AC2412-AD2412)&lt;0,1,0),0)</f>
        <v>1</v>
      </c>
      <c r="AY2412">
        <f>SUM(AP2412:AX2412)</f>
        <v>4</v>
      </c>
    </row>
    <row r="2413" spans="1:51" x14ac:dyDescent="0.45">
      <c r="A2413" s="1" t="s">
        <v>2741</v>
      </c>
      <c r="B2413" s="2">
        <v>22103633</v>
      </c>
      <c r="C2413" s="3" t="s">
        <v>5337</v>
      </c>
      <c r="D2413" s="5">
        <v>21.08</v>
      </c>
      <c r="E2413" s="5">
        <v>3440.4082819199998</v>
      </c>
      <c r="F2413" s="3" t="s">
        <v>4583</v>
      </c>
      <c r="G2413" s="3" t="s">
        <v>4583</v>
      </c>
      <c r="H2413" s="3" t="s">
        <v>4602</v>
      </c>
      <c r="I2413" s="3" t="s">
        <v>4943</v>
      </c>
      <c r="J2413" s="3" t="s">
        <v>5152</v>
      </c>
      <c r="K2413" s="6">
        <v>184074</v>
      </c>
      <c r="L2413" s="6">
        <v>173663</v>
      </c>
      <c r="M2413" s="6">
        <v>-72689</v>
      </c>
      <c r="N2413" s="6">
        <v>-47184</v>
      </c>
      <c r="O2413" s="6">
        <v>-148169</v>
      </c>
      <c r="P2413" s="6">
        <v>-120071</v>
      </c>
      <c r="Q2413" s="6">
        <v>-59341</v>
      </c>
      <c r="R2413" s="6">
        <v>-38101</v>
      </c>
      <c r="S2413" s="6">
        <v>-30909</v>
      </c>
      <c r="T2413" s="6">
        <v>-13044</v>
      </c>
      <c r="U2413" s="6">
        <v>938707</v>
      </c>
      <c r="V2413" s="6">
        <v>938210</v>
      </c>
      <c r="W2413" s="6">
        <v>2300286</v>
      </c>
      <c r="X2413" s="6">
        <v>2364326</v>
      </c>
      <c r="Y2413" s="6">
        <v>1017183</v>
      </c>
      <c r="Z2413" s="6">
        <v>1090635</v>
      </c>
      <c r="AA2413" s="6">
        <v>146789</v>
      </c>
      <c r="AB2413" s="6">
        <v>158078</v>
      </c>
      <c r="AC2413" s="6">
        <v>163189704</v>
      </c>
      <c r="AD2413" s="6">
        <v>165331382</v>
      </c>
      <c r="AF2413">
        <f>Q2413/W2413</f>
        <v>-2.5797226953517955E-2</v>
      </c>
      <c r="AG2413">
        <f>R2413/X2413</f>
        <v>-1.6114951999005214E-2</v>
      </c>
      <c r="AH2413">
        <f>U2413/W2413</f>
        <v>0.4080827340600256</v>
      </c>
      <c r="AI2413">
        <f>V2413/X2413</f>
        <v>0.39681922036132072</v>
      </c>
      <c r="AJ2413">
        <f>Y2413/AA2413</f>
        <v>6.9295587544025778</v>
      </c>
      <c r="AK2413">
        <f>Z2413/AB2413</f>
        <v>6.8993471577322589</v>
      </c>
      <c r="AL2413">
        <f>O2413/K2413</f>
        <v>-0.80494257744168107</v>
      </c>
      <c r="AM2413">
        <f>P2413/L2413</f>
        <v>-0.69140231367648841</v>
      </c>
      <c r="AN2413">
        <f>K2413/W2413</f>
        <v>8.002222332353455E-2</v>
      </c>
      <c r="AO2413">
        <f>L2413/X2413</f>
        <v>7.3451376840587973E-2</v>
      </c>
      <c r="AP2413">
        <f>IF(OR(Q2413&lt;0, Q2413="NA"), 0, 1)</f>
        <v>0</v>
      </c>
      <c r="AQ2413">
        <f>IF(OR(S2413&lt;0, S2413="NA"), 0, 1)</f>
        <v>0</v>
      </c>
      <c r="AR2413">
        <f>IFERROR(IF((AF2413-AG2413)&gt;0,1,0),0)</f>
        <v>0</v>
      </c>
      <c r="AS2413">
        <f>IFERROR(IF((S2413-Q2413)&gt;0,1,0),0)</f>
        <v>1</v>
      </c>
      <c r="AT2413">
        <f>IFERROR(IF((AH2413-AI2413)&lt;0,1,0),0)</f>
        <v>0</v>
      </c>
      <c r="AU2413">
        <f>IFERROR(IF((AJ2413-AK2413)&gt;0,1,0),0)</f>
        <v>1</v>
      </c>
      <c r="AV2413">
        <f>IFERROR(IF((AL2413-AM2413)&gt;0,1,0),0)</f>
        <v>0</v>
      </c>
      <c r="AW2413">
        <f>IFERROR(IF((AN2413-AO2413)&gt;0,1,0),0)</f>
        <v>1</v>
      </c>
      <c r="AX2413">
        <f>IFERROR(IF((AC2413-AD2413)&lt;0,1,0),0)</f>
        <v>1</v>
      </c>
      <c r="AY2413">
        <f>SUM(AP2413:AX2413)</f>
        <v>4</v>
      </c>
    </row>
    <row r="2414" spans="1:51" x14ac:dyDescent="0.45">
      <c r="A2414" s="1" t="s">
        <v>2743</v>
      </c>
      <c r="B2414" s="2">
        <v>4401869</v>
      </c>
      <c r="C2414" s="3" t="s">
        <v>5336</v>
      </c>
      <c r="D2414" s="5">
        <v>102.64</v>
      </c>
      <c r="E2414" s="5">
        <v>6567.2886102399998</v>
      </c>
      <c r="F2414" s="3" t="s">
        <v>4480</v>
      </c>
      <c r="G2414" s="3" t="s">
        <v>4491</v>
      </c>
      <c r="H2414" s="3" t="s">
        <v>4491</v>
      </c>
      <c r="I2414" s="3" t="s">
        <v>4831</v>
      </c>
      <c r="J2414" s="3" t="s">
        <v>5032</v>
      </c>
      <c r="K2414" s="6">
        <v>1975000</v>
      </c>
      <c r="L2414" s="6">
        <v>2125000</v>
      </c>
      <c r="M2414" s="6">
        <v>976000</v>
      </c>
      <c r="N2414" s="6">
        <v>1080000</v>
      </c>
      <c r="O2414" s="6">
        <v>735000</v>
      </c>
      <c r="P2414" s="6">
        <v>912000</v>
      </c>
      <c r="Q2414" s="6">
        <v>511000</v>
      </c>
      <c r="R2414" s="6">
        <v>706000</v>
      </c>
      <c r="S2414" s="6">
        <v>203000</v>
      </c>
      <c r="T2414" s="6">
        <v>611000</v>
      </c>
      <c r="U2414" s="6">
        <v>7956000</v>
      </c>
      <c r="V2414" s="6">
        <v>9066000</v>
      </c>
      <c r="W2414" s="6">
        <v>16186000</v>
      </c>
      <c r="X2414" s="6">
        <v>15783000</v>
      </c>
      <c r="Y2414" s="6">
        <v>4957000</v>
      </c>
      <c r="Z2414" s="6">
        <v>4166000</v>
      </c>
      <c r="AA2414" s="6">
        <v>2400000</v>
      </c>
      <c r="AB2414" s="6">
        <v>850000</v>
      </c>
      <c r="AC2414" s="6">
        <v>63979000</v>
      </c>
      <c r="AD2414" s="6">
        <v>64484000</v>
      </c>
      <c r="AF2414">
        <f>Q2414/W2414</f>
        <v>3.1570493018658101E-2</v>
      </c>
      <c r="AG2414">
        <f>R2414/X2414</f>
        <v>4.4731673319394288E-2</v>
      </c>
      <c r="AH2414">
        <f>U2414/W2414</f>
        <v>0.49153589521808971</v>
      </c>
      <c r="AI2414">
        <f>V2414/X2414</f>
        <v>0.57441551035924732</v>
      </c>
      <c r="AJ2414">
        <f>Y2414/AA2414</f>
        <v>2.0654166666666667</v>
      </c>
      <c r="AK2414">
        <f>Z2414/AB2414</f>
        <v>4.9011764705882355</v>
      </c>
      <c r="AL2414">
        <f>O2414/K2414</f>
        <v>0.3721518987341772</v>
      </c>
      <c r="AM2414">
        <f>P2414/L2414</f>
        <v>0.42917647058823527</v>
      </c>
      <c r="AN2414">
        <f>K2414/W2414</f>
        <v>0.12201902879031262</v>
      </c>
      <c r="AO2414">
        <f>L2414/X2414</f>
        <v>0.13463853513273777</v>
      </c>
      <c r="AP2414">
        <f>IF(OR(Q2414&lt;0, Q2414="NA"), 0, 1)</f>
        <v>1</v>
      </c>
      <c r="AQ2414">
        <f>IF(OR(S2414&lt;0, S2414="NA"), 0, 1)</f>
        <v>1</v>
      </c>
      <c r="AR2414">
        <f>IFERROR(IF((AF2414-AG2414)&gt;0,1,0),0)</f>
        <v>0</v>
      </c>
      <c r="AS2414">
        <f>IFERROR(IF((S2414-Q2414)&gt;0,1,0),0)</f>
        <v>0</v>
      </c>
      <c r="AT2414">
        <f>IFERROR(IF((AH2414-AI2414)&lt;0,1,0),0)</f>
        <v>1</v>
      </c>
      <c r="AU2414">
        <f>IFERROR(IF((AJ2414-AK2414)&gt;0,1,0),0)</f>
        <v>0</v>
      </c>
      <c r="AV2414">
        <f>IFERROR(IF((AL2414-AM2414)&gt;0,1,0),0)</f>
        <v>0</v>
      </c>
      <c r="AW2414">
        <f>IFERROR(IF((AN2414-AO2414)&gt;0,1,0),0)</f>
        <v>0</v>
      </c>
      <c r="AX2414">
        <f>IFERROR(IF((AC2414-AD2414)&lt;0,1,0),0)</f>
        <v>1</v>
      </c>
      <c r="AY2414">
        <f>SUM(AP2414:AX2414)</f>
        <v>4</v>
      </c>
    </row>
    <row r="2415" spans="1:51" x14ac:dyDescent="0.45">
      <c r="A2415" s="1" t="s">
        <v>2744</v>
      </c>
      <c r="B2415" s="2">
        <v>4326704</v>
      </c>
      <c r="C2415" s="3" t="s">
        <v>5337</v>
      </c>
      <c r="D2415" s="5">
        <v>14.67</v>
      </c>
      <c r="E2415" s="5">
        <v>1250.51483934</v>
      </c>
      <c r="F2415" s="3" t="s">
        <v>4485</v>
      </c>
      <c r="G2415" s="3" t="s">
        <v>4486</v>
      </c>
      <c r="H2415" s="3" t="s">
        <v>4590</v>
      </c>
      <c r="I2415" s="3" t="s">
        <v>4590</v>
      </c>
      <c r="J2415" s="3" t="s">
        <v>5191</v>
      </c>
      <c r="K2415" s="6">
        <v>3203000</v>
      </c>
      <c r="L2415" s="6">
        <v>3294000</v>
      </c>
      <c r="M2415" s="6">
        <v>191000</v>
      </c>
      <c r="N2415" s="6">
        <v>214000</v>
      </c>
      <c r="O2415" s="6">
        <v>150000</v>
      </c>
      <c r="P2415" s="6">
        <v>174000</v>
      </c>
      <c r="Q2415" s="6">
        <v>99000</v>
      </c>
      <c r="R2415" s="6">
        <v>105000</v>
      </c>
      <c r="S2415" s="6">
        <v>286000</v>
      </c>
      <c r="T2415" s="6">
        <v>292000</v>
      </c>
      <c r="U2415" s="6">
        <v>85000</v>
      </c>
      <c r="V2415" s="6">
        <v>152000</v>
      </c>
      <c r="W2415" s="6">
        <v>1756000</v>
      </c>
      <c r="X2415" s="6">
        <v>1787000</v>
      </c>
      <c r="Y2415" s="6">
        <v>1043000</v>
      </c>
      <c r="Z2415" s="6">
        <v>1077000</v>
      </c>
      <c r="AA2415" s="6">
        <v>524000</v>
      </c>
      <c r="AB2415" s="6">
        <v>517000</v>
      </c>
      <c r="AC2415" s="6">
        <v>85236533</v>
      </c>
      <c r="AD2415" s="6">
        <v>85233760</v>
      </c>
      <c r="AF2415">
        <f>Q2415/W2415</f>
        <v>5.6378132118451024E-2</v>
      </c>
      <c r="AG2415">
        <f>R2415/X2415</f>
        <v>5.875769445998881E-2</v>
      </c>
      <c r="AH2415">
        <f>U2415/W2415</f>
        <v>4.8405466970387244E-2</v>
      </c>
      <c r="AI2415">
        <f>V2415/X2415</f>
        <v>8.5058757694459988E-2</v>
      </c>
      <c r="AJ2415">
        <f>Y2415/AA2415</f>
        <v>1.9904580152671756</v>
      </c>
      <c r="AK2415">
        <f>Z2415/AB2415</f>
        <v>2.0831721470019344</v>
      </c>
      <c r="AL2415">
        <f>O2415/K2415</f>
        <v>4.6831095847642834E-2</v>
      </c>
      <c r="AM2415">
        <f>P2415/L2415</f>
        <v>5.2823315118397086E-2</v>
      </c>
      <c r="AN2415">
        <f>K2415/W2415</f>
        <v>1.8240318906605923</v>
      </c>
      <c r="AO2415">
        <f>L2415/X2415</f>
        <v>1.8433128147733633</v>
      </c>
      <c r="AP2415">
        <f>IF(OR(Q2415&lt;0, Q2415="NA"), 0, 1)</f>
        <v>1</v>
      </c>
      <c r="AQ2415">
        <f>IF(OR(S2415&lt;0, S2415="NA"), 0, 1)</f>
        <v>1</v>
      </c>
      <c r="AR2415">
        <f>IFERROR(IF((AF2415-AG2415)&gt;0,1,0),0)</f>
        <v>0</v>
      </c>
      <c r="AS2415">
        <f>IFERROR(IF((S2415-Q2415)&gt;0,1,0),0)</f>
        <v>1</v>
      </c>
      <c r="AT2415">
        <f>IFERROR(IF((AH2415-AI2415)&lt;0,1,0),0)</f>
        <v>1</v>
      </c>
      <c r="AU2415">
        <f>IFERROR(IF((AJ2415-AK2415)&gt;0,1,0),0)</f>
        <v>0</v>
      </c>
      <c r="AV2415">
        <f>IFERROR(IF((AL2415-AM2415)&gt;0,1,0),0)</f>
        <v>0</v>
      </c>
      <c r="AW2415">
        <f>IFERROR(IF((AN2415-AO2415)&gt;0,1,0),0)</f>
        <v>0</v>
      </c>
      <c r="AX2415">
        <f>IFERROR(IF((AC2415-AD2415)&lt;0,1,0),0)</f>
        <v>0</v>
      </c>
      <c r="AY2415">
        <f>SUM(AP2415:AX2415)</f>
        <v>4</v>
      </c>
    </row>
    <row r="2416" spans="1:51" x14ac:dyDescent="0.45">
      <c r="A2416" s="1" t="s">
        <v>2746</v>
      </c>
      <c r="B2416" s="2">
        <v>4565245</v>
      </c>
      <c r="C2416" s="3" t="s">
        <v>5337</v>
      </c>
      <c r="D2416" s="5">
        <v>82.87</v>
      </c>
      <c r="E2416" s="5">
        <v>4629.0464345800001</v>
      </c>
      <c r="F2416" s="3" t="s">
        <v>4485</v>
      </c>
      <c r="G2416" s="3" t="s">
        <v>4486</v>
      </c>
      <c r="H2416" s="3" t="s">
        <v>4590</v>
      </c>
      <c r="I2416" s="3" t="s">
        <v>4590</v>
      </c>
      <c r="J2416" s="3" t="s">
        <v>5191</v>
      </c>
      <c r="K2416" s="6">
        <v>3795466</v>
      </c>
      <c r="L2416" s="6">
        <v>3820951</v>
      </c>
      <c r="M2416" s="6">
        <v>460918</v>
      </c>
      <c r="N2416" s="6">
        <v>486878</v>
      </c>
      <c r="O2416" s="6">
        <v>378132</v>
      </c>
      <c r="P2416" s="6">
        <v>405992</v>
      </c>
      <c r="Q2416" s="6">
        <v>232523</v>
      </c>
      <c r="R2416" s="6">
        <v>255957</v>
      </c>
      <c r="S2416" s="6">
        <v>431396</v>
      </c>
      <c r="T2416" s="6">
        <v>410696</v>
      </c>
      <c r="U2416" s="6">
        <v>289493</v>
      </c>
      <c r="V2416" s="6">
        <v>278398</v>
      </c>
      <c r="W2416" s="6">
        <v>2473522</v>
      </c>
      <c r="X2416" s="6">
        <v>2462313</v>
      </c>
      <c r="Y2416" s="6">
        <v>1206392</v>
      </c>
      <c r="Z2416" s="6">
        <v>1188089</v>
      </c>
      <c r="AA2416" s="6">
        <v>626288</v>
      </c>
      <c r="AB2416" s="6">
        <v>605427</v>
      </c>
      <c r="AC2416" s="6">
        <v>55892352</v>
      </c>
      <c r="AD2416" s="6">
        <v>55902379</v>
      </c>
      <c r="AF2416">
        <f>Q2416/W2416</f>
        <v>9.4004823890792163E-2</v>
      </c>
      <c r="AG2416">
        <f>R2416/X2416</f>
        <v>0.10394982278857318</v>
      </c>
      <c r="AH2416">
        <f>U2416/W2416</f>
        <v>0.11703675972964865</v>
      </c>
      <c r="AI2416">
        <f>V2416/X2416</f>
        <v>0.11306361132804806</v>
      </c>
      <c r="AJ2416">
        <f>Y2416/AA2416</f>
        <v>1.926257568403035</v>
      </c>
      <c r="AK2416">
        <f>Z2416/AB2416</f>
        <v>1.9623984394485214</v>
      </c>
      <c r="AL2416">
        <f>O2416/K2416</f>
        <v>9.9627292142783E-2</v>
      </c>
      <c r="AM2416">
        <f>P2416/L2416</f>
        <v>0.10625417598917128</v>
      </c>
      <c r="AN2416">
        <f>K2416/W2416</f>
        <v>1.5344379391006022</v>
      </c>
      <c r="AO2416">
        <f>L2416/X2416</f>
        <v>1.5517730686553659</v>
      </c>
      <c r="AP2416">
        <f>IF(OR(Q2416&lt;0, Q2416="NA"), 0, 1)</f>
        <v>1</v>
      </c>
      <c r="AQ2416">
        <f>IF(OR(S2416&lt;0, S2416="NA"), 0, 1)</f>
        <v>1</v>
      </c>
      <c r="AR2416">
        <f>IFERROR(IF((AF2416-AG2416)&gt;0,1,0),0)</f>
        <v>0</v>
      </c>
      <c r="AS2416">
        <f>IFERROR(IF((S2416-Q2416)&gt;0,1,0),0)</f>
        <v>1</v>
      </c>
      <c r="AT2416">
        <f>IFERROR(IF((AH2416-AI2416)&lt;0,1,0),0)</f>
        <v>0</v>
      </c>
      <c r="AU2416">
        <f>IFERROR(IF((AJ2416-AK2416)&gt;0,1,0),0)</f>
        <v>0</v>
      </c>
      <c r="AV2416">
        <f>IFERROR(IF((AL2416-AM2416)&gt;0,1,0),0)</f>
        <v>0</v>
      </c>
      <c r="AW2416">
        <f>IFERROR(IF((AN2416-AO2416)&gt;0,1,0),0)</f>
        <v>0</v>
      </c>
      <c r="AX2416">
        <f>IFERROR(IF((AC2416-AD2416)&lt;0,1,0),0)</f>
        <v>1</v>
      </c>
      <c r="AY2416">
        <f>SUM(AP2416:AX2416)</f>
        <v>4</v>
      </c>
    </row>
    <row r="2417" spans="1:51" x14ac:dyDescent="0.45">
      <c r="A2417" s="1" t="s">
        <v>2752</v>
      </c>
      <c r="B2417" s="2">
        <v>4000820</v>
      </c>
      <c r="C2417" s="3" t="s">
        <v>5337</v>
      </c>
      <c r="D2417" s="5">
        <v>30.86</v>
      </c>
      <c r="E2417" s="5">
        <v>4500.7260587399996</v>
      </c>
      <c r="F2417" s="3" t="s">
        <v>4654</v>
      </c>
      <c r="G2417" s="3" t="s">
        <v>4654</v>
      </c>
      <c r="H2417" s="3" t="s">
        <v>4655</v>
      </c>
      <c r="I2417" s="3" t="s">
        <v>4717</v>
      </c>
      <c r="J2417" s="3" t="s">
        <v>4718</v>
      </c>
      <c r="K2417" s="6">
        <v>3191294</v>
      </c>
      <c r="L2417" s="6">
        <v>3391891</v>
      </c>
      <c r="M2417" s="6">
        <v>1715588</v>
      </c>
      <c r="N2417" s="6">
        <v>1927830</v>
      </c>
      <c r="O2417" s="6">
        <v>750226</v>
      </c>
      <c r="P2417" s="6">
        <v>949301</v>
      </c>
      <c r="Q2417" s="6">
        <v>561739</v>
      </c>
      <c r="R2417" s="6">
        <v>688432</v>
      </c>
      <c r="S2417" s="6">
        <v>1838451</v>
      </c>
      <c r="T2417" s="6">
        <v>1865531</v>
      </c>
      <c r="U2417" s="6">
        <v>1276058</v>
      </c>
      <c r="V2417" s="6">
        <v>1275904</v>
      </c>
      <c r="W2417" s="6">
        <v>9716419</v>
      </c>
      <c r="X2417" s="6">
        <v>9893718</v>
      </c>
      <c r="Y2417" s="6">
        <v>629615</v>
      </c>
      <c r="Z2417" s="6">
        <v>757448</v>
      </c>
      <c r="AA2417" s="6">
        <v>884833</v>
      </c>
      <c r="AB2417" s="6">
        <v>927632</v>
      </c>
      <c r="AC2417" s="6">
        <v>145843359</v>
      </c>
      <c r="AD2417" s="6">
        <v>151216548</v>
      </c>
      <c r="AF2417">
        <f>Q2417/W2417</f>
        <v>5.7813377541664268E-2</v>
      </c>
      <c r="AG2417">
        <f>R2417/X2417</f>
        <v>6.9582739269504146E-2</v>
      </c>
      <c r="AH2417">
        <f>U2417/W2417</f>
        <v>0.13133007129478463</v>
      </c>
      <c r="AI2417">
        <f>V2417/X2417</f>
        <v>0.12896102355049943</v>
      </c>
      <c r="AJ2417">
        <f>Y2417/AA2417</f>
        <v>0.71156365099402941</v>
      </c>
      <c r="AK2417">
        <f>Z2417/AB2417</f>
        <v>0.81653931731548712</v>
      </c>
      <c r="AL2417">
        <f>O2417/K2417</f>
        <v>0.23508520368226807</v>
      </c>
      <c r="AM2417">
        <f>P2417/L2417</f>
        <v>0.27987367518590661</v>
      </c>
      <c r="AN2417">
        <f>K2417/W2417</f>
        <v>0.3284434316799224</v>
      </c>
      <c r="AO2417">
        <f>L2417/X2417</f>
        <v>0.34283279551731716</v>
      </c>
      <c r="AP2417">
        <f>IF(OR(Q2417&lt;0, Q2417="NA"), 0, 1)</f>
        <v>1</v>
      </c>
      <c r="AQ2417">
        <f>IF(OR(S2417&lt;0, S2417="NA"), 0, 1)</f>
        <v>1</v>
      </c>
      <c r="AR2417">
        <f>IFERROR(IF((AF2417-AG2417)&gt;0,1,0),0)</f>
        <v>0</v>
      </c>
      <c r="AS2417">
        <f>IFERROR(IF((S2417-Q2417)&gt;0,1,0),0)</f>
        <v>1</v>
      </c>
      <c r="AT2417">
        <f>IFERROR(IF((AH2417-AI2417)&lt;0,1,0),0)</f>
        <v>0</v>
      </c>
      <c r="AU2417">
        <f>IFERROR(IF((AJ2417-AK2417)&gt;0,1,0),0)</f>
        <v>0</v>
      </c>
      <c r="AV2417">
        <f>IFERROR(IF((AL2417-AM2417)&gt;0,1,0),0)</f>
        <v>0</v>
      </c>
      <c r="AW2417">
        <f>IFERROR(IF((AN2417-AO2417)&gt;0,1,0),0)</f>
        <v>0</v>
      </c>
      <c r="AX2417">
        <f>IFERROR(IF((AC2417-AD2417)&lt;0,1,0),0)</f>
        <v>1</v>
      </c>
      <c r="AY2417">
        <f>SUM(AP2417:AX2417)</f>
        <v>4</v>
      </c>
    </row>
    <row r="2418" spans="1:51" x14ac:dyDescent="0.45">
      <c r="A2418" s="1" t="s">
        <v>2753</v>
      </c>
      <c r="B2418" s="2">
        <v>4912162</v>
      </c>
      <c r="C2418" s="3" t="s">
        <v>5337</v>
      </c>
      <c r="D2418" s="5">
        <v>482.18</v>
      </c>
      <c r="E2418" s="5">
        <v>9763.7105558200001</v>
      </c>
      <c r="F2418" s="3" t="s">
        <v>4475</v>
      </c>
      <c r="G2418" s="3" t="s">
        <v>4476</v>
      </c>
      <c r="H2418" s="3" t="s">
        <v>4477</v>
      </c>
      <c r="I2418" s="3" t="s">
        <v>4577</v>
      </c>
      <c r="J2418" s="3" t="s">
        <v>5193</v>
      </c>
      <c r="K2418" s="6">
        <v>18275200</v>
      </c>
      <c r="L2418" s="6">
        <v>18853700</v>
      </c>
      <c r="M2418" s="6">
        <v>1003700</v>
      </c>
      <c r="N2418" s="6">
        <v>1024100</v>
      </c>
      <c r="O2418" s="6">
        <v>762700</v>
      </c>
      <c r="P2418" s="6">
        <v>788500</v>
      </c>
      <c r="Q2418" s="6">
        <v>510000</v>
      </c>
      <c r="R2418" s="6">
        <v>528500</v>
      </c>
      <c r="S2418" s="6">
        <v>872000</v>
      </c>
      <c r="T2418" s="6">
        <v>859900</v>
      </c>
      <c r="U2418" s="6">
        <v>1709700</v>
      </c>
      <c r="V2418" s="6">
        <v>1668800</v>
      </c>
      <c r="W2418" s="6">
        <v>4402400</v>
      </c>
      <c r="X2418" s="6">
        <v>4429900</v>
      </c>
      <c r="Y2418" s="6">
        <v>689100</v>
      </c>
      <c r="Z2418" s="6">
        <v>820100</v>
      </c>
      <c r="AA2418" s="6">
        <v>858800</v>
      </c>
      <c r="AB2418" s="6">
        <v>970700</v>
      </c>
      <c r="AC2418" s="6">
        <v>20249099</v>
      </c>
      <c r="AD2418" s="6">
        <v>20492205</v>
      </c>
      <c r="AF2418">
        <f>Q2418/W2418</f>
        <v>0.11584590223514446</v>
      </c>
      <c r="AG2418">
        <f>R2418/X2418</f>
        <v>0.11930291880177882</v>
      </c>
      <c r="AH2418">
        <f>U2418/W2418</f>
        <v>0.3883563510812284</v>
      </c>
      <c r="AI2418">
        <f>V2418/X2418</f>
        <v>0.37671279261382873</v>
      </c>
      <c r="AJ2418">
        <f>Y2418/AA2418</f>
        <v>0.80239869585468093</v>
      </c>
      <c r="AK2418">
        <f>Z2418/AB2418</f>
        <v>0.84485422890697437</v>
      </c>
      <c r="AL2418">
        <f>O2418/K2418</f>
        <v>4.1734153388198213E-2</v>
      </c>
      <c r="AM2418">
        <f>P2418/L2418</f>
        <v>4.182202962813665E-2</v>
      </c>
      <c r="AN2418">
        <f>K2418/W2418</f>
        <v>4.1511902598582591</v>
      </c>
      <c r="AO2418">
        <f>L2418/X2418</f>
        <v>4.2560102936860877</v>
      </c>
      <c r="AP2418">
        <f>IF(OR(Q2418&lt;0, Q2418="NA"), 0, 1)</f>
        <v>1</v>
      </c>
      <c r="AQ2418">
        <f>IF(OR(S2418&lt;0, S2418="NA"), 0, 1)</f>
        <v>1</v>
      </c>
      <c r="AR2418">
        <f>IFERROR(IF((AF2418-AG2418)&gt;0,1,0),0)</f>
        <v>0</v>
      </c>
      <c r="AS2418">
        <f>IFERROR(IF((S2418-Q2418)&gt;0,1,0),0)</f>
        <v>1</v>
      </c>
      <c r="AT2418">
        <f>IFERROR(IF((AH2418-AI2418)&lt;0,1,0),0)</f>
        <v>0</v>
      </c>
      <c r="AU2418">
        <f>IFERROR(IF((AJ2418-AK2418)&gt;0,1,0),0)</f>
        <v>0</v>
      </c>
      <c r="AV2418">
        <f>IFERROR(IF((AL2418-AM2418)&gt;0,1,0),0)</f>
        <v>0</v>
      </c>
      <c r="AW2418">
        <f>IFERROR(IF((AN2418-AO2418)&gt;0,1,0),0)</f>
        <v>0</v>
      </c>
      <c r="AX2418">
        <f>IFERROR(IF((AC2418-AD2418)&lt;0,1,0),0)</f>
        <v>1</v>
      </c>
      <c r="AY2418">
        <f>SUM(AP2418:AX2418)</f>
        <v>4</v>
      </c>
    </row>
    <row r="2419" spans="1:51" x14ac:dyDescent="0.45">
      <c r="A2419" s="1" t="s">
        <v>2754</v>
      </c>
      <c r="B2419" s="2">
        <v>4142620</v>
      </c>
      <c r="C2419" s="3" t="s">
        <v>5337</v>
      </c>
      <c r="D2419" s="5">
        <v>7.18</v>
      </c>
      <c r="E2419" s="5">
        <v>82.57</v>
      </c>
      <c r="F2419" s="3" t="s">
        <v>4654</v>
      </c>
      <c r="G2419" s="3" t="s">
        <v>4654</v>
      </c>
      <c r="H2419" s="3" t="s">
        <v>4655</v>
      </c>
      <c r="I2419" s="3" t="s">
        <v>4717</v>
      </c>
      <c r="J2419" s="3" t="s">
        <v>4718</v>
      </c>
      <c r="K2419" s="6">
        <v>19081.082999999999</v>
      </c>
      <c r="L2419" s="6">
        <v>18071.177</v>
      </c>
      <c r="M2419" s="6" t="s">
        <v>4474</v>
      </c>
      <c r="N2419" s="6" t="s">
        <v>4474</v>
      </c>
      <c r="O2419" s="6">
        <v>18227.5</v>
      </c>
      <c r="P2419" s="6">
        <v>17250</v>
      </c>
      <c r="Q2419" s="6">
        <v>18227.5</v>
      </c>
      <c r="R2419" s="6">
        <v>17250</v>
      </c>
      <c r="S2419" s="6" t="s">
        <v>4474</v>
      </c>
      <c r="T2419" s="6" t="s">
        <v>4474</v>
      </c>
      <c r="U2419" s="6" t="s">
        <v>4474</v>
      </c>
      <c r="V2419" s="6" t="s">
        <v>4474</v>
      </c>
      <c r="W2419" s="6">
        <v>4241.1419999999998</v>
      </c>
      <c r="X2419" s="6">
        <v>4646.4470000000001</v>
      </c>
      <c r="Y2419" s="6">
        <v>1257.5940000000001</v>
      </c>
      <c r="Z2419" s="6">
        <v>1258.9349999999999</v>
      </c>
      <c r="AA2419" s="6" t="s">
        <v>4474</v>
      </c>
      <c r="AB2419" s="6" t="s">
        <v>4474</v>
      </c>
      <c r="AC2419" s="6">
        <v>11500000</v>
      </c>
      <c r="AD2419" s="6">
        <v>11500000</v>
      </c>
      <c r="AF2419">
        <f>Q2419/W2419</f>
        <v>4.2977811165011692</v>
      </c>
      <c r="AG2419">
        <f>R2419/X2419</f>
        <v>3.7125140994828949</v>
      </c>
      <c r="AH2419" t="e">
        <f>U2419/W2419</f>
        <v>#VALUE!</v>
      </c>
      <c r="AI2419" t="e">
        <f>V2419/X2419</f>
        <v>#VALUE!</v>
      </c>
      <c r="AJ2419" t="e">
        <f>Y2419/AA2419</f>
        <v>#VALUE!</v>
      </c>
      <c r="AK2419" t="e">
        <f>Z2419/AB2419</f>
        <v>#VALUE!</v>
      </c>
      <c r="AL2419">
        <f>O2419/K2419</f>
        <v>0.95526548466876859</v>
      </c>
      <c r="AM2419">
        <f>P2419/L2419</f>
        <v>0.95455874290866616</v>
      </c>
      <c r="AN2419">
        <f>K2419/W2419</f>
        <v>4.4990436538083376</v>
      </c>
      <c r="AO2419">
        <f>L2419/X2419</f>
        <v>3.8892463424203481</v>
      </c>
      <c r="AP2419">
        <f>IF(OR(Q2419&lt;0, Q2419="NA"), 0, 1)</f>
        <v>1</v>
      </c>
      <c r="AQ2419">
        <f>IF(OR(S2419&lt;0, S2419="NA"), 0, 1)</f>
        <v>0</v>
      </c>
      <c r="AR2419">
        <f>IFERROR(IF((AF2419-AG2419)&gt;0,1,0),0)</f>
        <v>1</v>
      </c>
      <c r="AS2419">
        <f>IFERROR(IF((S2419-Q2419)&gt;0,1,0),0)</f>
        <v>0</v>
      </c>
      <c r="AT2419">
        <f>IFERROR(IF((AH2419-AI2419)&lt;0,1,0),0)</f>
        <v>0</v>
      </c>
      <c r="AU2419">
        <f>IFERROR(IF((AJ2419-AK2419)&gt;0,1,0),0)</f>
        <v>0</v>
      </c>
      <c r="AV2419">
        <f>IFERROR(IF((AL2419-AM2419)&gt;0,1,0),0)</f>
        <v>1</v>
      </c>
      <c r="AW2419">
        <f>IFERROR(IF((AN2419-AO2419)&gt;0,1,0),0)</f>
        <v>1</v>
      </c>
      <c r="AX2419">
        <f>IFERROR(IF((AC2419-AD2419)&lt;0,1,0),0)</f>
        <v>0</v>
      </c>
      <c r="AY2419">
        <f>SUM(AP2419:AX2419)</f>
        <v>4</v>
      </c>
    </row>
    <row r="2420" spans="1:51" x14ac:dyDescent="0.45">
      <c r="A2420" s="1" t="s">
        <v>2755</v>
      </c>
      <c r="B2420" s="2">
        <v>4093237</v>
      </c>
      <c r="C2420" s="3" t="s">
        <v>5336</v>
      </c>
      <c r="D2420" s="5">
        <v>19.690000000000001</v>
      </c>
      <c r="E2420" s="5">
        <v>254.81738677999999</v>
      </c>
      <c r="F2420" s="3" t="s">
        <v>4480</v>
      </c>
      <c r="G2420" s="3" t="s">
        <v>4481</v>
      </c>
      <c r="H2420" s="3" t="s">
        <v>4481</v>
      </c>
      <c r="I2420" s="3" t="s">
        <v>4482</v>
      </c>
      <c r="J2420" s="3" t="s">
        <v>4484</v>
      </c>
      <c r="K2420" s="6">
        <v>141472</v>
      </c>
      <c r="L2420" s="6">
        <v>143886</v>
      </c>
      <c r="M2420" s="6" t="s">
        <v>4474</v>
      </c>
      <c r="N2420" s="6" t="s">
        <v>4474</v>
      </c>
      <c r="O2420" s="6">
        <v>100540</v>
      </c>
      <c r="P2420" s="6">
        <v>101250</v>
      </c>
      <c r="Q2420" s="6">
        <v>18723</v>
      </c>
      <c r="R2420" s="6">
        <v>20439</v>
      </c>
      <c r="S2420" s="6">
        <v>27806</v>
      </c>
      <c r="T2420" s="6">
        <v>29244</v>
      </c>
      <c r="U2420" s="6">
        <v>73725</v>
      </c>
      <c r="V2420" s="6">
        <v>69663</v>
      </c>
      <c r="W2420" s="6">
        <v>3418756</v>
      </c>
      <c r="X2420" s="6">
        <v>3288004</v>
      </c>
      <c r="Y2420" s="6" t="s">
        <v>4474</v>
      </c>
      <c r="Z2420" s="6" t="s">
        <v>4474</v>
      </c>
      <c r="AA2420" s="6" t="s">
        <v>4474</v>
      </c>
      <c r="AB2420" s="6" t="s">
        <v>4474</v>
      </c>
      <c r="AC2420" s="6">
        <v>12927962</v>
      </c>
      <c r="AD2420" s="6">
        <v>12927962</v>
      </c>
      <c r="AF2420">
        <f>Q2420/W2420</f>
        <v>5.4765534597964877E-3</v>
      </c>
      <c r="AG2420">
        <f>R2420/X2420</f>
        <v>6.2162333135847769E-3</v>
      </c>
      <c r="AH2420">
        <f>U2420/W2420</f>
        <v>2.1564861604630458E-2</v>
      </c>
      <c r="AI2420">
        <f>V2420/X2420</f>
        <v>2.1187018020659341E-2</v>
      </c>
      <c r="AJ2420" t="e">
        <f>Y2420/AA2420</f>
        <v>#VALUE!</v>
      </c>
      <c r="AK2420" t="e">
        <f>Z2420/AB2420</f>
        <v>#VALUE!</v>
      </c>
      <c r="AL2420">
        <f>O2420/K2420</f>
        <v>0.71067066274598512</v>
      </c>
      <c r="AM2420">
        <f>P2420/L2420</f>
        <v>0.7036820816479713</v>
      </c>
      <c r="AN2420">
        <f>K2420/W2420</f>
        <v>4.1381133956327976E-2</v>
      </c>
      <c r="AO2420">
        <f>L2420/X2420</f>
        <v>4.3760895668010134E-2</v>
      </c>
      <c r="AP2420">
        <f>IF(OR(Q2420&lt;0, Q2420="NA"), 0, 1)</f>
        <v>1</v>
      </c>
      <c r="AQ2420">
        <f>IF(OR(S2420&lt;0, S2420="NA"), 0, 1)</f>
        <v>1</v>
      </c>
      <c r="AR2420">
        <f>IFERROR(IF((AF2420-AG2420)&gt;0,1,0),0)</f>
        <v>0</v>
      </c>
      <c r="AS2420">
        <f>IFERROR(IF((S2420-Q2420)&gt;0,1,0),0)</f>
        <v>1</v>
      </c>
      <c r="AT2420">
        <f>IFERROR(IF((AH2420-AI2420)&lt;0,1,0),0)</f>
        <v>0</v>
      </c>
      <c r="AU2420">
        <f>IFERROR(IF((AJ2420-AK2420)&gt;0,1,0),0)</f>
        <v>0</v>
      </c>
      <c r="AV2420">
        <f>IFERROR(IF((AL2420-AM2420)&gt;0,1,0),0)</f>
        <v>1</v>
      </c>
      <c r="AW2420">
        <f>IFERROR(IF((AN2420-AO2420)&gt;0,1,0),0)</f>
        <v>0</v>
      </c>
      <c r="AX2420">
        <f>IFERROR(IF((AC2420-AD2420)&lt;0,1,0),0)</f>
        <v>0</v>
      </c>
      <c r="AY2420">
        <f>SUM(AP2420:AX2420)</f>
        <v>4</v>
      </c>
    </row>
    <row r="2421" spans="1:51" x14ac:dyDescent="0.45">
      <c r="A2421" s="1" t="s">
        <v>2756</v>
      </c>
      <c r="B2421" s="2">
        <v>4007504</v>
      </c>
      <c r="C2421" s="3" t="s">
        <v>5337</v>
      </c>
      <c r="D2421" s="7">
        <v>11.74</v>
      </c>
      <c r="E2421" s="5">
        <v>437.43019287999999</v>
      </c>
      <c r="F2421" s="3" t="s">
        <v>4583</v>
      </c>
      <c r="G2421" s="3" t="s">
        <v>4583</v>
      </c>
      <c r="H2421" s="3" t="s">
        <v>4682</v>
      </c>
      <c r="I2421" s="3" t="s">
        <v>4737</v>
      </c>
      <c r="J2421" s="3" t="s">
        <v>4738</v>
      </c>
      <c r="K2421" s="6">
        <v>823482</v>
      </c>
      <c r="L2421" s="6">
        <v>816213</v>
      </c>
      <c r="M2421" s="6">
        <v>97497</v>
      </c>
      <c r="N2421" s="6">
        <v>100247</v>
      </c>
      <c r="O2421" s="6">
        <v>62855</v>
      </c>
      <c r="P2421" s="6">
        <v>70192</v>
      </c>
      <c r="Q2421" s="6">
        <v>15443</v>
      </c>
      <c r="R2421" s="6">
        <v>39068</v>
      </c>
      <c r="S2421" s="6">
        <v>67344</v>
      </c>
      <c r="T2421" s="6">
        <v>72151</v>
      </c>
      <c r="U2421" s="6">
        <v>374857</v>
      </c>
      <c r="V2421" s="6">
        <v>384109</v>
      </c>
      <c r="W2421" s="6">
        <v>904999</v>
      </c>
      <c r="X2421" s="6">
        <v>951633</v>
      </c>
      <c r="Y2421" s="6">
        <v>275246</v>
      </c>
      <c r="Z2421" s="6">
        <v>295543</v>
      </c>
      <c r="AA2421" s="6">
        <v>153332</v>
      </c>
      <c r="AB2421" s="6">
        <v>163669</v>
      </c>
      <c r="AC2421" s="6">
        <v>37233023</v>
      </c>
      <c r="AD2421" s="6">
        <v>37196369</v>
      </c>
      <c r="AF2421">
        <f>Q2421/W2421</f>
        <v>1.7064107253157185E-2</v>
      </c>
      <c r="AG2421">
        <f>R2421/X2421</f>
        <v>4.1053641477334223E-2</v>
      </c>
      <c r="AH2421">
        <f>U2421/W2421</f>
        <v>0.41420708752164365</v>
      </c>
      <c r="AI2421">
        <f>V2421/X2421</f>
        <v>0.40363144195293776</v>
      </c>
      <c r="AJ2421">
        <f>Y2421/AA2421</f>
        <v>1.7950982182453761</v>
      </c>
      <c r="AK2421">
        <f>Z2421/AB2421</f>
        <v>1.8057359671043387</v>
      </c>
      <c r="AL2421">
        <f>O2421/K2421</f>
        <v>7.6328322902018506E-2</v>
      </c>
      <c r="AM2421">
        <f>P2421/L2421</f>
        <v>8.599716005503466E-2</v>
      </c>
      <c r="AN2421">
        <f>K2421/W2421</f>
        <v>0.90992586732140035</v>
      </c>
      <c r="AO2421">
        <f>L2421/X2421</f>
        <v>0.85769724252942048</v>
      </c>
      <c r="AP2421">
        <f>IF(OR(Q2421&lt;0, Q2421="NA"), 0, 1)</f>
        <v>1</v>
      </c>
      <c r="AQ2421">
        <f>IF(OR(S2421&lt;0, S2421="NA"), 0, 1)</f>
        <v>1</v>
      </c>
      <c r="AR2421">
        <f>IFERROR(IF((AF2421-AG2421)&gt;0,1,0),0)</f>
        <v>0</v>
      </c>
      <c r="AS2421">
        <f>IFERROR(IF((S2421-Q2421)&gt;0,1,0),0)</f>
        <v>1</v>
      </c>
      <c r="AT2421">
        <f>IFERROR(IF((AH2421-AI2421)&lt;0,1,0),0)</f>
        <v>0</v>
      </c>
      <c r="AU2421">
        <f>IFERROR(IF((AJ2421-AK2421)&gt;0,1,0),0)</f>
        <v>0</v>
      </c>
      <c r="AV2421">
        <f>IFERROR(IF((AL2421-AM2421)&gt;0,1,0),0)</f>
        <v>0</v>
      </c>
      <c r="AW2421">
        <f>IFERROR(IF((AN2421-AO2421)&gt;0,1,0),0)</f>
        <v>1</v>
      </c>
      <c r="AX2421">
        <f>IFERROR(IF((AC2421-AD2421)&lt;0,1,0),0)</f>
        <v>0</v>
      </c>
      <c r="AY2421">
        <f>SUM(AP2421:AX2421)</f>
        <v>4</v>
      </c>
    </row>
    <row r="2422" spans="1:51" x14ac:dyDescent="0.45">
      <c r="A2422" s="1" t="s">
        <v>2757</v>
      </c>
      <c r="B2422" s="2">
        <v>4120398</v>
      </c>
      <c r="C2422" s="3" t="s">
        <v>5335</v>
      </c>
      <c r="D2422" s="5">
        <v>157.33000000000001</v>
      </c>
      <c r="E2422" s="5">
        <v>2536.4586843299999</v>
      </c>
      <c r="F2422" s="3" t="s">
        <v>4485</v>
      </c>
      <c r="G2422" s="3" t="s">
        <v>4486</v>
      </c>
      <c r="H2422" s="3" t="s">
        <v>4588</v>
      </c>
      <c r="I2422" s="3" t="s">
        <v>4588</v>
      </c>
      <c r="J2422" s="3" t="s">
        <v>5025</v>
      </c>
      <c r="K2422" s="6">
        <v>3536692</v>
      </c>
      <c r="L2422" s="6">
        <v>3588125</v>
      </c>
      <c r="M2422" s="6">
        <v>119862</v>
      </c>
      <c r="N2422" s="6">
        <v>130870</v>
      </c>
      <c r="O2422" s="6">
        <v>55461</v>
      </c>
      <c r="P2422" s="6">
        <v>68123</v>
      </c>
      <c r="Q2422" s="6">
        <v>38353</v>
      </c>
      <c r="R2422" s="6">
        <v>49216</v>
      </c>
      <c r="S2422" s="6">
        <v>108620</v>
      </c>
      <c r="T2422" s="6">
        <v>85543</v>
      </c>
      <c r="U2422" s="6">
        <v>88822</v>
      </c>
      <c r="V2422" s="6">
        <v>38448</v>
      </c>
      <c r="W2422" s="6">
        <v>1593059</v>
      </c>
      <c r="X2422" s="6">
        <v>1583242</v>
      </c>
      <c r="Y2422" s="6">
        <v>1031622</v>
      </c>
      <c r="Z2422" s="6">
        <v>1017305</v>
      </c>
      <c r="AA2422" s="6">
        <v>762436</v>
      </c>
      <c r="AB2422" s="6">
        <v>747443</v>
      </c>
      <c r="AC2422" s="6">
        <v>16121901</v>
      </c>
      <c r="AD2422" s="6">
        <v>16648028</v>
      </c>
      <c r="AF2422">
        <f>Q2422/W2422</f>
        <v>2.4075065644147516E-2</v>
      </c>
      <c r="AG2422">
        <f>R2422/X2422</f>
        <v>3.1085582620976451E-2</v>
      </c>
      <c r="AH2422">
        <f>U2422/W2422</f>
        <v>5.5755624870139776E-2</v>
      </c>
      <c r="AI2422">
        <f>V2422/X2422</f>
        <v>2.4284348191874645E-2</v>
      </c>
      <c r="AJ2422">
        <f>Y2422/AA2422</f>
        <v>1.3530604535987283</v>
      </c>
      <c r="AK2422">
        <f>Z2422/AB2422</f>
        <v>1.3610469293310661</v>
      </c>
      <c r="AL2422">
        <f>O2422/K2422</f>
        <v>1.5681603034700224E-2</v>
      </c>
      <c r="AM2422">
        <f>P2422/L2422</f>
        <v>1.8985681936944783E-2</v>
      </c>
      <c r="AN2422">
        <f>K2422/W2422</f>
        <v>2.2200634125917498</v>
      </c>
      <c r="AO2422">
        <f>L2422/X2422</f>
        <v>2.2663149411144978</v>
      </c>
      <c r="AP2422">
        <f>IF(OR(Q2422&lt;0, Q2422="NA"), 0, 1)</f>
        <v>1</v>
      </c>
      <c r="AQ2422">
        <f>IF(OR(S2422&lt;0, S2422="NA"), 0, 1)</f>
        <v>1</v>
      </c>
      <c r="AR2422">
        <f>IFERROR(IF((AF2422-AG2422)&gt;0,1,0),0)</f>
        <v>0</v>
      </c>
      <c r="AS2422">
        <f>IFERROR(IF((S2422-Q2422)&gt;0,1,0),0)</f>
        <v>1</v>
      </c>
      <c r="AT2422">
        <f>IFERROR(IF((AH2422-AI2422)&lt;0,1,0),0)</f>
        <v>0</v>
      </c>
      <c r="AU2422">
        <f>IFERROR(IF((AJ2422-AK2422)&gt;0,1,0),0)</f>
        <v>0</v>
      </c>
      <c r="AV2422">
        <f>IFERROR(IF((AL2422-AM2422)&gt;0,1,0),0)</f>
        <v>0</v>
      </c>
      <c r="AW2422">
        <f>IFERROR(IF((AN2422-AO2422)&gt;0,1,0),0)</f>
        <v>0</v>
      </c>
      <c r="AX2422">
        <f>IFERROR(IF((AC2422-AD2422)&lt;0,1,0),0)</f>
        <v>1</v>
      </c>
      <c r="AY2422">
        <f>SUM(AP2422:AX2422)</f>
        <v>4</v>
      </c>
    </row>
    <row r="2423" spans="1:51" x14ac:dyDescent="0.45">
      <c r="A2423" s="1" t="s">
        <v>2758</v>
      </c>
      <c r="B2423" s="2">
        <v>4810311</v>
      </c>
      <c r="C2423" s="3" t="s">
        <v>5335</v>
      </c>
      <c r="D2423" s="5">
        <v>12.28</v>
      </c>
      <c r="E2423" s="5">
        <v>1117.9126243999999</v>
      </c>
      <c r="F2423" s="3" t="s">
        <v>4470</v>
      </c>
      <c r="G2423" s="3" t="s">
        <v>4471</v>
      </c>
      <c r="H2423" s="3" t="s">
        <v>4489</v>
      </c>
      <c r="I2423" s="3" t="s">
        <v>4489</v>
      </c>
      <c r="J2423" s="3" t="s">
        <v>4495</v>
      </c>
      <c r="K2423" s="6">
        <v>823600</v>
      </c>
      <c r="L2423" s="6">
        <v>802200</v>
      </c>
      <c r="M2423" s="6">
        <v>-33900</v>
      </c>
      <c r="N2423" s="6">
        <v>-49000</v>
      </c>
      <c r="O2423" s="6">
        <v>-95400</v>
      </c>
      <c r="P2423" s="6">
        <v>-103300</v>
      </c>
      <c r="Q2423" s="6">
        <v>-116000</v>
      </c>
      <c r="R2423" s="6">
        <v>-155200</v>
      </c>
      <c r="S2423" s="6">
        <v>-70000</v>
      </c>
      <c r="T2423" s="6">
        <v>-92800</v>
      </c>
      <c r="U2423" s="6">
        <v>39000</v>
      </c>
      <c r="V2423" s="6">
        <v>38800</v>
      </c>
      <c r="W2423" s="6">
        <v>1081300</v>
      </c>
      <c r="X2423" s="6">
        <v>1085100</v>
      </c>
      <c r="Y2423" s="6">
        <v>293200</v>
      </c>
      <c r="Z2423" s="6">
        <v>291600</v>
      </c>
      <c r="AA2423" s="6">
        <v>154300</v>
      </c>
      <c r="AB2423" s="6">
        <v>148900</v>
      </c>
      <c r="AC2423" s="6">
        <v>91000000</v>
      </c>
      <c r="AD2423" s="6">
        <v>90900000</v>
      </c>
      <c r="AF2423">
        <f>Q2423/W2423</f>
        <v>-0.10727827614907981</v>
      </c>
      <c r="AG2423">
        <f>R2423/X2423</f>
        <v>-0.14302829232328818</v>
      </c>
      <c r="AH2423">
        <f>U2423/W2423</f>
        <v>3.6067696291500972E-2</v>
      </c>
      <c r="AI2423">
        <f>V2423/X2423</f>
        <v>3.5757073080822044E-2</v>
      </c>
      <c r="AJ2423">
        <f>Y2423/AA2423</f>
        <v>1.9001944264419961</v>
      </c>
      <c r="AK2423">
        <f>Z2423/AB2423</f>
        <v>1.9583613163196776</v>
      </c>
      <c r="AL2423">
        <f>O2423/K2423</f>
        <v>-0.11583292860611948</v>
      </c>
      <c r="AM2423">
        <f>P2423/L2423</f>
        <v>-0.1287708800797806</v>
      </c>
      <c r="AN2423">
        <f>K2423/W2423</f>
        <v>0.76167576065846665</v>
      </c>
      <c r="AO2423">
        <f>L2423/X2423</f>
        <v>0.73928670168648047</v>
      </c>
      <c r="AP2423">
        <f>IF(OR(Q2423&lt;0, Q2423="NA"), 0, 1)</f>
        <v>0</v>
      </c>
      <c r="AQ2423">
        <f>IF(OR(S2423&lt;0, S2423="NA"), 0, 1)</f>
        <v>0</v>
      </c>
      <c r="AR2423">
        <f>IFERROR(IF((AF2423-AG2423)&gt;0,1,0),0)</f>
        <v>1</v>
      </c>
      <c r="AS2423">
        <f>IFERROR(IF((S2423-Q2423)&gt;0,1,0),0)</f>
        <v>1</v>
      </c>
      <c r="AT2423">
        <f>IFERROR(IF((AH2423-AI2423)&lt;0,1,0),0)</f>
        <v>0</v>
      </c>
      <c r="AU2423">
        <f>IFERROR(IF((AJ2423-AK2423)&gt;0,1,0),0)</f>
        <v>0</v>
      </c>
      <c r="AV2423">
        <f>IFERROR(IF((AL2423-AM2423)&gt;0,1,0),0)</f>
        <v>1</v>
      </c>
      <c r="AW2423">
        <f>IFERROR(IF((AN2423-AO2423)&gt;0,1,0),0)</f>
        <v>1</v>
      </c>
      <c r="AX2423">
        <f>IFERROR(IF((AC2423-AD2423)&lt;0,1,0),0)</f>
        <v>0</v>
      </c>
      <c r="AY2423">
        <f>SUM(AP2423:AX2423)</f>
        <v>4</v>
      </c>
    </row>
    <row r="2424" spans="1:51" x14ac:dyDescent="0.45">
      <c r="A2424" s="1" t="s">
        <v>2759</v>
      </c>
      <c r="B2424" s="2">
        <v>27456468</v>
      </c>
      <c r="C2424" s="3" t="s">
        <v>5337</v>
      </c>
      <c r="D2424" s="7">
        <v>9.6199999999999992</v>
      </c>
      <c r="E2424" s="5">
        <v>820.25855444000001</v>
      </c>
      <c r="F2424" s="3" t="s">
        <v>4475</v>
      </c>
      <c r="G2424" s="3" t="s">
        <v>4476</v>
      </c>
      <c r="H2424" s="3" t="s">
        <v>4477</v>
      </c>
      <c r="I2424" s="3" t="s">
        <v>4498</v>
      </c>
      <c r="J2424" s="3" t="s">
        <v>4878</v>
      </c>
      <c r="K2424" s="6">
        <v>927177.6421445075</v>
      </c>
      <c r="L2424" s="6">
        <v>909523.09034278023</v>
      </c>
      <c r="M2424" s="6">
        <v>-931.42162847027305</v>
      </c>
      <c r="N2424" s="6">
        <v>-4308.2854876188603</v>
      </c>
      <c r="O2424" s="6">
        <v>-7327.7617755554193</v>
      </c>
      <c r="P2424" s="6">
        <v>-9974.0648961419811</v>
      </c>
      <c r="Q2424" s="6">
        <v>-39315.968366360452</v>
      </c>
      <c r="R2424" s="6">
        <v>-26945.443078602417</v>
      </c>
      <c r="S2424" s="6">
        <v>18083.025026773859</v>
      </c>
      <c r="T2424" s="6">
        <v>10832.909655662284</v>
      </c>
      <c r="U2424" s="6" t="s">
        <v>4474</v>
      </c>
      <c r="V2424" s="6" t="s">
        <v>4474</v>
      </c>
      <c r="W2424" s="6">
        <v>754220.38813294668</v>
      </c>
      <c r="X2424" s="6">
        <v>746288.43887281686</v>
      </c>
      <c r="Y2424" s="6">
        <v>468401.73990631278</v>
      </c>
      <c r="Z2424" s="6">
        <v>474517.30418943532</v>
      </c>
      <c r="AA2424" s="6">
        <v>240236.44880660274</v>
      </c>
      <c r="AB2424" s="6">
        <v>233135.11196828459</v>
      </c>
      <c r="AC2424" s="6">
        <v>87200000</v>
      </c>
      <c r="AD2424" s="6">
        <v>85265962</v>
      </c>
      <c r="AF2424">
        <f>Q2424/W2424</f>
        <v>-5.2127957537300373E-2</v>
      </c>
      <c r="AG2424">
        <f>R2424/X2424</f>
        <v>-3.6105936625924984E-2</v>
      </c>
      <c r="AH2424" t="e">
        <f>U2424/W2424</f>
        <v>#VALUE!</v>
      </c>
      <c r="AI2424" t="e">
        <f>V2424/X2424</f>
        <v>#VALUE!</v>
      </c>
      <c r="AJ2424">
        <f>Y2424/AA2424</f>
        <v>1.9497530130550242</v>
      </c>
      <c r="AK2424">
        <f>Z2424/AB2424</f>
        <v>2.0353746811590869</v>
      </c>
      <c r="AL2424">
        <f>O2424/K2424</f>
        <v>-7.903298615577847E-3</v>
      </c>
      <c r="AM2424">
        <f>P2424/L2424</f>
        <v>-1.0966258033518384E-2</v>
      </c>
      <c r="AN2424">
        <f>K2424/W2424</f>
        <v>1.2293192503582568</v>
      </c>
      <c r="AO2424">
        <f>L2424/X2424</f>
        <v>1.2187286348915047</v>
      </c>
      <c r="AP2424">
        <f>IF(OR(Q2424&lt;0, Q2424="NA"), 0, 1)</f>
        <v>0</v>
      </c>
      <c r="AQ2424">
        <f>IF(OR(S2424&lt;0, S2424="NA"), 0, 1)</f>
        <v>1</v>
      </c>
      <c r="AR2424">
        <f>IFERROR(IF((AF2424-AG2424)&gt;0,1,0),0)</f>
        <v>0</v>
      </c>
      <c r="AS2424">
        <f>IFERROR(IF((S2424-Q2424)&gt;0,1,0),0)</f>
        <v>1</v>
      </c>
      <c r="AT2424">
        <f>IFERROR(IF((AH2424-AI2424)&lt;0,1,0),0)</f>
        <v>0</v>
      </c>
      <c r="AU2424">
        <f>IFERROR(IF((AJ2424-AK2424)&gt;0,1,0),0)</f>
        <v>0</v>
      </c>
      <c r="AV2424">
        <f>IFERROR(IF((AL2424-AM2424)&gt;0,1,0),0)</f>
        <v>1</v>
      </c>
      <c r="AW2424">
        <f>IFERROR(IF((AN2424-AO2424)&gt;0,1,0),0)</f>
        <v>1</v>
      </c>
      <c r="AX2424">
        <f>IFERROR(IF((AC2424-AD2424)&lt;0,1,0),0)</f>
        <v>0</v>
      </c>
      <c r="AY2424">
        <f>SUM(AP2424:AX2424)</f>
        <v>4</v>
      </c>
    </row>
    <row r="2425" spans="1:51" x14ac:dyDescent="0.45">
      <c r="A2425" s="1" t="s">
        <v>2765</v>
      </c>
      <c r="B2425" s="2">
        <v>19772064</v>
      </c>
      <c r="C2425" s="3" t="s">
        <v>5338</v>
      </c>
      <c r="D2425" s="5">
        <v>9</v>
      </c>
      <c r="E2425" s="5">
        <v>526.697406</v>
      </c>
      <c r="F2425" s="3" t="s">
        <v>4470</v>
      </c>
      <c r="G2425" s="3" t="s">
        <v>4512</v>
      </c>
      <c r="H2425" s="3" t="s">
        <v>4522</v>
      </c>
      <c r="I2425" s="3" t="s">
        <v>4557</v>
      </c>
      <c r="J2425" s="3" t="s">
        <v>5102</v>
      </c>
      <c r="K2425" s="6">
        <v>10680</v>
      </c>
      <c r="L2425" s="6">
        <v>10128</v>
      </c>
      <c r="M2425" s="6">
        <v>-40390</v>
      </c>
      <c r="N2425" s="6">
        <v>-45832</v>
      </c>
      <c r="O2425" s="6">
        <v>-52286</v>
      </c>
      <c r="P2425" s="6">
        <v>-57694</v>
      </c>
      <c r="Q2425" s="6">
        <v>-49703</v>
      </c>
      <c r="R2425" s="6">
        <v>-57467</v>
      </c>
      <c r="S2425" s="6">
        <v>-38580</v>
      </c>
      <c r="T2425" s="6">
        <v>-41927</v>
      </c>
      <c r="U2425" s="6" t="s">
        <v>4474</v>
      </c>
      <c r="V2425" s="6" t="s">
        <v>4474</v>
      </c>
      <c r="W2425" s="6">
        <v>183941</v>
      </c>
      <c r="X2425" s="6">
        <v>195721</v>
      </c>
      <c r="Y2425" s="6">
        <v>60440</v>
      </c>
      <c r="Z2425" s="6">
        <v>69626</v>
      </c>
      <c r="AA2425" s="6">
        <v>13028</v>
      </c>
      <c r="AB2425" s="6">
        <v>13498</v>
      </c>
      <c r="AC2425" s="6">
        <v>58521934</v>
      </c>
      <c r="AD2425" s="6">
        <v>58497123</v>
      </c>
      <c r="AF2425">
        <f>Q2425/W2425</f>
        <v>-0.27021164395104952</v>
      </c>
      <c r="AG2425">
        <f>R2425/X2425</f>
        <v>-0.29361693430955288</v>
      </c>
      <c r="AH2425" t="e">
        <f>U2425/W2425</f>
        <v>#VALUE!</v>
      </c>
      <c r="AI2425" t="e">
        <f>V2425/X2425</f>
        <v>#VALUE!</v>
      </c>
      <c r="AJ2425">
        <f>Y2425/AA2425</f>
        <v>4.6392385630948727</v>
      </c>
      <c r="AK2425">
        <f>Z2425/AB2425</f>
        <v>5.1582456660245963</v>
      </c>
      <c r="AL2425">
        <f>O2425/K2425</f>
        <v>-4.8956928838951308</v>
      </c>
      <c r="AM2425">
        <f>P2425/L2425</f>
        <v>-5.696484992101106</v>
      </c>
      <c r="AN2425">
        <f>K2425/W2425</f>
        <v>5.806209599817333E-2</v>
      </c>
      <c r="AO2425">
        <f>L2425/X2425</f>
        <v>5.1747129842990791E-2</v>
      </c>
      <c r="AP2425">
        <f>IF(OR(Q2425&lt;0, Q2425="NA"), 0, 1)</f>
        <v>0</v>
      </c>
      <c r="AQ2425">
        <f>IF(OR(S2425&lt;0, S2425="NA"), 0, 1)</f>
        <v>0</v>
      </c>
      <c r="AR2425">
        <f>IFERROR(IF((AF2425-AG2425)&gt;0,1,0),0)</f>
        <v>1</v>
      </c>
      <c r="AS2425">
        <f>IFERROR(IF((S2425-Q2425)&gt;0,1,0),0)</f>
        <v>1</v>
      </c>
      <c r="AT2425">
        <f>IFERROR(IF((AH2425-AI2425)&lt;0,1,0),0)</f>
        <v>0</v>
      </c>
      <c r="AU2425">
        <f>IFERROR(IF((AJ2425-AK2425)&gt;0,1,0),0)</f>
        <v>0</v>
      </c>
      <c r="AV2425">
        <f>IFERROR(IF((AL2425-AM2425)&gt;0,1,0),0)</f>
        <v>1</v>
      </c>
      <c r="AW2425">
        <f>IFERROR(IF((AN2425-AO2425)&gt;0,1,0),0)</f>
        <v>1</v>
      </c>
      <c r="AX2425">
        <f>IFERROR(IF((AC2425-AD2425)&lt;0,1,0),0)</f>
        <v>0</v>
      </c>
      <c r="AY2425">
        <f>SUM(AP2425:AX2425)</f>
        <v>4</v>
      </c>
    </row>
    <row r="2426" spans="1:51" x14ac:dyDescent="0.45">
      <c r="A2426" s="1" t="s">
        <v>2779</v>
      </c>
      <c r="B2426" s="2">
        <v>4579197</v>
      </c>
      <c r="C2426" s="3" t="s">
        <v>5337</v>
      </c>
      <c r="D2426" s="5">
        <v>36.14</v>
      </c>
      <c r="E2426" s="5">
        <v>2754.6974852799999</v>
      </c>
      <c r="F2426" s="3" t="s">
        <v>4525</v>
      </c>
      <c r="G2426" s="3" t="s">
        <v>4526</v>
      </c>
      <c r="H2426" s="3" t="s">
        <v>4705</v>
      </c>
      <c r="I2426" s="3" t="s">
        <v>4975</v>
      </c>
      <c r="J2426" s="3" t="s">
        <v>4528</v>
      </c>
      <c r="K2426" s="6">
        <v>786922</v>
      </c>
      <c r="L2426" s="6">
        <v>819090</v>
      </c>
      <c r="M2426" s="6">
        <v>622271</v>
      </c>
      <c r="N2426" s="6">
        <v>647294</v>
      </c>
      <c r="O2426" s="6">
        <v>426581</v>
      </c>
      <c r="P2426" s="6">
        <v>443423</v>
      </c>
      <c r="Q2426" s="6">
        <v>265195</v>
      </c>
      <c r="R2426" s="6">
        <v>278488</v>
      </c>
      <c r="S2426" s="6">
        <v>376918</v>
      </c>
      <c r="T2426" s="6">
        <v>400608</v>
      </c>
      <c r="U2426" s="6">
        <v>3420369</v>
      </c>
      <c r="V2426" s="6">
        <v>3205478</v>
      </c>
      <c r="W2426" s="6">
        <v>5389661</v>
      </c>
      <c r="X2426" s="6">
        <v>5321101</v>
      </c>
      <c r="Y2426" s="6" t="s">
        <v>4474</v>
      </c>
      <c r="Z2426" s="6" t="s">
        <v>4474</v>
      </c>
      <c r="AA2426" s="6" t="s">
        <v>4474</v>
      </c>
      <c r="AB2426" s="6" t="s">
        <v>4474</v>
      </c>
      <c r="AC2426" s="6">
        <v>76216680</v>
      </c>
      <c r="AD2426" s="6">
        <v>75169162</v>
      </c>
      <c r="AF2426">
        <f>Q2426/W2426</f>
        <v>4.9204393374648235E-2</v>
      </c>
      <c r="AG2426">
        <f>R2426/X2426</f>
        <v>5.2336537118915803E-2</v>
      </c>
      <c r="AH2426">
        <f>U2426/W2426</f>
        <v>0.63461672264730562</v>
      </c>
      <c r="AI2426">
        <f>V2426/X2426</f>
        <v>0.60240878720400159</v>
      </c>
      <c r="AJ2426" t="e">
        <f>Y2426/AA2426</f>
        <v>#VALUE!</v>
      </c>
      <c r="AK2426" t="e">
        <f>Z2426/AB2426</f>
        <v>#VALUE!</v>
      </c>
      <c r="AL2426">
        <f>O2426/K2426</f>
        <v>0.54208803413807216</v>
      </c>
      <c r="AM2426">
        <f>P2426/L2426</f>
        <v>0.54136053425142538</v>
      </c>
      <c r="AN2426">
        <f>K2426/W2426</f>
        <v>0.14600584341018852</v>
      </c>
      <c r="AO2426">
        <f>L2426/X2426</f>
        <v>0.15393242864587611</v>
      </c>
      <c r="AP2426">
        <f>IF(OR(Q2426&lt;0, Q2426="NA"), 0, 1)</f>
        <v>1</v>
      </c>
      <c r="AQ2426">
        <f>IF(OR(S2426&lt;0, S2426="NA"), 0, 1)</f>
        <v>1</v>
      </c>
      <c r="AR2426">
        <f>IFERROR(IF((AF2426-AG2426)&gt;0,1,0),0)</f>
        <v>0</v>
      </c>
      <c r="AS2426">
        <f>IFERROR(IF((S2426-Q2426)&gt;0,1,0),0)</f>
        <v>1</v>
      </c>
      <c r="AT2426">
        <f>IFERROR(IF((AH2426-AI2426)&lt;0,1,0),0)</f>
        <v>0</v>
      </c>
      <c r="AU2426">
        <f>IFERROR(IF((AJ2426-AK2426)&gt;0,1,0),0)</f>
        <v>0</v>
      </c>
      <c r="AV2426">
        <f>IFERROR(IF((AL2426-AM2426)&gt;0,1,0),0)</f>
        <v>1</v>
      </c>
      <c r="AW2426">
        <f>IFERROR(IF((AN2426-AO2426)&gt;0,1,0),0)</f>
        <v>0</v>
      </c>
      <c r="AX2426">
        <f>IFERROR(IF((AC2426-AD2426)&lt;0,1,0),0)</f>
        <v>0</v>
      </c>
      <c r="AY2426">
        <f>SUM(AP2426:AX2426)</f>
        <v>4</v>
      </c>
    </row>
    <row r="2427" spans="1:51" x14ac:dyDescent="0.45">
      <c r="A2427" s="1" t="s">
        <v>2784</v>
      </c>
      <c r="B2427" s="2">
        <v>4098968</v>
      </c>
      <c r="C2427" s="3" t="s">
        <v>5337</v>
      </c>
      <c r="D2427" s="5">
        <v>107</v>
      </c>
      <c r="E2427" s="5">
        <v>1396.256161</v>
      </c>
      <c r="F2427" s="3" t="s">
        <v>4654</v>
      </c>
      <c r="G2427" s="3" t="s">
        <v>4654</v>
      </c>
      <c r="H2427" s="3" t="s">
        <v>4655</v>
      </c>
      <c r="I2427" s="3" t="s">
        <v>4656</v>
      </c>
      <c r="J2427" s="3" t="s">
        <v>4657</v>
      </c>
      <c r="K2427" s="6">
        <v>256666</v>
      </c>
      <c r="L2427" s="6">
        <v>277561</v>
      </c>
      <c r="M2427" s="6">
        <v>202264</v>
      </c>
      <c r="N2427" s="6">
        <v>221853</v>
      </c>
      <c r="O2427" s="6">
        <v>183025</v>
      </c>
      <c r="P2427" s="6">
        <v>202774</v>
      </c>
      <c r="Q2427" s="6">
        <v>205852</v>
      </c>
      <c r="R2427" s="6">
        <v>231103</v>
      </c>
      <c r="S2427" s="6">
        <v>260059</v>
      </c>
      <c r="T2427" s="6">
        <v>284856</v>
      </c>
      <c r="U2427" s="6">
        <v>183137</v>
      </c>
      <c r="V2427" s="6">
        <v>196112</v>
      </c>
      <c r="W2427" s="6">
        <v>789865</v>
      </c>
      <c r="X2427" s="6">
        <v>789558</v>
      </c>
      <c r="Y2427" s="6">
        <v>69269</v>
      </c>
      <c r="Z2427" s="6">
        <v>66078</v>
      </c>
      <c r="AA2427" s="6">
        <v>29720</v>
      </c>
      <c r="AB2427" s="6">
        <v>27140</v>
      </c>
      <c r="AC2427" s="6">
        <v>13049123</v>
      </c>
      <c r="AD2427" s="6">
        <v>13049123</v>
      </c>
      <c r="AF2427">
        <f>Q2427/W2427</f>
        <v>0.26061668766181562</v>
      </c>
      <c r="AG2427">
        <f>R2427/X2427</f>
        <v>0.29269920639142405</v>
      </c>
      <c r="AH2427">
        <f>U2427/W2427</f>
        <v>0.23185860874959646</v>
      </c>
      <c r="AI2427">
        <f>V2427/X2427</f>
        <v>0.2483820061350781</v>
      </c>
      <c r="AJ2427">
        <f>Y2427/AA2427</f>
        <v>2.3307200538358006</v>
      </c>
      <c r="AK2427">
        <f>Z2427/AB2427</f>
        <v>2.4347089167280767</v>
      </c>
      <c r="AL2427">
        <f>O2427/K2427</f>
        <v>0.7130862677565396</v>
      </c>
      <c r="AM2427">
        <f>P2427/L2427</f>
        <v>0.73055652631313472</v>
      </c>
      <c r="AN2427">
        <f>K2427/W2427</f>
        <v>0.32494920017977758</v>
      </c>
      <c r="AO2427">
        <f>L2427/X2427</f>
        <v>0.35153972222433311</v>
      </c>
      <c r="AP2427">
        <f>IF(OR(Q2427&lt;0, Q2427="NA"), 0, 1)</f>
        <v>1</v>
      </c>
      <c r="AQ2427">
        <f>IF(OR(S2427&lt;0, S2427="NA"), 0, 1)</f>
        <v>1</v>
      </c>
      <c r="AR2427">
        <f>IFERROR(IF((AF2427-AG2427)&gt;0,1,0),0)</f>
        <v>0</v>
      </c>
      <c r="AS2427">
        <f>IFERROR(IF((S2427-Q2427)&gt;0,1,0),0)</f>
        <v>1</v>
      </c>
      <c r="AT2427">
        <f>IFERROR(IF((AH2427-AI2427)&lt;0,1,0),0)</f>
        <v>1</v>
      </c>
      <c r="AU2427">
        <f>IFERROR(IF((AJ2427-AK2427)&gt;0,1,0),0)</f>
        <v>0</v>
      </c>
      <c r="AV2427">
        <f>IFERROR(IF((AL2427-AM2427)&gt;0,1,0),0)</f>
        <v>0</v>
      </c>
      <c r="AW2427">
        <f>IFERROR(IF((AN2427-AO2427)&gt;0,1,0),0)</f>
        <v>0</v>
      </c>
      <c r="AX2427">
        <f>IFERROR(IF((AC2427-AD2427)&lt;0,1,0),0)</f>
        <v>0</v>
      </c>
      <c r="AY2427">
        <f>SUM(AP2427:AX2427)</f>
        <v>4</v>
      </c>
    </row>
    <row r="2428" spans="1:51" x14ac:dyDescent="0.45">
      <c r="A2428" s="1" t="s">
        <v>2811</v>
      </c>
      <c r="B2428" s="2">
        <v>4853756</v>
      </c>
      <c r="C2428" s="3" t="s">
        <v>5337</v>
      </c>
      <c r="D2428" s="5">
        <v>7.35</v>
      </c>
      <c r="E2428" s="5">
        <v>60.670082549999997</v>
      </c>
      <c r="F2428" s="3" t="s">
        <v>4470</v>
      </c>
      <c r="G2428" s="3" t="s">
        <v>4512</v>
      </c>
      <c r="H2428" s="3" t="s">
        <v>4522</v>
      </c>
      <c r="I2428" s="3" t="s">
        <v>4645</v>
      </c>
      <c r="J2428" s="3" t="s">
        <v>5198</v>
      </c>
      <c r="K2428" s="6">
        <v>996890</v>
      </c>
      <c r="L2428" s="6">
        <v>1033356</v>
      </c>
      <c r="M2428" s="6">
        <v>-90279</v>
      </c>
      <c r="N2428" s="6">
        <v>-128427</v>
      </c>
      <c r="O2428" s="6">
        <v>-112213</v>
      </c>
      <c r="P2428" s="6">
        <v>-150980</v>
      </c>
      <c r="Q2428" s="6">
        <v>-562812</v>
      </c>
      <c r="R2428" s="6">
        <v>-1069595</v>
      </c>
      <c r="S2428" s="6">
        <v>-430050</v>
      </c>
      <c r="T2428" s="6">
        <v>-2079668</v>
      </c>
      <c r="U2428" s="6">
        <v>120252</v>
      </c>
      <c r="V2428" s="6">
        <v>117670</v>
      </c>
      <c r="W2428" s="6">
        <v>696783</v>
      </c>
      <c r="X2428" s="6">
        <v>897265</v>
      </c>
      <c r="Y2428" s="6">
        <v>589432</v>
      </c>
      <c r="Z2428" s="6">
        <v>785591</v>
      </c>
      <c r="AA2428" s="6">
        <v>872438</v>
      </c>
      <c r="AB2428" s="6">
        <v>1044207</v>
      </c>
      <c r="AC2428" s="6">
        <v>8252959</v>
      </c>
      <c r="AD2428" s="6">
        <v>8247647</v>
      </c>
      <c r="AF2428">
        <f>Q2428/W2428</f>
        <v>-0.80772923564438281</v>
      </c>
      <c r="AG2428">
        <f>R2428/X2428</f>
        <v>-1.1920614311268132</v>
      </c>
      <c r="AH2428">
        <f>U2428/W2428</f>
        <v>0.17258170764786168</v>
      </c>
      <c r="AI2428">
        <f>V2428/X2428</f>
        <v>0.13114297336907157</v>
      </c>
      <c r="AJ2428">
        <f>Y2428/AA2428</f>
        <v>0.67561477147946325</v>
      </c>
      <c r="AK2428">
        <f>Z2428/AB2428</f>
        <v>0.75233263136523698</v>
      </c>
      <c r="AL2428">
        <f>O2428/K2428</f>
        <v>-0.11256307115128049</v>
      </c>
      <c r="AM2428">
        <f>P2428/L2428</f>
        <v>-0.14610647250318379</v>
      </c>
      <c r="AN2428">
        <f>K2428/W2428</f>
        <v>1.4307036767544559</v>
      </c>
      <c r="AO2428">
        <f>L2428/X2428</f>
        <v>1.1516731400422395</v>
      </c>
      <c r="AP2428">
        <f>IF(OR(Q2428&lt;0, Q2428="NA"), 0, 1)</f>
        <v>0</v>
      </c>
      <c r="AQ2428">
        <f>IF(OR(S2428&lt;0, S2428="NA"), 0, 1)</f>
        <v>0</v>
      </c>
      <c r="AR2428">
        <f>IFERROR(IF((AF2428-AG2428)&gt;0,1,0),0)</f>
        <v>1</v>
      </c>
      <c r="AS2428">
        <f>IFERROR(IF((S2428-Q2428)&gt;0,1,0),0)</f>
        <v>1</v>
      </c>
      <c r="AT2428">
        <f>IFERROR(IF((AH2428-AI2428)&lt;0,1,0),0)</f>
        <v>0</v>
      </c>
      <c r="AU2428">
        <f>IFERROR(IF((AJ2428-AK2428)&gt;0,1,0),0)</f>
        <v>0</v>
      </c>
      <c r="AV2428">
        <f>IFERROR(IF((AL2428-AM2428)&gt;0,1,0),0)</f>
        <v>1</v>
      </c>
      <c r="AW2428">
        <f>IFERROR(IF((AN2428-AO2428)&gt;0,1,0),0)</f>
        <v>1</v>
      </c>
      <c r="AX2428">
        <f>IFERROR(IF((AC2428-AD2428)&lt;0,1,0),0)</f>
        <v>0</v>
      </c>
      <c r="AY2428">
        <f>SUM(AP2428:AX2428)</f>
        <v>4</v>
      </c>
    </row>
    <row r="2429" spans="1:51" x14ac:dyDescent="0.45">
      <c r="A2429" s="1" t="s">
        <v>2816</v>
      </c>
      <c r="B2429" s="2">
        <v>9714278</v>
      </c>
      <c r="C2429" s="3" t="s">
        <v>5335</v>
      </c>
      <c r="D2429" s="5">
        <v>15.59</v>
      </c>
      <c r="E2429" s="5">
        <v>4190.49805466</v>
      </c>
      <c r="F2429" s="3" t="s">
        <v>4654</v>
      </c>
      <c r="G2429" s="3" t="s">
        <v>4654</v>
      </c>
      <c r="H2429" s="3" t="s">
        <v>4655</v>
      </c>
      <c r="I2429" s="3" t="s">
        <v>4725</v>
      </c>
      <c r="J2429" s="3" t="s">
        <v>5199</v>
      </c>
      <c r="K2429" s="6">
        <v>2417879</v>
      </c>
      <c r="L2429" s="6">
        <v>2364806</v>
      </c>
      <c r="M2429" s="6">
        <v>875284</v>
      </c>
      <c r="N2429" s="6">
        <v>956765</v>
      </c>
      <c r="O2429" s="6">
        <v>689832</v>
      </c>
      <c r="P2429" s="6">
        <v>757990</v>
      </c>
      <c r="Q2429" s="6">
        <v>195995</v>
      </c>
      <c r="R2429" s="6">
        <v>247020</v>
      </c>
      <c r="S2429" s="6">
        <v>433772</v>
      </c>
      <c r="T2429" s="6">
        <v>483847</v>
      </c>
      <c r="U2429" s="6">
        <v>6863123</v>
      </c>
      <c r="V2429" s="6">
        <v>7392811</v>
      </c>
      <c r="W2429" s="6">
        <v>11969896</v>
      </c>
      <c r="X2429" s="6">
        <v>11408377</v>
      </c>
      <c r="Y2429" s="6">
        <v>1033956</v>
      </c>
      <c r="Z2429" s="6">
        <v>1124333</v>
      </c>
      <c r="AA2429" s="6">
        <v>2709065</v>
      </c>
      <c r="AB2429" s="6">
        <v>1564800</v>
      </c>
      <c r="AC2429" s="6">
        <v>205069360</v>
      </c>
      <c r="AD2429" s="6">
        <v>205065328</v>
      </c>
      <c r="AF2429">
        <f>Q2429/W2429</f>
        <v>1.6373993558507108E-2</v>
      </c>
      <c r="AG2429">
        <f>R2429/X2429</f>
        <v>2.1652510256279223E-2</v>
      </c>
      <c r="AH2429">
        <f>U2429/W2429</f>
        <v>0.57336529908029277</v>
      </c>
      <c r="AI2429">
        <f>V2429/X2429</f>
        <v>0.64801601489852589</v>
      </c>
      <c r="AJ2429">
        <f>Y2429/AA2429</f>
        <v>0.38166526089259578</v>
      </c>
      <c r="AK2429">
        <f>Z2429/AB2429</f>
        <v>0.71851546523517384</v>
      </c>
      <c r="AL2429">
        <f>O2429/K2429</f>
        <v>0.2853045996098233</v>
      </c>
      <c r="AM2429">
        <f>P2429/L2429</f>
        <v>0.32052946415054767</v>
      </c>
      <c r="AN2429">
        <f>K2429/W2429</f>
        <v>0.20199665895175697</v>
      </c>
      <c r="AO2429">
        <f>L2429/X2429</f>
        <v>0.20728680337264452</v>
      </c>
      <c r="AP2429">
        <f>IF(OR(Q2429&lt;0, Q2429="NA"), 0, 1)</f>
        <v>1</v>
      </c>
      <c r="AQ2429">
        <f>IF(OR(S2429&lt;0, S2429="NA"), 0, 1)</f>
        <v>1</v>
      </c>
      <c r="AR2429">
        <f>IFERROR(IF((AF2429-AG2429)&gt;0,1,0),0)</f>
        <v>0</v>
      </c>
      <c r="AS2429">
        <f>IFERROR(IF((S2429-Q2429)&gt;0,1,0),0)</f>
        <v>1</v>
      </c>
      <c r="AT2429">
        <f>IFERROR(IF((AH2429-AI2429)&lt;0,1,0),0)</f>
        <v>1</v>
      </c>
      <c r="AU2429">
        <f>IFERROR(IF((AJ2429-AK2429)&gt;0,1,0),0)</f>
        <v>0</v>
      </c>
      <c r="AV2429">
        <f>IFERROR(IF((AL2429-AM2429)&gt;0,1,0),0)</f>
        <v>0</v>
      </c>
      <c r="AW2429">
        <f>IFERROR(IF((AN2429-AO2429)&gt;0,1,0),0)</f>
        <v>0</v>
      </c>
      <c r="AX2429">
        <f>IFERROR(IF((AC2429-AD2429)&lt;0,1,0),0)</f>
        <v>0</v>
      </c>
      <c r="AY2429">
        <f>SUM(AP2429:AX2429)</f>
        <v>4</v>
      </c>
    </row>
    <row r="2430" spans="1:51" x14ac:dyDescent="0.45">
      <c r="A2430" s="1" t="s">
        <v>2818</v>
      </c>
      <c r="B2430" s="2">
        <v>4296505</v>
      </c>
      <c r="C2430" s="3" t="s">
        <v>5335</v>
      </c>
      <c r="D2430" s="5">
        <v>11.42</v>
      </c>
      <c r="E2430" s="5">
        <v>1231.6631593</v>
      </c>
      <c r="F2430" s="3" t="s">
        <v>4480</v>
      </c>
      <c r="G2430" s="3" t="s">
        <v>4491</v>
      </c>
      <c r="H2430" s="3" t="s">
        <v>4492</v>
      </c>
      <c r="I2430" s="3" t="s">
        <v>4493</v>
      </c>
      <c r="J2430" s="3" t="s">
        <v>4494</v>
      </c>
      <c r="K2430" s="6">
        <v>373513</v>
      </c>
      <c r="L2430" s="6">
        <v>372535</v>
      </c>
      <c r="M2430" s="6" t="s">
        <v>4474</v>
      </c>
      <c r="N2430" s="6" t="s">
        <v>4474</v>
      </c>
      <c r="O2430" s="6">
        <v>285312</v>
      </c>
      <c r="P2430" s="6">
        <v>283617</v>
      </c>
      <c r="Q2430" s="6">
        <v>114263</v>
      </c>
      <c r="R2430" s="6">
        <v>119068</v>
      </c>
      <c r="S2430" s="6">
        <v>-27501</v>
      </c>
      <c r="T2430" s="6">
        <v>121186</v>
      </c>
      <c r="U2430" s="6">
        <v>1886262</v>
      </c>
      <c r="V2430" s="6">
        <v>1896511</v>
      </c>
      <c r="W2430" s="6">
        <v>3414256</v>
      </c>
      <c r="X2430" s="6">
        <v>3423618</v>
      </c>
      <c r="Y2430" s="6">
        <v>129807</v>
      </c>
      <c r="Z2430" s="6">
        <v>181332</v>
      </c>
      <c r="AA2430" s="6">
        <v>145525</v>
      </c>
      <c r="AB2430" s="6">
        <v>136176</v>
      </c>
      <c r="AC2430" s="6">
        <v>107851415</v>
      </c>
      <c r="AD2430" s="6">
        <v>107851415</v>
      </c>
      <c r="AF2430">
        <f>Q2430/W2430</f>
        <v>3.3466441883678318E-2</v>
      </c>
      <c r="AG2430">
        <f>R2430/X2430</f>
        <v>3.4778412778528445E-2</v>
      </c>
      <c r="AH2430">
        <f>U2430/W2430</f>
        <v>0.55246648171666102</v>
      </c>
      <c r="AI2430">
        <f>V2430/X2430</f>
        <v>0.55394936000453321</v>
      </c>
      <c r="AJ2430">
        <f>Y2430/AA2430</f>
        <v>0.89199106682700569</v>
      </c>
      <c r="AK2430">
        <f>Z2430/AB2430</f>
        <v>1.3316002819880155</v>
      </c>
      <c r="AL2430">
        <f>O2430/K2430</f>
        <v>0.76386096333996412</v>
      </c>
      <c r="AM2430">
        <f>P2430/L2430</f>
        <v>0.76131638637980326</v>
      </c>
      <c r="AN2430">
        <f>K2430/W2430</f>
        <v>0.10939806505429001</v>
      </c>
      <c r="AO2430">
        <f>L2430/X2430</f>
        <v>0.10881324960903932</v>
      </c>
      <c r="AP2430">
        <f>IF(OR(Q2430&lt;0, Q2430="NA"), 0, 1)</f>
        <v>1</v>
      </c>
      <c r="AQ2430">
        <f>IF(OR(S2430&lt;0, S2430="NA"), 0, 1)</f>
        <v>0</v>
      </c>
      <c r="AR2430">
        <f>IFERROR(IF((AF2430-AG2430)&gt;0,1,0),0)</f>
        <v>0</v>
      </c>
      <c r="AS2430">
        <f>IFERROR(IF((S2430-Q2430)&gt;0,1,0),0)</f>
        <v>0</v>
      </c>
      <c r="AT2430">
        <f>IFERROR(IF((AH2430-AI2430)&lt;0,1,0),0)</f>
        <v>1</v>
      </c>
      <c r="AU2430">
        <f>IFERROR(IF((AJ2430-AK2430)&gt;0,1,0),0)</f>
        <v>0</v>
      </c>
      <c r="AV2430">
        <f>IFERROR(IF((AL2430-AM2430)&gt;0,1,0),0)</f>
        <v>1</v>
      </c>
      <c r="AW2430">
        <f>IFERROR(IF((AN2430-AO2430)&gt;0,1,0),0)</f>
        <v>1</v>
      </c>
      <c r="AX2430">
        <f>IFERROR(IF((AC2430-AD2430)&lt;0,1,0),0)</f>
        <v>0</v>
      </c>
      <c r="AY2430">
        <f>SUM(AP2430:AX2430)</f>
        <v>4</v>
      </c>
    </row>
    <row r="2431" spans="1:51" x14ac:dyDescent="0.45">
      <c r="A2431" s="1" t="s">
        <v>2833</v>
      </c>
      <c r="B2431" s="2">
        <v>4343307</v>
      </c>
      <c r="C2431" s="3" t="s">
        <v>5337</v>
      </c>
      <c r="D2431" s="5">
        <v>5.59</v>
      </c>
      <c r="E2431" s="5">
        <v>234.36008479</v>
      </c>
      <c r="F2431" s="3" t="s">
        <v>4525</v>
      </c>
      <c r="G2431" s="3" t="s">
        <v>4526</v>
      </c>
      <c r="H2431" s="3" t="s">
        <v>4632</v>
      </c>
      <c r="I2431" s="3" t="s">
        <v>4632</v>
      </c>
      <c r="J2431" s="3" t="s">
        <v>4700</v>
      </c>
      <c r="K2431" s="6">
        <v>78628</v>
      </c>
      <c r="L2431" s="6">
        <v>68007</v>
      </c>
      <c r="M2431" s="6">
        <v>-20953</v>
      </c>
      <c r="N2431" s="6">
        <v>-78666</v>
      </c>
      <c r="O2431" s="6">
        <v>-35370</v>
      </c>
      <c r="P2431" s="6">
        <v>-92393</v>
      </c>
      <c r="Q2431" s="6">
        <v>-63385</v>
      </c>
      <c r="R2431" s="6">
        <v>-115923</v>
      </c>
      <c r="S2431" s="6">
        <v>-13342</v>
      </c>
      <c r="T2431" s="6">
        <v>-11464</v>
      </c>
      <c r="U2431" s="6">
        <v>358748</v>
      </c>
      <c r="V2431" s="6">
        <v>102434</v>
      </c>
      <c r="W2431" s="6">
        <v>1240714</v>
      </c>
      <c r="X2431" s="6">
        <v>1249733</v>
      </c>
      <c r="Y2431" s="6" t="s">
        <v>4474</v>
      </c>
      <c r="Z2431" s="6" t="s">
        <v>4474</v>
      </c>
      <c r="AA2431" s="6" t="s">
        <v>4474</v>
      </c>
      <c r="AB2431" s="6" t="s">
        <v>4474</v>
      </c>
      <c r="AC2431" s="6">
        <v>41674528</v>
      </c>
      <c r="AD2431" s="6">
        <v>40650118</v>
      </c>
      <c r="AF2431">
        <f>Q2431/W2431</f>
        <v>-5.1087518960856407E-2</v>
      </c>
      <c r="AG2431">
        <f>R2431/X2431</f>
        <v>-9.2758213154329763E-2</v>
      </c>
      <c r="AH2431">
        <f>U2431/W2431</f>
        <v>0.28914641085697429</v>
      </c>
      <c r="AI2431">
        <f>V2431/X2431</f>
        <v>8.1964707661556502E-2</v>
      </c>
      <c r="AJ2431" t="e">
        <f>Y2431/AA2431</f>
        <v>#VALUE!</v>
      </c>
      <c r="AK2431" t="e">
        <f>Z2431/AB2431</f>
        <v>#VALUE!</v>
      </c>
      <c r="AL2431">
        <f>O2431/K2431</f>
        <v>-0.44983975174238183</v>
      </c>
      <c r="AM2431">
        <f>P2431/L2431</f>
        <v>-1.3585807343361713</v>
      </c>
      <c r="AN2431">
        <f>K2431/W2431</f>
        <v>6.3373186729576675E-2</v>
      </c>
      <c r="AO2431">
        <f>L2431/X2431</f>
        <v>5.4417223518943646E-2</v>
      </c>
      <c r="AP2431">
        <f>IF(OR(Q2431&lt;0, Q2431="NA"), 0, 1)</f>
        <v>0</v>
      </c>
      <c r="AQ2431">
        <f>IF(OR(S2431&lt;0, S2431="NA"), 0, 1)</f>
        <v>0</v>
      </c>
      <c r="AR2431">
        <f>IFERROR(IF((AF2431-AG2431)&gt;0,1,0),0)</f>
        <v>1</v>
      </c>
      <c r="AS2431">
        <f>IFERROR(IF((S2431-Q2431)&gt;0,1,0),0)</f>
        <v>1</v>
      </c>
      <c r="AT2431">
        <f>IFERROR(IF((AH2431-AI2431)&lt;0,1,0),0)</f>
        <v>0</v>
      </c>
      <c r="AU2431">
        <f>IFERROR(IF((AJ2431-AK2431)&gt;0,1,0),0)</f>
        <v>0</v>
      </c>
      <c r="AV2431">
        <f>IFERROR(IF((AL2431-AM2431)&gt;0,1,0),0)</f>
        <v>1</v>
      </c>
      <c r="AW2431">
        <f>IFERROR(IF((AN2431-AO2431)&gt;0,1,0),0)</f>
        <v>1</v>
      </c>
      <c r="AX2431">
        <f>IFERROR(IF((AC2431-AD2431)&lt;0,1,0),0)</f>
        <v>0</v>
      </c>
      <c r="AY2431">
        <f>SUM(AP2431:AX2431)</f>
        <v>4</v>
      </c>
    </row>
    <row r="2432" spans="1:51" x14ac:dyDescent="0.45">
      <c r="A2432" s="1" t="s">
        <v>2840</v>
      </c>
      <c r="B2432" s="2">
        <v>5200556</v>
      </c>
      <c r="C2432" s="3" t="s">
        <v>5336</v>
      </c>
      <c r="D2432" s="5">
        <v>13.13</v>
      </c>
      <c r="E2432" s="5">
        <v>1714.45569789</v>
      </c>
      <c r="F2432" s="3" t="s">
        <v>4500</v>
      </c>
      <c r="G2432" s="3" t="s">
        <v>4501</v>
      </c>
      <c r="H2432" s="3" t="s">
        <v>4502</v>
      </c>
      <c r="I2432" s="3" t="s">
        <v>4538</v>
      </c>
      <c r="J2432" s="3" t="s">
        <v>4504</v>
      </c>
      <c r="K2432" s="6">
        <v>4963</v>
      </c>
      <c r="L2432" s="6">
        <v>4383</v>
      </c>
      <c r="M2432" s="6">
        <v>-60408.1</v>
      </c>
      <c r="N2432" s="6">
        <v>-61234</v>
      </c>
      <c r="O2432" s="6">
        <v>-65262</v>
      </c>
      <c r="P2432" s="6">
        <v>-66030</v>
      </c>
      <c r="Q2432" s="6">
        <v>-86005</v>
      </c>
      <c r="R2432" s="6">
        <v>-95616</v>
      </c>
      <c r="S2432" s="6">
        <v>-36893</v>
      </c>
      <c r="T2432" s="6">
        <v>-38800</v>
      </c>
      <c r="U2432" s="6">
        <v>52974</v>
      </c>
      <c r="V2432" s="6">
        <v>51397</v>
      </c>
      <c r="W2432" s="6">
        <v>171672</v>
      </c>
      <c r="X2432" s="6">
        <v>172335</v>
      </c>
      <c r="Y2432" s="6">
        <v>104398</v>
      </c>
      <c r="Z2432" s="6">
        <v>104161</v>
      </c>
      <c r="AA2432" s="6">
        <v>20822</v>
      </c>
      <c r="AB2432" s="6">
        <v>17572</v>
      </c>
      <c r="AC2432" s="6">
        <v>127545321</v>
      </c>
      <c r="AD2432" s="6">
        <v>123917627</v>
      </c>
      <c r="AF2432">
        <f>Q2432/W2432</f>
        <v>-0.50098443543501558</v>
      </c>
      <c r="AG2432">
        <f>R2432/X2432</f>
        <v>-0.55482635564452953</v>
      </c>
      <c r="AH2432">
        <f>U2432/W2432</f>
        <v>0.30857682091430172</v>
      </c>
      <c r="AI2432">
        <f>V2432/X2432</f>
        <v>0.298238895175095</v>
      </c>
      <c r="AJ2432">
        <f>Y2432/AA2432</f>
        <v>5.0138315243492464</v>
      </c>
      <c r="AK2432">
        <f>Z2432/AB2432</f>
        <v>5.9276690188936945</v>
      </c>
      <c r="AL2432">
        <f>O2432/K2432</f>
        <v>-13.149707838001209</v>
      </c>
      <c r="AM2432">
        <f>P2432/L2432</f>
        <v>-15.065023956194388</v>
      </c>
      <c r="AN2432">
        <f>K2432/W2432</f>
        <v>2.8909781443683304E-2</v>
      </c>
      <c r="AO2432">
        <f>L2432/X2432</f>
        <v>2.5433022891461397E-2</v>
      </c>
      <c r="AP2432">
        <f>IF(OR(Q2432&lt;0, Q2432="NA"), 0, 1)</f>
        <v>0</v>
      </c>
      <c r="AQ2432">
        <f>IF(OR(S2432&lt;0, S2432="NA"), 0, 1)</f>
        <v>0</v>
      </c>
      <c r="AR2432">
        <f>IFERROR(IF((AF2432-AG2432)&gt;0,1,0),0)</f>
        <v>1</v>
      </c>
      <c r="AS2432">
        <f>IFERROR(IF((S2432-Q2432)&gt;0,1,0),0)</f>
        <v>1</v>
      </c>
      <c r="AT2432">
        <f>IFERROR(IF((AH2432-AI2432)&lt;0,1,0),0)</f>
        <v>0</v>
      </c>
      <c r="AU2432">
        <f>IFERROR(IF((AJ2432-AK2432)&gt;0,1,0),0)</f>
        <v>0</v>
      </c>
      <c r="AV2432">
        <f>IFERROR(IF((AL2432-AM2432)&gt;0,1,0),0)</f>
        <v>1</v>
      </c>
      <c r="AW2432">
        <f>IFERROR(IF((AN2432-AO2432)&gt;0,1,0),0)</f>
        <v>1</v>
      </c>
      <c r="AX2432">
        <f>IFERROR(IF((AC2432-AD2432)&lt;0,1,0),0)</f>
        <v>0</v>
      </c>
      <c r="AY2432">
        <f>SUM(AP2432:AX2432)</f>
        <v>4</v>
      </c>
    </row>
    <row r="2433" spans="1:51" x14ac:dyDescent="0.45">
      <c r="A2433" s="1" t="s">
        <v>2846</v>
      </c>
      <c r="B2433" s="2">
        <v>4057051</v>
      </c>
      <c r="C2433" s="3" t="s">
        <v>5337</v>
      </c>
      <c r="D2433" s="5">
        <v>37.78</v>
      </c>
      <c r="E2433" s="5">
        <v>17634.908466540001</v>
      </c>
      <c r="F2433" s="3" t="s">
        <v>4651</v>
      </c>
      <c r="G2433" s="3" t="s">
        <v>4651</v>
      </c>
      <c r="H2433" s="3" t="s">
        <v>4688</v>
      </c>
      <c r="I2433" s="3" t="s">
        <v>4688</v>
      </c>
      <c r="J2433" s="3" t="s">
        <v>4784</v>
      </c>
      <c r="K2433" s="6">
        <v>5289300</v>
      </c>
      <c r="L2433" s="6">
        <v>5240400</v>
      </c>
      <c r="M2433" s="6">
        <v>2325000</v>
      </c>
      <c r="N2433" s="6">
        <v>2277500</v>
      </c>
      <c r="O2433" s="6">
        <v>1392700</v>
      </c>
      <c r="P2433" s="6">
        <v>1403800</v>
      </c>
      <c r="Q2433" s="6">
        <v>792300</v>
      </c>
      <c r="R2433" s="6">
        <v>793700</v>
      </c>
      <c r="S2433" s="6">
        <v>1640900</v>
      </c>
      <c r="T2433" s="6">
        <v>1645800</v>
      </c>
      <c r="U2433" s="6">
        <v>12086300</v>
      </c>
      <c r="V2433" s="6">
        <v>12809600</v>
      </c>
      <c r="W2433" s="6">
        <v>30828100</v>
      </c>
      <c r="X2433" s="6">
        <v>29897600</v>
      </c>
      <c r="Y2433" s="6">
        <v>1616000</v>
      </c>
      <c r="Z2433" s="6">
        <v>1943800</v>
      </c>
      <c r="AA2433" s="6">
        <v>3485500</v>
      </c>
      <c r="AB2433" s="6">
        <v>2508000</v>
      </c>
      <c r="AC2433" s="6">
        <v>466707452</v>
      </c>
      <c r="AD2433" s="6">
        <v>448398632</v>
      </c>
      <c r="AF2433">
        <f>Q2433/W2433</f>
        <v>2.5700578368436588E-2</v>
      </c>
      <c r="AG2433">
        <f>R2433/X2433</f>
        <v>2.6547281387134754E-2</v>
      </c>
      <c r="AH2433">
        <f>U2433/W2433</f>
        <v>0.392054651438136</v>
      </c>
      <c r="AI2433">
        <f>V2433/X2433</f>
        <v>0.42844910628277855</v>
      </c>
      <c r="AJ2433">
        <f>Y2433/AA2433</f>
        <v>0.46363505953234829</v>
      </c>
      <c r="AK2433">
        <f>Z2433/AB2433</f>
        <v>0.77503987240829342</v>
      </c>
      <c r="AL2433">
        <f>O2433/K2433</f>
        <v>0.26330516325411679</v>
      </c>
      <c r="AM2433">
        <f>P2433/L2433</f>
        <v>0.2678803144798107</v>
      </c>
      <c r="AN2433">
        <f>K2433/W2433</f>
        <v>0.17157398607114938</v>
      </c>
      <c r="AO2433">
        <f>L2433/X2433</f>
        <v>0.17527828320667879</v>
      </c>
      <c r="AP2433">
        <f>IF(OR(Q2433&lt;0, Q2433="NA"), 0, 1)</f>
        <v>1</v>
      </c>
      <c r="AQ2433">
        <f>IF(OR(S2433&lt;0, S2433="NA"), 0, 1)</f>
        <v>1</v>
      </c>
      <c r="AR2433">
        <f>IFERROR(IF((AF2433-AG2433)&gt;0,1,0),0)</f>
        <v>0</v>
      </c>
      <c r="AS2433">
        <f>IFERROR(IF((S2433-Q2433)&gt;0,1,0),0)</f>
        <v>1</v>
      </c>
      <c r="AT2433">
        <f>IFERROR(IF((AH2433-AI2433)&lt;0,1,0),0)</f>
        <v>1</v>
      </c>
      <c r="AU2433">
        <f>IFERROR(IF((AJ2433-AK2433)&gt;0,1,0),0)</f>
        <v>0</v>
      </c>
      <c r="AV2433">
        <f>IFERROR(IF((AL2433-AM2433)&gt;0,1,0),0)</f>
        <v>0</v>
      </c>
      <c r="AW2433">
        <f>IFERROR(IF((AN2433-AO2433)&gt;0,1,0),0)</f>
        <v>0</v>
      </c>
      <c r="AX2433">
        <f>IFERROR(IF((AC2433-AD2433)&lt;0,1,0),0)</f>
        <v>0</v>
      </c>
      <c r="AY2433">
        <f>SUM(AP2433:AX2433)</f>
        <v>4</v>
      </c>
    </row>
    <row r="2434" spans="1:51" x14ac:dyDescent="0.45">
      <c r="A2434" s="1" t="s">
        <v>2851</v>
      </c>
      <c r="B2434" s="2">
        <v>103064</v>
      </c>
      <c r="C2434" s="3" t="s">
        <v>5337</v>
      </c>
      <c r="D2434" s="5">
        <v>39.6</v>
      </c>
      <c r="E2434" s="5">
        <v>7426.0371636</v>
      </c>
      <c r="F2434" s="3" t="s">
        <v>4525</v>
      </c>
      <c r="G2434" s="3" t="s">
        <v>4526</v>
      </c>
      <c r="H2434" s="3" t="s">
        <v>4527</v>
      </c>
      <c r="I2434" s="3" t="s">
        <v>4527</v>
      </c>
      <c r="J2434" s="3" t="s">
        <v>4528</v>
      </c>
      <c r="K2434" s="6">
        <v>869338</v>
      </c>
      <c r="L2434" s="6">
        <v>855705</v>
      </c>
      <c r="M2434" s="6">
        <v>822715</v>
      </c>
      <c r="N2434" s="6">
        <v>822785</v>
      </c>
      <c r="O2434" s="6">
        <v>576149</v>
      </c>
      <c r="P2434" s="6">
        <v>580065</v>
      </c>
      <c r="Q2434" s="6">
        <v>395623</v>
      </c>
      <c r="R2434" s="6">
        <v>404506</v>
      </c>
      <c r="S2434" s="6">
        <v>639423</v>
      </c>
      <c r="T2434" s="6">
        <v>624310</v>
      </c>
      <c r="U2434" s="6">
        <v>4372293</v>
      </c>
      <c r="V2434" s="6">
        <v>4382807</v>
      </c>
      <c r="W2434" s="6">
        <v>8923643</v>
      </c>
      <c r="X2434" s="6">
        <v>8727295</v>
      </c>
      <c r="Y2434" s="6" t="s">
        <v>4474</v>
      </c>
      <c r="Z2434" s="6" t="s">
        <v>4474</v>
      </c>
      <c r="AA2434" s="6" t="s">
        <v>4474</v>
      </c>
      <c r="AB2434" s="6" t="s">
        <v>4474</v>
      </c>
      <c r="AC2434" s="6">
        <v>187525891</v>
      </c>
      <c r="AD2434" s="6">
        <v>183666067</v>
      </c>
      <c r="AF2434">
        <f>Q2434/W2434</f>
        <v>4.4334247795435114E-2</v>
      </c>
      <c r="AG2434">
        <f>R2434/X2434</f>
        <v>4.6349527545476575E-2</v>
      </c>
      <c r="AH2434">
        <f>U2434/W2434</f>
        <v>0.48996727009361535</v>
      </c>
      <c r="AI2434">
        <f>V2434/X2434</f>
        <v>0.5021953537722742</v>
      </c>
      <c r="AJ2434" t="e">
        <f>Y2434/AA2434</f>
        <v>#VALUE!</v>
      </c>
      <c r="AK2434" t="e">
        <f>Z2434/AB2434</f>
        <v>#VALUE!</v>
      </c>
      <c r="AL2434">
        <f>O2434/K2434</f>
        <v>0.66274452514442028</v>
      </c>
      <c r="AM2434">
        <f>P2434/L2434</f>
        <v>0.67787964310130244</v>
      </c>
      <c r="AN2434">
        <f>K2434/W2434</f>
        <v>9.7419630077088468E-2</v>
      </c>
      <c r="AO2434">
        <f>L2434/X2434</f>
        <v>9.8049281020064064E-2</v>
      </c>
      <c r="AP2434">
        <f>IF(OR(Q2434&lt;0, Q2434="NA"), 0, 1)</f>
        <v>1</v>
      </c>
      <c r="AQ2434">
        <f>IF(OR(S2434&lt;0, S2434="NA"), 0, 1)</f>
        <v>1</v>
      </c>
      <c r="AR2434">
        <f>IFERROR(IF((AF2434-AG2434)&gt;0,1,0),0)</f>
        <v>0</v>
      </c>
      <c r="AS2434">
        <f>IFERROR(IF((S2434-Q2434)&gt;0,1,0),0)</f>
        <v>1</v>
      </c>
      <c r="AT2434">
        <f>IFERROR(IF((AH2434-AI2434)&lt;0,1,0),0)</f>
        <v>1</v>
      </c>
      <c r="AU2434">
        <f>IFERROR(IF((AJ2434-AK2434)&gt;0,1,0),0)</f>
        <v>0</v>
      </c>
      <c r="AV2434">
        <f>IFERROR(IF((AL2434-AM2434)&gt;0,1,0),0)</f>
        <v>0</v>
      </c>
      <c r="AW2434">
        <f>IFERROR(IF((AN2434-AO2434)&gt;0,1,0),0)</f>
        <v>0</v>
      </c>
      <c r="AX2434">
        <f>IFERROR(IF((AC2434-AD2434)&lt;0,1,0),0)</f>
        <v>0</v>
      </c>
      <c r="AY2434">
        <f>SUM(AP2434:AX2434)</f>
        <v>4</v>
      </c>
    </row>
    <row r="2435" spans="1:51" x14ac:dyDescent="0.45">
      <c r="A2435" s="1" t="s">
        <v>2852</v>
      </c>
      <c r="B2435" s="2">
        <v>4275091</v>
      </c>
      <c r="C2435" s="3" t="s">
        <v>5337</v>
      </c>
      <c r="D2435" s="5">
        <v>10.99</v>
      </c>
      <c r="E2435" s="5">
        <v>726.29285498000002</v>
      </c>
      <c r="F2435" s="3" t="s">
        <v>4480</v>
      </c>
      <c r="G2435" s="3" t="s">
        <v>4491</v>
      </c>
      <c r="H2435" s="3" t="s">
        <v>4492</v>
      </c>
      <c r="I2435" s="3" t="s">
        <v>4493</v>
      </c>
      <c r="J2435" s="3" t="s">
        <v>4658</v>
      </c>
      <c r="K2435" s="6">
        <v>381698.02664338675</v>
      </c>
      <c r="L2435" s="6">
        <v>389801.48135751823</v>
      </c>
      <c r="M2435" s="6">
        <v>121748.96701152207</v>
      </c>
      <c r="N2435" s="6">
        <v>122801.13115427164</v>
      </c>
      <c r="O2435" s="6">
        <v>99575.807361956104</v>
      </c>
      <c r="P2435" s="6">
        <v>100413.87970359946</v>
      </c>
      <c r="Q2435" s="6">
        <v>81470.382886268737</v>
      </c>
      <c r="R2435" s="6">
        <v>94296.658519031509</v>
      </c>
      <c r="S2435" s="6" t="s">
        <v>4474</v>
      </c>
      <c r="T2435" s="6">
        <v>64332.189891830065</v>
      </c>
      <c r="U2435" s="6" t="s">
        <v>4474</v>
      </c>
      <c r="V2435" s="6" t="s">
        <v>4474</v>
      </c>
      <c r="W2435" s="6">
        <v>1642472.7350488275</v>
      </c>
      <c r="X2435" s="6">
        <v>1715587.8022265341</v>
      </c>
      <c r="Y2435" s="6">
        <v>868677.4538456056</v>
      </c>
      <c r="Z2435" s="6">
        <v>991444.49490153999</v>
      </c>
      <c r="AA2435" s="6">
        <v>195877.25425903487</v>
      </c>
      <c r="AB2435" s="6">
        <v>331781.36481856089</v>
      </c>
      <c r="AC2435" s="6">
        <v>70334784</v>
      </c>
      <c r="AD2435" s="6">
        <v>65806084</v>
      </c>
      <c r="AF2435">
        <f>Q2435/W2435</f>
        <v>4.9602274149072423E-2</v>
      </c>
      <c r="AG2435">
        <f>R2435/X2435</f>
        <v>5.496463567568554E-2</v>
      </c>
      <c r="AH2435" t="e">
        <f>U2435/W2435</f>
        <v>#VALUE!</v>
      </c>
      <c r="AI2435" t="e">
        <f>V2435/X2435</f>
        <v>#VALUE!</v>
      </c>
      <c r="AJ2435">
        <f>Y2435/AA2435</f>
        <v>4.4348051392268157</v>
      </c>
      <c r="AK2435">
        <f>Z2435/AB2435</f>
        <v>2.9882464780495575</v>
      </c>
      <c r="AL2435">
        <f>O2435/K2435</f>
        <v>0.26087587676995749</v>
      </c>
      <c r="AM2435">
        <f>P2435/L2435</f>
        <v>0.25760261185744915</v>
      </c>
      <c r="AN2435">
        <f>K2435/W2435</f>
        <v>0.23239230612375408</v>
      </c>
      <c r="AO2435">
        <f>L2435/X2435</f>
        <v>0.22721161857855587</v>
      </c>
      <c r="AP2435">
        <f>IF(OR(Q2435&lt;0, Q2435="NA"), 0, 1)</f>
        <v>1</v>
      </c>
      <c r="AQ2435">
        <f>IF(OR(S2435&lt;0, S2435="NA"), 0, 1)</f>
        <v>0</v>
      </c>
      <c r="AR2435">
        <f>IFERROR(IF((AF2435-AG2435)&gt;0,1,0),0)</f>
        <v>0</v>
      </c>
      <c r="AS2435">
        <f>IFERROR(IF((S2435-Q2435)&gt;0,1,0),0)</f>
        <v>0</v>
      </c>
      <c r="AT2435">
        <f>IFERROR(IF((AH2435-AI2435)&lt;0,1,0),0)</f>
        <v>0</v>
      </c>
      <c r="AU2435">
        <f>IFERROR(IF((AJ2435-AK2435)&gt;0,1,0),0)</f>
        <v>1</v>
      </c>
      <c r="AV2435">
        <f>IFERROR(IF((AL2435-AM2435)&gt;0,1,0),0)</f>
        <v>1</v>
      </c>
      <c r="AW2435">
        <f>IFERROR(IF((AN2435-AO2435)&gt;0,1,0),0)</f>
        <v>1</v>
      </c>
      <c r="AX2435">
        <f>IFERROR(IF((AC2435-AD2435)&lt;0,1,0),0)</f>
        <v>0</v>
      </c>
      <c r="AY2435">
        <f>SUM(AP2435:AX2435)</f>
        <v>4</v>
      </c>
    </row>
    <row r="2436" spans="1:51" x14ac:dyDescent="0.45">
      <c r="A2436" s="1" t="s">
        <v>2853</v>
      </c>
      <c r="B2436" s="2">
        <v>4977197</v>
      </c>
      <c r="C2436" s="3" t="s">
        <v>5337</v>
      </c>
      <c r="D2436" s="5">
        <v>33.159999999999997</v>
      </c>
      <c r="E2436" s="5">
        <v>5318.2969640000001</v>
      </c>
      <c r="F2436" s="3" t="s">
        <v>4654</v>
      </c>
      <c r="G2436" s="3" t="s">
        <v>4654</v>
      </c>
      <c r="H2436" s="3" t="s">
        <v>4747</v>
      </c>
      <c r="I2436" s="3" t="s">
        <v>5095</v>
      </c>
      <c r="J2436" s="3" t="s">
        <v>5096</v>
      </c>
      <c r="K2436" s="6">
        <v>2645919</v>
      </c>
      <c r="L2436" s="6">
        <v>2553380</v>
      </c>
      <c r="M2436" s="6">
        <v>946402</v>
      </c>
      <c r="N2436" s="6">
        <v>938455</v>
      </c>
      <c r="O2436" s="6">
        <v>633938</v>
      </c>
      <c r="P2436" s="6">
        <v>665797</v>
      </c>
      <c r="Q2436" s="6">
        <v>501405</v>
      </c>
      <c r="R2436" s="6">
        <v>598512</v>
      </c>
      <c r="S2436" s="6">
        <v>806750</v>
      </c>
      <c r="T2436" s="6">
        <v>661737</v>
      </c>
      <c r="U2436" s="6">
        <v>1981237</v>
      </c>
      <c r="V2436" s="6">
        <v>622051</v>
      </c>
      <c r="W2436" s="6">
        <v>8035144</v>
      </c>
      <c r="X2436" s="6">
        <v>5587134</v>
      </c>
      <c r="Y2436" s="6">
        <v>1410691</v>
      </c>
      <c r="Z2436" s="6">
        <v>986865</v>
      </c>
      <c r="AA2436" s="6">
        <v>900465</v>
      </c>
      <c r="AB2436" s="6">
        <v>636998</v>
      </c>
      <c r="AC2436" s="6">
        <v>160341619</v>
      </c>
      <c r="AD2436" s="6">
        <v>142903508</v>
      </c>
      <c r="AF2436">
        <f>Q2436/W2436</f>
        <v>6.2401495231448251E-2</v>
      </c>
      <c r="AG2436">
        <f>R2436/X2436</f>
        <v>0.10712325854364689</v>
      </c>
      <c r="AH2436">
        <f>U2436/W2436</f>
        <v>0.2465714366786706</v>
      </c>
      <c r="AI2436">
        <f>V2436/X2436</f>
        <v>0.11133633093460797</v>
      </c>
      <c r="AJ2436">
        <f>Y2436/AA2436</f>
        <v>1.5666250215166608</v>
      </c>
      <c r="AK2436">
        <f>Z2436/AB2436</f>
        <v>1.5492434827110917</v>
      </c>
      <c r="AL2436">
        <f>O2436/K2436</f>
        <v>0.23959085671178898</v>
      </c>
      <c r="AM2436">
        <f>P2436/L2436</f>
        <v>0.26075123953348112</v>
      </c>
      <c r="AN2436">
        <f>K2436/W2436</f>
        <v>0.32929328957887999</v>
      </c>
      <c r="AO2436">
        <f>L2436/X2436</f>
        <v>0.45701069636060276</v>
      </c>
      <c r="AP2436">
        <f>IF(OR(Q2436&lt;0, Q2436="NA"), 0, 1)</f>
        <v>1</v>
      </c>
      <c r="AQ2436">
        <f>IF(OR(S2436&lt;0, S2436="NA"), 0, 1)</f>
        <v>1</v>
      </c>
      <c r="AR2436">
        <f>IFERROR(IF((AF2436-AG2436)&gt;0,1,0),0)</f>
        <v>0</v>
      </c>
      <c r="AS2436">
        <f>IFERROR(IF((S2436-Q2436)&gt;0,1,0),0)</f>
        <v>1</v>
      </c>
      <c r="AT2436">
        <f>IFERROR(IF((AH2436-AI2436)&lt;0,1,0),0)</f>
        <v>0</v>
      </c>
      <c r="AU2436">
        <f>IFERROR(IF((AJ2436-AK2436)&gt;0,1,0),0)</f>
        <v>1</v>
      </c>
      <c r="AV2436">
        <f>IFERROR(IF((AL2436-AM2436)&gt;0,1,0),0)</f>
        <v>0</v>
      </c>
      <c r="AW2436">
        <f>IFERROR(IF((AN2436-AO2436)&gt;0,1,0),0)</f>
        <v>0</v>
      </c>
      <c r="AX2436">
        <f>IFERROR(IF((AC2436-AD2436)&lt;0,1,0),0)</f>
        <v>0</v>
      </c>
      <c r="AY2436">
        <f>SUM(AP2436:AX2436)</f>
        <v>4</v>
      </c>
    </row>
    <row r="2437" spans="1:51" x14ac:dyDescent="0.45">
      <c r="A2437" s="1" t="s">
        <v>2855</v>
      </c>
      <c r="B2437" s="2">
        <v>4298336</v>
      </c>
      <c r="C2437" s="3" t="s">
        <v>5335</v>
      </c>
      <c r="D2437" s="5">
        <v>219.41</v>
      </c>
      <c r="E2437" s="5">
        <v>12525.63046803</v>
      </c>
      <c r="F2437" s="3" t="s">
        <v>4485</v>
      </c>
      <c r="G2437" s="3" t="s">
        <v>4486</v>
      </c>
      <c r="H2437" s="3" t="s">
        <v>4598</v>
      </c>
      <c r="I2437" s="3" t="s">
        <v>4615</v>
      </c>
      <c r="J2437" s="3" t="s">
        <v>4991</v>
      </c>
      <c r="K2437" s="6">
        <v>2689921</v>
      </c>
      <c r="L2437" s="6">
        <v>2664752</v>
      </c>
      <c r="M2437" s="6">
        <v>816500</v>
      </c>
      <c r="N2437" s="6">
        <v>818784</v>
      </c>
      <c r="O2437" s="6">
        <v>680325</v>
      </c>
      <c r="P2437" s="6">
        <v>687877</v>
      </c>
      <c r="Q2437" s="6">
        <v>467284</v>
      </c>
      <c r="R2437" s="6">
        <v>472894</v>
      </c>
      <c r="S2437" s="6">
        <v>556193</v>
      </c>
      <c r="T2437" s="6">
        <v>623022</v>
      </c>
      <c r="U2437" s="6">
        <v>2101197</v>
      </c>
      <c r="V2437" s="6">
        <v>1398155</v>
      </c>
      <c r="W2437" s="6">
        <v>6000966</v>
      </c>
      <c r="X2437" s="6">
        <v>5204370</v>
      </c>
      <c r="Y2437" s="6">
        <v>1275032</v>
      </c>
      <c r="Z2437" s="6">
        <v>1224138</v>
      </c>
      <c r="AA2437" s="6">
        <v>528477</v>
      </c>
      <c r="AB2437" s="6">
        <v>518267</v>
      </c>
      <c r="AC2437" s="6">
        <v>57197000</v>
      </c>
      <c r="AD2437" s="6">
        <v>57181533</v>
      </c>
      <c r="AF2437">
        <f>Q2437/W2437</f>
        <v>7.786812989775313E-2</v>
      </c>
      <c r="AG2437">
        <f>R2437/X2437</f>
        <v>9.0864792472479861E-2</v>
      </c>
      <c r="AH2437">
        <f>U2437/W2437</f>
        <v>0.35014312695655997</v>
      </c>
      <c r="AI2437">
        <f>V2437/X2437</f>
        <v>0.26865019205014246</v>
      </c>
      <c r="AJ2437">
        <f>Y2437/AA2437</f>
        <v>2.4126537200294429</v>
      </c>
      <c r="AK2437">
        <f>Z2437/AB2437</f>
        <v>2.3619833020431553</v>
      </c>
      <c r="AL2437">
        <f>O2437/K2437</f>
        <v>0.25291634958796189</v>
      </c>
      <c r="AM2437">
        <f>P2437/L2437</f>
        <v>0.25813921895921271</v>
      </c>
      <c r="AN2437">
        <f>K2437/W2437</f>
        <v>0.44824799873886972</v>
      </c>
      <c r="AO2437">
        <f>L2437/X2437</f>
        <v>0.51202201227045729</v>
      </c>
      <c r="AP2437">
        <f>IF(OR(Q2437&lt;0, Q2437="NA"), 0, 1)</f>
        <v>1</v>
      </c>
      <c r="AQ2437">
        <f>IF(OR(S2437&lt;0, S2437="NA"), 0, 1)</f>
        <v>1</v>
      </c>
      <c r="AR2437">
        <f>IFERROR(IF((AF2437-AG2437)&gt;0,1,0),0)</f>
        <v>0</v>
      </c>
      <c r="AS2437">
        <f>IFERROR(IF((S2437-Q2437)&gt;0,1,0),0)</f>
        <v>1</v>
      </c>
      <c r="AT2437">
        <f>IFERROR(IF((AH2437-AI2437)&lt;0,1,0),0)</f>
        <v>0</v>
      </c>
      <c r="AU2437">
        <f>IFERROR(IF((AJ2437-AK2437)&gt;0,1,0),0)</f>
        <v>1</v>
      </c>
      <c r="AV2437">
        <f>IFERROR(IF((AL2437-AM2437)&gt;0,1,0),0)</f>
        <v>0</v>
      </c>
      <c r="AW2437">
        <f>IFERROR(IF((AN2437-AO2437)&gt;0,1,0),0)</f>
        <v>0</v>
      </c>
      <c r="AX2437">
        <f>IFERROR(IF((AC2437-AD2437)&lt;0,1,0),0)</f>
        <v>0</v>
      </c>
      <c r="AY2437">
        <f>SUM(AP2437:AX2437)</f>
        <v>4</v>
      </c>
    </row>
    <row r="2438" spans="1:51" x14ac:dyDescent="0.45">
      <c r="A2438" s="1" t="s">
        <v>2875</v>
      </c>
      <c r="B2438" s="2">
        <v>4057132</v>
      </c>
      <c r="C2438" s="3" t="s">
        <v>5337</v>
      </c>
      <c r="D2438" s="5">
        <v>39.86</v>
      </c>
      <c r="E2438" s="5">
        <v>1599.6634332799999</v>
      </c>
      <c r="F2438" s="3" t="s">
        <v>4651</v>
      </c>
      <c r="G2438" s="3" t="s">
        <v>4651</v>
      </c>
      <c r="H2438" s="3" t="s">
        <v>4783</v>
      </c>
      <c r="I2438" s="3" t="s">
        <v>4783</v>
      </c>
      <c r="J2438" s="3" t="s">
        <v>4784</v>
      </c>
      <c r="K2438" s="6">
        <v>1137832</v>
      </c>
      <c r="L2438" s="6">
        <v>1142377</v>
      </c>
      <c r="M2438" s="6">
        <v>336324</v>
      </c>
      <c r="N2438" s="6">
        <v>331814</v>
      </c>
      <c r="O2438" s="6">
        <v>184293</v>
      </c>
      <c r="P2438" s="6">
        <v>186048</v>
      </c>
      <c r="Q2438" s="6">
        <v>78509</v>
      </c>
      <c r="R2438" s="6">
        <v>81989</v>
      </c>
      <c r="S2438" s="6">
        <v>198143</v>
      </c>
      <c r="T2438" s="6">
        <v>228171</v>
      </c>
      <c r="U2438" s="6">
        <v>1555000</v>
      </c>
      <c r="V2438" s="6">
        <v>1574751</v>
      </c>
      <c r="W2438" s="6">
        <v>4944369</v>
      </c>
      <c r="X2438" s="6">
        <v>4822366</v>
      </c>
      <c r="Y2438" s="6">
        <v>408850</v>
      </c>
      <c r="Z2438" s="6">
        <v>423120</v>
      </c>
      <c r="AA2438" s="6">
        <v>567385</v>
      </c>
      <c r="AB2438" s="6">
        <v>435540</v>
      </c>
      <c r="AC2438" s="6">
        <v>40120524</v>
      </c>
      <c r="AD2438" s="6">
        <v>38669098</v>
      </c>
      <c r="AF2438">
        <f>Q2438/W2438</f>
        <v>1.5878466999530171E-2</v>
      </c>
      <c r="AG2438">
        <f>R2438/X2438</f>
        <v>1.700182026830813E-2</v>
      </c>
      <c r="AH2438">
        <f>U2438/W2438</f>
        <v>0.31449918078525291</v>
      </c>
      <c r="AI2438">
        <f>V2438/X2438</f>
        <v>0.32655153092900868</v>
      </c>
      <c r="AJ2438">
        <f>Y2438/AA2438</f>
        <v>0.72058655057853138</v>
      </c>
      <c r="AK2438">
        <f>Z2438/AB2438</f>
        <v>0.97148367543738812</v>
      </c>
      <c r="AL2438">
        <f>O2438/K2438</f>
        <v>0.16196855071750488</v>
      </c>
      <c r="AM2438">
        <f>P2438/L2438</f>
        <v>0.16286042173468129</v>
      </c>
      <c r="AN2438">
        <f>K2438/W2438</f>
        <v>0.23012683721623528</v>
      </c>
      <c r="AO2438">
        <f>L2438/X2438</f>
        <v>0.23689139314602004</v>
      </c>
      <c r="AP2438">
        <f>IF(OR(Q2438&lt;0, Q2438="NA"), 0, 1)</f>
        <v>1</v>
      </c>
      <c r="AQ2438">
        <f>IF(OR(S2438&lt;0, S2438="NA"), 0, 1)</f>
        <v>1</v>
      </c>
      <c r="AR2438">
        <f>IFERROR(IF((AF2438-AG2438)&gt;0,1,0),0)</f>
        <v>0</v>
      </c>
      <c r="AS2438">
        <f>IFERROR(IF((S2438-Q2438)&gt;0,1,0),0)</f>
        <v>1</v>
      </c>
      <c r="AT2438">
        <f>IFERROR(IF((AH2438-AI2438)&lt;0,1,0),0)</f>
        <v>1</v>
      </c>
      <c r="AU2438">
        <f>IFERROR(IF((AJ2438-AK2438)&gt;0,1,0),0)</f>
        <v>0</v>
      </c>
      <c r="AV2438">
        <f>IFERROR(IF((AL2438-AM2438)&gt;0,1,0),0)</f>
        <v>0</v>
      </c>
      <c r="AW2438">
        <f>IFERROR(IF((AN2438-AO2438)&gt;0,1,0),0)</f>
        <v>0</v>
      </c>
      <c r="AX2438">
        <f>IFERROR(IF((AC2438-AD2438)&lt;0,1,0),0)</f>
        <v>0</v>
      </c>
      <c r="AY2438">
        <f>SUM(AP2438:AX2438)</f>
        <v>4</v>
      </c>
    </row>
    <row r="2439" spans="1:51" x14ac:dyDescent="0.45">
      <c r="A2439" s="1" t="s">
        <v>2890</v>
      </c>
      <c r="B2439" s="2">
        <v>4121108</v>
      </c>
      <c r="C2439" s="3" t="s">
        <v>5337</v>
      </c>
      <c r="D2439" s="7">
        <v>122.09</v>
      </c>
      <c r="E2439" s="5">
        <v>28668.30891444</v>
      </c>
      <c r="F2439" s="3" t="s">
        <v>4583</v>
      </c>
      <c r="G2439" s="3" t="s">
        <v>4583</v>
      </c>
      <c r="H2439" s="3" t="s">
        <v>4602</v>
      </c>
      <c r="I2439" s="3" t="s">
        <v>4635</v>
      </c>
      <c r="J2439" s="3" t="s">
        <v>4774</v>
      </c>
      <c r="K2439" s="6">
        <v>31362946</v>
      </c>
      <c r="L2439" s="6">
        <v>32694520</v>
      </c>
      <c r="M2439" s="6">
        <v>4940152</v>
      </c>
      <c r="N2439" s="6">
        <v>5888083</v>
      </c>
      <c r="O2439" s="6">
        <v>3630754</v>
      </c>
      <c r="P2439" s="6">
        <v>4638359</v>
      </c>
      <c r="Q2439" s="6">
        <v>2846762</v>
      </c>
      <c r="R2439" s="6">
        <v>3765192</v>
      </c>
      <c r="S2439" s="6">
        <v>4765954</v>
      </c>
      <c r="T2439" s="6">
        <v>5929265</v>
      </c>
      <c r="U2439" s="6">
        <v>5684936</v>
      </c>
      <c r="V2439" s="6">
        <v>5648555</v>
      </c>
      <c r="W2439" s="6">
        <v>34346191</v>
      </c>
      <c r="X2439" s="6">
        <v>34185225</v>
      </c>
      <c r="Y2439" s="6">
        <v>13521217</v>
      </c>
      <c r="Z2439" s="6">
        <v>14258122</v>
      </c>
      <c r="AA2439" s="6">
        <v>5216786</v>
      </c>
      <c r="AB2439" s="6">
        <v>4865261</v>
      </c>
      <c r="AC2439" s="6">
        <v>234812916</v>
      </c>
      <c r="AD2439" s="6">
        <v>237338008</v>
      </c>
      <c r="AF2439">
        <f>Q2439/W2439</f>
        <v>8.2884358268432157E-2</v>
      </c>
      <c r="AG2439">
        <f>R2439/X2439</f>
        <v>0.1101409161414032</v>
      </c>
      <c r="AH2439">
        <f>U2439/W2439</f>
        <v>0.16551867425415528</v>
      </c>
      <c r="AI2439">
        <f>V2439/X2439</f>
        <v>0.16523381080569163</v>
      </c>
      <c r="AJ2439">
        <f>Y2439/AA2439</f>
        <v>2.5918672914702654</v>
      </c>
      <c r="AK2439">
        <f>Z2439/AB2439</f>
        <v>2.9305975568422742</v>
      </c>
      <c r="AL2439">
        <f>O2439/K2439</f>
        <v>0.11576571920252644</v>
      </c>
      <c r="AM2439">
        <f>P2439/L2439</f>
        <v>0.14186961607021606</v>
      </c>
      <c r="AN2439">
        <f>K2439/W2439</f>
        <v>0.91314189687001979</v>
      </c>
      <c r="AO2439">
        <f>L2439/X2439</f>
        <v>0.95639329564161124</v>
      </c>
      <c r="AP2439">
        <f>IF(OR(Q2439&lt;0, Q2439="NA"), 0, 1)</f>
        <v>1</v>
      </c>
      <c r="AQ2439">
        <f>IF(OR(S2439&lt;0, S2439="NA"), 0, 1)</f>
        <v>1</v>
      </c>
      <c r="AR2439">
        <f>IFERROR(IF((AF2439-AG2439)&gt;0,1,0),0)</f>
        <v>0</v>
      </c>
      <c r="AS2439">
        <f>IFERROR(IF((S2439-Q2439)&gt;0,1,0),0)</f>
        <v>1</v>
      </c>
      <c r="AT2439">
        <f>IFERROR(IF((AH2439-AI2439)&lt;0,1,0),0)</f>
        <v>0</v>
      </c>
      <c r="AU2439">
        <f>IFERROR(IF((AJ2439-AK2439)&gt;0,1,0),0)</f>
        <v>0</v>
      </c>
      <c r="AV2439">
        <f>IFERROR(IF((AL2439-AM2439)&gt;0,1,0),0)</f>
        <v>0</v>
      </c>
      <c r="AW2439">
        <f>IFERROR(IF((AN2439-AO2439)&gt;0,1,0),0)</f>
        <v>0</v>
      </c>
      <c r="AX2439">
        <f>IFERROR(IF((AC2439-AD2439)&lt;0,1,0),0)</f>
        <v>1</v>
      </c>
      <c r="AY2439">
        <f>SUM(AP2439:AX2439)</f>
        <v>4</v>
      </c>
    </row>
    <row r="2440" spans="1:51" x14ac:dyDescent="0.45">
      <c r="A2440" s="1" t="s">
        <v>2900</v>
      </c>
      <c r="B2440" s="2">
        <v>5721505</v>
      </c>
      <c r="C2440" s="3" t="s">
        <v>5337</v>
      </c>
      <c r="D2440" s="5">
        <v>12.48</v>
      </c>
      <c r="E2440" s="5">
        <v>2664.7590777599999</v>
      </c>
      <c r="F2440" s="3" t="s">
        <v>4480</v>
      </c>
      <c r="G2440" s="3" t="s">
        <v>4491</v>
      </c>
      <c r="H2440" s="3" t="s">
        <v>4492</v>
      </c>
      <c r="I2440" s="3" t="s">
        <v>4493</v>
      </c>
      <c r="J2440" s="3" t="s">
        <v>4553</v>
      </c>
      <c r="K2440" s="6">
        <v>227251.726</v>
      </c>
      <c r="L2440" s="6">
        <v>225772.579</v>
      </c>
      <c r="M2440" s="6" t="s">
        <v>4474</v>
      </c>
      <c r="N2440" s="6" t="s">
        <v>4474</v>
      </c>
      <c r="O2440" s="6">
        <v>183719.47099999999</v>
      </c>
      <c r="P2440" s="6">
        <v>182686.40100000001</v>
      </c>
      <c r="Q2440" s="6">
        <v>555649.23400000005</v>
      </c>
      <c r="R2440" s="6">
        <v>324327.29700000002</v>
      </c>
      <c r="S2440" s="6">
        <v>158281.74100000001</v>
      </c>
      <c r="T2440" s="6">
        <v>132662.234</v>
      </c>
      <c r="U2440" s="6" t="s">
        <v>4474</v>
      </c>
      <c r="V2440" s="6" t="s">
        <v>4474</v>
      </c>
      <c r="W2440" s="6">
        <v>4917852.3629999999</v>
      </c>
      <c r="X2440" s="6">
        <v>4917852.3629999999</v>
      </c>
      <c r="Y2440" s="6">
        <v>135866.76699999999</v>
      </c>
      <c r="Z2440" s="6">
        <v>135866.76699999999</v>
      </c>
      <c r="AA2440" s="6">
        <v>2008472</v>
      </c>
      <c r="AB2440" s="6">
        <v>2008472</v>
      </c>
      <c r="AC2440" s="6">
        <v>213522362</v>
      </c>
      <c r="AD2440" s="6">
        <v>213522362</v>
      </c>
      <c r="AF2440">
        <f>Q2440/W2440</f>
        <v>0.11298615594491772</v>
      </c>
      <c r="AG2440">
        <f>R2440/X2440</f>
        <v>6.5948969806436622E-2</v>
      </c>
      <c r="AH2440" t="e">
        <f>U2440/W2440</f>
        <v>#VALUE!</v>
      </c>
      <c r="AI2440" t="e">
        <f>V2440/X2440</f>
        <v>#VALUE!</v>
      </c>
      <c r="AJ2440">
        <f>Y2440/AA2440</f>
        <v>6.7646831521674181E-2</v>
      </c>
      <c r="AK2440">
        <f>Z2440/AB2440</f>
        <v>6.7646831521674181E-2</v>
      </c>
      <c r="AL2440">
        <f>O2440/K2440</f>
        <v>0.80844037681808412</v>
      </c>
      <c r="AM2440">
        <f>P2440/L2440</f>
        <v>0.80916115592584881</v>
      </c>
      <c r="AN2440">
        <f>K2440/W2440</f>
        <v>4.620954620552524E-2</v>
      </c>
      <c r="AO2440">
        <f>L2440/X2440</f>
        <v>4.5908775281385976E-2</v>
      </c>
      <c r="AP2440">
        <f>IF(OR(Q2440&lt;0, Q2440="NA"), 0, 1)</f>
        <v>1</v>
      </c>
      <c r="AQ2440">
        <f>IF(OR(S2440&lt;0, S2440="NA"), 0, 1)</f>
        <v>1</v>
      </c>
      <c r="AR2440">
        <f>IFERROR(IF((AF2440-AG2440)&gt;0,1,0),0)</f>
        <v>1</v>
      </c>
      <c r="AS2440">
        <f>IFERROR(IF((S2440-Q2440)&gt;0,1,0),0)</f>
        <v>0</v>
      </c>
      <c r="AT2440">
        <f>IFERROR(IF((AH2440-AI2440)&lt;0,1,0),0)</f>
        <v>0</v>
      </c>
      <c r="AU2440">
        <f>IFERROR(IF((AJ2440-AK2440)&gt;0,1,0),0)</f>
        <v>0</v>
      </c>
      <c r="AV2440">
        <f>IFERROR(IF((AL2440-AM2440)&gt;0,1,0),0)</f>
        <v>0</v>
      </c>
      <c r="AW2440">
        <f>IFERROR(IF((AN2440-AO2440)&gt;0,1,0),0)</f>
        <v>1</v>
      </c>
      <c r="AX2440">
        <f>IFERROR(IF((AC2440-AD2440)&lt;0,1,0),0)</f>
        <v>0</v>
      </c>
      <c r="AY2440">
        <f>SUM(AP2440:AX2440)</f>
        <v>4</v>
      </c>
    </row>
    <row r="2441" spans="1:51" x14ac:dyDescent="0.45">
      <c r="A2441" s="1" t="s">
        <v>2902</v>
      </c>
      <c r="B2441" s="2">
        <v>5721308</v>
      </c>
      <c r="C2441" s="3" t="s">
        <v>5337</v>
      </c>
      <c r="D2441" s="5">
        <v>11.29</v>
      </c>
      <c r="E2441" s="5">
        <v>3375.62410568</v>
      </c>
      <c r="F2441" s="3" t="s">
        <v>4480</v>
      </c>
      <c r="G2441" s="3" t="s">
        <v>4491</v>
      </c>
      <c r="H2441" s="3" t="s">
        <v>4492</v>
      </c>
      <c r="I2441" s="3" t="s">
        <v>4493</v>
      </c>
      <c r="J2441" s="3"/>
      <c r="K2441" s="6">
        <v>272874.23499999999</v>
      </c>
      <c r="L2441" s="6">
        <v>271742.88900000002</v>
      </c>
      <c r="M2441" s="6" t="s">
        <v>4474</v>
      </c>
      <c r="N2441" s="6" t="s">
        <v>4474</v>
      </c>
      <c r="O2441" s="6">
        <v>223345.95600000001</v>
      </c>
      <c r="P2441" s="6">
        <v>222647.57</v>
      </c>
      <c r="Q2441" s="6">
        <v>570976.59499999997</v>
      </c>
      <c r="R2441" s="6">
        <v>309341.08</v>
      </c>
      <c r="S2441" s="6">
        <v>159991.098</v>
      </c>
      <c r="T2441" s="6" t="s">
        <v>4474</v>
      </c>
      <c r="U2441" s="6">
        <v>2472620.1710000001</v>
      </c>
      <c r="V2441" s="6">
        <v>2472620.1710000001</v>
      </c>
      <c r="W2441" s="6">
        <v>6276688.8890000004</v>
      </c>
      <c r="X2441" s="6">
        <v>6276688.8890000004</v>
      </c>
      <c r="Y2441" s="6">
        <v>147876.712</v>
      </c>
      <c r="Z2441" s="6">
        <v>147876.712</v>
      </c>
      <c r="AA2441" s="6">
        <v>98754</v>
      </c>
      <c r="AB2441" s="6">
        <v>98754</v>
      </c>
      <c r="AC2441" s="6">
        <v>298992392</v>
      </c>
      <c r="AD2441" s="6">
        <v>298992392</v>
      </c>
      <c r="AF2441">
        <f>Q2441/W2441</f>
        <v>9.0967802466782405E-2</v>
      </c>
      <c r="AG2441">
        <f>R2441/X2441</f>
        <v>4.9284118660417486E-2</v>
      </c>
      <c r="AH2441">
        <f>U2441/W2441</f>
        <v>0.39393702869889047</v>
      </c>
      <c r="AI2441">
        <f>V2441/X2441</f>
        <v>0.39393702869889047</v>
      </c>
      <c r="AJ2441">
        <f>Y2441/AA2441</f>
        <v>1.4974250359479109</v>
      </c>
      <c r="AK2441">
        <f>Z2441/AB2441</f>
        <v>1.4974250359479109</v>
      </c>
      <c r="AL2441">
        <f>O2441/K2441</f>
        <v>0.81849411689601259</v>
      </c>
      <c r="AM2441">
        <f>P2441/L2441</f>
        <v>0.81933172499685902</v>
      </c>
      <c r="AN2441">
        <f>K2441/W2441</f>
        <v>4.3474232963532179E-2</v>
      </c>
      <c r="AO2441">
        <f>L2441/X2441</f>
        <v>4.3293987292604842E-2</v>
      </c>
      <c r="AP2441">
        <f>IF(OR(Q2441&lt;0, Q2441="NA"), 0, 1)</f>
        <v>1</v>
      </c>
      <c r="AQ2441">
        <f>IF(OR(S2441&lt;0, S2441="NA"), 0, 1)</f>
        <v>1</v>
      </c>
      <c r="AR2441">
        <f>IFERROR(IF((AF2441-AG2441)&gt;0,1,0),0)</f>
        <v>1</v>
      </c>
      <c r="AS2441">
        <f>IFERROR(IF((S2441-Q2441)&gt;0,1,0),0)</f>
        <v>0</v>
      </c>
      <c r="AT2441">
        <f>IFERROR(IF((AH2441-AI2441)&lt;0,1,0),0)</f>
        <v>0</v>
      </c>
      <c r="AU2441">
        <f>IFERROR(IF((AJ2441-AK2441)&gt;0,1,0),0)</f>
        <v>0</v>
      </c>
      <c r="AV2441">
        <f>IFERROR(IF((AL2441-AM2441)&gt;0,1,0),0)</f>
        <v>0</v>
      </c>
      <c r="AW2441">
        <f>IFERROR(IF((AN2441-AO2441)&gt;0,1,0),0)</f>
        <v>1</v>
      </c>
      <c r="AX2441">
        <f>IFERROR(IF((AC2441-AD2441)&lt;0,1,0),0)</f>
        <v>0</v>
      </c>
      <c r="AY2441">
        <f>SUM(AP2441:AX2441)</f>
        <v>4</v>
      </c>
    </row>
    <row r="2442" spans="1:51" x14ac:dyDescent="0.45">
      <c r="A2442" s="1" t="s">
        <v>2905</v>
      </c>
      <c r="B2442" s="2">
        <v>5720661</v>
      </c>
      <c r="C2442" s="3" t="s">
        <v>5337</v>
      </c>
      <c r="D2442" s="5">
        <v>8.49</v>
      </c>
      <c r="E2442" s="5">
        <v>281.08858404</v>
      </c>
      <c r="F2442" s="3" t="s">
        <v>4480</v>
      </c>
      <c r="G2442" s="3" t="s">
        <v>4491</v>
      </c>
      <c r="H2442" s="3" t="s">
        <v>4492</v>
      </c>
      <c r="I2442" s="3" t="s">
        <v>4493</v>
      </c>
      <c r="J2442" s="3" t="s">
        <v>4494</v>
      </c>
      <c r="K2442" s="6">
        <v>13178.868</v>
      </c>
      <c r="L2442" s="6">
        <v>13127.134</v>
      </c>
      <c r="M2442" s="6" t="s">
        <v>4474</v>
      </c>
      <c r="N2442" s="6" t="s">
        <v>4474</v>
      </c>
      <c r="O2442" s="6">
        <v>11551.053</v>
      </c>
      <c r="P2442" s="6">
        <v>11489.475</v>
      </c>
      <c r="Q2442" s="6">
        <v>17534.948</v>
      </c>
      <c r="R2442" s="6">
        <v>10165.629999999999</v>
      </c>
      <c r="S2442" s="6" t="s">
        <v>4474</v>
      </c>
      <c r="T2442" s="6" t="s">
        <v>4474</v>
      </c>
      <c r="U2442" s="6" t="s">
        <v>4474</v>
      </c>
      <c r="V2442" s="6" t="s">
        <v>4474</v>
      </c>
      <c r="W2442" s="6">
        <v>312326.424</v>
      </c>
      <c r="X2442" s="6">
        <v>312326.424</v>
      </c>
      <c r="Y2442" s="6">
        <v>3335.2139999999999</v>
      </c>
      <c r="Z2442" s="6">
        <v>3335.2139999999999</v>
      </c>
      <c r="AA2442" s="6">
        <v>1170</v>
      </c>
      <c r="AB2442" s="6">
        <v>1170</v>
      </c>
      <c r="AC2442" s="6">
        <v>33108196</v>
      </c>
      <c r="AD2442" s="6">
        <v>33108196</v>
      </c>
      <c r="AF2442">
        <f>Q2442/W2442</f>
        <v>5.6143017857496424E-2</v>
      </c>
      <c r="AG2442">
        <f>R2442/X2442</f>
        <v>3.2548094617828427E-2</v>
      </c>
      <c r="AH2442" t="e">
        <f>U2442/W2442</f>
        <v>#VALUE!</v>
      </c>
      <c r="AI2442" t="e">
        <f>V2442/X2442</f>
        <v>#VALUE!</v>
      </c>
      <c r="AJ2442">
        <f>Y2442/AA2442</f>
        <v>2.8506102564102562</v>
      </c>
      <c r="AK2442">
        <f>Z2442/AB2442</f>
        <v>2.8506102564102562</v>
      </c>
      <c r="AL2442">
        <f>O2442/K2442</f>
        <v>0.87648294223752754</v>
      </c>
      <c r="AM2442">
        <f>P2442/L2442</f>
        <v>0.87524626472160638</v>
      </c>
      <c r="AN2442">
        <f>K2442/W2442</f>
        <v>4.2195814978498267E-2</v>
      </c>
      <c r="AO2442">
        <f>L2442/X2442</f>
        <v>4.2030174174440008E-2</v>
      </c>
      <c r="AP2442">
        <f>IF(OR(Q2442&lt;0, Q2442="NA"), 0, 1)</f>
        <v>1</v>
      </c>
      <c r="AQ2442">
        <f>IF(OR(S2442&lt;0, S2442="NA"), 0, 1)</f>
        <v>0</v>
      </c>
      <c r="AR2442">
        <f>IFERROR(IF((AF2442-AG2442)&gt;0,1,0),0)</f>
        <v>1</v>
      </c>
      <c r="AS2442">
        <f>IFERROR(IF((S2442-Q2442)&gt;0,1,0),0)</f>
        <v>0</v>
      </c>
      <c r="AT2442">
        <f>IFERROR(IF((AH2442-AI2442)&lt;0,1,0),0)</f>
        <v>0</v>
      </c>
      <c r="AU2442">
        <f>IFERROR(IF((AJ2442-AK2442)&gt;0,1,0),0)</f>
        <v>0</v>
      </c>
      <c r="AV2442">
        <f>IFERROR(IF((AL2442-AM2442)&gt;0,1,0),0)</f>
        <v>1</v>
      </c>
      <c r="AW2442">
        <f>IFERROR(IF((AN2442-AO2442)&gt;0,1,0),0)</f>
        <v>1</v>
      </c>
      <c r="AX2442">
        <f>IFERROR(IF((AC2442-AD2442)&lt;0,1,0),0)</f>
        <v>0</v>
      </c>
      <c r="AY2442">
        <f>SUM(AP2442:AX2442)</f>
        <v>4</v>
      </c>
    </row>
    <row r="2443" spans="1:51" x14ac:dyDescent="0.45">
      <c r="A2443" s="1" t="s">
        <v>2908</v>
      </c>
      <c r="B2443" s="2">
        <v>19662153</v>
      </c>
      <c r="C2443" s="3" t="s">
        <v>5337</v>
      </c>
      <c r="D2443" s="5">
        <v>16.82</v>
      </c>
      <c r="E2443" s="5">
        <v>922.0007468</v>
      </c>
      <c r="F2443" s="3" t="s">
        <v>4480</v>
      </c>
      <c r="G2443" s="3" t="s">
        <v>4491</v>
      </c>
      <c r="H2443" s="3" t="s">
        <v>4492</v>
      </c>
      <c r="I2443" s="3" t="s">
        <v>4493</v>
      </c>
      <c r="J2443" s="3" t="s">
        <v>4553</v>
      </c>
      <c r="K2443" s="6">
        <v>137463</v>
      </c>
      <c r="L2443" s="6">
        <v>119520</v>
      </c>
      <c r="M2443" s="6">
        <v>192223</v>
      </c>
      <c r="N2443" s="6">
        <v>168460</v>
      </c>
      <c r="O2443" s="6">
        <v>192223</v>
      </c>
      <c r="P2443" s="6">
        <v>168460</v>
      </c>
      <c r="Q2443" s="6">
        <v>115638</v>
      </c>
      <c r="R2443" s="6">
        <v>99144</v>
      </c>
      <c r="S2443" s="6" t="s">
        <v>4474</v>
      </c>
      <c r="T2443" s="6" t="s">
        <v>4474</v>
      </c>
      <c r="U2443" s="6" t="s">
        <v>4474</v>
      </c>
      <c r="V2443" s="6" t="s">
        <v>4474</v>
      </c>
      <c r="W2443" s="6">
        <v>2140110</v>
      </c>
      <c r="X2443" s="6">
        <v>2082934</v>
      </c>
      <c r="Y2443" s="6" t="s">
        <v>4474</v>
      </c>
      <c r="Z2443" s="6" t="s">
        <v>4474</v>
      </c>
      <c r="AA2443" s="6" t="s">
        <v>4474</v>
      </c>
      <c r="AB2443" s="6" t="s">
        <v>4474</v>
      </c>
      <c r="AC2443" s="6">
        <v>54571650</v>
      </c>
      <c r="AD2443" s="6">
        <v>54705779</v>
      </c>
      <c r="AF2443">
        <f>Q2443/W2443</f>
        <v>5.4033671166435371E-2</v>
      </c>
      <c r="AG2443">
        <f>R2443/X2443</f>
        <v>4.7598243631339257E-2</v>
      </c>
      <c r="AH2443" t="e">
        <f>U2443/W2443</f>
        <v>#VALUE!</v>
      </c>
      <c r="AI2443" t="e">
        <f>V2443/X2443</f>
        <v>#VALUE!</v>
      </c>
      <c r="AJ2443" t="e">
        <f>Y2443/AA2443</f>
        <v>#VALUE!</v>
      </c>
      <c r="AK2443" t="e">
        <f>Z2443/AB2443</f>
        <v>#VALUE!</v>
      </c>
      <c r="AL2443">
        <f>O2443/K2443</f>
        <v>1.3983617409775722</v>
      </c>
      <c r="AM2443">
        <f>P2443/L2443</f>
        <v>1.4094712182061579</v>
      </c>
      <c r="AN2443">
        <f>K2443/W2443</f>
        <v>6.4231745097214632E-2</v>
      </c>
      <c r="AO2443">
        <f>L2443/X2443</f>
        <v>5.738059871316134E-2</v>
      </c>
      <c r="AP2443">
        <f>IF(OR(Q2443&lt;0, Q2443="NA"), 0, 1)</f>
        <v>1</v>
      </c>
      <c r="AQ2443">
        <f>IF(OR(S2443&lt;0, S2443="NA"), 0, 1)</f>
        <v>0</v>
      </c>
      <c r="AR2443">
        <f>IFERROR(IF((AF2443-AG2443)&gt;0,1,0),0)</f>
        <v>1</v>
      </c>
      <c r="AS2443">
        <f>IFERROR(IF((S2443-Q2443)&gt;0,1,0),0)</f>
        <v>0</v>
      </c>
      <c r="AT2443">
        <f>IFERROR(IF((AH2443-AI2443)&lt;0,1,0),0)</f>
        <v>0</v>
      </c>
      <c r="AU2443">
        <f>IFERROR(IF((AJ2443-AK2443)&gt;0,1,0),0)</f>
        <v>0</v>
      </c>
      <c r="AV2443">
        <f>IFERROR(IF((AL2443-AM2443)&gt;0,1,0),0)</f>
        <v>0</v>
      </c>
      <c r="AW2443">
        <f>IFERROR(IF((AN2443-AO2443)&gt;0,1,0),0)</f>
        <v>1</v>
      </c>
      <c r="AX2443">
        <f>IFERROR(IF((AC2443-AD2443)&lt;0,1,0),0)</f>
        <v>1</v>
      </c>
      <c r="AY2443">
        <f>SUM(AP2443:AX2443)</f>
        <v>4</v>
      </c>
    </row>
    <row r="2444" spans="1:51" x14ac:dyDescent="0.45">
      <c r="A2444" s="1" t="s">
        <v>2915</v>
      </c>
      <c r="B2444" s="2">
        <v>5721518</v>
      </c>
      <c r="C2444" s="3" t="s">
        <v>5337</v>
      </c>
      <c r="D2444" s="5">
        <v>11.54</v>
      </c>
      <c r="E2444" s="5">
        <v>107.6060571</v>
      </c>
      <c r="F2444" s="3" t="s">
        <v>4480</v>
      </c>
      <c r="G2444" s="3" t="s">
        <v>4491</v>
      </c>
      <c r="H2444" s="3" t="s">
        <v>4492</v>
      </c>
      <c r="I2444" s="3" t="s">
        <v>4493</v>
      </c>
      <c r="J2444" s="3"/>
      <c r="K2444" s="6">
        <v>7462.1639999999998</v>
      </c>
      <c r="L2444" s="6">
        <v>7370.7129999999997</v>
      </c>
      <c r="M2444" s="6" t="s">
        <v>4474</v>
      </c>
      <c r="N2444" s="6" t="s">
        <v>4474</v>
      </c>
      <c r="O2444" s="6">
        <v>6155.2780000000002</v>
      </c>
      <c r="P2444" s="6">
        <v>6061.1059999999998</v>
      </c>
      <c r="Q2444" s="6">
        <v>2571.123</v>
      </c>
      <c r="R2444" s="6">
        <v>2679.1439999999998</v>
      </c>
      <c r="S2444" s="6">
        <v>1149.9780000000001</v>
      </c>
      <c r="T2444" s="6">
        <v>3201.395</v>
      </c>
      <c r="U2444" s="6">
        <v>73778.066999999995</v>
      </c>
      <c r="V2444" s="6">
        <v>73778.066999999995</v>
      </c>
      <c r="W2444" s="6">
        <v>186377.965</v>
      </c>
      <c r="X2444" s="6">
        <v>186377.965</v>
      </c>
      <c r="Y2444" s="6">
        <v>2805.386</v>
      </c>
      <c r="Z2444" s="6">
        <v>2805.386</v>
      </c>
      <c r="AA2444" s="6">
        <v>498</v>
      </c>
      <c r="AB2444" s="6">
        <v>498</v>
      </c>
      <c r="AC2444" s="6">
        <v>9324616</v>
      </c>
      <c r="AD2444" s="6">
        <v>9324616</v>
      </c>
      <c r="AF2444">
        <f>Q2444/W2444</f>
        <v>1.3795209106398388E-2</v>
      </c>
      <c r="AG2444">
        <f>R2444/X2444</f>
        <v>1.4374789423202469E-2</v>
      </c>
      <c r="AH2444">
        <f>U2444/W2444</f>
        <v>0.39585187551543444</v>
      </c>
      <c r="AI2444">
        <f>V2444/X2444</f>
        <v>0.39585187551543444</v>
      </c>
      <c r="AJ2444">
        <f>Y2444/AA2444</f>
        <v>5.6333052208835337</v>
      </c>
      <c r="AK2444">
        <f>Z2444/AB2444</f>
        <v>5.6333052208835337</v>
      </c>
      <c r="AL2444">
        <f>O2444/K2444</f>
        <v>0.82486501234762466</v>
      </c>
      <c r="AM2444">
        <f>P2444/L2444</f>
        <v>0.82232288789429187</v>
      </c>
      <c r="AN2444">
        <f>K2444/W2444</f>
        <v>4.0037801678969934E-2</v>
      </c>
      <c r="AO2444">
        <f>L2444/X2444</f>
        <v>3.9547126721766704E-2</v>
      </c>
      <c r="AP2444">
        <f>IF(OR(Q2444&lt;0, Q2444="NA"), 0, 1)</f>
        <v>1</v>
      </c>
      <c r="AQ2444">
        <f>IF(OR(S2444&lt;0, S2444="NA"), 0, 1)</f>
        <v>1</v>
      </c>
      <c r="AR2444">
        <f>IFERROR(IF((AF2444-AG2444)&gt;0,1,0),0)</f>
        <v>0</v>
      </c>
      <c r="AS2444">
        <f>IFERROR(IF((S2444-Q2444)&gt;0,1,0),0)</f>
        <v>0</v>
      </c>
      <c r="AT2444">
        <f>IFERROR(IF((AH2444-AI2444)&lt;0,1,0),0)</f>
        <v>0</v>
      </c>
      <c r="AU2444">
        <f>IFERROR(IF((AJ2444-AK2444)&gt;0,1,0),0)</f>
        <v>0</v>
      </c>
      <c r="AV2444">
        <f>IFERROR(IF((AL2444-AM2444)&gt;0,1,0),0)</f>
        <v>1</v>
      </c>
      <c r="AW2444">
        <f>IFERROR(IF((AN2444-AO2444)&gt;0,1,0),0)</f>
        <v>1</v>
      </c>
      <c r="AX2444">
        <f>IFERROR(IF((AC2444-AD2444)&lt;0,1,0),0)</f>
        <v>0</v>
      </c>
      <c r="AY2444">
        <f>SUM(AP2444:AX2444)</f>
        <v>4</v>
      </c>
    </row>
    <row r="2445" spans="1:51" x14ac:dyDescent="0.45">
      <c r="A2445" s="1" t="s">
        <v>2921</v>
      </c>
      <c r="B2445" s="2">
        <v>5721226</v>
      </c>
      <c r="C2445" s="3" t="s">
        <v>5337</v>
      </c>
      <c r="D2445" s="5">
        <v>12.37</v>
      </c>
      <c r="E2445" s="5">
        <v>2396.4283485000001</v>
      </c>
      <c r="F2445" s="3" t="s">
        <v>4480</v>
      </c>
      <c r="G2445" s="3" t="s">
        <v>4491</v>
      </c>
      <c r="H2445" s="3" t="s">
        <v>4492</v>
      </c>
      <c r="I2445" s="3" t="s">
        <v>4493</v>
      </c>
      <c r="J2445" s="3" t="s">
        <v>4494</v>
      </c>
      <c r="K2445" s="6">
        <v>209494.58900000001</v>
      </c>
      <c r="L2445" s="6">
        <v>207957.258</v>
      </c>
      <c r="M2445" s="6" t="s">
        <v>4474</v>
      </c>
      <c r="N2445" s="6" t="s">
        <v>4474</v>
      </c>
      <c r="O2445" s="6">
        <v>180319.31400000001</v>
      </c>
      <c r="P2445" s="6">
        <v>179080.30900000001</v>
      </c>
      <c r="Q2445" s="6">
        <v>450755.05599999998</v>
      </c>
      <c r="R2445" s="6">
        <v>276270.75900000002</v>
      </c>
      <c r="S2445" s="6">
        <v>198645.12599999999</v>
      </c>
      <c r="T2445" s="6">
        <v>174976.45199999999</v>
      </c>
      <c r="U2445" s="6">
        <v>1313914.72</v>
      </c>
      <c r="V2445" s="6">
        <v>1313914.72</v>
      </c>
      <c r="W2445" s="6">
        <v>4393772.2259999998</v>
      </c>
      <c r="X2445" s="6">
        <v>4393772.2259999998</v>
      </c>
      <c r="Y2445" s="6">
        <v>224630.06200000001</v>
      </c>
      <c r="Z2445" s="6">
        <v>224630.06200000001</v>
      </c>
      <c r="AA2445" s="6">
        <v>462721</v>
      </c>
      <c r="AB2445" s="6">
        <v>462721</v>
      </c>
      <c r="AC2445" s="6">
        <v>193729050</v>
      </c>
      <c r="AD2445" s="6">
        <v>193729050</v>
      </c>
      <c r="AF2445">
        <f>Q2445/W2445</f>
        <v>0.10258953646542533</v>
      </c>
      <c r="AG2445">
        <f>R2445/X2445</f>
        <v>6.2877806310754361E-2</v>
      </c>
      <c r="AH2445">
        <f>U2445/W2445</f>
        <v>0.29904024433150034</v>
      </c>
      <c r="AI2445">
        <f>V2445/X2445</f>
        <v>0.29904024433150034</v>
      </c>
      <c r="AJ2445">
        <f>Y2445/AA2445</f>
        <v>0.48545465193928955</v>
      </c>
      <c r="AK2445">
        <f>Z2445/AB2445</f>
        <v>0.48545465193928955</v>
      </c>
      <c r="AL2445">
        <f>O2445/K2445</f>
        <v>0.86073494719235921</v>
      </c>
      <c r="AM2445">
        <f>P2445/L2445</f>
        <v>0.86113998002416448</v>
      </c>
      <c r="AN2445">
        <f>K2445/W2445</f>
        <v>4.7679892862976102E-2</v>
      </c>
      <c r="AO2445">
        <f>L2445/X2445</f>
        <v>4.733000422038719E-2</v>
      </c>
      <c r="AP2445">
        <f>IF(OR(Q2445&lt;0, Q2445="NA"), 0, 1)</f>
        <v>1</v>
      </c>
      <c r="AQ2445">
        <f>IF(OR(S2445&lt;0, S2445="NA"), 0, 1)</f>
        <v>1</v>
      </c>
      <c r="AR2445">
        <f>IFERROR(IF((AF2445-AG2445)&gt;0,1,0),0)</f>
        <v>1</v>
      </c>
      <c r="AS2445">
        <f>IFERROR(IF((S2445-Q2445)&gt;0,1,0),0)</f>
        <v>0</v>
      </c>
      <c r="AT2445">
        <f>IFERROR(IF((AH2445-AI2445)&lt;0,1,0),0)</f>
        <v>0</v>
      </c>
      <c r="AU2445">
        <f>IFERROR(IF((AJ2445-AK2445)&gt;0,1,0),0)</f>
        <v>0</v>
      </c>
      <c r="AV2445">
        <f>IFERROR(IF((AL2445-AM2445)&gt;0,1,0),0)</f>
        <v>0</v>
      </c>
      <c r="AW2445">
        <f>IFERROR(IF((AN2445-AO2445)&gt;0,1,0),0)</f>
        <v>1</v>
      </c>
      <c r="AX2445">
        <f>IFERROR(IF((AC2445-AD2445)&lt;0,1,0),0)</f>
        <v>0</v>
      </c>
      <c r="AY2445">
        <f>SUM(AP2445:AX2445)</f>
        <v>4</v>
      </c>
    </row>
    <row r="2446" spans="1:51" x14ac:dyDescent="0.45">
      <c r="A2446" s="1" t="s">
        <v>2925</v>
      </c>
      <c r="B2446" s="2">
        <v>5721564</v>
      </c>
      <c r="C2446" s="3" t="s">
        <v>5337</v>
      </c>
      <c r="D2446" s="5">
        <v>8.69</v>
      </c>
      <c r="E2446" s="5">
        <v>1803.5364605499999</v>
      </c>
      <c r="F2446" s="3" t="s">
        <v>4480</v>
      </c>
      <c r="G2446" s="3" t="s">
        <v>4491</v>
      </c>
      <c r="H2446" s="3" t="s">
        <v>4492</v>
      </c>
      <c r="I2446" s="3" t="s">
        <v>4493</v>
      </c>
      <c r="J2446" s="3" t="s">
        <v>4494</v>
      </c>
      <c r="K2446" s="6">
        <v>85533.267999999996</v>
      </c>
      <c r="L2446" s="6">
        <v>84379.937999999995</v>
      </c>
      <c r="M2446" s="6" t="s">
        <v>4474</v>
      </c>
      <c r="N2446" s="6" t="s">
        <v>4474</v>
      </c>
      <c r="O2446" s="6">
        <v>75788.645000000004</v>
      </c>
      <c r="P2446" s="6">
        <v>74756.596000000005</v>
      </c>
      <c r="Q2446" s="6">
        <v>198839.155</v>
      </c>
      <c r="R2446" s="6">
        <v>123903.602</v>
      </c>
      <c r="S2446" s="6" t="s">
        <v>4474</v>
      </c>
      <c r="T2446" s="6" t="s">
        <v>4474</v>
      </c>
      <c r="U2446" s="6" t="s">
        <v>4474</v>
      </c>
      <c r="V2446" s="6" t="s">
        <v>4474</v>
      </c>
      <c r="W2446" s="6">
        <v>2010007.7930000001</v>
      </c>
      <c r="X2446" s="6">
        <v>2010007.7930000001</v>
      </c>
      <c r="Y2446" s="6">
        <v>33073.014999999999</v>
      </c>
      <c r="Z2446" s="6">
        <v>33073.014999999999</v>
      </c>
      <c r="AA2446" s="6">
        <v>79747</v>
      </c>
      <c r="AB2446" s="6">
        <v>79747</v>
      </c>
      <c r="AC2446" s="6">
        <v>207541595</v>
      </c>
      <c r="AD2446" s="6">
        <v>207541595</v>
      </c>
      <c r="AF2446">
        <f>Q2446/W2446</f>
        <v>9.8924569194443909E-2</v>
      </c>
      <c r="AG2446">
        <f>R2446/X2446</f>
        <v>6.1643344086278376E-2</v>
      </c>
      <c r="AH2446" t="e">
        <f>U2446/W2446</f>
        <v>#VALUE!</v>
      </c>
      <c r="AI2446" t="e">
        <f>V2446/X2446</f>
        <v>#VALUE!</v>
      </c>
      <c r="AJ2446">
        <f>Y2446/AA2446</f>
        <v>0.41472425294995424</v>
      </c>
      <c r="AK2446">
        <f>Z2446/AB2446</f>
        <v>0.41472425294995424</v>
      </c>
      <c r="AL2446">
        <f>O2446/K2446</f>
        <v>0.88607213043701316</v>
      </c>
      <c r="AM2446">
        <f>P2446/L2446</f>
        <v>0.885952250877454</v>
      </c>
      <c r="AN2446">
        <f>K2446/W2446</f>
        <v>4.2553699691053881E-2</v>
      </c>
      <c r="AO2446">
        <f>L2446/X2446</f>
        <v>4.1979905895817585E-2</v>
      </c>
      <c r="AP2446">
        <f>IF(OR(Q2446&lt;0, Q2446="NA"), 0, 1)</f>
        <v>1</v>
      </c>
      <c r="AQ2446">
        <f>IF(OR(S2446&lt;0, S2446="NA"), 0, 1)</f>
        <v>0</v>
      </c>
      <c r="AR2446">
        <f>IFERROR(IF((AF2446-AG2446)&gt;0,1,0),0)</f>
        <v>1</v>
      </c>
      <c r="AS2446">
        <f>IFERROR(IF((S2446-Q2446)&gt;0,1,0),0)</f>
        <v>0</v>
      </c>
      <c r="AT2446">
        <f>IFERROR(IF((AH2446-AI2446)&lt;0,1,0),0)</f>
        <v>0</v>
      </c>
      <c r="AU2446">
        <f>IFERROR(IF((AJ2446-AK2446)&gt;0,1,0),0)</f>
        <v>0</v>
      </c>
      <c r="AV2446">
        <f>IFERROR(IF((AL2446-AM2446)&gt;0,1,0),0)</f>
        <v>1</v>
      </c>
      <c r="AW2446">
        <f>IFERROR(IF((AN2446-AO2446)&gt;0,1,0),0)</f>
        <v>1</v>
      </c>
      <c r="AX2446">
        <f>IFERROR(IF((AC2446-AD2446)&lt;0,1,0),0)</f>
        <v>0</v>
      </c>
      <c r="AY2446">
        <f>SUM(AP2446:AX2446)</f>
        <v>4</v>
      </c>
    </row>
    <row r="2447" spans="1:51" x14ac:dyDescent="0.45">
      <c r="A2447" s="1" t="s">
        <v>2931</v>
      </c>
      <c r="B2447" s="2">
        <v>5721523</v>
      </c>
      <c r="C2447" s="3" t="s">
        <v>5337</v>
      </c>
      <c r="D2447" s="7">
        <v>11.65</v>
      </c>
      <c r="E2447" s="5">
        <v>45.7250151</v>
      </c>
      <c r="F2447" s="3" t="s">
        <v>4480</v>
      </c>
      <c r="G2447" s="3" t="s">
        <v>4491</v>
      </c>
      <c r="H2447" s="3" t="s">
        <v>4492</v>
      </c>
      <c r="I2447" s="3" t="s">
        <v>4493</v>
      </c>
      <c r="J2447" s="3"/>
      <c r="K2447" s="6">
        <v>2064.7629999999999</v>
      </c>
      <c r="L2447" s="6">
        <v>2010.9939999999999</v>
      </c>
      <c r="M2447" s="6" t="s">
        <v>4474</v>
      </c>
      <c r="N2447" s="6" t="s">
        <v>4474</v>
      </c>
      <c r="O2447" s="8">
        <v>1857.12</v>
      </c>
      <c r="P2447" s="6">
        <v>1802.1310000000001</v>
      </c>
      <c r="Q2447" s="6">
        <v>958.68799999999999</v>
      </c>
      <c r="R2447" s="6">
        <v>-1468.9670000000001</v>
      </c>
      <c r="S2447" s="6" t="s">
        <v>4474</v>
      </c>
      <c r="T2447" s="6" t="s">
        <v>4474</v>
      </c>
      <c r="U2447" s="6" t="s">
        <v>4474</v>
      </c>
      <c r="V2447" s="6" t="s">
        <v>4474</v>
      </c>
      <c r="W2447" s="6">
        <v>49086.627</v>
      </c>
      <c r="X2447" s="6">
        <v>49086.627</v>
      </c>
      <c r="Y2447" s="6">
        <v>893.27599999999995</v>
      </c>
      <c r="Z2447" s="6">
        <v>893.27599999999995</v>
      </c>
      <c r="AA2447" s="6">
        <v>216</v>
      </c>
      <c r="AB2447" s="6">
        <v>216</v>
      </c>
      <c r="AC2447" s="6">
        <v>3924895</v>
      </c>
      <c r="AD2447" s="6">
        <v>3924895</v>
      </c>
      <c r="AF2447">
        <f>Q2447/W2447</f>
        <v>1.9530533234642503E-2</v>
      </c>
      <c r="AG2447">
        <f>R2447/X2447</f>
        <v>-2.992601223139655E-2</v>
      </c>
      <c r="AH2447" t="e">
        <f>U2447/W2447</f>
        <v>#VALUE!</v>
      </c>
      <c r="AI2447" t="e">
        <f>V2447/X2447</f>
        <v>#VALUE!</v>
      </c>
      <c r="AJ2447">
        <f>Y2447/AA2447</f>
        <v>4.1355370370370368</v>
      </c>
      <c r="AK2447">
        <f>Z2447/AB2447</f>
        <v>4.1355370370370368</v>
      </c>
      <c r="AL2447">
        <f>O2447/K2447</f>
        <v>0.8994349472554477</v>
      </c>
      <c r="AM2447">
        <f>P2447/L2447</f>
        <v>0.8961394215994678</v>
      </c>
      <c r="AN2447">
        <f>K2447/W2447</f>
        <v>4.2063656156288758E-2</v>
      </c>
      <c r="AO2447">
        <f>L2447/X2447</f>
        <v>4.0968266163409435E-2</v>
      </c>
      <c r="AP2447">
        <f>IF(OR(Q2447&lt;0, Q2447="NA"), 0, 1)</f>
        <v>1</v>
      </c>
      <c r="AQ2447">
        <f>IF(OR(S2447&lt;0, S2447="NA"), 0, 1)</f>
        <v>0</v>
      </c>
      <c r="AR2447">
        <f>IFERROR(IF((AF2447-AG2447)&gt;0,1,0),0)</f>
        <v>1</v>
      </c>
      <c r="AS2447">
        <f>IFERROR(IF((S2447-Q2447)&gt;0,1,0),0)</f>
        <v>0</v>
      </c>
      <c r="AT2447">
        <f>IFERROR(IF((AH2447-AI2447)&lt;0,1,0),0)</f>
        <v>0</v>
      </c>
      <c r="AU2447">
        <f>IFERROR(IF((AJ2447-AK2447)&gt;0,1,0),0)</f>
        <v>0</v>
      </c>
      <c r="AV2447">
        <f>IFERROR(IF((AL2447-AM2447)&gt;0,1,0),0)</f>
        <v>1</v>
      </c>
      <c r="AW2447">
        <f>IFERROR(IF((AN2447-AO2447)&gt;0,1,0),0)</f>
        <v>1</v>
      </c>
      <c r="AX2447">
        <f>IFERROR(IF((AC2447-AD2447)&lt;0,1,0),0)</f>
        <v>0</v>
      </c>
      <c r="AY2447">
        <f>SUM(AP2447:AX2447)</f>
        <v>4</v>
      </c>
    </row>
    <row r="2448" spans="1:51" x14ac:dyDescent="0.45">
      <c r="A2448" s="1" t="s">
        <v>2933</v>
      </c>
      <c r="B2448" s="2">
        <v>5721324</v>
      </c>
      <c r="C2448" s="3" t="s">
        <v>5337</v>
      </c>
      <c r="D2448" s="7">
        <v>7.94</v>
      </c>
      <c r="E2448" s="5">
        <v>2536.7025788800001</v>
      </c>
      <c r="F2448" s="3" t="s">
        <v>4480</v>
      </c>
      <c r="G2448" s="3" t="s">
        <v>4491</v>
      </c>
      <c r="H2448" s="3" t="s">
        <v>4492</v>
      </c>
      <c r="I2448" s="3" t="s">
        <v>4493</v>
      </c>
      <c r="J2448" s="3" t="s">
        <v>4494</v>
      </c>
      <c r="K2448" s="6">
        <v>212170.42499999999</v>
      </c>
      <c r="L2448" s="6">
        <v>165196.625</v>
      </c>
      <c r="M2448" s="6" t="s">
        <v>4474</v>
      </c>
      <c r="N2448" s="6" t="s">
        <v>4474</v>
      </c>
      <c r="O2448" s="6">
        <v>181424.95300000001</v>
      </c>
      <c r="P2448" s="6">
        <v>140686.56</v>
      </c>
      <c r="Q2448" s="6">
        <v>381479.73599999998</v>
      </c>
      <c r="R2448" s="6">
        <v>270752.94799999997</v>
      </c>
      <c r="S2448" s="6">
        <v>-79834.080000000002</v>
      </c>
      <c r="T2448" s="6" t="s">
        <v>4474</v>
      </c>
      <c r="U2448" s="6">
        <v>689000</v>
      </c>
      <c r="V2448" s="6">
        <v>689000</v>
      </c>
      <c r="W2448" s="6">
        <v>4194736.91</v>
      </c>
      <c r="X2448" s="6">
        <v>4194736.91</v>
      </c>
      <c r="Y2448" s="6">
        <v>102532.678</v>
      </c>
      <c r="Z2448" s="6">
        <v>102532.678</v>
      </c>
      <c r="AA2448" s="6">
        <v>523400</v>
      </c>
      <c r="AB2448" s="6">
        <v>523400</v>
      </c>
      <c r="AC2448" s="6">
        <v>319483952</v>
      </c>
      <c r="AD2448" s="6">
        <v>319483952</v>
      </c>
      <c r="AF2448">
        <f>Q2448/W2448</f>
        <v>9.0942470096414207E-2</v>
      </c>
      <c r="AG2448">
        <f>R2448/X2448</f>
        <v>6.4545871125920015E-2</v>
      </c>
      <c r="AH2448">
        <f>U2448/W2448</f>
        <v>0.16425344778059037</v>
      </c>
      <c r="AI2448">
        <f>V2448/X2448</f>
        <v>0.16425344778059037</v>
      </c>
      <c r="AJ2448">
        <f>Y2448/AA2448</f>
        <v>0.19589735957202903</v>
      </c>
      <c r="AK2448">
        <f>Z2448/AB2448</f>
        <v>0.19589735957202903</v>
      </c>
      <c r="AL2448">
        <f>O2448/K2448</f>
        <v>0.85509068005119004</v>
      </c>
      <c r="AM2448">
        <f>P2448/L2448</f>
        <v>0.85163095795691945</v>
      </c>
      <c r="AN2448">
        <f>K2448/W2448</f>
        <v>5.0580150686971206E-2</v>
      </c>
      <c r="AO2448">
        <f>L2448/X2448</f>
        <v>3.9381879851911855E-2</v>
      </c>
      <c r="AP2448">
        <f>IF(OR(Q2448&lt;0, Q2448="NA"), 0, 1)</f>
        <v>1</v>
      </c>
      <c r="AQ2448">
        <f>IF(OR(S2448&lt;0, S2448="NA"), 0, 1)</f>
        <v>0</v>
      </c>
      <c r="AR2448">
        <f>IFERROR(IF((AF2448-AG2448)&gt;0,1,0),0)</f>
        <v>1</v>
      </c>
      <c r="AS2448">
        <f>IFERROR(IF((S2448-Q2448)&gt;0,1,0),0)</f>
        <v>0</v>
      </c>
      <c r="AT2448">
        <f>IFERROR(IF((AH2448-AI2448)&lt;0,1,0),0)</f>
        <v>0</v>
      </c>
      <c r="AU2448">
        <f>IFERROR(IF((AJ2448-AK2448)&gt;0,1,0),0)</f>
        <v>0</v>
      </c>
      <c r="AV2448">
        <f>IFERROR(IF((AL2448-AM2448)&gt;0,1,0),0)</f>
        <v>1</v>
      </c>
      <c r="AW2448">
        <f>IFERROR(IF((AN2448-AO2448)&gt;0,1,0),0)</f>
        <v>1</v>
      </c>
      <c r="AX2448">
        <f>IFERROR(IF((AC2448-AD2448)&lt;0,1,0),0)</f>
        <v>0</v>
      </c>
      <c r="AY2448">
        <f>SUM(AP2448:AX2448)</f>
        <v>4</v>
      </c>
    </row>
    <row r="2449" spans="1:51" x14ac:dyDescent="0.45">
      <c r="A2449" s="1" t="s">
        <v>2940</v>
      </c>
      <c r="B2449" s="2">
        <v>5721517</v>
      </c>
      <c r="C2449" s="3" t="s">
        <v>5337</v>
      </c>
      <c r="D2449" s="5">
        <v>8.9120000000000008</v>
      </c>
      <c r="E2449" s="5">
        <v>110.92407246400001</v>
      </c>
      <c r="F2449" s="3" t="s">
        <v>4480</v>
      </c>
      <c r="G2449" s="3" t="s">
        <v>4491</v>
      </c>
      <c r="H2449" s="3" t="s">
        <v>4492</v>
      </c>
      <c r="I2449" s="3" t="s">
        <v>4493</v>
      </c>
      <c r="J2449" s="3"/>
      <c r="K2449" s="6">
        <v>4711.134</v>
      </c>
      <c r="L2449" s="6">
        <v>4638.558</v>
      </c>
      <c r="M2449" s="6" t="s">
        <v>4474</v>
      </c>
      <c r="N2449" s="6" t="s">
        <v>4474</v>
      </c>
      <c r="O2449" s="6">
        <v>3980.84</v>
      </c>
      <c r="P2449" s="6">
        <v>3916.3290000000002</v>
      </c>
      <c r="Q2449" s="6">
        <v>10491.8</v>
      </c>
      <c r="R2449" s="6">
        <v>7436.6419999999998</v>
      </c>
      <c r="S2449" s="6" t="s">
        <v>4474</v>
      </c>
      <c r="T2449" s="6" t="s">
        <v>4474</v>
      </c>
      <c r="U2449" s="6">
        <v>93.457999999999998</v>
      </c>
      <c r="V2449" s="6">
        <v>93.457999999999998</v>
      </c>
      <c r="W2449" s="6">
        <v>127920.155</v>
      </c>
      <c r="X2449" s="6">
        <v>127920.155</v>
      </c>
      <c r="Y2449" s="6">
        <v>6261.2849999999999</v>
      </c>
      <c r="Z2449" s="6">
        <v>6261.2849999999999</v>
      </c>
      <c r="AA2449" s="6">
        <v>2125</v>
      </c>
      <c r="AB2449" s="6">
        <v>2125</v>
      </c>
      <c r="AC2449" s="6">
        <v>12446597</v>
      </c>
      <c r="AD2449" s="6">
        <v>12446597</v>
      </c>
      <c r="AF2449">
        <f>Q2449/W2449</f>
        <v>8.2018349649435607E-2</v>
      </c>
      <c r="AG2449">
        <f>R2449/X2449</f>
        <v>5.8135029620625459E-2</v>
      </c>
      <c r="AH2449">
        <f>U2449/W2449</f>
        <v>7.3059636302035436E-4</v>
      </c>
      <c r="AI2449">
        <f>V2449/X2449</f>
        <v>7.3059636302035436E-4</v>
      </c>
      <c r="AJ2449">
        <f>Y2449/AA2449</f>
        <v>2.9464870588235295</v>
      </c>
      <c r="AK2449">
        <f>Z2449/AB2449</f>
        <v>2.9464870588235295</v>
      </c>
      <c r="AL2449">
        <f>O2449/K2449</f>
        <v>0.84498551728734528</v>
      </c>
      <c r="AM2449">
        <f>P2449/L2449</f>
        <v>0.84429881010434715</v>
      </c>
      <c r="AN2449">
        <f>K2449/W2449</f>
        <v>3.6828707720061783E-2</v>
      </c>
      <c r="AO2449">
        <f>L2449/X2449</f>
        <v>3.6261353810898685E-2</v>
      </c>
      <c r="AP2449">
        <f>IF(OR(Q2449&lt;0, Q2449="NA"), 0, 1)</f>
        <v>1</v>
      </c>
      <c r="AQ2449">
        <f>IF(OR(S2449&lt;0, S2449="NA"), 0, 1)</f>
        <v>0</v>
      </c>
      <c r="AR2449">
        <f>IFERROR(IF((AF2449-AG2449)&gt;0,1,0),0)</f>
        <v>1</v>
      </c>
      <c r="AS2449">
        <f>IFERROR(IF((S2449-Q2449)&gt;0,1,0),0)</f>
        <v>0</v>
      </c>
      <c r="AT2449">
        <f>IFERROR(IF((AH2449-AI2449)&lt;0,1,0),0)</f>
        <v>0</v>
      </c>
      <c r="AU2449">
        <f>IFERROR(IF((AJ2449-AK2449)&gt;0,1,0),0)</f>
        <v>0</v>
      </c>
      <c r="AV2449">
        <f>IFERROR(IF((AL2449-AM2449)&gt;0,1,0),0)</f>
        <v>1</v>
      </c>
      <c r="AW2449">
        <f>IFERROR(IF((AN2449-AO2449)&gt;0,1,0),0)</f>
        <v>1</v>
      </c>
      <c r="AX2449">
        <f>IFERROR(IF((AC2449-AD2449)&lt;0,1,0),0)</f>
        <v>0</v>
      </c>
      <c r="AY2449">
        <f>SUM(AP2449:AX2449)</f>
        <v>4</v>
      </c>
    </row>
    <row r="2450" spans="1:51" x14ac:dyDescent="0.45">
      <c r="A2450" s="1" t="s">
        <v>2941</v>
      </c>
      <c r="B2450" s="2">
        <v>5721506</v>
      </c>
      <c r="C2450" s="3" t="s">
        <v>5337</v>
      </c>
      <c r="D2450" s="5">
        <v>14.91</v>
      </c>
      <c r="E2450" s="5">
        <v>698.01898572000005</v>
      </c>
      <c r="F2450" s="3" t="s">
        <v>4480</v>
      </c>
      <c r="G2450" s="3" t="s">
        <v>4491</v>
      </c>
      <c r="H2450" s="3" t="s">
        <v>4492</v>
      </c>
      <c r="I2450" s="3" t="s">
        <v>4493</v>
      </c>
      <c r="J2450" s="3" t="s">
        <v>4553</v>
      </c>
      <c r="K2450" s="6">
        <v>31337.662</v>
      </c>
      <c r="L2450" s="6">
        <v>30757.998</v>
      </c>
      <c r="M2450" s="6" t="s">
        <v>4474</v>
      </c>
      <c r="N2450" s="6" t="s">
        <v>4474</v>
      </c>
      <c r="O2450" s="6">
        <v>29708.445</v>
      </c>
      <c r="P2450" s="6">
        <v>29157.949000000001</v>
      </c>
      <c r="Q2450" s="6">
        <v>74863.933000000005</v>
      </c>
      <c r="R2450" s="6">
        <v>53131.37</v>
      </c>
      <c r="S2450" s="6" t="s">
        <v>4474</v>
      </c>
      <c r="T2450" s="6" t="s">
        <v>4474</v>
      </c>
      <c r="U2450" s="6" t="s">
        <v>4474</v>
      </c>
      <c r="V2450" s="6" t="s">
        <v>4474</v>
      </c>
      <c r="W2450" s="6">
        <v>734420.647</v>
      </c>
      <c r="X2450" s="6">
        <v>734420.647</v>
      </c>
      <c r="Y2450" s="6">
        <v>10276.290000000001</v>
      </c>
      <c r="Z2450" s="6">
        <v>10276.290000000001</v>
      </c>
      <c r="AA2450" s="6">
        <v>8263</v>
      </c>
      <c r="AB2450" s="6">
        <v>8263</v>
      </c>
      <c r="AC2450" s="6">
        <v>49183420</v>
      </c>
      <c r="AD2450" s="6">
        <v>49183420</v>
      </c>
      <c r="AF2450">
        <f>Q2450/W2450</f>
        <v>0.10193604074968225</v>
      </c>
      <c r="AG2450">
        <f>R2450/X2450</f>
        <v>7.2344602806353298E-2</v>
      </c>
      <c r="AH2450" t="e">
        <f>U2450/W2450</f>
        <v>#VALUE!</v>
      </c>
      <c r="AI2450" t="e">
        <f>V2450/X2450</f>
        <v>#VALUE!</v>
      </c>
      <c r="AJ2450">
        <f>Y2450/AA2450</f>
        <v>1.2436512162652791</v>
      </c>
      <c r="AK2450">
        <f>Z2450/AB2450</f>
        <v>1.2436512162652791</v>
      </c>
      <c r="AL2450">
        <f>O2450/K2450</f>
        <v>0.94801089500550484</v>
      </c>
      <c r="AM2450">
        <f>P2450/L2450</f>
        <v>0.94797941660572316</v>
      </c>
      <c r="AN2450">
        <f>K2450/W2450</f>
        <v>4.2669908761429468E-2</v>
      </c>
      <c r="AO2450">
        <f>L2450/X2450</f>
        <v>4.1880628119105701E-2</v>
      </c>
      <c r="AP2450">
        <f>IF(OR(Q2450&lt;0, Q2450="NA"), 0, 1)</f>
        <v>1</v>
      </c>
      <c r="AQ2450">
        <f>IF(OR(S2450&lt;0, S2450="NA"), 0, 1)</f>
        <v>0</v>
      </c>
      <c r="AR2450">
        <f>IFERROR(IF((AF2450-AG2450)&gt;0,1,0),0)</f>
        <v>1</v>
      </c>
      <c r="AS2450">
        <f>IFERROR(IF((S2450-Q2450)&gt;0,1,0),0)</f>
        <v>0</v>
      </c>
      <c r="AT2450">
        <f>IFERROR(IF((AH2450-AI2450)&lt;0,1,0),0)</f>
        <v>0</v>
      </c>
      <c r="AU2450">
        <f>IFERROR(IF((AJ2450-AK2450)&gt;0,1,0),0)</f>
        <v>0</v>
      </c>
      <c r="AV2450">
        <f>IFERROR(IF((AL2450-AM2450)&gt;0,1,0),0)</f>
        <v>1</v>
      </c>
      <c r="AW2450">
        <f>IFERROR(IF((AN2450-AO2450)&gt;0,1,0),0)</f>
        <v>1</v>
      </c>
      <c r="AX2450">
        <f>IFERROR(IF((AC2450-AD2450)&lt;0,1,0),0)</f>
        <v>0</v>
      </c>
      <c r="AY2450">
        <f>SUM(AP2450:AX2450)</f>
        <v>4</v>
      </c>
    </row>
    <row r="2451" spans="1:51" x14ac:dyDescent="0.45">
      <c r="A2451" s="1" t="s">
        <v>2944</v>
      </c>
      <c r="B2451" s="2">
        <v>5721525</v>
      </c>
      <c r="C2451" s="3" t="s">
        <v>5337</v>
      </c>
      <c r="D2451" s="5">
        <v>12.65</v>
      </c>
      <c r="E2451" s="5">
        <v>226.74744235</v>
      </c>
      <c r="F2451" s="3" t="s">
        <v>4480</v>
      </c>
      <c r="G2451" s="3" t="s">
        <v>4491</v>
      </c>
      <c r="H2451" s="3" t="s">
        <v>4492</v>
      </c>
      <c r="I2451" s="3" t="s">
        <v>4493</v>
      </c>
      <c r="J2451" s="3"/>
      <c r="K2451" s="6">
        <v>14984.138000000001</v>
      </c>
      <c r="L2451" s="6">
        <v>14941.656000000001</v>
      </c>
      <c r="M2451" s="6" t="s">
        <v>4474</v>
      </c>
      <c r="N2451" s="6" t="s">
        <v>4474</v>
      </c>
      <c r="O2451" s="6">
        <v>12456.983</v>
      </c>
      <c r="P2451" s="6">
        <v>12344.614</v>
      </c>
      <c r="Q2451" s="6">
        <v>-45168.667999999998</v>
      </c>
      <c r="R2451" s="6">
        <v>-37286.404000000002</v>
      </c>
      <c r="S2451" s="6">
        <v>15428.904</v>
      </c>
      <c r="T2451" s="6">
        <v>10721.847</v>
      </c>
      <c r="U2451" s="6">
        <v>127686.15300000001</v>
      </c>
      <c r="V2451" s="6">
        <v>127686.15300000001</v>
      </c>
      <c r="W2451" s="6">
        <v>372119.864</v>
      </c>
      <c r="X2451" s="6">
        <v>372119.864</v>
      </c>
      <c r="Y2451" s="6">
        <v>10848.509</v>
      </c>
      <c r="Z2451" s="6">
        <v>10848.509</v>
      </c>
      <c r="AA2451" s="6">
        <v>25204</v>
      </c>
      <c r="AB2451" s="6">
        <v>25204</v>
      </c>
      <c r="AC2451" s="6">
        <v>17924699</v>
      </c>
      <c r="AD2451" s="6">
        <v>17924699</v>
      </c>
      <c r="AF2451">
        <f>Q2451/W2451</f>
        <v>-0.12138203941727765</v>
      </c>
      <c r="AG2451">
        <f>R2451/X2451</f>
        <v>-0.10019998287433536</v>
      </c>
      <c r="AH2451">
        <f>U2451/W2451</f>
        <v>0.34313178454778753</v>
      </c>
      <c r="AI2451">
        <f>V2451/X2451</f>
        <v>0.34313178454778753</v>
      </c>
      <c r="AJ2451">
        <f>Y2451/AA2451</f>
        <v>0.43042806697349628</v>
      </c>
      <c r="AK2451">
        <f>Z2451/AB2451</f>
        <v>0.43042806697349628</v>
      </c>
      <c r="AL2451">
        <f>O2451/K2451</f>
        <v>0.83134465259196089</v>
      </c>
      <c r="AM2451">
        <f>P2451/L2451</f>
        <v>0.82618780675983972</v>
      </c>
      <c r="AN2451">
        <f>K2451/W2451</f>
        <v>4.0266966237523939E-2</v>
      </c>
      <c r="AO2451">
        <f>L2451/X2451</f>
        <v>4.0152804097552827E-2</v>
      </c>
      <c r="AP2451">
        <f>IF(OR(Q2451&lt;0, Q2451="NA"), 0, 1)</f>
        <v>0</v>
      </c>
      <c r="AQ2451">
        <f>IF(OR(S2451&lt;0, S2451="NA"), 0, 1)</f>
        <v>1</v>
      </c>
      <c r="AR2451">
        <f>IFERROR(IF((AF2451-AG2451)&gt;0,1,0),0)</f>
        <v>0</v>
      </c>
      <c r="AS2451">
        <f>IFERROR(IF((S2451-Q2451)&gt;0,1,0),0)</f>
        <v>1</v>
      </c>
      <c r="AT2451">
        <f>IFERROR(IF((AH2451-AI2451)&lt;0,1,0),0)</f>
        <v>0</v>
      </c>
      <c r="AU2451">
        <f>IFERROR(IF((AJ2451-AK2451)&gt;0,1,0),0)</f>
        <v>0</v>
      </c>
      <c r="AV2451">
        <f>IFERROR(IF((AL2451-AM2451)&gt;0,1,0),0)</f>
        <v>1</v>
      </c>
      <c r="AW2451">
        <f>IFERROR(IF((AN2451-AO2451)&gt;0,1,0),0)</f>
        <v>1</v>
      </c>
      <c r="AX2451">
        <f>IFERROR(IF((AC2451-AD2451)&lt;0,1,0),0)</f>
        <v>0</v>
      </c>
      <c r="AY2451">
        <f>SUM(AP2451:AX2451)</f>
        <v>4</v>
      </c>
    </row>
    <row r="2452" spans="1:51" x14ac:dyDescent="0.45">
      <c r="A2452" s="1" t="s">
        <v>2947</v>
      </c>
      <c r="B2452" s="2">
        <v>10498680</v>
      </c>
      <c r="C2452" s="3" t="s">
        <v>5337</v>
      </c>
      <c r="D2452" s="5">
        <v>75.400000000000006</v>
      </c>
      <c r="E2452" s="5">
        <v>12427.1095104</v>
      </c>
      <c r="F2452" s="3" t="s">
        <v>4485</v>
      </c>
      <c r="G2452" s="3" t="s">
        <v>4486</v>
      </c>
      <c r="H2452" s="3" t="s">
        <v>4545</v>
      </c>
      <c r="I2452" s="3" t="s">
        <v>4546</v>
      </c>
      <c r="J2452" s="3" t="s">
        <v>5206</v>
      </c>
      <c r="K2452" s="6">
        <v>3539100</v>
      </c>
      <c r="L2452" s="6">
        <v>3472100</v>
      </c>
      <c r="M2452" s="6">
        <v>815500</v>
      </c>
      <c r="N2452" s="6">
        <v>809300</v>
      </c>
      <c r="O2452" s="6">
        <v>649000</v>
      </c>
      <c r="P2452" s="6">
        <v>651700</v>
      </c>
      <c r="Q2452" s="6">
        <v>576000</v>
      </c>
      <c r="R2452" s="6">
        <v>576500</v>
      </c>
      <c r="S2452" s="6">
        <v>655000</v>
      </c>
      <c r="T2452" s="6">
        <v>602300</v>
      </c>
      <c r="U2452" s="6">
        <v>2220700</v>
      </c>
      <c r="V2452" s="6">
        <v>1730600</v>
      </c>
      <c r="W2452" s="6">
        <v>6918000</v>
      </c>
      <c r="X2452" s="6">
        <v>6188100</v>
      </c>
      <c r="Y2452" s="6">
        <v>1418700</v>
      </c>
      <c r="Z2452" s="6">
        <v>1422700</v>
      </c>
      <c r="AA2452" s="6">
        <v>776200</v>
      </c>
      <c r="AB2452" s="6">
        <v>654100</v>
      </c>
      <c r="AC2452" s="6">
        <v>164815776</v>
      </c>
      <c r="AD2452" s="6">
        <v>166215120</v>
      </c>
      <c r="AF2452">
        <f>Q2452/W2452</f>
        <v>8.3261058109280139E-2</v>
      </c>
      <c r="AG2452">
        <f>R2452/X2452</f>
        <v>9.3162683214556966E-2</v>
      </c>
      <c r="AH2452">
        <f>U2452/W2452</f>
        <v>0.32100318010985834</v>
      </c>
      <c r="AI2452">
        <f>V2452/X2452</f>
        <v>0.27966581018406295</v>
      </c>
      <c r="AJ2452">
        <f>Y2452/AA2452</f>
        <v>1.8277505797474878</v>
      </c>
      <c r="AK2452">
        <f>Z2452/AB2452</f>
        <v>2.1750496865922644</v>
      </c>
      <c r="AL2452">
        <f>O2452/K2452</f>
        <v>0.18337995535588145</v>
      </c>
      <c r="AM2452">
        <f>P2452/L2452</f>
        <v>0.18769620690648312</v>
      </c>
      <c r="AN2452">
        <f>K2452/W2452</f>
        <v>0.51157849089332175</v>
      </c>
      <c r="AO2452">
        <f>L2452/X2452</f>
        <v>0.56109306572291984</v>
      </c>
      <c r="AP2452">
        <f>IF(OR(Q2452&lt;0, Q2452="NA"), 0, 1)</f>
        <v>1</v>
      </c>
      <c r="AQ2452">
        <f>IF(OR(S2452&lt;0, S2452="NA"), 0, 1)</f>
        <v>1</v>
      </c>
      <c r="AR2452">
        <f>IFERROR(IF((AF2452-AG2452)&gt;0,1,0),0)</f>
        <v>0</v>
      </c>
      <c r="AS2452">
        <f>IFERROR(IF((S2452-Q2452)&gt;0,1,0),0)</f>
        <v>1</v>
      </c>
      <c r="AT2452">
        <f>IFERROR(IF((AH2452-AI2452)&lt;0,1,0),0)</f>
        <v>0</v>
      </c>
      <c r="AU2452">
        <f>IFERROR(IF((AJ2452-AK2452)&gt;0,1,0),0)</f>
        <v>0</v>
      </c>
      <c r="AV2452">
        <f>IFERROR(IF((AL2452-AM2452)&gt;0,1,0),0)</f>
        <v>0</v>
      </c>
      <c r="AW2452">
        <f>IFERROR(IF((AN2452-AO2452)&gt;0,1,0),0)</f>
        <v>0</v>
      </c>
      <c r="AX2452">
        <f>IFERROR(IF((AC2452-AD2452)&lt;0,1,0),0)</f>
        <v>1</v>
      </c>
      <c r="AY2452">
        <f>SUM(AP2452:AX2452)</f>
        <v>4</v>
      </c>
    </row>
    <row r="2453" spans="1:51" x14ac:dyDescent="0.45">
      <c r="A2453" s="1" t="s">
        <v>2959</v>
      </c>
      <c r="B2453" s="2">
        <v>4010841</v>
      </c>
      <c r="C2453" s="3" t="s">
        <v>5337</v>
      </c>
      <c r="D2453" s="5">
        <v>50.2</v>
      </c>
      <c r="E2453" s="5">
        <v>47104.820708400002</v>
      </c>
      <c r="F2453" s="3" t="s">
        <v>4654</v>
      </c>
      <c r="G2453" s="3" t="s">
        <v>4654</v>
      </c>
      <c r="H2453" s="3" t="s">
        <v>4655</v>
      </c>
      <c r="I2453" s="3" t="s">
        <v>4919</v>
      </c>
      <c r="J2453" s="3" t="s">
        <v>4718</v>
      </c>
      <c r="K2453" s="6">
        <v>27137000</v>
      </c>
      <c r="L2453" s="6">
        <v>27122000</v>
      </c>
      <c r="M2453" s="6">
        <v>12931000</v>
      </c>
      <c r="N2453" s="6">
        <v>12293000</v>
      </c>
      <c r="O2453" s="6">
        <v>5793000</v>
      </c>
      <c r="P2453" s="6">
        <v>5419000</v>
      </c>
      <c r="Q2453" s="6">
        <v>4396000</v>
      </c>
      <c r="R2453" s="6">
        <v>4631000</v>
      </c>
      <c r="S2453" s="6">
        <v>11322000</v>
      </c>
      <c r="T2453" s="6">
        <v>10769000</v>
      </c>
      <c r="U2453" s="6">
        <v>24805000</v>
      </c>
      <c r="V2453" s="6">
        <v>17800000</v>
      </c>
      <c r="W2453" s="6">
        <v>85803000</v>
      </c>
      <c r="X2453" s="6">
        <v>76216000</v>
      </c>
      <c r="Y2453" s="6">
        <v>9554000</v>
      </c>
      <c r="Z2453" s="6">
        <v>10092000</v>
      </c>
      <c r="AA2453" s="6">
        <v>9541000</v>
      </c>
      <c r="AB2453" s="6">
        <v>9699000</v>
      </c>
      <c r="AC2453" s="6">
        <v>938174218</v>
      </c>
      <c r="AD2453" s="6">
        <v>905559959</v>
      </c>
      <c r="AF2453">
        <f>Q2453/W2453</f>
        <v>5.1233639849422516E-2</v>
      </c>
      <c r="AG2453">
        <f>R2453/X2453</f>
        <v>6.0761519890836571E-2</v>
      </c>
      <c r="AH2453">
        <f>U2453/W2453</f>
        <v>0.28909245597473282</v>
      </c>
      <c r="AI2453">
        <f>V2453/X2453</f>
        <v>0.23354676183478534</v>
      </c>
      <c r="AJ2453">
        <f>Y2453/AA2453</f>
        <v>1.0013625406141913</v>
      </c>
      <c r="AK2453">
        <f>Z2453/AB2453</f>
        <v>1.0405196412001236</v>
      </c>
      <c r="AL2453">
        <f>O2453/K2453</f>
        <v>0.21347238088219037</v>
      </c>
      <c r="AM2453">
        <f>P2453/L2453</f>
        <v>0.1998008996386697</v>
      </c>
      <c r="AN2453">
        <f>K2453/W2453</f>
        <v>0.31627099285572763</v>
      </c>
      <c r="AO2453">
        <f>L2453/X2453</f>
        <v>0.35585703789230611</v>
      </c>
      <c r="AP2453">
        <f>IF(OR(Q2453&lt;0, Q2453="NA"), 0, 1)</f>
        <v>1</v>
      </c>
      <c r="AQ2453">
        <f>IF(OR(S2453&lt;0, S2453="NA"), 0, 1)</f>
        <v>1</v>
      </c>
      <c r="AR2453">
        <f>IFERROR(IF((AF2453-AG2453)&gt;0,1,0),0)</f>
        <v>0</v>
      </c>
      <c r="AS2453">
        <f>IFERROR(IF((S2453-Q2453)&gt;0,1,0),0)</f>
        <v>1</v>
      </c>
      <c r="AT2453">
        <f>IFERROR(IF((AH2453-AI2453)&lt;0,1,0),0)</f>
        <v>0</v>
      </c>
      <c r="AU2453">
        <f>IFERROR(IF((AJ2453-AK2453)&gt;0,1,0),0)</f>
        <v>0</v>
      </c>
      <c r="AV2453">
        <f>IFERROR(IF((AL2453-AM2453)&gt;0,1,0),0)</f>
        <v>1</v>
      </c>
      <c r="AW2453">
        <f>IFERROR(IF((AN2453-AO2453)&gt;0,1,0),0)</f>
        <v>0</v>
      </c>
      <c r="AX2453">
        <f>IFERROR(IF((AC2453-AD2453)&lt;0,1,0),0)</f>
        <v>0</v>
      </c>
      <c r="AY2453">
        <f>SUM(AP2453:AX2453)</f>
        <v>4</v>
      </c>
    </row>
    <row r="2454" spans="1:51" x14ac:dyDescent="0.45">
      <c r="A2454" s="1" t="s">
        <v>2968</v>
      </c>
      <c r="B2454" s="2">
        <v>4057055</v>
      </c>
      <c r="C2454" s="3" t="s">
        <v>5337</v>
      </c>
      <c r="D2454" s="5">
        <v>42.5</v>
      </c>
      <c r="E2454" s="5">
        <v>8540.2848575000007</v>
      </c>
      <c r="F2454" s="3" t="s">
        <v>4651</v>
      </c>
      <c r="G2454" s="3" t="s">
        <v>4651</v>
      </c>
      <c r="H2454" s="3" t="s">
        <v>4652</v>
      </c>
      <c r="I2454" s="3" t="s">
        <v>4652</v>
      </c>
      <c r="J2454" s="3" t="s">
        <v>4659</v>
      </c>
      <c r="K2454" s="6">
        <v>2791500</v>
      </c>
      <c r="L2454" s="6">
        <v>2771500</v>
      </c>
      <c r="M2454" s="6">
        <v>1169900</v>
      </c>
      <c r="N2454" s="6">
        <v>1176100</v>
      </c>
      <c r="O2454" s="6">
        <v>665800</v>
      </c>
      <c r="P2454" s="6">
        <v>683500</v>
      </c>
      <c r="Q2454" s="6">
        <v>387800</v>
      </c>
      <c r="R2454" s="6">
        <v>411000</v>
      </c>
      <c r="S2454" s="6">
        <v>994200</v>
      </c>
      <c r="T2454" s="6">
        <v>1062200</v>
      </c>
      <c r="U2454" s="6">
        <v>5020800</v>
      </c>
      <c r="V2454" s="6">
        <v>4821800</v>
      </c>
      <c r="W2454" s="6">
        <v>13475800</v>
      </c>
      <c r="X2454" s="6">
        <v>13211800</v>
      </c>
      <c r="Y2454" s="6">
        <v>896500</v>
      </c>
      <c r="Z2454" s="6">
        <v>787300</v>
      </c>
      <c r="AA2454" s="6">
        <v>1041500</v>
      </c>
      <c r="AB2454" s="6">
        <v>1109700</v>
      </c>
      <c r="AC2454" s="6">
        <v>200947879</v>
      </c>
      <c r="AD2454" s="6">
        <v>200867263</v>
      </c>
      <c r="AF2454">
        <f>Q2454/W2454</f>
        <v>2.8777512281274582E-2</v>
      </c>
      <c r="AG2454">
        <f>R2454/X2454</f>
        <v>3.110855447403079E-2</v>
      </c>
      <c r="AH2454">
        <f>U2454/W2454</f>
        <v>0.372578993454934</v>
      </c>
      <c r="AI2454">
        <f>V2454/X2454</f>
        <v>0.36496162521382403</v>
      </c>
      <c r="AJ2454">
        <f>Y2454/AA2454</f>
        <v>0.86077772443590972</v>
      </c>
      <c r="AK2454">
        <f>Z2454/AB2454</f>
        <v>0.70947102820582142</v>
      </c>
      <c r="AL2454">
        <f>O2454/K2454</f>
        <v>0.23850976177682251</v>
      </c>
      <c r="AM2454">
        <f>P2454/L2454</f>
        <v>0.24661735522280354</v>
      </c>
      <c r="AN2454">
        <f>K2454/W2454</f>
        <v>0.20714911174104692</v>
      </c>
      <c r="AO2454">
        <f>L2454/X2454</f>
        <v>0.209774595437412</v>
      </c>
      <c r="AP2454">
        <f>IF(OR(Q2454&lt;0, Q2454="NA"), 0, 1)</f>
        <v>1</v>
      </c>
      <c r="AQ2454">
        <f>IF(OR(S2454&lt;0, S2454="NA"), 0, 1)</f>
        <v>1</v>
      </c>
      <c r="AR2454">
        <f>IFERROR(IF((AF2454-AG2454)&gt;0,1,0),0)</f>
        <v>0</v>
      </c>
      <c r="AS2454">
        <f>IFERROR(IF((S2454-Q2454)&gt;0,1,0),0)</f>
        <v>1</v>
      </c>
      <c r="AT2454">
        <f>IFERROR(IF((AH2454-AI2454)&lt;0,1,0),0)</f>
        <v>0</v>
      </c>
      <c r="AU2454">
        <f>IFERROR(IF((AJ2454-AK2454)&gt;0,1,0),0)</f>
        <v>1</v>
      </c>
      <c r="AV2454">
        <f>IFERROR(IF((AL2454-AM2454)&gt;0,1,0),0)</f>
        <v>0</v>
      </c>
      <c r="AW2454">
        <f>IFERROR(IF((AN2454-AO2454)&gt;0,1,0),0)</f>
        <v>0</v>
      </c>
      <c r="AX2454">
        <f>IFERROR(IF((AC2454-AD2454)&lt;0,1,0),0)</f>
        <v>0</v>
      </c>
      <c r="AY2454">
        <f>SUM(AP2454:AX2454)</f>
        <v>4</v>
      </c>
    </row>
    <row r="2455" spans="1:51" x14ac:dyDescent="0.45">
      <c r="A2455" s="1" t="s">
        <v>2977</v>
      </c>
      <c r="B2455" s="2">
        <v>100391</v>
      </c>
      <c r="C2455" s="3" t="s">
        <v>5335</v>
      </c>
      <c r="D2455" s="5">
        <v>23.44</v>
      </c>
      <c r="E2455" s="5">
        <v>7476.8912</v>
      </c>
      <c r="F2455" s="3" t="s">
        <v>4480</v>
      </c>
      <c r="G2455" s="3" t="s">
        <v>4481</v>
      </c>
      <c r="H2455" s="3" t="s">
        <v>4481</v>
      </c>
      <c r="I2455" s="3" t="s">
        <v>4482</v>
      </c>
      <c r="J2455" s="3" t="s">
        <v>4484</v>
      </c>
      <c r="K2455" s="6">
        <v>1885480</v>
      </c>
      <c r="L2455" s="6">
        <v>1838401</v>
      </c>
      <c r="M2455" s="6" t="s">
        <v>4474</v>
      </c>
      <c r="N2455" s="6" t="s">
        <v>4474</v>
      </c>
      <c r="O2455" s="6">
        <v>1751306</v>
      </c>
      <c r="P2455" s="6">
        <v>1691314</v>
      </c>
      <c r="Q2455" s="6">
        <v>539188</v>
      </c>
      <c r="R2455" s="6">
        <v>517795</v>
      </c>
      <c r="S2455" s="6" t="s">
        <v>4474</v>
      </c>
      <c r="T2455" s="6">
        <v>459356</v>
      </c>
      <c r="U2455" s="6">
        <v>689618</v>
      </c>
      <c r="V2455" s="6">
        <v>392763</v>
      </c>
      <c r="W2455" s="6">
        <v>53552272</v>
      </c>
      <c r="X2455" s="6">
        <v>53602293</v>
      </c>
      <c r="Y2455" s="6" t="s">
        <v>4474</v>
      </c>
      <c r="Z2455" s="6" t="s">
        <v>4474</v>
      </c>
      <c r="AA2455" s="6" t="s">
        <v>4474</v>
      </c>
      <c r="AB2455" s="6" t="s">
        <v>4474</v>
      </c>
      <c r="AC2455" s="6">
        <v>318980000</v>
      </c>
      <c r="AD2455" s="6">
        <v>318955286</v>
      </c>
      <c r="AF2455">
        <f>Q2455/W2455</f>
        <v>1.0068443034499077E-2</v>
      </c>
      <c r="AG2455">
        <f>R2455/X2455</f>
        <v>9.6599412267680419E-3</v>
      </c>
      <c r="AH2455">
        <f>U2455/W2455</f>
        <v>1.2877474180740641E-2</v>
      </c>
      <c r="AI2455">
        <f>V2455/X2455</f>
        <v>7.3273544473181403E-3</v>
      </c>
      <c r="AJ2455" t="e">
        <f>Y2455/AA2455</f>
        <v>#VALUE!</v>
      </c>
      <c r="AK2455" t="e">
        <f>Z2455/AB2455</f>
        <v>#VALUE!</v>
      </c>
      <c r="AL2455">
        <f>O2455/K2455</f>
        <v>0.92883827990750367</v>
      </c>
      <c r="AM2455">
        <f>P2455/L2455</f>
        <v>0.91999188425158607</v>
      </c>
      <c r="AN2455">
        <f>K2455/W2455</f>
        <v>3.5208216749421949E-2</v>
      </c>
      <c r="AO2455">
        <f>L2455/X2455</f>
        <v>3.4297058896342367E-2</v>
      </c>
      <c r="AP2455">
        <f>IF(OR(Q2455&lt;0, Q2455="NA"), 0, 1)</f>
        <v>1</v>
      </c>
      <c r="AQ2455">
        <f>IF(OR(S2455&lt;0, S2455="NA"), 0, 1)</f>
        <v>0</v>
      </c>
      <c r="AR2455">
        <f>IFERROR(IF((AF2455-AG2455)&gt;0,1,0),0)</f>
        <v>1</v>
      </c>
      <c r="AS2455">
        <f>IFERROR(IF((S2455-Q2455)&gt;0,1,0),0)</f>
        <v>0</v>
      </c>
      <c r="AT2455">
        <f>IFERROR(IF((AH2455-AI2455)&lt;0,1,0),0)</f>
        <v>0</v>
      </c>
      <c r="AU2455">
        <f>IFERROR(IF((AJ2455-AK2455)&gt;0,1,0),0)</f>
        <v>0</v>
      </c>
      <c r="AV2455">
        <f>IFERROR(IF((AL2455-AM2455)&gt;0,1,0),0)</f>
        <v>1</v>
      </c>
      <c r="AW2455">
        <f>IFERROR(IF((AN2455-AO2455)&gt;0,1,0),0)</f>
        <v>1</v>
      </c>
      <c r="AX2455">
        <f>IFERROR(IF((AC2455-AD2455)&lt;0,1,0),0)</f>
        <v>0</v>
      </c>
      <c r="AY2455">
        <f>SUM(AP2455:AX2455)</f>
        <v>4</v>
      </c>
    </row>
    <row r="2456" spans="1:51" x14ac:dyDescent="0.45">
      <c r="A2456" s="1" t="s">
        <v>2985</v>
      </c>
      <c r="B2456" s="2">
        <v>4007800</v>
      </c>
      <c r="C2456" s="3" t="s">
        <v>5335</v>
      </c>
      <c r="D2456" s="5">
        <v>34.130000000000003</v>
      </c>
      <c r="E2456" s="5">
        <v>379.95365845999999</v>
      </c>
      <c r="F2456" s="3" t="s">
        <v>4583</v>
      </c>
      <c r="G2456" s="3" t="s">
        <v>4583</v>
      </c>
      <c r="H2456" s="3" t="s">
        <v>4602</v>
      </c>
      <c r="I2456" s="3" t="s">
        <v>4635</v>
      </c>
      <c r="J2456" s="3" t="s">
        <v>4636</v>
      </c>
      <c r="K2456" s="6">
        <v>2012296</v>
      </c>
      <c r="L2456" s="6">
        <v>2068711</v>
      </c>
      <c r="M2456" s="6">
        <v>85027</v>
      </c>
      <c r="N2456" s="6">
        <v>97104</v>
      </c>
      <c r="O2456" s="6">
        <v>55648</v>
      </c>
      <c r="P2456" s="6">
        <v>68724</v>
      </c>
      <c r="Q2456" s="6">
        <v>26499</v>
      </c>
      <c r="R2456" s="6">
        <v>35995</v>
      </c>
      <c r="S2456" s="6">
        <v>73274</v>
      </c>
      <c r="T2456" s="6">
        <v>90451</v>
      </c>
      <c r="U2456" s="6">
        <v>197276</v>
      </c>
      <c r="V2456" s="6">
        <v>209186</v>
      </c>
      <c r="W2456" s="6">
        <v>1012011</v>
      </c>
      <c r="X2456" s="6">
        <v>1006296</v>
      </c>
      <c r="Y2456" s="6">
        <v>622408</v>
      </c>
      <c r="Z2456" s="6">
        <v>623090</v>
      </c>
      <c r="AA2456" s="6">
        <v>176948</v>
      </c>
      <c r="AB2456" s="6">
        <v>165315</v>
      </c>
      <c r="AC2456" s="6">
        <v>11132542</v>
      </c>
      <c r="AD2456" s="6">
        <v>11132542</v>
      </c>
      <c r="AF2456">
        <f>Q2456/W2456</f>
        <v>2.6184497994587014E-2</v>
      </c>
      <c r="AG2456">
        <f>R2456/X2456</f>
        <v>3.5769793380874014E-2</v>
      </c>
      <c r="AH2456">
        <f>U2456/W2456</f>
        <v>0.19493464003849761</v>
      </c>
      <c r="AI2456">
        <f>V2456/X2456</f>
        <v>0.20787720511658597</v>
      </c>
      <c r="AJ2456">
        <f>Y2456/AA2456</f>
        <v>3.517462757420259</v>
      </c>
      <c r="AK2456">
        <f>Z2456/AB2456</f>
        <v>3.7691074615128692</v>
      </c>
      <c r="AL2456">
        <f>O2456/K2456</f>
        <v>2.7653983310606391E-2</v>
      </c>
      <c r="AM2456">
        <f>P2456/L2456</f>
        <v>3.3220686698141981E-2</v>
      </c>
      <c r="AN2456">
        <f>K2456/W2456</f>
        <v>1.9884131694220715</v>
      </c>
      <c r="AO2456">
        <f>L2456/X2456</f>
        <v>2.0557678853935619</v>
      </c>
      <c r="AP2456">
        <f>IF(OR(Q2456&lt;0, Q2456="NA"), 0, 1)</f>
        <v>1</v>
      </c>
      <c r="AQ2456">
        <f>IF(OR(S2456&lt;0, S2456="NA"), 0, 1)</f>
        <v>1</v>
      </c>
      <c r="AR2456">
        <f>IFERROR(IF((AF2456-AG2456)&gt;0,1,0),0)</f>
        <v>0</v>
      </c>
      <c r="AS2456">
        <f>IFERROR(IF((S2456-Q2456)&gt;0,1,0),0)</f>
        <v>1</v>
      </c>
      <c r="AT2456">
        <f>IFERROR(IF((AH2456-AI2456)&lt;0,1,0),0)</f>
        <v>1</v>
      </c>
      <c r="AU2456">
        <f>IFERROR(IF((AJ2456-AK2456)&gt;0,1,0),0)</f>
        <v>0</v>
      </c>
      <c r="AV2456">
        <f>IFERROR(IF((AL2456-AM2456)&gt;0,1,0),0)</f>
        <v>0</v>
      </c>
      <c r="AW2456">
        <f>IFERROR(IF((AN2456-AO2456)&gt;0,1,0),0)</f>
        <v>0</v>
      </c>
      <c r="AX2456">
        <f>IFERROR(IF((AC2456-AD2456)&lt;0,1,0),0)</f>
        <v>0</v>
      </c>
      <c r="AY2456">
        <f>SUM(AP2456:AX2456)</f>
        <v>4</v>
      </c>
    </row>
    <row r="2457" spans="1:51" x14ac:dyDescent="0.45">
      <c r="A2457" s="1" t="s">
        <v>2989</v>
      </c>
      <c r="B2457" s="2">
        <v>4810361</v>
      </c>
      <c r="C2457" s="3" t="s">
        <v>5335</v>
      </c>
      <c r="D2457" s="5">
        <v>42.62</v>
      </c>
      <c r="E2457" s="5">
        <v>1974.0230815</v>
      </c>
      <c r="F2457" s="3" t="s">
        <v>4470</v>
      </c>
      <c r="G2457" s="3" t="s">
        <v>4512</v>
      </c>
      <c r="H2457" s="3" t="s">
        <v>4513</v>
      </c>
      <c r="I2457" s="3" t="s">
        <v>4514</v>
      </c>
      <c r="J2457" s="3" t="s">
        <v>4473</v>
      </c>
      <c r="K2457" s="6">
        <v>1064206</v>
      </c>
      <c r="L2457" s="6">
        <v>1080449</v>
      </c>
      <c r="M2457" s="6">
        <v>26516</v>
      </c>
      <c r="N2457" s="6">
        <v>22729</v>
      </c>
      <c r="O2457" s="6">
        <v>-31573</v>
      </c>
      <c r="P2457" s="6">
        <v>-35626</v>
      </c>
      <c r="Q2457" s="6">
        <v>-17686</v>
      </c>
      <c r="R2457" s="6">
        <v>-20763</v>
      </c>
      <c r="S2457" s="6">
        <v>169821</v>
      </c>
      <c r="T2457" s="6">
        <v>204074</v>
      </c>
      <c r="U2457" s="6" t="s">
        <v>4474</v>
      </c>
      <c r="V2457" s="6">
        <v>571217</v>
      </c>
      <c r="W2457" s="6">
        <v>2303588</v>
      </c>
      <c r="X2457" s="6">
        <v>2291657</v>
      </c>
      <c r="Y2457" s="6">
        <v>1011262</v>
      </c>
      <c r="Z2457" s="6">
        <v>995668</v>
      </c>
      <c r="AA2457" s="6">
        <v>961517</v>
      </c>
      <c r="AB2457" s="6">
        <v>407122</v>
      </c>
      <c r="AC2457" s="6">
        <v>46313000</v>
      </c>
      <c r="AD2457" s="6">
        <v>45994000</v>
      </c>
      <c r="AF2457">
        <f>Q2457/W2457</f>
        <v>-7.6775881798307683E-3</v>
      </c>
      <c r="AG2457">
        <f>R2457/X2457</f>
        <v>-9.0602563996269956E-3</v>
      </c>
      <c r="AH2457" t="e">
        <f>U2457/W2457</f>
        <v>#VALUE!</v>
      </c>
      <c r="AI2457">
        <f>V2457/X2457</f>
        <v>0.2492593786941065</v>
      </c>
      <c r="AJ2457">
        <f>Y2457/AA2457</f>
        <v>1.0517359547465099</v>
      </c>
      <c r="AK2457">
        <f>Z2457/AB2457</f>
        <v>2.4456256355588741</v>
      </c>
      <c r="AL2457">
        <f>O2457/K2457</f>
        <v>-2.9668128163156383E-2</v>
      </c>
      <c r="AM2457">
        <f>P2457/L2457</f>
        <v>-3.2973328680946531E-2</v>
      </c>
      <c r="AN2457">
        <f>K2457/W2457</f>
        <v>0.46197757585123728</v>
      </c>
      <c r="AO2457">
        <f>L2457/X2457</f>
        <v>0.4714706432943499</v>
      </c>
      <c r="AP2457">
        <f>IF(OR(Q2457&lt;0, Q2457="NA"), 0, 1)</f>
        <v>0</v>
      </c>
      <c r="AQ2457">
        <f>IF(OR(S2457&lt;0, S2457="NA"), 0, 1)</f>
        <v>1</v>
      </c>
      <c r="AR2457">
        <f>IFERROR(IF((AF2457-AG2457)&gt;0,1,0),0)</f>
        <v>1</v>
      </c>
      <c r="AS2457">
        <f>IFERROR(IF((S2457-Q2457)&gt;0,1,0),0)</f>
        <v>1</v>
      </c>
      <c r="AT2457">
        <f>IFERROR(IF((AH2457-AI2457)&lt;0,1,0),0)</f>
        <v>0</v>
      </c>
      <c r="AU2457">
        <f>IFERROR(IF((AJ2457-AK2457)&gt;0,1,0),0)</f>
        <v>0</v>
      </c>
      <c r="AV2457">
        <f>IFERROR(IF((AL2457-AM2457)&gt;0,1,0),0)</f>
        <v>1</v>
      </c>
      <c r="AW2457">
        <f>IFERROR(IF((AN2457-AO2457)&gt;0,1,0),0)</f>
        <v>0</v>
      </c>
      <c r="AX2457">
        <f>IFERROR(IF((AC2457-AD2457)&lt;0,1,0),0)</f>
        <v>0</v>
      </c>
      <c r="AY2457">
        <f>SUM(AP2457:AX2457)</f>
        <v>4</v>
      </c>
    </row>
    <row r="2458" spans="1:51" x14ac:dyDescent="0.45">
      <c r="A2458" s="1" t="s">
        <v>2991</v>
      </c>
      <c r="B2458" s="2">
        <v>29657689</v>
      </c>
      <c r="C2458" s="3" t="s">
        <v>5337</v>
      </c>
      <c r="D2458" s="5">
        <v>58.56</v>
      </c>
      <c r="E2458" s="5">
        <v>18746.24406528</v>
      </c>
      <c r="F2458" s="3" t="s">
        <v>4475</v>
      </c>
      <c r="G2458" s="3" t="s">
        <v>4548</v>
      </c>
      <c r="H2458" s="3" t="s">
        <v>4647</v>
      </c>
      <c r="I2458" s="3" t="s">
        <v>4648</v>
      </c>
      <c r="J2458" s="3" t="s">
        <v>4649</v>
      </c>
      <c r="K2458" s="6">
        <v>2446644.2970723798</v>
      </c>
      <c r="L2458" s="6">
        <v>2259182.5444470476</v>
      </c>
      <c r="M2458" s="6">
        <v>290927.17762575496</v>
      </c>
      <c r="N2458" s="6">
        <v>242550.61907190413</v>
      </c>
      <c r="O2458" s="6">
        <v>225307.06237631512</v>
      </c>
      <c r="P2458" s="6">
        <v>207594.46290626476</v>
      </c>
      <c r="Q2458" s="6">
        <v>142800.25080188987</v>
      </c>
      <c r="R2458" s="6">
        <v>173765.92468145245</v>
      </c>
      <c r="S2458" s="6">
        <v>524960.92199551896</v>
      </c>
      <c r="T2458" s="6">
        <v>464916.87700300355</v>
      </c>
      <c r="U2458" s="6" t="s">
        <v>4474</v>
      </c>
      <c r="V2458" s="6" t="s">
        <v>4474</v>
      </c>
      <c r="W2458" s="6">
        <v>2492097.8797457116</v>
      </c>
      <c r="X2458" s="6">
        <v>2276652.5706654796</v>
      </c>
      <c r="Y2458" s="6">
        <v>1840513.3122610126</v>
      </c>
      <c r="Z2458" s="6">
        <v>1670932.561762742</v>
      </c>
      <c r="AA2458" s="6">
        <v>633353.45858341921</v>
      </c>
      <c r="AB2458" s="6">
        <v>560983.75250389497</v>
      </c>
      <c r="AC2458" s="6">
        <v>323197831</v>
      </c>
      <c r="AD2458" s="6">
        <v>320120288</v>
      </c>
      <c r="AF2458">
        <f>Q2458/W2458</f>
        <v>5.7301220775670701E-2</v>
      </c>
      <c r="AG2458">
        <f>R2458/X2458</f>
        <v>7.6325183262661633E-2</v>
      </c>
      <c r="AH2458" t="e">
        <f>U2458/W2458</f>
        <v>#VALUE!</v>
      </c>
      <c r="AI2458" t="e">
        <f>V2458/X2458</f>
        <v>#VALUE!</v>
      </c>
      <c r="AJ2458">
        <f>Y2458/AA2458</f>
        <v>2.9059813084112145</v>
      </c>
      <c r="AK2458">
        <f>Z2458/AB2458</f>
        <v>2.9785756794286846</v>
      </c>
      <c r="AL2458">
        <f>O2458/K2458</f>
        <v>9.2088197146562897E-2</v>
      </c>
      <c r="AM2458">
        <f>P2458/L2458</f>
        <v>9.188919391065635E-2</v>
      </c>
      <c r="AN2458">
        <f>K2458/W2458</f>
        <v>0.9817609159564914</v>
      </c>
      <c r="AO2458">
        <f>L2458/X2458</f>
        <v>0.99232644170501372</v>
      </c>
      <c r="AP2458">
        <f>IF(OR(Q2458&lt;0, Q2458="NA"), 0, 1)</f>
        <v>1</v>
      </c>
      <c r="AQ2458">
        <f>IF(OR(S2458&lt;0, S2458="NA"), 0, 1)</f>
        <v>1</v>
      </c>
      <c r="AR2458">
        <f>IFERROR(IF((AF2458-AG2458)&gt;0,1,0),0)</f>
        <v>0</v>
      </c>
      <c r="AS2458">
        <f>IFERROR(IF((S2458-Q2458)&gt;0,1,0),0)</f>
        <v>1</v>
      </c>
      <c r="AT2458">
        <f>IFERROR(IF((AH2458-AI2458)&lt;0,1,0),0)</f>
        <v>0</v>
      </c>
      <c r="AU2458">
        <f>IFERROR(IF((AJ2458-AK2458)&gt;0,1,0),0)</f>
        <v>0</v>
      </c>
      <c r="AV2458">
        <f>IFERROR(IF((AL2458-AM2458)&gt;0,1,0),0)</f>
        <v>1</v>
      </c>
      <c r="AW2458">
        <f>IFERROR(IF((AN2458-AO2458)&gt;0,1,0),0)</f>
        <v>0</v>
      </c>
      <c r="AX2458">
        <f>IFERROR(IF((AC2458-AD2458)&lt;0,1,0),0)</f>
        <v>0</v>
      </c>
      <c r="AY2458">
        <f>SUM(AP2458:AX2458)</f>
        <v>4</v>
      </c>
    </row>
    <row r="2459" spans="1:51" x14ac:dyDescent="0.45">
      <c r="A2459" s="1" t="s">
        <v>2997</v>
      </c>
      <c r="B2459" s="2">
        <v>4405478</v>
      </c>
      <c r="C2459" s="3" t="s">
        <v>5337</v>
      </c>
      <c r="D2459" s="5">
        <v>57.1</v>
      </c>
      <c r="E2459" s="5">
        <v>6815.0200986</v>
      </c>
      <c r="F2459" s="3" t="s">
        <v>4480</v>
      </c>
      <c r="G2459" s="3" t="s">
        <v>4491</v>
      </c>
      <c r="H2459" s="3" t="s">
        <v>4663</v>
      </c>
      <c r="I2459" s="3" t="s">
        <v>4663</v>
      </c>
      <c r="J2459" s="3" t="s">
        <v>4595</v>
      </c>
      <c r="K2459" s="6">
        <v>2491000</v>
      </c>
      <c r="L2459" s="6">
        <v>2513000</v>
      </c>
      <c r="M2459" s="6" t="s">
        <v>4474</v>
      </c>
      <c r="N2459" s="6" t="s">
        <v>4474</v>
      </c>
      <c r="O2459" s="6" t="s">
        <v>4474</v>
      </c>
      <c r="P2459" s="6" t="s">
        <v>4474</v>
      </c>
      <c r="Q2459" s="6">
        <v>548000</v>
      </c>
      <c r="R2459" s="6">
        <v>584000</v>
      </c>
      <c r="S2459" s="6">
        <v>2625000</v>
      </c>
      <c r="T2459" s="6">
        <v>2544000</v>
      </c>
      <c r="U2459" s="6">
        <v>20965000</v>
      </c>
      <c r="V2459" s="6">
        <v>20499000</v>
      </c>
      <c r="W2459" s="6">
        <v>25578000</v>
      </c>
      <c r="X2459" s="6">
        <v>25085000</v>
      </c>
      <c r="Y2459" s="6">
        <v>20948000</v>
      </c>
      <c r="Z2459" s="6">
        <v>20359000</v>
      </c>
      <c r="AA2459" s="6" t="s">
        <v>4474</v>
      </c>
      <c r="AB2459" s="6" t="s">
        <v>4474</v>
      </c>
      <c r="AC2459" s="6">
        <v>119403628</v>
      </c>
      <c r="AD2459" s="6">
        <v>119758091</v>
      </c>
      <c r="AF2459">
        <f>Q2459/W2459</f>
        <v>2.1424661818750489E-2</v>
      </c>
      <c r="AG2459">
        <f>R2459/X2459</f>
        <v>2.3280845126569662E-2</v>
      </c>
      <c r="AH2459">
        <f>U2459/W2459</f>
        <v>0.8196496989600438</v>
      </c>
      <c r="AI2459">
        <f>V2459/X2459</f>
        <v>0.81718158261909513</v>
      </c>
      <c r="AJ2459" t="e">
        <f>Y2459/AA2459</f>
        <v>#VALUE!</v>
      </c>
      <c r="AK2459" t="e">
        <f>Z2459/AB2459</f>
        <v>#VALUE!</v>
      </c>
      <c r="AL2459" t="e">
        <f>O2459/K2459</f>
        <v>#VALUE!</v>
      </c>
      <c r="AM2459" t="e">
        <f>P2459/L2459</f>
        <v>#VALUE!</v>
      </c>
      <c r="AN2459">
        <f>K2459/W2459</f>
        <v>9.7388380639612165E-2</v>
      </c>
      <c r="AO2459">
        <f>L2459/X2459</f>
        <v>0.10017939007374925</v>
      </c>
      <c r="AP2459">
        <f>IF(OR(Q2459&lt;0, Q2459="NA"), 0, 1)</f>
        <v>1</v>
      </c>
      <c r="AQ2459">
        <f>IF(OR(S2459&lt;0, S2459="NA"), 0, 1)</f>
        <v>1</v>
      </c>
      <c r="AR2459">
        <f>IFERROR(IF((AF2459-AG2459)&gt;0,1,0),0)</f>
        <v>0</v>
      </c>
      <c r="AS2459">
        <f>IFERROR(IF((S2459-Q2459)&gt;0,1,0),0)</f>
        <v>1</v>
      </c>
      <c r="AT2459">
        <f>IFERROR(IF((AH2459-AI2459)&lt;0,1,0),0)</f>
        <v>0</v>
      </c>
      <c r="AU2459">
        <f>IFERROR(IF((AJ2459-AK2459)&gt;0,1,0),0)</f>
        <v>0</v>
      </c>
      <c r="AV2459">
        <f>IFERROR(IF((AL2459-AM2459)&gt;0,1,0),0)</f>
        <v>0</v>
      </c>
      <c r="AW2459">
        <f>IFERROR(IF((AN2459-AO2459)&gt;0,1,0),0)</f>
        <v>0</v>
      </c>
      <c r="AX2459">
        <f>IFERROR(IF((AC2459-AD2459)&lt;0,1,0),0)</f>
        <v>1</v>
      </c>
      <c r="AY2459">
        <f>SUM(AP2459:AX2459)</f>
        <v>4</v>
      </c>
    </row>
    <row r="2460" spans="1:51" x14ac:dyDescent="0.45">
      <c r="A2460" s="1" t="s">
        <v>3003</v>
      </c>
      <c r="B2460" s="2">
        <v>107411</v>
      </c>
      <c r="C2460" s="3" t="s">
        <v>5337</v>
      </c>
      <c r="D2460" s="5">
        <v>34.74</v>
      </c>
      <c r="E2460" s="5">
        <v>273.35023092</v>
      </c>
      <c r="F2460" s="3" t="s">
        <v>4480</v>
      </c>
      <c r="G2460" s="3" t="s">
        <v>4491</v>
      </c>
      <c r="H2460" s="3" t="s">
        <v>4491</v>
      </c>
      <c r="I2460" s="3" t="s">
        <v>4831</v>
      </c>
      <c r="J2460" s="3" t="s">
        <v>5032</v>
      </c>
      <c r="K2460" s="6">
        <v>1028500</v>
      </c>
      <c r="L2460" s="6">
        <v>1018200</v>
      </c>
      <c r="M2460" s="6">
        <v>613500</v>
      </c>
      <c r="N2460" s="6">
        <v>606300</v>
      </c>
      <c r="O2460" s="6">
        <v>604100</v>
      </c>
      <c r="P2460" s="6">
        <v>596000</v>
      </c>
      <c r="Q2460" s="6">
        <v>14500</v>
      </c>
      <c r="R2460" s="6">
        <v>1600</v>
      </c>
      <c r="S2460" s="6">
        <v>-74000</v>
      </c>
      <c r="T2460" s="6">
        <v>284100</v>
      </c>
      <c r="U2460" s="6">
        <v>10798700</v>
      </c>
      <c r="V2460" s="6">
        <v>10541700</v>
      </c>
      <c r="W2460" s="6">
        <v>13226700</v>
      </c>
      <c r="X2460" s="6">
        <v>13084700</v>
      </c>
      <c r="Y2460" s="6">
        <v>2212500</v>
      </c>
      <c r="Z2460" s="6">
        <v>2111500</v>
      </c>
      <c r="AA2460" s="6">
        <v>1416100</v>
      </c>
      <c r="AB2460" s="6">
        <v>1581200</v>
      </c>
      <c r="AC2460" s="6">
        <v>7868458</v>
      </c>
      <c r="AD2460" s="6">
        <v>7845055</v>
      </c>
      <c r="AF2460">
        <f>Q2460/W2460</f>
        <v>1.096267398519661E-3</v>
      </c>
      <c r="AG2460">
        <f>R2460/X2460</f>
        <v>1.2228022041009729E-4</v>
      </c>
      <c r="AH2460">
        <f>U2460/W2460</f>
        <v>0.81643191423408712</v>
      </c>
      <c r="AI2460">
        <f>V2460/X2460</f>
        <v>0.80565087468570162</v>
      </c>
      <c r="AJ2460">
        <f>Y2460/AA2460</f>
        <v>1.5623896617470518</v>
      </c>
      <c r="AK2460">
        <f>Z2460/AB2460</f>
        <v>1.3353781937768783</v>
      </c>
      <c r="AL2460">
        <f>O2460/K2460</f>
        <v>0.58736023334953813</v>
      </c>
      <c r="AM2460">
        <f>P2460/L2460</f>
        <v>0.58534669023767427</v>
      </c>
      <c r="AN2460">
        <f>K2460/W2460</f>
        <v>7.7759380646722165E-2</v>
      </c>
      <c r="AO2460">
        <f>L2460/X2460</f>
        <v>7.7816075263475656E-2</v>
      </c>
      <c r="AP2460">
        <f>IF(OR(Q2460&lt;0, Q2460="NA"), 0, 1)</f>
        <v>1</v>
      </c>
      <c r="AQ2460">
        <f>IF(OR(S2460&lt;0, S2460="NA"), 0, 1)</f>
        <v>0</v>
      </c>
      <c r="AR2460">
        <f>IFERROR(IF((AF2460-AG2460)&gt;0,1,0),0)</f>
        <v>1</v>
      </c>
      <c r="AS2460">
        <f>IFERROR(IF((S2460-Q2460)&gt;0,1,0),0)</f>
        <v>0</v>
      </c>
      <c r="AT2460">
        <f>IFERROR(IF((AH2460-AI2460)&lt;0,1,0),0)</f>
        <v>0</v>
      </c>
      <c r="AU2460">
        <f>IFERROR(IF((AJ2460-AK2460)&gt;0,1,0),0)</f>
        <v>1</v>
      </c>
      <c r="AV2460">
        <f>IFERROR(IF((AL2460-AM2460)&gt;0,1,0),0)</f>
        <v>1</v>
      </c>
      <c r="AW2460">
        <f>IFERROR(IF((AN2460-AO2460)&gt;0,1,0),0)</f>
        <v>0</v>
      </c>
      <c r="AX2460">
        <f>IFERROR(IF((AC2460-AD2460)&lt;0,1,0),0)</f>
        <v>0</v>
      </c>
      <c r="AY2460">
        <f>SUM(AP2460:AX2460)</f>
        <v>4</v>
      </c>
    </row>
    <row r="2461" spans="1:51" x14ac:dyDescent="0.45">
      <c r="A2461" s="1" t="s">
        <v>3006</v>
      </c>
      <c r="B2461" s="2">
        <v>4999679</v>
      </c>
      <c r="C2461" s="3" t="s">
        <v>5337</v>
      </c>
      <c r="D2461" s="5">
        <v>14.01</v>
      </c>
      <c r="E2461" s="5">
        <v>374.18570672999999</v>
      </c>
      <c r="F2461" s="3" t="s">
        <v>4500</v>
      </c>
      <c r="G2461" s="3" t="s">
        <v>4501</v>
      </c>
      <c r="H2461" s="3" t="s">
        <v>4502</v>
      </c>
      <c r="I2461" s="3" t="s">
        <v>4538</v>
      </c>
      <c r="J2461" s="3" t="s">
        <v>4938</v>
      </c>
      <c r="K2461" s="6">
        <v>253431</v>
      </c>
      <c r="L2461" s="6">
        <v>248160</v>
      </c>
      <c r="M2461" s="6">
        <v>2738</v>
      </c>
      <c r="N2461" s="6">
        <v>3870</v>
      </c>
      <c r="O2461" s="6">
        <v>-7338</v>
      </c>
      <c r="P2461" s="6">
        <v>-5565</v>
      </c>
      <c r="Q2461" s="6">
        <v>-9705</v>
      </c>
      <c r="R2461" s="6">
        <v>-5056</v>
      </c>
      <c r="S2461" s="6">
        <v>24272</v>
      </c>
      <c r="T2461" s="6">
        <v>18109</v>
      </c>
      <c r="U2461" s="6">
        <v>3000</v>
      </c>
      <c r="V2461" s="6">
        <v>8500</v>
      </c>
      <c r="W2461" s="6">
        <v>149604</v>
      </c>
      <c r="X2461" s="6">
        <v>151470</v>
      </c>
      <c r="Y2461" s="6">
        <v>55089</v>
      </c>
      <c r="Z2461" s="6">
        <v>55570</v>
      </c>
      <c r="AA2461" s="6">
        <v>50863</v>
      </c>
      <c r="AB2461" s="6">
        <v>48478</v>
      </c>
      <c r="AC2461" s="6">
        <v>27000000</v>
      </c>
      <c r="AD2461" s="6">
        <v>26800000</v>
      </c>
      <c r="AF2461">
        <f>Q2461/W2461</f>
        <v>-6.4871260126734581E-2</v>
      </c>
      <c r="AG2461">
        <f>R2461/X2461</f>
        <v>-3.3379547105037301E-2</v>
      </c>
      <c r="AH2461">
        <f>U2461/W2461</f>
        <v>2.0052939760968957E-2</v>
      </c>
      <c r="AI2461">
        <f>V2461/X2461</f>
        <v>5.6116722783389451E-2</v>
      </c>
      <c r="AJ2461">
        <f>Y2461/AA2461</f>
        <v>1.0830859367320056</v>
      </c>
      <c r="AK2461">
        <f>Z2461/AB2461</f>
        <v>1.1462931639094023</v>
      </c>
      <c r="AL2461">
        <f>O2461/K2461</f>
        <v>-2.8954626703126294E-2</v>
      </c>
      <c r="AM2461">
        <f>P2461/L2461</f>
        <v>-2.2425048355899421E-2</v>
      </c>
      <c r="AN2461">
        <f>K2461/W2461</f>
        <v>1.6940121921873748</v>
      </c>
      <c r="AO2461">
        <f>L2461/X2461</f>
        <v>1.6383442265795207</v>
      </c>
      <c r="AP2461">
        <f>IF(OR(Q2461&lt;0, Q2461="NA"), 0, 1)</f>
        <v>0</v>
      </c>
      <c r="AQ2461">
        <f>IF(OR(S2461&lt;0, S2461="NA"), 0, 1)</f>
        <v>1</v>
      </c>
      <c r="AR2461">
        <f>IFERROR(IF((AF2461-AG2461)&gt;0,1,0),0)</f>
        <v>0</v>
      </c>
      <c r="AS2461">
        <f>IFERROR(IF((S2461-Q2461)&gt;0,1,0),0)</f>
        <v>1</v>
      </c>
      <c r="AT2461">
        <f>IFERROR(IF((AH2461-AI2461)&lt;0,1,0),0)</f>
        <v>1</v>
      </c>
      <c r="AU2461">
        <f>IFERROR(IF((AJ2461-AK2461)&gt;0,1,0),0)</f>
        <v>0</v>
      </c>
      <c r="AV2461">
        <f>IFERROR(IF((AL2461-AM2461)&gt;0,1,0),0)</f>
        <v>0</v>
      </c>
      <c r="AW2461">
        <f>IFERROR(IF((AN2461-AO2461)&gt;0,1,0),0)</f>
        <v>1</v>
      </c>
      <c r="AX2461">
        <f>IFERROR(IF((AC2461-AD2461)&lt;0,1,0),0)</f>
        <v>0</v>
      </c>
      <c r="AY2461">
        <f>SUM(AP2461:AX2461)</f>
        <v>4</v>
      </c>
    </row>
    <row r="2462" spans="1:51" x14ac:dyDescent="0.45">
      <c r="A2462" s="1" t="s">
        <v>3008</v>
      </c>
      <c r="B2462" s="2">
        <v>4248918</v>
      </c>
      <c r="C2462" s="3" t="s">
        <v>5338</v>
      </c>
      <c r="D2462" s="7">
        <v>5.09</v>
      </c>
      <c r="E2462" s="5">
        <v>607.49150509000003</v>
      </c>
      <c r="F2462" s="3" t="s">
        <v>4480</v>
      </c>
      <c r="G2462" s="3" t="s">
        <v>4491</v>
      </c>
      <c r="H2462" s="3" t="s">
        <v>4492</v>
      </c>
      <c r="I2462" s="3" t="s">
        <v>4802</v>
      </c>
      <c r="J2462" s="3" t="s">
        <v>4932</v>
      </c>
      <c r="K2462" s="6">
        <v>95887</v>
      </c>
      <c r="L2462" s="6">
        <v>98417</v>
      </c>
      <c r="M2462" s="6">
        <v>6518</v>
      </c>
      <c r="N2462" s="6">
        <v>9022</v>
      </c>
      <c r="O2462" s="6">
        <v>4902</v>
      </c>
      <c r="P2462" s="6">
        <v>7572</v>
      </c>
      <c r="Q2462" s="6">
        <v>4584</v>
      </c>
      <c r="R2462" s="6">
        <v>6150</v>
      </c>
      <c r="S2462" s="6">
        <v>37731</v>
      </c>
      <c r="T2462" s="6">
        <v>46678</v>
      </c>
      <c r="U2462" s="6">
        <v>134002</v>
      </c>
      <c r="V2462" s="6">
        <v>135787</v>
      </c>
      <c r="W2462" s="6">
        <v>395707</v>
      </c>
      <c r="X2462" s="6">
        <v>382802</v>
      </c>
      <c r="Y2462" s="6">
        <v>294728</v>
      </c>
      <c r="Z2462" s="6">
        <v>293215</v>
      </c>
      <c r="AA2462" s="6">
        <v>31280</v>
      </c>
      <c r="AB2462" s="6">
        <v>22010</v>
      </c>
      <c r="AC2462" s="6">
        <v>119255709</v>
      </c>
      <c r="AD2462" s="6">
        <v>119251295</v>
      </c>
      <c r="AF2462">
        <f>Q2462/W2462</f>
        <v>1.158432880894197E-2</v>
      </c>
      <c r="AG2462">
        <f>R2462/X2462</f>
        <v>1.6065746782932169E-2</v>
      </c>
      <c r="AH2462">
        <f>U2462/W2462</f>
        <v>0.33863944787431105</v>
      </c>
      <c r="AI2462">
        <f>V2462/X2462</f>
        <v>0.35471862738439192</v>
      </c>
      <c r="AJ2462">
        <f>Y2462/AA2462</f>
        <v>9.4222506393861885</v>
      </c>
      <c r="AK2462">
        <f>Z2462/AB2462</f>
        <v>13.32189913675602</v>
      </c>
      <c r="AL2462">
        <f>O2462/K2462</f>
        <v>5.1122675649462386E-2</v>
      </c>
      <c r="AM2462">
        <f>P2462/L2462</f>
        <v>7.6937927390593089E-2</v>
      </c>
      <c r="AN2462">
        <f>K2462/W2462</f>
        <v>0.24231817986540546</v>
      </c>
      <c r="AO2462">
        <f>L2462/X2462</f>
        <v>0.2570963579082659</v>
      </c>
      <c r="AP2462">
        <f>IF(OR(Q2462&lt;0, Q2462="NA"), 0, 1)</f>
        <v>1</v>
      </c>
      <c r="AQ2462">
        <f>IF(OR(S2462&lt;0, S2462="NA"), 0, 1)</f>
        <v>1</v>
      </c>
      <c r="AR2462">
        <f>IFERROR(IF((AF2462-AG2462)&gt;0,1,0),0)</f>
        <v>0</v>
      </c>
      <c r="AS2462">
        <f>IFERROR(IF((S2462-Q2462)&gt;0,1,0),0)</f>
        <v>1</v>
      </c>
      <c r="AT2462">
        <f>IFERROR(IF((AH2462-AI2462)&lt;0,1,0),0)</f>
        <v>1</v>
      </c>
      <c r="AU2462">
        <f>IFERROR(IF((AJ2462-AK2462)&gt;0,1,0),0)</f>
        <v>0</v>
      </c>
      <c r="AV2462">
        <f>IFERROR(IF((AL2462-AM2462)&gt;0,1,0),0)</f>
        <v>0</v>
      </c>
      <c r="AW2462">
        <f>IFERROR(IF((AN2462-AO2462)&gt;0,1,0),0)</f>
        <v>0</v>
      </c>
      <c r="AX2462">
        <f>IFERROR(IF((AC2462-AD2462)&lt;0,1,0),0)</f>
        <v>0</v>
      </c>
      <c r="AY2462">
        <f>SUM(AP2462:AX2462)</f>
        <v>4</v>
      </c>
    </row>
    <row r="2463" spans="1:51" x14ac:dyDescent="0.45">
      <c r="A2463" s="1" t="s">
        <v>3014</v>
      </c>
      <c r="B2463" s="2">
        <v>4987570</v>
      </c>
      <c r="C2463" s="3" t="s">
        <v>5336</v>
      </c>
      <c r="D2463" s="7">
        <v>6.61</v>
      </c>
      <c r="E2463" s="5">
        <v>45.19083818</v>
      </c>
      <c r="F2463" s="3" t="s">
        <v>4485</v>
      </c>
      <c r="G2463" s="3" t="s">
        <v>4486</v>
      </c>
      <c r="H2463" s="3" t="s">
        <v>4505</v>
      </c>
      <c r="I2463" s="3" t="s">
        <v>4505</v>
      </c>
      <c r="J2463" s="3" t="s">
        <v>4800</v>
      </c>
      <c r="K2463" s="6">
        <v>33995</v>
      </c>
      <c r="L2463" s="6">
        <v>32629</v>
      </c>
      <c r="M2463" s="6">
        <v>5308</v>
      </c>
      <c r="N2463" s="6">
        <v>5658</v>
      </c>
      <c r="O2463" s="6">
        <v>4821</v>
      </c>
      <c r="P2463" s="6">
        <v>5224</v>
      </c>
      <c r="Q2463" s="6">
        <v>3768</v>
      </c>
      <c r="R2463" s="6">
        <v>4185</v>
      </c>
      <c r="S2463" s="6">
        <v>1781</v>
      </c>
      <c r="T2463" s="6">
        <v>2133</v>
      </c>
      <c r="U2463" s="6" t="s">
        <v>4474</v>
      </c>
      <c r="V2463" s="6" t="s">
        <v>4474</v>
      </c>
      <c r="W2463" s="6">
        <v>25518</v>
      </c>
      <c r="X2463" s="6">
        <v>24862</v>
      </c>
      <c r="Y2463" s="6">
        <v>20072</v>
      </c>
      <c r="Z2463" s="6">
        <v>19478</v>
      </c>
      <c r="AA2463" s="6">
        <v>4950</v>
      </c>
      <c r="AB2463" s="6">
        <v>5237</v>
      </c>
      <c r="AC2463" s="6">
        <v>6813938</v>
      </c>
      <c r="AD2463" s="6">
        <v>6813234</v>
      </c>
      <c r="AF2463">
        <f>Q2463/W2463</f>
        <v>0.14766047495885257</v>
      </c>
      <c r="AG2463">
        <f>R2463/X2463</f>
        <v>0.16832917705735662</v>
      </c>
      <c r="AH2463" t="e">
        <f>U2463/W2463</f>
        <v>#VALUE!</v>
      </c>
      <c r="AI2463" t="e">
        <f>V2463/X2463</f>
        <v>#VALUE!</v>
      </c>
      <c r="AJ2463">
        <f>Y2463/AA2463</f>
        <v>4.0549494949494953</v>
      </c>
      <c r="AK2463">
        <f>Z2463/AB2463</f>
        <v>3.7193049455795304</v>
      </c>
      <c r="AL2463">
        <f>O2463/K2463</f>
        <v>0.14181497279011621</v>
      </c>
      <c r="AM2463">
        <f>P2463/L2463</f>
        <v>0.16010297588035183</v>
      </c>
      <c r="AN2463">
        <f>K2463/W2463</f>
        <v>1.3321968806332785</v>
      </c>
      <c r="AO2463">
        <f>L2463/X2463</f>
        <v>1.3124044726892445</v>
      </c>
      <c r="AP2463">
        <f>IF(OR(Q2463&lt;0, Q2463="NA"), 0, 1)</f>
        <v>1</v>
      </c>
      <c r="AQ2463">
        <f>IF(OR(S2463&lt;0, S2463="NA"), 0, 1)</f>
        <v>1</v>
      </c>
      <c r="AR2463">
        <f>IFERROR(IF((AF2463-AG2463)&gt;0,1,0),0)</f>
        <v>0</v>
      </c>
      <c r="AS2463">
        <f>IFERROR(IF((S2463-Q2463)&gt;0,1,0),0)</f>
        <v>0</v>
      </c>
      <c r="AT2463">
        <f>IFERROR(IF((AH2463-AI2463)&lt;0,1,0),0)</f>
        <v>0</v>
      </c>
      <c r="AU2463">
        <f>IFERROR(IF((AJ2463-AK2463)&gt;0,1,0),0)</f>
        <v>1</v>
      </c>
      <c r="AV2463">
        <f>IFERROR(IF((AL2463-AM2463)&gt;0,1,0),0)</f>
        <v>0</v>
      </c>
      <c r="AW2463">
        <f>IFERROR(IF((AN2463-AO2463)&gt;0,1,0),0)</f>
        <v>1</v>
      </c>
      <c r="AX2463">
        <f>IFERROR(IF((AC2463-AD2463)&lt;0,1,0),0)</f>
        <v>0</v>
      </c>
      <c r="AY2463">
        <f>SUM(AP2463:AX2463)</f>
        <v>4</v>
      </c>
    </row>
    <row r="2464" spans="1:51" x14ac:dyDescent="0.45">
      <c r="A2464" s="1" t="s">
        <v>3018</v>
      </c>
      <c r="B2464" s="2">
        <v>4163597</v>
      </c>
      <c r="C2464" s="3" t="s">
        <v>5336</v>
      </c>
      <c r="D2464" s="5">
        <v>26.07</v>
      </c>
      <c r="E2464" s="5">
        <v>295.84892963999999</v>
      </c>
      <c r="F2464" s="3" t="s">
        <v>4480</v>
      </c>
      <c r="G2464" s="3" t="s">
        <v>4481</v>
      </c>
      <c r="H2464" s="3" t="s">
        <v>4481</v>
      </c>
      <c r="I2464" s="3" t="s">
        <v>4482</v>
      </c>
      <c r="J2464" s="3" t="s">
        <v>4484</v>
      </c>
      <c r="K2464" s="6">
        <v>106247</v>
      </c>
      <c r="L2464" s="6">
        <v>104826</v>
      </c>
      <c r="M2464" s="6" t="s">
        <v>4474</v>
      </c>
      <c r="N2464" s="6" t="s">
        <v>4474</v>
      </c>
      <c r="O2464" s="6">
        <v>72303</v>
      </c>
      <c r="P2464" s="6">
        <v>78723</v>
      </c>
      <c r="Q2464" s="6">
        <v>28843</v>
      </c>
      <c r="R2464" s="6">
        <v>34665</v>
      </c>
      <c r="S2464" s="6">
        <v>37787</v>
      </c>
      <c r="T2464" s="6">
        <v>38419</v>
      </c>
      <c r="U2464" s="6">
        <v>19573</v>
      </c>
      <c r="V2464" s="6">
        <v>19555</v>
      </c>
      <c r="W2464" s="6">
        <v>2519099</v>
      </c>
      <c r="X2464" s="6">
        <v>2481157</v>
      </c>
      <c r="Y2464" s="6" t="s">
        <v>4474</v>
      </c>
      <c r="Z2464" s="6" t="s">
        <v>4474</v>
      </c>
      <c r="AA2464" s="6" t="s">
        <v>4474</v>
      </c>
      <c r="AB2464" s="6" t="s">
        <v>4474</v>
      </c>
      <c r="AC2464" s="6">
        <v>11348252</v>
      </c>
      <c r="AD2464" s="6">
        <v>11327342</v>
      </c>
      <c r="AF2464">
        <f>Q2464/W2464</f>
        <v>1.1449728652982674E-2</v>
      </c>
      <c r="AG2464">
        <f>R2464/X2464</f>
        <v>1.3971304516401018E-2</v>
      </c>
      <c r="AH2464">
        <f>U2464/W2464</f>
        <v>7.7698415187334837E-3</v>
      </c>
      <c r="AI2464">
        <f>V2464/X2464</f>
        <v>7.8814037160889056E-3</v>
      </c>
      <c r="AJ2464" t="e">
        <f>Y2464/AA2464</f>
        <v>#VALUE!</v>
      </c>
      <c r="AK2464" t="e">
        <f>Z2464/AB2464</f>
        <v>#VALUE!</v>
      </c>
      <c r="AL2464">
        <f>O2464/K2464</f>
        <v>0.68051803815637146</v>
      </c>
      <c r="AM2464">
        <f>P2464/L2464</f>
        <v>0.75098735046648735</v>
      </c>
      <c r="AN2464">
        <f>K2464/W2464</f>
        <v>4.2176587740299212E-2</v>
      </c>
      <c r="AO2464">
        <f>L2464/X2464</f>
        <v>4.2248837941331406E-2</v>
      </c>
      <c r="AP2464">
        <f>IF(OR(Q2464&lt;0, Q2464="NA"), 0, 1)</f>
        <v>1</v>
      </c>
      <c r="AQ2464">
        <f>IF(OR(S2464&lt;0, S2464="NA"), 0, 1)</f>
        <v>1</v>
      </c>
      <c r="AR2464">
        <f>IFERROR(IF((AF2464-AG2464)&gt;0,1,0),0)</f>
        <v>0</v>
      </c>
      <c r="AS2464">
        <f>IFERROR(IF((S2464-Q2464)&gt;0,1,0),0)</f>
        <v>1</v>
      </c>
      <c r="AT2464">
        <f>IFERROR(IF((AH2464-AI2464)&lt;0,1,0),0)</f>
        <v>1</v>
      </c>
      <c r="AU2464">
        <f>IFERROR(IF((AJ2464-AK2464)&gt;0,1,0),0)</f>
        <v>0</v>
      </c>
      <c r="AV2464">
        <f>IFERROR(IF((AL2464-AM2464)&gt;0,1,0),0)</f>
        <v>0</v>
      </c>
      <c r="AW2464">
        <f>IFERROR(IF((AN2464-AO2464)&gt;0,1,0),0)</f>
        <v>0</v>
      </c>
      <c r="AX2464">
        <f>IFERROR(IF((AC2464-AD2464)&lt;0,1,0),0)</f>
        <v>0</v>
      </c>
      <c r="AY2464">
        <f>SUM(AP2464:AX2464)</f>
        <v>4</v>
      </c>
    </row>
    <row r="2465" spans="1:51" x14ac:dyDescent="0.45">
      <c r="A2465" s="1" t="s">
        <v>3019</v>
      </c>
      <c r="B2465" s="2">
        <v>10744431</v>
      </c>
      <c r="C2465" s="3" t="s">
        <v>5338</v>
      </c>
      <c r="D2465" s="5">
        <v>5.16</v>
      </c>
      <c r="E2465" s="5">
        <v>196.14979416</v>
      </c>
      <c r="F2465" s="3" t="s">
        <v>4470</v>
      </c>
      <c r="G2465" s="3" t="s">
        <v>4512</v>
      </c>
      <c r="H2465" s="3" t="s">
        <v>4513</v>
      </c>
      <c r="I2465" s="3" t="s">
        <v>4514</v>
      </c>
      <c r="J2465" s="3" t="s">
        <v>4515</v>
      </c>
      <c r="K2465" s="6">
        <v>2647</v>
      </c>
      <c r="L2465" s="6">
        <v>2079</v>
      </c>
      <c r="M2465" s="6">
        <v>-59809</v>
      </c>
      <c r="N2465" s="6">
        <v>-57996</v>
      </c>
      <c r="O2465" s="6">
        <v>-60105</v>
      </c>
      <c r="P2465" s="6">
        <v>-58287</v>
      </c>
      <c r="Q2465" s="6">
        <v>-57687</v>
      </c>
      <c r="R2465" s="6">
        <v>-55577</v>
      </c>
      <c r="S2465" s="6">
        <v>-47994</v>
      </c>
      <c r="T2465" s="6">
        <v>-44576</v>
      </c>
      <c r="U2465" s="6" t="s">
        <v>4474</v>
      </c>
      <c r="V2465" s="6" t="s">
        <v>4474</v>
      </c>
      <c r="W2465" s="6">
        <v>75319</v>
      </c>
      <c r="X2465" s="6">
        <v>72383</v>
      </c>
      <c r="Y2465" s="6">
        <v>68553</v>
      </c>
      <c r="Z2465" s="6">
        <v>66481</v>
      </c>
      <c r="AA2465" s="6">
        <v>16218</v>
      </c>
      <c r="AB2465" s="6">
        <v>14504</v>
      </c>
      <c r="AC2465" s="6">
        <v>37942905</v>
      </c>
      <c r="AD2465" s="6">
        <v>35824571</v>
      </c>
      <c r="AF2465">
        <f>Q2465/W2465</f>
        <v>-0.76590236195382311</v>
      </c>
      <c r="AG2465">
        <f>R2465/X2465</f>
        <v>-0.76781841040023213</v>
      </c>
      <c r="AH2465" t="e">
        <f>U2465/W2465</f>
        <v>#VALUE!</v>
      </c>
      <c r="AI2465" t="e">
        <f>V2465/X2465</f>
        <v>#VALUE!</v>
      </c>
      <c r="AJ2465">
        <f>Y2465/AA2465</f>
        <v>4.2269700332963378</v>
      </c>
      <c r="AK2465">
        <f>Z2465/AB2465</f>
        <v>4.5836321014892443</v>
      </c>
      <c r="AL2465">
        <f>O2465/K2465</f>
        <v>-22.706837929731773</v>
      </c>
      <c r="AM2465">
        <f>P2465/L2465</f>
        <v>-28.036075036075037</v>
      </c>
      <c r="AN2465">
        <f>K2465/W2465</f>
        <v>3.5143854804232662E-2</v>
      </c>
      <c r="AO2465">
        <f>L2465/X2465</f>
        <v>2.8722213779478607E-2</v>
      </c>
      <c r="AP2465">
        <f>IF(OR(Q2465&lt;0, Q2465="NA"), 0, 1)</f>
        <v>0</v>
      </c>
      <c r="AQ2465">
        <f>IF(OR(S2465&lt;0, S2465="NA"), 0, 1)</f>
        <v>0</v>
      </c>
      <c r="AR2465">
        <f>IFERROR(IF((AF2465-AG2465)&gt;0,1,0),0)</f>
        <v>1</v>
      </c>
      <c r="AS2465">
        <f>IFERROR(IF((S2465-Q2465)&gt;0,1,0),0)</f>
        <v>1</v>
      </c>
      <c r="AT2465">
        <f>IFERROR(IF((AH2465-AI2465)&lt;0,1,0),0)</f>
        <v>0</v>
      </c>
      <c r="AU2465">
        <f>IFERROR(IF((AJ2465-AK2465)&gt;0,1,0),0)</f>
        <v>0</v>
      </c>
      <c r="AV2465">
        <f>IFERROR(IF((AL2465-AM2465)&gt;0,1,0),0)</f>
        <v>1</v>
      </c>
      <c r="AW2465">
        <f>IFERROR(IF((AN2465-AO2465)&gt;0,1,0),0)</f>
        <v>1</v>
      </c>
      <c r="AX2465">
        <f>IFERROR(IF((AC2465-AD2465)&lt;0,1,0),0)</f>
        <v>0</v>
      </c>
      <c r="AY2465">
        <f>SUM(AP2465:AX2465)</f>
        <v>4</v>
      </c>
    </row>
    <row r="2466" spans="1:51" x14ac:dyDescent="0.45">
      <c r="A2466" s="1" t="s">
        <v>3028</v>
      </c>
      <c r="B2466" s="2">
        <v>4087066</v>
      </c>
      <c r="C2466" s="3" t="s">
        <v>5337</v>
      </c>
      <c r="D2466" s="5">
        <v>64.45</v>
      </c>
      <c r="E2466" s="5">
        <v>3898.8151624500001</v>
      </c>
      <c r="F2466" s="3" t="s">
        <v>4651</v>
      </c>
      <c r="G2466" s="3" t="s">
        <v>4651</v>
      </c>
      <c r="H2466" s="3" t="s">
        <v>4779</v>
      </c>
      <c r="I2466" s="3" t="s">
        <v>4780</v>
      </c>
      <c r="J2466" s="3" t="s">
        <v>5213</v>
      </c>
      <c r="K2466" s="6">
        <v>890253</v>
      </c>
      <c r="L2466" s="6">
        <v>886525</v>
      </c>
      <c r="M2466" s="6">
        <v>440086</v>
      </c>
      <c r="N2466" s="6">
        <v>431969</v>
      </c>
      <c r="O2466" s="6">
        <v>180022</v>
      </c>
      <c r="P2466" s="6">
        <v>181461</v>
      </c>
      <c r="Q2466" s="6">
        <v>127449</v>
      </c>
      <c r="R2466" s="6">
        <v>139480</v>
      </c>
      <c r="S2466" s="6">
        <v>391445</v>
      </c>
      <c r="T2466" s="6">
        <v>324800</v>
      </c>
      <c r="U2466" s="6">
        <v>2060539</v>
      </c>
      <c r="V2466" s="6">
        <v>2037544</v>
      </c>
      <c r="W2466" s="6">
        <v>5590341</v>
      </c>
      <c r="X2466" s="6">
        <v>5506802</v>
      </c>
      <c r="Y2466" s="6">
        <v>537491</v>
      </c>
      <c r="Z2466" s="6">
        <v>516995</v>
      </c>
      <c r="AA2466" s="6">
        <v>566334</v>
      </c>
      <c r="AB2466" s="6">
        <v>530732</v>
      </c>
      <c r="AC2466" s="6">
        <v>60476526</v>
      </c>
      <c r="AD2466" s="6">
        <v>60453143</v>
      </c>
      <c r="AF2466">
        <f>Q2466/W2466</f>
        <v>2.2798072604157778E-2</v>
      </c>
      <c r="AG2466">
        <f>R2466/X2466</f>
        <v>2.5328675336429383E-2</v>
      </c>
      <c r="AH2466">
        <f>U2466/W2466</f>
        <v>0.36858914330986248</v>
      </c>
      <c r="AI2466">
        <f>V2466/X2466</f>
        <v>0.37000495024153762</v>
      </c>
      <c r="AJ2466">
        <f>Y2466/AA2466</f>
        <v>0.9490706897343264</v>
      </c>
      <c r="AK2466">
        <f>Z2466/AB2466</f>
        <v>0.97411688008260289</v>
      </c>
      <c r="AL2466">
        <f>O2466/K2466</f>
        <v>0.20221442668544784</v>
      </c>
      <c r="AM2466">
        <f>P2466/L2466</f>
        <v>0.20468796706240658</v>
      </c>
      <c r="AN2466">
        <f>K2466/W2466</f>
        <v>0.15924842509607195</v>
      </c>
      <c r="AO2466">
        <f>L2466/X2466</f>
        <v>0.16098726629357657</v>
      </c>
      <c r="AP2466">
        <f>IF(OR(Q2466&lt;0, Q2466="NA"), 0, 1)</f>
        <v>1</v>
      </c>
      <c r="AQ2466">
        <f>IF(OR(S2466&lt;0, S2466="NA"), 0, 1)</f>
        <v>1</v>
      </c>
      <c r="AR2466">
        <f>IFERROR(IF((AF2466-AG2466)&gt;0,1,0),0)</f>
        <v>0</v>
      </c>
      <c r="AS2466">
        <f>IFERROR(IF((S2466-Q2466)&gt;0,1,0),0)</f>
        <v>1</v>
      </c>
      <c r="AT2466">
        <f>IFERROR(IF((AH2466-AI2466)&lt;0,1,0),0)</f>
        <v>1</v>
      </c>
      <c r="AU2466">
        <f>IFERROR(IF((AJ2466-AK2466)&gt;0,1,0),0)</f>
        <v>0</v>
      </c>
      <c r="AV2466">
        <f>IFERROR(IF((AL2466-AM2466)&gt;0,1,0),0)</f>
        <v>0</v>
      </c>
      <c r="AW2466">
        <f>IFERROR(IF((AN2466-AO2466)&gt;0,1,0),0)</f>
        <v>0</v>
      </c>
      <c r="AX2466">
        <f>IFERROR(IF((AC2466-AD2466)&lt;0,1,0),0)</f>
        <v>0</v>
      </c>
      <c r="AY2466">
        <f>SUM(AP2466:AX2466)</f>
        <v>4</v>
      </c>
    </row>
    <row r="2467" spans="1:51" x14ac:dyDescent="0.45">
      <c r="A2467" s="1" t="s">
        <v>3031</v>
      </c>
      <c r="B2467" s="2">
        <v>5136798</v>
      </c>
      <c r="C2467" s="3" t="s">
        <v>5338</v>
      </c>
      <c r="D2467" s="5">
        <v>27.12</v>
      </c>
      <c r="E2467" s="5">
        <v>656.73618432000001</v>
      </c>
      <c r="F2467" s="3" t="s">
        <v>4470</v>
      </c>
      <c r="G2467" s="3" t="s">
        <v>4512</v>
      </c>
      <c r="H2467" s="3" t="s">
        <v>4513</v>
      </c>
      <c r="I2467" s="3" t="s">
        <v>4643</v>
      </c>
      <c r="J2467" s="3" t="s">
        <v>4515</v>
      </c>
      <c r="K2467" s="6">
        <v>189673</v>
      </c>
      <c r="L2467" s="6">
        <v>175072</v>
      </c>
      <c r="M2467" s="6">
        <v>-8747</v>
      </c>
      <c r="N2467" s="6">
        <v>-7714</v>
      </c>
      <c r="O2467" s="6">
        <v>-29021</v>
      </c>
      <c r="P2467" s="6">
        <v>-26978</v>
      </c>
      <c r="Q2467" s="6">
        <v>-28444</v>
      </c>
      <c r="R2467" s="6">
        <v>-25116</v>
      </c>
      <c r="S2467" s="6">
        <v>-30604</v>
      </c>
      <c r="T2467" s="6">
        <v>-28994</v>
      </c>
      <c r="U2467" s="6">
        <v>72514</v>
      </c>
      <c r="V2467" s="6">
        <v>9782</v>
      </c>
      <c r="W2467" s="6">
        <v>489294</v>
      </c>
      <c r="X2467" s="6">
        <v>430761</v>
      </c>
      <c r="Y2467" s="6">
        <v>248312</v>
      </c>
      <c r="Z2467" s="6">
        <v>193783</v>
      </c>
      <c r="AA2467" s="6">
        <v>34625</v>
      </c>
      <c r="AB2467" s="6">
        <v>39569</v>
      </c>
      <c r="AC2467" s="6">
        <v>24214046</v>
      </c>
      <c r="AD2467" s="6">
        <v>24216738</v>
      </c>
      <c r="AF2467">
        <f>Q2467/W2467</f>
        <v>-5.8132738190127001E-2</v>
      </c>
      <c r="AG2467">
        <f>R2467/X2467</f>
        <v>-5.8306114063250848E-2</v>
      </c>
      <c r="AH2467">
        <f>U2467/W2467</f>
        <v>0.14820128593442797</v>
      </c>
      <c r="AI2467">
        <f>V2467/X2467</f>
        <v>2.2708648183099214E-2</v>
      </c>
      <c r="AJ2467">
        <f>Y2467/AA2467</f>
        <v>7.1714657039711192</v>
      </c>
      <c r="AK2467">
        <f>Z2467/AB2467</f>
        <v>4.897343880310344</v>
      </c>
      <c r="AL2467">
        <f>O2467/K2467</f>
        <v>-0.15300543567086511</v>
      </c>
      <c r="AM2467">
        <f>P2467/L2467</f>
        <v>-0.15409660025589472</v>
      </c>
      <c r="AN2467">
        <f>K2467/W2467</f>
        <v>0.38764628219434533</v>
      </c>
      <c r="AO2467">
        <f>L2467/X2467</f>
        <v>0.40642490847592982</v>
      </c>
      <c r="AP2467">
        <f>IF(OR(Q2467&lt;0, Q2467="NA"), 0, 1)</f>
        <v>0</v>
      </c>
      <c r="AQ2467">
        <f>IF(OR(S2467&lt;0, S2467="NA"), 0, 1)</f>
        <v>0</v>
      </c>
      <c r="AR2467">
        <f>IFERROR(IF((AF2467-AG2467)&gt;0,1,0),0)</f>
        <v>1</v>
      </c>
      <c r="AS2467">
        <f>IFERROR(IF((S2467-Q2467)&gt;0,1,0),0)</f>
        <v>0</v>
      </c>
      <c r="AT2467">
        <f>IFERROR(IF((AH2467-AI2467)&lt;0,1,0),0)</f>
        <v>0</v>
      </c>
      <c r="AU2467">
        <f>IFERROR(IF((AJ2467-AK2467)&gt;0,1,0),0)</f>
        <v>1</v>
      </c>
      <c r="AV2467">
        <f>IFERROR(IF((AL2467-AM2467)&gt;0,1,0),0)</f>
        <v>1</v>
      </c>
      <c r="AW2467">
        <f>IFERROR(IF((AN2467-AO2467)&gt;0,1,0),0)</f>
        <v>0</v>
      </c>
      <c r="AX2467">
        <f>IFERROR(IF((AC2467-AD2467)&lt;0,1,0),0)</f>
        <v>1</v>
      </c>
      <c r="AY2467">
        <f>SUM(AP2467:AX2467)</f>
        <v>4</v>
      </c>
    </row>
    <row r="2468" spans="1:51" x14ac:dyDescent="0.45">
      <c r="A2468" s="1" t="s">
        <v>3037</v>
      </c>
      <c r="B2468" s="2">
        <v>4057017</v>
      </c>
      <c r="C2468" s="3" t="s">
        <v>5335</v>
      </c>
      <c r="D2468" s="5">
        <v>78.569999999999993</v>
      </c>
      <c r="E2468" s="5">
        <v>3286.4233671900001</v>
      </c>
      <c r="F2468" s="3" t="s">
        <v>4651</v>
      </c>
      <c r="G2468" s="3" t="s">
        <v>4651</v>
      </c>
      <c r="H2468" s="3" t="s">
        <v>4652</v>
      </c>
      <c r="I2468" s="3" t="s">
        <v>4652</v>
      </c>
      <c r="J2468" s="3" t="s">
        <v>4653</v>
      </c>
      <c r="K2468" s="6">
        <v>1341750</v>
      </c>
      <c r="L2468" s="6">
        <v>1361773</v>
      </c>
      <c r="M2468" s="6">
        <v>497775</v>
      </c>
      <c r="N2468" s="6">
        <v>508769</v>
      </c>
      <c r="O2468" s="6">
        <v>394178</v>
      </c>
      <c r="P2468" s="6">
        <v>407676</v>
      </c>
      <c r="Q2468" s="6">
        <v>304579</v>
      </c>
      <c r="R2468" s="6">
        <v>311074</v>
      </c>
      <c r="S2468" s="6">
        <v>408779</v>
      </c>
      <c r="T2468" s="6">
        <v>443463</v>
      </c>
      <c r="U2468" s="6">
        <v>943663</v>
      </c>
      <c r="V2468" s="6">
        <v>943592</v>
      </c>
      <c r="W2468" s="6">
        <v>3566739</v>
      </c>
      <c r="X2468" s="6">
        <v>3460783</v>
      </c>
      <c r="Y2468" s="6">
        <v>650313</v>
      </c>
      <c r="Z2468" s="6">
        <v>614128</v>
      </c>
      <c r="AA2468" s="6">
        <v>299590</v>
      </c>
      <c r="AB2468" s="6">
        <v>270952</v>
      </c>
      <c r="AC2468" s="6">
        <v>41827967</v>
      </c>
      <c r="AD2468" s="6">
        <v>41814425</v>
      </c>
      <c r="AF2468">
        <f>Q2468/W2468</f>
        <v>8.5394249481108658E-2</v>
      </c>
      <c r="AG2468">
        <f>R2468/X2468</f>
        <v>8.988543921996843E-2</v>
      </c>
      <c r="AH2468">
        <f>U2468/W2468</f>
        <v>0.2645730455746832</v>
      </c>
      <c r="AI2468">
        <f>V2468/X2468</f>
        <v>0.27265274939226181</v>
      </c>
      <c r="AJ2468">
        <f>Y2468/AA2468</f>
        <v>2.1706765913415</v>
      </c>
      <c r="AK2468">
        <f>Z2468/AB2468</f>
        <v>2.266556438040686</v>
      </c>
      <c r="AL2468">
        <f>O2468/K2468</f>
        <v>0.2937790199366499</v>
      </c>
      <c r="AM2468">
        <f>P2468/L2468</f>
        <v>0.299371481149942</v>
      </c>
      <c r="AN2468">
        <f>K2468/W2468</f>
        <v>0.37618395963371581</v>
      </c>
      <c r="AO2468">
        <f>L2468/X2468</f>
        <v>0.3934869652330123</v>
      </c>
      <c r="AP2468">
        <f>IF(OR(Q2468&lt;0, Q2468="NA"), 0, 1)</f>
        <v>1</v>
      </c>
      <c r="AQ2468">
        <f>IF(OR(S2468&lt;0, S2468="NA"), 0, 1)</f>
        <v>1</v>
      </c>
      <c r="AR2468">
        <f>IFERROR(IF((AF2468-AG2468)&gt;0,1,0),0)</f>
        <v>0</v>
      </c>
      <c r="AS2468">
        <f>IFERROR(IF((S2468-Q2468)&gt;0,1,0),0)</f>
        <v>1</v>
      </c>
      <c r="AT2468">
        <f>IFERROR(IF((AH2468-AI2468)&lt;0,1,0),0)</f>
        <v>1</v>
      </c>
      <c r="AU2468">
        <f>IFERROR(IF((AJ2468-AK2468)&gt;0,1,0),0)</f>
        <v>0</v>
      </c>
      <c r="AV2468">
        <f>IFERROR(IF((AL2468-AM2468)&gt;0,1,0),0)</f>
        <v>0</v>
      </c>
      <c r="AW2468">
        <f>IFERROR(IF((AN2468-AO2468)&gt;0,1,0),0)</f>
        <v>0</v>
      </c>
      <c r="AX2468">
        <f>IFERROR(IF((AC2468-AD2468)&lt;0,1,0),0)</f>
        <v>0</v>
      </c>
      <c r="AY2468">
        <f>SUM(AP2468:AX2468)</f>
        <v>4</v>
      </c>
    </row>
    <row r="2469" spans="1:51" x14ac:dyDescent="0.45">
      <c r="A2469" s="1" t="s">
        <v>3043</v>
      </c>
      <c r="B2469" s="2">
        <v>4007272</v>
      </c>
      <c r="C2469" s="3" t="s">
        <v>5337</v>
      </c>
      <c r="D2469" s="7">
        <v>14.85</v>
      </c>
      <c r="E2469" s="5">
        <v>1145.0682342</v>
      </c>
      <c r="F2469" s="3" t="s">
        <v>4470</v>
      </c>
      <c r="G2469" s="3" t="s">
        <v>4512</v>
      </c>
      <c r="H2469" s="3" t="s">
        <v>4522</v>
      </c>
      <c r="I2469" s="3" t="s">
        <v>4554</v>
      </c>
      <c r="J2469" s="3" t="s">
        <v>4555</v>
      </c>
      <c r="K2469" s="6">
        <v>10660960</v>
      </c>
      <c r="L2469" s="6">
        <v>10531578</v>
      </c>
      <c r="M2469" s="6">
        <v>582458</v>
      </c>
      <c r="N2469" s="6">
        <v>595223</v>
      </c>
      <c r="O2469" s="6">
        <v>328233</v>
      </c>
      <c r="P2469" s="6">
        <v>328960</v>
      </c>
      <c r="Q2469" s="6">
        <v>-48786</v>
      </c>
      <c r="R2469" s="6">
        <v>-42441</v>
      </c>
      <c r="S2469" s="6">
        <v>202259</v>
      </c>
      <c r="T2469" s="6">
        <v>332387</v>
      </c>
      <c r="U2469" s="6">
        <v>1832550</v>
      </c>
      <c r="V2469" s="6">
        <v>1861413</v>
      </c>
      <c r="W2469" s="6">
        <v>5081282</v>
      </c>
      <c r="X2469" s="6">
        <v>5304004</v>
      </c>
      <c r="Y2469" s="6">
        <v>2116538</v>
      </c>
      <c r="Z2469" s="6">
        <v>2327070</v>
      </c>
      <c r="AA2469" s="6">
        <v>1934166</v>
      </c>
      <c r="AB2469" s="6">
        <v>2131185</v>
      </c>
      <c r="AC2469" s="6">
        <v>77062000</v>
      </c>
      <c r="AD2469" s="6">
        <v>77048000</v>
      </c>
      <c r="AF2469">
        <f>Q2469/W2469</f>
        <v>-9.601120347187974E-3</v>
      </c>
      <c r="AG2469">
        <f>R2469/X2469</f>
        <v>-8.0016907981215694E-3</v>
      </c>
      <c r="AH2469">
        <f>U2469/W2469</f>
        <v>0.3606471752601017</v>
      </c>
      <c r="AI2469">
        <f>V2469/X2469</f>
        <v>0.35094487108229933</v>
      </c>
      <c r="AJ2469">
        <f>Y2469/AA2469</f>
        <v>1.0942897352140406</v>
      </c>
      <c r="AK2469">
        <f>Z2469/AB2469</f>
        <v>1.091913653671549</v>
      </c>
      <c r="AL2469">
        <f>O2469/K2469</f>
        <v>3.0788315498791855E-2</v>
      </c>
      <c r="AM2469">
        <f>P2469/L2469</f>
        <v>3.1235585018693304E-2</v>
      </c>
      <c r="AN2469">
        <f>K2469/W2469</f>
        <v>2.0980846959487782</v>
      </c>
      <c r="AO2469">
        <f>L2469/X2469</f>
        <v>1.9855901315308209</v>
      </c>
      <c r="AP2469">
        <f>IF(OR(Q2469&lt;0, Q2469="NA"), 0, 1)</f>
        <v>0</v>
      </c>
      <c r="AQ2469">
        <f>IF(OR(S2469&lt;0, S2469="NA"), 0, 1)</f>
        <v>1</v>
      </c>
      <c r="AR2469">
        <f>IFERROR(IF((AF2469-AG2469)&gt;0,1,0),0)</f>
        <v>0</v>
      </c>
      <c r="AS2469">
        <f>IFERROR(IF((S2469-Q2469)&gt;0,1,0),0)</f>
        <v>1</v>
      </c>
      <c r="AT2469">
        <f>IFERROR(IF((AH2469-AI2469)&lt;0,1,0),0)</f>
        <v>0</v>
      </c>
      <c r="AU2469">
        <f>IFERROR(IF((AJ2469-AK2469)&gt;0,1,0),0)</f>
        <v>1</v>
      </c>
      <c r="AV2469">
        <f>IFERROR(IF((AL2469-AM2469)&gt;0,1,0),0)</f>
        <v>0</v>
      </c>
      <c r="AW2469">
        <f>IFERROR(IF((AN2469-AO2469)&gt;0,1,0),0)</f>
        <v>1</v>
      </c>
      <c r="AX2469">
        <f>IFERROR(IF((AC2469-AD2469)&lt;0,1,0),0)</f>
        <v>0</v>
      </c>
      <c r="AY2469">
        <f>SUM(AP2469:AX2469)</f>
        <v>4</v>
      </c>
    </row>
    <row r="2470" spans="1:51" x14ac:dyDescent="0.45">
      <c r="A2470" s="1" t="s">
        <v>3045</v>
      </c>
      <c r="B2470" s="2">
        <v>4913840</v>
      </c>
      <c r="C2470" s="3" t="s">
        <v>5337</v>
      </c>
      <c r="D2470" s="5">
        <v>84.97</v>
      </c>
      <c r="E2470" s="5">
        <v>1334.11677401</v>
      </c>
      <c r="F2470" s="3" t="s">
        <v>4475</v>
      </c>
      <c r="G2470" s="3" t="s">
        <v>4548</v>
      </c>
      <c r="H2470" s="3" t="s">
        <v>4647</v>
      </c>
      <c r="I2470" s="3" t="s">
        <v>4687</v>
      </c>
      <c r="J2470" s="3" t="s">
        <v>4893</v>
      </c>
      <c r="K2470" s="6">
        <v>1530524</v>
      </c>
      <c r="L2470" s="6">
        <v>1549129</v>
      </c>
      <c r="M2470" s="6">
        <v>200372</v>
      </c>
      <c r="N2470" s="6">
        <v>218277</v>
      </c>
      <c r="O2470" s="6">
        <v>132489</v>
      </c>
      <c r="P2470" s="6">
        <v>151579</v>
      </c>
      <c r="Q2470" s="6">
        <v>15008</v>
      </c>
      <c r="R2470" s="6">
        <v>29727</v>
      </c>
      <c r="S2470" s="6">
        <v>178411</v>
      </c>
      <c r="T2470" s="6">
        <v>213522</v>
      </c>
      <c r="U2470" s="6">
        <v>57816</v>
      </c>
      <c r="V2470" s="6" t="s">
        <v>4474</v>
      </c>
      <c r="W2470" s="6">
        <v>1223133</v>
      </c>
      <c r="X2470" s="6">
        <v>1172522</v>
      </c>
      <c r="Y2470" s="6">
        <v>307103</v>
      </c>
      <c r="Z2470" s="6">
        <v>287196</v>
      </c>
      <c r="AA2470" s="6">
        <v>216587</v>
      </c>
      <c r="AB2470" s="6">
        <v>226924</v>
      </c>
      <c r="AC2470" s="6">
        <v>15701000</v>
      </c>
      <c r="AD2470" s="6">
        <v>15695000</v>
      </c>
      <c r="AF2470">
        <f>Q2470/W2470</f>
        <v>1.2270129250048851E-2</v>
      </c>
      <c r="AG2470">
        <f>R2470/X2470</f>
        <v>2.5353042416261698E-2</v>
      </c>
      <c r="AH2470">
        <f>U2470/W2470</f>
        <v>4.7268776167432323E-2</v>
      </c>
      <c r="AI2470" t="e">
        <f>V2470/X2470</f>
        <v>#VALUE!</v>
      </c>
      <c r="AJ2470">
        <f>Y2470/AA2470</f>
        <v>1.4179198197491079</v>
      </c>
      <c r="AK2470">
        <f>Z2470/AB2470</f>
        <v>1.2656043433043662</v>
      </c>
      <c r="AL2470">
        <f>O2470/K2470</f>
        <v>8.6564470730285836E-2</v>
      </c>
      <c r="AM2470">
        <f>P2470/L2470</f>
        <v>9.78478874257728E-2</v>
      </c>
      <c r="AN2470">
        <f>K2470/W2470</f>
        <v>1.2513144523122179</v>
      </c>
      <c r="AO2470">
        <f>L2470/X2470</f>
        <v>1.3211939733326965</v>
      </c>
      <c r="AP2470">
        <f>IF(OR(Q2470&lt;0, Q2470="NA"), 0, 1)</f>
        <v>1</v>
      </c>
      <c r="AQ2470">
        <f>IF(OR(S2470&lt;0, S2470="NA"), 0, 1)</f>
        <v>1</v>
      </c>
      <c r="AR2470">
        <f>IFERROR(IF((AF2470-AG2470)&gt;0,1,0),0)</f>
        <v>0</v>
      </c>
      <c r="AS2470">
        <f>IFERROR(IF((S2470-Q2470)&gt;0,1,0),0)</f>
        <v>1</v>
      </c>
      <c r="AT2470">
        <f>IFERROR(IF((AH2470-AI2470)&lt;0,1,0),0)</f>
        <v>0</v>
      </c>
      <c r="AU2470">
        <f>IFERROR(IF((AJ2470-AK2470)&gt;0,1,0),0)</f>
        <v>1</v>
      </c>
      <c r="AV2470">
        <f>IFERROR(IF((AL2470-AM2470)&gt;0,1,0),0)</f>
        <v>0</v>
      </c>
      <c r="AW2470">
        <f>IFERROR(IF((AN2470-AO2470)&gt;0,1,0),0)</f>
        <v>0</v>
      </c>
      <c r="AX2470">
        <f>IFERROR(IF((AC2470-AD2470)&lt;0,1,0),0)</f>
        <v>0</v>
      </c>
      <c r="AY2470">
        <f>SUM(AP2470:AX2470)</f>
        <v>4</v>
      </c>
    </row>
    <row r="2471" spans="1:51" x14ac:dyDescent="0.45">
      <c r="A2471" s="1" t="s">
        <v>3057</v>
      </c>
      <c r="B2471" s="2">
        <v>109020</v>
      </c>
      <c r="C2471" s="3" t="s">
        <v>5335</v>
      </c>
      <c r="D2471" s="5">
        <v>24.42</v>
      </c>
      <c r="E2471" s="5">
        <v>2355.0800625000002</v>
      </c>
      <c r="F2471" s="3" t="s">
        <v>4480</v>
      </c>
      <c r="G2471" s="3" t="s">
        <v>4481</v>
      </c>
      <c r="H2471" s="3" t="s">
        <v>4481</v>
      </c>
      <c r="I2471" s="3" t="s">
        <v>4482</v>
      </c>
      <c r="J2471" s="3" t="s">
        <v>4484</v>
      </c>
      <c r="K2471" s="6">
        <v>619817</v>
      </c>
      <c r="L2471" s="6">
        <v>641994</v>
      </c>
      <c r="M2471" s="6" t="s">
        <v>4474</v>
      </c>
      <c r="N2471" s="6" t="s">
        <v>4474</v>
      </c>
      <c r="O2471" s="6">
        <v>498086</v>
      </c>
      <c r="P2471" s="6">
        <v>261058</v>
      </c>
      <c r="Q2471" s="6">
        <v>158802</v>
      </c>
      <c r="R2471" s="6">
        <v>-10467</v>
      </c>
      <c r="S2471" s="6" t="s">
        <v>4474</v>
      </c>
      <c r="T2471" s="6">
        <v>168388</v>
      </c>
      <c r="U2471" s="6" t="s">
        <v>4474</v>
      </c>
      <c r="V2471" s="6" t="s">
        <v>4474</v>
      </c>
      <c r="W2471" s="6">
        <v>17903585</v>
      </c>
      <c r="X2471" s="6">
        <v>17909643</v>
      </c>
      <c r="Y2471" s="6" t="s">
        <v>4474</v>
      </c>
      <c r="Z2471" s="6" t="s">
        <v>4474</v>
      </c>
      <c r="AA2471" s="6" t="s">
        <v>4474</v>
      </c>
      <c r="AB2471" s="6" t="s">
        <v>4474</v>
      </c>
      <c r="AC2471" s="6">
        <v>96441667</v>
      </c>
      <c r="AD2471" s="6">
        <v>96462767</v>
      </c>
      <c r="AF2471">
        <f>Q2471/W2471</f>
        <v>8.8698436653888036E-3</v>
      </c>
      <c r="AG2471">
        <f>R2471/X2471</f>
        <v>-5.844337600699243E-4</v>
      </c>
      <c r="AH2471" t="e">
        <f>U2471/W2471</f>
        <v>#VALUE!</v>
      </c>
      <c r="AI2471" t="e">
        <f>V2471/X2471</f>
        <v>#VALUE!</v>
      </c>
      <c r="AJ2471" t="e">
        <f>Y2471/AA2471</f>
        <v>#VALUE!</v>
      </c>
      <c r="AK2471" t="e">
        <f>Z2471/AB2471</f>
        <v>#VALUE!</v>
      </c>
      <c r="AL2471">
        <f>O2471/K2471</f>
        <v>0.80360170824614363</v>
      </c>
      <c r="AM2471">
        <f>P2471/L2471</f>
        <v>0.40663619909220333</v>
      </c>
      <c r="AN2471">
        <f>K2471/W2471</f>
        <v>3.4619714431495148E-2</v>
      </c>
      <c r="AO2471">
        <f>L2471/X2471</f>
        <v>3.5846275662781216E-2</v>
      </c>
      <c r="AP2471">
        <f>IF(OR(Q2471&lt;0, Q2471="NA"), 0, 1)</f>
        <v>1</v>
      </c>
      <c r="AQ2471">
        <f>IF(OR(S2471&lt;0, S2471="NA"), 0, 1)</f>
        <v>0</v>
      </c>
      <c r="AR2471">
        <f>IFERROR(IF((AF2471-AG2471)&gt;0,1,0),0)</f>
        <v>1</v>
      </c>
      <c r="AS2471">
        <f>IFERROR(IF((S2471-Q2471)&gt;0,1,0),0)</f>
        <v>0</v>
      </c>
      <c r="AT2471">
        <f>IFERROR(IF((AH2471-AI2471)&lt;0,1,0),0)</f>
        <v>0</v>
      </c>
      <c r="AU2471">
        <f>IFERROR(IF((AJ2471-AK2471)&gt;0,1,0),0)</f>
        <v>0</v>
      </c>
      <c r="AV2471">
        <f>IFERROR(IF((AL2471-AM2471)&gt;0,1,0),0)</f>
        <v>1</v>
      </c>
      <c r="AW2471">
        <f>IFERROR(IF((AN2471-AO2471)&gt;0,1,0),0)</f>
        <v>0</v>
      </c>
      <c r="AX2471">
        <f>IFERROR(IF((AC2471-AD2471)&lt;0,1,0),0)</f>
        <v>1</v>
      </c>
      <c r="AY2471">
        <f>SUM(AP2471:AX2471)</f>
        <v>4</v>
      </c>
    </row>
    <row r="2472" spans="1:51" x14ac:dyDescent="0.45">
      <c r="A2472" s="1" t="s">
        <v>3062</v>
      </c>
      <c r="B2472" s="2">
        <v>29131012</v>
      </c>
      <c r="C2472" s="3" t="s">
        <v>5336</v>
      </c>
      <c r="D2472" s="5">
        <v>9.1199999999999992</v>
      </c>
      <c r="E2472" s="5">
        <v>671.73934559999998</v>
      </c>
      <c r="F2472" s="3" t="s">
        <v>4500</v>
      </c>
      <c r="G2472" s="3" t="s">
        <v>4501</v>
      </c>
      <c r="H2472" s="3" t="s">
        <v>4502</v>
      </c>
      <c r="I2472" s="3" t="s">
        <v>4538</v>
      </c>
      <c r="J2472" s="3" t="s">
        <v>4504</v>
      </c>
      <c r="K2472" s="6">
        <v>970898</v>
      </c>
      <c r="L2472" s="6">
        <v>925421</v>
      </c>
      <c r="M2472" s="6">
        <v>64094</v>
      </c>
      <c r="N2472" s="6">
        <v>48133</v>
      </c>
      <c r="O2472" s="6">
        <v>45853</v>
      </c>
      <c r="P2472" s="6">
        <v>23631</v>
      </c>
      <c r="Q2472" s="6">
        <v>-208609</v>
      </c>
      <c r="R2472" s="6">
        <v>-180318</v>
      </c>
      <c r="S2472" s="6">
        <v>53406</v>
      </c>
      <c r="T2472" s="6">
        <v>71051</v>
      </c>
      <c r="U2472" s="6">
        <v>445692</v>
      </c>
      <c r="V2472" s="6">
        <v>443840</v>
      </c>
      <c r="W2472" s="6">
        <v>1370775</v>
      </c>
      <c r="X2472" s="6">
        <v>1452977</v>
      </c>
      <c r="Y2472" s="6">
        <v>298461</v>
      </c>
      <c r="Z2472" s="6">
        <v>361197</v>
      </c>
      <c r="AA2472" s="6">
        <v>254453</v>
      </c>
      <c r="AB2472" s="6">
        <v>241254</v>
      </c>
      <c r="AC2472" s="6">
        <v>72812941</v>
      </c>
      <c r="AD2472" s="6">
        <v>71595691</v>
      </c>
      <c r="AF2472">
        <f>Q2472/W2472</f>
        <v>-0.1521832539986504</v>
      </c>
      <c r="AG2472">
        <f>R2472/X2472</f>
        <v>-0.12410244621903857</v>
      </c>
      <c r="AH2472">
        <f>U2472/W2472</f>
        <v>0.32513869891119984</v>
      </c>
      <c r="AI2472">
        <f>V2472/X2472</f>
        <v>0.30546939146318214</v>
      </c>
      <c r="AJ2472">
        <f>Y2472/AA2472</f>
        <v>1.1729513898440969</v>
      </c>
      <c r="AK2472">
        <f>Z2472/AB2472</f>
        <v>1.4971648138476461</v>
      </c>
      <c r="AL2472">
        <f>O2472/K2472</f>
        <v>4.7227412148341023E-2</v>
      </c>
      <c r="AM2472">
        <f>P2472/L2472</f>
        <v>2.5535404967036626E-2</v>
      </c>
      <c r="AN2472">
        <f>K2472/W2472</f>
        <v>0.7082839999270486</v>
      </c>
      <c r="AO2472">
        <f>L2472/X2472</f>
        <v>0.63691372953598024</v>
      </c>
      <c r="AP2472">
        <f>IF(OR(Q2472&lt;0, Q2472="NA"), 0, 1)</f>
        <v>0</v>
      </c>
      <c r="AQ2472">
        <f>IF(OR(S2472&lt;0, S2472="NA"), 0, 1)</f>
        <v>1</v>
      </c>
      <c r="AR2472">
        <f>IFERROR(IF((AF2472-AG2472)&gt;0,1,0),0)</f>
        <v>0</v>
      </c>
      <c r="AS2472">
        <f>IFERROR(IF((S2472-Q2472)&gt;0,1,0),0)</f>
        <v>1</v>
      </c>
      <c r="AT2472">
        <f>IFERROR(IF((AH2472-AI2472)&lt;0,1,0),0)</f>
        <v>0</v>
      </c>
      <c r="AU2472">
        <f>IFERROR(IF((AJ2472-AK2472)&gt;0,1,0),0)</f>
        <v>0</v>
      </c>
      <c r="AV2472">
        <f>IFERROR(IF((AL2472-AM2472)&gt;0,1,0),0)</f>
        <v>1</v>
      </c>
      <c r="AW2472">
        <f>IFERROR(IF((AN2472-AO2472)&gt;0,1,0),0)</f>
        <v>1</v>
      </c>
      <c r="AX2472">
        <f>IFERROR(IF((AC2472-AD2472)&lt;0,1,0),0)</f>
        <v>0</v>
      </c>
      <c r="AY2472">
        <f>SUM(AP2472:AX2472)</f>
        <v>4</v>
      </c>
    </row>
    <row r="2473" spans="1:51" x14ac:dyDescent="0.45">
      <c r="A2473" s="1" t="s">
        <v>3064</v>
      </c>
      <c r="B2473" s="2">
        <v>9282297</v>
      </c>
      <c r="C2473" s="3" t="s">
        <v>5337</v>
      </c>
      <c r="D2473" s="5">
        <v>6.65</v>
      </c>
      <c r="E2473" s="5">
        <v>2074.7204127999998</v>
      </c>
      <c r="F2473" s="3" t="s">
        <v>4480</v>
      </c>
      <c r="G2473" s="3" t="s">
        <v>4491</v>
      </c>
      <c r="H2473" s="3" t="s">
        <v>4491</v>
      </c>
      <c r="I2473" s="3" t="s">
        <v>4594</v>
      </c>
      <c r="J2473" s="3" t="s">
        <v>4792</v>
      </c>
      <c r="K2473" s="6">
        <v>3415632.4865872976</v>
      </c>
      <c r="L2473" s="6">
        <v>3375861.5580077209</v>
      </c>
      <c r="M2473" s="6">
        <v>1404914.0805175949</v>
      </c>
      <c r="N2473" s="6">
        <v>1407178.7679612434</v>
      </c>
      <c r="O2473" s="6">
        <v>1112029.4415253459</v>
      </c>
      <c r="P2473" s="6">
        <v>1117327.7091290178</v>
      </c>
      <c r="Q2473" s="6">
        <v>389079.95245511777</v>
      </c>
      <c r="R2473" s="6">
        <v>377408.30779085035</v>
      </c>
      <c r="S2473" s="6">
        <v>-126165.13544822257</v>
      </c>
      <c r="T2473" s="6">
        <v>202392.92040745763</v>
      </c>
      <c r="U2473" s="6" t="s">
        <v>4474</v>
      </c>
      <c r="V2473" s="6" t="s">
        <v>4474</v>
      </c>
      <c r="W2473" s="6">
        <v>12344722.140600896</v>
      </c>
      <c r="X2473" s="6">
        <v>11974591.469126018</v>
      </c>
      <c r="Y2473" s="6">
        <v>10904989.715712922</v>
      </c>
      <c r="Z2473" s="6">
        <v>10624541.033215649</v>
      </c>
      <c r="AA2473" s="6">
        <v>7193011.6432821564</v>
      </c>
      <c r="AB2473" s="6">
        <v>7179267.2382736504</v>
      </c>
      <c r="AC2473" s="6">
        <v>311988032</v>
      </c>
      <c r="AD2473" s="6">
        <v>319069299</v>
      </c>
      <c r="AF2473">
        <f>Q2473/W2473</f>
        <v>3.1517918995962013E-2</v>
      </c>
      <c r="AG2473">
        <f>R2473/X2473</f>
        <v>3.1517426608157685E-2</v>
      </c>
      <c r="AH2473" t="e">
        <f>U2473/W2473</f>
        <v>#VALUE!</v>
      </c>
      <c r="AI2473" t="e">
        <f>V2473/X2473</f>
        <v>#VALUE!</v>
      </c>
      <c r="AJ2473">
        <f>Y2473/AA2473</f>
        <v>1.5160533941158751</v>
      </c>
      <c r="AK2473">
        <f>Z2473/AB2473</f>
        <v>1.4798921227746999</v>
      </c>
      <c r="AL2473">
        <f>O2473/K2473</f>
        <v>0.32557057759935448</v>
      </c>
      <c r="AM2473">
        <f>P2473/L2473</f>
        <v>0.33097557169625569</v>
      </c>
      <c r="AN2473">
        <f>K2473/W2473</f>
        <v>0.2766876765377756</v>
      </c>
      <c r="AO2473">
        <f>L2473/X2473</f>
        <v>0.28191872488607855</v>
      </c>
      <c r="AP2473">
        <f>IF(OR(Q2473&lt;0, Q2473="NA"), 0, 1)</f>
        <v>1</v>
      </c>
      <c r="AQ2473">
        <f>IF(OR(S2473&lt;0, S2473="NA"), 0, 1)</f>
        <v>0</v>
      </c>
      <c r="AR2473">
        <f>IFERROR(IF((AF2473-AG2473)&gt;0,1,0),0)</f>
        <v>1</v>
      </c>
      <c r="AS2473">
        <f>IFERROR(IF((S2473-Q2473)&gt;0,1,0),0)</f>
        <v>0</v>
      </c>
      <c r="AT2473">
        <f>IFERROR(IF((AH2473-AI2473)&lt;0,1,0),0)</f>
        <v>0</v>
      </c>
      <c r="AU2473">
        <f>IFERROR(IF((AJ2473-AK2473)&gt;0,1,0),0)</f>
        <v>1</v>
      </c>
      <c r="AV2473">
        <f>IFERROR(IF((AL2473-AM2473)&gt;0,1,0),0)</f>
        <v>0</v>
      </c>
      <c r="AW2473">
        <f>IFERROR(IF((AN2473-AO2473)&gt;0,1,0),0)</f>
        <v>0</v>
      </c>
      <c r="AX2473">
        <f>IFERROR(IF((AC2473-AD2473)&lt;0,1,0),0)</f>
        <v>1</v>
      </c>
      <c r="AY2473">
        <f>SUM(AP2473:AX2473)</f>
        <v>4</v>
      </c>
    </row>
    <row r="2474" spans="1:51" x14ac:dyDescent="0.45">
      <c r="A2474" s="1" t="s">
        <v>3068</v>
      </c>
      <c r="B2474" s="2">
        <v>14420758</v>
      </c>
      <c r="C2474" s="3" t="s">
        <v>5335</v>
      </c>
      <c r="D2474" s="5">
        <v>107.84</v>
      </c>
      <c r="E2474" s="5">
        <v>2854.07909728</v>
      </c>
      <c r="F2474" s="3" t="s">
        <v>4480</v>
      </c>
      <c r="G2474" s="3" t="s">
        <v>4509</v>
      </c>
      <c r="H2474" s="3" t="s">
        <v>4509</v>
      </c>
      <c r="I2474" s="3" t="s">
        <v>4677</v>
      </c>
      <c r="J2474" s="3" t="s">
        <v>4691</v>
      </c>
      <c r="K2474" s="6">
        <v>503500</v>
      </c>
      <c r="L2474" s="6">
        <v>445932</v>
      </c>
      <c r="M2474" s="6" t="s">
        <v>4474</v>
      </c>
      <c r="N2474" s="6" t="s">
        <v>4474</v>
      </c>
      <c r="O2474" s="6">
        <v>141567</v>
      </c>
      <c r="P2474" s="6">
        <v>128379</v>
      </c>
      <c r="Q2474" s="6">
        <v>108502</v>
      </c>
      <c r="R2474" s="6">
        <v>96437</v>
      </c>
      <c r="S2474" s="6">
        <v>210790</v>
      </c>
      <c r="T2474" s="6">
        <v>181155</v>
      </c>
      <c r="U2474" s="6" t="s">
        <v>4474</v>
      </c>
      <c r="V2474" s="6" t="s">
        <v>4474</v>
      </c>
      <c r="W2474" s="6">
        <v>2276011</v>
      </c>
      <c r="X2474" s="6">
        <v>2016049</v>
      </c>
      <c r="Y2474" s="6" t="s">
        <v>4474</v>
      </c>
      <c r="Z2474" s="6" t="s">
        <v>4474</v>
      </c>
      <c r="AA2474" s="6" t="s">
        <v>4474</v>
      </c>
      <c r="AB2474" s="6" t="s">
        <v>4474</v>
      </c>
      <c r="AC2474" s="6">
        <v>26452242</v>
      </c>
      <c r="AD2474" s="6">
        <v>24984638</v>
      </c>
      <c r="AF2474">
        <f>Q2474/W2474</f>
        <v>4.7672001585229599E-2</v>
      </c>
      <c r="AG2474">
        <f>R2474/X2474</f>
        <v>4.7834650844299914E-2</v>
      </c>
      <c r="AH2474" t="e">
        <f>U2474/W2474</f>
        <v>#VALUE!</v>
      </c>
      <c r="AI2474" t="e">
        <f>V2474/X2474</f>
        <v>#VALUE!</v>
      </c>
      <c r="AJ2474" t="e">
        <f>Y2474/AA2474</f>
        <v>#VALUE!</v>
      </c>
      <c r="AK2474" t="e">
        <f>Z2474/AB2474</f>
        <v>#VALUE!</v>
      </c>
      <c r="AL2474">
        <f>O2474/K2474</f>
        <v>0.2811658391261172</v>
      </c>
      <c r="AM2474">
        <f>P2474/L2474</f>
        <v>0.28788918489814591</v>
      </c>
      <c r="AN2474">
        <f>K2474/W2474</f>
        <v>0.22122037195778052</v>
      </c>
      <c r="AO2474">
        <f>L2474/X2474</f>
        <v>0.22119105240001607</v>
      </c>
      <c r="AP2474">
        <f>IF(OR(Q2474&lt;0, Q2474="NA"), 0, 1)</f>
        <v>1</v>
      </c>
      <c r="AQ2474">
        <f>IF(OR(S2474&lt;0, S2474="NA"), 0, 1)</f>
        <v>1</v>
      </c>
      <c r="AR2474">
        <f>IFERROR(IF((AF2474-AG2474)&gt;0,1,0),0)</f>
        <v>0</v>
      </c>
      <c r="AS2474">
        <f>IFERROR(IF((S2474-Q2474)&gt;0,1,0),0)</f>
        <v>1</v>
      </c>
      <c r="AT2474">
        <f>IFERROR(IF((AH2474-AI2474)&lt;0,1,0),0)</f>
        <v>0</v>
      </c>
      <c r="AU2474">
        <f>IFERROR(IF((AJ2474-AK2474)&gt;0,1,0),0)</f>
        <v>0</v>
      </c>
      <c r="AV2474">
        <f>IFERROR(IF((AL2474-AM2474)&gt;0,1,0),0)</f>
        <v>0</v>
      </c>
      <c r="AW2474">
        <f>IFERROR(IF((AN2474-AO2474)&gt;0,1,0),0)</f>
        <v>1</v>
      </c>
      <c r="AX2474">
        <f>IFERROR(IF((AC2474-AD2474)&lt;0,1,0),0)</f>
        <v>0</v>
      </c>
      <c r="AY2474">
        <f>SUM(AP2474:AX2474)</f>
        <v>4</v>
      </c>
    </row>
    <row r="2475" spans="1:51" x14ac:dyDescent="0.45">
      <c r="A2475" s="1" t="s">
        <v>3073</v>
      </c>
      <c r="B2475" s="2">
        <v>4750422</v>
      </c>
      <c r="C2475" s="3" t="s">
        <v>5337</v>
      </c>
      <c r="D2475" s="5">
        <v>17.09</v>
      </c>
      <c r="E2475" s="5">
        <v>956.22179916000005</v>
      </c>
      <c r="F2475" s="3" t="s">
        <v>4654</v>
      </c>
      <c r="G2475" s="3" t="s">
        <v>4654</v>
      </c>
      <c r="H2475" s="3" t="s">
        <v>4655</v>
      </c>
      <c r="I2475" s="3" t="s">
        <v>4888</v>
      </c>
      <c r="J2475" s="3" t="s">
        <v>4889</v>
      </c>
      <c r="K2475" s="6">
        <v>8325747</v>
      </c>
      <c r="L2475" s="6">
        <v>8761122</v>
      </c>
      <c r="M2475" s="6">
        <v>392064</v>
      </c>
      <c r="N2475" s="6">
        <v>546604</v>
      </c>
      <c r="O2475" s="6">
        <v>263442</v>
      </c>
      <c r="P2475" s="6">
        <v>414550</v>
      </c>
      <c r="Q2475" s="6">
        <v>311697</v>
      </c>
      <c r="R2475" s="6">
        <v>475626</v>
      </c>
      <c r="S2475" s="6">
        <v>96953</v>
      </c>
      <c r="T2475" s="6">
        <v>287671</v>
      </c>
      <c r="U2475" s="6">
        <v>1040089</v>
      </c>
      <c r="V2475" s="6">
        <v>1054590</v>
      </c>
      <c r="W2475" s="6">
        <v>3853277</v>
      </c>
      <c r="X2475" s="6">
        <v>3936947</v>
      </c>
      <c r="Y2475" s="6">
        <v>1767183</v>
      </c>
      <c r="Z2475" s="6">
        <v>1976355</v>
      </c>
      <c r="AA2475" s="6">
        <v>1045649</v>
      </c>
      <c r="AB2475" s="6">
        <v>1211053</v>
      </c>
      <c r="AC2475" s="6">
        <v>55987335</v>
      </c>
      <c r="AD2475" s="6">
        <v>56908751</v>
      </c>
      <c r="AF2475">
        <f>Q2475/W2475</f>
        <v>8.0891407495490203E-2</v>
      </c>
      <c r="AG2475">
        <f>R2475/X2475</f>
        <v>0.12081087197770252</v>
      </c>
      <c r="AH2475">
        <f>U2475/W2475</f>
        <v>0.26992323676704272</v>
      </c>
      <c r="AI2475">
        <f>V2475/X2475</f>
        <v>0.26787000180596793</v>
      </c>
      <c r="AJ2475">
        <f>Y2475/AA2475</f>
        <v>1.6900346100842634</v>
      </c>
      <c r="AK2475">
        <f>Z2475/AB2475</f>
        <v>1.6319310550405308</v>
      </c>
      <c r="AL2475">
        <f>O2475/K2475</f>
        <v>3.1641845470442471E-2</v>
      </c>
      <c r="AM2475">
        <f>P2475/L2475</f>
        <v>4.7316998895803528E-2</v>
      </c>
      <c r="AN2475">
        <f>K2475/W2475</f>
        <v>2.1606925741388432</v>
      </c>
      <c r="AO2475">
        <f>L2475/X2475</f>
        <v>2.2253593965069887</v>
      </c>
      <c r="AP2475">
        <f>IF(OR(Q2475&lt;0, Q2475="NA"), 0, 1)</f>
        <v>1</v>
      </c>
      <c r="AQ2475">
        <f>IF(OR(S2475&lt;0, S2475="NA"), 0, 1)</f>
        <v>1</v>
      </c>
      <c r="AR2475">
        <f>IFERROR(IF((AF2475-AG2475)&gt;0,1,0),0)</f>
        <v>0</v>
      </c>
      <c r="AS2475">
        <f>IFERROR(IF((S2475-Q2475)&gt;0,1,0),0)</f>
        <v>0</v>
      </c>
      <c r="AT2475">
        <f>IFERROR(IF((AH2475-AI2475)&lt;0,1,0),0)</f>
        <v>0</v>
      </c>
      <c r="AU2475">
        <f>IFERROR(IF((AJ2475-AK2475)&gt;0,1,0),0)</f>
        <v>1</v>
      </c>
      <c r="AV2475">
        <f>IFERROR(IF((AL2475-AM2475)&gt;0,1,0),0)</f>
        <v>0</v>
      </c>
      <c r="AW2475">
        <f>IFERROR(IF((AN2475-AO2475)&gt;0,1,0),0)</f>
        <v>0</v>
      </c>
      <c r="AX2475">
        <f>IFERROR(IF((AC2475-AD2475)&lt;0,1,0),0)</f>
        <v>1</v>
      </c>
      <c r="AY2475">
        <f>SUM(AP2475:AX2475)</f>
        <v>4</v>
      </c>
    </row>
    <row r="2476" spans="1:51" x14ac:dyDescent="0.45">
      <c r="A2476" s="1" t="s">
        <v>3076</v>
      </c>
      <c r="B2476" s="2">
        <v>4074329</v>
      </c>
      <c r="C2476" s="3" t="s">
        <v>5335</v>
      </c>
      <c r="D2476" s="5">
        <v>10.51</v>
      </c>
      <c r="E2476" s="5">
        <v>7505.2607518699997</v>
      </c>
      <c r="F2476" s="3" t="s">
        <v>4665</v>
      </c>
      <c r="G2476" s="3" t="s">
        <v>4666</v>
      </c>
      <c r="H2476" s="3" t="s">
        <v>4679</v>
      </c>
      <c r="I2476" s="3" t="s">
        <v>4680</v>
      </c>
      <c r="J2476" s="3" t="s">
        <v>4681</v>
      </c>
      <c r="K2476" s="6">
        <v>28867000</v>
      </c>
      <c r="L2476" s="6">
        <v>29269000</v>
      </c>
      <c r="M2476" s="6">
        <v>3125000</v>
      </c>
      <c r="N2476" s="6">
        <v>2979000</v>
      </c>
      <c r="O2476" s="6">
        <v>2720000</v>
      </c>
      <c r="P2476" s="6">
        <v>2565000</v>
      </c>
      <c r="Q2476" s="6">
        <v>-5410000</v>
      </c>
      <c r="R2476" s="6">
        <v>-5122000</v>
      </c>
      <c r="S2476" s="6">
        <v>1028000</v>
      </c>
      <c r="T2476" s="6">
        <v>1195000</v>
      </c>
      <c r="U2476" s="6">
        <v>14495000</v>
      </c>
      <c r="V2476" s="6">
        <v>14487000</v>
      </c>
      <c r="W2476" s="6">
        <v>46250000</v>
      </c>
      <c r="X2476" s="6">
        <v>45890000</v>
      </c>
      <c r="Y2476" s="6">
        <v>11925000</v>
      </c>
      <c r="Z2476" s="6">
        <v>11679000</v>
      </c>
      <c r="AA2476" s="6">
        <v>9354000</v>
      </c>
      <c r="AB2476" s="6">
        <v>9006000</v>
      </c>
      <c r="AC2476" s="6">
        <v>667000000</v>
      </c>
      <c r="AD2476" s="6">
        <v>667000000</v>
      </c>
      <c r="AF2476">
        <f>Q2476/W2476</f>
        <v>-0.11697297297297297</v>
      </c>
      <c r="AG2476">
        <f>R2476/X2476</f>
        <v>-0.11161473087818696</v>
      </c>
      <c r="AH2476">
        <f>U2476/W2476</f>
        <v>0.3134054054054054</v>
      </c>
      <c r="AI2476">
        <f>V2476/X2476</f>
        <v>0.3156896927435171</v>
      </c>
      <c r="AJ2476">
        <f>Y2476/AA2476</f>
        <v>1.2748556767158434</v>
      </c>
      <c r="AK2476">
        <f>Z2476/AB2476</f>
        <v>1.2968021319120586</v>
      </c>
      <c r="AL2476">
        <f>O2476/K2476</f>
        <v>9.4225239893303767E-2</v>
      </c>
      <c r="AM2476">
        <f>P2476/L2476</f>
        <v>8.7635382144931495E-2</v>
      </c>
      <c r="AN2476">
        <f>K2476/W2476</f>
        <v>0.62415135135135136</v>
      </c>
      <c r="AO2476">
        <f>L2476/X2476</f>
        <v>0.63780780126389192</v>
      </c>
      <c r="AP2476">
        <f>IF(OR(Q2476&lt;0, Q2476="NA"), 0, 1)</f>
        <v>0</v>
      </c>
      <c r="AQ2476">
        <f>IF(OR(S2476&lt;0, S2476="NA"), 0, 1)</f>
        <v>1</v>
      </c>
      <c r="AR2476">
        <f>IFERROR(IF((AF2476-AG2476)&gt;0,1,0),0)</f>
        <v>0</v>
      </c>
      <c r="AS2476">
        <f>IFERROR(IF((S2476-Q2476)&gt;0,1,0),0)</f>
        <v>1</v>
      </c>
      <c r="AT2476">
        <f>IFERROR(IF((AH2476-AI2476)&lt;0,1,0),0)</f>
        <v>1</v>
      </c>
      <c r="AU2476">
        <f>IFERROR(IF((AJ2476-AK2476)&gt;0,1,0),0)</f>
        <v>0</v>
      </c>
      <c r="AV2476">
        <f>IFERROR(IF((AL2476-AM2476)&gt;0,1,0),0)</f>
        <v>1</v>
      </c>
      <c r="AW2476">
        <f>IFERROR(IF((AN2476-AO2476)&gt;0,1,0),0)</f>
        <v>0</v>
      </c>
      <c r="AX2476">
        <f>IFERROR(IF((AC2476-AD2476)&lt;0,1,0),0)</f>
        <v>0</v>
      </c>
      <c r="AY2476">
        <f>SUM(AP2476:AX2476)</f>
        <v>4</v>
      </c>
    </row>
    <row r="2477" spans="1:51" x14ac:dyDescent="0.45">
      <c r="A2477" s="1" t="s">
        <v>3084</v>
      </c>
      <c r="B2477" s="2">
        <v>1027856</v>
      </c>
      <c r="C2477" s="3" t="s">
        <v>5335</v>
      </c>
      <c r="D2477" s="5">
        <v>77.31</v>
      </c>
      <c r="E2477" s="5">
        <v>1864.67205096</v>
      </c>
      <c r="F2477" s="3" t="s">
        <v>4480</v>
      </c>
      <c r="G2477" s="3" t="s">
        <v>4481</v>
      </c>
      <c r="H2477" s="3" t="s">
        <v>4481</v>
      </c>
      <c r="I2477" s="3" t="s">
        <v>4482</v>
      </c>
      <c r="J2477" s="3" t="s">
        <v>4483</v>
      </c>
      <c r="K2477" s="6">
        <v>746615</v>
      </c>
      <c r="L2477" s="6">
        <v>752305</v>
      </c>
      <c r="M2477" s="6" t="s">
        <v>4474</v>
      </c>
      <c r="N2477" s="6" t="s">
        <v>4474</v>
      </c>
      <c r="O2477" s="6">
        <v>221554</v>
      </c>
      <c r="P2477" s="6">
        <v>220024</v>
      </c>
      <c r="Q2477" s="6">
        <v>173362</v>
      </c>
      <c r="R2477" s="6">
        <v>169650</v>
      </c>
      <c r="S2477" s="6" t="s">
        <v>4474</v>
      </c>
      <c r="T2477" s="6">
        <v>453537</v>
      </c>
      <c r="U2477" s="6">
        <v>33380</v>
      </c>
      <c r="V2477" s="6">
        <v>19693</v>
      </c>
      <c r="W2477" s="6">
        <v>7622342</v>
      </c>
      <c r="X2477" s="6">
        <v>7549336</v>
      </c>
      <c r="Y2477" s="6" t="s">
        <v>4474</v>
      </c>
      <c r="Z2477" s="6" t="s">
        <v>4474</v>
      </c>
      <c r="AA2477" s="6" t="s">
        <v>4474</v>
      </c>
      <c r="AB2477" s="6" t="s">
        <v>4474</v>
      </c>
      <c r="AC2477" s="6">
        <v>24119416</v>
      </c>
      <c r="AD2477" s="6">
        <v>24847353</v>
      </c>
      <c r="AF2477">
        <f>Q2477/W2477</f>
        <v>2.274392830969799E-2</v>
      </c>
      <c r="AG2477">
        <f>R2477/X2477</f>
        <v>2.2472175036321075E-2</v>
      </c>
      <c r="AH2477">
        <f>U2477/W2477</f>
        <v>4.3792314750505813E-3</v>
      </c>
      <c r="AI2477">
        <f>V2477/X2477</f>
        <v>2.6085737871516116E-3</v>
      </c>
      <c r="AJ2477" t="e">
        <f>Y2477/AA2477</f>
        <v>#VALUE!</v>
      </c>
      <c r="AK2477" t="e">
        <f>Z2477/AB2477</f>
        <v>#VALUE!</v>
      </c>
      <c r="AL2477">
        <f>O2477/K2477</f>
        <v>0.29674464081219903</v>
      </c>
      <c r="AM2477">
        <f>P2477/L2477</f>
        <v>0.29246648633200628</v>
      </c>
      <c r="AN2477">
        <f>K2477/W2477</f>
        <v>9.7950866019918814E-2</v>
      </c>
      <c r="AO2477">
        <f>L2477/X2477</f>
        <v>9.965181043736826E-2</v>
      </c>
      <c r="AP2477">
        <f>IF(OR(Q2477&lt;0, Q2477="NA"), 0, 1)</f>
        <v>1</v>
      </c>
      <c r="AQ2477">
        <f>IF(OR(S2477&lt;0, S2477="NA"), 0, 1)</f>
        <v>0</v>
      </c>
      <c r="AR2477">
        <f>IFERROR(IF((AF2477-AG2477)&gt;0,1,0),0)</f>
        <v>1</v>
      </c>
      <c r="AS2477">
        <f>IFERROR(IF((S2477-Q2477)&gt;0,1,0),0)</f>
        <v>0</v>
      </c>
      <c r="AT2477">
        <f>IFERROR(IF((AH2477-AI2477)&lt;0,1,0),0)</f>
        <v>0</v>
      </c>
      <c r="AU2477">
        <f>IFERROR(IF((AJ2477-AK2477)&gt;0,1,0),0)</f>
        <v>0</v>
      </c>
      <c r="AV2477">
        <f>IFERROR(IF((AL2477-AM2477)&gt;0,1,0),0)</f>
        <v>1</v>
      </c>
      <c r="AW2477">
        <f>IFERROR(IF((AN2477-AO2477)&gt;0,1,0),0)</f>
        <v>0</v>
      </c>
      <c r="AX2477">
        <f>IFERROR(IF((AC2477-AD2477)&lt;0,1,0),0)</f>
        <v>1</v>
      </c>
      <c r="AY2477">
        <f>SUM(AP2477:AX2477)</f>
        <v>4</v>
      </c>
    </row>
    <row r="2478" spans="1:51" x14ac:dyDescent="0.45">
      <c r="A2478" s="1" t="s">
        <v>3087</v>
      </c>
      <c r="B2478" s="2">
        <v>4987464</v>
      </c>
      <c r="C2478" s="3" t="s">
        <v>5335</v>
      </c>
      <c r="D2478" s="7">
        <v>94.37</v>
      </c>
      <c r="E2478" s="5">
        <v>3170.7983099100002</v>
      </c>
      <c r="F2478" s="3" t="s">
        <v>4475</v>
      </c>
      <c r="G2478" s="3" t="s">
        <v>4564</v>
      </c>
      <c r="H2478" s="3" t="s">
        <v>4565</v>
      </c>
      <c r="I2478" s="3" t="s">
        <v>4566</v>
      </c>
      <c r="J2478" s="3" t="s">
        <v>4567</v>
      </c>
      <c r="K2478" s="6">
        <v>3650747</v>
      </c>
      <c r="L2478" s="6">
        <v>3597376</v>
      </c>
      <c r="M2478" s="6">
        <v>436333</v>
      </c>
      <c r="N2478" s="6">
        <v>427289</v>
      </c>
      <c r="O2478" s="6">
        <v>275764</v>
      </c>
      <c r="P2478" s="6">
        <v>272422</v>
      </c>
      <c r="Q2478" s="6">
        <v>154660</v>
      </c>
      <c r="R2478" s="6">
        <v>153344</v>
      </c>
      <c r="S2478" s="6">
        <v>339032</v>
      </c>
      <c r="T2478" s="6">
        <v>402979</v>
      </c>
      <c r="U2478" s="6">
        <v>1377727</v>
      </c>
      <c r="V2478" s="6">
        <v>1310848</v>
      </c>
      <c r="W2478" s="6">
        <v>3122953</v>
      </c>
      <c r="X2478" s="6">
        <v>3003870</v>
      </c>
      <c r="Y2478" s="6">
        <v>912959</v>
      </c>
      <c r="Z2478" s="6">
        <v>853894</v>
      </c>
      <c r="AA2478" s="6">
        <v>379189</v>
      </c>
      <c r="AB2478" s="6">
        <v>373667</v>
      </c>
      <c r="AC2478" s="6">
        <v>22420560</v>
      </c>
      <c r="AD2478" s="6">
        <v>22401561</v>
      </c>
      <c r="AF2478">
        <f>Q2478/W2478</f>
        <v>4.9523639965122754E-2</v>
      </c>
      <c r="AG2478">
        <f>R2478/X2478</f>
        <v>5.1048813696997541E-2</v>
      </c>
      <c r="AH2478">
        <f>U2478/W2478</f>
        <v>0.44116161850658653</v>
      </c>
      <c r="AI2478">
        <f>V2478/X2478</f>
        <v>0.43638639488393305</v>
      </c>
      <c r="AJ2478">
        <f>Y2478/AA2478</f>
        <v>2.4076621420980038</v>
      </c>
      <c r="AK2478">
        <f>Z2478/AB2478</f>
        <v>2.2851736974364876</v>
      </c>
      <c r="AL2478">
        <f>O2478/K2478</f>
        <v>7.5536321744563512E-2</v>
      </c>
      <c r="AM2478">
        <f>P2478/L2478</f>
        <v>7.5727975057375149E-2</v>
      </c>
      <c r="AN2478">
        <f>K2478/W2478</f>
        <v>1.1690047848942973</v>
      </c>
      <c r="AO2478">
        <f>L2478/X2478</f>
        <v>1.1975804545469677</v>
      </c>
      <c r="AP2478">
        <f>IF(OR(Q2478&lt;0, Q2478="NA"), 0, 1)</f>
        <v>1</v>
      </c>
      <c r="AQ2478">
        <f>IF(OR(S2478&lt;0, S2478="NA"), 0, 1)</f>
        <v>1</v>
      </c>
      <c r="AR2478">
        <f>IFERROR(IF((AF2478-AG2478)&gt;0,1,0),0)</f>
        <v>0</v>
      </c>
      <c r="AS2478">
        <f>IFERROR(IF((S2478-Q2478)&gt;0,1,0),0)</f>
        <v>1</v>
      </c>
      <c r="AT2478">
        <f>IFERROR(IF((AH2478-AI2478)&lt;0,1,0),0)</f>
        <v>0</v>
      </c>
      <c r="AU2478">
        <f>IFERROR(IF((AJ2478-AK2478)&gt;0,1,0),0)</f>
        <v>1</v>
      </c>
      <c r="AV2478">
        <f>IFERROR(IF((AL2478-AM2478)&gt;0,1,0),0)</f>
        <v>0</v>
      </c>
      <c r="AW2478">
        <f>IFERROR(IF((AN2478-AO2478)&gt;0,1,0),0)</f>
        <v>0</v>
      </c>
      <c r="AX2478">
        <f>IFERROR(IF((AC2478-AD2478)&lt;0,1,0),0)</f>
        <v>0</v>
      </c>
      <c r="AY2478">
        <f>SUM(AP2478:AX2478)</f>
        <v>4</v>
      </c>
    </row>
    <row r="2479" spans="1:51" x14ac:dyDescent="0.45">
      <c r="A2479" s="1" t="s">
        <v>3088</v>
      </c>
      <c r="B2479" s="2">
        <v>4425850</v>
      </c>
      <c r="C2479" s="3" t="s">
        <v>5335</v>
      </c>
      <c r="D2479" s="5">
        <v>30.92</v>
      </c>
      <c r="E2479" s="5">
        <v>2729.0453944800001</v>
      </c>
      <c r="F2479" s="3" t="s">
        <v>4470</v>
      </c>
      <c r="G2479" s="3" t="s">
        <v>4512</v>
      </c>
      <c r="H2479" s="3" t="s">
        <v>4522</v>
      </c>
      <c r="I2479" s="3" t="s">
        <v>4554</v>
      </c>
      <c r="J2479" s="3" t="s">
        <v>4555</v>
      </c>
      <c r="K2479" s="6">
        <v>6554872</v>
      </c>
      <c r="L2479" s="6">
        <v>6533269</v>
      </c>
      <c r="M2479" s="6">
        <v>333139</v>
      </c>
      <c r="N2479" s="6">
        <v>347879</v>
      </c>
      <c r="O2479" s="6">
        <v>242179</v>
      </c>
      <c r="P2479" s="6">
        <v>258006</v>
      </c>
      <c r="Q2479" s="6">
        <v>154869</v>
      </c>
      <c r="R2479" s="6">
        <v>168028</v>
      </c>
      <c r="S2479" s="6">
        <v>-762777</v>
      </c>
      <c r="T2479" s="6">
        <v>-820982</v>
      </c>
      <c r="U2479" s="6">
        <v>330240</v>
      </c>
      <c r="V2479" s="6">
        <v>340511</v>
      </c>
      <c r="W2479" s="6">
        <v>2845602</v>
      </c>
      <c r="X2479" s="6">
        <v>2874758</v>
      </c>
      <c r="Y2479" s="6">
        <v>1842017</v>
      </c>
      <c r="Z2479" s="6">
        <v>1762110</v>
      </c>
      <c r="AA2479" s="6">
        <v>1344436</v>
      </c>
      <c r="AB2479" s="6">
        <v>1357520</v>
      </c>
      <c r="AC2479" s="6">
        <v>88317000</v>
      </c>
      <c r="AD2479" s="6">
        <v>88146000</v>
      </c>
      <c r="AF2479">
        <f>Q2479/W2479</f>
        <v>5.4423984801809953E-2</v>
      </c>
      <c r="AG2479">
        <f>R2479/X2479</f>
        <v>5.8449441657349943E-2</v>
      </c>
      <c r="AH2479">
        <f>U2479/W2479</f>
        <v>0.11605277196178523</v>
      </c>
      <c r="AI2479">
        <f>V2479/X2479</f>
        <v>0.11844857897603903</v>
      </c>
      <c r="AJ2479">
        <f>Y2479/AA2479</f>
        <v>1.3701038948674389</v>
      </c>
      <c r="AK2479">
        <f>Z2479/AB2479</f>
        <v>1.2980361246979786</v>
      </c>
      <c r="AL2479">
        <f>O2479/K2479</f>
        <v>3.6946411768223698E-2</v>
      </c>
      <c r="AM2479">
        <f>P2479/L2479</f>
        <v>3.9491103152189205E-2</v>
      </c>
      <c r="AN2479">
        <f>K2479/W2479</f>
        <v>2.3035097670018505</v>
      </c>
      <c r="AO2479">
        <f>L2479/X2479</f>
        <v>2.2726326876905811</v>
      </c>
      <c r="AP2479">
        <f>IF(OR(Q2479&lt;0, Q2479="NA"), 0, 1)</f>
        <v>1</v>
      </c>
      <c r="AQ2479">
        <f>IF(OR(S2479&lt;0, S2479="NA"), 0, 1)</f>
        <v>0</v>
      </c>
      <c r="AR2479">
        <f>IFERROR(IF((AF2479-AG2479)&gt;0,1,0),0)</f>
        <v>0</v>
      </c>
      <c r="AS2479">
        <f>IFERROR(IF((S2479-Q2479)&gt;0,1,0),0)</f>
        <v>0</v>
      </c>
      <c r="AT2479">
        <f>IFERROR(IF((AH2479-AI2479)&lt;0,1,0),0)</f>
        <v>1</v>
      </c>
      <c r="AU2479">
        <f>IFERROR(IF((AJ2479-AK2479)&gt;0,1,0),0)</f>
        <v>1</v>
      </c>
      <c r="AV2479">
        <f>IFERROR(IF((AL2479-AM2479)&gt;0,1,0),0)</f>
        <v>0</v>
      </c>
      <c r="AW2479">
        <f>IFERROR(IF((AN2479-AO2479)&gt;0,1,0),0)</f>
        <v>1</v>
      </c>
      <c r="AX2479">
        <f>IFERROR(IF((AC2479-AD2479)&lt;0,1,0),0)</f>
        <v>0</v>
      </c>
      <c r="AY2479">
        <f>SUM(AP2479:AX2479)</f>
        <v>4</v>
      </c>
    </row>
    <row r="2480" spans="1:51" x14ac:dyDescent="0.45">
      <c r="A2480" s="1" t="s">
        <v>3097</v>
      </c>
      <c r="B2480" s="2">
        <v>10409085</v>
      </c>
      <c r="C2480" s="3" t="s">
        <v>5337</v>
      </c>
      <c r="D2480" s="5">
        <v>18.690000000000001</v>
      </c>
      <c r="E2480" s="5">
        <v>1135.84684668</v>
      </c>
      <c r="F2480" s="3" t="s">
        <v>4480</v>
      </c>
      <c r="G2480" s="3" t="s">
        <v>4491</v>
      </c>
      <c r="H2480" s="3" t="s">
        <v>4491</v>
      </c>
      <c r="I2480" s="3" t="s">
        <v>4594</v>
      </c>
      <c r="J2480" s="3" t="s">
        <v>4792</v>
      </c>
      <c r="K2480" s="6">
        <v>1699306</v>
      </c>
      <c r="L2480" s="6">
        <v>1668613</v>
      </c>
      <c r="M2480" s="6">
        <v>430581</v>
      </c>
      <c r="N2480" s="6">
        <v>435936</v>
      </c>
      <c r="O2480" s="6">
        <v>155476</v>
      </c>
      <c r="P2480" s="6">
        <v>164302</v>
      </c>
      <c r="Q2480" s="6">
        <v>-23480</v>
      </c>
      <c r="R2480" s="6">
        <v>-13052</v>
      </c>
      <c r="S2480" s="6">
        <v>256501</v>
      </c>
      <c r="T2480" s="6">
        <v>276783</v>
      </c>
      <c r="U2480" s="6">
        <v>2421605</v>
      </c>
      <c r="V2480" s="6">
        <v>2441205</v>
      </c>
      <c r="W2480" s="6">
        <v>4921846</v>
      </c>
      <c r="X2480" s="6">
        <v>4910366</v>
      </c>
      <c r="Y2480" s="6">
        <v>1698176</v>
      </c>
      <c r="Z2480" s="6">
        <v>1702661</v>
      </c>
      <c r="AA2480" s="6">
        <v>1491915</v>
      </c>
      <c r="AB2480" s="6">
        <v>1476797</v>
      </c>
      <c r="AC2480" s="6">
        <v>60772972</v>
      </c>
      <c r="AD2480" s="6">
        <v>60714503</v>
      </c>
      <c r="AF2480">
        <f>Q2480/W2480</f>
        <v>-4.7705677910280008E-3</v>
      </c>
      <c r="AG2480">
        <f>R2480/X2480</f>
        <v>-2.6580503367773399E-3</v>
      </c>
      <c r="AH2480">
        <f>U2480/W2480</f>
        <v>0.4920115338838314</v>
      </c>
      <c r="AI2480">
        <f>V2480/X2480</f>
        <v>0.49715336901567009</v>
      </c>
      <c r="AJ2480">
        <f>Y2480/AA2480</f>
        <v>1.1382525143858733</v>
      </c>
      <c r="AK2480">
        <f>Z2480/AB2480</f>
        <v>1.1529418058135275</v>
      </c>
      <c r="AL2480">
        <f>O2480/K2480</f>
        <v>9.1493821595404243E-2</v>
      </c>
      <c r="AM2480">
        <f>P2480/L2480</f>
        <v>9.8466211158608971E-2</v>
      </c>
      <c r="AN2480">
        <f>K2480/W2480</f>
        <v>0.34525785650343388</v>
      </c>
      <c r="AO2480">
        <f>L2480/X2480</f>
        <v>0.33981438450820162</v>
      </c>
      <c r="AP2480">
        <f>IF(OR(Q2480&lt;0, Q2480="NA"), 0, 1)</f>
        <v>0</v>
      </c>
      <c r="AQ2480">
        <f>IF(OR(S2480&lt;0, S2480="NA"), 0, 1)</f>
        <v>1</v>
      </c>
      <c r="AR2480">
        <f>IFERROR(IF((AF2480-AG2480)&gt;0,1,0),0)</f>
        <v>0</v>
      </c>
      <c r="AS2480">
        <f>IFERROR(IF((S2480-Q2480)&gt;0,1,0),0)</f>
        <v>1</v>
      </c>
      <c r="AT2480">
        <f>IFERROR(IF((AH2480-AI2480)&lt;0,1,0),0)</f>
        <v>1</v>
      </c>
      <c r="AU2480">
        <f>IFERROR(IF((AJ2480-AK2480)&gt;0,1,0),0)</f>
        <v>0</v>
      </c>
      <c r="AV2480">
        <f>IFERROR(IF((AL2480-AM2480)&gt;0,1,0),0)</f>
        <v>0</v>
      </c>
      <c r="AW2480">
        <f>IFERROR(IF((AN2480-AO2480)&gt;0,1,0),0)</f>
        <v>1</v>
      </c>
      <c r="AX2480">
        <f>IFERROR(IF((AC2480-AD2480)&lt;0,1,0),0)</f>
        <v>0</v>
      </c>
      <c r="AY2480">
        <f>SUM(AP2480:AX2480)</f>
        <v>4</v>
      </c>
    </row>
    <row r="2481" spans="1:51" x14ac:dyDescent="0.45">
      <c r="A2481" s="1" t="s">
        <v>3099</v>
      </c>
      <c r="B2481" s="2">
        <v>4435414</v>
      </c>
      <c r="C2481" s="3" t="s">
        <v>5337</v>
      </c>
      <c r="D2481" s="5">
        <v>29.33</v>
      </c>
      <c r="E2481" s="5">
        <v>3376.5710231399999</v>
      </c>
      <c r="F2481" s="3" t="s">
        <v>4654</v>
      </c>
      <c r="G2481" s="3" t="s">
        <v>4654</v>
      </c>
      <c r="H2481" s="3" t="s">
        <v>4655</v>
      </c>
      <c r="I2481" s="3" t="s">
        <v>4888</v>
      </c>
      <c r="J2481" s="3" t="s">
        <v>4889</v>
      </c>
      <c r="K2481" s="6">
        <v>34902700</v>
      </c>
      <c r="L2481" s="6">
        <v>37253900</v>
      </c>
      <c r="M2481" s="6">
        <v>14900</v>
      </c>
      <c r="N2481" s="6">
        <v>1485500</v>
      </c>
      <c r="O2481" s="6">
        <v>-290100</v>
      </c>
      <c r="P2481" s="6">
        <v>1197500</v>
      </c>
      <c r="Q2481" s="6">
        <v>-296000</v>
      </c>
      <c r="R2481" s="6">
        <v>787200</v>
      </c>
      <c r="S2481" s="6">
        <v>679000</v>
      </c>
      <c r="T2481" s="6">
        <v>1273900</v>
      </c>
      <c r="U2481" s="6">
        <v>1254400</v>
      </c>
      <c r="V2481" s="6">
        <v>1251500</v>
      </c>
      <c r="W2481" s="6">
        <v>13130700</v>
      </c>
      <c r="X2481" s="6">
        <v>14076100</v>
      </c>
      <c r="Y2481" s="6">
        <v>5109300</v>
      </c>
      <c r="Z2481" s="6">
        <v>6047000</v>
      </c>
      <c r="AA2481" s="6">
        <v>3825500</v>
      </c>
      <c r="AB2481" s="6">
        <v>4255500</v>
      </c>
      <c r="AC2481" s="6">
        <v>115123458</v>
      </c>
      <c r="AD2481" s="6">
        <v>117148630</v>
      </c>
      <c r="AF2481">
        <f>Q2481/W2481</f>
        <v>-2.2542591027134882E-2</v>
      </c>
      <c r="AG2481">
        <f>R2481/X2481</f>
        <v>5.5924581382627292E-2</v>
      </c>
      <c r="AH2481">
        <f>U2481/W2481</f>
        <v>9.5531845217695935E-2</v>
      </c>
      <c r="AI2481">
        <f>V2481/X2481</f>
        <v>8.8909570122406065E-2</v>
      </c>
      <c r="AJ2481">
        <f>Y2481/AA2481</f>
        <v>1.3355901189387007</v>
      </c>
      <c r="AK2481">
        <f>Z2481/AB2481</f>
        <v>1.4209846081541535</v>
      </c>
      <c r="AL2481">
        <f>O2481/K2481</f>
        <v>-8.3116778931142856E-3</v>
      </c>
      <c r="AM2481">
        <f>P2481/L2481</f>
        <v>3.2144285564732818E-2</v>
      </c>
      <c r="AN2481">
        <f>K2481/W2481</f>
        <v>2.658098958928313</v>
      </c>
      <c r="AO2481">
        <f>L2481/X2481</f>
        <v>2.6466066595150646</v>
      </c>
      <c r="AP2481">
        <f>IF(OR(Q2481&lt;0, Q2481="NA"), 0, 1)</f>
        <v>0</v>
      </c>
      <c r="AQ2481">
        <f>IF(OR(S2481&lt;0, S2481="NA"), 0, 1)</f>
        <v>1</v>
      </c>
      <c r="AR2481">
        <f>IFERROR(IF((AF2481-AG2481)&gt;0,1,0),0)</f>
        <v>0</v>
      </c>
      <c r="AS2481">
        <f>IFERROR(IF((S2481-Q2481)&gt;0,1,0),0)</f>
        <v>1</v>
      </c>
      <c r="AT2481">
        <f>IFERROR(IF((AH2481-AI2481)&lt;0,1,0),0)</f>
        <v>0</v>
      </c>
      <c r="AU2481">
        <f>IFERROR(IF((AJ2481-AK2481)&gt;0,1,0),0)</f>
        <v>0</v>
      </c>
      <c r="AV2481">
        <f>IFERROR(IF((AL2481-AM2481)&gt;0,1,0),0)</f>
        <v>0</v>
      </c>
      <c r="AW2481">
        <f>IFERROR(IF((AN2481-AO2481)&gt;0,1,0),0)</f>
        <v>1</v>
      </c>
      <c r="AX2481">
        <f>IFERROR(IF((AC2481-AD2481)&lt;0,1,0),0)</f>
        <v>1</v>
      </c>
      <c r="AY2481">
        <f>SUM(AP2481:AX2481)</f>
        <v>4</v>
      </c>
    </row>
    <row r="2482" spans="1:51" x14ac:dyDescent="0.45">
      <c r="A2482" s="1" t="s">
        <v>3102</v>
      </c>
      <c r="B2482" s="2">
        <v>5721486</v>
      </c>
      <c r="C2482" s="3" t="s">
        <v>5337</v>
      </c>
      <c r="D2482" s="5">
        <v>6.7</v>
      </c>
      <c r="E2482" s="5">
        <v>80.835499999999996</v>
      </c>
      <c r="F2482" s="3" t="s">
        <v>4480</v>
      </c>
      <c r="G2482" s="3" t="s">
        <v>4491</v>
      </c>
      <c r="H2482" s="3" t="s">
        <v>4492</v>
      </c>
      <c r="I2482" s="3" t="s">
        <v>4493</v>
      </c>
      <c r="J2482" s="3" t="s">
        <v>4553</v>
      </c>
      <c r="K2482" s="6">
        <v>12243</v>
      </c>
      <c r="L2482" s="6">
        <v>12828</v>
      </c>
      <c r="M2482" s="6" t="s">
        <v>4474</v>
      </c>
      <c r="N2482" s="6" t="s">
        <v>4474</v>
      </c>
      <c r="O2482" s="6">
        <v>11026</v>
      </c>
      <c r="P2482" s="6">
        <v>11559.5</v>
      </c>
      <c r="Q2482" s="6">
        <v>5472</v>
      </c>
      <c r="R2482" s="8">
        <v>5461.5</v>
      </c>
      <c r="S2482" s="6">
        <v>23480</v>
      </c>
      <c r="T2482" s="6">
        <v>23669</v>
      </c>
      <c r="U2482" s="6">
        <v>-55</v>
      </c>
      <c r="V2482" s="6">
        <v>-55</v>
      </c>
      <c r="W2482" s="6">
        <v>132047</v>
      </c>
      <c r="X2482" s="6">
        <v>132047</v>
      </c>
      <c r="Y2482" s="6">
        <v>4941</v>
      </c>
      <c r="Z2482" s="6">
        <v>4941</v>
      </c>
      <c r="AA2482" s="6">
        <v>56358</v>
      </c>
      <c r="AB2482" s="6">
        <v>56358</v>
      </c>
      <c r="AC2482" s="6">
        <v>12065000</v>
      </c>
      <c r="AD2482" s="6">
        <v>12065000</v>
      </c>
      <c r="AF2482">
        <f>Q2482/W2482</f>
        <v>4.143979037766856E-2</v>
      </c>
      <c r="AG2482">
        <f>R2482/X2482</f>
        <v>4.1360273236044742E-2</v>
      </c>
      <c r="AH2482">
        <f>U2482/W2482</f>
        <v>-4.16518360886654E-4</v>
      </c>
      <c r="AI2482">
        <f>V2482/X2482</f>
        <v>-4.16518360886654E-4</v>
      </c>
      <c r="AJ2482">
        <f>Y2482/AA2482</f>
        <v>8.7671670392845735E-2</v>
      </c>
      <c r="AK2482">
        <f>Z2482/AB2482</f>
        <v>8.7671670392845735E-2</v>
      </c>
      <c r="AL2482">
        <f>O2482/K2482</f>
        <v>0.90059625908682517</v>
      </c>
      <c r="AM2482">
        <f>P2482/L2482</f>
        <v>0.90111474898659183</v>
      </c>
      <c r="AN2482">
        <f>K2482/W2482</f>
        <v>9.2716987133369178E-2</v>
      </c>
      <c r="AO2482">
        <f>L2482/X2482</f>
        <v>9.7147227880981776E-2</v>
      </c>
      <c r="AP2482">
        <f>IF(OR(Q2482&lt;0, Q2482="NA"), 0, 1)</f>
        <v>1</v>
      </c>
      <c r="AQ2482">
        <f>IF(OR(S2482&lt;0, S2482="NA"), 0, 1)</f>
        <v>1</v>
      </c>
      <c r="AR2482">
        <f>IFERROR(IF((AF2482-AG2482)&gt;0,1,0),0)</f>
        <v>1</v>
      </c>
      <c r="AS2482">
        <f>IFERROR(IF((S2482-Q2482)&gt;0,1,0),0)</f>
        <v>1</v>
      </c>
      <c r="AT2482">
        <f>IFERROR(IF((AH2482-AI2482)&lt;0,1,0),0)</f>
        <v>0</v>
      </c>
      <c r="AU2482">
        <f>IFERROR(IF((AJ2482-AK2482)&gt;0,1,0),0)</f>
        <v>0</v>
      </c>
      <c r="AV2482">
        <f>IFERROR(IF((AL2482-AM2482)&gt;0,1,0),0)</f>
        <v>0</v>
      </c>
      <c r="AW2482">
        <f>IFERROR(IF((AN2482-AO2482)&gt;0,1,0),0)</f>
        <v>0</v>
      </c>
      <c r="AX2482">
        <f>IFERROR(IF((AC2482-AD2482)&lt;0,1,0),0)</f>
        <v>0</v>
      </c>
      <c r="AY2482">
        <f>SUM(AP2482:AX2482)</f>
        <v>4</v>
      </c>
    </row>
    <row r="2483" spans="1:51" x14ac:dyDescent="0.45">
      <c r="A2483" s="1" t="s">
        <v>3109</v>
      </c>
      <c r="B2483" s="2">
        <v>29162217</v>
      </c>
      <c r="C2483" s="3" t="s">
        <v>5338</v>
      </c>
      <c r="D2483" s="7">
        <v>11.32</v>
      </c>
      <c r="E2483" s="5">
        <v>81.138284760000005</v>
      </c>
      <c r="F2483" s="3" t="s">
        <v>4480</v>
      </c>
      <c r="G2483" s="3" t="s">
        <v>4491</v>
      </c>
      <c r="H2483" s="3" t="s">
        <v>4492</v>
      </c>
      <c r="I2483" s="3" t="s">
        <v>4493</v>
      </c>
      <c r="J2483" s="3" t="s">
        <v>4494</v>
      </c>
      <c r="K2483" s="6" t="s">
        <v>4474</v>
      </c>
      <c r="L2483" s="6" t="s">
        <v>4474</v>
      </c>
      <c r="M2483" s="6" t="s">
        <v>4474</v>
      </c>
      <c r="N2483" s="6" t="s">
        <v>4474</v>
      </c>
      <c r="O2483" s="6">
        <v>-1572.883</v>
      </c>
      <c r="P2483" s="6">
        <v>-1526.636</v>
      </c>
      <c r="Q2483" s="6">
        <v>740.48400000000004</v>
      </c>
      <c r="R2483" s="6">
        <v>3635.0010000000002</v>
      </c>
      <c r="S2483" s="6">
        <v>2200.7719999999999</v>
      </c>
      <c r="T2483" s="8">
        <v>4869.8109999999997</v>
      </c>
      <c r="U2483" s="6" t="s">
        <v>4474</v>
      </c>
      <c r="V2483" s="6" t="s">
        <v>4474</v>
      </c>
      <c r="W2483" s="6">
        <v>24700.624</v>
      </c>
      <c r="X2483" s="6">
        <v>24281.951000000001</v>
      </c>
      <c r="Y2483" s="6">
        <v>236.19399999999999</v>
      </c>
      <c r="Z2483" s="6">
        <v>78.22</v>
      </c>
      <c r="AA2483" s="6">
        <v>2982</v>
      </c>
      <c r="AB2483" s="6">
        <v>2296</v>
      </c>
      <c r="AC2483" s="6">
        <v>7167693</v>
      </c>
      <c r="AD2483" s="6">
        <v>7167693</v>
      </c>
      <c r="AF2483">
        <f>Q2483/W2483</f>
        <v>2.9978351963901806E-2</v>
      </c>
      <c r="AG2483">
        <f>R2483/X2483</f>
        <v>0.14969970905550381</v>
      </c>
      <c r="AH2483" t="e">
        <f>U2483/W2483</f>
        <v>#VALUE!</v>
      </c>
      <c r="AI2483" t="e">
        <f>V2483/X2483</f>
        <v>#VALUE!</v>
      </c>
      <c r="AJ2483">
        <f>Y2483/AA2483</f>
        <v>7.9206572769953049E-2</v>
      </c>
      <c r="AK2483">
        <f>Z2483/AB2483</f>
        <v>3.4067944250871077E-2</v>
      </c>
      <c r="AL2483" t="e">
        <f>O2483/K2483</f>
        <v>#VALUE!</v>
      </c>
      <c r="AM2483" t="e">
        <f>P2483/L2483</f>
        <v>#VALUE!</v>
      </c>
      <c r="AN2483" t="e">
        <f>K2483/W2483</f>
        <v>#VALUE!</v>
      </c>
      <c r="AO2483" t="e">
        <f>L2483/X2483</f>
        <v>#VALUE!</v>
      </c>
      <c r="AP2483">
        <f>IF(OR(Q2483&lt;0, Q2483="NA"), 0, 1)</f>
        <v>1</v>
      </c>
      <c r="AQ2483">
        <f>IF(OR(S2483&lt;0, S2483="NA"), 0, 1)</f>
        <v>1</v>
      </c>
      <c r="AR2483">
        <f>IFERROR(IF((AF2483-AG2483)&gt;0,1,0),0)</f>
        <v>0</v>
      </c>
      <c r="AS2483">
        <f>IFERROR(IF((S2483-Q2483)&gt;0,1,0),0)</f>
        <v>1</v>
      </c>
      <c r="AT2483">
        <f>IFERROR(IF((AH2483-AI2483)&lt;0,1,0),0)</f>
        <v>0</v>
      </c>
      <c r="AU2483">
        <f>IFERROR(IF((AJ2483-AK2483)&gt;0,1,0),0)</f>
        <v>1</v>
      </c>
      <c r="AV2483">
        <f>IFERROR(IF((AL2483-AM2483)&gt;0,1,0),0)</f>
        <v>0</v>
      </c>
      <c r="AW2483">
        <f>IFERROR(IF((AN2483-AO2483)&gt;0,1,0),0)</f>
        <v>0</v>
      </c>
      <c r="AX2483">
        <f>IFERROR(IF((AC2483-AD2483)&lt;0,1,0),0)</f>
        <v>0</v>
      </c>
      <c r="AY2483">
        <f>SUM(AP2483:AX2483)</f>
        <v>4</v>
      </c>
    </row>
    <row r="2484" spans="1:51" x14ac:dyDescent="0.45">
      <c r="A2484" s="1" t="s">
        <v>3112</v>
      </c>
      <c r="B2484" s="2">
        <v>4093995</v>
      </c>
      <c r="C2484" s="3" t="s">
        <v>5335</v>
      </c>
      <c r="D2484" s="5">
        <v>106.51</v>
      </c>
      <c r="E2484" s="5">
        <v>9133.6380900799995</v>
      </c>
      <c r="F2484" s="3" t="s">
        <v>4500</v>
      </c>
      <c r="G2484" s="3" t="s">
        <v>4501</v>
      </c>
      <c r="H2484" s="3" t="s">
        <v>4502</v>
      </c>
      <c r="I2484" s="3" t="s">
        <v>4538</v>
      </c>
      <c r="J2484" s="3" t="s">
        <v>4504</v>
      </c>
      <c r="K2484" s="6">
        <v>1480583</v>
      </c>
      <c r="L2484" s="6">
        <v>1490176</v>
      </c>
      <c r="M2484" s="6">
        <v>189996</v>
      </c>
      <c r="N2484" s="6">
        <v>206329</v>
      </c>
      <c r="O2484" s="6">
        <v>172142</v>
      </c>
      <c r="P2484" s="6">
        <v>188324</v>
      </c>
      <c r="Q2484" s="6">
        <v>122764</v>
      </c>
      <c r="R2484" s="6">
        <v>129875</v>
      </c>
      <c r="S2484" s="6">
        <v>330562</v>
      </c>
      <c r="T2484" s="6">
        <v>324276</v>
      </c>
      <c r="U2484" s="6" t="s">
        <v>4474</v>
      </c>
      <c r="V2484" s="6" t="s">
        <v>4474</v>
      </c>
      <c r="W2484" s="6">
        <v>1579232</v>
      </c>
      <c r="X2484" s="6">
        <v>1536532</v>
      </c>
      <c r="Y2484" s="6">
        <v>1119080</v>
      </c>
      <c r="Z2484" s="6">
        <v>1071655</v>
      </c>
      <c r="AA2484" s="6">
        <v>1024543</v>
      </c>
      <c r="AB2484" s="6">
        <v>1016566</v>
      </c>
      <c r="AC2484" s="6">
        <v>85808000</v>
      </c>
      <c r="AD2484" s="6">
        <v>85369000</v>
      </c>
      <c r="AF2484">
        <f>Q2484/W2484</f>
        <v>7.7736520029989264E-2</v>
      </c>
      <c r="AG2484">
        <f>R2484/X2484</f>
        <v>8.4524760955190001E-2</v>
      </c>
      <c r="AH2484" t="e">
        <f>U2484/W2484</f>
        <v>#VALUE!</v>
      </c>
      <c r="AI2484" t="e">
        <f>V2484/X2484</f>
        <v>#VALUE!</v>
      </c>
      <c r="AJ2484">
        <f>Y2484/AA2484</f>
        <v>1.0922723594812516</v>
      </c>
      <c r="AK2484">
        <f>Z2484/AB2484</f>
        <v>1.0541912674632046</v>
      </c>
      <c r="AL2484">
        <f>O2484/K2484</f>
        <v>0.11626636264228347</v>
      </c>
      <c r="AM2484">
        <f>P2484/L2484</f>
        <v>0.12637701855351313</v>
      </c>
      <c r="AN2484">
        <f>K2484/W2484</f>
        <v>0.93753356061680615</v>
      </c>
      <c r="AO2484">
        <f>L2484/X2484</f>
        <v>0.96983076174137606</v>
      </c>
      <c r="AP2484">
        <f>IF(OR(Q2484&lt;0, Q2484="NA"), 0, 1)</f>
        <v>1</v>
      </c>
      <c r="AQ2484">
        <f>IF(OR(S2484&lt;0, S2484="NA"), 0, 1)</f>
        <v>1</v>
      </c>
      <c r="AR2484">
        <f>IFERROR(IF((AF2484-AG2484)&gt;0,1,0),0)</f>
        <v>0</v>
      </c>
      <c r="AS2484">
        <f>IFERROR(IF((S2484-Q2484)&gt;0,1,0),0)</f>
        <v>1</v>
      </c>
      <c r="AT2484">
        <f>IFERROR(IF((AH2484-AI2484)&lt;0,1,0),0)</f>
        <v>0</v>
      </c>
      <c r="AU2484">
        <f>IFERROR(IF((AJ2484-AK2484)&gt;0,1,0),0)</f>
        <v>1</v>
      </c>
      <c r="AV2484">
        <f>IFERROR(IF((AL2484-AM2484)&gt;0,1,0),0)</f>
        <v>0</v>
      </c>
      <c r="AW2484">
        <f>IFERROR(IF((AN2484-AO2484)&gt;0,1,0),0)</f>
        <v>0</v>
      </c>
      <c r="AX2484">
        <f>IFERROR(IF((AC2484-AD2484)&lt;0,1,0),0)</f>
        <v>0</v>
      </c>
      <c r="AY2484">
        <f>SUM(AP2484:AX2484)</f>
        <v>4</v>
      </c>
    </row>
    <row r="2485" spans="1:51" x14ac:dyDescent="0.45">
      <c r="A2485" s="1" t="s">
        <v>3115</v>
      </c>
      <c r="B2485" s="2">
        <v>4108134</v>
      </c>
      <c r="C2485" s="3" t="s">
        <v>5335</v>
      </c>
      <c r="D2485" s="5">
        <v>20.21</v>
      </c>
      <c r="E2485" s="5">
        <v>3023.8982712299999</v>
      </c>
      <c r="F2485" s="3" t="s">
        <v>4475</v>
      </c>
      <c r="G2485" s="3" t="s">
        <v>4529</v>
      </c>
      <c r="H2485" s="3" t="s">
        <v>4530</v>
      </c>
      <c r="I2485" s="3" t="s">
        <v>4531</v>
      </c>
      <c r="J2485" s="3" t="s">
        <v>4532</v>
      </c>
      <c r="K2485" s="6">
        <v>6304500</v>
      </c>
      <c r="L2485" s="6">
        <v>6284700</v>
      </c>
      <c r="M2485" s="6">
        <v>417900</v>
      </c>
      <c r="N2485" s="6">
        <v>485600</v>
      </c>
      <c r="O2485" s="6">
        <v>-19800</v>
      </c>
      <c r="P2485" s="6">
        <v>50800</v>
      </c>
      <c r="Q2485" s="6">
        <v>-538300</v>
      </c>
      <c r="R2485" s="6">
        <v>-1225900</v>
      </c>
      <c r="S2485" s="6">
        <v>171600</v>
      </c>
      <c r="T2485" s="6">
        <v>213900</v>
      </c>
      <c r="U2485" s="6">
        <v>2727200</v>
      </c>
      <c r="V2485" s="6">
        <v>2722200</v>
      </c>
      <c r="W2485" s="6">
        <v>15514500</v>
      </c>
      <c r="X2485" s="6">
        <v>15538000</v>
      </c>
      <c r="Y2485" s="6">
        <v>1280900</v>
      </c>
      <c r="Z2485" s="6">
        <v>1332800</v>
      </c>
      <c r="AA2485" s="6">
        <v>1361200</v>
      </c>
      <c r="AB2485" s="6">
        <v>1299600</v>
      </c>
      <c r="AC2485" s="6">
        <v>149619992</v>
      </c>
      <c r="AD2485" s="6">
        <v>149580923</v>
      </c>
      <c r="AF2485">
        <f>Q2485/W2485</f>
        <v>-3.4696574172548261E-2</v>
      </c>
      <c r="AG2485">
        <f>R2485/X2485</f>
        <v>-7.8896897927661219E-2</v>
      </c>
      <c r="AH2485">
        <f>U2485/W2485</f>
        <v>0.17578394405233813</v>
      </c>
      <c r="AI2485">
        <f>V2485/X2485</f>
        <v>0.17519629295919681</v>
      </c>
      <c r="AJ2485">
        <f>Y2485/AA2485</f>
        <v>0.94100793417572726</v>
      </c>
      <c r="AK2485">
        <f>Z2485/AB2485</f>
        <v>1.0255463219452139</v>
      </c>
      <c r="AL2485">
        <f>O2485/K2485</f>
        <v>-3.140613847251963E-3</v>
      </c>
      <c r="AM2485">
        <f>P2485/L2485</f>
        <v>8.083122503858578E-3</v>
      </c>
      <c r="AN2485">
        <f>K2485/W2485</f>
        <v>0.40636179058300298</v>
      </c>
      <c r="AO2485">
        <f>L2485/X2485</f>
        <v>0.40447290513579609</v>
      </c>
      <c r="AP2485">
        <f>IF(OR(Q2485&lt;0, Q2485="NA"), 0, 1)</f>
        <v>0</v>
      </c>
      <c r="AQ2485">
        <f>IF(OR(S2485&lt;0, S2485="NA"), 0, 1)</f>
        <v>1</v>
      </c>
      <c r="AR2485">
        <f>IFERROR(IF((AF2485-AG2485)&gt;0,1,0),0)</f>
        <v>1</v>
      </c>
      <c r="AS2485">
        <f>IFERROR(IF((S2485-Q2485)&gt;0,1,0),0)</f>
        <v>1</v>
      </c>
      <c r="AT2485">
        <f>IFERROR(IF((AH2485-AI2485)&lt;0,1,0),0)</f>
        <v>0</v>
      </c>
      <c r="AU2485">
        <f>IFERROR(IF((AJ2485-AK2485)&gt;0,1,0),0)</f>
        <v>0</v>
      </c>
      <c r="AV2485">
        <f>IFERROR(IF((AL2485-AM2485)&gt;0,1,0),0)</f>
        <v>0</v>
      </c>
      <c r="AW2485">
        <f>IFERROR(IF((AN2485-AO2485)&gt;0,1,0),0)</f>
        <v>1</v>
      </c>
      <c r="AX2485">
        <f>IFERROR(IF((AC2485-AD2485)&lt;0,1,0),0)</f>
        <v>0</v>
      </c>
      <c r="AY2485">
        <f>SUM(AP2485:AX2485)</f>
        <v>4</v>
      </c>
    </row>
    <row r="2486" spans="1:51" x14ac:dyDescent="0.45">
      <c r="A2486" s="1" t="s">
        <v>3117</v>
      </c>
      <c r="B2486" s="2">
        <v>4153794</v>
      </c>
      <c r="C2486" s="3" t="s">
        <v>5337</v>
      </c>
      <c r="D2486" s="5">
        <v>6.92</v>
      </c>
      <c r="E2486" s="5">
        <v>451.84897047999999</v>
      </c>
      <c r="F2486" s="3" t="s">
        <v>4480</v>
      </c>
      <c r="G2486" s="3" t="s">
        <v>4491</v>
      </c>
      <c r="H2486" s="3" t="s">
        <v>4492</v>
      </c>
      <c r="I2486" s="3" t="s">
        <v>4493</v>
      </c>
      <c r="J2486" s="3" t="s">
        <v>4494</v>
      </c>
      <c r="K2486" s="6">
        <v>143818</v>
      </c>
      <c r="L2486" s="6">
        <v>141361</v>
      </c>
      <c r="M2486" s="6" t="s">
        <v>4474</v>
      </c>
      <c r="N2486" s="6" t="s">
        <v>4474</v>
      </c>
      <c r="O2486" s="6">
        <v>107860</v>
      </c>
      <c r="P2486" s="6">
        <v>105684</v>
      </c>
      <c r="Q2486" s="6">
        <v>48851</v>
      </c>
      <c r="R2486" s="6">
        <v>42749</v>
      </c>
      <c r="S2486" s="6">
        <v>-172396</v>
      </c>
      <c r="T2486" s="6">
        <v>-60519</v>
      </c>
      <c r="U2486" s="6">
        <v>772012</v>
      </c>
      <c r="V2486" s="6">
        <v>757765</v>
      </c>
      <c r="W2486" s="6">
        <v>1389086</v>
      </c>
      <c r="X2486" s="6">
        <v>1332698</v>
      </c>
      <c r="Y2486" s="6">
        <v>61036</v>
      </c>
      <c r="Z2486" s="6">
        <v>72823</v>
      </c>
      <c r="AA2486" s="6">
        <v>123166</v>
      </c>
      <c r="AB2486" s="6">
        <v>83711</v>
      </c>
      <c r="AC2486" s="6">
        <v>65296094</v>
      </c>
      <c r="AD2486" s="6">
        <v>65296094</v>
      </c>
      <c r="AF2486">
        <f>Q2486/W2486</f>
        <v>3.5167728995900899E-2</v>
      </c>
      <c r="AG2486">
        <f>R2486/X2486</f>
        <v>3.2077034707037905E-2</v>
      </c>
      <c r="AH2486">
        <f>U2486/W2486</f>
        <v>0.55576976515492926</v>
      </c>
      <c r="AI2486">
        <f>V2486/X2486</f>
        <v>0.56859468536757762</v>
      </c>
      <c r="AJ2486">
        <f>Y2486/AA2486</f>
        <v>0.49555883929006384</v>
      </c>
      <c r="AK2486">
        <f>Z2486/AB2486</f>
        <v>0.86993346155224527</v>
      </c>
      <c r="AL2486">
        <f>O2486/K2486</f>
        <v>0.74997566368604762</v>
      </c>
      <c r="AM2486">
        <f>P2486/L2486</f>
        <v>0.74761780123230592</v>
      </c>
      <c r="AN2486">
        <f>K2486/W2486</f>
        <v>0.10353426641691012</v>
      </c>
      <c r="AO2486">
        <f>L2486/X2486</f>
        <v>0.10607129297110073</v>
      </c>
      <c r="AP2486">
        <f>IF(OR(Q2486&lt;0, Q2486="NA"), 0, 1)</f>
        <v>1</v>
      </c>
      <c r="AQ2486">
        <f>IF(OR(S2486&lt;0, S2486="NA"), 0, 1)</f>
        <v>0</v>
      </c>
      <c r="AR2486">
        <f>IFERROR(IF((AF2486-AG2486)&gt;0,1,0),0)</f>
        <v>1</v>
      </c>
      <c r="AS2486">
        <f>IFERROR(IF((S2486-Q2486)&gt;0,1,0),0)</f>
        <v>0</v>
      </c>
      <c r="AT2486">
        <f>IFERROR(IF((AH2486-AI2486)&lt;0,1,0),0)</f>
        <v>1</v>
      </c>
      <c r="AU2486">
        <f>IFERROR(IF((AJ2486-AK2486)&gt;0,1,0),0)</f>
        <v>0</v>
      </c>
      <c r="AV2486">
        <f>IFERROR(IF((AL2486-AM2486)&gt;0,1,0),0)</f>
        <v>1</v>
      </c>
      <c r="AW2486">
        <f>IFERROR(IF((AN2486-AO2486)&gt;0,1,0),0)</f>
        <v>0</v>
      </c>
      <c r="AX2486">
        <f>IFERROR(IF((AC2486-AD2486)&lt;0,1,0),0)</f>
        <v>0</v>
      </c>
      <c r="AY2486">
        <f>SUM(AP2486:AX2486)</f>
        <v>4</v>
      </c>
    </row>
    <row r="2487" spans="1:51" x14ac:dyDescent="0.45">
      <c r="A2487" s="1" t="s">
        <v>3126</v>
      </c>
      <c r="B2487" s="2">
        <v>1020405</v>
      </c>
      <c r="C2487" s="3" t="s">
        <v>5335</v>
      </c>
      <c r="D2487" s="5">
        <v>50.32</v>
      </c>
      <c r="E2487" s="5">
        <v>502.93063704000002</v>
      </c>
      <c r="F2487" s="3" t="s">
        <v>4480</v>
      </c>
      <c r="G2487" s="3" t="s">
        <v>4481</v>
      </c>
      <c r="H2487" s="3" t="s">
        <v>4481</v>
      </c>
      <c r="I2487" s="3" t="s">
        <v>4482</v>
      </c>
      <c r="J2487" s="3" t="s">
        <v>4484</v>
      </c>
      <c r="K2487" s="6">
        <v>113627</v>
      </c>
      <c r="L2487" s="6">
        <v>93630</v>
      </c>
      <c r="M2487" s="6" t="s">
        <v>4474</v>
      </c>
      <c r="N2487" s="6" t="s">
        <v>4474</v>
      </c>
      <c r="O2487" s="6">
        <v>94852</v>
      </c>
      <c r="P2487" s="6">
        <v>96375</v>
      </c>
      <c r="Q2487" s="6">
        <v>6041</v>
      </c>
      <c r="R2487" s="6">
        <v>17124</v>
      </c>
      <c r="S2487" s="6">
        <v>39547</v>
      </c>
      <c r="T2487" s="6">
        <v>20655</v>
      </c>
      <c r="U2487" s="6">
        <v>33000</v>
      </c>
      <c r="V2487" s="6">
        <v>33000</v>
      </c>
      <c r="W2487" s="6">
        <v>5360138</v>
      </c>
      <c r="X2487" s="6">
        <v>3616055</v>
      </c>
      <c r="Y2487" s="6" t="s">
        <v>4474</v>
      </c>
      <c r="Z2487" s="6" t="s">
        <v>4474</v>
      </c>
      <c r="AA2487" s="6" t="s">
        <v>4474</v>
      </c>
      <c r="AB2487" s="6" t="s">
        <v>4474</v>
      </c>
      <c r="AC2487" s="6">
        <v>9994648</v>
      </c>
      <c r="AD2487" s="6">
        <v>7057258</v>
      </c>
      <c r="AF2487">
        <f>Q2487/W2487</f>
        <v>1.1270232221633099E-3</v>
      </c>
      <c r="AG2487">
        <f>R2487/X2487</f>
        <v>4.7355474405118281E-3</v>
      </c>
      <c r="AH2487">
        <f>U2487/W2487</f>
        <v>6.156557909516509E-3</v>
      </c>
      <c r="AI2487">
        <f>V2487/X2487</f>
        <v>9.1259673871110919E-3</v>
      </c>
      <c r="AJ2487" t="e">
        <f>Y2487/AA2487</f>
        <v>#VALUE!</v>
      </c>
      <c r="AK2487" t="e">
        <f>Z2487/AB2487</f>
        <v>#VALUE!</v>
      </c>
      <c r="AL2487">
        <f>O2487/K2487</f>
        <v>0.83476638475010345</v>
      </c>
      <c r="AM2487">
        <f>P2487/L2487</f>
        <v>1.0293175264338352</v>
      </c>
      <c r="AN2487">
        <f>K2487/W2487</f>
        <v>2.1198521381352496E-2</v>
      </c>
      <c r="AO2487">
        <f>L2487/X2487</f>
        <v>2.5892858377430654E-2</v>
      </c>
      <c r="AP2487">
        <f>IF(OR(Q2487&lt;0, Q2487="NA"), 0, 1)</f>
        <v>1</v>
      </c>
      <c r="AQ2487">
        <f>IF(OR(S2487&lt;0, S2487="NA"), 0, 1)</f>
        <v>1</v>
      </c>
      <c r="AR2487">
        <f>IFERROR(IF((AF2487-AG2487)&gt;0,1,0),0)</f>
        <v>0</v>
      </c>
      <c r="AS2487">
        <f>IFERROR(IF((S2487-Q2487)&gt;0,1,0),0)</f>
        <v>1</v>
      </c>
      <c r="AT2487">
        <f>IFERROR(IF((AH2487-AI2487)&lt;0,1,0),0)</f>
        <v>1</v>
      </c>
      <c r="AU2487">
        <f>IFERROR(IF((AJ2487-AK2487)&gt;0,1,0),0)</f>
        <v>0</v>
      </c>
      <c r="AV2487">
        <f>IFERROR(IF((AL2487-AM2487)&gt;0,1,0),0)</f>
        <v>0</v>
      </c>
      <c r="AW2487">
        <f>IFERROR(IF((AN2487-AO2487)&gt;0,1,0),0)</f>
        <v>0</v>
      </c>
      <c r="AX2487">
        <f>IFERROR(IF((AC2487-AD2487)&lt;0,1,0),0)</f>
        <v>0</v>
      </c>
      <c r="AY2487">
        <f>SUM(AP2487:AX2487)</f>
        <v>4</v>
      </c>
    </row>
    <row r="2488" spans="1:51" x14ac:dyDescent="0.45">
      <c r="A2488" s="1" t="s">
        <v>3131</v>
      </c>
      <c r="B2488" s="2">
        <v>4081441</v>
      </c>
      <c r="C2488" s="3" t="s">
        <v>5335</v>
      </c>
      <c r="D2488" s="5">
        <v>27.82</v>
      </c>
      <c r="E2488" s="5">
        <v>1828.2290517399999</v>
      </c>
      <c r="F2488" s="3" t="s">
        <v>4475</v>
      </c>
      <c r="G2488" s="3" t="s">
        <v>4529</v>
      </c>
      <c r="H2488" s="3" t="s">
        <v>4569</v>
      </c>
      <c r="I2488" s="3" t="s">
        <v>4572</v>
      </c>
      <c r="J2488" s="3" t="s">
        <v>4697</v>
      </c>
      <c r="K2488" s="6">
        <v>652751</v>
      </c>
      <c r="L2488" s="6">
        <v>662846</v>
      </c>
      <c r="M2488" s="6">
        <v>173624</v>
      </c>
      <c r="N2488" s="6">
        <v>180144</v>
      </c>
      <c r="O2488" s="6">
        <v>161037</v>
      </c>
      <c r="P2488" s="6">
        <v>166696</v>
      </c>
      <c r="Q2488" s="6">
        <v>133314</v>
      </c>
      <c r="R2488" s="6">
        <v>136366</v>
      </c>
      <c r="S2488" s="6">
        <v>157187</v>
      </c>
      <c r="T2488" s="6">
        <v>138822</v>
      </c>
      <c r="U2488" s="6" t="s">
        <v>4474</v>
      </c>
      <c r="V2488" s="6" t="s">
        <v>4474</v>
      </c>
      <c r="W2488" s="6">
        <v>1116756</v>
      </c>
      <c r="X2488" s="6">
        <v>1078241</v>
      </c>
      <c r="Y2488" s="6">
        <v>773524</v>
      </c>
      <c r="Z2488" s="6">
        <v>732481</v>
      </c>
      <c r="AA2488" s="6">
        <v>141167</v>
      </c>
      <c r="AB2488" s="6">
        <v>134858</v>
      </c>
      <c r="AC2488" s="6">
        <v>65716357</v>
      </c>
      <c r="AD2488" s="6">
        <v>65673430</v>
      </c>
      <c r="AF2488">
        <f>Q2488/W2488</f>
        <v>0.11937612155206688</v>
      </c>
      <c r="AG2488">
        <f>R2488/X2488</f>
        <v>0.1264707982723714</v>
      </c>
      <c r="AH2488" t="e">
        <f>U2488/W2488</f>
        <v>#VALUE!</v>
      </c>
      <c r="AI2488" t="e">
        <f>V2488/X2488</f>
        <v>#VALUE!</v>
      </c>
      <c r="AJ2488">
        <f>Y2488/AA2488</f>
        <v>5.4794959161843773</v>
      </c>
      <c r="AK2488">
        <f>Z2488/AB2488</f>
        <v>5.4314983167479864</v>
      </c>
      <c r="AL2488">
        <f>O2488/K2488</f>
        <v>0.24670509888150305</v>
      </c>
      <c r="AM2488">
        <f>P2488/L2488</f>
        <v>0.25148526203673249</v>
      </c>
      <c r="AN2488">
        <f>K2488/W2488</f>
        <v>0.58450637381845272</v>
      </c>
      <c r="AO2488">
        <f>L2488/X2488</f>
        <v>0.61474753788809733</v>
      </c>
      <c r="AP2488">
        <f>IF(OR(Q2488&lt;0, Q2488="NA"), 0, 1)</f>
        <v>1</v>
      </c>
      <c r="AQ2488">
        <f>IF(OR(S2488&lt;0, S2488="NA"), 0, 1)</f>
        <v>1</v>
      </c>
      <c r="AR2488">
        <f>IFERROR(IF((AF2488-AG2488)&gt;0,1,0),0)</f>
        <v>0</v>
      </c>
      <c r="AS2488">
        <f>IFERROR(IF((S2488-Q2488)&gt;0,1,0),0)</f>
        <v>1</v>
      </c>
      <c r="AT2488">
        <f>IFERROR(IF((AH2488-AI2488)&lt;0,1,0),0)</f>
        <v>0</v>
      </c>
      <c r="AU2488">
        <f>IFERROR(IF((AJ2488-AK2488)&gt;0,1,0),0)</f>
        <v>1</v>
      </c>
      <c r="AV2488">
        <f>IFERROR(IF((AL2488-AM2488)&gt;0,1,0),0)</f>
        <v>0</v>
      </c>
      <c r="AW2488">
        <f>IFERROR(IF((AN2488-AO2488)&gt;0,1,0),0)</f>
        <v>0</v>
      </c>
      <c r="AX2488">
        <f>IFERROR(IF((AC2488-AD2488)&lt;0,1,0),0)</f>
        <v>0</v>
      </c>
      <c r="AY2488">
        <f>SUM(AP2488:AX2488)</f>
        <v>4</v>
      </c>
    </row>
    <row r="2489" spans="1:51" x14ac:dyDescent="0.45">
      <c r="A2489" s="1" t="s">
        <v>3133</v>
      </c>
      <c r="B2489" s="2">
        <v>4930148</v>
      </c>
      <c r="C2489" s="3" t="s">
        <v>5337</v>
      </c>
      <c r="D2489" s="5">
        <v>89.1</v>
      </c>
      <c r="E2489" s="5">
        <v>13882.2324498</v>
      </c>
      <c r="F2489" s="3" t="s">
        <v>4559</v>
      </c>
      <c r="G2489" s="3" t="s">
        <v>4626</v>
      </c>
      <c r="H2489" s="3" t="s">
        <v>4626</v>
      </c>
      <c r="I2489" s="3" t="s">
        <v>5059</v>
      </c>
      <c r="J2489" s="3" t="s">
        <v>5218</v>
      </c>
      <c r="K2489" s="6">
        <v>55158100</v>
      </c>
      <c r="L2489" s="6">
        <v>54681200</v>
      </c>
      <c r="M2489" s="6">
        <v>1405800</v>
      </c>
      <c r="N2489" s="6">
        <v>1383100</v>
      </c>
      <c r="O2489" s="6">
        <v>825500</v>
      </c>
      <c r="P2489" s="6">
        <v>826400</v>
      </c>
      <c r="Q2489" s="6">
        <v>423200</v>
      </c>
      <c r="R2489" s="6">
        <v>435900</v>
      </c>
      <c r="S2489" s="6">
        <v>1129400</v>
      </c>
      <c r="T2489" s="6">
        <v>1163000</v>
      </c>
      <c r="U2489" s="6">
        <v>3926000</v>
      </c>
      <c r="V2489" s="6">
        <v>3198500</v>
      </c>
      <c r="W2489" s="6">
        <v>14396500</v>
      </c>
      <c r="X2489" s="6">
        <v>13392900</v>
      </c>
      <c r="Y2489" s="6">
        <v>6469700</v>
      </c>
      <c r="Z2489" s="6">
        <v>6153300</v>
      </c>
      <c r="AA2489" s="6">
        <v>3813700</v>
      </c>
      <c r="AB2489" s="6">
        <v>3758100</v>
      </c>
      <c r="AC2489" s="6">
        <v>154500000</v>
      </c>
      <c r="AD2489" s="6">
        <v>154200000</v>
      </c>
      <c r="AF2489">
        <f>Q2489/W2489</f>
        <v>2.9396033758205119E-2</v>
      </c>
      <c r="AG2489">
        <f>R2489/X2489</f>
        <v>3.254709584929328E-2</v>
      </c>
      <c r="AH2489">
        <f>U2489/W2489</f>
        <v>0.2727051713958254</v>
      </c>
      <c r="AI2489">
        <f>V2489/X2489</f>
        <v>0.23882056910751218</v>
      </c>
      <c r="AJ2489">
        <f>Y2489/AA2489</f>
        <v>1.6964365314523953</v>
      </c>
      <c r="AK2489">
        <f>Z2489/AB2489</f>
        <v>1.6373433383890796</v>
      </c>
      <c r="AL2489">
        <f>O2489/K2489</f>
        <v>1.496607025985304E-2</v>
      </c>
      <c r="AM2489">
        <f>P2489/L2489</f>
        <v>1.5113055309685961E-2</v>
      </c>
      <c r="AN2489">
        <f>K2489/W2489</f>
        <v>3.8313548431910536</v>
      </c>
      <c r="AO2489">
        <f>L2489/X2489</f>
        <v>4.0828498682137546</v>
      </c>
      <c r="AP2489">
        <f>IF(OR(Q2489&lt;0, Q2489="NA"), 0, 1)</f>
        <v>1</v>
      </c>
      <c r="AQ2489">
        <f>IF(OR(S2489&lt;0, S2489="NA"), 0, 1)</f>
        <v>1</v>
      </c>
      <c r="AR2489">
        <f>IFERROR(IF((AF2489-AG2489)&gt;0,1,0),0)</f>
        <v>0</v>
      </c>
      <c r="AS2489">
        <f>IFERROR(IF((S2489-Q2489)&gt;0,1,0),0)</f>
        <v>1</v>
      </c>
      <c r="AT2489">
        <f>IFERROR(IF((AH2489-AI2489)&lt;0,1,0),0)</f>
        <v>0</v>
      </c>
      <c r="AU2489">
        <f>IFERROR(IF((AJ2489-AK2489)&gt;0,1,0),0)</f>
        <v>1</v>
      </c>
      <c r="AV2489">
        <f>IFERROR(IF((AL2489-AM2489)&gt;0,1,0),0)</f>
        <v>0</v>
      </c>
      <c r="AW2489">
        <f>IFERROR(IF((AN2489-AO2489)&gt;0,1,0),0)</f>
        <v>0</v>
      </c>
      <c r="AX2489">
        <f>IFERROR(IF((AC2489-AD2489)&lt;0,1,0),0)</f>
        <v>0</v>
      </c>
      <c r="AY2489">
        <f>SUM(AP2489:AX2489)</f>
        <v>4</v>
      </c>
    </row>
    <row r="2490" spans="1:51" x14ac:dyDescent="0.45">
      <c r="A2490" s="1" t="s">
        <v>3140</v>
      </c>
      <c r="B2490" s="2">
        <v>4812345</v>
      </c>
      <c r="C2490" s="3" t="s">
        <v>5337</v>
      </c>
      <c r="D2490" s="5">
        <v>24.05</v>
      </c>
      <c r="E2490" s="5">
        <v>3281.0886862000002</v>
      </c>
      <c r="F2490" s="3" t="s">
        <v>4470</v>
      </c>
      <c r="G2490" s="3" t="s">
        <v>4471</v>
      </c>
      <c r="H2490" s="3" t="s">
        <v>4673</v>
      </c>
      <c r="I2490" s="3" t="s">
        <v>4673</v>
      </c>
      <c r="J2490" s="3" t="s">
        <v>4544</v>
      </c>
      <c r="K2490" s="6">
        <v>4392000</v>
      </c>
      <c r="L2490" s="6">
        <v>4428300</v>
      </c>
      <c r="M2490" s="6">
        <v>571900</v>
      </c>
      <c r="N2490" s="6">
        <v>545000</v>
      </c>
      <c r="O2490" s="6">
        <v>240400</v>
      </c>
      <c r="P2490" s="6">
        <v>204800</v>
      </c>
      <c r="Q2490" s="6">
        <v>-159600</v>
      </c>
      <c r="R2490" s="6">
        <v>-124500</v>
      </c>
      <c r="S2490" s="6">
        <v>259000</v>
      </c>
      <c r="T2490" s="6">
        <v>341300</v>
      </c>
      <c r="U2490" s="6">
        <v>4345900</v>
      </c>
      <c r="V2490" s="6">
        <v>3615300</v>
      </c>
      <c r="W2490" s="6">
        <v>11203200</v>
      </c>
      <c r="X2490" s="6">
        <v>10397300</v>
      </c>
      <c r="Y2490" s="6">
        <v>3707800</v>
      </c>
      <c r="Z2490" s="6">
        <v>2959100</v>
      </c>
      <c r="AA2490" s="6">
        <v>1450500</v>
      </c>
      <c r="AB2490" s="6">
        <v>1488100</v>
      </c>
      <c r="AC2490" s="6">
        <v>136500000</v>
      </c>
      <c r="AD2490" s="6">
        <v>136400000</v>
      </c>
      <c r="AF2490">
        <f>Q2490/W2490</f>
        <v>-1.4245929734361611E-2</v>
      </c>
      <c r="AG2490">
        <f>R2490/X2490</f>
        <v>-1.1974262548930973E-2</v>
      </c>
      <c r="AH2490">
        <f>U2490/W2490</f>
        <v>0.38791595258497574</v>
      </c>
      <c r="AI2490">
        <f>V2490/X2490</f>
        <v>0.34771527223413773</v>
      </c>
      <c r="AJ2490">
        <f>Y2490/AA2490</f>
        <v>2.556221992416408</v>
      </c>
      <c r="AK2490">
        <f>Z2490/AB2490</f>
        <v>1.9885088367717223</v>
      </c>
      <c r="AL2490">
        <f>O2490/K2490</f>
        <v>5.4735883424408015E-2</v>
      </c>
      <c r="AM2490">
        <f>P2490/L2490</f>
        <v>4.6247995844906624E-2</v>
      </c>
      <c r="AN2490">
        <f>K2490/W2490</f>
        <v>0.39203084832904883</v>
      </c>
      <c r="AO2490">
        <f>L2490/X2490</f>
        <v>0.42590864936089179</v>
      </c>
      <c r="AP2490">
        <f>IF(OR(Q2490&lt;0, Q2490="NA"), 0, 1)</f>
        <v>0</v>
      </c>
      <c r="AQ2490">
        <f>IF(OR(S2490&lt;0, S2490="NA"), 0, 1)</f>
        <v>1</v>
      </c>
      <c r="AR2490">
        <f>IFERROR(IF((AF2490-AG2490)&gt;0,1,0),0)</f>
        <v>0</v>
      </c>
      <c r="AS2490">
        <f>IFERROR(IF((S2490-Q2490)&gt;0,1,0),0)</f>
        <v>1</v>
      </c>
      <c r="AT2490">
        <f>IFERROR(IF((AH2490-AI2490)&lt;0,1,0),0)</f>
        <v>0</v>
      </c>
      <c r="AU2490">
        <f>IFERROR(IF((AJ2490-AK2490)&gt;0,1,0),0)</f>
        <v>1</v>
      </c>
      <c r="AV2490">
        <f>IFERROR(IF((AL2490-AM2490)&gt;0,1,0),0)</f>
        <v>1</v>
      </c>
      <c r="AW2490">
        <f>IFERROR(IF((AN2490-AO2490)&gt;0,1,0),0)</f>
        <v>0</v>
      </c>
      <c r="AX2490">
        <f>IFERROR(IF((AC2490-AD2490)&lt;0,1,0),0)</f>
        <v>0</v>
      </c>
      <c r="AY2490">
        <f>SUM(AP2490:AX2490)</f>
        <v>4</v>
      </c>
    </row>
    <row r="2491" spans="1:51" x14ac:dyDescent="0.45">
      <c r="A2491" s="1" t="s">
        <v>3151</v>
      </c>
      <c r="B2491" s="2">
        <v>4249007</v>
      </c>
      <c r="C2491" s="3" t="s">
        <v>5335</v>
      </c>
      <c r="D2491" s="5">
        <v>35.81</v>
      </c>
      <c r="E2491" s="5">
        <v>4390.8431499999997</v>
      </c>
      <c r="F2491" s="3" t="s">
        <v>4525</v>
      </c>
      <c r="G2491" s="3" t="s">
        <v>4526</v>
      </c>
      <c r="H2491" s="3" t="s">
        <v>4527</v>
      </c>
      <c r="I2491" s="3" t="s">
        <v>4527</v>
      </c>
      <c r="J2491" s="3" t="s">
        <v>4528</v>
      </c>
      <c r="K2491" s="6">
        <v>645431</v>
      </c>
      <c r="L2491" s="6">
        <v>630636</v>
      </c>
      <c r="M2491" s="6">
        <v>408400</v>
      </c>
      <c r="N2491" s="6">
        <v>396658</v>
      </c>
      <c r="O2491" s="6">
        <v>159122</v>
      </c>
      <c r="P2491" s="6">
        <v>157002</v>
      </c>
      <c r="Q2491" s="6">
        <v>64703</v>
      </c>
      <c r="R2491" s="6">
        <v>65529</v>
      </c>
      <c r="S2491" s="6">
        <v>322687</v>
      </c>
      <c r="T2491" s="6">
        <v>302177</v>
      </c>
      <c r="U2491" s="6">
        <v>2104690</v>
      </c>
      <c r="V2491" s="6">
        <v>2042312</v>
      </c>
      <c r="W2491" s="6">
        <v>4950258</v>
      </c>
      <c r="X2491" s="6">
        <v>4906931</v>
      </c>
      <c r="Y2491" s="6" t="s">
        <v>4474</v>
      </c>
      <c r="Z2491" s="6" t="s">
        <v>4474</v>
      </c>
      <c r="AA2491" s="6" t="s">
        <v>4474</v>
      </c>
      <c r="AB2491" s="6" t="s">
        <v>4474</v>
      </c>
      <c r="AC2491" s="6">
        <v>122615000</v>
      </c>
      <c r="AD2491" s="6">
        <v>122408000</v>
      </c>
      <c r="AF2491">
        <f>Q2491/W2491</f>
        <v>1.3070631874136662E-2</v>
      </c>
      <c r="AG2491">
        <f>R2491/X2491</f>
        <v>1.3354375677995065E-2</v>
      </c>
      <c r="AH2491">
        <f>U2491/W2491</f>
        <v>0.42516773873200142</v>
      </c>
      <c r="AI2491">
        <f>V2491/X2491</f>
        <v>0.41620964305387625</v>
      </c>
      <c r="AJ2491" t="e">
        <f>Y2491/AA2491</f>
        <v>#VALUE!</v>
      </c>
      <c r="AK2491" t="e">
        <f>Z2491/AB2491</f>
        <v>#VALUE!</v>
      </c>
      <c r="AL2491">
        <f>O2491/K2491</f>
        <v>0.24653603561031312</v>
      </c>
      <c r="AM2491">
        <f>P2491/L2491</f>
        <v>0.24895819458451468</v>
      </c>
      <c r="AN2491">
        <f>K2491/W2491</f>
        <v>0.13038330527418976</v>
      </c>
      <c r="AO2491">
        <f>L2491/X2491</f>
        <v>0.1285194350603259</v>
      </c>
      <c r="AP2491">
        <f>IF(OR(Q2491&lt;0, Q2491="NA"), 0, 1)</f>
        <v>1</v>
      </c>
      <c r="AQ2491">
        <f>IF(OR(S2491&lt;0, S2491="NA"), 0, 1)</f>
        <v>1</v>
      </c>
      <c r="AR2491">
        <f>IFERROR(IF((AF2491-AG2491)&gt;0,1,0),0)</f>
        <v>0</v>
      </c>
      <c r="AS2491">
        <f>IFERROR(IF((S2491-Q2491)&gt;0,1,0),0)</f>
        <v>1</v>
      </c>
      <c r="AT2491">
        <f>IFERROR(IF((AH2491-AI2491)&lt;0,1,0),0)</f>
        <v>0</v>
      </c>
      <c r="AU2491">
        <f>IFERROR(IF((AJ2491-AK2491)&gt;0,1,0),0)</f>
        <v>0</v>
      </c>
      <c r="AV2491">
        <f>IFERROR(IF((AL2491-AM2491)&gt;0,1,0),0)</f>
        <v>0</v>
      </c>
      <c r="AW2491">
        <f>IFERROR(IF((AN2491-AO2491)&gt;0,1,0),0)</f>
        <v>1</v>
      </c>
      <c r="AX2491">
        <f>IFERROR(IF((AC2491-AD2491)&lt;0,1,0),0)</f>
        <v>0</v>
      </c>
      <c r="AY2491">
        <f>SUM(AP2491:AX2491)</f>
        <v>4</v>
      </c>
    </row>
    <row r="2492" spans="1:51" x14ac:dyDescent="0.45">
      <c r="A2492" s="1" t="s">
        <v>3153</v>
      </c>
      <c r="B2492" s="2">
        <v>4964145</v>
      </c>
      <c r="C2492" s="3" t="s">
        <v>5335</v>
      </c>
      <c r="D2492" s="5">
        <v>23.94</v>
      </c>
      <c r="E2492" s="5">
        <v>1516.2491887199999</v>
      </c>
      <c r="F2492" s="3" t="s">
        <v>4500</v>
      </c>
      <c r="G2492" s="3" t="s">
        <v>4539</v>
      </c>
      <c r="H2492" s="3" t="s">
        <v>4539</v>
      </c>
      <c r="I2492" s="3" t="s">
        <v>4540</v>
      </c>
      <c r="J2492" s="3" t="s">
        <v>4819</v>
      </c>
      <c r="K2492" s="6">
        <v>866946</v>
      </c>
      <c r="L2492" s="6">
        <v>871791</v>
      </c>
      <c r="M2492" s="6">
        <v>304323</v>
      </c>
      <c r="N2492" s="6">
        <v>313400</v>
      </c>
      <c r="O2492" s="6">
        <v>221518</v>
      </c>
      <c r="P2492" s="6">
        <v>230475</v>
      </c>
      <c r="Q2492" s="6">
        <v>183848</v>
      </c>
      <c r="R2492" s="6">
        <v>206779</v>
      </c>
      <c r="S2492" s="6">
        <v>261444</v>
      </c>
      <c r="T2492" s="6">
        <v>299694</v>
      </c>
      <c r="U2492" s="6" t="s">
        <v>4474</v>
      </c>
      <c r="V2492" s="6" t="s">
        <v>4474</v>
      </c>
      <c r="W2492" s="6">
        <v>1712059</v>
      </c>
      <c r="X2492" s="6">
        <v>1645101</v>
      </c>
      <c r="Y2492" s="6">
        <v>931062</v>
      </c>
      <c r="Z2492" s="6">
        <v>892640</v>
      </c>
      <c r="AA2492" s="6">
        <v>183811</v>
      </c>
      <c r="AB2492" s="6">
        <v>191126</v>
      </c>
      <c r="AC2492" s="6">
        <v>61949000</v>
      </c>
      <c r="AD2492" s="6">
        <v>61839000</v>
      </c>
      <c r="AF2492">
        <f>Q2492/W2492</f>
        <v>0.10738414972848483</v>
      </c>
      <c r="AG2492">
        <f>R2492/X2492</f>
        <v>0.12569380238660119</v>
      </c>
      <c r="AH2492" t="e">
        <f>U2492/W2492</f>
        <v>#VALUE!</v>
      </c>
      <c r="AI2492" t="e">
        <f>V2492/X2492</f>
        <v>#VALUE!</v>
      </c>
      <c r="AJ2492">
        <f>Y2492/AA2492</f>
        <v>5.0653225323838074</v>
      </c>
      <c r="AK2492">
        <f>Z2492/AB2492</f>
        <v>4.6704268388392993</v>
      </c>
      <c r="AL2492">
        <f>O2492/K2492</f>
        <v>0.25551533774883328</v>
      </c>
      <c r="AM2492">
        <f>P2492/L2492</f>
        <v>0.26436955646479487</v>
      </c>
      <c r="AN2492">
        <f>K2492/W2492</f>
        <v>0.50637624053843944</v>
      </c>
      <c r="AO2492">
        <f>L2492/X2492</f>
        <v>0.52993159690499247</v>
      </c>
      <c r="AP2492">
        <f>IF(OR(Q2492&lt;0, Q2492="NA"), 0, 1)</f>
        <v>1</v>
      </c>
      <c r="AQ2492">
        <f>IF(OR(S2492&lt;0, S2492="NA"), 0, 1)</f>
        <v>1</v>
      </c>
      <c r="AR2492">
        <f>IFERROR(IF((AF2492-AG2492)&gt;0,1,0),0)</f>
        <v>0</v>
      </c>
      <c r="AS2492">
        <f>IFERROR(IF((S2492-Q2492)&gt;0,1,0),0)</f>
        <v>1</v>
      </c>
      <c r="AT2492">
        <f>IFERROR(IF((AH2492-AI2492)&lt;0,1,0),0)</f>
        <v>0</v>
      </c>
      <c r="AU2492">
        <f>IFERROR(IF((AJ2492-AK2492)&gt;0,1,0),0)</f>
        <v>1</v>
      </c>
      <c r="AV2492">
        <f>IFERROR(IF((AL2492-AM2492)&gt;0,1,0),0)</f>
        <v>0</v>
      </c>
      <c r="AW2492">
        <f>IFERROR(IF((AN2492-AO2492)&gt;0,1,0),0)</f>
        <v>0</v>
      </c>
      <c r="AX2492">
        <f>IFERROR(IF((AC2492-AD2492)&lt;0,1,0),0)</f>
        <v>0</v>
      </c>
      <c r="AY2492">
        <f>SUM(AP2492:AX2492)</f>
        <v>4</v>
      </c>
    </row>
    <row r="2493" spans="1:51" x14ac:dyDescent="0.45">
      <c r="A2493" s="1" t="s">
        <v>3155</v>
      </c>
      <c r="B2493" s="2">
        <v>113477</v>
      </c>
      <c r="C2493" s="3" t="s">
        <v>5337</v>
      </c>
      <c r="D2493" s="5">
        <v>8.76</v>
      </c>
      <c r="E2493" s="5">
        <v>1086.2395444799999</v>
      </c>
      <c r="F2493" s="3" t="s">
        <v>4525</v>
      </c>
      <c r="G2493" s="3" t="s">
        <v>4526</v>
      </c>
      <c r="H2493" s="3" t="s">
        <v>4860</v>
      </c>
      <c r="I2493" s="3" t="s">
        <v>4860</v>
      </c>
      <c r="J2493" s="3" t="s">
        <v>4528</v>
      </c>
      <c r="K2493" s="6">
        <v>575267</v>
      </c>
      <c r="L2493" s="6">
        <v>581220</v>
      </c>
      <c r="M2493" s="6">
        <v>274907</v>
      </c>
      <c r="N2493" s="6">
        <v>266957</v>
      </c>
      <c r="O2493" s="6">
        <v>42672</v>
      </c>
      <c r="P2493" s="6">
        <v>32479</v>
      </c>
      <c r="Q2493" s="6">
        <v>-77114</v>
      </c>
      <c r="R2493" s="6">
        <v>-82596</v>
      </c>
      <c r="S2493" s="6">
        <v>182671</v>
      </c>
      <c r="T2493" s="6">
        <v>205100</v>
      </c>
      <c r="U2493" s="6">
        <v>1971907</v>
      </c>
      <c r="V2493" s="6">
        <v>1971738</v>
      </c>
      <c r="W2493" s="6">
        <v>4138217</v>
      </c>
      <c r="X2493" s="6">
        <v>4158643</v>
      </c>
      <c r="Y2493" s="6" t="s">
        <v>4474</v>
      </c>
      <c r="Z2493" s="6" t="s">
        <v>4474</v>
      </c>
      <c r="AA2493" s="6" t="s">
        <v>4474</v>
      </c>
      <c r="AB2493" s="6" t="s">
        <v>4474</v>
      </c>
      <c r="AC2493" s="6">
        <v>123999948</v>
      </c>
      <c r="AD2493" s="6">
        <v>123994991</v>
      </c>
      <c r="AF2493">
        <f>Q2493/W2493</f>
        <v>-1.8634595527494087E-2</v>
      </c>
      <c r="AG2493">
        <f>R2493/X2493</f>
        <v>-1.9861286482152952E-2</v>
      </c>
      <c r="AH2493">
        <f>U2493/W2493</f>
        <v>0.47651126076762046</v>
      </c>
      <c r="AI2493">
        <f>V2493/X2493</f>
        <v>0.47413014293364447</v>
      </c>
      <c r="AJ2493" t="e">
        <f>Y2493/AA2493</f>
        <v>#VALUE!</v>
      </c>
      <c r="AK2493" t="e">
        <f>Z2493/AB2493</f>
        <v>#VALUE!</v>
      </c>
      <c r="AL2493">
        <f>O2493/K2493</f>
        <v>7.4177729645538509E-2</v>
      </c>
      <c r="AM2493">
        <f>P2493/L2493</f>
        <v>5.5880733629262588E-2</v>
      </c>
      <c r="AN2493">
        <f>K2493/W2493</f>
        <v>0.13901325135922066</v>
      </c>
      <c r="AO2493">
        <f>L2493/X2493</f>
        <v>0.13976193676639231</v>
      </c>
      <c r="AP2493">
        <f>IF(OR(Q2493&lt;0, Q2493="NA"), 0, 1)</f>
        <v>0</v>
      </c>
      <c r="AQ2493">
        <f>IF(OR(S2493&lt;0, S2493="NA"), 0, 1)</f>
        <v>1</v>
      </c>
      <c r="AR2493">
        <f>IFERROR(IF((AF2493-AG2493)&gt;0,1,0),0)</f>
        <v>1</v>
      </c>
      <c r="AS2493">
        <f>IFERROR(IF((S2493-Q2493)&gt;0,1,0),0)</f>
        <v>1</v>
      </c>
      <c r="AT2493">
        <f>IFERROR(IF((AH2493-AI2493)&lt;0,1,0),0)</f>
        <v>0</v>
      </c>
      <c r="AU2493">
        <f>IFERROR(IF((AJ2493-AK2493)&gt;0,1,0),0)</f>
        <v>0</v>
      </c>
      <c r="AV2493">
        <f>IFERROR(IF((AL2493-AM2493)&gt;0,1,0),0)</f>
        <v>1</v>
      </c>
      <c r="AW2493">
        <f>IFERROR(IF((AN2493-AO2493)&gt;0,1,0),0)</f>
        <v>0</v>
      </c>
      <c r="AX2493">
        <f>IFERROR(IF((AC2493-AD2493)&lt;0,1,0),0)</f>
        <v>0</v>
      </c>
      <c r="AY2493">
        <f>SUM(AP2493:AX2493)</f>
        <v>4</v>
      </c>
    </row>
    <row r="2494" spans="1:51" x14ac:dyDescent="0.45">
      <c r="A2494" s="1" t="s">
        <v>3170</v>
      </c>
      <c r="B2494" s="2">
        <v>5721982</v>
      </c>
      <c r="C2494" s="3" t="s">
        <v>5337</v>
      </c>
      <c r="D2494" s="5">
        <v>7.43</v>
      </c>
      <c r="E2494" s="5">
        <v>584.57100160000005</v>
      </c>
      <c r="F2494" s="3" t="s">
        <v>4480</v>
      </c>
      <c r="G2494" s="3" t="s">
        <v>4491</v>
      </c>
      <c r="H2494" s="3" t="s">
        <v>4492</v>
      </c>
      <c r="I2494" s="3" t="s">
        <v>4493</v>
      </c>
      <c r="J2494" s="3"/>
      <c r="K2494" s="6">
        <v>76688</v>
      </c>
      <c r="L2494" s="6">
        <v>77391</v>
      </c>
      <c r="M2494" s="6" t="s">
        <v>4474</v>
      </c>
      <c r="N2494" s="6" t="s">
        <v>4474</v>
      </c>
      <c r="O2494" s="6">
        <v>70077</v>
      </c>
      <c r="P2494" s="6">
        <v>70762.5</v>
      </c>
      <c r="Q2494" s="6">
        <v>75132</v>
      </c>
      <c r="R2494" s="6">
        <v>74634.5</v>
      </c>
      <c r="S2494" s="6">
        <v>116356</v>
      </c>
      <c r="T2494" s="6">
        <v>107762.5</v>
      </c>
      <c r="U2494" s="6" t="s">
        <v>4474</v>
      </c>
      <c r="V2494" s="6" t="s">
        <v>4474</v>
      </c>
      <c r="W2494" s="6">
        <v>764197</v>
      </c>
      <c r="X2494" s="6">
        <v>764197</v>
      </c>
      <c r="Y2494" s="6">
        <v>35388</v>
      </c>
      <c r="Z2494" s="6">
        <v>35388</v>
      </c>
      <c r="AA2494" s="6">
        <v>137157</v>
      </c>
      <c r="AB2494" s="6">
        <v>137157</v>
      </c>
      <c r="AC2494" s="6">
        <v>87827000</v>
      </c>
      <c r="AD2494" s="6">
        <v>87827000</v>
      </c>
      <c r="AF2494">
        <f>Q2494/W2494</f>
        <v>9.8314963288262058E-2</v>
      </c>
      <c r="AG2494">
        <f>R2494/X2494</f>
        <v>9.7663953142972298E-2</v>
      </c>
      <c r="AH2494" t="e">
        <f>U2494/W2494</f>
        <v>#VALUE!</v>
      </c>
      <c r="AI2494" t="e">
        <f>V2494/X2494</f>
        <v>#VALUE!</v>
      </c>
      <c r="AJ2494">
        <f>Y2494/AA2494</f>
        <v>0.25801089262669785</v>
      </c>
      <c r="AK2494">
        <f>Z2494/AB2494</f>
        <v>0.25801089262669785</v>
      </c>
      <c r="AL2494">
        <f>O2494/K2494</f>
        <v>0.91379355309826826</v>
      </c>
      <c r="AM2494">
        <f>P2494/L2494</f>
        <v>0.91435050587277589</v>
      </c>
      <c r="AN2494">
        <f>K2494/W2494</f>
        <v>0.10035108748136934</v>
      </c>
      <c r="AO2494">
        <f>L2494/X2494</f>
        <v>0.10127100734496472</v>
      </c>
      <c r="AP2494">
        <f>IF(OR(Q2494&lt;0, Q2494="NA"), 0, 1)</f>
        <v>1</v>
      </c>
      <c r="AQ2494">
        <f>IF(OR(S2494&lt;0, S2494="NA"), 0, 1)</f>
        <v>1</v>
      </c>
      <c r="AR2494">
        <f>IFERROR(IF((AF2494-AG2494)&gt;0,1,0),0)</f>
        <v>1</v>
      </c>
      <c r="AS2494">
        <f>IFERROR(IF((S2494-Q2494)&gt;0,1,0),0)</f>
        <v>1</v>
      </c>
      <c r="AT2494">
        <f>IFERROR(IF((AH2494-AI2494)&lt;0,1,0),0)</f>
        <v>0</v>
      </c>
      <c r="AU2494">
        <f>IFERROR(IF((AJ2494-AK2494)&gt;0,1,0),0)</f>
        <v>0</v>
      </c>
      <c r="AV2494">
        <f>IFERROR(IF((AL2494-AM2494)&gt;0,1,0),0)</f>
        <v>0</v>
      </c>
      <c r="AW2494">
        <f>IFERROR(IF((AN2494-AO2494)&gt;0,1,0),0)</f>
        <v>0</v>
      </c>
      <c r="AX2494">
        <f>IFERROR(IF((AC2494-AD2494)&lt;0,1,0),0)</f>
        <v>0</v>
      </c>
      <c r="AY2494">
        <f>SUM(AP2494:AX2494)</f>
        <v>4</v>
      </c>
    </row>
    <row r="2495" spans="1:51" x14ac:dyDescent="0.45">
      <c r="A2495" s="1" t="s">
        <v>3175</v>
      </c>
      <c r="B2495" s="2">
        <v>5721255</v>
      </c>
      <c r="C2495" s="3" t="s">
        <v>5337</v>
      </c>
      <c r="D2495" s="5">
        <v>7.21</v>
      </c>
      <c r="E2495" s="5">
        <v>80.892544529999995</v>
      </c>
      <c r="F2495" s="3" t="s">
        <v>4480</v>
      </c>
      <c r="G2495" s="3" t="s">
        <v>4491</v>
      </c>
      <c r="H2495" s="3" t="s">
        <v>4492</v>
      </c>
      <c r="I2495" s="3" t="s">
        <v>4493</v>
      </c>
      <c r="J2495" s="3"/>
      <c r="K2495" s="6">
        <v>6970</v>
      </c>
      <c r="L2495" s="6">
        <v>7290</v>
      </c>
      <c r="M2495" s="6" t="s">
        <v>4474</v>
      </c>
      <c r="N2495" s="6" t="s">
        <v>4474</v>
      </c>
      <c r="O2495" s="6">
        <v>5634</v>
      </c>
      <c r="P2495" s="6">
        <v>5860</v>
      </c>
      <c r="Q2495" s="6">
        <v>11046</v>
      </c>
      <c r="R2495" s="6">
        <v>-31085</v>
      </c>
      <c r="S2495" s="6" t="s">
        <v>4474</v>
      </c>
      <c r="T2495" s="6">
        <v>27770</v>
      </c>
      <c r="U2495" s="6">
        <v>14889</v>
      </c>
      <c r="V2495" s="6">
        <v>14869</v>
      </c>
      <c r="W2495" s="6">
        <v>165292</v>
      </c>
      <c r="X2495" s="6">
        <v>167737</v>
      </c>
      <c r="Y2495" s="6">
        <v>8530</v>
      </c>
      <c r="Z2495" s="6">
        <v>3751</v>
      </c>
      <c r="AA2495" s="6">
        <v>2124</v>
      </c>
      <c r="AB2495" s="6">
        <v>1830</v>
      </c>
      <c r="AC2495" s="6">
        <v>11209000</v>
      </c>
      <c r="AD2495" s="6">
        <v>11209000</v>
      </c>
      <c r="AF2495">
        <f>Q2495/W2495</f>
        <v>6.6827190668634906E-2</v>
      </c>
      <c r="AG2495">
        <f>R2495/X2495</f>
        <v>-0.18531987575788286</v>
      </c>
      <c r="AH2495">
        <f>U2495/W2495</f>
        <v>9.0076954722551603E-2</v>
      </c>
      <c r="AI2495">
        <f>V2495/X2495</f>
        <v>8.8644723585136254E-2</v>
      </c>
      <c r="AJ2495">
        <f>Y2495/AA2495</f>
        <v>4.0160075329566851</v>
      </c>
      <c r="AK2495">
        <f>Z2495/AB2495</f>
        <v>2.0497267759562843</v>
      </c>
      <c r="AL2495">
        <f>O2495/K2495</f>
        <v>0.8083213773314204</v>
      </c>
      <c r="AM2495">
        <f>P2495/L2495</f>
        <v>0.80384087791495196</v>
      </c>
      <c r="AN2495">
        <f>K2495/W2495</f>
        <v>4.2167800014519759E-2</v>
      </c>
      <c r="AO2495">
        <f>L2495/X2495</f>
        <v>4.3460894137846748E-2</v>
      </c>
      <c r="AP2495">
        <f>IF(OR(Q2495&lt;0, Q2495="NA"), 0, 1)</f>
        <v>1</v>
      </c>
      <c r="AQ2495">
        <f>IF(OR(S2495&lt;0, S2495="NA"), 0, 1)</f>
        <v>0</v>
      </c>
      <c r="AR2495">
        <f>IFERROR(IF((AF2495-AG2495)&gt;0,1,0),0)</f>
        <v>1</v>
      </c>
      <c r="AS2495">
        <f>IFERROR(IF((S2495-Q2495)&gt;0,1,0),0)</f>
        <v>0</v>
      </c>
      <c r="AT2495">
        <f>IFERROR(IF((AH2495-AI2495)&lt;0,1,0),0)</f>
        <v>0</v>
      </c>
      <c r="AU2495">
        <f>IFERROR(IF((AJ2495-AK2495)&gt;0,1,0),0)</f>
        <v>1</v>
      </c>
      <c r="AV2495">
        <f>IFERROR(IF((AL2495-AM2495)&gt;0,1,0),0)</f>
        <v>1</v>
      </c>
      <c r="AW2495">
        <f>IFERROR(IF((AN2495-AO2495)&gt;0,1,0),0)</f>
        <v>0</v>
      </c>
      <c r="AX2495">
        <f>IFERROR(IF((AC2495-AD2495)&lt;0,1,0),0)</f>
        <v>0</v>
      </c>
      <c r="AY2495">
        <f>SUM(AP2495:AX2495)</f>
        <v>4</v>
      </c>
    </row>
    <row r="2496" spans="1:51" x14ac:dyDescent="0.45">
      <c r="A2496" s="1" t="s">
        <v>3182</v>
      </c>
      <c r="B2496" s="2">
        <v>5722023</v>
      </c>
      <c r="C2496" s="3" t="s">
        <v>5337</v>
      </c>
      <c r="D2496" s="5">
        <v>9.6</v>
      </c>
      <c r="E2496" s="5">
        <v>118.7993568</v>
      </c>
      <c r="F2496" s="3" t="s">
        <v>4480</v>
      </c>
      <c r="G2496" s="3" t="s">
        <v>4491</v>
      </c>
      <c r="H2496" s="3" t="s">
        <v>4492</v>
      </c>
      <c r="I2496" s="3" t="s">
        <v>4493</v>
      </c>
      <c r="J2496" s="3" t="s">
        <v>4553</v>
      </c>
      <c r="K2496" s="6">
        <v>19570.774000000001</v>
      </c>
      <c r="L2496" s="6">
        <v>19427.927</v>
      </c>
      <c r="M2496" s="6" t="s">
        <v>4474</v>
      </c>
      <c r="N2496" s="6" t="s">
        <v>4474</v>
      </c>
      <c r="O2496" s="6">
        <v>17619.081999999999</v>
      </c>
      <c r="P2496" s="6">
        <v>17585.687999999998</v>
      </c>
      <c r="Q2496" s="6">
        <v>21139.861000000001</v>
      </c>
      <c r="R2496" s="6">
        <v>18450.86</v>
      </c>
      <c r="S2496" s="6">
        <v>11743.308000000001</v>
      </c>
      <c r="T2496" s="6">
        <v>11286.45</v>
      </c>
      <c r="U2496" s="6" t="s">
        <v>4474</v>
      </c>
      <c r="V2496" s="6" t="s">
        <v>4474</v>
      </c>
      <c r="W2496" s="6">
        <v>195748.91699999999</v>
      </c>
      <c r="X2496" s="6">
        <v>195748.91699999999</v>
      </c>
      <c r="Y2496" s="6">
        <v>3979.78</v>
      </c>
      <c r="Z2496" s="6">
        <v>3979.78</v>
      </c>
      <c r="AA2496" s="6">
        <v>67507</v>
      </c>
      <c r="AB2496" s="6">
        <v>67507</v>
      </c>
      <c r="AC2496" s="6">
        <v>12374933</v>
      </c>
      <c r="AD2496" s="6">
        <v>12374933</v>
      </c>
      <c r="AF2496">
        <f>Q2496/W2496</f>
        <v>0.10799477884212255</v>
      </c>
      <c r="AG2496">
        <f>R2496/X2496</f>
        <v>9.4257788409628854E-2</v>
      </c>
      <c r="AH2496" t="e">
        <f>U2496/W2496</f>
        <v>#VALUE!</v>
      </c>
      <c r="AI2496" t="e">
        <f>V2496/X2496</f>
        <v>#VALUE!</v>
      </c>
      <c r="AJ2496">
        <f>Y2496/AA2496</f>
        <v>5.8953589998074277E-2</v>
      </c>
      <c r="AK2496">
        <f>Z2496/AB2496</f>
        <v>5.8953589998074277E-2</v>
      </c>
      <c r="AL2496">
        <f>O2496/K2496</f>
        <v>0.90027517562667669</v>
      </c>
      <c r="AM2496">
        <f>P2496/L2496</f>
        <v>0.90517572976262461</v>
      </c>
      <c r="AN2496">
        <f>K2496/W2496</f>
        <v>9.9978964379149049E-2</v>
      </c>
      <c r="AO2496">
        <f>L2496/X2496</f>
        <v>9.9249218323900101E-2</v>
      </c>
      <c r="AP2496">
        <f>IF(OR(Q2496&lt;0, Q2496="NA"), 0, 1)</f>
        <v>1</v>
      </c>
      <c r="AQ2496">
        <f>IF(OR(S2496&lt;0, S2496="NA"), 0, 1)</f>
        <v>1</v>
      </c>
      <c r="AR2496">
        <f>IFERROR(IF((AF2496-AG2496)&gt;0,1,0),0)</f>
        <v>1</v>
      </c>
      <c r="AS2496">
        <f>IFERROR(IF((S2496-Q2496)&gt;0,1,0),0)</f>
        <v>0</v>
      </c>
      <c r="AT2496">
        <f>IFERROR(IF((AH2496-AI2496)&lt;0,1,0),0)</f>
        <v>0</v>
      </c>
      <c r="AU2496">
        <f>IFERROR(IF((AJ2496-AK2496)&gt;0,1,0),0)</f>
        <v>0</v>
      </c>
      <c r="AV2496">
        <f>IFERROR(IF((AL2496-AM2496)&gt;0,1,0),0)</f>
        <v>0</v>
      </c>
      <c r="AW2496">
        <f>IFERROR(IF((AN2496-AO2496)&gt;0,1,0),0)</f>
        <v>1</v>
      </c>
      <c r="AX2496">
        <f>IFERROR(IF((AC2496-AD2496)&lt;0,1,0),0)</f>
        <v>0</v>
      </c>
      <c r="AY2496">
        <f>SUM(AP2496:AX2496)</f>
        <v>4</v>
      </c>
    </row>
    <row r="2497" spans="1:51" x14ac:dyDescent="0.45">
      <c r="A2497" s="1" t="s">
        <v>3184</v>
      </c>
      <c r="B2497" s="2">
        <v>5721637</v>
      </c>
      <c r="C2497" s="3" t="s">
        <v>5337</v>
      </c>
      <c r="D2497" s="5">
        <v>8.5299999999999994</v>
      </c>
      <c r="E2497" s="5">
        <v>203.99016467000001</v>
      </c>
      <c r="F2497" s="3" t="s">
        <v>4480</v>
      </c>
      <c r="G2497" s="3" t="s">
        <v>4491</v>
      </c>
      <c r="H2497" s="3" t="s">
        <v>4492</v>
      </c>
      <c r="I2497" s="3" t="s">
        <v>4493</v>
      </c>
      <c r="J2497" s="3"/>
      <c r="K2497" s="6">
        <v>17713.212</v>
      </c>
      <c r="L2497" s="6">
        <v>18642.152999999998</v>
      </c>
      <c r="M2497" s="6" t="s">
        <v>4474</v>
      </c>
      <c r="N2497" s="6" t="s">
        <v>4474</v>
      </c>
      <c r="O2497" s="6">
        <v>15124.683000000001</v>
      </c>
      <c r="P2497" s="6">
        <v>15951.304</v>
      </c>
      <c r="Q2497" s="6">
        <v>39973.491000000002</v>
      </c>
      <c r="R2497" s="6">
        <v>21914.008000000002</v>
      </c>
      <c r="S2497" s="6">
        <v>101464.481</v>
      </c>
      <c r="T2497" s="6">
        <v>100276.208</v>
      </c>
      <c r="U2497" s="6" t="s">
        <v>4474</v>
      </c>
      <c r="V2497" s="6" t="s">
        <v>4474</v>
      </c>
      <c r="W2497" s="6">
        <v>276027.14600000001</v>
      </c>
      <c r="X2497" s="6">
        <v>276027.14600000001</v>
      </c>
      <c r="Y2497" s="6">
        <v>5908.058</v>
      </c>
      <c r="Z2497" s="6">
        <v>5908.058</v>
      </c>
      <c r="AA2497" s="6">
        <v>330</v>
      </c>
      <c r="AB2497" s="6">
        <v>330</v>
      </c>
      <c r="AC2497" s="6">
        <v>23914439</v>
      </c>
      <c r="AD2497" s="6">
        <v>23914439</v>
      </c>
      <c r="AF2497">
        <f>Q2497/W2497</f>
        <v>0.14481724561974785</v>
      </c>
      <c r="AG2497">
        <f>R2497/X2497</f>
        <v>7.9390771225088128E-2</v>
      </c>
      <c r="AH2497" t="e">
        <f>U2497/W2497</f>
        <v>#VALUE!</v>
      </c>
      <c r="AI2497" t="e">
        <f>V2497/X2497</f>
        <v>#VALUE!</v>
      </c>
      <c r="AJ2497">
        <f>Y2497/AA2497</f>
        <v>17.90320606060606</v>
      </c>
      <c r="AK2497">
        <f>Z2497/AB2497</f>
        <v>17.90320606060606</v>
      </c>
      <c r="AL2497">
        <f>O2497/K2497</f>
        <v>0.85386450520662216</v>
      </c>
      <c r="AM2497">
        <f>P2497/L2497</f>
        <v>0.85565782020992964</v>
      </c>
      <c r="AN2497">
        <f>K2497/W2497</f>
        <v>6.4171992706833256E-2</v>
      </c>
      <c r="AO2497">
        <f>L2497/X2497</f>
        <v>6.7537389963811742E-2</v>
      </c>
      <c r="AP2497">
        <f>IF(OR(Q2497&lt;0, Q2497="NA"), 0, 1)</f>
        <v>1</v>
      </c>
      <c r="AQ2497">
        <f>IF(OR(S2497&lt;0, S2497="NA"), 0, 1)</f>
        <v>1</v>
      </c>
      <c r="AR2497">
        <f>IFERROR(IF((AF2497-AG2497)&gt;0,1,0),0)</f>
        <v>1</v>
      </c>
      <c r="AS2497">
        <f>IFERROR(IF((S2497-Q2497)&gt;0,1,0),0)</f>
        <v>1</v>
      </c>
      <c r="AT2497">
        <f>IFERROR(IF((AH2497-AI2497)&lt;0,1,0),0)</f>
        <v>0</v>
      </c>
      <c r="AU2497">
        <f>IFERROR(IF((AJ2497-AK2497)&gt;0,1,0),0)</f>
        <v>0</v>
      </c>
      <c r="AV2497">
        <f>IFERROR(IF((AL2497-AM2497)&gt;0,1,0),0)</f>
        <v>0</v>
      </c>
      <c r="AW2497">
        <f>IFERROR(IF((AN2497-AO2497)&gt;0,1,0),0)</f>
        <v>0</v>
      </c>
      <c r="AX2497">
        <f>IFERROR(IF((AC2497-AD2497)&lt;0,1,0),0)</f>
        <v>0</v>
      </c>
      <c r="AY2497">
        <f>SUM(AP2497:AX2497)</f>
        <v>4</v>
      </c>
    </row>
    <row r="2498" spans="1:51" x14ac:dyDescent="0.45">
      <c r="A2498" s="1" t="s">
        <v>3189</v>
      </c>
      <c r="B2498" s="2">
        <v>4586311</v>
      </c>
      <c r="C2498" s="3" t="s">
        <v>5337</v>
      </c>
      <c r="D2498" s="5">
        <v>163.03</v>
      </c>
      <c r="E2498" s="5">
        <v>3864.1280933500002</v>
      </c>
      <c r="F2498" s="3" t="s">
        <v>4480</v>
      </c>
      <c r="G2498" s="3" t="s">
        <v>4491</v>
      </c>
      <c r="H2498" s="3" t="s">
        <v>4492</v>
      </c>
      <c r="I2498" s="3" t="s">
        <v>4836</v>
      </c>
      <c r="J2498" s="3" t="s">
        <v>4732</v>
      </c>
      <c r="K2498" s="6">
        <v>1344450</v>
      </c>
      <c r="L2498" s="6">
        <v>1296491</v>
      </c>
      <c r="M2498" s="6">
        <v>249376</v>
      </c>
      <c r="N2498" s="6">
        <v>244807</v>
      </c>
      <c r="O2498" s="6">
        <v>219382</v>
      </c>
      <c r="P2498" s="6">
        <v>212549</v>
      </c>
      <c r="Q2498" s="6">
        <v>192967</v>
      </c>
      <c r="R2498" s="6">
        <v>183047</v>
      </c>
      <c r="S2498" s="6">
        <v>459008</v>
      </c>
      <c r="T2498" s="6">
        <v>428694</v>
      </c>
      <c r="U2498" s="6" t="s">
        <v>4474</v>
      </c>
      <c r="V2498" s="6" t="s">
        <v>4474</v>
      </c>
      <c r="W2498" s="6">
        <v>1559523</v>
      </c>
      <c r="X2498" s="6">
        <v>1417795</v>
      </c>
      <c r="Y2498" s="6" t="s">
        <v>4474</v>
      </c>
      <c r="Z2498" s="6" t="s">
        <v>4474</v>
      </c>
      <c r="AA2498" s="6" t="s">
        <v>4474</v>
      </c>
      <c r="AB2498" s="6" t="s">
        <v>4474</v>
      </c>
      <c r="AC2498" s="6">
        <v>23723887</v>
      </c>
      <c r="AD2498" s="6">
        <v>23849437</v>
      </c>
      <c r="AF2498">
        <f>Q2498/W2498</f>
        <v>0.12373462911415863</v>
      </c>
      <c r="AG2498">
        <f>R2498/X2498</f>
        <v>0.12910681727612244</v>
      </c>
      <c r="AH2498" t="e">
        <f>U2498/W2498</f>
        <v>#VALUE!</v>
      </c>
      <c r="AI2498" t="e">
        <f>V2498/X2498</f>
        <v>#VALUE!</v>
      </c>
      <c r="AJ2498" t="e">
        <f>Y2498/AA2498</f>
        <v>#VALUE!</v>
      </c>
      <c r="AK2498" t="e">
        <f>Z2498/AB2498</f>
        <v>#VALUE!</v>
      </c>
      <c r="AL2498">
        <f>O2498/K2498</f>
        <v>0.16317601993380193</v>
      </c>
      <c r="AM2498">
        <f>P2498/L2498</f>
        <v>0.16394174737811523</v>
      </c>
      <c r="AN2498">
        <f>K2498/W2498</f>
        <v>0.86209052383324902</v>
      </c>
      <c r="AO2498">
        <f>L2498/X2498</f>
        <v>0.91444179165535211</v>
      </c>
      <c r="AP2498">
        <f>IF(OR(Q2498&lt;0, Q2498="NA"), 0, 1)</f>
        <v>1</v>
      </c>
      <c r="AQ2498">
        <f>IF(OR(S2498&lt;0, S2498="NA"), 0, 1)</f>
        <v>1</v>
      </c>
      <c r="AR2498">
        <f>IFERROR(IF((AF2498-AG2498)&gt;0,1,0),0)</f>
        <v>0</v>
      </c>
      <c r="AS2498">
        <f>IFERROR(IF((S2498-Q2498)&gt;0,1,0),0)</f>
        <v>1</v>
      </c>
      <c r="AT2498">
        <f>IFERROR(IF((AH2498-AI2498)&lt;0,1,0),0)</f>
        <v>0</v>
      </c>
      <c r="AU2498">
        <f>IFERROR(IF((AJ2498-AK2498)&gt;0,1,0),0)</f>
        <v>0</v>
      </c>
      <c r="AV2498">
        <f>IFERROR(IF((AL2498-AM2498)&gt;0,1,0),0)</f>
        <v>0</v>
      </c>
      <c r="AW2498">
        <f>IFERROR(IF((AN2498-AO2498)&gt;0,1,0),0)</f>
        <v>0</v>
      </c>
      <c r="AX2498">
        <f>IFERROR(IF((AC2498-AD2498)&lt;0,1,0),0)</f>
        <v>1</v>
      </c>
      <c r="AY2498">
        <f>SUM(AP2498:AX2498)</f>
        <v>4</v>
      </c>
    </row>
    <row r="2499" spans="1:51" x14ac:dyDescent="0.45">
      <c r="A2499" s="1" t="s">
        <v>3202</v>
      </c>
      <c r="B2499" s="2">
        <v>6331267</v>
      </c>
      <c r="C2499" s="3" t="s">
        <v>5337</v>
      </c>
      <c r="D2499" s="5">
        <v>53.76</v>
      </c>
      <c r="E2499" s="5">
        <v>2998.21175808</v>
      </c>
      <c r="F2499" s="3" t="s">
        <v>4475</v>
      </c>
      <c r="G2499" s="3" t="s">
        <v>4548</v>
      </c>
      <c r="H2499" s="3" t="s">
        <v>4549</v>
      </c>
      <c r="I2499" s="3" t="s">
        <v>4549</v>
      </c>
      <c r="J2499" s="3" t="s">
        <v>5037</v>
      </c>
      <c r="K2499" s="6">
        <v>7803200</v>
      </c>
      <c r="L2499" s="6">
        <v>8326100</v>
      </c>
      <c r="M2499" s="6">
        <v>646300</v>
      </c>
      <c r="N2499" s="6">
        <v>773300</v>
      </c>
      <c r="O2499" s="6">
        <v>367500</v>
      </c>
      <c r="P2499" s="6">
        <v>502500</v>
      </c>
      <c r="Q2499" s="6">
        <v>203700</v>
      </c>
      <c r="R2499" s="6">
        <v>327600</v>
      </c>
      <c r="S2499" s="6">
        <v>611700</v>
      </c>
      <c r="T2499" s="6">
        <v>618800</v>
      </c>
      <c r="U2499" s="6">
        <v>1716400</v>
      </c>
      <c r="V2499" s="6">
        <v>2080200</v>
      </c>
      <c r="W2499" s="6">
        <v>5629700</v>
      </c>
      <c r="X2499" s="6">
        <v>5708900</v>
      </c>
      <c r="Y2499" s="6">
        <v>2728200</v>
      </c>
      <c r="Z2499" s="6">
        <v>2800100</v>
      </c>
      <c r="AA2499" s="6">
        <v>2252700</v>
      </c>
      <c r="AB2499" s="6">
        <v>1975000</v>
      </c>
      <c r="AC2499" s="6">
        <v>55800000</v>
      </c>
      <c r="AD2499" s="6">
        <v>55700000</v>
      </c>
      <c r="AF2499">
        <f>Q2499/W2499</f>
        <v>3.618310034282466E-2</v>
      </c>
      <c r="AG2499">
        <f>R2499/X2499</f>
        <v>5.7384084499640914E-2</v>
      </c>
      <c r="AH2499">
        <f>U2499/W2499</f>
        <v>0.3048830310673748</v>
      </c>
      <c r="AI2499">
        <f>V2499/X2499</f>
        <v>0.36437842666713377</v>
      </c>
      <c r="AJ2499">
        <f>Y2499/AA2499</f>
        <v>1.211080037288587</v>
      </c>
      <c r="AK2499">
        <f>Z2499/AB2499</f>
        <v>1.4177721518987341</v>
      </c>
      <c r="AL2499">
        <f>O2499/K2499</f>
        <v>4.7096063153578019E-2</v>
      </c>
      <c r="AM2499">
        <f>P2499/L2499</f>
        <v>6.0352385870935971E-2</v>
      </c>
      <c r="AN2499">
        <f>K2499/W2499</f>
        <v>1.3860774108744693</v>
      </c>
      <c r="AO2499">
        <f>L2499/X2499</f>
        <v>1.4584420816619663</v>
      </c>
      <c r="AP2499">
        <f>IF(OR(Q2499&lt;0, Q2499="NA"), 0, 1)</f>
        <v>1</v>
      </c>
      <c r="AQ2499">
        <f>IF(OR(S2499&lt;0, S2499="NA"), 0, 1)</f>
        <v>1</v>
      </c>
      <c r="AR2499">
        <f>IFERROR(IF((AF2499-AG2499)&gt;0,1,0),0)</f>
        <v>0</v>
      </c>
      <c r="AS2499">
        <f>IFERROR(IF((S2499-Q2499)&gt;0,1,0),0)</f>
        <v>1</v>
      </c>
      <c r="AT2499">
        <f>IFERROR(IF((AH2499-AI2499)&lt;0,1,0),0)</f>
        <v>1</v>
      </c>
      <c r="AU2499">
        <f>IFERROR(IF((AJ2499-AK2499)&gt;0,1,0),0)</f>
        <v>0</v>
      </c>
      <c r="AV2499">
        <f>IFERROR(IF((AL2499-AM2499)&gt;0,1,0),0)</f>
        <v>0</v>
      </c>
      <c r="AW2499">
        <f>IFERROR(IF((AN2499-AO2499)&gt;0,1,0),0)</f>
        <v>0</v>
      </c>
      <c r="AX2499">
        <f>IFERROR(IF((AC2499-AD2499)&lt;0,1,0),0)</f>
        <v>0</v>
      </c>
      <c r="AY2499">
        <f>SUM(AP2499:AX2499)</f>
        <v>4</v>
      </c>
    </row>
    <row r="2500" spans="1:51" x14ac:dyDescent="0.45">
      <c r="A2500" s="1" t="s">
        <v>3210</v>
      </c>
      <c r="B2500" s="2">
        <v>14199292</v>
      </c>
      <c r="C2500" s="3" t="s">
        <v>5337</v>
      </c>
      <c r="D2500" s="5">
        <v>12.95</v>
      </c>
      <c r="E2500" s="5">
        <v>304.07338149999998</v>
      </c>
      <c r="F2500" s="3" t="s">
        <v>4525</v>
      </c>
      <c r="G2500" s="3" t="s">
        <v>4526</v>
      </c>
      <c r="H2500" s="3" t="s">
        <v>4860</v>
      </c>
      <c r="I2500" s="3" t="s">
        <v>4860</v>
      </c>
      <c r="J2500" s="3" t="s">
        <v>4528</v>
      </c>
      <c r="K2500" s="6">
        <v>72022</v>
      </c>
      <c r="L2500" s="6">
        <v>68454</v>
      </c>
      <c r="M2500" s="6">
        <v>37947</v>
      </c>
      <c r="N2500" s="6">
        <v>36381</v>
      </c>
      <c r="O2500" s="6">
        <v>16221</v>
      </c>
      <c r="P2500" s="6">
        <v>15492</v>
      </c>
      <c r="Q2500" s="6">
        <v>4091</v>
      </c>
      <c r="R2500" s="6">
        <v>4178</v>
      </c>
      <c r="S2500" s="6">
        <v>31403</v>
      </c>
      <c r="T2500" s="6">
        <v>30106</v>
      </c>
      <c r="U2500" s="6">
        <v>276866</v>
      </c>
      <c r="V2500" s="6">
        <v>273698</v>
      </c>
      <c r="W2500" s="6">
        <v>615055</v>
      </c>
      <c r="X2500" s="6">
        <v>608166</v>
      </c>
      <c r="Y2500" s="6" t="s">
        <v>4474</v>
      </c>
      <c r="Z2500" s="6" t="s">
        <v>4474</v>
      </c>
      <c r="AA2500" s="6" t="s">
        <v>4474</v>
      </c>
      <c r="AB2500" s="6" t="s">
        <v>4474</v>
      </c>
      <c r="AC2500" s="6">
        <v>23340391</v>
      </c>
      <c r="AD2500" s="6">
        <v>22744912</v>
      </c>
      <c r="AF2500">
        <f>Q2500/W2500</f>
        <v>6.6514376763053707E-3</v>
      </c>
      <c r="AG2500">
        <f>R2500/X2500</f>
        <v>6.8698348806082547E-3</v>
      </c>
      <c r="AH2500">
        <f>U2500/W2500</f>
        <v>0.45014836071570835</v>
      </c>
      <c r="AI2500">
        <f>V2500/X2500</f>
        <v>0.45003831190826188</v>
      </c>
      <c r="AJ2500" t="e">
        <f>Y2500/AA2500</f>
        <v>#VALUE!</v>
      </c>
      <c r="AK2500" t="e">
        <f>Z2500/AB2500</f>
        <v>#VALUE!</v>
      </c>
      <c r="AL2500">
        <f>O2500/K2500</f>
        <v>0.22522284857404681</v>
      </c>
      <c r="AM2500">
        <f>P2500/L2500</f>
        <v>0.2263125602594443</v>
      </c>
      <c r="AN2500">
        <f>K2500/W2500</f>
        <v>0.11709847086845891</v>
      </c>
      <c r="AO2500">
        <f>L2500/X2500</f>
        <v>0.11255808447035842</v>
      </c>
      <c r="AP2500">
        <f>IF(OR(Q2500&lt;0, Q2500="NA"), 0, 1)</f>
        <v>1</v>
      </c>
      <c r="AQ2500">
        <f>IF(OR(S2500&lt;0, S2500="NA"), 0, 1)</f>
        <v>1</v>
      </c>
      <c r="AR2500">
        <f>IFERROR(IF((AF2500-AG2500)&gt;0,1,0),0)</f>
        <v>0</v>
      </c>
      <c r="AS2500">
        <f>IFERROR(IF((S2500-Q2500)&gt;0,1,0),0)</f>
        <v>1</v>
      </c>
      <c r="AT2500">
        <f>IFERROR(IF((AH2500-AI2500)&lt;0,1,0),0)</f>
        <v>0</v>
      </c>
      <c r="AU2500">
        <f>IFERROR(IF((AJ2500-AK2500)&gt;0,1,0),0)</f>
        <v>0</v>
      </c>
      <c r="AV2500">
        <f>IFERROR(IF((AL2500-AM2500)&gt;0,1,0),0)</f>
        <v>0</v>
      </c>
      <c r="AW2500">
        <f>IFERROR(IF((AN2500-AO2500)&gt;0,1,0),0)</f>
        <v>1</v>
      </c>
      <c r="AX2500">
        <f>IFERROR(IF((AC2500-AD2500)&lt;0,1,0),0)</f>
        <v>0</v>
      </c>
      <c r="AY2500">
        <f>SUM(AP2500:AX2500)</f>
        <v>4</v>
      </c>
    </row>
    <row r="2501" spans="1:51" x14ac:dyDescent="0.45">
      <c r="A2501" s="1" t="s">
        <v>3214</v>
      </c>
      <c r="B2501" s="2">
        <v>4094354</v>
      </c>
      <c r="C2501" s="3" t="s">
        <v>5335</v>
      </c>
      <c r="D2501" s="5">
        <v>62.93</v>
      </c>
      <c r="E2501" s="5">
        <v>3578.4905995300001</v>
      </c>
      <c r="F2501" s="3" t="s">
        <v>4500</v>
      </c>
      <c r="G2501" s="3" t="s">
        <v>4539</v>
      </c>
      <c r="H2501" s="3" t="s">
        <v>4539</v>
      </c>
      <c r="I2501" s="3" t="s">
        <v>4582</v>
      </c>
      <c r="J2501" s="3" t="s">
        <v>5376</v>
      </c>
      <c r="K2501" s="6">
        <v>403230</v>
      </c>
      <c r="L2501" s="6">
        <v>412904</v>
      </c>
      <c r="M2501" s="6">
        <v>49020</v>
      </c>
      <c r="N2501" s="6">
        <v>55695</v>
      </c>
      <c r="O2501" s="6">
        <v>12959</v>
      </c>
      <c r="P2501" s="6">
        <v>19089</v>
      </c>
      <c r="Q2501" s="6">
        <v>37365</v>
      </c>
      <c r="R2501" s="6">
        <v>42870</v>
      </c>
      <c r="S2501" s="6">
        <v>82722</v>
      </c>
      <c r="T2501" s="6">
        <v>76529</v>
      </c>
      <c r="U2501" s="6" t="s">
        <v>4474</v>
      </c>
      <c r="V2501" s="6" t="s">
        <v>4474</v>
      </c>
      <c r="W2501" s="6">
        <v>824991</v>
      </c>
      <c r="X2501" s="6">
        <v>804760</v>
      </c>
      <c r="Y2501" s="6">
        <v>507886</v>
      </c>
      <c r="Z2501" s="6">
        <v>499836</v>
      </c>
      <c r="AA2501" s="6">
        <v>50758</v>
      </c>
      <c r="AB2501" s="6">
        <v>50224</v>
      </c>
      <c r="AC2501" s="6">
        <v>56840000</v>
      </c>
      <c r="AD2501" s="6">
        <v>56778000</v>
      </c>
      <c r="AF2501">
        <f>Q2501/W2501</f>
        <v>4.529140317894377E-2</v>
      </c>
      <c r="AG2501">
        <f>R2501/X2501</f>
        <v>5.3270540285302453E-2</v>
      </c>
      <c r="AH2501" t="e">
        <f>U2501/W2501</f>
        <v>#VALUE!</v>
      </c>
      <c r="AI2501" t="e">
        <f>V2501/X2501</f>
        <v>#VALUE!</v>
      </c>
      <c r="AJ2501">
        <f>Y2501/AA2501</f>
        <v>10.006028606328066</v>
      </c>
      <c r="AK2501">
        <f>Z2501/AB2501</f>
        <v>9.9521344377190193</v>
      </c>
      <c r="AL2501">
        <f>O2501/K2501</f>
        <v>3.2137985764948043E-2</v>
      </c>
      <c r="AM2501">
        <f>P2501/L2501</f>
        <v>4.6231085191715267E-2</v>
      </c>
      <c r="AN2501">
        <f>K2501/W2501</f>
        <v>0.48876896838874606</v>
      </c>
      <c r="AO2501">
        <f>L2501/X2501</f>
        <v>0.51307719071524427</v>
      </c>
      <c r="AP2501">
        <f>IF(OR(Q2501&lt;0, Q2501="NA"), 0, 1)</f>
        <v>1</v>
      </c>
      <c r="AQ2501">
        <f>IF(OR(S2501&lt;0, S2501="NA"), 0, 1)</f>
        <v>1</v>
      </c>
      <c r="AR2501">
        <f>IFERROR(IF((AF2501-AG2501)&gt;0,1,0),0)</f>
        <v>0</v>
      </c>
      <c r="AS2501">
        <f>IFERROR(IF((S2501-Q2501)&gt;0,1,0),0)</f>
        <v>1</v>
      </c>
      <c r="AT2501">
        <f>IFERROR(IF((AH2501-AI2501)&lt;0,1,0),0)</f>
        <v>0</v>
      </c>
      <c r="AU2501">
        <f>IFERROR(IF((AJ2501-AK2501)&gt;0,1,0),0)</f>
        <v>1</v>
      </c>
      <c r="AV2501">
        <f>IFERROR(IF((AL2501-AM2501)&gt;0,1,0),0)</f>
        <v>0</v>
      </c>
      <c r="AW2501">
        <f>IFERROR(IF((AN2501-AO2501)&gt;0,1,0),0)</f>
        <v>0</v>
      </c>
      <c r="AX2501">
        <f>IFERROR(IF((AC2501-AD2501)&lt;0,1,0),0)</f>
        <v>0</v>
      </c>
      <c r="AY2501">
        <f>SUM(AP2501:AX2501)</f>
        <v>4</v>
      </c>
    </row>
    <row r="2502" spans="1:51" x14ac:dyDescent="0.45">
      <c r="A2502" s="1" t="s">
        <v>3218</v>
      </c>
      <c r="B2502" s="2">
        <v>4057058</v>
      </c>
      <c r="C2502" s="3" t="s">
        <v>5337</v>
      </c>
      <c r="D2502" s="5">
        <v>32.659999999999997</v>
      </c>
      <c r="E2502" s="5">
        <v>24102.1003633</v>
      </c>
      <c r="F2502" s="3" t="s">
        <v>4651</v>
      </c>
      <c r="G2502" s="3" t="s">
        <v>4651</v>
      </c>
      <c r="H2502" s="3" t="s">
        <v>4652</v>
      </c>
      <c r="I2502" s="3" t="s">
        <v>4652</v>
      </c>
      <c r="J2502" s="3" t="s">
        <v>4653</v>
      </c>
      <c r="K2502" s="6">
        <v>8282000</v>
      </c>
      <c r="L2502" s="6">
        <v>8259000</v>
      </c>
      <c r="M2502" s="6">
        <v>3276000</v>
      </c>
      <c r="N2502" s="6">
        <v>3294000</v>
      </c>
      <c r="O2502" s="6">
        <v>1924000</v>
      </c>
      <c r="P2502" s="6">
        <v>1942000</v>
      </c>
      <c r="Q2502" s="6">
        <v>824000</v>
      </c>
      <c r="R2502" s="6">
        <v>840000</v>
      </c>
      <c r="S2502" s="6">
        <v>1939000</v>
      </c>
      <c r="T2502" s="6">
        <v>1964000</v>
      </c>
      <c r="U2502" s="6">
        <v>16560000</v>
      </c>
      <c r="V2502" s="6">
        <v>15816000</v>
      </c>
      <c r="W2502" s="6">
        <v>40472000</v>
      </c>
      <c r="X2502" s="6">
        <v>39839000</v>
      </c>
      <c r="Y2502" s="6">
        <v>2974000</v>
      </c>
      <c r="Z2502" s="6">
        <v>2798000</v>
      </c>
      <c r="AA2502" s="6">
        <v>2306000</v>
      </c>
      <c r="AB2502" s="6">
        <v>2515000</v>
      </c>
      <c r="AC2502" s="6">
        <v>737778000</v>
      </c>
      <c r="AD2502" s="6">
        <v>737762000</v>
      </c>
      <c r="AF2502">
        <f>Q2502/W2502</f>
        <v>2.0359754892271199E-2</v>
      </c>
      <c r="AG2502">
        <f>R2502/X2502</f>
        <v>2.1084866588016768E-2</v>
      </c>
      <c r="AH2502">
        <f>U2502/W2502</f>
        <v>0.40917177307768332</v>
      </c>
      <c r="AI2502">
        <f>V2502/X2502</f>
        <v>0.39699791661437284</v>
      </c>
      <c r="AJ2502">
        <f>Y2502/AA2502</f>
        <v>1.2896790980052038</v>
      </c>
      <c r="AK2502">
        <f>Z2502/AB2502</f>
        <v>1.1125248508946322</v>
      </c>
      <c r="AL2502">
        <f>O2502/K2502</f>
        <v>0.23231103598164696</v>
      </c>
      <c r="AM2502">
        <f>P2502/L2502</f>
        <v>0.23513742583847924</v>
      </c>
      <c r="AN2502">
        <f>K2502/W2502</f>
        <v>0.20463530341964814</v>
      </c>
      <c r="AO2502">
        <f>L2502/X2502</f>
        <v>0.20730942041717915</v>
      </c>
      <c r="AP2502">
        <f>IF(OR(Q2502&lt;0, Q2502="NA"), 0, 1)</f>
        <v>1</v>
      </c>
      <c r="AQ2502">
        <f>IF(OR(S2502&lt;0, S2502="NA"), 0, 1)</f>
        <v>1</v>
      </c>
      <c r="AR2502">
        <f>IFERROR(IF((AF2502-AG2502)&gt;0,1,0),0)</f>
        <v>0</v>
      </c>
      <c r="AS2502">
        <f>IFERROR(IF((S2502-Q2502)&gt;0,1,0),0)</f>
        <v>1</v>
      </c>
      <c r="AT2502">
        <f>IFERROR(IF((AH2502-AI2502)&lt;0,1,0),0)</f>
        <v>0</v>
      </c>
      <c r="AU2502">
        <f>IFERROR(IF((AJ2502-AK2502)&gt;0,1,0),0)</f>
        <v>1</v>
      </c>
      <c r="AV2502">
        <f>IFERROR(IF((AL2502-AM2502)&gt;0,1,0),0)</f>
        <v>0</v>
      </c>
      <c r="AW2502">
        <f>IFERROR(IF((AN2502-AO2502)&gt;0,1,0),0)</f>
        <v>0</v>
      </c>
      <c r="AX2502">
        <f>IFERROR(IF((AC2502-AD2502)&lt;0,1,0),0)</f>
        <v>0</v>
      </c>
      <c r="AY2502">
        <f>SUM(AP2502:AX2502)</f>
        <v>4</v>
      </c>
    </row>
    <row r="2503" spans="1:51" x14ac:dyDescent="0.45">
      <c r="A2503" s="1" t="s">
        <v>3225</v>
      </c>
      <c r="B2503" s="2">
        <v>1023519</v>
      </c>
      <c r="C2503" s="3" t="s">
        <v>5335</v>
      </c>
      <c r="D2503" s="5">
        <v>86.65</v>
      </c>
      <c r="E2503" s="5">
        <v>1149.6593757999999</v>
      </c>
      <c r="F2503" s="3" t="s">
        <v>4480</v>
      </c>
      <c r="G2503" s="3" t="s">
        <v>4481</v>
      </c>
      <c r="H2503" s="3" t="s">
        <v>4481</v>
      </c>
      <c r="I2503" s="3" t="s">
        <v>4482</v>
      </c>
      <c r="J2503" s="3" t="s">
        <v>4484</v>
      </c>
      <c r="K2503" s="6">
        <v>284885</v>
      </c>
      <c r="L2503" s="6">
        <v>288504</v>
      </c>
      <c r="M2503" s="6" t="s">
        <v>4474</v>
      </c>
      <c r="N2503" s="6" t="s">
        <v>4474</v>
      </c>
      <c r="O2503" s="6">
        <v>426949</v>
      </c>
      <c r="P2503" s="6">
        <v>425347</v>
      </c>
      <c r="Q2503" s="6">
        <v>136280</v>
      </c>
      <c r="R2503" s="6">
        <v>141089</v>
      </c>
      <c r="S2503" s="6" t="s">
        <v>4474</v>
      </c>
      <c r="T2503" s="6">
        <v>128398</v>
      </c>
      <c r="U2503" s="6">
        <v>148410</v>
      </c>
      <c r="V2503" s="6">
        <v>148351</v>
      </c>
      <c r="W2503" s="6">
        <v>6872344</v>
      </c>
      <c r="X2503" s="6">
        <v>6846580</v>
      </c>
      <c r="Y2503" s="6" t="s">
        <v>4474</v>
      </c>
      <c r="Z2503" s="6" t="s">
        <v>4474</v>
      </c>
      <c r="AA2503" s="6" t="s">
        <v>4474</v>
      </c>
      <c r="AB2503" s="6" t="s">
        <v>4474</v>
      </c>
      <c r="AC2503" s="6">
        <v>13267852</v>
      </c>
      <c r="AD2503" s="6">
        <v>13334752</v>
      </c>
      <c r="AF2503">
        <f>Q2503/W2503</f>
        <v>1.9830206404103171E-2</v>
      </c>
      <c r="AG2503">
        <f>R2503/X2503</f>
        <v>2.060722287623894E-2</v>
      </c>
      <c r="AH2503">
        <f>U2503/W2503</f>
        <v>2.1595251925689399E-2</v>
      </c>
      <c r="AI2503">
        <f>V2503/X2503</f>
        <v>2.1667898425199152E-2</v>
      </c>
      <c r="AJ2503" t="e">
        <f>Y2503/AA2503</f>
        <v>#VALUE!</v>
      </c>
      <c r="AK2503" t="e">
        <f>Z2503/AB2503</f>
        <v>#VALUE!</v>
      </c>
      <c r="AL2503">
        <f>O2503/K2503</f>
        <v>1.4986713937202731</v>
      </c>
      <c r="AM2503">
        <f>P2503/L2503</f>
        <v>1.4743192468735269</v>
      </c>
      <c r="AN2503">
        <f>K2503/W2503</f>
        <v>4.1453832928037365E-2</v>
      </c>
      <c r="AO2503">
        <f>L2503/X2503</f>
        <v>4.2138410710164782E-2</v>
      </c>
      <c r="AP2503">
        <f>IF(OR(Q2503&lt;0, Q2503="NA"), 0, 1)</f>
        <v>1</v>
      </c>
      <c r="AQ2503">
        <f>IF(OR(S2503&lt;0, S2503="NA"), 0, 1)</f>
        <v>0</v>
      </c>
      <c r="AR2503">
        <f>IFERROR(IF((AF2503-AG2503)&gt;0,1,0),0)</f>
        <v>0</v>
      </c>
      <c r="AS2503">
        <f>IFERROR(IF((S2503-Q2503)&gt;0,1,0),0)</f>
        <v>0</v>
      </c>
      <c r="AT2503">
        <f>IFERROR(IF((AH2503-AI2503)&lt;0,1,0),0)</f>
        <v>1</v>
      </c>
      <c r="AU2503">
        <f>IFERROR(IF((AJ2503-AK2503)&gt;0,1,0),0)</f>
        <v>0</v>
      </c>
      <c r="AV2503">
        <f>IFERROR(IF((AL2503-AM2503)&gt;0,1,0),0)</f>
        <v>1</v>
      </c>
      <c r="AW2503">
        <f>IFERROR(IF((AN2503-AO2503)&gt;0,1,0),0)</f>
        <v>0</v>
      </c>
      <c r="AX2503">
        <f>IFERROR(IF((AC2503-AD2503)&lt;0,1,0),0)</f>
        <v>1</v>
      </c>
      <c r="AY2503">
        <f>SUM(AP2503:AX2503)</f>
        <v>4</v>
      </c>
    </row>
    <row r="2504" spans="1:51" x14ac:dyDescent="0.45">
      <c r="A2504" s="1" t="s">
        <v>3227</v>
      </c>
      <c r="B2504" s="2">
        <v>102284</v>
      </c>
      <c r="C2504" s="3" t="s">
        <v>5335</v>
      </c>
      <c r="D2504" s="5">
        <v>25.24</v>
      </c>
      <c r="E2504" s="5">
        <v>904.63299856000003</v>
      </c>
      <c r="F2504" s="3" t="s">
        <v>4480</v>
      </c>
      <c r="G2504" s="3" t="s">
        <v>4481</v>
      </c>
      <c r="H2504" s="3" t="s">
        <v>4481</v>
      </c>
      <c r="I2504" s="3" t="s">
        <v>4482</v>
      </c>
      <c r="J2504" s="3" t="s">
        <v>4484</v>
      </c>
      <c r="K2504" s="6">
        <v>250968</v>
      </c>
      <c r="L2504" s="6">
        <v>249503</v>
      </c>
      <c r="M2504" s="6" t="s">
        <v>4474</v>
      </c>
      <c r="N2504" s="6" t="s">
        <v>4474</v>
      </c>
      <c r="O2504" s="6">
        <v>281076</v>
      </c>
      <c r="P2504" s="6">
        <v>278060</v>
      </c>
      <c r="Q2504" s="6">
        <v>71404</v>
      </c>
      <c r="R2504" s="6">
        <v>70700</v>
      </c>
      <c r="S2504" s="6" t="s">
        <v>4474</v>
      </c>
      <c r="T2504" s="6">
        <v>96980</v>
      </c>
      <c r="U2504" s="6" t="s">
        <v>4474</v>
      </c>
      <c r="V2504" s="6" t="s">
        <v>4474</v>
      </c>
      <c r="W2504" s="6">
        <v>8581575</v>
      </c>
      <c r="X2504" s="6">
        <v>8729305</v>
      </c>
      <c r="Y2504" s="6" t="s">
        <v>4474</v>
      </c>
      <c r="Z2504" s="6" t="s">
        <v>4474</v>
      </c>
      <c r="AA2504" s="6" t="s">
        <v>4474</v>
      </c>
      <c r="AB2504" s="6" t="s">
        <v>4474</v>
      </c>
      <c r="AC2504" s="6">
        <v>35844000</v>
      </c>
      <c r="AD2504" s="6">
        <v>35841430</v>
      </c>
      <c r="AF2504">
        <f>Q2504/W2504</f>
        <v>8.3206171361317714E-3</v>
      </c>
      <c r="AG2504">
        <f>R2504/X2504</f>
        <v>8.0991556601585114E-3</v>
      </c>
      <c r="AH2504" t="e">
        <f>U2504/W2504</f>
        <v>#VALUE!</v>
      </c>
      <c r="AI2504" t="e">
        <f>V2504/X2504</f>
        <v>#VALUE!</v>
      </c>
      <c r="AJ2504" t="e">
        <f>Y2504/AA2504</f>
        <v>#VALUE!</v>
      </c>
      <c r="AK2504" t="e">
        <f>Z2504/AB2504</f>
        <v>#VALUE!</v>
      </c>
      <c r="AL2504">
        <f>O2504/K2504</f>
        <v>1.119967485894616</v>
      </c>
      <c r="AM2504">
        <f>P2504/L2504</f>
        <v>1.1144555376087661</v>
      </c>
      <c r="AN2504">
        <f>K2504/W2504</f>
        <v>2.924498125344124E-2</v>
      </c>
      <c r="AO2504">
        <f>L2504/X2504</f>
        <v>2.8582229627673681E-2</v>
      </c>
      <c r="AP2504">
        <f>IF(OR(Q2504&lt;0, Q2504="NA"), 0, 1)</f>
        <v>1</v>
      </c>
      <c r="AQ2504">
        <f>IF(OR(S2504&lt;0, S2504="NA"), 0, 1)</f>
        <v>0</v>
      </c>
      <c r="AR2504">
        <f>IFERROR(IF((AF2504-AG2504)&gt;0,1,0),0)</f>
        <v>1</v>
      </c>
      <c r="AS2504">
        <f>IFERROR(IF((S2504-Q2504)&gt;0,1,0),0)</f>
        <v>0</v>
      </c>
      <c r="AT2504">
        <f>IFERROR(IF((AH2504-AI2504)&lt;0,1,0),0)</f>
        <v>0</v>
      </c>
      <c r="AU2504">
        <f>IFERROR(IF((AJ2504-AK2504)&gt;0,1,0),0)</f>
        <v>0</v>
      </c>
      <c r="AV2504">
        <f>IFERROR(IF((AL2504-AM2504)&gt;0,1,0),0)</f>
        <v>1</v>
      </c>
      <c r="AW2504">
        <f>IFERROR(IF((AN2504-AO2504)&gt;0,1,0),0)</f>
        <v>1</v>
      </c>
      <c r="AX2504">
        <f>IFERROR(IF((AC2504-AD2504)&lt;0,1,0),0)</f>
        <v>0</v>
      </c>
      <c r="AY2504">
        <f>SUM(AP2504:AX2504)</f>
        <v>4</v>
      </c>
    </row>
    <row r="2505" spans="1:51" x14ac:dyDescent="0.45">
      <c r="A2505" s="1" t="s">
        <v>3242</v>
      </c>
      <c r="B2505" s="2">
        <v>110230</v>
      </c>
      <c r="C2505" s="3" t="s">
        <v>5335</v>
      </c>
      <c r="D2505" s="5">
        <v>81.66</v>
      </c>
      <c r="E2505" s="5">
        <v>18677.753972580002</v>
      </c>
      <c r="F2505" s="3" t="s">
        <v>4480</v>
      </c>
      <c r="G2505" s="3" t="s">
        <v>4509</v>
      </c>
      <c r="H2505" s="3" t="s">
        <v>4509</v>
      </c>
      <c r="I2505" s="3" t="s">
        <v>4596</v>
      </c>
      <c r="J2505" s="3" t="s">
        <v>4597</v>
      </c>
      <c r="K2505" s="6">
        <v>14066500</v>
      </c>
      <c r="L2505" s="6">
        <v>15653600</v>
      </c>
      <c r="M2505" s="6" t="s">
        <v>4474</v>
      </c>
      <c r="N2505" s="6" t="s">
        <v>4474</v>
      </c>
      <c r="O2505" s="6">
        <v>-159800</v>
      </c>
      <c r="P2505" s="6">
        <v>1738800</v>
      </c>
      <c r="Q2505" s="6">
        <v>-143800</v>
      </c>
      <c r="R2505" s="6">
        <v>1299700</v>
      </c>
      <c r="S2505" s="6">
        <v>4087900</v>
      </c>
      <c r="T2505" s="6">
        <v>4010500</v>
      </c>
      <c r="U2505" s="6">
        <v>3932900</v>
      </c>
      <c r="V2505" s="6">
        <v>3932200</v>
      </c>
      <c r="W2505" s="6">
        <v>322857700</v>
      </c>
      <c r="X2505" s="6">
        <v>308777300</v>
      </c>
      <c r="Y2505" s="6" t="s">
        <v>4474</v>
      </c>
      <c r="Z2505" s="6" t="s">
        <v>4474</v>
      </c>
      <c r="AA2505" s="6" t="s">
        <v>4474</v>
      </c>
      <c r="AB2505" s="6" t="s">
        <v>4474</v>
      </c>
      <c r="AC2505" s="6">
        <v>229291302</v>
      </c>
      <c r="AD2505" s="6">
        <v>232293387</v>
      </c>
      <c r="AF2505">
        <f>Q2505/W2505</f>
        <v>-4.4539746148225675E-4</v>
      </c>
      <c r="AG2505">
        <f>R2505/X2505</f>
        <v>4.2091824755252413E-3</v>
      </c>
      <c r="AH2505">
        <f>U2505/W2505</f>
        <v>1.2181527651346089E-2</v>
      </c>
      <c r="AI2505">
        <f>V2505/X2505</f>
        <v>1.2734744425837004E-2</v>
      </c>
      <c r="AJ2505" t="e">
        <f>Y2505/AA2505</f>
        <v>#VALUE!</v>
      </c>
      <c r="AK2505" t="e">
        <f>Z2505/AB2505</f>
        <v>#VALUE!</v>
      </c>
      <c r="AL2505">
        <f>O2505/K2505</f>
        <v>-1.1360324174457044E-2</v>
      </c>
      <c r="AM2505">
        <f>P2505/L2505</f>
        <v>0.1110798793887668</v>
      </c>
      <c r="AN2505">
        <f>K2505/W2505</f>
        <v>4.3568730124757753E-2</v>
      </c>
      <c r="AO2505">
        <f>L2505/X2505</f>
        <v>5.0695436484482506E-2</v>
      </c>
      <c r="AP2505">
        <f>IF(OR(Q2505&lt;0, Q2505="NA"), 0, 1)</f>
        <v>0</v>
      </c>
      <c r="AQ2505">
        <f>IF(OR(S2505&lt;0, S2505="NA"), 0, 1)</f>
        <v>1</v>
      </c>
      <c r="AR2505">
        <f>IFERROR(IF((AF2505-AG2505)&gt;0,1,0),0)</f>
        <v>0</v>
      </c>
      <c r="AS2505">
        <f>IFERROR(IF((S2505-Q2505)&gt;0,1,0),0)</f>
        <v>1</v>
      </c>
      <c r="AT2505">
        <f>IFERROR(IF((AH2505-AI2505)&lt;0,1,0),0)</f>
        <v>1</v>
      </c>
      <c r="AU2505">
        <f>IFERROR(IF((AJ2505-AK2505)&gt;0,1,0),0)</f>
        <v>0</v>
      </c>
      <c r="AV2505">
        <f>IFERROR(IF((AL2505-AM2505)&gt;0,1,0),0)</f>
        <v>0</v>
      </c>
      <c r="AW2505">
        <f>IFERROR(IF((AN2505-AO2505)&gt;0,1,0),0)</f>
        <v>0</v>
      </c>
      <c r="AX2505">
        <f>IFERROR(IF((AC2505-AD2505)&lt;0,1,0),0)</f>
        <v>1</v>
      </c>
      <c r="AY2505">
        <f>SUM(AP2505:AX2505)</f>
        <v>4</v>
      </c>
    </row>
    <row r="2506" spans="1:51" x14ac:dyDescent="0.45">
      <c r="A2506" s="1" t="s">
        <v>3245</v>
      </c>
      <c r="B2506" s="2">
        <v>5213636</v>
      </c>
      <c r="C2506" s="3" t="s">
        <v>5335</v>
      </c>
      <c r="D2506" s="5">
        <v>22.68</v>
      </c>
      <c r="E2506" s="5">
        <v>2721.6307314000001</v>
      </c>
      <c r="F2506" s="3" t="s">
        <v>4470</v>
      </c>
      <c r="G2506" s="3" t="s">
        <v>4512</v>
      </c>
      <c r="H2506" s="3" t="s">
        <v>4522</v>
      </c>
      <c r="I2506" s="3" t="s">
        <v>4557</v>
      </c>
      <c r="J2506" s="3" t="s">
        <v>4909</v>
      </c>
      <c r="K2506" s="6">
        <v>1716318</v>
      </c>
      <c r="L2506" s="6">
        <v>1695679</v>
      </c>
      <c r="M2506" s="6">
        <v>20362</v>
      </c>
      <c r="N2506" s="6">
        <v>20019</v>
      </c>
      <c r="O2506" s="6">
        <v>13154</v>
      </c>
      <c r="P2506" s="6">
        <v>12877</v>
      </c>
      <c r="Q2506" s="6">
        <v>14001</v>
      </c>
      <c r="R2506" s="6">
        <v>15965</v>
      </c>
      <c r="S2506" s="6">
        <v>98585</v>
      </c>
      <c r="T2506" s="6">
        <v>87892</v>
      </c>
      <c r="U2506" s="6" t="s">
        <v>4474</v>
      </c>
      <c r="V2506" s="6" t="s">
        <v>4474</v>
      </c>
      <c r="W2506" s="6">
        <v>1145565</v>
      </c>
      <c r="X2506" s="6">
        <v>1077621</v>
      </c>
      <c r="Y2506" s="6">
        <v>853753</v>
      </c>
      <c r="Z2506" s="6">
        <v>779671</v>
      </c>
      <c r="AA2506" s="6">
        <v>479473</v>
      </c>
      <c r="AB2506" s="6">
        <v>429592</v>
      </c>
      <c r="AC2506" s="6">
        <v>119953176</v>
      </c>
      <c r="AD2506" s="6">
        <v>119479134</v>
      </c>
      <c r="AF2506">
        <f>Q2506/W2506</f>
        <v>1.2221916696128111E-2</v>
      </c>
      <c r="AG2506">
        <f>R2506/X2506</f>
        <v>1.4815041651935142E-2</v>
      </c>
      <c r="AH2506" t="e">
        <f>U2506/W2506</f>
        <v>#VALUE!</v>
      </c>
      <c r="AI2506" t="e">
        <f>V2506/X2506</f>
        <v>#VALUE!</v>
      </c>
      <c r="AJ2506">
        <f>Y2506/AA2506</f>
        <v>1.7806070414809594</v>
      </c>
      <c r="AK2506">
        <f>Z2506/AB2506</f>
        <v>1.8149104266373675</v>
      </c>
      <c r="AL2506">
        <f>O2506/K2506</f>
        <v>7.6640808987611855E-3</v>
      </c>
      <c r="AM2506">
        <f>P2506/L2506</f>
        <v>7.5940080640262688E-3</v>
      </c>
      <c r="AN2506">
        <f>K2506/W2506</f>
        <v>1.4982283851200062</v>
      </c>
      <c r="AO2506">
        <f>L2506/X2506</f>
        <v>1.5735393055629019</v>
      </c>
      <c r="AP2506">
        <f>IF(OR(Q2506&lt;0, Q2506="NA"), 0, 1)</f>
        <v>1</v>
      </c>
      <c r="AQ2506">
        <f>IF(OR(S2506&lt;0, S2506="NA"), 0, 1)</f>
        <v>1</v>
      </c>
      <c r="AR2506">
        <f>IFERROR(IF((AF2506-AG2506)&gt;0,1,0),0)</f>
        <v>0</v>
      </c>
      <c r="AS2506">
        <f>IFERROR(IF((S2506-Q2506)&gt;0,1,0),0)</f>
        <v>1</v>
      </c>
      <c r="AT2506">
        <f>IFERROR(IF((AH2506-AI2506)&lt;0,1,0),0)</f>
        <v>0</v>
      </c>
      <c r="AU2506">
        <f>IFERROR(IF((AJ2506-AK2506)&gt;0,1,0),0)</f>
        <v>0</v>
      </c>
      <c r="AV2506">
        <f>IFERROR(IF((AL2506-AM2506)&gt;0,1,0),0)</f>
        <v>1</v>
      </c>
      <c r="AW2506">
        <f>IFERROR(IF((AN2506-AO2506)&gt;0,1,0),0)</f>
        <v>0</v>
      </c>
      <c r="AX2506">
        <f>IFERROR(IF((AC2506-AD2506)&lt;0,1,0),0)</f>
        <v>0</v>
      </c>
      <c r="AY2506">
        <f>SUM(AP2506:AX2506)</f>
        <v>4</v>
      </c>
    </row>
    <row r="2507" spans="1:51" x14ac:dyDescent="0.45">
      <c r="A2507" s="1" t="s">
        <v>3246</v>
      </c>
      <c r="B2507" s="2">
        <v>4064418</v>
      </c>
      <c r="C2507" s="3" t="s">
        <v>5337</v>
      </c>
      <c r="D2507" s="5">
        <v>14.57</v>
      </c>
      <c r="E2507" s="5">
        <v>745.34733471000004</v>
      </c>
      <c r="F2507" s="3" t="s">
        <v>4480</v>
      </c>
      <c r="G2507" s="3" t="s">
        <v>4509</v>
      </c>
      <c r="H2507" s="3" t="s">
        <v>4509</v>
      </c>
      <c r="I2507" s="3" t="s">
        <v>4677</v>
      </c>
      <c r="J2507" s="3" t="s">
        <v>4691</v>
      </c>
      <c r="K2507" s="6">
        <v>1157265</v>
      </c>
      <c r="L2507" s="6">
        <v>1147759</v>
      </c>
      <c r="M2507" s="6">
        <v>97328</v>
      </c>
      <c r="N2507" s="6">
        <v>24531</v>
      </c>
      <c r="O2507" s="6">
        <v>77753</v>
      </c>
      <c r="P2507" s="6">
        <v>2382</v>
      </c>
      <c r="Q2507" s="6">
        <v>42952</v>
      </c>
      <c r="R2507" s="6">
        <v>-22923</v>
      </c>
      <c r="S2507" s="6">
        <v>-13721</v>
      </c>
      <c r="T2507" s="6">
        <v>-12542</v>
      </c>
      <c r="U2507" s="6">
        <v>425944</v>
      </c>
      <c r="V2507" s="6">
        <v>426854</v>
      </c>
      <c r="W2507" s="6">
        <v>5732372</v>
      </c>
      <c r="X2507" s="6">
        <v>5614964</v>
      </c>
      <c r="Y2507" s="6" t="s">
        <v>4474</v>
      </c>
      <c r="Z2507" s="6" t="s">
        <v>4474</v>
      </c>
      <c r="AA2507" s="6" t="s">
        <v>4474</v>
      </c>
      <c r="AB2507" s="6" t="s">
        <v>4474</v>
      </c>
      <c r="AC2507" s="6">
        <v>51156303</v>
      </c>
      <c r="AD2507" s="6">
        <v>51123406</v>
      </c>
      <c r="AF2507">
        <f>Q2507/W2507</f>
        <v>7.4928842719907225E-3</v>
      </c>
      <c r="AG2507">
        <f>R2507/X2507</f>
        <v>-4.0824838770115003E-3</v>
      </c>
      <c r="AH2507">
        <f>U2507/W2507</f>
        <v>7.4305017190091638E-2</v>
      </c>
      <c r="AI2507">
        <f>V2507/X2507</f>
        <v>7.602079016000815E-2</v>
      </c>
      <c r="AJ2507" t="e">
        <f>Y2507/AA2507</f>
        <v>#VALUE!</v>
      </c>
      <c r="AK2507" t="e">
        <f>Z2507/AB2507</f>
        <v>#VALUE!</v>
      </c>
      <c r="AL2507">
        <f>O2507/K2507</f>
        <v>6.7186858671090893E-2</v>
      </c>
      <c r="AM2507">
        <f>P2507/L2507</f>
        <v>2.0753485705622869E-3</v>
      </c>
      <c r="AN2507">
        <f>K2507/W2507</f>
        <v>0.2018823970251756</v>
      </c>
      <c r="AO2507">
        <f>L2507/X2507</f>
        <v>0.20441074956135072</v>
      </c>
      <c r="AP2507">
        <f>IF(OR(Q2507&lt;0, Q2507="NA"), 0, 1)</f>
        <v>1</v>
      </c>
      <c r="AQ2507">
        <f>IF(OR(S2507&lt;0, S2507="NA"), 0, 1)</f>
        <v>0</v>
      </c>
      <c r="AR2507">
        <f>IFERROR(IF((AF2507-AG2507)&gt;0,1,0),0)</f>
        <v>1</v>
      </c>
      <c r="AS2507">
        <f>IFERROR(IF((S2507-Q2507)&gt;0,1,0),0)</f>
        <v>0</v>
      </c>
      <c r="AT2507">
        <f>IFERROR(IF((AH2507-AI2507)&lt;0,1,0),0)</f>
        <v>1</v>
      </c>
      <c r="AU2507">
        <f>IFERROR(IF((AJ2507-AK2507)&gt;0,1,0),0)</f>
        <v>0</v>
      </c>
      <c r="AV2507">
        <f>IFERROR(IF((AL2507-AM2507)&gt;0,1,0),0)</f>
        <v>1</v>
      </c>
      <c r="AW2507">
        <f>IFERROR(IF((AN2507-AO2507)&gt;0,1,0),0)</f>
        <v>0</v>
      </c>
      <c r="AX2507">
        <f>IFERROR(IF((AC2507-AD2507)&lt;0,1,0),0)</f>
        <v>0</v>
      </c>
      <c r="AY2507">
        <f>SUM(AP2507:AX2507)</f>
        <v>4</v>
      </c>
    </row>
    <row r="2508" spans="1:51" x14ac:dyDescent="0.45">
      <c r="A2508" s="1" t="s">
        <v>3247</v>
      </c>
      <c r="B2508" s="2">
        <v>5267913</v>
      </c>
      <c r="C2508" s="3" t="s">
        <v>5338</v>
      </c>
      <c r="D2508" s="5">
        <v>68.42</v>
      </c>
      <c r="E2508" s="5">
        <v>3701.9503092</v>
      </c>
      <c r="F2508" s="3" t="s">
        <v>4470</v>
      </c>
      <c r="G2508" s="3" t="s">
        <v>4512</v>
      </c>
      <c r="H2508" s="3" t="s">
        <v>4513</v>
      </c>
      <c r="I2508" s="3" t="s">
        <v>4514</v>
      </c>
      <c r="J2508" s="3" t="s">
        <v>4473</v>
      </c>
      <c r="K2508" s="6">
        <v>199843</v>
      </c>
      <c r="L2508" s="6">
        <v>176575</v>
      </c>
      <c r="M2508" s="6">
        <v>-101362</v>
      </c>
      <c r="N2508" s="6">
        <v>-104818</v>
      </c>
      <c r="O2508" s="6">
        <v>-106461</v>
      </c>
      <c r="P2508" s="6">
        <v>-109643</v>
      </c>
      <c r="Q2508" s="6">
        <v>-100061</v>
      </c>
      <c r="R2508" s="6">
        <v>-103709</v>
      </c>
      <c r="S2508" s="6">
        <v>-91615</v>
      </c>
      <c r="T2508" s="6">
        <v>-91758</v>
      </c>
      <c r="U2508" s="6">
        <v>51438</v>
      </c>
      <c r="V2508" s="6">
        <v>51404</v>
      </c>
      <c r="W2508" s="6">
        <v>374142</v>
      </c>
      <c r="X2508" s="6">
        <v>374350</v>
      </c>
      <c r="Y2508" s="6">
        <v>322981</v>
      </c>
      <c r="Z2508" s="6">
        <v>321892</v>
      </c>
      <c r="AA2508" s="6">
        <v>53646</v>
      </c>
      <c r="AB2508" s="6">
        <v>42845</v>
      </c>
      <c r="AC2508" s="6">
        <v>52146000</v>
      </c>
      <c r="AD2508" s="6">
        <v>51900000</v>
      </c>
      <c r="AF2508">
        <f>Q2508/W2508</f>
        <v>-0.26744123888790888</v>
      </c>
      <c r="AG2508">
        <f>R2508/X2508</f>
        <v>-0.27703753172165085</v>
      </c>
      <c r="AH2508">
        <f>U2508/W2508</f>
        <v>0.13748256009750309</v>
      </c>
      <c r="AI2508">
        <f>V2508/X2508</f>
        <v>0.13731534660077468</v>
      </c>
      <c r="AJ2508">
        <f>Y2508/AA2508</f>
        <v>6.0205979942586589</v>
      </c>
      <c r="AK2508">
        <f>Z2508/AB2508</f>
        <v>7.5129420002333998</v>
      </c>
      <c r="AL2508">
        <f>O2508/K2508</f>
        <v>-0.53272318770234639</v>
      </c>
      <c r="AM2508">
        <f>P2508/L2508</f>
        <v>-0.62094294209259526</v>
      </c>
      <c r="AN2508">
        <f>K2508/W2508</f>
        <v>0.53413677160008766</v>
      </c>
      <c r="AO2508">
        <f>L2508/X2508</f>
        <v>0.47168425270468811</v>
      </c>
      <c r="AP2508">
        <f>IF(OR(Q2508&lt;0, Q2508="NA"), 0, 1)</f>
        <v>0</v>
      </c>
      <c r="AQ2508">
        <f>IF(OR(S2508&lt;0, S2508="NA"), 0, 1)</f>
        <v>0</v>
      </c>
      <c r="AR2508">
        <f>IFERROR(IF((AF2508-AG2508)&gt;0,1,0),0)</f>
        <v>1</v>
      </c>
      <c r="AS2508">
        <f>IFERROR(IF((S2508-Q2508)&gt;0,1,0),0)</f>
        <v>1</v>
      </c>
      <c r="AT2508">
        <f>IFERROR(IF((AH2508-AI2508)&lt;0,1,0),0)</f>
        <v>0</v>
      </c>
      <c r="AU2508">
        <f>IFERROR(IF((AJ2508-AK2508)&gt;0,1,0),0)</f>
        <v>0</v>
      </c>
      <c r="AV2508">
        <f>IFERROR(IF((AL2508-AM2508)&gt;0,1,0),0)</f>
        <v>1</v>
      </c>
      <c r="AW2508">
        <f>IFERROR(IF((AN2508-AO2508)&gt;0,1,0),0)</f>
        <v>1</v>
      </c>
      <c r="AX2508">
        <f>IFERROR(IF((AC2508-AD2508)&lt;0,1,0),0)</f>
        <v>0</v>
      </c>
      <c r="AY2508">
        <f>SUM(AP2508:AX2508)</f>
        <v>4</v>
      </c>
    </row>
    <row r="2509" spans="1:51" x14ac:dyDescent="0.45">
      <c r="A2509" s="1" t="s">
        <v>3251</v>
      </c>
      <c r="B2509" s="2">
        <v>117237558</v>
      </c>
      <c r="C2509" s="3" t="s">
        <v>5335</v>
      </c>
      <c r="D2509" s="5">
        <v>10.4</v>
      </c>
      <c r="E2509" s="5">
        <v>281.10972240000001</v>
      </c>
      <c r="F2509" s="3" t="s">
        <v>4485</v>
      </c>
      <c r="G2509" s="3" t="s">
        <v>4607</v>
      </c>
      <c r="H2509" s="3" t="s">
        <v>4742</v>
      </c>
      <c r="I2509" s="3" t="s">
        <v>4743</v>
      </c>
      <c r="J2509" s="3" t="s">
        <v>4759</v>
      </c>
      <c r="K2509" s="6">
        <v>147414.098</v>
      </c>
      <c r="L2509" s="6" t="s">
        <v>4474</v>
      </c>
      <c r="M2509" s="6" t="s">
        <v>4474</v>
      </c>
      <c r="N2509" s="6" t="s">
        <v>4474</v>
      </c>
      <c r="O2509" s="6">
        <v>-5874.2389999999996</v>
      </c>
      <c r="P2509" s="6">
        <v>-981.99300000000005</v>
      </c>
      <c r="Q2509" s="6">
        <v>-5892.5889999999999</v>
      </c>
      <c r="R2509" s="6">
        <v>-981.99300000000005</v>
      </c>
      <c r="S2509" s="6">
        <v>7092.652</v>
      </c>
      <c r="T2509" s="6">
        <v>-803.601</v>
      </c>
      <c r="U2509" s="6">
        <v>54788.02</v>
      </c>
      <c r="V2509" s="6" t="s">
        <v>4474</v>
      </c>
      <c r="W2509" s="6">
        <v>498234.56199999998</v>
      </c>
      <c r="X2509" s="6">
        <v>4395.2330000000002</v>
      </c>
      <c r="Y2509" s="6">
        <v>69751.930999999997</v>
      </c>
      <c r="Z2509" s="6">
        <v>493.233</v>
      </c>
      <c r="AA2509" s="6">
        <v>55734</v>
      </c>
      <c r="AB2509" s="6">
        <v>4006</v>
      </c>
      <c r="AC2509" s="6">
        <v>27029781</v>
      </c>
      <c r="AD2509" s="6">
        <v>2939130</v>
      </c>
      <c r="AF2509">
        <f>Q2509/W2509</f>
        <v>-1.1826937449594274E-2</v>
      </c>
      <c r="AG2509">
        <f>R2509/X2509</f>
        <v>-0.22342228500741598</v>
      </c>
      <c r="AH2509">
        <f>U2509/W2509</f>
        <v>0.10996431034425107</v>
      </c>
      <c r="AI2509" t="e">
        <f>V2509/X2509</f>
        <v>#VALUE!</v>
      </c>
      <c r="AJ2509">
        <f>Y2509/AA2509</f>
        <v>1.2515148921663617</v>
      </c>
      <c r="AK2509">
        <f>Z2509/AB2509</f>
        <v>0.12312356465302048</v>
      </c>
      <c r="AL2509">
        <f>O2509/K2509</f>
        <v>-3.9848556411477006E-2</v>
      </c>
      <c r="AM2509" t="e">
        <f>P2509/L2509</f>
        <v>#VALUE!</v>
      </c>
      <c r="AN2509">
        <f>K2509/W2509</f>
        <v>0.29587288647390142</v>
      </c>
      <c r="AO2509" t="e">
        <f>L2509/X2509</f>
        <v>#VALUE!</v>
      </c>
      <c r="AP2509">
        <f>IF(OR(Q2509&lt;0, Q2509="NA"), 0, 1)</f>
        <v>0</v>
      </c>
      <c r="AQ2509">
        <f>IF(OR(S2509&lt;0, S2509="NA"), 0, 1)</f>
        <v>1</v>
      </c>
      <c r="AR2509">
        <f>IFERROR(IF((AF2509-AG2509)&gt;0,1,0),0)</f>
        <v>1</v>
      </c>
      <c r="AS2509">
        <f>IFERROR(IF((S2509-Q2509)&gt;0,1,0),0)</f>
        <v>1</v>
      </c>
      <c r="AT2509">
        <f>IFERROR(IF((AH2509-AI2509)&lt;0,1,0),0)</f>
        <v>0</v>
      </c>
      <c r="AU2509">
        <f>IFERROR(IF((AJ2509-AK2509)&gt;0,1,0),0)</f>
        <v>1</v>
      </c>
      <c r="AV2509">
        <f>IFERROR(IF((AL2509-AM2509)&gt;0,1,0),0)</f>
        <v>0</v>
      </c>
      <c r="AW2509">
        <f>IFERROR(IF((AN2509-AO2509)&gt;0,1,0),0)</f>
        <v>0</v>
      </c>
      <c r="AX2509">
        <f>IFERROR(IF((AC2509-AD2509)&lt;0,1,0),0)</f>
        <v>0</v>
      </c>
      <c r="AY2509">
        <f>SUM(AP2509:AX2509)</f>
        <v>4</v>
      </c>
    </row>
    <row r="2510" spans="1:51" x14ac:dyDescent="0.45">
      <c r="A2510" s="1" t="s">
        <v>3252</v>
      </c>
      <c r="B2510" s="2">
        <v>11067362</v>
      </c>
      <c r="C2510" s="3" t="s">
        <v>5335</v>
      </c>
      <c r="D2510" s="5">
        <v>8.69</v>
      </c>
      <c r="E2510" s="5">
        <v>1391.67397138</v>
      </c>
      <c r="F2510" s="3" t="s">
        <v>4654</v>
      </c>
      <c r="G2510" s="3" t="s">
        <v>4654</v>
      </c>
      <c r="H2510" s="3" t="s">
        <v>4747</v>
      </c>
      <c r="I2510" s="3" t="s">
        <v>4748</v>
      </c>
      <c r="J2510" s="3" t="s">
        <v>5096</v>
      </c>
      <c r="K2510" s="6">
        <v>2225300</v>
      </c>
      <c r="L2510" s="6">
        <v>2224200</v>
      </c>
      <c r="M2510" s="6">
        <v>515400</v>
      </c>
      <c r="N2510" s="6">
        <v>540700</v>
      </c>
      <c r="O2510" s="6">
        <v>78800</v>
      </c>
      <c r="P2510" s="6">
        <v>105300</v>
      </c>
      <c r="Q2510" s="6">
        <v>-202600</v>
      </c>
      <c r="R2510" s="6">
        <v>-177000</v>
      </c>
      <c r="S2510" s="6">
        <v>333500</v>
      </c>
      <c r="T2510" s="6">
        <v>358900</v>
      </c>
      <c r="U2510" s="6">
        <v>979300</v>
      </c>
      <c r="V2510" s="6">
        <v>1001000</v>
      </c>
      <c r="W2510" s="6">
        <v>3135800</v>
      </c>
      <c r="X2510" s="6">
        <v>3163500</v>
      </c>
      <c r="Y2510" s="6">
        <v>680000</v>
      </c>
      <c r="Z2510" s="6">
        <v>703900</v>
      </c>
      <c r="AA2510" s="6">
        <v>714500</v>
      </c>
      <c r="AB2510" s="6">
        <v>699900</v>
      </c>
      <c r="AC2510" s="6">
        <v>160200000</v>
      </c>
      <c r="AD2510" s="6">
        <v>160200000</v>
      </c>
      <c r="AF2510">
        <f>Q2510/W2510</f>
        <v>-6.4608712290324638E-2</v>
      </c>
      <c r="AG2510">
        <f>R2510/X2510</f>
        <v>-5.5950687529634897E-2</v>
      </c>
      <c r="AH2510">
        <f>U2510/W2510</f>
        <v>0.31229670259582881</v>
      </c>
      <c r="AI2510">
        <f>V2510/X2510</f>
        <v>0.31642168484273747</v>
      </c>
      <c r="AJ2510">
        <f>Y2510/AA2510</f>
        <v>0.95171448565430372</v>
      </c>
      <c r="AK2510">
        <f>Z2510/AB2510</f>
        <v>1.0057151021574511</v>
      </c>
      <c r="AL2510">
        <f>O2510/K2510</f>
        <v>3.5410955826180743E-2</v>
      </c>
      <c r="AM2510">
        <f>P2510/L2510</f>
        <v>4.7342864850283245E-2</v>
      </c>
      <c r="AN2510">
        <f>K2510/W2510</f>
        <v>0.70964347216021428</v>
      </c>
      <c r="AO2510">
        <f>L2510/X2510</f>
        <v>0.70308202939781883</v>
      </c>
      <c r="AP2510">
        <f>IF(OR(Q2510&lt;0, Q2510="NA"), 0, 1)</f>
        <v>0</v>
      </c>
      <c r="AQ2510">
        <f>IF(OR(S2510&lt;0, S2510="NA"), 0, 1)</f>
        <v>1</v>
      </c>
      <c r="AR2510">
        <f>IFERROR(IF((AF2510-AG2510)&gt;0,1,0),0)</f>
        <v>0</v>
      </c>
      <c r="AS2510">
        <f>IFERROR(IF((S2510-Q2510)&gt;0,1,0),0)</f>
        <v>1</v>
      </c>
      <c r="AT2510">
        <f>IFERROR(IF((AH2510-AI2510)&lt;0,1,0),0)</f>
        <v>1</v>
      </c>
      <c r="AU2510">
        <f>IFERROR(IF((AJ2510-AK2510)&gt;0,1,0),0)</f>
        <v>0</v>
      </c>
      <c r="AV2510">
        <f>IFERROR(IF((AL2510-AM2510)&gt;0,1,0),0)</f>
        <v>0</v>
      </c>
      <c r="AW2510">
        <f>IFERROR(IF((AN2510-AO2510)&gt;0,1,0),0)</f>
        <v>1</v>
      </c>
      <c r="AX2510">
        <f>IFERROR(IF((AC2510-AD2510)&lt;0,1,0),0)</f>
        <v>0</v>
      </c>
      <c r="AY2510">
        <f>SUM(AP2510:AX2510)</f>
        <v>4</v>
      </c>
    </row>
    <row r="2511" spans="1:51" x14ac:dyDescent="0.45">
      <c r="A2511" s="1" t="s">
        <v>3254</v>
      </c>
      <c r="B2511" s="2">
        <v>4248523</v>
      </c>
      <c r="C2511" s="3" t="s">
        <v>5335</v>
      </c>
      <c r="D2511" s="5">
        <v>57.26</v>
      </c>
      <c r="E2511" s="5">
        <v>2483.3473614599998</v>
      </c>
      <c r="F2511" s="3" t="s">
        <v>4500</v>
      </c>
      <c r="G2511" s="3" t="s">
        <v>4501</v>
      </c>
      <c r="H2511" s="3" t="s">
        <v>4502</v>
      </c>
      <c r="I2511" s="3" t="s">
        <v>4503</v>
      </c>
      <c r="J2511" s="3" t="s">
        <v>4504</v>
      </c>
      <c r="K2511" s="6">
        <v>753409</v>
      </c>
      <c r="L2511" s="6">
        <v>715418</v>
      </c>
      <c r="M2511" s="6">
        <v>260251</v>
      </c>
      <c r="N2511" s="6">
        <v>242875</v>
      </c>
      <c r="O2511" s="6">
        <v>157207</v>
      </c>
      <c r="P2511" s="6">
        <v>139898</v>
      </c>
      <c r="Q2511" s="6">
        <v>68438</v>
      </c>
      <c r="R2511" s="6">
        <v>82626</v>
      </c>
      <c r="S2511" s="6">
        <v>211494</v>
      </c>
      <c r="T2511" s="6">
        <v>225004</v>
      </c>
      <c r="U2511" s="6">
        <v>1526267</v>
      </c>
      <c r="V2511" s="6">
        <v>795282</v>
      </c>
      <c r="W2511" s="6">
        <v>2526966</v>
      </c>
      <c r="X2511" s="6">
        <v>1619884</v>
      </c>
      <c r="Y2511" s="6">
        <v>368813</v>
      </c>
      <c r="Z2511" s="6">
        <v>388557</v>
      </c>
      <c r="AA2511" s="6">
        <v>455145</v>
      </c>
      <c r="AB2511" s="6">
        <v>314908</v>
      </c>
      <c r="AC2511" s="6">
        <v>43360695</v>
      </c>
      <c r="AD2511" s="6">
        <v>42899041</v>
      </c>
      <c r="AF2511">
        <f>Q2511/W2511</f>
        <v>2.7083071161226546E-2</v>
      </c>
      <c r="AG2511">
        <f>R2511/X2511</f>
        <v>5.1007356082287375E-2</v>
      </c>
      <c r="AH2511">
        <f>U2511/W2511</f>
        <v>0.60399190175095352</v>
      </c>
      <c r="AI2511">
        <f>V2511/X2511</f>
        <v>0.49094996925705792</v>
      </c>
      <c r="AJ2511">
        <f>Y2511/AA2511</f>
        <v>0.81031978819936501</v>
      </c>
      <c r="AK2511">
        <f>Z2511/AB2511</f>
        <v>1.2338746554549265</v>
      </c>
      <c r="AL2511">
        <f>O2511/K2511</f>
        <v>0.20866089998924886</v>
      </c>
      <c r="AM2511">
        <f>P2511/L2511</f>
        <v>0.19554721854915588</v>
      </c>
      <c r="AN2511">
        <f>K2511/W2511</f>
        <v>0.29814766007932042</v>
      </c>
      <c r="AO2511">
        <f>L2511/X2511</f>
        <v>0.44164767353711748</v>
      </c>
      <c r="AP2511">
        <f>IF(OR(Q2511&lt;0, Q2511="NA"), 0, 1)</f>
        <v>1</v>
      </c>
      <c r="AQ2511">
        <f>IF(OR(S2511&lt;0, S2511="NA"), 0, 1)</f>
        <v>1</v>
      </c>
      <c r="AR2511">
        <f>IFERROR(IF((AF2511-AG2511)&gt;0,1,0),0)</f>
        <v>0</v>
      </c>
      <c r="AS2511">
        <f>IFERROR(IF((S2511-Q2511)&gt;0,1,0),0)</f>
        <v>1</v>
      </c>
      <c r="AT2511">
        <f>IFERROR(IF((AH2511-AI2511)&lt;0,1,0),0)</f>
        <v>0</v>
      </c>
      <c r="AU2511">
        <f>IFERROR(IF((AJ2511-AK2511)&gt;0,1,0),0)</f>
        <v>0</v>
      </c>
      <c r="AV2511">
        <f>IFERROR(IF((AL2511-AM2511)&gt;0,1,0),0)</f>
        <v>1</v>
      </c>
      <c r="AW2511">
        <f>IFERROR(IF((AN2511-AO2511)&gt;0,1,0),0)</f>
        <v>0</v>
      </c>
      <c r="AX2511">
        <f>IFERROR(IF((AC2511-AD2511)&lt;0,1,0),0)</f>
        <v>0</v>
      </c>
      <c r="AY2511">
        <f>SUM(AP2511:AX2511)</f>
        <v>4</v>
      </c>
    </row>
    <row r="2512" spans="1:51" x14ac:dyDescent="0.45">
      <c r="A2512" s="1" t="s">
        <v>3272</v>
      </c>
      <c r="B2512" s="2">
        <v>4992327</v>
      </c>
      <c r="C2512" s="3" t="s">
        <v>5337</v>
      </c>
      <c r="D2512" s="5">
        <v>39.86</v>
      </c>
      <c r="E2512" s="5">
        <v>976.97162935999995</v>
      </c>
      <c r="F2512" s="3" t="s">
        <v>4485</v>
      </c>
      <c r="G2512" s="3" t="s">
        <v>4486</v>
      </c>
      <c r="H2512" s="3" t="s">
        <v>4598</v>
      </c>
      <c r="I2512" s="3" t="s">
        <v>4615</v>
      </c>
      <c r="J2512" s="3" t="s">
        <v>4623</v>
      </c>
      <c r="K2512" s="6">
        <v>504188</v>
      </c>
      <c r="L2512" s="6">
        <v>509274</v>
      </c>
      <c r="M2512" s="6">
        <v>66861</v>
      </c>
      <c r="N2512" s="6">
        <v>69139</v>
      </c>
      <c r="O2512" s="6">
        <v>29830</v>
      </c>
      <c r="P2512" s="6">
        <v>31687</v>
      </c>
      <c r="Q2512" s="6">
        <v>23987</v>
      </c>
      <c r="R2512" s="6">
        <v>24752</v>
      </c>
      <c r="S2512" s="6">
        <v>77763</v>
      </c>
      <c r="T2512" s="6">
        <v>77188</v>
      </c>
      <c r="U2512" s="6" t="s">
        <v>4474</v>
      </c>
      <c r="V2512" s="6" t="s">
        <v>4474</v>
      </c>
      <c r="W2512" s="6">
        <v>753786</v>
      </c>
      <c r="X2512" s="6">
        <v>758206</v>
      </c>
      <c r="Y2512" s="6">
        <v>193074</v>
      </c>
      <c r="Z2512" s="6">
        <v>207623</v>
      </c>
      <c r="AA2512" s="6">
        <v>53758</v>
      </c>
      <c r="AB2512" s="6">
        <v>50946</v>
      </c>
      <c r="AC2512" s="6">
        <v>24510076</v>
      </c>
      <c r="AD2512" s="6">
        <v>25147616</v>
      </c>
      <c r="AF2512">
        <f>Q2512/W2512</f>
        <v>3.1822029063951839E-2</v>
      </c>
      <c r="AG2512">
        <f>R2512/X2512</f>
        <v>3.2645481570971475E-2</v>
      </c>
      <c r="AH2512" t="e">
        <f>U2512/W2512</f>
        <v>#VALUE!</v>
      </c>
      <c r="AI2512" t="e">
        <f>V2512/X2512</f>
        <v>#VALUE!</v>
      </c>
      <c r="AJ2512">
        <f>Y2512/AA2512</f>
        <v>3.5915398638342202</v>
      </c>
      <c r="AK2512">
        <f>Z2512/AB2512</f>
        <v>4.0753542967063163</v>
      </c>
      <c r="AL2512">
        <f>O2512/K2512</f>
        <v>5.9164438661769021E-2</v>
      </c>
      <c r="AM2512">
        <f>P2512/L2512</f>
        <v>6.2219944469970978E-2</v>
      </c>
      <c r="AN2512">
        <f>K2512/W2512</f>
        <v>0.66887418975677448</v>
      </c>
      <c r="AO2512">
        <f>L2512/X2512</f>
        <v>0.67168289356718358</v>
      </c>
      <c r="AP2512">
        <f>IF(OR(Q2512&lt;0, Q2512="NA"), 0, 1)</f>
        <v>1</v>
      </c>
      <c r="AQ2512">
        <f>IF(OR(S2512&lt;0, S2512="NA"), 0, 1)</f>
        <v>1</v>
      </c>
      <c r="AR2512">
        <f>IFERROR(IF((AF2512-AG2512)&gt;0,1,0),0)</f>
        <v>0</v>
      </c>
      <c r="AS2512">
        <f>IFERROR(IF((S2512-Q2512)&gt;0,1,0),0)</f>
        <v>1</v>
      </c>
      <c r="AT2512">
        <f>IFERROR(IF((AH2512-AI2512)&lt;0,1,0),0)</f>
        <v>0</v>
      </c>
      <c r="AU2512">
        <f>IFERROR(IF((AJ2512-AK2512)&gt;0,1,0),0)</f>
        <v>0</v>
      </c>
      <c r="AV2512">
        <f>IFERROR(IF((AL2512-AM2512)&gt;0,1,0),0)</f>
        <v>0</v>
      </c>
      <c r="AW2512">
        <f>IFERROR(IF((AN2512-AO2512)&gt;0,1,0),0)</f>
        <v>0</v>
      </c>
      <c r="AX2512">
        <f>IFERROR(IF((AC2512-AD2512)&lt;0,1,0),0)</f>
        <v>1</v>
      </c>
      <c r="AY2512">
        <f>SUM(AP2512:AX2512)</f>
        <v>4</v>
      </c>
    </row>
    <row r="2513" spans="1:51" x14ac:dyDescent="0.45">
      <c r="A2513" s="1" t="s">
        <v>3278</v>
      </c>
      <c r="B2513" s="2">
        <v>4810226</v>
      </c>
      <c r="C2513" s="3" t="s">
        <v>5335</v>
      </c>
      <c r="D2513" s="5">
        <v>45.08</v>
      </c>
      <c r="E2513" s="5">
        <v>3476.8014464399998</v>
      </c>
      <c r="F2513" s="3" t="s">
        <v>4470</v>
      </c>
      <c r="G2513" s="3" t="s">
        <v>4471</v>
      </c>
      <c r="H2513" s="3" t="s">
        <v>4489</v>
      </c>
      <c r="I2513" s="3" t="s">
        <v>4489</v>
      </c>
      <c r="J2513" s="3" t="s">
        <v>4495</v>
      </c>
      <c r="K2513" s="6">
        <v>900664</v>
      </c>
      <c r="L2513" s="6">
        <v>900454</v>
      </c>
      <c r="M2513" s="6">
        <v>21848</v>
      </c>
      <c r="N2513" s="6">
        <v>12719</v>
      </c>
      <c r="O2513" s="6">
        <v>-127756</v>
      </c>
      <c r="P2513" s="6">
        <v>-192454</v>
      </c>
      <c r="Q2513" s="6">
        <v>-453201</v>
      </c>
      <c r="R2513" s="6">
        <v>-479517</v>
      </c>
      <c r="S2513" s="6">
        <v>-177972</v>
      </c>
      <c r="T2513" s="6">
        <v>-115499</v>
      </c>
      <c r="U2513" s="6">
        <v>2109546</v>
      </c>
      <c r="V2513" s="6">
        <v>2114689</v>
      </c>
      <c r="W2513" s="6">
        <v>1842236</v>
      </c>
      <c r="X2513" s="6">
        <v>1916355</v>
      </c>
      <c r="Y2513" s="6">
        <v>1281550</v>
      </c>
      <c r="Z2513" s="6">
        <v>1357910</v>
      </c>
      <c r="AA2513" s="6">
        <v>610712</v>
      </c>
      <c r="AB2513" s="6">
        <v>609803</v>
      </c>
      <c r="AC2513" s="6">
        <v>76952124</v>
      </c>
      <c r="AD2513" s="6">
        <v>76900123</v>
      </c>
      <c r="AF2513">
        <f>Q2513/W2513</f>
        <v>-0.24600594060695807</v>
      </c>
      <c r="AG2513">
        <f>R2513/X2513</f>
        <v>-0.25022347112095616</v>
      </c>
      <c r="AH2513">
        <f>U2513/W2513</f>
        <v>1.1451008448428974</v>
      </c>
      <c r="AI2513">
        <f>V2513/X2513</f>
        <v>1.1034954379538238</v>
      </c>
      <c r="AJ2513">
        <f>Y2513/AA2513</f>
        <v>2.0984522983009994</v>
      </c>
      <c r="AK2513">
        <f>Z2513/AB2513</f>
        <v>2.2268011144582758</v>
      </c>
      <c r="AL2513">
        <f>O2513/K2513</f>
        <v>-0.14184645994510717</v>
      </c>
      <c r="AM2513">
        <f>P2513/L2513</f>
        <v>-0.21372996288538892</v>
      </c>
      <c r="AN2513">
        <f>K2513/W2513</f>
        <v>0.48889718798243004</v>
      </c>
      <c r="AO2513">
        <f>L2513/X2513</f>
        <v>0.46987849328542991</v>
      </c>
      <c r="AP2513">
        <f>IF(OR(Q2513&lt;0, Q2513="NA"), 0, 1)</f>
        <v>0</v>
      </c>
      <c r="AQ2513">
        <f>IF(OR(S2513&lt;0, S2513="NA"), 0, 1)</f>
        <v>0</v>
      </c>
      <c r="AR2513">
        <f>IFERROR(IF((AF2513-AG2513)&gt;0,1,0),0)</f>
        <v>1</v>
      </c>
      <c r="AS2513">
        <f>IFERROR(IF((S2513-Q2513)&gt;0,1,0),0)</f>
        <v>1</v>
      </c>
      <c r="AT2513">
        <f>IFERROR(IF((AH2513-AI2513)&lt;0,1,0),0)</f>
        <v>0</v>
      </c>
      <c r="AU2513">
        <f>IFERROR(IF((AJ2513-AK2513)&gt;0,1,0),0)</f>
        <v>0</v>
      </c>
      <c r="AV2513">
        <f>IFERROR(IF((AL2513-AM2513)&gt;0,1,0),0)</f>
        <v>1</v>
      </c>
      <c r="AW2513">
        <f>IFERROR(IF((AN2513-AO2513)&gt;0,1,0),0)</f>
        <v>1</v>
      </c>
      <c r="AX2513">
        <f>IFERROR(IF((AC2513-AD2513)&lt;0,1,0),0)</f>
        <v>0</v>
      </c>
      <c r="AY2513">
        <f>SUM(AP2513:AX2513)</f>
        <v>4</v>
      </c>
    </row>
    <row r="2514" spans="1:51" x14ac:dyDescent="0.45">
      <c r="A2514" s="1" t="s">
        <v>3286</v>
      </c>
      <c r="B2514" s="2">
        <v>5000879</v>
      </c>
      <c r="C2514" s="3" t="s">
        <v>5336</v>
      </c>
      <c r="D2514" s="5">
        <v>11.2</v>
      </c>
      <c r="E2514" s="5">
        <v>269.66138080000002</v>
      </c>
      <c r="F2514" s="3" t="s">
        <v>4651</v>
      </c>
      <c r="G2514" s="3" t="s">
        <v>4651</v>
      </c>
      <c r="H2514" s="3" t="s">
        <v>4701</v>
      </c>
      <c r="I2514" s="3" t="s">
        <v>4701</v>
      </c>
      <c r="J2514" s="3" t="s">
        <v>4702</v>
      </c>
      <c r="K2514" s="6">
        <v>29113</v>
      </c>
      <c r="L2514" s="6">
        <v>28747</v>
      </c>
      <c r="M2514" s="6">
        <v>14345</v>
      </c>
      <c r="N2514" s="6">
        <v>14342</v>
      </c>
      <c r="O2514" s="6">
        <v>12205</v>
      </c>
      <c r="P2514" s="6">
        <v>12242</v>
      </c>
      <c r="Q2514" s="6">
        <v>13485</v>
      </c>
      <c r="R2514" s="6">
        <v>11613</v>
      </c>
      <c r="S2514" s="6">
        <v>9114</v>
      </c>
      <c r="T2514" s="6">
        <v>2212</v>
      </c>
      <c r="U2514" s="6">
        <v>6719</v>
      </c>
      <c r="V2514" s="6">
        <v>6821</v>
      </c>
      <c r="W2514" s="6">
        <v>149688</v>
      </c>
      <c r="X2514" s="6">
        <v>147354</v>
      </c>
      <c r="Y2514" s="6">
        <v>28202</v>
      </c>
      <c r="Z2514" s="6">
        <v>37862</v>
      </c>
      <c r="AA2514" s="6">
        <v>7912</v>
      </c>
      <c r="AB2514" s="6">
        <v>9349</v>
      </c>
      <c r="AC2514" s="6">
        <v>24076909</v>
      </c>
      <c r="AD2514" s="6">
        <v>24063894</v>
      </c>
      <c r="AF2514">
        <f>Q2514/W2514</f>
        <v>9.0087381754048415E-2</v>
      </c>
      <c r="AG2514">
        <f>R2514/X2514</f>
        <v>7.8810212142188196E-2</v>
      </c>
      <c r="AH2514">
        <f>U2514/W2514</f>
        <v>4.4886697664475443E-2</v>
      </c>
      <c r="AI2514">
        <f>V2514/X2514</f>
        <v>4.6289886938936167E-2</v>
      </c>
      <c r="AJ2514">
        <f>Y2514/AA2514</f>
        <v>3.564459049544995</v>
      </c>
      <c r="AK2514">
        <f>Z2514/AB2514</f>
        <v>4.0498449031982027</v>
      </c>
      <c r="AL2514">
        <f>O2514/K2514</f>
        <v>0.41922852334008864</v>
      </c>
      <c r="AM2514">
        <f>P2514/L2514</f>
        <v>0.42585313250078272</v>
      </c>
      <c r="AN2514">
        <f>K2514/W2514</f>
        <v>0.19449120838009726</v>
      </c>
      <c r="AO2514">
        <f>L2514/X2514</f>
        <v>0.19508801932760564</v>
      </c>
      <c r="AP2514">
        <f>IF(OR(Q2514&lt;0, Q2514="NA"), 0, 1)</f>
        <v>1</v>
      </c>
      <c r="AQ2514">
        <f>IF(OR(S2514&lt;0, S2514="NA"), 0, 1)</f>
        <v>1</v>
      </c>
      <c r="AR2514">
        <f>IFERROR(IF((AF2514-AG2514)&gt;0,1,0),0)</f>
        <v>1</v>
      </c>
      <c r="AS2514">
        <f>IFERROR(IF((S2514-Q2514)&gt;0,1,0),0)</f>
        <v>0</v>
      </c>
      <c r="AT2514">
        <f>IFERROR(IF((AH2514-AI2514)&lt;0,1,0),0)</f>
        <v>1</v>
      </c>
      <c r="AU2514">
        <f>IFERROR(IF((AJ2514-AK2514)&gt;0,1,0),0)</f>
        <v>0</v>
      </c>
      <c r="AV2514">
        <f>IFERROR(IF((AL2514-AM2514)&gt;0,1,0),0)</f>
        <v>0</v>
      </c>
      <c r="AW2514">
        <f>IFERROR(IF((AN2514-AO2514)&gt;0,1,0),0)</f>
        <v>0</v>
      </c>
      <c r="AX2514">
        <f>IFERROR(IF((AC2514-AD2514)&lt;0,1,0),0)</f>
        <v>0</v>
      </c>
      <c r="AY2514">
        <f>SUM(AP2514:AX2514)</f>
        <v>4</v>
      </c>
    </row>
    <row r="2515" spans="1:51" x14ac:dyDescent="0.45">
      <c r="A2515" s="1" t="s">
        <v>3299</v>
      </c>
      <c r="B2515" s="2">
        <v>4963519</v>
      </c>
      <c r="C2515" s="3" t="s">
        <v>5335</v>
      </c>
      <c r="D2515" s="5">
        <v>87.09</v>
      </c>
      <c r="E2515" s="5">
        <v>8232.33012882</v>
      </c>
      <c r="F2515" s="3" t="s">
        <v>4500</v>
      </c>
      <c r="G2515" s="3" t="s">
        <v>4539</v>
      </c>
      <c r="H2515" s="3" t="s">
        <v>4539</v>
      </c>
      <c r="I2515" s="3" t="s">
        <v>4582</v>
      </c>
      <c r="J2515" s="3" t="s">
        <v>5376</v>
      </c>
      <c r="K2515" s="6">
        <v>3948029</v>
      </c>
      <c r="L2515" s="6">
        <v>4005013</v>
      </c>
      <c r="M2515" s="6">
        <v>673130</v>
      </c>
      <c r="N2515" s="6">
        <v>761272</v>
      </c>
      <c r="O2515" s="6">
        <v>360252</v>
      </c>
      <c r="P2515" s="6">
        <v>445201</v>
      </c>
      <c r="Q2515" s="6">
        <v>-141224</v>
      </c>
      <c r="R2515" s="6">
        <v>-26328</v>
      </c>
      <c r="S2515" s="6">
        <v>904222</v>
      </c>
      <c r="T2515" s="6">
        <v>869385</v>
      </c>
      <c r="U2515" s="6">
        <v>1549244</v>
      </c>
      <c r="V2515" s="6">
        <v>1549257</v>
      </c>
      <c r="W2515" s="6">
        <v>6503075</v>
      </c>
      <c r="X2515" s="6">
        <v>6447299</v>
      </c>
      <c r="Y2515" s="6">
        <v>2532459</v>
      </c>
      <c r="Z2515" s="6">
        <v>2378194</v>
      </c>
      <c r="AA2515" s="6">
        <v>1333737</v>
      </c>
      <c r="AB2515" s="6">
        <v>1216544</v>
      </c>
      <c r="AC2515" s="6">
        <v>94664000</v>
      </c>
      <c r="AD2515" s="6">
        <v>94962000</v>
      </c>
      <c r="AF2515">
        <f>Q2515/W2515</f>
        <v>-2.1716495657823413E-2</v>
      </c>
      <c r="AG2515">
        <f>R2515/X2515</f>
        <v>-4.0835704998325659E-3</v>
      </c>
      <c r="AH2515">
        <f>U2515/W2515</f>
        <v>0.23823252845769116</v>
      </c>
      <c r="AI2515">
        <f>V2515/X2515</f>
        <v>0.24029550979410139</v>
      </c>
      <c r="AJ2515">
        <f>Y2515/AA2515</f>
        <v>1.8987693975648872</v>
      </c>
      <c r="AK2515">
        <f>Z2515/AB2515</f>
        <v>1.9548770944577425</v>
      </c>
      <c r="AL2515">
        <f>O2515/K2515</f>
        <v>9.1248569855996498E-2</v>
      </c>
      <c r="AM2515">
        <f>P2515/L2515</f>
        <v>0.11116093755500918</v>
      </c>
      <c r="AN2515">
        <f>K2515/W2515</f>
        <v>0.60710187103793201</v>
      </c>
      <c r="AO2515">
        <f>L2515/X2515</f>
        <v>0.62119237838977226</v>
      </c>
      <c r="AP2515">
        <f>IF(OR(Q2515&lt;0, Q2515="NA"), 0, 1)</f>
        <v>0</v>
      </c>
      <c r="AQ2515">
        <f>IF(OR(S2515&lt;0, S2515="NA"), 0, 1)</f>
        <v>1</v>
      </c>
      <c r="AR2515">
        <f>IFERROR(IF((AF2515-AG2515)&gt;0,1,0),0)</f>
        <v>0</v>
      </c>
      <c r="AS2515">
        <f>IFERROR(IF((S2515-Q2515)&gt;0,1,0),0)</f>
        <v>1</v>
      </c>
      <c r="AT2515">
        <f>IFERROR(IF((AH2515-AI2515)&lt;0,1,0),0)</f>
        <v>1</v>
      </c>
      <c r="AU2515">
        <f>IFERROR(IF((AJ2515-AK2515)&gt;0,1,0),0)</f>
        <v>0</v>
      </c>
      <c r="AV2515">
        <f>IFERROR(IF((AL2515-AM2515)&gt;0,1,0),0)</f>
        <v>0</v>
      </c>
      <c r="AW2515">
        <f>IFERROR(IF((AN2515-AO2515)&gt;0,1,0),0)</f>
        <v>0</v>
      </c>
      <c r="AX2515">
        <f>IFERROR(IF((AC2515-AD2515)&lt;0,1,0),0)</f>
        <v>1</v>
      </c>
      <c r="AY2515">
        <f>SUM(AP2515:AX2515)</f>
        <v>4</v>
      </c>
    </row>
    <row r="2516" spans="1:51" x14ac:dyDescent="0.45">
      <c r="A2516" s="1" t="s">
        <v>3303</v>
      </c>
      <c r="B2516" s="2">
        <v>4837291</v>
      </c>
      <c r="C2516" s="3" t="s">
        <v>5335</v>
      </c>
      <c r="D2516" s="5">
        <v>140.97999999999999</v>
      </c>
      <c r="E2516" s="5">
        <v>5158.5219229599998</v>
      </c>
      <c r="F2516" s="3" t="s">
        <v>4500</v>
      </c>
      <c r="G2516" s="3" t="s">
        <v>4501</v>
      </c>
      <c r="H2516" s="3" t="s">
        <v>4502</v>
      </c>
      <c r="I2516" s="3" t="s">
        <v>4503</v>
      </c>
      <c r="J2516" s="3" t="s">
        <v>4504</v>
      </c>
      <c r="K2516" s="6">
        <v>592950</v>
      </c>
      <c r="L2516" s="6">
        <v>581079</v>
      </c>
      <c r="M2516" s="6">
        <v>199513</v>
      </c>
      <c r="N2516" s="6">
        <v>200457</v>
      </c>
      <c r="O2516" s="6">
        <v>179252</v>
      </c>
      <c r="P2516" s="6">
        <v>177893</v>
      </c>
      <c r="Q2516" s="6">
        <v>170308</v>
      </c>
      <c r="R2516" s="6">
        <v>170611</v>
      </c>
      <c r="S2516" s="6">
        <v>230211</v>
      </c>
      <c r="T2516" s="6">
        <v>261606</v>
      </c>
      <c r="U2516" s="6" t="s">
        <v>4474</v>
      </c>
      <c r="V2516" s="6" t="s">
        <v>4474</v>
      </c>
      <c r="W2516" s="6">
        <v>908323</v>
      </c>
      <c r="X2516" s="6">
        <v>876600</v>
      </c>
      <c r="Y2516" s="6">
        <v>536617</v>
      </c>
      <c r="Z2516" s="6">
        <v>534059</v>
      </c>
      <c r="AA2516" s="6">
        <v>388536</v>
      </c>
      <c r="AB2516" s="6">
        <v>371829</v>
      </c>
      <c r="AC2516" s="6">
        <v>36640000</v>
      </c>
      <c r="AD2516" s="6">
        <v>36846000</v>
      </c>
      <c r="AF2516">
        <f>Q2516/W2516</f>
        <v>0.18749717886698894</v>
      </c>
      <c r="AG2516">
        <f>R2516/X2516</f>
        <v>0.19462810860141455</v>
      </c>
      <c r="AH2516" t="e">
        <f>U2516/W2516</f>
        <v>#VALUE!</v>
      </c>
      <c r="AI2516" t="e">
        <f>V2516/X2516</f>
        <v>#VALUE!</v>
      </c>
      <c r="AJ2516">
        <f>Y2516/AA2516</f>
        <v>1.381125558506805</v>
      </c>
      <c r="AK2516">
        <f>Z2516/AB2516</f>
        <v>1.4363027090409839</v>
      </c>
      <c r="AL2516">
        <f>O2516/K2516</f>
        <v>0.30230542204233074</v>
      </c>
      <c r="AM2516">
        <f>P2516/L2516</f>
        <v>0.30614253827792781</v>
      </c>
      <c r="AN2516">
        <f>K2516/W2516</f>
        <v>0.65279641713355274</v>
      </c>
      <c r="AO2516">
        <f>L2516/X2516</f>
        <v>0.66287816563997259</v>
      </c>
      <c r="AP2516">
        <f>IF(OR(Q2516&lt;0, Q2516="NA"), 0, 1)</f>
        <v>1</v>
      </c>
      <c r="AQ2516">
        <f>IF(OR(S2516&lt;0, S2516="NA"), 0, 1)</f>
        <v>1</v>
      </c>
      <c r="AR2516">
        <f>IFERROR(IF((AF2516-AG2516)&gt;0,1,0),0)</f>
        <v>0</v>
      </c>
      <c r="AS2516">
        <f>IFERROR(IF((S2516-Q2516)&gt;0,1,0),0)</f>
        <v>1</v>
      </c>
      <c r="AT2516">
        <f>IFERROR(IF((AH2516-AI2516)&lt;0,1,0),0)</f>
        <v>0</v>
      </c>
      <c r="AU2516">
        <f>IFERROR(IF((AJ2516-AK2516)&gt;0,1,0),0)</f>
        <v>0</v>
      </c>
      <c r="AV2516">
        <f>IFERROR(IF((AL2516-AM2516)&gt;0,1,0),0)</f>
        <v>0</v>
      </c>
      <c r="AW2516">
        <f>IFERROR(IF((AN2516-AO2516)&gt;0,1,0),0)</f>
        <v>0</v>
      </c>
      <c r="AX2516">
        <f>IFERROR(IF((AC2516-AD2516)&lt;0,1,0),0)</f>
        <v>1</v>
      </c>
      <c r="AY2516">
        <f>SUM(AP2516:AX2516)</f>
        <v>4</v>
      </c>
    </row>
    <row r="2517" spans="1:51" x14ac:dyDescent="0.45">
      <c r="A2517" s="1" t="s">
        <v>3307</v>
      </c>
      <c r="B2517" s="2">
        <v>4070417</v>
      </c>
      <c r="C2517" s="3" t="s">
        <v>5337</v>
      </c>
      <c r="D2517" s="5">
        <v>151.51</v>
      </c>
      <c r="E2517" s="5">
        <v>16910.816073310001</v>
      </c>
      <c r="F2517" s="3" t="s">
        <v>4470</v>
      </c>
      <c r="G2517" s="3" t="s">
        <v>4512</v>
      </c>
      <c r="H2517" s="3" t="s">
        <v>4522</v>
      </c>
      <c r="I2517" s="3" t="s">
        <v>4557</v>
      </c>
      <c r="J2517" s="3" t="s">
        <v>5056</v>
      </c>
      <c r="K2517" s="6">
        <v>9539000</v>
      </c>
      <c r="L2517" s="6">
        <v>9346000</v>
      </c>
      <c r="M2517" s="6">
        <v>1805000</v>
      </c>
      <c r="N2517" s="6">
        <v>1791000</v>
      </c>
      <c r="O2517" s="6">
        <v>1338000</v>
      </c>
      <c r="P2517" s="6">
        <v>1338000</v>
      </c>
      <c r="Q2517" s="6">
        <v>890000</v>
      </c>
      <c r="R2517" s="6">
        <v>890000</v>
      </c>
      <c r="S2517" s="6">
        <v>1397000</v>
      </c>
      <c r="T2517" s="6">
        <v>1248000</v>
      </c>
      <c r="U2517" s="6">
        <v>5648000</v>
      </c>
      <c r="V2517" s="6">
        <v>3799000</v>
      </c>
      <c r="W2517" s="6">
        <v>16095000</v>
      </c>
      <c r="X2517" s="6">
        <v>13881000</v>
      </c>
      <c r="Y2517" s="6">
        <v>2623000</v>
      </c>
      <c r="Z2517" s="6">
        <v>2017000</v>
      </c>
      <c r="AA2517" s="6">
        <v>2092000</v>
      </c>
      <c r="AB2517" s="6">
        <v>2012000</v>
      </c>
      <c r="AC2517" s="6">
        <v>112000000</v>
      </c>
      <c r="AD2517" s="6">
        <v>111000000</v>
      </c>
      <c r="AF2517">
        <f>Q2517/W2517</f>
        <v>5.5296675986331159E-2</v>
      </c>
      <c r="AG2517">
        <f>R2517/X2517</f>
        <v>6.4116418125495275E-2</v>
      </c>
      <c r="AH2517">
        <f>U2517/W2517</f>
        <v>0.35091643367505437</v>
      </c>
      <c r="AI2517">
        <f>V2517/X2517</f>
        <v>0.27368345220085011</v>
      </c>
      <c r="AJ2517">
        <f>Y2517/AA2517</f>
        <v>1.2538240917782026</v>
      </c>
      <c r="AK2517">
        <f>Z2517/AB2517</f>
        <v>1.0024850894632207</v>
      </c>
      <c r="AL2517">
        <f>O2517/K2517</f>
        <v>0.14026627529091099</v>
      </c>
      <c r="AM2517">
        <f>P2517/L2517</f>
        <v>0.14316285041729082</v>
      </c>
      <c r="AN2517">
        <f>K2517/W2517</f>
        <v>0.59266853059956504</v>
      </c>
      <c r="AO2517">
        <f>L2517/X2517</f>
        <v>0.67329443123694255</v>
      </c>
      <c r="AP2517">
        <f>IF(OR(Q2517&lt;0, Q2517="NA"), 0, 1)</f>
        <v>1</v>
      </c>
      <c r="AQ2517">
        <f>IF(OR(S2517&lt;0, S2517="NA"), 0, 1)</f>
        <v>1</v>
      </c>
      <c r="AR2517">
        <f>IFERROR(IF((AF2517-AG2517)&gt;0,1,0),0)</f>
        <v>0</v>
      </c>
      <c r="AS2517">
        <f>IFERROR(IF((S2517-Q2517)&gt;0,1,0),0)</f>
        <v>1</v>
      </c>
      <c r="AT2517">
        <f>IFERROR(IF((AH2517-AI2517)&lt;0,1,0),0)</f>
        <v>0</v>
      </c>
      <c r="AU2517">
        <f>IFERROR(IF((AJ2517-AK2517)&gt;0,1,0),0)</f>
        <v>1</v>
      </c>
      <c r="AV2517">
        <f>IFERROR(IF((AL2517-AM2517)&gt;0,1,0),0)</f>
        <v>0</v>
      </c>
      <c r="AW2517">
        <f>IFERROR(IF((AN2517-AO2517)&gt;0,1,0),0)</f>
        <v>0</v>
      </c>
      <c r="AX2517">
        <f>IFERROR(IF((AC2517-AD2517)&lt;0,1,0),0)</f>
        <v>0</v>
      </c>
      <c r="AY2517">
        <f>SUM(AP2517:AX2517)</f>
        <v>4</v>
      </c>
    </row>
    <row r="2518" spans="1:51" x14ac:dyDescent="0.45">
      <c r="A2518" s="1" t="s">
        <v>3311</v>
      </c>
      <c r="B2518" s="2">
        <v>4094026</v>
      </c>
      <c r="C2518" s="3" t="s">
        <v>5335</v>
      </c>
      <c r="D2518" s="5">
        <v>44.48</v>
      </c>
      <c r="E2518" s="5">
        <v>2991.57877216</v>
      </c>
      <c r="F2518" s="3" t="s">
        <v>4470</v>
      </c>
      <c r="G2518" s="3" t="s">
        <v>4512</v>
      </c>
      <c r="H2518" s="3" t="s">
        <v>4513</v>
      </c>
      <c r="I2518" s="3" t="s">
        <v>4514</v>
      </c>
      <c r="J2518" s="3" t="s">
        <v>4515</v>
      </c>
      <c r="K2518" s="6">
        <v>2817700</v>
      </c>
      <c r="L2518" s="6">
        <v>2834600</v>
      </c>
      <c r="M2518" s="6">
        <v>586500</v>
      </c>
      <c r="N2518" s="6">
        <v>589700</v>
      </c>
      <c r="O2518" s="6">
        <v>127600</v>
      </c>
      <c r="P2518" s="6">
        <v>130800</v>
      </c>
      <c r="Q2518" s="6">
        <v>-1866600</v>
      </c>
      <c r="R2518" s="6">
        <v>-1859400</v>
      </c>
      <c r="S2518" s="6">
        <v>99700</v>
      </c>
      <c r="T2518" s="6">
        <v>23300</v>
      </c>
      <c r="U2518" s="6">
        <v>2191400</v>
      </c>
      <c r="V2518" s="6">
        <v>2207100</v>
      </c>
      <c r="W2518" s="6">
        <v>6801100</v>
      </c>
      <c r="X2518" s="6">
        <v>6689200</v>
      </c>
      <c r="Y2518" s="6">
        <v>1412600</v>
      </c>
      <c r="Z2518" s="6">
        <v>1341300</v>
      </c>
      <c r="AA2518" s="6">
        <v>1027300</v>
      </c>
      <c r="AB2518" s="6">
        <v>932400</v>
      </c>
      <c r="AC2518" s="6">
        <v>67200000</v>
      </c>
      <c r="AD2518" s="6">
        <v>67100000</v>
      </c>
      <c r="AF2518">
        <f>Q2518/W2518</f>
        <v>-0.27445560277014014</v>
      </c>
      <c r="AG2518">
        <f>R2518/X2518</f>
        <v>-0.27797045984572144</v>
      </c>
      <c r="AH2518">
        <f>U2518/W2518</f>
        <v>0.32221258325859053</v>
      </c>
      <c r="AI2518">
        <f>V2518/X2518</f>
        <v>0.32994976977814983</v>
      </c>
      <c r="AJ2518">
        <f>Y2518/AA2518</f>
        <v>1.3750608390927674</v>
      </c>
      <c r="AK2518">
        <f>Z2518/AB2518</f>
        <v>1.4385456885456886</v>
      </c>
      <c r="AL2518">
        <f>O2518/K2518</f>
        <v>4.5285161656670334E-2</v>
      </c>
      <c r="AM2518">
        <f>P2518/L2518</f>
        <v>4.6144076765681226E-2</v>
      </c>
      <c r="AN2518">
        <f>K2518/W2518</f>
        <v>0.41430062783961419</v>
      </c>
      <c r="AO2518">
        <f>L2518/X2518</f>
        <v>0.42375769897745619</v>
      </c>
      <c r="AP2518">
        <f>IF(OR(Q2518&lt;0, Q2518="NA"), 0, 1)</f>
        <v>0</v>
      </c>
      <c r="AQ2518">
        <f>IF(OR(S2518&lt;0, S2518="NA"), 0, 1)</f>
        <v>1</v>
      </c>
      <c r="AR2518">
        <f>IFERROR(IF((AF2518-AG2518)&gt;0,1,0),0)</f>
        <v>1</v>
      </c>
      <c r="AS2518">
        <f>IFERROR(IF((S2518-Q2518)&gt;0,1,0),0)</f>
        <v>1</v>
      </c>
      <c r="AT2518">
        <f>IFERROR(IF((AH2518-AI2518)&lt;0,1,0),0)</f>
        <v>1</v>
      </c>
      <c r="AU2518">
        <f>IFERROR(IF((AJ2518-AK2518)&gt;0,1,0),0)</f>
        <v>0</v>
      </c>
      <c r="AV2518">
        <f>IFERROR(IF((AL2518-AM2518)&gt;0,1,0),0)</f>
        <v>0</v>
      </c>
      <c r="AW2518">
        <f>IFERROR(IF((AN2518-AO2518)&gt;0,1,0),0)</f>
        <v>0</v>
      </c>
      <c r="AX2518">
        <f>IFERROR(IF((AC2518-AD2518)&lt;0,1,0),0)</f>
        <v>0</v>
      </c>
      <c r="AY2518">
        <f>SUM(AP2518:AX2518)</f>
        <v>4</v>
      </c>
    </row>
    <row r="2519" spans="1:51" x14ac:dyDescent="0.45">
      <c r="A2519" s="1" t="s">
        <v>3314</v>
      </c>
      <c r="B2519" s="2">
        <v>4242647</v>
      </c>
      <c r="C2519" s="3" t="s">
        <v>5338</v>
      </c>
      <c r="D2519" s="5">
        <v>14.31</v>
      </c>
      <c r="E2519" s="5">
        <v>6044.4608445900003</v>
      </c>
      <c r="F2519" s="3" t="s">
        <v>4470</v>
      </c>
      <c r="G2519" s="3" t="s">
        <v>4512</v>
      </c>
      <c r="H2519" s="3" t="s">
        <v>4522</v>
      </c>
      <c r="I2519" s="3" t="s">
        <v>4557</v>
      </c>
      <c r="J2519" s="3" t="s">
        <v>4846</v>
      </c>
      <c r="K2519" s="6">
        <v>2463700</v>
      </c>
      <c r="L2519" s="6">
        <v>2379700</v>
      </c>
      <c r="M2519" s="6">
        <v>518400</v>
      </c>
      <c r="N2519" s="6">
        <v>554600</v>
      </c>
      <c r="O2519" s="6">
        <v>203000</v>
      </c>
      <c r="P2519" s="6">
        <v>251600</v>
      </c>
      <c r="Q2519" s="6">
        <v>-61200</v>
      </c>
      <c r="R2519" s="6">
        <v>-40000</v>
      </c>
      <c r="S2519" s="6">
        <v>291400</v>
      </c>
      <c r="T2519" s="6">
        <v>311500</v>
      </c>
      <c r="U2519" s="6">
        <v>2136700</v>
      </c>
      <c r="V2519" s="6">
        <v>2173100</v>
      </c>
      <c r="W2519" s="6">
        <v>5749300</v>
      </c>
      <c r="X2519" s="6">
        <v>5778300</v>
      </c>
      <c r="Y2519" s="6">
        <v>768900</v>
      </c>
      <c r="Z2519" s="6">
        <v>755700</v>
      </c>
      <c r="AA2519" s="6">
        <v>429600</v>
      </c>
      <c r="AB2519" s="6">
        <v>411300</v>
      </c>
      <c r="AC2519" s="6">
        <v>422116481</v>
      </c>
      <c r="AD2519" s="6">
        <v>421894067</v>
      </c>
      <c r="AF2519">
        <f>Q2519/W2519</f>
        <v>-1.0644774146417825E-2</v>
      </c>
      <c r="AG2519">
        <f>R2519/X2519</f>
        <v>-6.9224512399840782E-3</v>
      </c>
      <c r="AH2519">
        <f>U2519/W2519</f>
        <v>0.37164524376880664</v>
      </c>
      <c r="AI2519">
        <f>V2519/X2519</f>
        <v>0.37607946974023504</v>
      </c>
      <c r="AJ2519">
        <f>Y2519/AA2519</f>
        <v>1.7898044692737429</v>
      </c>
      <c r="AK2519">
        <f>Z2519/AB2519</f>
        <v>1.837345003646973</v>
      </c>
      <c r="AL2519">
        <f>O2519/K2519</f>
        <v>8.2396395665056618E-2</v>
      </c>
      <c r="AM2519">
        <f>P2519/L2519</f>
        <v>0.10572761272429297</v>
      </c>
      <c r="AN2519">
        <f>K2519/W2519</f>
        <v>0.42852173308054892</v>
      </c>
      <c r="AO2519">
        <f>L2519/X2519</f>
        <v>0.4118339303947528</v>
      </c>
      <c r="AP2519">
        <f>IF(OR(Q2519&lt;0, Q2519="NA"), 0, 1)</f>
        <v>0</v>
      </c>
      <c r="AQ2519">
        <f>IF(OR(S2519&lt;0, S2519="NA"), 0, 1)</f>
        <v>1</v>
      </c>
      <c r="AR2519">
        <f>IFERROR(IF((AF2519-AG2519)&gt;0,1,0),0)</f>
        <v>0</v>
      </c>
      <c r="AS2519">
        <f>IFERROR(IF((S2519-Q2519)&gt;0,1,0),0)</f>
        <v>1</v>
      </c>
      <c r="AT2519">
        <f>IFERROR(IF((AH2519-AI2519)&lt;0,1,0),0)</f>
        <v>1</v>
      </c>
      <c r="AU2519">
        <f>IFERROR(IF((AJ2519-AK2519)&gt;0,1,0),0)</f>
        <v>0</v>
      </c>
      <c r="AV2519">
        <f>IFERROR(IF((AL2519-AM2519)&gt;0,1,0),0)</f>
        <v>0</v>
      </c>
      <c r="AW2519">
        <f>IFERROR(IF((AN2519-AO2519)&gt;0,1,0),0)</f>
        <v>1</v>
      </c>
      <c r="AX2519">
        <f>IFERROR(IF((AC2519-AD2519)&lt;0,1,0),0)</f>
        <v>0</v>
      </c>
      <c r="AY2519">
        <f>SUM(AP2519:AX2519)</f>
        <v>4</v>
      </c>
    </row>
    <row r="2520" spans="1:51" x14ac:dyDescent="0.45">
      <c r="A2520" s="1" t="s">
        <v>3317</v>
      </c>
      <c r="B2520" s="2">
        <v>4365644</v>
      </c>
      <c r="C2520" s="3" t="s">
        <v>5335</v>
      </c>
      <c r="D2520" s="5">
        <v>13</v>
      </c>
      <c r="E2520" s="5">
        <v>366.019992</v>
      </c>
      <c r="F2520" s="3" t="s">
        <v>4583</v>
      </c>
      <c r="G2520" s="3" t="s">
        <v>4583</v>
      </c>
      <c r="H2520" s="3" t="s">
        <v>4602</v>
      </c>
      <c r="I2520" s="3" t="s">
        <v>4635</v>
      </c>
      <c r="J2520" s="3" t="s">
        <v>4636</v>
      </c>
      <c r="K2520" s="6">
        <v>2722332</v>
      </c>
      <c r="L2520" s="6">
        <v>2738692</v>
      </c>
      <c r="M2520" s="6">
        <v>14205</v>
      </c>
      <c r="N2520" s="6">
        <v>11296</v>
      </c>
      <c r="O2520" s="6">
        <v>-82889</v>
      </c>
      <c r="P2520" s="6">
        <v>-85235</v>
      </c>
      <c r="Q2520" s="6">
        <v>-285354</v>
      </c>
      <c r="R2520" s="6">
        <v>-266224</v>
      </c>
      <c r="S2520" s="6">
        <v>-54019</v>
      </c>
      <c r="T2520" s="6">
        <v>-53413</v>
      </c>
      <c r="U2520" s="6">
        <v>432188</v>
      </c>
      <c r="V2520" s="6">
        <v>403805</v>
      </c>
      <c r="W2520" s="6">
        <v>1510794</v>
      </c>
      <c r="X2520" s="6">
        <v>1533769</v>
      </c>
      <c r="Y2520" s="6">
        <v>588264</v>
      </c>
      <c r="Z2520" s="6">
        <v>609127</v>
      </c>
      <c r="AA2520" s="6">
        <v>291654</v>
      </c>
      <c r="AB2520" s="6">
        <v>316570</v>
      </c>
      <c r="AC2520" s="6">
        <v>28155000</v>
      </c>
      <c r="AD2520" s="6">
        <v>28039000</v>
      </c>
      <c r="AF2520">
        <f>Q2520/W2520</f>
        <v>-0.1888768422432178</v>
      </c>
      <c r="AG2520">
        <f>R2520/X2520</f>
        <v>-0.17357502987738049</v>
      </c>
      <c r="AH2520">
        <f>U2520/W2520</f>
        <v>0.28606679666453533</v>
      </c>
      <c r="AI2520">
        <f>V2520/X2520</f>
        <v>0.26327628215200594</v>
      </c>
      <c r="AJ2520">
        <f>Y2520/AA2520</f>
        <v>2.0169927379703347</v>
      </c>
      <c r="AK2520">
        <f>Z2520/AB2520</f>
        <v>1.924146318349812</v>
      </c>
      <c r="AL2520">
        <f>O2520/K2520</f>
        <v>-3.0447792554324747E-2</v>
      </c>
      <c r="AM2520">
        <f>P2520/L2520</f>
        <v>-3.1122521261974696E-2</v>
      </c>
      <c r="AN2520">
        <f>K2520/W2520</f>
        <v>1.8019213737941771</v>
      </c>
      <c r="AO2520">
        <f>L2520/X2520</f>
        <v>1.7855961360543864</v>
      </c>
      <c r="AP2520">
        <f>IF(OR(Q2520&lt;0, Q2520="NA"), 0, 1)</f>
        <v>0</v>
      </c>
      <c r="AQ2520">
        <f>IF(OR(S2520&lt;0, S2520="NA"), 0, 1)</f>
        <v>0</v>
      </c>
      <c r="AR2520">
        <f>IFERROR(IF((AF2520-AG2520)&gt;0,1,0),0)</f>
        <v>0</v>
      </c>
      <c r="AS2520">
        <f>IFERROR(IF((S2520-Q2520)&gt;0,1,0),0)</f>
        <v>1</v>
      </c>
      <c r="AT2520">
        <f>IFERROR(IF((AH2520-AI2520)&lt;0,1,0),0)</f>
        <v>0</v>
      </c>
      <c r="AU2520">
        <f>IFERROR(IF((AJ2520-AK2520)&gt;0,1,0),0)</f>
        <v>1</v>
      </c>
      <c r="AV2520">
        <f>IFERROR(IF((AL2520-AM2520)&gt;0,1,0),0)</f>
        <v>1</v>
      </c>
      <c r="AW2520">
        <f>IFERROR(IF((AN2520-AO2520)&gt;0,1,0),0)</f>
        <v>1</v>
      </c>
      <c r="AX2520">
        <f>IFERROR(IF((AC2520-AD2520)&lt;0,1,0),0)</f>
        <v>0</v>
      </c>
      <c r="AY2520">
        <f>SUM(AP2520:AX2520)</f>
        <v>4</v>
      </c>
    </row>
    <row r="2521" spans="1:51" x14ac:dyDescent="0.45">
      <c r="A2521" s="1" t="s">
        <v>3321</v>
      </c>
      <c r="B2521" s="2">
        <v>4885921</v>
      </c>
      <c r="C2521" s="3" t="s">
        <v>5335</v>
      </c>
      <c r="D2521" s="7">
        <v>9.7100000000000009</v>
      </c>
      <c r="E2521" s="5">
        <v>507.06595539</v>
      </c>
      <c r="F2521" s="3" t="s">
        <v>4583</v>
      </c>
      <c r="G2521" s="3" t="s">
        <v>4583</v>
      </c>
      <c r="H2521" s="3" t="s">
        <v>4602</v>
      </c>
      <c r="I2521" s="3" t="s">
        <v>4635</v>
      </c>
      <c r="J2521" s="3" t="s">
        <v>4657</v>
      </c>
      <c r="K2521" s="6">
        <v>698132</v>
      </c>
      <c r="L2521" s="6">
        <v>717686</v>
      </c>
      <c r="M2521" s="6">
        <v>109164</v>
      </c>
      <c r="N2521" s="6">
        <v>123376</v>
      </c>
      <c r="O2521" s="6">
        <v>44436</v>
      </c>
      <c r="P2521" s="6">
        <v>62021</v>
      </c>
      <c r="Q2521" s="6">
        <v>37372</v>
      </c>
      <c r="R2521" s="6">
        <v>57073</v>
      </c>
      <c r="S2521" s="6">
        <v>138543</v>
      </c>
      <c r="T2521" s="6">
        <v>171060</v>
      </c>
      <c r="U2521" s="6">
        <v>76787</v>
      </c>
      <c r="V2521" s="6">
        <v>75684</v>
      </c>
      <c r="W2521" s="6">
        <v>645395</v>
      </c>
      <c r="X2521" s="6">
        <v>659228</v>
      </c>
      <c r="Y2521" s="6">
        <v>146673</v>
      </c>
      <c r="Z2521" s="6">
        <v>160633</v>
      </c>
      <c r="AA2521" s="6">
        <v>108788</v>
      </c>
      <c r="AB2521" s="6">
        <v>120776</v>
      </c>
      <c r="AC2521" s="6">
        <v>52736545</v>
      </c>
      <c r="AD2521" s="6">
        <v>52447718</v>
      </c>
      <c r="AF2521">
        <f>Q2521/W2521</f>
        <v>5.790562368781909E-2</v>
      </c>
      <c r="AG2521">
        <f>R2521/X2521</f>
        <v>8.6575509535395945E-2</v>
      </c>
      <c r="AH2521">
        <f>U2521/W2521</f>
        <v>0.11897675067206905</v>
      </c>
      <c r="AI2521">
        <f>V2521/X2521</f>
        <v>0.11480701669225216</v>
      </c>
      <c r="AJ2521">
        <f>Y2521/AA2521</f>
        <v>1.3482461300878774</v>
      </c>
      <c r="AK2521">
        <f>Z2521/AB2521</f>
        <v>1.330007617407432</v>
      </c>
      <c r="AL2521">
        <f>O2521/K2521</f>
        <v>6.3649854182303636E-2</v>
      </c>
      <c r="AM2521">
        <f>P2521/L2521</f>
        <v>8.6418015678165663E-2</v>
      </c>
      <c r="AN2521">
        <f>K2521/W2521</f>
        <v>1.0817127495564731</v>
      </c>
      <c r="AO2521">
        <f>L2521/X2521</f>
        <v>1.0886764518497394</v>
      </c>
      <c r="AP2521">
        <f>IF(OR(Q2521&lt;0, Q2521="NA"), 0, 1)</f>
        <v>1</v>
      </c>
      <c r="AQ2521">
        <f>IF(OR(S2521&lt;0, S2521="NA"), 0, 1)</f>
        <v>1</v>
      </c>
      <c r="AR2521">
        <f>IFERROR(IF((AF2521-AG2521)&gt;0,1,0),0)</f>
        <v>0</v>
      </c>
      <c r="AS2521">
        <f>IFERROR(IF((S2521-Q2521)&gt;0,1,0),0)</f>
        <v>1</v>
      </c>
      <c r="AT2521">
        <f>IFERROR(IF((AH2521-AI2521)&lt;0,1,0),0)</f>
        <v>0</v>
      </c>
      <c r="AU2521">
        <f>IFERROR(IF((AJ2521-AK2521)&gt;0,1,0),0)</f>
        <v>1</v>
      </c>
      <c r="AV2521">
        <f>IFERROR(IF((AL2521-AM2521)&gt;0,1,0),0)</f>
        <v>0</v>
      </c>
      <c r="AW2521">
        <f>IFERROR(IF((AN2521-AO2521)&gt;0,1,0),0)</f>
        <v>0</v>
      </c>
      <c r="AX2521">
        <f>IFERROR(IF((AC2521-AD2521)&lt;0,1,0),0)</f>
        <v>0</v>
      </c>
      <c r="AY2521">
        <f>SUM(AP2521:AX2521)</f>
        <v>4</v>
      </c>
    </row>
    <row r="2522" spans="1:51" x14ac:dyDescent="0.45">
      <c r="A2522" s="1" t="s">
        <v>3338</v>
      </c>
      <c r="B2522" s="2">
        <v>4347641</v>
      </c>
      <c r="C2522" s="3" t="s">
        <v>5337</v>
      </c>
      <c r="D2522" s="7">
        <v>6.85</v>
      </c>
      <c r="E2522" s="5">
        <v>1154.4353223999999</v>
      </c>
      <c r="F2522" s="3" t="s">
        <v>4480</v>
      </c>
      <c r="G2522" s="3" t="s">
        <v>4491</v>
      </c>
      <c r="H2522" s="3" t="s">
        <v>4542</v>
      </c>
      <c r="I2522" s="3" t="s">
        <v>4543</v>
      </c>
      <c r="J2522" s="3" t="s">
        <v>4494</v>
      </c>
      <c r="K2522" s="6">
        <v>131668</v>
      </c>
      <c r="L2522" s="6">
        <v>173819</v>
      </c>
      <c r="M2522" s="6" t="s">
        <v>4474</v>
      </c>
      <c r="N2522" s="6" t="s">
        <v>4474</v>
      </c>
      <c r="O2522" s="6">
        <v>564269</v>
      </c>
      <c r="P2522" s="6">
        <v>640691</v>
      </c>
      <c r="Q2522" s="6">
        <v>-104766</v>
      </c>
      <c r="R2522" s="6">
        <v>-50308</v>
      </c>
      <c r="S2522" s="6">
        <v>216004</v>
      </c>
      <c r="T2522" s="6">
        <v>38398</v>
      </c>
      <c r="U2522" s="6">
        <v>7633842</v>
      </c>
      <c r="V2522" s="6">
        <v>8246148</v>
      </c>
      <c r="W2522" s="6">
        <v>11253044</v>
      </c>
      <c r="X2522" s="6">
        <v>11774333</v>
      </c>
      <c r="Y2522" s="6" t="s">
        <v>4474</v>
      </c>
      <c r="Z2522" s="6" t="s">
        <v>4474</v>
      </c>
      <c r="AA2522" s="6" t="s">
        <v>4474</v>
      </c>
      <c r="AB2522" s="6" t="s">
        <v>4474</v>
      </c>
      <c r="AC2522" s="6">
        <v>168530704</v>
      </c>
      <c r="AD2522" s="6">
        <v>168167272</v>
      </c>
      <c r="AF2522">
        <f>Q2522/W2522</f>
        <v>-9.3100142503663892E-3</v>
      </c>
      <c r="AG2522">
        <f>R2522/X2522</f>
        <v>-4.2726836416126504E-3</v>
      </c>
      <c r="AH2522">
        <f>U2522/W2522</f>
        <v>0.67838017873208356</v>
      </c>
      <c r="AI2522">
        <f>V2522/X2522</f>
        <v>0.70034948051834445</v>
      </c>
      <c r="AJ2522" t="e">
        <f>Y2522/AA2522</f>
        <v>#VALUE!</v>
      </c>
      <c r="AK2522" t="e">
        <f>Z2522/AB2522</f>
        <v>#VALUE!</v>
      </c>
      <c r="AL2522">
        <f>O2522/K2522</f>
        <v>4.2855439438587961</v>
      </c>
      <c r="AM2522">
        <f>P2522/L2522</f>
        <v>3.6859664363504563</v>
      </c>
      <c r="AN2522">
        <f>K2522/W2522</f>
        <v>1.1700656284646182E-2</v>
      </c>
      <c r="AO2522">
        <f>L2522/X2522</f>
        <v>1.4762534744006305E-2</v>
      </c>
      <c r="AP2522">
        <f>IF(OR(Q2522&lt;0, Q2522="NA"), 0, 1)</f>
        <v>0</v>
      </c>
      <c r="AQ2522">
        <f>IF(OR(S2522&lt;0, S2522="NA"), 0, 1)</f>
        <v>1</v>
      </c>
      <c r="AR2522">
        <f>IFERROR(IF((AF2522-AG2522)&gt;0,1,0),0)</f>
        <v>0</v>
      </c>
      <c r="AS2522">
        <f>IFERROR(IF((S2522-Q2522)&gt;0,1,0),0)</f>
        <v>1</v>
      </c>
      <c r="AT2522">
        <f>IFERROR(IF((AH2522-AI2522)&lt;0,1,0),0)</f>
        <v>1</v>
      </c>
      <c r="AU2522">
        <f>IFERROR(IF((AJ2522-AK2522)&gt;0,1,0),0)</f>
        <v>0</v>
      </c>
      <c r="AV2522">
        <f>IFERROR(IF((AL2522-AM2522)&gt;0,1,0),0)</f>
        <v>1</v>
      </c>
      <c r="AW2522">
        <f>IFERROR(IF((AN2522-AO2522)&gt;0,1,0),0)</f>
        <v>0</v>
      </c>
      <c r="AX2522">
        <f>IFERROR(IF((AC2522-AD2522)&lt;0,1,0),0)</f>
        <v>0</v>
      </c>
      <c r="AY2522">
        <f>SUM(AP2522:AX2522)</f>
        <v>4</v>
      </c>
    </row>
    <row r="2523" spans="1:51" x14ac:dyDescent="0.45">
      <c r="A2523" s="1" t="s">
        <v>3344</v>
      </c>
      <c r="B2523" s="2">
        <v>10354368</v>
      </c>
      <c r="C2523" s="3" t="s">
        <v>5336</v>
      </c>
      <c r="D2523" s="5">
        <v>35.825000000000003</v>
      </c>
      <c r="E2523" s="5">
        <v>494.08593289999999</v>
      </c>
      <c r="F2523" s="3" t="s">
        <v>4500</v>
      </c>
      <c r="G2523" s="3" t="s">
        <v>4501</v>
      </c>
      <c r="H2523" s="3" t="s">
        <v>4502</v>
      </c>
      <c r="I2523" s="3" t="s">
        <v>4538</v>
      </c>
      <c r="J2523" s="3" t="s">
        <v>4504</v>
      </c>
      <c r="K2523" s="6">
        <v>70685</v>
      </c>
      <c r="L2523" s="6">
        <v>67465</v>
      </c>
      <c r="M2523" s="6">
        <v>6874</v>
      </c>
      <c r="N2523" s="6">
        <v>6148</v>
      </c>
      <c r="O2523" s="6">
        <v>6654</v>
      </c>
      <c r="P2523" s="6">
        <v>5921</v>
      </c>
      <c r="Q2523" s="6">
        <v>5070</v>
      </c>
      <c r="R2523" s="6">
        <v>15846</v>
      </c>
      <c r="S2523" s="6">
        <v>21473</v>
      </c>
      <c r="T2523" s="6">
        <v>20015</v>
      </c>
      <c r="U2523" s="6" t="s">
        <v>4474</v>
      </c>
      <c r="V2523" s="6" t="s">
        <v>4474</v>
      </c>
      <c r="W2523" s="6">
        <v>97970</v>
      </c>
      <c r="X2523" s="6">
        <v>93452</v>
      </c>
      <c r="Y2523" s="6">
        <v>45936</v>
      </c>
      <c r="Z2523" s="6">
        <v>40389</v>
      </c>
      <c r="AA2523" s="6">
        <v>4616</v>
      </c>
      <c r="AB2523" s="6">
        <v>3689</v>
      </c>
      <c r="AC2523" s="6">
        <v>13735387</v>
      </c>
      <c r="AD2523" s="6">
        <v>13731385</v>
      </c>
      <c r="AF2523">
        <f>Q2523/W2523</f>
        <v>5.1750535878330103E-2</v>
      </c>
      <c r="AG2523">
        <f>R2523/X2523</f>
        <v>0.16956298420579549</v>
      </c>
      <c r="AH2523" t="e">
        <f>U2523/W2523</f>
        <v>#VALUE!</v>
      </c>
      <c r="AI2523" t="e">
        <f>V2523/X2523</f>
        <v>#VALUE!</v>
      </c>
      <c r="AJ2523">
        <f>Y2523/AA2523</f>
        <v>9.9514731369150784</v>
      </c>
      <c r="AK2523">
        <f>Z2523/AB2523</f>
        <v>10.948495527243155</v>
      </c>
      <c r="AL2523">
        <f>O2523/K2523</f>
        <v>9.4135955294616963E-2</v>
      </c>
      <c r="AM2523">
        <f>P2523/L2523</f>
        <v>8.7764025791150974E-2</v>
      </c>
      <c r="AN2523">
        <f>K2523/W2523</f>
        <v>0.72149637644176789</v>
      </c>
      <c r="AO2523">
        <f>L2523/X2523</f>
        <v>0.72192141420194322</v>
      </c>
      <c r="AP2523">
        <f>IF(OR(Q2523&lt;0, Q2523="NA"), 0, 1)</f>
        <v>1</v>
      </c>
      <c r="AQ2523">
        <f>IF(OR(S2523&lt;0, S2523="NA"), 0, 1)</f>
        <v>1</v>
      </c>
      <c r="AR2523">
        <f>IFERROR(IF((AF2523-AG2523)&gt;0,1,0),0)</f>
        <v>0</v>
      </c>
      <c r="AS2523">
        <f>IFERROR(IF((S2523-Q2523)&gt;0,1,0),0)</f>
        <v>1</v>
      </c>
      <c r="AT2523">
        <f>IFERROR(IF((AH2523-AI2523)&lt;0,1,0),0)</f>
        <v>0</v>
      </c>
      <c r="AU2523">
        <f>IFERROR(IF((AJ2523-AK2523)&gt;0,1,0),0)</f>
        <v>0</v>
      </c>
      <c r="AV2523">
        <f>IFERROR(IF((AL2523-AM2523)&gt;0,1,0),0)</f>
        <v>1</v>
      </c>
      <c r="AW2523">
        <f>IFERROR(IF((AN2523-AO2523)&gt;0,1,0),0)</f>
        <v>0</v>
      </c>
      <c r="AX2523">
        <f>IFERROR(IF((AC2523-AD2523)&lt;0,1,0),0)</f>
        <v>0</v>
      </c>
      <c r="AY2523">
        <f>SUM(AP2523:AX2523)</f>
        <v>4</v>
      </c>
    </row>
    <row r="2524" spans="1:51" x14ac:dyDescent="0.45">
      <c r="A2524" s="1" t="s">
        <v>3346</v>
      </c>
      <c r="B2524" s="2">
        <v>6371822</v>
      </c>
      <c r="C2524" s="3" t="s">
        <v>5335</v>
      </c>
      <c r="D2524" s="5">
        <v>7.87</v>
      </c>
      <c r="E2524" s="5">
        <v>975.72633038000004</v>
      </c>
      <c r="F2524" s="3" t="s">
        <v>4525</v>
      </c>
      <c r="G2524" s="3" t="s">
        <v>4698</v>
      </c>
      <c r="H2524" s="3" t="s">
        <v>4698</v>
      </c>
      <c r="I2524" s="3" t="s">
        <v>4902</v>
      </c>
      <c r="J2524" s="3" t="s">
        <v>4861</v>
      </c>
      <c r="K2524" s="6">
        <v>1016774</v>
      </c>
      <c r="L2524" s="6">
        <v>1007715</v>
      </c>
      <c r="M2524" s="6">
        <v>-116142</v>
      </c>
      <c r="N2524" s="6">
        <v>-112414</v>
      </c>
      <c r="O2524" s="6">
        <v>-163890</v>
      </c>
      <c r="P2524" s="6">
        <v>-164974</v>
      </c>
      <c r="Q2524" s="6">
        <v>-151334</v>
      </c>
      <c r="R2524" s="6">
        <v>-136524</v>
      </c>
      <c r="S2524" s="6">
        <v>-130716</v>
      </c>
      <c r="T2524" s="6">
        <v>13945</v>
      </c>
      <c r="U2524" s="6">
        <v>815290</v>
      </c>
      <c r="V2524" s="6">
        <v>815038</v>
      </c>
      <c r="W2524" s="6">
        <v>1151073</v>
      </c>
      <c r="X2524" s="6">
        <v>1181484</v>
      </c>
      <c r="Y2524" s="6">
        <v>504771</v>
      </c>
      <c r="Z2524" s="6">
        <v>524424</v>
      </c>
      <c r="AA2524" s="6">
        <v>337484</v>
      </c>
      <c r="AB2524" s="6">
        <v>353376</v>
      </c>
      <c r="AC2524" s="6">
        <v>123945380</v>
      </c>
      <c r="AD2524" s="6">
        <v>121743620</v>
      </c>
      <c r="AF2524">
        <f>Q2524/W2524</f>
        <v>-0.13147211341070461</v>
      </c>
      <c r="AG2524">
        <f>R2524/X2524</f>
        <v>-0.11555298252028805</v>
      </c>
      <c r="AH2524">
        <f>U2524/W2524</f>
        <v>0.70828696355487442</v>
      </c>
      <c r="AI2524">
        <f>V2524/X2524</f>
        <v>0.6898426047242282</v>
      </c>
      <c r="AJ2524">
        <f>Y2524/AA2524</f>
        <v>1.4956886845005986</v>
      </c>
      <c r="AK2524">
        <f>Z2524/AB2524</f>
        <v>1.4840396631350177</v>
      </c>
      <c r="AL2524">
        <f>O2524/K2524</f>
        <v>-0.16118626164713101</v>
      </c>
      <c r="AM2524">
        <f>P2524/L2524</f>
        <v>-0.16371096986747244</v>
      </c>
      <c r="AN2524">
        <f>K2524/W2524</f>
        <v>0.88332712173771777</v>
      </c>
      <c r="AO2524">
        <f>L2524/X2524</f>
        <v>0.85292310348680134</v>
      </c>
      <c r="AP2524">
        <f>IF(OR(Q2524&lt;0, Q2524="NA"), 0, 1)</f>
        <v>0</v>
      </c>
      <c r="AQ2524">
        <f>IF(OR(S2524&lt;0, S2524="NA"), 0, 1)</f>
        <v>0</v>
      </c>
      <c r="AR2524">
        <f>IFERROR(IF((AF2524-AG2524)&gt;0,1,0),0)</f>
        <v>0</v>
      </c>
      <c r="AS2524">
        <f>IFERROR(IF((S2524-Q2524)&gt;0,1,0),0)</f>
        <v>1</v>
      </c>
      <c r="AT2524">
        <f>IFERROR(IF((AH2524-AI2524)&lt;0,1,0),0)</f>
        <v>0</v>
      </c>
      <c r="AU2524">
        <f>IFERROR(IF((AJ2524-AK2524)&gt;0,1,0),0)</f>
        <v>1</v>
      </c>
      <c r="AV2524">
        <f>IFERROR(IF((AL2524-AM2524)&gt;0,1,0),0)</f>
        <v>1</v>
      </c>
      <c r="AW2524">
        <f>IFERROR(IF((AN2524-AO2524)&gt;0,1,0),0)</f>
        <v>1</v>
      </c>
      <c r="AX2524">
        <f>IFERROR(IF((AC2524-AD2524)&lt;0,1,0),0)</f>
        <v>0</v>
      </c>
      <c r="AY2524">
        <f>SUM(AP2524:AX2524)</f>
        <v>4</v>
      </c>
    </row>
    <row r="2525" spans="1:51" x14ac:dyDescent="0.45">
      <c r="A2525" s="1" t="s">
        <v>3358</v>
      </c>
      <c r="B2525" s="2">
        <v>4094736</v>
      </c>
      <c r="C2525" s="3" t="s">
        <v>5338</v>
      </c>
      <c r="D2525" s="5">
        <v>24.55</v>
      </c>
      <c r="E2525" s="5">
        <v>56.032797250000002</v>
      </c>
      <c r="F2525" s="3" t="s">
        <v>4475</v>
      </c>
      <c r="G2525" s="3" t="s">
        <v>4529</v>
      </c>
      <c r="H2525" s="3" t="s">
        <v>4569</v>
      </c>
      <c r="I2525" s="3" t="s">
        <v>4570</v>
      </c>
      <c r="J2525" s="3" t="s">
        <v>5211</v>
      </c>
      <c r="K2525" s="6">
        <v>195670</v>
      </c>
      <c r="L2525" s="6">
        <v>202982</v>
      </c>
      <c r="M2525" s="6">
        <v>20193</v>
      </c>
      <c r="N2525" s="6">
        <v>25091</v>
      </c>
      <c r="O2525" s="6">
        <v>16740</v>
      </c>
      <c r="P2525" s="6">
        <v>21688</v>
      </c>
      <c r="Q2525" s="6">
        <v>89013</v>
      </c>
      <c r="R2525" s="6">
        <v>91060</v>
      </c>
      <c r="S2525" s="6">
        <v>-560</v>
      </c>
      <c r="T2525" s="6">
        <v>-2040</v>
      </c>
      <c r="U2525" s="6">
        <v>95176</v>
      </c>
      <c r="V2525" s="6">
        <v>99545</v>
      </c>
      <c r="W2525" s="6">
        <v>508931</v>
      </c>
      <c r="X2525" s="6">
        <v>530496</v>
      </c>
      <c r="Y2525" s="6">
        <v>35426</v>
      </c>
      <c r="Z2525" s="6">
        <v>42050</v>
      </c>
      <c r="AA2525" s="6">
        <v>100957</v>
      </c>
      <c r="AB2525" s="6">
        <v>103518</v>
      </c>
      <c r="AC2525" s="6">
        <v>2282395</v>
      </c>
      <c r="AD2525" s="6">
        <v>2277828</v>
      </c>
      <c r="AF2525">
        <f>Q2525/W2525</f>
        <v>0.17490190222250168</v>
      </c>
      <c r="AG2525">
        <f>R2525/X2525</f>
        <v>0.17165068162625166</v>
      </c>
      <c r="AH2525">
        <f>U2525/W2525</f>
        <v>0.1870115988218442</v>
      </c>
      <c r="AI2525">
        <f>V2525/X2525</f>
        <v>0.18764514718301364</v>
      </c>
      <c r="AJ2525">
        <f>Y2525/AA2525</f>
        <v>0.35090186911259247</v>
      </c>
      <c r="AK2525">
        <f>Z2525/AB2525</f>
        <v>0.40620954809791532</v>
      </c>
      <c r="AL2525">
        <f>O2525/K2525</f>
        <v>8.555220524352225E-2</v>
      </c>
      <c r="AM2525">
        <f>P2525/L2525</f>
        <v>0.10684691253411632</v>
      </c>
      <c r="AN2525">
        <f>K2525/W2525</f>
        <v>0.38447255128887808</v>
      </c>
      <c r="AO2525">
        <f>L2525/X2525</f>
        <v>0.38262682470744358</v>
      </c>
      <c r="AP2525">
        <f>IF(OR(Q2525&lt;0, Q2525="NA"), 0, 1)</f>
        <v>1</v>
      </c>
      <c r="AQ2525">
        <f>IF(OR(S2525&lt;0, S2525="NA"), 0, 1)</f>
        <v>0</v>
      </c>
      <c r="AR2525">
        <f>IFERROR(IF((AF2525-AG2525)&gt;0,1,0),0)</f>
        <v>1</v>
      </c>
      <c r="AS2525">
        <f>IFERROR(IF((S2525-Q2525)&gt;0,1,0),0)</f>
        <v>0</v>
      </c>
      <c r="AT2525">
        <f>IFERROR(IF((AH2525-AI2525)&lt;0,1,0),0)</f>
        <v>1</v>
      </c>
      <c r="AU2525">
        <f>IFERROR(IF((AJ2525-AK2525)&gt;0,1,0),0)</f>
        <v>0</v>
      </c>
      <c r="AV2525">
        <f>IFERROR(IF((AL2525-AM2525)&gt;0,1,0),0)</f>
        <v>0</v>
      </c>
      <c r="AW2525">
        <f>IFERROR(IF((AN2525-AO2525)&gt;0,1,0),0)</f>
        <v>1</v>
      </c>
      <c r="AX2525">
        <f>IFERROR(IF((AC2525-AD2525)&lt;0,1,0),0)</f>
        <v>0</v>
      </c>
      <c r="AY2525">
        <f>SUM(AP2525:AX2525)</f>
        <v>4</v>
      </c>
    </row>
    <row r="2526" spans="1:51" x14ac:dyDescent="0.45">
      <c r="A2526" s="1" t="s">
        <v>3374</v>
      </c>
      <c r="B2526" s="2">
        <v>4811784</v>
      </c>
      <c r="C2526" s="3" t="s">
        <v>5336</v>
      </c>
      <c r="D2526" s="7">
        <v>4.3099999999999996</v>
      </c>
      <c r="E2526" s="5">
        <v>3.0716508</v>
      </c>
      <c r="F2526" s="3" t="s">
        <v>4470</v>
      </c>
      <c r="G2526" s="3" t="s">
        <v>4512</v>
      </c>
      <c r="H2526" s="3" t="s">
        <v>4513</v>
      </c>
      <c r="I2526" s="3" t="s">
        <v>4514</v>
      </c>
      <c r="J2526" s="3" t="s">
        <v>4853</v>
      </c>
      <c r="K2526" s="6">
        <v>8183</v>
      </c>
      <c r="L2526" s="6">
        <v>8046</v>
      </c>
      <c r="M2526" s="6">
        <v>-7897</v>
      </c>
      <c r="N2526" s="6">
        <v>-9193</v>
      </c>
      <c r="O2526" s="6">
        <v>-7921</v>
      </c>
      <c r="P2526" s="6">
        <v>-9262</v>
      </c>
      <c r="Q2526" s="6">
        <v>-7067</v>
      </c>
      <c r="R2526" s="6">
        <v>-9020</v>
      </c>
      <c r="S2526" s="6">
        <v>-6197</v>
      </c>
      <c r="T2526" s="6">
        <v>-8666</v>
      </c>
      <c r="U2526" s="6" t="s">
        <v>4474</v>
      </c>
      <c r="V2526" s="6" t="s">
        <v>4474</v>
      </c>
      <c r="W2526" s="6">
        <v>5615</v>
      </c>
      <c r="X2526" s="6">
        <v>6393</v>
      </c>
      <c r="Y2526" s="6">
        <v>5338</v>
      </c>
      <c r="Z2526" s="6">
        <v>6087</v>
      </c>
      <c r="AA2526" s="6">
        <v>4025</v>
      </c>
      <c r="AB2526" s="6">
        <v>3201</v>
      </c>
      <c r="AC2526" s="6">
        <v>704697</v>
      </c>
      <c r="AD2526" s="6">
        <v>506675</v>
      </c>
      <c r="AF2526">
        <f>Q2526/W2526</f>
        <v>-1.2585930543187889</v>
      </c>
      <c r="AG2526">
        <f>R2526/X2526</f>
        <v>-1.4109181917722509</v>
      </c>
      <c r="AH2526" t="e">
        <f>U2526/W2526</f>
        <v>#VALUE!</v>
      </c>
      <c r="AI2526" t="e">
        <f>V2526/X2526</f>
        <v>#VALUE!</v>
      </c>
      <c r="AJ2526">
        <f>Y2526/AA2526</f>
        <v>1.3262111801242236</v>
      </c>
      <c r="AK2526">
        <f>Z2526/AB2526</f>
        <v>1.901593252108716</v>
      </c>
      <c r="AL2526">
        <f>O2526/K2526</f>
        <v>-0.96798240254185508</v>
      </c>
      <c r="AM2526">
        <f>P2526/L2526</f>
        <v>-1.1511309967685808</v>
      </c>
      <c r="AN2526">
        <f>K2526/W2526</f>
        <v>1.457346393588602</v>
      </c>
      <c r="AO2526">
        <f>L2526/X2526</f>
        <v>1.2585640544345378</v>
      </c>
      <c r="AP2526">
        <f>IF(OR(Q2526&lt;0, Q2526="NA"), 0, 1)</f>
        <v>0</v>
      </c>
      <c r="AQ2526">
        <f>IF(OR(S2526&lt;0, S2526="NA"), 0, 1)</f>
        <v>0</v>
      </c>
      <c r="AR2526">
        <f>IFERROR(IF((AF2526-AG2526)&gt;0,1,0),0)</f>
        <v>1</v>
      </c>
      <c r="AS2526">
        <f>IFERROR(IF((S2526-Q2526)&gt;0,1,0),0)</f>
        <v>1</v>
      </c>
      <c r="AT2526">
        <f>IFERROR(IF((AH2526-AI2526)&lt;0,1,0),0)</f>
        <v>0</v>
      </c>
      <c r="AU2526">
        <f>IFERROR(IF((AJ2526-AK2526)&gt;0,1,0),0)</f>
        <v>0</v>
      </c>
      <c r="AV2526">
        <f>IFERROR(IF((AL2526-AM2526)&gt;0,1,0),0)</f>
        <v>1</v>
      </c>
      <c r="AW2526">
        <f>IFERROR(IF((AN2526-AO2526)&gt;0,1,0),0)</f>
        <v>1</v>
      </c>
      <c r="AX2526">
        <f>IFERROR(IF((AC2526-AD2526)&lt;0,1,0),0)</f>
        <v>0</v>
      </c>
      <c r="AY2526">
        <f>SUM(AP2526:AX2526)</f>
        <v>4</v>
      </c>
    </row>
    <row r="2527" spans="1:51" x14ac:dyDescent="0.45">
      <c r="A2527" s="1" t="s">
        <v>3377</v>
      </c>
      <c r="B2527" s="2">
        <v>4996142</v>
      </c>
      <c r="C2527" s="3" t="s">
        <v>5335</v>
      </c>
      <c r="D2527" s="5">
        <v>8.58</v>
      </c>
      <c r="E2527" s="5">
        <v>283.92169805999998</v>
      </c>
      <c r="F2527" s="3" t="s">
        <v>4485</v>
      </c>
      <c r="G2527" s="3" t="s">
        <v>4517</v>
      </c>
      <c r="H2527" s="3" t="s">
        <v>4640</v>
      </c>
      <c r="I2527" s="3" t="s">
        <v>4685</v>
      </c>
      <c r="J2527" s="3" t="s">
        <v>5233</v>
      </c>
      <c r="K2527" s="6">
        <v>582058</v>
      </c>
      <c r="L2527" s="6">
        <v>599567</v>
      </c>
      <c r="M2527" s="6">
        <v>25842</v>
      </c>
      <c r="N2527" s="6">
        <v>34111</v>
      </c>
      <c r="O2527" s="6">
        <v>17680</v>
      </c>
      <c r="P2527" s="6">
        <v>25849</v>
      </c>
      <c r="Q2527" s="6">
        <v>-61400</v>
      </c>
      <c r="R2527" s="6">
        <v>12210</v>
      </c>
      <c r="S2527" s="6">
        <v>25165</v>
      </c>
      <c r="T2527" s="6">
        <v>23824</v>
      </c>
      <c r="U2527" s="6" t="s">
        <v>4474</v>
      </c>
      <c r="V2527" s="6" t="s">
        <v>4474</v>
      </c>
      <c r="W2527" s="6">
        <v>424873</v>
      </c>
      <c r="X2527" s="6">
        <v>512869</v>
      </c>
      <c r="Y2527" s="6">
        <v>201717</v>
      </c>
      <c r="Z2527" s="6">
        <v>211468</v>
      </c>
      <c r="AA2527" s="6">
        <v>73605</v>
      </c>
      <c r="AB2527" s="6">
        <v>74589</v>
      </c>
      <c r="AC2527" s="6">
        <v>33091000</v>
      </c>
      <c r="AD2527" s="6">
        <v>33472000</v>
      </c>
      <c r="AF2527">
        <f>Q2527/W2527</f>
        <v>-0.1445137723507966</v>
      </c>
      <c r="AG2527">
        <f>R2527/X2527</f>
        <v>2.3807249024604724E-2</v>
      </c>
      <c r="AH2527" t="e">
        <f>U2527/W2527</f>
        <v>#VALUE!</v>
      </c>
      <c r="AI2527" t="e">
        <f>V2527/X2527</f>
        <v>#VALUE!</v>
      </c>
      <c r="AJ2527">
        <f>Y2527/AA2527</f>
        <v>2.7405339311188097</v>
      </c>
      <c r="AK2527">
        <f>Z2527/AB2527</f>
        <v>2.8351097346793761</v>
      </c>
      <c r="AL2527">
        <f>O2527/K2527</f>
        <v>3.0374979813008327E-2</v>
      </c>
      <c r="AM2527">
        <f>P2527/L2527</f>
        <v>4.3112779722699883E-2</v>
      </c>
      <c r="AN2527">
        <f>K2527/W2527</f>
        <v>1.3699576108625402</v>
      </c>
      <c r="AO2527">
        <f>L2527/X2527</f>
        <v>1.169045116784208</v>
      </c>
      <c r="AP2527">
        <f>IF(OR(Q2527&lt;0, Q2527="NA"), 0, 1)</f>
        <v>0</v>
      </c>
      <c r="AQ2527">
        <f>IF(OR(S2527&lt;0, S2527="NA"), 0, 1)</f>
        <v>1</v>
      </c>
      <c r="AR2527">
        <f>IFERROR(IF((AF2527-AG2527)&gt;0,1,0),0)</f>
        <v>0</v>
      </c>
      <c r="AS2527">
        <f>IFERROR(IF((S2527-Q2527)&gt;0,1,0),0)</f>
        <v>1</v>
      </c>
      <c r="AT2527">
        <f>IFERROR(IF((AH2527-AI2527)&lt;0,1,0),0)</f>
        <v>0</v>
      </c>
      <c r="AU2527">
        <f>IFERROR(IF((AJ2527-AK2527)&gt;0,1,0),0)</f>
        <v>0</v>
      </c>
      <c r="AV2527">
        <f>IFERROR(IF((AL2527-AM2527)&gt;0,1,0),0)</f>
        <v>0</v>
      </c>
      <c r="AW2527">
        <f>IFERROR(IF((AN2527-AO2527)&gt;0,1,0),0)</f>
        <v>1</v>
      </c>
      <c r="AX2527">
        <f>IFERROR(IF((AC2527-AD2527)&lt;0,1,0),0)</f>
        <v>1</v>
      </c>
      <c r="AY2527">
        <f>SUM(AP2527:AX2527)</f>
        <v>4</v>
      </c>
    </row>
    <row r="2528" spans="1:51" x14ac:dyDescent="0.45">
      <c r="A2528" s="1" t="s">
        <v>3378</v>
      </c>
      <c r="B2528" s="2">
        <v>4591210</v>
      </c>
      <c r="C2528" s="3" t="s">
        <v>5337</v>
      </c>
      <c r="D2528" s="5">
        <v>60.54</v>
      </c>
      <c r="E2528" s="5">
        <v>19597.252049999999</v>
      </c>
      <c r="F2528" s="3" t="s">
        <v>4475</v>
      </c>
      <c r="G2528" s="3" t="s">
        <v>4529</v>
      </c>
      <c r="H2528" s="3" t="s">
        <v>4530</v>
      </c>
      <c r="I2528" s="3" t="s">
        <v>4739</v>
      </c>
      <c r="J2528" s="3" t="s">
        <v>4750</v>
      </c>
      <c r="K2528" s="6">
        <v>7930000</v>
      </c>
      <c r="L2528" s="6">
        <v>7476000</v>
      </c>
      <c r="M2528" s="6">
        <v>2494000</v>
      </c>
      <c r="N2528" s="6">
        <v>2435000</v>
      </c>
      <c r="O2528" s="6">
        <v>2258000</v>
      </c>
      <c r="P2528" s="6">
        <v>2231000</v>
      </c>
      <c r="Q2528" s="6">
        <v>1810000</v>
      </c>
      <c r="R2528" s="6">
        <v>1817000</v>
      </c>
      <c r="S2528" s="6">
        <v>1425000</v>
      </c>
      <c r="T2528" s="6">
        <v>1318000</v>
      </c>
      <c r="U2528" s="6">
        <v>13571000</v>
      </c>
      <c r="V2528" s="6">
        <v>13092000</v>
      </c>
      <c r="W2528" s="6">
        <v>25071000</v>
      </c>
      <c r="X2528" s="6">
        <v>24849000</v>
      </c>
      <c r="Y2528" s="6">
        <v>2255000</v>
      </c>
      <c r="Z2528" s="6">
        <v>2030000</v>
      </c>
      <c r="AA2528" s="6">
        <v>2208000</v>
      </c>
      <c r="AB2528" s="6">
        <v>2617000</v>
      </c>
      <c r="AC2528" s="6">
        <v>323704500</v>
      </c>
      <c r="AD2528" s="6">
        <v>316897975</v>
      </c>
      <c r="AF2528">
        <f>Q2528/W2528</f>
        <v>7.2194966295720156E-2</v>
      </c>
      <c r="AG2528">
        <f>R2528/X2528</f>
        <v>7.3121654794961563E-2</v>
      </c>
      <c r="AH2528">
        <f>U2528/W2528</f>
        <v>0.54130270033105976</v>
      </c>
      <c r="AI2528">
        <f>V2528/X2528</f>
        <v>0.5268622479777858</v>
      </c>
      <c r="AJ2528">
        <f>Y2528/AA2528</f>
        <v>1.0212862318840579</v>
      </c>
      <c r="AK2528">
        <f>Z2528/AB2528</f>
        <v>0.77569736339319828</v>
      </c>
      <c r="AL2528">
        <f>O2528/K2528</f>
        <v>0.28474148802017657</v>
      </c>
      <c r="AM2528">
        <f>P2528/L2528</f>
        <v>0.29842161583734617</v>
      </c>
      <c r="AN2528">
        <f>K2528/W2528</f>
        <v>0.31630170316301703</v>
      </c>
      <c r="AO2528">
        <f>L2528/X2528</f>
        <v>0.30085717735120127</v>
      </c>
      <c r="AP2528">
        <f>IF(OR(Q2528&lt;0, Q2528="NA"), 0, 1)</f>
        <v>1</v>
      </c>
      <c r="AQ2528">
        <f>IF(OR(S2528&lt;0, S2528="NA"), 0, 1)</f>
        <v>1</v>
      </c>
      <c r="AR2528">
        <f>IFERROR(IF((AF2528-AG2528)&gt;0,1,0),0)</f>
        <v>0</v>
      </c>
      <c r="AS2528">
        <f>IFERROR(IF((S2528-Q2528)&gt;0,1,0),0)</f>
        <v>0</v>
      </c>
      <c r="AT2528">
        <f>IFERROR(IF((AH2528-AI2528)&lt;0,1,0),0)</f>
        <v>0</v>
      </c>
      <c r="AU2528">
        <f>IFERROR(IF((AJ2528-AK2528)&gt;0,1,0),0)</f>
        <v>1</v>
      </c>
      <c r="AV2528">
        <f>IFERROR(IF((AL2528-AM2528)&gt;0,1,0),0)</f>
        <v>0</v>
      </c>
      <c r="AW2528">
        <f>IFERROR(IF((AN2528-AO2528)&gt;0,1,0),0)</f>
        <v>1</v>
      </c>
      <c r="AX2528">
        <f>IFERROR(IF((AC2528-AD2528)&lt;0,1,0),0)</f>
        <v>0</v>
      </c>
      <c r="AY2528">
        <f>SUM(AP2528:AX2528)</f>
        <v>4</v>
      </c>
    </row>
    <row r="2529" spans="1:51" x14ac:dyDescent="0.45">
      <c r="A2529" s="1" t="s">
        <v>3390</v>
      </c>
      <c r="B2529" s="2">
        <v>4057142</v>
      </c>
      <c r="C2529" s="3" t="s">
        <v>5338</v>
      </c>
      <c r="D2529" s="5">
        <v>20.7</v>
      </c>
      <c r="E2529" s="5">
        <v>212.4480537</v>
      </c>
      <c r="F2529" s="3" t="s">
        <v>4651</v>
      </c>
      <c r="G2529" s="3" t="s">
        <v>4651</v>
      </c>
      <c r="H2529" s="3" t="s">
        <v>4783</v>
      </c>
      <c r="I2529" s="3" t="s">
        <v>4783</v>
      </c>
      <c r="J2529" s="3" t="s">
        <v>4784</v>
      </c>
      <c r="K2529" s="6">
        <v>84641.232000000004</v>
      </c>
      <c r="L2529" s="6">
        <v>84004.457999999999</v>
      </c>
      <c r="M2529" s="6">
        <v>26954.708999999999</v>
      </c>
      <c r="N2529" s="6">
        <v>27794.098000000002</v>
      </c>
      <c r="O2529" s="6">
        <v>16436.615000000002</v>
      </c>
      <c r="P2529" s="6">
        <v>16946.382000000001</v>
      </c>
      <c r="Q2529" s="6">
        <v>11760.896000000001</v>
      </c>
      <c r="R2529" s="6">
        <v>12634.249</v>
      </c>
      <c r="S2529" s="6">
        <v>17433.625</v>
      </c>
      <c r="T2529" s="6">
        <v>17218.607</v>
      </c>
      <c r="U2529" s="6">
        <v>136672.908</v>
      </c>
      <c r="V2529" s="6">
        <v>136311.348</v>
      </c>
      <c r="W2529" s="6">
        <v>320699.223</v>
      </c>
      <c r="X2529" s="6">
        <v>314154.15999999997</v>
      </c>
      <c r="Y2529" s="6">
        <v>25072.300999999999</v>
      </c>
      <c r="Z2529" s="6">
        <v>25408.030999999999</v>
      </c>
      <c r="AA2529" s="6">
        <v>28698</v>
      </c>
      <c r="AB2529" s="6">
        <v>23783</v>
      </c>
      <c r="AC2529" s="6">
        <v>10249899</v>
      </c>
      <c r="AD2529" s="6">
        <v>10193160</v>
      </c>
      <c r="AF2529">
        <f>Q2529/W2529</f>
        <v>3.6672667585477749E-2</v>
      </c>
      <c r="AG2529">
        <f>R2529/X2529</f>
        <v>4.0216717168411839E-2</v>
      </c>
      <c r="AH2529">
        <f>U2529/W2529</f>
        <v>0.42617162187511753</v>
      </c>
      <c r="AI2529">
        <f>V2529/X2529</f>
        <v>0.43389954791622054</v>
      </c>
      <c r="AJ2529">
        <f>Y2529/AA2529</f>
        <v>0.87366022022440581</v>
      </c>
      <c r="AK2529">
        <f>Z2529/AB2529</f>
        <v>1.0683274187444813</v>
      </c>
      <c r="AL2529">
        <f>O2529/K2529</f>
        <v>0.19419158501851674</v>
      </c>
      <c r="AM2529">
        <f>P2529/L2529</f>
        <v>0.20173193665507611</v>
      </c>
      <c r="AN2529">
        <f>K2529/W2529</f>
        <v>0.26392715020703372</v>
      </c>
      <c r="AO2529">
        <f>L2529/X2529</f>
        <v>0.26739884011085513</v>
      </c>
      <c r="AP2529">
        <f>IF(OR(Q2529&lt;0, Q2529="NA"), 0, 1)</f>
        <v>1</v>
      </c>
      <c r="AQ2529">
        <f>IF(OR(S2529&lt;0, S2529="NA"), 0, 1)</f>
        <v>1</v>
      </c>
      <c r="AR2529">
        <f>IFERROR(IF((AF2529-AG2529)&gt;0,1,0),0)</f>
        <v>0</v>
      </c>
      <c r="AS2529">
        <f>IFERROR(IF((S2529-Q2529)&gt;0,1,0),0)</f>
        <v>1</v>
      </c>
      <c r="AT2529">
        <f>IFERROR(IF((AH2529-AI2529)&lt;0,1,0),0)</f>
        <v>1</v>
      </c>
      <c r="AU2529">
        <f>IFERROR(IF((AJ2529-AK2529)&gt;0,1,0),0)</f>
        <v>0</v>
      </c>
      <c r="AV2529">
        <f>IFERROR(IF((AL2529-AM2529)&gt;0,1,0),0)</f>
        <v>0</v>
      </c>
      <c r="AW2529">
        <f>IFERROR(IF((AN2529-AO2529)&gt;0,1,0),0)</f>
        <v>0</v>
      </c>
      <c r="AX2529">
        <f>IFERROR(IF((AC2529-AD2529)&lt;0,1,0),0)</f>
        <v>0</v>
      </c>
      <c r="AY2529">
        <f>SUM(AP2529:AX2529)</f>
        <v>4</v>
      </c>
    </row>
    <row r="2530" spans="1:51" x14ac:dyDescent="0.45">
      <c r="A2530" s="1" t="s">
        <v>3391</v>
      </c>
      <c r="B2530" s="2">
        <v>4910572</v>
      </c>
      <c r="C2530" s="3" t="s">
        <v>5337</v>
      </c>
      <c r="D2530" s="7">
        <v>442.81</v>
      </c>
      <c r="E2530" s="5">
        <v>8237.5271228799993</v>
      </c>
      <c r="F2530" s="3" t="s">
        <v>4475</v>
      </c>
      <c r="G2530" s="3" t="s">
        <v>4476</v>
      </c>
      <c r="H2530" s="3" t="s">
        <v>4477</v>
      </c>
      <c r="I2530" s="3" t="s">
        <v>4753</v>
      </c>
      <c r="J2530" s="3" t="s">
        <v>4835</v>
      </c>
      <c r="K2530" s="6">
        <v>3106607</v>
      </c>
      <c r="L2530" s="6">
        <v>3046100</v>
      </c>
      <c r="M2530" s="6">
        <v>459470</v>
      </c>
      <c r="N2530" s="6">
        <v>387104</v>
      </c>
      <c r="O2530" s="6">
        <v>328759</v>
      </c>
      <c r="P2530" s="6">
        <v>260937</v>
      </c>
      <c r="Q2530" s="6">
        <v>69876</v>
      </c>
      <c r="R2530" s="6">
        <v>34521</v>
      </c>
      <c r="S2530" s="6">
        <v>-78089</v>
      </c>
      <c r="T2530" s="6">
        <v>21165</v>
      </c>
      <c r="U2530" s="6">
        <v>2583045</v>
      </c>
      <c r="V2530" s="6">
        <v>2422478</v>
      </c>
      <c r="W2530" s="6">
        <v>4464222</v>
      </c>
      <c r="X2530" s="6">
        <v>4376396</v>
      </c>
      <c r="Y2530" s="6">
        <v>1277751</v>
      </c>
      <c r="Z2530" s="6">
        <v>1219283</v>
      </c>
      <c r="AA2530" s="6">
        <v>896267</v>
      </c>
      <c r="AB2530" s="6">
        <v>1010554</v>
      </c>
      <c r="AC2530" s="6">
        <v>18600291</v>
      </c>
      <c r="AD2530" s="6">
        <v>18482697</v>
      </c>
      <c r="AF2530">
        <f>Q2530/W2530</f>
        <v>1.5652447391729173E-2</v>
      </c>
      <c r="AG2530">
        <f>R2530/X2530</f>
        <v>7.8879973384492624E-3</v>
      </c>
      <c r="AH2530">
        <f>U2530/W2530</f>
        <v>0.57861033792674288</v>
      </c>
      <c r="AI2530">
        <f>V2530/X2530</f>
        <v>0.55353263278734377</v>
      </c>
      <c r="AJ2530">
        <f>Y2530/AA2530</f>
        <v>1.4256365569634941</v>
      </c>
      <c r="AK2530">
        <f>Z2530/AB2530</f>
        <v>1.206549080999135</v>
      </c>
      <c r="AL2530">
        <f>O2530/K2530</f>
        <v>0.10582574493651756</v>
      </c>
      <c r="AM2530">
        <f>P2530/L2530</f>
        <v>8.5662650602409643E-2</v>
      </c>
      <c r="AN2530">
        <f>K2530/W2530</f>
        <v>0.69588989974064908</v>
      </c>
      <c r="AO2530">
        <f>L2530/X2530</f>
        <v>0.69602933555372959</v>
      </c>
      <c r="AP2530">
        <f>IF(OR(Q2530&lt;0, Q2530="NA"), 0, 1)</f>
        <v>1</v>
      </c>
      <c r="AQ2530">
        <f>IF(OR(S2530&lt;0, S2530="NA"), 0, 1)</f>
        <v>0</v>
      </c>
      <c r="AR2530">
        <f>IFERROR(IF((AF2530-AG2530)&gt;0,1,0),0)</f>
        <v>1</v>
      </c>
      <c r="AS2530">
        <f>IFERROR(IF((S2530-Q2530)&gt;0,1,0),0)</f>
        <v>0</v>
      </c>
      <c r="AT2530">
        <f>IFERROR(IF((AH2530-AI2530)&lt;0,1,0),0)</f>
        <v>0</v>
      </c>
      <c r="AU2530">
        <f>IFERROR(IF((AJ2530-AK2530)&gt;0,1,0),0)</f>
        <v>1</v>
      </c>
      <c r="AV2530">
        <f>IFERROR(IF((AL2530-AM2530)&gt;0,1,0),0)</f>
        <v>1</v>
      </c>
      <c r="AW2530">
        <f>IFERROR(IF((AN2530-AO2530)&gt;0,1,0),0)</f>
        <v>0</v>
      </c>
      <c r="AX2530">
        <f>IFERROR(IF((AC2530-AD2530)&lt;0,1,0),0)</f>
        <v>0</v>
      </c>
      <c r="AY2530">
        <f>SUM(AP2530:AX2530)</f>
        <v>4</v>
      </c>
    </row>
    <row r="2531" spans="1:51" x14ac:dyDescent="0.45">
      <c r="A2531" s="1" t="s">
        <v>3412</v>
      </c>
      <c r="B2531" s="2">
        <v>4054105</v>
      </c>
      <c r="C2531" s="3" t="s">
        <v>5337</v>
      </c>
      <c r="D2531" s="5">
        <v>71.12</v>
      </c>
      <c r="E2531" s="5">
        <v>7217.9567096000001</v>
      </c>
      <c r="F2531" s="3" t="s">
        <v>4485</v>
      </c>
      <c r="G2531" s="3" t="s">
        <v>4517</v>
      </c>
      <c r="H2531" s="3" t="s">
        <v>4640</v>
      </c>
      <c r="I2531" s="3" t="s">
        <v>4641</v>
      </c>
      <c r="J2531" s="3" t="s">
        <v>4715</v>
      </c>
      <c r="K2531" s="6">
        <v>5886357</v>
      </c>
      <c r="L2531" s="6">
        <v>5985165</v>
      </c>
      <c r="M2531" s="6">
        <v>297531</v>
      </c>
      <c r="N2531" s="6">
        <v>380409</v>
      </c>
      <c r="O2531" s="6">
        <v>243783</v>
      </c>
      <c r="P2531" s="6">
        <v>326705</v>
      </c>
      <c r="Q2531" s="6">
        <v>284612</v>
      </c>
      <c r="R2531" s="6">
        <v>314706</v>
      </c>
      <c r="S2531" s="6">
        <v>370269</v>
      </c>
      <c r="T2531" s="6">
        <v>416313</v>
      </c>
      <c r="U2531" s="6" t="s">
        <v>4474</v>
      </c>
      <c r="V2531" s="6" t="s">
        <v>4474</v>
      </c>
      <c r="W2531" s="6">
        <v>2982225</v>
      </c>
      <c r="X2531" s="6">
        <v>2937749</v>
      </c>
      <c r="Y2531" s="6">
        <v>2256305</v>
      </c>
      <c r="Z2531" s="6">
        <v>2227340</v>
      </c>
      <c r="AA2531" s="6">
        <v>1310252</v>
      </c>
      <c r="AB2531" s="6">
        <v>1263264</v>
      </c>
      <c r="AC2531" s="6">
        <v>101489830</v>
      </c>
      <c r="AD2531" s="6">
        <v>102298679</v>
      </c>
      <c r="AF2531">
        <f>Q2531/W2531</f>
        <v>9.543612571150735E-2</v>
      </c>
      <c r="AG2531">
        <f>R2531/X2531</f>
        <v>0.10712487690405137</v>
      </c>
      <c r="AH2531" t="e">
        <f>U2531/W2531</f>
        <v>#VALUE!</v>
      </c>
      <c r="AI2531" t="e">
        <f>V2531/X2531</f>
        <v>#VALUE!</v>
      </c>
      <c r="AJ2531">
        <f>Y2531/AA2531</f>
        <v>1.722038966549946</v>
      </c>
      <c r="AK2531">
        <f>Z2531/AB2531</f>
        <v>1.7631627276642095</v>
      </c>
      <c r="AL2531">
        <f>O2531/K2531</f>
        <v>4.1414919278596252E-2</v>
      </c>
      <c r="AM2531">
        <f>P2531/L2531</f>
        <v>5.4585796715712932E-2</v>
      </c>
      <c r="AN2531">
        <f>K2531/W2531</f>
        <v>1.9738138470437341</v>
      </c>
      <c r="AO2531">
        <f>L2531/X2531</f>
        <v>2.037330282471375</v>
      </c>
      <c r="AP2531">
        <f>IF(OR(Q2531&lt;0, Q2531="NA"), 0, 1)</f>
        <v>1</v>
      </c>
      <c r="AQ2531">
        <f>IF(OR(S2531&lt;0, S2531="NA"), 0, 1)</f>
        <v>1</v>
      </c>
      <c r="AR2531">
        <f>IFERROR(IF((AF2531-AG2531)&gt;0,1,0),0)</f>
        <v>0</v>
      </c>
      <c r="AS2531">
        <f>IFERROR(IF((S2531-Q2531)&gt;0,1,0),0)</f>
        <v>1</v>
      </c>
      <c r="AT2531">
        <f>IFERROR(IF((AH2531-AI2531)&lt;0,1,0),0)</f>
        <v>0</v>
      </c>
      <c r="AU2531">
        <f>IFERROR(IF((AJ2531-AK2531)&gt;0,1,0),0)</f>
        <v>0</v>
      </c>
      <c r="AV2531">
        <f>IFERROR(IF((AL2531-AM2531)&gt;0,1,0),0)</f>
        <v>0</v>
      </c>
      <c r="AW2531">
        <f>IFERROR(IF((AN2531-AO2531)&gt;0,1,0),0)</f>
        <v>0</v>
      </c>
      <c r="AX2531">
        <f>IFERROR(IF((AC2531-AD2531)&lt;0,1,0),0)</f>
        <v>1</v>
      </c>
      <c r="AY2531">
        <f>SUM(AP2531:AX2531)</f>
        <v>4</v>
      </c>
    </row>
    <row r="2532" spans="1:51" x14ac:dyDescent="0.45">
      <c r="A2532" s="1" t="s">
        <v>3419</v>
      </c>
      <c r="B2532" s="2">
        <v>4910880</v>
      </c>
      <c r="C2532" s="3" t="s">
        <v>5335</v>
      </c>
      <c r="D2532" s="5">
        <v>24.94</v>
      </c>
      <c r="E2532" s="5">
        <v>185.89812115999999</v>
      </c>
      <c r="F2532" s="3" t="s">
        <v>4475</v>
      </c>
      <c r="G2532" s="3" t="s">
        <v>4548</v>
      </c>
      <c r="H2532" s="3" t="s">
        <v>4647</v>
      </c>
      <c r="I2532" s="3" t="s">
        <v>4648</v>
      </c>
      <c r="J2532" s="3" t="s">
        <v>4649</v>
      </c>
      <c r="K2532" s="6">
        <v>451670</v>
      </c>
      <c r="L2532" s="6">
        <v>462730</v>
      </c>
      <c r="M2532" s="6">
        <v>52076</v>
      </c>
      <c r="N2532" s="6">
        <v>56335</v>
      </c>
      <c r="O2532" s="6">
        <v>41583</v>
      </c>
      <c r="P2532" s="6">
        <v>45793</v>
      </c>
      <c r="Q2532" s="6">
        <v>13299</v>
      </c>
      <c r="R2532" s="6">
        <v>14848</v>
      </c>
      <c r="S2532" s="6">
        <v>70815</v>
      </c>
      <c r="T2532" s="6">
        <v>77795</v>
      </c>
      <c r="U2532" s="6">
        <v>141929</v>
      </c>
      <c r="V2532" s="6">
        <v>144073</v>
      </c>
      <c r="W2532" s="6">
        <v>475017</v>
      </c>
      <c r="X2532" s="6">
        <v>467874</v>
      </c>
      <c r="Y2532" s="6">
        <v>258064</v>
      </c>
      <c r="Z2532" s="6">
        <v>249159</v>
      </c>
      <c r="AA2532" s="6">
        <v>92354</v>
      </c>
      <c r="AB2532" s="6">
        <v>86848</v>
      </c>
      <c r="AC2532" s="6">
        <v>7449020</v>
      </c>
      <c r="AD2532" s="6">
        <v>7444881</v>
      </c>
      <c r="AF2532">
        <f>Q2532/W2532</f>
        <v>2.7996892742786047E-2</v>
      </c>
      <c r="AG2532">
        <f>R2532/X2532</f>
        <v>3.17350397756661E-2</v>
      </c>
      <c r="AH2532">
        <f>U2532/W2532</f>
        <v>0.29878720130016401</v>
      </c>
      <c r="AI2532">
        <f>V2532/X2532</f>
        <v>0.30793119515083123</v>
      </c>
      <c r="AJ2532">
        <f>Y2532/AA2532</f>
        <v>2.7942915304155749</v>
      </c>
      <c r="AK2532">
        <f>Z2532/AB2532</f>
        <v>2.8689088983050848</v>
      </c>
      <c r="AL2532">
        <f>O2532/K2532</f>
        <v>9.2065003210308416E-2</v>
      </c>
      <c r="AM2532">
        <f>P2532/L2532</f>
        <v>9.8962678019579448E-2</v>
      </c>
      <c r="AN2532">
        <f>K2532/W2532</f>
        <v>0.9508501800988175</v>
      </c>
      <c r="AO2532">
        <f>L2532/X2532</f>
        <v>0.98900558697427088</v>
      </c>
      <c r="AP2532">
        <f>IF(OR(Q2532&lt;0, Q2532="NA"), 0, 1)</f>
        <v>1</v>
      </c>
      <c r="AQ2532">
        <f>IF(OR(S2532&lt;0, S2532="NA"), 0, 1)</f>
        <v>1</v>
      </c>
      <c r="AR2532">
        <f>IFERROR(IF((AF2532-AG2532)&gt;0,1,0),0)</f>
        <v>0</v>
      </c>
      <c r="AS2532">
        <f>IFERROR(IF((S2532-Q2532)&gt;0,1,0),0)</f>
        <v>1</v>
      </c>
      <c r="AT2532">
        <f>IFERROR(IF((AH2532-AI2532)&lt;0,1,0),0)</f>
        <v>1</v>
      </c>
      <c r="AU2532">
        <f>IFERROR(IF((AJ2532-AK2532)&gt;0,1,0),0)</f>
        <v>0</v>
      </c>
      <c r="AV2532">
        <f>IFERROR(IF((AL2532-AM2532)&gt;0,1,0),0)</f>
        <v>0</v>
      </c>
      <c r="AW2532">
        <f>IFERROR(IF((AN2532-AO2532)&gt;0,1,0),0)</f>
        <v>0</v>
      </c>
      <c r="AX2532">
        <f>IFERROR(IF((AC2532-AD2532)&lt;0,1,0),0)</f>
        <v>0</v>
      </c>
      <c r="AY2532">
        <f>SUM(AP2532:AX2532)</f>
        <v>4</v>
      </c>
    </row>
    <row r="2533" spans="1:51" x14ac:dyDescent="0.45">
      <c r="A2533" s="1" t="s">
        <v>3421</v>
      </c>
      <c r="B2533" s="2">
        <v>5290844</v>
      </c>
      <c r="C2533" s="3" t="s">
        <v>5335</v>
      </c>
      <c r="D2533" s="7">
        <v>11.16</v>
      </c>
      <c r="E2533" s="5">
        <v>8123.9191430399997</v>
      </c>
      <c r="F2533" s="3" t="s">
        <v>4470</v>
      </c>
      <c r="G2533" s="3" t="s">
        <v>4471</v>
      </c>
      <c r="H2533" s="3" t="s">
        <v>4489</v>
      </c>
      <c r="I2533" s="3" t="s">
        <v>4489</v>
      </c>
      <c r="J2533" s="3" t="s">
        <v>4495</v>
      </c>
      <c r="K2533" s="6">
        <v>129129</v>
      </c>
      <c r="L2533" s="6">
        <v>128302</v>
      </c>
      <c r="M2533" s="6">
        <v>-1120563</v>
      </c>
      <c r="N2533" s="6">
        <v>-1065588</v>
      </c>
      <c r="O2533" s="6">
        <v>-1140840</v>
      </c>
      <c r="P2533" s="6">
        <v>-1086668</v>
      </c>
      <c r="Q2533" s="6">
        <v>4667735</v>
      </c>
      <c r="R2533" s="6">
        <v>4616541</v>
      </c>
      <c r="S2533" s="6">
        <v>-778544</v>
      </c>
      <c r="T2533" s="6">
        <v>-708165</v>
      </c>
      <c r="U2533" s="6" t="s">
        <v>4474</v>
      </c>
      <c r="V2533" s="6">
        <v>311716</v>
      </c>
      <c r="W2533" s="6">
        <v>6206028</v>
      </c>
      <c r="X2533" s="6">
        <v>6496448</v>
      </c>
      <c r="Y2533" s="6">
        <v>5801119</v>
      </c>
      <c r="Z2533" s="6">
        <v>6001499</v>
      </c>
      <c r="AA2533" s="6">
        <v>556249</v>
      </c>
      <c r="AB2533" s="6">
        <v>215045</v>
      </c>
      <c r="AC2533" s="6">
        <v>733328375</v>
      </c>
      <c r="AD2533" s="6">
        <v>739053106</v>
      </c>
      <c r="AF2533">
        <f>Q2533/W2533</f>
        <v>0.75212922017109818</v>
      </c>
      <c r="AG2533">
        <f>R2533/X2533</f>
        <v>0.71062540637591498</v>
      </c>
      <c r="AH2533" t="e">
        <f>U2533/W2533</f>
        <v>#VALUE!</v>
      </c>
      <c r="AI2533">
        <f>V2533/X2533</f>
        <v>4.7982528298540987E-2</v>
      </c>
      <c r="AJ2533">
        <f>Y2533/AA2533</f>
        <v>10.428996726286249</v>
      </c>
      <c r="AK2533">
        <f>Z2533/AB2533</f>
        <v>27.90810760538492</v>
      </c>
      <c r="AL2533">
        <f>O2533/K2533</f>
        <v>-8.8348860441883694</v>
      </c>
      <c r="AM2533">
        <f>P2533/L2533</f>
        <v>-8.4696107621081502</v>
      </c>
      <c r="AN2533">
        <f>K2533/W2533</f>
        <v>2.0807028263488337E-2</v>
      </c>
      <c r="AO2533">
        <f>L2533/X2533</f>
        <v>1.9749561606588709E-2</v>
      </c>
      <c r="AP2533">
        <f>IF(OR(Q2533&lt;0, Q2533="NA"), 0, 1)</f>
        <v>1</v>
      </c>
      <c r="AQ2533">
        <f>IF(OR(S2533&lt;0, S2533="NA"), 0, 1)</f>
        <v>0</v>
      </c>
      <c r="AR2533">
        <f>IFERROR(IF((AF2533-AG2533)&gt;0,1,0),0)</f>
        <v>1</v>
      </c>
      <c r="AS2533">
        <f>IFERROR(IF((S2533-Q2533)&gt;0,1,0),0)</f>
        <v>0</v>
      </c>
      <c r="AT2533">
        <f>IFERROR(IF((AH2533-AI2533)&lt;0,1,0),0)</f>
        <v>0</v>
      </c>
      <c r="AU2533">
        <f>IFERROR(IF((AJ2533-AK2533)&gt;0,1,0),0)</f>
        <v>0</v>
      </c>
      <c r="AV2533">
        <f>IFERROR(IF((AL2533-AM2533)&gt;0,1,0),0)</f>
        <v>0</v>
      </c>
      <c r="AW2533">
        <f>IFERROR(IF((AN2533-AO2533)&gt;0,1,0),0)</f>
        <v>1</v>
      </c>
      <c r="AX2533">
        <f>IFERROR(IF((AC2533-AD2533)&lt;0,1,0),0)</f>
        <v>1</v>
      </c>
      <c r="AY2533">
        <f>SUM(AP2533:AX2533)</f>
        <v>4</v>
      </c>
    </row>
    <row r="2534" spans="1:51" x14ac:dyDescent="0.45">
      <c r="A2534" s="1" t="s">
        <v>3422</v>
      </c>
      <c r="B2534" s="2">
        <v>6225324</v>
      </c>
      <c r="C2534" s="3" t="s">
        <v>5335</v>
      </c>
      <c r="D2534" s="5">
        <v>79.599999999999994</v>
      </c>
      <c r="E2534" s="5">
        <v>11557.8584692</v>
      </c>
      <c r="F2534" s="3" t="s">
        <v>4665</v>
      </c>
      <c r="G2534" s="3" t="s">
        <v>4666</v>
      </c>
      <c r="H2534" s="3" t="s">
        <v>4776</v>
      </c>
      <c r="I2534" s="3" t="s">
        <v>4777</v>
      </c>
      <c r="J2534" s="3" t="s">
        <v>5030</v>
      </c>
      <c r="K2534" s="6">
        <v>3896276</v>
      </c>
      <c r="L2534" s="6">
        <v>3746091</v>
      </c>
      <c r="M2534" s="6">
        <v>53784</v>
      </c>
      <c r="N2534" s="6">
        <v>18768</v>
      </c>
      <c r="O2534" s="6">
        <v>-210481</v>
      </c>
      <c r="P2534" s="6">
        <v>-262438</v>
      </c>
      <c r="Q2534" s="6">
        <v>-172129</v>
      </c>
      <c r="R2534" s="6">
        <v>-493170</v>
      </c>
      <c r="S2534" s="6">
        <v>155080</v>
      </c>
      <c r="T2534" s="6">
        <v>332304</v>
      </c>
      <c r="U2534" s="6" t="s">
        <v>4474</v>
      </c>
      <c r="V2534" s="6" t="s">
        <v>4474</v>
      </c>
      <c r="W2534" s="6">
        <v>4303416</v>
      </c>
      <c r="X2534" s="6">
        <v>4104374</v>
      </c>
      <c r="Y2534" s="6">
        <v>3186430</v>
      </c>
      <c r="Z2534" s="6">
        <v>2977386</v>
      </c>
      <c r="AA2534" s="6">
        <v>1240608</v>
      </c>
      <c r="AB2534" s="6">
        <v>1096559</v>
      </c>
      <c r="AC2534" s="6">
        <v>145199227</v>
      </c>
      <c r="AD2534" s="6">
        <v>144688688</v>
      </c>
      <c r="AF2534">
        <f>Q2534/W2534</f>
        <v>-3.9998224666172179E-2</v>
      </c>
      <c r="AG2534">
        <f>R2534/X2534</f>
        <v>-0.12015717865867</v>
      </c>
      <c r="AH2534" t="e">
        <f>U2534/W2534</f>
        <v>#VALUE!</v>
      </c>
      <c r="AI2534" t="e">
        <f>V2534/X2534</f>
        <v>#VALUE!</v>
      </c>
      <c r="AJ2534">
        <f>Y2534/AA2534</f>
        <v>2.5684422476721092</v>
      </c>
      <c r="AK2534">
        <f>Z2534/AB2534</f>
        <v>2.715208210410931</v>
      </c>
      <c r="AL2534">
        <f>O2534/K2534</f>
        <v>-5.4021070375917926E-2</v>
      </c>
      <c r="AM2534">
        <f>P2534/L2534</f>
        <v>-7.0056493555548965E-2</v>
      </c>
      <c r="AN2534">
        <f>K2534/W2534</f>
        <v>0.90539143787168153</v>
      </c>
      <c r="AO2534">
        <f>L2534/X2534</f>
        <v>0.91270702913525914</v>
      </c>
      <c r="AP2534">
        <f>IF(OR(Q2534&lt;0, Q2534="NA"), 0, 1)</f>
        <v>0</v>
      </c>
      <c r="AQ2534">
        <f>IF(OR(S2534&lt;0, S2534="NA"), 0, 1)</f>
        <v>1</v>
      </c>
      <c r="AR2534">
        <f>IFERROR(IF((AF2534-AG2534)&gt;0,1,0),0)</f>
        <v>1</v>
      </c>
      <c r="AS2534">
        <f>IFERROR(IF((S2534-Q2534)&gt;0,1,0),0)</f>
        <v>1</v>
      </c>
      <c r="AT2534">
        <f>IFERROR(IF((AH2534-AI2534)&lt;0,1,0),0)</f>
        <v>0</v>
      </c>
      <c r="AU2534">
        <f>IFERROR(IF((AJ2534-AK2534)&gt;0,1,0),0)</f>
        <v>0</v>
      </c>
      <c r="AV2534">
        <f>IFERROR(IF((AL2534-AM2534)&gt;0,1,0),0)</f>
        <v>1</v>
      </c>
      <c r="AW2534">
        <f>IFERROR(IF((AN2534-AO2534)&gt;0,1,0),0)</f>
        <v>0</v>
      </c>
      <c r="AX2534">
        <f>IFERROR(IF((AC2534-AD2534)&lt;0,1,0),0)</f>
        <v>0</v>
      </c>
      <c r="AY2534">
        <f>SUM(AP2534:AX2534)</f>
        <v>4</v>
      </c>
    </row>
    <row r="2535" spans="1:51" x14ac:dyDescent="0.45">
      <c r="A2535" s="1" t="s">
        <v>3447</v>
      </c>
      <c r="B2535" s="2">
        <v>5181255</v>
      </c>
      <c r="C2535" s="3" t="s">
        <v>5338</v>
      </c>
      <c r="D2535" s="5">
        <v>31.91</v>
      </c>
      <c r="E2535" s="5">
        <v>1286.1154781499999</v>
      </c>
      <c r="F2535" s="3" t="s">
        <v>4470</v>
      </c>
      <c r="G2535" s="3" t="s">
        <v>4512</v>
      </c>
      <c r="H2535" s="3" t="s">
        <v>4513</v>
      </c>
      <c r="I2535" s="3" t="s">
        <v>4643</v>
      </c>
      <c r="J2535" s="3" t="s">
        <v>4813</v>
      </c>
      <c r="K2535" s="6">
        <v>128293</v>
      </c>
      <c r="L2535" s="6">
        <v>115177</v>
      </c>
      <c r="M2535" s="6">
        <v>-34971</v>
      </c>
      <c r="N2535" s="6">
        <v>-38307</v>
      </c>
      <c r="O2535" s="6">
        <v>-39082</v>
      </c>
      <c r="P2535" s="6">
        <v>-42368</v>
      </c>
      <c r="Q2535" s="6">
        <v>-30694</v>
      </c>
      <c r="R2535" s="6">
        <v>-36771</v>
      </c>
      <c r="S2535" s="6">
        <v>-20987</v>
      </c>
      <c r="T2535" s="6">
        <v>-29619</v>
      </c>
      <c r="U2535" s="6" t="s">
        <v>4474</v>
      </c>
      <c r="V2535" s="6" t="s">
        <v>4474</v>
      </c>
      <c r="W2535" s="6">
        <v>310469</v>
      </c>
      <c r="X2535" s="6">
        <v>305499</v>
      </c>
      <c r="Y2535" s="6">
        <v>286768</v>
      </c>
      <c r="Z2535" s="6">
        <v>281223</v>
      </c>
      <c r="AA2535" s="6">
        <v>22638</v>
      </c>
      <c r="AB2535" s="6">
        <v>19618</v>
      </c>
      <c r="AC2535" s="6">
        <v>40254105</v>
      </c>
      <c r="AD2535" s="6">
        <v>39617334</v>
      </c>
      <c r="AF2535">
        <f>Q2535/W2535</f>
        <v>-9.8863332571045737E-2</v>
      </c>
      <c r="AG2535">
        <f>R2535/X2535</f>
        <v>-0.12036373277817604</v>
      </c>
      <c r="AH2535" t="e">
        <f>U2535/W2535</f>
        <v>#VALUE!</v>
      </c>
      <c r="AI2535" t="e">
        <f>V2535/X2535</f>
        <v>#VALUE!</v>
      </c>
      <c r="AJ2535">
        <f>Y2535/AA2535</f>
        <v>12.667550136937892</v>
      </c>
      <c r="AK2535">
        <f>Z2535/AB2535</f>
        <v>14.334947497196453</v>
      </c>
      <c r="AL2535">
        <f>O2535/K2535</f>
        <v>-0.30463080604553638</v>
      </c>
      <c r="AM2535">
        <f>P2535/L2535</f>
        <v>-0.36785122029571876</v>
      </c>
      <c r="AN2535">
        <f>K2535/W2535</f>
        <v>0.41322322035372294</v>
      </c>
      <c r="AO2535">
        <f>L2535/X2535</f>
        <v>0.37701269071257187</v>
      </c>
      <c r="AP2535">
        <f>IF(OR(Q2535&lt;0, Q2535="NA"), 0, 1)</f>
        <v>0</v>
      </c>
      <c r="AQ2535">
        <f>IF(OR(S2535&lt;0, S2535="NA"), 0, 1)</f>
        <v>0</v>
      </c>
      <c r="AR2535">
        <f>IFERROR(IF((AF2535-AG2535)&gt;0,1,0),0)</f>
        <v>1</v>
      </c>
      <c r="AS2535">
        <f>IFERROR(IF((S2535-Q2535)&gt;0,1,0),0)</f>
        <v>1</v>
      </c>
      <c r="AT2535">
        <f>IFERROR(IF((AH2535-AI2535)&lt;0,1,0),0)</f>
        <v>0</v>
      </c>
      <c r="AU2535">
        <f>IFERROR(IF((AJ2535-AK2535)&gt;0,1,0),0)</f>
        <v>0</v>
      </c>
      <c r="AV2535">
        <f>IFERROR(IF((AL2535-AM2535)&gt;0,1,0),0)</f>
        <v>1</v>
      </c>
      <c r="AW2535">
        <f>IFERROR(IF((AN2535-AO2535)&gt;0,1,0),0)</f>
        <v>1</v>
      </c>
      <c r="AX2535">
        <f>IFERROR(IF((AC2535-AD2535)&lt;0,1,0),0)</f>
        <v>0</v>
      </c>
      <c r="AY2535">
        <f>SUM(AP2535:AX2535)</f>
        <v>4</v>
      </c>
    </row>
    <row r="2536" spans="1:51" x14ac:dyDescent="0.45">
      <c r="A2536" s="1" t="s">
        <v>3450</v>
      </c>
      <c r="B2536" s="2">
        <v>4150169</v>
      </c>
      <c r="C2536" s="3" t="s">
        <v>5337</v>
      </c>
      <c r="D2536" s="5">
        <v>20.149999999999999</v>
      </c>
      <c r="E2536" s="5">
        <v>641.71940755000003</v>
      </c>
      <c r="F2536" s="3" t="s">
        <v>4583</v>
      </c>
      <c r="G2536" s="3" t="s">
        <v>4583</v>
      </c>
      <c r="H2536" s="3" t="s">
        <v>4602</v>
      </c>
      <c r="I2536" s="3" t="s">
        <v>4635</v>
      </c>
      <c r="J2536" s="3" t="s">
        <v>5240</v>
      </c>
      <c r="K2536" s="6">
        <v>4703700</v>
      </c>
      <c r="L2536" s="6">
        <v>4823800</v>
      </c>
      <c r="M2536" s="6">
        <v>151400</v>
      </c>
      <c r="N2536" s="6">
        <v>212000</v>
      </c>
      <c r="O2536" s="6">
        <v>76400</v>
      </c>
      <c r="P2536" s="6">
        <v>142900</v>
      </c>
      <c r="Q2536" s="6">
        <v>22900</v>
      </c>
      <c r="R2536" s="6">
        <v>64200</v>
      </c>
      <c r="S2536" s="6">
        <v>202800</v>
      </c>
      <c r="T2536" s="6">
        <v>147500</v>
      </c>
      <c r="U2536" s="6">
        <v>520300</v>
      </c>
      <c r="V2536" s="6">
        <v>524000</v>
      </c>
      <c r="W2536" s="6">
        <v>2533300</v>
      </c>
      <c r="X2536" s="6">
        <v>2591200</v>
      </c>
      <c r="Y2536" s="6">
        <v>1301400</v>
      </c>
      <c r="Z2536" s="6">
        <v>1389100</v>
      </c>
      <c r="AA2536" s="6">
        <v>585100</v>
      </c>
      <c r="AB2536" s="6">
        <v>583000</v>
      </c>
      <c r="AC2536" s="6">
        <v>31844922</v>
      </c>
      <c r="AD2536" s="6">
        <v>33692179</v>
      </c>
      <c r="AF2536">
        <f>Q2536/W2536</f>
        <v>9.0395926262187669E-3</v>
      </c>
      <c r="AG2536">
        <f>R2536/X2536</f>
        <v>2.477616548317382E-2</v>
      </c>
      <c r="AH2536">
        <f>U2536/W2536</f>
        <v>0.20538428137212331</v>
      </c>
      <c r="AI2536">
        <f>V2536/X2536</f>
        <v>0.20222290830503242</v>
      </c>
      <c r="AJ2536">
        <f>Y2536/AA2536</f>
        <v>2.2242351734746197</v>
      </c>
      <c r="AK2536">
        <f>Z2536/AB2536</f>
        <v>2.3826758147512863</v>
      </c>
      <c r="AL2536">
        <f>O2536/K2536</f>
        <v>1.624253247443502E-2</v>
      </c>
      <c r="AM2536">
        <f>P2536/L2536</f>
        <v>2.9623947924872506E-2</v>
      </c>
      <c r="AN2536">
        <f>K2536/W2536</f>
        <v>1.8567481151067777</v>
      </c>
      <c r="AO2536">
        <f>L2536/X2536</f>
        <v>1.8616085211485027</v>
      </c>
      <c r="AP2536">
        <f>IF(OR(Q2536&lt;0, Q2536="NA"), 0, 1)</f>
        <v>1</v>
      </c>
      <c r="AQ2536">
        <f>IF(OR(S2536&lt;0, S2536="NA"), 0, 1)</f>
        <v>1</v>
      </c>
      <c r="AR2536">
        <f>IFERROR(IF((AF2536-AG2536)&gt;0,1,0),0)</f>
        <v>0</v>
      </c>
      <c r="AS2536">
        <f>IFERROR(IF((S2536-Q2536)&gt;0,1,0),0)</f>
        <v>1</v>
      </c>
      <c r="AT2536">
        <f>IFERROR(IF((AH2536-AI2536)&lt;0,1,0),0)</f>
        <v>0</v>
      </c>
      <c r="AU2536">
        <f>IFERROR(IF((AJ2536-AK2536)&gt;0,1,0),0)</f>
        <v>0</v>
      </c>
      <c r="AV2536">
        <f>IFERROR(IF((AL2536-AM2536)&gt;0,1,0),0)</f>
        <v>0</v>
      </c>
      <c r="AW2536">
        <f>IFERROR(IF((AN2536-AO2536)&gt;0,1,0),0)</f>
        <v>0</v>
      </c>
      <c r="AX2536">
        <f>IFERROR(IF((AC2536-AD2536)&lt;0,1,0),0)</f>
        <v>1</v>
      </c>
      <c r="AY2536">
        <f>SUM(AP2536:AX2536)</f>
        <v>4</v>
      </c>
    </row>
    <row r="2537" spans="1:51" x14ac:dyDescent="0.45">
      <c r="A2537" s="1" t="s">
        <v>3454</v>
      </c>
      <c r="B2537" s="2">
        <v>5721095</v>
      </c>
      <c r="C2537" s="3" t="s">
        <v>5337</v>
      </c>
      <c r="D2537" s="5">
        <v>7.78</v>
      </c>
      <c r="E2537" s="5">
        <v>330.87945553999998</v>
      </c>
      <c r="F2537" s="3" t="s">
        <v>4480</v>
      </c>
      <c r="G2537" s="3" t="s">
        <v>4491</v>
      </c>
      <c r="H2537" s="3" t="s">
        <v>4492</v>
      </c>
      <c r="I2537" s="3" t="s">
        <v>4493</v>
      </c>
      <c r="J2537" s="3"/>
      <c r="K2537" s="6">
        <v>39542.324999999997</v>
      </c>
      <c r="L2537" s="6">
        <v>38633.298000000003</v>
      </c>
      <c r="M2537" s="6" t="s">
        <v>4474</v>
      </c>
      <c r="N2537" s="6" t="s">
        <v>4474</v>
      </c>
      <c r="O2537" s="6">
        <v>12029.960999999999</v>
      </c>
      <c r="P2537" s="6">
        <v>24868.044999999998</v>
      </c>
      <c r="Q2537" s="6">
        <v>37524.584999999999</v>
      </c>
      <c r="R2537" s="6">
        <v>25933.164000000001</v>
      </c>
      <c r="S2537" s="6">
        <v>36366.343000000001</v>
      </c>
      <c r="T2537" s="6">
        <v>-38555.319000000003</v>
      </c>
      <c r="U2537" s="6" t="s">
        <v>4474</v>
      </c>
      <c r="V2537" s="6" t="s">
        <v>4474</v>
      </c>
      <c r="W2537" s="6">
        <v>707670.40399999998</v>
      </c>
      <c r="X2537" s="6">
        <v>707670.40399999998</v>
      </c>
      <c r="Y2537" s="6">
        <v>367110.80099999998</v>
      </c>
      <c r="Z2537" s="6">
        <v>367110.80099999998</v>
      </c>
      <c r="AA2537" s="6">
        <v>364519</v>
      </c>
      <c r="AB2537" s="6">
        <v>364519</v>
      </c>
      <c r="AC2537" s="6">
        <v>42529493</v>
      </c>
      <c r="AD2537" s="6">
        <v>42529493</v>
      </c>
      <c r="AF2537">
        <f>Q2537/W2537</f>
        <v>5.3025511294379352E-2</v>
      </c>
      <c r="AG2537">
        <f>R2537/X2537</f>
        <v>3.6645822480941288E-2</v>
      </c>
      <c r="AH2537" t="e">
        <f>U2537/W2537</f>
        <v>#VALUE!</v>
      </c>
      <c r="AI2537" t="e">
        <f>V2537/X2537</f>
        <v>#VALUE!</v>
      </c>
      <c r="AJ2537">
        <f>Y2537/AA2537</f>
        <v>1.0071101945303262</v>
      </c>
      <c r="AK2537">
        <f>Z2537/AB2537</f>
        <v>1.0071101945303262</v>
      </c>
      <c r="AL2537">
        <f>O2537/K2537</f>
        <v>0.304229986476516</v>
      </c>
      <c r="AM2537">
        <f>P2537/L2537</f>
        <v>0.64369459216243963</v>
      </c>
      <c r="AN2537">
        <f>K2537/W2537</f>
        <v>5.5876753890643137E-2</v>
      </c>
      <c r="AO2537">
        <f>L2537/X2537</f>
        <v>5.4592219459272458E-2</v>
      </c>
      <c r="AP2537">
        <f>IF(OR(Q2537&lt;0, Q2537="NA"), 0, 1)</f>
        <v>1</v>
      </c>
      <c r="AQ2537">
        <f>IF(OR(S2537&lt;0, S2537="NA"), 0, 1)</f>
        <v>1</v>
      </c>
      <c r="AR2537">
        <f>IFERROR(IF((AF2537-AG2537)&gt;0,1,0),0)</f>
        <v>1</v>
      </c>
      <c r="AS2537">
        <f>IFERROR(IF((S2537-Q2537)&gt;0,1,0),0)</f>
        <v>0</v>
      </c>
      <c r="AT2537">
        <f>IFERROR(IF((AH2537-AI2537)&lt;0,1,0),0)</f>
        <v>0</v>
      </c>
      <c r="AU2537">
        <f>IFERROR(IF((AJ2537-AK2537)&gt;0,1,0),0)</f>
        <v>0</v>
      </c>
      <c r="AV2537">
        <f>IFERROR(IF((AL2537-AM2537)&gt;0,1,0),0)</f>
        <v>0</v>
      </c>
      <c r="AW2537">
        <f>IFERROR(IF((AN2537-AO2537)&gt;0,1,0),0)</f>
        <v>1</v>
      </c>
      <c r="AX2537">
        <f>IFERROR(IF((AC2537-AD2537)&lt;0,1,0),0)</f>
        <v>0</v>
      </c>
      <c r="AY2537">
        <f>SUM(AP2537:AX2537)</f>
        <v>4</v>
      </c>
    </row>
    <row r="2538" spans="1:51" x14ac:dyDescent="0.45">
      <c r="A2538" s="1" t="s">
        <v>3456</v>
      </c>
      <c r="B2538" s="2">
        <v>4979305</v>
      </c>
      <c r="C2538" s="3" t="s">
        <v>5337</v>
      </c>
      <c r="D2538" s="5">
        <v>65.62</v>
      </c>
      <c r="E2538" s="5">
        <v>956.69661889999998</v>
      </c>
      <c r="F2538" s="3" t="s">
        <v>4654</v>
      </c>
      <c r="G2538" s="3" t="s">
        <v>4654</v>
      </c>
      <c r="H2538" s="3" t="s">
        <v>4655</v>
      </c>
      <c r="I2538" s="3" t="s">
        <v>4717</v>
      </c>
      <c r="J2538" s="3" t="s">
        <v>4718</v>
      </c>
      <c r="K2538" s="6">
        <v>97974.633000000002</v>
      </c>
      <c r="L2538" s="6">
        <v>92537.909</v>
      </c>
      <c r="M2538" s="6" t="s">
        <v>4474</v>
      </c>
      <c r="N2538" s="6" t="s">
        <v>4474</v>
      </c>
      <c r="O2538" s="6">
        <v>95253.513000000006</v>
      </c>
      <c r="P2538" s="6">
        <v>89910.508000000002</v>
      </c>
      <c r="Q2538" s="6">
        <v>94619.327999999994</v>
      </c>
      <c r="R2538" s="6">
        <v>89276.323000000004</v>
      </c>
      <c r="S2538" s="6" t="s">
        <v>4474</v>
      </c>
      <c r="T2538" s="6" t="s">
        <v>4474</v>
      </c>
      <c r="U2538" s="6" t="s">
        <v>4474</v>
      </c>
      <c r="V2538" s="6" t="s">
        <v>4474</v>
      </c>
      <c r="W2538" s="6">
        <v>8746.2469999999994</v>
      </c>
      <c r="X2538" s="6">
        <v>8447.6309999999994</v>
      </c>
      <c r="Y2538" s="6">
        <v>8666.3250000000007</v>
      </c>
      <c r="Z2538" s="6">
        <v>8362.5640000000003</v>
      </c>
      <c r="AA2538" s="6">
        <v>216</v>
      </c>
      <c r="AB2538" s="6">
        <v>208</v>
      </c>
      <c r="AC2538" s="6">
        <v>14579345</v>
      </c>
      <c r="AD2538" s="6">
        <v>14579345</v>
      </c>
      <c r="AF2538">
        <f>Q2538/W2538</f>
        <v>10.818277599523544</v>
      </c>
      <c r="AG2538">
        <f>R2538/X2538</f>
        <v>10.568208175759572</v>
      </c>
      <c r="AH2538" t="e">
        <f>U2538/W2538</f>
        <v>#VALUE!</v>
      </c>
      <c r="AI2538" t="e">
        <f>V2538/X2538</f>
        <v>#VALUE!</v>
      </c>
      <c r="AJ2538">
        <f>Y2538/AA2538</f>
        <v>40.121875000000003</v>
      </c>
      <c r="AK2538">
        <f>Z2538/AB2538</f>
        <v>40.20463461538462</v>
      </c>
      <c r="AL2538">
        <f>O2538/K2538</f>
        <v>0.97222628024541824</v>
      </c>
      <c r="AM2538">
        <f>P2538/L2538</f>
        <v>0.97160730096030157</v>
      </c>
      <c r="AN2538">
        <f>K2538/W2538</f>
        <v>11.201905571612603</v>
      </c>
      <c r="AO2538">
        <f>L2538/X2538</f>
        <v>10.954302928241066</v>
      </c>
      <c r="AP2538">
        <f>IF(OR(Q2538&lt;0, Q2538="NA"), 0, 1)</f>
        <v>1</v>
      </c>
      <c r="AQ2538">
        <f>IF(OR(S2538&lt;0, S2538="NA"), 0, 1)</f>
        <v>0</v>
      </c>
      <c r="AR2538">
        <f>IFERROR(IF((AF2538-AG2538)&gt;0,1,0),0)</f>
        <v>1</v>
      </c>
      <c r="AS2538">
        <f>IFERROR(IF((S2538-Q2538)&gt;0,1,0),0)</f>
        <v>0</v>
      </c>
      <c r="AT2538">
        <f>IFERROR(IF((AH2538-AI2538)&lt;0,1,0),0)</f>
        <v>0</v>
      </c>
      <c r="AU2538">
        <f>IFERROR(IF((AJ2538-AK2538)&gt;0,1,0),0)</f>
        <v>0</v>
      </c>
      <c r="AV2538">
        <f>IFERROR(IF((AL2538-AM2538)&gt;0,1,0),0)</f>
        <v>1</v>
      </c>
      <c r="AW2538">
        <f>IFERROR(IF((AN2538-AO2538)&gt;0,1,0),0)</f>
        <v>1</v>
      </c>
      <c r="AX2538">
        <f>IFERROR(IF((AC2538-AD2538)&lt;0,1,0),0)</f>
        <v>0</v>
      </c>
      <c r="AY2538">
        <f>SUM(AP2538:AX2538)</f>
        <v>4</v>
      </c>
    </row>
    <row r="2539" spans="1:51" x14ac:dyDescent="0.45">
      <c r="A2539" s="1" t="s">
        <v>3461</v>
      </c>
      <c r="B2539" s="2">
        <v>4121709</v>
      </c>
      <c r="C2539" s="3" t="s">
        <v>5338</v>
      </c>
      <c r="D2539" s="7">
        <v>12.38</v>
      </c>
      <c r="E2539" s="5">
        <v>77.517134780000006</v>
      </c>
      <c r="F2539" s="3" t="s">
        <v>4665</v>
      </c>
      <c r="G2539" s="3" t="s">
        <v>4666</v>
      </c>
      <c r="H2539" s="3" t="s">
        <v>4679</v>
      </c>
      <c r="I2539" s="3" t="s">
        <v>4680</v>
      </c>
      <c r="J2539" s="3" t="s">
        <v>5242</v>
      </c>
      <c r="K2539" s="6">
        <v>110669</v>
      </c>
      <c r="L2539" s="6">
        <v>111700</v>
      </c>
      <c r="M2539" s="6">
        <v>10352</v>
      </c>
      <c r="N2539" s="6">
        <v>12066</v>
      </c>
      <c r="O2539" s="6">
        <v>5187</v>
      </c>
      <c r="P2539" s="6">
        <v>7030</v>
      </c>
      <c r="Q2539" s="6">
        <v>4692</v>
      </c>
      <c r="R2539" s="6">
        <v>6154</v>
      </c>
      <c r="S2539" s="6">
        <v>11599</v>
      </c>
      <c r="T2539" s="6">
        <v>14388</v>
      </c>
      <c r="U2539" s="6">
        <v>5000</v>
      </c>
      <c r="V2539" s="6">
        <v>5000</v>
      </c>
      <c r="W2539" s="6">
        <v>223210</v>
      </c>
      <c r="X2539" s="6">
        <v>221617</v>
      </c>
      <c r="Y2539" s="6">
        <v>48403</v>
      </c>
      <c r="Z2539" s="6">
        <v>46045</v>
      </c>
      <c r="AA2539" s="6">
        <v>18355</v>
      </c>
      <c r="AB2539" s="6">
        <v>17125</v>
      </c>
      <c r="AC2539" s="6">
        <v>6261481</v>
      </c>
      <c r="AD2539" s="6">
        <v>6261481</v>
      </c>
      <c r="AF2539">
        <f>Q2539/W2539</f>
        <v>2.1020563594821021E-2</v>
      </c>
      <c r="AG2539">
        <f>R2539/X2539</f>
        <v>2.7768627857971184E-2</v>
      </c>
      <c r="AH2539">
        <f>U2539/W2539</f>
        <v>2.2400430088257695E-2</v>
      </c>
      <c r="AI2539">
        <f>V2539/X2539</f>
        <v>2.2561446098449126E-2</v>
      </c>
      <c r="AJ2539">
        <f>Y2539/AA2539</f>
        <v>2.6370471261236719</v>
      </c>
      <c r="AK2539">
        <f>Z2539/AB2539</f>
        <v>2.6887591240875914</v>
      </c>
      <c r="AL2539">
        <f>O2539/K2539</f>
        <v>4.6869493715493947E-2</v>
      </c>
      <c r="AM2539">
        <f>P2539/L2539</f>
        <v>6.2936436884512087E-2</v>
      </c>
      <c r="AN2539">
        <f>K2539/W2539</f>
        <v>0.49580663948747816</v>
      </c>
      <c r="AO2539">
        <f>L2539/X2539</f>
        <v>0.50402270583935349</v>
      </c>
      <c r="AP2539">
        <f>IF(OR(Q2539&lt;0, Q2539="NA"), 0, 1)</f>
        <v>1</v>
      </c>
      <c r="AQ2539">
        <f>IF(OR(S2539&lt;0, S2539="NA"), 0, 1)</f>
        <v>1</v>
      </c>
      <c r="AR2539">
        <f>IFERROR(IF((AF2539-AG2539)&gt;0,1,0),0)</f>
        <v>0</v>
      </c>
      <c r="AS2539">
        <f>IFERROR(IF((S2539-Q2539)&gt;0,1,0),0)</f>
        <v>1</v>
      </c>
      <c r="AT2539">
        <f>IFERROR(IF((AH2539-AI2539)&lt;0,1,0),0)</f>
        <v>1</v>
      </c>
      <c r="AU2539">
        <f>IFERROR(IF((AJ2539-AK2539)&gt;0,1,0),0)</f>
        <v>0</v>
      </c>
      <c r="AV2539">
        <f>IFERROR(IF((AL2539-AM2539)&gt;0,1,0),0)</f>
        <v>0</v>
      </c>
      <c r="AW2539">
        <f>IFERROR(IF((AN2539-AO2539)&gt;0,1,0),0)</f>
        <v>0</v>
      </c>
      <c r="AX2539">
        <f>IFERROR(IF((AC2539-AD2539)&lt;0,1,0),0)</f>
        <v>0</v>
      </c>
      <c r="AY2539">
        <f>SUM(AP2539:AX2539)</f>
        <v>4</v>
      </c>
    </row>
    <row r="2540" spans="1:51" x14ac:dyDescent="0.45">
      <c r="A2540" s="1" t="s">
        <v>3468</v>
      </c>
      <c r="B2540" s="2">
        <v>4812067</v>
      </c>
      <c r="C2540" s="3" t="s">
        <v>5336</v>
      </c>
      <c r="D2540" s="5">
        <v>37.72</v>
      </c>
      <c r="E2540" s="5">
        <v>329.71659291999998</v>
      </c>
      <c r="F2540" s="3" t="s">
        <v>4470</v>
      </c>
      <c r="G2540" s="3" t="s">
        <v>4512</v>
      </c>
      <c r="H2540" s="3" t="s">
        <v>4513</v>
      </c>
      <c r="I2540" s="3" t="s">
        <v>4643</v>
      </c>
      <c r="J2540" s="3" t="s">
        <v>4669</v>
      </c>
      <c r="K2540" s="6">
        <v>78056.873000000007</v>
      </c>
      <c r="L2540" s="6">
        <v>72410.221999999994</v>
      </c>
      <c r="M2540" s="6">
        <v>-2252.1979999999999</v>
      </c>
      <c r="N2540" s="6">
        <v>-2659.4650000000001</v>
      </c>
      <c r="O2540" s="6">
        <v>-6661.7619999999997</v>
      </c>
      <c r="P2540" s="6">
        <v>-6962.8490000000002</v>
      </c>
      <c r="Q2540" s="6">
        <v>-8473.741</v>
      </c>
      <c r="R2540" s="6">
        <v>-6685.6379999999999</v>
      </c>
      <c r="S2540" s="6">
        <v>-1804.3630000000001</v>
      </c>
      <c r="T2540" s="6">
        <v>-2790.694</v>
      </c>
      <c r="U2540" s="6">
        <v>30076.715</v>
      </c>
      <c r="V2540" s="6">
        <v>14371.485000000001</v>
      </c>
      <c r="W2540" s="6">
        <v>88545.475999999995</v>
      </c>
      <c r="X2540" s="6">
        <v>73383.604999999996</v>
      </c>
      <c r="Y2540" s="6">
        <v>31908.407999999999</v>
      </c>
      <c r="Z2540" s="6">
        <v>20811.428</v>
      </c>
      <c r="AA2540" s="6">
        <v>14340</v>
      </c>
      <c r="AB2540" s="6">
        <v>11566</v>
      </c>
      <c r="AC2540" s="6">
        <v>8743174</v>
      </c>
      <c r="AD2540" s="6">
        <v>8746976</v>
      </c>
      <c r="AF2540">
        <f>Q2540/W2540</f>
        <v>-9.5699310487641409E-2</v>
      </c>
      <c r="AG2540">
        <f>R2540/X2540</f>
        <v>-9.110533613059757E-2</v>
      </c>
      <c r="AH2540">
        <f>U2540/W2540</f>
        <v>0.33967534377476272</v>
      </c>
      <c r="AI2540">
        <f>V2540/X2540</f>
        <v>0.19584054231186926</v>
      </c>
      <c r="AJ2540">
        <f>Y2540/AA2540</f>
        <v>2.2251330543933054</v>
      </c>
      <c r="AK2540">
        <f>Z2540/AB2540</f>
        <v>1.7993626145599171</v>
      </c>
      <c r="AL2540">
        <f>O2540/K2540</f>
        <v>-8.5344976604430453E-2</v>
      </c>
      <c r="AM2540">
        <f>P2540/L2540</f>
        <v>-9.6158371120585714E-2</v>
      </c>
      <c r="AN2540">
        <f>K2540/W2540</f>
        <v>0.881545580036184</v>
      </c>
      <c r="AO2540">
        <f>L2540/X2540</f>
        <v>0.98673568844158033</v>
      </c>
      <c r="AP2540">
        <f>IF(OR(Q2540&lt;0, Q2540="NA"), 0, 1)</f>
        <v>0</v>
      </c>
      <c r="AQ2540">
        <f>IF(OR(S2540&lt;0, S2540="NA"), 0, 1)</f>
        <v>0</v>
      </c>
      <c r="AR2540">
        <f>IFERROR(IF((AF2540-AG2540)&gt;0,1,0),0)</f>
        <v>0</v>
      </c>
      <c r="AS2540">
        <f>IFERROR(IF((S2540-Q2540)&gt;0,1,0),0)</f>
        <v>1</v>
      </c>
      <c r="AT2540">
        <f>IFERROR(IF((AH2540-AI2540)&lt;0,1,0),0)</f>
        <v>0</v>
      </c>
      <c r="AU2540">
        <f>IFERROR(IF((AJ2540-AK2540)&gt;0,1,0),0)</f>
        <v>1</v>
      </c>
      <c r="AV2540">
        <f>IFERROR(IF((AL2540-AM2540)&gt;0,1,0),0)</f>
        <v>1</v>
      </c>
      <c r="AW2540">
        <f>IFERROR(IF((AN2540-AO2540)&gt;0,1,0),0)</f>
        <v>0</v>
      </c>
      <c r="AX2540">
        <f>IFERROR(IF((AC2540-AD2540)&lt;0,1,0),0)</f>
        <v>1</v>
      </c>
      <c r="AY2540">
        <f>SUM(AP2540:AX2540)</f>
        <v>4</v>
      </c>
    </row>
    <row r="2541" spans="1:51" x14ac:dyDescent="0.45">
      <c r="A2541" s="1" t="s">
        <v>3469</v>
      </c>
      <c r="B2541" s="2">
        <v>4112996</v>
      </c>
      <c r="C2541" s="3" t="s">
        <v>5337</v>
      </c>
      <c r="D2541" s="5">
        <v>12.25</v>
      </c>
      <c r="E2541" s="5">
        <v>455.20752549999997</v>
      </c>
      <c r="F2541" s="3" t="s">
        <v>4654</v>
      </c>
      <c r="G2541" s="3" t="s">
        <v>4654</v>
      </c>
      <c r="H2541" s="3" t="s">
        <v>4655</v>
      </c>
      <c r="I2541" s="3" t="s">
        <v>4717</v>
      </c>
      <c r="J2541" s="3" t="s">
        <v>4718</v>
      </c>
      <c r="K2541" s="6">
        <v>120243</v>
      </c>
      <c r="L2541" s="6">
        <v>128335</v>
      </c>
      <c r="M2541" s="6">
        <v>64126</v>
      </c>
      <c r="N2541" s="6">
        <v>67504</v>
      </c>
      <c r="O2541" s="6">
        <v>36517</v>
      </c>
      <c r="P2541" s="6">
        <v>43991</v>
      </c>
      <c r="Q2541" s="6">
        <v>47195</v>
      </c>
      <c r="R2541" s="6">
        <v>40381</v>
      </c>
      <c r="S2541" s="6">
        <v>74159</v>
      </c>
      <c r="T2541" s="6">
        <v>78819</v>
      </c>
      <c r="U2541" s="6" t="s">
        <v>4474</v>
      </c>
      <c r="V2541" s="6" t="s">
        <v>4474</v>
      </c>
      <c r="W2541" s="6">
        <v>565240</v>
      </c>
      <c r="X2541" s="6">
        <v>529571</v>
      </c>
      <c r="Y2541" s="6">
        <v>125571</v>
      </c>
      <c r="Z2541" s="6">
        <v>237162</v>
      </c>
      <c r="AA2541" s="6">
        <v>58755</v>
      </c>
      <c r="AB2541" s="6">
        <v>46157</v>
      </c>
      <c r="AC2541" s="6">
        <v>37151000</v>
      </c>
      <c r="AD2541" s="6">
        <v>37128000</v>
      </c>
      <c r="AF2541">
        <f>Q2541/W2541</f>
        <v>8.3495506333592803E-2</v>
      </c>
      <c r="AG2541">
        <f>R2541/X2541</f>
        <v>7.6252287228719101E-2</v>
      </c>
      <c r="AH2541" t="e">
        <f>U2541/W2541</f>
        <v>#VALUE!</v>
      </c>
      <c r="AI2541" t="e">
        <f>V2541/X2541</f>
        <v>#VALUE!</v>
      </c>
      <c r="AJ2541">
        <f>Y2541/AA2541</f>
        <v>2.1371968343119736</v>
      </c>
      <c r="AK2541">
        <f>Z2541/AB2541</f>
        <v>5.1381588924756807</v>
      </c>
      <c r="AL2541">
        <f>O2541/K2541</f>
        <v>0.30369335429089428</v>
      </c>
      <c r="AM2541">
        <f>P2541/L2541</f>
        <v>0.3427825612654381</v>
      </c>
      <c r="AN2541">
        <f>K2541/W2541</f>
        <v>0.21272910622036656</v>
      </c>
      <c r="AO2541">
        <f>L2541/X2541</f>
        <v>0.2423376657709731</v>
      </c>
      <c r="AP2541">
        <f>IF(OR(Q2541&lt;0, Q2541="NA"), 0, 1)</f>
        <v>1</v>
      </c>
      <c r="AQ2541">
        <f>IF(OR(S2541&lt;0, S2541="NA"), 0, 1)</f>
        <v>1</v>
      </c>
      <c r="AR2541">
        <f>IFERROR(IF((AF2541-AG2541)&gt;0,1,0),0)</f>
        <v>1</v>
      </c>
      <c r="AS2541">
        <f>IFERROR(IF((S2541-Q2541)&gt;0,1,0),0)</f>
        <v>1</v>
      </c>
      <c r="AT2541">
        <f>IFERROR(IF((AH2541-AI2541)&lt;0,1,0),0)</f>
        <v>0</v>
      </c>
      <c r="AU2541">
        <f>IFERROR(IF((AJ2541-AK2541)&gt;0,1,0),0)</f>
        <v>0</v>
      </c>
      <c r="AV2541">
        <f>IFERROR(IF((AL2541-AM2541)&gt;0,1,0),0)</f>
        <v>0</v>
      </c>
      <c r="AW2541">
        <f>IFERROR(IF((AN2541-AO2541)&gt;0,1,0),0)</f>
        <v>0</v>
      </c>
      <c r="AX2541">
        <f>IFERROR(IF((AC2541-AD2541)&lt;0,1,0),0)</f>
        <v>0</v>
      </c>
      <c r="AY2541">
        <f>SUM(AP2541:AX2541)</f>
        <v>4</v>
      </c>
    </row>
    <row r="2542" spans="1:51" x14ac:dyDescent="0.45">
      <c r="A2542" s="1" t="s">
        <v>3470</v>
      </c>
      <c r="B2542" s="2">
        <v>100651</v>
      </c>
      <c r="C2542" s="3" t="s">
        <v>5335</v>
      </c>
      <c r="D2542" s="5">
        <v>33.880000000000003</v>
      </c>
      <c r="E2542" s="5">
        <v>1529.1973127199999</v>
      </c>
      <c r="F2542" s="3" t="s">
        <v>4480</v>
      </c>
      <c r="G2542" s="3" t="s">
        <v>4481</v>
      </c>
      <c r="H2542" s="3" t="s">
        <v>4481</v>
      </c>
      <c r="I2542" s="3" t="s">
        <v>4482</v>
      </c>
      <c r="J2542" s="3" t="s">
        <v>4484</v>
      </c>
      <c r="K2542" s="6">
        <v>396265</v>
      </c>
      <c r="L2542" s="6">
        <v>397610</v>
      </c>
      <c r="M2542" s="6" t="s">
        <v>4474</v>
      </c>
      <c r="N2542" s="6" t="s">
        <v>4474</v>
      </c>
      <c r="O2542" s="6">
        <v>458602</v>
      </c>
      <c r="P2542" s="6">
        <v>453008</v>
      </c>
      <c r="Q2542" s="6">
        <v>85488</v>
      </c>
      <c r="R2542" s="6">
        <v>90025</v>
      </c>
      <c r="S2542" s="6">
        <v>83874</v>
      </c>
      <c r="T2542" s="6">
        <v>104151</v>
      </c>
      <c r="U2542" s="6">
        <v>371251</v>
      </c>
      <c r="V2542" s="6">
        <v>371101</v>
      </c>
      <c r="W2542" s="6">
        <v>14383073</v>
      </c>
      <c r="X2542" s="6">
        <v>14008343</v>
      </c>
      <c r="Y2542" s="6" t="s">
        <v>4474</v>
      </c>
      <c r="Z2542" s="6" t="s">
        <v>4474</v>
      </c>
      <c r="AA2542" s="6" t="s">
        <v>4474</v>
      </c>
      <c r="AB2542" s="6" t="s">
        <v>4474</v>
      </c>
      <c r="AC2542" s="6">
        <v>45125078</v>
      </c>
      <c r="AD2542" s="6">
        <v>45109671</v>
      </c>
      <c r="AF2542">
        <f>Q2542/W2542</f>
        <v>5.9436533486272375E-3</v>
      </c>
      <c r="AG2542">
        <f>R2542/X2542</f>
        <v>6.4265273915694379E-3</v>
      </c>
      <c r="AH2542">
        <f>U2542/W2542</f>
        <v>2.5811660693093888E-2</v>
      </c>
      <c r="AI2542">
        <f>V2542/X2542</f>
        <v>2.6491427287295862E-2</v>
      </c>
      <c r="AJ2542" t="e">
        <f>Y2542/AA2542</f>
        <v>#VALUE!</v>
      </c>
      <c r="AK2542" t="e">
        <f>Z2542/AB2542</f>
        <v>#VALUE!</v>
      </c>
      <c r="AL2542">
        <f>O2542/K2542</f>
        <v>1.157311395152234</v>
      </c>
      <c r="AM2542">
        <f>P2542/L2542</f>
        <v>1.1393274817031764</v>
      </c>
      <c r="AN2542">
        <f>K2542/W2542</f>
        <v>2.7550788346829638E-2</v>
      </c>
      <c r="AO2542">
        <f>L2542/X2542</f>
        <v>2.8383799568585662E-2</v>
      </c>
      <c r="AP2542">
        <f>IF(OR(Q2542&lt;0, Q2542="NA"), 0, 1)</f>
        <v>1</v>
      </c>
      <c r="AQ2542">
        <f>IF(OR(S2542&lt;0, S2542="NA"), 0, 1)</f>
        <v>1</v>
      </c>
      <c r="AR2542">
        <f>IFERROR(IF((AF2542-AG2542)&gt;0,1,0),0)</f>
        <v>0</v>
      </c>
      <c r="AS2542">
        <f>IFERROR(IF((S2542-Q2542)&gt;0,1,0),0)</f>
        <v>0</v>
      </c>
      <c r="AT2542">
        <f>IFERROR(IF((AH2542-AI2542)&lt;0,1,0),0)</f>
        <v>1</v>
      </c>
      <c r="AU2542">
        <f>IFERROR(IF((AJ2542-AK2542)&gt;0,1,0),0)</f>
        <v>0</v>
      </c>
      <c r="AV2542">
        <f>IFERROR(IF((AL2542-AM2542)&gt;0,1,0),0)</f>
        <v>1</v>
      </c>
      <c r="AW2542">
        <f>IFERROR(IF((AN2542-AO2542)&gt;0,1,0),0)</f>
        <v>0</v>
      </c>
      <c r="AX2542">
        <f>IFERROR(IF((AC2542-AD2542)&lt;0,1,0),0)</f>
        <v>0</v>
      </c>
      <c r="AY2542">
        <f>SUM(AP2542:AX2542)</f>
        <v>4</v>
      </c>
    </row>
    <row r="2543" spans="1:51" x14ac:dyDescent="0.45">
      <c r="A2543" s="1" t="s">
        <v>3484</v>
      </c>
      <c r="B2543" s="2">
        <v>4066312</v>
      </c>
      <c r="C2543" s="3" t="s">
        <v>5335</v>
      </c>
      <c r="D2543" s="5">
        <v>19.32</v>
      </c>
      <c r="E2543" s="5">
        <v>542.91414071999998</v>
      </c>
      <c r="F2543" s="3" t="s">
        <v>4665</v>
      </c>
      <c r="G2543" s="3" t="s">
        <v>4666</v>
      </c>
      <c r="H2543" s="3" t="s">
        <v>4679</v>
      </c>
      <c r="I2543" s="3" t="s">
        <v>4984</v>
      </c>
      <c r="J2543" s="3" t="s">
        <v>5246</v>
      </c>
      <c r="K2543" s="6">
        <v>1580400</v>
      </c>
      <c r="L2543" s="6">
        <v>1598400</v>
      </c>
      <c r="M2543" s="6">
        <v>62100</v>
      </c>
      <c r="N2543" s="6">
        <v>79800</v>
      </c>
      <c r="O2543" s="6">
        <v>21800</v>
      </c>
      <c r="P2543" s="6">
        <v>42800</v>
      </c>
      <c r="Q2543" s="6">
        <v>-4300</v>
      </c>
      <c r="R2543" s="6">
        <v>23800</v>
      </c>
      <c r="S2543" s="6">
        <v>112300</v>
      </c>
      <c r="T2543" s="6">
        <v>150800</v>
      </c>
      <c r="U2543" s="6">
        <v>250000</v>
      </c>
      <c r="V2543" s="6">
        <v>225000</v>
      </c>
      <c r="W2543" s="6">
        <v>2036800</v>
      </c>
      <c r="X2543" s="6">
        <v>1960000</v>
      </c>
      <c r="Y2543" s="6">
        <v>811500</v>
      </c>
      <c r="Z2543" s="6">
        <v>715100</v>
      </c>
      <c r="AA2543" s="6">
        <v>655800</v>
      </c>
      <c r="AB2543" s="6">
        <v>628400</v>
      </c>
      <c r="AC2543" s="6">
        <v>28101146</v>
      </c>
      <c r="AD2543" s="6">
        <v>28137394</v>
      </c>
      <c r="AF2543">
        <f>Q2543/W2543</f>
        <v>-2.1111547525530243E-3</v>
      </c>
      <c r="AG2543">
        <f>R2543/X2543</f>
        <v>1.2142857142857143E-2</v>
      </c>
      <c r="AH2543">
        <f>U2543/W2543</f>
        <v>0.12274155538098978</v>
      </c>
      <c r="AI2543">
        <f>V2543/X2543</f>
        <v>0.11479591836734694</v>
      </c>
      <c r="AJ2543">
        <f>Y2543/AA2543</f>
        <v>1.237419945105215</v>
      </c>
      <c r="AK2543">
        <f>Z2543/AB2543</f>
        <v>1.1379694462126035</v>
      </c>
      <c r="AL2543">
        <f>O2543/K2543</f>
        <v>1.3793976208554796E-2</v>
      </c>
      <c r="AM2543">
        <f>P2543/L2543</f>
        <v>2.6776776776776777E-2</v>
      </c>
      <c r="AN2543">
        <f>K2543/W2543</f>
        <v>0.775923016496465</v>
      </c>
      <c r="AO2543">
        <f>L2543/X2543</f>
        <v>0.81551020408163266</v>
      </c>
      <c r="AP2543">
        <f>IF(OR(Q2543&lt;0, Q2543="NA"), 0, 1)</f>
        <v>0</v>
      </c>
      <c r="AQ2543">
        <f>IF(OR(S2543&lt;0, S2543="NA"), 0, 1)</f>
        <v>1</v>
      </c>
      <c r="AR2543">
        <f>IFERROR(IF((AF2543-AG2543)&gt;0,1,0),0)</f>
        <v>0</v>
      </c>
      <c r="AS2543">
        <f>IFERROR(IF((S2543-Q2543)&gt;0,1,0),0)</f>
        <v>1</v>
      </c>
      <c r="AT2543">
        <f>IFERROR(IF((AH2543-AI2543)&lt;0,1,0),0)</f>
        <v>0</v>
      </c>
      <c r="AU2543">
        <f>IFERROR(IF((AJ2543-AK2543)&gt;0,1,0),0)</f>
        <v>1</v>
      </c>
      <c r="AV2543">
        <f>IFERROR(IF((AL2543-AM2543)&gt;0,1,0),0)</f>
        <v>0</v>
      </c>
      <c r="AW2543">
        <f>IFERROR(IF((AN2543-AO2543)&gt;0,1,0),0)</f>
        <v>0</v>
      </c>
      <c r="AX2543">
        <f>IFERROR(IF((AC2543-AD2543)&lt;0,1,0),0)</f>
        <v>1</v>
      </c>
      <c r="AY2543">
        <f>SUM(AP2543:AX2543)</f>
        <v>4</v>
      </c>
    </row>
    <row r="2544" spans="1:51" x14ac:dyDescent="0.45">
      <c r="A2544" s="1" t="s">
        <v>3487</v>
      </c>
      <c r="B2544" s="2">
        <v>27376234</v>
      </c>
      <c r="C2544" s="3" t="s">
        <v>5336</v>
      </c>
      <c r="D2544" s="5">
        <v>4.37</v>
      </c>
      <c r="E2544" s="5">
        <v>38.24004334</v>
      </c>
      <c r="F2544" s="3" t="s">
        <v>4470</v>
      </c>
      <c r="G2544" s="3" t="s">
        <v>4512</v>
      </c>
      <c r="H2544" s="3" t="s">
        <v>4710</v>
      </c>
      <c r="I2544" s="3" t="s">
        <v>4710</v>
      </c>
      <c r="J2544" s="3" t="s">
        <v>4850</v>
      </c>
      <c r="K2544" s="6">
        <v>-351.608</v>
      </c>
      <c r="L2544" s="6">
        <v>-24.183</v>
      </c>
      <c r="M2544" s="6" t="s">
        <v>4474</v>
      </c>
      <c r="N2544" s="6" t="s">
        <v>4474</v>
      </c>
      <c r="O2544" s="6">
        <v>-10292.728999999999</v>
      </c>
      <c r="P2544" s="6">
        <v>-7556.616</v>
      </c>
      <c r="Q2544" s="6">
        <v>20165.486000000001</v>
      </c>
      <c r="R2544" s="6">
        <v>19823.973000000002</v>
      </c>
      <c r="S2544" s="6">
        <v>-12345.904</v>
      </c>
      <c r="T2544" s="6">
        <v>-2579.9180000000001</v>
      </c>
      <c r="U2544" s="6">
        <v>2255.848</v>
      </c>
      <c r="V2544" s="6">
        <v>1734.6610000000001</v>
      </c>
      <c r="W2544" s="6">
        <v>94259.692999999999</v>
      </c>
      <c r="X2544" s="6">
        <v>176.273</v>
      </c>
      <c r="Y2544" s="6">
        <v>7255.9160000000002</v>
      </c>
      <c r="Z2544" s="6">
        <v>114.69499999999999</v>
      </c>
      <c r="AA2544" s="6">
        <v>5413</v>
      </c>
      <c r="AB2544" s="6">
        <v>2106</v>
      </c>
      <c r="AC2544" s="6">
        <v>8605366</v>
      </c>
      <c r="AD2544" s="6">
        <v>5000000</v>
      </c>
      <c r="AF2544">
        <f>Q2544/W2544</f>
        <v>0.21393540927403615</v>
      </c>
      <c r="AG2544">
        <f>R2544/X2544</f>
        <v>112.46176669143885</v>
      </c>
      <c r="AH2544">
        <f>U2544/W2544</f>
        <v>2.3932265512470956E-2</v>
      </c>
      <c r="AI2544">
        <f>V2544/X2544</f>
        <v>9.8407640421391829</v>
      </c>
      <c r="AJ2544">
        <f>Y2544/AA2544</f>
        <v>1.340461112137447</v>
      </c>
      <c r="AK2544">
        <f>Z2544/AB2544</f>
        <v>5.4461063627730288E-2</v>
      </c>
      <c r="AL2544">
        <f>O2544/K2544</f>
        <v>29.273307205751859</v>
      </c>
      <c r="AM2544">
        <f>P2544/L2544</f>
        <v>312.47636769631561</v>
      </c>
      <c r="AN2544">
        <f>K2544/W2544</f>
        <v>-3.7302052320497161E-3</v>
      </c>
      <c r="AO2544">
        <f>L2544/X2544</f>
        <v>-0.13719060775047795</v>
      </c>
      <c r="AP2544">
        <f>IF(OR(Q2544&lt;0, Q2544="NA"), 0, 1)</f>
        <v>1</v>
      </c>
      <c r="AQ2544">
        <f>IF(OR(S2544&lt;0, S2544="NA"), 0, 1)</f>
        <v>0</v>
      </c>
      <c r="AR2544">
        <f>IFERROR(IF((AF2544-AG2544)&gt;0,1,0),0)</f>
        <v>0</v>
      </c>
      <c r="AS2544">
        <f>IFERROR(IF((S2544-Q2544)&gt;0,1,0),0)</f>
        <v>0</v>
      </c>
      <c r="AT2544">
        <f>IFERROR(IF((AH2544-AI2544)&lt;0,1,0),0)</f>
        <v>1</v>
      </c>
      <c r="AU2544">
        <f>IFERROR(IF((AJ2544-AK2544)&gt;0,1,0),0)</f>
        <v>1</v>
      </c>
      <c r="AV2544">
        <f>IFERROR(IF((AL2544-AM2544)&gt;0,1,0),0)</f>
        <v>0</v>
      </c>
      <c r="AW2544">
        <f>IFERROR(IF((AN2544-AO2544)&gt;0,1,0),0)</f>
        <v>1</v>
      </c>
      <c r="AX2544">
        <f>IFERROR(IF((AC2544-AD2544)&lt;0,1,0),0)</f>
        <v>0</v>
      </c>
      <c r="AY2544">
        <f>SUM(AP2544:AX2544)</f>
        <v>4</v>
      </c>
    </row>
    <row r="2545" spans="1:51" x14ac:dyDescent="0.45">
      <c r="A2545" s="1" t="s">
        <v>3491</v>
      </c>
      <c r="B2545" s="2">
        <v>100425</v>
      </c>
      <c r="C2545" s="3" t="s">
        <v>5335</v>
      </c>
      <c r="D2545" s="5">
        <v>26.77</v>
      </c>
      <c r="E2545" s="5">
        <v>2266.8244115299999</v>
      </c>
      <c r="F2545" s="3" t="s">
        <v>4480</v>
      </c>
      <c r="G2545" s="3" t="s">
        <v>4481</v>
      </c>
      <c r="H2545" s="3" t="s">
        <v>4481</v>
      </c>
      <c r="I2545" s="3" t="s">
        <v>4482</v>
      </c>
      <c r="J2545" s="3" t="s">
        <v>4484</v>
      </c>
      <c r="K2545" s="6">
        <v>510684</v>
      </c>
      <c r="L2545" s="6">
        <v>517439</v>
      </c>
      <c r="M2545" s="6" t="s">
        <v>4474</v>
      </c>
      <c r="N2545" s="6" t="s">
        <v>4474</v>
      </c>
      <c r="O2545" s="6">
        <v>439540</v>
      </c>
      <c r="P2545" s="6">
        <v>423867</v>
      </c>
      <c r="Q2545" s="6">
        <v>116444</v>
      </c>
      <c r="R2545" s="6">
        <v>117207</v>
      </c>
      <c r="S2545" s="6">
        <v>164792</v>
      </c>
      <c r="T2545" s="6">
        <v>174073</v>
      </c>
      <c r="U2545" s="6" t="s">
        <v>4474</v>
      </c>
      <c r="V2545" s="6" t="s">
        <v>4474</v>
      </c>
      <c r="W2545" s="6">
        <v>15168371</v>
      </c>
      <c r="X2545" s="6">
        <v>14952613</v>
      </c>
      <c r="Y2545" s="6" t="s">
        <v>4474</v>
      </c>
      <c r="Z2545" s="6" t="s">
        <v>4474</v>
      </c>
      <c r="AA2545" s="6" t="s">
        <v>4474</v>
      </c>
      <c r="AB2545" s="6" t="s">
        <v>4474</v>
      </c>
      <c r="AC2545" s="6">
        <v>85441001</v>
      </c>
      <c r="AD2545" s="6">
        <v>85299154</v>
      </c>
      <c r="AF2545">
        <f>Q2545/W2545</f>
        <v>7.676763707849709E-3</v>
      </c>
      <c r="AG2545">
        <f>R2545/X2545</f>
        <v>7.8385630658668153E-3</v>
      </c>
      <c r="AH2545" t="e">
        <f>U2545/W2545</f>
        <v>#VALUE!</v>
      </c>
      <c r="AI2545" t="e">
        <f>V2545/X2545</f>
        <v>#VALUE!</v>
      </c>
      <c r="AJ2545" t="e">
        <f>Y2545/AA2545</f>
        <v>#VALUE!</v>
      </c>
      <c r="AK2545" t="e">
        <f>Z2545/AB2545</f>
        <v>#VALUE!</v>
      </c>
      <c r="AL2545">
        <f>O2545/K2545</f>
        <v>0.86068880168558248</v>
      </c>
      <c r="AM2545">
        <f>P2545/L2545</f>
        <v>0.81916322503715411</v>
      </c>
      <c r="AN2545">
        <f>K2545/W2545</f>
        <v>3.3667689167149198E-2</v>
      </c>
      <c r="AO2545">
        <f>L2545/X2545</f>
        <v>3.4605255950916403E-2</v>
      </c>
      <c r="AP2545">
        <f>IF(OR(Q2545&lt;0, Q2545="NA"), 0, 1)</f>
        <v>1</v>
      </c>
      <c r="AQ2545">
        <f>IF(OR(S2545&lt;0, S2545="NA"), 0, 1)</f>
        <v>1</v>
      </c>
      <c r="AR2545">
        <f>IFERROR(IF((AF2545-AG2545)&gt;0,1,0),0)</f>
        <v>0</v>
      </c>
      <c r="AS2545">
        <f>IFERROR(IF((S2545-Q2545)&gt;0,1,0),0)</f>
        <v>1</v>
      </c>
      <c r="AT2545">
        <f>IFERROR(IF((AH2545-AI2545)&lt;0,1,0),0)</f>
        <v>0</v>
      </c>
      <c r="AU2545">
        <f>IFERROR(IF((AJ2545-AK2545)&gt;0,1,0),0)</f>
        <v>0</v>
      </c>
      <c r="AV2545">
        <f>IFERROR(IF((AL2545-AM2545)&gt;0,1,0),0)</f>
        <v>1</v>
      </c>
      <c r="AW2545">
        <f>IFERROR(IF((AN2545-AO2545)&gt;0,1,0),0)</f>
        <v>0</v>
      </c>
      <c r="AX2545">
        <f>IFERROR(IF((AC2545-AD2545)&lt;0,1,0),0)</f>
        <v>0</v>
      </c>
      <c r="AY2545">
        <f>SUM(AP2545:AX2545)</f>
        <v>4</v>
      </c>
    </row>
    <row r="2546" spans="1:51" x14ac:dyDescent="0.45">
      <c r="A2546" s="1" t="s">
        <v>3507</v>
      </c>
      <c r="B2546" s="2">
        <v>4057062</v>
      </c>
      <c r="C2546" s="3" t="s">
        <v>5337</v>
      </c>
      <c r="D2546" s="5">
        <v>82.8</v>
      </c>
      <c r="E2546" s="5">
        <v>52445.459059200002</v>
      </c>
      <c r="F2546" s="3" t="s">
        <v>4651</v>
      </c>
      <c r="G2546" s="3" t="s">
        <v>4651</v>
      </c>
      <c r="H2546" s="3" t="s">
        <v>4688</v>
      </c>
      <c r="I2546" s="3" t="s">
        <v>4688</v>
      </c>
      <c r="J2546" s="3" t="s">
        <v>4653</v>
      </c>
      <c r="K2546" s="6">
        <v>12918000</v>
      </c>
      <c r="L2546" s="6">
        <v>13476000</v>
      </c>
      <c r="M2546" s="6">
        <v>4931000</v>
      </c>
      <c r="N2546" s="6">
        <v>5040000</v>
      </c>
      <c r="O2546" s="6">
        <v>2544000</v>
      </c>
      <c r="P2546" s="6">
        <v>2704000</v>
      </c>
      <c r="Q2546" s="6">
        <v>3365000</v>
      </c>
      <c r="R2546" s="6">
        <v>3461000</v>
      </c>
      <c r="S2546" s="6">
        <v>4631000</v>
      </c>
      <c r="T2546" s="6">
        <v>5001000</v>
      </c>
      <c r="U2546" s="6">
        <v>29996000</v>
      </c>
      <c r="V2546" s="6">
        <v>27949000</v>
      </c>
      <c r="W2546" s="6">
        <v>93748000</v>
      </c>
      <c r="X2546" s="6">
        <v>90473000</v>
      </c>
      <c r="Y2546" s="6">
        <v>5099000</v>
      </c>
      <c r="Z2546" s="6">
        <v>4378000</v>
      </c>
      <c r="AA2546" s="6">
        <v>9843000</v>
      </c>
      <c r="AB2546" s="6">
        <v>9540000</v>
      </c>
      <c r="AC2546" s="6">
        <v>633214870</v>
      </c>
      <c r="AD2546" s="6">
        <v>632921816</v>
      </c>
      <c r="AF2546">
        <f>Q2546/W2546</f>
        <v>3.5894099074113582E-2</v>
      </c>
      <c r="AG2546">
        <f>R2546/X2546</f>
        <v>3.8254506869452767E-2</v>
      </c>
      <c r="AH2546">
        <f>U2546/W2546</f>
        <v>0.31996415923539701</v>
      </c>
      <c r="AI2546">
        <f>V2546/X2546</f>
        <v>0.30892089352624541</v>
      </c>
      <c r="AJ2546">
        <f>Y2546/AA2546</f>
        <v>0.51803311998374479</v>
      </c>
      <c r="AK2546">
        <f>Z2546/AB2546</f>
        <v>0.45890985324947592</v>
      </c>
      <c r="AL2546">
        <f>O2546/K2546</f>
        <v>0.19693450998606596</v>
      </c>
      <c r="AM2546">
        <f>P2546/L2546</f>
        <v>0.20065301276343128</v>
      </c>
      <c r="AN2546">
        <f>K2546/W2546</f>
        <v>0.13779493962537867</v>
      </c>
      <c r="AO2546">
        <f>L2546/X2546</f>
        <v>0.14895051562344566</v>
      </c>
      <c r="AP2546">
        <f>IF(OR(Q2546&lt;0, Q2546="NA"), 0, 1)</f>
        <v>1</v>
      </c>
      <c r="AQ2546">
        <f>IF(OR(S2546&lt;0, S2546="NA"), 0, 1)</f>
        <v>1</v>
      </c>
      <c r="AR2546">
        <f>IFERROR(IF((AF2546-AG2546)&gt;0,1,0),0)</f>
        <v>0</v>
      </c>
      <c r="AS2546">
        <f>IFERROR(IF((S2546-Q2546)&gt;0,1,0),0)</f>
        <v>1</v>
      </c>
      <c r="AT2546">
        <f>IFERROR(IF((AH2546-AI2546)&lt;0,1,0),0)</f>
        <v>0</v>
      </c>
      <c r="AU2546">
        <f>IFERROR(IF((AJ2546-AK2546)&gt;0,1,0),0)</f>
        <v>1</v>
      </c>
      <c r="AV2546">
        <f>IFERROR(IF((AL2546-AM2546)&gt;0,1,0),0)</f>
        <v>0</v>
      </c>
      <c r="AW2546">
        <f>IFERROR(IF((AN2546-AO2546)&gt;0,1,0),0)</f>
        <v>0</v>
      </c>
      <c r="AX2546">
        <f>IFERROR(IF((AC2546-AD2546)&lt;0,1,0),0)</f>
        <v>0</v>
      </c>
      <c r="AY2546">
        <f>SUM(AP2546:AX2546)</f>
        <v>4</v>
      </c>
    </row>
    <row r="2547" spans="1:51" x14ac:dyDescent="0.45">
      <c r="A2547" s="1" t="s">
        <v>3508</v>
      </c>
      <c r="B2547" s="2">
        <v>27837950</v>
      </c>
      <c r="C2547" s="3" t="s">
        <v>5337</v>
      </c>
      <c r="D2547" s="5">
        <v>15.74</v>
      </c>
      <c r="E2547" s="5">
        <v>2309.0857024000002</v>
      </c>
      <c r="F2547" s="3" t="s">
        <v>4500</v>
      </c>
      <c r="G2547" s="3" t="s">
        <v>4501</v>
      </c>
      <c r="H2547" s="3" t="s">
        <v>4502</v>
      </c>
      <c r="I2547" s="3" t="s">
        <v>4538</v>
      </c>
      <c r="J2547" s="3" t="s">
        <v>4504</v>
      </c>
      <c r="K2547" s="6">
        <v>357567</v>
      </c>
      <c r="L2547" s="6">
        <v>338875</v>
      </c>
      <c r="M2547" s="6">
        <v>18800</v>
      </c>
      <c r="N2547" s="6">
        <v>17936</v>
      </c>
      <c r="O2547" s="6">
        <v>11514</v>
      </c>
      <c r="P2547" s="6">
        <v>11367</v>
      </c>
      <c r="Q2547" s="6">
        <v>10956</v>
      </c>
      <c r="R2547" s="6">
        <v>14453</v>
      </c>
      <c r="S2547" s="6">
        <v>46616</v>
      </c>
      <c r="T2547" s="6">
        <v>44831</v>
      </c>
      <c r="U2547" s="6" t="s">
        <v>4474</v>
      </c>
      <c r="V2547" s="6" t="s">
        <v>4474</v>
      </c>
      <c r="W2547" s="6">
        <v>383797</v>
      </c>
      <c r="X2547" s="6">
        <v>372948</v>
      </c>
      <c r="Y2547" s="6">
        <v>272407</v>
      </c>
      <c r="Z2547" s="6">
        <v>280598</v>
      </c>
      <c r="AA2547" s="6">
        <v>113051</v>
      </c>
      <c r="AB2547" s="6">
        <v>112006</v>
      </c>
      <c r="AC2547" s="6">
        <v>146572682</v>
      </c>
      <c r="AD2547" s="6">
        <v>146133698</v>
      </c>
      <c r="AF2547">
        <f>Q2547/W2547</f>
        <v>2.8546340904175904E-2</v>
      </c>
      <c r="AG2547">
        <f>R2547/X2547</f>
        <v>3.8753391893776079E-2</v>
      </c>
      <c r="AH2547" t="e">
        <f>U2547/W2547</f>
        <v>#VALUE!</v>
      </c>
      <c r="AI2547" t="e">
        <f>V2547/X2547</f>
        <v>#VALUE!</v>
      </c>
      <c r="AJ2547">
        <f>Y2547/AA2547</f>
        <v>2.4095939000981859</v>
      </c>
      <c r="AK2547">
        <f>Z2547/AB2547</f>
        <v>2.5052050782993769</v>
      </c>
      <c r="AL2547">
        <f>O2547/K2547</f>
        <v>3.2200958142110429E-2</v>
      </c>
      <c r="AM2547">
        <f>P2547/L2547</f>
        <v>3.354334194024345E-2</v>
      </c>
      <c r="AN2547">
        <f>K2547/W2547</f>
        <v>0.93165657886851638</v>
      </c>
      <c r="AO2547">
        <f>L2547/X2547</f>
        <v>0.90863873784012783</v>
      </c>
      <c r="AP2547">
        <f>IF(OR(Q2547&lt;0, Q2547="NA"), 0, 1)</f>
        <v>1</v>
      </c>
      <c r="AQ2547">
        <f>IF(OR(S2547&lt;0, S2547="NA"), 0, 1)</f>
        <v>1</v>
      </c>
      <c r="AR2547">
        <f>IFERROR(IF((AF2547-AG2547)&gt;0,1,0),0)</f>
        <v>0</v>
      </c>
      <c r="AS2547">
        <f>IFERROR(IF((S2547-Q2547)&gt;0,1,0),0)</f>
        <v>1</v>
      </c>
      <c r="AT2547">
        <f>IFERROR(IF((AH2547-AI2547)&lt;0,1,0),0)</f>
        <v>0</v>
      </c>
      <c r="AU2547">
        <f>IFERROR(IF((AJ2547-AK2547)&gt;0,1,0),0)</f>
        <v>0</v>
      </c>
      <c r="AV2547">
        <f>IFERROR(IF((AL2547-AM2547)&gt;0,1,0),0)</f>
        <v>0</v>
      </c>
      <c r="AW2547">
        <f>IFERROR(IF((AN2547-AO2547)&gt;0,1,0),0)</f>
        <v>1</v>
      </c>
      <c r="AX2547">
        <f>IFERROR(IF((AC2547-AD2547)&lt;0,1,0),0)</f>
        <v>0</v>
      </c>
      <c r="AY2547">
        <f>SUM(AP2547:AX2547)</f>
        <v>4</v>
      </c>
    </row>
    <row r="2548" spans="1:51" x14ac:dyDescent="0.45">
      <c r="A2548" s="1" t="s">
        <v>3514</v>
      </c>
      <c r="B2548" s="2">
        <v>5263639</v>
      </c>
      <c r="C2548" s="3" t="s">
        <v>5337</v>
      </c>
      <c r="D2548" s="5">
        <v>23.22</v>
      </c>
      <c r="E2548" s="5">
        <v>7461.5494906800004</v>
      </c>
      <c r="F2548" s="3" t="s">
        <v>4500</v>
      </c>
      <c r="G2548" s="3" t="s">
        <v>4501</v>
      </c>
      <c r="H2548" s="3" t="s">
        <v>4502</v>
      </c>
      <c r="I2548" s="3" t="s">
        <v>4503</v>
      </c>
      <c r="J2548" s="3" t="s">
        <v>4504</v>
      </c>
      <c r="K2548" s="6">
        <v>770115</v>
      </c>
      <c r="L2548" s="6">
        <v>723632</v>
      </c>
      <c r="M2548" s="6">
        <v>-290870</v>
      </c>
      <c r="N2548" s="6">
        <v>-283933</v>
      </c>
      <c r="O2548" s="6">
        <v>-325958</v>
      </c>
      <c r="P2548" s="6">
        <v>-318232</v>
      </c>
      <c r="Q2548" s="6">
        <v>-289635</v>
      </c>
      <c r="R2548" s="6">
        <v>-281575</v>
      </c>
      <c r="S2548" s="6">
        <v>30947</v>
      </c>
      <c r="T2548" s="6">
        <v>15891</v>
      </c>
      <c r="U2548" s="6" t="s">
        <v>4474</v>
      </c>
      <c r="V2548" s="6" t="s">
        <v>4474</v>
      </c>
      <c r="W2548" s="6">
        <v>2367020</v>
      </c>
      <c r="X2548" s="6">
        <v>2347119</v>
      </c>
      <c r="Y2548" s="6">
        <v>990991</v>
      </c>
      <c r="Z2548" s="6">
        <v>1021276</v>
      </c>
      <c r="AA2548" s="6">
        <v>607483</v>
      </c>
      <c r="AB2548" s="6">
        <v>587908</v>
      </c>
      <c r="AC2548" s="6">
        <v>320113783</v>
      </c>
      <c r="AD2548" s="6">
        <v>315927204</v>
      </c>
      <c r="AF2548">
        <f>Q2548/W2548</f>
        <v>-0.12236271767876908</v>
      </c>
      <c r="AG2548">
        <f>R2548/X2548</f>
        <v>-0.11996622241991139</v>
      </c>
      <c r="AH2548" t="e">
        <f>U2548/W2548</f>
        <v>#VALUE!</v>
      </c>
      <c r="AI2548" t="e">
        <f>V2548/X2548</f>
        <v>#VALUE!</v>
      </c>
      <c r="AJ2548">
        <f>Y2548/AA2548</f>
        <v>1.6313065550805537</v>
      </c>
      <c r="AK2548">
        <f>Z2548/AB2548</f>
        <v>1.7371357423270308</v>
      </c>
      <c r="AL2548">
        <f>O2548/K2548</f>
        <v>-0.42325886393590567</v>
      </c>
      <c r="AM2548">
        <f>P2548/L2548</f>
        <v>-0.43977049107833815</v>
      </c>
      <c r="AN2548">
        <f>K2548/W2548</f>
        <v>0.32535213052699175</v>
      </c>
      <c r="AO2548">
        <f>L2548/X2548</f>
        <v>0.3083064812649039</v>
      </c>
      <c r="AP2548">
        <f>IF(OR(Q2548&lt;0, Q2548="NA"), 0, 1)</f>
        <v>0</v>
      </c>
      <c r="AQ2548">
        <f>IF(OR(S2548&lt;0, S2548="NA"), 0, 1)</f>
        <v>1</v>
      </c>
      <c r="AR2548">
        <f>IFERROR(IF((AF2548-AG2548)&gt;0,1,0),0)</f>
        <v>0</v>
      </c>
      <c r="AS2548">
        <f>IFERROR(IF((S2548-Q2548)&gt;0,1,0),0)</f>
        <v>1</v>
      </c>
      <c r="AT2548">
        <f>IFERROR(IF((AH2548-AI2548)&lt;0,1,0),0)</f>
        <v>0</v>
      </c>
      <c r="AU2548">
        <f>IFERROR(IF((AJ2548-AK2548)&gt;0,1,0),0)</f>
        <v>0</v>
      </c>
      <c r="AV2548">
        <f>IFERROR(IF((AL2548-AM2548)&gt;0,1,0),0)</f>
        <v>1</v>
      </c>
      <c r="AW2548">
        <f>IFERROR(IF((AN2548-AO2548)&gt;0,1,0),0)</f>
        <v>1</v>
      </c>
      <c r="AX2548">
        <f>IFERROR(IF((AC2548-AD2548)&lt;0,1,0),0)</f>
        <v>0</v>
      </c>
      <c r="AY2548">
        <f>SUM(AP2548:AX2548)</f>
        <v>4</v>
      </c>
    </row>
    <row r="2549" spans="1:51" x14ac:dyDescent="0.45">
      <c r="A2549" s="1" t="s">
        <v>3518</v>
      </c>
      <c r="B2549" s="2">
        <v>4024109</v>
      </c>
      <c r="C2549" s="3" t="s">
        <v>5337</v>
      </c>
      <c r="D2549" s="5">
        <v>77.03</v>
      </c>
      <c r="E2549" s="5">
        <v>11140.768634739999</v>
      </c>
      <c r="F2549" s="3" t="s">
        <v>4475</v>
      </c>
      <c r="G2549" s="3" t="s">
        <v>4529</v>
      </c>
      <c r="H2549" s="3" t="s">
        <v>4569</v>
      </c>
      <c r="I2549" s="3" t="s">
        <v>4570</v>
      </c>
      <c r="J2549" s="3" t="s">
        <v>4897</v>
      </c>
      <c r="K2549" s="6">
        <v>4149152</v>
      </c>
      <c r="L2549" s="6">
        <v>4137053</v>
      </c>
      <c r="M2549" s="6">
        <v>1222835</v>
      </c>
      <c r="N2549" s="6">
        <v>1231223</v>
      </c>
      <c r="O2549" s="6">
        <v>901749</v>
      </c>
      <c r="P2549" s="6">
        <v>913312</v>
      </c>
      <c r="Q2549" s="6">
        <v>505792</v>
      </c>
      <c r="R2549" s="6">
        <v>509974</v>
      </c>
      <c r="S2549" s="6">
        <v>958380</v>
      </c>
      <c r="T2549" s="6">
        <v>922400</v>
      </c>
      <c r="U2549" s="6">
        <v>4600838</v>
      </c>
      <c r="V2549" s="6">
        <v>4557591</v>
      </c>
      <c r="W2549" s="6">
        <v>17406351</v>
      </c>
      <c r="X2549" s="6">
        <v>16780819</v>
      </c>
      <c r="Y2549" s="6">
        <v>389094</v>
      </c>
      <c r="Z2549" s="6">
        <v>410606</v>
      </c>
      <c r="AA2549" s="6">
        <v>743186</v>
      </c>
      <c r="AB2549" s="6">
        <v>742692</v>
      </c>
      <c r="AC2549" s="6">
        <v>144979108</v>
      </c>
      <c r="AD2549" s="6">
        <v>144537780</v>
      </c>
      <c r="AF2549">
        <f>Q2549/W2549</f>
        <v>2.905789961376741E-2</v>
      </c>
      <c r="AG2549">
        <f>R2549/X2549</f>
        <v>3.0390292631128434E-2</v>
      </c>
      <c r="AH2549">
        <f>U2549/W2549</f>
        <v>0.26431950039385049</v>
      </c>
      <c r="AI2549">
        <f>V2549/X2549</f>
        <v>0.27159526599982992</v>
      </c>
      <c r="AJ2549">
        <f>Y2549/AA2549</f>
        <v>0.52354861367140926</v>
      </c>
      <c r="AK2549">
        <f>Z2549/AB2549</f>
        <v>0.55286175157400375</v>
      </c>
      <c r="AL2549">
        <f>O2549/K2549</f>
        <v>0.21733332497821242</v>
      </c>
      <c r="AM2549">
        <f>P2549/L2549</f>
        <v>0.22076391092886652</v>
      </c>
      <c r="AN2549">
        <f>K2549/W2549</f>
        <v>0.23837000644190157</v>
      </c>
      <c r="AO2549">
        <f>L2549/X2549</f>
        <v>0.24653462980561319</v>
      </c>
      <c r="AP2549">
        <f>IF(OR(Q2549&lt;0, Q2549="NA"), 0, 1)</f>
        <v>1</v>
      </c>
      <c r="AQ2549">
        <f>IF(OR(S2549&lt;0, S2549="NA"), 0, 1)</f>
        <v>1</v>
      </c>
      <c r="AR2549">
        <f>IFERROR(IF((AF2549-AG2549)&gt;0,1,0),0)</f>
        <v>0</v>
      </c>
      <c r="AS2549">
        <f>IFERROR(IF((S2549-Q2549)&gt;0,1,0),0)</f>
        <v>1</v>
      </c>
      <c r="AT2549">
        <f>IFERROR(IF((AH2549-AI2549)&lt;0,1,0),0)</f>
        <v>1</v>
      </c>
      <c r="AU2549">
        <f>IFERROR(IF((AJ2549-AK2549)&gt;0,1,0),0)</f>
        <v>0</v>
      </c>
      <c r="AV2549">
        <f>IFERROR(IF((AL2549-AM2549)&gt;0,1,0),0)</f>
        <v>0</v>
      </c>
      <c r="AW2549">
        <f>IFERROR(IF((AN2549-AO2549)&gt;0,1,0),0)</f>
        <v>0</v>
      </c>
      <c r="AX2549">
        <f>IFERROR(IF((AC2549-AD2549)&lt;0,1,0),0)</f>
        <v>0</v>
      </c>
      <c r="AY2549">
        <f>SUM(AP2549:AX2549)</f>
        <v>4</v>
      </c>
    </row>
    <row r="2550" spans="1:51" x14ac:dyDescent="0.45">
      <c r="A2550" s="1" t="s">
        <v>3521</v>
      </c>
      <c r="B2550" s="2">
        <v>28970540</v>
      </c>
      <c r="C2550" s="3" t="s">
        <v>5336</v>
      </c>
      <c r="D2550" s="5">
        <v>13.29</v>
      </c>
      <c r="E2550" s="5">
        <v>198.05888978999999</v>
      </c>
      <c r="F2550" s="3" t="s">
        <v>4480</v>
      </c>
      <c r="G2550" s="3" t="s">
        <v>4491</v>
      </c>
      <c r="H2550" s="3" t="s">
        <v>4542</v>
      </c>
      <c r="I2550" s="3" t="s">
        <v>4543</v>
      </c>
      <c r="J2550" s="3" t="s">
        <v>4494</v>
      </c>
      <c r="K2550" s="6">
        <v>37599</v>
      </c>
      <c r="L2550" s="6">
        <v>38540</v>
      </c>
      <c r="M2550" s="6">
        <v>52761</v>
      </c>
      <c r="N2550" s="6">
        <v>57866</v>
      </c>
      <c r="O2550" s="6">
        <v>52761</v>
      </c>
      <c r="P2550" s="6">
        <v>57866</v>
      </c>
      <c r="Q2550" s="6">
        <v>18986</v>
      </c>
      <c r="R2550" s="6">
        <v>22980</v>
      </c>
      <c r="S2550" s="6">
        <v>21595</v>
      </c>
      <c r="T2550" s="6">
        <v>17633</v>
      </c>
      <c r="U2550" s="6">
        <v>162622</v>
      </c>
      <c r="V2550" s="6">
        <v>87600</v>
      </c>
      <c r="W2550" s="6">
        <v>652576</v>
      </c>
      <c r="X2550" s="6">
        <v>694863</v>
      </c>
      <c r="Y2550" s="6" t="s">
        <v>4474</v>
      </c>
      <c r="Z2550" s="6" t="s">
        <v>4474</v>
      </c>
      <c r="AA2550" s="6" t="s">
        <v>4474</v>
      </c>
      <c r="AB2550" s="6" t="s">
        <v>4474</v>
      </c>
      <c r="AC2550" s="6">
        <v>14906453</v>
      </c>
      <c r="AD2550" s="6">
        <v>14832982</v>
      </c>
      <c r="AF2550">
        <f>Q2550/W2550</f>
        <v>2.909392928946207E-2</v>
      </c>
      <c r="AG2550">
        <f>R2550/X2550</f>
        <v>3.3071267285781511E-2</v>
      </c>
      <c r="AH2550">
        <f>U2550/W2550</f>
        <v>0.24920009316922473</v>
      </c>
      <c r="AI2550">
        <f>V2550/X2550</f>
        <v>0.12606801628522457</v>
      </c>
      <c r="AJ2550" t="e">
        <f>Y2550/AA2550</f>
        <v>#VALUE!</v>
      </c>
      <c r="AK2550" t="e">
        <f>Z2550/AB2550</f>
        <v>#VALUE!</v>
      </c>
      <c r="AL2550">
        <f>O2550/K2550</f>
        <v>1.4032554057288757</v>
      </c>
      <c r="AM2550">
        <f>P2550/L2550</f>
        <v>1.5014530358069538</v>
      </c>
      <c r="AN2550">
        <f>K2550/W2550</f>
        <v>5.7616277644289705E-2</v>
      </c>
      <c r="AO2550">
        <f>L2550/X2550</f>
        <v>5.5464170635074826E-2</v>
      </c>
      <c r="AP2550">
        <f>IF(OR(Q2550&lt;0, Q2550="NA"), 0, 1)</f>
        <v>1</v>
      </c>
      <c r="AQ2550">
        <f>IF(OR(S2550&lt;0, S2550="NA"), 0, 1)</f>
        <v>1</v>
      </c>
      <c r="AR2550">
        <f>IFERROR(IF((AF2550-AG2550)&gt;0,1,0),0)</f>
        <v>0</v>
      </c>
      <c r="AS2550">
        <f>IFERROR(IF((S2550-Q2550)&gt;0,1,0),0)</f>
        <v>1</v>
      </c>
      <c r="AT2550">
        <f>IFERROR(IF((AH2550-AI2550)&lt;0,1,0),0)</f>
        <v>0</v>
      </c>
      <c r="AU2550">
        <f>IFERROR(IF((AJ2550-AK2550)&gt;0,1,0),0)</f>
        <v>0</v>
      </c>
      <c r="AV2550">
        <f>IFERROR(IF((AL2550-AM2550)&gt;0,1,0),0)</f>
        <v>0</v>
      </c>
      <c r="AW2550">
        <f>IFERROR(IF((AN2550-AO2550)&gt;0,1,0),0)</f>
        <v>1</v>
      </c>
      <c r="AX2550">
        <f>IFERROR(IF((AC2550-AD2550)&lt;0,1,0),0)</f>
        <v>0</v>
      </c>
      <c r="AY2550">
        <f>SUM(AP2550:AX2550)</f>
        <v>4</v>
      </c>
    </row>
    <row r="2551" spans="1:51" x14ac:dyDescent="0.45">
      <c r="A2551" s="1" t="s">
        <v>3528</v>
      </c>
      <c r="B2551" s="2">
        <v>4911171</v>
      </c>
      <c r="C2551" s="3" t="s">
        <v>5335</v>
      </c>
      <c r="D2551" s="5">
        <v>29.77</v>
      </c>
      <c r="E2551" s="5">
        <v>808.99275405000003</v>
      </c>
      <c r="F2551" s="3" t="s">
        <v>4475</v>
      </c>
      <c r="G2551" s="3" t="s">
        <v>4476</v>
      </c>
      <c r="H2551" s="3" t="s">
        <v>4477</v>
      </c>
      <c r="I2551" s="3" t="s">
        <v>4498</v>
      </c>
      <c r="J2551" s="3" t="s">
        <v>4885</v>
      </c>
      <c r="K2551" s="6">
        <v>1220115</v>
      </c>
      <c r="L2551" s="6">
        <v>1233144</v>
      </c>
      <c r="M2551" s="6">
        <v>128786</v>
      </c>
      <c r="N2551" s="6">
        <v>131378</v>
      </c>
      <c r="O2551" s="6">
        <v>98423</v>
      </c>
      <c r="P2551" s="6">
        <v>101290</v>
      </c>
      <c r="Q2551" s="6">
        <v>74621</v>
      </c>
      <c r="R2551" s="6">
        <v>77240</v>
      </c>
      <c r="S2551" s="6">
        <v>111494</v>
      </c>
      <c r="T2551" s="6">
        <v>141146</v>
      </c>
      <c r="U2551" s="6" t="s">
        <v>4474</v>
      </c>
      <c r="V2551" s="6" t="s">
        <v>4474</v>
      </c>
      <c r="W2551" s="6">
        <v>1124429</v>
      </c>
      <c r="X2551" s="6">
        <v>1115027</v>
      </c>
      <c r="Y2551" s="6">
        <v>527040</v>
      </c>
      <c r="Z2551" s="6">
        <v>537096</v>
      </c>
      <c r="AA2551" s="6">
        <v>135765</v>
      </c>
      <c r="AB2551" s="6">
        <v>159990</v>
      </c>
      <c r="AC2551" s="6">
        <v>27174765</v>
      </c>
      <c r="AD2551" s="6">
        <v>27173695</v>
      </c>
      <c r="AF2551">
        <f>Q2551/W2551</f>
        <v>6.6363460921054149E-2</v>
      </c>
      <c r="AG2551">
        <f>R2551/X2551</f>
        <v>6.9271865165596885E-2</v>
      </c>
      <c r="AH2551" t="e">
        <f>U2551/W2551</f>
        <v>#VALUE!</v>
      </c>
      <c r="AI2551" t="e">
        <f>V2551/X2551</f>
        <v>#VALUE!</v>
      </c>
      <c r="AJ2551">
        <f>Y2551/AA2551</f>
        <v>3.882001988730527</v>
      </c>
      <c r="AK2551">
        <f>Z2551/AB2551</f>
        <v>3.357059816238515</v>
      </c>
      <c r="AL2551">
        <f>O2551/K2551</f>
        <v>8.0666986308667629E-2</v>
      </c>
      <c r="AM2551">
        <f>P2551/L2551</f>
        <v>8.2139636571235797E-2</v>
      </c>
      <c r="AN2551">
        <f>K2551/W2551</f>
        <v>1.0850974138874041</v>
      </c>
      <c r="AO2551">
        <f>L2551/X2551</f>
        <v>1.1059319639793477</v>
      </c>
      <c r="AP2551">
        <f>IF(OR(Q2551&lt;0, Q2551="NA"), 0, 1)</f>
        <v>1</v>
      </c>
      <c r="AQ2551">
        <f>IF(OR(S2551&lt;0, S2551="NA"), 0, 1)</f>
        <v>1</v>
      </c>
      <c r="AR2551">
        <f>IFERROR(IF((AF2551-AG2551)&gt;0,1,0),0)</f>
        <v>0</v>
      </c>
      <c r="AS2551">
        <f>IFERROR(IF((S2551-Q2551)&gt;0,1,0),0)</f>
        <v>1</v>
      </c>
      <c r="AT2551">
        <f>IFERROR(IF((AH2551-AI2551)&lt;0,1,0),0)</f>
        <v>0</v>
      </c>
      <c r="AU2551">
        <f>IFERROR(IF((AJ2551-AK2551)&gt;0,1,0),0)</f>
        <v>1</v>
      </c>
      <c r="AV2551">
        <f>IFERROR(IF((AL2551-AM2551)&gt;0,1,0),0)</f>
        <v>0</v>
      </c>
      <c r="AW2551">
        <f>IFERROR(IF((AN2551-AO2551)&gt;0,1,0),0)</f>
        <v>0</v>
      </c>
      <c r="AX2551">
        <f>IFERROR(IF((AC2551-AD2551)&lt;0,1,0),0)</f>
        <v>0</v>
      </c>
      <c r="AY2551">
        <f>SUM(AP2551:AX2551)</f>
        <v>4</v>
      </c>
    </row>
    <row r="2552" spans="1:51" x14ac:dyDescent="0.45">
      <c r="A2552" s="1" t="s">
        <v>3534</v>
      </c>
      <c r="B2552" s="2">
        <v>4811524</v>
      </c>
      <c r="C2552" s="3" t="s">
        <v>5338</v>
      </c>
      <c r="D2552" s="5">
        <v>6.39</v>
      </c>
      <c r="E2552" s="5">
        <v>456.27583491000001</v>
      </c>
      <c r="F2552" s="3" t="s">
        <v>4470</v>
      </c>
      <c r="G2552" s="3" t="s">
        <v>4471</v>
      </c>
      <c r="H2552" s="3" t="s">
        <v>4673</v>
      </c>
      <c r="I2552" s="3" t="s">
        <v>4673</v>
      </c>
      <c r="J2552" s="3" t="s">
        <v>4544</v>
      </c>
      <c r="K2552" s="6">
        <v>173731.386</v>
      </c>
      <c r="L2552" s="6">
        <v>172956.77600000001</v>
      </c>
      <c r="M2552" s="6">
        <v>105119.69500000001</v>
      </c>
      <c r="N2552" s="6">
        <v>103275.90300000001</v>
      </c>
      <c r="O2552" s="6">
        <v>104574.412</v>
      </c>
      <c r="P2552" s="6">
        <v>102723.07799999999</v>
      </c>
      <c r="Q2552" s="6">
        <v>85709.525999999998</v>
      </c>
      <c r="R2552" s="6">
        <v>83972.514999999999</v>
      </c>
      <c r="S2552" s="6">
        <v>71483.437000000005</v>
      </c>
      <c r="T2552" s="6">
        <v>73767.538</v>
      </c>
      <c r="U2552" s="6" t="s">
        <v>4474</v>
      </c>
      <c r="V2552" s="6" t="s">
        <v>4474</v>
      </c>
      <c r="W2552" s="6">
        <v>195354.23699999999</v>
      </c>
      <c r="X2552" s="6">
        <v>192658.571</v>
      </c>
      <c r="Y2552" s="6">
        <v>180686.21799999999</v>
      </c>
      <c r="Z2552" s="6">
        <v>176475.24900000001</v>
      </c>
      <c r="AA2552" s="6">
        <v>22303</v>
      </c>
      <c r="AB2552" s="6">
        <v>21378</v>
      </c>
      <c r="AC2552" s="6">
        <v>71369274</v>
      </c>
      <c r="AD2552" s="6">
        <v>71305893</v>
      </c>
      <c r="AF2552">
        <f>Q2552/W2552</f>
        <v>0.43873901747009458</v>
      </c>
      <c r="AG2552">
        <f>R2552/X2552</f>
        <v>0.43586181795150969</v>
      </c>
      <c r="AH2552" t="e">
        <f>U2552/W2552</f>
        <v>#VALUE!</v>
      </c>
      <c r="AI2552" t="e">
        <f>V2552/X2552</f>
        <v>#VALUE!</v>
      </c>
      <c r="AJ2552">
        <f>Y2552/AA2552</f>
        <v>8.1014311079226999</v>
      </c>
      <c r="AK2552">
        <f>Z2552/AB2552</f>
        <v>8.2549934044344653</v>
      </c>
      <c r="AL2552">
        <f>O2552/K2552</f>
        <v>0.6019316049202531</v>
      </c>
      <c r="AM2552">
        <f>P2552/L2552</f>
        <v>0.59392340893310813</v>
      </c>
      <c r="AN2552">
        <f>K2552/W2552</f>
        <v>0.88931465561199985</v>
      </c>
      <c r="AO2552">
        <f>L2552/X2552</f>
        <v>0.89773725146129113</v>
      </c>
      <c r="AP2552">
        <f>IF(OR(Q2552&lt;0, Q2552="NA"), 0, 1)</f>
        <v>1</v>
      </c>
      <c r="AQ2552">
        <f>IF(OR(S2552&lt;0, S2552="NA"), 0, 1)</f>
        <v>1</v>
      </c>
      <c r="AR2552">
        <f>IFERROR(IF((AF2552-AG2552)&gt;0,1,0),0)</f>
        <v>1</v>
      </c>
      <c r="AS2552">
        <f>IFERROR(IF((S2552-Q2552)&gt;0,1,0),0)</f>
        <v>0</v>
      </c>
      <c r="AT2552">
        <f>IFERROR(IF((AH2552-AI2552)&lt;0,1,0),0)</f>
        <v>0</v>
      </c>
      <c r="AU2552">
        <f>IFERROR(IF((AJ2552-AK2552)&gt;0,1,0),0)</f>
        <v>0</v>
      </c>
      <c r="AV2552">
        <f>IFERROR(IF((AL2552-AM2552)&gt;0,1,0),0)</f>
        <v>1</v>
      </c>
      <c r="AW2552">
        <f>IFERROR(IF((AN2552-AO2552)&gt;0,1,0),0)</f>
        <v>0</v>
      </c>
      <c r="AX2552">
        <f>IFERROR(IF((AC2552-AD2552)&lt;0,1,0),0)</f>
        <v>0</v>
      </c>
      <c r="AY2552">
        <f>SUM(AP2552:AX2552)</f>
        <v>4</v>
      </c>
    </row>
    <row r="2553" spans="1:51" x14ac:dyDescent="0.45">
      <c r="A2553" s="1" t="s">
        <v>3536</v>
      </c>
      <c r="B2553" s="2">
        <v>4094676</v>
      </c>
      <c r="C2553" s="3" t="s">
        <v>5337</v>
      </c>
      <c r="D2553" s="5">
        <v>59.37</v>
      </c>
      <c r="E2553" s="5">
        <v>2582.0842398899999</v>
      </c>
      <c r="F2553" s="3" t="s">
        <v>4475</v>
      </c>
      <c r="G2553" s="3" t="s">
        <v>4476</v>
      </c>
      <c r="H2553" s="3" t="s">
        <v>4477</v>
      </c>
      <c r="I2553" s="3" t="s">
        <v>4478</v>
      </c>
      <c r="J2553" s="3" t="s">
        <v>5251</v>
      </c>
      <c r="K2553" s="6">
        <v>6848800</v>
      </c>
      <c r="L2553" s="6">
        <v>6891300</v>
      </c>
      <c r="M2553" s="6">
        <v>638800</v>
      </c>
      <c r="N2553" s="6">
        <v>647200</v>
      </c>
      <c r="O2553" s="6">
        <v>545700</v>
      </c>
      <c r="P2553" s="6">
        <v>547500</v>
      </c>
      <c r="Q2553" s="6">
        <v>586800</v>
      </c>
      <c r="R2553" s="6">
        <v>591500</v>
      </c>
      <c r="S2553" s="6">
        <v>562400</v>
      </c>
      <c r="T2553" s="6">
        <v>685800</v>
      </c>
      <c r="U2553" s="6">
        <v>253000</v>
      </c>
      <c r="V2553" s="6" t="s">
        <v>4474</v>
      </c>
      <c r="W2553" s="6">
        <v>5685300</v>
      </c>
      <c r="X2553" s="6">
        <v>5613800</v>
      </c>
      <c r="Y2553" s="6">
        <v>2538800</v>
      </c>
      <c r="Z2553" s="6">
        <v>2575700</v>
      </c>
      <c r="AA2553" s="6">
        <v>1634200</v>
      </c>
      <c r="AB2553" s="6">
        <v>1527000</v>
      </c>
      <c r="AC2553" s="6">
        <v>43500000</v>
      </c>
      <c r="AD2553" s="6">
        <v>44300000</v>
      </c>
      <c r="AF2553">
        <f>Q2553/W2553</f>
        <v>0.10321355073610891</v>
      </c>
      <c r="AG2553">
        <f>R2553/X2553</f>
        <v>0.1053653496740176</v>
      </c>
      <c r="AH2553">
        <f>U2553/W2553</f>
        <v>4.4500729952684996E-2</v>
      </c>
      <c r="AI2553" t="e">
        <f>V2553/X2553</f>
        <v>#VALUE!</v>
      </c>
      <c r="AJ2553">
        <f>Y2553/AA2553</f>
        <v>1.5535430179904541</v>
      </c>
      <c r="AK2553">
        <f>Z2553/AB2553</f>
        <v>1.6867714472822528</v>
      </c>
      <c r="AL2553">
        <f>O2553/K2553</f>
        <v>7.9678191800023362E-2</v>
      </c>
      <c r="AM2553">
        <f>P2553/L2553</f>
        <v>7.9447999651734796E-2</v>
      </c>
      <c r="AN2553">
        <f>K2553/W2553</f>
        <v>1.2046505901183755</v>
      </c>
      <c r="AO2553">
        <f>L2553/X2553</f>
        <v>1.2275642167515766</v>
      </c>
      <c r="AP2553">
        <f>IF(OR(Q2553&lt;0, Q2553="NA"), 0, 1)</f>
        <v>1</v>
      </c>
      <c r="AQ2553">
        <f>IF(OR(S2553&lt;0, S2553="NA"), 0, 1)</f>
        <v>1</v>
      </c>
      <c r="AR2553">
        <f>IFERROR(IF((AF2553-AG2553)&gt;0,1,0),0)</f>
        <v>0</v>
      </c>
      <c r="AS2553">
        <f>IFERROR(IF((S2553-Q2553)&gt;0,1,0),0)</f>
        <v>0</v>
      </c>
      <c r="AT2553">
        <f>IFERROR(IF((AH2553-AI2553)&lt;0,1,0),0)</f>
        <v>0</v>
      </c>
      <c r="AU2553">
        <f>IFERROR(IF((AJ2553-AK2553)&gt;0,1,0),0)</f>
        <v>0</v>
      </c>
      <c r="AV2553">
        <f>IFERROR(IF((AL2553-AM2553)&gt;0,1,0),0)</f>
        <v>1</v>
      </c>
      <c r="AW2553">
        <f>IFERROR(IF((AN2553-AO2553)&gt;0,1,0),0)</f>
        <v>0</v>
      </c>
      <c r="AX2553">
        <f>IFERROR(IF((AC2553-AD2553)&lt;0,1,0),0)</f>
        <v>1</v>
      </c>
      <c r="AY2553">
        <f>SUM(AP2553:AX2553)</f>
        <v>4</v>
      </c>
    </row>
    <row r="2554" spans="1:51" x14ac:dyDescent="0.45">
      <c r="A2554" s="1" t="s">
        <v>3539</v>
      </c>
      <c r="B2554" s="2">
        <v>4983480</v>
      </c>
      <c r="C2554" s="3" t="s">
        <v>5337</v>
      </c>
      <c r="D2554" s="5">
        <v>52.39</v>
      </c>
      <c r="E2554" s="5">
        <v>5594.9717135000001</v>
      </c>
      <c r="F2554" s="3" t="s">
        <v>4583</v>
      </c>
      <c r="G2554" s="3" t="s">
        <v>4583</v>
      </c>
      <c r="H2554" s="3" t="s">
        <v>4682</v>
      </c>
      <c r="I2554" s="3" t="s">
        <v>4737</v>
      </c>
      <c r="J2554" s="3" t="s">
        <v>4804</v>
      </c>
      <c r="K2554" s="6">
        <v>5783623</v>
      </c>
      <c r="L2554" s="6">
        <v>5841600</v>
      </c>
      <c r="M2554" s="6">
        <v>845375</v>
      </c>
      <c r="N2554" s="6">
        <v>857678</v>
      </c>
      <c r="O2554" s="6">
        <v>580216</v>
      </c>
      <c r="P2554" s="6">
        <v>593961</v>
      </c>
      <c r="Q2554" s="6">
        <v>295743</v>
      </c>
      <c r="R2554" s="6">
        <v>306307</v>
      </c>
      <c r="S2554" s="6">
        <v>864750</v>
      </c>
      <c r="T2554" s="6">
        <v>767431</v>
      </c>
      <c r="U2554" s="6">
        <v>2519017</v>
      </c>
      <c r="V2554" s="6">
        <v>2495684</v>
      </c>
      <c r="W2554" s="6">
        <v>7747366</v>
      </c>
      <c r="X2554" s="6">
        <v>7693237</v>
      </c>
      <c r="Y2554" s="6">
        <v>2519488</v>
      </c>
      <c r="Z2554" s="6">
        <v>2538633</v>
      </c>
      <c r="AA2554" s="6">
        <v>2305762</v>
      </c>
      <c r="AB2554" s="6">
        <v>2395997</v>
      </c>
      <c r="AC2554" s="6">
        <v>106795000</v>
      </c>
      <c r="AD2554" s="6">
        <v>106779000</v>
      </c>
      <c r="AF2554">
        <f>Q2554/W2554</f>
        <v>3.8173361113957957E-2</v>
      </c>
      <c r="AG2554">
        <f>R2554/X2554</f>
        <v>3.9815099937776516E-2</v>
      </c>
      <c r="AH2554">
        <f>U2554/W2554</f>
        <v>0.3251449589447562</v>
      </c>
      <c r="AI2554">
        <f>V2554/X2554</f>
        <v>0.32439972926870703</v>
      </c>
      <c r="AJ2554">
        <f>Y2554/AA2554</f>
        <v>1.0926921338802531</v>
      </c>
      <c r="AK2554">
        <f>Z2554/AB2554</f>
        <v>1.0595309593459423</v>
      </c>
      <c r="AL2554">
        <f>O2554/K2554</f>
        <v>0.10032050844254545</v>
      </c>
      <c r="AM2554">
        <f>P2554/L2554</f>
        <v>0.10167779375513558</v>
      </c>
      <c r="AN2554">
        <f>K2554/W2554</f>
        <v>0.74652765856163239</v>
      </c>
      <c r="AO2554">
        <f>L2554/X2554</f>
        <v>0.75931626700178356</v>
      </c>
      <c r="AP2554">
        <f>IF(OR(Q2554&lt;0, Q2554="NA"), 0, 1)</f>
        <v>1</v>
      </c>
      <c r="AQ2554">
        <f>IF(OR(S2554&lt;0, S2554="NA"), 0, 1)</f>
        <v>1</v>
      </c>
      <c r="AR2554">
        <f>IFERROR(IF((AF2554-AG2554)&gt;0,1,0),0)</f>
        <v>0</v>
      </c>
      <c r="AS2554">
        <f>IFERROR(IF((S2554-Q2554)&gt;0,1,0),0)</f>
        <v>1</v>
      </c>
      <c r="AT2554">
        <f>IFERROR(IF((AH2554-AI2554)&lt;0,1,0),0)</f>
        <v>0</v>
      </c>
      <c r="AU2554">
        <f>IFERROR(IF((AJ2554-AK2554)&gt;0,1,0),0)</f>
        <v>1</v>
      </c>
      <c r="AV2554">
        <f>IFERROR(IF((AL2554-AM2554)&gt;0,1,0),0)</f>
        <v>0</v>
      </c>
      <c r="AW2554">
        <f>IFERROR(IF((AN2554-AO2554)&gt;0,1,0),0)</f>
        <v>0</v>
      </c>
      <c r="AX2554">
        <f>IFERROR(IF((AC2554-AD2554)&lt;0,1,0),0)</f>
        <v>0</v>
      </c>
      <c r="AY2554">
        <f>SUM(AP2554:AX2554)</f>
        <v>4</v>
      </c>
    </row>
    <row r="2555" spans="1:51" x14ac:dyDescent="0.45">
      <c r="A2555" s="1" t="s">
        <v>3545</v>
      </c>
      <c r="B2555" s="2">
        <v>4336082</v>
      </c>
      <c r="C2555" s="3" t="s">
        <v>5338</v>
      </c>
      <c r="D2555" s="5">
        <v>17.850000000000001</v>
      </c>
      <c r="E2555" s="5">
        <v>168.8326185</v>
      </c>
      <c r="F2555" s="3" t="s">
        <v>4480</v>
      </c>
      <c r="G2555" s="3" t="s">
        <v>4491</v>
      </c>
      <c r="H2555" s="3" t="s">
        <v>4492</v>
      </c>
      <c r="I2555" s="3" t="s">
        <v>4493</v>
      </c>
      <c r="J2555" s="3" t="s">
        <v>4658</v>
      </c>
      <c r="K2555" s="6">
        <v>120231</v>
      </c>
      <c r="L2555" s="6">
        <v>119511</v>
      </c>
      <c r="M2555" s="6">
        <v>18858</v>
      </c>
      <c r="N2555" s="6">
        <v>20859</v>
      </c>
      <c r="O2555" s="6">
        <v>14746</v>
      </c>
      <c r="P2555" s="6">
        <v>16784</v>
      </c>
      <c r="Q2555" s="6">
        <v>12383</v>
      </c>
      <c r="R2555" s="6">
        <v>14033</v>
      </c>
      <c r="S2555" s="6">
        <v>19910</v>
      </c>
      <c r="T2555" s="6">
        <v>22758</v>
      </c>
      <c r="U2555" s="6" t="s">
        <v>4474</v>
      </c>
      <c r="V2555" s="6" t="s">
        <v>4474</v>
      </c>
      <c r="W2555" s="6">
        <v>184170</v>
      </c>
      <c r="X2555" s="6">
        <v>177585</v>
      </c>
      <c r="Y2555" s="6">
        <v>75326</v>
      </c>
      <c r="Z2555" s="6">
        <v>66270</v>
      </c>
      <c r="AA2555" s="6">
        <v>30604</v>
      </c>
      <c r="AB2555" s="6">
        <v>23940</v>
      </c>
      <c r="AC2555" s="6">
        <v>9503410</v>
      </c>
      <c r="AD2555" s="6">
        <v>9547396</v>
      </c>
      <c r="AF2555">
        <f>Q2555/W2555</f>
        <v>6.7236792094260742E-2</v>
      </c>
      <c r="AG2555">
        <f>R2555/X2555</f>
        <v>7.9021313737083654E-2</v>
      </c>
      <c r="AH2555" t="e">
        <f>U2555/W2555</f>
        <v>#VALUE!</v>
      </c>
      <c r="AI2555" t="e">
        <f>V2555/X2555</f>
        <v>#VALUE!</v>
      </c>
      <c r="AJ2555">
        <f>Y2555/AA2555</f>
        <v>2.4613122467651287</v>
      </c>
      <c r="AK2555">
        <f>Z2555/AB2555</f>
        <v>2.7681704260651627</v>
      </c>
      <c r="AL2555">
        <f>O2555/K2555</f>
        <v>0.12264723740133576</v>
      </c>
      <c r="AM2555">
        <f>P2555/L2555</f>
        <v>0.14043895540996226</v>
      </c>
      <c r="AN2555">
        <f>K2555/W2555</f>
        <v>0.65282619319107349</v>
      </c>
      <c r="AO2555">
        <f>L2555/X2555</f>
        <v>0.67297913675141485</v>
      </c>
      <c r="AP2555">
        <f>IF(OR(Q2555&lt;0, Q2555="NA"), 0, 1)</f>
        <v>1</v>
      </c>
      <c r="AQ2555">
        <f>IF(OR(S2555&lt;0, S2555="NA"), 0, 1)</f>
        <v>1</v>
      </c>
      <c r="AR2555">
        <f>IFERROR(IF((AF2555-AG2555)&gt;0,1,0),0)</f>
        <v>0</v>
      </c>
      <c r="AS2555">
        <f>IFERROR(IF((S2555-Q2555)&gt;0,1,0),0)</f>
        <v>1</v>
      </c>
      <c r="AT2555">
        <f>IFERROR(IF((AH2555-AI2555)&lt;0,1,0),0)</f>
        <v>0</v>
      </c>
      <c r="AU2555">
        <f>IFERROR(IF((AJ2555-AK2555)&gt;0,1,0),0)</f>
        <v>0</v>
      </c>
      <c r="AV2555">
        <f>IFERROR(IF((AL2555-AM2555)&gt;0,1,0),0)</f>
        <v>0</v>
      </c>
      <c r="AW2555">
        <f>IFERROR(IF((AN2555-AO2555)&gt;0,1,0),0)</f>
        <v>0</v>
      </c>
      <c r="AX2555">
        <f>IFERROR(IF((AC2555-AD2555)&lt;0,1,0),0)</f>
        <v>1</v>
      </c>
      <c r="AY2555">
        <f>SUM(AP2555:AX2555)</f>
        <v>4</v>
      </c>
    </row>
    <row r="2556" spans="1:51" x14ac:dyDescent="0.45">
      <c r="A2556" s="1" t="s">
        <v>3549</v>
      </c>
      <c r="B2556" s="2">
        <v>103117</v>
      </c>
      <c r="C2556" s="3" t="s">
        <v>5337</v>
      </c>
      <c r="D2556" s="5">
        <v>172.9</v>
      </c>
      <c r="E2556" s="5">
        <v>56413.490060199998</v>
      </c>
      <c r="F2556" s="3" t="s">
        <v>4525</v>
      </c>
      <c r="G2556" s="3" t="s">
        <v>4526</v>
      </c>
      <c r="H2556" s="3" t="s">
        <v>4527</v>
      </c>
      <c r="I2556" s="3" t="s">
        <v>4527</v>
      </c>
      <c r="J2556" s="3" t="s">
        <v>4528</v>
      </c>
      <c r="K2556" s="6">
        <v>6126661</v>
      </c>
      <c r="L2556" s="6">
        <v>6098486</v>
      </c>
      <c r="M2556" s="6">
        <v>5074862</v>
      </c>
      <c r="N2556" s="6">
        <v>5230246</v>
      </c>
      <c r="O2556" s="6">
        <v>3816856</v>
      </c>
      <c r="P2556" s="6">
        <v>3977346</v>
      </c>
      <c r="Q2556" s="6">
        <v>2816757</v>
      </c>
      <c r="R2556" s="6">
        <v>2950848</v>
      </c>
      <c r="S2556" s="6">
        <v>3765860</v>
      </c>
      <c r="T2556" s="6">
        <v>3808875</v>
      </c>
      <c r="U2556" s="6">
        <v>24401098</v>
      </c>
      <c r="V2556" s="6">
        <v>23229116</v>
      </c>
      <c r="W2556" s="6">
        <v>33275918</v>
      </c>
      <c r="X2556" s="6">
        <v>33376971</v>
      </c>
      <c r="Y2556" s="6" t="s">
        <v>4474</v>
      </c>
      <c r="Z2556" s="6" t="s">
        <v>4474</v>
      </c>
      <c r="AA2556" s="6" t="s">
        <v>4474</v>
      </c>
      <c r="AB2556" s="6" t="s">
        <v>4474</v>
      </c>
      <c r="AC2556" s="6">
        <v>326278138</v>
      </c>
      <c r="AD2556" s="6">
        <v>326043383</v>
      </c>
      <c r="AF2556">
        <f>Q2556/W2556</f>
        <v>8.4648513678871315E-2</v>
      </c>
      <c r="AG2556">
        <f>R2556/X2556</f>
        <v>8.8409700209165179E-2</v>
      </c>
      <c r="AH2556">
        <f>U2556/W2556</f>
        <v>0.73329601305063918</v>
      </c>
      <c r="AI2556">
        <f>V2556/X2556</f>
        <v>0.69596237477630907</v>
      </c>
      <c r="AJ2556" t="e">
        <f>Y2556/AA2556</f>
        <v>#VALUE!</v>
      </c>
      <c r="AK2556" t="e">
        <f>Z2556/AB2556</f>
        <v>#VALUE!</v>
      </c>
      <c r="AL2556">
        <f>O2556/K2556</f>
        <v>0.62299121821821057</v>
      </c>
      <c r="AM2556">
        <f>P2556/L2556</f>
        <v>0.65218580480466792</v>
      </c>
      <c r="AN2556">
        <f>K2556/W2556</f>
        <v>0.18411696410599401</v>
      </c>
      <c r="AO2556">
        <f>L2556/X2556</f>
        <v>0.18271538181220817</v>
      </c>
      <c r="AP2556">
        <f>IF(OR(Q2556&lt;0, Q2556="NA"), 0, 1)</f>
        <v>1</v>
      </c>
      <c r="AQ2556">
        <f>IF(OR(S2556&lt;0, S2556="NA"), 0, 1)</f>
        <v>1</v>
      </c>
      <c r="AR2556">
        <f>IFERROR(IF((AF2556-AG2556)&gt;0,1,0),0)</f>
        <v>0</v>
      </c>
      <c r="AS2556">
        <f>IFERROR(IF((S2556-Q2556)&gt;0,1,0),0)</f>
        <v>1</v>
      </c>
      <c r="AT2556">
        <f>IFERROR(IF((AH2556-AI2556)&lt;0,1,0),0)</f>
        <v>0</v>
      </c>
      <c r="AU2556">
        <f>IFERROR(IF((AJ2556-AK2556)&gt;0,1,0),0)</f>
        <v>0</v>
      </c>
      <c r="AV2556">
        <f>IFERROR(IF((AL2556-AM2556)&gt;0,1,0),0)</f>
        <v>0</v>
      </c>
      <c r="AW2556">
        <f>IFERROR(IF((AN2556-AO2556)&gt;0,1,0),0)</f>
        <v>1</v>
      </c>
      <c r="AX2556">
        <f>IFERROR(IF((AC2556-AD2556)&lt;0,1,0),0)</f>
        <v>0</v>
      </c>
      <c r="AY2556">
        <f>SUM(AP2556:AX2556)</f>
        <v>4</v>
      </c>
    </row>
    <row r="2557" spans="1:51" x14ac:dyDescent="0.45">
      <c r="A2557" s="1" t="s">
        <v>3555</v>
      </c>
      <c r="B2557" s="2">
        <v>10604657</v>
      </c>
      <c r="C2557" s="3" t="s">
        <v>5336</v>
      </c>
      <c r="D2557" s="5">
        <v>19.89</v>
      </c>
      <c r="E2557" s="5">
        <v>50.396168160000002</v>
      </c>
      <c r="F2557" s="3" t="s">
        <v>4470</v>
      </c>
      <c r="G2557" s="3" t="s">
        <v>4471</v>
      </c>
      <c r="H2557" s="3" t="s">
        <v>4472</v>
      </c>
      <c r="I2557" s="3" t="s">
        <v>4472</v>
      </c>
      <c r="J2557" s="3" t="s">
        <v>4556</v>
      </c>
      <c r="K2557" s="6">
        <v>2667</v>
      </c>
      <c r="L2557" s="6">
        <v>2723</v>
      </c>
      <c r="M2557" s="6">
        <v>-87093</v>
      </c>
      <c r="N2557" s="6">
        <v>-93943</v>
      </c>
      <c r="O2557" s="6">
        <v>-91222</v>
      </c>
      <c r="P2557" s="6">
        <v>-97872</v>
      </c>
      <c r="Q2557" s="6">
        <v>-86322</v>
      </c>
      <c r="R2557" s="6">
        <v>-91887</v>
      </c>
      <c r="S2557" s="6">
        <v>-80431</v>
      </c>
      <c r="T2557" s="6">
        <v>-77456</v>
      </c>
      <c r="U2557" s="6">
        <v>5166</v>
      </c>
      <c r="V2557" s="6">
        <v>6355</v>
      </c>
      <c r="W2557" s="6">
        <v>186551</v>
      </c>
      <c r="X2557" s="6">
        <v>220003</v>
      </c>
      <c r="Y2557" s="6">
        <v>129810</v>
      </c>
      <c r="Z2557" s="6">
        <v>148695</v>
      </c>
      <c r="AA2557" s="6">
        <v>17609</v>
      </c>
      <c r="AB2557" s="6">
        <v>16947</v>
      </c>
      <c r="AC2557" s="6">
        <v>2507171</v>
      </c>
      <c r="AD2557" s="6">
        <v>2491619</v>
      </c>
      <c r="AF2557">
        <f>Q2557/W2557</f>
        <v>-0.46272601058155677</v>
      </c>
      <c r="AG2557">
        <f>R2557/X2557</f>
        <v>-0.41766248642063974</v>
      </c>
      <c r="AH2557">
        <f>U2557/W2557</f>
        <v>2.7692159248677305E-2</v>
      </c>
      <c r="AI2557">
        <f>V2557/X2557</f>
        <v>2.8885969736776318E-2</v>
      </c>
      <c r="AJ2557">
        <f>Y2557/AA2557</f>
        <v>7.3717985121244816</v>
      </c>
      <c r="AK2557">
        <f>Z2557/AB2557</f>
        <v>8.7741193131527702</v>
      </c>
      <c r="AL2557">
        <f>O2557/K2557</f>
        <v>-34.203974503187105</v>
      </c>
      <c r="AM2557">
        <f>P2557/L2557</f>
        <v>-35.942710246052151</v>
      </c>
      <c r="AN2557">
        <f>K2557/W2557</f>
        <v>1.4296358636512267E-2</v>
      </c>
      <c r="AO2557">
        <f>L2557/X2557</f>
        <v>1.2377103948582519E-2</v>
      </c>
      <c r="AP2557">
        <f>IF(OR(Q2557&lt;0, Q2557="NA"), 0, 1)</f>
        <v>0</v>
      </c>
      <c r="AQ2557">
        <f>IF(OR(S2557&lt;0, S2557="NA"), 0, 1)</f>
        <v>0</v>
      </c>
      <c r="AR2557">
        <f>IFERROR(IF((AF2557-AG2557)&gt;0,1,0),0)</f>
        <v>0</v>
      </c>
      <c r="AS2557">
        <f>IFERROR(IF((S2557-Q2557)&gt;0,1,0),0)</f>
        <v>1</v>
      </c>
      <c r="AT2557">
        <f>IFERROR(IF((AH2557-AI2557)&lt;0,1,0),0)</f>
        <v>1</v>
      </c>
      <c r="AU2557">
        <f>IFERROR(IF((AJ2557-AK2557)&gt;0,1,0),0)</f>
        <v>0</v>
      </c>
      <c r="AV2557">
        <f>IFERROR(IF((AL2557-AM2557)&gt;0,1,0),0)</f>
        <v>1</v>
      </c>
      <c r="AW2557">
        <f>IFERROR(IF((AN2557-AO2557)&gt;0,1,0),0)</f>
        <v>1</v>
      </c>
      <c r="AX2557">
        <f>IFERROR(IF((AC2557-AD2557)&lt;0,1,0),0)</f>
        <v>0</v>
      </c>
      <c r="AY2557">
        <f>SUM(AP2557:AX2557)</f>
        <v>4</v>
      </c>
    </row>
    <row r="2558" spans="1:51" x14ac:dyDescent="0.45">
      <c r="A2558" s="1" t="s">
        <v>3557</v>
      </c>
      <c r="B2558" s="2">
        <v>4104069</v>
      </c>
      <c r="C2558" s="3" t="s">
        <v>5335</v>
      </c>
      <c r="D2558" s="5">
        <v>22.1</v>
      </c>
      <c r="E2558" s="5">
        <v>7496.3656364999997</v>
      </c>
      <c r="F2558" s="3" t="s">
        <v>4665</v>
      </c>
      <c r="G2558" s="3" t="s">
        <v>4666</v>
      </c>
      <c r="H2558" s="3" t="s">
        <v>4679</v>
      </c>
      <c r="I2558" s="3" t="s">
        <v>4882</v>
      </c>
      <c r="J2558" s="3" t="s">
        <v>4816</v>
      </c>
      <c r="K2558" s="6">
        <v>8799000</v>
      </c>
      <c r="L2558" s="6">
        <v>8899000</v>
      </c>
      <c r="M2558" s="6">
        <v>2563000</v>
      </c>
      <c r="N2558" s="6">
        <v>2613000</v>
      </c>
      <c r="O2558" s="6">
        <v>2014000</v>
      </c>
      <c r="P2558" s="6">
        <v>2061000</v>
      </c>
      <c r="Q2558" s="6">
        <v>-1864000</v>
      </c>
      <c r="R2558" s="6">
        <v>1385000</v>
      </c>
      <c r="S2558" s="6">
        <v>1611000</v>
      </c>
      <c r="T2558" s="6">
        <v>1871000</v>
      </c>
      <c r="U2558" s="6">
        <v>10125000</v>
      </c>
      <c r="V2558" s="6">
        <v>9031000</v>
      </c>
      <c r="W2558" s="6">
        <v>27483000</v>
      </c>
      <c r="X2558" s="6">
        <v>11185000</v>
      </c>
      <c r="Y2558" s="6">
        <v>1133000</v>
      </c>
      <c r="Z2558" s="6">
        <v>1100000</v>
      </c>
      <c r="AA2558" s="6">
        <v>3061000</v>
      </c>
      <c r="AB2558" s="6">
        <v>2558000</v>
      </c>
      <c r="AC2558" s="6">
        <v>339000000</v>
      </c>
      <c r="AD2558" s="6">
        <v>385100000</v>
      </c>
      <c r="AF2558">
        <f>Q2558/W2558</f>
        <v>-6.7823745588181786E-2</v>
      </c>
      <c r="AG2558">
        <f>R2558/X2558</f>
        <v>0.12382655341975861</v>
      </c>
      <c r="AH2558">
        <f>U2558/W2558</f>
        <v>0.36840956227486082</v>
      </c>
      <c r="AI2558">
        <f>V2558/X2558</f>
        <v>0.80742065265981222</v>
      </c>
      <c r="AJ2558">
        <f>Y2558/AA2558</f>
        <v>0.37014047696831098</v>
      </c>
      <c r="AK2558">
        <f>Z2558/AB2558</f>
        <v>0.43002345582486318</v>
      </c>
      <c r="AL2558">
        <f>O2558/K2558</f>
        <v>0.2288896465507444</v>
      </c>
      <c r="AM2558">
        <f>P2558/L2558</f>
        <v>0.23159905607371614</v>
      </c>
      <c r="AN2558">
        <f>K2558/W2558</f>
        <v>0.32016155441545685</v>
      </c>
      <c r="AO2558">
        <f>L2558/X2558</f>
        <v>0.79561913276709884</v>
      </c>
      <c r="AP2558">
        <f>IF(OR(Q2558&lt;0, Q2558="NA"), 0, 1)</f>
        <v>0</v>
      </c>
      <c r="AQ2558">
        <f>IF(OR(S2558&lt;0, S2558="NA"), 0, 1)</f>
        <v>1</v>
      </c>
      <c r="AR2558">
        <f>IFERROR(IF((AF2558-AG2558)&gt;0,1,0),0)</f>
        <v>0</v>
      </c>
      <c r="AS2558">
        <f>IFERROR(IF((S2558-Q2558)&gt;0,1,0),0)</f>
        <v>1</v>
      </c>
      <c r="AT2558">
        <f>IFERROR(IF((AH2558-AI2558)&lt;0,1,0),0)</f>
        <v>1</v>
      </c>
      <c r="AU2558">
        <f>IFERROR(IF((AJ2558-AK2558)&gt;0,1,0),0)</f>
        <v>0</v>
      </c>
      <c r="AV2558">
        <f>IFERROR(IF((AL2558-AM2558)&gt;0,1,0),0)</f>
        <v>0</v>
      </c>
      <c r="AW2558">
        <f>IFERROR(IF((AN2558-AO2558)&gt;0,1,0),0)</f>
        <v>0</v>
      </c>
      <c r="AX2558">
        <f>IFERROR(IF((AC2558-AD2558)&lt;0,1,0),0)</f>
        <v>1</v>
      </c>
      <c r="AY2558">
        <f>SUM(AP2558:AX2558)</f>
        <v>4</v>
      </c>
    </row>
    <row r="2559" spans="1:51" x14ac:dyDescent="0.45">
      <c r="A2559" s="1" t="s">
        <v>3561</v>
      </c>
      <c r="B2559" s="2">
        <v>5095746</v>
      </c>
      <c r="C2559" s="3" t="s">
        <v>5338</v>
      </c>
      <c r="D2559" s="5">
        <v>255.77</v>
      </c>
      <c r="E2559" s="5">
        <v>5975.2974611500003</v>
      </c>
      <c r="F2559" s="3" t="s">
        <v>4500</v>
      </c>
      <c r="G2559" s="3" t="s">
        <v>4539</v>
      </c>
      <c r="H2559" s="3" t="s">
        <v>4539</v>
      </c>
      <c r="I2559" s="3" t="s">
        <v>4582</v>
      </c>
      <c r="J2559" s="3" t="s">
        <v>5376</v>
      </c>
      <c r="K2559" s="6">
        <v>176989</v>
      </c>
      <c r="L2559" s="6">
        <v>154811</v>
      </c>
      <c r="M2559" s="6">
        <v>-81151</v>
      </c>
      <c r="N2559" s="6">
        <v>-91663</v>
      </c>
      <c r="O2559" s="6">
        <v>-106975</v>
      </c>
      <c r="P2559" s="6">
        <v>-108770</v>
      </c>
      <c r="Q2559" s="6">
        <v>-94786</v>
      </c>
      <c r="R2559" s="6">
        <v>-93596</v>
      </c>
      <c r="S2559" s="6">
        <v>8292</v>
      </c>
      <c r="T2559" s="6">
        <v>-2413</v>
      </c>
      <c r="U2559" s="6" t="s">
        <v>4474</v>
      </c>
      <c r="V2559" s="6" t="s">
        <v>4474</v>
      </c>
      <c r="W2559" s="6">
        <v>877903</v>
      </c>
      <c r="X2559" s="6">
        <v>878555</v>
      </c>
      <c r="Y2559" s="6">
        <v>545745</v>
      </c>
      <c r="Z2559" s="6">
        <v>553567</v>
      </c>
      <c r="AA2559" s="6">
        <v>94920</v>
      </c>
      <c r="AB2559" s="6">
        <v>80363</v>
      </c>
      <c r="AC2559" s="6">
        <v>23362000</v>
      </c>
      <c r="AD2559" s="6">
        <v>23132000</v>
      </c>
      <c r="AF2559">
        <f>Q2559/W2559</f>
        <v>-0.10796864801692214</v>
      </c>
      <c r="AG2559">
        <f>R2559/X2559</f>
        <v>-0.10653402461997256</v>
      </c>
      <c r="AH2559" t="e">
        <f>U2559/W2559</f>
        <v>#VALUE!</v>
      </c>
      <c r="AI2559" t="e">
        <f>V2559/X2559</f>
        <v>#VALUE!</v>
      </c>
      <c r="AJ2559">
        <f>Y2559/AA2559</f>
        <v>5.7495259165613151</v>
      </c>
      <c r="AK2559">
        <f>Z2559/AB2559</f>
        <v>6.8883316949342355</v>
      </c>
      <c r="AL2559">
        <f>O2559/K2559</f>
        <v>-0.60441609365553794</v>
      </c>
      <c r="AM2559">
        <f>P2559/L2559</f>
        <v>-0.70259865255052933</v>
      </c>
      <c r="AN2559">
        <f>K2559/W2559</f>
        <v>0.20160427746573367</v>
      </c>
      <c r="AO2559">
        <f>L2559/X2559</f>
        <v>0.17621093727768894</v>
      </c>
      <c r="AP2559">
        <f>IF(OR(Q2559&lt;0, Q2559="NA"), 0, 1)</f>
        <v>0</v>
      </c>
      <c r="AQ2559">
        <f>IF(OR(S2559&lt;0, S2559="NA"), 0, 1)</f>
        <v>1</v>
      </c>
      <c r="AR2559">
        <f>IFERROR(IF((AF2559-AG2559)&gt;0,1,0),0)</f>
        <v>0</v>
      </c>
      <c r="AS2559">
        <f>IFERROR(IF((S2559-Q2559)&gt;0,1,0),0)</f>
        <v>1</v>
      </c>
      <c r="AT2559">
        <f>IFERROR(IF((AH2559-AI2559)&lt;0,1,0),0)</f>
        <v>0</v>
      </c>
      <c r="AU2559">
        <f>IFERROR(IF((AJ2559-AK2559)&gt;0,1,0),0)</f>
        <v>0</v>
      </c>
      <c r="AV2559">
        <f>IFERROR(IF((AL2559-AM2559)&gt;0,1,0),0)</f>
        <v>1</v>
      </c>
      <c r="AW2559">
        <f>IFERROR(IF((AN2559-AO2559)&gt;0,1,0),0)</f>
        <v>1</v>
      </c>
      <c r="AX2559">
        <f>IFERROR(IF((AC2559-AD2559)&lt;0,1,0),0)</f>
        <v>0</v>
      </c>
      <c r="AY2559">
        <f>SUM(AP2559:AX2559)</f>
        <v>4</v>
      </c>
    </row>
    <row r="2560" spans="1:51" x14ac:dyDescent="0.45">
      <c r="A2560" s="1" t="s">
        <v>3563</v>
      </c>
      <c r="B2560" s="2">
        <v>4121677</v>
      </c>
      <c r="C2560" s="3" t="s">
        <v>5337</v>
      </c>
      <c r="D2560" s="5">
        <v>45.49</v>
      </c>
      <c r="E2560" s="5">
        <v>4561.6804739700001</v>
      </c>
      <c r="F2560" s="3" t="s">
        <v>4475</v>
      </c>
      <c r="G2560" s="3" t="s">
        <v>4529</v>
      </c>
      <c r="H2560" s="3" t="s">
        <v>4530</v>
      </c>
      <c r="I2560" s="3" t="s">
        <v>4854</v>
      </c>
      <c r="J2560" s="3" t="s">
        <v>5252</v>
      </c>
      <c r="K2560" s="6">
        <v>2392739</v>
      </c>
      <c r="L2560" s="6">
        <v>1886363</v>
      </c>
      <c r="M2560" s="6">
        <v>701452</v>
      </c>
      <c r="N2560" s="6">
        <v>553505</v>
      </c>
      <c r="O2560" s="6">
        <v>459281</v>
      </c>
      <c r="P2560" s="6">
        <v>389958</v>
      </c>
      <c r="Q2560" s="6">
        <v>47598</v>
      </c>
      <c r="R2560" s="6">
        <v>127627</v>
      </c>
      <c r="S2560" s="6">
        <v>401640</v>
      </c>
      <c r="T2560" s="6">
        <v>381167</v>
      </c>
      <c r="U2560" s="6">
        <v>4574507</v>
      </c>
      <c r="V2560" s="6">
        <v>2348790</v>
      </c>
      <c r="W2560" s="6">
        <v>9369226</v>
      </c>
      <c r="X2560" s="6">
        <v>2347830</v>
      </c>
      <c r="Y2560" s="6">
        <v>456961</v>
      </c>
      <c r="Z2560" s="6">
        <v>271393</v>
      </c>
      <c r="AA2560" s="6">
        <v>1140611</v>
      </c>
      <c r="AB2560" s="6">
        <v>539869</v>
      </c>
      <c r="AC2560" s="6">
        <v>100275000</v>
      </c>
      <c r="AD2560" s="6">
        <v>51243000</v>
      </c>
      <c r="AF2560">
        <f>Q2560/W2560</f>
        <v>5.0802488914239025E-3</v>
      </c>
      <c r="AG2560">
        <f>R2560/X2560</f>
        <v>5.4359557548885565E-2</v>
      </c>
      <c r="AH2560">
        <f>U2560/W2560</f>
        <v>0.48824812209674523</v>
      </c>
      <c r="AI2560">
        <f>V2560/X2560</f>
        <v>1.0004088882074085</v>
      </c>
      <c r="AJ2560">
        <f>Y2560/AA2560</f>
        <v>0.40062825976603766</v>
      </c>
      <c r="AK2560">
        <f>Z2560/AB2560</f>
        <v>0.5027015813095399</v>
      </c>
      <c r="AL2560">
        <f>O2560/K2560</f>
        <v>0.19194780542299014</v>
      </c>
      <c r="AM2560">
        <f>P2560/L2560</f>
        <v>0.20672479263005053</v>
      </c>
      <c r="AN2560">
        <f>K2560/W2560</f>
        <v>0.2553827818861451</v>
      </c>
      <c r="AO2560">
        <f>L2560/X2560</f>
        <v>0.80344956832479353</v>
      </c>
      <c r="AP2560">
        <f>IF(OR(Q2560&lt;0, Q2560="NA"), 0, 1)</f>
        <v>1</v>
      </c>
      <c r="AQ2560">
        <f>IF(OR(S2560&lt;0, S2560="NA"), 0, 1)</f>
        <v>1</v>
      </c>
      <c r="AR2560">
        <f>IFERROR(IF((AF2560-AG2560)&gt;0,1,0),0)</f>
        <v>0</v>
      </c>
      <c r="AS2560">
        <f>IFERROR(IF((S2560-Q2560)&gt;0,1,0),0)</f>
        <v>1</v>
      </c>
      <c r="AT2560">
        <f>IFERROR(IF((AH2560-AI2560)&lt;0,1,0),0)</f>
        <v>1</v>
      </c>
      <c r="AU2560">
        <f>IFERROR(IF((AJ2560-AK2560)&gt;0,1,0),0)</f>
        <v>0</v>
      </c>
      <c r="AV2560">
        <f>IFERROR(IF((AL2560-AM2560)&gt;0,1,0),0)</f>
        <v>0</v>
      </c>
      <c r="AW2560">
        <f>IFERROR(IF((AN2560-AO2560)&gt;0,1,0),0)</f>
        <v>0</v>
      </c>
      <c r="AX2560">
        <f>IFERROR(IF((AC2560-AD2560)&lt;0,1,0),0)</f>
        <v>0</v>
      </c>
      <c r="AY2560">
        <f>SUM(AP2560:AX2560)</f>
        <v>4</v>
      </c>
    </row>
    <row r="2561" spans="1:51" x14ac:dyDescent="0.45">
      <c r="A2561" s="1" t="s">
        <v>3566</v>
      </c>
      <c r="B2561" s="2">
        <v>106266596</v>
      </c>
      <c r="C2561" s="3" t="s">
        <v>5338</v>
      </c>
      <c r="D2561" s="5">
        <v>11.6325</v>
      </c>
      <c r="E2561" s="5">
        <v>174.17295720000001</v>
      </c>
      <c r="F2561" s="3" t="s">
        <v>4480</v>
      </c>
      <c r="G2561" s="3" t="s">
        <v>4491</v>
      </c>
      <c r="H2561" s="3" t="s">
        <v>4492</v>
      </c>
      <c r="I2561" s="3" t="s">
        <v>4493</v>
      </c>
      <c r="J2561" s="3" t="s">
        <v>4494</v>
      </c>
      <c r="K2561" s="6" t="s">
        <v>4474</v>
      </c>
      <c r="L2561" s="6" t="s">
        <v>4474</v>
      </c>
      <c r="M2561" s="6" t="s">
        <v>4474</v>
      </c>
      <c r="N2561" s="6" t="s">
        <v>4474</v>
      </c>
      <c r="O2561" s="6">
        <v>-2705.8919999999998</v>
      </c>
      <c r="P2561" s="6">
        <v>-3388.712</v>
      </c>
      <c r="Q2561" s="6">
        <v>4280.9660000000003</v>
      </c>
      <c r="R2561" s="6">
        <v>5016.3689999999997</v>
      </c>
      <c r="S2561" s="6">
        <v>-915.245</v>
      </c>
      <c r="T2561" s="6">
        <v>-1140.8109999999999</v>
      </c>
      <c r="U2561" s="6">
        <v>5240</v>
      </c>
      <c r="V2561" s="6">
        <v>5240</v>
      </c>
      <c r="W2561" s="6">
        <v>114547.549</v>
      </c>
      <c r="X2561" s="6">
        <v>112607.91</v>
      </c>
      <c r="Y2561" s="6">
        <v>649.19899999999996</v>
      </c>
      <c r="Z2561" s="6">
        <v>166.679</v>
      </c>
      <c r="AA2561" s="6">
        <v>7758</v>
      </c>
      <c r="AB2561" s="6">
        <v>3271</v>
      </c>
      <c r="AC2561" s="6">
        <v>14972960</v>
      </c>
      <c r="AD2561" s="6">
        <v>15296597</v>
      </c>
      <c r="AF2561">
        <f>Q2561/W2561</f>
        <v>3.7372829339194336E-2</v>
      </c>
      <c r="AG2561">
        <f>R2561/X2561</f>
        <v>4.4547216976143146E-2</v>
      </c>
      <c r="AH2561">
        <f>U2561/W2561</f>
        <v>4.5745195298766278E-2</v>
      </c>
      <c r="AI2561">
        <f>V2561/X2561</f>
        <v>4.6533143186832965E-2</v>
      </c>
      <c r="AJ2561">
        <f>Y2561/AA2561</f>
        <v>8.3681232276359888E-2</v>
      </c>
      <c r="AK2561">
        <f>Z2561/AB2561</f>
        <v>5.0956588199327427E-2</v>
      </c>
      <c r="AL2561" t="e">
        <f>O2561/K2561</f>
        <v>#VALUE!</v>
      </c>
      <c r="AM2561" t="e">
        <f>P2561/L2561</f>
        <v>#VALUE!</v>
      </c>
      <c r="AN2561" t="e">
        <f>K2561/W2561</f>
        <v>#VALUE!</v>
      </c>
      <c r="AO2561" t="e">
        <f>L2561/X2561</f>
        <v>#VALUE!</v>
      </c>
      <c r="AP2561">
        <f>IF(OR(Q2561&lt;0, Q2561="NA"), 0, 1)</f>
        <v>1</v>
      </c>
      <c r="AQ2561">
        <f>IF(OR(S2561&lt;0, S2561="NA"), 0, 1)</f>
        <v>0</v>
      </c>
      <c r="AR2561">
        <f>IFERROR(IF((AF2561-AG2561)&gt;0,1,0),0)</f>
        <v>0</v>
      </c>
      <c r="AS2561">
        <f>IFERROR(IF((S2561-Q2561)&gt;0,1,0),0)</f>
        <v>0</v>
      </c>
      <c r="AT2561">
        <f>IFERROR(IF((AH2561-AI2561)&lt;0,1,0),0)</f>
        <v>1</v>
      </c>
      <c r="AU2561">
        <f>IFERROR(IF((AJ2561-AK2561)&gt;0,1,0),0)</f>
        <v>1</v>
      </c>
      <c r="AV2561">
        <f>IFERROR(IF((AL2561-AM2561)&gt;0,1,0),0)</f>
        <v>0</v>
      </c>
      <c r="AW2561">
        <f>IFERROR(IF((AN2561-AO2561)&gt;0,1,0),0)</f>
        <v>0</v>
      </c>
      <c r="AX2561">
        <f>IFERROR(IF((AC2561-AD2561)&lt;0,1,0),0)</f>
        <v>1</v>
      </c>
      <c r="AY2561">
        <f>SUM(AP2561:AX2561)</f>
        <v>4</v>
      </c>
    </row>
    <row r="2562" spans="1:51" x14ac:dyDescent="0.45">
      <c r="A2562" s="1" t="s">
        <v>3573</v>
      </c>
      <c r="B2562" s="2">
        <v>4967090</v>
      </c>
      <c r="C2562" s="3" t="s">
        <v>5335</v>
      </c>
      <c r="D2562" s="5">
        <v>92</v>
      </c>
      <c r="E2562" s="5">
        <v>14712.699708</v>
      </c>
      <c r="F2562" s="3" t="s">
        <v>4500</v>
      </c>
      <c r="G2562" s="3" t="s">
        <v>4539</v>
      </c>
      <c r="H2562" s="3" t="s">
        <v>4539</v>
      </c>
      <c r="I2562" s="3" t="s">
        <v>4582</v>
      </c>
      <c r="J2562" s="3" t="s">
        <v>5376</v>
      </c>
      <c r="K2562" s="6">
        <v>4178000</v>
      </c>
      <c r="L2562" s="6">
        <v>4371800</v>
      </c>
      <c r="M2562" s="6">
        <v>1053100</v>
      </c>
      <c r="N2562" s="6">
        <v>1136200</v>
      </c>
      <c r="O2562" s="6">
        <v>787400</v>
      </c>
      <c r="P2562" s="6">
        <v>849800</v>
      </c>
      <c r="Q2562" s="6">
        <v>596000</v>
      </c>
      <c r="R2562" s="6">
        <v>780300</v>
      </c>
      <c r="S2562" s="6">
        <v>1824700</v>
      </c>
      <c r="T2562" s="6">
        <v>1714100</v>
      </c>
      <c r="U2562" s="6">
        <v>994300</v>
      </c>
      <c r="V2562" s="6">
        <v>994000</v>
      </c>
      <c r="W2562" s="6">
        <v>8283300</v>
      </c>
      <c r="X2562" s="6">
        <v>8236400</v>
      </c>
      <c r="Y2562" s="6">
        <v>3341000</v>
      </c>
      <c r="Z2562" s="6">
        <v>3239100</v>
      </c>
      <c r="AA2562" s="6">
        <v>602700</v>
      </c>
      <c r="AB2562" s="6">
        <v>562900</v>
      </c>
      <c r="AC2562" s="6">
        <v>159900000</v>
      </c>
      <c r="AD2562" s="6">
        <v>159700000</v>
      </c>
      <c r="AF2562">
        <f>Q2562/W2562</f>
        <v>7.1951999806840264E-2</v>
      </c>
      <c r="AG2562">
        <f>R2562/X2562</f>
        <v>9.4737992326744694E-2</v>
      </c>
      <c r="AH2562">
        <f>U2562/W2562</f>
        <v>0.12003670034889477</v>
      </c>
      <c r="AI2562">
        <f>V2562/X2562</f>
        <v>0.1206837938905347</v>
      </c>
      <c r="AJ2562">
        <f>Y2562/AA2562</f>
        <v>5.5433880869420937</v>
      </c>
      <c r="AK2562">
        <f>Z2562/AB2562</f>
        <v>5.7543080476105883</v>
      </c>
      <c r="AL2562">
        <f>O2562/K2562</f>
        <v>0.1884633796074677</v>
      </c>
      <c r="AM2562">
        <f>P2562/L2562</f>
        <v>0.19438217667779861</v>
      </c>
      <c r="AN2562">
        <f>K2562/W2562</f>
        <v>0.50438834763922591</v>
      </c>
      <c r="AO2562">
        <f>L2562/X2562</f>
        <v>0.53079015103686078</v>
      </c>
      <c r="AP2562">
        <f>IF(OR(Q2562&lt;0, Q2562="NA"), 0, 1)</f>
        <v>1</v>
      </c>
      <c r="AQ2562">
        <f>IF(OR(S2562&lt;0, S2562="NA"), 0, 1)</f>
        <v>1</v>
      </c>
      <c r="AR2562">
        <f>IFERROR(IF((AF2562-AG2562)&gt;0,1,0),0)</f>
        <v>0</v>
      </c>
      <c r="AS2562">
        <f>IFERROR(IF((S2562-Q2562)&gt;0,1,0),0)</f>
        <v>1</v>
      </c>
      <c r="AT2562">
        <f>IFERROR(IF((AH2562-AI2562)&lt;0,1,0),0)</f>
        <v>1</v>
      </c>
      <c r="AU2562">
        <f>IFERROR(IF((AJ2562-AK2562)&gt;0,1,0),0)</f>
        <v>0</v>
      </c>
      <c r="AV2562">
        <f>IFERROR(IF((AL2562-AM2562)&gt;0,1,0),0)</f>
        <v>0</v>
      </c>
      <c r="AW2562">
        <f>IFERROR(IF((AN2562-AO2562)&gt;0,1,0),0)</f>
        <v>0</v>
      </c>
      <c r="AX2562">
        <f>IFERROR(IF((AC2562-AD2562)&lt;0,1,0),0)</f>
        <v>0</v>
      </c>
      <c r="AY2562">
        <f>SUM(AP2562:AX2562)</f>
        <v>4</v>
      </c>
    </row>
    <row r="2563" spans="1:51" x14ac:dyDescent="0.45">
      <c r="A2563" s="1" t="s">
        <v>3579</v>
      </c>
      <c r="B2563" s="2">
        <v>4254612</v>
      </c>
      <c r="C2563" s="3" t="s">
        <v>5337</v>
      </c>
      <c r="D2563" s="5">
        <v>34.78</v>
      </c>
      <c r="E2563" s="5">
        <v>588.67487215999995</v>
      </c>
      <c r="F2563" s="3" t="s">
        <v>4480</v>
      </c>
      <c r="G2563" s="3" t="s">
        <v>4481</v>
      </c>
      <c r="H2563" s="3" t="s">
        <v>4481</v>
      </c>
      <c r="I2563" s="3" t="s">
        <v>4482</v>
      </c>
      <c r="J2563" s="3" t="s">
        <v>4484</v>
      </c>
      <c r="K2563" s="6">
        <v>169873</v>
      </c>
      <c r="L2563" s="6">
        <v>162157</v>
      </c>
      <c r="M2563" s="6" t="s">
        <v>4474</v>
      </c>
      <c r="N2563" s="6" t="s">
        <v>4474</v>
      </c>
      <c r="O2563" s="6">
        <v>159228</v>
      </c>
      <c r="P2563" s="6">
        <v>152337</v>
      </c>
      <c r="Q2563" s="6">
        <v>36141</v>
      </c>
      <c r="R2563" s="6">
        <v>32691</v>
      </c>
      <c r="S2563" s="6" t="s">
        <v>4474</v>
      </c>
      <c r="T2563" s="6">
        <v>47723</v>
      </c>
      <c r="U2563" s="6">
        <v>47819</v>
      </c>
      <c r="V2563" s="6">
        <v>44663</v>
      </c>
      <c r="W2563" s="6">
        <v>5275904</v>
      </c>
      <c r="X2563" s="6">
        <v>4908934</v>
      </c>
      <c r="Y2563" s="6" t="s">
        <v>4474</v>
      </c>
      <c r="Z2563" s="6" t="s">
        <v>4474</v>
      </c>
      <c r="AA2563" s="6" t="s">
        <v>4474</v>
      </c>
      <c r="AB2563" s="6" t="s">
        <v>4474</v>
      </c>
      <c r="AC2563" s="6">
        <v>16925672</v>
      </c>
      <c r="AD2563" s="6">
        <v>16926374</v>
      </c>
      <c r="AF2563">
        <f>Q2563/W2563</f>
        <v>6.8502004585375325E-3</v>
      </c>
      <c r="AG2563">
        <f>R2563/X2563</f>
        <v>6.6594906348302913E-3</v>
      </c>
      <c r="AH2563">
        <f>U2563/W2563</f>
        <v>9.0636599907807265E-3</v>
      </c>
      <c r="AI2563">
        <f>V2563/X2563</f>
        <v>9.0983093274425771E-3</v>
      </c>
      <c r="AJ2563" t="e">
        <f>Y2563/AA2563</f>
        <v>#VALUE!</v>
      </c>
      <c r="AK2563" t="e">
        <f>Z2563/AB2563</f>
        <v>#VALUE!</v>
      </c>
      <c r="AL2563">
        <f>O2563/K2563</f>
        <v>0.93733553890259191</v>
      </c>
      <c r="AM2563">
        <f>P2563/L2563</f>
        <v>0.93944140555141009</v>
      </c>
      <c r="AN2563">
        <f>K2563/W2563</f>
        <v>3.2197894427192002E-2</v>
      </c>
      <c r="AO2563">
        <f>L2563/X2563</f>
        <v>3.3033037315229739E-2</v>
      </c>
      <c r="AP2563">
        <f>IF(OR(Q2563&lt;0, Q2563="NA"), 0, 1)</f>
        <v>1</v>
      </c>
      <c r="AQ2563">
        <f>IF(OR(S2563&lt;0, S2563="NA"), 0, 1)</f>
        <v>0</v>
      </c>
      <c r="AR2563">
        <f>IFERROR(IF((AF2563-AG2563)&gt;0,1,0),0)</f>
        <v>1</v>
      </c>
      <c r="AS2563">
        <f>IFERROR(IF((S2563-Q2563)&gt;0,1,0),0)</f>
        <v>0</v>
      </c>
      <c r="AT2563">
        <f>IFERROR(IF((AH2563-AI2563)&lt;0,1,0),0)</f>
        <v>1</v>
      </c>
      <c r="AU2563">
        <f>IFERROR(IF((AJ2563-AK2563)&gt;0,1,0),0)</f>
        <v>0</v>
      </c>
      <c r="AV2563">
        <f>IFERROR(IF((AL2563-AM2563)&gt;0,1,0),0)</f>
        <v>0</v>
      </c>
      <c r="AW2563">
        <f>IFERROR(IF((AN2563-AO2563)&gt;0,1,0),0)</f>
        <v>0</v>
      </c>
      <c r="AX2563">
        <f>IFERROR(IF((AC2563-AD2563)&lt;0,1,0),0)</f>
        <v>1</v>
      </c>
      <c r="AY2563">
        <f>SUM(AP2563:AX2563)</f>
        <v>4</v>
      </c>
    </row>
    <row r="2564" spans="1:51" x14ac:dyDescent="0.45">
      <c r="A2564" s="1" t="s">
        <v>3582</v>
      </c>
      <c r="B2564" s="2">
        <v>7690857</v>
      </c>
      <c r="C2564" s="3" t="s">
        <v>5337</v>
      </c>
      <c r="D2564" s="5">
        <v>24.78</v>
      </c>
      <c r="E2564" s="5">
        <v>219.20769612000001</v>
      </c>
      <c r="F2564" s="3" t="s">
        <v>4475</v>
      </c>
      <c r="G2564" s="3" t="s">
        <v>4548</v>
      </c>
      <c r="H2564" s="3" t="s">
        <v>4810</v>
      </c>
      <c r="I2564" s="3" t="s">
        <v>4817</v>
      </c>
      <c r="J2564" s="3" t="s">
        <v>4818</v>
      </c>
      <c r="K2564" s="6">
        <v>905304</v>
      </c>
      <c r="L2564" s="6">
        <v>825107</v>
      </c>
      <c r="M2564" s="6">
        <v>120375</v>
      </c>
      <c r="N2564" s="6">
        <v>114831</v>
      </c>
      <c r="O2564" s="6">
        <v>118964</v>
      </c>
      <c r="P2564" s="6">
        <v>113544</v>
      </c>
      <c r="Q2564" s="6">
        <v>112724</v>
      </c>
      <c r="R2564" s="6">
        <v>108833</v>
      </c>
      <c r="S2564" s="6">
        <v>34954</v>
      </c>
      <c r="T2564" s="6">
        <v>31121</v>
      </c>
      <c r="U2564" s="6">
        <v>3463</v>
      </c>
      <c r="V2564" s="6">
        <v>3859</v>
      </c>
      <c r="W2564" s="6">
        <v>460050</v>
      </c>
      <c r="X2564" s="6">
        <v>429254</v>
      </c>
      <c r="Y2564" s="6">
        <v>305829</v>
      </c>
      <c r="Z2564" s="6">
        <v>283951</v>
      </c>
      <c r="AA2564" s="6">
        <v>53760</v>
      </c>
      <c r="AB2564" s="6">
        <v>45040</v>
      </c>
      <c r="AC2564" s="6">
        <v>8846154</v>
      </c>
      <c r="AD2564" s="6">
        <v>8846154</v>
      </c>
      <c r="AF2564">
        <f>Q2564/W2564</f>
        <v>0.24502554070209759</v>
      </c>
      <c r="AG2564">
        <f>R2564/X2564</f>
        <v>0.25353986217950214</v>
      </c>
      <c r="AH2564">
        <f>U2564/W2564</f>
        <v>7.5274426692750786E-3</v>
      </c>
      <c r="AI2564">
        <f>V2564/X2564</f>
        <v>8.9900152357345539E-3</v>
      </c>
      <c r="AJ2564">
        <f>Y2564/AA2564</f>
        <v>5.6887834821428571</v>
      </c>
      <c r="AK2564">
        <f>Z2564/AB2564</f>
        <v>6.3044182948490235</v>
      </c>
      <c r="AL2564">
        <f>O2564/K2564</f>
        <v>0.13140779229960323</v>
      </c>
      <c r="AM2564">
        <f>P2564/L2564</f>
        <v>0.13761124314785839</v>
      </c>
      <c r="AN2564">
        <f>K2564/W2564</f>
        <v>1.9678382784479949</v>
      </c>
      <c r="AO2564">
        <f>L2564/X2564</f>
        <v>1.9221882614955248</v>
      </c>
      <c r="AP2564">
        <f>IF(OR(Q2564&lt;0, Q2564="NA"), 0, 1)</f>
        <v>1</v>
      </c>
      <c r="AQ2564">
        <f>IF(OR(S2564&lt;0, S2564="NA"), 0, 1)</f>
        <v>1</v>
      </c>
      <c r="AR2564">
        <f>IFERROR(IF((AF2564-AG2564)&gt;0,1,0),0)</f>
        <v>0</v>
      </c>
      <c r="AS2564">
        <f>IFERROR(IF((S2564-Q2564)&gt;0,1,0),0)</f>
        <v>0</v>
      </c>
      <c r="AT2564">
        <f>IFERROR(IF((AH2564-AI2564)&lt;0,1,0),0)</f>
        <v>1</v>
      </c>
      <c r="AU2564">
        <f>IFERROR(IF((AJ2564-AK2564)&gt;0,1,0),0)</f>
        <v>0</v>
      </c>
      <c r="AV2564">
        <f>IFERROR(IF((AL2564-AM2564)&gt;0,1,0),0)</f>
        <v>0</v>
      </c>
      <c r="AW2564">
        <f>IFERROR(IF((AN2564-AO2564)&gt;0,1,0),0)</f>
        <v>1</v>
      </c>
      <c r="AX2564">
        <f>IFERROR(IF((AC2564-AD2564)&lt;0,1,0),0)</f>
        <v>0</v>
      </c>
      <c r="AY2564">
        <f>SUM(AP2564:AX2564)</f>
        <v>4</v>
      </c>
    </row>
    <row r="2565" spans="1:51" x14ac:dyDescent="0.45">
      <c r="A2565" s="1" t="s">
        <v>3584</v>
      </c>
      <c r="B2565" s="2">
        <v>4217596</v>
      </c>
      <c r="C2565" s="3" t="s">
        <v>5337</v>
      </c>
      <c r="D2565" s="5">
        <v>55.35</v>
      </c>
      <c r="E2565" s="5">
        <v>28693.809295200001</v>
      </c>
      <c r="F2565" s="3" t="s">
        <v>4583</v>
      </c>
      <c r="G2565" s="3" t="s">
        <v>4583</v>
      </c>
      <c r="H2565" s="3" t="s">
        <v>4682</v>
      </c>
      <c r="I2565" s="3" t="s">
        <v>4683</v>
      </c>
      <c r="J2565" s="3" t="s">
        <v>4684</v>
      </c>
      <c r="K2565" s="6">
        <v>16432000</v>
      </c>
      <c r="L2565" s="6">
        <v>11676000</v>
      </c>
      <c r="M2565" s="6">
        <v>2400000</v>
      </c>
      <c r="N2565" s="6">
        <v>1788000</v>
      </c>
      <c r="O2565" s="6">
        <v>1378000</v>
      </c>
      <c r="P2565" s="6">
        <v>1183000</v>
      </c>
      <c r="Q2565" s="6">
        <v>222000</v>
      </c>
      <c r="R2565" s="6">
        <v>601000</v>
      </c>
      <c r="S2565" s="6">
        <v>1313000</v>
      </c>
      <c r="T2565" s="6">
        <v>1371000</v>
      </c>
      <c r="U2565" s="6">
        <v>12664000</v>
      </c>
      <c r="V2565" s="6">
        <v>6018000</v>
      </c>
      <c r="W2565" s="6">
        <v>45029000</v>
      </c>
      <c r="X2565" s="6">
        <v>16232000</v>
      </c>
      <c r="Y2565" s="6">
        <v>10545000</v>
      </c>
      <c r="Z2565" s="6">
        <v>7076000</v>
      </c>
      <c r="AA2565" s="6">
        <v>7126000</v>
      </c>
      <c r="AB2565" s="6">
        <v>3075000</v>
      </c>
      <c r="AC2565" s="6">
        <v>518018495</v>
      </c>
      <c r="AD2565" s="6">
        <v>259057247</v>
      </c>
      <c r="AF2565">
        <f>Q2565/W2565</f>
        <v>4.9301561216105174E-3</v>
      </c>
      <c r="AG2565">
        <f>R2565/X2565</f>
        <v>3.7025628388368655E-2</v>
      </c>
      <c r="AH2565">
        <f>U2565/W2565</f>
        <v>0.28124097803637654</v>
      </c>
      <c r="AI2565">
        <f>V2565/X2565</f>
        <v>0.37074913750616068</v>
      </c>
      <c r="AJ2565">
        <f>Y2565/AA2565</f>
        <v>1.4797923098512489</v>
      </c>
      <c r="AK2565">
        <f>Z2565/AB2565</f>
        <v>2.3011382113821139</v>
      </c>
      <c r="AL2565">
        <f>O2565/K2565</f>
        <v>8.3860759493670889E-2</v>
      </c>
      <c r="AM2565">
        <f>P2565/L2565</f>
        <v>0.10131894484412469</v>
      </c>
      <c r="AN2565">
        <f>K2565/W2565</f>
        <v>0.36492038464100912</v>
      </c>
      <c r="AO2565">
        <f>L2565/X2565</f>
        <v>0.71931986200098574</v>
      </c>
      <c r="AP2565">
        <f>IF(OR(Q2565&lt;0, Q2565="NA"), 0, 1)</f>
        <v>1</v>
      </c>
      <c r="AQ2565">
        <f>IF(OR(S2565&lt;0, S2565="NA"), 0, 1)</f>
        <v>1</v>
      </c>
      <c r="AR2565">
        <f>IFERROR(IF((AF2565-AG2565)&gt;0,1,0),0)</f>
        <v>0</v>
      </c>
      <c r="AS2565">
        <f>IFERROR(IF((S2565-Q2565)&gt;0,1,0),0)</f>
        <v>1</v>
      </c>
      <c r="AT2565">
        <f>IFERROR(IF((AH2565-AI2565)&lt;0,1,0),0)</f>
        <v>1</v>
      </c>
      <c r="AU2565">
        <f>IFERROR(IF((AJ2565-AK2565)&gt;0,1,0),0)</f>
        <v>0</v>
      </c>
      <c r="AV2565">
        <f>IFERROR(IF((AL2565-AM2565)&gt;0,1,0),0)</f>
        <v>0</v>
      </c>
      <c r="AW2565">
        <f>IFERROR(IF((AN2565-AO2565)&gt;0,1,0),0)</f>
        <v>0</v>
      </c>
      <c r="AX2565">
        <f>IFERROR(IF((AC2565-AD2565)&lt;0,1,0),0)</f>
        <v>0</v>
      </c>
      <c r="AY2565">
        <f>SUM(AP2565:AX2565)</f>
        <v>4</v>
      </c>
    </row>
    <row r="2566" spans="1:51" x14ac:dyDescent="0.45">
      <c r="A2566" s="1" t="s">
        <v>3589</v>
      </c>
      <c r="B2566" s="2">
        <v>4346995</v>
      </c>
      <c r="C2566" s="3" t="s">
        <v>5335</v>
      </c>
      <c r="D2566" s="5">
        <v>17.59</v>
      </c>
      <c r="E2566" s="5">
        <v>19087.73353125</v>
      </c>
      <c r="F2566" s="3" t="s">
        <v>4480</v>
      </c>
      <c r="G2566" s="3" t="s">
        <v>4491</v>
      </c>
      <c r="H2566" s="3" t="s">
        <v>4663</v>
      </c>
      <c r="I2566" s="3" t="s">
        <v>4663</v>
      </c>
      <c r="J2566" s="3" t="s">
        <v>5032</v>
      </c>
      <c r="K2566" s="6">
        <v>2519211</v>
      </c>
      <c r="L2566" s="6">
        <v>2343481</v>
      </c>
      <c r="M2566" s="6" t="s">
        <v>4474</v>
      </c>
      <c r="N2566" s="6" t="s">
        <v>4474</v>
      </c>
      <c r="O2566" s="6" t="s">
        <v>4474</v>
      </c>
      <c r="P2566" s="6" t="s">
        <v>4474</v>
      </c>
      <c r="Q2566" s="6">
        <v>214105</v>
      </c>
      <c r="R2566" s="6">
        <v>-113324</v>
      </c>
      <c r="S2566" s="6">
        <v>-1167645</v>
      </c>
      <c r="T2566" s="6">
        <v>-2680583</v>
      </c>
      <c r="U2566" s="6">
        <v>3180863</v>
      </c>
      <c r="V2566" s="6">
        <v>3107353</v>
      </c>
      <c r="W2566" s="6">
        <v>34380176</v>
      </c>
      <c r="X2566" s="6">
        <v>32641979</v>
      </c>
      <c r="Y2566" s="6">
        <v>29663722</v>
      </c>
      <c r="Z2566" s="6">
        <v>28076439</v>
      </c>
      <c r="AA2566" s="6">
        <v>24961671</v>
      </c>
      <c r="AB2566" s="6">
        <v>23515157</v>
      </c>
      <c r="AC2566" s="6">
        <v>1084136516</v>
      </c>
      <c r="AD2566" s="6">
        <v>1065112270</v>
      </c>
      <c r="AF2566">
        <f>Q2566/W2566</f>
        <v>6.2275713771796862E-3</v>
      </c>
      <c r="AG2566">
        <f>R2566/X2566</f>
        <v>-3.4717257798615704E-3</v>
      </c>
      <c r="AH2566">
        <f>U2566/W2566</f>
        <v>9.2520265166763538E-2</v>
      </c>
      <c r="AI2566">
        <f>V2566/X2566</f>
        <v>9.5194994151549445E-2</v>
      </c>
      <c r="AJ2566">
        <f>Y2566/AA2566</f>
        <v>1.1883708426411037</v>
      </c>
      <c r="AK2566">
        <f>Z2566/AB2566</f>
        <v>1.1939719985709643</v>
      </c>
      <c r="AL2566" t="e">
        <f>O2566/K2566</f>
        <v>#VALUE!</v>
      </c>
      <c r="AM2566" t="e">
        <f>P2566/L2566</f>
        <v>#VALUE!</v>
      </c>
      <c r="AN2566">
        <f>K2566/W2566</f>
        <v>7.3275104816217351E-2</v>
      </c>
      <c r="AO2566">
        <f>L2566/X2566</f>
        <v>7.1793471835760944E-2</v>
      </c>
      <c r="AP2566">
        <f>IF(OR(Q2566&lt;0, Q2566="NA"), 0, 1)</f>
        <v>1</v>
      </c>
      <c r="AQ2566">
        <f>IF(OR(S2566&lt;0, S2566="NA"), 0, 1)</f>
        <v>0</v>
      </c>
      <c r="AR2566">
        <f>IFERROR(IF((AF2566-AG2566)&gt;0,1,0),0)</f>
        <v>1</v>
      </c>
      <c r="AS2566">
        <f>IFERROR(IF((S2566-Q2566)&gt;0,1,0),0)</f>
        <v>0</v>
      </c>
      <c r="AT2566">
        <f>IFERROR(IF((AH2566-AI2566)&lt;0,1,0),0)</f>
        <v>1</v>
      </c>
      <c r="AU2566">
        <f>IFERROR(IF((AJ2566-AK2566)&gt;0,1,0),0)</f>
        <v>0</v>
      </c>
      <c r="AV2566">
        <f>IFERROR(IF((AL2566-AM2566)&gt;0,1,0),0)</f>
        <v>0</v>
      </c>
      <c r="AW2566">
        <f>IFERROR(IF((AN2566-AO2566)&gt;0,1,0),0)</f>
        <v>1</v>
      </c>
      <c r="AX2566">
        <f>IFERROR(IF((AC2566-AD2566)&lt;0,1,0),0)</f>
        <v>0</v>
      </c>
      <c r="AY2566">
        <f>SUM(AP2566:AX2566)</f>
        <v>4</v>
      </c>
    </row>
    <row r="2567" spans="1:51" x14ac:dyDescent="0.45">
      <c r="A2567" s="1" t="s">
        <v>3591</v>
      </c>
      <c r="B2567" s="2">
        <v>4133006</v>
      </c>
      <c r="C2567" s="3" t="s">
        <v>5335</v>
      </c>
      <c r="D2567" s="5">
        <v>12.8</v>
      </c>
      <c r="E2567" s="5">
        <v>414.11656959999999</v>
      </c>
      <c r="F2567" s="3" t="s">
        <v>4665</v>
      </c>
      <c r="G2567" s="3" t="s">
        <v>4666</v>
      </c>
      <c r="H2567" s="3" t="s">
        <v>4776</v>
      </c>
      <c r="I2567" s="3" t="s">
        <v>4993</v>
      </c>
      <c r="J2567" s="3" t="s">
        <v>4788</v>
      </c>
      <c r="K2567" s="6">
        <v>607234</v>
      </c>
      <c r="L2567" s="6">
        <v>598512</v>
      </c>
      <c r="M2567" s="6">
        <v>-50263.75</v>
      </c>
      <c r="N2567" s="6">
        <v>-87359.5</v>
      </c>
      <c r="O2567" s="6">
        <v>-79719</v>
      </c>
      <c r="P2567" s="6">
        <v>-117078</v>
      </c>
      <c r="Q2567" s="6">
        <v>-68356</v>
      </c>
      <c r="R2567" s="6">
        <v>-53885</v>
      </c>
      <c r="S2567" s="6" t="s">
        <v>4474</v>
      </c>
      <c r="T2567" s="6" t="s">
        <v>4474</v>
      </c>
      <c r="U2567" s="6">
        <v>2854</v>
      </c>
      <c r="V2567" s="6">
        <v>2808</v>
      </c>
      <c r="W2567" s="6">
        <v>1788127</v>
      </c>
      <c r="X2567" s="6">
        <v>1831648</v>
      </c>
      <c r="Y2567" s="6">
        <v>1074008</v>
      </c>
      <c r="Z2567" s="6">
        <v>1126908</v>
      </c>
      <c r="AA2567" s="6">
        <v>324467</v>
      </c>
      <c r="AB2567" s="6">
        <v>361319</v>
      </c>
      <c r="AC2567" s="6">
        <v>29662000</v>
      </c>
      <c r="AD2567" s="6">
        <v>32492000</v>
      </c>
      <c r="AF2567">
        <f>Q2567/W2567</f>
        <v>-3.8227709776766414E-2</v>
      </c>
      <c r="AG2567">
        <f>R2567/X2567</f>
        <v>-2.9418862139450375E-2</v>
      </c>
      <c r="AH2567">
        <f>U2567/W2567</f>
        <v>1.5960834996619367E-3</v>
      </c>
      <c r="AI2567">
        <f>V2567/X2567</f>
        <v>1.5330456506927096E-3</v>
      </c>
      <c r="AJ2567">
        <f>Y2567/AA2567</f>
        <v>3.3100685123602709</v>
      </c>
      <c r="AK2567">
        <f>Z2567/AB2567</f>
        <v>3.1188727966146259</v>
      </c>
      <c r="AL2567">
        <f>O2567/K2567</f>
        <v>-0.1312821745817922</v>
      </c>
      <c r="AM2567">
        <f>P2567/L2567</f>
        <v>-0.19561512551126795</v>
      </c>
      <c r="AN2567">
        <f>K2567/W2567</f>
        <v>0.33959221017299107</v>
      </c>
      <c r="AO2567">
        <f>L2567/X2567</f>
        <v>0.32676147382029735</v>
      </c>
      <c r="AP2567">
        <f>IF(OR(Q2567&lt;0, Q2567="NA"), 0, 1)</f>
        <v>0</v>
      </c>
      <c r="AQ2567">
        <f>IF(OR(S2567&lt;0, S2567="NA"), 0, 1)</f>
        <v>0</v>
      </c>
      <c r="AR2567">
        <f>IFERROR(IF((AF2567-AG2567)&gt;0,1,0),0)</f>
        <v>0</v>
      </c>
      <c r="AS2567">
        <f>IFERROR(IF((S2567-Q2567)&gt;0,1,0),0)</f>
        <v>0</v>
      </c>
      <c r="AT2567">
        <f>IFERROR(IF((AH2567-AI2567)&lt;0,1,0),0)</f>
        <v>0</v>
      </c>
      <c r="AU2567">
        <f>IFERROR(IF((AJ2567-AK2567)&gt;0,1,0),0)</f>
        <v>1</v>
      </c>
      <c r="AV2567">
        <f>IFERROR(IF((AL2567-AM2567)&gt;0,1,0),0)</f>
        <v>1</v>
      </c>
      <c r="AW2567">
        <f>IFERROR(IF((AN2567-AO2567)&gt;0,1,0),0)</f>
        <v>1</v>
      </c>
      <c r="AX2567">
        <f>IFERROR(IF((AC2567-AD2567)&lt;0,1,0),0)</f>
        <v>1</v>
      </c>
      <c r="AY2567">
        <f>SUM(AP2567:AX2567)</f>
        <v>4</v>
      </c>
    </row>
    <row r="2568" spans="1:51" x14ac:dyDescent="0.45">
      <c r="A2568" s="1" t="s">
        <v>3593</v>
      </c>
      <c r="B2568" s="2">
        <v>6643905</v>
      </c>
      <c r="C2568" s="3" t="s">
        <v>5337</v>
      </c>
      <c r="D2568" s="5">
        <v>34.56</v>
      </c>
      <c r="E2568" s="5">
        <v>1279.0780070400001</v>
      </c>
      <c r="F2568" s="3" t="s">
        <v>4654</v>
      </c>
      <c r="G2568" s="3" t="s">
        <v>4654</v>
      </c>
      <c r="H2568" s="3" t="s">
        <v>4747</v>
      </c>
      <c r="I2568" s="3" t="s">
        <v>4748</v>
      </c>
      <c r="J2568" s="3" t="s">
        <v>4749</v>
      </c>
      <c r="K2568" s="6">
        <v>280141</v>
      </c>
      <c r="L2568" s="6">
        <v>274799</v>
      </c>
      <c r="M2568" s="6">
        <v>75117</v>
      </c>
      <c r="N2568" s="6">
        <v>78453</v>
      </c>
      <c r="O2568" s="6">
        <v>36009</v>
      </c>
      <c r="P2568" s="6">
        <v>40257</v>
      </c>
      <c r="Q2568" s="6">
        <v>21873</v>
      </c>
      <c r="R2568" s="6">
        <v>31721</v>
      </c>
      <c r="S2568" s="6">
        <v>71513</v>
      </c>
      <c r="T2568" s="6">
        <v>81878</v>
      </c>
      <c r="U2568" s="6">
        <v>311245</v>
      </c>
      <c r="V2568" s="6" t="s">
        <v>4474</v>
      </c>
      <c r="W2568" s="6">
        <v>939487</v>
      </c>
      <c r="X2568" s="6">
        <v>457764</v>
      </c>
      <c r="Y2568" s="6">
        <v>197032</v>
      </c>
      <c r="Z2568" s="6">
        <v>74747</v>
      </c>
      <c r="AA2568" s="6">
        <v>54597</v>
      </c>
      <c r="AB2568" s="6">
        <v>59697</v>
      </c>
      <c r="AC2568" s="6">
        <v>30455000</v>
      </c>
      <c r="AD2568" s="6">
        <v>30338000</v>
      </c>
      <c r="AF2568">
        <f>Q2568/W2568</f>
        <v>2.3281854884633846E-2</v>
      </c>
      <c r="AG2568">
        <f>R2568/X2568</f>
        <v>6.9295532195629186E-2</v>
      </c>
      <c r="AH2568">
        <f>U2568/W2568</f>
        <v>0.33129250324911363</v>
      </c>
      <c r="AI2568" t="e">
        <f>V2568/X2568</f>
        <v>#VALUE!</v>
      </c>
      <c r="AJ2568">
        <f>Y2568/AA2568</f>
        <v>3.6088429767203327</v>
      </c>
      <c r="AK2568">
        <f>Z2568/AB2568</f>
        <v>1.2521064710119436</v>
      </c>
      <c r="AL2568">
        <f>O2568/K2568</f>
        <v>0.1285388429398053</v>
      </c>
      <c r="AM2568">
        <f>P2568/L2568</f>
        <v>0.14649616628881473</v>
      </c>
      <c r="AN2568">
        <f>K2568/W2568</f>
        <v>0.29818507334321814</v>
      </c>
      <c r="AO2568">
        <f>L2568/X2568</f>
        <v>0.60030714516650496</v>
      </c>
      <c r="AP2568">
        <f>IF(OR(Q2568&lt;0, Q2568="NA"), 0, 1)</f>
        <v>1</v>
      </c>
      <c r="AQ2568">
        <f>IF(OR(S2568&lt;0, S2568="NA"), 0, 1)</f>
        <v>1</v>
      </c>
      <c r="AR2568">
        <f>IFERROR(IF((AF2568-AG2568)&gt;0,1,0),0)</f>
        <v>0</v>
      </c>
      <c r="AS2568">
        <f>IFERROR(IF((S2568-Q2568)&gt;0,1,0),0)</f>
        <v>1</v>
      </c>
      <c r="AT2568">
        <f>IFERROR(IF((AH2568-AI2568)&lt;0,1,0),0)</f>
        <v>0</v>
      </c>
      <c r="AU2568">
        <f>IFERROR(IF((AJ2568-AK2568)&gt;0,1,0),0)</f>
        <v>1</v>
      </c>
      <c r="AV2568">
        <f>IFERROR(IF((AL2568-AM2568)&gt;0,1,0),0)</f>
        <v>0</v>
      </c>
      <c r="AW2568">
        <f>IFERROR(IF((AN2568-AO2568)&gt;0,1,0),0)</f>
        <v>0</v>
      </c>
      <c r="AX2568">
        <f>IFERROR(IF((AC2568-AD2568)&lt;0,1,0),0)</f>
        <v>0</v>
      </c>
      <c r="AY2568">
        <f>SUM(AP2568:AX2568)</f>
        <v>4</v>
      </c>
    </row>
    <row r="2569" spans="1:51" x14ac:dyDescent="0.45">
      <c r="A2569" s="1" t="s">
        <v>3596</v>
      </c>
      <c r="B2569" s="2">
        <v>116229413</v>
      </c>
      <c r="C2569" s="3" t="s">
        <v>5337</v>
      </c>
      <c r="D2569" s="5">
        <v>73.66</v>
      </c>
      <c r="E2569" s="5">
        <v>12725.0647962</v>
      </c>
      <c r="F2569" s="3" t="s">
        <v>4470</v>
      </c>
      <c r="G2569" s="3" t="s">
        <v>4512</v>
      </c>
      <c r="H2569" s="3" t="s">
        <v>4513</v>
      </c>
      <c r="I2569" s="3" t="s">
        <v>4643</v>
      </c>
      <c r="J2569" s="3" t="s">
        <v>4473</v>
      </c>
      <c r="K2569" s="6">
        <v>8215000</v>
      </c>
      <c r="L2569" s="6">
        <v>8207000</v>
      </c>
      <c r="M2569" s="6">
        <v>1840000</v>
      </c>
      <c r="N2569" s="6">
        <v>2086000</v>
      </c>
      <c r="O2569" s="6">
        <v>1296000</v>
      </c>
      <c r="P2569" s="6">
        <v>1531000</v>
      </c>
      <c r="Q2569" s="6">
        <v>720000</v>
      </c>
      <c r="R2569" s="6">
        <v>1058000</v>
      </c>
      <c r="S2569" s="6">
        <v>1513000</v>
      </c>
      <c r="T2569" s="6">
        <v>1837000</v>
      </c>
      <c r="U2569" s="6">
        <v>7809000</v>
      </c>
      <c r="V2569" s="6">
        <v>8306000</v>
      </c>
      <c r="W2569" s="6">
        <v>14745000</v>
      </c>
      <c r="X2569" s="6">
        <v>14578000</v>
      </c>
      <c r="Y2569" s="6">
        <v>3354000</v>
      </c>
      <c r="Z2569" s="6">
        <v>3363000</v>
      </c>
      <c r="AA2569" s="6">
        <v>2904000</v>
      </c>
      <c r="AB2569" s="6">
        <v>2571000</v>
      </c>
      <c r="AC2569" s="6">
        <v>172754070</v>
      </c>
      <c r="AD2569" s="6">
        <v>172710593</v>
      </c>
      <c r="AF2569">
        <f>Q2569/W2569</f>
        <v>4.8830111902339775E-2</v>
      </c>
      <c r="AG2569">
        <f>R2569/X2569</f>
        <v>7.2575113184250237E-2</v>
      </c>
      <c r="AH2569">
        <f>U2569/W2569</f>
        <v>0.52960325534079344</v>
      </c>
      <c r="AI2569">
        <f>V2569/X2569</f>
        <v>0.56976265605707233</v>
      </c>
      <c r="AJ2569">
        <f>Y2569/AA2569</f>
        <v>1.1549586776859504</v>
      </c>
      <c r="AK2569">
        <f>Z2569/AB2569</f>
        <v>1.308051341890315</v>
      </c>
      <c r="AL2569">
        <f>O2569/K2569</f>
        <v>0.15776019476567255</v>
      </c>
      <c r="AM2569">
        <f>P2569/L2569</f>
        <v>0.18654806872182284</v>
      </c>
      <c r="AN2569">
        <f>K2569/W2569</f>
        <v>0.55713801288572395</v>
      </c>
      <c r="AO2569">
        <f>L2569/X2569</f>
        <v>0.56297160104266708</v>
      </c>
      <c r="AP2569">
        <f>IF(OR(Q2569&lt;0, Q2569="NA"), 0, 1)</f>
        <v>1</v>
      </c>
      <c r="AQ2569">
        <f>IF(OR(S2569&lt;0, S2569="NA"), 0, 1)</f>
        <v>1</v>
      </c>
      <c r="AR2569">
        <f>IFERROR(IF((AF2569-AG2569)&gt;0,1,0),0)</f>
        <v>0</v>
      </c>
      <c r="AS2569">
        <f>IFERROR(IF((S2569-Q2569)&gt;0,1,0),0)</f>
        <v>1</v>
      </c>
      <c r="AT2569">
        <f>IFERROR(IF((AH2569-AI2569)&lt;0,1,0),0)</f>
        <v>1</v>
      </c>
      <c r="AU2569">
        <f>IFERROR(IF((AJ2569-AK2569)&gt;0,1,0),0)</f>
        <v>0</v>
      </c>
      <c r="AV2569">
        <f>IFERROR(IF((AL2569-AM2569)&gt;0,1,0),0)</f>
        <v>0</v>
      </c>
      <c r="AW2569">
        <f>IFERROR(IF((AN2569-AO2569)&gt;0,1,0),0)</f>
        <v>0</v>
      </c>
      <c r="AX2569">
        <f>IFERROR(IF((AC2569-AD2569)&lt;0,1,0),0)</f>
        <v>0</v>
      </c>
      <c r="AY2569">
        <f>SUM(AP2569:AX2569)</f>
        <v>4</v>
      </c>
    </row>
    <row r="2570" spans="1:51" x14ac:dyDescent="0.45">
      <c r="A2570" s="1" t="s">
        <v>3597</v>
      </c>
      <c r="B2570" s="2">
        <v>4070924</v>
      </c>
      <c r="C2570" s="3" t="s">
        <v>5337</v>
      </c>
      <c r="D2570" s="5">
        <v>68.3</v>
      </c>
      <c r="E2570" s="5">
        <v>2335.1812346000002</v>
      </c>
      <c r="F2570" s="3" t="s">
        <v>4475</v>
      </c>
      <c r="G2570" s="3" t="s">
        <v>4476</v>
      </c>
      <c r="H2570" s="3" t="s">
        <v>4477</v>
      </c>
      <c r="I2570" s="3" t="s">
        <v>4577</v>
      </c>
      <c r="J2570" s="3" t="s">
        <v>4790</v>
      </c>
      <c r="K2570" s="6">
        <v>13913300</v>
      </c>
      <c r="L2570" s="6">
        <v>14065300</v>
      </c>
      <c r="M2570" s="6">
        <v>587600</v>
      </c>
      <c r="N2570" s="6">
        <v>622000</v>
      </c>
      <c r="O2570" s="6">
        <v>459200</v>
      </c>
      <c r="P2570" s="6">
        <v>495700</v>
      </c>
      <c r="Q2570" s="6">
        <v>196100</v>
      </c>
      <c r="R2570" s="6">
        <v>190300</v>
      </c>
      <c r="S2570" s="6">
        <v>-98400</v>
      </c>
      <c r="T2570" s="6">
        <v>-63100</v>
      </c>
      <c r="U2570" s="6">
        <v>1578200</v>
      </c>
      <c r="V2570" s="6">
        <v>1602300</v>
      </c>
      <c r="W2570" s="6">
        <v>5758200</v>
      </c>
      <c r="X2570" s="6">
        <v>5804200</v>
      </c>
      <c r="Y2570" s="6">
        <v>2811400</v>
      </c>
      <c r="Z2570" s="6">
        <v>2916200</v>
      </c>
      <c r="AA2570" s="6">
        <v>2538500</v>
      </c>
      <c r="AB2570" s="6">
        <v>2651000</v>
      </c>
      <c r="AC2570" s="6">
        <v>34185062</v>
      </c>
      <c r="AD2570" s="6">
        <v>34120247</v>
      </c>
      <c r="AF2570">
        <f>Q2570/W2570</f>
        <v>3.4055781320551565E-2</v>
      </c>
      <c r="AG2570">
        <f>R2570/X2570</f>
        <v>3.2786602804865443E-2</v>
      </c>
      <c r="AH2570">
        <f>U2570/W2570</f>
        <v>0.2740787051509152</v>
      </c>
      <c r="AI2570">
        <f>V2570/X2570</f>
        <v>0.27605871610213295</v>
      </c>
      <c r="AJ2570">
        <f>Y2570/AA2570</f>
        <v>1.1075044317510341</v>
      </c>
      <c r="AK2570">
        <f>Z2570/AB2570</f>
        <v>1.1000377216144852</v>
      </c>
      <c r="AL2570">
        <f>O2570/K2570</f>
        <v>3.3004391481532058E-2</v>
      </c>
      <c r="AM2570">
        <f>P2570/L2570</f>
        <v>3.5242760552565533E-2</v>
      </c>
      <c r="AN2570">
        <f>K2570/W2570</f>
        <v>2.4162585530200409</v>
      </c>
      <c r="AO2570">
        <f>L2570/X2570</f>
        <v>2.4232969229178871</v>
      </c>
      <c r="AP2570">
        <f>IF(OR(Q2570&lt;0, Q2570="NA"), 0, 1)</f>
        <v>1</v>
      </c>
      <c r="AQ2570">
        <f>IF(OR(S2570&lt;0, S2570="NA"), 0, 1)</f>
        <v>0</v>
      </c>
      <c r="AR2570">
        <f>IFERROR(IF((AF2570-AG2570)&gt;0,1,0),0)</f>
        <v>1</v>
      </c>
      <c r="AS2570">
        <f>IFERROR(IF((S2570-Q2570)&gt;0,1,0),0)</f>
        <v>0</v>
      </c>
      <c r="AT2570">
        <f>IFERROR(IF((AH2570-AI2570)&lt;0,1,0),0)</f>
        <v>1</v>
      </c>
      <c r="AU2570">
        <f>IFERROR(IF((AJ2570-AK2570)&gt;0,1,0),0)</f>
        <v>1</v>
      </c>
      <c r="AV2570">
        <f>IFERROR(IF((AL2570-AM2570)&gt;0,1,0),0)</f>
        <v>0</v>
      </c>
      <c r="AW2570">
        <f>IFERROR(IF((AN2570-AO2570)&gt;0,1,0),0)</f>
        <v>0</v>
      </c>
      <c r="AX2570">
        <f>IFERROR(IF((AC2570-AD2570)&lt;0,1,0),0)</f>
        <v>0</v>
      </c>
      <c r="AY2570">
        <f>SUM(AP2570:AX2570)</f>
        <v>4</v>
      </c>
    </row>
    <row r="2571" spans="1:51" x14ac:dyDescent="0.45">
      <c r="A2571" s="1" t="s">
        <v>3613</v>
      </c>
      <c r="B2571" s="2">
        <v>1019950</v>
      </c>
      <c r="C2571" s="3" t="s">
        <v>5337</v>
      </c>
      <c r="D2571" s="7">
        <v>99.47</v>
      </c>
      <c r="E2571" s="5">
        <v>10065.076062440001</v>
      </c>
      <c r="F2571" s="3" t="s">
        <v>4480</v>
      </c>
      <c r="G2571" s="3" t="s">
        <v>4481</v>
      </c>
      <c r="H2571" s="3" t="s">
        <v>4481</v>
      </c>
      <c r="I2571" s="3" t="s">
        <v>4482</v>
      </c>
      <c r="J2571" s="3" t="s">
        <v>4484</v>
      </c>
      <c r="K2571" s="6">
        <v>1687112</v>
      </c>
      <c r="L2571" s="6">
        <v>1688917</v>
      </c>
      <c r="M2571" s="6" t="s">
        <v>4474</v>
      </c>
      <c r="N2571" s="6" t="s">
        <v>4474</v>
      </c>
      <c r="O2571" s="6">
        <v>1357574</v>
      </c>
      <c r="P2571" s="6">
        <v>1280780</v>
      </c>
      <c r="Q2571" s="6">
        <v>497396</v>
      </c>
      <c r="R2571" s="6">
        <v>478361</v>
      </c>
      <c r="S2571" s="6">
        <v>-116651</v>
      </c>
      <c r="T2571" s="6">
        <v>579581</v>
      </c>
      <c r="U2571" s="6">
        <v>391626</v>
      </c>
      <c r="V2571" s="6">
        <v>391719</v>
      </c>
      <c r="W2571" s="6">
        <v>46082647</v>
      </c>
      <c r="X2571" s="6">
        <v>45493970</v>
      </c>
      <c r="Y2571" s="6" t="s">
        <v>4474</v>
      </c>
      <c r="Z2571" s="6" t="s">
        <v>4474</v>
      </c>
      <c r="AA2571" s="6" t="s">
        <v>4474</v>
      </c>
      <c r="AB2571" s="6" t="s">
        <v>4474</v>
      </c>
      <c r="AC2571" s="6">
        <v>76269577</v>
      </c>
      <c r="AD2571" s="6">
        <v>76195723</v>
      </c>
      <c r="AF2571">
        <f>Q2571/W2571</f>
        <v>1.0793564006859241E-2</v>
      </c>
      <c r="AG2571">
        <f>R2571/X2571</f>
        <v>1.0514822074222144E-2</v>
      </c>
      <c r="AH2571">
        <f>U2571/W2571</f>
        <v>8.4983399499599065E-3</v>
      </c>
      <c r="AI2571">
        <f>V2571/X2571</f>
        <v>8.6103498991184982E-3</v>
      </c>
      <c r="AJ2571" t="e">
        <f>Y2571/AA2571</f>
        <v>#VALUE!</v>
      </c>
      <c r="AK2571" t="e">
        <f>Z2571/AB2571</f>
        <v>#VALUE!</v>
      </c>
      <c r="AL2571">
        <f>O2571/K2571</f>
        <v>0.80467331155252286</v>
      </c>
      <c r="AM2571">
        <f>P2571/L2571</f>
        <v>0.75834395651177644</v>
      </c>
      <c r="AN2571">
        <f>K2571/W2571</f>
        <v>3.6610570569003992E-2</v>
      </c>
      <c r="AO2571">
        <f>L2571/X2571</f>
        <v>3.7123974891617506E-2</v>
      </c>
      <c r="AP2571">
        <f>IF(OR(Q2571&lt;0, Q2571="NA"), 0, 1)</f>
        <v>1</v>
      </c>
      <c r="AQ2571">
        <f>IF(OR(S2571&lt;0, S2571="NA"), 0, 1)</f>
        <v>0</v>
      </c>
      <c r="AR2571">
        <f>IFERROR(IF((AF2571-AG2571)&gt;0,1,0),0)</f>
        <v>1</v>
      </c>
      <c r="AS2571">
        <f>IFERROR(IF((S2571-Q2571)&gt;0,1,0),0)</f>
        <v>0</v>
      </c>
      <c r="AT2571">
        <f>IFERROR(IF((AH2571-AI2571)&lt;0,1,0),0)</f>
        <v>1</v>
      </c>
      <c r="AU2571">
        <f>IFERROR(IF((AJ2571-AK2571)&gt;0,1,0),0)</f>
        <v>0</v>
      </c>
      <c r="AV2571">
        <f>IFERROR(IF((AL2571-AM2571)&gt;0,1,0),0)</f>
        <v>1</v>
      </c>
      <c r="AW2571">
        <f>IFERROR(IF((AN2571-AO2571)&gt;0,1,0),0)</f>
        <v>0</v>
      </c>
      <c r="AX2571">
        <f>IFERROR(IF((AC2571-AD2571)&lt;0,1,0),0)</f>
        <v>0</v>
      </c>
      <c r="AY2571">
        <f>SUM(AP2571:AX2571)</f>
        <v>4</v>
      </c>
    </row>
    <row r="2572" spans="1:51" x14ac:dyDescent="0.45">
      <c r="A2572" s="1" t="s">
        <v>3624</v>
      </c>
      <c r="B2572" s="2">
        <v>6298354</v>
      </c>
      <c r="C2572" s="3" t="s">
        <v>5337</v>
      </c>
      <c r="D2572" s="5">
        <v>19.170000000000002</v>
      </c>
      <c r="E2572" s="5">
        <v>466.16762519999997</v>
      </c>
      <c r="F2572" s="3" t="s">
        <v>4485</v>
      </c>
      <c r="G2572" s="3" t="s">
        <v>4517</v>
      </c>
      <c r="H2572" s="3" t="s">
        <v>4640</v>
      </c>
      <c r="I2572" s="3" t="s">
        <v>4685</v>
      </c>
      <c r="J2572" s="3" t="s">
        <v>5259</v>
      </c>
      <c r="K2572" s="6">
        <v>107223</v>
      </c>
      <c r="L2572" s="6">
        <v>105703</v>
      </c>
      <c r="M2572" s="6">
        <v>-22380</v>
      </c>
      <c r="N2572" s="6">
        <v>-25674</v>
      </c>
      <c r="O2572" s="6">
        <v>-43529</v>
      </c>
      <c r="P2572" s="6">
        <v>-43902</v>
      </c>
      <c r="Q2572" s="6">
        <v>-71539</v>
      </c>
      <c r="R2572" s="6">
        <v>-63956</v>
      </c>
      <c r="S2572" s="6">
        <v>-19677</v>
      </c>
      <c r="T2572" s="6">
        <v>-23622</v>
      </c>
      <c r="U2572" s="6">
        <v>115016</v>
      </c>
      <c r="V2572" s="6">
        <v>114113</v>
      </c>
      <c r="W2572" s="6">
        <v>267972</v>
      </c>
      <c r="X2572" s="6">
        <v>246825</v>
      </c>
      <c r="Y2572" s="6">
        <v>93780</v>
      </c>
      <c r="Z2572" s="6">
        <v>69336</v>
      </c>
      <c r="AA2572" s="6">
        <v>41942</v>
      </c>
      <c r="AB2572" s="6">
        <v>41546</v>
      </c>
      <c r="AC2572" s="6">
        <v>24315589</v>
      </c>
      <c r="AD2572" s="6">
        <v>21097351</v>
      </c>
      <c r="AF2572">
        <f>Q2572/W2572</f>
        <v>-0.26696445897332555</v>
      </c>
      <c r="AG2572">
        <f>R2572/X2572</f>
        <v>-0.25911475741922413</v>
      </c>
      <c r="AH2572">
        <f>U2572/W2572</f>
        <v>0.4292090218381025</v>
      </c>
      <c r="AI2572">
        <f>V2572/X2572</f>
        <v>0.46232350855869542</v>
      </c>
      <c r="AJ2572">
        <f>Y2572/AA2572</f>
        <v>2.235944876257689</v>
      </c>
      <c r="AK2572">
        <f>Z2572/AB2572</f>
        <v>1.6688971260771193</v>
      </c>
      <c r="AL2572">
        <f>O2572/K2572</f>
        <v>-0.40596700334816221</v>
      </c>
      <c r="AM2572">
        <f>P2572/L2572</f>
        <v>-0.41533352884970154</v>
      </c>
      <c r="AN2572">
        <f>K2572/W2572</f>
        <v>0.40012762527428236</v>
      </c>
      <c r="AO2572">
        <f>L2572/X2572</f>
        <v>0.42825078496910768</v>
      </c>
      <c r="AP2572">
        <f>IF(OR(Q2572&lt;0, Q2572="NA"), 0, 1)</f>
        <v>0</v>
      </c>
      <c r="AQ2572">
        <f>IF(OR(S2572&lt;0, S2572="NA"), 0, 1)</f>
        <v>0</v>
      </c>
      <c r="AR2572">
        <f>IFERROR(IF((AF2572-AG2572)&gt;0,1,0),0)</f>
        <v>0</v>
      </c>
      <c r="AS2572">
        <f>IFERROR(IF((S2572-Q2572)&gt;0,1,0),0)</f>
        <v>1</v>
      </c>
      <c r="AT2572">
        <f>IFERROR(IF((AH2572-AI2572)&lt;0,1,0),0)</f>
        <v>1</v>
      </c>
      <c r="AU2572">
        <f>IFERROR(IF((AJ2572-AK2572)&gt;0,1,0),0)</f>
        <v>1</v>
      </c>
      <c r="AV2572">
        <f>IFERROR(IF((AL2572-AM2572)&gt;0,1,0),0)</f>
        <v>1</v>
      </c>
      <c r="AW2572">
        <f>IFERROR(IF((AN2572-AO2572)&gt;0,1,0),0)</f>
        <v>0</v>
      </c>
      <c r="AX2572">
        <f>IFERROR(IF((AC2572-AD2572)&lt;0,1,0),0)</f>
        <v>0</v>
      </c>
      <c r="AY2572">
        <f>SUM(AP2572:AX2572)</f>
        <v>4</v>
      </c>
    </row>
    <row r="2573" spans="1:51" x14ac:dyDescent="0.45">
      <c r="A2573" s="1" t="s">
        <v>3631</v>
      </c>
      <c r="B2573" s="2">
        <v>14898775</v>
      </c>
      <c r="C2573" s="3" t="s">
        <v>5335</v>
      </c>
      <c r="D2573" s="5">
        <v>35</v>
      </c>
      <c r="E2573" s="5">
        <v>2602.7813000000001</v>
      </c>
      <c r="F2573" s="3" t="s">
        <v>4470</v>
      </c>
      <c r="G2573" s="3" t="s">
        <v>4471</v>
      </c>
      <c r="H2573" s="3" t="s">
        <v>4489</v>
      </c>
      <c r="I2573" s="3" t="s">
        <v>4489</v>
      </c>
      <c r="J2573" s="3" t="s">
        <v>4495</v>
      </c>
      <c r="K2573" s="6">
        <v>135487</v>
      </c>
      <c r="L2573" s="6">
        <v>86186</v>
      </c>
      <c r="M2573" s="6">
        <v>-292263</v>
      </c>
      <c r="N2573" s="6">
        <v>-318709</v>
      </c>
      <c r="O2573" s="6">
        <v>-295252</v>
      </c>
      <c r="P2573" s="6">
        <v>-321314</v>
      </c>
      <c r="Q2573" s="6">
        <v>-275156</v>
      </c>
      <c r="R2573" s="6">
        <v>-301063</v>
      </c>
      <c r="S2573" s="6">
        <v>-208804</v>
      </c>
      <c r="T2573" s="6">
        <v>-233886</v>
      </c>
      <c r="U2573" s="6" t="s">
        <v>4474</v>
      </c>
      <c r="V2573" s="6" t="s">
        <v>4474</v>
      </c>
      <c r="W2573" s="6">
        <v>608878</v>
      </c>
      <c r="X2573" s="6">
        <v>617331</v>
      </c>
      <c r="Y2573" s="6">
        <v>435111</v>
      </c>
      <c r="Z2573" s="6">
        <v>431324</v>
      </c>
      <c r="AA2573" s="6">
        <v>70613</v>
      </c>
      <c r="AB2573" s="6">
        <v>54500</v>
      </c>
      <c r="AC2573" s="6">
        <v>74314056</v>
      </c>
      <c r="AD2573" s="6">
        <v>74219241</v>
      </c>
      <c r="AF2573">
        <f>Q2573/W2573</f>
        <v>-0.45190662168776013</v>
      </c>
      <c r="AG2573">
        <f>R2573/X2573</f>
        <v>-0.48768488865778653</v>
      </c>
      <c r="AH2573" t="e">
        <f>U2573/W2573</f>
        <v>#VALUE!</v>
      </c>
      <c r="AI2573" t="e">
        <f>V2573/X2573</f>
        <v>#VALUE!</v>
      </c>
      <c r="AJ2573">
        <f>Y2573/AA2573</f>
        <v>6.161910696330704</v>
      </c>
      <c r="AK2573">
        <f>Z2573/AB2573</f>
        <v>7.9142018348623857</v>
      </c>
      <c r="AL2573">
        <f>O2573/K2573</f>
        <v>-2.179190623454649</v>
      </c>
      <c r="AM2573">
        <f>P2573/L2573</f>
        <v>-3.7281461026152738</v>
      </c>
      <c r="AN2573">
        <f>K2573/W2573</f>
        <v>0.22251912534202253</v>
      </c>
      <c r="AO2573">
        <f>L2573/X2573</f>
        <v>0.13961067887405623</v>
      </c>
      <c r="AP2573">
        <f>IF(OR(Q2573&lt;0, Q2573="NA"), 0, 1)</f>
        <v>0</v>
      </c>
      <c r="AQ2573">
        <f>IF(OR(S2573&lt;0, S2573="NA"), 0, 1)</f>
        <v>0</v>
      </c>
      <c r="AR2573">
        <f>IFERROR(IF((AF2573-AG2573)&gt;0,1,0),0)</f>
        <v>1</v>
      </c>
      <c r="AS2573">
        <f>IFERROR(IF((S2573-Q2573)&gt;0,1,0),0)</f>
        <v>1</v>
      </c>
      <c r="AT2573">
        <f>IFERROR(IF((AH2573-AI2573)&lt;0,1,0),0)</f>
        <v>0</v>
      </c>
      <c r="AU2573">
        <f>IFERROR(IF((AJ2573-AK2573)&gt;0,1,0),0)</f>
        <v>0</v>
      </c>
      <c r="AV2573">
        <f>IFERROR(IF((AL2573-AM2573)&gt;0,1,0),0)</f>
        <v>1</v>
      </c>
      <c r="AW2573">
        <f>IFERROR(IF((AN2573-AO2573)&gt;0,1,0),0)</f>
        <v>1</v>
      </c>
      <c r="AX2573">
        <f>IFERROR(IF((AC2573-AD2573)&lt;0,1,0),0)</f>
        <v>0</v>
      </c>
      <c r="AY2573">
        <f>SUM(AP2573:AX2573)</f>
        <v>4</v>
      </c>
    </row>
    <row r="2574" spans="1:51" x14ac:dyDescent="0.45">
      <c r="A2574" s="1" t="s">
        <v>3642</v>
      </c>
      <c r="B2574" s="2">
        <v>4963552</v>
      </c>
      <c r="C2574" s="3" t="s">
        <v>5335</v>
      </c>
      <c r="D2574" s="5">
        <v>194.03</v>
      </c>
      <c r="E2574" s="5">
        <v>7289.33087583</v>
      </c>
      <c r="F2574" s="3" t="s">
        <v>4500</v>
      </c>
      <c r="G2574" s="3" t="s">
        <v>4501</v>
      </c>
      <c r="H2574" s="3" t="s">
        <v>4502</v>
      </c>
      <c r="I2574" s="3" t="s">
        <v>4538</v>
      </c>
      <c r="J2574" s="3" t="s">
        <v>4504</v>
      </c>
      <c r="K2574" s="6">
        <v>611823</v>
      </c>
      <c r="L2574" s="6">
        <v>583798</v>
      </c>
      <c r="M2574" s="6">
        <v>126347</v>
      </c>
      <c r="N2574" s="6">
        <v>118735</v>
      </c>
      <c r="O2574" s="6">
        <v>87024</v>
      </c>
      <c r="P2574" s="6">
        <v>82052</v>
      </c>
      <c r="Q2574" s="6">
        <v>78506</v>
      </c>
      <c r="R2574" s="6">
        <v>71888</v>
      </c>
      <c r="S2574" s="6">
        <v>149622</v>
      </c>
      <c r="T2574" s="6">
        <v>140134</v>
      </c>
      <c r="U2574" s="6" t="s">
        <v>4474</v>
      </c>
      <c r="V2574" s="6" t="s">
        <v>4474</v>
      </c>
      <c r="W2574" s="6">
        <v>1003300</v>
      </c>
      <c r="X2574" s="6">
        <v>854521</v>
      </c>
      <c r="Y2574" s="6">
        <v>344647</v>
      </c>
      <c r="Z2574" s="6">
        <v>406938</v>
      </c>
      <c r="AA2574" s="6">
        <v>146331</v>
      </c>
      <c r="AB2574" s="6">
        <v>128546</v>
      </c>
      <c r="AC2574" s="6">
        <v>37566443</v>
      </c>
      <c r="AD2574" s="6">
        <v>37086627</v>
      </c>
      <c r="AF2574">
        <f>Q2574/W2574</f>
        <v>7.8247782318349446E-2</v>
      </c>
      <c r="AG2574">
        <f>R2574/X2574</f>
        <v>8.4126662773647456E-2</v>
      </c>
      <c r="AH2574" t="e">
        <f>U2574/W2574</f>
        <v>#VALUE!</v>
      </c>
      <c r="AI2574" t="e">
        <f>V2574/X2574</f>
        <v>#VALUE!</v>
      </c>
      <c r="AJ2574">
        <f>Y2574/AA2574</f>
        <v>2.3552562341540755</v>
      </c>
      <c r="AK2574">
        <f>Z2574/AB2574</f>
        <v>3.1656994383333594</v>
      </c>
      <c r="AL2574">
        <f>O2574/K2574</f>
        <v>0.14223721566531497</v>
      </c>
      <c r="AM2574">
        <f>P2574/L2574</f>
        <v>0.14054861441800073</v>
      </c>
      <c r="AN2574">
        <f>K2574/W2574</f>
        <v>0.60981062493770555</v>
      </c>
      <c r="AO2574">
        <f>L2574/X2574</f>
        <v>0.68318742312944913</v>
      </c>
      <c r="AP2574">
        <f>IF(OR(Q2574&lt;0, Q2574="NA"), 0, 1)</f>
        <v>1</v>
      </c>
      <c r="AQ2574">
        <f>IF(OR(S2574&lt;0, S2574="NA"), 0, 1)</f>
        <v>1</v>
      </c>
      <c r="AR2574">
        <f>IFERROR(IF((AF2574-AG2574)&gt;0,1,0),0)</f>
        <v>0</v>
      </c>
      <c r="AS2574">
        <f>IFERROR(IF((S2574-Q2574)&gt;0,1,0),0)</f>
        <v>1</v>
      </c>
      <c r="AT2574">
        <f>IFERROR(IF((AH2574-AI2574)&lt;0,1,0),0)</f>
        <v>0</v>
      </c>
      <c r="AU2574">
        <f>IFERROR(IF((AJ2574-AK2574)&gt;0,1,0),0)</f>
        <v>0</v>
      </c>
      <c r="AV2574">
        <f>IFERROR(IF((AL2574-AM2574)&gt;0,1,0),0)</f>
        <v>1</v>
      </c>
      <c r="AW2574">
        <f>IFERROR(IF((AN2574-AO2574)&gt;0,1,0),0)</f>
        <v>0</v>
      </c>
      <c r="AX2574">
        <f>IFERROR(IF((AC2574-AD2574)&lt;0,1,0),0)</f>
        <v>0</v>
      </c>
      <c r="AY2574">
        <f>SUM(AP2574:AX2574)</f>
        <v>4</v>
      </c>
    </row>
    <row r="2575" spans="1:51" x14ac:dyDescent="0.45">
      <c r="A2575" s="1" t="s">
        <v>3673</v>
      </c>
      <c r="B2575" s="2">
        <v>107002190</v>
      </c>
      <c r="C2575" s="3" t="s">
        <v>5338</v>
      </c>
      <c r="D2575" s="5">
        <v>8.77</v>
      </c>
      <c r="E2575" s="5">
        <v>116.81247104000001</v>
      </c>
      <c r="F2575" s="3" t="s">
        <v>4525</v>
      </c>
      <c r="G2575" s="3" t="s">
        <v>4698</v>
      </c>
      <c r="H2575" s="3" t="s">
        <v>4698</v>
      </c>
      <c r="I2575" s="3" t="s">
        <v>4719</v>
      </c>
      <c r="J2575" s="3" t="s">
        <v>4700</v>
      </c>
      <c r="K2575" s="6">
        <v>117752</v>
      </c>
      <c r="L2575" s="6">
        <v>136773</v>
      </c>
      <c r="M2575" s="6">
        <v>-16827</v>
      </c>
      <c r="N2575" s="6">
        <v>-11526</v>
      </c>
      <c r="O2575" s="6">
        <v>-21451</v>
      </c>
      <c r="P2575" s="6">
        <v>-16288</v>
      </c>
      <c r="Q2575" s="6">
        <v>80663</v>
      </c>
      <c r="R2575" s="6">
        <v>-92564</v>
      </c>
      <c r="S2575" s="6">
        <v>-30167</v>
      </c>
      <c r="T2575" s="6">
        <v>-34700</v>
      </c>
      <c r="U2575" s="6">
        <v>201205</v>
      </c>
      <c r="V2575" s="6">
        <v>197209</v>
      </c>
      <c r="W2575" s="6">
        <v>696537</v>
      </c>
      <c r="X2575" s="6">
        <v>601040</v>
      </c>
      <c r="Y2575" s="6">
        <v>244890</v>
      </c>
      <c r="Z2575" s="6">
        <v>254359</v>
      </c>
      <c r="AA2575" s="6">
        <v>25026</v>
      </c>
      <c r="AB2575" s="6">
        <v>45759</v>
      </c>
      <c r="AC2575" s="6">
        <v>13320000</v>
      </c>
      <c r="AD2575" s="6">
        <v>13320000</v>
      </c>
      <c r="AF2575">
        <f>Q2575/W2575</f>
        <v>0.1158057648050283</v>
      </c>
      <c r="AG2575">
        <f>R2575/X2575</f>
        <v>-0.15400638892586183</v>
      </c>
      <c r="AH2575">
        <f>U2575/W2575</f>
        <v>0.28886476956715867</v>
      </c>
      <c r="AI2575">
        <f>V2575/X2575</f>
        <v>0.3281129375748702</v>
      </c>
      <c r="AJ2575">
        <f>Y2575/AA2575</f>
        <v>9.7854231599136892</v>
      </c>
      <c r="AK2575">
        <f>Z2575/AB2575</f>
        <v>5.5586660547651832</v>
      </c>
      <c r="AL2575">
        <f>O2575/K2575</f>
        <v>-0.1821710034649093</v>
      </c>
      <c r="AM2575">
        <f>P2575/L2575</f>
        <v>-0.11908783166268196</v>
      </c>
      <c r="AN2575">
        <f>K2575/W2575</f>
        <v>0.16905347454621936</v>
      </c>
      <c r="AO2575">
        <f>L2575/X2575</f>
        <v>0.22756056169306535</v>
      </c>
      <c r="AP2575">
        <f>IF(OR(Q2575&lt;0, Q2575="NA"), 0, 1)</f>
        <v>1</v>
      </c>
      <c r="AQ2575">
        <f>IF(OR(S2575&lt;0, S2575="NA"), 0, 1)</f>
        <v>0</v>
      </c>
      <c r="AR2575">
        <f>IFERROR(IF((AF2575-AG2575)&gt;0,1,0),0)</f>
        <v>1</v>
      </c>
      <c r="AS2575">
        <f>IFERROR(IF((S2575-Q2575)&gt;0,1,0),0)</f>
        <v>0</v>
      </c>
      <c r="AT2575">
        <f>IFERROR(IF((AH2575-AI2575)&lt;0,1,0),0)</f>
        <v>1</v>
      </c>
      <c r="AU2575">
        <f>IFERROR(IF((AJ2575-AK2575)&gt;0,1,0),0)</f>
        <v>1</v>
      </c>
      <c r="AV2575">
        <f>IFERROR(IF((AL2575-AM2575)&gt;0,1,0),0)</f>
        <v>0</v>
      </c>
      <c r="AW2575">
        <f>IFERROR(IF((AN2575-AO2575)&gt;0,1,0),0)</f>
        <v>0</v>
      </c>
      <c r="AX2575">
        <f>IFERROR(IF((AC2575-AD2575)&lt;0,1,0),0)</f>
        <v>0</v>
      </c>
      <c r="AY2575">
        <f>SUM(AP2575:AX2575)</f>
        <v>4</v>
      </c>
    </row>
    <row r="2576" spans="1:51" x14ac:dyDescent="0.45">
      <c r="A2576" s="1" t="s">
        <v>3674</v>
      </c>
      <c r="B2576" s="2">
        <v>4071032</v>
      </c>
      <c r="C2576" s="3" t="s">
        <v>5335</v>
      </c>
      <c r="D2576" s="5">
        <v>97.73</v>
      </c>
      <c r="E2576" s="5">
        <v>110806.274</v>
      </c>
      <c r="F2576" s="3" t="s">
        <v>4475</v>
      </c>
      <c r="G2576" s="3" t="s">
        <v>4529</v>
      </c>
      <c r="H2576" s="3" t="s">
        <v>4530</v>
      </c>
      <c r="I2576" s="3" t="s">
        <v>4739</v>
      </c>
      <c r="J2576" s="3" t="s">
        <v>4997</v>
      </c>
      <c r="K2576" s="6">
        <v>36176200</v>
      </c>
      <c r="L2576" s="6">
        <v>36475900</v>
      </c>
      <c r="M2576" s="6">
        <v>6723300</v>
      </c>
      <c r="N2576" s="6">
        <v>7081600</v>
      </c>
      <c r="O2576" s="6">
        <v>5130900</v>
      </c>
      <c r="P2576" s="6">
        <v>5514100</v>
      </c>
      <c r="Q2576" s="6">
        <v>3762300</v>
      </c>
      <c r="R2576" s="6">
        <v>4072000</v>
      </c>
      <c r="S2576" s="6">
        <v>6095600</v>
      </c>
      <c r="T2576" s="6">
        <v>6505000</v>
      </c>
      <c r="U2576" s="6">
        <v>14338700</v>
      </c>
      <c r="V2576" s="6">
        <v>15586900</v>
      </c>
      <c r="W2576" s="6">
        <v>31339300</v>
      </c>
      <c r="X2576" s="6">
        <v>30111800</v>
      </c>
      <c r="Y2576" s="6">
        <v>6847400</v>
      </c>
      <c r="Z2576" s="6">
        <v>6807900</v>
      </c>
      <c r="AA2576" s="6">
        <v>9070000</v>
      </c>
      <c r="AB2576" s="6">
        <v>7649500</v>
      </c>
      <c r="AC2576" s="6">
        <v>1133500000</v>
      </c>
      <c r="AD2576" s="6">
        <v>1133100000</v>
      </c>
      <c r="AF2576">
        <f>Q2576/W2576</f>
        <v>0.12005054356670379</v>
      </c>
      <c r="AG2576">
        <f>R2576/X2576</f>
        <v>0.13522937851606348</v>
      </c>
      <c r="AH2576">
        <f>U2576/W2576</f>
        <v>0.45753095953004697</v>
      </c>
      <c r="AI2576">
        <f>V2576/X2576</f>
        <v>0.51763428290570479</v>
      </c>
      <c r="AJ2576">
        <f>Y2576/AA2576</f>
        <v>0.75495038588754138</v>
      </c>
      <c r="AK2576">
        <f>Z2576/AB2576</f>
        <v>0.88997973723772794</v>
      </c>
      <c r="AL2576">
        <f>O2576/K2576</f>
        <v>0.1418308169459479</v>
      </c>
      <c r="AM2576">
        <f>P2576/L2576</f>
        <v>0.15117104718457941</v>
      </c>
      <c r="AN2576">
        <f>K2576/W2576</f>
        <v>1.1543397587055231</v>
      </c>
      <c r="AO2576">
        <f>L2576/X2576</f>
        <v>1.2113490392470725</v>
      </c>
      <c r="AP2576">
        <f>IF(OR(Q2576&lt;0, Q2576="NA"), 0, 1)</f>
        <v>1</v>
      </c>
      <c r="AQ2576">
        <f>IF(OR(S2576&lt;0, S2576="NA"), 0, 1)</f>
        <v>1</v>
      </c>
      <c r="AR2576">
        <f>IFERROR(IF((AF2576-AG2576)&gt;0,1,0),0)</f>
        <v>0</v>
      </c>
      <c r="AS2576">
        <f>IFERROR(IF((S2576-Q2576)&gt;0,1,0),0)</f>
        <v>1</v>
      </c>
      <c r="AT2576">
        <f>IFERROR(IF((AH2576-AI2576)&lt;0,1,0),0)</f>
        <v>1</v>
      </c>
      <c r="AU2576">
        <f>IFERROR(IF((AJ2576-AK2576)&gt;0,1,0),0)</f>
        <v>0</v>
      </c>
      <c r="AV2576">
        <f>IFERROR(IF((AL2576-AM2576)&gt;0,1,0),0)</f>
        <v>0</v>
      </c>
      <c r="AW2576">
        <f>IFERROR(IF((AN2576-AO2576)&gt;0,1,0),0)</f>
        <v>0</v>
      </c>
      <c r="AX2576">
        <f>IFERROR(IF((AC2576-AD2576)&lt;0,1,0),0)</f>
        <v>0</v>
      </c>
      <c r="AY2576">
        <f>SUM(AP2576:AX2576)</f>
        <v>4</v>
      </c>
    </row>
    <row r="2577" spans="1:51" x14ac:dyDescent="0.45">
      <c r="A2577" s="1" t="s">
        <v>3684</v>
      </c>
      <c r="B2577" s="2">
        <v>4337140</v>
      </c>
      <c r="C2577" s="3" t="s">
        <v>5337</v>
      </c>
      <c r="D2577" s="5">
        <v>14.52</v>
      </c>
      <c r="E2577" s="5">
        <v>392.87835575999998</v>
      </c>
      <c r="F2577" s="3" t="s">
        <v>4480</v>
      </c>
      <c r="G2577" s="3" t="s">
        <v>4491</v>
      </c>
      <c r="H2577" s="3" t="s">
        <v>4492</v>
      </c>
      <c r="I2577" s="3" t="s">
        <v>4493</v>
      </c>
      <c r="J2577" s="3" t="s">
        <v>4494</v>
      </c>
      <c r="K2577" s="6">
        <v>107143.38499999999</v>
      </c>
      <c r="L2577" s="6">
        <v>107810.152</v>
      </c>
      <c r="M2577" s="6" t="s">
        <v>4474</v>
      </c>
      <c r="N2577" s="6" t="s">
        <v>4474</v>
      </c>
      <c r="O2577" s="6">
        <v>77260.41</v>
      </c>
      <c r="P2577" s="6">
        <v>77889.494999999995</v>
      </c>
      <c r="Q2577" s="6">
        <v>48636.92</v>
      </c>
      <c r="R2577" s="6">
        <v>30778.723000000002</v>
      </c>
      <c r="S2577" s="6">
        <v>28273.607</v>
      </c>
      <c r="T2577" s="6">
        <v>6048.0039999999999</v>
      </c>
      <c r="U2577" s="6">
        <v>574968.34499999997</v>
      </c>
      <c r="V2577" s="6">
        <v>586438.59100000001</v>
      </c>
      <c r="W2577" s="6">
        <v>957071.85900000005</v>
      </c>
      <c r="X2577" s="6">
        <v>946506.24399999995</v>
      </c>
      <c r="Y2577" s="6">
        <v>48352.966</v>
      </c>
      <c r="Z2577" s="6">
        <v>46827.794999999998</v>
      </c>
      <c r="AA2577" s="6">
        <v>15268</v>
      </c>
      <c r="AB2577" s="6">
        <v>12310</v>
      </c>
      <c r="AC2577" s="6">
        <v>27039364</v>
      </c>
      <c r="AD2577" s="6">
        <v>25980998</v>
      </c>
      <c r="AF2577">
        <f>Q2577/W2577</f>
        <v>5.0818462106720447E-2</v>
      </c>
      <c r="AG2577">
        <f>R2577/X2577</f>
        <v>3.2518246123688546E-2</v>
      </c>
      <c r="AH2577">
        <f>U2577/W2577</f>
        <v>0.60075775877556126</v>
      </c>
      <c r="AI2577">
        <f>V2577/X2577</f>
        <v>0.61958237963826901</v>
      </c>
      <c r="AJ2577">
        <f>Y2577/AA2577</f>
        <v>3.1669482577940791</v>
      </c>
      <c r="AK2577">
        <f>Z2577/AB2577</f>
        <v>3.8040450852965066</v>
      </c>
      <c r="AL2577">
        <f>O2577/K2577</f>
        <v>0.72109360741216089</v>
      </c>
      <c r="AM2577">
        <f>P2577/L2577</f>
        <v>0.72246902128474866</v>
      </c>
      <c r="AN2577">
        <f>K2577/W2577</f>
        <v>0.11194915407078121</v>
      </c>
      <c r="AO2577">
        <f>L2577/X2577</f>
        <v>0.11390326549182279</v>
      </c>
      <c r="AP2577">
        <f>IF(OR(Q2577&lt;0, Q2577="NA"), 0, 1)</f>
        <v>1</v>
      </c>
      <c r="AQ2577">
        <f>IF(OR(S2577&lt;0, S2577="NA"), 0, 1)</f>
        <v>1</v>
      </c>
      <c r="AR2577">
        <f>IFERROR(IF((AF2577-AG2577)&gt;0,1,0),0)</f>
        <v>1</v>
      </c>
      <c r="AS2577">
        <f>IFERROR(IF((S2577-Q2577)&gt;0,1,0),0)</f>
        <v>0</v>
      </c>
      <c r="AT2577">
        <f>IFERROR(IF((AH2577-AI2577)&lt;0,1,0),0)</f>
        <v>1</v>
      </c>
      <c r="AU2577">
        <f>IFERROR(IF((AJ2577-AK2577)&gt;0,1,0),0)</f>
        <v>0</v>
      </c>
      <c r="AV2577">
        <f>IFERROR(IF((AL2577-AM2577)&gt;0,1,0),0)</f>
        <v>0</v>
      </c>
      <c r="AW2577">
        <f>IFERROR(IF((AN2577-AO2577)&gt;0,1,0),0)</f>
        <v>0</v>
      </c>
      <c r="AX2577">
        <f>IFERROR(IF((AC2577-AD2577)&lt;0,1,0),0)</f>
        <v>0</v>
      </c>
      <c r="AY2577">
        <f>SUM(AP2577:AX2577)</f>
        <v>4</v>
      </c>
    </row>
    <row r="2578" spans="1:51" x14ac:dyDescent="0.45">
      <c r="A2578" s="1" t="s">
        <v>3686</v>
      </c>
      <c r="B2578" s="2">
        <v>4205752</v>
      </c>
      <c r="C2578" s="3" t="s">
        <v>5335</v>
      </c>
      <c r="D2578" s="5">
        <v>63.7</v>
      </c>
      <c r="E2578" s="5">
        <v>4826.1594107999999</v>
      </c>
      <c r="F2578" s="3" t="s">
        <v>4480</v>
      </c>
      <c r="G2578" s="3" t="s">
        <v>4491</v>
      </c>
      <c r="H2578" s="3" t="s">
        <v>4492</v>
      </c>
      <c r="I2578" s="3" t="s">
        <v>4493</v>
      </c>
      <c r="J2578" s="3" t="s">
        <v>4658</v>
      </c>
      <c r="K2578" s="6">
        <v>800276</v>
      </c>
      <c r="L2578" s="6">
        <v>720021</v>
      </c>
      <c r="M2578" s="6">
        <v>233457</v>
      </c>
      <c r="N2578" s="6">
        <v>230975</v>
      </c>
      <c r="O2578" s="6">
        <v>187745</v>
      </c>
      <c r="P2578" s="6">
        <v>185337</v>
      </c>
      <c r="Q2578" s="6">
        <v>160306</v>
      </c>
      <c r="R2578" s="6">
        <v>166419</v>
      </c>
      <c r="S2578" s="6">
        <v>136671</v>
      </c>
      <c r="T2578" s="6">
        <v>154105</v>
      </c>
      <c r="U2578" s="6">
        <v>172264</v>
      </c>
      <c r="V2578" s="6">
        <v>172118</v>
      </c>
      <c r="W2578" s="6">
        <v>4039919</v>
      </c>
      <c r="X2578" s="6">
        <v>3834354</v>
      </c>
      <c r="Y2578" s="6">
        <v>1754874</v>
      </c>
      <c r="Z2578" s="6">
        <v>1683634</v>
      </c>
      <c r="AA2578" s="6">
        <v>1429119</v>
      </c>
      <c r="AB2578" s="6">
        <v>1285461</v>
      </c>
      <c r="AC2578" s="6">
        <v>72681239</v>
      </c>
      <c r="AD2578" s="6">
        <v>67931869</v>
      </c>
      <c r="AF2578">
        <f>Q2578/W2578</f>
        <v>3.9680498544649036E-2</v>
      </c>
      <c r="AG2578">
        <f>R2578/X2578</f>
        <v>4.3402095894119322E-2</v>
      </c>
      <c r="AH2578">
        <f>U2578/W2578</f>
        <v>4.2640458880487453E-2</v>
      </c>
      <c r="AI2578">
        <f>V2578/X2578</f>
        <v>4.4888395802787119E-2</v>
      </c>
      <c r="AJ2578">
        <f>Y2578/AA2578</f>
        <v>1.2279411301648078</v>
      </c>
      <c r="AK2578">
        <f>Z2578/AB2578</f>
        <v>1.3097511320841317</v>
      </c>
      <c r="AL2578">
        <f>O2578/K2578</f>
        <v>0.23460031289205224</v>
      </c>
      <c r="AM2578">
        <f>P2578/L2578</f>
        <v>0.25740499235438968</v>
      </c>
      <c r="AN2578">
        <f>K2578/W2578</f>
        <v>0.19809209046022952</v>
      </c>
      <c r="AO2578">
        <f>L2578/X2578</f>
        <v>0.18778156633425083</v>
      </c>
      <c r="AP2578">
        <f>IF(OR(Q2578&lt;0, Q2578="NA"), 0, 1)</f>
        <v>1</v>
      </c>
      <c r="AQ2578">
        <f>IF(OR(S2578&lt;0, S2578="NA"), 0, 1)</f>
        <v>1</v>
      </c>
      <c r="AR2578">
        <f>IFERROR(IF((AF2578-AG2578)&gt;0,1,0),0)</f>
        <v>0</v>
      </c>
      <c r="AS2578">
        <f>IFERROR(IF((S2578-Q2578)&gt;0,1,0),0)</f>
        <v>0</v>
      </c>
      <c r="AT2578">
        <f>IFERROR(IF((AH2578-AI2578)&lt;0,1,0),0)</f>
        <v>1</v>
      </c>
      <c r="AU2578">
        <f>IFERROR(IF((AJ2578-AK2578)&gt;0,1,0),0)</f>
        <v>0</v>
      </c>
      <c r="AV2578">
        <f>IFERROR(IF((AL2578-AM2578)&gt;0,1,0),0)</f>
        <v>0</v>
      </c>
      <c r="AW2578">
        <f>IFERROR(IF((AN2578-AO2578)&gt;0,1,0),0)</f>
        <v>1</v>
      </c>
      <c r="AX2578">
        <f>IFERROR(IF((AC2578-AD2578)&lt;0,1,0),0)</f>
        <v>0</v>
      </c>
      <c r="AY2578">
        <f>SUM(AP2578:AX2578)</f>
        <v>4</v>
      </c>
    </row>
    <row r="2579" spans="1:51" x14ac:dyDescent="0.45">
      <c r="A2579" s="1" t="s">
        <v>3689</v>
      </c>
      <c r="B2579" s="2">
        <v>6263905</v>
      </c>
      <c r="C2579" s="3" t="s">
        <v>5337</v>
      </c>
      <c r="D2579" s="5">
        <v>21.52</v>
      </c>
      <c r="E2579" s="5">
        <v>5872.7784099999999</v>
      </c>
      <c r="F2579" s="3" t="s">
        <v>4470</v>
      </c>
      <c r="G2579" s="3" t="s">
        <v>4471</v>
      </c>
      <c r="H2579" s="3" t="s">
        <v>4472</v>
      </c>
      <c r="I2579" s="3" t="s">
        <v>4472</v>
      </c>
      <c r="J2579" s="3" t="s">
        <v>4490</v>
      </c>
      <c r="K2579" s="6">
        <v>1186321.0422313812</v>
      </c>
      <c r="L2579" s="6">
        <v>1176455.070273387</v>
      </c>
      <c r="M2579" s="6">
        <v>249838.94258523986</v>
      </c>
      <c r="N2579" s="6">
        <v>259777.82471717196</v>
      </c>
      <c r="O2579" s="6">
        <v>178329.8331836263</v>
      </c>
      <c r="P2579" s="6">
        <v>183876.0670089864</v>
      </c>
      <c r="Q2579" s="6">
        <v>124358.341266155</v>
      </c>
      <c r="R2579" s="6">
        <v>132570.36847804548</v>
      </c>
      <c r="S2579" s="6">
        <v>132645.71671015766</v>
      </c>
      <c r="T2579" s="6">
        <v>148779.17039418119</v>
      </c>
      <c r="U2579" s="6">
        <v>309011.82244033017</v>
      </c>
      <c r="V2579" s="6">
        <v>257694.20336440587</v>
      </c>
      <c r="W2579" s="6">
        <v>2469153.46865938</v>
      </c>
      <c r="X2579" s="6">
        <v>2354069.431051109</v>
      </c>
      <c r="Y2579" s="6">
        <v>963109.5248717377</v>
      </c>
      <c r="Z2579" s="6">
        <v>931842.92296153435</v>
      </c>
      <c r="AA2579" s="6">
        <v>532077.84965424938</v>
      </c>
      <c r="AB2579" s="6">
        <v>535264.11657559196</v>
      </c>
      <c r="AC2579" s="6">
        <v>272898625</v>
      </c>
      <c r="AD2579" s="6">
        <v>272854923</v>
      </c>
      <c r="AF2579">
        <f>Q2579/W2579</f>
        <v>5.0364767862596652E-2</v>
      </c>
      <c r="AG2579">
        <f>R2579/X2579</f>
        <v>5.63154029058743E-2</v>
      </c>
      <c r="AH2579">
        <f>U2579/W2579</f>
        <v>0.12514889267215426</v>
      </c>
      <c r="AI2579">
        <f>V2579/X2579</f>
        <v>0.10946754584436516</v>
      </c>
      <c r="AJ2579">
        <f>Y2579/AA2579</f>
        <v>1.8100913719629146</v>
      </c>
      <c r="AK2579">
        <f>Z2579/AB2579</f>
        <v>1.7409030310552045</v>
      </c>
      <c r="AL2579">
        <f>O2579/K2579</f>
        <v>0.1503217315004387</v>
      </c>
      <c r="AM2579">
        <f>P2579/L2579</f>
        <v>0.15629671855318444</v>
      </c>
      <c r="AN2579">
        <f>K2579/W2579</f>
        <v>0.4804565845295517</v>
      </c>
      <c r="AO2579">
        <f>L2579/X2579</f>
        <v>0.49975376883768946</v>
      </c>
      <c r="AP2579">
        <f>IF(OR(Q2579&lt;0, Q2579="NA"), 0, 1)</f>
        <v>1</v>
      </c>
      <c r="AQ2579">
        <f>IF(OR(S2579&lt;0, S2579="NA"), 0, 1)</f>
        <v>1</v>
      </c>
      <c r="AR2579">
        <f>IFERROR(IF((AF2579-AG2579)&gt;0,1,0),0)</f>
        <v>0</v>
      </c>
      <c r="AS2579">
        <f>IFERROR(IF((S2579-Q2579)&gt;0,1,0),0)</f>
        <v>1</v>
      </c>
      <c r="AT2579">
        <f>IFERROR(IF((AH2579-AI2579)&lt;0,1,0),0)</f>
        <v>0</v>
      </c>
      <c r="AU2579">
        <f>IFERROR(IF((AJ2579-AK2579)&gt;0,1,0),0)</f>
        <v>1</v>
      </c>
      <c r="AV2579">
        <f>IFERROR(IF((AL2579-AM2579)&gt;0,1,0),0)</f>
        <v>0</v>
      </c>
      <c r="AW2579">
        <f>IFERROR(IF((AN2579-AO2579)&gt;0,1,0),0)</f>
        <v>0</v>
      </c>
      <c r="AX2579">
        <f>IFERROR(IF((AC2579-AD2579)&lt;0,1,0),0)</f>
        <v>0</v>
      </c>
      <c r="AY2579">
        <f>SUM(AP2579:AX2579)</f>
        <v>4</v>
      </c>
    </row>
    <row r="2580" spans="1:51" x14ac:dyDescent="0.45">
      <c r="A2580" s="1" t="s">
        <v>3690</v>
      </c>
      <c r="B2580" s="2">
        <v>4341109</v>
      </c>
      <c r="C2580" s="3" t="s">
        <v>5335</v>
      </c>
      <c r="D2580" s="5">
        <v>41.75</v>
      </c>
      <c r="E2580" s="5">
        <v>3013.9752520000002</v>
      </c>
      <c r="F2580" s="3" t="s">
        <v>4475</v>
      </c>
      <c r="G2580" s="3" t="s">
        <v>4548</v>
      </c>
      <c r="H2580" s="3" t="s">
        <v>4647</v>
      </c>
      <c r="I2580" s="3" t="s">
        <v>4648</v>
      </c>
      <c r="J2580" s="3" t="s">
        <v>4649</v>
      </c>
      <c r="K2580" s="6">
        <v>2220323</v>
      </c>
      <c r="L2580" s="6">
        <v>2148380</v>
      </c>
      <c r="M2580" s="6">
        <v>263946</v>
      </c>
      <c r="N2580" s="6">
        <v>263004</v>
      </c>
      <c r="O2580" s="6">
        <v>248609</v>
      </c>
      <c r="P2580" s="6">
        <v>248953</v>
      </c>
      <c r="Q2580" s="6">
        <v>175106</v>
      </c>
      <c r="R2580" s="6">
        <v>183626</v>
      </c>
      <c r="S2580" s="6">
        <v>245726</v>
      </c>
      <c r="T2580" s="6">
        <v>240781</v>
      </c>
      <c r="U2580" s="6" t="s">
        <v>4474</v>
      </c>
      <c r="V2580" s="6" t="s">
        <v>4474</v>
      </c>
      <c r="W2580" s="6">
        <v>1457128</v>
      </c>
      <c r="X2580" s="6">
        <v>1375064</v>
      </c>
      <c r="Y2580" s="6">
        <v>944843</v>
      </c>
      <c r="Z2580" s="6">
        <v>860108</v>
      </c>
      <c r="AA2580" s="6">
        <v>452963</v>
      </c>
      <c r="AB2580" s="6">
        <v>405930</v>
      </c>
      <c r="AC2580" s="6">
        <v>72192000</v>
      </c>
      <c r="AD2580" s="6">
        <v>72606000</v>
      </c>
      <c r="AF2580">
        <f>Q2580/W2580</f>
        <v>0.1201720095969606</v>
      </c>
      <c r="AG2580">
        <f>R2580/X2580</f>
        <v>0.13353996613975785</v>
      </c>
      <c r="AH2580" t="e">
        <f>U2580/W2580</f>
        <v>#VALUE!</v>
      </c>
      <c r="AI2580" t="e">
        <f>V2580/X2580</f>
        <v>#VALUE!</v>
      </c>
      <c r="AJ2580">
        <f>Y2580/AA2580</f>
        <v>2.0859165097369985</v>
      </c>
      <c r="AK2580">
        <f>Z2580/AB2580</f>
        <v>2.1188579311703988</v>
      </c>
      <c r="AL2580">
        <f>O2580/K2580</f>
        <v>0.11196974494251512</v>
      </c>
      <c r="AM2580">
        <f>P2580/L2580</f>
        <v>0.11587940680885132</v>
      </c>
      <c r="AN2580">
        <f>K2580/W2580</f>
        <v>1.5237666148752889</v>
      </c>
      <c r="AO2580">
        <f>L2580/X2580</f>
        <v>1.5623854598767766</v>
      </c>
      <c r="AP2580">
        <f>IF(OR(Q2580&lt;0, Q2580="NA"), 0, 1)</f>
        <v>1</v>
      </c>
      <c r="AQ2580">
        <f>IF(OR(S2580&lt;0, S2580="NA"), 0, 1)</f>
        <v>1</v>
      </c>
      <c r="AR2580">
        <f>IFERROR(IF((AF2580-AG2580)&gt;0,1,0),0)</f>
        <v>0</v>
      </c>
      <c r="AS2580">
        <f>IFERROR(IF((S2580-Q2580)&gt;0,1,0),0)</f>
        <v>1</v>
      </c>
      <c r="AT2580">
        <f>IFERROR(IF((AH2580-AI2580)&lt;0,1,0),0)</f>
        <v>0</v>
      </c>
      <c r="AU2580">
        <f>IFERROR(IF((AJ2580-AK2580)&gt;0,1,0),0)</f>
        <v>0</v>
      </c>
      <c r="AV2580">
        <f>IFERROR(IF((AL2580-AM2580)&gt;0,1,0),0)</f>
        <v>0</v>
      </c>
      <c r="AW2580">
        <f>IFERROR(IF((AN2580-AO2580)&gt;0,1,0),0)</f>
        <v>0</v>
      </c>
      <c r="AX2580">
        <f>IFERROR(IF((AC2580-AD2580)&lt;0,1,0),0)</f>
        <v>1</v>
      </c>
      <c r="AY2580">
        <f>SUM(AP2580:AX2580)</f>
        <v>4</v>
      </c>
    </row>
    <row r="2581" spans="1:51" x14ac:dyDescent="0.45">
      <c r="A2581" s="1" t="s">
        <v>3695</v>
      </c>
      <c r="B2581" s="2">
        <v>11218268</v>
      </c>
      <c r="C2581" s="3" t="s">
        <v>5335</v>
      </c>
      <c r="D2581" s="5">
        <v>8.58</v>
      </c>
      <c r="E2581" s="5">
        <v>2546.33007486</v>
      </c>
      <c r="F2581" s="3" t="s">
        <v>4480</v>
      </c>
      <c r="G2581" s="3" t="s">
        <v>4491</v>
      </c>
      <c r="H2581" s="3" t="s">
        <v>4491</v>
      </c>
      <c r="I2581" s="3" t="s">
        <v>4594</v>
      </c>
      <c r="J2581" s="3" t="s">
        <v>5265</v>
      </c>
      <c r="K2581" s="6">
        <v>2395430.5889380178</v>
      </c>
      <c r="L2581" s="6">
        <v>2419877.5888422751</v>
      </c>
      <c r="M2581" s="6">
        <v>1177361.860712169</v>
      </c>
      <c r="N2581" s="6">
        <v>1211131.7248468322</v>
      </c>
      <c r="O2581" s="6">
        <v>1085765.5882179204</v>
      </c>
      <c r="P2581" s="6">
        <v>1108437.7945770123</v>
      </c>
      <c r="Q2581" s="6">
        <v>401806.08708276442</v>
      </c>
      <c r="R2581" s="6">
        <v>388316.07276752061</v>
      </c>
      <c r="S2581" s="6">
        <v>-725092.4357247341</v>
      </c>
      <c r="T2581" s="6">
        <v>-709255.00260946911</v>
      </c>
      <c r="U2581" s="6">
        <v>1296579.7399544553</v>
      </c>
      <c r="V2581" s="6">
        <v>1089980.1858923554</v>
      </c>
      <c r="W2581" s="6">
        <v>9536047.1608021744</v>
      </c>
      <c r="X2581" s="6">
        <v>9492712.5513365511</v>
      </c>
      <c r="Y2581" s="6">
        <v>7344110.0418717405</v>
      </c>
      <c r="Z2581" s="6">
        <v>7357626.0897759208</v>
      </c>
      <c r="AA2581" s="6">
        <v>5155500.0734591931</v>
      </c>
      <c r="AB2581" s="6">
        <v>5412529.5410332158</v>
      </c>
      <c r="AC2581" s="6">
        <v>296775067</v>
      </c>
      <c r="AD2581" s="6">
        <v>306342289</v>
      </c>
      <c r="AF2581">
        <f>Q2581/W2581</f>
        <v>4.2135497057353519E-2</v>
      </c>
      <c r="AG2581">
        <f>R2581/X2581</f>
        <v>4.0906755647293527E-2</v>
      </c>
      <c r="AH2581">
        <f>U2581/W2581</f>
        <v>0.13596616271824172</v>
      </c>
      <c r="AI2581">
        <f>V2581/X2581</f>
        <v>0.11482283699182368</v>
      </c>
      <c r="AJ2581">
        <f>Y2581/AA2581</f>
        <v>1.4245194330768485</v>
      </c>
      <c r="AK2581">
        <f>Z2581/AB2581</f>
        <v>1.3593692254234606</v>
      </c>
      <c r="AL2581">
        <f>O2581/K2581</f>
        <v>0.45326530989122921</v>
      </c>
      <c r="AM2581">
        <f>P2581/L2581</f>
        <v>0.45805531638784852</v>
      </c>
      <c r="AN2581">
        <f>K2581/W2581</f>
        <v>0.25119743522079158</v>
      </c>
      <c r="AO2581">
        <f>L2581/X2581</f>
        <v>0.25491950543699571</v>
      </c>
      <c r="AP2581">
        <f>IF(OR(Q2581&lt;0, Q2581="NA"), 0, 1)</f>
        <v>1</v>
      </c>
      <c r="AQ2581">
        <f>IF(OR(S2581&lt;0, S2581="NA"), 0, 1)</f>
        <v>0</v>
      </c>
      <c r="AR2581">
        <f>IFERROR(IF((AF2581-AG2581)&gt;0,1,0),0)</f>
        <v>1</v>
      </c>
      <c r="AS2581">
        <f>IFERROR(IF((S2581-Q2581)&gt;0,1,0),0)</f>
        <v>0</v>
      </c>
      <c r="AT2581">
        <f>IFERROR(IF((AH2581-AI2581)&lt;0,1,0),0)</f>
        <v>0</v>
      </c>
      <c r="AU2581">
        <f>IFERROR(IF((AJ2581-AK2581)&gt;0,1,0),0)</f>
        <v>1</v>
      </c>
      <c r="AV2581">
        <f>IFERROR(IF((AL2581-AM2581)&gt;0,1,0),0)</f>
        <v>0</v>
      </c>
      <c r="AW2581">
        <f>IFERROR(IF((AN2581-AO2581)&gt;0,1,0),0)</f>
        <v>0</v>
      </c>
      <c r="AX2581">
        <f>IFERROR(IF((AC2581-AD2581)&lt;0,1,0),0)</f>
        <v>1</v>
      </c>
      <c r="AY2581">
        <f>SUM(AP2581:AX2581)</f>
        <v>4</v>
      </c>
    </row>
    <row r="2582" spans="1:51" x14ac:dyDescent="0.45">
      <c r="A2582" s="1" t="s">
        <v>3708</v>
      </c>
      <c r="B2582" s="2">
        <v>7267828</v>
      </c>
      <c r="C2582" s="3" t="s">
        <v>5337</v>
      </c>
      <c r="D2582" s="7">
        <v>4.49</v>
      </c>
      <c r="E2582" s="5">
        <v>864.72090575000004</v>
      </c>
      <c r="F2582" s="3" t="s">
        <v>4475</v>
      </c>
      <c r="G2582" s="3" t="s">
        <v>4529</v>
      </c>
      <c r="H2582" s="3" t="s">
        <v>4530</v>
      </c>
      <c r="I2582" s="3" t="s">
        <v>4531</v>
      </c>
      <c r="J2582" s="3" t="s">
        <v>5098</v>
      </c>
      <c r="K2582" s="6">
        <v>627533</v>
      </c>
      <c r="L2582" s="6">
        <v>590489</v>
      </c>
      <c r="M2582" s="6">
        <v>221862.25</v>
      </c>
      <c r="N2582" s="6">
        <v>240832</v>
      </c>
      <c r="O2582" s="6">
        <v>49772</v>
      </c>
      <c r="P2582" s="6">
        <v>37003</v>
      </c>
      <c r="Q2582" s="6">
        <v>-95849</v>
      </c>
      <c r="R2582" s="6">
        <v>-103946</v>
      </c>
      <c r="S2582" s="6" t="s">
        <v>4474</v>
      </c>
      <c r="T2582" s="6" t="s">
        <v>4474</v>
      </c>
      <c r="U2582" s="6">
        <v>2141002</v>
      </c>
      <c r="V2582" s="6">
        <v>2234024</v>
      </c>
      <c r="W2582" s="6">
        <v>2981585</v>
      </c>
      <c r="X2582" s="6">
        <v>3089156</v>
      </c>
      <c r="Y2582" s="6">
        <v>154108</v>
      </c>
      <c r="Z2582" s="6">
        <v>227204</v>
      </c>
      <c r="AA2582" s="6">
        <v>152546</v>
      </c>
      <c r="AB2582" s="6">
        <v>161062</v>
      </c>
      <c r="AC2582" s="6">
        <v>192588175</v>
      </c>
      <c r="AD2582" s="6">
        <v>192588175</v>
      </c>
      <c r="AF2582">
        <f>Q2582/W2582</f>
        <v>-3.2146995641579898E-2</v>
      </c>
      <c r="AG2582">
        <f>R2582/X2582</f>
        <v>-3.3648672970869715E-2</v>
      </c>
      <c r="AH2582">
        <f>U2582/W2582</f>
        <v>0.71807511776454469</v>
      </c>
      <c r="AI2582">
        <f>V2582/X2582</f>
        <v>0.72318264276715061</v>
      </c>
      <c r="AJ2582">
        <f>Y2582/AA2582</f>
        <v>1.0102395343044066</v>
      </c>
      <c r="AK2582">
        <f>Z2582/AB2582</f>
        <v>1.4106617327488793</v>
      </c>
      <c r="AL2582">
        <f>O2582/K2582</f>
        <v>7.9313757204800384E-2</v>
      </c>
      <c r="AM2582">
        <f>P2582/L2582</f>
        <v>6.2665011541281887E-2</v>
      </c>
      <c r="AN2582">
        <f>K2582/W2582</f>
        <v>0.21046959922323194</v>
      </c>
      <c r="AO2582">
        <f>L2582/X2582</f>
        <v>0.19114897402397288</v>
      </c>
      <c r="AP2582">
        <f>IF(OR(Q2582&lt;0, Q2582="NA"), 0, 1)</f>
        <v>0</v>
      </c>
      <c r="AQ2582">
        <f>IF(OR(S2582&lt;0, S2582="NA"), 0, 1)</f>
        <v>0</v>
      </c>
      <c r="AR2582">
        <f>IFERROR(IF((AF2582-AG2582)&gt;0,1,0),0)</f>
        <v>1</v>
      </c>
      <c r="AS2582">
        <f>IFERROR(IF((S2582-Q2582)&gt;0,1,0),0)</f>
        <v>0</v>
      </c>
      <c r="AT2582">
        <f>IFERROR(IF((AH2582-AI2582)&lt;0,1,0),0)</f>
        <v>1</v>
      </c>
      <c r="AU2582">
        <f>IFERROR(IF((AJ2582-AK2582)&gt;0,1,0),0)</f>
        <v>0</v>
      </c>
      <c r="AV2582">
        <f>IFERROR(IF((AL2582-AM2582)&gt;0,1,0),0)</f>
        <v>1</v>
      </c>
      <c r="AW2582">
        <f>IFERROR(IF((AN2582-AO2582)&gt;0,1,0),0)</f>
        <v>1</v>
      </c>
      <c r="AX2582">
        <f>IFERROR(IF((AC2582-AD2582)&lt;0,1,0),0)</f>
        <v>0</v>
      </c>
      <c r="AY2582">
        <f>SUM(AP2582:AX2582)</f>
        <v>4</v>
      </c>
    </row>
    <row r="2583" spans="1:51" x14ac:dyDescent="0.45">
      <c r="A2583" s="1" t="s">
        <v>3713</v>
      </c>
      <c r="B2583" s="2">
        <v>4333951</v>
      </c>
      <c r="C2583" s="3" t="s">
        <v>5337</v>
      </c>
      <c r="D2583" s="5">
        <v>43.11</v>
      </c>
      <c r="E2583" s="5">
        <v>459.06481035000002</v>
      </c>
      <c r="F2583" s="3" t="s">
        <v>4654</v>
      </c>
      <c r="G2583" s="3" t="s">
        <v>4654</v>
      </c>
      <c r="H2583" s="3" t="s">
        <v>4655</v>
      </c>
      <c r="I2583" s="3" t="s">
        <v>4725</v>
      </c>
      <c r="J2583" s="3" t="s">
        <v>4917</v>
      </c>
      <c r="K2583" s="6">
        <v>450857</v>
      </c>
      <c r="L2583" s="6">
        <v>469635</v>
      </c>
      <c r="M2583" s="6">
        <v>178334</v>
      </c>
      <c r="N2583" s="6">
        <v>197882</v>
      </c>
      <c r="O2583" s="6">
        <v>70042</v>
      </c>
      <c r="P2583" s="6">
        <v>82351</v>
      </c>
      <c r="Q2583" s="6">
        <v>-103510</v>
      </c>
      <c r="R2583" s="6">
        <v>97905</v>
      </c>
      <c r="S2583" s="6">
        <v>56271</v>
      </c>
      <c r="T2583" s="6">
        <v>106239</v>
      </c>
      <c r="U2583" s="6">
        <v>826453</v>
      </c>
      <c r="V2583" s="6">
        <v>861676</v>
      </c>
      <c r="W2583" s="6">
        <v>1999166</v>
      </c>
      <c r="X2583" s="6">
        <v>2032938</v>
      </c>
      <c r="Y2583" s="6">
        <v>214013</v>
      </c>
      <c r="Z2583" s="6">
        <v>221434</v>
      </c>
      <c r="AA2583" s="6">
        <v>230966</v>
      </c>
      <c r="AB2583" s="6">
        <v>166645</v>
      </c>
      <c r="AC2583" s="6">
        <v>10648685</v>
      </c>
      <c r="AD2583" s="6">
        <v>10649000</v>
      </c>
      <c r="AF2583">
        <f>Q2583/W2583</f>
        <v>-5.1776590838379606E-2</v>
      </c>
      <c r="AG2583">
        <f>R2583/X2583</f>
        <v>4.8159363443449822E-2</v>
      </c>
      <c r="AH2583">
        <f>U2583/W2583</f>
        <v>0.41339888733601909</v>
      </c>
      <c r="AI2583">
        <f>V2583/X2583</f>
        <v>0.42385749098103337</v>
      </c>
      <c r="AJ2583">
        <f>Y2583/AA2583</f>
        <v>0.9265995860862638</v>
      </c>
      <c r="AK2583">
        <f>Z2583/AB2583</f>
        <v>1.3287767409763269</v>
      </c>
      <c r="AL2583">
        <f>O2583/K2583</f>
        <v>0.15535302767839915</v>
      </c>
      <c r="AM2583">
        <f>P2583/L2583</f>
        <v>0.17535107051220628</v>
      </c>
      <c r="AN2583">
        <f>K2583/W2583</f>
        <v>0.22552254290038945</v>
      </c>
      <c r="AO2583">
        <f>L2583/X2583</f>
        <v>0.23101294776328643</v>
      </c>
      <c r="AP2583">
        <f>IF(OR(Q2583&lt;0, Q2583="NA"), 0, 1)</f>
        <v>0</v>
      </c>
      <c r="AQ2583">
        <f>IF(OR(S2583&lt;0, S2583="NA"), 0, 1)</f>
        <v>1</v>
      </c>
      <c r="AR2583">
        <f>IFERROR(IF((AF2583-AG2583)&gt;0,1,0),0)</f>
        <v>0</v>
      </c>
      <c r="AS2583">
        <f>IFERROR(IF((S2583-Q2583)&gt;0,1,0),0)</f>
        <v>1</v>
      </c>
      <c r="AT2583">
        <f>IFERROR(IF((AH2583-AI2583)&lt;0,1,0),0)</f>
        <v>1</v>
      </c>
      <c r="AU2583">
        <f>IFERROR(IF((AJ2583-AK2583)&gt;0,1,0),0)</f>
        <v>0</v>
      </c>
      <c r="AV2583">
        <f>IFERROR(IF((AL2583-AM2583)&gt;0,1,0),0)</f>
        <v>0</v>
      </c>
      <c r="AW2583">
        <f>IFERROR(IF((AN2583-AO2583)&gt;0,1,0),0)</f>
        <v>0</v>
      </c>
      <c r="AX2583">
        <f>IFERROR(IF((AC2583-AD2583)&lt;0,1,0),0)</f>
        <v>1</v>
      </c>
      <c r="AY2583">
        <f>SUM(AP2583:AX2583)</f>
        <v>4</v>
      </c>
    </row>
    <row r="2584" spans="1:51" x14ac:dyDescent="0.45">
      <c r="A2584" s="1" t="s">
        <v>3714</v>
      </c>
      <c r="B2584" s="2">
        <v>1991012</v>
      </c>
      <c r="C2584" s="3" t="s">
        <v>5338</v>
      </c>
      <c r="D2584" s="5">
        <v>7.43</v>
      </c>
      <c r="E2584" s="5">
        <v>50.349863089999999</v>
      </c>
      <c r="F2584" s="3" t="s">
        <v>4480</v>
      </c>
      <c r="G2584" s="3" t="s">
        <v>4481</v>
      </c>
      <c r="H2584" s="3" t="s">
        <v>4481</v>
      </c>
      <c r="I2584" s="3" t="s">
        <v>4482</v>
      </c>
      <c r="J2584" s="3" t="s">
        <v>4484</v>
      </c>
      <c r="K2584" s="6">
        <v>32677</v>
      </c>
      <c r="L2584" s="6">
        <v>33803</v>
      </c>
      <c r="M2584" s="6" t="s">
        <v>4474</v>
      </c>
      <c r="N2584" s="6" t="s">
        <v>4474</v>
      </c>
      <c r="O2584" s="6">
        <v>36119</v>
      </c>
      <c r="P2584" s="6">
        <v>37092</v>
      </c>
      <c r="Q2584" s="6">
        <v>4850</v>
      </c>
      <c r="R2584" s="6">
        <v>6045</v>
      </c>
      <c r="S2584" s="6" t="s">
        <v>4474</v>
      </c>
      <c r="T2584" s="6">
        <v>-1442</v>
      </c>
      <c r="U2584" s="6">
        <v>5931</v>
      </c>
      <c r="V2584" s="6">
        <v>23708</v>
      </c>
      <c r="W2584" s="6">
        <v>1118791</v>
      </c>
      <c r="X2584" s="6">
        <v>1082045</v>
      </c>
      <c r="Y2584" s="6" t="s">
        <v>4474</v>
      </c>
      <c r="Z2584" s="6" t="s">
        <v>4474</v>
      </c>
      <c r="AA2584" s="6" t="s">
        <v>4474</v>
      </c>
      <c r="AB2584" s="6" t="s">
        <v>4474</v>
      </c>
      <c r="AC2584" s="6">
        <v>6776563</v>
      </c>
      <c r="AD2584" s="6">
        <v>6784099</v>
      </c>
      <c r="AF2584">
        <f>Q2584/W2584</f>
        <v>4.3350366601089931E-3</v>
      </c>
      <c r="AG2584">
        <f>R2584/X2584</f>
        <v>5.5866438087140554E-3</v>
      </c>
      <c r="AH2584">
        <f>U2584/W2584</f>
        <v>5.3012582332178215E-3</v>
      </c>
      <c r="AI2584">
        <f>V2584/X2584</f>
        <v>2.1910364171545547E-2</v>
      </c>
      <c r="AJ2584" t="e">
        <f>Y2584/AA2584</f>
        <v>#VALUE!</v>
      </c>
      <c r="AK2584" t="e">
        <f>Z2584/AB2584</f>
        <v>#VALUE!</v>
      </c>
      <c r="AL2584">
        <f>O2584/K2584</f>
        <v>1.105334026991462</v>
      </c>
      <c r="AM2584">
        <f>P2584/L2584</f>
        <v>1.0972990562967784</v>
      </c>
      <c r="AN2584">
        <f>K2584/W2584</f>
        <v>2.9207421225233308E-2</v>
      </c>
      <c r="AO2584">
        <f>L2584/X2584</f>
        <v>3.123992070570078E-2</v>
      </c>
      <c r="AP2584">
        <f>IF(OR(Q2584&lt;0, Q2584="NA"), 0, 1)</f>
        <v>1</v>
      </c>
      <c r="AQ2584">
        <f>IF(OR(S2584&lt;0, S2584="NA"), 0, 1)</f>
        <v>0</v>
      </c>
      <c r="AR2584">
        <f>IFERROR(IF((AF2584-AG2584)&gt;0,1,0),0)</f>
        <v>0</v>
      </c>
      <c r="AS2584">
        <f>IFERROR(IF((S2584-Q2584)&gt;0,1,0),0)</f>
        <v>0</v>
      </c>
      <c r="AT2584">
        <f>IFERROR(IF((AH2584-AI2584)&lt;0,1,0),0)</f>
        <v>1</v>
      </c>
      <c r="AU2584">
        <f>IFERROR(IF((AJ2584-AK2584)&gt;0,1,0),0)</f>
        <v>0</v>
      </c>
      <c r="AV2584">
        <f>IFERROR(IF((AL2584-AM2584)&gt;0,1,0),0)</f>
        <v>1</v>
      </c>
      <c r="AW2584">
        <f>IFERROR(IF((AN2584-AO2584)&gt;0,1,0),0)</f>
        <v>0</v>
      </c>
      <c r="AX2584">
        <f>IFERROR(IF((AC2584-AD2584)&lt;0,1,0),0)</f>
        <v>1</v>
      </c>
      <c r="AY2584">
        <f>SUM(AP2584:AX2584)</f>
        <v>4</v>
      </c>
    </row>
    <row r="2585" spans="1:51" x14ac:dyDescent="0.45">
      <c r="A2585" s="1" t="s">
        <v>3726</v>
      </c>
      <c r="B2585" s="2">
        <v>4093959</v>
      </c>
      <c r="C2585" s="3" t="s">
        <v>5337</v>
      </c>
      <c r="D2585" s="7">
        <v>11.53</v>
      </c>
      <c r="E2585" s="5">
        <v>2316.3913894399998</v>
      </c>
      <c r="F2585" s="3" t="s">
        <v>4525</v>
      </c>
      <c r="G2585" s="3" t="s">
        <v>4526</v>
      </c>
      <c r="H2585" s="3" t="s">
        <v>4733</v>
      </c>
      <c r="I2585" s="3" t="s">
        <v>4733</v>
      </c>
      <c r="J2585" s="3" t="s">
        <v>4528</v>
      </c>
      <c r="K2585" s="6">
        <v>925393</v>
      </c>
      <c r="L2585" s="6">
        <v>945569</v>
      </c>
      <c r="M2585" s="6">
        <v>348556</v>
      </c>
      <c r="N2585" s="6">
        <v>359361</v>
      </c>
      <c r="O2585" s="6">
        <v>227580</v>
      </c>
      <c r="P2585" s="6">
        <v>236886</v>
      </c>
      <c r="Q2585" s="6">
        <v>169411</v>
      </c>
      <c r="R2585" s="6">
        <v>181720</v>
      </c>
      <c r="S2585" s="6">
        <v>169272</v>
      </c>
      <c r="T2585" s="6">
        <v>184420</v>
      </c>
      <c r="U2585" s="6">
        <v>517754</v>
      </c>
      <c r="V2585" s="6">
        <v>741285</v>
      </c>
      <c r="W2585" s="6">
        <v>3116541</v>
      </c>
      <c r="X2585" s="6">
        <v>3149737</v>
      </c>
      <c r="Y2585" s="6" t="s">
        <v>4474</v>
      </c>
      <c r="Z2585" s="6" t="s">
        <v>4474</v>
      </c>
      <c r="AA2585" s="6" t="s">
        <v>4474</v>
      </c>
      <c r="AB2585" s="6" t="s">
        <v>4474</v>
      </c>
      <c r="AC2585" s="6">
        <v>200919457</v>
      </c>
      <c r="AD2585" s="6">
        <v>203390392</v>
      </c>
      <c r="AF2585">
        <f>Q2585/W2585</f>
        <v>5.4358662376012383E-2</v>
      </c>
      <c r="AG2585">
        <f>R2585/X2585</f>
        <v>5.7693705855441264E-2</v>
      </c>
      <c r="AH2585">
        <f>U2585/W2585</f>
        <v>0.1661309766179877</v>
      </c>
      <c r="AI2585">
        <f>V2585/X2585</f>
        <v>0.23534822113719336</v>
      </c>
      <c r="AJ2585" t="e">
        <f>Y2585/AA2585</f>
        <v>#VALUE!</v>
      </c>
      <c r="AK2585" t="e">
        <f>Z2585/AB2585</f>
        <v>#VALUE!</v>
      </c>
      <c r="AL2585">
        <f>O2585/K2585</f>
        <v>0.24592794628876596</v>
      </c>
      <c r="AM2585">
        <f>P2585/L2585</f>
        <v>0.2505221723639417</v>
      </c>
      <c r="AN2585">
        <f>K2585/W2585</f>
        <v>0.29692951255895561</v>
      </c>
      <c r="AO2585">
        <f>L2585/X2585</f>
        <v>0.30020569971397609</v>
      </c>
      <c r="AP2585">
        <f>IF(OR(Q2585&lt;0, Q2585="NA"), 0, 1)</f>
        <v>1</v>
      </c>
      <c r="AQ2585">
        <f>IF(OR(S2585&lt;0, S2585="NA"), 0, 1)</f>
        <v>1</v>
      </c>
      <c r="AR2585">
        <f>IFERROR(IF((AF2585-AG2585)&gt;0,1,0),0)</f>
        <v>0</v>
      </c>
      <c r="AS2585">
        <f>IFERROR(IF((S2585-Q2585)&gt;0,1,0),0)</f>
        <v>0</v>
      </c>
      <c r="AT2585">
        <f>IFERROR(IF((AH2585-AI2585)&lt;0,1,0),0)</f>
        <v>1</v>
      </c>
      <c r="AU2585">
        <f>IFERROR(IF((AJ2585-AK2585)&gt;0,1,0),0)</f>
        <v>0</v>
      </c>
      <c r="AV2585">
        <f>IFERROR(IF((AL2585-AM2585)&gt;0,1,0),0)</f>
        <v>0</v>
      </c>
      <c r="AW2585">
        <f>IFERROR(IF((AN2585-AO2585)&gt;0,1,0),0)</f>
        <v>0</v>
      </c>
      <c r="AX2585">
        <f>IFERROR(IF((AC2585-AD2585)&lt;0,1,0),0)</f>
        <v>1</v>
      </c>
      <c r="AY2585">
        <f>SUM(AP2585:AX2585)</f>
        <v>4</v>
      </c>
    </row>
    <row r="2586" spans="1:51" x14ac:dyDescent="0.45">
      <c r="A2586" s="1" t="s">
        <v>3728</v>
      </c>
      <c r="B2586" s="2">
        <v>4276821</v>
      </c>
      <c r="C2586" s="3" t="s">
        <v>5335</v>
      </c>
      <c r="D2586" s="5">
        <v>33.86</v>
      </c>
      <c r="E2586" s="5">
        <v>19827.240042199999</v>
      </c>
      <c r="F2586" s="3" t="s">
        <v>4500</v>
      </c>
      <c r="G2586" s="3" t="s">
        <v>4574</v>
      </c>
      <c r="H2586" s="3" t="s">
        <v>4734</v>
      </c>
      <c r="I2586" s="3" t="s">
        <v>4734</v>
      </c>
      <c r="J2586" s="3" t="s">
        <v>4958</v>
      </c>
      <c r="K2586" s="6">
        <v>14942854</v>
      </c>
      <c r="L2586" s="6">
        <v>11819523</v>
      </c>
      <c r="M2586" s="6">
        <v>1304590.6569999999</v>
      </c>
      <c r="N2586" s="6">
        <v>1187189</v>
      </c>
      <c r="O2586" s="6">
        <v>1265692</v>
      </c>
      <c r="P2586" s="6">
        <v>1149043</v>
      </c>
      <c r="Q2586" s="6">
        <v>1208149</v>
      </c>
      <c r="R2586" s="6">
        <v>1048991</v>
      </c>
      <c r="S2586" s="6">
        <v>-2479437</v>
      </c>
      <c r="T2586" s="6">
        <v>-1853497</v>
      </c>
      <c r="U2586" s="6">
        <v>1771799</v>
      </c>
      <c r="V2586" s="6">
        <v>1781901</v>
      </c>
      <c r="W2586" s="6">
        <v>9943240</v>
      </c>
      <c r="X2586" s="6">
        <v>8862781</v>
      </c>
      <c r="Y2586" s="6">
        <v>9054624</v>
      </c>
      <c r="Z2586" s="6">
        <v>8063932</v>
      </c>
      <c r="AA2586" s="6">
        <v>2403945</v>
      </c>
      <c r="AB2586" s="6">
        <v>1717695</v>
      </c>
      <c r="AC2586" s="6">
        <v>586880000</v>
      </c>
      <c r="AD2586" s="6">
        <v>585520000</v>
      </c>
      <c r="AF2586">
        <f>Q2586/W2586</f>
        <v>0.1215045598818896</v>
      </c>
      <c r="AG2586">
        <f>R2586/X2586</f>
        <v>0.11835912452310397</v>
      </c>
      <c r="AH2586">
        <f>U2586/W2586</f>
        <v>0.17819131389768325</v>
      </c>
      <c r="AI2586">
        <f>V2586/X2586</f>
        <v>0.20105438687924254</v>
      </c>
      <c r="AJ2586">
        <f>Y2586/AA2586</f>
        <v>3.7665687026949453</v>
      </c>
      <c r="AK2586">
        <f>Z2586/AB2586</f>
        <v>4.6946239000521048</v>
      </c>
      <c r="AL2586">
        <f>O2586/K2586</f>
        <v>8.4702159306381503E-2</v>
      </c>
      <c r="AM2586">
        <f>P2586/L2586</f>
        <v>9.7215682900232095E-2</v>
      </c>
      <c r="AN2586">
        <f>K2586/W2586</f>
        <v>1.5028153800974331</v>
      </c>
      <c r="AO2586">
        <f>L2586/X2586</f>
        <v>1.3336133432609922</v>
      </c>
      <c r="AP2586">
        <f>IF(OR(Q2586&lt;0, Q2586="NA"), 0, 1)</f>
        <v>1</v>
      </c>
      <c r="AQ2586">
        <f>IF(OR(S2586&lt;0, S2586="NA"), 0, 1)</f>
        <v>0</v>
      </c>
      <c r="AR2586">
        <f>IFERROR(IF((AF2586-AG2586)&gt;0,1,0),0)</f>
        <v>1</v>
      </c>
      <c r="AS2586">
        <f>IFERROR(IF((S2586-Q2586)&gt;0,1,0),0)</f>
        <v>0</v>
      </c>
      <c r="AT2586">
        <f>IFERROR(IF((AH2586-AI2586)&lt;0,1,0),0)</f>
        <v>1</v>
      </c>
      <c r="AU2586">
        <f>IFERROR(IF((AJ2586-AK2586)&gt;0,1,0),0)</f>
        <v>0</v>
      </c>
      <c r="AV2586">
        <f>IFERROR(IF((AL2586-AM2586)&gt;0,1,0),0)</f>
        <v>0</v>
      </c>
      <c r="AW2586">
        <f>IFERROR(IF((AN2586-AO2586)&gt;0,1,0),0)</f>
        <v>1</v>
      </c>
      <c r="AX2586">
        <f>IFERROR(IF((AC2586-AD2586)&lt;0,1,0),0)</f>
        <v>0</v>
      </c>
      <c r="AY2586">
        <f>SUM(AP2586:AX2586)</f>
        <v>4</v>
      </c>
    </row>
    <row r="2587" spans="1:51" x14ac:dyDescent="0.45">
      <c r="A2587" s="1" t="s">
        <v>3731</v>
      </c>
      <c r="B2587" s="2">
        <v>4604644</v>
      </c>
      <c r="C2587" s="3" t="s">
        <v>5335</v>
      </c>
      <c r="D2587" s="5">
        <v>20.350000000000001</v>
      </c>
      <c r="E2587" s="5">
        <v>2571.8872124</v>
      </c>
      <c r="F2587" s="3" t="s">
        <v>4470</v>
      </c>
      <c r="G2587" s="3" t="s">
        <v>4512</v>
      </c>
      <c r="H2587" s="3" t="s">
        <v>4522</v>
      </c>
      <c r="I2587" s="3" t="s">
        <v>4523</v>
      </c>
      <c r="J2587" s="3" t="s">
        <v>4751</v>
      </c>
      <c r="K2587" s="6">
        <v>2985300</v>
      </c>
      <c r="L2587" s="6">
        <v>2889000</v>
      </c>
      <c r="M2587" s="6">
        <v>595900</v>
      </c>
      <c r="N2587" s="6">
        <v>575600</v>
      </c>
      <c r="O2587" s="6">
        <v>446100</v>
      </c>
      <c r="P2587" s="6">
        <v>447100</v>
      </c>
      <c r="Q2587" s="6">
        <v>105800</v>
      </c>
      <c r="R2587" s="6">
        <v>129100</v>
      </c>
      <c r="S2587" s="6">
        <v>251300</v>
      </c>
      <c r="T2587" s="6">
        <v>290700</v>
      </c>
      <c r="U2587" s="6">
        <v>2400100</v>
      </c>
      <c r="V2587" s="6">
        <v>2359000</v>
      </c>
      <c r="W2587" s="6">
        <v>7534400</v>
      </c>
      <c r="X2587" s="6">
        <v>7488600</v>
      </c>
      <c r="Y2587" s="6">
        <v>1035800</v>
      </c>
      <c r="Z2587" s="6">
        <v>1012500</v>
      </c>
      <c r="AA2587" s="6">
        <v>575200</v>
      </c>
      <c r="AB2587" s="6">
        <v>551800</v>
      </c>
      <c r="AC2587" s="6">
        <v>126397051</v>
      </c>
      <c r="AD2587" s="6">
        <v>126393090</v>
      </c>
      <c r="AF2587">
        <f>Q2587/W2587</f>
        <v>1.404225950307921E-2</v>
      </c>
      <c r="AG2587">
        <f>R2587/X2587</f>
        <v>1.723953743022728E-2</v>
      </c>
      <c r="AH2587">
        <f>U2587/W2587</f>
        <v>0.31855224039074115</v>
      </c>
      <c r="AI2587">
        <f>V2587/X2587</f>
        <v>0.31501215180407555</v>
      </c>
      <c r="AJ2587">
        <f>Y2587/AA2587</f>
        <v>1.8007649513212796</v>
      </c>
      <c r="AK2587">
        <f>Z2587/AB2587</f>
        <v>1.8349039507067779</v>
      </c>
      <c r="AL2587">
        <f>O2587/K2587</f>
        <v>0.14943221786755101</v>
      </c>
      <c r="AM2587">
        <f>P2587/L2587</f>
        <v>0.1547594323295258</v>
      </c>
      <c r="AN2587">
        <f>K2587/W2587</f>
        <v>0.3962226587385857</v>
      </c>
      <c r="AO2587">
        <f>L2587/X2587</f>
        <v>0.38578639532088776</v>
      </c>
      <c r="AP2587">
        <f>IF(OR(Q2587&lt;0, Q2587="NA"), 0, 1)</f>
        <v>1</v>
      </c>
      <c r="AQ2587">
        <f>IF(OR(S2587&lt;0, S2587="NA"), 0, 1)</f>
        <v>1</v>
      </c>
      <c r="AR2587">
        <f>IFERROR(IF((AF2587-AG2587)&gt;0,1,0),0)</f>
        <v>0</v>
      </c>
      <c r="AS2587">
        <f>IFERROR(IF((S2587-Q2587)&gt;0,1,0),0)</f>
        <v>1</v>
      </c>
      <c r="AT2587">
        <f>IFERROR(IF((AH2587-AI2587)&lt;0,1,0),0)</f>
        <v>0</v>
      </c>
      <c r="AU2587">
        <f>IFERROR(IF((AJ2587-AK2587)&gt;0,1,0),0)</f>
        <v>0</v>
      </c>
      <c r="AV2587">
        <f>IFERROR(IF((AL2587-AM2587)&gt;0,1,0),0)</f>
        <v>0</v>
      </c>
      <c r="AW2587">
        <f>IFERROR(IF((AN2587-AO2587)&gt;0,1,0),0)</f>
        <v>1</v>
      </c>
      <c r="AX2587">
        <f>IFERROR(IF((AC2587-AD2587)&lt;0,1,0),0)</f>
        <v>0</v>
      </c>
      <c r="AY2587">
        <f>SUM(AP2587:AX2587)</f>
        <v>4</v>
      </c>
    </row>
    <row r="2588" spans="1:51" x14ac:dyDescent="0.45">
      <c r="A2588" s="1" t="s">
        <v>3762</v>
      </c>
      <c r="B2588" s="2">
        <v>19743479</v>
      </c>
      <c r="C2588" s="3" t="s">
        <v>5335</v>
      </c>
      <c r="D2588" s="5">
        <v>48.11</v>
      </c>
      <c r="E2588" s="5">
        <v>1839.09755419</v>
      </c>
      <c r="F2588" s="3" t="s">
        <v>4470</v>
      </c>
      <c r="G2588" s="3" t="s">
        <v>4471</v>
      </c>
      <c r="H2588" s="3" t="s">
        <v>4673</v>
      </c>
      <c r="I2588" s="3" t="s">
        <v>4673</v>
      </c>
      <c r="J2588" s="3" t="s">
        <v>4544</v>
      </c>
      <c r="K2588" s="6">
        <v>129621</v>
      </c>
      <c r="L2588" s="6">
        <v>83374</v>
      </c>
      <c r="M2588" s="6">
        <v>-139458</v>
      </c>
      <c r="N2588" s="6">
        <v>-155271</v>
      </c>
      <c r="O2588" s="6">
        <v>-140598</v>
      </c>
      <c r="P2588" s="6">
        <v>-156371</v>
      </c>
      <c r="Q2588" s="6">
        <v>-134343</v>
      </c>
      <c r="R2588" s="6">
        <v>-150071</v>
      </c>
      <c r="S2588" s="6">
        <v>-100180</v>
      </c>
      <c r="T2588" s="6">
        <v>-123890</v>
      </c>
      <c r="U2588" s="6">
        <v>71708</v>
      </c>
      <c r="V2588" s="6">
        <v>71578</v>
      </c>
      <c r="W2588" s="6">
        <v>376300</v>
      </c>
      <c r="X2588" s="6">
        <v>376844</v>
      </c>
      <c r="Y2588" s="6">
        <v>357117</v>
      </c>
      <c r="Z2588" s="6">
        <v>362588</v>
      </c>
      <c r="AA2588" s="6">
        <v>65868</v>
      </c>
      <c r="AB2588" s="6">
        <v>51571</v>
      </c>
      <c r="AC2588" s="6">
        <v>38196072</v>
      </c>
      <c r="AD2588" s="6">
        <v>38030385</v>
      </c>
      <c r="AF2588">
        <f>Q2588/W2588</f>
        <v>-0.35701036407121978</v>
      </c>
      <c r="AG2588">
        <f>R2588/X2588</f>
        <v>-0.39823109827939412</v>
      </c>
      <c r="AH2588">
        <f>U2588/W2588</f>
        <v>0.19056072282753123</v>
      </c>
      <c r="AI2588">
        <f>V2588/X2588</f>
        <v>0.18994066510280116</v>
      </c>
      <c r="AJ2588">
        <f>Y2588/AA2588</f>
        <v>5.4217070504645655</v>
      </c>
      <c r="AK2588">
        <f>Z2588/AB2588</f>
        <v>7.0308506718892403</v>
      </c>
      <c r="AL2588">
        <f>O2588/K2588</f>
        <v>-1.0846853519105701</v>
      </c>
      <c r="AM2588">
        <f>P2588/L2588</f>
        <v>-1.8755367380718209</v>
      </c>
      <c r="AN2588">
        <f>K2588/W2588</f>
        <v>0.34446186553281954</v>
      </c>
      <c r="AO2588">
        <f>L2588/X2588</f>
        <v>0.22124274235492672</v>
      </c>
      <c r="AP2588">
        <f>IF(OR(Q2588&lt;0, Q2588="NA"), 0, 1)</f>
        <v>0</v>
      </c>
      <c r="AQ2588">
        <f>IF(OR(S2588&lt;0, S2588="NA"), 0, 1)</f>
        <v>0</v>
      </c>
      <c r="AR2588">
        <f>IFERROR(IF((AF2588-AG2588)&gt;0,1,0),0)</f>
        <v>1</v>
      </c>
      <c r="AS2588">
        <f>IFERROR(IF((S2588-Q2588)&gt;0,1,0),0)</f>
        <v>1</v>
      </c>
      <c r="AT2588">
        <f>IFERROR(IF((AH2588-AI2588)&lt;0,1,0),0)</f>
        <v>0</v>
      </c>
      <c r="AU2588">
        <f>IFERROR(IF((AJ2588-AK2588)&gt;0,1,0),0)</f>
        <v>0</v>
      </c>
      <c r="AV2588">
        <f>IFERROR(IF((AL2588-AM2588)&gt;0,1,0),0)</f>
        <v>1</v>
      </c>
      <c r="AW2588">
        <f>IFERROR(IF((AN2588-AO2588)&gt;0,1,0),0)</f>
        <v>1</v>
      </c>
      <c r="AX2588">
        <f>IFERROR(IF((AC2588-AD2588)&lt;0,1,0),0)</f>
        <v>0</v>
      </c>
      <c r="AY2588">
        <f>SUM(AP2588:AX2588)</f>
        <v>4</v>
      </c>
    </row>
    <row r="2589" spans="1:51" x14ac:dyDescent="0.45">
      <c r="A2589" s="1" t="s">
        <v>3775</v>
      </c>
      <c r="B2589" s="2">
        <v>101399884</v>
      </c>
      <c r="C2589" s="3" t="s">
        <v>5374</v>
      </c>
      <c r="D2589" s="7">
        <v>12.5</v>
      </c>
      <c r="E2589" s="5">
        <v>74.696749999999994</v>
      </c>
      <c r="F2589" s="3" t="s">
        <v>4480</v>
      </c>
      <c r="G2589" s="3" t="s">
        <v>4491</v>
      </c>
      <c r="H2589" s="3" t="s">
        <v>4492</v>
      </c>
      <c r="I2589" s="3" t="s">
        <v>4493</v>
      </c>
      <c r="J2589" s="3" t="s">
        <v>4494</v>
      </c>
      <c r="K2589" s="6" t="s">
        <v>4474</v>
      </c>
      <c r="L2589" s="6" t="s">
        <v>4474</v>
      </c>
      <c r="M2589" s="6" t="s">
        <v>4474</v>
      </c>
      <c r="N2589" s="6" t="s">
        <v>4474</v>
      </c>
      <c r="O2589" s="6">
        <v>-1631.482</v>
      </c>
      <c r="P2589" s="6">
        <v>-1731.047</v>
      </c>
      <c r="Q2589" s="6">
        <v>105.261</v>
      </c>
      <c r="R2589" s="6">
        <v>21.012</v>
      </c>
      <c r="S2589" s="6">
        <v>-599.94200000000001</v>
      </c>
      <c r="T2589" s="6">
        <v>-713.82299999999998</v>
      </c>
      <c r="U2589" s="6" t="s">
        <v>4474</v>
      </c>
      <c r="V2589" s="6" t="s">
        <v>4474</v>
      </c>
      <c r="W2589" s="6">
        <v>31239.88</v>
      </c>
      <c r="X2589" s="6">
        <v>35504.084000000003</v>
      </c>
      <c r="Y2589" s="6">
        <v>101.706</v>
      </c>
      <c r="Z2589" s="6">
        <v>55.948</v>
      </c>
      <c r="AA2589" s="6">
        <v>4751</v>
      </c>
      <c r="AB2589" s="6">
        <v>4343</v>
      </c>
      <c r="AC2589" s="6">
        <v>5975740</v>
      </c>
      <c r="AD2589" s="6">
        <v>6384209</v>
      </c>
      <c r="AF2589">
        <f>Q2589/W2589</f>
        <v>3.3694431604730873E-3</v>
      </c>
      <c r="AG2589">
        <f>R2589/X2589</f>
        <v>5.9181923972464686E-4</v>
      </c>
      <c r="AH2589" t="e">
        <f>U2589/W2589</f>
        <v>#VALUE!</v>
      </c>
      <c r="AI2589" t="e">
        <f>V2589/X2589</f>
        <v>#VALUE!</v>
      </c>
      <c r="AJ2589">
        <f>Y2589/AA2589</f>
        <v>2.140728267733109E-2</v>
      </c>
      <c r="AK2589">
        <f>Z2589/AB2589</f>
        <v>1.288233939673037E-2</v>
      </c>
      <c r="AL2589" t="e">
        <f>O2589/K2589</f>
        <v>#VALUE!</v>
      </c>
      <c r="AM2589" t="e">
        <f>P2589/L2589</f>
        <v>#VALUE!</v>
      </c>
      <c r="AN2589" t="e">
        <f>K2589/W2589</f>
        <v>#VALUE!</v>
      </c>
      <c r="AO2589" t="e">
        <f>L2589/X2589</f>
        <v>#VALUE!</v>
      </c>
      <c r="AP2589">
        <f>IF(OR(Q2589&lt;0, Q2589="NA"), 0, 1)</f>
        <v>1</v>
      </c>
      <c r="AQ2589">
        <f>IF(OR(S2589&lt;0, S2589="NA"), 0, 1)</f>
        <v>0</v>
      </c>
      <c r="AR2589">
        <f>IFERROR(IF((AF2589-AG2589)&gt;0,1,0),0)</f>
        <v>1</v>
      </c>
      <c r="AS2589">
        <f>IFERROR(IF((S2589-Q2589)&gt;0,1,0),0)</f>
        <v>0</v>
      </c>
      <c r="AT2589">
        <f>IFERROR(IF((AH2589-AI2589)&lt;0,1,0),0)</f>
        <v>0</v>
      </c>
      <c r="AU2589">
        <f>IFERROR(IF((AJ2589-AK2589)&gt;0,1,0),0)</f>
        <v>1</v>
      </c>
      <c r="AV2589">
        <f>IFERROR(IF((AL2589-AM2589)&gt;0,1,0),0)</f>
        <v>0</v>
      </c>
      <c r="AW2589">
        <f>IFERROR(IF((AN2589-AO2589)&gt;0,1,0),0)</f>
        <v>0</v>
      </c>
      <c r="AX2589">
        <f>IFERROR(IF((AC2589-AD2589)&lt;0,1,0),0)</f>
        <v>1</v>
      </c>
      <c r="AY2589">
        <f>SUM(AP2589:AX2589)</f>
        <v>4</v>
      </c>
    </row>
    <row r="2590" spans="1:51" x14ac:dyDescent="0.45">
      <c r="A2590" s="1" t="s">
        <v>3779</v>
      </c>
      <c r="B2590" s="2">
        <v>4157464</v>
      </c>
      <c r="C2590" s="3" t="s">
        <v>5337</v>
      </c>
      <c r="D2590" s="7">
        <v>6.95</v>
      </c>
      <c r="E2590" s="5">
        <v>609.46568975000002</v>
      </c>
      <c r="F2590" s="3" t="s">
        <v>4654</v>
      </c>
      <c r="G2590" s="3" t="s">
        <v>4654</v>
      </c>
      <c r="H2590" s="3" t="s">
        <v>4655</v>
      </c>
      <c r="I2590" s="3" t="s">
        <v>4725</v>
      </c>
      <c r="J2590" s="3" t="s">
        <v>4752</v>
      </c>
      <c r="K2590" s="6">
        <v>1303000</v>
      </c>
      <c r="L2590" s="6">
        <v>1342063</v>
      </c>
      <c r="M2590" s="6">
        <v>456450</v>
      </c>
      <c r="N2590" s="6">
        <v>481000</v>
      </c>
      <c r="O2590" s="6">
        <v>387932</v>
      </c>
      <c r="P2590" s="6">
        <v>411362</v>
      </c>
      <c r="Q2590" s="6">
        <v>435096</v>
      </c>
      <c r="R2590" s="6">
        <v>457115</v>
      </c>
      <c r="S2590" s="6">
        <v>544210</v>
      </c>
      <c r="T2590" s="6">
        <v>564678</v>
      </c>
      <c r="U2590" s="6" t="s">
        <v>4474</v>
      </c>
      <c r="V2590" s="6" t="s">
        <v>4474</v>
      </c>
      <c r="W2590" s="6">
        <v>2233488</v>
      </c>
      <c r="X2590" s="6">
        <v>2248884</v>
      </c>
      <c r="Y2590" s="6">
        <v>986394</v>
      </c>
      <c r="Z2590" s="6">
        <v>1039372</v>
      </c>
      <c r="AA2590" s="6">
        <v>144291</v>
      </c>
      <c r="AB2590" s="6">
        <v>148329</v>
      </c>
      <c r="AC2590" s="6">
        <v>87692905</v>
      </c>
      <c r="AD2590" s="6">
        <v>91835937</v>
      </c>
      <c r="AF2590">
        <f>Q2590/W2590</f>
        <v>0.19480561346199307</v>
      </c>
      <c r="AG2590">
        <f>R2590/X2590</f>
        <v>0.20326304069040466</v>
      </c>
      <c r="AH2590" t="e">
        <f>U2590/W2590</f>
        <v>#VALUE!</v>
      </c>
      <c r="AI2590" t="e">
        <f>V2590/X2590</f>
        <v>#VALUE!</v>
      </c>
      <c r="AJ2590">
        <f>Y2590/AA2590</f>
        <v>6.836143626421606</v>
      </c>
      <c r="AK2590">
        <f>Z2590/AB2590</f>
        <v>7.0072069521132079</v>
      </c>
      <c r="AL2590">
        <f>O2590/K2590</f>
        <v>0.29772217958557173</v>
      </c>
      <c r="AM2590">
        <f>P2590/L2590</f>
        <v>0.30651467181495951</v>
      </c>
      <c r="AN2590">
        <f>K2590/W2590</f>
        <v>0.58339243371802307</v>
      </c>
      <c r="AO2590">
        <f>L2590/X2590</f>
        <v>0.5967684415914738</v>
      </c>
      <c r="AP2590">
        <f>IF(OR(Q2590&lt;0, Q2590="NA"), 0, 1)</f>
        <v>1</v>
      </c>
      <c r="AQ2590">
        <f>IF(OR(S2590&lt;0, S2590="NA"), 0, 1)</f>
        <v>1</v>
      </c>
      <c r="AR2590">
        <f>IFERROR(IF((AF2590-AG2590)&gt;0,1,0),0)</f>
        <v>0</v>
      </c>
      <c r="AS2590">
        <f>IFERROR(IF((S2590-Q2590)&gt;0,1,0),0)</f>
        <v>1</v>
      </c>
      <c r="AT2590">
        <f>IFERROR(IF((AH2590-AI2590)&lt;0,1,0),0)</f>
        <v>0</v>
      </c>
      <c r="AU2590">
        <f>IFERROR(IF((AJ2590-AK2590)&gt;0,1,0),0)</f>
        <v>0</v>
      </c>
      <c r="AV2590">
        <f>IFERROR(IF((AL2590-AM2590)&gt;0,1,0),0)</f>
        <v>0</v>
      </c>
      <c r="AW2590">
        <f>IFERROR(IF((AN2590-AO2590)&gt;0,1,0),0)</f>
        <v>0</v>
      </c>
      <c r="AX2590">
        <f>IFERROR(IF((AC2590-AD2590)&lt;0,1,0),0)</f>
        <v>1</v>
      </c>
      <c r="AY2590">
        <f>SUM(AP2590:AX2590)</f>
        <v>4</v>
      </c>
    </row>
    <row r="2591" spans="1:51" x14ac:dyDescent="0.45">
      <c r="A2591" s="1" t="s">
        <v>3780</v>
      </c>
      <c r="B2591" s="2">
        <v>4980481</v>
      </c>
      <c r="C2591" s="3" t="s">
        <v>5337</v>
      </c>
      <c r="D2591" s="5">
        <v>40.92</v>
      </c>
      <c r="E2591" s="5">
        <v>1405.85803644</v>
      </c>
      <c r="F2591" s="3" t="s">
        <v>4654</v>
      </c>
      <c r="G2591" s="3" t="s">
        <v>4654</v>
      </c>
      <c r="H2591" s="3" t="s">
        <v>4655</v>
      </c>
      <c r="I2591" s="3" t="s">
        <v>4725</v>
      </c>
      <c r="J2591" s="3" t="s">
        <v>4752</v>
      </c>
      <c r="K2591" s="6">
        <v>1191502</v>
      </c>
      <c r="L2591" s="6">
        <v>1234082</v>
      </c>
      <c r="M2591" s="6">
        <v>459263</v>
      </c>
      <c r="N2591" s="6">
        <v>483541</v>
      </c>
      <c r="O2591" s="6">
        <v>390745</v>
      </c>
      <c r="P2591" s="6">
        <v>413903</v>
      </c>
      <c r="Q2591" s="6">
        <v>422250</v>
      </c>
      <c r="R2591" s="6">
        <v>444801</v>
      </c>
      <c r="S2591" s="6">
        <v>516701</v>
      </c>
      <c r="T2591" s="6">
        <v>531894</v>
      </c>
      <c r="U2591" s="6" t="s">
        <v>4474</v>
      </c>
      <c r="V2591" s="6" t="s">
        <v>4474</v>
      </c>
      <c r="W2591" s="6">
        <v>1916254</v>
      </c>
      <c r="X2591" s="6">
        <v>1880591</v>
      </c>
      <c r="Y2591" s="6">
        <v>687158</v>
      </c>
      <c r="Z2591" s="6">
        <v>689024</v>
      </c>
      <c r="AA2591" s="6">
        <v>101093</v>
      </c>
      <c r="AB2591" s="6">
        <v>105598</v>
      </c>
      <c r="AC2591" s="6">
        <v>34356257</v>
      </c>
      <c r="AD2591" s="6">
        <v>34317589</v>
      </c>
      <c r="AF2591">
        <f>Q2591/W2591</f>
        <v>0.22035179052463819</v>
      </c>
      <c r="AG2591">
        <f>R2591/X2591</f>
        <v>0.23652192316138915</v>
      </c>
      <c r="AH2591" t="e">
        <f>U2591/W2591</f>
        <v>#VALUE!</v>
      </c>
      <c r="AI2591" t="e">
        <f>V2591/X2591</f>
        <v>#VALUE!</v>
      </c>
      <c r="AJ2591">
        <f>Y2591/AA2591</f>
        <v>6.7972856676525577</v>
      </c>
      <c r="AK2591">
        <f>Z2591/AB2591</f>
        <v>6.5249720638648459</v>
      </c>
      <c r="AL2591">
        <f>O2591/K2591</f>
        <v>0.32794321788801029</v>
      </c>
      <c r="AM2591">
        <f>P2591/L2591</f>
        <v>0.33539343414781192</v>
      </c>
      <c r="AN2591">
        <f>K2591/W2591</f>
        <v>0.62178709085538764</v>
      </c>
      <c r="AO2591">
        <f>L2591/X2591</f>
        <v>0.65622030521256347</v>
      </c>
      <c r="AP2591">
        <f>IF(OR(Q2591&lt;0, Q2591="NA"), 0, 1)</f>
        <v>1</v>
      </c>
      <c r="AQ2591">
        <f>IF(OR(S2591&lt;0, S2591="NA"), 0, 1)</f>
        <v>1</v>
      </c>
      <c r="AR2591">
        <f>IFERROR(IF((AF2591-AG2591)&gt;0,1,0),0)</f>
        <v>0</v>
      </c>
      <c r="AS2591">
        <f>IFERROR(IF((S2591-Q2591)&gt;0,1,0),0)</f>
        <v>1</v>
      </c>
      <c r="AT2591">
        <f>IFERROR(IF((AH2591-AI2591)&lt;0,1,0),0)</f>
        <v>0</v>
      </c>
      <c r="AU2591">
        <f>IFERROR(IF((AJ2591-AK2591)&gt;0,1,0),0)</f>
        <v>1</v>
      </c>
      <c r="AV2591">
        <f>IFERROR(IF((AL2591-AM2591)&gt;0,1,0),0)</f>
        <v>0</v>
      </c>
      <c r="AW2591">
        <f>IFERROR(IF((AN2591-AO2591)&gt;0,1,0),0)</f>
        <v>0</v>
      </c>
      <c r="AX2591">
        <f>IFERROR(IF((AC2591-AD2591)&lt;0,1,0),0)</f>
        <v>0</v>
      </c>
      <c r="AY2591">
        <f>SUM(AP2591:AX2591)</f>
        <v>4</v>
      </c>
    </row>
    <row r="2592" spans="1:51" x14ac:dyDescent="0.45">
      <c r="A2592" s="1" t="s">
        <v>3784</v>
      </c>
      <c r="B2592" s="2">
        <v>4987124</v>
      </c>
      <c r="C2592" s="3" t="s">
        <v>5337</v>
      </c>
      <c r="D2592" s="5">
        <v>511.67</v>
      </c>
      <c r="E2592" s="5">
        <v>23845.009586069998</v>
      </c>
      <c r="F2592" s="3" t="s">
        <v>4500</v>
      </c>
      <c r="G2592" s="3" t="s">
        <v>4574</v>
      </c>
      <c r="H2592" s="3" t="s">
        <v>4580</v>
      </c>
      <c r="I2592" s="3" t="s">
        <v>4581</v>
      </c>
      <c r="J2592" s="3" t="s">
        <v>4762</v>
      </c>
      <c r="K2592" s="6">
        <v>5592700</v>
      </c>
      <c r="L2592" s="6">
        <v>5551700</v>
      </c>
      <c r="M2592" s="6">
        <v>1346000</v>
      </c>
      <c r="N2592" s="6">
        <v>1342000</v>
      </c>
      <c r="O2592" s="6">
        <v>1035900</v>
      </c>
      <c r="P2592" s="6">
        <v>1031900</v>
      </c>
      <c r="Q2592" s="6">
        <v>945100</v>
      </c>
      <c r="R2592" s="6">
        <v>881700</v>
      </c>
      <c r="S2592" s="6" t="s">
        <v>4474</v>
      </c>
      <c r="T2592" s="6">
        <v>1052300</v>
      </c>
      <c r="U2592" s="6" t="s">
        <v>4474</v>
      </c>
      <c r="V2592" s="6">
        <v>2646900</v>
      </c>
      <c r="W2592" s="6">
        <v>14530900</v>
      </c>
      <c r="X2592" s="6">
        <v>14221100</v>
      </c>
      <c r="Y2592" s="6">
        <v>2990200</v>
      </c>
      <c r="Z2592" s="6">
        <v>2744700</v>
      </c>
      <c r="AA2592" s="6">
        <v>1496400</v>
      </c>
      <c r="AB2592" s="6">
        <v>1387000</v>
      </c>
      <c r="AC2592" s="6">
        <v>46624244</v>
      </c>
      <c r="AD2592" s="6">
        <v>46943484</v>
      </c>
      <c r="AF2592">
        <f>Q2592/W2592</f>
        <v>6.5040706356798275E-2</v>
      </c>
      <c r="AG2592">
        <f>R2592/X2592</f>
        <v>6.1999423392002026E-2</v>
      </c>
      <c r="AH2592" t="e">
        <f>U2592/W2592</f>
        <v>#VALUE!</v>
      </c>
      <c r="AI2592">
        <f>V2592/X2592</f>
        <v>0.1861248426633664</v>
      </c>
      <c r="AJ2592">
        <f>Y2592/AA2592</f>
        <v>1.9982624966586475</v>
      </c>
      <c r="AK2592">
        <f>Z2592/AB2592</f>
        <v>1.9788752703677002</v>
      </c>
      <c r="AL2592">
        <f>O2592/K2592</f>
        <v>0.18522359504353889</v>
      </c>
      <c r="AM2592">
        <f>P2592/L2592</f>
        <v>0.18587099447016228</v>
      </c>
      <c r="AN2592">
        <f>K2592/W2592</f>
        <v>0.38488324880083136</v>
      </c>
      <c r="AO2592">
        <f>L2592/X2592</f>
        <v>0.39038471004352687</v>
      </c>
      <c r="AP2592">
        <f>IF(OR(Q2592&lt;0, Q2592="NA"), 0, 1)</f>
        <v>1</v>
      </c>
      <c r="AQ2592">
        <f>IF(OR(S2592&lt;0, S2592="NA"), 0, 1)</f>
        <v>0</v>
      </c>
      <c r="AR2592">
        <f>IFERROR(IF((AF2592-AG2592)&gt;0,1,0),0)</f>
        <v>1</v>
      </c>
      <c r="AS2592">
        <f>IFERROR(IF((S2592-Q2592)&gt;0,1,0),0)</f>
        <v>0</v>
      </c>
      <c r="AT2592">
        <f>IFERROR(IF((AH2592-AI2592)&lt;0,1,0),0)</f>
        <v>0</v>
      </c>
      <c r="AU2592">
        <f>IFERROR(IF((AJ2592-AK2592)&gt;0,1,0),0)</f>
        <v>1</v>
      </c>
      <c r="AV2592">
        <f>IFERROR(IF((AL2592-AM2592)&gt;0,1,0),0)</f>
        <v>0</v>
      </c>
      <c r="AW2592">
        <f>IFERROR(IF((AN2592-AO2592)&gt;0,1,0),0)</f>
        <v>0</v>
      </c>
      <c r="AX2592">
        <f>IFERROR(IF((AC2592-AD2592)&lt;0,1,0),0)</f>
        <v>1</v>
      </c>
      <c r="AY2592">
        <f>SUM(AP2592:AX2592)</f>
        <v>4</v>
      </c>
    </row>
    <row r="2593" spans="1:51" x14ac:dyDescent="0.45">
      <c r="A2593" s="1" t="s">
        <v>3791</v>
      </c>
      <c r="B2593" s="2">
        <v>5720670</v>
      </c>
      <c r="C2593" s="3" t="s">
        <v>5337</v>
      </c>
      <c r="D2593" s="5">
        <v>12.19</v>
      </c>
      <c r="E2593" s="5">
        <v>184.95716340000001</v>
      </c>
      <c r="F2593" s="3" t="s">
        <v>4480</v>
      </c>
      <c r="G2593" s="3" t="s">
        <v>4491</v>
      </c>
      <c r="H2593" s="3" t="s">
        <v>4492</v>
      </c>
      <c r="I2593" s="3" t="s">
        <v>4493</v>
      </c>
      <c r="J2593" s="3"/>
      <c r="K2593" s="6">
        <v>7422.9279999999999</v>
      </c>
      <c r="L2593" s="6">
        <v>8582.0750000000007</v>
      </c>
      <c r="M2593" s="6" t="s">
        <v>4474</v>
      </c>
      <c r="N2593" s="6" t="s">
        <v>4474</v>
      </c>
      <c r="O2593" s="6">
        <v>4731.2070000000003</v>
      </c>
      <c r="P2593" s="8">
        <v>6126.06</v>
      </c>
      <c r="Q2593" s="6">
        <v>28523.054</v>
      </c>
      <c r="R2593" s="6">
        <v>16005.297</v>
      </c>
      <c r="S2593" s="6" t="s">
        <v>4474</v>
      </c>
      <c r="T2593" s="6" t="s">
        <v>4474</v>
      </c>
      <c r="U2593" s="6" t="s">
        <v>4474</v>
      </c>
      <c r="V2593" s="6" t="s">
        <v>4474</v>
      </c>
      <c r="W2593" s="6">
        <v>233773.38399999999</v>
      </c>
      <c r="X2593" s="6">
        <v>226344.995</v>
      </c>
      <c r="Y2593" s="6">
        <v>877.16600000000005</v>
      </c>
      <c r="Z2593" s="6">
        <v>955.25900000000001</v>
      </c>
      <c r="AA2593" s="6">
        <v>5413</v>
      </c>
      <c r="AB2593" s="6">
        <v>11301</v>
      </c>
      <c r="AC2593" s="6">
        <v>15275121</v>
      </c>
      <c r="AD2593" s="6">
        <v>15663028</v>
      </c>
      <c r="AF2593">
        <f>Q2593/W2593</f>
        <v>0.12201155457457895</v>
      </c>
      <c r="AG2593">
        <f>R2593/X2593</f>
        <v>7.071195455415305E-2</v>
      </c>
      <c r="AH2593" t="e">
        <f>U2593/W2593</f>
        <v>#VALUE!</v>
      </c>
      <c r="AI2593" t="e">
        <f>V2593/X2593</f>
        <v>#VALUE!</v>
      </c>
      <c r="AJ2593">
        <f>Y2593/AA2593</f>
        <v>0.1620480325143174</v>
      </c>
      <c r="AK2593">
        <f>Z2593/AB2593</f>
        <v>8.452871427307318E-2</v>
      </c>
      <c r="AL2593">
        <f>O2593/K2593</f>
        <v>0.63737746075403134</v>
      </c>
      <c r="AM2593">
        <f>P2593/L2593</f>
        <v>0.71382037560846301</v>
      </c>
      <c r="AN2593">
        <f>K2593/W2593</f>
        <v>3.1752665222145218E-2</v>
      </c>
      <c r="AO2593">
        <f>L2593/X2593</f>
        <v>3.7915903552450989E-2</v>
      </c>
      <c r="AP2593">
        <f>IF(OR(Q2593&lt;0, Q2593="NA"), 0, 1)</f>
        <v>1</v>
      </c>
      <c r="AQ2593">
        <f>IF(OR(S2593&lt;0, S2593="NA"), 0, 1)</f>
        <v>0</v>
      </c>
      <c r="AR2593">
        <f>IFERROR(IF((AF2593-AG2593)&gt;0,1,0),0)</f>
        <v>1</v>
      </c>
      <c r="AS2593">
        <f>IFERROR(IF((S2593-Q2593)&gt;0,1,0),0)</f>
        <v>0</v>
      </c>
      <c r="AT2593">
        <f>IFERROR(IF((AH2593-AI2593)&lt;0,1,0),0)</f>
        <v>0</v>
      </c>
      <c r="AU2593">
        <f>IFERROR(IF((AJ2593-AK2593)&gt;0,1,0),0)</f>
        <v>1</v>
      </c>
      <c r="AV2593">
        <f>IFERROR(IF((AL2593-AM2593)&gt;0,1,0),0)</f>
        <v>0</v>
      </c>
      <c r="AW2593">
        <f>IFERROR(IF((AN2593-AO2593)&gt;0,1,0),0)</f>
        <v>0</v>
      </c>
      <c r="AX2593">
        <f>IFERROR(IF((AC2593-AD2593)&lt;0,1,0),0)</f>
        <v>1</v>
      </c>
      <c r="AY2593">
        <f>SUM(AP2593:AX2593)</f>
        <v>4</v>
      </c>
    </row>
    <row r="2594" spans="1:51" x14ac:dyDescent="0.45">
      <c r="A2594" s="1" t="s">
        <v>3792</v>
      </c>
      <c r="B2594" s="2">
        <v>5720694</v>
      </c>
      <c r="C2594" s="3" t="s">
        <v>5337</v>
      </c>
      <c r="D2594" s="5">
        <v>5.27</v>
      </c>
      <c r="E2594" s="5">
        <v>248.89376286000001</v>
      </c>
      <c r="F2594" s="3" t="s">
        <v>4480</v>
      </c>
      <c r="G2594" s="3" t="s">
        <v>4491</v>
      </c>
      <c r="H2594" s="3" t="s">
        <v>4492</v>
      </c>
      <c r="I2594" s="3" t="s">
        <v>4493</v>
      </c>
      <c r="J2594" s="3"/>
      <c r="K2594" s="6">
        <v>30917.5</v>
      </c>
      <c r="L2594" s="6">
        <v>28810.273000000001</v>
      </c>
      <c r="M2594" s="6" t="s">
        <v>4474</v>
      </c>
      <c r="N2594" s="6" t="s">
        <v>4474</v>
      </c>
      <c r="O2594" s="6">
        <v>27578.125</v>
      </c>
      <c r="P2594" s="6">
        <v>25520.778999999999</v>
      </c>
      <c r="Q2594" s="6">
        <v>30176.582999999999</v>
      </c>
      <c r="R2594" s="6">
        <v>32519.539000000001</v>
      </c>
      <c r="S2594" s="6">
        <v>24479.756000000001</v>
      </c>
      <c r="T2594" s="6">
        <v>19255.883999999998</v>
      </c>
      <c r="U2594" s="6" t="s">
        <v>4474</v>
      </c>
      <c r="V2594" s="6" t="s">
        <v>4474</v>
      </c>
      <c r="W2594" s="6">
        <v>328893.141</v>
      </c>
      <c r="X2594" s="6">
        <v>328893.141</v>
      </c>
      <c r="Y2594" s="6">
        <v>14170.539000000001</v>
      </c>
      <c r="Z2594" s="6">
        <v>14170.539000000001</v>
      </c>
      <c r="AA2594" s="6">
        <v>54133</v>
      </c>
      <c r="AB2594" s="6">
        <v>54133</v>
      </c>
      <c r="AC2594" s="6">
        <v>47228418</v>
      </c>
      <c r="AD2594" s="6">
        <v>47228418</v>
      </c>
      <c r="AF2594">
        <f>Q2594/W2594</f>
        <v>9.1751937751720997E-2</v>
      </c>
      <c r="AG2594">
        <f>R2594/X2594</f>
        <v>9.8875698353344504E-2</v>
      </c>
      <c r="AH2594" t="e">
        <f>U2594/W2594</f>
        <v>#VALUE!</v>
      </c>
      <c r="AI2594" t="e">
        <f>V2594/X2594</f>
        <v>#VALUE!</v>
      </c>
      <c r="AJ2594">
        <f>Y2594/AA2594</f>
        <v>0.26177265254096393</v>
      </c>
      <c r="AK2594">
        <f>Z2594/AB2594</f>
        <v>0.26177265254096393</v>
      </c>
      <c r="AL2594">
        <f>O2594/K2594</f>
        <v>0.89199078191962478</v>
      </c>
      <c r="AM2594">
        <f>P2594/L2594</f>
        <v>0.88582218571826787</v>
      </c>
      <c r="AN2594">
        <f>K2594/W2594</f>
        <v>9.4004696802114221E-2</v>
      </c>
      <c r="AO2594">
        <f>L2594/X2594</f>
        <v>8.7597670515117257E-2</v>
      </c>
      <c r="AP2594">
        <f>IF(OR(Q2594&lt;0, Q2594="NA"), 0, 1)</f>
        <v>1</v>
      </c>
      <c r="AQ2594">
        <f>IF(OR(S2594&lt;0, S2594="NA"), 0, 1)</f>
        <v>1</v>
      </c>
      <c r="AR2594">
        <f>IFERROR(IF((AF2594-AG2594)&gt;0,1,0),0)</f>
        <v>0</v>
      </c>
      <c r="AS2594">
        <f>IFERROR(IF((S2594-Q2594)&gt;0,1,0),0)</f>
        <v>0</v>
      </c>
      <c r="AT2594">
        <f>IFERROR(IF((AH2594-AI2594)&lt;0,1,0),0)</f>
        <v>0</v>
      </c>
      <c r="AU2594">
        <f>IFERROR(IF((AJ2594-AK2594)&gt;0,1,0),0)</f>
        <v>0</v>
      </c>
      <c r="AV2594">
        <f>IFERROR(IF((AL2594-AM2594)&gt;0,1,0),0)</f>
        <v>1</v>
      </c>
      <c r="AW2594">
        <f>IFERROR(IF((AN2594-AO2594)&gt;0,1,0),0)</f>
        <v>1</v>
      </c>
      <c r="AX2594">
        <f>IFERROR(IF((AC2594-AD2594)&lt;0,1,0),0)</f>
        <v>0</v>
      </c>
      <c r="AY2594">
        <f>SUM(AP2594:AX2594)</f>
        <v>4</v>
      </c>
    </row>
    <row r="2595" spans="1:51" x14ac:dyDescent="0.45">
      <c r="A2595" s="1" t="s">
        <v>3794</v>
      </c>
      <c r="B2595" s="2">
        <v>6963342</v>
      </c>
      <c r="C2595" s="3" t="s">
        <v>5335</v>
      </c>
      <c r="D2595" s="5">
        <v>50.45</v>
      </c>
      <c r="E2595" s="5">
        <v>7943.1347073500001</v>
      </c>
      <c r="F2595" s="3" t="s">
        <v>4470</v>
      </c>
      <c r="G2595" s="3" t="s">
        <v>4471</v>
      </c>
      <c r="H2595" s="3" t="s">
        <v>4472</v>
      </c>
      <c r="I2595" s="3" t="s">
        <v>4472</v>
      </c>
      <c r="J2595" s="3" t="s">
        <v>4504</v>
      </c>
      <c r="K2595" s="6">
        <v>640442</v>
      </c>
      <c r="L2595" s="6">
        <v>595570</v>
      </c>
      <c r="M2595" s="6">
        <v>-656155</v>
      </c>
      <c r="N2595" s="6">
        <v>-648780</v>
      </c>
      <c r="O2595" s="6">
        <v>-692483</v>
      </c>
      <c r="P2595" s="6">
        <v>-684085</v>
      </c>
      <c r="Q2595" s="6">
        <v>-743278</v>
      </c>
      <c r="R2595" s="6">
        <v>-720864</v>
      </c>
      <c r="S2595" s="6">
        <v>-190061</v>
      </c>
      <c r="T2595" s="6">
        <v>-291710</v>
      </c>
      <c r="U2595" s="6">
        <v>438987</v>
      </c>
      <c r="V2595" s="6">
        <v>442501</v>
      </c>
      <c r="W2595" s="6">
        <v>971728</v>
      </c>
      <c r="X2595" s="6">
        <v>864611</v>
      </c>
      <c r="Y2595" s="6">
        <v>679412</v>
      </c>
      <c r="Z2595" s="6">
        <v>671366</v>
      </c>
      <c r="AA2595" s="6">
        <v>252620</v>
      </c>
      <c r="AB2595" s="6">
        <v>181564</v>
      </c>
      <c r="AC2595" s="6">
        <v>155324152</v>
      </c>
      <c r="AD2595" s="6">
        <v>154318712</v>
      </c>
      <c r="AF2595">
        <f>Q2595/W2595</f>
        <v>-0.7649033474387894</v>
      </c>
      <c r="AG2595">
        <f>R2595/X2595</f>
        <v>-0.83374372983919931</v>
      </c>
      <c r="AH2595">
        <f>U2595/W2595</f>
        <v>0.45175913424332736</v>
      </c>
      <c r="AI2595">
        <f>V2595/X2595</f>
        <v>0.51179200819790638</v>
      </c>
      <c r="AJ2595">
        <f>Y2595/AA2595</f>
        <v>2.6894624336948776</v>
      </c>
      <c r="AK2595">
        <f>Z2595/AB2595</f>
        <v>3.6976823599391948</v>
      </c>
      <c r="AL2595">
        <f>O2595/K2595</f>
        <v>-1.0812579437326097</v>
      </c>
      <c r="AM2595">
        <f>P2595/L2595</f>
        <v>-1.1486223281898014</v>
      </c>
      <c r="AN2595">
        <f>K2595/W2595</f>
        <v>0.65907537911843639</v>
      </c>
      <c r="AO2595">
        <f>L2595/X2595</f>
        <v>0.68883000563259089</v>
      </c>
      <c r="AP2595">
        <f>IF(OR(Q2595&lt;0, Q2595="NA"), 0, 1)</f>
        <v>0</v>
      </c>
      <c r="AQ2595">
        <f>IF(OR(S2595&lt;0, S2595="NA"), 0, 1)</f>
        <v>0</v>
      </c>
      <c r="AR2595">
        <f>IFERROR(IF((AF2595-AG2595)&gt;0,1,0),0)</f>
        <v>1</v>
      </c>
      <c r="AS2595">
        <f>IFERROR(IF((S2595-Q2595)&gt;0,1,0),0)</f>
        <v>1</v>
      </c>
      <c r="AT2595">
        <f>IFERROR(IF((AH2595-AI2595)&lt;0,1,0),0)</f>
        <v>1</v>
      </c>
      <c r="AU2595">
        <f>IFERROR(IF((AJ2595-AK2595)&gt;0,1,0),0)</f>
        <v>0</v>
      </c>
      <c r="AV2595">
        <f>IFERROR(IF((AL2595-AM2595)&gt;0,1,0),0)</f>
        <v>1</v>
      </c>
      <c r="AW2595">
        <f>IFERROR(IF((AN2595-AO2595)&gt;0,1,0),0)</f>
        <v>0</v>
      </c>
      <c r="AX2595">
        <f>IFERROR(IF((AC2595-AD2595)&lt;0,1,0),0)</f>
        <v>0</v>
      </c>
      <c r="AY2595">
        <f>SUM(AP2595:AX2595)</f>
        <v>4</v>
      </c>
    </row>
    <row r="2596" spans="1:51" x14ac:dyDescent="0.45">
      <c r="A2596" s="1" t="s">
        <v>3810</v>
      </c>
      <c r="B2596" s="2">
        <v>1984125</v>
      </c>
      <c r="C2596" s="3" t="s">
        <v>5335</v>
      </c>
      <c r="D2596" s="5">
        <v>80.56</v>
      </c>
      <c r="E2596" s="5">
        <v>3722.8141492</v>
      </c>
      <c r="F2596" s="3" t="s">
        <v>4480</v>
      </c>
      <c r="G2596" s="3" t="s">
        <v>4481</v>
      </c>
      <c r="H2596" s="3" t="s">
        <v>4481</v>
      </c>
      <c r="I2596" s="3" t="s">
        <v>4482</v>
      </c>
      <c r="J2596" s="3" t="s">
        <v>4484</v>
      </c>
      <c r="K2596" s="6">
        <v>1111927</v>
      </c>
      <c r="L2596" s="6">
        <v>1074096</v>
      </c>
      <c r="M2596" s="6" t="s">
        <v>4474</v>
      </c>
      <c r="N2596" s="6" t="s">
        <v>4474</v>
      </c>
      <c r="O2596" s="6">
        <v>935311</v>
      </c>
      <c r="P2596" s="6">
        <v>861645</v>
      </c>
      <c r="Q2596" s="6">
        <v>77508</v>
      </c>
      <c r="R2596" s="6">
        <v>26635</v>
      </c>
      <c r="S2596" s="6" t="s">
        <v>4474</v>
      </c>
      <c r="T2596" s="6">
        <v>650380</v>
      </c>
      <c r="U2596" s="6">
        <v>660346</v>
      </c>
      <c r="V2596" s="6">
        <v>546766</v>
      </c>
      <c r="W2596" s="6">
        <v>30731883</v>
      </c>
      <c r="X2596" s="6">
        <v>31629299</v>
      </c>
      <c r="Y2596" s="6" t="s">
        <v>4474</v>
      </c>
      <c r="Z2596" s="6" t="s">
        <v>4474</v>
      </c>
      <c r="AA2596" s="6" t="s">
        <v>4474</v>
      </c>
      <c r="AB2596" s="6" t="s">
        <v>4474</v>
      </c>
      <c r="AC2596" s="6">
        <v>46233812</v>
      </c>
      <c r="AD2596" s="6">
        <v>46207757</v>
      </c>
      <c r="AF2596">
        <f>Q2596/W2596</f>
        <v>2.522071296444803E-3</v>
      </c>
      <c r="AG2596">
        <f>R2596/X2596</f>
        <v>8.4209896653100031E-4</v>
      </c>
      <c r="AH2596">
        <f>U2596/W2596</f>
        <v>2.148732637046679E-2</v>
      </c>
      <c r="AI2596">
        <f>V2596/X2596</f>
        <v>1.7286693581163463E-2</v>
      </c>
      <c r="AJ2596" t="e">
        <f>Y2596/AA2596</f>
        <v>#VALUE!</v>
      </c>
      <c r="AK2596" t="e">
        <f>Z2596/AB2596</f>
        <v>#VALUE!</v>
      </c>
      <c r="AL2596">
        <f>O2596/K2596</f>
        <v>0.84116223457115435</v>
      </c>
      <c r="AM2596">
        <f>P2596/L2596</f>
        <v>0.80220483085310812</v>
      </c>
      <c r="AN2596">
        <f>K2596/W2596</f>
        <v>3.6181544749470766E-2</v>
      </c>
      <c r="AO2596">
        <f>L2596/X2596</f>
        <v>3.3958893619488686E-2</v>
      </c>
      <c r="AP2596">
        <f>IF(OR(Q2596&lt;0, Q2596="NA"), 0, 1)</f>
        <v>1</v>
      </c>
      <c r="AQ2596">
        <f>IF(OR(S2596&lt;0, S2596="NA"), 0, 1)</f>
        <v>0</v>
      </c>
      <c r="AR2596">
        <f>IFERROR(IF((AF2596-AG2596)&gt;0,1,0),0)</f>
        <v>1</v>
      </c>
      <c r="AS2596">
        <f>IFERROR(IF((S2596-Q2596)&gt;0,1,0),0)</f>
        <v>0</v>
      </c>
      <c r="AT2596">
        <f>IFERROR(IF((AH2596-AI2596)&lt;0,1,0),0)</f>
        <v>0</v>
      </c>
      <c r="AU2596">
        <f>IFERROR(IF((AJ2596-AK2596)&gt;0,1,0),0)</f>
        <v>0</v>
      </c>
      <c r="AV2596">
        <f>IFERROR(IF((AL2596-AM2596)&gt;0,1,0),0)</f>
        <v>1</v>
      </c>
      <c r="AW2596">
        <f>IFERROR(IF((AN2596-AO2596)&gt;0,1,0),0)</f>
        <v>1</v>
      </c>
      <c r="AX2596">
        <f>IFERROR(IF((AC2596-AD2596)&lt;0,1,0),0)</f>
        <v>0</v>
      </c>
      <c r="AY2596">
        <f>SUM(AP2596:AX2596)</f>
        <v>4</v>
      </c>
    </row>
    <row r="2597" spans="1:51" x14ac:dyDescent="0.45">
      <c r="A2597" s="1" t="s">
        <v>3816</v>
      </c>
      <c r="B2597" s="2">
        <v>3002287</v>
      </c>
      <c r="C2597" s="3" t="s">
        <v>5337</v>
      </c>
      <c r="D2597" s="5">
        <v>78.41</v>
      </c>
      <c r="E2597" s="5">
        <v>14545.96337985</v>
      </c>
      <c r="F2597" s="3" t="s">
        <v>4485</v>
      </c>
      <c r="G2597" s="3" t="s">
        <v>4486</v>
      </c>
      <c r="H2597" s="3" t="s">
        <v>4505</v>
      </c>
      <c r="I2597" s="3" t="s">
        <v>4505</v>
      </c>
      <c r="J2597" s="3" t="s">
        <v>4592</v>
      </c>
      <c r="K2597" s="6">
        <v>13981000</v>
      </c>
      <c r="L2597" s="6">
        <v>13897000</v>
      </c>
      <c r="M2597" s="6">
        <v>1645000</v>
      </c>
      <c r="N2597" s="6">
        <v>1688000</v>
      </c>
      <c r="O2597" s="6">
        <v>1263000</v>
      </c>
      <c r="P2597" s="6">
        <v>1308000</v>
      </c>
      <c r="Q2597" s="6">
        <v>881000</v>
      </c>
      <c r="R2597" s="6">
        <v>927000</v>
      </c>
      <c r="S2597" s="6" t="s">
        <v>4474</v>
      </c>
      <c r="T2597" s="6">
        <v>1167000</v>
      </c>
      <c r="U2597" s="6" t="s">
        <v>4474</v>
      </c>
      <c r="V2597" s="6">
        <v>2796000</v>
      </c>
      <c r="W2597" s="6">
        <v>16452000</v>
      </c>
      <c r="X2597" s="6">
        <v>16427000</v>
      </c>
      <c r="Y2597" s="6">
        <v>7990000</v>
      </c>
      <c r="Z2597" s="6">
        <v>7973000</v>
      </c>
      <c r="AA2597" s="6">
        <v>4359000</v>
      </c>
      <c r="AB2597" s="6">
        <v>4456000</v>
      </c>
      <c r="AC2597" s="6">
        <v>185505000</v>
      </c>
      <c r="AD2597" s="6">
        <v>187499000</v>
      </c>
      <c r="AF2597">
        <f>Q2597/W2597</f>
        <v>5.3549720398735713E-2</v>
      </c>
      <c r="AG2597">
        <f>R2597/X2597</f>
        <v>5.6431484750715286E-2</v>
      </c>
      <c r="AH2597" t="e">
        <f>U2597/W2597</f>
        <v>#VALUE!</v>
      </c>
      <c r="AI2597">
        <f>V2597/X2597</f>
        <v>0.17020758507335484</v>
      </c>
      <c r="AJ2597">
        <f>Y2597/AA2597</f>
        <v>1.8329892177104841</v>
      </c>
      <c r="AK2597">
        <f>Z2597/AB2597</f>
        <v>1.7892728904847397</v>
      </c>
      <c r="AL2597">
        <f>O2597/K2597</f>
        <v>9.0336885773549813E-2</v>
      </c>
      <c r="AM2597">
        <f>P2597/L2597</f>
        <v>9.4121033316543146E-2</v>
      </c>
      <c r="AN2597">
        <f>K2597/W2597</f>
        <v>0.84980549477267198</v>
      </c>
      <c r="AO2597">
        <f>L2597/X2597</f>
        <v>0.84598526815608455</v>
      </c>
      <c r="AP2597">
        <f>IF(OR(Q2597&lt;0, Q2597="NA"), 0, 1)</f>
        <v>1</v>
      </c>
      <c r="AQ2597">
        <f>IF(OR(S2597&lt;0, S2597="NA"), 0, 1)</f>
        <v>0</v>
      </c>
      <c r="AR2597">
        <f>IFERROR(IF((AF2597-AG2597)&gt;0,1,0),0)</f>
        <v>0</v>
      </c>
      <c r="AS2597">
        <f>IFERROR(IF((S2597-Q2597)&gt;0,1,0),0)</f>
        <v>0</v>
      </c>
      <c r="AT2597">
        <f>IFERROR(IF((AH2597-AI2597)&lt;0,1,0),0)</f>
        <v>0</v>
      </c>
      <c r="AU2597">
        <f>IFERROR(IF((AJ2597-AK2597)&gt;0,1,0),0)</f>
        <v>1</v>
      </c>
      <c r="AV2597">
        <f>IFERROR(IF((AL2597-AM2597)&gt;0,1,0),0)</f>
        <v>0</v>
      </c>
      <c r="AW2597">
        <f>IFERROR(IF((AN2597-AO2597)&gt;0,1,0),0)</f>
        <v>1</v>
      </c>
      <c r="AX2597">
        <f>IFERROR(IF((AC2597-AD2597)&lt;0,1,0),0)</f>
        <v>1</v>
      </c>
      <c r="AY2597">
        <f>SUM(AP2597:AX2597)</f>
        <v>4</v>
      </c>
    </row>
    <row r="2598" spans="1:51" x14ac:dyDescent="0.45">
      <c r="A2598" s="1" t="s">
        <v>3817</v>
      </c>
      <c r="B2598" s="2">
        <v>4041914</v>
      </c>
      <c r="C2598" s="3" t="s">
        <v>5335</v>
      </c>
      <c r="D2598" s="5">
        <v>12.5</v>
      </c>
      <c r="E2598" s="5">
        <v>3481.5546250000002</v>
      </c>
      <c r="F2598" s="3" t="s">
        <v>4480</v>
      </c>
      <c r="G2598" s="3" t="s">
        <v>4481</v>
      </c>
      <c r="H2598" s="3" t="s">
        <v>4481</v>
      </c>
      <c r="I2598" s="3" t="s">
        <v>4482</v>
      </c>
      <c r="J2598" s="3" t="s">
        <v>4483</v>
      </c>
      <c r="K2598" s="6">
        <v>303160</v>
      </c>
      <c r="L2598" s="6">
        <v>303488</v>
      </c>
      <c r="M2598" s="6" t="s">
        <v>4474</v>
      </c>
      <c r="N2598" s="6" t="s">
        <v>4474</v>
      </c>
      <c r="O2598" s="6">
        <v>555929</v>
      </c>
      <c r="P2598" s="6">
        <v>534933</v>
      </c>
      <c r="Q2598" s="6">
        <v>79588</v>
      </c>
      <c r="R2598" s="6">
        <v>80919</v>
      </c>
      <c r="S2598" s="6">
        <v>88600</v>
      </c>
      <c r="T2598" s="6">
        <v>161106</v>
      </c>
      <c r="U2598" s="6">
        <v>28753</v>
      </c>
      <c r="V2598" s="6">
        <v>16867</v>
      </c>
      <c r="W2598" s="6">
        <v>17090785</v>
      </c>
      <c r="X2598" s="6">
        <v>17034940</v>
      </c>
      <c r="Y2598" s="6" t="s">
        <v>4474</v>
      </c>
      <c r="Z2598" s="6" t="s">
        <v>4474</v>
      </c>
      <c r="AA2598" s="6" t="s">
        <v>4474</v>
      </c>
      <c r="AB2598" s="6" t="s">
        <v>4474</v>
      </c>
      <c r="AC2598" s="6">
        <v>280710854</v>
      </c>
      <c r="AD2598" s="6">
        <v>280710854</v>
      </c>
      <c r="AF2598">
        <f>Q2598/W2598</f>
        <v>4.6567784920353277E-3</v>
      </c>
      <c r="AG2598">
        <f>R2598/X2598</f>
        <v>4.7501781632339184E-3</v>
      </c>
      <c r="AH2598">
        <f>U2598/W2598</f>
        <v>1.6823685980485975E-3</v>
      </c>
      <c r="AI2598">
        <f>V2598/X2598</f>
        <v>9.9014143871360857E-4</v>
      </c>
      <c r="AJ2598" t="e">
        <f>Y2598/AA2598</f>
        <v>#VALUE!</v>
      </c>
      <c r="AK2598" t="e">
        <f>Z2598/AB2598</f>
        <v>#VALUE!</v>
      </c>
      <c r="AL2598">
        <f>O2598/K2598</f>
        <v>1.8337808417997097</v>
      </c>
      <c r="AM2598">
        <f>P2598/L2598</f>
        <v>1.7626166438211726</v>
      </c>
      <c r="AN2598">
        <f>K2598/W2598</f>
        <v>1.7738213897138137E-2</v>
      </c>
      <c r="AO2598">
        <f>L2598/X2598</f>
        <v>1.7815618957272523E-2</v>
      </c>
      <c r="AP2598">
        <f>IF(OR(Q2598&lt;0, Q2598="NA"), 0, 1)</f>
        <v>1</v>
      </c>
      <c r="AQ2598">
        <f>IF(OR(S2598&lt;0, S2598="NA"), 0, 1)</f>
        <v>1</v>
      </c>
      <c r="AR2598">
        <f>IFERROR(IF((AF2598-AG2598)&gt;0,1,0),0)</f>
        <v>0</v>
      </c>
      <c r="AS2598">
        <f>IFERROR(IF((S2598-Q2598)&gt;0,1,0),0)</f>
        <v>1</v>
      </c>
      <c r="AT2598">
        <f>IFERROR(IF((AH2598-AI2598)&lt;0,1,0),0)</f>
        <v>0</v>
      </c>
      <c r="AU2598">
        <f>IFERROR(IF((AJ2598-AK2598)&gt;0,1,0),0)</f>
        <v>0</v>
      </c>
      <c r="AV2598">
        <f>IFERROR(IF((AL2598-AM2598)&gt;0,1,0),0)</f>
        <v>1</v>
      </c>
      <c r="AW2598">
        <f>IFERROR(IF((AN2598-AO2598)&gt;0,1,0),0)</f>
        <v>0</v>
      </c>
      <c r="AX2598">
        <f>IFERROR(IF((AC2598-AD2598)&lt;0,1,0),0)</f>
        <v>0</v>
      </c>
      <c r="AY2598">
        <f>SUM(AP2598:AX2598)</f>
        <v>4</v>
      </c>
    </row>
    <row r="2599" spans="1:51" x14ac:dyDescent="0.45">
      <c r="A2599" s="1" t="s">
        <v>3827</v>
      </c>
      <c r="B2599" s="2">
        <v>100144</v>
      </c>
      <c r="C2599" s="3" t="s">
        <v>5337</v>
      </c>
      <c r="D2599" s="5">
        <v>84.33</v>
      </c>
      <c r="E2599" s="5">
        <v>60521.954400000002</v>
      </c>
      <c r="F2599" s="3" t="s">
        <v>4480</v>
      </c>
      <c r="G2599" s="3" t="s">
        <v>4491</v>
      </c>
      <c r="H2599" s="3" t="s">
        <v>4492</v>
      </c>
      <c r="I2599" s="3" t="s">
        <v>4493</v>
      </c>
      <c r="J2599" s="3" t="s">
        <v>4995</v>
      </c>
      <c r="K2599" s="6">
        <v>18549000</v>
      </c>
      <c r="L2599" s="6">
        <v>17801000</v>
      </c>
      <c r="M2599" s="6" t="s">
        <v>4474</v>
      </c>
      <c r="N2599" s="6" t="s">
        <v>4474</v>
      </c>
      <c r="O2599" s="6" t="s">
        <v>4474</v>
      </c>
      <c r="P2599" s="6" t="s">
        <v>4474</v>
      </c>
      <c r="Q2599" s="6">
        <v>4543000</v>
      </c>
      <c r="R2599" s="6">
        <v>3576000</v>
      </c>
      <c r="S2599" s="6" t="s">
        <v>4474</v>
      </c>
      <c r="T2599" s="6">
        <v>-2931000</v>
      </c>
      <c r="U2599" s="6">
        <v>30854000</v>
      </c>
      <c r="V2599" s="6">
        <v>31499000</v>
      </c>
      <c r="W2599" s="6">
        <v>416064000</v>
      </c>
      <c r="X2599" s="6">
        <v>427461000</v>
      </c>
      <c r="Y2599" s="6">
        <v>159756000</v>
      </c>
      <c r="Z2599" s="6">
        <v>175405000</v>
      </c>
      <c r="AA2599" s="6">
        <v>334322000</v>
      </c>
      <c r="AB2599" s="6">
        <v>343326000</v>
      </c>
      <c r="AC2599" s="6">
        <v>717680000</v>
      </c>
      <c r="AD2599" s="6">
        <v>727078320</v>
      </c>
      <c r="AF2599">
        <f>Q2599/W2599</f>
        <v>1.0918993231810491E-2</v>
      </c>
      <c r="AG2599">
        <f>R2599/X2599</f>
        <v>8.3656754651301526E-3</v>
      </c>
      <c r="AH2599">
        <f>U2599/W2599</f>
        <v>7.4156860483002615E-2</v>
      </c>
      <c r="AI2599">
        <f>V2599/X2599</f>
        <v>7.3688593813236766E-2</v>
      </c>
      <c r="AJ2599">
        <f>Y2599/AA2599</f>
        <v>0.47785069483910719</v>
      </c>
      <c r="AK2599">
        <f>Z2599/AB2599</f>
        <v>0.51089926192598289</v>
      </c>
      <c r="AL2599" t="e">
        <f>O2599/K2599</f>
        <v>#VALUE!</v>
      </c>
      <c r="AM2599" t="e">
        <f>P2599/L2599</f>
        <v>#VALUE!</v>
      </c>
      <c r="AN2599">
        <f>K2599/W2599</f>
        <v>4.4582083525611445E-2</v>
      </c>
      <c r="AO2599">
        <f>L2599/X2599</f>
        <v>4.1643565143954654E-2</v>
      </c>
      <c r="AP2599">
        <f>IF(OR(Q2599&lt;0, Q2599="NA"), 0, 1)</f>
        <v>1</v>
      </c>
      <c r="AQ2599">
        <f>IF(OR(S2599&lt;0, S2599="NA"), 0, 1)</f>
        <v>0</v>
      </c>
      <c r="AR2599">
        <f>IFERROR(IF((AF2599-AG2599)&gt;0,1,0),0)</f>
        <v>1</v>
      </c>
      <c r="AS2599">
        <f>IFERROR(IF((S2599-Q2599)&gt;0,1,0),0)</f>
        <v>0</v>
      </c>
      <c r="AT2599">
        <f>IFERROR(IF((AH2599-AI2599)&lt;0,1,0),0)</f>
        <v>0</v>
      </c>
      <c r="AU2599">
        <f>IFERROR(IF((AJ2599-AK2599)&gt;0,1,0),0)</f>
        <v>0</v>
      </c>
      <c r="AV2599">
        <f>IFERROR(IF((AL2599-AM2599)&gt;0,1,0),0)</f>
        <v>0</v>
      </c>
      <c r="AW2599">
        <f>IFERROR(IF((AN2599-AO2599)&gt;0,1,0),0)</f>
        <v>1</v>
      </c>
      <c r="AX2599">
        <f>IFERROR(IF((AC2599-AD2599)&lt;0,1,0),0)</f>
        <v>1</v>
      </c>
      <c r="AY2599">
        <f>SUM(AP2599:AX2599)</f>
        <v>4</v>
      </c>
    </row>
    <row r="2600" spans="1:51" x14ac:dyDescent="0.45">
      <c r="A2600" s="1" t="s">
        <v>3832</v>
      </c>
      <c r="B2600" s="2">
        <v>4094689</v>
      </c>
      <c r="C2600" s="3" t="s">
        <v>5337</v>
      </c>
      <c r="D2600" s="5">
        <v>48.01</v>
      </c>
      <c r="E2600" s="5">
        <v>2393.48943577</v>
      </c>
      <c r="F2600" s="3" t="s">
        <v>4475</v>
      </c>
      <c r="G2600" s="3" t="s">
        <v>4476</v>
      </c>
      <c r="H2600" s="3" t="s">
        <v>4477</v>
      </c>
      <c r="I2600" s="3" t="s">
        <v>4498</v>
      </c>
      <c r="J2600" s="3" t="s">
        <v>4692</v>
      </c>
      <c r="K2600" s="6">
        <v>1220873</v>
      </c>
      <c r="L2600" s="6">
        <v>1230712</v>
      </c>
      <c r="M2600" s="6">
        <v>264217</v>
      </c>
      <c r="N2600" s="6">
        <v>273233</v>
      </c>
      <c r="O2600" s="6">
        <v>241642</v>
      </c>
      <c r="P2600" s="6">
        <v>251224</v>
      </c>
      <c r="Q2600" s="6">
        <v>197851</v>
      </c>
      <c r="R2600" s="6">
        <v>205441</v>
      </c>
      <c r="S2600" s="6">
        <v>230546</v>
      </c>
      <c r="T2600" s="6">
        <v>250634</v>
      </c>
      <c r="U2600" s="6" t="s">
        <v>4474</v>
      </c>
      <c r="V2600" s="6" t="s">
        <v>4474</v>
      </c>
      <c r="W2600" s="6">
        <v>976270</v>
      </c>
      <c r="X2600" s="6">
        <v>940271</v>
      </c>
      <c r="Y2600" s="6">
        <v>504928</v>
      </c>
      <c r="Z2600" s="6">
        <v>469200</v>
      </c>
      <c r="AA2600" s="6">
        <v>212770</v>
      </c>
      <c r="AB2600" s="6">
        <v>206219</v>
      </c>
      <c r="AC2600" s="6">
        <v>49853977</v>
      </c>
      <c r="AD2600" s="6">
        <v>49853977</v>
      </c>
      <c r="AF2600">
        <f>Q2600/W2600</f>
        <v>0.20266012476056827</v>
      </c>
      <c r="AG2600">
        <f>R2600/X2600</f>
        <v>0.21849126475239586</v>
      </c>
      <c r="AH2600" t="e">
        <f>U2600/W2600</f>
        <v>#VALUE!</v>
      </c>
      <c r="AI2600" t="e">
        <f>V2600/X2600</f>
        <v>#VALUE!</v>
      </c>
      <c r="AJ2600">
        <f>Y2600/AA2600</f>
        <v>2.373116510786295</v>
      </c>
      <c r="AK2600">
        <f>Z2600/AB2600</f>
        <v>2.2752510680393172</v>
      </c>
      <c r="AL2600">
        <f>O2600/K2600</f>
        <v>0.19792558275922228</v>
      </c>
      <c r="AM2600">
        <f>P2600/L2600</f>
        <v>0.20412899199812792</v>
      </c>
      <c r="AN2600">
        <f>K2600/W2600</f>
        <v>1.2505485162915997</v>
      </c>
      <c r="AO2600">
        <f>L2600/X2600</f>
        <v>1.308890734692445</v>
      </c>
      <c r="AP2600">
        <f>IF(OR(Q2600&lt;0, Q2600="NA"), 0, 1)</f>
        <v>1</v>
      </c>
      <c r="AQ2600">
        <f>IF(OR(S2600&lt;0, S2600="NA"), 0, 1)</f>
        <v>1</v>
      </c>
      <c r="AR2600">
        <f>IFERROR(IF((AF2600-AG2600)&gt;0,1,0),0)</f>
        <v>0</v>
      </c>
      <c r="AS2600">
        <f>IFERROR(IF((S2600-Q2600)&gt;0,1,0),0)</f>
        <v>1</v>
      </c>
      <c r="AT2600">
        <f>IFERROR(IF((AH2600-AI2600)&lt;0,1,0),0)</f>
        <v>0</v>
      </c>
      <c r="AU2600">
        <f>IFERROR(IF((AJ2600-AK2600)&gt;0,1,0),0)</f>
        <v>1</v>
      </c>
      <c r="AV2600">
        <f>IFERROR(IF((AL2600-AM2600)&gt;0,1,0),0)</f>
        <v>0</v>
      </c>
      <c r="AW2600">
        <f>IFERROR(IF((AN2600-AO2600)&gt;0,1,0),0)</f>
        <v>0</v>
      </c>
      <c r="AX2600">
        <f>IFERROR(IF((AC2600-AD2600)&lt;0,1,0),0)</f>
        <v>0</v>
      </c>
      <c r="AY2600">
        <f>SUM(AP2600:AX2600)</f>
        <v>4</v>
      </c>
    </row>
    <row r="2601" spans="1:51" x14ac:dyDescent="0.45">
      <c r="A2601" s="1" t="s">
        <v>3833</v>
      </c>
      <c r="B2601" s="2">
        <v>4298459</v>
      </c>
      <c r="C2601" s="3" t="s">
        <v>5335</v>
      </c>
      <c r="D2601" s="5">
        <v>56.62</v>
      </c>
      <c r="E2601" s="5">
        <v>20251.91299782</v>
      </c>
      <c r="F2601" s="3" t="s">
        <v>4480</v>
      </c>
      <c r="G2601" s="3" t="s">
        <v>4491</v>
      </c>
      <c r="H2601" s="3" t="s">
        <v>4492</v>
      </c>
      <c r="I2601" s="3" t="s">
        <v>4493</v>
      </c>
      <c r="J2601" s="3" t="s">
        <v>4658</v>
      </c>
      <c r="K2601" s="6">
        <v>4636500</v>
      </c>
      <c r="L2601" s="6">
        <v>2776300</v>
      </c>
      <c r="M2601" s="6" t="s">
        <v>4474</v>
      </c>
      <c r="N2601" s="6" t="s">
        <v>4474</v>
      </c>
      <c r="O2601" s="6" t="s">
        <v>4474</v>
      </c>
      <c r="P2601" s="6" t="s">
        <v>4474</v>
      </c>
      <c r="Q2601" s="6">
        <v>193500</v>
      </c>
      <c r="R2601" s="6">
        <v>-311200</v>
      </c>
      <c r="S2601" s="6">
        <v>-152600</v>
      </c>
      <c r="T2601" s="6">
        <v>-144700</v>
      </c>
      <c r="U2601" s="6">
        <v>8742400</v>
      </c>
      <c r="V2601" s="6">
        <v>10036300</v>
      </c>
      <c r="W2601" s="6">
        <v>22658400</v>
      </c>
      <c r="X2601" s="6">
        <v>22284100</v>
      </c>
      <c r="Y2601" s="6">
        <v>10053700</v>
      </c>
      <c r="Z2601" s="6">
        <v>8581200</v>
      </c>
      <c r="AA2601" s="6">
        <v>5774300</v>
      </c>
      <c r="AB2601" s="6">
        <v>4688300</v>
      </c>
      <c r="AC2601" s="6">
        <v>357681261</v>
      </c>
      <c r="AD2601" s="6">
        <v>356375196</v>
      </c>
      <c r="AF2601">
        <f>Q2601/W2601</f>
        <v>8.53987925007944E-3</v>
      </c>
      <c r="AG2601">
        <f>R2601/X2601</f>
        <v>-1.3965114139678067E-2</v>
      </c>
      <c r="AH2601">
        <f>U2601/W2601</f>
        <v>0.38583483388059175</v>
      </c>
      <c r="AI2601">
        <f>V2601/X2601</f>
        <v>0.45037941850916124</v>
      </c>
      <c r="AJ2601">
        <f>Y2601/AA2601</f>
        <v>1.7411114767157925</v>
      </c>
      <c r="AK2601">
        <f>Z2601/AB2601</f>
        <v>1.8303436213552886</v>
      </c>
      <c r="AL2601" t="e">
        <f>O2601/K2601</f>
        <v>#VALUE!</v>
      </c>
      <c r="AM2601" t="e">
        <f>P2601/L2601</f>
        <v>#VALUE!</v>
      </c>
      <c r="AN2601">
        <f>K2601/W2601</f>
        <v>0.20462609893019806</v>
      </c>
      <c r="AO2601">
        <f>L2601/X2601</f>
        <v>0.124586588643921</v>
      </c>
      <c r="AP2601">
        <f>IF(OR(Q2601&lt;0, Q2601="NA"), 0, 1)</f>
        <v>1</v>
      </c>
      <c r="AQ2601">
        <f>IF(OR(S2601&lt;0, S2601="NA"), 0, 1)</f>
        <v>0</v>
      </c>
      <c r="AR2601">
        <f>IFERROR(IF((AF2601-AG2601)&gt;0,1,0),0)</f>
        <v>1</v>
      </c>
      <c r="AS2601">
        <f>IFERROR(IF((S2601-Q2601)&gt;0,1,0),0)</f>
        <v>0</v>
      </c>
      <c r="AT2601">
        <f>IFERROR(IF((AH2601-AI2601)&lt;0,1,0),0)</f>
        <v>1</v>
      </c>
      <c r="AU2601">
        <f>IFERROR(IF((AJ2601-AK2601)&gt;0,1,0),0)</f>
        <v>0</v>
      </c>
      <c r="AV2601">
        <f>IFERROR(IF((AL2601-AM2601)&gt;0,1,0),0)</f>
        <v>0</v>
      </c>
      <c r="AW2601">
        <f>IFERROR(IF((AN2601-AO2601)&gt;0,1,0),0)</f>
        <v>1</v>
      </c>
      <c r="AX2601">
        <f>IFERROR(IF((AC2601-AD2601)&lt;0,1,0),0)</f>
        <v>0</v>
      </c>
      <c r="AY2601">
        <f>SUM(AP2601:AX2601)</f>
        <v>4</v>
      </c>
    </row>
    <row r="2602" spans="1:51" x14ac:dyDescent="0.45">
      <c r="A2602" s="1" t="s">
        <v>3841</v>
      </c>
      <c r="B2602" s="2">
        <v>5721022</v>
      </c>
      <c r="C2602" s="3" t="s">
        <v>5337</v>
      </c>
      <c r="D2602" s="7">
        <v>11.55</v>
      </c>
      <c r="E2602" s="5">
        <v>115.393047</v>
      </c>
      <c r="F2602" s="3" t="s">
        <v>4480</v>
      </c>
      <c r="G2602" s="3" t="s">
        <v>4491</v>
      </c>
      <c r="H2602" s="3" t="s">
        <v>4492</v>
      </c>
      <c r="I2602" s="3" t="s">
        <v>4493</v>
      </c>
      <c r="J2602" s="3"/>
      <c r="K2602" s="6">
        <v>3401.1439999999998</v>
      </c>
      <c r="L2602" s="8">
        <v>3006.5169999999998</v>
      </c>
      <c r="M2602" s="6" t="s">
        <v>4474</v>
      </c>
      <c r="N2602" s="6" t="s">
        <v>4474</v>
      </c>
      <c r="O2602" s="6">
        <v>1461.9670000000001</v>
      </c>
      <c r="P2602" s="6">
        <v>980.33100000000002</v>
      </c>
      <c r="Q2602" s="6">
        <v>27234.935000000001</v>
      </c>
      <c r="R2602" s="6">
        <v>5270.4629999999997</v>
      </c>
      <c r="S2602" s="6" t="s">
        <v>4474</v>
      </c>
      <c r="T2602" s="6" t="s">
        <v>4474</v>
      </c>
      <c r="U2602" s="6" t="s">
        <v>4474</v>
      </c>
      <c r="V2602" s="6" t="s">
        <v>4474</v>
      </c>
      <c r="W2602" s="6">
        <v>149128.86300000001</v>
      </c>
      <c r="X2602" s="6">
        <v>149128.86300000001</v>
      </c>
      <c r="Y2602" s="6">
        <v>281.68099999999998</v>
      </c>
      <c r="Z2602" s="6">
        <v>281.68099999999998</v>
      </c>
      <c r="AA2602" s="6">
        <v>5548</v>
      </c>
      <c r="AB2602" s="6">
        <v>5548</v>
      </c>
      <c r="AC2602" s="6">
        <v>9783829</v>
      </c>
      <c r="AD2602" s="6">
        <v>9783829</v>
      </c>
      <c r="AF2602">
        <f>Q2602/W2602</f>
        <v>0.18262685339457058</v>
      </c>
      <c r="AG2602">
        <f>R2602/X2602</f>
        <v>3.5341669573380974E-2</v>
      </c>
      <c r="AH2602" t="e">
        <f>U2602/W2602</f>
        <v>#VALUE!</v>
      </c>
      <c r="AI2602" t="e">
        <f>V2602/X2602</f>
        <v>#VALUE!</v>
      </c>
      <c r="AJ2602">
        <f>Y2602/AA2602</f>
        <v>5.0771629416005763E-2</v>
      </c>
      <c r="AK2602">
        <f>Z2602/AB2602</f>
        <v>5.0771629416005763E-2</v>
      </c>
      <c r="AL2602">
        <f>O2602/K2602</f>
        <v>0.42984566369433347</v>
      </c>
      <c r="AM2602">
        <f>P2602/L2602</f>
        <v>0.32606867015885826</v>
      </c>
      <c r="AN2602">
        <f>K2602/W2602</f>
        <v>2.2806745331384975E-2</v>
      </c>
      <c r="AO2602">
        <f>L2602/X2602</f>
        <v>2.016053056074061E-2</v>
      </c>
      <c r="AP2602">
        <f>IF(OR(Q2602&lt;0, Q2602="NA"), 0, 1)</f>
        <v>1</v>
      </c>
      <c r="AQ2602">
        <f>IF(OR(S2602&lt;0, S2602="NA"), 0, 1)</f>
        <v>0</v>
      </c>
      <c r="AR2602">
        <f>IFERROR(IF((AF2602-AG2602)&gt;0,1,0),0)</f>
        <v>1</v>
      </c>
      <c r="AS2602">
        <f>IFERROR(IF((S2602-Q2602)&gt;0,1,0),0)</f>
        <v>0</v>
      </c>
      <c r="AT2602">
        <f>IFERROR(IF((AH2602-AI2602)&lt;0,1,0),0)</f>
        <v>0</v>
      </c>
      <c r="AU2602">
        <f>IFERROR(IF((AJ2602-AK2602)&gt;0,1,0),0)</f>
        <v>0</v>
      </c>
      <c r="AV2602">
        <f>IFERROR(IF((AL2602-AM2602)&gt;0,1,0),0)</f>
        <v>1</v>
      </c>
      <c r="AW2602">
        <f>IFERROR(IF((AN2602-AO2602)&gt;0,1,0),0)</f>
        <v>1</v>
      </c>
      <c r="AX2602">
        <f>IFERROR(IF((AC2602-AD2602)&lt;0,1,0),0)</f>
        <v>0</v>
      </c>
      <c r="AY2602">
        <f>SUM(AP2602:AX2602)</f>
        <v>4</v>
      </c>
    </row>
    <row r="2603" spans="1:51" x14ac:dyDescent="0.45">
      <c r="A2603" s="1" t="s">
        <v>3851</v>
      </c>
      <c r="B2603" s="2">
        <v>1019988</v>
      </c>
      <c r="C2603" s="3" t="s">
        <v>5335</v>
      </c>
      <c r="D2603" s="5">
        <v>25.99</v>
      </c>
      <c r="E2603" s="5">
        <v>289.93217271999998</v>
      </c>
      <c r="F2603" s="3" t="s">
        <v>4480</v>
      </c>
      <c r="G2603" s="3" t="s">
        <v>4481</v>
      </c>
      <c r="H2603" s="3" t="s">
        <v>4481</v>
      </c>
      <c r="I2603" s="3" t="s">
        <v>4482</v>
      </c>
      <c r="J2603" s="3" t="s">
        <v>4484</v>
      </c>
      <c r="K2603" s="6">
        <v>79740</v>
      </c>
      <c r="L2603" s="6">
        <v>78236</v>
      </c>
      <c r="M2603" s="6" t="s">
        <v>4474</v>
      </c>
      <c r="N2603" s="6" t="s">
        <v>4474</v>
      </c>
      <c r="O2603" s="6" t="s">
        <v>4474</v>
      </c>
      <c r="P2603" s="6">
        <v>114439</v>
      </c>
      <c r="Q2603" s="6">
        <v>27045</v>
      </c>
      <c r="R2603" s="6">
        <v>26442</v>
      </c>
      <c r="S2603" s="6" t="s">
        <v>4474</v>
      </c>
      <c r="T2603" s="6">
        <v>25364</v>
      </c>
      <c r="U2603" s="6">
        <v>146278</v>
      </c>
      <c r="V2603" s="6">
        <v>2341</v>
      </c>
      <c r="W2603" s="6">
        <v>3151973</v>
      </c>
      <c r="X2603" s="6">
        <v>3142563</v>
      </c>
      <c r="Y2603" s="6">
        <v>63885</v>
      </c>
      <c r="Z2603" s="6" t="s">
        <v>4474</v>
      </c>
      <c r="AA2603" s="6">
        <v>2725251</v>
      </c>
      <c r="AB2603" s="6" t="s">
        <v>4474</v>
      </c>
      <c r="AC2603" s="6">
        <v>11014142</v>
      </c>
      <c r="AD2603" s="6">
        <v>11148066</v>
      </c>
      <c r="AF2603">
        <f>Q2603/W2603</f>
        <v>8.5803399965672291E-3</v>
      </c>
      <c r="AG2603">
        <f>R2603/X2603</f>
        <v>8.4141511244165985E-3</v>
      </c>
      <c r="AH2603">
        <f>U2603/W2603</f>
        <v>4.6408392457676508E-2</v>
      </c>
      <c r="AI2603">
        <f>V2603/X2603</f>
        <v>7.4493335535357602E-4</v>
      </c>
      <c r="AJ2603">
        <f>Y2603/AA2603</f>
        <v>2.3441877463763888E-2</v>
      </c>
      <c r="AK2603" t="e">
        <f>Z2603/AB2603</f>
        <v>#VALUE!</v>
      </c>
      <c r="AL2603" t="e">
        <f>O2603/K2603</f>
        <v>#VALUE!</v>
      </c>
      <c r="AM2603">
        <f>P2603/L2603</f>
        <v>1.4627409376757503</v>
      </c>
      <c r="AN2603">
        <f>K2603/W2603</f>
        <v>2.5298440056434494E-2</v>
      </c>
      <c r="AO2603">
        <f>L2603/X2603</f>
        <v>2.4895602729364533E-2</v>
      </c>
      <c r="AP2603">
        <f>IF(OR(Q2603&lt;0, Q2603="NA"), 0, 1)</f>
        <v>1</v>
      </c>
      <c r="AQ2603">
        <f>IF(OR(S2603&lt;0, S2603="NA"), 0, 1)</f>
        <v>0</v>
      </c>
      <c r="AR2603">
        <f>IFERROR(IF((AF2603-AG2603)&gt;0,1,0),0)</f>
        <v>1</v>
      </c>
      <c r="AS2603">
        <f>IFERROR(IF((S2603-Q2603)&gt;0,1,0),0)</f>
        <v>0</v>
      </c>
      <c r="AT2603">
        <f>IFERROR(IF((AH2603-AI2603)&lt;0,1,0),0)</f>
        <v>0</v>
      </c>
      <c r="AU2603">
        <f>IFERROR(IF((AJ2603-AK2603)&gt;0,1,0),0)</f>
        <v>0</v>
      </c>
      <c r="AV2603">
        <f>IFERROR(IF((AL2603-AM2603)&gt;0,1,0),0)</f>
        <v>0</v>
      </c>
      <c r="AW2603">
        <f>IFERROR(IF((AN2603-AO2603)&gt;0,1,0),0)</f>
        <v>1</v>
      </c>
      <c r="AX2603">
        <f>IFERROR(IF((AC2603-AD2603)&lt;0,1,0),0)</f>
        <v>1</v>
      </c>
      <c r="AY2603">
        <f>SUM(AP2603:AX2603)</f>
        <v>4</v>
      </c>
    </row>
    <row r="2604" spans="1:51" x14ac:dyDescent="0.45">
      <c r="A2604" s="1" t="s">
        <v>3853</v>
      </c>
      <c r="B2604" s="2">
        <v>100265</v>
      </c>
      <c r="C2604" s="3" t="s">
        <v>5336</v>
      </c>
      <c r="D2604" s="5">
        <v>11.82</v>
      </c>
      <c r="E2604" s="5">
        <v>266.46617939999999</v>
      </c>
      <c r="F2604" s="3" t="s">
        <v>4480</v>
      </c>
      <c r="G2604" s="3" t="s">
        <v>4481</v>
      </c>
      <c r="H2604" s="3" t="s">
        <v>4481</v>
      </c>
      <c r="I2604" s="3" t="s">
        <v>4482</v>
      </c>
      <c r="J2604" s="3" t="s">
        <v>4484</v>
      </c>
      <c r="K2604" s="6">
        <v>86395</v>
      </c>
      <c r="L2604" s="6">
        <v>88261</v>
      </c>
      <c r="M2604" s="6" t="s">
        <v>4474</v>
      </c>
      <c r="N2604" s="6" t="s">
        <v>4474</v>
      </c>
      <c r="O2604" s="6">
        <v>112467</v>
      </c>
      <c r="P2604" s="6">
        <v>111335</v>
      </c>
      <c r="Q2604" s="6">
        <v>19891</v>
      </c>
      <c r="R2604" s="6">
        <v>22092</v>
      </c>
      <c r="S2604" s="6">
        <v>32819</v>
      </c>
      <c r="T2604" s="6">
        <v>22285</v>
      </c>
      <c r="U2604" s="6" t="s">
        <v>4474</v>
      </c>
      <c r="V2604" s="6" t="s">
        <v>4474</v>
      </c>
      <c r="W2604" s="6">
        <v>4201479</v>
      </c>
      <c r="X2604" s="6">
        <v>4209324</v>
      </c>
      <c r="Y2604" s="6" t="s">
        <v>4474</v>
      </c>
      <c r="Z2604" s="6" t="s">
        <v>4474</v>
      </c>
      <c r="AA2604" s="6" t="s">
        <v>4474</v>
      </c>
      <c r="AB2604" s="6" t="s">
        <v>4474</v>
      </c>
      <c r="AC2604" s="6">
        <v>22532080</v>
      </c>
      <c r="AD2604" s="6">
        <v>22517881</v>
      </c>
      <c r="AF2604">
        <f>Q2604/W2604</f>
        <v>4.7342852362227683E-3</v>
      </c>
      <c r="AG2604">
        <f>R2604/X2604</f>
        <v>5.2483486659615653E-3</v>
      </c>
      <c r="AH2604" t="e">
        <f>U2604/W2604</f>
        <v>#VALUE!</v>
      </c>
      <c r="AI2604" t="e">
        <f>V2604/X2604</f>
        <v>#VALUE!</v>
      </c>
      <c r="AJ2604" t="e">
        <f>Y2604/AA2604</f>
        <v>#VALUE!</v>
      </c>
      <c r="AK2604" t="e">
        <f>Z2604/AB2604</f>
        <v>#VALUE!</v>
      </c>
      <c r="AL2604">
        <f>O2604/K2604</f>
        <v>1.3017767231899995</v>
      </c>
      <c r="AM2604">
        <f>P2604/L2604</f>
        <v>1.2614291703017189</v>
      </c>
      <c r="AN2604">
        <f>K2604/W2604</f>
        <v>2.0562996982729176E-2</v>
      </c>
      <c r="AO2604">
        <f>L2604/X2604</f>
        <v>2.096797490523419E-2</v>
      </c>
      <c r="AP2604">
        <f>IF(OR(Q2604&lt;0, Q2604="NA"), 0, 1)</f>
        <v>1</v>
      </c>
      <c r="AQ2604">
        <f>IF(OR(S2604&lt;0, S2604="NA"), 0, 1)</f>
        <v>1</v>
      </c>
      <c r="AR2604">
        <f>IFERROR(IF((AF2604-AG2604)&gt;0,1,0),0)</f>
        <v>0</v>
      </c>
      <c r="AS2604">
        <f>IFERROR(IF((S2604-Q2604)&gt;0,1,0),0)</f>
        <v>1</v>
      </c>
      <c r="AT2604">
        <f>IFERROR(IF((AH2604-AI2604)&lt;0,1,0),0)</f>
        <v>0</v>
      </c>
      <c r="AU2604">
        <f>IFERROR(IF((AJ2604-AK2604)&gt;0,1,0),0)</f>
        <v>0</v>
      </c>
      <c r="AV2604">
        <f>IFERROR(IF((AL2604-AM2604)&gt;0,1,0),0)</f>
        <v>1</v>
      </c>
      <c r="AW2604">
        <f>IFERROR(IF((AN2604-AO2604)&gt;0,1,0),0)</f>
        <v>0</v>
      </c>
      <c r="AX2604">
        <f>IFERROR(IF((AC2604-AD2604)&lt;0,1,0),0)</f>
        <v>0</v>
      </c>
      <c r="AY2604">
        <f>SUM(AP2604:AX2604)</f>
        <v>4</v>
      </c>
    </row>
    <row r="2605" spans="1:51" x14ac:dyDescent="0.45">
      <c r="A2605" s="1" t="s">
        <v>3854</v>
      </c>
      <c r="B2605" s="2">
        <v>5721653</v>
      </c>
      <c r="C2605" s="3" t="s">
        <v>5337</v>
      </c>
      <c r="D2605" s="5">
        <v>24.89</v>
      </c>
      <c r="E2605" s="5">
        <v>2232.4954827500001</v>
      </c>
      <c r="F2605" s="3" t="s">
        <v>4480</v>
      </c>
      <c r="G2605" s="3" t="s">
        <v>4491</v>
      </c>
      <c r="H2605" s="3" t="s">
        <v>4492</v>
      </c>
      <c r="I2605" s="3" t="s">
        <v>4493</v>
      </c>
      <c r="J2605" s="3"/>
      <c r="K2605" s="6">
        <v>55237.59</v>
      </c>
      <c r="L2605" s="6">
        <v>54871.902000000002</v>
      </c>
      <c r="M2605" s="6" t="s">
        <v>4474</v>
      </c>
      <c r="N2605" s="6" t="s">
        <v>4474</v>
      </c>
      <c r="O2605" s="6">
        <v>27035.163</v>
      </c>
      <c r="P2605" s="6">
        <v>27080.891</v>
      </c>
      <c r="Q2605" s="6">
        <v>274046.50300000003</v>
      </c>
      <c r="R2605" s="6">
        <v>268287.84299999999</v>
      </c>
      <c r="S2605" s="6">
        <v>133731.78599999999</v>
      </c>
      <c r="T2605" s="6">
        <v>133255.041</v>
      </c>
      <c r="U2605" s="6">
        <v>145100</v>
      </c>
      <c r="V2605" s="6">
        <v>145100</v>
      </c>
      <c r="W2605" s="6">
        <v>2743512.01</v>
      </c>
      <c r="X2605" s="6">
        <v>2743512.01</v>
      </c>
      <c r="Y2605" s="6">
        <v>6155.9430000000002</v>
      </c>
      <c r="Z2605" s="6">
        <v>6155.9430000000002</v>
      </c>
      <c r="AA2605" s="6">
        <v>3337</v>
      </c>
      <c r="AB2605" s="6">
        <v>3337</v>
      </c>
      <c r="AC2605" s="6">
        <v>89842584</v>
      </c>
      <c r="AD2605" s="6">
        <v>89842584</v>
      </c>
      <c r="AF2605">
        <f>Q2605/W2605</f>
        <v>9.9888938703789398E-2</v>
      </c>
      <c r="AG2605">
        <f>R2605/X2605</f>
        <v>9.7789928391820671E-2</v>
      </c>
      <c r="AH2605">
        <f>U2605/W2605</f>
        <v>5.2888414364914704E-2</v>
      </c>
      <c r="AI2605">
        <f>V2605/X2605</f>
        <v>5.2888414364914704E-2</v>
      </c>
      <c r="AJ2605">
        <f>Y2605/AA2605</f>
        <v>1.8447536709619419</v>
      </c>
      <c r="AK2605">
        <f>Z2605/AB2605</f>
        <v>1.8447536709619419</v>
      </c>
      <c r="AL2605">
        <f>O2605/K2605</f>
        <v>0.48943415163478354</v>
      </c>
      <c r="AM2605">
        <f>P2605/L2605</f>
        <v>0.49352929300682885</v>
      </c>
      <c r="AN2605">
        <f>K2605/W2605</f>
        <v>2.0133897646032173E-2</v>
      </c>
      <c r="AO2605">
        <f>L2605/X2605</f>
        <v>2.0000605719965484E-2</v>
      </c>
      <c r="AP2605">
        <f>IF(OR(Q2605&lt;0, Q2605="NA"), 0, 1)</f>
        <v>1</v>
      </c>
      <c r="AQ2605">
        <f>IF(OR(S2605&lt;0, S2605="NA"), 0, 1)</f>
        <v>1</v>
      </c>
      <c r="AR2605">
        <f>IFERROR(IF((AF2605-AG2605)&gt;0,1,0),0)</f>
        <v>1</v>
      </c>
      <c r="AS2605">
        <f>IFERROR(IF((S2605-Q2605)&gt;0,1,0),0)</f>
        <v>0</v>
      </c>
      <c r="AT2605">
        <f>IFERROR(IF((AH2605-AI2605)&lt;0,1,0),0)</f>
        <v>0</v>
      </c>
      <c r="AU2605">
        <f>IFERROR(IF((AJ2605-AK2605)&gt;0,1,0),0)</f>
        <v>0</v>
      </c>
      <c r="AV2605">
        <f>IFERROR(IF((AL2605-AM2605)&gt;0,1,0),0)</f>
        <v>0</v>
      </c>
      <c r="AW2605">
        <f>IFERROR(IF((AN2605-AO2605)&gt;0,1,0),0)</f>
        <v>1</v>
      </c>
      <c r="AX2605">
        <f>IFERROR(IF((AC2605-AD2605)&lt;0,1,0),0)</f>
        <v>0</v>
      </c>
      <c r="AY2605">
        <f>SUM(AP2605:AX2605)</f>
        <v>4</v>
      </c>
    </row>
    <row r="2606" spans="1:51" x14ac:dyDescent="0.45">
      <c r="A2606" s="1" t="s">
        <v>3870</v>
      </c>
      <c r="B2606" s="2">
        <v>4914369</v>
      </c>
      <c r="C2606" s="3" t="s">
        <v>5337</v>
      </c>
      <c r="D2606" s="5">
        <v>151.12</v>
      </c>
      <c r="E2606" s="5">
        <v>30579.850122240001</v>
      </c>
      <c r="F2606" s="3" t="s">
        <v>4559</v>
      </c>
      <c r="G2606" s="3" t="s">
        <v>4560</v>
      </c>
      <c r="H2606" s="3" t="s">
        <v>4561</v>
      </c>
      <c r="I2606" s="3" t="s">
        <v>4562</v>
      </c>
      <c r="J2606" s="3" t="s">
        <v>5282</v>
      </c>
      <c r="K2606" s="6">
        <v>10971834</v>
      </c>
      <c r="L2606" s="6">
        <v>11014327</v>
      </c>
      <c r="M2606" s="6">
        <v>2952748</v>
      </c>
      <c r="N2606" s="6">
        <v>3018907</v>
      </c>
      <c r="O2606" s="6">
        <v>2504589</v>
      </c>
      <c r="P2606" s="6">
        <v>2580694</v>
      </c>
      <c r="Q2606" s="6">
        <v>1773690</v>
      </c>
      <c r="R2606" s="6">
        <v>1845966</v>
      </c>
      <c r="S2606" s="6">
        <v>2347643</v>
      </c>
      <c r="T2606" s="6">
        <v>2168122</v>
      </c>
      <c r="U2606" s="6">
        <v>3121265</v>
      </c>
      <c r="V2606" s="6">
        <v>3420420</v>
      </c>
      <c r="W2606" s="6">
        <v>12621410</v>
      </c>
      <c r="X2606" s="6">
        <v>12415674</v>
      </c>
      <c r="Y2606" s="6">
        <v>3551804</v>
      </c>
      <c r="Z2606" s="6">
        <v>3335627</v>
      </c>
      <c r="AA2606" s="6">
        <v>4195014</v>
      </c>
      <c r="AB2606" s="6">
        <v>3885631</v>
      </c>
      <c r="AC2606" s="6">
        <v>202345827</v>
      </c>
      <c r="AD2606" s="6">
        <v>202271990</v>
      </c>
      <c r="AF2606">
        <f>Q2606/W2606</f>
        <v>0.14053025771288627</v>
      </c>
      <c r="AG2606">
        <f>R2606/X2606</f>
        <v>0.14868028912485942</v>
      </c>
      <c r="AH2606">
        <f>U2606/W2606</f>
        <v>0.2472992320192435</v>
      </c>
      <c r="AI2606">
        <f>V2606/X2606</f>
        <v>0.27549209168990746</v>
      </c>
      <c r="AJ2606">
        <f>Y2606/AA2606</f>
        <v>0.8466727405438933</v>
      </c>
      <c r="AK2606">
        <f>Z2606/AB2606</f>
        <v>0.8584518190224445</v>
      </c>
      <c r="AL2606">
        <f>O2606/K2606</f>
        <v>0.22827441610946719</v>
      </c>
      <c r="AM2606">
        <f>P2606/L2606</f>
        <v>0.23430337595751424</v>
      </c>
      <c r="AN2606">
        <f>K2606/W2606</f>
        <v>0.86930335041805951</v>
      </c>
      <c r="AO2606">
        <f>L2606/X2606</f>
        <v>0.88713081545150108</v>
      </c>
      <c r="AP2606">
        <f>IF(OR(Q2606&lt;0, Q2606="NA"), 0, 1)</f>
        <v>1</v>
      </c>
      <c r="AQ2606">
        <f>IF(OR(S2606&lt;0, S2606="NA"), 0, 1)</f>
        <v>1</v>
      </c>
      <c r="AR2606">
        <f>IFERROR(IF((AF2606-AG2606)&gt;0,1,0),0)</f>
        <v>0</v>
      </c>
      <c r="AS2606">
        <f>IFERROR(IF((S2606-Q2606)&gt;0,1,0),0)</f>
        <v>1</v>
      </c>
      <c r="AT2606">
        <f>IFERROR(IF((AH2606-AI2606)&lt;0,1,0),0)</f>
        <v>1</v>
      </c>
      <c r="AU2606">
        <f>IFERROR(IF((AJ2606-AK2606)&gt;0,1,0),0)</f>
        <v>0</v>
      </c>
      <c r="AV2606">
        <f>IFERROR(IF((AL2606-AM2606)&gt;0,1,0),0)</f>
        <v>0</v>
      </c>
      <c r="AW2606">
        <f>IFERROR(IF((AN2606-AO2606)&gt;0,1,0),0)</f>
        <v>0</v>
      </c>
      <c r="AX2606">
        <f>IFERROR(IF((AC2606-AD2606)&lt;0,1,0),0)</f>
        <v>0</v>
      </c>
      <c r="AY2606">
        <f>SUM(AP2606:AX2606)</f>
        <v>4</v>
      </c>
    </row>
    <row r="2607" spans="1:51" x14ac:dyDescent="0.45">
      <c r="A2607" s="1" t="s">
        <v>3872</v>
      </c>
      <c r="B2607" s="2">
        <v>6290338</v>
      </c>
      <c r="C2607" s="3" t="s">
        <v>5335</v>
      </c>
      <c r="D2607" s="5">
        <v>5.99</v>
      </c>
      <c r="E2607" s="5">
        <v>604.75857635</v>
      </c>
      <c r="F2607" s="3" t="s">
        <v>4559</v>
      </c>
      <c r="G2607" s="3" t="s">
        <v>4821</v>
      </c>
      <c r="H2607" s="3" t="s">
        <v>4822</v>
      </c>
      <c r="I2607" s="3" t="s">
        <v>4822</v>
      </c>
      <c r="J2607" s="3" t="s">
        <v>4959</v>
      </c>
      <c r="K2607" s="6">
        <v>368767</v>
      </c>
      <c r="L2607" s="6">
        <v>355698</v>
      </c>
      <c r="M2607" s="6">
        <v>-1222</v>
      </c>
      <c r="N2607" s="6">
        <v>-8940</v>
      </c>
      <c r="O2607" s="6">
        <v>-4073</v>
      </c>
      <c r="P2607" s="6">
        <v>-11766</v>
      </c>
      <c r="Q2607" s="6">
        <v>-4171</v>
      </c>
      <c r="R2607" s="6">
        <v>-12435</v>
      </c>
      <c r="S2607" s="6">
        <v>28288</v>
      </c>
      <c r="T2607" s="6">
        <v>18876</v>
      </c>
      <c r="U2607" s="6" t="s">
        <v>4474</v>
      </c>
      <c r="V2607" s="6" t="s">
        <v>4474</v>
      </c>
      <c r="W2607" s="6">
        <v>209203</v>
      </c>
      <c r="X2607" s="6">
        <v>200154</v>
      </c>
      <c r="Y2607" s="6">
        <v>173302</v>
      </c>
      <c r="Z2607" s="6">
        <v>162218</v>
      </c>
      <c r="AA2607" s="6">
        <v>59975</v>
      </c>
      <c r="AB2607" s="6">
        <v>52936</v>
      </c>
      <c r="AC2607" s="6">
        <v>101203839</v>
      </c>
      <c r="AD2607" s="6">
        <v>100156974</v>
      </c>
      <c r="AF2607">
        <f>Q2607/W2607</f>
        <v>-1.9937572596951288E-2</v>
      </c>
      <c r="AG2607">
        <f>R2607/X2607</f>
        <v>-6.21271620851944E-2</v>
      </c>
      <c r="AH2607" t="e">
        <f>U2607/W2607</f>
        <v>#VALUE!</v>
      </c>
      <c r="AI2607" t="e">
        <f>V2607/X2607</f>
        <v>#VALUE!</v>
      </c>
      <c r="AJ2607">
        <f>Y2607/AA2607</f>
        <v>2.8895706544393498</v>
      </c>
      <c r="AK2607">
        <f>Z2607/AB2607</f>
        <v>3.064417409702282</v>
      </c>
      <c r="AL2607">
        <f>O2607/K2607</f>
        <v>-1.1044914539533093E-2</v>
      </c>
      <c r="AM2607">
        <f>P2607/L2607</f>
        <v>-3.3078622876710019E-2</v>
      </c>
      <c r="AN2607">
        <f>K2607/W2607</f>
        <v>1.7627232879069612</v>
      </c>
      <c r="AO2607">
        <f>L2607/X2607</f>
        <v>1.7771216163554064</v>
      </c>
      <c r="AP2607">
        <f>IF(OR(Q2607&lt;0, Q2607="NA"), 0, 1)</f>
        <v>0</v>
      </c>
      <c r="AQ2607">
        <f>IF(OR(S2607&lt;0, S2607="NA"), 0, 1)</f>
        <v>1</v>
      </c>
      <c r="AR2607">
        <f>IFERROR(IF((AF2607-AG2607)&gt;0,1,0),0)</f>
        <v>1</v>
      </c>
      <c r="AS2607">
        <f>IFERROR(IF((S2607-Q2607)&gt;0,1,0),0)</f>
        <v>1</v>
      </c>
      <c r="AT2607">
        <f>IFERROR(IF((AH2607-AI2607)&lt;0,1,0),0)</f>
        <v>0</v>
      </c>
      <c r="AU2607">
        <f>IFERROR(IF((AJ2607-AK2607)&gt;0,1,0),0)</f>
        <v>0</v>
      </c>
      <c r="AV2607">
        <f>IFERROR(IF((AL2607-AM2607)&gt;0,1,0),0)</f>
        <v>1</v>
      </c>
      <c r="AW2607">
        <f>IFERROR(IF((AN2607-AO2607)&gt;0,1,0),0)</f>
        <v>0</v>
      </c>
      <c r="AX2607">
        <f>IFERROR(IF((AC2607-AD2607)&lt;0,1,0),0)</f>
        <v>0</v>
      </c>
      <c r="AY2607">
        <f>SUM(AP2607:AX2607)</f>
        <v>4</v>
      </c>
    </row>
    <row r="2608" spans="1:51" x14ac:dyDescent="0.45">
      <c r="A2608" s="1" t="s">
        <v>3881</v>
      </c>
      <c r="B2608" s="2">
        <v>6625184</v>
      </c>
      <c r="C2608" s="3" t="s">
        <v>5338</v>
      </c>
      <c r="D2608" s="5">
        <v>25.86</v>
      </c>
      <c r="E2608" s="5">
        <v>399.09365616000002</v>
      </c>
      <c r="F2608" s="3" t="s">
        <v>4475</v>
      </c>
      <c r="G2608" s="3" t="s">
        <v>4548</v>
      </c>
      <c r="H2608" s="3" t="s">
        <v>4810</v>
      </c>
      <c r="I2608" s="3" t="s">
        <v>4811</v>
      </c>
      <c r="J2608" s="3" t="s">
        <v>5284</v>
      </c>
      <c r="K2608" s="6">
        <v>689645</v>
      </c>
      <c r="L2608" s="6">
        <v>693776</v>
      </c>
      <c r="M2608" s="6">
        <v>20814</v>
      </c>
      <c r="N2608" s="6">
        <v>24573</v>
      </c>
      <c r="O2608" s="6">
        <v>6434</v>
      </c>
      <c r="P2608" s="6">
        <v>10548</v>
      </c>
      <c r="Q2608" s="6">
        <v>7201</v>
      </c>
      <c r="R2608" s="6">
        <v>9790</v>
      </c>
      <c r="S2608" s="6">
        <v>51272</v>
      </c>
      <c r="T2608" s="6">
        <v>48266</v>
      </c>
      <c r="U2608" s="6" t="s">
        <v>4474</v>
      </c>
      <c r="V2608" s="6" t="s">
        <v>4474</v>
      </c>
      <c r="W2608" s="6">
        <v>499714</v>
      </c>
      <c r="X2608" s="6">
        <v>481075</v>
      </c>
      <c r="Y2608" s="6">
        <v>209934</v>
      </c>
      <c r="Z2608" s="6">
        <v>194158</v>
      </c>
      <c r="AA2608" s="6">
        <v>141089</v>
      </c>
      <c r="AB2608" s="6">
        <v>115076</v>
      </c>
      <c r="AC2608" s="6">
        <v>15430783</v>
      </c>
      <c r="AD2608" s="6">
        <v>15558682</v>
      </c>
      <c r="AF2608">
        <f>Q2608/W2608</f>
        <v>1.4410242658800834E-2</v>
      </c>
      <c r="AG2608">
        <f>R2608/X2608</f>
        <v>2.0350257236397652E-2</v>
      </c>
      <c r="AH2608" t="e">
        <f>U2608/W2608</f>
        <v>#VALUE!</v>
      </c>
      <c r="AI2608" t="e">
        <f>V2608/X2608</f>
        <v>#VALUE!</v>
      </c>
      <c r="AJ2608">
        <f>Y2608/AA2608</f>
        <v>1.4879544117542827</v>
      </c>
      <c r="AK2608">
        <f>Z2608/AB2608</f>
        <v>1.6872154054711668</v>
      </c>
      <c r="AL2608">
        <f>O2608/K2608</f>
        <v>9.3294376092047365E-3</v>
      </c>
      <c r="AM2608">
        <f>P2608/L2608</f>
        <v>1.5203754525956504E-2</v>
      </c>
      <c r="AN2608">
        <f>K2608/W2608</f>
        <v>1.3800794054199002</v>
      </c>
      <c r="AO2608">
        <f>L2608/X2608</f>
        <v>1.4421368809437198</v>
      </c>
      <c r="AP2608">
        <f>IF(OR(Q2608&lt;0, Q2608="NA"), 0, 1)</f>
        <v>1</v>
      </c>
      <c r="AQ2608">
        <f>IF(OR(S2608&lt;0, S2608="NA"), 0, 1)</f>
        <v>1</v>
      </c>
      <c r="AR2608">
        <f>IFERROR(IF((AF2608-AG2608)&gt;0,1,0),0)</f>
        <v>0</v>
      </c>
      <c r="AS2608">
        <f>IFERROR(IF((S2608-Q2608)&gt;0,1,0),0)</f>
        <v>1</v>
      </c>
      <c r="AT2608">
        <f>IFERROR(IF((AH2608-AI2608)&lt;0,1,0),0)</f>
        <v>0</v>
      </c>
      <c r="AU2608">
        <f>IFERROR(IF((AJ2608-AK2608)&gt;0,1,0),0)</f>
        <v>0</v>
      </c>
      <c r="AV2608">
        <f>IFERROR(IF((AL2608-AM2608)&gt;0,1,0),0)</f>
        <v>0</v>
      </c>
      <c r="AW2608">
        <f>IFERROR(IF((AN2608-AO2608)&gt;0,1,0),0)</f>
        <v>0</v>
      </c>
      <c r="AX2608">
        <f>IFERROR(IF((AC2608-AD2608)&lt;0,1,0),0)</f>
        <v>1</v>
      </c>
      <c r="AY2608">
        <f>SUM(AP2608:AX2608)</f>
        <v>4</v>
      </c>
    </row>
    <row r="2609" spans="1:51" x14ac:dyDescent="0.45">
      <c r="A2609" s="1" t="s">
        <v>3888</v>
      </c>
      <c r="B2609" s="2">
        <v>5721094</v>
      </c>
      <c r="C2609" s="3" t="s">
        <v>5337</v>
      </c>
      <c r="D2609" s="7">
        <v>8.2200000000000006</v>
      </c>
      <c r="E2609" s="5">
        <v>192.14039568000001</v>
      </c>
      <c r="F2609" s="3" t="s">
        <v>4480</v>
      </c>
      <c r="G2609" s="3" t="s">
        <v>4491</v>
      </c>
      <c r="H2609" s="3" t="s">
        <v>4492</v>
      </c>
      <c r="I2609" s="3" t="s">
        <v>4493</v>
      </c>
      <c r="J2609" s="3" t="s">
        <v>4553</v>
      </c>
      <c r="K2609" s="6">
        <v>19848</v>
      </c>
      <c r="L2609" s="6">
        <v>19645</v>
      </c>
      <c r="M2609" s="6" t="s">
        <v>4474</v>
      </c>
      <c r="N2609" s="6" t="s">
        <v>4474</v>
      </c>
      <c r="O2609" s="6">
        <v>17077</v>
      </c>
      <c r="P2609" s="6">
        <v>16896</v>
      </c>
      <c r="Q2609" s="6">
        <v>19689</v>
      </c>
      <c r="R2609" s="6">
        <v>23907.5</v>
      </c>
      <c r="S2609" s="6">
        <v>13689</v>
      </c>
      <c r="T2609" s="6">
        <v>10657</v>
      </c>
      <c r="U2609" s="6" t="s">
        <v>4474</v>
      </c>
      <c r="V2609" s="6" t="s">
        <v>4474</v>
      </c>
      <c r="W2609" s="6">
        <v>278130</v>
      </c>
      <c r="X2609" s="6">
        <v>278130</v>
      </c>
      <c r="Y2609" s="6">
        <v>9753</v>
      </c>
      <c r="Z2609" s="6">
        <v>9753</v>
      </c>
      <c r="AA2609" s="6">
        <v>86352</v>
      </c>
      <c r="AB2609" s="6">
        <v>86352</v>
      </c>
      <c r="AC2609" s="6">
        <v>23374744</v>
      </c>
      <c r="AD2609" s="6">
        <v>23374744</v>
      </c>
      <c r="AF2609">
        <f>Q2609/W2609</f>
        <v>7.0790637471685902E-2</v>
      </c>
      <c r="AG2609">
        <f>R2609/X2609</f>
        <v>8.5958005249343827E-2</v>
      </c>
      <c r="AH2609" t="e">
        <f>U2609/W2609</f>
        <v>#VALUE!</v>
      </c>
      <c r="AI2609" t="e">
        <f>V2609/X2609</f>
        <v>#VALUE!</v>
      </c>
      <c r="AJ2609">
        <f>Y2609/AA2609</f>
        <v>0.11294469149527515</v>
      </c>
      <c r="AK2609">
        <f>Z2609/AB2609</f>
        <v>0.11294469149527515</v>
      </c>
      <c r="AL2609">
        <f>O2609/K2609</f>
        <v>0.86038895606610233</v>
      </c>
      <c r="AM2609">
        <f>P2609/L2609</f>
        <v>0.86006617459913459</v>
      </c>
      <c r="AN2609">
        <f>K2609/W2609</f>
        <v>7.1362312587638879E-2</v>
      </c>
      <c r="AO2609">
        <f>L2609/X2609</f>
        <v>7.0632438068529105E-2</v>
      </c>
      <c r="AP2609">
        <f>IF(OR(Q2609&lt;0, Q2609="NA"), 0, 1)</f>
        <v>1</v>
      </c>
      <c r="AQ2609">
        <f>IF(OR(S2609&lt;0, S2609="NA"), 0, 1)</f>
        <v>1</v>
      </c>
      <c r="AR2609">
        <f>IFERROR(IF((AF2609-AG2609)&gt;0,1,0),0)</f>
        <v>0</v>
      </c>
      <c r="AS2609">
        <f>IFERROR(IF((S2609-Q2609)&gt;0,1,0),0)</f>
        <v>0</v>
      </c>
      <c r="AT2609">
        <f>IFERROR(IF((AH2609-AI2609)&lt;0,1,0),0)</f>
        <v>0</v>
      </c>
      <c r="AU2609">
        <f>IFERROR(IF((AJ2609-AK2609)&gt;0,1,0),0)</f>
        <v>0</v>
      </c>
      <c r="AV2609">
        <f>IFERROR(IF((AL2609-AM2609)&gt;0,1,0),0)</f>
        <v>1</v>
      </c>
      <c r="AW2609">
        <f>IFERROR(IF((AN2609-AO2609)&gt;0,1,0),0)</f>
        <v>1</v>
      </c>
      <c r="AX2609">
        <f>IFERROR(IF((AC2609-AD2609)&lt;0,1,0),0)</f>
        <v>0</v>
      </c>
      <c r="AY2609">
        <f>SUM(AP2609:AX2609)</f>
        <v>4</v>
      </c>
    </row>
    <row r="2610" spans="1:51" x14ac:dyDescent="0.45">
      <c r="A2610" s="1" t="s">
        <v>3891</v>
      </c>
      <c r="B2610" s="2">
        <v>4069981</v>
      </c>
      <c r="C2610" s="3" t="s">
        <v>5335</v>
      </c>
      <c r="D2610" s="5">
        <v>22.87</v>
      </c>
      <c r="E2610" s="5">
        <v>688.80309678000003</v>
      </c>
      <c r="F2610" s="3" t="s">
        <v>4475</v>
      </c>
      <c r="G2610" s="3" t="s">
        <v>4476</v>
      </c>
      <c r="H2610" s="3" t="s">
        <v>4477</v>
      </c>
      <c r="I2610" s="3" t="s">
        <v>4478</v>
      </c>
      <c r="J2610" s="3" t="s">
        <v>5285</v>
      </c>
      <c r="K2610" s="6">
        <v>7178000</v>
      </c>
      <c r="L2610" s="6">
        <v>7404000</v>
      </c>
      <c r="M2610" s="6">
        <v>200000</v>
      </c>
      <c r="N2610" s="6">
        <v>274000</v>
      </c>
      <c r="O2610" s="6">
        <v>137000</v>
      </c>
      <c r="P2610" s="6">
        <v>210000</v>
      </c>
      <c r="Q2610" s="6">
        <v>-37000</v>
      </c>
      <c r="R2610" s="6">
        <v>-26000</v>
      </c>
      <c r="S2610" s="6">
        <v>171000</v>
      </c>
      <c r="T2610" s="6">
        <v>209000</v>
      </c>
      <c r="U2610" s="6">
        <v>236000</v>
      </c>
      <c r="V2610" s="6">
        <v>173000</v>
      </c>
      <c r="W2610" s="6">
        <v>3691000</v>
      </c>
      <c r="X2610" s="6">
        <v>3653000</v>
      </c>
      <c r="Y2610" s="6">
        <v>1538000</v>
      </c>
      <c r="Z2610" s="6">
        <v>1476000</v>
      </c>
      <c r="AA2610" s="6">
        <v>1667000</v>
      </c>
      <c r="AB2610" s="6">
        <v>1642000</v>
      </c>
      <c r="AC2610" s="6">
        <v>31204701</v>
      </c>
      <c r="AD2610" s="6">
        <v>34321389</v>
      </c>
      <c r="AF2610">
        <f>Q2610/W2610</f>
        <v>-1.0024383635871038E-2</v>
      </c>
      <c r="AG2610">
        <f>R2610/X2610</f>
        <v>-7.1174377224199285E-3</v>
      </c>
      <c r="AH2610">
        <f>U2610/W2610</f>
        <v>6.3939311839609866E-2</v>
      </c>
      <c r="AI2610">
        <f>V2610/X2610</f>
        <v>4.7358335614563374E-2</v>
      </c>
      <c r="AJ2610">
        <f>Y2610/AA2610</f>
        <v>0.92261547690461909</v>
      </c>
      <c r="AK2610">
        <f>Z2610/AB2610</f>
        <v>0.89890377588306947</v>
      </c>
      <c r="AL2610">
        <f>O2610/K2610</f>
        <v>1.9086096405684035E-2</v>
      </c>
      <c r="AM2610">
        <f>P2610/L2610</f>
        <v>2.8363047001620744E-2</v>
      </c>
      <c r="AN2610">
        <f>K2610/W2610</f>
        <v>1.9447304253589812</v>
      </c>
      <c r="AO2610">
        <f>L2610/X2610</f>
        <v>2.0268272652614288</v>
      </c>
      <c r="AP2610">
        <f>IF(OR(Q2610&lt;0, Q2610="NA"), 0, 1)</f>
        <v>0</v>
      </c>
      <c r="AQ2610">
        <f>IF(OR(S2610&lt;0, S2610="NA"), 0, 1)</f>
        <v>1</v>
      </c>
      <c r="AR2610">
        <f>IFERROR(IF((AF2610-AG2610)&gt;0,1,0),0)</f>
        <v>0</v>
      </c>
      <c r="AS2610">
        <f>IFERROR(IF((S2610-Q2610)&gt;0,1,0),0)</f>
        <v>1</v>
      </c>
      <c r="AT2610">
        <f>IFERROR(IF((AH2610-AI2610)&lt;0,1,0),0)</f>
        <v>0</v>
      </c>
      <c r="AU2610">
        <f>IFERROR(IF((AJ2610-AK2610)&gt;0,1,0),0)</f>
        <v>1</v>
      </c>
      <c r="AV2610">
        <f>IFERROR(IF((AL2610-AM2610)&gt;0,1,0),0)</f>
        <v>0</v>
      </c>
      <c r="AW2610">
        <f>IFERROR(IF((AN2610-AO2610)&gt;0,1,0),0)</f>
        <v>0</v>
      </c>
      <c r="AX2610">
        <f>IFERROR(IF((AC2610-AD2610)&lt;0,1,0),0)</f>
        <v>1</v>
      </c>
      <c r="AY2610">
        <f>SUM(AP2610:AX2610)</f>
        <v>4</v>
      </c>
    </row>
    <row r="2611" spans="1:51" x14ac:dyDescent="0.45">
      <c r="A2611" s="1" t="s">
        <v>3894</v>
      </c>
      <c r="B2611" s="2">
        <v>4004124</v>
      </c>
      <c r="C2611" s="3" t="s">
        <v>5337</v>
      </c>
      <c r="D2611" s="5">
        <v>164.74</v>
      </c>
      <c r="E2611" s="5">
        <v>386290.88783835998</v>
      </c>
      <c r="F2611" s="3" t="s">
        <v>4559</v>
      </c>
      <c r="G2611" s="3" t="s">
        <v>4821</v>
      </c>
      <c r="H2611" s="3" t="s">
        <v>4911</v>
      </c>
      <c r="I2611" s="3" t="s">
        <v>4911</v>
      </c>
      <c r="J2611" s="3" t="s">
        <v>5286</v>
      </c>
      <c r="K2611" s="6">
        <v>83905000</v>
      </c>
      <c r="L2611" s="6">
        <v>84039000</v>
      </c>
      <c r="M2611" s="6">
        <v>24040000</v>
      </c>
      <c r="N2611" s="6">
        <v>23844000</v>
      </c>
      <c r="O2611" s="6">
        <v>21118000</v>
      </c>
      <c r="P2611" s="6">
        <v>20948000</v>
      </c>
      <c r="Q2611" s="6">
        <v>14405000</v>
      </c>
      <c r="R2611" s="6">
        <v>14974000</v>
      </c>
      <c r="S2611" s="6" t="s">
        <v>4474</v>
      </c>
      <c r="T2611" s="6">
        <v>19846000</v>
      </c>
      <c r="U2611" s="6" t="s">
        <v>4474</v>
      </c>
      <c r="V2611" s="6">
        <v>25594000</v>
      </c>
      <c r="W2611" s="6">
        <v>126482000</v>
      </c>
      <c r="X2611" s="6">
        <v>122370000</v>
      </c>
      <c r="Y2611" s="6">
        <v>27449000</v>
      </c>
      <c r="Z2611" s="6">
        <v>24709000</v>
      </c>
      <c r="AA2611" s="6">
        <v>36420000</v>
      </c>
      <c r="AB2611" s="6">
        <v>33627000</v>
      </c>
      <c r="AC2611" s="6">
        <v>2355041729</v>
      </c>
      <c r="AD2611" s="6">
        <v>2357051000</v>
      </c>
      <c r="AF2611">
        <f>Q2611/W2611</f>
        <v>0.1138897234389083</v>
      </c>
      <c r="AG2611">
        <f>R2611/X2611</f>
        <v>0.12236659311922857</v>
      </c>
      <c r="AH2611" t="e">
        <f>U2611/W2611</f>
        <v>#VALUE!</v>
      </c>
      <c r="AI2611">
        <f>V2611/X2611</f>
        <v>0.20915257007436464</v>
      </c>
      <c r="AJ2611">
        <f>Y2611/AA2611</f>
        <v>0.7536792970895112</v>
      </c>
      <c r="AK2611">
        <f>Z2611/AB2611</f>
        <v>0.73479644333422545</v>
      </c>
      <c r="AL2611">
        <f>O2611/K2611</f>
        <v>0.25168941064298911</v>
      </c>
      <c r="AM2611">
        <f>P2611/L2611</f>
        <v>0.24926522209926344</v>
      </c>
      <c r="AN2611">
        <f>K2611/W2611</f>
        <v>0.66337502569535589</v>
      </c>
      <c r="AO2611">
        <f>L2611/X2611</f>
        <v>0.68676146114243686</v>
      </c>
      <c r="AP2611">
        <f>IF(OR(Q2611&lt;0, Q2611="NA"), 0, 1)</f>
        <v>1</v>
      </c>
      <c r="AQ2611">
        <f>IF(OR(S2611&lt;0, S2611="NA"), 0, 1)</f>
        <v>0</v>
      </c>
      <c r="AR2611">
        <f>IFERROR(IF((AF2611-AG2611)&gt;0,1,0),0)</f>
        <v>0</v>
      </c>
      <c r="AS2611">
        <f>IFERROR(IF((S2611-Q2611)&gt;0,1,0),0)</f>
        <v>0</v>
      </c>
      <c r="AT2611">
        <f>IFERROR(IF((AH2611-AI2611)&lt;0,1,0),0)</f>
        <v>0</v>
      </c>
      <c r="AU2611">
        <f>IFERROR(IF((AJ2611-AK2611)&gt;0,1,0),0)</f>
        <v>1</v>
      </c>
      <c r="AV2611">
        <f>IFERROR(IF((AL2611-AM2611)&gt;0,1,0),0)</f>
        <v>1</v>
      </c>
      <c r="AW2611">
        <f>IFERROR(IF((AN2611-AO2611)&gt;0,1,0),0)</f>
        <v>0</v>
      </c>
      <c r="AX2611">
        <f>IFERROR(IF((AC2611-AD2611)&lt;0,1,0),0)</f>
        <v>1</v>
      </c>
      <c r="AY2611">
        <f>SUM(AP2611:AX2611)</f>
        <v>4</v>
      </c>
    </row>
    <row r="2612" spans="1:51" x14ac:dyDescent="0.45">
      <c r="A2612" s="1" t="s">
        <v>3918</v>
      </c>
      <c r="B2612" s="2">
        <v>4044532</v>
      </c>
      <c r="C2612" s="3" t="s">
        <v>5337</v>
      </c>
      <c r="D2612" s="5">
        <v>47.45</v>
      </c>
      <c r="E2612" s="5">
        <v>2770.9616596999999</v>
      </c>
      <c r="F2612" s="3" t="s">
        <v>4525</v>
      </c>
      <c r="G2612" s="3" t="s">
        <v>4698</v>
      </c>
      <c r="H2612" s="3" t="s">
        <v>4698</v>
      </c>
      <c r="I2612" s="3" t="s">
        <v>4946</v>
      </c>
      <c r="J2612" s="3" t="s">
        <v>4903</v>
      </c>
      <c r="K2612" s="6">
        <v>422102</v>
      </c>
      <c r="L2612" s="6">
        <v>427818</v>
      </c>
      <c r="M2612" s="6">
        <v>169748</v>
      </c>
      <c r="N2612" s="6">
        <v>171112</v>
      </c>
      <c r="O2612" s="6">
        <v>124215</v>
      </c>
      <c r="P2612" s="6">
        <v>126649</v>
      </c>
      <c r="Q2612" s="6">
        <v>66309</v>
      </c>
      <c r="R2612" s="6">
        <v>68361</v>
      </c>
      <c r="S2612" s="6">
        <v>89715</v>
      </c>
      <c r="T2612" s="6">
        <v>101343</v>
      </c>
      <c r="U2612" s="6">
        <v>619297</v>
      </c>
      <c r="V2612" s="6">
        <v>625707</v>
      </c>
      <c r="W2612" s="6">
        <v>1545571</v>
      </c>
      <c r="X2612" s="6">
        <v>1550442</v>
      </c>
      <c r="Y2612" s="6" t="s">
        <v>4474</v>
      </c>
      <c r="Z2612" s="6" t="s">
        <v>4474</v>
      </c>
      <c r="AA2612" s="6" t="s">
        <v>4474</v>
      </c>
      <c r="AB2612" s="6" t="s">
        <v>4474</v>
      </c>
      <c r="AC2612" s="6">
        <v>58397506</v>
      </c>
      <c r="AD2612" s="6">
        <v>58397506</v>
      </c>
      <c r="AF2612">
        <f>Q2612/W2612</f>
        <v>4.2902590693018952E-2</v>
      </c>
      <c r="AG2612">
        <f>R2612/X2612</f>
        <v>4.4091297836358921E-2</v>
      </c>
      <c r="AH2612">
        <f>U2612/W2612</f>
        <v>0.40069139496017975</v>
      </c>
      <c r="AI2612">
        <f>V2612/X2612</f>
        <v>0.40356685383909879</v>
      </c>
      <c r="AJ2612" t="e">
        <f>Y2612/AA2612</f>
        <v>#VALUE!</v>
      </c>
      <c r="AK2612" t="e">
        <f>Z2612/AB2612</f>
        <v>#VALUE!</v>
      </c>
      <c r="AL2612">
        <f>O2612/K2612</f>
        <v>0.29427721261685563</v>
      </c>
      <c r="AM2612">
        <f>P2612/L2612</f>
        <v>0.29603476244571292</v>
      </c>
      <c r="AN2612">
        <f>K2612/W2612</f>
        <v>0.27310424432135438</v>
      </c>
      <c r="AO2612">
        <f>L2612/X2612</f>
        <v>0.27593292751357357</v>
      </c>
      <c r="AP2612">
        <f>IF(OR(Q2612&lt;0, Q2612="NA"), 0, 1)</f>
        <v>1</v>
      </c>
      <c r="AQ2612">
        <f>IF(OR(S2612&lt;0, S2612="NA"), 0, 1)</f>
        <v>1</v>
      </c>
      <c r="AR2612">
        <f>IFERROR(IF((AF2612-AG2612)&gt;0,1,0),0)</f>
        <v>0</v>
      </c>
      <c r="AS2612">
        <f>IFERROR(IF((S2612-Q2612)&gt;0,1,0),0)</f>
        <v>1</v>
      </c>
      <c r="AT2612">
        <f>IFERROR(IF((AH2612-AI2612)&lt;0,1,0),0)</f>
        <v>1</v>
      </c>
      <c r="AU2612">
        <f>IFERROR(IF((AJ2612-AK2612)&gt;0,1,0),0)</f>
        <v>0</v>
      </c>
      <c r="AV2612">
        <f>IFERROR(IF((AL2612-AM2612)&gt;0,1,0),0)</f>
        <v>0</v>
      </c>
      <c r="AW2612">
        <f>IFERROR(IF((AN2612-AO2612)&gt;0,1,0),0)</f>
        <v>0</v>
      </c>
      <c r="AX2612">
        <f>IFERROR(IF((AC2612-AD2612)&lt;0,1,0),0)</f>
        <v>0</v>
      </c>
      <c r="AY2612">
        <f>SUM(AP2612:AX2612)</f>
        <v>4</v>
      </c>
    </row>
    <row r="2613" spans="1:51" x14ac:dyDescent="0.45">
      <c r="A2613" s="1" t="s">
        <v>3930</v>
      </c>
      <c r="B2613" s="2">
        <v>4011165</v>
      </c>
      <c r="C2613" s="3" t="s">
        <v>5337</v>
      </c>
      <c r="D2613" s="5">
        <v>59.2</v>
      </c>
      <c r="E2613" s="5">
        <v>72165.498441599993</v>
      </c>
      <c r="F2613" s="3" t="s">
        <v>4654</v>
      </c>
      <c r="G2613" s="3" t="s">
        <v>4654</v>
      </c>
      <c r="H2613" s="3" t="s">
        <v>4655</v>
      </c>
      <c r="I2613" s="3" t="s">
        <v>4725</v>
      </c>
      <c r="J2613" s="3" t="s">
        <v>4917</v>
      </c>
      <c r="K2613" s="6">
        <v>10366000</v>
      </c>
      <c r="L2613" s="6">
        <v>10253000</v>
      </c>
      <c r="M2613" s="6">
        <v>5851000</v>
      </c>
      <c r="N2613" s="6">
        <v>5834000</v>
      </c>
      <c r="O2613" s="6">
        <v>3668000</v>
      </c>
      <c r="P2613" s="6">
        <v>3696000</v>
      </c>
      <c r="Q2613" s="6">
        <v>2997000</v>
      </c>
      <c r="R2613" s="6">
        <v>2940000</v>
      </c>
      <c r="S2613" s="6">
        <v>5569000</v>
      </c>
      <c r="T2613" s="6">
        <v>5560000</v>
      </c>
      <c r="U2613" s="6">
        <v>24825000</v>
      </c>
      <c r="V2613" s="6">
        <v>24096000</v>
      </c>
      <c r="W2613" s="6">
        <v>53837000</v>
      </c>
      <c r="X2613" s="6">
        <v>52409000</v>
      </c>
      <c r="Y2613" s="6">
        <v>2698000</v>
      </c>
      <c r="Z2613" s="6">
        <v>2115000</v>
      </c>
      <c r="AA2613" s="6">
        <v>4719000</v>
      </c>
      <c r="AB2613" s="6">
        <v>4696000</v>
      </c>
      <c r="AC2613" s="6">
        <v>1219000000</v>
      </c>
      <c r="AD2613" s="6">
        <v>1219000000</v>
      </c>
      <c r="AF2613">
        <f>Q2613/W2613</f>
        <v>5.5668034994520499E-2</v>
      </c>
      <c r="AG2613">
        <f>R2613/X2613</f>
        <v>5.6097235207693337E-2</v>
      </c>
      <c r="AH2613">
        <f>U2613/W2613</f>
        <v>0.46111410368334044</v>
      </c>
      <c r="AI2613">
        <f>V2613/X2613</f>
        <v>0.45976836039611518</v>
      </c>
      <c r="AJ2613">
        <f>Y2613/AA2613</f>
        <v>0.57173129900402631</v>
      </c>
      <c r="AK2613">
        <f>Z2613/AB2613</f>
        <v>0.45038330494037476</v>
      </c>
      <c r="AL2613">
        <f>O2613/K2613</f>
        <v>0.35384912213004049</v>
      </c>
      <c r="AM2613">
        <f>P2613/L2613</f>
        <v>0.36047985955330147</v>
      </c>
      <c r="AN2613">
        <f>K2613/W2613</f>
        <v>0.19254416107881198</v>
      </c>
      <c r="AO2613">
        <f>L2613/X2613</f>
        <v>0.19563433761376864</v>
      </c>
      <c r="AP2613">
        <f>IF(OR(Q2613&lt;0, Q2613="NA"), 0, 1)</f>
        <v>1</v>
      </c>
      <c r="AQ2613">
        <f>IF(OR(S2613&lt;0, S2613="NA"), 0, 1)</f>
        <v>1</v>
      </c>
      <c r="AR2613">
        <f>IFERROR(IF((AF2613-AG2613)&gt;0,1,0),0)</f>
        <v>0</v>
      </c>
      <c r="AS2613">
        <f>IFERROR(IF((S2613-Q2613)&gt;0,1,0),0)</f>
        <v>1</v>
      </c>
      <c r="AT2613">
        <f>IFERROR(IF((AH2613-AI2613)&lt;0,1,0),0)</f>
        <v>0</v>
      </c>
      <c r="AU2613">
        <f>IFERROR(IF((AJ2613-AK2613)&gt;0,1,0),0)</f>
        <v>1</v>
      </c>
      <c r="AV2613">
        <f>IFERROR(IF((AL2613-AM2613)&gt;0,1,0),0)</f>
        <v>0</v>
      </c>
      <c r="AW2613">
        <f>IFERROR(IF((AN2613-AO2613)&gt;0,1,0),0)</f>
        <v>0</v>
      </c>
      <c r="AX2613">
        <f>IFERROR(IF((AC2613-AD2613)&lt;0,1,0),0)</f>
        <v>0</v>
      </c>
      <c r="AY2613">
        <f>SUM(AP2613:AX2613)</f>
        <v>4</v>
      </c>
    </row>
    <row r="2614" spans="1:51" x14ac:dyDescent="0.45">
      <c r="A2614" s="1" t="s">
        <v>3931</v>
      </c>
      <c r="B2614" s="2">
        <v>5000792</v>
      </c>
      <c r="C2614" s="3" t="s">
        <v>5335</v>
      </c>
      <c r="D2614" s="5">
        <v>30.03</v>
      </c>
      <c r="E2614" s="5">
        <v>431.65611489000003</v>
      </c>
      <c r="F2614" s="3" t="s">
        <v>4651</v>
      </c>
      <c r="G2614" s="3" t="s">
        <v>4651</v>
      </c>
      <c r="H2614" s="3" t="s">
        <v>4701</v>
      </c>
      <c r="I2614" s="3" t="s">
        <v>4701</v>
      </c>
      <c r="J2614" s="3" t="s">
        <v>5288</v>
      </c>
      <c r="K2614" s="6">
        <v>74189</v>
      </c>
      <c r="L2614" s="6">
        <v>73241</v>
      </c>
      <c r="M2614" s="6">
        <v>41237</v>
      </c>
      <c r="N2614" s="6">
        <v>40864</v>
      </c>
      <c r="O2614" s="6">
        <v>28621</v>
      </c>
      <c r="P2614" s="6">
        <v>28601</v>
      </c>
      <c r="Q2614" s="6">
        <v>21195</v>
      </c>
      <c r="R2614" s="6">
        <v>22900</v>
      </c>
      <c r="S2614" s="6">
        <v>28892</v>
      </c>
      <c r="T2614" s="6">
        <v>30153</v>
      </c>
      <c r="U2614" s="6">
        <v>199089</v>
      </c>
      <c r="V2614" s="6">
        <v>191518</v>
      </c>
      <c r="W2614" s="6">
        <v>621420</v>
      </c>
      <c r="X2614" s="6">
        <v>610379</v>
      </c>
      <c r="Y2614" s="6">
        <v>16754</v>
      </c>
      <c r="Z2614" s="6">
        <v>16544</v>
      </c>
      <c r="AA2614" s="6">
        <v>19009</v>
      </c>
      <c r="AB2614" s="6">
        <v>21232</v>
      </c>
      <c r="AC2614" s="6">
        <v>14371929</v>
      </c>
      <c r="AD2614" s="6">
        <v>14361225</v>
      </c>
      <c r="AF2614">
        <f>Q2614/W2614</f>
        <v>3.4107366998165495E-2</v>
      </c>
      <c r="AG2614">
        <f>R2614/X2614</f>
        <v>3.7517673445515001E-2</v>
      </c>
      <c r="AH2614">
        <f>U2614/W2614</f>
        <v>0.32037752244858547</v>
      </c>
      <c r="AI2614">
        <f>V2614/X2614</f>
        <v>0.31376898615450399</v>
      </c>
      <c r="AJ2614">
        <f>Y2614/AA2614</f>
        <v>0.88137198169288233</v>
      </c>
      <c r="AK2614">
        <f>Z2614/AB2614</f>
        <v>0.77920120572720419</v>
      </c>
      <c r="AL2614">
        <f>O2614/K2614</f>
        <v>0.3857849546428716</v>
      </c>
      <c r="AM2614">
        <f>P2614/L2614</f>
        <v>0.39050531805955679</v>
      </c>
      <c r="AN2614">
        <f>K2614/W2614</f>
        <v>0.11938624440796884</v>
      </c>
      <c r="AO2614">
        <f>L2614/X2614</f>
        <v>0.11999266029794603</v>
      </c>
      <c r="AP2614">
        <f>IF(OR(Q2614&lt;0, Q2614="NA"), 0, 1)</f>
        <v>1</v>
      </c>
      <c r="AQ2614">
        <f>IF(OR(S2614&lt;0, S2614="NA"), 0, 1)</f>
        <v>1</v>
      </c>
      <c r="AR2614">
        <f>IFERROR(IF((AF2614-AG2614)&gt;0,1,0),0)</f>
        <v>0</v>
      </c>
      <c r="AS2614">
        <f>IFERROR(IF((S2614-Q2614)&gt;0,1,0),0)</f>
        <v>1</v>
      </c>
      <c r="AT2614">
        <f>IFERROR(IF((AH2614-AI2614)&lt;0,1,0),0)</f>
        <v>0</v>
      </c>
      <c r="AU2614">
        <f>IFERROR(IF((AJ2614-AK2614)&gt;0,1,0),0)</f>
        <v>1</v>
      </c>
      <c r="AV2614">
        <f>IFERROR(IF((AL2614-AM2614)&gt;0,1,0),0)</f>
        <v>0</v>
      </c>
      <c r="AW2614">
        <f>IFERROR(IF((AN2614-AO2614)&gt;0,1,0),0)</f>
        <v>0</v>
      </c>
      <c r="AX2614">
        <f>IFERROR(IF((AC2614-AD2614)&lt;0,1,0),0)</f>
        <v>0</v>
      </c>
      <c r="AY2614">
        <f>SUM(AP2614:AX2614)</f>
        <v>4</v>
      </c>
    </row>
    <row r="2615" spans="1:51" x14ac:dyDescent="0.45">
      <c r="A2615" s="1" t="s">
        <v>3932</v>
      </c>
      <c r="B2615" s="2">
        <v>4969425</v>
      </c>
      <c r="C2615" s="3" t="s">
        <v>5336</v>
      </c>
      <c r="D2615" s="7">
        <v>17.059999999999999</v>
      </c>
      <c r="E2615" s="5">
        <v>159.31597008</v>
      </c>
      <c r="F2615" s="3" t="s">
        <v>4500</v>
      </c>
      <c r="G2615" s="3" t="s">
        <v>4501</v>
      </c>
      <c r="H2615" s="3" t="s">
        <v>4502</v>
      </c>
      <c r="I2615" s="3" t="s">
        <v>4538</v>
      </c>
      <c r="J2615" s="3" t="s">
        <v>4504</v>
      </c>
      <c r="K2615" s="6">
        <v>24440.506974953882</v>
      </c>
      <c r="L2615" s="6">
        <v>24815.768354264896</v>
      </c>
      <c r="M2615" s="6">
        <v>2376.3695457264084</v>
      </c>
      <c r="N2615" s="6">
        <v>-3680.0579181694266</v>
      </c>
      <c r="O2615" s="6">
        <v>-9340.2140591504831</v>
      </c>
      <c r="P2615" s="6">
        <v>-15648.507404056882</v>
      </c>
      <c r="Q2615" s="6">
        <v>39272.185970099868</v>
      </c>
      <c r="R2615" s="6">
        <v>20671.94054215054</v>
      </c>
      <c r="S2615" s="6" t="s">
        <v>4474</v>
      </c>
      <c r="T2615" s="6" t="s">
        <v>4474</v>
      </c>
      <c r="U2615" s="6">
        <v>2304.4214176609012</v>
      </c>
      <c r="V2615" s="6">
        <v>2319.2299702236687</v>
      </c>
      <c r="W2615" s="6">
        <v>91889.526483094582</v>
      </c>
      <c r="X2615" s="6">
        <v>92480.022159130254</v>
      </c>
      <c r="Y2615" s="6">
        <v>34584.898650043353</v>
      </c>
      <c r="Z2615" s="6">
        <v>34807.146319506959</v>
      </c>
      <c r="AA2615" s="6">
        <v>28227.442238093274</v>
      </c>
      <c r="AB2615" s="6">
        <v>28408.835953188838</v>
      </c>
      <c r="AC2615" s="6">
        <v>9338569</v>
      </c>
      <c r="AD2615" s="6">
        <v>9338569</v>
      </c>
      <c r="AF2615">
        <f>Q2615/W2615</f>
        <v>0.42738478990121892</v>
      </c>
      <c r="AG2615">
        <f>R2615/X2615</f>
        <v>0.22352871527842369</v>
      </c>
      <c r="AH2615">
        <f>U2615/W2615</f>
        <v>2.5078172734787768E-2</v>
      </c>
      <c r="AI2615">
        <f>V2615/X2615</f>
        <v>2.5078172734787765E-2</v>
      </c>
      <c r="AJ2615">
        <f>Y2615/AA2615</f>
        <v>1.2252225461423711</v>
      </c>
      <c r="AK2615">
        <f>Z2615/AB2615</f>
        <v>1.2252225461423709</v>
      </c>
      <c r="AL2615">
        <f>O2615/K2615</f>
        <v>-0.38216122393541746</v>
      </c>
      <c r="AM2615">
        <f>P2615/L2615</f>
        <v>-0.63058726131957521</v>
      </c>
      <c r="AN2615">
        <f>K2615/W2615</f>
        <v>0.2659770695352352</v>
      </c>
      <c r="AO2615">
        <f>L2615/X2615</f>
        <v>0.26833653123011192</v>
      </c>
      <c r="AP2615">
        <f>IF(OR(Q2615&lt;0, Q2615="NA"), 0, 1)</f>
        <v>1</v>
      </c>
      <c r="AQ2615">
        <f>IF(OR(S2615&lt;0, S2615="NA"), 0, 1)</f>
        <v>0</v>
      </c>
      <c r="AR2615">
        <f>IFERROR(IF((AF2615-AG2615)&gt;0,1,0),0)</f>
        <v>1</v>
      </c>
      <c r="AS2615">
        <f>IFERROR(IF((S2615-Q2615)&gt;0,1,0),0)</f>
        <v>0</v>
      </c>
      <c r="AT2615">
        <f>IFERROR(IF((AH2615-AI2615)&lt;0,1,0),0)</f>
        <v>0</v>
      </c>
      <c r="AU2615">
        <f>IFERROR(IF((AJ2615-AK2615)&gt;0,1,0),0)</f>
        <v>1</v>
      </c>
      <c r="AV2615">
        <f>IFERROR(IF((AL2615-AM2615)&gt;0,1,0),0)</f>
        <v>1</v>
      </c>
      <c r="AW2615">
        <f>IFERROR(IF((AN2615-AO2615)&gt;0,1,0),0)</f>
        <v>0</v>
      </c>
      <c r="AX2615">
        <f>IFERROR(IF((AC2615-AD2615)&lt;0,1,0),0)</f>
        <v>0</v>
      </c>
      <c r="AY2615">
        <f>SUM(AP2615:AX2615)</f>
        <v>4</v>
      </c>
    </row>
    <row r="2616" spans="1:51" x14ac:dyDescent="0.45">
      <c r="A2616" s="1" t="s">
        <v>3945</v>
      </c>
      <c r="B2616" s="2">
        <v>4388004</v>
      </c>
      <c r="C2616" s="3" t="s">
        <v>5336</v>
      </c>
      <c r="D2616" s="5">
        <v>16.190000000000001</v>
      </c>
      <c r="E2616" s="5">
        <v>694.58461044000001</v>
      </c>
      <c r="F2616" s="3" t="s">
        <v>4665</v>
      </c>
      <c r="G2616" s="3" t="s">
        <v>4666</v>
      </c>
      <c r="H2616" s="3" t="s">
        <v>4679</v>
      </c>
      <c r="I2616" s="3" t="s">
        <v>4851</v>
      </c>
      <c r="J2616" s="3" t="s">
        <v>5168</v>
      </c>
      <c r="K2616" s="6">
        <v>873723</v>
      </c>
      <c r="L2616" s="6">
        <v>877693</v>
      </c>
      <c r="M2616" s="6">
        <v>123644</v>
      </c>
      <c r="N2616" s="6">
        <v>112743</v>
      </c>
      <c r="O2616" s="6">
        <v>96276</v>
      </c>
      <c r="P2616" s="6">
        <v>82052</v>
      </c>
      <c r="Q2616" s="6">
        <v>-339640</v>
      </c>
      <c r="R2616" s="6">
        <v>-270615</v>
      </c>
      <c r="S2616" s="6">
        <v>108218</v>
      </c>
      <c r="T2616" s="6">
        <v>118150</v>
      </c>
      <c r="U2616" s="6">
        <v>255304</v>
      </c>
      <c r="V2616" s="6">
        <v>289592</v>
      </c>
      <c r="W2616" s="6">
        <v>654753</v>
      </c>
      <c r="X2616" s="6">
        <v>785483</v>
      </c>
      <c r="Y2616" s="6">
        <v>230938</v>
      </c>
      <c r="Z2616" s="6">
        <v>260620</v>
      </c>
      <c r="AA2616" s="6">
        <v>221948</v>
      </c>
      <c r="AB2616" s="6">
        <v>228104</v>
      </c>
      <c r="AC2616" s="6">
        <v>36322417</v>
      </c>
      <c r="AD2616" s="6">
        <v>36294269</v>
      </c>
      <c r="AF2616">
        <f>Q2616/W2616</f>
        <v>-0.51872996381841707</v>
      </c>
      <c r="AG2616">
        <f>R2616/X2616</f>
        <v>-0.34452050521780864</v>
      </c>
      <c r="AH2616">
        <f>U2616/W2616</f>
        <v>0.38992413933193126</v>
      </c>
      <c r="AI2616">
        <f>V2616/X2616</f>
        <v>0.36868016239689466</v>
      </c>
      <c r="AJ2616">
        <f>Y2616/AA2616</f>
        <v>1.0405049831492061</v>
      </c>
      <c r="AK2616">
        <f>Z2616/AB2616</f>
        <v>1.1425490127310349</v>
      </c>
      <c r="AL2616">
        <f>O2616/K2616</f>
        <v>0.11019052949275686</v>
      </c>
      <c r="AM2616">
        <f>P2616/L2616</f>
        <v>9.3485991115344433E-2</v>
      </c>
      <c r="AN2616">
        <f>K2616/W2616</f>
        <v>1.3344314573587293</v>
      </c>
      <c r="AO2616">
        <f>L2616/X2616</f>
        <v>1.1173927379714137</v>
      </c>
      <c r="AP2616">
        <f>IF(OR(Q2616&lt;0, Q2616="NA"), 0, 1)</f>
        <v>0</v>
      </c>
      <c r="AQ2616">
        <f>IF(OR(S2616&lt;0, S2616="NA"), 0, 1)</f>
        <v>1</v>
      </c>
      <c r="AR2616">
        <f>IFERROR(IF((AF2616-AG2616)&gt;0,1,0),0)</f>
        <v>0</v>
      </c>
      <c r="AS2616">
        <f>IFERROR(IF((S2616-Q2616)&gt;0,1,0),0)</f>
        <v>1</v>
      </c>
      <c r="AT2616">
        <f>IFERROR(IF((AH2616-AI2616)&lt;0,1,0),0)</f>
        <v>0</v>
      </c>
      <c r="AU2616">
        <f>IFERROR(IF((AJ2616-AK2616)&gt;0,1,0),0)</f>
        <v>0</v>
      </c>
      <c r="AV2616">
        <f>IFERROR(IF((AL2616-AM2616)&gt;0,1,0),0)</f>
        <v>1</v>
      </c>
      <c r="AW2616">
        <f>IFERROR(IF((AN2616-AO2616)&gt;0,1,0),0)</f>
        <v>1</v>
      </c>
      <c r="AX2616">
        <f>IFERROR(IF((AC2616-AD2616)&lt;0,1,0),0)</f>
        <v>0</v>
      </c>
      <c r="AY2616">
        <f>SUM(AP2616:AX2616)</f>
        <v>4</v>
      </c>
    </row>
    <row r="2617" spans="1:51" x14ac:dyDescent="0.45">
      <c r="A2617" s="1" t="s">
        <v>3970</v>
      </c>
      <c r="B2617" s="2">
        <v>4313329</v>
      </c>
      <c r="C2617" s="3" t="s">
        <v>5335</v>
      </c>
      <c r="D2617" s="5">
        <v>15.42</v>
      </c>
      <c r="E2617" s="5">
        <v>351.41705064000001</v>
      </c>
      <c r="F2617" s="3" t="s">
        <v>4485</v>
      </c>
      <c r="G2617" s="3" t="s">
        <v>4486</v>
      </c>
      <c r="H2617" s="3" t="s">
        <v>4590</v>
      </c>
      <c r="I2617" s="3" t="s">
        <v>4590</v>
      </c>
      <c r="J2617" s="3" t="s">
        <v>4735</v>
      </c>
      <c r="K2617" s="6">
        <v>2794333</v>
      </c>
      <c r="L2617" s="6">
        <v>2808622</v>
      </c>
      <c r="M2617" s="6">
        <v>129543</v>
      </c>
      <c r="N2617" s="6">
        <v>162005</v>
      </c>
      <c r="O2617" s="6">
        <v>92248</v>
      </c>
      <c r="P2617" s="6">
        <v>126750</v>
      </c>
      <c r="Q2617" s="6">
        <v>30812</v>
      </c>
      <c r="R2617" s="6">
        <v>59290</v>
      </c>
      <c r="S2617" s="6">
        <v>-6414</v>
      </c>
      <c r="T2617" s="6">
        <v>43048</v>
      </c>
      <c r="U2617" s="6">
        <v>111653</v>
      </c>
      <c r="V2617" s="6">
        <v>97058</v>
      </c>
      <c r="W2617" s="6">
        <v>2109403</v>
      </c>
      <c r="X2617" s="6">
        <v>2220549</v>
      </c>
      <c r="Y2617" s="6">
        <v>1596699</v>
      </c>
      <c r="Z2617" s="6">
        <v>1709100</v>
      </c>
      <c r="AA2617" s="6">
        <v>1212027</v>
      </c>
      <c r="AB2617" s="6">
        <v>1343420</v>
      </c>
      <c r="AC2617" s="6">
        <v>22631000</v>
      </c>
      <c r="AD2617" s="6">
        <v>22791895</v>
      </c>
      <c r="AF2617">
        <f>Q2617/W2617</f>
        <v>1.4606976476282625E-2</v>
      </c>
      <c r="AG2617">
        <f>R2617/X2617</f>
        <v>2.670060421994741E-2</v>
      </c>
      <c r="AH2617">
        <f>U2617/W2617</f>
        <v>5.2931089981383357E-2</v>
      </c>
      <c r="AI2617">
        <f>V2617/X2617</f>
        <v>4.3709010699606268E-2</v>
      </c>
      <c r="AJ2617">
        <f>Y2617/AA2617</f>
        <v>1.3173790682880826</v>
      </c>
      <c r="AK2617">
        <f>Z2617/AB2617</f>
        <v>1.2722008009408823</v>
      </c>
      <c r="AL2617">
        <f>O2617/K2617</f>
        <v>3.3012529286953272E-2</v>
      </c>
      <c r="AM2617">
        <f>P2617/L2617</f>
        <v>4.5128892389221478E-2</v>
      </c>
      <c r="AN2617">
        <f>K2617/W2617</f>
        <v>1.3247032454206238</v>
      </c>
      <c r="AO2617">
        <f>L2617/X2617</f>
        <v>1.2648322554467386</v>
      </c>
      <c r="AP2617">
        <f>IF(OR(Q2617&lt;0, Q2617="NA"), 0, 1)</f>
        <v>1</v>
      </c>
      <c r="AQ2617">
        <f>IF(OR(S2617&lt;0, S2617="NA"), 0, 1)</f>
        <v>0</v>
      </c>
      <c r="AR2617">
        <f>IFERROR(IF((AF2617-AG2617)&gt;0,1,0),0)</f>
        <v>0</v>
      </c>
      <c r="AS2617">
        <f>IFERROR(IF((S2617-Q2617)&gt;0,1,0),0)</f>
        <v>0</v>
      </c>
      <c r="AT2617">
        <f>IFERROR(IF((AH2617-AI2617)&lt;0,1,0),0)</f>
        <v>0</v>
      </c>
      <c r="AU2617">
        <f>IFERROR(IF((AJ2617-AK2617)&gt;0,1,0),0)</f>
        <v>1</v>
      </c>
      <c r="AV2617">
        <f>IFERROR(IF((AL2617-AM2617)&gt;0,1,0),0)</f>
        <v>0</v>
      </c>
      <c r="AW2617">
        <f>IFERROR(IF((AN2617-AO2617)&gt;0,1,0),0)</f>
        <v>1</v>
      </c>
      <c r="AX2617">
        <f>IFERROR(IF((AC2617-AD2617)&lt;0,1,0),0)</f>
        <v>1</v>
      </c>
      <c r="AY2617">
        <f>SUM(AP2617:AX2617)</f>
        <v>4</v>
      </c>
    </row>
    <row r="2618" spans="1:51" x14ac:dyDescent="0.45">
      <c r="A2618" s="1" t="s">
        <v>3979</v>
      </c>
      <c r="B2618" s="2">
        <v>4912974</v>
      </c>
      <c r="C2618" s="3" t="s">
        <v>5337</v>
      </c>
      <c r="D2618" s="5">
        <v>8.3800000000000008</v>
      </c>
      <c r="E2618" s="5">
        <v>1540.4445836800001</v>
      </c>
      <c r="F2618" s="3" t="s">
        <v>4475</v>
      </c>
      <c r="G2618" s="3" t="s">
        <v>4548</v>
      </c>
      <c r="H2618" s="3" t="s">
        <v>4549</v>
      </c>
      <c r="I2618" s="3" t="s">
        <v>4549</v>
      </c>
      <c r="J2618" s="3" t="s">
        <v>4550</v>
      </c>
      <c r="K2618" s="6">
        <v>4212000</v>
      </c>
      <c r="L2618" s="6">
        <v>4239700</v>
      </c>
      <c r="M2618" s="6">
        <v>452300</v>
      </c>
      <c r="N2618" s="6">
        <v>485100</v>
      </c>
      <c r="O2618" s="6">
        <v>189000</v>
      </c>
      <c r="P2618" s="6">
        <v>229100</v>
      </c>
      <c r="Q2618" s="6">
        <v>-12100</v>
      </c>
      <c r="R2618" s="6">
        <v>21200</v>
      </c>
      <c r="S2618" s="6">
        <v>475700</v>
      </c>
      <c r="T2618" s="6">
        <v>537900</v>
      </c>
      <c r="U2618" s="6">
        <v>1464600</v>
      </c>
      <c r="V2618" s="6">
        <v>1464500</v>
      </c>
      <c r="W2618" s="6">
        <v>9158100</v>
      </c>
      <c r="X2618" s="6">
        <v>9100400</v>
      </c>
      <c r="Y2618" s="6">
        <v>1623900</v>
      </c>
      <c r="Z2618" s="6">
        <v>1613100</v>
      </c>
      <c r="AA2618" s="6">
        <v>842500</v>
      </c>
      <c r="AB2618" s="6">
        <v>837200</v>
      </c>
      <c r="AC2618" s="6">
        <v>183800000</v>
      </c>
      <c r="AD2618" s="6">
        <v>183800000</v>
      </c>
      <c r="AF2618">
        <f>Q2618/W2618</f>
        <v>-1.3212347539336762E-3</v>
      </c>
      <c r="AG2618">
        <f>R2618/X2618</f>
        <v>2.3295679310799526E-3</v>
      </c>
      <c r="AH2618">
        <f>U2618/W2618</f>
        <v>0.15992400170341009</v>
      </c>
      <c r="AI2618">
        <f>V2618/X2618</f>
        <v>0.16092699222012219</v>
      </c>
      <c r="AJ2618">
        <f>Y2618/AA2618</f>
        <v>1.9274777448071216</v>
      </c>
      <c r="AK2618">
        <f>Z2618/AB2618</f>
        <v>1.9267797419971333</v>
      </c>
      <c r="AL2618">
        <f>O2618/K2618</f>
        <v>4.4871794871794872E-2</v>
      </c>
      <c r="AM2618">
        <f>P2618/L2618</f>
        <v>5.4036842229403026E-2</v>
      </c>
      <c r="AN2618">
        <f>K2618/W2618</f>
        <v>0.45992072591476396</v>
      </c>
      <c r="AO2618">
        <f>L2618/X2618</f>
        <v>0.46588062063206015</v>
      </c>
      <c r="AP2618">
        <f>IF(OR(Q2618&lt;0, Q2618="NA"), 0, 1)</f>
        <v>0</v>
      </c>
      <c r="AQ2618">
        <f>IF(OR(S2618&lt;0, S2618="NA"), 0, 1)</f>
        <v>1</v>
      </c>
      <c r="AR2618">
        <f>IFERROR(IF((AF2618-AG2618)&gt;0,1,0),0)</f>
        <v>0</v>
      </c>
      <c r="AS2618">
        <f>IFERROR(IF((S2618-Q2618)&gt;0,1,0),0)</f>
        <v>1</v>
      </c>
      <c r="AT2618">
        <f>IFERROR(IF((AH2618-AI2618)&lt;0,1,0),0)</f>
        <v>1</v>
      </c>
      <c r="AU2618">
        <f>IFERROR(IF((AJ2618-AK2618)&gt;0,1,0),0)</f>
        <v>1</v>
      </c>
      <c r="AV2618">
        <f>IFERROR(IF((AL2618-AM2618)&gt;0,1,0),0)</f>
        <v>0</v>
      </c>
      <c r="AW2618">
        <f>IFERROR(IF((AN2618-AO2618)&gt;0,1,0),0)</f>
        <v>0</v>
      </c>
      <c r="AX2618">
        <f>IFERROR(IF((AC2618-AD2618)&lt;0,1,0),0)</f>
        <v>0</v>
      </c>
      <c r="AY2618">
        <f>SUM(AP2618:AX2618)</f>
        <v>4</v>
      </c>
    </row>
    <row r="2619" spans="1:51" x14ac:dyDescent="0.45">
      <c r="A2619" s="1" t="s">
        <v>3986</v>
      </c>
      <c r="B2619" s="2">
        <v>4965594</v>
      </c>
      <c r="C2619" s="3" t="s">
        <v>5335</v>
      </c>
      <c r="D2619" s="5">
        <v>54.155000000000001</v>
      </c>
      <c r="E2619" s="5">
        <v>6026.9534364649999</v>
      </c>
      <c r="F2619" s="3" t="s">
        <v>4500</v>
      </c>
      <c r="G2619" s="3" t="s">
        <v>4539</v>
      </c>
      <c r="H2619" s="3" t="s">
        <v>4539</v>
      </c>
      <c r="I2619" s="3" t="s">
        <v>4582</v>
      </c>
      <c r="J2619" s="3" t="s">
        <v>5376</v>
      </c>
      <c r="K2619" s="6">
        <v>1400642</v>
      </c>
      <c r="L2619" s="6">
        <v>1388297</v>
      </c>
      <c r="M2619" s="6">
        <v>430818</v>
      </c>
      <c r="N2619" s="6">
        <v>433851</v>
      </c>
      <c r="O2619" s="6">
        <v>183792</v>
      </c>
      <c r="P2619" s="6">
        <v>176685</v>
      </c>
      <c r="Q2619" s="6">
        <v>206356</v>
      </c>
      <c r="R2619" s="6">
        <v>489253</v>
      </c>
      <c r="S2619" s="6">
        <v>473964</v>
      </c>
      <c r="T2619" s="6">
        <v>751463</v>
      </c>
      <c r="U2619" s="6">
        <v>131614</v>
      </c>
      <c r="V2619" s="6">
        <v>126715</v>
      </c>
      <c r="W2619" s="6">
        <v>3059829</v>
      </c>
      <c r="X2619" s="6">
        <v>2962167</v>
      </c>
      <c r="Y2619" s="6">
        <v>1714290</v>
      </c>
      <c r="Z2619" s="6">
        <v>1710702</v>
      </c>
      <c r="AA2619" s="6">
        <v>294571</v>
      </c>
      <c r="AB2619" s="6">
        <v>290175</v>
      </c>
      <c r="AC2619" s="6">
        <v>111237000</v>
      </c>
      <c r="AD2619" s="6">
        <v>111070000</v>
      </c>
      <c r="AF2619">
        <f>Q2619/W2619</f>
        <v>6.7440370033750252E-2</v>
      </c>
      <c r="AG2619">
        <f>R2619/X2619</f>
        <v>0.16516725761916867</v>
      </c>
      <c r="AH2619">
        <f>U2619/W2619</f>
        <v>4.3013514807526826E-2</v>
      </c>
      <c r="AI2619">
        <f>V2619/X2619</f>
        <v>4.2777804222381789E-2</v>
      </c>
      <c r="AJ2619">
        <f>Y2619/AA2619</f>
        <v>5.8196156444456513</v>
      </c>
      <c r="AK2619">
        <f>Z2619/AB2619</f>
        <v>5.8954148358749032</v>
      </c>
      <c r="AL2619">
        <f>O2619/K2619</f>
        <v>0.13121982633677984</v>
      </c>
      <c r="AM2619">
        <f>P2619/L2619</f>
        <v>0.12726743629064963</v>
      </c>
      <c r="AN2619">
        <f>K2619/W2619</f>
        <v>0.45775172403425157</v>
      </c>
      <c r="AO2619">
        <f>L2619/X2619</f>
        <v>0.46867614148695869</v>
      </c>
      <c r="AP2619">
        <f>IF(OR(Q2619&lt;0, Q2619="NA"), 0, 1)</f>
        <v>1</v>
      </c>
      <c r="AQ2619">
        <f>IF(OR(S2619&lt;0, S2619="NA"), 0, 1)</f>
        <v>1</v>
      </c>
      <c r="AR2619">
        <f>IFERROR(IF((AF2619-AG2619)&gt;0,1,0),0)</f>
        <v>0</v>
      </c>
      <c r="AS2619">
        <f>IFERROR(IF((S2619-Q2619)&gt;0,1,0),0)</f>
        <v>1</v>
      </c>
      <c r="AT2619">
        <f>IFERROR(IF((AH2619-AI2619)&lt;0,1,0),0)</f>
        <v>0</v>
      </c>
      <c r="AU2619">
        <f>IFERROR(IF((AJ2619-AK2619)&gt;0,1,0),0)</f>
        <v>0</v>
      </c>
      <c r="AV2619">
        <f>IFERROR(IF((AL2619-AM2619)&gt;0,1,0),0)</f>
        <v>1</v>
      </c>
      <c r="AW2619">
        <f>IFERROR(IF((AN2619-AO2619)&gt;0,1,0),0)</f>
        <v>0</v>
      </c>
      <c r="AX2619">
        <f>IFERROR(IF((AC2619-AD2619)&lt;0,1,0),0)</f>
        <v>0</v>
      </c>
      <c r="AY2619">
        <f>SUM(AP2619:AX2619)</f>
        <v>4</v>
      </c>
    </row>
    <row r="2620" spans="1:51" x14ac:dyDescent="0.45">
      <c r="A2620" s="1" t="s">
        <v>3987</v>
      </c>
      <c r="B2620" s="2">
        <v>4050678</v>
      </c>
      <c r="C2620" s="3" t="s">
        <v>5335</v>
      </c>
      <c r="D2620" s="5">
        <v>34.33</v>
      </c>
      <c r="E2620" s="5">
        <v>2547.5978537199999</v>
      </c>
      <c r="F2620" s="3" t="s">
        <v>4480</v>
      </c>
      <c r="G2620" s="3" t="s">
        <v>4481</v>
      </c>
      <c r="H2620" s="3" t="s">
        <v>4481</v>
      </c>
      <c r="I2620" s="3" t="s">
        <v>4482</v>
      </c>
      <c r="J2620" s="3" t="s">
        <v>4484</v>
      </c>
      <c r="K2620" s="6">
        <v>693750</v>
      </c>
      <c r="L2620" s="6">
        <v>672137</v>
      </c>
      <c r="M2620" s="6" t="s">
        <v>4474</v>
      </c>
      <c r="N2620" s="6" t="s">
        <v>4474</v>
      </c>
      <c r="O2620" s="6">
        <v>522305</v>
      </c>
      <c r="P2620" s="6">
        <v>503795</v>
      </c>
      <c r="Q2620" s="6">
        <v>162733</v>
      </c>
      <c r="R2620" s="6">
        <v>149837</v>
      </c>
      <c r="S2620" s="6" t="s">
        <v>4474</v>
      </c>
      <c r="T2620" s="6">
        <v>83351</v>
      </c>
      <c r="U2620" s="6">
        <v>260001</v>
      </c>
      <c r="V2620" s="6">
        <v>256444</v>
      </c>
      <c r="W2620" s="6">
        <v>17246890</v>
      </c>
      <c r="X2620" s="6">
        <v>17188020</v>
      </c>
      <c r="Y2620" s="6" t="s">
        <v>4474</v>
      </c>
      <c r="Z2620" s="6" t="s">
        <v>4474</v>
      </c>
      <c r="AA2620" s="6" t="s">
        <v>4474</v>
      </c>
      <c r="AB2620" s="6" t="s">
        <v>4474</v>
      </c>
      <c r="AC2620" s="6">
        <v>75255205</v>
      </c>
      <c r="AD2620" s="6">
        <v>75068662</v>
      </c>
      <c r="AF2620">
        <f>Q2620/W2620</f>
        <v>9.4354982260569879E-3</v>
      </c>
      <c r="AG2620">
        <f>R2620/X2620</f>
        <v>8.7175253461422558E-3</v>
      </c>
      <c r="AH2620">
        <f>U2620/W2620</f>
        <v>1.507523965190246E-2</v>
      </c>
      <c r="AI2620">
        <f>V2620/X2620</f>
        <v>1.491992678621505E-2</v>
      </c>
      <c r="AJ2620" t="e">
        <f>Y2620/AA2620</f>
        <v>#VALUE!</v>
      </c>
      <c r="AK2620" t="e">
        <f>Z2620/AB2620</f>
        <v>#VALUE!</v>
      </c>
      <c r="AL2620">
        <f>O2620/K2620</f>
        <v>0.75287207207207207</v>
      </c>
      <c r="AM2620">
        <f>P2620/L2620</f>
        <v>0.74954213203558206</v>
      </c>
      <c r="AN2620">
        <f>K2620/W2620</f>
        <v>4.0224643399476658E-2</v>
      </c>
      <c r="AO2620">
        <f>L2620/X2620</f>
        <v>3.9104969624191736E-2</v>
      </c>
      <c r="AP2620">
        <f>IF(OR(Q2620&lt;0, Q2620="NA"), 0, 1)</f>
        <v>1</v>
      </c>
      <c r="AQ2620">
        <f>IF(OR(S2620&lt;0, S2620="NA"), 0, 1)</f>
        <v>0</v>
      </c>
      <c r="AR2620">
        <f>IFERROR(IF((AF2620-AG2620)&gt;0,1,0),0)</f>
        <v>1</v>
      </c>
      <c r="AS2620">
        <f>IFERROR(IF((S2620-Q2620)&gt;0,1,0),0)</f>
        <v>0</v>
      </c>
      <c r="AT2620">
        <f>IFERROR(IF((AH2620-AI2620)&lt;0,1,0),0)</f>
        <v>0</v>
      </c>
      <c r="AU2620">
        <f>IFERROR(IF((AJ2620-AK2620)&gt;0,1,0),0)</f>
        <v>0</v>
      </c>
      <c r="AV2620">
        <f>IFERROR(IF((AL2620-AM2620)&gt;0,1,0),0)</f>
        <v>1</v>
      </c>
      <c r="AW2620">
        <f>IFERROR(IF((AN2620-AO2620)&gt;0,1,0),0)</f>
        <v>1</v>
      </c>
      <c r="AX2620">
        <f>IFERROR(IF((AC2620-AD2620)&lt;0,1,0),0)</f>
        <v>0</v>
      </c>
      <c r="AY2620">
        <f>SUM(AP2620:AX2620)</f>
        <v>4</v>
      </c>
    </row>
    <row r="2621" spans="1:51" x14ac:dyDescent="0.45">
      <c r="A2621" s="1" t="s">
        <v>3997</v>
      </c>
      <c r="B2621" s="2">
        <v>4421633</v>
      </c>
      <c r="C2621" s="3" t="s">
        <v>5337</v>
      </c>
      <c r="D2621" s="5">
        <v>1354</v>
      </c>
      <c r="E2621" s="5">
        <v>76136.026591999995</v>
      </c>
      <c r="F2621" s="3" t="s">
        <v>4485</v>
      </c>
      <c r="G2621" s="3" t="s">
        <v>4486</v>
      </c>
      <c r="H2621" s="3" t="s">
        <v>4505</v>
      </c>
      <c r="I2621" s="3" t="s">
        <v>4505</v>
      </c>
      <c r="J2621" s="3" t="s">
        <v>4996</v>
      </c>
      <c r="K2621" s="6">
        <v>7940000</v>
      </c>
      <c r="L2621" s="6">
        <v>7606000</v>
      </c>
      <c r="M2621" s="6">
        <v>3909000</v>
      </c>
      <c r="N2621" s="6">
        <v>3774000</v>
      </c>
      <c r="O2621" s="6">
        <v>3597000</v>
      </c>
      <c r="P2621" s="6">
        <v>3486000</v>
      </c>
      <c r="Q2621" s="6">
        <v>1715000</v>
      </c>
      <c r="R2621" s="6">
        <v>1662000</v>
      </c>
      <c r="S2621" s="6">
        <v>2045000</v>
      </c>
      <c r="T2621" s="6">
        <v>1935000</v>
      </c>
      <c r="U2621" s="6">
        <v>24048000</v>
      </c>
      <c r="V2621" s="6">
        <v>21100000</v>
      </c>
      <c r="W2621" s="6">
        <v>25586000</v>
      </c>
      <c r="X2621" s="6">
        <v>21828000</v>
      </c>
      <c r="Y2621" s="6">
        <v>10029000</v>
      </c>
      <c r="Z2621" s="6">
        <v>7061000</v>
      </c>
      <c r="AA2621" s="6">
        <v>6339000</v>
      </c>
      <c r="AB2621" s="6">
        <v>1851000</v>
      </c>
      <c r="AC2621" s="6">
        <v>56216194</v>
      </c>
      <c r="AD2621" s="6">
        <v>56085469</v>
      </c>
      <c r="AF2621">
        <f>Q2621/W2621</f>
        <v>6.7028843899007276E-2</v>
      </c>
      <c r="AG2621">
        <f>R2621/X2621</f>
        <v>7.6140736668499173E-2</v>
      </c>
      <c r="AH2621">
        <f>U2621/W2621</f>
        <v>0.93988900179785817</v>
      </c>
      <c r="AI2621">
        <f>V2621/X2621</f>
        <v>0.96664834157962254</v>
      </c>
      <c r="AJ2621">
        <f>Y2621/AA2621</f>
        <v>1.5821107430194037</v>
      </c>
      <c r="AK2621">
        <f>Z2621/AB2621</f>
        <v>3.8146947595894112</v>
      </c>
      <c r="AL2621">
        <f>O2621/K2621</f>
        <v>0.45302267002518892</v>
      </c>
      <c r="AM2621">
        <f>P2621/L2621</f>
        <v>0.45832237707073364</v>
      </c>
      <c r="AN2621">
        <f>K2621/W2621</f>
        <v>0.31032595950910652</v>
      </c>
      <c r="AO2621">
        <f>L2621/X2621</f>
        <v>0.34845153014476821</v>
      </c>
      <c r="AP2621">
        <f>IF(OR(Q2621&lt;0, Q2621="NA"), 0, 1)</f>
        <v>1</v>
      </c>
      <c r="AQ2621">
        <f>IF(OR(S2621&lt;0, S2621="NA"), 0, 1)</f>
        <v>1</v>
      </c>
      <c r="AR2621">
        <f>IFERROR(IF((AF2621-AG2621)&gt;0,1,0),0)</f>
        <v>0</v>
      </c>
      <c r="AS2621">
        <f>IFERROR(IF((S2621-Q2621)&gt;0,1,0),0)</f>
        <v>1</v>
      </c>
      <c r="AT2621">
        <f>IFERROR(IF((AH2621-AI2621)&lt;0,1,0),0)</f>
        <v>1</v>
      </c>
      <c r="AU2621">
        <f>IFERROR(IF((AJ2621-AK2621)&gt;0,1,0),0)</f>
        <v>0</v>
      </c>
      <c r="AV2621">
        <f>IFERROR(IF((AL2621-AM2621)&gt;0,1,0),0)</f>
        <v>0</v>
      </c>
      <c r="AW2621">
        <f>IFERROR(IF((AN2621-AO2621)&gt;0,1,0),0)</f>
        <v>0</v>
      </c>
      <c r="AX2621">
        <f>IFERROR(IF((AC2621-AD2621)&lt;0,1,0),0)</f>
        <v>0</v>
      </c>
      <c r="AY2621">
        <f>SUM(AP2621:AX2621)</f>
        <v>4</v>
      </c>
    </row>
    <row r="2622" spans="1:51" x14ac:dyDescent="0.45">
      <c r="A2622" s="1" t="s">
        <v>4002</v>
      </c>
      <c r="B2622" s="2">
        <v>4811117</v>
      </c>
      <c r="C2622" s="3" t="s">
        <v>5338</v>
      </c>
      <c r="D2622" s="5">
        <v>19.46</v>
      </c>
      <c r="E2622" s="5">
        <v>1693.68753638</v>
      </c>
      <c r="F2622" s="3" t="s">
        <v>4470</v>
      </c>
      <c r="G2622" s="3" t="s">
        <v>4471</v>
      </c>
      <c r="H2622" s="3" t="s">
        <v>4489</v>
      </c>
      <c r="I2622" s="3" t="s">
        <v>4489</v>
      </c>
      <c r="J2622" s="3" t="s">
        <v>4495</v>
      </c>
      <c r="K2622" s="6">
        <v>203447</v>
      </c>
      <c r="L2622" s="6">
        <v>177644</v>
      </c>
      <c r="M2622" s="6">
        <v>-238737</v>
      </c>
      <c r="N2622" s="6">
        <v>-275060</v>
      </c>
      <c r="O2622" s="6">
        <v>-279689</v>
      </c>
      <c r="P2622" s="6">
        <v>-316248</v>
      </c>
      <c r="Q2622" s="6">
        <v>-351454</v>
      </c>
      <c r="R2622" s="6">
        <v>-145908</v>
      </c>
      <c r="S2622" s="6">
        <v>-272228</v>
      </c>
      <c r="T2622" s="6">
        <v>-288855</v>
      </c>
      <c r="U2622" s="6">
        <v>309957</v>
      </c>
      <c r="V2622" s="6">
        <v>378125</v>
      </c>
      <c r="W2622" s="6">
        <v>504410</v>
      </c>
      <c r="X2622" s="6">
        <v>551121</v>
      </c>
      <c r="Y2622" s="6">
        <v>324740</v>
      </c>
      <c r="Z2622" s="6">
        <v>368977</v>
      </c>
      <c r="AA2622" s="6">
        <v>190038</v>
      </c>
      <c r="AB2622" s="6">
        <v>121268</v>
      </c>
      <c r="AC2622" s="6">
        <v>77909042</v>
      </c>
      <c r="AD2622" s="6">
        <v>76456562</v>
      </c>
      <c r="AF2622">
        <f>Q2622/W2622</f>
        <v>-0.69676255427132694</v>
      </c>
      <c r="AG2622">
        <f>R2622/X2622</f>
        <v>-0.26474766884223244</v>
      </c>
      <c r="AH2622">
        <f>U2622/W2622</f>
        <v>0.61449416149560876</v>
      </c>
      <c r="AI2622">
        <f>V2622/X2622</f>
        <v>0.6861016001930611</v>
      </c>
      <c r="AJ2622">
        <f>Y2622/AA2622</f>
        <v>1.7088161315105399</v>
      </c>
      <c r="AK2622">
        <f>Z2622/AB2622</f>
        <v>3.0426575848533828</v>
      </c>
      <c r="AL2622">
        <f>O2622/K2622</f>
        <v>-1.3747511636937384</v>
      </c>
      <c r="AM2622">
        <f>P2622/L2622</f>
        <v>-1.7802346265564837</v>
      </c>
      <c r="AN2622">
        <f>K2622/W2622</f>
        <v>0.40333657143990009</v>
      </c>
      <c r="AO2622">
        <f>L2622/X2622</f>
        <v>0.32233211944382451</v>
      </c>
      <c r="AP2622">
        <f>IF(OR(Q2622&lt;0, Q2622="NA"), 0, 1)</f>
        <v>0</v>
      </c>
      <c r="AQ2622">
        <f>IF(OR(S2622&lt;0, S2622="NA"), 0, 1)</f>
        <v>0</v>
      </c>
      <c r="AR2622">
        <f>IFERROR(IF((AF2622-AG2622)&gt;0,1,0),0)</f>
        <v>0</v>
      </c>
      <c r="AS2622">
        <f>IFERROR(IF((S2622-Q2622)&gt;0,1,0),0)</f>
        <v>1</v>
      </c>
      <c r="AT2622">
        <f>IFERROR(IF((AH2622-AI2622)&lt;0,1,0),0)</f>
        <v>1</v>
      </c>
      <c r="AU2622">
        <f>IFERROR(IF((AJ2622-AK2622)&gt;0,1,0),0)</f>
        <v>0</v>
      </c>
      <c r="AV2622">
        <f>IFERROR(IF((AL2622-AM2622)&gt;0,1,0),0)</f>
        <v>1</v>
      </c>
      <c r="AW2622">
        <f>IFERROR(IF((AN2622-AO2622)&gt;0,1,0),0)</f>
        <v>1</v>
      </c>
      <c r="AX2622">
        <f>IFERROR(IF((AC2622-AD2622)&lt;0,1,0),0)</f>
        <v>0</v>
      </c>
      <c r="AY2622">
        <f>SUM(AP2622:AX2622)</f>
        <v>4</v>
      </c>
    </row>
    <row r="2623" spans="1:51" x14ac:dyDescent="0.45">
      <c r="A2623" s="1" t="s">
        <v>4003</v>
      </c>
      <c r="B2623" s="2">
        <v>5291158</v>
      </c>
      <c r="C2623" s="3" t="s">
        <v>5335</v>
      </c>
      <c r="D2623" s="5">
        <v>9.43</v>
      </c>
      <c r="E2623" s="5">
        <v>587.46144554</v>
      </c>
      <c r="F2623" s="3" t="s">
        <v>4470</v>
      </c>
      <c r="G2623" s="3" t="s">
        <v>4512</v>
      </c>
      <c r="H2623" s="3" t="s">
        <v>4513</v>
      </c>
      <c r="I2623" s="3" t="s">
        <v>4514</v>
      </c>
      <c r="J2623" s="3" t="s">
        <v>4515</v>
      </c>
      <c r="K2623" s="6">
        <v>202861</v>
      </c>
      <c r="L2623" s="6">
        <v>198533</v>
      </c>
      <c r="M2623" s="6">
        <v>-54627</v>
      </c>
      <c r="N2623" s="6">
        <v>-57904</v>
      </c>
      <c r="O2623" s="6">
        <v>-62103</v>
      </c>
      <c r="P2623" s="6">
        <v>-64787</v>
      </c>
      <c r="Q2623" s="6">
        <v>-61523</v>
      </c>
      <c r="R2623" s="6">
        <v>-63684</v>
      </c>
      <c r="S2623" s="6">
        <v>-32428</v>
      </c>
      <c r="T2623" s="6">
        <v>-30099</v>
      </c>
      <c r="U2623" s="6">
        <v>53231</v>
      </c>
      <c r="V2623" s="6">
        <v>53157</v>
      </c>
      <c r="W2623" s="6">
        <v>212924</v>
      </c>
      <c r="X2623" s="6">
        <v>226083</v>
      </c>
      <c r="Y2623" s="6">
        <v>157602</v>
      </c>
      <c r="Z2623" s="6">
        <v>171552</v>
      </c>
      <c r="AA2623" s="6">
        <v>38263</v>
      </c>
      <c r="AB2623" s="6">
        <v>44446</v>
      </c>
      <c r="AC2623" s="6">
        <v>62275371</v>
      </c>
      <c r="AD2623" s="6">
        <v>62175241</v>
      </c>
      <c r="AF2623">
        <f>Q2623/W2623</f>
        <v>-0.28894347278841276</v>
      </c>
      <c r="AG2623">
        <f>R2623/X2623</f>
        <v>-0.28168416024203502</v>
      </c>
      <c r="AH2623">
        <f>U2623/W2623</f>
        <v>0.25</v>
      </c>
      <c r="AI2623">
        <f>V2623/X2623</f>
        <v>0.23512161462825598</v>
      </c>
      <c r="AJ2623">
        <f>Y2623/AA2623</f>
        <v>4.1189138332070145</v>
      </c>
      <c r="AK2623">
        <f>Z2623/AB2623</f>
        <v>3.8597849075282364</v>
      </c>
      <c r="AL2623">
        <f>O2623/K2623</f>
        <v>-0.30613572840516412</v>
      </c>
      <c r="AM2623">
        <f>P2623/L2623</f>
        <v>-0.32632862043086036</v>
      </c>
      <c r="AN2623">
        <f>K2623/W2623</f>
        <v>0.95273900546673929</v>
      </c>
      <c r="AO2623">
        <f>L2623/X2623</f>
        <v>0.87814209825595024</v>
      </c>
      <c r="AP2623">
        <f>IF(OR(Q2623&lt;0, Q2623="NA"), 0, 1)</f>
        <v>0</v>
      </c>
      <c r="AQ2623">
        <f>IF(OR(S2623&lt;0, S2623="NA"), 0, 1)</f>
        <v>0</v>
      </c>
      <c r="AR2623">
        <f>IFERROR(IF((AF2623-AG2623)&gt;0,1,0),0)</f>
        <v>0</v>
      </c>
      <c r="AS2623">
        <f>IFERROR(IF((S2623-Q2623)&gt;0,1,0),0)</f>
        <v>1</v>
      </c>
      <c r="AT2623">
        <f>IFERROR(IF((AH2623-AI2623)&lt;0,1,0),0)</f>
        <v>0</v>
      </c>
      <c r="AU2623">
        <f>IFERROR(IF((AJ2623-AK2623)&gt;0,1,0),0)</f>
        <v>1</v>
      </c>
      <c r="AV2623">
        <f>IFERROR(IF((AL2623-AM2623)&gt;0,1,0),0)</f>
        <v>1</v>
      </c>
      <c r="AW2623">
        <f>IFERROR(IF((AN2623-AO2623)&gt;0,1,0),0)</f>
        <v>1</v>
      </c>
      <c r="AX2623">
        <f>IFERROR(IF((AC2623-AD2623)&lt;0,1,0),0)</f>
        <v>0</v>
      </c>
      <c r="AY2623">
        <f>SUM(AP2623:AX2623)</f>
        <v>4</v>
      </c>
    </row>
    <row r="2624" spans="1:51" x14ac:dyDescent="0.45">
      <c r="A2624" s="1" t="s">
        <v>4005</v>
      </c>
      <c r="B2624" s="2">
        <v>4911833</v>
      </c>
      <c r="C2624" s="3" t="s">
        <v>5337</v>
      </c>
      <c r="D2624" s="5">
        <v>33.79</v>
      </c>
      <c r="E2624" s="5">
        <v>1730.048</v>
      </c>
      <c r="F2624" s="3" t="s">
        <v>4559</v>
      </c>
      <c r="G2624" s="3" t="s">
        <v>4560</v>
      </c>
      <c r="H2624" s="3" t="s">
        <v>4561</v>
      </c>
      <c r="I2624" s="3" t="s">
        <v>4562</v>
      </c>
      <c r="J2624" s="3" t="s">
        <v>4834</v>
      </c>
      <c r="K2624" s="6">
        <v>3359100</v>
      </c>
      <c r="L2624" s="6">
        <v>3383300</v>
      </c>
      <c r="M2624" s="6">
        <v>310100</v>
      </c>
      <c r="N2624" s="6">
        <v>290300</v>
      </c>
      <c r="O2624" s="6">
        <v>164400</v>
      </c>
      <c r="P2624" s="6">
        <v>145300</v>
      </c>
      <c r="Q2624" s="6">
        <v>-24300</v>
      </c>
      <c r="R2624" s="6">
        <v>-13800</v>
      </c>
      <c r="S2624" s="6">
        <v>116600</v>
      </c>
      <c r="T2624" s="6">
        <v>135300</v>
      </c>
      <c r="U2624" s="6">
        <v>1397600</v>
      </c>
      <c r="V2624" s="6">
        <v>1397000</v>
      </c>
      <c r="W2624" s="6">
        <v>3969400</v>
      </c>
      <c r="X2624" s="6">
        <v>3905000</v>
      </c>
      <c r="Y2624" s="6">
        <v>999500</v>
      </c>
      <c r="Z2624" s="6">
        <v>928300</v>
      </c>
      <c r="AA2624" s="6">
        <v>716200</v>
      </c>
      <c r="AB2624" s="6">
        <v>645700</v>
      </c>
      <c r="AC2624" s="6">
        <v>51900000</v>
      </c>
      <c r="AD2624" s="6">
        <v>51800000</v>
      </c>
      <c r="AF2624">
        <f>Q2624/W2624</f>
        <v>-6.1218320149140932E-3</v>
      </c>
      <c r="AG2624">
        <f>R2624/X2624</f>
        <v>-3.5339308578745199E-3</v>
      </c>
      <c r="AH2624">
        <f>U2624/W2624</f>
        <v>0.35209351539275457</v>
      </c>
      <c r="AI2624">
        <f>V2624/X2624</f>
        <v>0.35774647887323946</v>
      </c>
      <c r="AJ2624">
        <f>Y2624/AA2624</f>
        <v>1.395559899469422</v>
      </c>
      <c r="AK2624">
        <f>Z2624/AB2624</f>
        <v>1.437664550100666</v>
      </c>
      <c r="AL2624">
        <f>O2624/K2624</f>
        <v>4.8941680807359111E-2</v>
      </c>
      <c r="AM2624">
        <f>P2624/L2624</f>
        <v>4.2946235923506638E-2</v>
      </c>
      <c r="AN2624">
        <f>K2624/W2624</f>
        <v>0.84624880334559383</v>
      </c>
      <c r="AO2624">
        <f>L2624/X2624</f>
        <v>0.8664020486555698</v>
      </c>
      <c r="AP2624">
        <f>IF(OR(Q2624&lt;0, Q2624="NA"), 0, 1)</f>
        <v>0</v>
      </c>
      <c r="AQ2624">
        <f>IF(OR(S2624&lt;0, S2624="NA"), 0, 1)</f>
        <v>1</v>
      </c>
      <c r="AR2624">
        <f>IFERROR(IF((AF2624-AG2624)&gt;0,1,0),0)</f>
        <v>0</v>
      </c>
      <c r="AS2624">
        <f>IFERROR(IF((S2624-Q2624)&gt;0,1,0),0)</f>
        <v>1</v>
      </c>
      <c r="AT2624">
        <f>IFERROR(IF((AH2624-AI2624)&lt;0,1,0),0)</f>
        <v>1</v>
      </c>
      <c r="AU2624">
        <f>IFERROR(IF((AJ2624-AK2624)&gt;0,1,0),0)</f>
        <v>0</v>
      </c>
      <c r="AV2624">
        <f>IFERROR(IF((AL2624-AM2624)&gt;0,1,0),0)</f>
        <v>1</v>
      </c>
      <c r="AW2624">
        <f>IFERROR(IF((AN2624-AO2624)&gt;0,1,0),0)</f>
        <v>0</v>
      </c>
      <c r="AX2624">
        <f>IFERROR(IF((AC2624-AD2624)&lt;0,1,0),0)</f>
        <v>0</v>
      </c>
      <c r="AY2624">
        <f>SUM(AP2624:AX2624)</f>
        <v>4</v>
      </c>
    </row>
    <row r="2625" spans="1:51" x14ac:dyDescent="0.45">
      <c r="A2625" s="1" t="s">
        <v>4006</v>
      </c>
      <c r="B2625" s="2">
        <v>4142451</v>
      </c>
      <c r="C2625" s="3" t="s">
        <v>5337</v>
      </c>
      <c r="D2625" s="5">
        <v>72.5</v>
      </c>
      <c r="E2625" s="5">
        <v>7767.9242674999996</v>
      </c>
      <c r="F2625" s="3" t="s">
        <v>4485</v>
      </c>
      <c r="G2625" s="3" t="s">
        <v>4486</v>
      </c>
      <c r="H2625" s="3" t="s">
        <v>4496</v>
      </c>
      <c r="I2625" s="3" t="s">
        <v>4496</v>
      </c>
      <c r="J2625" s="3" t="s">
        <v>4883</v>
      </c>
      <c r="K2625" s="6">
        <v>1179567</v>
      </c>
      <c r="L2625" s="6">
        <v>1249686</v>
      </c>
      <c r="M2625" s="6">
        <v>372158</v>
      </c>
      <c r="N2625" s="6">
        <v>403602</v>
      </c>
      <c r="O2625" s="6">
        <v>318345</v>
      </c>
      <c r="P2625" s="6">
        <v>350405</v>
      </c>
      <c r="Q2625" s="6">
        <v>238571</v>
      </c>
      <c r="R2625" s="6">
        <v>263285</v>
      </c>
      <c r="S2625" s="6">
        <v>253597</v>
      </c>
      <c r="T2625" s="6">
        <v>301280</v>
      </c>
      <c r="U2625" s="6" t="s">
        <v>4474</v>
      </c>
      <c r="V2625" s="6" t="s">
        <v>4474</v>
      </c>
      <c r="W2625" s="6">
        <v>1267220</v>
      </c>
      <c r="X2625" s="6">
        <v>1269934</v>
      </c>
      <c r="Y2625" s="6">
        <v>352718</v>
      </c>
      <c r="Z2625" s="6">
        <v>433814</v>
      </c>
      <c r="AA2625" s="6">
        <v>251218</v>
      </c>
      <c r="AB2625" s="6">
        <v>244401</v>
      </c>
      <c r="AC2625" s="6">
        <v>107901982</v>
      </c>
      <c r="AD2625" s="6">
        <v>108705768</v>
      </c>
      <c r="AF2625">
        <f>Q2625/W2625</f>
        <v>0.18826328498603243</v>
      </c>
      <c r="AG2625">
        <f>R2625/X2625</f>
        <v>0.20732179782571378</v>
      </c>
      <c r="AH2625" t="e">
        <f>U2625/W2625</f>
        <v>#VALUE!</v>
      </c>
      <c r="AI2625" t="e">
        <f>V2625/X2625</f>
        <v>#VALUE!</v>
      </c>
      <c r="AJ2625">
        <f>Y2625/AA2625</f>
        <v>1.4040315582482148</v>
      </c>
      <c r="AK2625">
        <f>Z2625/AB2625</f>
        <v>1.775009103890737</v>
      </c>
      <c r="AL2625">
        <f>O2625/K2625</f>
        <v>0.26988293161812765</v>
      </c>
      <c r="AM2625">
        <f>P2625/L2625</f>
        <v>0.28039443508209261</v>
      </c>
      <c r="AN2625">
        <f>K2625/W2625</f>
        <v>0.93083047931692997</v>
      </c>
      <c r="AO2625">
        <f>L2625/X2625</f>
        <v>0.98405586432050796</v>
      </c>
      <c r="AP2625">
        <f>IF(OR(Q2625&lt;0, Q2625="NA"), 0, 1)</f>
        <v>1</v>
      </c>
      <c r="AQ2625">
        <f>IF(OR(S2625&lt;0, S2625="NA"), 0, 1)</f>
        <v>1</v>
      </c>
      <c r="AR2625">
        <f>IFERROR(IF((AF2625-AG2625)&gt;0,1,0),0)</f>
        <v>0</v>
      </c>
      <c r="AS2625">
        <f>IFERROR(IF((S2625-Q2625)&gt;0,1,0),0)</f>
        <v>1</v>
      </c>
      <c r="AT2625">
        <f>IFERROR(IF((AH2625-AI2625)&lt;0,1,0),0)</f>
        <v>0</v>
      </c>
      <c r="AU2625">
        <f>IFERROR(IF((AJ2625-AK2625)&gt;0,1,0),0)</f>
        <v>0</v>
      </c>
      <c r="AV2625">
        <f>IFERROR(IF((AL2625-AM2625)&gt;0,1,0),0)</f>
        <v>0</v>
      </c>
      <c r="AW2625">
        <f>IFERROR(IF((AN2625-AO2625)&gt;0,1,0),0)</f>
        <v>0</v>
      </c>
      <c r="AX2625">
        <f>IFERROR(IF((AC2625-AD2625)&lt;0,1,0),0)</f>
        <v>1</v>
      </c>
      <c r="AY2625">
        <f>SUM(AP2625:AX2625)</f>
        <v>4</v>
      </c>
    </row>
    <row r="2626" spans="1:51" x14ac:dyDescent="0.45">
      <c r="A2626" s="1" t="s">
        <v>4008</v>
      </c>
      <c r="B2626" s="2">
        <v>100546</v>
      </c>
      <c r="C2626" s="3" t="s">
        <v>5335</v>
      </c>
      <c r="D2626" s="5">
        <v>42.96</v>
      </c>
      <c r="E2626" s="5">
        <v>1417.9111247999999</v>
      </c>
      <c r="F2626" s="3" t="s">
        <v>4480</v>
      </c>
      <c r="G2626" s="3" t="s">
        <v>4481</v>
      </c>
      <c r="H2626" s="3" t="s">
        <v>4481</v>
      </c>
      <c r="I2626" s="3" t="s">
        <v>4482</v>
      </c>
      <c r="J2626" s="3" t="s">
        <v>4484</v>
      </c>
      <c r="K2626" s="6">
        <v>395841</v>
      </c>
      <c r="L2626" s="6">
        <v>398133</v>
      </c>
      <c r="M2626" s="6" t="s">
        <v>4474</v>
      </c>
      <c r="N2626" s="6" t="s">
        <v>4474</v>
      </c>
      <c r="O2626" s="6" t="s">
        <v>4474</v>
      </c>
      <c r="P2626" s="6">
        <v>284360</v>
      </c>
      <c r="Q2626" s="6">
        <v>114868</v>
      </c>
      <c r="R2626" s="6">
        <v>111909</v>
      </c>
      <c r="S2626" s="6" t="s">
        <v>4474</v>
      </c>
      <c r="T2626" s="6">
        <v>121977</v>
      </c>
      <c r="U2626" s="6" t="s">
        <v>4474</v>
      </c>
      <c r="V2626" s="6" t="s">
        <v>4474</v>
      </c>
      <c r="W2626" s="6">
        <v>9673728</v>
      </c>
      <c r="X2626" s="6">
        <v>9823890</v>
      </c>
      <c r="Y2626" s="6" t="s">
        <v>4474</v>
      </c>
      <c r="Z2626" s="6" t="s">
        <v>4474</v>
      </c>
      <c r="AA2626" s="6" t="s">
        <v>4474</v>
      </c>
      <c r="AB2626" s="6" t="s">
        <v>4474</v>
      </c>
      <c r="AC2626" s="6">
        <v>32970425</v>
      </c>
      <c r="AD2626" s="6">
        <v>33000508</v>
      </c>
      <c r="AF2626">
        <f>Q2626/W2626</f>
        <v>1.187422263681592E-2</v>
      </c>
      <c r="AG2626">
        <f>R2626/X2626</f>
        <v>1.1391515988065827E-2</v>
      </c>
      <c r="AH2626" t="e">
        <f>U2626/W2626</f>
        <v>#VALUE!</v>
      </c>
      <c r="AI2626" t="e">
        <f>V2626/X2626</f>
        <v>#VALUE!</v>
      </c>
      <c r="AJ2626" t="e">
        <f>Y2626/AA2626</f>
        <v>#VALUE!</v>
      </c>
      <c r="AK2626" t="e">
        <f>Z2626/AB2626</f>
        <v>#VALUE!</v>
      </c>
      <c r="AL2626" t="e">
        <f>O2626/K2626</f>
        <v>#VALUE!</v>
      </c>
      <c r="AM2626">
        <f>P2626/L2626</f>
        <v>0.71423368572813606</v>
      </c>
      <c r="AN2626">
        <f>K2626/W2626</f>
        <v>4.0919178211336935E-2</v>
      </c>
      <c r="AO2626">
        <f>L2626/X2626</f>
        <v>4.0527021373407073E-2</v>
      </c>
      <c r="AP2626">
        <f>IF(OR(Q2626&lt;0, Q2626="NA"), 0, 1)</f>
        <v>1</v>
      </c>
      <c r="AQ2626">
        <f>IF(OR(S2626&lt;0, S2626="NA"), 0, 1)</f>
        <v>0</v>
      </c>
      <c r="AR2626">
        <f>IFERROR(IF((AF2626-AG2626)&gt;0,1,0),0)</f>
        <v>1</v>
      </c>
      <c r="AS2626">
        <f>IFERROR(IF((S2626-Q2626)&gt;0,1,0),0)</f>
        <v>0</v>
      </c>
      <c r="AT2626">
        <f>IFERROR(IF((AH2626-AI2626)&lt;0,1,0),0)</f>
        <v>0</v>
      </c>
      <c r="AU2626">
        <f>IFERROR(IF((AJ2626-AK2626)&gt;0,1,0),0)</f>
        <v>0</v>
      </c>
      <c r="AV2626">
        <f>IFERROR(IF((AL2626-AM2626)&gt;0,1,0),0)</f>
        <v>0</v>
      </c>
      <c r="AW2626">
        <f>IFERROR(IF((AN2626-AO2626)&gt;0,1,0),0)</f>
        <v>1</v>
      </c>
      <c r="AX2626">
        <f>IFERROR(IF((AC2626-AD2626)&lt;0,1,0),0)</f>
        <v>1</v>
      </c>
      <c r="AY2626">
        <f>SUM(AP2626:AX2626)</f>
        <v>4</v>
      </c>
    </row>
    <row r="2627" spans="1:51" x14ac:dyDescent="0.45">
      <c r="A2627" s="1" t="s">
        <v>4011</v>
      </c>
      <c r="B2627" s="2">
        <v>4104139</v>
      </c>
      <c r="C2627" s="3" t="s">
        <v>5335</v>
      </c>
      <c r="D2627" s="5">
        <v>77.400000000000006</v>
      </c>
      <c r="E2627" s="5">
        <v>19024.304979600001</v>
      </c>
      <c r="F2627" s="3" t="s">
        <v>4500</v>
      </c>
      <c r="G2627" s="3" t="s">
        <v>4574</v>
      </c>
      <c r="H2627" s="3" t="s">
        <v>4580</v>
      </c>
      <c r="I2627" s="3" t="s">
        <v>4581</v>
      </c>
      <c r="J2627" s="3" t="s">
        <v>4758</v>
      </c>
      <c r="K2627" s="6">
        <v>3632300</v>
      </c>
      <c r="L2627" s="6">
        <v>3713800</v>
      </c>
      <c r="M2627" s="6">
        <v>737700</v>
      </c>
      <c r="N2627" s="6">
        <v>766300</v>
      </c>
      <c r="O2627" s="6">
        <v>493100</v>
      </c>
      <c r="P2627" s="6">
        <v>506600</v>
      </c>
      <c r="Q2627" s="6">
        <v>1477200</v>
      </c>
      <c r="R2627" s="6">
        <v>1511500</v>
      </c>
      <c r="S2627" s="6">
        <v>515200</v>
      </c>
      <c r="T2627" s="6">
        <v>567400</v>
      </c>
      <c r="U2627" s="6">
        <v>1390200</v>
      </c>
      <c r="V2627" s="6">
        <v>1389700</v>
      </c>
      <c r="W2627" s="6">
        <v>9866700</v>
      </c>
      <c r="X2627" s="6">
        <v>9597800</v>
      </c>
      <c r="Y2627" s="6">
        <v>2310700</v>
      </c>
      <c r="Z2627" s="6">
        <v>1965100</v>
      </c>
      <c r="AA2627" s="6">
        <v>1986600</v>
      </c>
      <c r="AB2627" s="6">
        <v>1977900</v>
      </c>
      <c r="AC2627" s="6">
        <v>245800000</v>
      </c>
      <c r="AD2627" s="6">
        <v>245400000</v>
      </c>
      <c r="AF2627">
        <f>Q2627/W2627</f>
        <v>0.14971571041989723</v>
      </c>
      <c r="AG2627">
        <f>R2627/X2627</f>
        <v>0.15748400675154722</v>
      </c>
      <c r="AH2627">
        <f>U2627/W2627</f>
        <v>0.14089817264130863</v>
      </c>
      <c r="AI2627">
        <f>V2627/X2627</f>
        <v>0.14479359853299714</v>
      </c>
      <c r="AJ2627">
        <f>Y2627/AA2627</f>
        <v>1.1631430584918958</v>
      </c>
      <c r="AK2627">
        <f>Z2627/AB2627</f>
        <v>0.99352848981242736</v>
      </c>
      <c r="AL2627">
        <f>O2627/K2627</f>
        <v>0.13575420532445007</v>
      </c>
      <c r="AM2627">
        <f>P2627/L2627</f>
        <v>0.13641014594216166</v>
      </c>
      <c r="AN2627">
        <f>K2627/W2627</f>
        <v>0.36813726980652095</v>
      </c>
      <c r="AO2627">
        <f>L2627/X2627</f>
        <v>0.38694284106774468</v>
      </c>
      <c r="AP2627">
        <f>IF(OR(Q2627&lt;0, Q2627="NA"), 0, 1)</f>
        <v>1</v>
      </c>
      <c r="AQ2627">
        <f>IF(OR(S2627&lt;0, S2627="NA"), 0, 1)</f>
        <v>1</v>
      </c>
      <c r="AR2627">
        <f>IFERROR(IF((AF2627-AG2627)&gt;0,1,0),0)</f>
        <v>0</v>
      </c>
      <c r="AS2627">
        <f>IFERROR(IF((S2627-Q2627)&gt;0,1,0),0)</f>
        <v>0</v>
      </c>
      <c r="AT2627">
        <f>IFERROR(IF((AH2627-AI2627)&lt;0,1,0),0)</f>
        <v>1</v>
      </c>
      <c r="AU2627">
        <f>IFERROR(IF((AJ2627-AK2627)&gt;0,1,0),0)</f>
        <v>1</v>
      </c>
      <c r="AV2627">
        <f>IFERROR(IF((AL2627-AM2627)&gt;0,1,0),0)</f>
        <v>0</v>
      </c>
      <c r="AW2627">
        <f>IFERROR(IF((AN2627-AO2627)&gt;0,1,0),0)</f>
        <v>0</v>
      </c>
      <c r="AX2627">
        <f>IFERROR(IF((AC2627-AD2627)&lt;0,1,0),0)</f>
        <v>0</v>
      </c>
      <c r="AY2627">
        <f>SUM(AP2627:AX2627)</f>
        <v>4</v>
      </c>
    </row>
    <row r="2628" spans="1:51" x14ac:dyDescent="0.45">
      <c r="A2628" s="1" t="s">
        <v>4031</v>
      </c>
      <c r="B2628" s="2">
        <v>4206395</v>
      </c>
      <c r="C2628" s="3" t="s">
        <v>5336</v>
      </c>
      <c r="D2628" s="5">
        <v>16.420000000000002</v>
      </c>
      <c r="E2628" s="5">
        <v>180.69689485999999</v>
      </c>
      <c r="F2628" s="3" t="s">
        <v>4500</v>
      </c>
      <c r="G2628" s="3" t="s">
        <v>4501</v>
      </c>
      <c r="H2628" s="3" t="s">
        <v>4533</v>
      </c>
      <c r="I2628" s="3" t="s">
        <v>4618</v>
      </c>
      <c r="J2628" s="3" t="s">
        <v>4620</v>
      </c>
      <c r="K2628" s="6">
        <v>356135</v>
      </c>
      <c r="L2628" s="6">
        <v>350809</v>
      </c>
      <c r="M2628" s="6">
        <v>-5192</v>
      </c>
      <c r="N2628" s="6">
        <v>-9156</v>
      </c>
      <c r="O2628" s="6">
        <v>-50268</v>
      </c>
      <c r="P2628" s="6">
        <v>-55548</v>
      </c>
      <c r="Q2628" s="6">
        <v>-90759</v>
      </c>
      <c r="R2628" s="6">
        <v>-91234</v>
      </c>
      <c r="S2628" s="6">
        <v>-5947</v>
      </c>
      <c r="T2628" s="6">
        <v>-8319</v>
      </c>
      <c r="U2628" s="6">
        <v>605030</v>
      </c>
      <c r="V2628" s="6">
        <v>543363</v>
      </c>
      <c r="W2628" s="6">
        <v>799027</v>
      </c>
      <c r="X2628" s="6">
        <v>758211</v>
      </c>
      <c r="Y2628" s="6">
        <v>221582</v>
      </c>
      <c r="Z2628" s="6">
        <v>188946</v>
      </c>
      <c r="AA2628" s="6">
        <v>198872</v>
      </c>
      <c r="AB2628" s="6">
        <v>204191</v>
      </c>
      <c r="AC2628" s="6">
        <v>10985238</v>
      </c>
      <c r="AD2628" s="6">
        <v>10957269</v>
      </c>
      <c r="AF2628">
        <f>Q2628/W2628</f>
        <v>-0.11358690006720674</v>
      </c>
      <c r="AG2628">
        <f>R2628/X2628</f>
        <v>-0.12032798258004698</v>
      </c>
      <c r="AH2628">
        <f>U2628/W2628</f>
        <v>0.75720845478313004</v>
      </c>
      <c r="AI2628">
        <f>V2628/X2628</f>
        <v>0.71663824449922253</v>
      </c>
      <c r="AJ2628">
        <f>Y2628/AA2628</f>
        <v>1.1141940544671949</v>
      </c>
      <c r="AK2628">
        <f>Z2628/AB2628</f>
        <v>0.92533951055629293</v>
      </c>
      <c r="AL2628">
        <f>O2628/K2628</f>
        <v>-0.14114872169261655</v>
      </c>
      <c r="AM2628">
        <f>P2628/L2628</f>
        <v>-0.15834257387923342</v>
      </c>
      <c r="AN2628">
        <f>K2628/W2628</f>
        <v>0.445710845816224</v>
      </c>
      <c r="AO2628">
        <f>L2628/X2628</f>
        <v>0.46267991363881555</v>
      </c>
      <c r="AP2628">
        <f>IF(OR(Q2628&lt;0, Q2628="NA"), 0, 1)</f>
        <v>0</v>
      </c>
      <c r="AQ2628">
        <f>IF(OR(S2628&lt;0, S2628="NA"), 0, 1)</f>
        <v>0</v>
      </c>
      <c r="AR2628">
        <f>IFERROR(IF((AF2628-AG2628)&gt;0,1,0),0)</f>
        <v>1</v>
      </c>
      <c r="AS2628">
        <f>IFERROR(IF((S2628-Q2628)&gt;0,1,0),0)</f>
        <v>1</v>
      </c>
      <c r="AT2628">
        <f>IFERROR(IF((AH2628-AI2628)&lt;0,1,0),0)</f>
        <v>0</v>
      </c>
      <c r="AU2628">
        <f>IFERROR(IF((AJ2628-AK2628)&gt;0,1,0),0)</f>
        <v>1</v>
      </c>
      <c r="AV2628">
        <f>IFERROR(IF((AL2628-AM2628)&gt;0,1,0),0)</f>
        <v>1</v>
      </c>
      <c r="AW2628">
        <f>IFERROR(IF((AN2628-AO2628)&gt;0,1,0),0)</f>
        <v>0</v>
      </c>
      <c r="AX2628">
        <f>IFERROR(IF((AC2628-AD2628)&lt;0,1,0),0)</f>
        <v>0</v>
      </c>
      <c r="AY2628">
        <f>SUM(AP2628:AX2628)</f>
        <v>4</v>
      </c>
    </row>
    <row r="2629" spans="1:51" x14ac:dyDescent="0.45">
      <c r="A2629" s="1" t="s">
        <v>4037</v>
      </c>
      <c r="B2629" s="2">
        <v>4008676</v>
      </c>
      <c r="C2629" s="3" t="s">
        <v>5335</v>
      </c>
      <c r="D2629" s="7">
        <v>11.27</v>
      </c>
      <c r="E2629" s="5">
        <v>158.95496512</v>
      </c>
      <c r="F2629" s="3" t="s">
        <v>4485</v>
      </c>
      <c r="G2629" s="3" t="s">
        <v>4486</v>
      </c>
      <c r="H2629" s="3" t="s">
        <v>4598</v>
      </c>
      <c r="I2629" s="3" t="s">
        <v>4661</v>
      </c>
      <c r="J2629" s="3" t="s">
        <v>5295</v>
      </c>
      <c r="K2629" s="6">
        <v>304470</v>
      </c>
      <c r="L2629" s="6">
        <v>295127</v>
      </c>
      <c r="M2629" s="6">
        <v>23097</v>
      </c>
      <c r="N2629" s="6">
        <v>25830</v>
      </c>
      <c r="O2629" s="6">
        <v>12366</v>
      </c>
      <c r="P2629" s="6">
        <v>15849</v>
      </c>
      <c r="Q2629" s="6">
        <v>9557</v>
      </c>
      <c r="R2629" s="6">
        <v>11246</v>
      </c>
      <c r="S2629" s="6">
        <v>19570</v>
      </c>
      <c r="T2629" s="6">
        <v>33716</v>
      </c>
      <c r="U2629" s="6">
        <v>27794</v>
      </c>
      <c r="V2629" s="6">
        <v>23811</v>
      </c>
      <c r="W2629" s="6">
        <v>323547</v>
      </c>
      <c r="X2629" s="6">
        <v>312058</v>
      </c>
      <c r="Y2629" s="6">
        <v>230247</v>
      </c>
      <c r="Z2629" s="6">
        <v>219631</v>
      </c>
      <c r="AA2629" s="6">
        <v>103369</v>
      </c>
      <c r="AB2629" s="6">
        <v>99516</v>
      </c>
      <c r="AC2629" s="6">
        <v>14104256</v>
      </c>
      <c r="AD2629" s="6">
        <v>13995024</v>
      </c>
      <c r="AF2629">
        <f>Q2629/W2629</f>
        <v>2.9538212377181676E-2</v>
      </c>
      <c r="AG2629">
        <f>R2629/X2629</f>
        <v>3.6038172391029875E-2</v>
      </c>
      <c r="AH2629">
        <f>U2629/W2629</f>
        <v>8.5904057215798635E-2</v>
      </c>
      <c r="AI2629">
        <f>V2629/X2629</f>
        <v>7.6303123137365494E-2</v>
      </c>
      <c r="AJ2629">
        <f>Y2629/AA2629</f>
        <v>2.2274279522874361</v>
      </c>
      <c r="AK2629">
        <f>Z2629/AB2629</f>
        <v>2.2069918405080591</v>
      </c>
      <c r="AL2629">
        <f>O2629/K2629</f>
        <v>4.0614838900384274E-2</v>
      </c>
      <c r="AM2629">
        <f>P2629/L2629</f>
        <v>5.3702304431651457E-2</v>
      </c>
      <c r="AN2629">
        <f>K2629/W2629</f>
        <v>0.94103793266511515</v>
      </c>
      <c r="AO2629">
        <f>L2629/X2629</f>
        <v>0.94574406039902836</v>
      </c>
      <c r="AP2629">
        <f>IF(OR(Q2629&lt;0, Q2629="NA"), 0, 1)</f>
        <v>1</v>
      </c>
      <c r="AQ2629">
        <f>IF(OR(S2629&lt;0, S2629="NA"), 0, 1)</f>
        <v>1</v>
      </c>
      <c r="AR2629">
        <f>IFERROR(IF((AF2629-AG2629)&gt;0,1,0),0)</f>
        <v>0</v>
      </c>
      <c r="AS2629">
        <f>IFERROR(IF((S2629-Q2629)&gt;0,1,0),0)</f>
        <v>1</v>
      </c>
      <c r="AT2629">
        <f>IFERROR(IF((AH2629-AI2629)&lt;0,1,0),0)</f>
        <v>0</v>
      </c>
      <c r="AU2629">
        <f>IFERROR(IF((AJ2629-AK2629)&gt;0,1,0),0)</f>
        <v>1</v>
      </c>
      <c r="AV2629">
        <f>IFERROR(IF((AL2629-AM2629)&gt;0,1,0),0)</f>
        <v>0</v>
      </c>
      <c r="AW2629">
        <f>IFERROR(IF((AN2629-AO2629)&gt;0,1,0),0)</f>
        <v>0</v>
      </c>
      <c r="AX2629">
        <f>IFERROR(IF((AC2629-AD2629)&lt;0,1,0),0)</f>
        <v>0</v>
      </c>
      <c r="AY2629">
        <f>SUM(AP2629:AX2629)</f>
        <v>4</v>
      </c>
    </row>
    <row r="2630" spans="1:51" x14ac:dyDescent="0.45">
      <c r="A2630" s="1" t="s">
        <v>4038</v>
      </c>
      <c r="B2630" s="2">
        <v>5262832</v>
      </c>
      <c r="C2630" s="3" t="s">
        <v>5335</v>
      </c>
      <c r="D2630" s="5">
        <v>52.34</v>
      </c>
      <c r="E2630" s="5">
        <v>3118.5341798999998</v>
      </c>
      <c r="F2630" s="3" t="s">
        <v>4470</v>
      </c>
      <c r="G2630" s="3" t="s">
        <v>4471</v>
      </c>
      <c r="H2630" s="3" t="s">
        <v>4489</v>
      </c>
      <c r="I2630" s="3" t="s">
        <v>4489</v>
      </c>
      <c r="J2630" s="3" t="s">
        <v>4495</v>
      </c>
      <c r="K2630" s="6">
        <v>312974</v>
      </c>
      <c r="L2630" s="6">
        <v>295210</v>
      </c>
      <c r="M2630" s="6">
        <v>-147069</v>
      </c>
      <c r="N2630" s="6">
        <v>-156666</v>
      </c>
      <c r="O2630" s="6">
        <v>-175901</v>
      </c>
      <c r="P2630" s="6">
        <v>-189942</v>
      </c>
      <c r="Q2630" s="6">
        <v>-208726</v>
      </c>
      <c r="R2630" s="6">
        <v>-220314</v>
      </c>
      <c r="S2630" s="6">
        <v>-64094</v>
      </c>
      <c r="T2630" s="6">
        <v>-69478</v>
      </c>
      <c r="U2630" s="6" t="s">
        <v>4474</v>
      </c>
      <c r="V2630" s="6" t="s">
        <v>4474</v>
      </c>
      <c r="W2630" s="6">
        <v>614323</v>
      </c>
      <c r="X2630" s="6">
        <v>638118</v>
      </c>
      <c r="Y2630" s="6">
        <v>346776</v>
      </c>
      <c r="Z2630" s="6">
        <v>361831</v>
      </c>
      <c r="AA2630" s="6">
        <v>71006</v>
      </c>
      <c r="AB2630" s="6">
        <v>73757</v>
      </c>
      <c r="AC2630" s="6">
        <v>58877000</v>
      </c>
      <c r="AD2630" s="6">
        <v>58519000</v>
      </c>
      <c r="AF2630">
        <f>Q2630/W2630</f>
        <v>-0.33976588862862045</v>
      </c>
      <c r="AG2630">
        <f>R2630/X2630</f>
        <v>-0.34525589311067861</v>
      </c>
      <c r="AH2630" t="e">
        <f>U2630/W2630</f>
        <v>#VALUE!</v>
      </c>
      <c r="AI2630" t="e">
        <f>V2630/X2630</f>
        <v>#VALUE!</v>
      </c>
      <c r="AJ2630">
        <f>Y2630/AA2630</f>
        <v>4.883756302284314</v>
      </c>
      <c r="AK2630">
        <f>Z2630/AB2630</f>
        <v>4.9057174234309961</v>
      </c>
      <c r="AL2630">
        <f>O2630/K2630</f>
        <v>-0.56203071181631703</v>
      </c>
      <c r="AM2630">
        <f>P2630/L2630</f>
        <v>-0.6434131635107212</v>
      </c>
      <c r="AN2630">
        <f>K2630/W2630</f>
        <v>0.50946163500308472</v>
      </c>
      <c r="AO2630">
        <f>L2630/X2630</f>
        <v>0.46262603468324043</v>
      </c>
      <c r="AP2630">
        <f>IF(OR(Q2630&lt;0, Q2630="NA"), 0, 1)</f>
        <v>0</v>
      </c>
      <c r="AQ2630">
        <f>IF(OR(S2630&lt;0, S2630="NA"), 0, 1)</f>
        <v>0</v>
      </c>
      <c r="AR2630">
        <f>IFERROR(IF((AF2630-AG2630)&gt;0,1,0),0)</f>
        <v>1</v>
      </c>
      <c r="AS2630">
        <f>IFERROR(IF((S2630-Q2630)&gt;0,1,0),0)</f>
        <v>1</v>
      </c>
      <c r="AT2630">
        <f>IFERROR(IF((AH2630-AI2630)&lt;0,1,0),0)</f>
        <v>0</v>
      </c>
      <c r="AU2630">
        <f>IFERROR(IF((AJ2630-AK2630)&gt;0,1,0),0)</f>
        <v>0</v>
      </c>
      <c r="AV2630">
        <f>IFERROR(IF((AL2630-AM2630)&gt;0,1,0),0)</f>
        <v>1</v>
      </c>
      <c r="AW2630">
        <f>IFERROR(IF((AN2630-AO2630)&gt;0,1,0),0)</f>
        <v>1</v>
      </c>
      <c r="AX2630">
        <f>IFERROR(IF((AC2630-AD2630)&lt;0,1,0),0)</f>
        <v>0</v>
      </c>
      <c r="AY2630">
        <f>SUM(AP2630:AX2630)</f>
        <v>4</v>
      </c>
    </row>
    <row r="2631" spans="1:51" x14ac:dyDescent="0.45">
      <c r="A2631" s="1" t="s">
        <v>4053</v>
      </c>
      <c r="B2631" s="2">
        <v>103025</v>
      </c>
      <c r="C2631" s="3" t="s">
        <v>5337</v>
      </c>
      <c r="D2631" s="5">
        <v>40.5</v>
      </c>
      <c r="E2631" s="5">
        <v>13363.387897500001</v>
      </c>
      <c r="F2631" s="3" t="s">
        <v>4525</v>
      </c>
      <c r="G2631" s="3" t="s">
        <v>4526</v>
      </c>
      <c r="H2631" s="3" t="s">
        <v>4693</v>
      </c>
      <c r="I2631" s="3" t="s">
        <v>4728</v>
      </c>
      <c r="J2631" s="3" t="s">
        <v>4528</v>
      </c>
      <c r="K2631" s="6">
        <v>1689695</v>
      </c>
      <c r="L2631" s="6">
        <v>1669643</v>
      </c>
      <c r="M2631" s="6">
        <v>1030141</v>
      </c>
      <c r="N2631" s="6">
        <v>1033455</v>
      </c>
      <c r="O2631" s="6">
        <v>331455</v>
      </c>
      <c r="P2631" s="6">
        <v>337831</v>
      </c>
      <c r="Q2631" s="6">
        <v>137361</v>
      </c>
      <c r="R2631" s="6">
        <v>148703</v>
      </c>
      <c r="S2631" s="6">
        <v>855383</v>
      </c>
      <c r="T2631" s="6">
        <v>828737</v>
      </c>
      <c r="U2631" s="6">
        <v>5527140</v>
      </c>
      <c r="V2631" s="6">
        <v>5234117</v>
      </c>
      <c r="W2631" s="6">
        <v>11079764</v>
      </c>
      <c r="X2631" s="6">
        <v>11117805</v>
      </c>
      <c r="Y2631" s="6" t="s">
        <v>4474</v>
      </c>
      <c r="Z2631" s="6" t="s">
        <v>4474</v>
      </c>
      <c r="AA2631" s="6" t="s">
        <v>4474</v>
      </c>
      <c r="AB2631" s="6" t="s">
        <v>4474</v>
      </c>
      <c r="AC2631" s="6">
        <v>329926696</v>
      </c>
      <c r="AD2631" s="6">
        <v>329539663</v>
      </c>
      <c r="AF2631">
        <f>Q2631/W2631</f>
        <v>1.2397466227620011E-2</v>
      </c>
      <c r="AG2631">
        <f>R2631/X2631</f>
        <v>1.3375212103468266E-2</v>
      </c>
      <c r="AH2631">
        <f>U2631/W2631</f>
        <v>0.49884997550489341</v>
      </c>
      <c r="AI2631">
        <f>V2631/X2631</f>
        <v>0.4707869044294265</v>
      </c>
      <c r="AJ2631" t="e">
        <f>Y2631/AA2631</f>
        <v>#VALUE!</v>
      </c>
      <c r="AK2631" t="e">
        <f>Z2631/AB2631</f>
        <v>#VALUE!</v>
      </c>
      <c r="AL2631">
        <f>O2631/K2631</f>
        <v>0.19616262106474838</v>
      </c>
      <c r="AM2631">
        <f>P2631/L2631</f>
        <v>0.20233726611018044</v>
      </c>
      <c r="AN2631">
        <f>K2631/W2631</f>
        <v>0.15250279699098285</v>
      </c>
      <c r="AO2631">
        <f>L2631/X2631</f>
        <v>0.15017739562800392</v>
      </c>
      <c r="AP2631">
        <f>IF(OR(Q2631&lt;0, Q2631="NA"), 0, 1)</f>
        <v>1</v>
      </c>
      <c r="AQ2631">
        <f>IF(OR(S2631&lt;0, S2631="NA"), 0, 1)</f>
        <v>1</v>
      </c>
      <c r="AR2631">
        <f>IFERROR(IF((AF2631-AG2631)&gt;0,1,0),0)</f>
        <v>0</v>
      </c>
      <c r="AS2631">
        <f>IFERROR(IF((S2631-Q2631)&gt;0,1,0),0)</f>
        <v>1</v>
      </c>
      <c r="AT2631">
        <f>IFERROR(IF((AH2631-AI2631)&lt;0,1,0),0)</f>
        <v>0</v>
      </c>
      <c r="AU2631">
        <f>IFERROR(IF((AJ2631-AK2631)&gt;0,1,0),0)</f>
        <v>0</v>
      </c>
      <c r="AV2631">
        <f>IFERROR(IF((AL2631-AM2631)&gt;0,1,0),0)</f>
        <v>0</v>
      </c>
      <c r="AW2631">
        <f>IFERROR(IF((AN2631-AO2631)&gt;0,1,0),0)</f>
        <v>1</v>
      </c>
      <c r="AX2631">
        <f>IFERROR(IF((AC2631-AD2631)&lt;0,1,0),0)</f>
        <v>0</v>
      </c>
      <c r="AY2631">
        <f>SUM(AP2631:AX2631)</f>
        <v>4</v>
      </c>
    </row>
    <row r="2632" spans="1:51" x14ac:dyDescent="0.45">
      <c r="A2632" s="1" t="s">
        <v>4055</v>
      </c>
      <c r="B2632" s="2">
        <v>4981287</v>
      </c>
      <c r="C2632" s="3" t="s">
        <v>5336</v>
      </c>
      <c r="D2632" s="5">
        <v>271.93</v>
      </c>
      <c r="E2632" s="5">
        <v>2086.88953059</v>
      </c>
      <c r="F2632" s="3" t="s">
        <v>4470</v>
      </c>
      <c r="G2632" s="3" t="s">
        <v>4512</v>
      </c>
      <c r="H2632" s="3" t="s">
        <v>4513</v>
      </c>
      <c r="I2632" s="3" t="s">
        <v>4643</v>
      </c>
      <c r="J2632" s="3" t="s">
        <v>4669</v>
      </c>
      <c r="K2632" s="6">
        <v>461848</v>
      </c>
      <c r="L2632" s="6">
        <v>417468</v>
      </c>
      <c r="M2632" s="6">
        <v>87066</v>
      </c>
      <c r="N2632" s="6">
        <v>75429</v>
      </c>
      <c r="O2632" s="6">
        <v>74047</v>
      </c>
      <c r="P2632" s="6">
        <v>63598</v>
      </c>
      <c r="Q2632" s="6">
        <v>54214</v>
      </c>
      <c r="R2632" s="6">
        <v>49547</v>
      </c>
      <c r="S2632" s="6">
        <v>54870</v>
      </c>
      <c r="T2632" s="6">
        <v>53102</v>
      </c>
      <c r="U2632" s="6">
        <v>199500</v>
      </c>
      <c r="V2632" s="6">
        <v>35200</v>
      </c>
      <c r="W2632" s="6">
        <v>638508</v>
      </c>
      <c r="X2632" s="6">
        <v>422396</v>
      </c>
      <c r="Y2632" s="6">
        <v>201007</v>
      </c>
      <c r="Z2632" s="6">
        <v>162161</v>
      </c>
      <c r="AA2632" s="6">
        <v>78347</v>
      </c>
      <c r="AB2632" s="6">
        <v>51787</v>
      </c>
      <c r="AC2632" s="6">
        <v>7674363</v>
      </c>
      <c r="AD2632" s="6">
        <v>7674363</v>
      </c>
      <c r="AF2632">
        <f>Q2632/W2632</f>
        <v>8.4907315178509898E-2</v>
      </c>
      <c r="AG2632">
        <f>R2632/X2632</f>
        <v>0.1172998797337096</v>
      </c>
      <c r="AH2632">
        <f>U2632/W2632</f>
        <v>0.31244714240072169</v>
      </c>
      <c r="AI2632">
        <f>V2632/X2632</f>
        <v>8.3334122482220482E-2</v>
      </c>
      <c r="AJ2632">
        <f>Y2632/AA2632</f>
        <v>2.5655991933322273</v>
      </c>
      <c r="AK2632">
        <f>Z2632/AB2632</f>
        <v>3.1313070847896189</v>
      </c>
      <c r="AL2632">
        <f>O2632/K2632</f>
        <v>0.16032764026259722</v>
      </c>
      <c r="AM2632">
        <f>P2632/L2632</f>
        <v>0.15234221545124416</v>
      </c>
      <c r="AN2632">
        <f>K2632/W2632</f>
        <v>0.72332374848866421</v>
      </c>
      <c r="AO2632">
        <f>L2632/X2632</f>
        <v>0.98833322285248915</v>
      </c>
      <c r="AP2632">
        <f>IF(OR(Q2632&lt;0, Q2632="NA"), 0, 1)</f>
        <v>1</v>
      </c>
      <c r="AQ2632">
        <f>IF(OR(S2632&lt;0, S2632="NA"), 0, 1)</f>
        <v>1</v>
      </c>
      <c r="AR2632">
        <f>IFERROR(IF((AF2632-AG2632)&gt;0,1,0),0)</f>
        <v>0</v>
      </c>
      <c r="AS2632">
        <f>IFERROR(IF((S2632-Q2632)&gt;0,1,0),0)</f>
        <v>1</v>
      </c>
      <c r="AT2632">
        <f>IFERROR(IF((AH2632-AI2632)&lt;0,1,0),0)</f>
        <v>0</v>
      </c>
      <c r="AU2632">
        <f>IFERROR(IF((AJ2632-AK2632)&gt;0,1,0),0)</f>
        <v>0</v>
      </c>
      <c r="AV2632">
        <f>IFERROR(IF((AL2632-AM2632)&gt;0,1,0),0)</f>
        <v>1</v>
      </c>
      <c r="AW2632">
        <f>IFERROR(IF((AN2632-AO2632)&gt;0,1,0),0)</f>
        <v>0</v>
      </c>
      <c r="AX2632">
        <f>IFERROR(IF((AC2632-AD2632)&lt;0,1,0),0)</f>
        <v>0</v>
      </c>
      <c r="AY2632">
        <f>SUM(AP2632:AX2632)</f>
        <v>4</v>
      </c>
    </row>
    <row r="2633" spans="1:51" x14ac:dyDescent="0.45">
      <c r="A2633" s="1" t="s">
        <v>4056</v>
      </c>
      <c r="B2633" s="2">
        <v>4057537</v>
      </c>
      <c r="C2633" s="3" t="s">
        <v>5337</v>
      </c>
      <c r="D2633" s="5">
        <v>30.23</v>
      </c>
      <c r="E2633" s="5">
        <v>6490.5800947799999</v>
      </c>
      <c r="F2633" s="3" t="s">
        <v>4651</v>
      </c>
      <c r="G2633" s="3" t="s">
        <v>4651</v>
      </c>
      <c r="H2633" s="3" t="s">
        <v>4783</v>
      </c>
      <c r="I2633" s="3" t="s">
        <v>4783</v>
      </c>
      <c r="J2633" s="3" t="s">
        <v>4784</v>
      </c>
      <c r="K2633" s="6">
        <v>7210000</v>
      </c>
      <c r="L2633" s="6">
        <v>7372000</v>
      </c>
      <c r="M2633" s="6">
        <v>1641000</v>
      </c>
      <c r="N2633" s="6">
        <v>1849000</v>
      </c>
      <c r="O2633" s="6">
        <v>1090000</v>
      </c>
      <c r="P2633" s="6">
        <v>1300000</v>
      </c>
      <c r="Q2633" s="6">
        <v>269000</v>
      </c>
      <c r="R2633" s="6">
        <v>673000</v>
      </c>
      <c r="S2633" s="6">
        <v>1182000</v>
      </c>
      <c r="T2633" s="6">
        <v>1281000</v>
      </c>
      <c r="U2633" s="6">
        <v>6391000</v>
      </c>
      <c r="V2633" s="6">
        <v>6288000</v>
      </c>
      <c r="W2633" s="6">
        <v>15098000</v>
      </c>
      <c r="X2633" s="6">
        <v>15066000</v>
      </c>
      <c r="Y2633" s="6">
        <v>1651000</v>
      </c>
      <c r="Z2633" s="6">
        <v>1716000</v>
      </c>
      <c r="AA2633" s="6">
        <v>2060000</v>
      </c>
      <c r="AB2633" s="6">
        <v>1886000</v>
      </c>
      <c r="AC2633" s="6">
        <v>214685612</v>
      </c>
      <c r="AD2633" s="6">
        <v>214688629</v>
      </c>
      <c r="AF2633">
        <f>Q2633/W2633</f>
        <v>1.7816929394621803E-2</v>
      </c>
      <c r="AG2633">
        <f>R2633/X2633</f>
        <v>4.4670118146820655E-2</v>
      </c>
      <c r="AH2633">
        <f>U2633/W2633</f>
        <v>0.4233010994833753</v>
      </c>
      <c r="AI2633">
        <f>V2633/X2633</f>
        <v>0.41736360015929908</v>
      </c>
      <c r="AJ2633">
        <f>Y2633/AA2633</f>
        <v>0.80145631067961165</v>
      </c>
      <c r="AK2633">
        <f>Z2633/AB2633</f>
        <v>0.90986214209968186</v>
      </c>
      <c r="AL2633">
        <f>O2633/K2633</f>
        <v>0.15117891816920942</v>
      </c>
      <c r="AM2633">
        <f>P2633/L2633</f>
        <v>0.17634291915355399</v>
      </c>
      <c r="AN2633">
        <f>K2633/W2633</f>
        <v>0.47754669492648033</v>
      </c>
      <c r="AO2633">
        <f>L2633/X2633</f>
        <v>0.48931368644630291</v>
      </c>
      <c r="AP2633">
        <f>IF(OR(Q2633&lt;0, Q2633="NA"), 0, 1)</f>
        <v>1</v>
      </c>
      <c r="AQ2633">
        <f>IF(OR(S2633&lt;0, S2633="NA"), 0, 1)</f>
        <v>1</v>
      </c>
      <c r="AR2633">
        <f>IFERROR(IF((AF2633-AG2633)&gt;0,1,0),0)</f>
        <v>0</v>
      </c>
      <c r="AS2633">
        <f>IFERROR(IF((S2633-Q2633)&gt;0,1,0),0)</f>
        <v>1</v>
      </c>
      <c r="AT2633">
        <f>IFERROR(IF((AH2633-AI2633)&lt;0,1,0),0)</f>
        <v>0</v>
      </c>
      <c r="AU2633">
        <f>IFERROR(IF((AJ2633-AK2633)&gt;0,1,0),0)</f>
        <v>0</v>
      </c>
      <c r="AV2633">
        <f>IFERROR(IF((AL2633-AM2633)&gt;0,1,0),0)</f>
        <v>0</v>
      </c>
      <c r="AW2633">
        <f>IFERROR(IF((AN2633-AO2633)&gt;0,1,0),0)</f>
        <v>0</v>
      </c>
      <c r="AX2633">
        <f>IFERROR(IF((AC2633-AD2633)&lt;0,1,0),0)</f>
        <v>1</v>
      </c>
      <c r="AY2633">
        <f>SUM(AP2633:AX2633)</f>
        <v>4</v>
      </c>
    </row>
    <row r="2634" spans="1:51" x14ac:dyDescent="0.45">
      <c r="A2634" s="1" t="s">
        <v>4057</v>
      </c>
      <c r="B2634" s="2">
        <v>4023192</v>
      </c>
      <c r="C2634" s="3" t="s">
        <v>5337</v>
      </c>
      <c r="D2634" s="5">
        <v>72.45</v>
      </c>
      <c r="E2634" s="5">
        <v>12965.25765924</v>
      </c>
      <c r="F2634" s="3" t="s">
        <v>4485</v>
      </c>
      <c r="G2634" s="3" t="s">
        <v>4607</v>
      </c>
      <c r="H2634" s="3" t="s">
        <v>4742</v>
      </c>
      <c r="I2634" s="3" t="s">
        <v>4743</v>
      </c>
      <c r="J2634" s="3" t="s">
        <v>5298</v>
      </c>
      <c r="K2634" s="6">
        <v>5642104</v>
      </c>
      <c r="L2634" s="6">
        <v>5633856</v>
      </c>
      <c r="M2634" s="6">
        <v>1665906</v>
      </c>
      <c r="N2634" s="6">
        <v>1741632</v>
      </c>
      <c r="O2634" s="6">
        <v>773279</v>
      </c>
      <c r="P2634" s="6">
        <v>892905</v>
      </c>
      <c r="Q2634" s="6">
        <v>480576</v>
      </c>
      <c r="R2634" s="6">
        <v>567286</v>
      </c>
      <c r="S2634" s="6">
        <v>1499603</v>
      </c>
      <c r="T2634" s="6">
        <v>1440962</v>
      </c>
      <c r="U2634" s="6">
        <v>6682399</v>
      </c>
      <c r="V2634" s="6">
        <v>6181923</v>
      </c>
      <c r="W2634" s="6">
        <v>20126551</v>
      </c>
      <c r="X2634" s="6">
        <v>19305427</v>
      </c>
      <c r="Y2634" s="6">
        <v>2274685</v>
      </c>
      <c r="Z2634" s="6">
        <v>2003703</v>
      </c>
      <c r="AA2634" s="6">
        <v>964139</v>
      </c>
      <c r="AB2634" s="6">
        <v>910723</v>
      </c>
      <c r="AC2634" s="6">
        <v>196077880</v>
      </c>
      <c r="AD2634" s="6">
        <v>196077880</v>
      </c>
      <c r="AF2634">
        <f>Q2634/W2634</f>
        <v>2.3877712579765901E-2</v>
      </c>
      <c r="AG2634">
        <f>R2634/X2634</f>
        <v>2.9384794234284483E-2</v>
      </c>
      <c r="AH2634">
        <f>U2634/W2634</f>
        <v>0.33201908265355551</v>
      </c>
      <c r="AI2634">
        <f>V2634/X2634</f>
        <v>0.32021684886845547</v>
      </c>
      <c r="AJ2634">
        <f>Y2634/AA2634</f>
        <v>2.3592915544335411</v>
      </c>
      <c r="AK2634">
        <f>Z2634/AB2634</f>
        <v>2.2001234184268981</v>
      </c>
      <c r="AL2634">
        <f>O2634/K2634</f>
        <v>0.13705507732576358</v>
      </c>
      <c r="AM2634">
        <f>P2634/L2634</f>
        <v>0.15848914136250553</v>
      </c>
      <c r="AN2634">
        <f>K2634/W2634</f>
        <v>0.28033138911878147</v>
      </c>
      <c r="AO2634">
        <f>L2634/X2634</f>
        <v>0.29182757781011526</v>
      </c>
      <c r="AP2634">
        <f>IF(OR(Q2634&lt;0, Q2634="NA"), 0, 1)</f>
        <v>1</v>
      </c>
      <c r="AQ2634">
        <f>IF(OR(S2634&lt;0, S2634="NA"), 0, 1)</f>
        <v>1</v>
      </c>
      <c r="AR2634">
        <f>IFERROR(IF((AF2634-AG2634)&gt;0,1,0),0)</f>
        <v>0</v>
      </c>
      <c r="AS2634">
        <f>IFERROR(IF((S2634-Q2634)&gt;0,1,0),0)</f>
        <v>1</v>
      </c>
      <c r="AT2634">
        <f>IFERROR(IF((AH2634-AI2634)&lt;0,1,0),0)</f>
        <v>0</v>
      </c>
      <c r="AU2634">
        <f>IFERROR(IF((AJ2634-AK2634)&gt;0,1,0),0)</f>
        <v>1</v>
      </c>
      <c r="AV2634">
        <f>IFERROR(IF((AL2634-AM2634)&gt;0,1,0),0)</f>
        <v>0</v>
      </c>
      <c r="AW2634">
        <f>IFERROR(IF((AN2634-AO2634)&gt;0,1,0),0)</f>
        <v>0</v>
      </c>
      <c r="AX2634">
        <f>IFERROR(IF((AC2634-AD2634)&lt;0,1,0),0)</f>
        <v>0</v>
      </c>
      <c r="AY2634">
        <f>SUM(AP2634:AX2634)</f>
        <v>4</v>
      </c>
    </row>
    <row r="2635" spans="1:51" x14ac:dyDescent="0.45">
      <c r="A2635" s="1" t="s">
        <v>4060</v>
      </c>
      <c r="B2635" s="2">
        <v>4107935</v>
      </c>
      <c r="C2635" s="3" t="s">
        <v>5335</v>
      </c>
      <c r="D2635" s="5">
        <v>418.44</v>
      </c>
      <c r="E2635" s="5">
        <v>19404.124800720001</v>
      </c>
      <c r="F2635" s="3" t="s">
        <v>4475</v>
      </c>
      <c r="G2635" s="3" t="s">
        <v>4476</v>
      </c>
      <c r="H2635" s="3" t="s">
        <v>4477</v>
      </c>
      <c r="I2635" s="3" t="s">
        <v>4478</v>
      </c>
      <c r="J2635" s="3" t="s">
        <v>5207</v>
      </c>
      <c r="K2635" s="6">
        <v>11362333</v>
      </c>
      <c r="L2635" s="6">
        <v>11321166</v>
      </c>
      <c r="M2635" s="6">
        <v>1824494</v>
      </c>
      <c r="N2635" s="6">
        <v>1827608</v>
      </c>
      <c r="O2635" s="6">
        <v>1565741</v>
      </c>
      <c r="P2635" s="6">
        <v>1574466</v>
      </c>
      <c r="Q2635" s="6">
        <v>1202217</v>
      </c>
      <c r="R2635" s="6">
        <v>1209521</v>
      </c>
      <c r="S2635" s="6">
        <v>1420296</v>
      </c>
      <c r="T2635" s="6">
        <v>1406337</v>
      </c>
      <c r="U2635" s="6" t="s">
        <v>4474</v>
      </c>
      <c r="V2635" s="6" t="s">
        <v>4474</v>
      </c>
      <c r="W2635" s="6">
        <v>5958486</v>
      </c>
      <c r="X2635" s="6">
        <v>5737408</v>
      </c>
      <c r="Y2635" s="6">
        <v>2954862</v>
      </c>
      <c r="Z2635" s="6">
        <v>2798741</v>
      </c>
      <c r="AA2635" s="6">
        <v>1816407</v>
      </c>
      <c r="AB2635" s="6">
        <v>1591234</v>
      </c>
      <c r="AC2635" s="6">
        <v>46569000</v>
      </c>
      <c r="AD2635" s="6">
        <v>47300000</v>
      </c>
      <c r="AF2635">
        <f>Q2635/W2635</f>
        <v>0.20176551560245337</v>
      </c>
      <c r="AG2635">
        <f>R2635/X2635</f>
        <v>0.21081314070744142</v>
      </c>
      <c r="AH2635" t="e">
        <f>U2635/W2635</f>
        <v>#VALUE!</v>
      </c>
      <c r="AI2635" t="e">
        <f>V2635/X2635</f>
        <v>#VALUE!</v>
      </c>
      <c r="AJ2635">
        <f>Y2635/AA2635</f>
        <v>1.6267620637885671</v>
      </c>
      <c r="AK2635">
        <f>Z2635/AB2635</f>
        <v>1.7588494212667654</v>
      </c>
      <c r="AL2635">
        <f>O2635/K2635</f>
        <v>0.13780101322501287</v>
      </c>
      <c r="AM2635">
        <f>P2635/L2635</f>
        <v>0.13907277748599392</v>
      </c>
      <c r="AN2635">
        <f>K2635/W2635</f>
        <v>1.9069161192960762</v>
      </c>
      <c r="AO2635">
        <f>L2635/X2635</f>
        <v>1.9732196141532901</v>
      </c>
      <c r="AP2635">
        <f>IF(OR(Q2635&lt;0, Q2635="NA"), 0, 1)</f>
        <v>1</v>
      </c>
      <c r="AQ2635">
        <f>IF(OR(S2635&lt;0, S2635="NA"), 0, 1)</f>
        <v>1</v>
      </c>
      <c r="AR2635">
        <f>IFERROR(IF((AF2635-AG2635)&gt;0,1,0),0)</f>
        <v>0</v>
      </c>
      <c r="AS2635">
        <f>IFERROR(IF((S2635-Q2635)&gt;0,1,0),0)</f>
        <v>1</v>
      </c>
      <c r="AT2635">
        <f>IFERROR(IF((AH2635-AI2635)&lt;0,1,0),0)</f>
        <v>0</v>
      </c>
      <c r="AU2635">
        <f>IFERROR(IF((AJ2635-AK2635)&gt;0,1,0),0)</f>
        <v>0</v>
      </c>
      <c r="AV2635">
        <f>IFERROR(IF((AL2635-AM2635)&gt;0,1,0),0)</f>
        <v>0</v>
      </c>
      <c r="AW2635">
        <f>IFERROR(IF((AN2635-AO2635)&gt;0,1,0),0)</f>
        <v>0</v>
      </c>
      <c r="AX2635">
        <f>IFERROR(IF((AC2635-AD2635)&lt;0,1,0),0)</f>
        <v>1</v>
      </c>
      <c r="AY2635">
        <f>SUM(AP2635:AX2635)</f>
        <v>4</v>
      </c>
    </row>
    <row r="2636" spans="1:51" x14ac:dyDescent="0.45">
      <c r="A2636" s="1" t="s">
        <v>4066</v>
      </c>
      <c r="B2636" s="2">
        <v>100473</v>
      </c>
      <c r="C2636" s="3" t="s">
        <v>5335</v>
      </c>
      <c r="D2636" s="5">
        <v>120.55</v>
      </c>
      <c r="E2636" s="5">
        <v>5882.6523036500002</v>
      </c>
      <c r="F2636" s="3" t="s">
        <v>4480</v>
      </c>
      <c r="G2636" s="3" t="s">
        <v>4481</v>
      </c>
      <c r="H2636" s="3" t="s">
        <v>4481</v>
      </c>
      <c r="I2636" s="3" t="s">
        <v>4482</v>
      </c>
      <c r="J2636" s="3" t="s">
        <v>4484</v>
      </c>
      <c r="K2636" s="6">
        <v>1558700</v>
      </c>
      <c r="L2636" s="6">
        <v>1509285</v>
      </c>
      <c r="M2636" s="6" t="s">
        <v>4474</v>
      </c>
      <c r="N2636" s="6" t="s">
        <v>4474</v>
      </c>
      <c r="O2636" s="6">
        <v>1627454</v>
      </c>
      <c r="P2636" s="6">
        <v>1550346</v>
      </c>
      <c r="Q2636" s="6">
        <v>392169</v>
      </c>
      <c r="R2636" s="6">
        <v>379080</v>
      </c>
      <c r="S2636" s="6">
        <v>377136</v>
      </c>
      <c r="T2636" s="6">
        <v>485706</v>
      </c>
      <c r="U2636" s="6">
        <v>308292</v>
      </c>
      <c r="V2636" s="6">
        <v>308072</v>
      </c>
      <c r="W2636" s="6">
        <v>47496428</v>
      </c>
      <c r="X2636" s="6">
        <v>44469414</v>
      </c>
      <c r="Y2636" s="6" t="s">
        <v>4474</v>
      </c>
      <c r="Z2636" s="6" t="s">
        <v>4474</v>
      </c>
      <c r="AA2636" s="6" t="s">
        <v>4474</v>
      </c>
      <c r="AB2636" s="6" t="s">
        <v>4474</v>
      </c>
      <c r="AC2636" s="6">
        <v>48797672</v>
      </c>
      <c r="AD2636" s="6">
        <v>48745090</v>
      </c>
      <c r="AF2636">
        <f>Q2636/W2636</f>
        <v>8.256810385825224E-3</v>
      </c>
      <c r="AG2636">
        <f>R2636/X2636</f>
        <v>8.5245108019637948E-3</v>
      </c>
      <c r="AH2636">
        <f>U2636/W2636</f>
        <v>6.4908460063565201E-3</v>
      </c>
      <c r="AI2636">
        <f>V2636/X2636</f>
        <v>6.9277278985506755E-3</v>
      </c>
      <c r="AJ2636" t="e">
        <f>Y2636/AA2636</f>
        <v>#VALUE!</v>
      </c>
      <c r="AK2636" t="e">
        <f>Z2636/AB2636</f>
        <v>#VALUE!</v>
      </c>
      <c r="AL2636">
        <f>O2636/K2636</f>
        <v>1.0441098351190095</v>
      </c>
      <c r="AM2636">
        <f>P2636/L2636</f>
        <v>1.0272055973523888</v>
      </c>
      <c r="AN2636">
        <f>K2636/W2636</f>
        <v>3.2817204695898397E-2</v>
      </c>
      <c r="AO2636">
        <f>L2636/X2636</f>
        <v>3.3939844586213797E-2</v>
      </c>
      <c r="AP2636">
        <f>IF(OR(Q2636&lt;0, Q2636="NA"), 0, 1)</f>
        <v>1</v>
      </c>
      <c r="AQ2636">
        <f>IF(OR(S2636&lt;0, S2636="NA"), 0, 1)</f>
        <v>1</v>
      </c>
      <c r="AR2636">
        <f>IFERROR(IF((AF2636-AG2636)&gt;0,1,0),0)</f>
        <v>0</v>
      </c>
      <c r="AS2636">
        <f>IFERROR(IF((S2636-Q2636)&gt;0,1,0),0)</f>
        <v>0</v>
      </c>
      <c r="AT2636">
        <f>IFERROR(IF((AH2636-AI2636)&lt;0,1,0),0)</f>
        <v>1</v>
      </c>
      <c r="AU2636">
        <f>IFERROR(IF((AJ2636-AK2636)&gt;0,1,0),0)</f>
        <v>0</v>
      </c>
      <c r="AV2636">
        <f>IFERROR(IF((AL2636-AM2636)&gt;0,1,0),0)</f>
        <v>1</v>
      </c>
      <c r="AW2636">
        <f>IFERROR(IF((AN2636-AO2636)&gt;0,1,0),0)</f>
        <v>0</v>
      </c>
      <c r="AX2636">
        <f>IFERROR(IF((AC2636-AD2636)&lt;0,1,0),0)</f>
        <v>0</v>
      </c>
      <c r="AY2636">
        <f>SUM(AP2636:AX2636)</f>
        <v>4</v>
      </c>
    </row>
    <row r="2637" spans="1:51" x14ac:dyDescent="0.45">
      <c r="A2637" s="1" t="s">
        <v>4073</v>
      </c>
      <c r="B2637" s="2">
        <v>4811352</v>
      </c>
      <c r="C2637" s="3" t="s">
        <v>5335</v>
      </c>
      <c r="D2637" s="7">
        <v>15.29</v>
      </c>
      <c r="E2637" s="5">
        <v>745.2826106</v>
      </c>
      <c r="F2637" s="3" t="s">
        <v>4470</v>
      </c>
      <c r="G2637" s="3" t="s">
        <v>4471</v>
      </c>
      <c r="H2637" s="3" t="s">
        <v>4489</v>
      </c>
      <c r="I2637" s="3" t="s">
        <v>4489</v>
      </c>
      <c r="J2637" s="3" t="s">
        <v>4495</v>
      </c>
      <c r="K2637" s="6">
        <v>28587</v>
      </c>
      <c r="L2637" s="6">
        <v>27707</v>
      </c>
      <c r="M2637" s="6">
        <v>-189319</v>
      </c>
      <c r="N2637" s="6">
        <v>-217117</v>
      </c>
      <c r="O2637" s="6">
        <v>-201792</v>
      </c>
      <c r="P2637" s="6">
        <v>-229201</v>
      </c>
      <c r="Q2637" s="6">
        <v>-239501</v>
      </c>
      <c r="R2637" s="6">
        <v>-284694</v>
      </c>
      <c r="S2637" s="6">
        <v>-179425</v>
      </c>
      <c r="T2637" s="6">
        <v>-103916</v>
      </c>
      <c r="U2637" s="6">
        <v>477800</v>
      </c>
      <c r="V2637" s="6">
        <v>518447</v>
      </c>
      <c r="W2637" s="6">
        <v>645806</v>
      </c>
      <c r="X2637" s="6">
        <v>730846</v>
      </c>
      <c r="Y2637" s="6">
        <v>464138</v>
      </c>
      <c r="Z2637" s="6">
        <v>591968</v>
      </c>
      <c r="AA2637" s="6">
        <v>71273</v>
      </c>
      <c r="AB2637" s="6">
        <v>80468</v>
      </c>
      <c r="AC2637" s="6">
        <v>48738874</v>
      </c>
      <c r="AD2637" s="6">
        <v>48694569</v>
      </c>
      <c r="AF2637">
        <f>Q2637/W2637</f>
        <v>-0.37085595364552204</v>
      </c>
      <c r="AG2637">
        <f>R2637/X2637</f>
        <v>-0.38954034091997491</v>
      </c>
      <c r="AH2637">
        <f>U2637/W2637</f>
        <v>0.73985066722823878</v>
      </c>
      <c r="AI2637">
        <f>V2637/X2637</f>
        <v>0.70937926731486523</v>
      </c>
      <c r="AJ2637">
        <f>Y2637/AA2637</f>
        <v>6.5121153873135693</v>
      </c>
      <c r="AK2637">
        <f>Z2637/AB2637</f>
        <v>7.3565641000149125</v>
      </c>
      <c r="AL2637">
        <f>O2637/K2637</f>
        <v>-7.0588729142617277</v>
      </c>
      <c r="AM2637">
        <f>P2637/L2637</f>
        <v>-8.2723138557043345</v>
      </c>
      <c r="AN2637">
        <f>K2637/W2637</f>
        <v>4.4265615370560202E-2</v>
      </c>
      <c r="AO2637">
        <f>L2637/X2637</f>
        <v>3.7910859469710442E-2</v>
      </c>
      <c r="AP2637">
        <f>IF(OR(Q2637&lt;0, Q2637="NA"), 0, 1)</f>
        <v>0</v>
      </c>
      <c r="AQ2637">
        <f>IF(OR(S2637&lt;0, S2637="NA"), 0, 1)</f>
        <v>0</v>
      </c>
      <c r="AR2637">
        <f>IFERROR(IF((AF2637-AG2637)&gt;0,1,0),0)</f>
        <v>1</v>
      </c>
      <c r="AS2637">
        <f>IFERROR(IF((S2637-Q2637)&gt;0,1,0),0)</f>
        <v>1</v>
      </c>
      <c r="AT2637">
        <f>IFERROR(IF((AH2637-AI2637)&lt;0,1,0),0)</f>
        <v>0</v>
      </c>
      <c r="AU2637">
        <f>IFERROR(IF((AJ2637-AK2637)&gt;0,1,0),0)</f>
        <v>0</v>
      </c>
      <c r="AV2637">
        <f>IFERROR(IF((AL2637-AM2637)&gt;0,1,0),0)</f>
        <v>1</v>
      </c>
      <c r="AW2637">
        <f>IFERROR(IF((AN2637-AO2637)&gt;0,1,0),0)</f>
        <v>1</v>
      </c>
      <c r="AX2637">
        <f>IFERROR(IF((AC2637-AD2637)&lt;0,1,0),0)</f>
        <v>0</v>
      </c>
      <c r="AY2637">
        <f>SUM(AP2637:AX2637)</f>
        <v>4</v>
      </c>
    </row>
    <row r="2638" spans="1:51" x14ac:dyDescent="0.45">
      <c r="A2638" s="1" t="s">
        <v>4076</v>
      </c>
      <c r="B2638" s="2">
        <v>100554</v>
      </c>
      <c r="C2638" s="3" t="s">
        <v>5336</v>
      </c>
      <c r="D2638" s="7">
        <v>12.56</v>
      </c>
      <c r="E2638" s="5">
        <v>72.708496080000003</v>
      </c>
      <c r="F2638" s="3" t="s">
        <v>4480</v>
      </c>
      <c r="G2638" s="3" t="s">
        <v>4481</v>
      </c>
      <c r="H2638" s="3" t="s">
        <v>4481</v>
      </c>
      <c r="I2638" s="3" t="s">
        <v>4482</v>
      </c>
      <c r="J2638" s="3" t="s">
        <v>4484</v>
      </c>
      <c r="K2638" s="6">
        <v>29251</v>
      </c>
      <c r="L2638" s="6">
        <v>29426</v>
      </c>
      <c r="M2638" s="6" t="s">
        <v>4474</v>
      </c>
      <c r="N2638" s="6" t="s">
        <v>4474</v>
      </c>
      <c r="O2638" s="6">
        <v>22293</v>
      </c>
      <c r="P2638" s="6">
        <v>22267</v>
      </c>
      <c r="Q2638" s="6">
        <v>7942</v>
      </c>
      <c r="R2638" s="6">
        <v>8514</v>
      </c>
      <c r="S2638" s="6">
        <v>10078</v>
      </c>
      <c r="T2638" s="6">
        <v>8498</v>
      </c>
      <c r="U2638" s="6" t="s">
        <v>4474</v>
      </c>
      <c r="V2638" s="6" t="s">
        <v>4474</v>
      </c>
      <c r="W2638" s="6">
        <v>825482</v>
      </c>
      <c r="X2638" s="6">
        <v>821815</v>
      </c>
      <c r="Y2638" s="6" t="s">
        <v>4474</v>
      </c>
      <c r="Z2638" s="6" t="s">
        <v>4474</v>
      </c>
      <c r="AA2638" s="6" t="s">
        <v>4474</v>
      </c>
      <c r="AB2638" s="6" t="s">
        <v>4474</v>
      </c>
      <c r="AC2638" s="6">
        <v>5966278</v>
      </c>
      <c r="AD2638" s="6">
        <v>5951278</v>
      </c>
      <c r="AF2638">
        <f>Q2638/W2638</f>
        <v>9.6210456436360819E-3</v>
      </c>
      <c r="AG2638">
        <f>R2638/X2638</f>
        <v>1.035999586281584E-2</v>
      </c>
      <c r="AH2638" t="e">
        <f>U2638/W2638</f>
        <v>#VALUE!</v>
      </c>
      <c r="AI2638" t="e">
        <f>V2638/X2638</f>
        <v>#VALUE!</v>
      </c>
      <c r="AJ2638" t="e">
        <f>Y2638/AA2638</f>
        <v>#VALUE!</v>
      </c>
      <c r="AK2638" t="e">
        <f>Z2638/AB2638</f>
        <v>#VALUE!</v>
      </c>
      <c r="AL2638">
        <f>O2638/K2638</f>
        <v>0.76212779050288881</v>
      </c>
      <c r="AM2638">
        <f>P2638/L2638</f>
        <v>0.7567117515122681</v>
      </c>
      <c r="AN2638">
        <f>K2638/W2638</f>
        <v>3.5435054913371823E-2</v>
      </c>
      <c r="AO2638">
        <f>L2638/X2638</f>
        <v>3.5806112081186156E-2</v>
      </c>
      <c r="AP2638">
        <f>IF(OR(Q2638&lt;0, Q2638="NA"), 0, 1)</f>
        <v>1</v>
      </c>
      <c r="AQ2638">
        <f>IF(OR(S2638&lt;0, S2638="NA"), 0, 1)</f>
        <v>1</v>
      </c>
      <c r="AR2638">
        <f>IFERROR(IF((AF2638-AG2638)&gt;0,1,0),0)</f>
        <v>0</v>
      </c>
      <c r="AS2638">
        <f>IFERROR(IF((S2638-Q2638)&gt;0,1,0),0)</f>
        <v>1</v>
      </c>
      <c r="AT2638">
        <f>IFERROR(IF((AH2638-AI2638)&lt;0,1,0),0)</f>
        <v>0</v>
      </c>
      <c r="AU2638">
        <f>IFERROR(IF((AJ2638-AK2638)&gt;0,1,0),0)</f>
        <v>0</v>
      </c>
      <c r="AV2638">
        <f>IFERROR(IF((AL2638-AM2638)&gt;0,1,0),0)</f>
        <v>1</v>
      </c>
      <c r="AW2638">
        <f>IFERROR(IF((AN2638-AO2638)&gt;0,1,0),0)</f>
        <v>0</v>
      </c>
      <c r="AX2638">
        <f>IFERROR(IF((AC2638-AD2638)&lt;0,1,0),0)</f>
        <v>0</v>
      </c>
      <c r="AY2638">
        <f>SUM(AP2638:AX2638)</f>
        <v>4</v>
      </c>
    </row>
    <row r="2639" spans="1:51" x14ac:dyDescent="0.45">
      <c r="A2639" s="1" t="s">
        <v>4078</v>
      </c>
      <c r="B2639" s="2">
        <v>1022041</v>
      </c>
      <c r="C2639" s="3" t="s">
        <v>5337</v>
      </c>
      <c r="D2639" s="5">
        <v>32.950000000000003</v>
      </c>
      <c r="E2639" s="5">
        <v>3933.0474245</v>
      </c>
      <c r="F2639" s="3" t="s">
        <v>4480</v>
      </c>
      <c r="G2639" s="3" t="s">
        <v>4481</v>
      </c>
      <c r="H2639" s="3" t="s">
        <v>4481</v>
      </c>
      <c r="I2639" s="3" t="s">
        <v>4482</v>
      </c>
      <c r="J2639" s="3" t="s">
        <v>4484</v>
      </c>
      <c r="K2639" s="6">
        <v>975803</v>
      </c>
      <c r="L2639" s="6">
        <v>957000</v>
      </c>
      <c r="M2639" s="6" t="s">
        <v>4474</v>
      </c>
      <c r="N2639" s="6" t="s">
        <v>4474</v>
      </c>
      <c r="O2639" s="6">
        <v>873379</v>
      </c>
      <c r="P2639" s="6">
        <v>788735</v>
      </c>
      <c r="Q2639" s="6">
        <v>252397</v>
      </c>
      <c r="R2639" s="6">
        <v>190683</v>
      </c>
      <c r="S2639" s="6" t="s">
        <v>4474</v>
      </c>
      <c r="T2639" s="6">
        <v>302851</v>
      </c>
      <c r="U2639" s="6" t="s">
        <v>4474</v>
      </c>
      <c r="V2639" s="6">
        <v>324887</v>
      </c>
      <c r="W2639" s="6">
        <v>27720258</v>
      </c>
      <c r="X2639" s="6">
        <v>27373132</v>
      </c>
      <c r="Y2639" s="6" t="s">
        <v>4474</v>
      </c>
      <c r="Z2639" s="6" t="s">
        <v>4474</v>
      </c>
      <c r="AA2639" s="6" t="s">
        <v>4474</v>
      </c>
      <c r="AB2639" s="6" t="s">
        <v>4474</v>
      </c>
      <c r="AC2639" s="6">
        <v>119364110</v>
      </c>
      <c r="AD2639" s="6">
        <v>119282762</v>
      </c>
      <c r="AF2639">
        <f>Q2639/W2639</f>
        <v>9.1051461353642525E-3</v>
      </c>
      <c r="AG2639">
        <f>R2639/X2639</f>
        <v>6.9660643875169275E-3</v>
      </c>
      <c r="AH2639" t="e">
        <f>U2639/W2639</f>
        <v>#VALUE!</v>
      </c>
      <c r="AI2639">
        <f>V2639/X2639</f>
        <v>1.1868828163324532E-2</v>
      </c>
      <c r="AJ2639" t="e">
        <f>Y2639/AA2639</f>
        <v>#VALUE!</v>
      </c>
      <c r="AK2639" t="e">
        <f>Z2639/AB2639</f>
        <v>#VALUE!</v>
      </c>
      <c r="AL2639">
        <f>O2639/K2639</f>
        <v>0.89503619070652585</v>
      </c>
      <c r="AM2639">
        <f>P2639/L2639</f>
        <v>0.8241745036572623</v>
      </c>
      <c r="AN2639">
        <f>K2639/W2639</f>
        <v>3.5201800791320195E-2</v>
      </c>
      <c r="AO2639">
        <f>L2639/X2639</f>
        <v>3.4961289778604798E-2</v>
      </c>
      <c r="AP2639">
        <f>IF(OR(Q2639&lt;0, Q2639="NA"), 0, 1)</f>
        <v>1</v>
      </c>
      <c r="AQ2639">
        <f>IF(OR(S2639&lt;0, S2639="NA"), 0, 1)</f>
        <v>0</v>
      </c>
      <c r="AR2639">
        <f>IFERROR(IF((AF2639-AG2639)&gt;0,1,0),0)</f>
        <v>1</v>
      </c>
      <c r="AS2639">
        <f>IFERROR(IF((S2639-Q2639)&gt;0,1,0),0)</f>
        <v>0</v>
      </c>
      <c r="AT2639">
        <f>IFERROR(IF((AH2639-AI2639)&lt;0,1,0),0)</f>
        <v>0</v>
      </c>
      <c r="AU2639">
        <f>IFERROR(IF((AJ2639-AK2639)&gt;0,1,0),0)</f>
        <v>0</v>
      </c>
      <c r="AV2639">
        <f>IFERROR(IF((AL2639-AM2639)&gt;0,1,0),0)</f>
        <v>1</v>
      </c>
      <c r="AW2639">
        <f>IFERROR(IF((AN2639-AO2639)&gt;0,1,0),0)</f>
        <v>1</v>
      </c>
      <c r="AX2639">
        <f>IFERROR(IF((AC2639-AD2639)&lt;0,1,0),0)</f>
        <v>0</v>
      </c>
      <c r="AY2639">
        <f>SUM(AP2639:AX2639)</f>
        <v>4</v>
      </c>
    </row>
    <row r="2640" spans="1:51" x14ac:dyDescent="0.45">
      <c r="A2640" s="1" t="s">
        <v>4085</v>
      </c>
      <c r="B2640" s="2">
        <v>4065162</v>
      </c>
      <c r="C2640" s="3" t="s">
        <v>5335</v>
      </c>
      <c r="D2640" s="5">
        <v>9.91</v>
      </c>
      <c r="E2640" s="5">
        <v>171.66853178</v>
      </c>
      <c r="F2640" s="3" t="s">
        <v>4480</v>
      </c>
      <c r="G2640" s="3" t="s">
        <v>4481</v>
      </c>
      <c r="H2640" s="3" t="s">
        <v>4481</v>
      </c>
      <c r="I2640" s="3" t="s">
        <v>4482</v>
      </c>
      <c r="J2640" s="3" t="s">
        <v>4484</v>
      </c>
      <c r="K2640" s="6">
        <v>53106</v>
      </c>
      <c r="L2640" s="6">
        <v>51306</v>
      </c>
      <c r="M2640" s="6" t="s">
        <v>4474</v>
      </c>
      <c r="N2640" s="6" t="s">
        <v>4474</v>
      </c>
      <c r="O2640" s="6">
        <v>38255</v>
      </c>
      <c r="P2640" s="6">
        <v>37994</v>
      </c>
      <c r="Q2640" s="6">
        <v>17687</v>
      </c>
      <c r="R2640" s="6">
        <v>17711</v>
      </c>
      <c r="S2640" s="6">
        <v>21835</v>
      </c>
      <c r="T2640" s="6">
        <v>13474</v>
      </c>
      <c r="U2640" s="6" t="s">
        <v>4474</v>
      </c>
      <c r="V2640" s="6" t="s">
        <v>4474</v>
      </c>
      <c r="W2640" s="6">
        <v>1255376</v>
      </c>
      <c r="X2640" s="6">
        <v>1219822</v>
      </c>
      <c r="Y2640" s="6" t="s">
        <v>4474</v>
      </c>
      <c r="Z2640" s="6" t="s">
        <v>4474</v>
      </c>
      <c r="AA2640" s="6" t="s">
        <v>4474</v>
      </c>
      <c r="AB2640" s="6" t="s">
        <v>4474</v>
      </c>
      <c r="AC2640" s="6">
        <v>17328124</v>
      </c>
      <c r="AD2640" s="6">
        <v>17322758</v>
      </c>
      <c r="AF2640">
        <f>Q2640/W2640</f>
        <v>1.4089006002982374E-2</v>
      </c>
      <c r="AG2640">
        <f>R2640/X2640</f>
        <v>1.4519331509023448E-2</v>
      </c>
      <c r="AH2640" t="e">
        <f>U2640/W2640</f>
        <v>#VALUE!</v>
      </c>
      <c r="AI2640" t="e">
        <f>V2640/X2640</f>
        <v>#VALUE!</v>
      </c>
      <c r="AJ2640" t="e">
        <f>Y2640/AA2640</f>
        <v>#VALUE!</v>
      </c>
      <c r="AK2640" t="e">
        <f>Z2640/AB2640</f>
        <v>#VALUE!</v>
      </c>
      <c r="AL2640">
        <f>O2640/K2640</f>
        <v>0.72035174933152568</v>
      </c>
      <c r="AM2640">
        <f>P2640/L2640</f>
        <v>0.74053716914201073</v>
      </c>
      <c r="AN2640">
        <f>K2640/W2640</f>
        <v>4.2302863843183235E-2</v>
      </c>
      <c r="AO2640">
        <f>L2640/X2640</f>
        <v>4.2060235017896054E-2</v>
      </c>
      <c r="AP2640">
        <f>IF(OR(Q2640&lt;0, Q2640="NA"), 0, 1)</f>
        <v>1</v>
      </c>
      <c r="AQ2640">
        <f>IF(OR(S2640&lt;0, S2640="NA"), 0, 1)</f>
        <v>1</v>
      </c>
      <c r="AR2640">
        <f>IFERROR(IF((AF2640-AG2640)&gt;0,1,0),0)</f>
        <v>0</v>
      </c>
      <c r="AS2640">
        <f>IFERROR(IF((S2640-Q2640)&gt;0,1,0),0)</f>
        <v>1</v>
      </c>
      <c r="AT2640">
        <f>IFERROR(IF((AH2640-AI2640)&lt;0,1,0),0)</f>
        <v>0</v>
      </c>
      <c r="AU2640">
        <f>IFERROR(IF((AJ2640-AK2640)&gt;0,1,0),0)</f>
        <v>0</v>
      </c>
      <c r="AV2640">
        <f>IFERROR(IF((AL2640-AM2640)&gt;0,1,0),0)</f>
        <v>0</v>
      </c>
      <c r="AW2640">
        <f>IFERROR(IF((AN2640-AO2640)&gt;0,1,0),0)</f>
        <v>1</v>
      </c>
      <c r="AX2640">
        <f>IFERROR(IF((AC2640-AD2640)&lt;0,1,0),0)</f>
        <v>0</v>
      </c>
      <c r="AY2640">
        <f>SUM(AP2640:AX2640)</f>
        <v>4</v>
      </c>
    </row>
    <row r="2641" spans="1:51" x14ac:dyDescent="0.45">
      <c r="A2641" s="1" t="s">
        <v>4088</v>
      </c>
      <c r="B2641" s="2">
        <v>4009384</v>
      </c>
      <c r="C2641" s="3" t="s">
        <v>5337</v>
      </c>
      <c r="D2641" s="5">
        <v>36.47</v>
      </c>
      <c r="E2641" s="5">
        <v>8211.9842547400003</v>
      </c>
      <c r="F2641" s="3" t="s">
        <v>4583</v>
      </c>
      <c r="G2641" s="3" t="s">
        <v>4583</v>
      </c>
      <c r="H2641" s="3" t="s">
        <v>4602</v>
      </c>
      <c r="I2641" s="3" t="s">
        <v>4635</v>
      </c>
      <c r="J2641" s="3" t="s">
        <v>5304</v>
      </c>
      <c r="K2641" s="6">
        <v>16275000</v>
      </c>
      <c r="L2641" s="6">
        <v>16853000</v>
      </c>
      <c r="M2641" s="6">
        <v>1238000</v>
      </c>
      <c r="N2641" s="6">
        <v>1450000</v>
      </c>
      <c r="O2641" s="6">
        <v>335000</v>
      </c>
      <c r="P2641" s="6">
        <v>552000</v>
      </c>
      <c r="Q2641" s="6">
        <v>393000</v>
      </c>
      <c r="R2641" s="6">
        <v>573000</v>
      </c>
      <c r="S2641" s="6">
        <v>1100000</v>
      </c>
      <c r="T2641" s="6">
        <v>1652000</v>
      </c>
      <c r="U2641" s="6">
        <v>3727000</v>
      </c>
      <c r="V2641" s="6">
        <v>3728000</v>
      </c>
      <c r="W2641" s="6">
        <v>20633000</v>
      </c>
      <c r="X2641" s="6">
        <v>20416000</v>
      </c>
      <c r="Y2641" s="6">
        <v>5766000</v>
      </c>
      <c r="Z2641" s="6">
        <v>5950000</v>
      </c>
      <c r="AA2641" s="6">
        <v>3452000</v>
      </c>
      <c r="AB2641" s="6">
        <v>3456000</v>
      </c>
      <c r="AC2641" s="6">
        <v>225165961</v>
      </c>
      <c r="AD2641" s="6">
        <v>224955528</v>
      </c>
      <c r="AF2641">
        <f>Q2641/W2641</f>
        <v>1.9047157466194932E-2</v>
      </c>
      <c r="AG2641">
        <f>R2641/X2641</f>
        <v>2.8066222570532914E-2</v>
      </c>
      <c r="AH2641">
        <f>U2641/W2641</f>
        <v>0.18063296660689188</v>
      </c>
      <c r="AI2641">
        <f>V2641/X2641</f>
        <v>0.18260188087774296</v>
      </c>
      <c r="AJ2641">
        <f>Y2641/AA2641</f>
        <v>1.6703360370799536</v>
      </c>
      <c r="AK2641">
        <f>Z2641/AB2641</f>
        <v>1.7216435185185186</v>
      </c>
      <c r="AL2641">
        <f>O2641/K2641</f>
        <v>2.0583717357910907E-2</v>
      </c>
      <c r="AM2641">
        <f>P2641/L2641</f>
        <v>3.2753812377618229E-2</v>
      </c>
      <c r="AN2641">
        <f>K2641/W2641</f>
        <v>0.78878495613822519</v>
      </c>
      <c r="AO2641">
        <f>L2641/X2641</f>
        <v>0.82548001567398122</v>
      </c>
      <c r="AP2641">
        <f>IF(OR(Q2641&lt;0, Q2641="NA"), 0, 1)</f>
        <v>1</v>
      </c>
      <c r="AQ2641">
        <f>IF(OR(S2641&lt;0, S2641="NA"), 0, 1)</f>
        <v>1</v>
      </c>
      <c r="AR2641">
        <f>IFERROR(IF((AF2641-AG2641)&gt;0,1,0),0)</f>
        <v>0</v>
      </c>
      <c r="AS2641">
        <f>IFERROR(IF((S2641-Q2641)&gt;0,1,0),0)</f>
        <v>1</v>
      </c>
      <c r="AT2641">
        <f>IFERROR(IF((AH2641-AI2641)&lt;0,1,0),0)</f>
        <v>1</v>
      </c>
      <c r="AU2641">
        <f>IFERROR(IF((AJ2641-AK2641)&gt;0,1,0),0)</f>
        <v>0</v>
      </c>
      <c r="AV2641">
        <f>IFERROR(IF((AL2641-AM2641)&gt;0,1,0),0)</f>
        <v>0</v>
      </c>
      <c r="AW2641">
        <f>IFERROR(IF((AN2641-AO2641)&gt;0,1,0),0)</f>
        <v>0</v>
      </c>
      <c r="AX2641">
        <f>IFERROR(IF((AC2641-AD2641)&lt;0,1,0),0)</f>
        <v>0</v>
      </c>
      <c r="AY2641">
        <f>SUM(AP2641:AX2641)</f>
        <v>4</v>
      </c>
    </row>
    <row r="2642" spans="1:51" x14ac:dyDescent="0.45">
      <c r="A2642" s="1" t="s">
        <v>4093</v>
      </c>
      <c r="B2642" s="2">
        <v>4056953</v>
      </c>
      <c r="C2642" s="3" t="s">
        <v>5337</v>
      </c>
      <c r="D2642" s="5">
        <v>53.05</v>
      </c>
      <c r="E2642" s="5">
        <v>858.83950030000005</v>
      </c>
      <c r="F2642" s="3" t="s">
        <v>4651</v>
      </c>
      <c r="G2642" s="3" t="s">
        <v>4651</v>
      </c>
      <c r="H2642" s="3" t="s">
        <v>4688</v>
      </c>
      <c r="I2642" s="3" t="s">
        <v>4688</v>
      </c>
      <c r="J2642" s="3" t="s">
        <v>5024</v>
      </c>
      <c r="K2642" s="6">
        <v>496900</v>
      </c>
      <c r="L2642" s="6">
        <v>507900</v>
      </c>
      <c r="M2642" s="6">
        <v>164454</v>
      </c>
      <c r="N2642" s="6">
        <v>164269</v>
      </c>
      <c r="O2642" s="6">
        <v>91954</v>
      </c>
      <c r="P2642" s="6">
        <v>94069</v>
      </c>
      <c r="Q2642" s="6">
        <v>47000</v>
      </c>
      <c r="R2642" s="6">
        <v>48400</v>
      </c>
      <c r="S2642" s="6">
        <v>130900</v>
      </c>
      <c r="T2642" s="6">
        <v>121100</v>
      </c>
      <c r="U2642" s="6">
        <v>638400</v>
      </c>
      <c r="V2642" s="6">
        <v>506400</v>
      </c>
      <c r="W2642" s="6">
        <v>1737100</v>
      </c>
      <c r="X2642" s="6">
        <v>1695000</v>
      </c>
      <c r="Y2642" s="6">
        <v>162600</v>
      </c>
      <c r="Z2642" s="6">
        <v>160000</v>
      </c>
      <c r="AA2642" s="6">
        <v>179200</v>
      </c>
      <c r="AB2642" s="6">
        <v>274300</v>
      </c>
      <c r="AC2642" s="6">
        <v>16177314</v>
      </c>
      <c r="AD2642" s="6">
        <v>16173132</v>
      </c>
      <c r="AF2642">
        <f>Q2642/W2642</f>
        <v>2.7056588567152151E-2</v>
      </c>
      <c r="AG2642">
        <f>R2642/X2642</f>
        <v>2.8554572271386431E-2</v>
      </c>
      <c r="AH2642">
        <f>U2642/W2642</f>
        <v>0.36750906683553047</v>
      </c>
      <c r="AI2642">
        <f>V2642/X2642</f>
        <v>0.29876106194690266</v>
      </c>
      <c r="AJ2642">
        <f>Y2642/AA2642</f>
        <v>0.9073660714285714</v>
      </c>
      <c r="AK2642">
        <f>Z2642/AB2642</f>
        <v>0.58330295297119938</v>
      </c>
      <c r="AL2642">
        <f>O2642/K2642</f>
        <v>0.1850553431273898</v>
      </c>
      <c r="AM2642">
        <f>P2642/L2642</f>
        <v>0.18521165583776333</v>
      </c>
      <c r="AN2642">
        <f>K2642/W2642</f>
        <v>0.28605146508548729</v>
      </c>
      <c r="AO2642">
        <f>L2642/X2642</f>
        <v>0.29964601769911503</v>
      </c>
      <c r="AP2642">
        <f>IF(OR(Q2642&lt;0, Q2642="NA"), 0, 1)</f>
        <v>1</v>
      </c>
      <c r="AQ2642">
        <f>IF(OR(S2642&lt;0, S2642="NA"), 0, 1)</f>
        <v>1</v>
      </c>
      <c r="AR2642">
        <f>IFERROR(IF((AF2642-AG2642)&gt;0,1,0),0)</f>
        <v>0</v>
      </c>
      <c r="AS2642">
        <f>IFERROR(IF((S2642-Q2642)&gt;0,1,0),0)</f>
        <v>1</v>
      </c>
      <c r="AT2642">
        <f>IFERROR(IF((AH2642-AI2642)&lt;0,1,0),0)</f>
        <v>0</v>
      </c>
      <c r="AU2642">
        <f>IFERROR(IF((AJ2642-AK2642)&gt;0,1,0),0)</f>
        <v>1</v>
      </c>
      <c r="AV2642">
        <f>IFERROR(IF((AL2642-AM2642)&gt;0,1,0),0)</f>
        <v>0</v>
      </c>
      <c r="AW2642">
        <f>IFERROR(IF((AN2642-AO2642)&gt;0,1,0),0)</f>
        <v>0</v>
      </c>
      <c r="AX2642">
        <f>IFERROR(IF((AC2642-AD2642)&lt;0,1,0),0)</f>
        <v>0</v>
      </c>
      <c r="AY2642">
        <f>SUM(AP2642:AX2642)</f>
        <v>4</v>
      </c>
    </row>
    <row r="2643" spans="1:51" x14ac:dyDescent="0.45">
      <c r="A2643" s="1" t="s">
        <v>4102</v>
      </c>
      <c r="B2643" s="2">
        <v>4994108</v>
      </c>
      <c r="C2643" s="3" t="s">
        <v>5335</v>
      </c>
      <c r="D2643" s="5">
        <v>44.01</v>
      </c>
      <c r="E2643" s="5">
        <v>1158.24624597</v>
      </c>
      <c r="F2643" s="3" t="s">
        <v>4485</v>
      </c>
      <c r="G2643" s="3" t="s">
        <v>4607</v>
      </c>
      <c r="H2643" s="3" t="s">
        <v>4742</v>
      </c>
      <c r="I2643" s="3" t="s">
        <v>4743</v>
      </c>
      <c r="J2643" s="3" t="s">
        <v>4744</v>
      </c>
      <c r="K2643" s="6">
        <v>1771824</v>
      </c>
      <c r="L2643" s="6">
        <v>1766241</v>
      </c>
      <c r="M2643" s="6">
        <v>310410</v>
      </c>
      <c r="N2643" s="6">
        <v>292118</v>
      </c>
      <c r="O2643" s="6">
        <v>220540</v>
      </c>
      <c r="P2643" s="6">
        <v>206547</v>
      </c>
      <c r="Q2643" s="6">
        <v>131144</v>
      </c>
      <c r="R2643" s="6">
        <v>127650</v>
      </c>
      <c r="S2643" s="6">
        <v>101671</v>
      </c>
      <c r="T2643" s="6">
        <v>151715</v>
      </c>
      <c r="U2643" s="6">
        <v>471700</v>
      </c>
      <c r="V2643" s="6">
        <v>403951</v>
      </c>
      <c r="W2643" s="6">
        <v>1554894</v>
      </c>
      <c r="X2643" s="6">
        <v>1472056</v>
      </c>
      <c r="Y2643" s="6">
        <v>405746</v>
      </c>
      <c r="Z2643" s="6">
        <v>382809</v>
      </c>
      <c r="AA2643" s="6">
        <v>297363</v>
      </c>
      <c r="AB2643" s="6">
        <v>303636</v>
      </c>
      <c r="AC2643" s="6">
        <v>26317797</v>
      </c>
      <c r="AD2643" s="6">
        <v>26317326</v>
      </c>
      <c r="AF2643">
        <f>Q2643/W2643</f>
        <v>8.4342726899711493E-2</v>
      </c>
      <c r="AG2643">
        <f>R2643/X2643</f>
        <v>8.6715451042623376E-2</v>
      </c>
      <c r="AH2643">
        <f>U2643/W2643</f>
        <v>0.30336473097201483</v>
      </c>
      <c r="AI2643">
        <f>V2643/X2643</f>
        <v>0.27441279407848612</v>
      </c>
      <c r="AJ2643">
        <f>Y2643/AA2643</f>
        <v>1.3644804498205896</v>
      </c>
      <c r="AK2643">
        <f>Z2643/AB2643</f>
        <v>1.2607497134727108</v>
      </c>
      <c r="AL2643">
        <f>O2643/K2643</f>
        <v>0.1244706020462529</v>
      </c>
      <c r="AM2643">
        <f>P2643/L2643</f>
        <v>0.11694157252605958</v>
      </c>
      <c r="AN2643">
        <f>K2643/W2643</f>
        <v>1.1395143334529556</v>
      </c>
      <c r="AO2643">
        <f>L2643/X2643</f>
        <v>1.1998463373676</v>
      </c>
      <c r="AP2643">
        <f>IF(OR(Q2643&lt;0, Q2643="NA"), 0, 1)</f>
        <v>1</v>
      </c>
      <c r="AQ2643">
        <f>IF(OR(S2643&lt;0, S2643="NA"), 0, 1)</f>
        <v>1</v>
      </c>
      <c r="AR2643">
        <f>IFERROR(IF((AF2643-AG2643)&gt;0,1,0),0)</f>
        <v>0</v>
      </c>
      <c r="AS2643">
        <f>IFERROR(IF((S2643-Q2643)&gt;0,1,0),0)</f>
        <v>0</v>
      </c>
      <c r="AT2643">
        <f>IFERROR(IF((AH2643-AI2643)&lt;0,1,0),0)</f>
        <v>0</v>
      </c>
      <c r="AU2643">
        <f>IFERROR(IF((AJ2643-AK2643)&gt;0,1,0),0)</f>
        <v>1</v>
      </c>
      <c r="AV2643">
        <f>IFERROR(IF((AL2643-AM2643)&gt;0,1,0),0)</f>
        <v>1</v>
      </c>
      <c r="AW2643">
        <f>IFERROR(IF((AN2643-AO2643)&gt;0,1,0),0)</f>
        <v>0</v>
      </c>
      <c r="AX2643">
        <f>IFERROR(IF((AC2643-AD2643)&lt;0,1,0),0)</f>
        <v>0</v>
      </c>
      <c r="AY2643">
        <f>SUM(AP2643:AX2643)</f>
        <v>4</v>
      </c>
    </row>
    <row r="2644" spans="1:51" x14ac:dyDescent="0.45">
      <c r="A2644" s="1" t="s">
        <v>4112</v>
      </c>
      <c r="B2644" s="2">
        <v>4546387</v>
      </c>
      <c r="C2644" s="3" t="s">
        <v>5337</v>
      </c>
      <c r="D2644" s="5">
        <v>19.829999999999998</v>
      </c>
      <c r="E2644" s="5">
        <v>2476.1988110100001</v>
      </c>
      <c r="F2644" s="3" t="s">
        <v>4525</v>
      </c>
      <c r="G2644" s="3" t="s">
        <v>4526</v>
      </c>
      <c r="H2644" s="3" t="s">
        <v>4527</v>
      </c>
      <c r="I2644" s="3" t="s">
        <v>4527</v>
      </c>
      <c r="J2644" s="3" t="s">
        <v>4528</v>
      </c>
      <c r="K2644" s="6">
        <v>448484</v>
      </c>
      <c r="L2644" s="6">
        <v>437875</v>
      </c>
      <c r="M2644" s="6">
        <v>506452</v>
      </c>
      <c r="N2644" s="6">
        <v>542814</v>
      </c>
      <c r="O2644" s="6">
        <v>362086</v>
      </c>
      <c r="P2644" s="6">
        <v>406179</v>
      </c>
      <c r="Q2644" s="6">
        <v>275855</v>
      </c>
      <c r="R2644" s="6">
        <v>303928</v>
      </c>
      <c r="S2644" s="6">
        <v>160901</v>
      </c>
      <c r="T2644" s="6">
        <v>158724</v>
      </c>
      <c r="U2644" s="6">
        <v>1468438</v>
      </c>
      <c r="V2644" s="6">
        <v>1605840</v>
      </c>
      <c r="W2644" s="6">
        <v>3211718</v>
      </c>
      <c r="X2644" s="6">
        <v>3235696</v>
      </c>
      <c r="Y2644" s="6" t="s">
        <v>4474</v>
      </c>
      <c r="Z2644" s="6" t="s">
        <v>4474</v>
      </c>
      <c r="AA2644" s="6" t="s">
        <v>4474</v>
      </c>
      <c r="AB2644" s="6" t="s">
        <v>4474</v>
      </c>
      <c r="AC2644" s="6">
        <v>124871347</v>
      </c>
      <c r="AD2644" s="6">
        <v>120444011</v>
      </c>
      <c r="AF2644">
        <f>Q2644/W2644</f>
        <v>8.5890168439445802E-2</v>
      </c>
      <c r="AG2644">
        <f>R2644/X2644</f>
        <v>9.3929714039885079E-2</v>
      </c>
      <c r="AH2644">
        <f>U2644/W2644</f>
        <v>0.45721261953882625</v>
      </c>
      <c r="AI2644">
        <f>V2644/X2644</f>
        <v>0.4962888973500601</v>
      </c>
      <c r="AJ2644" t="e">
        <f>Y2644/AA2644</f>
        <v>#VALUE!</v>
      </c>
      <c r="AK2644" t="e">
        <f>Z2644/AB2644</f>
        <v>#VALUE!</v>
      </c>
      <c r="AL2644">
        <f>O2644/K2644</f>
        <v>0.80735544634814171</v>
      </c>
      <c r="AM2644">
        <f>P2644/L2644</f>
        <v>0.92761404510419643</v>
      </c>
      <c r="AN2644">
        <f>K2644/W2644</f>
        <v>0.1396399061187813</v>
      </c>
      <c r="AO2644">
        <f>L2644/X2644</f>
        <v>0.13532637182232199</v>
      </c>
      <c r="AP2644">
        <f>IF(OR(Q2644&lt;0, Q2644="NA"), 0, 1)</f>
        <v>1</v>
      </c>
      <c r="AQ2644">
        <f>IF(OR(S2644&lt;0, S2644="NA"), 0, 1)</f>
        <v>1</v>
      </c>
      <c r="AR2644">
        <f>IFERROR(IF((AF2644-AG2644)&gt;0,1,0),0)</f>
        <v>0</v>
      </c>
      <c r="AS2644">
        <f>IFERROR(IF((S2644-Q2644)&gt;0,1,0),0)</f>
        <v>0</v>
      </c>
      <c r="AT2644">
        <f>IFERROR(IF((AH2644-AI2644)&lt;0,1,0),0)</f>
        <v>1</v>
      </c>
      <c r="AU2644">
        <f>IFERROR(IF((AJ2644-AK2644)&gt;0,1,0),0)</f>
        <v>0</v>
      </c>
      <c r="AV2644">
        <f>IFERROR(IF((AL2644-AM2644)&gt;0,1,0),0)</f>
        <v>0</v>
      </c>
      <c r="AW2644">
        <f>IFERROR(IF((AN2644-AO2644)&gt;0,1,0),0)</f>
        <v>1</v>
      </c>
      <c r="AX2644">
        <f>IFERROR(IF((AC2644-AD2644)&lt;0,1,0),0)</f>
        <v>0</v>
      </c>
      <c r="AY2644">
        <f>SUM(AP2644:AX2644)</f>
        <v>4</v>
      </c>
    </row>
    <row r="2645" spans="1:51" x14ac:dyDescent="0.45">
      <c r="A2645" s="1" t="s">
        <v>4120</v>
      </c>
      <c r="B2645" s="2">
        <v>11139662</v>
      </c>
      <c r="C2645" s="3" t="s">
        <v>5337</v>
      </c>
      <c r="D2645" s="5">
        <v>13.55</v>
      </c>
      <c r="E2645" s="5">
        <v>1118.3836941</v>
      </c>
      <c r="F2645" s="3" t="s">
        <v>4559</v>
      </c>
      <c r="G2645" s="3" t="s">
        <v>4560</v>
      </c>
      <c r="H2645" s="3" t="s">
        <v>4561</v>
      </c>
      <c r="I2645" s="3" t="s">
        <v>4562</v>
      </c>
      <c r="J2645" s="3" t="s">
        <v>5306</v>
      </c>
      <c r="K2645" s="6">
        <v>1420335</v>
      </c>
      <c r="L2645" s="6">
        <v>1426664</v>
      </c>
      <c r="M2645" s="6">
        <v>129484</v>
      </c>
      <c r="N2645" s="6">
        <v>122569</v>
      </c>
      <c r="O2645" s="6">
        <v>56720</v>
      </c>
      <c r="P2645" s="6">
        <v>47603</v>
      </c>
      <c r="Q2645" s="6">
        <v>-4596</v>
      </c>
      <c r="R2645" s="6">
        <v>10846</v>
      </c>
      <c r="S2645" s="6">
        <v>79463</v>
      </c>
      <c r="T2645" s="6">
        <v>80786</v>
      </c>
      <c r="U2645" s="6">
        <v>773714</v>
      </c>
      <c r="V2645" s="6">
        <v>792042</v>
      </c>
      <c r="W2645" s="6">
        <v>2643906</v>
      </c>
      <c r="X2645" s="6">
        <v>2650116</v>
      </c>
      <c r="Y2645" s="6">
        <v>344365</v>
      </c>
      <c r="Z2645" s="6">
        <v>354366</v>
      </c>
      <c r="AA2645" s="6">
        <v>285416</v>
      </c>
      <c r="AB2645" s="6">
        <v>209455</v>
      </c>
      <c r="AC2645" s="6">
        <v>82537542</v>
      </c>
      <c r="AD2645" s="6">
        <v>81530122</v>
      </c>
      <c r="AF2645">
        <f>Q2645/W2645</f>
        <v>-1.738337142092041E-3</v>
      </c>
      <c r="AG2645">
        <f>R2645/X2645</f>
        <v>4.0926510386715149E-3</v>
      </c>
      <c r="AH2645">
        <f>U2645/W2645</f>
        <v>0.29264050991222834</v>
      </c>
      <c r="AI2645">
        <f>V2645/X2645</f>
        <v>0.29887069094333985</v>
      </c>
      <c r="AJ2645">
        <f>Y2645/AA2645</f>
        <v>1.2065371247582477</v>
      </c>
      <c r="AK2645">
        <f>Z2645/AB2645</f>
        <v>1.6918478909550978</v>
      </c>
      <c r="AL2645">
        <f>O2645/K2645</f>
        <v>3.9934240865711255E-2</v>
      </c>
      <c r="AM2645">
        <f>P2645/L2645</f>
        <v>3.3366651152618977E-2</v>
      </c>
      <c r="AN2645">
        <f>K2645/W2645</f>
        <v>0.5372108539411008</v>
      </c>
      <c r="AO2645">
        <f>L2645/X2645</f>
        <v>0.5383402085040806</v>
      </c>
      <c r="AP2645">
        <f>IF(OR(Q2645&lt;0, Q2645="NA"), 0, 1)</f>
        <v>0</v>
      </c>
      <c r="AQ2645">
        <f>IF(OR(S2645&lt;0, S2645="NA"), 0, 1)</f>
        <v>1</v>
      </c>
      <c r="AR2645">
        <f>IFERROR(IF((AF2645-AG2645)&gt;0,1,0),0)</f>
        <v>0</v>
      </c>
      <c r="AS2645">
        <f>IFERROR(IF((S2645-Q2645)&gt;0,1,0),0)</f>
        <v>1</v>
      </c>
      <c r="AT2645">
        <f>IFERROR(IF((AH2645-AI2645)&lt;0,1,0),0)</f>
        <v>1</v>
      </c>
      <c r="AU2645">
        <f>IFERROR(IF((AJ2645-AK2645)&gt;0,1,0),0)</f>
        <v>0</v>
      </c>
      <c r="AV2645">
        <f>IFERROR(IF((AL2645-AM2645)&gt;0,1,0),0)</f>
        <v>1</v>
      </c>
      <c r="AW2645">
        <f>IFERROR(IF((AN2645-AO2645)&gt;0,1,0),0)</f>
        <v>0</v>
      </c>
      <c r="AX2645">
        <f>IFERROR(IF((AC2645-AD2645)&lt;0,1,0),0)</f>
        <v>0</v>
      </c>
      <c r="AY2645">
        <f>SUM(AP2645:AX2645)</f>
        <v>4</v>
      </c>
    </row>
    <row r="2646" spans="1:51" x14ac:dyDescent="0.45">
      <c r="A2646" s="1" t="s">
        <v>4134</v>
      </c>
      <c r="B2646" s="2">
        <v>4023536</v>
      </c>
      <c r="C2646" s="3" t="s">
        <v>5336</v>
      </c>
      <c r="D2646" s="5">
        <v>45.66</v>
      </c>
      <c r="E2646" s="5">
        <v>430.01099484000002</v>
      </c>
      <c r="F2646" s="3" t="s">
        <v>4480</v>
      </c>
      <c r="G2646" s="3" t="s">
        <v>4491</v>
      </c>
      <c r="H2646" s="3" t="s">
        <v>4492</v>
      </c>
      <c r="I2646" s="3" t="s">
        <v>4802</v>
      </c>
      <c r="J2646" s="3" t="s">
        <v>4995</v>
      </c>
      <c r="K2646" s="6">
        <v>35859</v>
      </c>
      <c r="L2646" s="6">
        <v>36628</v>
      </c>
      <c r="M2646" s="6">
        <v>8567</v>
      </c>
      <c r="N2646" s="6">
        <v>9541</v>
      </c>
      <c r="O2646" s="6">
        <v>7311</v>
      </c>
      <c r="P2646" s="6">
        <v>8241</v>
      </c>
      <c r="Q2646" s="6">
        <v>22241</v>
      </c>
      <c r="R2646" s="6">
        <v>20044</v>
      </c>
      <c r="S2646" s="6">
        <v>20013</v>
      </c>
      <c r="T2646" s="6">
        <v>17645</v>
      </c>
      <c r="U2646" s="6" t="s">
        <v>4474</v>
      </c>
      <c r="V2646" s="6" t="s">
        <v>4474</v>
      </c>
      <c r="W2646" s="6">
        <v>139992</v>
      </c>
      <c r="X2646" s="6">
        <v>138557</v>
      </c>
      <c r="Y2646" s="6">
        <v>74858</v>
      </c>
      <c r="Z2646" s="6">
        <v>73599</v>
      </c>
      <c r="AA2646" s="6">
        <v>21897</v>
      </c>
      <c r="AB2646" s="6">
        <v>23218</v>
      </c>
      <c r="AC2646" s="6">
        <v>9418074</v>
      </c>
      <c r="AD2646" s="6">
        <v>9418074</v>
      </c>
      <c r="AF2646">
        <f>Q2646/W2646</f>
        <v>0.15887336419223955</v>
      </c>
      <c r="AG2646">
        <f>R2646/X2646</f>
        <v>0.14466248547529176</v>
      </c>
      <c r="AH2646" t="e">
        <f>U2646/W2646</f>
        <v>#VALUE!</v>
      </c>
      <c r="AI2646" t="e">
        <f>V2646/X2646</f>
        <v>#VALUE!</v>
      </c>
      <c r="AJ2646">
        <f>Y2646/AA2646</f>
        <v>3.4186418230807871</v>
      </c>
      <c r="AK2646">
        <f>Z2646/AB2646</f>
        <v>3.1699112757343442</v>
      </c>
      <c r="AL2646">
        <f>O2646/K2646</f>
        <v>0.20388187066008534</v>
      </c>
      <c r="AM2646">
        <f>P2646/L2646</f>
        <v>0.22499180954461068</v>
      </c>
      <c r="AN2646">
        <f>K2646/W2646</f>
        <v>0.25615035144865422</v>
      </c>
      <c r="AO2646">
        <f>L2646/X2646</f>
        <v>0.26435329864243595</v>
      </c>
      <c r="AP2646">
        <f>IF(OR(Q2646&lt;0, Q2646="NA"), 0, 1)</f>
        <v>1</v>
      </c>
      <c r="AQ2646">
        <f>IF(OR(S2646&lt;0, S2646="NA"), 0, 1)</f>
        <v>1</v>
      </c>
      <c r="AR2646">
        <f>IFERROR(IF((AF2646-AG2646)&gt;0,1,0),0)</f>
        <v>1</v>
      </c>
      <c r="AS2646">
        <f>IFERROR(IF((S2646-Q2646)&gt;0,1,0),0)</f>
        <v>0</v>
      </c>
      <c r="AT2646">
        <f>IFERROR(IF((AH2646-AI2646)&lt;0,1,0),0)</f>
        <v>0</v>
      </c>
      <c r="AU2646">
        <f>IFERROR(IF((AJ2646-AK2646)&gt;0,1,0),0)</f>
        <v>1</v>
      </c>
      <c r="AV2646">
        <f>IFERROR(IF((AL2646-AM2646)&gt;0,1,0),0)</f>
        <v>0</v>
      </c>
      <c r="AW2646">
        <f>IFERROR(IF((AN2646-AO2646)&gt;0,1,0),0)</f>
        <v>0</v>
      </c>
      <c r="AX2646">
        <f>IFERROR(IF((AC2646-AD2646)&lt;0,1,0),0)</f>
        <v>0</v>
      </c>
      <c r="AY2646">
        <f>SUM(AP2646:AX2646)</f>
        <v>4</v>
      </c>
    </row>
    <row r="2647" spans="1:51" x14ac:dyDescent="0.45">
      <c r="A2647" s="1" t="s">
        <v>4174</v>
      </c>
      <c r="B2647" s="2">
        <v>4970138</v>
      </c>
      <c r="C2647" s="3" t="s">
        <v>5335</v>
      </c>
      <c r="D2647" s="5">
        <v>44.87</v>
      </c>
      <c r="E2647" s="5">
        <v>5046.5702252700003</v>
      </c>
      <c r="F2647" s="3" t="s">
        <v>4500</v>
      </c>
      <c r="G2647" s="3" t="s">
        <v>4501</v>
      </c>
      <c r="H2647" s="3" t="s">
        <v>4502</v>
      </c>
      <c r="I2647" s="3" t="s">
        <v>4503</v>
      </c>
      <c r="J2647" s="3" t="s">
        <v>4504</v>
      </c>
      <c r="K2647" s="6">
        <v>546535</v>
      </c>
      <c r="L2647" s="6">
        <v>520775</v>
      </c>
      <c r="M2647" s="6">
        <v>-93833</v>
      </c>
      <c r="N2647" s="6">
        <v>-99187</v>
      </c>
      <c r="O2647" s="6">
        <v>-105343</v>
      </c>
      <c r="P2647" s="6">
        <v>-110850</v>
      </c>
      <c r="Q2647" s="6">
        <v>-83669</v>
      </c>
      <c r="R2647" s="6">
        <v>-88353</v>
      </c>
      <c r="S2647" s="6">
        <v>101373</v>
      </c>
      <c r="T2647" s="6">
        <v>85227</v>
      </c>
      <c r="U2647" s="6">
        <v>449759</v>
      </c>
      <c r="V2647" s="6">
        <v>251239</v>
      </c>
      <c r="W2647" s="6">
        <v>1521154</v>
      </c>
      <c r="X2647" s="6">
        <v>1094815</v>
      </c>
      <c r="Y2647" s="6">
        <v>1074369</v>
      </c>
      <c r="Z2647" s="6">
        <v>816144</v>
      </c>
      <c r="AA2647" s="6">
        <v>593975</v>
      </c>
      <c r="AB2647" s="6">
        <v>334453</v>
      </c>
      <c r="AC2647" s="6">
        <v>112422071</v>
      </c>
      <c r="AD2647" s="6">
        <v>112179617</v>
      </c>
      <c r="AF2647">
        <f>Q2647/W2647</f>
        <v>-5.5003635397862412E-2</v>
      </c>
      <c r="AG2647">
        <f>R2647/X2647</f>
        <v>-8.0701305700049783E-2</v>
      </c>
      <c r="AH2647">
        <f>U2647/W2647</f>
        <v>0.29566960347210081</v>
      </c>
      <c r="AI2647">
        <f>V2647/X2647</f>
        <v>0.2294807798577842</v>
      </c>
      <c r="AJ2647">
        <f>Y2647/AA2647</f>
        <v>1.8087781472284188</v>
      </c>
      <c r="AK2647">
        <f>Z2647/AB2647</f>
        <v>2.4402352497959354</v>
      </c>
      <c r="AL2647">
        <f>O2647/K2647</f>
        <v>-0.19274703358430842</v>
      </c>
      <c r="AM2647">
        <f>P2647/L2647</f>
        <v>-0.21285583985406364</v>
      </c>
      <c r="AN2647">
        <f>K2647/W2647</f>
        <v>0.35928972345995214</v>
      </c>
      <c r="AO2647">
        <f>L2647/X2647</f>
        <v>0.47567397231495734</v>
      </c>
      <c r="AP2647">
        <f>IF(OR(Q2647&lt;0, Q2647="NA"), 0, 1)</f>
        <v>0</v>
      </c>
      <c r="AQ2647">
        <f>IF(OR(S2647&lt;0, S2647="NA"), 0, 1)</f>
        <v>1</v>
      </c>
      <c r="AR2647">
        <f>IFERROR(IF((AF2647-AG2647)&gt;0,1,0),0)</f>
        <v>1</v>
      </c>
      <c r="AS2647">
        <f>IFERROR(IF((S2647-Q2647)&gt;0,1,0),0)</f>
        <v>1</v>
      </c>
      <c r="AT2647">
        <f>IFERROR(IF((AH2647-AI2647)&lt;0,1,0),0)</f>
        <v>0</v>
      </c>
      <c r="AU2647">
        <f>IFERROR(IF((AJ2647-AK2647)&gt;0,1,0),0)</f>
        <v>0</v>
      </c>
      <c r="AV2647">
        <f>IFERROR(IF((AL2647-AM2647)&gt;0,1,0),0)</f>
        <v>1</v>
      </c>
      <c r="AW2647">
        <f>IFERROR(IF((AN2647-AO2647)&gt;0,1,0),0)</f>
        <v>0</v>
      </c>
      <c r="AX2647">
        <f>IFERROR(IF((AC2647-AD2647)&lt;0,1,0),0)</f>
        <v>0</v>
      </c>
      <c r="AY2647">
        <f>SUM(AP2647:AX2647)</f>
        <v>4</v>
      </c>
    </row>
    <row r="2648" spans="1:51" x14ac:dyDescent="0.45">
      <c r="A2648" s="1" t="s">
        <v>4178</v>
      </c>
      <c r="B2648" s="2">
        <v>4681385</v>
      </c>
      <c r="C2648" s="3" t="s">
        <v>5337</v>
      </c>
      <c r="D2648" s="5">
        <v>18.63</v>
      </c>
      <c r="E2648" s="5">
        <v>616.92956234999997</v>
      </c>
      <c r="F2648" s="3" t="s">
        <v>4480</v>
      </c>
      <c r="G2648" s="3" t="s">
        <v>4491</v>
      </c>
      <c r="H2648" s="3" t="s">
        <v>4491</v>
      </c>
      <c r="I2648" s="3" t="s">
        <v>4831</v>
      </c>
      <c r="J2648" s="3" t="s">
        <v>5032</v>
      </c>
      <c r="K2648" s="6">
        <v>161829</v>
      </c>
      <c r="L2648" s="6">
        <v>151518</v>
      </c>
      <c r="M2648" s="6" t="s">
        <v>4474</v>
      </c>
      <c r="N2648" s="6" t="s">
        <v>4474</v>
      </c>
      <c r="O2648" s="6" t="s">
        <v>4474</v>
      </c>
      <c r="P2648" s="6" t="s">
        <v>4474</v>
      </c>
      <c r="Q2648" s="6">
        <v>64828</v>
      </c>
      <c r="R2648" s="6">
        <v>61379</v>
      </c>
      <c r="S2648" s="6">
        <v>30641</v>
      </c>
      <c r="T2648" s="6">
        <v>38459</v>
      </c>
      <c r="U2648" s="6">
        <v>4138738</v>
      </c>
      <c r="V2648" s="6">
        <v>4022802</v>
      </c>
      <c r="W2648" s="6">
        <v>5202474</v>
      </c>
      <c r="X2648" s="6">
        <v>4873393</v>
      </c>
      <c r="Y2648" s="6">
        <v>5098420</v>
      </c>
      <c r="Z2648" s="6">
        <v>4791010</v>
      </c>
      <c r="AA2648" s="6">
        <v>576047</v>
      </c>
      <c r="AB2648" s="6">
        <v>375844</v>
      </c>
      <c r="AC2648" s="6">
        <v>33114845</v>
      </c>
      <c r="AD2648" s="6">
        <v>33098635</v>
      </c>
      <c r="AF2648">
        <f>Q2648/W2648</f>
        <v>1.2460994519146083E-2</v>
      </c>
      <c r="AG2648">
        <f>R2648/X2648</f>
        <v>1.259471583761047E-2</v>
      </c>
      <c r="AH2648">
        <f>U2648/W2648</f>
        <v>0.79553266388260657</v>
      </c>
      <c r="AI2648">
        <f>V2648/X2648</f>
        <v>0.82546226007219203</v>
      </c>
      <c r="AJ2648">
        <f>Y2648/AA2648</f>
        <v>8.8507014184606465</v>
      </c>
      <c r="AK2648">
        <f>Z2648/AB2648</f>
        <v>12.747336660955076</v>
      </c>
      <c r="AL2648" t="e">
        <f>O2648/K2648</f>
        <v>#VALUE!</v>
      </c>
      <c r="AM2648" t="e">
        <f>P2648/L2648</f>
        <v>#VALUE!</v>
      </c>
      <c r="AN2648">
        <f>K2648/W2648</f>
        <v>3.1106162183607261E-2</v>
      </c>
      <c r="AO2648">
        <f>L2648/X2648</f>
        <v>3.10908642089813E-2</v>
      </c>
      <c r="AP2648">
        <f>IF(OR(Q2648&lt;0, Q2648="NA"), 0, 1)</f>
        <v>1</v>
      </c>
      <c r="AQ2648">
        <f>IF(OR(S2648&lt;0, S2648="NA"), 0, 1)</f>
        <v>1</v>
      </c>
      <c r="AR2648">
        <f>IFERROR(IF((AF2648-AG2648)&gt;0,1,0),0)</f>
        <v>0</v>
      </c>
      <c r="AS2648">
        <f>IFERROR(IF((S2648-Q2648)&gt;0,1,0),0)</f>
        <v>0</v>
      </c>
      <c r="AT2648">
        <f>IFERROR(IF((AH2648-AI2648)&lt;0,1,0),0)</f>
        <v>1</v>
      </c>
      <c r="AU2648">
        <f>IFERROR(IF((AJ2648-AK2648)&gt;0,1,0),0)</f>
        <v>0</v>
      </c>
      <c r="AV2648">
        <f>IFERROR(IF((AL2648-AM2648)&gt;0,1,0),0)</f>
        <v>0</v>
      </c>
      <c r="AW2648">
        <f>IFERROR(IF((AN2648-AO2648)&gt;0,1,0),0)</f>
        <v>1</v>
      </c>
      <c r="AX2648">
        <f>IFERROR(IF((AC2648-AD2648)&lt;0,1,0),0)</f>
        <v>0</v>
      </c>
      <c r="AY2648">
        <f>SUM(AP2648:AX2648)</f>
        <v>4</v>
      </c>
    </row>
    <row r="2649" spans="1:51" x14ac:dyDescent="0.45">
      <c r="A2649" s="1" t="s">
        <v>4179</v>
      </c>
      <c r="B2649" s="2">
        <v>4046115</v>
      </c>
      <c r="C2649" s="3" t="s">
        <v>5337</v>
      </c>
      <c r="D2649" s="5">
        <v>58.36</v>
      </c>
      <c r="E2649" s="5">
        <v>24482.466337279999</v>
      </c>
      <c r="F2649" s="3" t="s">
        <v>4525</v>
      </c>
      <c r="G2649" s="3" t="s">
        <v>4526</v>
      </c>
      <c r="H2649" s="3" t="s">
        <v>4634</v>
      </c>
      <c r="I2649" s="3" t="s">
        <v>4634</v>
      </c>
      <c r="J2649" s="3" t="s">
        <v>4528</v>
      </c>
      <c r="K2649" s="6">
        <v>4806768</v>
      </c>
      <c r="L2649" s="6">
        <v>4702079</v>
      </c>
      <c r="M2649" s="6">
        <v>1739299</v>
      </c>
      <c r="N2649" s="6">
        <v>1652271</v>
      </c>
      <c r="O2649" s="6">
        <v>561852</v>
      </c>
      <c r="P2649" s="6">
        <v>464115</v>
      </c>
      <c r="Q2649" s="6">
        <v>-55092</v>
      </c>
      <c r="R2649" s="6">
        <v>-145647</v>
      </c>
      <c r="S2649" s="6">
        <v>1235068</v>
      </c>
      <c r="T2649" s="6">
        <v>1167549</v>
      </c>
      <c r="U2649" s="6">
        <v>13668871</v>
      </c>
      <c r="V2649" s="6">
        <v>13055715</v>
      </c>
      <c r="W2649" s="6">
        <v>25347189</v>
      </c>
      <c r="X2649" s="6">
        <v>24530229</v>
      </c>
      <c r="Y2649" s="6" t="s">
        <v>4474</v>
      </c>
      <c r="Z2649" s="6" t="s">
        <v>4474</v>
      </c>
      <c r="AA2649" s="6" t="s">
        <v>4474</v>
      </c>
      <c r="AB2649" s="6" t="s">
        <v>4474</v>
      </c>
      <c r="AC2649" s="6">
        <v>419264000</v>
      </c>
      <c r="AD2649" s="6">
        <v>413152000</v>
      </c>
      <c r="AF2649">
        <f>Q2649/W2649</f>
        <v>-2.173495451507463E-3</v>
      </c>
      <c r="AG2649">
        <f>R2649/X2649</f>
        <v>-5.9374496666949172E-3</v>
      </c>
      <c r="AH2649">
        <f>U2649/W2649</f>
        <v>0.53926575447873137</v>
      </c>
      <c r="AI2649">
        <f>V2649/X2649</f>
        <v>0.53222964204696177</v>
      </c>
      <c r="AJ2649" t="e">
        <f>Y2649/AA2649</f>
        <v>#VALUE!</v>
      </c>
      <c r="AK2649" t="e">
        <f>Z2649/AB2649</f>
        <v>#VALUE!</v>
      </c>
      <c r="AL2649">
        <f>O2649/K2649</f>
        <v>0.11688768835941322</v>
      </c>
      <c r="AM2649">
        <f>P2649/L2649</f>
        <v>9.8704211477518775E-2</v>
      </c>
      <c r="AN2649">
        <f>K2649/W2649</f>
        <v>0.18963712307506761</v>
      </c>
      <c r="AO2649">
        <f>L2649/X2649</f>
        <v>0.19168508373892473</v>
      </c>
      <c r="AP2649">
        <f>IF(OR(Q2649&lt;0, Q2649="NA"), 0, 1)</f>
        <v>0</v>
      </c>
      <c r="AQ2649">
        <f>IF(OR(S2649&lt;0, S2649="NA"), 0, 1)</f>
        <v>1</v>
      </c>
      <c r="AR2649">
        <f>IFERROR(IF((AF2649-AG2649)&gt;0,1,0),0)</f>
        <v>1</v>
      </c>
      <c r="AS2649">
        <f>IFERROR(IF((S2649-Q2649)&gt;0,1,0),0)</f>
        <v>1</v>
      </c>
      <c r="AT2649">
        <f>IFERROR(IF((AH2649-AI2649)&lt;0,1,0),0)</f>
        <v>0</v>
      </c>
      <c r="AU2649">
        <f>IFERROR(IF((AJ2649-AK2649)&gt;0,1,0),0)</f>
        <v>0</v>
      </c>
      <c r="AV2649">
        <f>IFERROR(IF((AL2649-AM2649)&gt;0,1,0),0)</f>
        <v>1</v>
      </c>
      <c r="AW2649">
        <f>IFERROR(IF((AN2649-AO2649)&gt;0,1,0),0)</f>
        <v>0</v>
      </c>
      <c r="AX2649">
        <f>IFERROR(IF((AC2649-AD2649)&lt;0,1,0),0)</f>
        <v>0</v>
      </c>
      <c r="AY2649">
        <f>SUM(AP2649:AX2649)</f>
        <v>4</v>
      </c>
    </row>
    <row r="2650" spans="1:51" x14ac:dyDescent="0.45">
      <c r="A2650" s="1" t="s">
        <v>4188</v>
      </c>
      <c r="B2650" s="2">
        <v>103187</v>
      </c>
      <c r="C2650" s="3" t="s">
        <v>5337</v>
      </c>
      <c r="D2650" s="5">
        <v>15.64</v>
      </c>
      <c r="E2650" s="5">
        <v>1452.1312089600001</v>
      </c>
      <c r="F2650" s="3" t="s">
        <v>4525</v>
      </c>
      <c r="G2650" s="3" t="s">
        <v>4526</v>
      </c>
      <c r="H2650" s="3" t="s">
        <v>4693</v>
      </c>
      <c r="I2650" s="3" t="s">
        <v>4728</v>
      </c>
      <c r="J2650" s="3" t="s">
        <v>4528</v>
      </c>
      <c r="K2650" s="6">
        <v>263881</v>
      </c>
      <c r="L2650" s="6">
        <v>268954</v>
      </c>
      <c r="M2650" s="6">
        <v>106381</v>
      </c>
      <c r="N2650" s="6">
        <v>96718</v>
      </c>
      <c r="O2650" s="6">
        <v>21743</v>
      </c>
      <c r="P2650" s="6">
        <v>10027</v>
      </c>
      <c r="Q2650" s="6">
        <v>-18387</v>
      </c>
      <c r="R2650" s="6">
        <v>-67730</v>
      </c>
      <c r="S2650" s="6">
        <v>52737</v>
      </c>
      <c r="T2650" s="6">
        <v>47719</v>
      </c>
      <c r="U2650" s="6">
        <v>1324336</v>
      </c>
      <c r="V2650" s="6">
        <v>1324765</v>
      </c>
      <c r="W2650" s="6">
        <v>3005840</v>
      </c>
      <c r="X2650" s="6">
        <v>3037925</v>
      </c>
      <c r="Y2650" s="6" t="s">
        <v>4474</v>
      </c>
      <c r="Z2650" s="6" t="s">
        <v>4474</v>
      </c>
      <c r="AA2650" s="6" t="s">
        <v>4474</v>
      </c>
      <c r="AB2650" s="6" t="s">
        <v>4474</v>
      </c>
      <c r="AC2650" s="6">
        <v>92900256</v>
      </c>
      <c r="AD2650" s="6">
        <v>92821785</v>
      </c>
      <c r="AF2650">
        <f>Q2650/W2650</f>
        <v>-6.117092060788332E-3</v>
      </c>
      <c r="AG2650">
        <f>R2650/X2650</f>
        <v>-2.2294822946583605E-2</v>
      </c>
      <c r="AH2650">
        <f>U2650/W2650</f>
        <v>0.44058765602959571</v>
      </c>
      <c r="AI2650">
        <f>V2650/X2650</f>
        <v>0.43607561081988527</v>
      </c>
      <c r="AJ2650" t="e">
        <f>Y2650/AA2650</f>
        <v>#VALUE!</v>
      </c>
      <c r="AK2650" t="e">
        <f>Z2650/AB2650</f>
        <v>#VALUE!</v>
      </c>
      <c r="AL2650">
        <f>O2650/K2650</f>
        <v>8.239698955210871E-2</v>
      </c>
      <c r="AM2650">
        <f>P2650/L2650</f>
        <v>3.7281468206459098E-2</v>
      </c>
      <c r="AN2650">
        <f>K2650/W2650</f>
        <v>8.7789436563489739E-2</v>
      </c>
      <c r="AO2650">
        <f>L2650/X2650</f>
        <v>8.8532139536031992E-2</v>
      </c>
      <c r="AP2650">
        <f>IF(OR(Q2650&lt;0, Q2650="NA"), 0, 1)</f>
        <v>0</v>
      </c>
      <c r="AQ2650">
        <f>IF(OR(S2650&lt;0, S2650="NA"), 0, 1)</f>
        <v>1</v>
      </c>
      <c r="AR2650">
        <f>IFERROR(IF((AF2650-AG2650)&gt;0,1,0),0)</f>
        <v>1</v>
      </c>
      <c r="AS2650">
        <f>IFERROR(IF((S2650-Q2650)&gt;0,1,0),0)</f>
        <v>1</v>
      </c>
      <c r="AT2650">
        <f>IFERROR(IF((AH2650-AI2650)&lt;0,1,0),0)</f>
        <v>0</v>
      </c>
      <c r="AU2650">
        <f>IFERROR(IF((AJ2650-AK2650)&gt;0,1,0),0)</f>
        <v>0</v>
      </c>
      <c r="AV2650">
        <f>IFERROR(IF((AL2650-AM2650)&gt;0,1,0),0)</f>
        <v>1</v>
      </c>
      <c r="AW2650">
        <f>IFERROR(IF((AN2650-AO2650)&gt;0,1,0),0)</f>
        <v>0</v>
      </c>
      <c r="AX2650">
        <f>IFERROR(IF((AC2650-AD2650)&lt;0,1,0),0)</f>
        <v>0</v>
      </c>
      <c r="AY2650">
        <f>SUM(AP2650:AX2650)</f>
        <v>4</v>
      </c>
    </row>
    <row r="2651" spans="1:51" x14ac:dyDescent="0.45">
      <c r="A2651" s="1" t="s">
        <v>4191</v>
      </c>
      <c r="B2651" s="2">
        <v>4253133</v>
      </c>
      <c r="C2651" s="3" t="s">
        <v>5338</v>
      </c>
      <c r="D2651" s="5">
        <v>26.43</v>
      </c>
      <c r="E2651" s="5">
        <v>1440.0087105299999</v>
      </c>
      <c r="F2651" s="3" t="s">
        <v>4480</v>
      </c>
      <c r="G2651" s="3" t="s">
        <v>4481</v>
      </c>
      <c r="H2651" s="3" t="s">
        <v>4481</v>
      </c>
      <c r="I2651" s="3" t="s">
        <v>4482</v>
      </c>
      <c r="J2651" s="3" t="s">
        <v>4484</v>
      </c>
      <c r="K2651" s="6">
        <v>426608</v>
      </c>
      <c r="L2651" s="6">
        <v>422475</v>
      </c>
      <c r="M2651" s="6" t="s">
        <v>4474</v>
      </c>
      <c r="N2651" s="6" t="s">
        <v>4474</v>
      </c>
      <c r="O2651" s="6">
        <v>490851</v>
      </c>
      <c r="P2651" s="6">
        <v>484839</v>
      </c>
      <c r="Q2651" s="6">
        <v>85858</v>
      </c>
      <c r="R2651" s="6">
        <v>87478</v>
      </c>
      <c r="S2651" s="6">
        <v>149028</v>
      </c>
      <c r="T2651" s="6">
        <v>131330</v>
      </c>
      <c r="U2651" s="6" t="s">
        <v>4474</v>
      </c>
      <c r="V2651" s="6" t="s">
        <v>4474</v>
      </c>
      <c r="W2651" s="6">
        <v>13042976</v>
      </c>
      <c r="X2651" s="6">
        <v>12684330</v>
      </c>
      <c r="Y2651" s="6" t="s">
        <v>4474</v>
      </c>
      <c r="Z2651" s="6" t="s">
        <v>4474</v>
      </c>
      <c r="AA2651" s="6" t="s">
        <v>4474</v>
      </c>
      <c r="AB2651" s="6" t="s">
        <v>4474</v>
      </c>
      <c r="AC2651" s="6">
        <v>54446174</v>
      </c>
      <c r="AD2651" s="6">
        <v>54350350</v>
      </c>
      <c r="AF2651">
        <f>Q2651/W2651</f>
        <v>6.5827001445068981E-3</v>
      </c>
      <c r="AG2651">
        <f>R2651/X2651</f>
        <v>6.896540850009421E-3</v>
      </c>
      <c r="AH2651" t="e">
        <f>U2651/W2651</f>
        <v>#VALUE!</v>
      </c>
      <c r="AI2651" t="e">
        <f>V2651/X2651</f>
        <v>#VALUE!</v>
      </c>
      <c r="AJ2651" t="e">
        <f>Y2651/AA2651</f>
        <v>#VALUE!</v>
      </c>
      <c r="AK2651" t="e">
        <f>Z2651/AB2651</f>
        <v>#VALUE!</v>
      </c>
      <c r="AL2651">
        <f>O2651/K2651</f>
        <v>1.1505902374076435</v>
      </c>
      <c r="AM2651">
        <f>P2651/L2651</f>
        <v>1.147615835256524</v>
      </c>
      <c r="AN2651">
        <f>K2651/W2651</f>
        <v>3.2707872804488794E-2</v>
      </c>
      <c r="AO2651">
        <f>L2651/X2651</f>
        <v>3.3306843956283069E-2</v>
      </c>
      <c r="AP2651">
        <f>IF(OR(Q2651&lt;0, Q2651="NA"), 0, 1)</f>
        <v>1</v>
      </c>
      <c r="AQ2651">
        <f>IF(OR(S2651&lt;0, S2651="NA"), 0, 1)</f>
        <v>1</v>
      </c>
      <c r="AR2651">
        <f>IFERROR(IF((AF2651-AG2651)&gt;0,1,0),0)</f>
        <v>0</v>
      </c>
      <c r="AS2651">
        <f>IFERROR(IF((S2651-Q2651)&gt;0,1,0),0)</f>
        <v>1</v>
      </c>
      <c r="AT2651">
        <f>IFERROR(IF((AH2651-AI2651)&lt;0,1,0),0)</f>
        <v>0</v>
      </c>
      <c r="AU2651">
        <f>IFERROR(IF((AJ2651-AK2651)&gt;0,1,0),0)</f>
        <v>0</v>
      </c>
      <c r="AV2651">
        <f>IFERROR(IF((AL2651-AM2651)&gt;0,1,0),0)</f>
        <v>1</v>
      </c>
      <c r="AW2651">
        <f>IFERROR(IF((AN2651-AO2651)&gt;0,1,0),0)</f>
        <v>0</v>
      </c>
      <c r="AX2651">
        <f>IFERROR(IF((AC2651-AD2651)&lt;0,1,0),0)</f>
        <v>0</v>
      </c>
      <c r="AY2651">
        <f>SUM(AP2651:AX2651)</f>
        <v>4</v>
      </c>
    </row>
    <row r="2652" spans="1:51" x14ac:dyDescent="0.45">
      <c r="A2652" s="1" t="s">
        <v>4202</v>
      </c>
      <c r="B2652" s="2">
        <v>4761964</v>
      </c>
      <c r="C2652" s="3" t="s">
        <v>5335</v>
      </c>
      <c r="D2652" s="5">
        <v>11.14</v>
      </c>
      <c r="E2652" s="5">
        <v>13296.62492828</v>
      </c>
      <c r="F2652" s="3" t="s">
        <v>4470</v>
      </c>
      <c r="G2652" s="3" t="s">
        <v>4471</v>
      </c>
      <c r="H2652" s="3" t="s">
        <v>4673</v>
      </c>
      <c r="I2652" s="3" t="s">
        <v>4673</v>
      </c>
      <c r="J2652" s="3" t="s">
        <v>4544</v>
      </c>
      <c r="K2652" s="6">
        <v>15048500</v>
      </c>
      <c r="L2652" s="6">
        <v>15239200</v>
      </c>
      <c r="M2652" s="6">
        <v>4586700</v>
      </c>
      <c r="N2652" s="6">
        <v>4646700</v>
      </c>
      <c r="O2652" s="6">
        <v>1856600</v>
      </c>
      <c r="P2652" s="6">
        <v>1906900</v>
      </c>
      <c r="Q2652" s="6">
        <v>-883300</v>
      </c>
      <c r="R2652" s="6">
        <v>-646500</v>
      </c>
      <c r="S2652" s="6">
        <v>2288300</v>
      </c>
      <c r="T2652" s="6">
        <v>2297000</v>
      </c>
      <c r="U2652" s="6">
        <v>14303400</v>
      </c>
      <c r="V2652" s="6">
        <v>14731200</v>
      </c>
      <c r="W2652" s="6">
        <v>44754100</v>
      </c>
      <c r="X2652" s="6">
        <v>45330000</v>
      </c>
      <c r="Y2652" s="6">
        <v>11307700</v>
      </c>
      <c r="Z2652" s="6">
        <v>11792100</v>
      </c>
      <c r="AA2652" s="6">
        <v>7512400</v>
      </c>
      <c r="AB2652" s="6">
        <v>7709200</v>
      </c>
      <c r="AC2652" s="6">
        <v>1193580965</v>
      </c>
      <c r="AD2652" s="6">
        <v>1193269177</v>
      </c>
      <c r="AF2652">
        <f>Q2652/W2652</f>
        <v>-1.9736739203782445E-2</v>
      </c>
      <c r="AG2652">
        <f>R2652/X2652</f>
        <v>-1.4262078093977499E-2</v>
      </c>
      <c r="AH2652">
        <f>U2652/W2652</f>
        <v>0.31959976851282901</v>
      </c>
      <c r="AI2652">
        <f>V2652/X2652</f>
        <v>0.32497683653209797</v>
      </c>
      <c r="AJ2652">
        <f>Y2652/AA2652</f>
        <v>1.5052047281827379</v>
      </c>
      <c r="AK2652">
        <f>Z2652/AB2652</f>
        <v>1.5296139677268719</v>
      </c>
      <c r="AL2652">
        <f>O2652/K2652</f>
        <v>0.12337442269993687</v>
      </c>
      <c r="AM2652">
        <f>P2652/L2652</f>
        <v>0.12513124048506483</v>
      </c>
      <c r="AN2652">
        <f>K2652/W2652</f>
        <v>0.33624852248173909</v>
      </c>
      <c r="AO2652">
        <f>L2652/X2652</f>
        <v>0.33618354290756675</v>
      </c>
      <c r="AP2652">
        <f>IF(OR(Q2652&lt;0, Q2652="NA"), 0, 1)</f>
        <v>0</v>
      </c>
      <c r="AQ2652">
        <f>IF(OR(S2652&lt;0, S2652="NA"), 0, 1)</f>
        <v>1</v>
      </c>
      <c r="AR2652">
        <f>IFERROR(IF((AF2652-AG2652)&gt;0,1,0),0)</f>
        <v>0</v>
      </c>
      <c r="AS2652">
        <f>IFERROR(IF((S2652-Q2652)&gt;0,1,0),0)</f>
        <v>1</v>
      </c>
      <c r="AT2652">
        <f>IFERROR(IF((AH2652-AI2652)&lt;0,1,0),0)</f>
        <v>1</v>
      </c>
      <c r="AU2652">
        <f>IFERROR(IF((AJ2652-AK2652)&gt;0,1,0),0)</f>
        <v>0</v>
      </c>
      <c r="AV2652">
        <f>IFERROR(IF((AL2652-AM2652)&gt;0,1,0),0)</f>
        <v>0</v>
      </c>
      <c r="AW2652">
        <f>IFERROR(IF((AN2652-AO2652)&gt;0,1,0),0)</f>
        <v>1</v>
      </c>
      <c r="AX2652">
        <f>IFERROR(IF((AC2652-AD2652)&lt;0,1,0),0)</f>
        <v>0</v>
      </c>
      <c r="AY2652">
        <f>SUM(AP2652:AX2652)</f>
        <v>4</v>
      </c>
    </row>
    <row r="2653" spans="1:51" x14ac:dyDescent="0.45">
      <c r="A2653" s="1" t="s">
        <v>4203</v>
      </c>
      <c r="B2653" s="2">
        <v>4963684</v>
      </c>
      <c r="C2653" s="3" t="s">
        <v>5335</v>
      </c>
      <c r="D2653" s="5">
        <v>10.5</v>
      </c>
      <c r="E2653" s="5">
        <v>2329.0389045000002</v>
      </c>
      <c r="F2653" s="3" t="s">
        <v>4500</v>
      </c>
      <c r="G2653" s="3" t="s">
        <v>4574</v>
      </c>
      <c r="H2653" s="3" t="s">
        <v>4575</v>
      </c>
      <c r="I2653" s="3" t="s">
        <v>4575</v>
      </c>
      <c r="J2653" s="3" t="s">
        <v>4736</v>
      </c>
      <c r="K2653" s="6">
        <v>990700</v>
      </c>
      <c r="L2653" s="6">
        <v>1000400</v>
      </c>
      <c r="M2653" s="6">
        <v>75300</v>
      </c>
      <c r="N2653" s="6">
        <v>83500</v>
      </c>
      <c r="O2653" s="6">
        <v>17900</v>
      </c>
      <c r="P2653" s="6">
        <v>24800</v>
      </c>
      <c r="Q2653" s="6">
        <v>-37400</v>
      </c>
      <c r="R2653" s="6">
        <v>-25800</v>
      </c>
      <c r="S2653" s="6">
        <v>79600</v>
      </c>
      <c r="T2653" s="6">
        <v>116400</v>
      </c>
      <c r="U2653" s="6">
        <v>637600</v>
      </c>
      <c r="V2653" s="6">
        <v>636000</v>
      </c>
      <c r="W2653" s="6">
        <v>1737600</v>
      </c>
      <c r="X2653" s="6">
        <v>1736300</v>
      </c>
      <c r="Y2653" s="6">
        <v>864000</v>
      </c>
      <c r="Z2653" s="6">
        <v>876500</v>
      </c>
      <c r="AA2653" s="6">
        <v>232800</v>
      </c>
      <c r="AB2653" s="6">
        <v>247100</v>
      </c>
      <c r="AC2653" s="6">
        <v>221800000</v>
      </c>
      <c r="AD2653" s="6">
        <v>221900000</v>
      </c>
      <c r="AF2653">
        <f>Q2653/W2653</f>
        <v>-2.1523941068139964E-2</v>
      </c>
      <c r="AG2653">
        <f>R2653/X2653</f>
        <v>-1.4859183320854692E-2</v>
      </c>
      <c r="AH2653">
        <f>U2653/W2653</f>
        <v>0.3669429097605893</v>
      </c>
      <c r="AI2653">
        <f>V2653/X2653</f>
        <v>0.36629614697920865</v>
      </c>
      <c r="AJ2653">
        <f>Y2653/AA2653</f>
        <v>3.7113402061855671</v>
      </c>
      <c r="AK2653">
        <f>Z2653/AB2653</f>
        <v>3.547146904087414</v>
      </c>
      <c r="AL2653">
        <f>O2653/K2653</f>
        <v>1.8068032704148581E-2</v>
      </c>
      <c r="AM2653">
        <f>P2653/L2653</f>
        <v>2.4790083966413436E-2</v>
      </c>
      <c r="AN2653">
        <f>K2653/W2653</f>
        <v>0.57015423572744017</v>
      </c>
      <c r="AO2653">
        <f>L2653/X2653</f>
        <v>0.57616771295283076</v>
      </c>
      <c r="AP2653">
        <f>IF(OR(Q2653&lt;0, Q2653="NA"), 0, 1)</f>
        <v>0</v>
      </c>
      <c r="AQ2653">
        <f>IF(OR(S2653&lt;0, S2653="NA"), 0, 1)</f>
        <v>1</v>
      </c>
      <c r="AR2653">
        <f>IFERROR(IF((AF2653-AG2653)&gt;0,1,0),0)</f>
        <v>0</v>
      </c>
      <c r="AS2653">
        <f>IFERROR(IF((S2653-Q2653)&gt;0,1,0),0)</f>
        <v>1</v>
      </c>
      <c r="AT2653">
        <f>IFERROR(IF((AH2653-AI2653)&lt;0,1,0),0)</f>
        <v>0</v>
      </c>
      <c r="AU2653">
        <f>IFERROR(IF((AJ2653-AK2653)&gt;0,1,0),0)</f>
        <v>1</v>
      </c>
      <c r="AV2653">
        <f>IFERROR(IF((AL2653-AM2653)&gt;0,1,0),0)</f>
        <v>0</v>
      </c>
      <c r="AW2653">
        <f>IFERROR(IF((AN2653-AO2653)&gt;0,1,0),0)</f>
        <v>0</v>
      </c>
      <c r="AX2653">
        <f>IFERROR(IF((AC2653-AD2653)&lt;0,1,0),0)</f>
        <v>1</v>
      </c>
      <c r="AY2653">
        <f>SUM(AP2653:AX2653)</f>
        <v>4</v>
      </c>
    </row>
    <row r="2654" spans="1:51" x14ac:dyDescent="0.45">
      <c r="A2654" s="1" t="s">
        <v>4248</v>
      </c>
      <c r="B2654" s="2">
        <v>4890649</v>
      </c>
      <c r="C2654" s="3" t="s">
        <v>5336</v>
      </c>
      <c r="D2654" s="5">
        <v>18.350000000000001</v>
      </c>
      <c r="E2654" s="5">
        <v>1453.55390745</v>
      </c>
      <c r="F2654" s="3" t="s">
        <v>4470</v>
      </c>
      <c r="G2654" s="3" t="s">
        <v>4471</v>
      </c>
      <c r="H2654" s="3" t="s">
        <v>4489</v>
      </c>
      <c r="I2654" s="3" t="s">
        <v>4489</v>
      </c>
      <c r="J2654" s="3" t="s">
        <v>4544</v>
      </c>
      <c r="K2654" s="6">
        <v>302</v>
      </c>
      <c r="L2654" s="6">
        <v>288</v>
      </c>
      <c r="M2654" s="6">
        <v>-282474</v>
      </c>
      <c r="N2654" s="6">
        <v>-250213</v>
      </c>
      <c r="O2654" s="6">
        <v>-283041</v>
      </c>
      <c r="P2654" s="6">
        <v>-250785</v>
      </c>
      <c r="Q2654" s="6">
        <v>-257084</v>
      </c>
      <c r="R2654" s="6">
        <v>-228055</v>
      </c>
      <c r="S2654" s="6">
        <v>-196987</v>
      </c>
      <c r="T2654" s="6">
        <v>-168264</v>
      </c>
      <c r="U2654" s="6">
        <v>20523</v>
      </c>
      <c r="V2654" s="6">
        <v>17487</v>
      </c>
      <c r="W2654" s="6">
        <v>771900</v>
      </c>
      <c r="X2654" s="6">
        <v>585663</v>
      </c>
      <c r="Y2654" s="6">
        <v>767357</v>
      </c>
      <c r="Z2654" s="6">
        <v>581664</v>
      </c>
      <c r="AA2654" s="6">
        <v>41364</v>
      </c>
      <c r="AB2654" s="6">
        <v>36762</v>
      </c>
      <c r="AC2654" s="6">
        <v>79181445</v>
      </c>
      <c r="AD2654" s="6">
        <v>63879675</v>
      </c>
      <c r="AF2654">
        <f>Q2654/W2654</f>
        <v>-0.33305350433994041</v>
      </c>
      <c r="AG2654">
        <f>R2654/X2654</f>
        <v>-0.38939629104109358</v>
      </c>
      <c r="AH2654">
        <f>U2654/W2654</f>
        <v>2.6587640886125145E-2</v>
      </c>
      <c r="AI2654">
        <f>V2654/X2654</f>
        <v>2.9858468095133209E-2</v>
      </c>
      <c r="AJ2654">
        <f>Y2654/AA2654</f>
        <v>18.551324823518033</v>
      </c>
      <c r="AK2654">
        <f>Z2654/AB2654</f>
        <v>15.822425330504325</v>
      </c>
      <c r="AL2654">
        <f>O2654/K2654</f>
        <v>-937.22185430463571</v>
      </c>
      <c r="AM2654">
        <f>P2654/L2654</f>
        <v>-870.78125</v>
      </c>
      <c r="AN2654">
        <f>K2654/W2654</f>
        <v>3.9124238891048062E-4</v>
      </c>
      <c r="AO2654">
        <f>L2654/X2654</f>
        <v>4.9175037521578108E-4</v>
      </c>
      <c r="AP2654">
        <f>IF(OR(Q2654&lt;0, Q2654="NA"), 0, 1)</f>
        <v>0</v>
      </c>
      <c r="AQ2654">
        <f>IF(OR(S2654&lt;0, S2654="NA"), 0, 1)</f>
        <v>0</v>
      </c>
      <c r="AR2654">
        <f>IFERROR(IF((AF2654-AG2654)&gt;0,1,0),0)</f>
        <v>1</v>
      </c>
      <c r="AS2654">
        <f>IFERROR(IF((S2654-Q2654)&gt;0,1,0),0)</f>
        <v>1</v>
      </c>
      <c r="AT2654">
        <f>IFERROR(IF((AH2654-AI2654)&lt;0,1,0),0)</f>
        <v>1</v>
      </c>
      <c r="AU2654">
        <f>IFERROR(IF((AJ2654-AK2654)&gt;0,1,0),0)</f>
        <v>1</v>
      </c>
      <c r="AV2654">
        <f>IFERROR(IF((AL2654-AM2654)&gt;0,1,0),0)</f>
        <v>0</v>
      </c>
      <c r="AW2654">
        <f>IFERROR(IF((AN2654-AO2654)&gt;0,1,0),0)</f>
        <v>0</v>
      </c>
      <c r="AX2654">
        <f>IFERROR(IF((AC2654-AD2654)&lt;0,1,0),0)</f>
        <v>0</v>
      </c>
      <c r="AY2654">
        <f>SUM(AP2654:AX2654)</f>
        <v>4</v>
      </c>
    </row>
    <row r="2655" spans="1:51" x14ac:dyDescent="0.45">
      <c r="A2655" s="1" t="s">
        <v>4250</v>
      </c>
      <c r="B2655" s="2">
        <v>4987795</v>
      </c>
      <c r="C2655" s="3" t="s">
        <v>5336</v>
      </c>
      <c r="D2655" s="7">
        <v>6.62</v>
      </c>
      <c r="E2655" s="5">
        <v>74.484433499999994</v>
      </c>
      <c r="F2655" s="3" t="s">
        <v>4485</v>
      </c>
      <c r="G2655" s="3" t="s">
        <v>4486</v>
      </c>
      <c r="H2655" s="3" t="s">
        <v>4505</v>
      </c>
      <c r="I2655" s="3" t="s">
        <v>4505</v>
      </c>
      <c r="J2655" s="3" t="s">
        <v>5094</v>
      </c>
      <c r="K2655" s="6">
        <v>31771.647000000001</v>
      </c>
      <c r="L2655" s="6">
        <v>31848.959999999999</v>
      </c>
      <c r="M2655" s="6">
        <v>6912.96</v>
      </c>
      <c r="N2655" s="6">
        <v>7739.1729999999998</v>
      </c>
      <c r="O2655" s="6">
        <v>5851.4570000000003</v>
      </c>
      <c r="P2655" s="6">
        <v>6765.44</v>
      </c>
      <c r="Q2655" s="6">
        <v>5795.0559999999996</v>
      </c>
      <c r="R2655" s="6">
        <v>6846.75</v>
      </c>
      <c r="S2655" s="6">
        <v>4986.134</v>
      </c>
      <c r="T2655" s="6">
        <v>7637.37</v>
      </c>
      <c r="U2655" s="8">
        <v>7629.8</v>
      </c>
      <c r="V2655" s="6">
        <v>7690.94</v>
      </c>
      <c r="W2655" s="6">
        <v>66068.376999999993</v>
      </c>
      <c r="X2655" s="6">
        <v>66024.567999999999</v>
      </c>
      <c r="Y2655" s="6">
        <v>44942.232000000004</v>
      </c>
      <c r="Z2655" s="6">
        <v>44349.447</v>
      </c>
      <c r="AA2655" s="6">
        <v>8958</v>
      </c>
      <c r="AB2655" s="6">
        <v>9546</v>
      </c>
      <c r="AC2655" s="6">
        <v>11242925</v>
      </c>
      <c r="AD2655" s="6">
        <v>11112230</v>
      </c>
      <c r="AF2655">
        <f>Q2655/W2655</f>
        <v>8.771300678386576E-2</v>
      </c>
      <c r="AG2655">
        <f>R2655/X2655</f>
        <v>0.10370003481128419</v>
      </c>
      <c r="AH2655">
        <f>U2655/W2655</f>
        <v>0.11548338776355897</v>
      </c>
      <c r="AI2655">
        <f>V2655/X2655</f>
        <v>0.11648603289611829</v>
      </c>
      <c r="AJ2655">
        <f>Y2655/AA2655</f>
        <v>5.0169939718687209</v>
      </c>
      <c r="AK2655">
        <f>Z2655/AB2655</f>
        <v>4.645867064739158</v>
      </c>
      <c r="AL2655">
        <f>O2655/K2655</f>
        <v>0.18417229047017927</v>
      </c>
      <c r="AM2655">
        <f>P2655/L2655</f>
        <v>0.21242263483642793</v>
      </c>
      <c r="AN2655">
        <f>K2655/W2655</f>
        <v>0.48089038118796235</v>
      </c>
      <c r="AO2655">
        <f>L2655/X2655</f>
        <v>0.48238043753652426</v>
      </c>
      <c r="AP2655">
        <f>IF(OR(Q2655&lt;0, Q2655="NA"), 0, 1)</f>
        <v>1</v>
      </c>
      <c r="AQ2655">
        <f>IF(OR(S2655&lt;0, S2655="NA"), 0, 1)</f>
        <v>1</v>
      </c>
      <c r="AR2655">
        <f>IFERROR(IF((AF2655-AG2655)&gt;0,1,0),0)</f>
        <v>0</v>
      </c>
      <c r="AS2655">
        <f>IFERROR(IF((S2655-Q2655)&gt;0,1,0),0)</f>
        <v>0</v>
      </c>
      <c r="AT2655">
        <f>IFERROR(IF((AH2655-AI2655)&lt;0,1,0),0)</f>
        <v>1</v>
      </c>
      <c r="AU2655">
        <f>IFERROR(IF((AJ2655-AK2655)&gt;0,1,0),0)</f>
        <v>1</v>
      </c>
      <c r="AV2655">
        <f>IFERROR(IF((AL2655-AM2655)&gt;0,1,0),0)</f>
        <v>0</v>
      </c>
      <c r="AW2655">
        <f>IFERROR(IF((AN2655-AO2655)&gt;0,1,0),0)</f>
        <v>0</v>
      </c>
      <c r="AX2655">
        <f>IFERROR(IF((AC2655-AD2655)&lt;0,1,0),0)</f>
        <v>0</v>
      </c>
      <c r="AY2655">
        <f>SUM(AP2655:AX2655)</f>
        <v>4</v>
      </c>
    </row>
    <row r="2656" spans="1:51" x14ac:dyDescent="0.45">
      <c r="A2656" s="1" t="s">
        <v>4266</v>
      </c>
      <c r="B2656" s="2">
        <v>7101140</v>
      </c>
      <c r="C2656" s="3" t="s">
        <v>5338</v>
      </c>
      <c r="D2656" s="5">
        <v>44.39</v>
      </c>
      <c r="E2656" s="5">
        <v>1943.8224303300001</v>
      </c>
      <c r="F2656" s="3" t="s">
        <v>4559</v>
      </c>
      <c r="G2656" s="3" t="s">
        <v>4560</v>
      </c>
      <c r="H2656" s="3" t="s">
        <v>4561</v>
      </c>
      <c r="I2656" s="3" t="s">
        <v>4562</v>
      </c>
      <c r="J2656" s="3" t="s">
        <v>4887</v>
      </c>
      <c r="K2656" s="6">
        <v>576129</v>
      </c>
      <c r="L2656" s="6">
        <v>541557</v>
      </c>
      <c r="M2656" s="6">
        <v>70095</v>
      </c>
      <c r="N2656" s="6">
        <v>64656</v>
      </c>
      <c r="O2656" s="6">
        <v>59638</v>
      </c>
      <c r="P2656" s="6">
        <v>55627</v>
      </c>
      <c r="Q2656" s="6">
        <v>50018</v>
      </c>
      <c r="R2656" s="6">
        <v>47095</v>
      </c>
      <c r="S2656" s="6">
        <v>73772</v>
      </c>
      <c r="T2656" s="6">
        <v>72077</v>
      </c>
      <c r="U2656" s="6" t="s">
        <v>4474</v>
      </c>
      <c r="V2656" s="6" t="s">
        <v>4474</v>
      </c>
      <c r="W2656" s="6">
        <v>344668</v>
      </c>
      <c r="X2656" s="6">
        <v>320489</v>
      </c>
      <c r="Y2656" s="6">
        <v>251594</v>
      </c>
      <c r="Z2656" s="6">
        <v>234210</v>
      </c>
      <c r="AA2656" s="6">
        <v>77745</v>
      </c>
      <c r="AB2656" s="6">
        <v>66991</v>
      </c>
      <c r="AC2656" s="6">
        <v>43705476</v>
      </c>
      <c r="AD2656" s="6">
        <v>42971988</v>
      </c>
      <c r="AF2656">
        <f>Q2656/W2656</f>
        <v>0.14511936124038205</v>
      </c>
      <c r="AG2656">
        <f>R2656/X2656</f>
        <v>0.14694732112490599</v>
      </c>
      <c r="AH2656" t="e">
        <f>U2656/W2656</f>
        <v>#VALUE!</v>
      </c>
      <c r="AI2656" t="e">
        <f>V2656/X2656</f>
        <v>#VALUE!</v>
      </c>
      <c r="AJ2656">
        <f>Y2656/AA2656</f>
        <v>3.2361438034600294</v>
      </c>
      <c r="AK2656">
        <f>Z2656/AB2656</f>
        <v>3.4961412727082744</v>
      </c>
      <c r="AL2656">
        <f>O2656/K2656</f>
        <v>0.10351501139501744</v>
      </c>
      <c r="AM2656">
        <f>P2656/L2656</f>
        <v>0.10271679620058462</v>
      </c>
      <c r="AN2656">
        <f>K2656/W2656</f>
        <v>1.6715476922719834</v>
      </c>
      <c r="AO2656">
        <f>L2656/X2656</f>
        <v>1.6897834247041239</v>
      </c>
      <c r="AP2656">
        <f>IF(OR(Q2656&lt;0, Q2656="NA"), 0, 1)</f>
        <v>1</v>
      </c>
      <c r="AQ2656">
        <f>IF(OR(S2656&lt;0, S2656="NA"), 0, 1)</f>
        <v>1</v>
      </c>
      <c r="AR2656">
        <f>IFERROR(IF((AF2656-AG2656)&gt;0,1,0),0)</f>
        <v>0</v>
      </c>
      <c r="AS2656">
        <f>IFERROR(IF((S2656-Q2656)&gt;0,1,0),0)</f>
        <v>1</v>
      </c>
      <c r="AT2656">
        <f>IFERROR(IF((AH2656-AI2656)&lt;0,1,0),0)</f>
        <v>0</v>
      </c>
      <c r="AU2656">
        <f>IFERROR(IF((AJ2656-AK2656)&gt;0,1,0),0)</f>
        <v>0</v>
      </c>
      <c r="AV2656">
        <f>IFERROR(IF((AL2656-AM2656)&gt;0,1,0),0)</f>
        <v>1</v>
      </c>
      <c r="AW2656">
        <f>IFERROR(IF((AN2656-AO2656)&gt;0,1,0),0)</f>
        <v>0</v>
      </c>
      <c r="AX2656">
        <f>IFERROR(IF((AC2656-AD2656)&lt;0,1,0),0)</f>
        <v>0</v>
      </c>
      <c r="AY2656">
        <f>SUM(AP2656:AX2656)</f>
        <v>4</v>
      </c>
    </row>
    <row r="2657" spans="1:51" x14ac:dyDescent="0.45">
      <c r="A2657" s="1" t="s">
        <v>4275</v>
      </c>
      <c r="B2657" s="2">
        <v>4041737</v>
      </c>
      <c r="C2657" s="3" t="s">
        <v>5337</v>
      </c>
      <c r="D2657" s="5">
        <v>69.59</v>
      </c>
      <c r="E2657" s="5">
        <v>6695.8362291200001</v>
      </c>
      <c r="F2657" s="3" t="s">
        <v>4480</v>
      </c>
      <c r="G2657" s="3" t="s">
        <v>4491</v>
      </c>
      <c r="H2657" s="3" t="s">
        <v>4491</v>
      </c>
      <c r="I2657" s="3" t="s">
        <v>4631</v>
      </c>
      <c r="J2657" s="3" t="s">
        <v>4597</v>
      </c>
      <c r="K2657" s="6">
        <v>7859000</v>
      </c>
      <c r="L2657" s="6">
        <v>7726000</v>
      </c>
      <c r="M2657" s="6" t="s">
        <v>4474</v>
      </c>
      <c r="N2657" s="6" t="s">
        <v>4474</v>
      </c>
      <c r="O2657" s="6">
        <v>1085000</v>
      </c>
      <c r="P2657" s="6">
        <v>1148000</v>
      </c>
      <c r="Q2657" s="6">
        <v>740000</v>
      </c>
      <c r="R2657" s="6">
        <v>888000</v>
      </c>
      <c r="S2657" s="6">
        <v>1630000</v>
      </c>
      <c r="T2657" s="6">
        <v>1314000</v>
      </c>
      <c r="U2657" s="6">
        <v>2428000</v>
      </c>
      <c r="V2657" s="6">
        <v>2002000</v>
      </c>
      <c r="W2657" s="6">
        <v>166933000</v>
      </c>
      <c r="X2657" s="6">
        <v>161280000</v>
      </c>
      <c r="Y2657" s="6" t="s">
        <v>4474</v>
      </c>
      <c r="Z2657" s="6" t="s">
        <v>4474</v>
      </c>
      <c r="AA2657" s="6" t="s">
        <v>4474</v>
      </c>
      <c r="AB2657" s="6" t="s">
        <v>4474</v>
      </c>
      <c r="AC2657" s="6">
        <v>97141793</v>
      </c>
      <c r="AD2657" s="6">
        <v>99053271</v>
      </c>
      <c r="AF2657">
        <f>Q2657/W2657</f>
        <v>4.4329161999125399E-3</v>
      </c>
      <c r="AG2657">
        <f>R2657/X2657</f>
        <v>5.5059523809523813E-3</v>
      </c>
      <c r="AH2657">
        <f>U2657/W2657</f>
        <v>1.4544757477550874E-2</v>
      </c>
      <c r="AI2657">
        <f>V2657/X2657</f>
        <v>1.2413194444444444E-2</v>
      </c>
      <c r="AJ2657" t="e">
        <f>Y2657/AA2657</f>
        <v>#VALUE!</v>
      </c>
      <c r="AK2657" t="e">
        <f>Z2657/AB2657</f>
        <v>#VALUE!</v>
      </c>
      <c r="AL2657">
        <f>O2657/K2657</f>
        <v>0.13805827713449548</v>
      </c>
      <c r="AM2657">
        <f>P2657/L2657</f>
        <v>0.14858917939425317</v>
      </c>
      <c r="AN2657">
        <f>K2657/W2657</f>
        <v>4.707876812853061E-2</v>
      </c>
      <c r="AO2657">
        <f>L2657/X2657</f>
        <v>4.7904265873015876E-2</v>
      </c>
      <c r="AP2657">
        <f>IF(OR(Q2657&lt;0, Q2657="NA"), 0, 1)</f>
        <v>1</v>
      </c>
      <c r="AQ2657">
        <f>IF(OR(S2657&lt;0, S2657="NA"), 0, 1)</f>
        <v>1</v>
      </c>
      <c r="AR2657">
        <f>IFERROR(IF((AF2657-AG2657)&gt;0,1,0),0)</f>
        <v>0</v>
      </c>
      <c r="AS2657">
        <f>IFERROR(IF((S2657-Q2657)&gt;0,1,0),0)</f>
        <v>1</v>
      </c>
      <c r="AT2657">
        <f>IFERROR(IF((AH2657-AI2657)&lt;0,1,0),0)</f>
        <v>0</v>
      </c>
      <c r="AU2657">
        <f>IFERROR(IF((AJ2657-AK2657)&gt;0,1,0),0)</f>
        <v>0</v>
      </c>
      <c r="AV2657">
        <f>IFERROR(IF((AL2657-AM2657)&gt;0,1,0),0)</f>
        <v>0</v>
      </c>
      <c r="AW2657">
        <f>IFERROR(IF((AN2657-AO2657)&gt;0,1,0),0)</f>
        <v>0</v>
      </c>
      <c r="AX2657">
        <f>IFERROR(IF((AC2657-AD2657)&lt;0,1,0),0)</f>
        <v>1</v>
      </c>
      <c r="AY2657">
        <f>SUM(AP2657:AX2657)</f>
        <v>4</v>
      </c>
    </row>
    <row r="2658" spans="1:51" x14ac:dyDescent="0.45">
      <c r="A2658" s="1" t="s">
        <v>4280</v>
      </c>
      <c r="B2658" s="2">
        <v>4811333</v>
      </c>
      <c r="C2658" s="3" t="s">
        <v>5335</v>
      </c>
      <c r="D2658" s="5">
        <v>5.43</v>
      </c>
      <c r="E2658" s="5">
        <v>296.61693198</v>
      </c>
      <c r="F2658" s="3" t="s">
        <v>4470</v>
      </c>
      <c r="G2658" s="3" t="s">
        <v>4471</v>
      </c>
      <c r="H2658" s="3" t="s">
        <v>4489</v>
      </c>
      <c r="I2658" s="3" t="s">
        <v>4489</v>
      </c>
      <c r="J2658" s="3" t="s">
        <v>4544</v>
      </c>
      <c r="K2658" s="6">
        <v>163784</v>
      </c>
      <c r="L2658" s="6">
        <v>143769</v>
      </c>
      <c r="M2658" s="6">
        <v>14130</v>
      </c>
      <c r="N2658" s="6">
        <v>-1784</v>
      </c>
      <c r="O2658" s="6">
        <v>9075</v>
      </c>
      <c r="P2658" s="6">
        <v>-6652</v>
      </c>
      <c r="Q2658" s="6">
        <v>25880</v>
      </c>
      <c r="R2658" s="6">
        <v>9023</v>
      </c>
      <c r="S2658" s="6">
        <v>-24541</v>
      </c>
      <c r="T2658" s="6">
        <v>-17624</v>
      </c>
      <c r="U2658" s="6" t="s">
        <v>4474</v>
      </c>
      <c r="V2658" s="6" t="s">
        <v>4474</v>
      </c>
      <c r="W2658" s="6">
        <v>426041</v>
      </c>
      <c r="X2658" s="6">
        <v>436225</v>
      </c>
      <c r="Y2658" s="6">
        <v>373443</v>
      </c>
      <c r="Z2658" s="6">
        <v>381570</v>
      </c>
      <c r="AA2658" s="6">
        <v>44210</v>
      </c>
      <c r="AB2658" s="6">
        <v>40130</v>
      </c>
      <c r="AC2658" s="6">
        <v>54542048</v>
      </c>
      <c r="AD2658" s="6">
        <v>54472113</v>
      </c>
      <c r="AF2658">
        <f>Q2658/W2658</f>
        <v>6.0745327327651567E-2</v>
      </c>
      <c r="AG2658">
        <f>R2658/X2658</f>
        <v>2.0684279901427016E-2</v>
      </c>
      <c r="AH2658" t="e">
        <f>U2658/W2658</f>
        <v>#VALUE!</v>
      </c>
      <c r="AI2658" t="e">
        <f>V2658/X2658</f>
        <v>#VALUE!</v>
      </c>
      <c r="AJ2658">
        <f>Y2658/AA2658</f>
        <v>8.4470255598280932</v>
      </c>
      <c r="AK2658">
        <f>Z2658/AB2658</f>
        <v>9.5083478694243713</v>
      </c>
      <c r="AL2658">
        <f>O2658/K2658</f>
        <v>5.5408342695257171E-2</v>
      </c>
      <c r="AM2658">
        <f>P2658/L2658</f>
        <v>-4.6268667097914017E-2</v>
      </c>
      <c r="AN2658">
        <f>K2658/W2658</f>
        <v>0.38443248419753029</v>
      </c>
      <c r="AO2658">
        <f>L2658/X2658</f>
        <v>0.32957533383001891</v>
      </c>
      <c r="AP2658">
        <f>IF(OR(Q2658&lt;0, Q2658="NA"), 0, 1)</f>
        <v>1</v>
      </c>
      <c r="AQ2658">
        <f>IF(OR(S2658&lt;0, S2658="NA"), 0, 1)</f>
        <v>0</v>
      </c>
      <c r="AR2658">
        <f>IFERROR(IF((AF2658-AG2658)&gt;0,1,0),0)</f>
        <v>1</v>
      </c>
      <c r="AS2658">
        <f>IFERROR(IF((S2658-Q2658)&gt;0,1,0),0)</f>
        <v>0</v>
      </c>
      <c r="AT2658">
        <f>IFERROR(IF((AH2658-AI2658)&lt;0,1,0),0)</f>
        <v>0</v>
      </c>
      <c r="AU2658">
        <f>IFERROR(IF((AJ2658-AK2658)&gt;0,1,0),0)</f>
        <v>0</v>
      </c>
      <c r="AV2658">
        <f>IFERROR(IF((AL2658-AM2658)&gt;0,1,0),0)</f>
        <v>1</v>
      </c>
      <c r="AW2658">
        <f>IFERROR(IF((AN2658-AO2658)&gt;0,1,0),0)</f>
        <v>1</v>
      </c>
      <c r="AX2658">
        <f>IFERROR(IF((AC2658-AD2658)&lt;0,1,0),0)</f>
        <v>0</v>
      </c>
      <c r="AY2658">
        <f>SUM(AP2658:AX2658)</f>
        <v>4</v>
      </c>
    </row>
    <row r="2659" spans="1:51" x14ac:dyDescent="0.45">
      <c r="A2659" s="1" t="s">
        <v>4286</v>
      </c>
      <c r="B2659" s="2">
        <v>103336</v>
      </c>
      <c r="C2659" s="3" t="s">
        <v>5337</v>
      </c>
      <c r="D2659" s="5">
        <v>59.05</v>
      </c>
      <c r="E2659" s="5">
        <v>22502.131536000001</v>
      </c>
      <c r="F2659" s="3" t="s">
        <v>4480</v>
      </c>
      <c r="G2659" s="3" t="s">
        <v>4509</v>
      </c>
      <c r="H2659" s="3" t="s">
        <v>4509</v>
      </c>
      <c r="I2659" s="3" t="s">
        <v>4677</v>
      </c>
      <c r="J2659" s="3" t="s">
        <v>4691</v>
      </c>
      <c r="K2659" s="6">
        <v>13192565</v>
      </c>
      <c r="L2659" s="6">
        <v>12822824</v>
      </c>
      <c r="M2659" s="6">
        <v>1983278</v>
      </c>
      <c r="N2659" s="6">
        <v>1937271</v>
      </c>
      <c r="O2659" s="6">
        <v>2164426</v>
      </c>
      <c r="P2659" s="6">
        <v>2110094</v>
      </c>
      <c r="Q2659" s="6">
        <v>1578198</v>
      </c>
      <c r="R2659" s="6">
        <v>1546314</v>
      </c>
      <c r="S2659" s="6">
        <v>3566411</v>
      </c>
      <c r="T2659" s="6">
        <v>3402734</v>
      </c>
      <c r="U2659" s="6">
        <v>1827788</v>
      </c>
      <c r="V2659" s="6">
        <v>1828422</v>
      </c>
      <c r="W2659" s="6">
        <v>40359298</v>
      </c>
      <c r="X2659" s="6">
        <v>38909919</v>
      </c>
      <c r="Y2659" s="6" t="s">
        <v>4474</v>
      </c>
      <c r="Z2659" s="6" t="s">
        <v>4474</v>
      </c>
      <c r="AA2659" s="6" t="s">
        <v>4474</v>
      </c>
      <c r="AB2659" s="6" t="s">
        <v>4474</v>
      </c>
      <c r="AC2659" s="6">
        <v>381189906</v>
      </c>
      <c r="AD2659" s="6">
        <v>380646644</v>
      </c>
      <c r="AF2659">
        <f>Q2659/W2659</f>
        <v>3.9103702943495203E-2</v>
      </c>
      <c r="AG2659">
        <f>R2659/X2659</f>
        <v>3.974086915986641E-2</v>
      </c>
      <c r="AH2659">
        <f>U2659/W2659</f>
        <v>4.5287903669682265E-2</v>
      </c>
      <c r="AI2659">
        <f>V2659/X2659</f>
        <v>4.6991154106488887E-2</v>
      </c>
      <c r="AJ2659" t="e">
        <f>Y2659/AA2659</f>
        <v>#VALUE!</v>
      </c>
      <c r="AK2659" t="e">
        <f>Z2659/AB2659</f>
        <v>#VALUE!</v>
      </c>
      <c r="AL2659">
        <f>O2659/K2659</f>
        <v>0.16406407700094713</v>
      </c>
      <c r="AM2659">
        <f>P2659/L2659</f>
        <v>0.16455766686027976</v>
      </c>
      <c r="AN2659">
        <f>K2659/W2659</f>
        <v>0.32687796006759084</v>
      </c>
      <c r="AO2659">
        <f>L2659/X2659</f>
        <v>0.32955154699756634</v>
      </c>
      <c r="AP2659">
        <f>IF(OR(Q2659&lt;0, Q2659="NA"), 0, 1)</f>
        <v>1</v>
      </c>
      <c r="AQ2659">
        <f>IF(OR(S2659&lt;0, S2659="NA"), 0, 1)</f>
        <v>1</v>
      </c>
      <c r="AR2659">
        <f>IFERROR(IF((AF2659-AG2659)&gt;0,1,0),0)</f>
        <v>0</v>
      </c>
      <c r="AS2659">
        <f>IFERROR(IF((S2659-Q2659)&gt;0,1,0),0)</f>
        <v>1</v>
      </c>
      <c r="AT2659">
        <f>IFERROR(IF((AH2659-AI2659)&lt;0,1,0),0)</f>
        <v>1</v>
      </c>
      <c r="AU2659">
        <f>IFERROR(IF((AJ2659-AK2659)&gt;0,1,0),0)</f>
        <v>0</v>
      </c>
      <c r="AV2659">
        <f>IFERROR(IF((AL2659-AM2659)&gt;0,1,0),0)</f>
        <v>0</v>
      </c>
      <c r="AW2659">
        <f>IFERROR(IF((AN2659-AO2659)&gt;0,1,0),0)</f>
        <v>0</v>
      </c>
      <c r="AX2659">
        <f>IFERROR(IF((AC2659-AD2659)&lt;0,1,0),0)</f>
        <v>0</v>
      </c>
      <c r="AY2659">
        <f>SUM(AP2659:AX2659)</f>
        <v>4</v>
      </c>
    </row>
    <row r="2660" spans="1:51" x14ac:dyDescent="0.45">
      <c r="A2660" s="1" t="s">
        <v>4288</v>
      </c>
      <c r="B2660" s="2">
        <v>4056927</v>
      </c>
      <c r="C2660" s="3" t="s">
        <v>5337</v>
      </c>
      <c r="D2660" s="5">
        <v>15.98</v>
      </c>
      <c r="E2660" s="5">
        <v>692.52513216</v>
      </c>
      <c r="F2660" s="3" t="s">
        <v>4485</v>
      </c>
      <c r="G2660" s="3" t="s">
        <v>4486</v>
      </c>
      <c r="H2660" s="3" t="s">
        <v>4598</v>
      </c>
      <c r="I2660" s="3" t="s">
        <v>4661</v>
      </c>
      <c r="J2660" s="3" t="s">
        <v>5318</v>
      </c>
      <c r="K2660" s="6">
        <v>2126026</v>
      </c>
      <c r="L2660" s="6">
        <v>2294814</v>
      </c>
      <c r="M2660" s="6">
        <v>-241746</v>
      </c>
      <c r="N2660" s="6">
        <v>267681</v>
      </c>
      <c r="O2660" s="6">
        <v>-294775</v>
      </c>
      <c r="P2660" s="6">
        <v>216072</v>
      </c>
      <c r="Q2660" s="6">
        <v>-231878</v>
      </c>
      <c r="R2660" s="6">
        <v>153476</v>
      </c>
      <c r="S2660" s="6">
        <v>151396</v>
      </c>
      <c r="T2660" s="6">
        <v>166887</v>
      </c>
      <c r="U2660" s="6">
        <v>396970</v>
      </c>
      <c r="V2660" s="6">
        <v>396800</v>
      </c>
      <c r="W2660" s="6">
        <v>1455336</v>
      </c>
      <c r="X2660" s="6">
        <v>1339312</v>
      </c>
      <c r="Y2660" s="6">
        <v>639486</v>
      </c>
      <c r="Z2660" s="6">
        <v>643965</v>
      </c>
      <c r="AA2660" s="6">
        <v>339283</v>
      </c>
      <c r="AB2660" s="6">
        <v>323356</v>
      </c>
      <c r="AC2660" s="6">
        <v>43336755</v>
      </c>
      <c r="AD2660" s="6">
        <v>44225215</v>
      </c>
      <c r="AF2660">
        <f>Q2660/W2660</f>
        <v>-0.15932952940077069</v>
      </c>
      <c r="AG2660">
        <f>R2660/X2660</f>
        <v>0.11459316425149629</v>
      </c>
      <c r="AH2660">
        <f>U2660/W2660</f>
        <v>0.27276862525217543</v>
      </c>
      <c r="AI2660">
        <f>V2660/X2660</f>
        <v>0.2962715185109967</v>
      </c>
      <c r="AJ2660">
        <f>Y2660/AA2660</f>
        <v>1.8848159206326283</v>
      </c>
      <c r="AK2660">
        <f>Z2660/AB2660</f>
        <v>1.9915047192567943</v>
      </c>
      <c r="AL2660">
        <f>O2660/K2660</f>
        <v>-0.13865070323693124</v>
      </c>
      <c r="AM2660">
        <f>P2660/L2660</f>
        <v>9.4156650604362707E-2</v>
      </c>
      <c r="AN2660">
        <f>K2660/W2660</f>
        <v>1.460848903620882</v>
      </c>
      <c r="AO2660">
        <f>L2660/X2660</f>
        <v>1.713427491129774</v>
      </c>
      <c r="AP2660">
        <f>IF(OR(Q2660&lt;0, Q2660="NA"), 0, 1)</f>
        <v>0</v>
      </c>
      <c r="AQ2660">
        <f>IF(OR(S2660&lt;0, S2660="NA"), 0, 1)</f>
        <v>1</v>
      </c>
      <c r="AR2660">
        <f>IFERROR(IF((AF2660-AG2660)&gt;0,1,0),0)</f>
        <v>0</v>
      </c>
      <c r="AS2660">
        <f>IFERROR(IF((S2660-Q2660)&gt;0,1,0),0)</f>
        <v>1</v>
      </c>
      <c r="AT2660">
        <f>IFERROR(IF((AH2660-AI2660)&lt;0,1,0),0)</f>
        <v>1</v>
      </c>
      <c r="AU2660">
        <f>IFERROR(IF((AJ2660-AK2660)&gt;0,1,0),0)</f>
        <v>0</v>
      </c>
      <c r="AV2660">
        <f>IFERROR(IF((AL2660-AM2660)&gt;0,1,0),0)</f>
        <v>0</v>
      </c>
      <c r="AW2660">
        <f>IFERROR(IF((AN2660-AO2660)&gt;0,1,0),0)</f>
        <v>0</v>
      </c>
      <c r="AX2660">
        <f>IFERROR(IF((AC2660-AD2660)&lt;0,1,0),0)</f>
        <v>1</v>
      </c>
      <c r="AY2660">
        <f>SUM(AP2660:AX2660)</f>
        <v>4</v>
      </c>
    </row>
    <row r="2661" spans="1:51" x14ac:dyDescent="0.45">
      <c r="A2661" s="1" t="s">
        <v>4293</v>
      </c>
      <c r="B2661" s="2">
        <v>4535191</v>
      </c>
      <c r="C2661" s="3" t="s">
        <v>5337</v>
      </c>
      <c r="D2661" s="5">
        <v>24.97</v>
      </c>
      <c r="E2661" s="5">
        <v>3004.8129173699999</v>
      </c>
      <c r="F2661" s="3" t="s">
        <v>4475</v>
      </c>
      <c r="G2661" s="3" t="s">
        <v>4476</v>
      </c>
      <c r="H2661" s="3" t="s">
        <v>4477</v>
      </c>
      <c r="I2661" s="3" t="s">
        <v>4478</v>
      </c>
      <c r="J2661" s="3" t="s">
        <v>5197</v>
      </c>
      <c r="K2661" s="6">
        <v>742527</v>
      </c>
      <c r="L2661" s="6">
        <v>719929</v>
      </c>
      <c r="M2661" s="6">
        <v>2988</v>
      </c>
      <c r="N2661" s="6">
        <v>-8988</v>
      </c>
      <c r="O2661" s="6">
        <v>-40915</v>
      </c>
      <c r="P2661" s="6">
        <v>-50822</v>
      </c>
      <c r="Q2661" s="6">
        <v>-32560</v>
      </c>
      <c r="R2661" s="6">
        <v>-45901</v>
      </c>
      <c r="S2661" s="6">
        <v>92497</v>
      </c>
      <c r="T2661" s="6">
        <v>85146</v>
      </c>
      <c r="U2661" s="6" t="s">
        <v>4474</v>
      </c>
      <c r="V2661" s="6" t="s">
        <v>4474</v>
      </c>
      <c r="W2661" s="6">
        <v>637990</v>
      </c>
      <c r="X2661" s="6">
        <v>618206</v>
      </c>
      <c r="Y2661" s="6">
        <v>321209</v>
      </c>
      <c r="Z2661" s="6">
        <v>308634</v>
      </c>
      <c r="AA2661" s="6">
        <v>130117</v>
      </c>
      <c r="AB2661" s="6">
        <v>121034</v>
      </c>
      <c r="AC2661" s="6">
        <v>120265524</v>
      </c>
      <c r="AD2661" s="6">
        <v>119836960</v>
      </c>
      <c r="AF2661">
        <f>Q2661/W2661</f>
        <v>-5.1035282684681577E-2</v>
      </c>
      <c r="AG2661">
        <f>R2661/X2661</f>
        <v>-7.4248713212100817E-2</v>
      </c>
      <c r="AH2661" t="e">
        <f>U2661/W2661</f>
        <v>#VALUE!</v>
      </c>
      <c r="AI2661" t="e">
        <f>V2661/X2661</f>
        <v>#VALUE!</v>
      </c>
      <c r="AJ2661">
        <f>Y2661/AA2661</f>
        <v>2.4686167065026092</v>
      </c>
      <c r="AK2661">
        <f>Z2661/AB2661</f>
        <v>2.5499776922187154</v>
      </c>
      <c r="AL2661">
        <f>O2661/K2661</f>
        <v>-5.5102373381708682E-2</v>
      </c>
      <c r="AM2661">
        <f>P2661/L2661</f>
        <v>-7.0593072372414509E-2</v>
      </c>
      <c r="AN2661">
        <f>K2661/W2661</f>
        <v>1.1638536654179532</v>
      </c>
      <c r="AO2661">
        <f>L2661/X2661</f>
        <v>1.1645454751328845</v>
      </c>
      <c r="AP2661">
        <f>IF(OR(Q2661&lt;0, Q2661="NA"), 0, 1)</f>
        <v>0</v>
      </c>
      <c r="AQ2661">
        <f>IF(OR(S2661&lt;0, S2661="NA"), 0, 1)</f>
        <v>1</v>
      </c>
      <c r="AR2661">
        <f>IFERROR(IF((AF2661-AG2661)&gt;0,1,0),0)</f>
        <v>1</v>
      </c>
      <c r="AS2661">
        <f>IFERROR(IF((S2661-Q2661)&gt;0,1,0),0)</f>
        <v>1</v>
      </c>
      <c r="AT2661">
        <f>IFERROR(IF((AH2661-AI2661)&lt;0,1,0),0)</f>
        <v>0</v>
      </c>
      <c r="AU2661">
        <f>IFERROR(IF((AJ2661-AK2661)&gt;0,1,0),0)</f>
        <v>0</v>
      </c>
      <c r="AV2661">
        <f>IFERROR(IF((AL2661-AM2661)&gt;0,1,0),0)</f>
        <v>1</v>
      </c>
      <c r="AW2661">
        <f>IFERROR(IF((AN2661-AO2661)&gt;0,1,0),0)</f>
        <v>0</v>
      </c>
      <c r="AX2661">
        <f>IFERROR(IF((AC2661-AD2661)&lt;0,1,0),0)</f>
        <v>0</v>
      </c>
      <c r="AY2661">
        <f>SUM(AP2661:AX2661)</f>
        <v>4</v>
      </c>
    </row>
    <row r="2662" spans="1:51" x14ac:dyDescent="0.45">
      <c r="A2662" s="1" t="s">
        <v>4296</v>
      </c>
      <c r="B2662" s="2">
        <v>4641273</v>
      </c>
      <c r="C2662" s="3" t="s">
        <v>5337</v>
      </c>
      <c r="D2662" s="5">
        <v>55.64</v>
      </c>
      <c r="E2662" s="5">
        <v>2910.61369612</v>
      </c>
      <c r="F2662" s="3" t="s">
        <v>4583</v>
      </c>
      <c r="G2662" s="3" t="s">
        <v>4583</v>
      </c>
      <c r="H2662" s="3" t="s">
        <v>4602</v>
      </c>
      <c r="I2662" s="3" t="s">
        <v>4635</v>
      </c>
      <c r="J2662" s="3" t="s">
        <v>4657</v>
      </c>
      <c r="K2662" s="6">
        <v>1592759</v>
      </c>
      <c r="L2662" s="6">
        <v>1688527</v>
      </c>
      <c r="M2662" s="6">
        <v>538828</v>
      </c>
      <c r="N2662" s="6">
        <v>604767</v>
      </c>
      <c r="O2662" s="6">
        <v>393254</v>
      </c>
      <c r="P2662" s="6">
        <v>462127</v>
      </c>
      <c r="Q2662" s="6">
        <v>378343</v>
      </c>
      <c r="R2662" s="6">
        <v>421958</v>
      </c>
      <c r="S2662" s="6">
        <v>558331</v>
      </c>
      <c r="T2662" s="6">
        <v>634697</v>
      </c>
      <c r="U2662" s="6">
        <v>153460</v>
      </c>
      <c r="V2662" s="6">
        <v>153312</v>
      </c>
      <c r="W2662" s="6">
        <v>2580448</v>
      </c>
      <c r="X2662" s="6">
        <v>2560857</v>
      </c>
      <c r="Y2662" s="6">
        <v>972132</v>
      </c>
      <c r="Z2662" s="6">
        <v>1109806</v>
      </c>
      <c r="AA2662" s="6">
        <v>167333</v>
      </c>
      <c r="AB2662" s="6">
        <v>174337</v>
      </c>
      <c r="AC2662" s="6">
        <v>52311533</v>
      </c>
      <c r="AD2662" s="6">
        <v>52310724</v>
      </c>
      <c r="AF2662">
        <f>Q2662/W2662</f>
        <v>0.14661911420032492</v>
      </c>
      <c r="AG2662">
        <f>R2662/X2662</f>
        <v>0.16477218368694543</v>
      </c>
      <c r="AH2662">
        <f>U2662/W2662</f>
        <v>5.9470293530425725E-2</v>
      </c>
      <c r="AI2662">
        <f>V2662/X2662</f>
        <v>5.9867458432860565E-2</v>
      </c>
      <c r="AJ2662">
        <f>Y2662/AA2662</f>
        <v>5.809565357699916</v>
      </c>
      <c r="AK2662">
        <f>Z2662/AB2662</f>
        <v>6.3658661098906144</v>
      </c>
      <c r="AL2662">
        <f>O2662/K2662</f>
        <v>0.24690113193521429</v>
      </c>
      <c r="AM2662">
        <f>P2662/L2662</f>
        <v>0.27368647347658642</v>
      </c>
      <c r="AN2662">
        <f>K2662/W2662</f>
        <v>0.61724126973300764</v>
      </c>
      <c r="AO2662">
        <f>L2662/X2662</f>
        <v>0.65936012826955981</v>
      </c>
      <c r="AP2662">
        <f>IF(OR(Q2662&lt;0, Q2662="NA"), 0, 1)</f>
        <v>1</v>
      </c>
      <c r="AQ2662">
        <f>IF(OR(S2662&lt;0, S2662="NA"), 0, 1)</f>
        <v>1</v>
      </c>
      <c r="AR2662">
        <f>IFERROR(IF((AF2662-AG2662)&gt;0,1,0),0)</f>
        <v>0</v>
      </c>
      <c r="AS2662">
        <f>IFERROR(IF((S2662-Q2662)&gt;0,1,0),0)</f>
        <v>1</v>
      </c>
      <c r="AT2662">
        <f>IFERROR(IF((AH2662-AI2662)&lt;0,1,0),0)</f>
        <v>1</v>
      </c>
      <c r="AU2662">
        <f>IFERROR(IF((AJ2662-AK2662)&gt;0,1,0),0)</f>
        <v>0</v>
      </c>
      <c r="AV2662">
        <f>IFERROR(IF((AL2662-AM2662)&gt;0,1,0),0)</f>
        <v>0</v>
      </c>
      <c r="AW2662">
        <f>IFERROR(IF((AN2662-AO2662)&gt;0,1,0),0)</f>
        <v>0</v>
      </c>
      <c r="AX2662">
        <f>IFERROR(IF((AC2662-AD2662)&lt;0,1,0),0)</f>
        <v>0</v>
      </c>
      <c r="AY2662">
        <f>SUM(AP2662:AX2662)</f>
        <v>4</v>
      </c>
    </row>
    <row r="2663" spans="1:51" x14ac:dyDescent="0.45">
      <c r="A2663" s="1" t="s">
        <v>4302</v>
      </c>
      <c r="B2663" s="2">
        <v>4021623</v>
      </c>
      <c r="C2663" s="3" t="s">
        <v>5337</v>
      </c>
      <c r="D2663" s="5">
        <v>505.64</v>
      </c>
      <c r="E2663" s="5">
        <v>18836.661090379999</v>
      </c>
      <c r="F2663" s="3" t="s">
        <v>4485</v>
      </c>
      <c r="G2663" s="3" t="s">
        <v>4486</v>
      </c>
      <c r="H2663" s="3" t="s">
        <v>4590</v>
      </c>
      <c r="I2663" s="3" t="s">
        <v>4590</v>
      </c>
      <c r="J2663" s="3" t="s">
        <v>4952</v>
      </c>
      <c r="K2663" s="6">
        <v>7467552</v>
      </c>
      <c r="L2663" s="6">
        <v>7434361</v>
      </c>
      <c r="M2663" s="6">
        <v>761109</v>
      </c>
      <c r="N2663" s="6">
        <v>768385</v>
      </c>
      <c r="O2663" s="6">
        <v>721094</v>
      </c>
      <c r="P2663" s="6">
        <v>730017</v>
      </c>
      <c r="Q2663" s="6">
        <v>618301</v>
      </c>
      <c r="R2663" s="6">
        <v>617278</v>
      </c>
      <c r="S2663" s="6">
        <v>692819</v>
      </c>
      <c r="T2663" s="6">
        <v>812574</v>
      </c>
      <c r="U2663" s="6" t="s">
        <v>4474</v>
      </c>
      <c r="V2663" s="6" t="s">
        <v>4474</v>
      </c>
      <c r="W2663" s="6">
        <v>4517476</v>
      </c>
      <c r="X2663" s="6">
        <v>4395324</v>
      </c>
      <c r="Y2663" s="6">
        <v>3132992</v>
      </c>
      <c r="Z2663" s="6">
        <v>3034397</v>
      </c>
      <c r="AA2663" s="6">
        <v>933149</v>
      </c>
      <c r="AB2663" s="6">
        <v>945167</v>
      </c>
      <c r="AC2663" s="6">
        <v>37644992</v>
      </c>
      <c r="AD2663" s="6">
        <v>37602533</v>
      </c>
      <c r="AF2663">
        <f>Q2663/W2663</f>
        <v>0.13686868507989861</v>
      </c>
      <c r="AG2663">
        <f>R2663/X2663</f>
        <v>0.14043970364869576</v>
      </c>
      <c r="AH2663" t="e">
        <f>U2663/W2663</f>
        <v>#VALUE!</v>
      </c>
      <c r="AI2663" t="e">
        <f>V2663/X2663</f>
        <v>#VALUE!</v>
      </c>
      <c r="AJ2663">
        <f>Y2663/AA2663</f>
        <v>3.3574402373040102</v>
      </c>
      <c r="AK2663">
        <f>Z2663/AB2663</f>
        <v>3.2104347697285243</v>
      </c>
      <c r="AL2663">
        <f>O2663/K2663</f>
        <v>9.6563639597019205E-2</v>
      </c>
      <c r="AM2663">
        <f>P2663/L2663</f>
        <v>9.819498945504529E-2</v>
      </c>
      <c r="AN2663">
        <f>K2663/W2663</f>
        <v>1.6530363415323071</v>
      </c>
      <c r="AO2663">
        <f>L2663/X2663</f>
        <v>1.6914250235022492</v>
      </c>
      <c r="AP2663">
        <f>IF(OR(Q2663&lt;0, Q2663="NA"), 0, 1)</f>
        <v>1</v>
      </c>
      <c r="AQ2663">
        <f>IF(OR(S2663&lt;0, S2663="NA"), 0, 1)</f>
        <v>1</v>
      </c>
      <c r="AR2663">
        <f>IFERROR(IF((AF2663-AG2663)&gt;0,1,0),0)</f>
        <v>0</v>
      </c>
      <c r="AS2663">
        <f>IFERROR(IF((S2663-Q2663)&gt;0,1,0),0)</f>
        <v>1</v>
      </c>
      <c r="AT2663">
        <f>IFERROR(IF((AH2663-AI2663)&lt;0,1,0),0)</f>
        <v>0</v>
      </c>
      <c r="AU2663">
        <f>IFERROR(IF((AJ2663-AK2663)&gt;0,1,0),0)</f>
        <v>1</v>
      </c>
      <c r="AV2663">
        <f>IFERROR(IF((AL2663-AM2663)&gt;0,1,0),0)</f>
        <v>0</v>
      </c>
      <c r="AW2663">
        <f>IFERROR(IF((AN2663-AO2663)&gt;0,1,0),0)</f>
        <v>0</v>
      </c>
      <c r="AX2663">
        <f>IFERROR(IF((AC2663-AD2663)&lt;0,1,0),0)</f>
        <v>0</v>
      </c>
      <c r="AY2663">
        <f>SUM(AP2663:AX2663)</f>
        <v>4</v>
      </c>
    </row>
    <row r="2664" spans="1:51" x14ac:dyDescent="0.45">
      <c r="A2664" s="1" t="s">
        <v>4310</v>
      </c>
      <c r="B2664" s="2">
        <v>102030</v>
      </c>
      <c r="C2664" s="3" t="s">
        <v>5337</v>
      </c>
      <c r="D2664" s="5">
        <v>59.31</v>
      </c>
      <c r="E2664" s="5">
        <v>10165.200210000001</v>
      </c>
      <c r="F2664" s="3" t="s">
        <v>4480</v>
      </c>
      <c r="G2664" s="3" t="s">
        <v>4481</v>
      </c>
      <c r="H2664" s="3" t="s">
        <v>4481</v>
      </c>
      <c r="I2664" s="3" t="s">
        <v>4482</v>
      </c>
      <c r="J2664" s="3" t="s">
        <v>4786</v>
      </c>
      <c r="K2664" s="6">
        <v>2594608</v>
      </c>
      <c r="L2664" s="6">
        <v>2568469</v>
      </c>
      <c r="M2664" s="6" t="s">
        <v>4474</v>
      </c>
      <c r="N2664" s="6" t="s">
        <v>4474</v>
      </c>
      <c r="O2664" s="6">
        <v>2605906</v>
      </c>
      <c r="P2664" s="6">
        <v>2545930</v>
      </c>
      <c r="Q2664" s="6">
        <v>768707</v>
      </c>
      <c r="R2664" s="6">
        <v>776334</v>
      </c>
      <c r="S2664" s="6" t="s">
        <v>4474</v>
      </c>
      <c r="T2664" s="6">
        <v>600799</v>
      </c>
      <c r="U2664" s="6">
        <v>909185</v>
      </c>
      <c r="V2664" s="6">
        <v>833643</v>
      </c>
      <c r="W2664" s="6">
        <v>79025073</v>
      </c>
      <c r="X2664" s="6">
        <v>79453900</v>
      </c>
      <c r="Y2664" s="6" t="s">
        <v>4474</v>
      </c>
      <c r="Z2664" s="6" t="s">
        <v>4474</v>
      </c>
      <c r="AA2664" s="6" t="s">
        <v>4474</v>
      </c>
      <c r="AB2664" s="6" t="s">
        <v>4474</v>
      </c>
      <c r="AC2664" s="6">
        <v>171391000</v>
      </c>
      <c r="AD2664" s="6">
        <v>171428464</v>
      </c>
      <c r="AF2664">
        <f>Q2664/W2664</f>
        <v>9.7273810806856199E-3</v>
      </c>
      <c r="AG2664">
        <f>R2664/X2664</f>
        <v>9.7708734247154636E-3</v>
      </c>
      <c r="AH2664">
        <f>U2664/W2664</f>
        <v>1.1505019425923213E-2</v>
      </c>
      <c r="AI2664">
        <f>V2664/X2664</f>
        <v>1.049215960450022E-2</v>
      </c>
      <c r="AJ2664" t="e">
        <f>Y2664/AA2664</f>
        <v>#VALUE!</v>
      </c>
      <c r="AK2664" t="e">
        <f>Z2664/AB2664</f>
        <v>#VALUE!</v>
      </c>
      <c r="AL2664">
        <f>O2664/K2664</f>
        <v>1.0043544150021892</v>
      </c>
      <c r="AM2664">
        <f>P2664/L2664</f>
        <v>0.99122473348909412</v>
      </c>
      <c r="AN2664">
        <f>K2664/W2664</f>
        <v>3.2832718800525497E-2</v>
      </c>
      <c r="AO2664">
        <f>L2664/X2664</f>
        <v>3.2326531485553256E-2</v>
      </c>
      <c r="AP2664">
        <f>IF(OR(Q2664&lt;0, Q2664="NA"), 0, 1)</f>
        <v>1</v>
      </c>
      <c r="AQ2664">
        <f>IF(OR(S2664&lt;0, S2664="NA"), 0, 1)</f>
        <v>0</v>
      </c>
      <c r="AR2664">
        <f>IFERROR(IF((AF2664-AG2664)&gt;0,1,0),0)</f>
        <v>0</v>
      </c>
      <c r="AS2664">
        <f>IFERROR(IF((S2664-Q2664)&gt;0,1,0),0)</f>
        <v>0</v>
      </c>
      <c r="AT2664">
        <f>IFERROR(IF((AH2664-AI2664)&lt;0,1,0),0)</f>
        <v>0</v>
      </c>
      <c r="AU2664">
        <f>IFERROR(IF((AJ2664-AK2664)&gt;0,1,0),0)</f>
        <v>0</v>
      </c>
      <c r="AV2664">
        <f>IFERROR(IF((AL2664-AM2664)&gt;0,1,0),0)</f>
        <v>1</v>
      </c>
      <c r="AW2664">
        <f>IFERROR(IF((AN2664-AO2664)&gt;0,1,0),0)</f>
        <v>1</v>
      </c>
      <c r="AX2664">
        <f>IFERROR(IF((AC2664-AD2664)&lt;0,1,0),0)</f>
        <v>1</v>
      </c>
      <c r="AY2664">
        <f>SUM(AP2664:AX2664)</f>
        <v>4</v>
      </c>
    </row>
    <row r="2665" spans="1:51" x14ac:dyDescent="0.45">
      <c r="A2665" s="1" t="s">
        <v>4312</v>
      </c>
      <c r="B2665" s="2">
        <v>4009725</v>
      </c>
      <c r="C2665" s="3" t="s">
        <v>5337</v>
      </c>
      <c r="D2665" s="5">
        <v>97.58</v>
      </c>
      <c r="E2665" s="5">
        <v>30869.866840679999</v>
      </c>
      <c r="F2665" s="3" t="s">
        <v>4651</v>
      </c>
      <c r="G2665" s="3" t="s">
        <v>4651</v>
      </c>
      <c r="H2665" s="3" t="s">
        <v>4688</v>
      </c>
      <c r="I2665" s="3" t="s">
        <v>4688</v>
      </c>
      <c r="J2665" s="3" t="s">
        <v>4653</v>
      </c>
      <c r="K2665" s="6">
        <v>8533200</v>
      </c>
      <c r="L2665" s="6">
        <v>8627100</v>
      </c>
      <c r="M2665" s="6">
        <v>3486200</v>
      </c>
      <c r="N2665" s="6">
        <v>3566500</v>
      </c>
      <c r="O2665" s="6">
        <v>2154200</v>
      </c>
      <c r="P2665" s="6">
        <v>2251700</v>
      </c>
      <c r="Q2665" s="6">
        <v>1288500</v>
      </c>
      <c r="R2665" s="6">
        <v>1365500</v>
      </c>
      <c r="S2665" s="6">
        <v>3110000</v>
      </c>
      <c r="T2665" s="6">
        <v>3165100</v>
      </c>
      <c r="U2665" s="6">
        <v>16621500</v>
      </c>
      <c r="V2665" s="6">
        <v>16743200</v>
      </c>
      <c r="W2665" s="6">
        <v>45196500</v>
      </c>
      <c r="X2665" s="6">
        <v>44582200</v>
      </c>
      <c r="Y2665" s="6">
        <v>2619200</v>
      </c>
      <c r="Z2665" s="6">
        <v>2584100</v>
      </c>
      <c r="AA2665" s="6">
        <v>4009400</v>
      </c>
      <c r="AB2665" s="6">
        <v>3491600</v>
      </c>
      <c r="AC2665" s="6">
        <v>316354446</v>
      </c>
      <c r="AD2665" s="6">
        <v>316079401</v>
      </c>
      <c r="AF2665">
        <f>Q2665/W2665</f>
        <v>2.850884471142677E-2</v>
      </c>
      <c r="AG2665">
        <f>R2665/X2665</f>
        <v>3.0628815984854941E-2</v>
      </c>
      <c r="AH2665">
        <f>U2665/W2665</f>
        <v>0.36776077793634465</v>
      </c>
      <c r="AI2665">
        <f>V2665/X2665</f>
        <v>0.37555795810884163</v>
      </c>
      <c r="AJ2665">
        <f>Y2665/AA2665</f>
        <v>0.6532648276550107</v>
      </c>
      <c r="AK2665">
        <f>Z2665/AB2665</f>
        <v>0.74009050292129686</v>
      </c>
      <c r="AL2665">
        <f>O2665/K2665</f>
        <v>0.25244925701964094</v>
      </c>
      <c r="AM2665">
        <f>P2665/L2665</f>
        <v>0.26100311808139465</v>
      </c>
      <c r="AN2665">
        <f>K2665/W2665</f>
        <v>0.1888022302611928</v>
      </c>
      <c r="AO2665">
        <f>L2665/X2665</f>
        <v>0.1935099658608144</v>
      </c>
      <c r="AP2665">
        <f>IF(OR(Q2665&lt;0, Q2665="NA"), 0, 1)</f>
        <v>1</v>
      </c>
      <c r="AQ2665">
        <f>IF(OR(S2665&lt;0, S2665="NA"), 0, 1)</f>
        <v>1</v>
      </c>
      <c r="AR2665">
        <f>IFERROR(IF((AF2665-AG2665)&gt;0,1,0),0)</f>
        <v>0</v>
      </c>
      <c r="AS2665">
        <f>IFERROR(IF((S2665-Q2665)&gt;0,1,0),0)</f>
        <v>1</v>
      </c>
      <c r="AT2665">
        <f>IFERROR(IF((AH2665-AI2665)&lt;0,1,0),0)</f>
        <v>1</v>
      </c>
      <c r="AU2665">
        <f>IFERROR(IF((AJ2665-AK2665)&gt;0,1,0),0)</f>
        <v>0</v>
      </c>
      <c r="AV2665">
        <f>IFERROR(IF((AL2665-AM2665)&gt;0,1,0),0)</f>
        <v>0</v>
      </c>
      <c r="AW2665">
        <f>IFERROR(IF((AN2665-AO2665)&gt;0,1,0),0)</f>
        <v>0</v>
      </c>
      <c r="AX2665">
        <f>IFERROR(IF((AC2665-AD2665)&lt;0,1,0),0)</f>
        <v>0</v>
      </c>
      <c r="AY2665">
        <f>SUM(AP2665:AX2665)</f>
        <v>4</v>
      </c>
    </row>
    <row r="2666" spans="1:51" x14ac:dyDescent="0.45">
      <c r="A2666" s="1" t="s">
        <v>4314</v>
      </c>
      <c r="B2666" s="2">
        <v>4058144</v>
      </c>
      <c r="C2666" s="3" t="s">
        <v>5337</v>
      </c>
      <c r="D2666" s="5">
        <v>62.92</v>
      </c>
      <c r="E2666" s="5">
        <v>1692.4500335600001</v>
      </c>
      <c r="F2666" s="3" t="s">
        <v>4559</v>
      </c>
      <c r="G2666" s="3" t="s">
        <v>4626</v>
      </c>
      <c r="H2666" s="3" t="s">
        <v>4626</v>
      </c>
      <c r="I2666" s="3" t="s">
        <v>4627</v>
      </c>
      <c r="J2666" s="3" t="s">
        <v>5082</v>
      </c>
      <c r="K2666" s="6">
        <v>4759577</v>
      </c>
      <c r="L2666" s="6">
        <v>4733651</v>
      </c>
      <c r="M2666" s="6">
        <v>229495</v>
      </c>
      <c r="N2666" s="6">
        <v>228484</v>
      </c>
      <c r="O2666" s="6">
        <v>118681</v>
      </c>
      <c r="P2666" s="6">
        <v>118797</v>
      </c>
      <c r="Q2666" s="6">
        <v>95786</v>
      </c>
      <c r="R2666" s="6">
        <v>93173</v>
      </c>
      <c r="S2666" s="6">
        <v>258801</v>
      </c>
      <c r="T2666" s="6">
        <v>195670</v>
      </c>
      <c r="U2666" s="6" t="s">
        <v>4474</v>
      </c>
      <c r="V2666" s="6" t="s">
        <v>4474</v>
      </c>
      <c r="W2666" s="6">
        <v>2070637</v>
      </c>
      <c r="X2666" s="6">
        <v>2054599</v>
      </c>
      <c r="Y2666" s="6">
        <v>846970</v>
      </c>
      <c r="Z2666" s="6">
        <v>836312</v>
      </c>
      <c r="AA2666" s="6">
        <v>327581</v>
      </c>
      <c r="AB2666" s="6">
        <v>319603</v>
      </c>
      <c r="AC2666" s="6">
        <v>26898443</v>
      </c>
      <c r="AD2666" s="6">
        <v>26898443</v>
      </c>
      <c r="AF2666">
        <f>Q2666/W2666</f>
        <v>4.6259194634308186E-2</v>
      </c>
      <c r="AG2666">
        <f>R2666/X2666</f>
        <v>4.5348508395068821E-2</v>
      </c>
      <c r="AH2666" t="e">
        <f>U2666/W2666</f>
        <v>#VALUE!</v>
      </c>
      <c r="AI2666" t="e">
        <f>V2666/X2666</f>
        <v>#VALUE!</v>
      </c>
      <c r="AJ2666">
        <f>Y2666/AA2666</f>
        <v>2.5855284647155972</v>
      </c>
      <c r="AK2666">
        <f>Z2666/AB2666</f>
        <v>2.6167213699495937</v>
      </c>
      <c r="AL2666">
        <f>O2666/K2666</f>
        <v>2.4935199073363033E-2</v>
      </c>
      <c r="AM2666">
        <f>P2666/L2666</f>
        <v>2.5096273468407367E-2</v>
      </c>
      <c r="AN2666">
        <f>K2666/W2666</f>
        <v>2.2986052118261191</v>
      </c>
      <c r="AO2666">
        <f>L2666/X2666</f>
        <v>2.3039293798935949</v>
      </c>
      <c r="AP2666">
        <f>IF(OR(Q2666&lt;0, Q2666="NA"), 0, 1)</f>
        <v>1</v>
      </c>
      <c r="AQ2666">
        <f>IF(OR(S2666&lt;0, S2666="NA"), 0, 1)</f>
        <v>1</v>
      </c>
      <c r="AR2666">
        <f>IFERROR(IF((AF2666-AG2666)&gt;0,1,0),0)</f>
        <v>1</v>
      </c>
      <c r="AS2666">
        <f>IFERROR(IF((S2666-Q2666)&gt;0,1,0),0)</f>
        <v>1</v>
      </c>
      <c r="AT2666">
        <f>IFERROR(IF((AH2666-AI2666)&lt;0,1,0),0)</f>
        <v>0</v>
      </c>
      <c r="AU2666">
        <f>IFERROR(IF((AJ2666-AK2666)&gt;0,1,0),0)</f>
        <v>0</v>
      </c>
      <c r="AV2666">
        <f>IFERROR(IF((AL2666-AM2666)&gt;0,1,0),0)</f>
        <v>0</v>
      </c>
      <c r="AW2666">
        <f>IFERROR(IF((AN2666-AO2666)&gt;0,1,0),0)</f>
        <v>0</v>
      </c>
      <c r="AX2666">
        <f>IFERROR(IF((AC2666-AD2666)&lt;0,1,0),0)</f>
        <v>0</v>
      </c>
      <c r="AY2666">
        <f>SUM(AP2666:AX2666)</f>
        <v>4</v>
      </c>
    </row>
    <row r="2667" spans="1:51" x14ac:dyDescent="0.45">
      <c r="A2667" s="1" t="s">
        <v>4322</v>
      </c>
      <c r="B2667" s="2">
        <v>1021570</v>
      </c>
      <c r="C2667" s="3" t="s">
        <v>5335</v>
      </c>
      <c r="D2667" s="5">
        <v>21.28</v>
      </c>
      <c r="E2667" s="5">
        <v>358.19840895999999</v>
      </c>
      <c r="F2667" s="3" t="s">
        <v>4480</v>
      </c>
      <c r="G2667" s="3" t="s">
        <v>4481</v>
      </c>
      <c r="H2667" s="3" t="s">
        <v>4481</v>
      </c>
      <c r="I2667" s="3" t="s">
        <v>4482</v>
      </c>
      <c r="J2667" s="3" t="s">
        <v>4484</v>
      </c>
      <c r="K2667" s="6">
        <v>79796</v>
      </c>
      <c r="L2667" s="6">
        <v>77203</v>
      </c>
      <c r="M2667" s="6" t="s">
        <v>4474</v>
      </c>
      <c r="N2667" s="6" t="s">
        <v>4474</v>
      </c>
      <c r="O2667" s="6">
        <v>146147</v>
      </c>
      <c r="P2667" s="6">
        <v>141720</v>
      </c>
      <c r="Q2667" s="6">
        <v>24050</v>
      </c>
      <c r="R2667" s="6">
        <v>21478</v>
      </c>
      <c r="S2667" s="6" t="s">
        <v>4474</v>
      </c>
      <c r="T2667" s="6">
        <v>36261</v>
      </c>
      <c r="U2667" s="6">
        <v>392629</v>
      </c>
      <c r="V2667" s="6">
        <v>43986</v>
      </c>
      <c r="W2667" s="6">
        <v>4014991</v>
      </c>
      <c r="X2667" s="6">
        <v>3988566</v>
      </c>
      <c r="Y2667" s="6" t="s">
        <v>4474</v>
      </c>
      <c r="Z2667" s="6" t="s">
        <v>4474</v>
      </c>
      <c r="AA2667" s="6" t="s">
        <v>4474</v>
      </c>
      <c r="AB2667" s="6" t="s">
        <v>4474</v>
      </c>
      <c r="AC2667" s="6">
        <v>16829764</v>
      </c>
      <c r="AD2667" s="6">
        <v>16832632</v>
      </c>
      <c r="AF2667">
        <f>Q2667/W2667</f>
        <v>5.9900507871624119E-3</v>
      </c>
      <c r="AG2667">
        <f>R2667/X2667</f>
        <v>5.384892715828195E-3</v>
      </c>
      <c r="AH2667">
        <f>U2667/W2667</f>
        <v>9.779075469907654E-2</v>
      </c>
      <c r="AI2667">
        <f>V2667/X2667</f>
        <v>1.1028023605476254E-2</v>
      </c>
      <c r="AJ2667" t="e">
        <f>Y2667/AA2667</f>
        <v>#VALUE!</v>
      </c>
      <c r="AK2667" t="e">
        <f>Z2667/AB2667</f>
        <v>#VALUE!</v>
      </c>
      <c r="AL2667">
        <f>O2667/K2667</f>
        <v>1.8315078450047622</v>
      </c>
      <c r="AM2667">
        <f>P2667/L2667</f>
        <v>1.8356799606232919</v>
      </c>
      <c r="AN2667">
        <f>K2667/W2667</f>
        <v>1.9874515285339369E-2</v>
      </c>
      <c r="AO2667">
        <f>L2667/X2667</f>
        <v>1.9356079352830066E-2</v>
      </c>
      <c r="AP2667">
        <f>IF(OR(Q2667&lt;0, Q2667="NA"), 0, 1)</f>
        <v>1</v>
      </c>
      <c r="AQ2667">
        <f>IF(OR(S2667&lt;0, S2667="NA"), 0, 1)</f>
        <v>0</v>
      </c>
      <c r="AR2667">
        <f>IFERROR(IF((AF2667-AG2667)&gt;0,1,0),0)</f>
        <v>1</v>
      </c>
      <c r="AS2667">
        <f>IFERROR(IF((S2667-Q2667)&gt;0,1,0),0)</f>
        <v>0</v>
      </c>
      <c r="AT2667">
        <f>IFERROR(IF((AH2667-AI2667)&lt;0,1,0),0)</f>
        <v>0</v>
      </c>
      <c r="AU2667">
        <f>IFERROR(IF((AJ2667-AK2667)&gt;0,1,0),0)</f>
        <v>0</v>
      </c>
      <c r="AV2667">
        <f>IFERROR(IF((AL2667-AM2667)&gt;0,1,0),0)</f>
        <v>0</v>
      </c>
      <c r="AW2667">
        <f>IFERROR(IF((AN2667-AO2667)&gt;0,1,0),0)</f>
        <v>1</v>
      </c>
      <c r="AX2667">
        <f>IFERROR(IF((AC2667-AD2667)&lt;0,1,0),0)</f>
        <v>1</v>
      </c>
      <c r="AY2667">
        <f>SUM(AP2667:AX2667)</f>
        <v>4</v>
      </c>
    </row>
    <row r="2668" spans="1:51" x14ac:dyDescent="0.45">
      <c r="A2668" s="1" t="s">
        <v>4326</v>
      </c>
      <c r="B2668" s="2">
        <v>1025038</v>
      </c>
      <c r="C2668" s="3" t="s">
        <v>5337</v>
      </c>
      <c r="D2668" s="5">
        <v>92.39</v>
      </c>
      <c r="E2668" s="5">
        <v>10076.91188788</v>
      </c>
      <c r="F2668" s="3" t="s">
        <v>4480</v>
      </c>
      <c r="G2668" s="3" t="s">
        <v>4481</v>
      </c>
      <c r="H2668" s="3" t="s">
        <v>4481</v>
      </c>
      <c r="I2668" s="3" t="s">
        <v>4482</v>
      </c>
      <c r="J2668" s="3" t="s">
        <v>4484</v>
      </c>
      <c r="K2668" s="6">
        <v>3005900</v>
      </c>
      <c r="L2668" s="6">
        <v>2899000</v>
      </c>
      <c r="M2668" s="6" t="s">
        <v>4474</v>
      </c>
      <c r="N2668" s="6" t="s">
        <v>4474</v>
      </c>
      <c r="O2668" s="6">
        <v>2840200</v>
      </c>
      <c r="P2668" s="6">
        <v>2802500</v>
      </c>
      <c r="Q2668" s="6">
        <v>718700</v>
      </c>
      <c r="R2668" s="6">
        <v>735500</v>
      </c>
      <c r="S2668" s="6">
        <v>-1779100</v>
      </c>
      <c r="T2668" s="6">
        <v>-1280800</v>
      </c>
      <c r="U2668" s="6">
        <v>1247000</v>
      </c>
      <c r="V2668" s="6">
        <v>1255000</v>
      </c>
      <c r="W2668" s="6">
        <v>80080000</v>
      </c>
      <c r="X2668" s="6">
        <v>80581000</v>
      </c>
      <c r="Y2668" s="6" t="s">
        <v>4474</v>
      </c>
      <c r="Z2668" s="6" t="s">
        <v>4474</v>
      </c>
      <c r="AA2668" s="6" t="s">
        <v>4474</v>
      </c>
      <c r="AB2668" s="6" t="s">
        <v>4474</v>
      </c>
      <c r="AC2668" s="6">
        <v>110072454</v>
      </c>
      <c r="AD2668" s="6">
        <v>110198204</v>
      </c>
      <c r="AF2668">
        <f>Q2668/W2668</f>
        <v>8.9747752247752253E-3</v>
      </c>
      <c r="AG2668">
        <f>R2668/X2668</f>
        <v>9.1274618086149336E-3</v>
      </c>
      <c r="AH2668">
        <f>U2668/W2668</f>
        <v>1.5571928071928072E-2</v>
      </c>
      <c r="AI2668">
        <f>V2668/X2668</f>
        <v>1.5574390985468039E-2</v>
      </c>
      <c r="AJ2668" t="e">
        <f>Y2668/AA2668</f>
        <v>#VALUE!</v>
      </c>
      <c r="AK2668" t="e">
        <f>Z2668/AB2668</f>
        <v>#VALUE!</v>
      </c>
      <c r="AL2668">
        <f>O2668/K2668</f>
        <v>0.94487507901127787</v>
      </c>
      <c r="AM2668">
        <f>P2668/L2668</f>
        <v>0.96671265953777163</v>
      </c>
      <c r="AN2668">
        <f>K2668/W2668</f>
        <v>3.7536213786213787E-2</v>
      </c>
      <c r="AO2668">
        <f>L2668/X2668</f>
        <v>3.5976222682766408E-2</v>
      </c>
      <c r="AP2668">
        <f>IF(OR(Q2668&lt;0, Q2668="NA"), 0, 1)</f>
        <v>1</v>
      </c>
      <c r="AQ2668">
        <f>IF(OR(S2668&lt;0, S2668="NA"), 0, 1)</f>
        <v>0</v>
      </c>
      <c r="AR2668">
        <f>IFERROR(IF((AF2668-AG2668)&gt;0,1,0),0)</f>
        <v>0</v>
      </c>
      <c r="AS2668">
        <f>IFERROR(IF((S2668-Q2668)&gt;0,1,0),0)</f>
        <v>0</v>
      </c>
      <c r="AT2668">
        <f>IFERROR(IF((AH2668-AI2668)&lt;0,1,0),0)</f>
        <v>1</v>
      </c>
      <c r="AU2668">
        <f>IFERROR(IF((AJ2668-AK2668)&gt;0,1,0),0)</f>
        <v>0</v>
      </c>
      <c r="AV2668">
        <f>IFERROR(IF((AL2668-AM2668)&gt;0,1,0),0)</f>
        <v>0</v>
      </c>
      <c r="AW2668">
        <f>IFERROR(IF((AN2668-AO2668)&gt;0,1,0),0)</f>
        <v>1</v>
      </c>
      <c r="AX2668">
        <f>IFERROR(IF((AC2668-AD2668)&lt;0,1,0),0)</f>
        <v>1</v>
      </c>
      <c r="AY2668">
        <f>SUM(AP2668:AX2668)</f>
        <v>4</v>
      </c>
    </row>
    <row r="2669" spans="1:51" x14ac:dyDescent="0.45">
      <c r="A2669" s="1" t="s">
        <v>4329</v>
      </c>
      <c r="B2669" s="2">
        <v>5721603</v>
      </c>
      <c r="C2669" s="3" t="s">
        <v>5337</v>
      </c>
      <c r="D2669" s="5">
        <v>6.88</v>
      </c>
      <c r="E2669" s="5">
        <v>156.34667216</v>
      </c>
      <c r="F2669" s="3" t="s">
        <v>4480</v>
      </c>
      <c r="G2669" s="3" t="s">
        <v>4491</v>
      </c>
      <c r="H2669" s="3" t="s">
        <v>4492</v>
      </c>
      <c r="I2669" s="3" t="s">
        <v>4493</v>
      </c>
      <c r="J2669" s="3"/>
      <c r="K2669" s="6">
        <v>21542.179</v>
      </c>
      <c r="L2669" s="6">
        <v>21883.556</v>
      </c>
      <c r="M2669" s="6" t="s">
        <v>4474</v>
      </c>
      <c r="N2669" s="6" t="s">
        <v>4474</v>
      </c>
      <c r="O2669" s="6">
        <v>19004.960999999999</v>
      </c>
      <c r="P2669" s="6">
        <v>19250.565999999999</v>
      </c>
      <c r="Q2669" s="6">
        <v>19253.513999999999</v>
      </c>
      <c r="R2669" s="6">
        <v>11934.24</v>
      </c>
      <c r="S2669" s="6">
        <v>9074.8690000000006</v>
      </c>
      <c r="T2669" s="6">
        <v>24795.191999999999</v>
      </c>
      <c r="U2669" s="6" t="s">
        <v>4474</v>
      </c>
      <c r="V2669" s="6" t="s">
        <v>4474</v>
      </c>
      <c r="W2669" s="6">
        <v>260310.117</v>
      </c>
      <c r="X2669" s="6">
        <v>260310.117</v>
      </c>
      <c r="Y2669" s="6">
        <v>7630.0630000000001</v>
      </c>
      <c r="Z2669" s="6">
        <v>7630.0630000000001</v>
      </c>
      <c r="AA2669" s="6">
        <v>79689</v>
      </c>
      <c r="AB2669" s="6">
        <v>79689</v>
      </c>
      <c r="AC2669" s="6">
        <v>22724807</v>
      </c>
      <c r="AD2669" s="6">
        <v>22724807</v>
      </c>
      <c r="AF2669">
        <f>Q2669/W2669</f>
        <v>7.3963756084055698E-2</v>
      </c>
      <c r="AG2669">
        <f>R2669/X2669</f>
        <v>4.5846239621950613E-2</v>
      </c>
      <c r="AH2669" t="e">
        <f>U2669/W2669</f>
        <v>#VALUE!</v>
      </c>
      <c r="AI2669" t="e">
        <f>V2669/X2669</f>
        <v>#VALUE!</v>
      </c>
      <c r="AJ2669">
        <f>Y2669/AA2669</f>
        <v>9.5748007880635977E-2</v>
      </c>
      <c r="AK2669">
        <f>Z2669/AB2669</f>
        <v>9.5748007880635977E-2</v>
      </c>
      <c r="AL2669">
        <f>O2669/K2669</f>
        <v>0.88222092110552042</v>
      </c>
      <c r="AM2669">
        <f>P2669/L2669</f>
        <v>0.87968180308538513</v>
      </c>
      <c r="AN2669">
        <f>K2669/W2669</f>
        <v>8.2755826966187412E-2</v>
      </c>
      <c r="AO2669">
        <f>L2669/X2669</f>
        <v>8.4067251216363603E-2</v>
      </c>
      <c r="AP2669">
        <f>IF(OR(Q2669&lt;0, Q2669="NA"), 0, 1)</f>
        <v>1</v>
      </c>
      <c r="AQ2669">
        <f>IF(OR(S2669&lt;0, S2669="NA"), 0, 1)</f>
        <v>1</v>
      </c>
      <c r="AR2669">
        <f>IFERROR(IF((AF2669-AG2669)&gt;0,1,0),0)</f>
        <v>1</v>
      </c>
      <c r="AS2669">
        <f>IFERROR(IF((S2669-Q2669)&gt;0,1,0),0)</f>
        <v>0</v>
      </c>
      <c r="AT2669">
        <f>IFERROR(IF((AH2669-AI2669)&lt;0,1,0),0)</f>
        <v>0</v>
      </c>
      <c r="AU2669">
        <f>IFERROR(IF((AJ2669-AK2669)&gt;0,1,0),0)</f>
        <v>0</v>
      </c>
      <c r="AV2669">
        <f>IFERROR(IF((AL2669-AM2669)&gt;0,1,0),0)</f>
        <v>1</v>
      </c>
      <c r="AW2669">
        <f>IFERROR(IF((AN2669-AO2669)&gt;0,1,0),0)</f>
        <v>0</v>
      </c>
      <c r="AX2669">
        <f>IFERROR(IF((AC2669-AD2669)&lt;0,1,0),0)</f>
        <v>0</v>
      </c>
      <c r="AY2669">
        <f>SUM(AP2669:AX2669)</f>
        <v>4</v>
      </c>
    </row>
    <row r="2670" spans="1:51" x14ac:dyDescent="0.45">
      <c r="A2670" s="1" t="s">
        <v>4334</v>
      </c>
      <c r="B2670" s="2">
        <v>5721662</v>
      </c>
      <c r="C2670" s="3" t="s">
        <v>5337</v>
      </c>
      <c r="D2670" s="5">
        <v>12.39</v>
      </c>
      <c r="E2670" s="5">
        <v>117.84081918</v>
      </c>
      <c r="F2670" s="3" t="s">
        <v>4480</v>
      </c>
      <c r="G2670" s="3" t="s">
        <v>4491</v>
      </c>
      <c r="H2670" s="3" t="s">
        <v>4492</v>
      </c>
      <c r="I2670" s="3" t="s">
        <v>4493</v>
      </c>
      <c r="J2670" s="3"/>
      <c r="K2670" s="6">
        <v>6782.9009999999998</v>
      </c>
      <c r="L2670" s="6">
        <v>6564.1769999999997</v>
      </c>
      <c r="M2670" s="6" t="s">
        <v>4474</v>
      </c>
      <c r="N2670" s="6" t="s">
        <v>4474</v>
      </c>
      <c r="O2670" s="8">
        <v>5832.04</v>
      </c>
      <c r="P2670" s="6">
        <v>5600.9620000000004</v>
      </c>
      <c r="Q2670" s="6">
        <v>10586.064</v>
      </c>
      <c r="R2670" s="6">
        <v>-24488.330999999998</v>
      </c>
      <c r="S2670" s="6" t="s">
        <v>4474</v>
      </c>
      <c r="T2670" s="6" t="s">
        <v>4474</v>
      </c>
      <c r="U2670" s="6" t="s">
        <v>4474</v>
      </c>
      <c r="V2670" s="6" t="s">
        <v>4474</v>
      </c>
      <c r="W2670" s="6">
        <v>124840.766</v>
      </c>
      <c r="X2670" s="6">
        <v>119835.868</v>
      </c>
      <c r="Y2670" s="6">
        <v>1940.001</v>
      </c>
      <c r="Z2670" s="6">
        <v>1902.2639999999999</v>
      </c>
      <c r="AA2670" s="6">
        <v>157</v>
      </c>
      <c r="AB2670" s="6">
        <v>393</v>
      </c>
      <c r="AC2670" s="6">
        <v>9510962</v>
      </c>
      <c r="AD2670" s="6">
        <v>9510962</v>
      </c>
      <c r="AF2670">
        <f>Q2670/W2670</f>
        <v>8.4796531927719826E-2</v>
      </c>
      <c r="AG2670">
        <f>R2670/X2670</f>
        <v>-0.20434892665024129</v>
      </c>
      <c r="AH2670" t="e">
        <f>U2670/W2670</f>
        <v>#VALUE!</v>
      </c>
      <c r="AI2670" t="e">
        <f>V2670/X2670</f>
        <v>#VALUE!</v>
      </c>
      <c r="AJ2670">
        <f>Y2670/AA2670</f>
        <v>12.356694267515923</v>
      </c>
      <c r="AK2670">
        <f>Z2670/AB2670</f>
        <v>4.84036641221374</v>
      </c>
      <c r="AL2670">
        <f>O2670/K2670</f>
        <v>0.85981499656268023</v>
      </c>
      <c r="AM2670">
        <f>P2670/L2670</f>
        <v>0.85326187883111637</v>
      </c>
      <c r="AN2670">
        <f>K2670/W2670</f>
        <v>5.4332420549229883E-2</v>
      </c>
      <c r="AO2670">
        <f>L2670/X2670</f>
        <v>5.4776396329018949E-2</v>
      </c>
      <c r="AP2670">
        <f>IF(OR(Q2670&lt;0, Q2670="NA"), 0, 1)</f>
        <v>1</v>
      </c>
      <c r="AQ2670">
        <f>IF(OR(S2670&lt;0, S2670="NA"), 0, 1)</f>
        <v>0</v>
      </c>
      <c r="AR2670">
        <f>IFERROR(IF((AF2670-AG2670)&gt;0,1,0),0)</f>
        <v>1</v>
      </c>
      <c r="AS2670">
        <f>IFERROR(IF((S2670-Q2670)&gt;0,1,0),0)</f>
        <v>0</v>
      </c>
      <c r="AT2670">
        <f>IFERROR(IF((AH2670-AI2670)&lt;0,1,0),0)</f>
        <v>0</v>
      </c>
      <c r="AU2670">
        <f>IFERROR(IF((AJ2670-AK2670)&gt;0,1,0),0)</f>
        <v>1</v>
      </c>
      <c r="AV2670">
        <f>IFERROR(IF((AL2670-AM2670)&gt;0,1,0),0)</f>
        <v>1</v>
      </c>
      <c r="AW2670">
        <f>IFERROR(IF((AN2670-AO2670)&gt;0,1,0),0)</f>
        <v>0</v>
      </c>
      <c r="AX2670">
        <f>IFERROR(IF((AC2670-AD2670)&lt;0,1,0),0)</f>
        <v>0</v>
      </c>
      <c r="AY2670">
        <f>SUM(AP2670:AX2670)</f>
        <v>4</v>
      </c>
    </row>
    <row r="2671" spans="1:51" x14ac:dyDescent="0.45">
      <c r="A2671" s="1" t="s">
        <v>4345</v>
      </c>
      <c r="B2671" s="2">
        <v>4121144</v>
      </c>
      <c r="C2671" s="3" t="s">
        <v>5337</v>
      </c>
      <c r="D2671" s="5">
        <v>117.74</v>
      </c>
      <c r="E2671" s="5">
        <v>15153.820774260001</v>
      </c>
      <c r="F2671" s="3" t="s">
        <v>4583</v>
      </c>
      <c r="G2671" s="3" t="s">
        <v>4583</v>
      </c>
      <c r="H2671" s="3" t="s">
        <v>4584</v>
      </c>
      <c r="I2671" s="3" t="s">
        <v>4585</v>
      </c>
      <c r="J2671" s="3" t="s">
        <v>4625</v>
      </c>
      <c r="K2671" s="6">
        <v>12125000</v>
      </c>
      <c r="L2671" s="6">
        <v>12123000</v>
      </c>
      <c r="M2671" s="6">
        <v>1815000</v>
      </c>
      <c r="N2671" s="6">
        <v>1905000</v>
      </c>
      <c r="O2671" s="6">
        <v>837000</v>
      </c>
      <c r="P2671" s="6">
        <v>931000</v>
      </c>
      <c r="Q2671" s="6">
        <v>141000</v>
      </c>
      <c r="R2671" s="6">
        <v>316000</v>
      </c>
      <c r="S2671" s="6">
        <v>1453000</v>
      </c>
      <c r="T2671" s="6">
        <v>1675000</v>
      </c>
      <c r="U2671" s="6">
        <v>4616000</v>
      </c>
      <c r="V2671" s="6">
        <v>4585000</v>
      </c>
      <c r="W2671" s="6">
        <v>21109000</v>
      </c>
      <c r="X2671" s="6">
        <v>21083000</v>
      </c>
      <c r="Y2671" s="6">
        <v>6549000</v>
      </c>
      <c r="Z2671" s="6">
        <v>6609000</v>
      </c>
      <c r="AA2671" s="6">
        <v>2351000</v>
      </c>
      <c r="AB2671" s="6">
        <v>2537000</v>
      </c>
      <c r="AC2671" s="6">
        <v>128699078</v>
      </c>
      <c r="AD2671" s="6">
        <v>128583367</v>
      </c>
      <c r="AF2671">
        <f>Q2671/W2671</f>
        <v>6.6796153299540483E-3</v>
      </c>
      <c r="AG2671">
        <f>R2671/X2671</f>
        <v>1.4988379262913248E-2</v>
      </c>
      <c r="AH2671">
        <f>U2671/W2671</f>
        <v>0.21867449902885025</v>
      </c>
      <c r="AI2671">
        <f>V2671/X2671</f>
        <v>0.21747379405207987</v>
      </c>
      <c r="AJ2671">
        <f>Y2671/AA2671</f>
        <v>2.7856231390897492</v>
      </c>
      <c r="AK2671">
        <f>Z2671/AB2671</f>
        <v>2.6050453291288922</v>
      </c>
      <c r="AL2671">
        <f>O2671/K2671</f>
        <v>6.9030927835051548E-2</v>
      </c>
      <c r="AM2671">
        <f>P2671/L2671</f>
        <v>7.6796172564546725E-2</v>
      </c>
      <c r="AN2671">
        <f>K2671/W2671</f>
        <v>0.57439954521767966</v>
      </c>
      <c r="AO2671">
        <f>L2671/X2671</f>
        <v>0.57501304368448514</v>
      </c>
      <c r="AP2671">
        <f>IF(OR(Q2671&lt;0, Q2671="NA"), 0, 1)</f>
        <v>1</v>
      </c>
      <c r="AQ2671">
        <f>IF(OR(S2671&lt;0, S2671="NA"), 0, 1)</f>
        <v>1</v>
      </c>
      <c r="AR2671">
        <f>IFERROR(IF((AF2671-AG2671)&gt;0,1,0),0)</f>
        <v>0</v>
      </c>
      <c r="AS2671">
        <f>IFERROR(IF((S2671-Q2671)&gt;0,1,0),0)</f>
        <v>1</v>
      </c>
      <c r="AT2671">
        <f>IFERROR(IF((AH2671-AI2671)&lt;0,1,0),0)</f>
        <v>0</v>
      </c>
      <c r="AU2671">
        <f>IFERROR(IF((AJ2671-AK2671)&gt;0,1,0),0)</f>
        <v>1</v>
      </c>
      <c r="AV2671">
        <f>IFERROR(IF((AL2671-AM2671)&gt;0,1,0),0)</f>
        <v>0</v>
      </c>
      <c r="AW2671">
        <f>IFERROR(IF((AN2671-AO2671)&gt;0,1,0),0)</f>
        <v>0</v>
      </c>
      <c r="AX2671">
        <f>IFERROR(IF((AC2671-AD2671)&lt;0,1,0),0)</f>
        <v>0</v>
      </c>
      <c r="AY2671">
        <f>SUM(AP2671:AX2671)</f>
        <v>4</v>
      </c>
    </row>
    <row r="2672" spans="1:51" x14ac:dyDescent="0.45">
      <c r="A2672" s="1" t="s">
        <v>4350</v>
      </c>
      <c r="B2672" s="2">
        <v>4006248</v>
      </c>
      <c r="C2672" s="3" t="s">
        <v>5337</v>
      </c>
      <c r="D2672" s="5">
        <v>29.76</v>
      </c>
      <c r="E2672" s="5">
        <v>21623.080320000001</v>
      </c>
      <c r="F2672" s="3" t="s">
        <v>4525</v>
      </c>
      <c r="G2672" s="3" t="s">
        <v>4526</v>
      </c>
      <c r="H2672" s="3" t="s">
        <v>4705</v>
      </c>
      <c r="I2672" s="3" t="s">
        <v>5222</v>
      </c>
      <c r="J2672" s="3" t="s">
        <v>5326</v>
      </c>
      <c r="K2672" s="6">
        <v>7232000</v>
      </c>
      <c r="L2672" s="6">
        <v>7579000</v>
      </c>
      <c r="M2672" s="6">
        <v>1346000</v>
      </c>
      <c r="N2672" s="6">
        <v>1626000</v>
      </c>
      <c r="O2672" s="6">
        <v>844000</v>
      </c>
      <c r="P2672" s="6">
        <v>1127000</v>
      </c>
      <c r="Q2672" s="6">
        <v>534000</v>
      </c>
      <c r="R2672" s="6">
        <v>745000</v>
      </c>
      <c r="S2672" s="6">
        <v>1078000</v>
      </c>
      <c r="T2672" s="6">
        <v>1367000</v>
      </c>
      <c r="U2672" s="6">
        <v>4864000</v>
      </c>
      <c r="V2672" s="6">
        <v>4862000</v>
      </c>
      <c r="W2672" s="6">
        <v>16668000</v>
      </c>
      <c r="X2672" s="6">
        <v>16800000</v>
      </c>
      <c r="Y2672" s="6" t="s">
        <v>4474</v>
      </c>
      <c r="Z2672" s="6" t="s">
        <v>4474</v>
      </c>
      <c r="AA2672" s="6" t="s">
        <v>4474</v>
      </c>
      <c r="AB2672" s="6" t="s">
        <v>4474</v>
      </c>
      <c r="AC2672" s="6">
        <v>726758000</v>
      </c>
      <c r="AD2672" s="6">
        <v>727519000</v>
      </c>
      <c r="AF2672">
        <f>Q2672/W2672</f>
        <v>3.2037437005039596E-2</v>
      </c>
      <c r="AG2672">
        <f>R2672/X2672</f>
        <v>4.4345238095238097E-2</v>
      </c>
      <c r="AH2672">
        <f>U2672/W2672</f>
        <v>0.29181665466762657</v>
      </c>
      <c r="AI2672">
        <f>V2672/X2672</f>
        <v>0.28940476190476189</v>
      </c>
      <c r="AJ2672" t="e">
        <f>Y2672/AA2672</f>
        <v>#VALUE!</v>
      </c>
      <c r="AK2672" t="e">
        <f>Z2672/AB2672</f>
        <v>#VALUE!</v>
      </c>
      <c r="AL2672">
        <f>O2672/K2672</f>
        <v>0.11670353982300885</v>
      </c>
      <c r="AM2672">
        <f>P2672/L2672</f>
        <v>0.14870035624752606</v>
      </c>
      <c r="AN2672">
        <f>K2672/W2672</f>
        <v>0.43388528917686586</v>
      </c>
      <c r="AO2672">
        <f>L2672/X2672</f>
        <v>0.45113095238095235</v>
      </c>
      <c r="AP2672">
        <f>IF(OR(Q2672&lt;0, Q2672="NA"), 0, 1)</f>
        <v>1</v>
      </c>
      <c r="AQ2672">
        <f>IF(OR(S2672&lt;0, S2672="NA"), 0, 1)</f>
        <v>1</v>
      </c>
      <c r="AR2672">
        <f>IFERROR(IF((AF2672-AG2672)&gt;0,1,0),0)</f>
        <v>0</v>
      </c>
      <c r="AS2672">
        <f>IFERROR(IF((S2672-Q2672)&gt;0,1,0),0)</f>
        <v>1</v>
      </c>
      <c r="AT2672">
        <f>IFERROR(IF((AH2672-AI2672)&lt;0,1,0),0)</f>
        <v>0</v>
      </c>
      <c r="AU2672">
        <f>IFERROR(IF((AJ2672-AK2672)&gt;0,1,0),0)</f>
        <v>0</v>
      </c>
      <c r="AV2672">
        <f>IFERROR(IF((AL2672-AM2672)&gt;0,1,0),0)</f>
        <v>0</v>
      </c>
      <c r="AW2672">
        <f>IFERROR(IF((AN2672-AO2672)&gt;0,1,0),0)</f>
        <v>0</v>
      </c>
      <c r="AX2672">
        <f>IFERROR(IF((AC2672-AD2672)&lt;0,1,0),0)</f>
        <v>1</v>
      </c>
      <c r="AY2672">
        <f>SUM(AP2672:AX2672)</f>
        <v>4</v>
      </c>
    </row>
    <row r="2673" spans="1:51" x14ac:dyDescent="0.45">
      <c r="A2673" s="1" t="s">
        <v>4352</v>
      </c>
      <c r="B2673" s="2">
        <v>4211453</v>
      </c>
      <c r="C2673" s="3" t="s">
        <v>5336</v>
      </c>
      <c r="D2673" s="7">
        <v>12.74</v>
      </c>
      <c r="E2673" s="5">
        <v>67.234534640000007</v>
      </c>
      <c r="F2673" s="3" t="s">
        <v>4485</v>
      </c>
      <c r="G2673" s="3" t="s">
        <v>4517</v>
      </c>
      <c r="H2673" s="3" t="s">
        <v>4640</v>
      </c>
      <c r="I2673" s="3" t="s">
        <v>4685</v>
      </c>
      <c r="J2673" s="3" t="s">
        <v>5327</v>
      </c>
      <c r="K2673" s="6">
        <v>25815</v>
      </c>
      <c r="L2673" s="6">
        <v>25719</v>
      </c>
      <c r="M2673" s="6">
        <v>2988</v>
      </c>
      <c r="N2673" s="6">
        <v>3323</v>
      </c>
      <c r="O2673" s="6">
        <v>2375</v>
      </c>
      <c r="P2673" s="6">
        <v>2713</v>
      </c>
      <c r="Q2673" s="6">
        <v>1935</v>
      </c>
      <c r="R2673" s="6">
        <v>2166</v>
      </c>
      <c r="S2673" s="6">
        <v>2989</v>
      </c>
      <c r="T2673" s="6">
        <v>3395</v>
      </c>
      <c r="U2673" s="6" t="s">
        <v>4474</v>
      </c>
      <c r="V2673" s="6" t="s">
        <v>4474</v>
      </c>
      <c r="W2673" s="6">
        <v>16946</v>
      </c>
      <c r="X2673" s="6">
        <v>16785</v>
      </c>
      <c r="Y2673" s="6">
        <v>7389</v>
      </c>
      <c r="Z2673" s="6">
        <v>7033</v>
      </c>
      <c r="AA2673" s="6">
        <v>5211</v>
      </c>
      <c r="AB2673" s="6">
        <v>4729</v>
      </c>
      <c r="AC2673" s="6">
        <v>5297000</v>
      </c>
      <c r="AD2673" s="6">
        <v>5363000</v>
      </c>
      <c r="AF2673">
        <f>Q2673/W2673</f>
        <v>0.11418623864038711</v>
      </c>
      <c r="AG2673">
        <f>R2673/X2673</f>
        <v>0.12904378909740841</v>
      </c>
      <c r="AH2673" t="e">
        <f>U2673/W2673</f>
        <v>#VALUE!</v>
      </c>
      <c r="AI2673" t="e">
        <f>V2673/X2673</f>
        <v>#VALUE!</v>
      </c>
      <c r="AJ2673">
        <f>Y2673/AA2673</f>
        <v>1.4179620034542315</v>
      </c>
      <c r="AK2673">
        <f>Z2673/AB2673</f>
        <v>1.4872065975893423</v>
      </c>
      <c r="AL2673">
        <f>O2673/K2673</f>
        <v>9.2000774743366265E-2</v>
      </c>
      <c r="AM2673">
        <f>P2673/L2673</f>
        <v>0.10548621641587931</v>
      </c>
      <c r="AN2673">
        <f>K2673/W2673</f>
        <v>1.5233683465124512</v>
      </c>
      <c r="AO2673">
        <f>L2673/X2673</f>
        <v>1.532260947274352</v>
      </c>
      <c r="AP2673">
        <f>IF(OR(Q2673&lt;0, Q2673="NA"), 0, 1)</f>
        <v>1</v>
      </c>
      <c r="AQ2673">
        <f>IF(OR(S2673&lt;0, S2673="NA"), 0, 1)</f>
        <v>1</v>
      </c>
      <c r="AR2673">
        <f>IFERROR(IF((AF2673-AG2673)&gt;0,1,0),0)</f>
        <v>0</v>
      </c>
      <c r="AS2673">
        <f>IFERROR(IF((S2673-Q2673)&gt;0,1,0),0)</f>
        <v>1</v>
      </c>
      <c r="AT2673">
        <f>IFERROR(IF((AH2673-AI2673)&lt;0,1,0),0)</f>
        <v>0</v>
      </c>
      <c r="AU2673">
        <f>IFERROR(IF((AJ2673-AK2673)&gt;0,1,0),0)</f>
        <v>0</v>
      </c>
      <c r="AV2673">
        <f>IFERROR(IF((AL2673-AM2673)&gt;0,1,0),0)</f>
        <v>0</v>
      </c>
      <c r="AW2673">
        <f>IFERROR(IF((AN2673-AO2673)&gt;0,1,0),0)</f>
        <v>0</v>
      </c>
      <c r="AX2673">
        <f>IFERROR(IF((AC2673-AD2673)&lt;0,1,0),0)</f>
        <v>1</v>
      </c>
      <c r="AY2673">
        <f>SUM(AP2673:AX2673)</f>
        <v>4</v>
      </c>
    </row>
    <row r="2674" spans="1:51" x14ac:dyDescent="0.45">
      <c r="A2674" s="1" t="s">
        <v>4353</v>
      </c>
      <c r="B2674" s="2">
        <v>4001601</v>
      </c>
      <c r="C2674" s="3" t="s">
        <v>5337</v>
      </c>
      <c r="D2674" s="7">
        <v>132.08000000000001</v>
      </c>
      <c r="E2674" s="5">
        <v>7282.8525005600004</v>
      </c>
      <c r="F2674" s="3" t="s">
        <v>4475</v>
      </c>
      <c r="G2674" s="3" t="s">
        <v>4548</v>
      </c>
      <c r="H2674" s="3" t="s">
        <v>4810</v>
      </c>
      <c r="I2674" s="3" t="s">
        <v>4964</v>
      </c>
      <c r="J2674" s="3" t="s">
        <v>4497</v>
      </c>
      <c r="K2674" s="6">
        <v>17559000</v>
      </c>
      <c r="L2674" s="6">
        <v>18492000</v>
      </c>
      <c r="M2674" s="6">
        <v>1167000</v>
      </c>
      <c r="N2674" s="6">
        <v>1241000</v>
      </c>
      <c r="O2674" s="6">
        <v>853000</v>
      </c>
      <c r="P2674" s="6">
        <v>922000</v>
      </c>
      <c r="Q2674" s="6">
        <v>577000</v>
      </c>
      <c r="R2674" s="6">
        <v>548000</v>
      </c>
      <c r="S2674" s="6">
        <v>966000</v>
      </c>
      <c r="T2674" s="6">
        <v>800000</v>
      </c>
      <c r="U2674" s="6">
        <v>6382000</v>
      </c>
      <c r="V2674" s="6">
        <v>6313000</v>
      </c>
      <c r="W2674" s="6">
        <v>17160000</v>
      </c>
      <c r="X2674" s="6">
        <v>17343000</v>
      </c>
      <c r="Y2674" s="6">
        <v>5582000</v>
      </c>
      <c r="Z2674" s="6">
        <v>5860000</v>
      </c>
      <c r="AA2674" s="6">
        <v>5969000</v>
      </c>
      <c r="AB2674" s="6">
        <v>6129000</v>
      </c>
      <c r="AC2674" s="6">
        <v>55000000</v>
      </c>
      <c r="AD2674" s="6">
        <v>55000000</v>
      </c>
      <c r="AF2674">
        <f>Q2674/W2674</f>
        <v>3.3624708624708621E-2</v>
      </c>
      <c r="AG2674">
        <f>R2674/X2674</f>
        <v>3.1597762786138503E-2</v>
      </c>
      <c r="AH2674">
        <f>U2674/W2674</f>
        <v>0.3719114219114219</v>
      </c>
      <c r="AI2674">
        <f>V2674/X2674</f>
        <v>0.36400853370235831</v>
      </c>
      <c r="AJ2674">
        <f>Y2674/AA2674</f>
        <v>0.93516501926620876</v>
      </c>
      <c r="AK2674">
        <f>Z2674/AB2674</f>
        <v>0.95611029531734382</v>
      </c>
      <c r="AL2674">
        <f>O2674/K2674</f>
        <v>4.8579076257190046E-2</v>
      </c>
      <c r="AM2674">
        <f>P2674/L2674</f>
        <v>4.9859398658879513E-2</v>
      </c>
      <c r="AN2674">
        <f>K2674/W2674</f>
        <v>1.0232517482517482</v>
      </c>
      <c r="AO2674">
        <f>L2674/X2674</f>
        <v>1.0662515135789656</v>
      </c>
      <c r="AP2674">
        <f>IF(OR(Q2674&lt;0, Q2674="NA"), 0, 1)</f>
        <v>1</v>
      </c>
      <c r="AQ2674">
        <f>IF(OR(S2674&lt;0, S2674="NA"), 0, 1)</f>
        <v>1</v>
      </c>
      <c r="AR2674">
        <f>IFERROR(IF((AF2674-AG2674)&gt;0,1,0),0)</f>
        <v>1</v>
      </c>
      <c r="AS2674">
        <f>IFERROR(IF((S2674-Q2674)&gt;0,1,0),0)</f>
        <v>1</v>
      </c>
      <c r="AT2674">
        <f>IFERROR(IF((AH2674-AI2674)&lt;0,1,0),0)</f>
        <v>0</v>
      </c>
      <c r="AU2674">
        <f>IFERROR(IF((AJ2674-AK2674)&gt;0,1,0),0)</f>
        <v>0</v>
      </c>
      <c r="AV2674">
        <f>IFERROR(IF((AL2674-AM2674)&gt;0,1,0),0)</f>
        <v>0</v>
      </c>
      <c r="AW2674">
        <f>IFERROR(IF((AN2674-AO2674)&gt;0,1,0),0)</f>
        <v>0</v>
      </c>
      <c r="AX2674">
        <f>IFERROR(IF((AC2674-AD2674)&lt;0,1,0),0)</f>
        <v>0</v>
      </c>
      <c r="AY2674">
        <f>SUM(AP2674:AX2674)</f>
        <v>4</v>
      </c>
    </row>
    <row r="2675" spans="1:51" x14ac:dyDescent="0.45">
      <c r="A2675" s="1" t="s">
        <v>4362</v>
      </c>
      <c r="B2675" s="2">
        <v>4248534</v>
      </c>
      <c r="C2675" s="3" t="s">
        <v>5335</v>
      </c>
      <c r="D2675" s="5">
        <v>320.67</v>
      </c>
      <c r="E2675" s="5">
        <v>32299.637106239999</v>
      </c>
      <c r="F2675" s="3" t="s">
        <v>4480</v>
      </c>
      <c r="G2675" s="3" t="s">
        <v>4509</v>
      </c>
      <c r="H2675" s="3" t="s">
        <v>4509</v>
      </c>
      <c r="I2675" s="3" t="s">
        <v>4510</v>
      </c>
      <c r="J2675" s="3" t="s">
        <v>4832</v>
      </c>
      <c r="K2675" s="6">
        <v>8719000</v>
      </c>
      <c r="L2675" s="6">
        <v>9825000</v>
      </c>
      <c r="M2675" s="6">
        <v>-115000</v>
      </c>
      <c r="N2675" s="6">
        <v>2045000</v>
      </c>
      <c r="O2675" s="6">
        <v>-585000</v>
      </c>
      <c r="P2675" s="6">
        <v>1569000</v>
      </c>
      <c r="Q2675" s="6">
        <v>-713000</v>
      </c>
      <c r="R2675" s="6">
        <v>1098000</v>
      </c>
      <c r="S2675" s="6">
        <v>1435000</v>
      </c>
      <c r="T2675" s="6">
        <v>1346000</v>
      </c>
      <c r="U2675" s="6">
        <v>5308000</v>
      </c>
      <c r="V2675" s="6">
        <v>5307000</v>
      </c>
      <c r="W2675" s="6">
        <v>27168000</v>
      </c>
      <c r="X2675" s="6">
        <v>29622000</v>
      </c>
      <c r="Y2675" s="6">
        <v>14313000</v>
      </c>
      <c r="Z2675" s="6">
        <v>14029000</v>
      </c>
      <c r="AA2675" s="6">
        <v>12535000</v>
      </c>
      <c r="AB2675" s="6">
        <v>12674000</v>
      </c>
      <c r="AC2675" s="6">
        <v>100871441</v>
      </c>
      <c r="AD2675" s="6">
        <v>101547339</v>
      </c>
      <c r="AF2675">
        <f>Q2675/W2675</f>
        <v>-2.6244110718492343E-2</v>
      </c>
      <c r="AG2675">
        <f>R2675/X2675</f>
        <v>3.7067044764026738E-2</v>
      </c>
      <c r="AH2675">
        <f>U2675/W2675</f>
        <v>0.19537691401648999</v>
      </c>
      <c r="AI2675">
        <f>V2675/X2675</f>
        <v>0.17915738302612924</v>
      </c>
      <c r="AJ2675">
        <f>Y2675/AA2675</f>
        <v>1.141842840047866</v>
      </c>
      <c r="AK2675">
        <f>Z2675/AB2675</f>
        <v>1.1069117879122614</v>
      </c>
      <c r="AL2675">
        <f>O2675/K2675</f>
        <v>-6.7094850326872346E-2</v>
      </c>
      <c r="AM2675">
        <f>P2675/L2675</f>
        <v>0.15969465648854961</v>
      </c>
      <c r="AN2675">
        <f>K2675/W2675</f>
        <v>0.32092903415783275</v>
      </c>
      <c r="AO2675">
        <f>L2675/X2675</f>
        <v>0.33167915738302611</v>
      </c>
      <c r="AP2675">
        <f>IF(OR(Q2675&lt;0, Q2675="NA"), 0, 1)</f>
        <v>0</v>
      </c>
      <c r="AQ2675">
        <f>IF(OR(S2675&lt;0, S2675="NA"), 0, 1)</f>
        <v>1</v>
      </c>
      <c r="AR2675">
        <f>IFERROR(IF((AF2675-AG2675)&gt;0,1,0),0)</f>
        <v>0</v>
      </c>
      <c r="AS2675">
        <f>IFERROR(IF((S2675-Q2675)&gt;0,1,0),0)</f>
        <v>1</v>
      </c>
      <c r="AT2675">
        <f>IFERROR(IF((AH2675-AI2675)&lt;0,1,0),0)</f>
        <v>0</v>
      </c>
      <c r="AU2675">
        <f>IFERROR(IF((AJ2675-AK2675)&gt;0,1,0),0)</f>
        <v>1</v>
      </c>
      <c r="AV2675">
        <f>IFERROR(IF((AL2675-AM2675)&gt;0,1,0),0)</f>
        <v>0</v>
      </c>
      <c r="AW2675">
        <f>IFERROR(IF((AN2675-AO2675)&gt;0,1,0),0)</f>
        <v>0</v>
      </c>
      <c r="AX2675">
        <f>IFERROR(IF((AC2675-AD2675)&lt;0,1,0),0)</f>
        <v>1</v>
      </c>
      <c r="AY2675">
        <f>SUM(AP2675:AX2675)</f>
        <v>4</v>
      </c>
    </row>
    <row r="2676" spans="1:51" x14ac:dyDescent="0.45">
      <c r="A2676" s="1" t="s">
        <v>4367</v>
      </c>
      <c r="B2676" s="2">
        <v>4087437</v>
      </c>
      <c r="C2676" s="3" t="s">
        <v>5337</v>
      </c>
      <c r="D2676" s="5">
        <v>47.61</v>
      </c>
      <c r="E2676" s="5">
        <v>1351.9695055499999</v>
      </c>
      <c r="F2676" s="3" t="s">
        <v>4475</v>
      </c>
      <c r="G2676" s="3" t="s">
        <v>4564</v>
      </c>
      <c r="H2676" s="3" t="s">
        <v>5035</v>
      </c>
      <c r="I2676" s="3" t="s">
        <v>5036</v>
      </c>
      <c r="J2676" s="3" t="s">
        <v>5330</v>
      </c>
      <c r="K2676" s="6">
        <v>2836100</v>
      </c>
      <c r="L2676" s="6">
        <v>2973500</v>
      </c>
      <c r="M2676" s="6">
        <v>151800</v>
      </c>
      <c r="N2676" s="6">
        <v>190200</v>
      </c>
      <c r="O2676" s="6">
        <v>90500</v>
      </c>
      <c r="P2676" s="6">
        <v>130500</v>
      </c>
      <c r="Q2676" s="6">
        <v>-18000</v>
      </c>
      <c r="R2676" s="6">
        <v>13000</v>
      </c>
      <c r="S2676" s="6">
        <v>148600</v>
      </c>
      <c r="T2676" s="6">
        <v>143900</v>
      </c>
      <c r="U2676" s="6">
        <v>637700</v>
      </c>
      <c r="V2676" s="6">
        <v>637100</v>
      </c>
      <c r="W2676" s="6">
        <v>2298000</v>
      </c>
      <c r="X2676" s="6">
        <v>2384200</v>
      </c>
      <c r="Y2676" s="6">
        <v>908300</v>
      </c>
      <c r="Z2676" s="6">
        <v>988700</v>
      </c>
      <c r="AA2676" s="6">
        <v>352200</v>
      </c>
      <c r="AB2676" s="6">
        <v>404700</v>
      </c>
      <c r="AC2676" s="6">
        <v>28400000</v>
      </c>
      <c r="AD2676" s="6">
        <v>28800000</v>
      </c>
      <c r="AF2676">
        <f>Q2676/W2676</f>
        <v>-7.832898172323759E-3</v>
      </c>
      <c r="AG2676">
        <f>R2676/X2676</f>
        <v>5.4525627044711015E-3</v>
      </c>
      <c r="AH2676">
        <f>U2676/W2676</f>
        <v>0.27750217580504788</v>
      </c>
      <c r="AI2676">
        <f>V2676/X2676</f>
        <v>0.26721751530911836</v>
      </c>
      <c r="AJ2676">
        <f>Y2676/AA2676</f>
        <v>2.5789324247586598</v>
      </c>
      <c r="AK2676">
        <f>Z2676/AB2676</f>
        <v>2.4430442302940452</v>
      </c>
      <c r="AL2676">
        <f>O2676/K2676</f>
        <v>3.1910017277246926E-2</v>
      </c>
      <c r="AM2676">
        <f>P2676/L2676</f>
        <v>4.3887674457709767E-2</v>
      </c>
      <c r="AN2676">
        <f>K2676/W2676</f>
        <v>1.2341601392515231</v>
      </c>
      <c r="AO2676">
        <f>L2676/X2676</f>
        <v>1.2471688616726784</v>
      </c>
      <c r="AP2676">
        <f>IF(OR(Q2676&lt;0, Q2676="NA"), 0, 1)</f>
        <v>0</v>
      </c>
      <c r="AQ2676">
        <f>IF(OR(S2676&lt;0, S2676="NA"), 0, 1)</f>
        <v>1</v>
      </c>
      <c r="AR2676">
        <f>IFERROR(IF((AF2676-AG2676)&gt;0,1,0),0)</f>
        <v>0</v>
      </c>
      <c r="AS2676">
        <f>IFERROR(IF((S2676-Q2676)&gt;0,1,0),0)</f>
        <v>1</v>
      </c>
      <c r="AT2676">
        <f>IFERROR(IF((AH2676-AI2676)&lt;0,1,0),0)</f>
        <v>0</v>
      </c>
      <c r="AU2676">
        <f>IFERROR(IF((AJ2676-AK2676)&gt;0,1,0),0)</f>
        <v>1</v>
      </c>
      <c r="AV2676">
        <f>IFERROR(IF((AL2676-AM2676)&gt;0,1,0),0)</f>
        <v>0</v>
      </c>
      <c r="AW2676">
        <f>IFERROR(IF((AN2676-AO2676)&gt;0,1,0),0)</f>
        <v>0</v>
      </c>
      <c r="AX2676">
        <f>IFERROR(IF((AC2676-AD2676)&lt;0,1,0),0)</f>
        <v>1</v>
      </c>
      <c r="AY2676">
        <f>SUM(AP2676:AX2676)</f>
        <v>4</v>
      </c>
    </row>
    <row r="2677" spans="1:51" x14ac:dyDescent="0.45">
      <c r="A2677" s="1" t="s">
        <v>4397</v>
      </c>
      <c r="B2677" s="2">
        <v>4564565</v>
      </c>
      <c r="C2677" s="3" t="s">
        <v>5337</v>
      </c>
      <c r="D2677" s="5">
        <v>98.91</v>
      </c>
      <c r="E2677" s="5">
        <v>5478.7225241699998</v>
      </c>
      <c r="F2677" s="3" t="s">
        <v>4500</v>
      </c>
      <c r="G2677" s="3" t="s">
        <v>4501</v>
      </c>
      <c r="H2677" s="3" t="s">
        <v>4502</v>
      </c>
      <c r="I2677" s="3" t="s">
        <v>4538</v>
      </c>
      <c r="J2677" s="3" t="s">
        <v>4504</v>
      </c>
      <c r="K2677" s="6">
        <v>705444</v>
      </c>
      <c r="L2677" s="6">
        <v>677998</v>
      </c>
      <c r="M2677" s="6">
        <v>-35708</v>
      </c>
      <c r="N2677" s="6">
        <v>-29771</v>
      </c>
      <c r="O2677" s="6">
        <v>-46587</v>
      </c>
      <c r="P2677" s="6">
        <v>-40330</v>
      </c>
      <c r="Q2677" s="6">
        <v>-50423</v>
      </c>
      <c r="R2677" s="6">
        <v>-89700</v>
      </c>
      <c r="S2677" s="6">
        <v>68078</v>
      </c>
      <c r="T2677" s="6">
        <v>64163</v>
      </c>
      <c r="U2677" s="6">
        <v>764281</v>
      </c>
      <c r="V2677" s="6">
        <v>763672</v>
      </c>
      <c r="W2677" s="6">
        <v>1302086</v>
      </c>
      <c r="X2677" s="6">
        <v>1242689</v>
      </c>
      <c r="Y2677" s="6">
        <v>988702</v>
      </c>
      <c r="Z2677" s="6">
        <v>932390</v>
      </c>
      <c r="AA2677" s="6">
        <v>539159</v>
      </c>
      <c r="AB2677" s="6">
        <v>506220</v>
      </c>
      <c r="AC2677" s="6">
        <v>55372573</v>
      </c>
      <c r="AD2677" s="6">
        <v>54914419</v>
      </c>
      <c r="AF2677">
        <f>Q2677/W2677</f>
        <v>-3.8724784691640951E-2</v>
      </c>
      <c r="AG2677">
        <f>R2677/X2677</f>
        <v>-7.2182179129291396E-2</v>
      </c>
      <c r="AH2677">
        <f>U2677/W2677</f>
        <v>0.58696660589239114</v>
      </c>
      <c r="AI2677">
        <f>V2677/X2677</f>
        <v>0.61453187402479625</v>
      </c>
      <c r="AJ2677">
        <f>Y2677/AA2677</f>
        <v>1.8337855808768841</v>
      </c>
      <c r="AK2677">
        <f>Z2677/AB2677</f>
        <v>1.841867172375647</v>
      </c>
      <c r="AL2677">
        <f>O2677/K2677</f>
        <v>-6.6039260380696407E-2</v>
      </c>
      <c r="AM2677">
        <f>P2677/L2677</f>
        <v>-5.9483951280092269E-2</v>
      </c>
      <c r="AN2677">
        <f>K2677/W2677</f>
        <v>0.5417798824348008</v>
      </c>
      <c r="AO2677">
        <f>L2677/X2677</f>
        <v>0.54558944353736127</v>
      </c>
      <c r="AP2677">
        <f>IF(OR(Q2677&lt;0, Q2677="NA"), 0, 1)</f>
        <v>0</v>
      </c>
      <c r="AQ2677">
        <f>IF(OR(S2677&lt;0, S2677="NA"), 0, 1)</f>
        <v>1</v>
      </c>
      <c r="AR2677">
        <f>IFERROR(IF((AF2677-AG2677)&gt;0,1,0),0)</f>
        <v>1</v>
      </c>
      <c r="AS2677">
        <f>IFERROR(IF((S2677-Q2677)&gt;0,1,0),0)</f>
        <v>1</v>
      </c>
      <c r="AT2677">
        <f>IFERROR(IF((AH2677-AI2677)&lt;0,1,0),0)</f>
        <v>1</v>
      </c>
      <c r="AU2677">
        <f>IFERROR(IF((AJ2677-AK2677)&gt;0,1,0),0)</f>
        <v>0</v>
      </c>
      <c r="AV2677">
        <f>IFERROR(IF((AL2677-AM2677)&gt;0,1,0),0)</f>
        <v>0</v>
      </c>
      <c r="AW2677">
        <f>IFERROR(IF((AN2677-AO2677)&gt;0,1,0),0)</f>
        <v>0</v>
      </c>
      <c r="AX2677">
        <f>IFERROR(IF((AC2677-AD2677)&lt;0,1,0),0)</f>
        <v>0</v>
      </c>
      <c r="AY2677">
        <f>SUM(AP2677:AX2677)</f>
        <v>4</v>
      </c>
    </row>
    <row r="2678" spans="1:51" x14ac:dyDescent="0.45">
      <c r="A2678" s="1" t="s">
        <v>4408</v>
      </c>
      <c r="B2678" s="2">
        <v>4025308</v>
      </c>
      <c r="C2678" s="3" t="s">
        <v>5335</v>
      </c>
      <c r="D2678" s="5">
        <v>66.98</v>
      </c>
      <c r="E2678" s="5">
        <v>38462.712080099998</v>
      </c>
      <c r="F2678" s="3" t="s">
        <v>4651</v>
      </c>
      <c r="G2678" s="3" t="s">
        <v>4651</v>
      </c>
      <c r="H2678" s="3" t="s">
        <v>4652</v>
      </c>
      <c r="I2678" s="3" t="s">
        <v>4652</v>
      </c>
      <c r="J2678" s="3" t="s">
        <v>4659</v>
      </c>
      <c r="K2678" s="6">
        <v>13763000</v>
      </c>
      <c r="L2678" s="6">
        <v>13781000</v>
      </c>
      <c r="M2678" s="6">
        <v>5510000</v>
      </c>
      <c r="N2678" s="6">
        <v>5484000</v>
      </c>
      <c r="O2678" s="6">
        <v>2711000</v>
      </c>
      <c r="P2678" s="6">
        <v>2749000</v>
      </c>
      <c r="Q2678" s="6">
        <v>1881000</v>
      </c>
      <c r="R2678" s="6">
        <v>1855000</v>
      </c>
      <c r="S2678" s="6">
        <v>4951000</v>
      </c>
      <c r="T2678" s="6">
        <v>5112000</v>
      </c>
      <c r="U2678" s="6">
        <v>27471000</v>
      </c>
      <c r="V2678" s="6">
        <v>27716000</v>
      </c>
      <c r="W2678" s="6">
        <v>69286000</v>
      </c>
      <c r="X2678" s="6">
        <v>67927000</v>
      </c>
      <c r="Y2678" s="6">
        <v>5469000</v>
      </c>
      <c r="Z2678" s="6">
        <v>5699000</v>
      </c>
      <c r="AA2678" s="6">
        <v>5858000</v>
      </c>
      <c r="AB2678" s="6">
        <v>5900000</v>
      </c>
      <c r="AC2678" s="6">
        <v>574101713</v>
      </c>
      <c r="AD2678" s="6">
        <v>557337051</v>
      </c>
      <c r="AF2678">
        <f>Q2678/W2678</f>
        <v>2.7148341656323068E-2</v>
      </c>
      <c r="AG2678">
        <f>R2678/X2678</f>
        <v>2.7308728487935578E-2</v>
      </c>
      <c r="AH2678">
        <f>U2678/W2678</f>
        <v>0.39648702479577402</v>
      </c>
      <c r="AI2678">
        <f>V2678/X2678</f>
        <v>0.40802626348874527</v>
      </c>
      <c r="AJ2678">
        <f>Y2678/AA2678</f>
        <v>0.93359508364629562</v>
      </c>
      <c r="AK2678">
        <f>Z2678/AB2678</f>
        <v>0.96593220338983055</v>
      </c>
      <c r="AL2678">
        <f>O2678/K2678</f>
        <v>0.19697740318244569</v>
      </c>
      <c r="AM2678">
        <f>P2678/L2678</f>
        <v>0.19947754154270372</v>
      </c>
      <c r="AN2678">
        <f>K2678/W2678</f>
        <v>0.19864041797765783</v>
      </c>
      <c r="AO2678">
        <f>L2678/X2678</f>
        <v>0.20287956188260928</v>
      </c>
      <c r="AP2678">
        <f>IF(OR(Q2678&lt;0, Q2678="NA"), 0, 1)</f>
        <v>1</v>
      </c>
      <c r="AQ2678">
        <f>IF(OR(S2678&lt;0, S2678="NA"), 0, 1)</f>
        <v>1</v>
      </c>
      <c r="AR2678">
        <f>IFERROR(IF((AF2678-AG2678)&gt;0,1,0),0)</f>
        <v>0</v>
      </c>
      <c r="AS2678">
        <f>IFERROR(IF((S2678-Q2678)&gt;0,1,0),0)</f>
        <v>1</v>
      </c>
      <c r="AT2678">
        <f>IFERROR(IF((AH2678-AI2678)&lt;0,1,0),0)</f>
        <v>1</v>
      </c>
      <c r="AU2678">
        <f>IFERROR(IF((AJ2678-AK2678)&gt;0,1,0),0)</f>
        <v>0</v>
      </c>
      <c r="AV2678">
        <f>IFERROR(IF((AL2678-AM2678)&gt;0,1,0),0)</f>
        <v>0</v>
      </c>
      <c r="AW2678">
        <f>IFERROR(IF((AN2678-AO2678)&gt;0,1,0),0)</f>
        <v>0</v>
      </c>
      <c r="AX2678">
        <f>IFERROR(IF((AC2678-AD2678)&lt;0,1,0),0)</f>
        <v>0</v>
      </c>
      <c r="AY2678">
        <f>SUM(AP2678:AX2678)</f>
        <v>4</v>
      </c>
    </row>
    <row r="2679" spans="1:51" x14ac:dyDescent="0.45">
      <c r="A2679" s="1" t="s">
        <v>4410</v>
      </c>
      <c r="B2679" s="2">
        <v>4811726</v>
      </c>
      <c r="C2679" s="3" t="s">
        <v>5338</v>
      </c>
      <c r="D2679" s="5">
        <v>20.67</v>
      </c>
      <c r="E2679" s="5">
        <v>1446.5285601</v>
      </c>
      <c r="F2679" s="3" t="s">
        <v>4470</v>
      </c>
      <c r="G2679" s="3" t="s">
        <v>4471</v>
      </c>
      <c r="H2679" s="3" t="s">
        <v>4489</v>
      </c>
      <c r="I2679" s="3" t="s">
        <v>4489</v>
      </c>
      <c r="J2679" s="3" t="s">
        <v>4495</v>
      </c>
      <c r="K2679" s="6">
        <v>85164</v>
      </c>
      <c r="L2679" s="6">
        <v>133618</v>
      </c>
      <c r="M2679" s="6">
        <v>-202475</v>
      </c>
      <c r="N2679" s="6">
        <v>-158377</v>
      </c>
      <c r="O2679" s="6">
        <v>-214816</v>
      </c>
      <c r="P2679" s="6">
        <v>-170804</v>
      </c>
      <c r="Q2679" s="6">
        <v>-201678</v>
      </c>
      <c r="R2679" s="6">
        <v>-179650</v>
      </c>
      <c r="S2679" s="6">
        <v>34593</v>
      </c>
      <c r="T2679" s="6">
        <v>33330</v>
      </c>
      <c r="U2679" s="6">
        <v>10169</v>
      </c>
      <c r="V2679" s="6">
        <v>12313</v>
      </c>
      <c r="W2679" s="6">
        <v>983635</v>
      </c>
      <c r="X2679" s="6">
        <v>826167</v>
      </c>
      <c r="Y2679" s="6">
        <v>573328</v>
      </c>
      <c r="Z2679" s="6">
        <v>554470</v>
      </c>
      <c r="AA2679" s="6">
        <v>91972</v>
      </c>
      <c r="AB2679" s="6">
        <v>80076</v>
      </c>
      <c r="AC2679" s="6">
        <v>69963447</v>
      </c>
      <c r="AD2679" s="6">
        <v>61766054</v>
      </c>
      <c r="AF2679">
        <f>Q2679/W2679</f>
        <v>-0.20503337111835182</v>
      </c>
      <c r="AG2679">
        <f>R2679/X2679</f>
        <v>-0.21744998287271217</v>
      </c>
      <c r="AH2679">
        <f>U2679/W2679</f>
        <v>1.0338184387501462E-2</v>
      </c>
      <c r="AI2679">
        <f>V2679/X2679</f>
        <v>1.4903766429789619E-2</v>
      </c>
      <c r="AJ2679">
        <f>Y2679/AA2679</f>
        <v>6.233723307093463</v>
      </c>
      <c r="AK2679">
        <f>Z2679/AB2679</f>
        <v>6.9242969179279683</v>
      </c>
      <c r="AL2679">
        <f>O2679/K2679</f>
        <v>-2.5223803485040626</v>
      </c>
      <c r="AM2679">
        <f>P2679/L2679</f>
        <v>-1.2783008277327905</v>
      </c>
      <c r="AN2679">
        <f>K2679/W2679</f>
        <v>8.6580896369079993E-2</v>
      </c>
      <c r="AO2679">
        <f>L2679/X2679</f>
        <v>0.16173243424150324</v>
      </c>
      <c r="AP2679">
        <f>IF(OR(Q2679&lt;0, Q2679="NA"), 0, 1)</f>
        <v>0</v>
      </c>
      <c r="AQ2679">
        <f>IF(OR(S2679&lt;0, S2679="NA"), 0, 1)</f>
        <v>1</v>
      </c>
      <c r="AR2679">
        <f>IFERROR(IF((AF2679-AG2679)&gt;0,1,0),0)</f>
        <v>1</v>
      </c>
      <c r="AS2679">
        <f>IFERROR(IF((S2679-Q2679)&gt;0,1,0),0)</f>
        <v>1</v>
      </c>
      <c r="AT2679">
        <f>IFERROR(IF((AH2679-AI2679)&lt;0,1,0),0)</f>
        <v>1</v>
      </c>
      <c r="AU2679">
        <f>IFERROR(IF((AJ2679-AK2679)&gt;0,1,0),0)</f>
        <v>0</v>
      </c>
      <c r="AV2679">
        <f>IFERROR(IF((AL2679-AM2679)&gt;0,1,0),0)</f>
        <v>0</v>
      </c>
      <c r="AW2679">
        <f>IFERROR(IF((AN2679-AO2679)&gt;0,1,0),0)</f>
        <v>0</v>
      </c>
      <c r="AX2679">
        <f>IFERROR(IF((AC2679-AD2679)&lt;0,1,0),0)</f>
        <v>0</v>
      </c>
      <c r="AY2679">
        <f>SUM(AP2679:AX2679)</f>
        <v>4</v>
      </c>
    </row>
    <row r="2680" spans="1:51" x14ac:dyDescent="0.45">
      <c r="A2680" s="1" t="s">
        <v>4413</v>
      </c>
      <c r="B2680" s="2">
        <v>4001527</v>
      </c>
      <c r="C2680" s="3" t="s">
        <v>5335</v>
      </c>
      <c r="D2680" s="5">
        <v>9.3800000000000008</v>
      </c>
      <c r="E2680" s="5">
        <v>1166.62898296</v>
      </c>
      <c r="F2680" s="3" t="s">
        <v>4500</v>
      </c>
      <c r="G2680" s="3" t="s">
        <v>4574</v>
      </c>
      <c r="H2680" s="3" t="s">
        <v>4734</v>
      </c>
      <c r="I2680" s="3" t="s">
        <v>4734</v>
      </c>
      <c r="J2680" s="3" t="s">
        <v>4800</v>
      </c>
      <c r="K2680" s="6">
        <v>6373000</v>
      </c>
      <c r="L2680" s="6">
        <v>6497000</v>
      </c>
      <c r="M2680" s="6">
        <v>341000</v>
      </c>
      <c r="N2680" s="6">
        <v>350000</v>
      </c>
      <c r="O2680" s="6">
        <v>131000</v>
      </c>
      <c r="P2680" s="6">
        <v>139000</v>
      </c>
      <c r="Q2680" s="6">
        <v>-1358000</v>
      </c>
      <c r="R2680" s="6">
        <v>-103000</v>
      </c>
      <c r="S2680" s="6">
        <v>549000</v>
      </c>
      <c r="T2680" s="6">
        <v>557000</v>
      </c>
      <c r="U2680" s="6">
        <v>2752000</v>
      </c>
      <c r="V2680" s="6">
        <v>3174000</v>
      </c>
      <c r="W2680" s="6">
        <v>8322000</v>
      </c>
      <c r="X2680" s="6">
        <v>9491000</v>
      </c>
      <c r="Y2680" s="6">
        <v>3011000</v>
      </c>
      <c r="Z2680" s="6">
        <v>3051000</v>
      </c>
      <c r="AA2680" s="6">
        <v>2393000</v>
      </c>
      <c r="AB2680" s="6">
        <v>2046000</v>
      </c>
      <c r="AC2680" s="6">
        <v>124363000</v>
      </c>
      <c r="AD2680" s="6">
        <v>124319000</v>
      </c>
      <c r="AF2680">
        <f>Q2680/W2680</f>
        <v>-0.16318192742129295</v>
      </c>
      <c r="AG2680">
        <f>R2680/X2680</f>
        <v>-1.0852386471393952E-2</v>
      </c>
      <c r="AH2680">
        <f>U2680/W2680</f>
        <v>0.33068973804373947</v>
      </c>
      <c r="AI2680">
        <f>V2680/X2680</f>
        <v>0.3344220840796544</v>
      </c>
      <c r="AJ2680">
        <f>Y2680/AA2680</f>
        <v>1.2582532386126202</v>
      </c>
      <c r="AK2680">
        <f>Z2680/AB2680</f>
        <v>1.4912023460410557</v>
      </c>
      <c r="AL2680">
        <f>O2680/K2680</f>
        <v>2.0555468382237565E-2</v>
      </c>
      <c r="AM2680">
        <f>P2680/L2680</f>
        <v>2.1394489764506697E-2</v>
      </c>
      <c r="AN2680">
        <f>K2680/W2680</f>
        <v>0.76580149002643594</v>
      </c>
      <c r="AO2680">
        <f>L2680/X2680</f>
        <v>0.68454325150142237</v>
      </c>
      <c r="AP2680">
        <f>IF(OR(Q2680&lt;0, Q2680="NA"), 0, 1)</f>
        <v>0</v>
      </c>
      <c r="AQ2680">
        <f>IF(OR(S2680&lt;0, S2680="NA"), 0, 1)</f>
        <v>1</v>
      </c>
      <c r="AR2680">
        <f>IFERROR(IF((AF2680-AG2680)&gt;0,1,0),0)</f>
        <v>0</v>
      </c>
      <c r="AS2680">
        <f>IFERROR(IF((S2680-Q2680)&gt;0,1,0),0)</f>
        <v>1</v>
      </c>
      <c r="AT2680">
        <f>IFERROR(IF((AH2680-AI2680)&lt;0,1,0),0)</f>
        <v>1</v>
      </c>
      <c r="AU2680">
        <f>IFERROR(IF((AJ2680-AK2680)&gt;0,1,0),0)</f>
        <v>0</v>
      </c>
      <c r="AV2680">
        <f>IFERROR(IF((AL2680-AM2680)&gt;0,1,0),0)</f>
        <v>0</v>
      </c>
      <c r="AW2680">
        <f>IFERROR(IF((AN2680-AO2680)&gt;0,1,0),0)</f>
        <v>1</v>
      </c>
      <c r="AX2680">
        <f>IFERROR(IF((AC2680-AD2680)&lt;0,1,0),0)</f>
        <v>0</v>
      </c>
      <c r="AY2680">
        <f>SUM(AP2680:AX2680)</f>
        <v>4</v>
      </c>
    </row>
    <row r="2681" spans="1:51" x14ac:dyDescent="0.45">
      <c r="A2681" s="1" t="s">
        <v>4417</v>
      </c>
      <c r="B2681" s="2">
        <v>19238877</v>
      </c>
      <c r="C2681" s="3" t="s">
        <v>5335</v>
      </c>
      <c r="D2681" s="5">
        <v>12.08</v>
      </c>
      <c r="E2681" s="5">
        <v>6487.0112554400002</v>
      </c>
      <c r="F2681" s="3" t="s">
        <v>4480</v>
      </c>
      <c r="G2681" s="3" t="s">
        <v>4491</v>
      </c>
      <c r="H2681" s="3" t="s">
        <v>4492</v>
      </c>
      <c r="I2681" s="3" t="s">
        <v>4836</v>
      </c>
      <c r="J2681" s="3" t="s">
        <v>4932</v>
      </c>
      <c r="K2681" s="6">
        <v>3096670.0590990013</v>
      </c>
      <c r="L2681" s="6">
        <v>3173451.8188430029</v>
      </c>
      <c r="M2681" s="6">
        <v>1109490.1127961313</v>
      </c>
      <c r="N2681" s="6">
        <v>1121135.7560854275</v>
      </c>
      <c r="O2681" s="6">
        <v>1053552.7054564015</v>
      </c>
      <c r="P2681" s="6">
        <v>1063560.3446233438</v>
      </c>
      <c r="Q2681" s="6">
        <v>848662.75283367524</v>
      </c>
      <c r="R2681" s="6">
        <v>855771.40626145934</v>
      </c>
      <c r="S2681" s="6">
        <v>2228894.8219699818</v>
      </c>
      <c r="T2681" s="6">
        <v>1117145.9063719632</v>
      </c>
      <c r="U2681" s="6">
        <v>5366021.266436494</v>
      </c>
      <c r="V2681" s="6">
        <v>4586580.4452770371</v>
      </c>
      <c r="W2681" s="6">
        <v>58106185.080437817</v>
      </c>
      <c r="X2681" s="6">
        <v>53523470.531018086</v>
      </c>
      <c r="Y2681" s="6" t="s">
        <v>4474</v>
      </c>
      <c r="Z2681" s="6" t="s">
        <v>4474</v>
      </c>
      <c r="AA2681" s="6" t="s">
        <v>4474</v>
      </c>
      <c r="AB2681" s="6" t="s">
        <v>4474</v>
      </c>
      <c r="AC2681" s="6" t="s">
        <v>4474</v>
      </c>
      <c r="AD2681" s="6" t="s">
        <v>4474</v>
      </c>
      <c r="AF2681">
        <f>Q2681/W2681</f>
        <v>1.4605377235811482E-2</v>
      </c>
      <c r="AG2681">
        <f>R2681/X2681</f>
        <v>1.5988712947257785E-2</v>
      </c>
      <c r="AH2681">
        <f>U2681/W2681</f>
        <v>9.2348538438862898E-2</v>
      </c>
      <c r="AI2681">
        <f>V2681/X2681</f>
        <v>8.5692882015545091E-2</v>
      </c>
      <c r="AJ2681" t="e">
        <f>Y2681/AA2681</f>
        <v>#VALUE!</v>
      </c>
      <c r="AK2681" t="e">
        <f>Z2681/AB2681</f>
        <v>#VALUE!</v>
      </c>
      <c r="AL2681">
        <f>O2681/K2681</f>
        <v>0.34022116833555727</v>
      </c>
      <c r="AM2681">
        <f>P2681/L2681</f>
        <v>0.33514305725653126</v>
      </c>
      <c r="AN2681">
        <f>K2681/W2681</f>
        <v>5.3293294936024541E-2</v>
      </c>
      <c r="AO2681">
        <f>L2681/X2681</f>
        <v>5.9290845443288553E-2</v>
      </c>
      <c r="AP2681">
        <f>IF(OR(Q2681&lt;0, Q2681="NA"), 0, 1)</f>
        <v>1</v>
      </c>
      <c r="AQ2681">
        <f>IF(OR(S2681&lt;0, S2681="NA"), 0, 1)</f>
        <v>1</v>
      </c>
      <c r="AR2681">
        <f>IFERROR(IF((AF2681-AG2681)&gt;0,1,0),0)</f>
        <v>0</v>
      </c>
      <c r="AS2681">
        <f>IFERROR(IF((S2681-Q2681)&gt;0,1,0),0)</f>
        <v>1</v>
      </c>
      <c r="AT2681">
        <f>IFERROR(IF((AH2681-AI2681)&lt;0,1,0),0)</f>
        <v>0</v>
      </c>
      <c r="AU2681">
        <f>IFERROR(IF((AJ2681-AK2681)&gt;0,1,0),0)</f>
        <v>0</v>
      </c>
      <c r="AV2681">
        <f>IFERROR(IF((AL2681-AM2681)&gt;0,1,0),0)</f>
        <v>1</v>
      </c>
      <c r="AW2681">
        <f>IFERROR(IF((AN2681-AO2681)&gt;0,1,0),0)</f>
        <v>0</v>
      </c>
      <c r="AX2681">
        <f>IFERROR(IF((AC2681-AD2681)&lt;0,1,0),0)</f>
        <v>0</v>
      </c>
      <c r="AY2681">
        <f>SUM(AP2681:AX2681)</f>
        <v>4</v>
      </c>
    </row>
    <row r="2682" spans="1:51" x14ac:dyDescent="0.45">
      <c r="A2682" s="1" t="s">
        <v>4428</v>
      </c>
      <c r="B2682" s="2">
        <v>7699011</v>
      </c>
      <c r="C2682" s="3" t="s">
        <v>5335</v>
      </c>
      <c r="D2682" s="7">
        <v>6.19</v>
      </c>
      <c r="E2682" s="5">
        <v>277.24438043999999</v>
      </c>
      <c r="F2682" s="3" t="s">
        <v>4470</v>
      </c>
      <c r="G2682" s="3" t="s">
        <v>4471</v>
      </c>
      <c r="H2682" s="3" t="s">
        <v>4489</v>
      </c>
      <c r="I2682" s="3" t="s">
        <v>4489</v>
      </c>
      <c r="J2682" s="3" t="s">
        <v>4544</v>
      </c>
      <c r="K2682" s="6">
        <v>84553</v>
      </c>
      <c r="L2682" s="6">
        <v>86546</v>
      </c>
      <c r="M2682" s="6">
        <v>-23352</v>
      </c>
      <c r="N2682" s="6">
        <v>-27004</v>
      </c>
      <c r="O2682" s="6">
        <v>-23946</v>
      </c>
      <c r="P2682" s="6">
        <v>-27645</v>
      </c>
      <c r="Q2682" s="6">
        <v>-23864</v>
      </c>
      <c r="R2682" s="6">
        <v>-24613</v>
      </c>
      <c r="S2682" s="6">
        <v>-21880</v>
      </c>
      <c r="T2682" s="6">
        <v>-12553</v>
      </c>
      <c r="U2682" s="6" t="s">
        <v>4474</v>
      </c>
      <c r="V2682" s="6" t="s">
        <v>4474</v>
      </c>
      <c r="W2682" s="6">
        <v>120917</v>
      </c>
      <c r="X2682" s="6">
        <v>144035</v>
      </c>
      <c r="Y2682" s="6">
        <v>99057</v>
      </c>
      <c r="Z2682" s="6">
        <v>126763</v>
      </c>
      <c r="AA2682" s="6">
        <v>25292</v>
      </c>
      <c r="AB2682" s="6">
        <v>43470</v>
      </c>
      <c r="AC2682" s="6">
        <v>44766802</v>
      </c>
      <c r="AD2682" s="6">
        <v>44567334</v>
      </c>
      <c r="AF2682">
        <f>Q2682/W2682</f>
        <v>-0.1973585186532911</v>
      </c>
      <c r="AG2682">
        <f>R2682/X2682</f>
        <v>-0.17088207727288507</v>
      </c>
      <c r="AH2682" t="e">
        <f>U2682/W2682</f>
        <v>#VALUE!</v>
      </c>
      <c r="AI2682" t="e">
        <f>V2682/X2682</f>
        <v>#VALUE!</v>
      </c>
      <c r="AJ2682">
        <f>Y2682/AA2682</f>
        <v>3.9165348726870155</v>
      </c>
      <c r="AK2682">
        <f>Z2682/AB2682</f>
        <v>2.9161030595813204</v>
      </c>
      <c r="AL2682">
        <f>O2682/K2682</f>
        <v>-0.28320698260262794</v>
      </c>
      <c r="AM2682">
        <f>P2682/L2682</f>
        <v>-0.31942550782242968</v>
      </c>
      <c r="AN2682">
        <f>K2682/W2682</f>
        <v>0.69926478493512079</v>
      </c>
      <c r="AO2682">
        <f>L2682/X2682</f>
        <v>0.60086784462109899</v>
      </c>
      <c r="AP2682">
        <f>IF(OR(Q2682&lt;0, Q2682="NA"), 0, 1)</f>
        <v>0</v>
      </c>
      <c r="AQ2682">
        <f>IF(OR(S2682&lt;0, S2682="NA"), 0, 1)</f>
        <v>0</v>
      </c>
      <c r="AR2682">
        <f>IFERROR(IF((AF2682-AG2682)&gt;0,1,0),0)</f>
        <v>0</v>
      </c>
      <c r="AS2682">
        <f>IFERROR(IF((S2682-Q2682)&gt;0,1,0),0)</f>
        <v>1</v>
      </c>
      <c r="AT2682">
        <f>IFERROR(IF((AH2682-AI2682)&lt;0,1,0),0)</f>
        <v>0</v>
      </c>
      <c r="AU2682">
        <f>IFERROR(IF((AJ2682-AK2682)&gt;0,1,0),0)</f>
        <v>1</v>
      </c>
      <c r="AV2682">
        <f>IFERROR(IF((AL2682-AM2682)&gt;0,1,0),0)</f>
        <v>1</v>
      </c>
      <c r="AW2682">
        <f>IFERROR(IF((AN2682-AO2682)&gt;0,1,0),0)</f>
        <v>1</v>
      </c>
      <c r="AX2682">
        <f>IFERROR(IF((AC2682-AD2682)&lt;0,1,0),0)</f>
        <v>0</v>
      </c>
      <c r="AY2682">
        <f>SUM(AP2682:AX2682)</f>
        <v>4</v>
      </c>
    </row>
    <row r="2683" spans="1:51" x14ac:dyDescent="0.45">
      <c r="A2683" s="1" t="s">
        <v>4432</v>
      </c>
      <c r="B2683" s="2">
        <v>5283285</v>
      </c>
      <c r="C2683" s="3" t="s">
        <v>5338</v>
      </c>
      <c r="D2683" s="5">
        <v>26.63</v>
      </c>
      <c r="E2683" s="5">
        <v>2900.9964110199999</v>
      </c>
      <c r="F2683" s="3" t="s">
        <v>4470</v>
      </c>
      <c r="G2683" s="3" t="s">
        <v>4471</v>
      </c>
      <c r="H2683" s="3" t="s">
        <v>4489</v>
      </c>
      <c r="I2683" s="3" t="s">
        <v>4489</v>
      </c>
      <c r="J2683" s="3" t="s">
        <v>4544</v>
      </c>
      <c r="K2683" s="6">
        <v>355748</v>
      </c>
      <c r="L2683" s="6">
        <v>322711</v>
      </c>
      <c r="M2683" s="6">
        <v>-326924</v>
      </c>
      <c r="N2683" s="6">
        <v>-343594</v>
      </c>
      <c r="O2683" s="6">
        <v>-338207</v>
      </c>
      <c r="P2683" s="6">
        <v>-353924</v>
      </c>
      <c r="Q2683" s="6">
        <v>-270848</v>
      </c>
      <c r="R2683" s="6">
        <v>-298329</v>
      </c>
      <c r="S2683" s="6">
        <v>-174017</v>
      </c>
      <c r="T2683" s="6">
        <v>-202468</v>
      </c>
      <c r="U2683" s="6" t="s">
        <v>4474</v>
      </c>
      <c r="V2683" s="6" t="s">
        <v>4474</v>
      </c>
      <c r="W2683" s="6">
        <v>985346</v>
      </c>
      <c r="X2683" s="6">
        <v>987368</v>
      </c>
      <c r="Y2683" s="6">
        <v>860549</v>
      </c>
      <c r="Z2683" s="6">
        <v>869923</v>
      </c>
      <c r="AA2683" s="6">
        <v>286315</v>
      </c>
      <c r="AB2683" s="6">
        <v>251718</v>
      </c>
      <c r="AC2683" s="6">
        <v>98435617</v>
      </c>
      <c r="AD2683" s="6">
        <v>98139814</v>
      </c>
      <c r="AF2683">
        <f>Q2683/W2683</f>
        <v>-0.2748760333933461</v>
      </c>
      <c r="AG2683">
        <f>R2683/X2683</f>
        <v>-0.3021457045397461</v>
      </c>
      <c r="AH2683" t="e">
        <f>U2683/W2683</f>
        <v>#VALUE!</v>
      </c>
      <c r="AI2683" t="e">
        <f>V2683/X2683</f>
        <v>#VALUE!</v>
      </c>
      <c r="AJ2683">
        <f>Y2683/AA2683</f>
        <v>3.0056022213296543</v>
      </c>
      <c r="AK2683">
        <f>Z2683/AB2683</f>
        <v>3.4559427613440437</v>
      </c>
      <c r="AL2683">
        <f>O2683/K2683</f>
        <v>-0.95069262511665564</v>
      </c>
      <c r="AM2683">
        <f>P2683/L2683</f>
        <v>-1.0967212149570358</v>
      </c>
      <c r="AN2683">
        <f>K2683/W2683</f>
        <v>0.36103866053142752</v>
      </c>
      <c r="AO2683">
        <f>L2683/X2683</f>
        <v>0.32683963831114637</v>
      </c>
      <c r="AP2683">
        <f>IF(OR(Q2683&lt;0, Q2683="NA"), 0, 1)</f>
        <v>0</v>
      </c>
      <c r="AQ2683">
        <f>IF(OR(S2683&lt;0, S2683="NA"), 0, 1)</f>
        <v>0</v>
      </c>
      <c r="AR2683">
        <f>IFERROR(IF((AF2683-AG2683)&gt;0,1,0),0)</f>
        <v>1</v>
      </c>
      <c r="AS2683">
        <f>IFERROR(IF((S2683-Q2683)&gt;0,1,0),0)</f>
        <v>1</v>
      </c>
      <c r="AT2683">
        <f>IFERROR(IF((AH2683-AI2683)&lt;0,1,0),0)</f>
        <v>0</v>
      </c>
      <c r="AU2683">
        <f>IFERROR(IF((AJ2683-AK2683)&gt;0,1,0),0)</f>
        <v>0</v>
      </c>
      <c r="AV2683">
        <f>IFERROR(IF((AL2683-AM2683)&gt;0,1,0),0)</f>
        <v>1</v>
      </c>
      <c r="AW2683">
        <f>IFERROR(IF((AN2683-AO2683)&gt;0,1,0),0)</f>
        <v>1</v>
      </c>
      <c r="AX2683">
        <f>IFERROR(IF((AC2683-AD2683)&lt;0,1,0),0)</f>
        <v>0</v>
      </c>
      <c r="AY2683">
        <f>SUM(AP2683:AX2683)</f>
        <v>4</v>
      </c>
    </row>
    <row r="2684" spans="1:51" x14ac:dyDescent="0.45">
      <c r="A2684" s="1" t="s">
        <v>4434</v>
      </c>
      <c r="B2684" s="2">
        <v>29331846</v>
      </c>
      <c r="C2684" s="3" t="s">
        <v>5337</v>
      </c>
      <c r="D2684" s="5">
        <v>26.26</v>
      </c>
      <c r="E2684" s="5">
        <v>6501.5722525000001</v>
      </c>
      <c r="F2684" s="3" t="s">
        <v>4475</v>
      </c>
      <c r="G2684" s="3" t="s">
        <v>4564</v>
      </c>
      <c r="H2684" s="3" t="s">
        <v>5035</v>
      </c>
      <c r="I2684" s="3" t="s">
        <v>5036</v>
      </c>
      <c r="J2684" s="3" t="s">
        <v>4845</v>
      </c>
      <c r="K2684" s="6">
        <v>9650513.7036289908</v>
      </c>
      <c r="L2684" s="6">
        <v>9026043.222867202</v>
      </c>
      <c r="M2684" s="6">
        <v>-1028364.4257974895</v>
      </c>
      <c r="N2684" s="6">
        <v>-1061464.515599808</v>
      </c>
      <c r="O2684" s="6">
        <v>-1107413.9775045819</v>
      </c>
      <c r="P2684" s="6">
        <v>-1144650.982670764</v>
      </c>
      <c r="Q2684" s="6">
        <v>-1098189.6209100166</v>
      </c>
      <c r="R2684" s="6">
        <v>-1138935.4923382001</v>
      </c>
      <c r="S2684" s="6" t="s">
        <v>4474</v>
      </c>
      <c r="T2684" s="6" t="s">
        <v>4474</v>
      </c>
      <c r="U2684" s="6">
        <v>59110.414142134156</v>
      </c>
      <c r="V2684" s="6">
        <v>118988.83980789609</v>
      </c>
      <c r="W2684" s="6">
        <v>4662822.1541093448</v>
      </c>
      <c r="X2684" s="6">
        <v>4496953.9968900084</v>
      </c>
      <c r="Y2684" s="6">
        <v>3612220.6857224321</v>
      </c>
      <c r="Z2684" s="6">
        <v>3472240.845477439</v>
      </c>
      <c r="AA2684" s="6">
        <v>5615434.5997576453</v>
      </c>
      <c r="AB2684" s="6">
        <v>5187003.3989734277</v>
      </c>
      <c r="AC2684" s="6">
        <v>255290167</v>
      </c>
      <c r="AD2684" s="6">
        <v>230186689</v>
      </c>
      <c r="AF2684">
        <f>Q2684/W2684</f>
        <v>-0.23552037470315743</v>
      </c>
      <c r="AG2684">
        <f>R2684/X2684</f>
        <v>-0.253268210687915</v>
      </c>
      <c r="AH2684">
        <f>U2684/W2684</f>
        <v>1.2676960902323961E-2</v>
      </c>
      <c r="AI2684">
        <f>V2684/X2684</f>
        <v>2.645987481530522E-2</v>
      </c>
      <c r="AJ2684">
        <f>Y2684/AA2684</f>
        <v>0.64326645098463631</v>
      </c>
      <c r="AK2684">
        <f>Z2684/AB2684</f>
        <v>0.66941171585980419</v>
      </c>
      <c r="AL2684">
        <f>O2684/K2684</f>
        <v>-0.11475181648497619</v>
      </c>
      <c r="AM2684">
        <f>P2684/L2684</f>
        <v>-0.12681647477278041</v>
      </c>
      <c r="AN2684">
        <f>K2684/W2684</f>
        <v>2.0696722681400135</v>
      </c>
      <c r="AO2684">
        <f>L2684/X2684</f>
        <v>2.0071459990716849</v>
      </c>
      <c r="AP2684">
        <f>IF(OR(Q2684&lt;0, Q2684="NA"), 0, 1)</f>
        <v>0</v>
      </c>
      <c r="AQ2684">
        <f>IF(OR(S2684&lt;0, S2684="NA"), 0, 1)</f>
        <v>0</v>
      </c>
      <c r="AR2684">
        <f>IFERROR(IF((AF2684-AG2684)&gt;0,1,0),0)</f>
        <v>1</v>
      </c>
      <c r="AS2684">
        <f>IFERROR(IF((S2684-Q2684)&gt;0,1,0),0)</f>
        <v>0</v>
      </c>
      <c r="AT2684">
        <f>IFERROR(IF((AH2684-AI2684)&lt;0,1,0),0)</f>
        <v>1</v>
      </c>
      <c r="AU2684">
        <f>IFERROR(IF((AJ2684-AK2684)&gt;0,1,0),0)</f>
        <v>0</v>
      </c>
      <c r="AV2684">
        <f>IFERROR(IF((AL2684-AM2684)&gt;0,1,0),0)</f>
        <v>1</v>
      </c>
      <c r="AW2684">
        <f>IFERROR(IF((AN2684-AO2684)&gt;0,1,0),0)</f>
        <v>1</v>
      </c>
      <c r="AX2684">
        <f>IFERROR(IF((AC2684-AD2684)&lt;0,1,0),0)</f>
        <v>0</v>
      </c>
      <c r="AY2684">
        <f>SUM(AP2684:AX2684)</f>
        <v>4</v>
      </c>
    </row>
    <row r="2685" spans="1:51" x14ac:dyDescent="0.45">
      <c r="A2685" s="1" t="s">
        <v>4443</v>
      </c>
      <c r="B2685" s="2">
        <v>100501</v>
      </c>
      <c r="C2685" s="3" t="s">
        <v>5335</v>
      </c>
      <c r="D2685" s="5">
        <v>58.09</v>
      </c>
      <c r="E2685" s="5">
        <v>8589.8263900000002</v>
      </c>
      <c r="F2685" s="3" t="s">
        <v>4480</v>
      </c>
      <c r="G2685" s="3" t="s">
        <v>4481</v>
      </c>
      <c r="H2685" s="3" t="s">
        <v>4481</v>
      </c>
      <c r="I2685" s="3" t="s">
        <v>4482</v>
      </c>
      <c r="J2685" s="3" t="s">
        <v>4484</v>
      </c>
      <c r="K2685" s="6">
        <v>3117000</v>
      </c>
      <c r="L2685" s="6">
        <v>3028000</v>
      </c>
      <c r="M2685" s="6" t="s">
        <v>4474</v>
      </c>
      <c r="N2685" s="6" t="s">
        <v>4474</v>
      </c>
      <c r="O2685" s="6">
        <v>2875000</v>
      </c>
      <c r="P2685" s="6">
        <v>2777000</v>
      </c>
      <c r="Q2685" s="6">
        <v>784000</v>
      </c>
      <c r="R2685" s="6">
        <v>694000</v>
      </c>
      <c r="S2685" s="6" t="s">
        <v>4474</v>
      </c>
      <c r="T2685" s="6">
        <v>386000</v>
      </c>
      <c r="U2685" s="6">
        <v>950000</v>
      </c>
      <c r="V2685" s="6">
        <v>544000</v>
      </c>
      <c r="W2685" s="6">
        <v>88775000</v>
      </c>
      <c r="X2685" s="6">
        <v>87032000</v>
      </c>
      <c r="Y2685" s="6" t="s">
        <v>4474</v>
      </c>
      <c r="Z2685" s="6" t="s">
        <v>4474</v>
      </c>
      <c r="AA2685" s="6" t="s">
        <v>4474</v>
      </c>
      <c r="AB2685" s="6" t="s">
        <v>4474</v>
      </c>
      <c r="AC2685" s="6">
        <v>147871000</v>
      </c>
      <c r="AD2685" s="6">
        <v>147699000</v>
      </c>
      <c r="AF2685">
        <f>Q2685/W2685</f>
        <v>8.8313151225007033E-3</v>
      </c>
      <c r="AG2685">
        <f>R2685/X2685</f>
        <v>7.9740784998621195E-3</v>
      </c>
      <c r="AH2685">
        <f>U2685/W2685</f>
        <v>1.0701210926499578E-2</v>
      </c>
      <c r="AI2685">
        <f>V2685/X2685</f>
        <v>6.2505745013328434E-3</v>
      </c>
      <c r="AJ2685" t="e">
        <f>Y2685/AA2685</f>
        <v>#VALUE!</v>
      </c>
      <c r="AK2685" t="e">
        <f>Z2685/AB2685</f>
        <v>#VALUE!</v>
      </c>
      <c r="AL2685">
        <f>O2685/K2685</f>
        <v>0.92236124478665382</v>
      </c>
      <c r="AM2685">
        <f>P2685/L2685</f>
        <v>0.91710700132100398</v>
      </c>
      <c r="AN2685">
        <f>K2685/W2685</f>
        <v>3.5111236271472827E-2</v>
      </c>
      <c r="AO2685">
        <f>L2685/X2685</f>
        <v>3.4791800716977662E-2</v>
      </c>
      <c r="AP2685">
        <f>IF(OR(Q2685&lt;0, Q2685="NA"), 0, 1)</f>
        <v>1</v>
      </c>
      <c r="AQ2685">
        <f>IF(OR(S2685&lt;0, S2685="NA"), 0, 1)</f>
        <v>0</v>
      </c>
      <c r="AR2685">
        <f>IFERROR(IF((AF2685-AG2685)&gt;0,1,0),0)</f>
        <v>1</v>
      </c>
      <c r="AS2685">
        <f>IFERROR(IF((S2685-Q2685)&gt;0,1,0),0)</f>
        <v>0</v>
      </c>
      <c r="AT2685">
        <f>IFERROR(IF((AH2685-AI2685)&lt;0,1,0),0)</f>
        <v>0</v>
      </c>
      <c r="AU2685">
        <f>IFERROR(IF((AJ2685-AK2685)&gt;0,1,0),0)</f>
        <v>0</v>
      </c>
      <c r="AV2685">
        <f>IFERROR(IF((AL2685-AM2685)&gt;0,1,0),0)</f>
        <v>1</v>
      </c>
      <c r="AW2685">
        <f>IFERROR(IF((AN2685-AO2685)&gt;0,1,0),0)</f>
        <v>1</v>
      </c>
      <c r="AX2685">
        <f>IFERROR(IF((AC2685-AD2685)&lt;0,1,0),0)</f>
        <v>0</v>
      </c>
      <c r="AY2685">
        <f>SUM(AP2685:AX2685)</f>
        <v>4</v>
      </c>
    </row>
    <row r="2686" spans="1:51" x14ac:dyDescent="0.45">
      <c r="A2686" s="1" t="s">
        <v>4444</v>
      </c>
      <c r="B2686" s="2">
        <v>5283181</v>
      </c>
      <c r="C2686" s="3" t="s">
        <v>5337</v>
      </c>
      <c r="D2686" s="7">
        <v>6.96</v>
      </c>
      <c r="E2686" s="5">
        <v>680.00497343999996</v>
      </c>
      <c r="F2686" s="3" t="s">
        <v>4665</v>
      </c>
      <c r="G2686" s="3" t="s">
        <v>4666</v>
      </c>
      <c r="H2686" s="3" t="s">
        <v>4667</v>
      </c>
      <c r="I2686" s="3" t="s">
        <v>4667</v>
      </c>
      <c r="J2686" s="3" t="s">
        <v>4788</v>
      </c>
      <c r="K2686" s="6">
        <v>498903</v>
      </c>
      <c r="L2686" s="6">
        <v>537449</v>
      </c>
      <c r="M2686" s="6">
        <v>28916</v>
      </c>
      <c r="N2686" s="6">
        <v>63901</v>
      </c>
      <c r="O2686" s="6">
        <v>25765</v>
      </c>
      <c r="P2686" s="6">
        <v>61270</v>
      </c>
      <c r="Q2686" s="6">
        <v>3570</v>
      </c>
      <c r="R2686" s="6">
        <v>30216</v>
      </c>
      <c r="S2686" s="6">
        <v>67682</v>
      </c>
      <c r="T2686" s="6">
        <v>87636</v>
      </c>
      <c r="U2686" s="6">
        <v>543376</v>
      </c>
      <c r="V2686" s="6">
        <v>543106</v>
      </c>
      <c r="W2686" s="6">
        <v>652032</v>
      </c>
      <c r="X2686" s="6">
        <v>665273</v>
      </c>
      <c r="Y2686" s="6">
        <v>544397</v>
      </c>
      <c r="Z2686" s="6">
        <v>568647</v>
      </c>
      <c r="AA2686" s="6">
        <v>73494</v>
      </c>
      <c r="AB2686" s="6">
        <v>75771</v>
      </c>
      <c r="AC2686" s="6">
        <v>97699000</v>
      </c>
      <c r="AD2686" s="6">
        <v>99178000</v>
      </c>
      <c r="AF2686">
        <f>Q2686/W2686</f>
        <v>5.4751914016489987E-3</v>
      </c>
      <c r="AG2686">
        <f>R2686/X2686</f>
        <v>4.5418948311445079E-2</v>
      </c>
      <c r="AH2686">
        <f>U2686/W2686</f>
        <v>0.83335787200628186</v>
      </c>
      <c r="AI2686">
        <f>V2686/X2686</f>
        <v>0.81636561231253935</v>
      </c>
      <c r="AJ2686">
        <f>Y2686/AA2686</f>
        <v>7.4073665877486601</v>
      </c>
      <c r="AK2686">
        <f>Z2686/AB2686</f>
        <v>7.5048105475709708</v>
      </c>
      <c r="AL2686">
        <f>O2686/K2686</f>
        <v>5.1643305412074091E-2</v>
      </c>
      <c r="AM2686">
        <f>P2686/L2686</f>
        <v>0.11400151456231196</v>
      </c>
      <c r="AN2686">
        <f>K2686/W2686</f>
        <v>0.76515109687868077</v>
      </c>
      <c r="AO2686">
        <f>L2686/X2686</f>
        <v>0.80786233621385506</v>
      </c>
      <c r="AP2686">
        <f>IF(OR(Q2686&lt;0, Q2686="NA"), 0, 1)</f>
        <v>1</v>
      </c>
      <c r="AQ2686">
        <f>IF(OR(S2686&lt;0, S2686="NA"), 0, 1)</f>
        <v>1</v>
      </c>
      <c r="AR2686">
        <f>IFERROR(IF((AF2686-AG2686)&gt;0,1,0),0)</f>
        <v>0</v>
      </c>
      <c r="AS2686">
        <f>IFERROR(IF((S2686-Q2686)&gt;0,1,0),0)</f>
        <v>1</v>
      </c>
      <c r="AT2686">
        <f>IFERROR(IF((AH2686-AI2686)&lt;0,1,0),0)</f>
        <v>0</v>
      </c>
      <c r="AU2686">
        <f>IFERROR(IF((AJ2686-AK2686)&gt;0,1,0),0)</f>
        <v>0</v>
      </c>
      <c r="AV2686">
        <f>IFERROR(IF((AL2686-AM2686)&gt;0,1,0),0)</f>
        <v>0</v>
      </c>
      <c r="AW2686">
        <f>IFERROR(IF((AN2686-AO2686)&gt;0,1,0),0)</f>
        <v>0</v>
      </c>
      <c r="AX2686">
        <f>IFERROR(IF((AC2686-AD2686)&lt;0,1,0),0)</f>
        <v>1</v>
      </c>
      <c r="AY2686">
        <f>SUM(AP2686:AX2686)</f>
        <v>4</v>
      </c>
    </row>
    <row r="2687" spans="1:51" x14ac:dyDescent="0.45">
      <c r="A2687" s="1" t="s">
        <v>4447</v>
      </c>
      <c r="B2687" s="2">
        <v>19580026</v>
      </c>
      <c r="C2687" s="3" t="s">
        <v>5338</v>
      </c>
      <c r="D2687" s="7">
        <v>1.87</v>
      </c>
      <c r="E2687" s="5">
        <v>3.8528432800000001</v>
      </c>
      <c r="F2687" s="3" t="s">
        <v>4485</v>
      </c>
      <c r="G2687" s="3" t="s">
        <v>4607</v>
      </c>
      <c r="H2687" s="3" t="s">
        <v>4742</v>
      </c>
      <c r="I2687" s="3" t="s">
        <v>4793</v>
      </c>
      <c r="J2687" s="3" t="s">
        <v>4794</v>
      </c>
      <c r="K2687" s="6">
        <v>9089.4889999999996</v>
      </c>
      <c r="L2687" s="8">
        <v>9523.6</v>
      </c>
      <c r="M2687" s="6">
        <v>-20238.216</v>
      </c>
      <c r="N2687" s="6">
        <v>-22811.34</v>
      </c>
      <c r="O2687" s="6">
        <v>-20937.383999999998</v>
      </c>
      <c r="P2687" s="6">
        <v>-23663.826000000001</v>
      </c>
      <c r="Q2687" s="6">
        <v>1022.614</v>
      </c>
      <c r="R2687" s="6">
        <v>-8027.6959999999999</v>
      </c>
      <c r="S2687" s="6">
        <v>-14481.575999999999</v>
      </c>
      <c r="T2687" s="6">
        <v>-17539.394</v>
      </c>
      <c r="U2687" s="6" t="s">
        <v>4474</v>
      </c>
      <c r="V2687" s="6" t="s">
        <v>4474</v>
      </c>
      <c r="W2687" s="6">
        <v>6189.4359999999997</v>
      </c>
      <c r="X2687" s="6">
        <v>8024.56</v>
      </c>
      <c r="Y2687" s="6">
        <v>2639.7869999999998</v>
      </c>
      <c r="Z2687" s="6">
        <v>4255.7340000000004</v>
      </c>
      <c r="AA2687" s="6">
        <v>37656</v>
      </c>
      <c r="AB2687" s="6">
        <v>38104</v>
      </c>
      <c r="AC2687" s="6">
        <v>757494</v>
      </c>
      <c r="AD2687" s="6">
        <v>756980</v>
      </c>
      <c r="AF2687">
        <f>Q2687/W2687</f>
        <v>0.16521925422607167</v>
      </c>
      <c r="AG2687">
        <f>R2687/X2687</f>
        <v>-1.0003908002432531</v>
      </c>
      <c r="AH2687" t="e">
        <f>U2687/W2687</f>
        <v>#VALUE!</v>
      </c>
      <c r="AI2687" t="e">
        <f>V2687/X2687</f>
        <v>#VALUE!</v>
      </c>
      <c r="AJ2687">
        <f>Y2687/AA2687</f>
        <v>7.0102692797960484E-2</v>
      </c>
      <c r="AK2687">
        <f>Z2687/AB2687</f>
        <v>0.11168732941423473</v>
      </c>
      <c r="AL2687">
        <f>O2687/K2687</f>
        <v>-2.3034720653713316</v>
      </c>
      <c r="AM2687">
        <f>P2687/L2687</f>
        <v>-2.4847563946406819</v>
      </c>
      <c r="AN2687">
        <f>K2687/W2687</f>
        <v>1.4685488306204313</v>
      </c>
      <c r="AO2687">
        <f>L2687/X2687</f>
        <v>1.1868065040326199</v>
      </c>
      <c r="AP2687">
        <f>IF(OR(Q2687&lt;0, Q2687="NA"), 0, 1)</f>
        <v>1</v>
      </c>
      <c r="AQ2687">
        <f>IF(OR(S2687&lt;0, S2687="NA"), 0, 1)</f>
        <v>0</v>
      </c>
      <c r="AR2687">
        <f>IFERROR(IF((AF2687-AG2687)&gt;0,1,0),0)</f>
        <v>1</v>
      </c>
      <c r="AS2687">
        <f>IFERROR(IF((S2687-Q2687)&gt;0,1,0),0)</f>
        <v>0</v>
      </c>
      <c r="AT2687">
        <f>IFERROR(IF((AH2687-AI2687)&lt;0,1,0),0)</f>
        <v>0</v>
      </c>
      <c r="AU2687">
        <f>IFERROR(IF((AJ2687-AK2687)&gt;0,1,0),0)</f>
        <v>0</v>
      </c>
      <c r="AV2687">
        <f>IFERROR(IF((AL2687-AM2687)&gt;0,1,0),0)</f>
        <v>1</v>
      </c>
      <c r="AW2687">
        <f>IFERROR(IF((AN2687-AO2687)&gt;0,1,0),0)</f>
        <v>1</v>
      </c>
      <c r="AX2687">
        <f>IFERROR(IF((AC2687-AD2687)&lt;0,1,0),0)</f>
        <v>0</v>
      </c>
      <c r="AY2687">
        <f>SUM(AP2687:AX2687)</f>
        <v>4</v>
      </c>
    </row>
    <row r="2688" spans="1:51" x14ac:dyDescent="0.45">
      <c r="A2688" s="1" t="s">
        <v>4450</v>
      </c>
      <c r="B2688" s="2">
        <v>4995227</v>
      </c>
      <c r="C2688" s="3" t="s">
        <v>5337</v>
      </c>
      <c r="D2688" s="5">
        <v>18.760000000000002</v>
      </c>
      <c r="E2688" s="5">
        <v>14975.54384928</v>
      </c>
      <c r="F2688" s="3" t="s">
        <v>4485</v>
      </c>
      <c r="G2688" s="3" t="s">
        <v>4607</v>
      </c>
      <c r="H2688" s="3" t="s">
        <v>4608</v>
      </c>
      <c r="I2688" s="3" t="s">
        <v>4608</v>
      </c>
      <c r="J2688" s="3" t="s">
        <v>4609</v>
      </c>
      <c r="K2688" s="6">
        <v>5829860.5812512916</v>
      </c>
      <c r="L2688" s="6">
        <v>5592010.6487811776</v>
      </c>
      <c r="M2688" s="6">
        <v>1972961.3367291698</v>
      </c>
      <c r="N2688" s="6">
        <v>1911403.127965899</v>
      </c>
      <c r="O2688" s="6">
        <v>1549159.6159619738</v>
      </c>
      <c r="P2688" s="6">
        <v>1486891.7409468882</v>
      </c>
      <c r="Q2688" s="6">
        <v>1201315.9390068464</v>
      </c>
      <c r="R2688" s="6">
        <v>1193860.3116787726</v>
      </c>
      <c r="S2688" s="6">
        <v>1742325.2031806358</v>
      </c>
      <c r="T2688" s="6">
        <v>1713345.9404842593</v>
      </c>
      <c r="U2688" s="6" t="s">
        <v>4474</v>
      </c>
      <c r="V2688" s="6">
        <v>993069.67207474995</v>
      </c>
      <c r="W2688" s="6">
        <v>13303875.258393329</v>
      </c>
      <c r="X2688" s="6">
        <v>12536817.349901609</v>
      </c>
      <c r="Y2688" s="6">
        <v>4299184.546296956</v>
      </c>
      <c r="Z2688" s="6">
        <v>3844471.3701853612</v>
      </c>
      <c r="AA2688" s="6">
        <v>4459731.9837479508</v>
      </c>
      <c r="AB2688" s="6">
        <v>3039682.5331296702</v>
      </c>
      <c r="AC2688" s="6">
        <v>804140620</v>
      </c>
      <c r="AD2688" s="6">
        <v>806668101</v>
      </c>
      <c r="AF2688">
        <f>Q2688/W2688</f>
        <v>9.0298196252925927E-2</v>
      </c>
      <c r="AG2688">
        <f>R2688/X2688</f>
        <v>9.5228340523613203E-2</v>
      </c>
      <c r="AH2688" t="e">
        <f>U2688/W2688</f>
        <v>#VALUE!</v>
      </c>
      <c r="AI2688">
        <f>V2688/X2688</f>
        <v>7.9212262917952123E-2</v>
      </c>
      <c r="AJ2688">
        <f>Y2688/AA2688</f>
        <v>0.96400065339440622</v>
      </c>
      <c r="AK2688">
        <f>Z2688/AB2688</f>
        <v>1.2647608190277282</v>
      </c>
      <c r="AL2688">
        <f>O2688/K2688</f>
        <v>0.26572841569214167</v>
      </c>
      <c r="AM2688">
        <f>P2688/L2688</f>
        <v>0.2658957277327374</v>
      </c>
      <c r="AN2688">
        <f>K2688/W2688</f>
        <v>0.43820770023931715</v>
      </c>
      <c r="AO2688">
        <f>L2688/X2688</f>
        <v>0.44604707021795004</v>
      </c>
      <c r="AP2688">
        <f>IF(OR(Q2688&lt;0, Q2688="NA"), 0, 1)</f>
        <v>1</v>
      </c>
      <c r="AQ2688">
        <f>IF(OR(S2688&lt;0, S2688="NA"), 0, 1)</f>
        <v>1</v>
      </c>
      <c r="AR2688">
        <f>IFERROR(IF((AF2688-AG2688)&gt;0,1,0),0)</f>
        <v>0</v>
      </c>
      <c r="AS2688">
        <f>IFERROR(IF((S2688-Q2688)&gt;0,1,0),0)</f>
        <v>1</v>
      </c>
      <c r="AT2688">
        <f>IFERROR(IF((AH2688-AI2688)&lt;0,1,0),0)</f>
        <v>0</v>
      </c>
      <c r="AU2688">
        <f>IFERROR(IF((AJ2688-AK2688)&gt;0,1,0),0)</f>
        <v>0</v>
      </c>
      <c r="AV2688">
        <f>IFERROR(IF((AL2688-AM2688)&gt;0,1,0),0)</f>
        <v>0</v>
      </c>
      <c r="AW2688">
        <f>IFERROR(IF((AN2688-AO2688)&gt;0,1,0),0)</f>
        <v>0</v>
      </c>
      <c r="AX2688">
        <f>IFERROR(IF((AC2688-AD2688)&lt;0,1,0),0)</f>
        <v>1</v>
      </c>
      <c r="AY2688">
        <f>SUM(AP2688:AX2688)</f>
        <v>4</v>
      </c>
    </row>
    <row r="2689" spans="1:51" x14ac:dyDescent="0.45">
      <c r="A2689" s="1" t="s">
        <v>4452</v>
      </c>
      <c r="B2689" s="2">
        <v>5144414</v>
      </c>
      <c r="C2689" s="3" t="s">
        <v>5337</v>
      </c>
      <c r="D2689" s="7">
        <v>9.9700000000000006</v>
      </c>
      <c r="E2689" s="5">
        <v>1532.55643618</v>
      </c>
      <c r="F2689" s="3" t="s">
        <v>4500</v>
      </c>
      <c r="G2689" s="3" t="s">
        <v>4501</v>
      </c>
      <c r="H2689" s="3" t="s">
        <v>4502</v>
      </c>
      <c r="I2689" s="3" t="s">
        <v>4503</v>
      </c>
      <c r="J2689" s="3" t="s">
        <v>4504</v>
      </c>
      <c r="K2689" s="6">
        <v>452763</v>
      </c>
      <c r="L2689" s="6">
        <v>445683</v>
      </c>
      <c r="M2689" s="6">
        <v>-14003</v>
      </c>
      <c r="N2689" s="6">
        <v>-11675</v>
      </c>
      <c r="O2689" s="6">
        <v>-33248</v>
      </c>
      <c r="P2689" s="6">
        <v>-30174</v>
      </c>
      <c r="Q2689" s="6">
        <v>-73969</v>
      </c>
      <c r="R2689" s="6">
        <v>-47265</v>
      </c>
      <c r="S2689" s="6">
        <v>83619</v>
      </c>
      <c r="T2689" s="6">
        <v>5554</v>
      </c>
      <c r="U2689" s="6">
        <v>368348</v>
      </c>
      <c r="V2689" s="6">
        <v>365300</v>
      </c>
      <c r="W2689" s="6">
        <v>857072</v>
      </c>
      <c r="X2689" s="6">
        <v>849188</v>
      </c>
      <c r="Y2689" s="6">
        <v>682116</v>
      </c>
      <c r="Z2689" s="6">
        <v>678601</v>
      </c>
      <c r="AA2689" s="6">
        <v>260254</v>
      </c>
      <c r="AB2689" s="6">
        <v>244714</v>
      </c>
      <c r="AC2689" s="6">
        <v>153717000</v>
      </c>
      <c r="AD2689" s="6">
        <v>151477000</v>
      </c>
      <c r="AF2689">
        <f>Q2689/W2689</f>
        <v>-8.6304301155562188E-2</v>
      </c>
      <c r="AG2689">
        <f>R2689/X2689</f>
        <v>-5.5659053118979541E-2</v>
      </c>
      <c r="AH2689">
        <f>U2689/W2689</f>
        <v>0.42977486138854143</v>
      </c>
      <c r="AI2689">
        <f>V2689/X2689</f>
        <v>0.43017565015049669</v>
      </c>
      <c r="AJ2689">
        <f>Y2689/AA2689</f>
        <v>2.6209625980772628</v>
      </c>
      <c r="AK2689">
        <f>Z2689/AB2689</f>
        <v>2.7730370963655533</v>
      </c>
      <c r="AL2689">
        <f>O2689/K2689</f>
        <v>-7.3433562371483532E-2</v>
      </c>
      <c r="AM2689">
        <f>P2689/L2689</f>
        <v>-6.7702829140891624E-2</v>
      </c>
      <c r="AN2689">
        <f>K2689/W2689</f>
        <v>0.5282671700860605</v>
      </c>
      <c r="AO2689">
        <f>L2689/X2689</f>
        <v>0.52483431230775757</v>
      </c>
      <c r="AP2689">
        <f>IF(OR(Q2689&lt;0, Q2689="NA"), 0, 1)</f>
        <v>0</v>
      </c>
      <c r="AQ2689">
        <f>IF(OR(S2689&lt;0, S2689="NA"), 0, 1)</f>
        <v>1</v>
      </c>
      <c r="AR2689">
        <f>IFERROR(IF((AF2689-AG2689)&gt;0,1,0),0)</f>
        <v>0</v>
      </c>
      <c r="AS2689">
        <f>IFERROR(IF((S2689-Q2689)&gt;0,1,0),0)</f>
        <v>1</v>
      </c>
      <c r="AT2689">
        <f>IFERROR(IF((AH2689-AI2689)&lt;0,1,0),0)</f>
        <v>1</v>
      </c>
      <c r="AU2689">
        <f>IFERROR(IF((AJ2689-AK2689)&gt;0,1,0),0)</f>
        <v>0</v>
      </c>
      <c r="AV2689">
        <f>IFERROR(IF((AL2689-AM2689)&gt;0,1,0),0)</f>
        <v>0</v>
      </c>
      <c r="AW2689">
        <f>IFERROR(IF((AN2689-AO2689)&gt;0,1,0),0)</f>
        <v>1</v>
      </c>
      <c r="AX2689">
        <f>IFERROR(IF((AC2689-AD2689)&lt;0,1,0),0)</f>
        <v>0</v>
      </c>
      <c r="AY2689">
        <f>SUM(AP2689:AX2689)</f>
        <v>4</v>
      </c>
    </row>
    <row r="2690" spans="1:51" x14ac:dyDescent="0.45">
      <c r="A2690" s="1" t="s">
        <v>4455</v>
      </c>
      <c r="B2690" s="2">
        <v>4811254</v>
      </c>
      <c r="C2690" s="3" t="s">
        <v>5335</v>
      </c>
      <c r="D2690" s="7">
        <v>8.18</v>
      </c>
      <c r="E2690" s="5">
        <v>260.49655810000002</v>
      </c>
      <c r="F2690" s="3" t="s">
        <v>4470</v>
      </c>
      <c r="G2690" s="3" t="s">
        <v>4512</v>
      </c>
      <c r="H2690" s="3" t="s">
        <v>4513</v>
      </c>
      <c r="I2690" s="3" t="s">
        <v>4514</v>
      </c>
      <c r="J2690" s="3" t="s">
        <v>4853</v>
      </c>
      <c r="K2690" s="6">
        <v>193665</v>
      </c>
      <c r="L2690" s="6">
        <v>193614</v>
      </c>
      <c r="M2690" s="6">
        <v>13525</v>
      </c>
      <c r="N2690" s="6">
        <v>15227</v>
      </c>
      <c r="O2690" s="6">
        <v>8851</v>
      </c>
      <c r="P2690" s="6">
        <v>10534</v>
      </c>
      <c r="Q2690" s="6">
        <v>4824</v>
      </c>
      <c r="R2690" s="6">
        <v>6036</v>
      </c>
      <c r="S2690" s="6">
        <v>16464</v>
      </c>
      <c r="T2690" s="6">
        <v>18283</v>
      </c>
      <c r="U2690" s="6">
        <v>58320</v>
      </c>
      <c r="V2690" s="6">
        <v>58078</v>
      </c>
      <c r="W2690" s="6">
        <v>126059</v>
      </c>
      <c r="X2690" s="6">
        <v>121915</v>
      </c>
      <c r="Y2690" s="6">
        <v>78350</v>
      </c>
      <c r="Z2690" s="6">
        <v>74115</v>
      </c>
      <c r="AA2690" s="6">
        <v>19868</v>
      </c>
      <c r="AB2690" s="6">
        <v>18238</v>
      </c>
      <c r="AC2690" s="6">
        <v>31840092</v>
      </c>
      <c r="AD2690" s="6">
        <v>31725742</v>
      </c>
      <c r="AF2690">
        <f>Q2690/W2690</f>
        <v>3.8267795238737419E-2</v>
      </c>
      <c r="AG2690">
        <f>R2690/X2690</f>
        <v>4.9509904441619158E-2</v>
      </c>
      <c r="AH2690">
        <f>U2690/W2690</f>
        <v>0.46264050960264635</v>
      </c>
      <c r="AI2690">
        <f>V2690/X2690</f>
        <v>0.47638108518229916</v>
      </c>
      <c r="AJ2690">
        <f>Y2690/AA2690</f>
        <v>3.9435272800483188</v>
      </c>
      <c r="AK2690">
        <f>Z2690/AB2690</f>
        <v>4.0637679570128302</v>
      </c>
      <c r="AL2690">
        <f>O2690/K2690</f>
        <v>4.5702630831590631E-2</v>
      </c>
      <c r="AM2690">
        <f>P2690/L2690</f>
        <v>5.4407222618199094E-2</v>
      </c>
      <c r="AN2690">
        <f>K2690/W2690</f>
        <v>1.536304428878541</v>
      </c>
      <c r="AO2690">
        <f>L2690/X2690</f>
        <v>1.5881064676208834</v>
      </c>
      <c r="AP2690">
        <f>IF(OR(Q2690&lt;0, Q2690="NA"), 0, 1)</f>
        <v>1</v>
      </c>
      <c r="AQ2690">
        <f>IF(OR(S2690&lt;0, S2690="NA"), 0, 1)</f>
        <v>1</v>
      </c>
      <c r="AR2690">
        <f>IFERROR(IF((AF2690-AG2690)&gt;0,1,0),0)</f>
        <v>0</v>
      </c>
      <c r="AS2690">
        <f>IFERROR(IF((S2690-Q2690)&gt;0,1,0),0)</f>
        <v>1</v>
      </c>
      <c r="AT2690">
        <f>IFERROR(IF((AH2690-AI2690)&lt;0,1,0),0)</f>
        <v>1</v>
      </c>
      <c r="AU2690">
        <f>IFERROR(IF((AJ2690-AK2690)&gt;0,1,0),0)</f>
        <v>0</v>
      </c>
      <c r="AV2690">
        <f>IFERROR(IF((AL2690-AM2690)&gt;0,1,0),0)</f>
        <v>0</v>
      </c>
      <c r="AW2690">
        <f>IFERROR(IF((AN2690-AO2690)&gt;0,1,0),0)</f>
        <v>0</v>
      </c>
      <c r="AX2690">
        <f>IFERROR(IF((AC2690-AD2690)&lt;0,1,0),0)</f>
        <v>0</v>
      </c>
      <c r="AY2690">
        <f>SUM(AP2690:AX2690)</f>
        <v>4</v>
      </c>
    </row>
    <row r="2691" spans="1:51" x14ac:dyDescent="0.45">
      <c r="A2691" s="1" t="s">
        <v>4</v>
      </c>
      <c r="B2691" s="2">
        <v>105135</v>
      </c>
      <c r="C2691" s="3" t="s">
        <v>5337</v>
      </c>
      <c r="D2691" s="5">
        <v>149.12</v>
      </c>
      <c r="E2691" s="5">
        <v>80445.811583360002</v>
      </c>
      <c r="F2691" s="3" t="s">
        <v>4485</v>
      </c>
      <c r="G2691" s="3" t="s">
        <v>4486</v>
      </c>
      <c r="H2691" s="3" t="s">
        <v>4487</v>
      </c>
      <c r="I2691" s="3" t="s">
        <v>4487</v>
      </c>
      <c r="J2691" s="3" t="s">
        <v>4488</v>
      </c>
      <c r="K2691" s="6">
        <v>24575000</v>
      </c>
      <c r="L2691" s="6">
        <v>32638000</v>
      </c>
      <c r="M2691" s="6">
        <v>6209999.6529999999</v>
      </c>
      <c r="N2691" s="6">
        <v>8117000</v>
      </c>
      <c r="O2691" s="6">
        <v>4822000</v>
      </c>
      <c r="P2691" s="6">
        <v>6539000</v>
      </c>
      <c r="Q2691" s="6">
        <v>4188000</v>
      </c>
      <c r="R2691" s="6">
        <v>4407000</v>
      </c>
      <c r="S2691" s="6">
        <v>1819000</v>
      </c>
      <c r="T2691" s="6">
        <v>1987000</v>
      </c>
      <c r="U2691" s="6">
        <v>11125000</v>
      </c>
      <c r="V2691" s="6">
        <v>11387000</v>
      </c>
      <c r="W2691" s="6">
        <v>39868000</v>
      </c>
      <c r="X2691" s="6">
        <v>40875000</v>
      </c>
      <c r="Y2691" s="6">
        <v>15884000</v>
      </c>
      <c r="Z2691" s="6">
        <v>16299000</v>
      </c>
      <c r="AA2691" s="6">
        <v>11256000</v>
      </c>
      <c r="AB2691" s="6">
        <v>11391000</v>
      </c>
      <c r="AC2691" s="6">
        <v>539470303</v>
      </c>
      <c r="AD2691" s="6">
        <v>544558607</v>
      </c>
      <c r="AF2691">
        <f>Q2691/W2691</f>
        <v>0.10504665395806161</v>
      </c>
      <c r="AG2691">
        <f>R2691/X2691</f>
        <v>0.10781651376146789</v>
      </c>
      <c r="AH2691">
        <f>U2691/W2691</f>
        <v>0.27904585130932075</v>
      </c>
      <c r="AI2691">
        <f>V2691/X2691</f>
        <v>0.2785810397553517</v>
      </c>
      <c r="AJ2691">
        <f>Y2691/AA2691</f>
        <v>1.4111584932480454</v>
      </c>
      <c r="AK2691">
        <f>Z2691/AB2691</f>
        <v>1.4308664735317356</v>
      </c>
      <c r="AL2691">
        <f>O2691/K2691</f>
        <v>0.19621566632756868</v>
      </c>
      <c r="AM2691">
        <f>P2691/L2691</f>
        <v>0.20034928610821742</v>
      </c>
      <c r="AN2691">
        <f>K2691/W2691</f>
        <v>0.61640915019564568</v>
      </c>
      <c r="AO2691">
        <f>L2691/X2691</f>
        <v>0.7984831804281346</v>
      </c>
      <c r="AP2691">
        <f>IF(OR(Q2691&lt;0, Q2691="NA"), 0, 1)</f>
        <v>1</v>
      </c>
      <c r="AQ2691">
        <f>IF(OR(S2691&lt;0, S2691="NA"), 0, 1)</f>
        <v>1</v>
      </c>
      <c r="AR2691">
        <f>IFERROR(IF((AF2691-AG2691)&gt;0,1,0),0)</f>
        <v>0</v>
      </c>
      <c r="AS2691">
        <f>IFERROR(IF((S2691-Q2691)&gt;0,1,0),0)</f>
        <v>0</v>
      </c>
      <c r="AT2691">
        <f>IFERROR(IF((AH2691-AI2691)&lt;0,1,0),0)</f>
        <v>0</v>
      </c>
      <c r="AU2691">
        <f>IFERROR(IF((AJ2691-AK2691)&gt;0,1,0),0)</f>
        <v>0</v>
      </c>
      <c r="AV2691">
        <f>IFERROR(IF((AL2691-AM2691)&gt;0,1,0),0)</f>
        <v>0</v>
      </c>
      <c r="AW2691">
        <f>IFERROR(IF((AN2691-AO2691)&gt;0,1,0),0)</f>
        <v>0</v>
      </c>
      <c r="AX2691">
        <f>IFERROR(IF((AC2691-AD2691)&lt;0,1,0),0)</f>
        <v>1</v>
      </c>
      <c r="AY2691">
        <f>SUM(AP2691:AX2691)</f>
        <v>3</v>
      </c>
    </row>
    <row r="2692" spans="1:51" x14ac:dyDescent="0.45">
      <c r="A2692" s="1" t="s">
        <v>46</v>
      </c>
      <c r="B2692" s="2">
        <v>5306830</v>
      </c>
      <c r="C2692" s="3" t="s">
        <v>5338</v>
      </c>
      <c r="D2692" s="5">
        <v>10</v>
      </c>
      <c r="E2692" s="5">
        <v>195.31636</v>
      </c>
      <c r="F2692" s="3" t="s">
        <v>4470</v>
      </c>
      <c r="G2692" s="3" t="s">
        <v>4471</v>
      </c>
      <c r="H2692" s="3" t="s">
        <v>4489</v>
      </c>
      <c r="I2692" s="3" t="s">
        <v>4489</v>
      </c>
      <c r="J2692" s="3" t="s">
        <v>4495</v>
      </c>
      <c r="K2692" s="6" t="s">
        <v>4474</v>
      </c>
      <c r="L2692" s="6" t="s">
        <v>4474</v>
      </c>
      <c r="M2692" s="6" t="s">
        <v>4474</v>
      </c>
      <c r="N2692" s="6" t="s">
        <v>4474</v>
      </c>
      <c r="O2692" s="6">
        <v>-26216.787</v>
      </c>
      <c r="P2692" s="6">
        <v>-27299.557000000001</v>
      </c>
      <c r="Q2692" s="6">
        <v>-28451.393</v>
      </c>
      <c r="R2692" s="6">
        <v>-28818.357</v>
      </c>
      <c r="S2692" s="6">
        <v>-22582.077000000001</v>
      </c>
      <c r="T2692" s="6">
        <v>-19071.314999999999</v>
      </c>
      <c r="U2692" s="6" t="s">
        <v>4474</v>
      </c>
      <c r="V2692" s="6" t="s">
        <v>4474</v>
      </c>
      <c r="W2692" s="6">
        <v>14262.781000000001</v>
      </c>
      <c r="X2692" s="6">
        <v>1730.826</v>
      </c>
      <c r="Y2692" s="6">
        <v>14262.781000000001</v>
      </c>
      <c r="Z2692" s="6">
        <v>549.68700000000001</v>
      </c>
      <c r="AA2692" s="6">
        <v>8497</v>
      </c>
      <c r="AB2692" s="6">
        <v>20073</v>
      </c>
      <c r="AC2692" s="6">
        <v>19531636</v>
      </c>
      <c r="AD2692" s="6">
        <v>1690760</v>
      </c>
      <c r="AF2692">
        <f>Q2692/W2692</f>
        <v>-1.9947998219982483</v>
      </c>
      <c r="AG2692">
        <f>R2692/X2692</f>
        <v>-16.650060144693921</v>
      </c>
      <c r="AH2692" t="e">
        <f>U2692/W2692</f>
        <v>#VALUE!</v>
      </c>
      <c r="AI2692" t="e">
        <f>V2692/X2692</f>
        <v>#VALUE!</v>
      </c>
      <c r="AJ2692">
        <f>Y2692/AA2692</f>
        <v>1.6785666705896201</v>
      </c>
      <c r="AK2692">
        <f>Z2692/AB2692</f>
        <v>2.7384396951128383E-2</v>
      </c>
      <c r="AL2692" t="e">
        <f>O2692/K2692</f>
        <v>#VALUE!</v>
      </c>
      <c r="AM2692" t="e">
        <f>P2692/L2692</f>
        <v>#VALUE!</v>
      </c>
      <c r="AN2692" t="e">
        <f>K2692/W2692</f>
        <v>#VALUE!</v>
      </c>
      <c r="AO2692" t="e">
        <f>L2692/X2692</f>
        <v>#VALUE!</v>
      </c>
      <c r="AP2692">
        <f>IF(OR(Q2692&lt;0, Q2692="NA"), 0, 1)</f>
        <v>0</v>
      </c>
      <c r="AQ2692">
        <f>IF(OR(S2692&lt;0, S2692="NA"), 0, 1)</f>
        <v>0</v>
      </c>
      <c r="AR2692">
        <f>IFERROR(IF((AF2692-AG2692)&gt;0,1,0),0)</f>
        <v>1</v>
      </c>
      <c r="AS2692">
        <f>IFERROR(IF((S2692-Q2692)&gt;0,1,0),0)</f>
        <v>1</v>
      </c>
      <c r="AT2692">
        <f>IFERROR(IF((AH2692-AI2692)&lt;0,1,0),0)</f>
        <v>0</v>
      </c>
      <c r="AU2692">
        <f>IFERROR(IF((AJ2692-AK2692)&gt;0,1,0),0)</f>
        <v>1</v>
      </c>
      <c r="AV2692">
        <f>IFERROR(IF((AL2692-AM2692)&gt;0,1,0),0)</f>
        <v>0</v>
      </c>
      <c r="AW2692">
        <f>IFERROR(IF((AN2692-AO2692)&gt;0,1,0),0)</f>
        <v>0</v>
      </c>
      <c r="AX2692">
        <f>IFERROR(IF((AC2692-AD2692)&lt;0,1,0),0)</f>
        <v>0</v>
      </c>
      <c r="AY2692">
        <f>SUM(AP2692:AX2692)</f>
        <v>3</v>
      </c>
    </row>
    <row r="2693" spans="1:51" x14ac:dyDescent="0.45">
      <c r="A2693" s="1" t="s">
        <v>67</v>
      </c>
      <c r="B2693" s="2">
        <v>24801985</v>
      </c>
      <c r="C2693" s="3" t="s">
        <v>5338</v>
      </c>
      <c r="D2693" s="7">
        <v>8.26</v>
      </c>
      <c r="E2693" s="5">
        <v>181.32911202</v>
      </c>
      <c r="F2693" s="3" t="s">
        <v>4480</v>
      </c>
      <c r="G2693" s="3" t="s">
        <v>4491</v>
      </c>
      <c r="H2693" s="3" t="s">
        <v>4542</v>
      </c>
      <c r="I2693" s="3" t="s">
        <v>4543</v>
      </c>
      <c r="J2693" s="3" t="s">
        <v>4494</v>
      </c>
      <c r="K2693" s="6">
        <v>40787</v>
      </c>
      <c r="L2693" s="6">
        <v>51374</v>
      </c>
      <c r="M2693" s="6">
        <v>16235</v>
      </c>
      <c r="N2693" s="6">
        <v>23234</v>
      </c>
      <c r="O2693" s="6">
        <v>16235</v>
      </c>
      <c r="P2693" s="6">
        <v>23234</v>
      </c>
      <c r="Q2693" s="6">
        <v>8588</v>
      </c>
      <c r="R2693" s="6">
        <v>15184</v>
      </c>
      <c r="S2693" s="6">
        <v>25574.226999999999</v>
      </c>
      <c r="T2693" s="6">
        <v>28392.569</v>
      </c>
      <c r="U2693" s="6">
        <v>88461.936000000002</v>
      </c>
      <c r="V2693" s="6">
        <v>88311.721000000005</v>
      </c>
      <c r="W2693" s="6">
        <v>366618</v>
      </c>
      <c r="X2693" s="6">
        <v>457992</v>
      </c>
      <c r="Y2693" s="6" t="s">
        <v>4474</v>
      </c>
      <c r="Z2693" s="6" t="s">
        <v>4474</v>
      </c>
      <c r="AA2693" s="6" t="s">
        <v>4474</v>
      </c>
      <c r="AB2693" s="6" t="s">
        <v>4474</v>
      </c>
      <c r="AC2693" s="6">
        <v>21882047</v>
      </c>
      <c r="AD2693" s="6">
        <v>20667094</v>
      </c>
      <c r="AF2693">
        <f>Q2693/W2693</f>
        <v>2.3424927308533679E-2</v>
      </c>
      <c r="AG2693">
        <f>R2693/X2693</f>
        <v>3.3153417526943701E-2</v>
      </c>
      <c r="AH2693">
        <f>U2693/W2693</f>
        <v>0.24129185146392157</v>
      </c>
      <c r="AI2693">
        <f>V2693/X2693</f>
        <v>0.19282371962829045</v>
      </c>
      <c r="AJ2693" t="e">
        <f>Y2693/AA2693</f>
        <v>#VALUE!</v>
      </c>
      <c r="AK2693" t="e">
        <f>Z2693/AB2693</f>
        <v>#VALUE!</v>
      </c>
      <c r="AL2693">
        <f>O2693/K2693</f>
        <v>0.39804349425061908</v>
      </c>
      <c r="AM2693">
        <f>P2693/L2693</f>
        <v>0.45225211196324988</v>
      </c>
      <c r="AN2693">
        <f>K2693/W2693</f>
        <v>0.1112520389069822</v>
      </c>
      <c r="AO2693">
        <f>L2693/X2693</f>
        <v>0.11217226501772956</v>
      </c>
      <c r="AP2693">
        <f>IF(OR(Q2693&lt;0, Q2693="NA"), 0, 1)</f>
        <v>1</v>
      </c>
      <c r="AQ2693">
        <f>IF(OR(S2693&lt;0, S2693="NA"), 0, 1)</f>
        <v>1</v>
      </c>
      <c r="AR2693">
        <f>IFERROR(IF((AF2693-AG2693)&gt;0,1,0),0)</f>
        <v>0</v>
      </c>
      <c r="AS2693">
        <f>IFERROR(IF((S2693-Q2693)&gt;0,1,0),0)</f>
        <v>1</v>
      </c>
      <c r="AT2693">
        <f>IFERROR(IF((AH2693-AI2693)&lt;0,1,0),0)</f>
        <v>0</v>
      </c>
      <c r="AU2693">
        <f>IFERROR(IF((AJ2693-AK2693)&gt;0,1,0),0)</f>
        <v>0</v>
      </c>
      <c r="AV2693">
        <f>IFERROR(IF((AL2693-AM2693)&gt;0,1,0),0)</f>
        <v>0</v>
      </c>
      <c r="AW2693">
        <f>IFERROR(IF((AN2693-AO2693)&gt;0,1,0),0)</f>
        <v>0</v>
      </c>
      <c r="AX2693">
        <f>IFERROR(IF((AC2693-AD2693)&lt;0,1,0),0)</f>
        <v>0</v>
      </c>
      <c r="AY2693">
        <f>SUM(AP2693:AX2693)</f>
        <v>3</v>
      </c>
    </row>
    <row r="2694" spans="1:51" x14ac:dyDescent="0.45">
      <c r="A2694" s="1" t="s">
        <v>92</v>
      </c>
      <c r="B2694" s="2">
        <v>4318095</v>
      </c>
      <c r="C2694" s="3" t="s">
        <v>5335</v>
      </c>
      <c r="D2694" s="5">
        <v>34.06</v>
      </c>
      <c r="E2694" s="5">
        <v>1942.4484417000001</v>
      </c>
      <c r="F2694" s="3" t="s">
        <v>4470</v>
      </c>
      <c r="G2694" s="3" t="s">
        <v>4471</v>
      </c>
      <c r="H2694" s="3" t="s">
        <v>4489</v>
      </c>
      <c r="I2694" s="3" t="s">
        <v>4489</v>
      </c>
      <c r="J2694" s="3" t="s">
        <v>4544</v>
      </c>
      <c r="K2694" s="6">
        <v>32871</v>
      </c>
      <c r="L2694" s="6">
        <v>31306</v>
      </c>
      <c r="M2694" s="6">
        <v>-401288</v>
      </c>
      <c r="N2694" s="6">
        <v>-399096</v>
      </c>
      <c r="O2694" s="6">
        <v>-406977</v>
      </c>
      <c r="P2694" s="6">
        <v>-405063</v>
      </c>
      <c r="Q2694" s="6">
        <v>674308</v>
      </c>
      <c r="R2694" s="6">
        <v>-364931</v>
      </c>
      <c r="S2694" s="6">
        <v>-329162</v>
      </c>
      <c r="T2694" s="6">
        <v>-306587</v>
      </c>
      <c r="U2694" s="6" t="s">
        <v>4474</v>
      </c>
      <c r="V2694" s="6" t="s">
        <v>4474</v>
      </c>
      <c r="W2694" s="6">
        <v>1791794</v>
      </c>
      <c r="X2694" s="6">
        <v>773063</v>
      </c>
      <c r="Y2694" s="6">
        <v>1074189</v>
      </c>
      <c r="Z2694" s="6">
        <v>632127</v>
      </c>
      <c r="AA2694" s="6">
        <v>119451</v>
      </c>
      <c r="AB2694" s="6">
        <v>62637</v>
      </c>
      <c r="AC2694" s="6">
        <v>57021543</v>
      </c>
      <c r="AD2694" s="6">
        <v>56875079</v>
      </c>
      <c r="AF2694">
        <f>Q2694/W2694</f>
        <v>0.37633120771695855</v>
      </c>
      <c r="AG2694">
        <f>R2694/X2694</f>
        <v>-0.47205855150227083</v>
      </c>
      <c r="AH2694" t="e">
        <f>U2694/W2694</f>
        <v>#VALUE!</v>
      </c>
      <c r="AI2694" t="e">
        <f>V2694/X2694</f>
        <v>#VALUE!</v>
      </c>
      <c r="AJ2694">
        <f>Y2694/AA2694</f>
        <v>8.9927166788055359</v>
      </c>
      <c r="AK2694">
        <f>Z2694/AB2694</f>
        <v>10.091910532113607</v>
      </c>
      <c r="AL2694">
        <f>O2694/K2694</f>
        <v>-12.3810349548234</v>
      </c>
      <c r="AM2694">
        <f>P2694/L2694</f>
        <v>-12.938829617325752</v>
      </c>
      <c r="AN2694">
        <f>K2694/W2694</f>
        <v>1.834530085489738E-2</v>
      </c>
      <c r="AO2694">
        <f>L2694/X2694</f>
        <v>4.0496052714979247E-2</v>
      </c>
      <c r="AP2694">
        <f>IF(OR(Q2694&lt;0, Q2694="NA"), 0, 1)</f>
        <v>1</v>
      </c>
      <c r="AQ2694">
        <f>IF(OR(S2694&lt;0, S2694="NA"), 0, 1)</f>
        <v>0</v>
      </c>
      <c r="AR2694">
        <f>IFERROR(IF((AF2694-AG2694)&gt;0,1,0),0)</f>
        <v>1</v>
      </c>
      <c r="AS2694">
        <f>IFERROR(IF((S2694-Q2694)&gt;0,1,0),0)</f>
        <v>0</v>
      </c>
      <c r="AT2694">
        <f>IFERROR(IF((AH2694-AI2694)&lt;0,1,0),0)</f>
        <v>0</v>
      </c>
      <c r="AU2694">
        <f>IFERROR(IF((AJ2694-AK2694)&gt;0,1,0),0)</f>
        <v>0</v>
      </c>
      <c r="AV2694">
        <f>IFERROR(IF((AL2694-AM2694)&gt;0,1,0),0)</f>
        <v>1</v>
      </c>
      <c r="AW2694">
        <f>IFERROR(IF((AN2694-AO2694)&gt;0,1,0),0)</f>
        <v>0</v>
      </c>
      <c r="AX2694">
        <f>IFERROR(IF((AC2694-AD2694)&lt;0,1,0),0)</f>
        <v>0</v>
      </c>
      <c r="AY2694">
        <f>SUM(AP2694:AX2694)</f>
        <v>3</v>
      </c>
    </row>
    <row r="2695" spans="1:51" x14ac:dyDescent="0.45">
      <c r="A2695" s="1" t="s">
        <v>108</v>
      </c>
      <c r="B2695" s="2">
        <v>29372083</v>
      </c>
      <c r="C2695" s="3" t="s">
        <v>5338</v>
      </c>
      <c r="D2695" s="5">
        <v>5.07</v>
      </c>
      <c r="E2695" s="5">
        <v>293.46317987999998</v>
      </c>
      <c r="F2695" s="3" t="s">
        <v>4470</v>
      </c>
      <c r="G2695" s="3" t="s">
        <v>4512</v>
      </c>
      <c r="H2695" s="3" t="s">
        <v>4522</v>
      </c>
      <c r="I2695" s="3" t="s">
        <v>4557</v>
      </c>
      <c r="J2695" s="3" t="s">
        <v>4617</v>
      </c>
      <c r="K2695" s="6">
        <v>188780</v>
      </c>
      <c r="L2695" s="6">
        <v>193025</v>
      </c>
      <c r="M2695" s="6">
        <v>15176</v>
      </c>
      <c r="N2695" s="6">
        <v>19477</v>
      </c>
      <c r="O2695" s="6">
        <v>3709</v>
      </c>
      <c r="P2695" s="6">
        <v>8384</v>
      </c>
      <c r="Q2695" s="6">
        <v>-7791</v>
      </c>
      <c r="R2695" s="6">
        <v>-3418</v>
      </c>
      <c r="S2695" s="6">
        <v>13503</v>
      </c>
      <c r="T2695" s="6">
        <v>12308</v>
      </c>
      <c r="U2695" s="6">
        <v>66423</v>
      </c>
      <c r="V2695" s="6">
        <v>67540</v>
      </c>
      <c r="W2695" s="6">
        <v>208245</v>
      </c>
      <c r="X2695" s="6">
        <v>210110</v>
      </c>
      <c r="Y2695" s="6">
        <v>12892</v>
      </c>
      <c r="Z2695" s="6">
        <v>21694</v>
      </c>
      <c r="AA2695" s="6">
        <v>25347</v>
      </c>
      <c r="AB2695" s="6">
        <v>25119</v>
      </c>
      <c r="AC2695" s="6">
        <v>57809121</v>
      </c>
      <c r="AD2695" s="6">
        <v>57574244</v>
      </c>
      <c r="AF2695">
        <f>Q2695/W2695</f>
        <v>-3.7412662969098898E-2</v>
      </c>
      <c r="AG2695">
        <f>R2695/X2695</f>
        <v>-1.6267669316072535E-2</v>
      </c>
      <c r="AH2695">
        <f>U2695/W2695</f>
        <v>0.31896564143196715</v>
      </c>
      <c r="AI2695">
        <f>V2695/X2695</f>
        <v>0.32145066869734901</v>
      </c>
      <c r="AJ2695">
        <f>Y2695/AA2695</f>
        <v>0.50862034954827007</v>
      </c>
      <c r="AK2695">
        <f>Z2695/AB2695</f>
        <v>0.863649030614276</v>
      </c>
      <c r="AL2695">
        <f>O2695/K2695</f>
        <v>1.9647208390719356E-2</v>
      </c>
      <c r="AM2695">
        <f>P2695/L2695</f>
        <v>4.3434788239865303E-2</v>
      </c>
      <c r="AN2695">
        <f>K2695/W2695</f>
        <v>0.90652836802804393</v>
      </c>
      <c r="AO2695">
        <f>L2695/X2695</f>
        <v>0.91868545047832084</v>
      </c>
      <c r="AP2695">
        <f>IF(OR(Q2695&lt;0, Q2695="NA"), 0, 1)</f>
        <v>0</v>
      </c>
      <c r="AQ2695">
        <f>IF(OR(S2695&lt;0, S2695="NA"), 0, 1)</f>
        <v>1</v>
      </c>
      <c r="AR2695">
        <f>IFERROR(IF((AF2695-AG2695)&gt;0,1,0),0)</f>
        <v>0</v>
      </c>
      <c r="AS2695">
        <f>IFERROR(IF((S2695-Q2695)&gt;0,1,0),0)</f>
        <v>1</v>
      </c>
      <c r="AT2695">
        <f>IFERROR(IF((AH2695-AI2695)&lt;0,1,0),0)</f>
        <v>1</v>
      </c>
      <c r="AU2695">
        <f>IFERROR(IF((AJ2695-AK2695)&gt;0,1,0),0)</f>
        <v>0</v>
      </c>
      <c r="AV2695">
        <f>IFERROR(IF((AL2695-AM2695)&gt;0,1,0),0)</f>
        <v>0</v>
      </c>
      <c r="AW2695">
        <f>IFERROR(IF((AN2695-AO2695)&gt;0,1,0),0)</f>
        <v>0</v>
      </c>
      <c r="AX2695">
        <f>IFERROR(IF((AC2695-AD2695)&lt;0,1,0),0)</f>
        <v>0</v>
      </c>
      <c r="AY2695">
        <f>SUM(AP2695:AX2695)</f>
        <v>3</v>
      </c>
    </row>
    <row r="2696" spans="1:51" x14ac:dyDescent="0.45">
      <c r="A2696" s="1" t="s">
        <v>136</v>
      </c>
      <c r="B2696" s="2">
        <v>5040682</v>
      </c>
      <c r="C2696" s="3" t="s">
        <v>5335</v>
      </c>
      <c r="D2696" s="5">
        <v>25.02</v>
      </c>
      <c r="E2696" s="5">
        <v>4603.2760270799999</v>
      </c>
      <c r="F2696" s="3" t="s">
        <v>4500</v>
      </c>
      <c r="G2696" s="3" t="s">
        <v>4539</v>
      </c>
      <c r="H2696" s="3" t="s">
        <v>4539</v>
      </c>
      <c r="I2696" s="3" t="s">
        <v>4582</v>
      </c>
      <c r="J2696" s="3" t="s">
        <v>5376</v>
      </c>
      <c r="K2696" s="6">
        <v>849875</v>
      </c>
      <c r="L2696" s="6">
        <v>937993</v>
      </c>
      <c r="M2696" s="6">
        <v>141253</v>
      </c>
      <c r="N2696" s="6">
        <v>209533</v>
      </c>
      <c r="O2696" s="6">
        <v>67467</v>
      </c>
      <c r="P2696" s="6">
        <v>136315</v>
      </c>
      <c r="Q2696" s="6">
        <v>-24898</v>
      </c>
      <c r="R2696" s="6">
        <v>74386</v>
      </c>
      <c r="S2696" s="6">
        <v>135065</v>
      </c>
      <c r="T2696" s="6">
        <v>166248</v>
      </c>
      <c r="U2696" s="6">
        <v>387574</v>
      </c>
      <c r="V2696" s="6">
        <v>194400</v>
      </c>
      <c r="W2696" s="6">
        <v>1492117</v>
      </c>
      <c r="X2696" s="6">
        <v>1448890</v>
      </c>
      <c r="Y2696" s="6">
        <v>523560</v>
      </c>
      <c r="Z2696" s="6">
        <v>490283</v>
      </c>
      <c r="AA2696" s="6">
        <v>124008</v>
      </c>
      <c r="AB2696" s="6">
        <v>105537</v>
      </c>
      <c r="AC2696" s="6">
        <v>183983240</v>
      </c>
      <c r="AD2696" s="6">
        <v>193836578</v>
      </c>
      <c r="AF2696">
        <f>Q2696/W2696</f>
        <v>-1.6686359045570823E-2</v>
      </c>
      <c r="AG2696">
        <f>R2696/X2696</f>
        <v>5.1339991303687653E-2</v>
      </c>
      <c r="AH2696">
        <f>U2696/W2696</f>
        <v>0.25974772755755748</v>
      </c>
      <c r="AI2696">
        <f>V2696/X2696</f>
        <v>0.13417167624871454</v>
      </c>
      <c r="AJ2696">
        <f>Y2696/AA2696</f>
        <v>4.2219856783433327</v>
      </c>
      <c r="AK2696">
        <f>Z2696/AB2696</f>
        <v>4.6456029638894414</v>
      </c>
      <c r="AL2696">
        <f>O2696/K2696</f>
        <v>7.9384615384615387E-2</v>
      </c>
      <c r="AM2696">
        <f>P2696/L2696</f>
        <v>0.14532624443892439</v>
      </c>
      <c r="AN2696">
        <f>K2696/W2696</f>
        <v>0.56957664847997846</v>
      </c>
      <c r="AO2696">
        <f>L2696/X2696</f>
        <v>0.64738731028580498</v>
      </c>
      <c r="AP2696">
        <f>IF(OR(Q2696&lt;0, Q2696="NA"), 0, 1)</f>
        <v>0</v>
      </c>
      <c r="AQ2696">
        <f>IF(OR(S2696&lt;0, S2696="NA"), 0, 1)</f>
        <v>1</v>
      </c>
      <c r="AR2696">
        <f>IFERROR(IF((AF2696-AG2696)&gt;0,1,0),0)</f>
        <v>0</v>
      </c>
      <c r="AS2696">
        <f>IFERROR(IF((S2696-Q2696)&gt;0,1,0),0)</f>
        <v>1</v>
      </c>
      <c r="AT2696">
        <f>IFERROR(IF((AH2696-AI2696)&lt;0,1,0),0)</f>
        <v>0</v>
      </c>
      <c r="AU2696">
        <f>IFERROR(IF((AJ2696-AK2696)&gt;0,1,0),0)</f>
        <v>0</v>
      </c>
      <c r="AV2696">
        <f>IFERROR(IF((AL2696-AM2696)&gt;0,1,0),0)</f>
        <v>0</v>
      </c>
      <c r="AW2696">
        <f>IFERROR(IF((AN2696-AO2696)&gt;0,1,0),0)</f>
        <v>0</v>
      </c>
      <c r="AX2696">
        <f>IFERROR(IF((AC2696-AD2696)&lt;0,1,0),0)</f>
        <v>1</v>
      </c>
      <c r="AY2696">
        <f>SUM(AP2696:AX2696)</f>
        <v>3</v>
      </c>
    </row>
    <row r="2697" spans="1:51" x14ac:dyDescent="0.45">
      <c r="A2697" s="1" t="s">
        <v>146</v>
      </c>
      <c r="B2697" s="2">
        <v>4239110</v>
      </c>
      <c r="C2697" s="3" t="s">
        <v>5335</v>
      </c>
      <c r="D2697" s="5">
        <v>266.54000000000002</v>
      </c>
      <c r="E2697" s="5">
        <v>34378.573617180002</v>
      </c>
      <c r="F2697" s="3" t="s">
        <v>4470</v>
      </c>
      <c r="G2697" s="3" t="s">
        <v>4471</v>
      </c>
      <c r="H2697" s="3" t="s">
        <v>4489</v>
      </c>
      <c r="I2697" s="3" t="s">
        <v>4489</v>
      </c>
      <c r="J2697" s="3" t="s">
        <v>4544</v>
      </c>
      <c r="K2697" s="6">
        <v>2094795</v>
      </c>
      <c r="L2697" s="6">
        <v>2344406</v>
      </c>
      <c r="M2697" s="6">
        <v>-132146</v>
      </c>
      <c r="N2697" s="6">
        <v>157972</v>
      </c>
      <c r="O2697" s="6">
        <v>-188130</v>
      </c>
      <c r="P2697" s="6">
        <v>102642</v>
      </c>
      <c r="Q2697" s="6">
        <v>-332264</v>
      </c>
      <c r="R2697" s="6">
        <v>-72941</v>
      </c>
      <c r="S2697" s="6">
        <v>56555</v>
      </c>
      <c r="T2697" s="6">
        <v>372260</v>
      </c>
      <c r="U2697" s="6">
        <v>2357503</v>
      </c>
      <c r="V2697" s="6">
        <v>2365268</v>
      </c>
      <c r="W2697" s="6">
        <v>4205039</v>
      </c>
      <c r="X2697" s="6">
        <v>4009634</v>
      </c>
      <c r="Y2697" s="6">
        <v>3355424</v>
      </c>
      <c r="Z2697" s="6">
        <v>3172856</v>
      </c>
      <c r="AA2697" s="6">
        <v>1220663</v>
      </c>
      <c r="AB2697" s="6">
        <v>1055251</v>
      </c>
      <c r="AC2697" s="6">
        <v>128841000</v>
      </c>
      <c r="AD2697" s="6">
        <v>128021000</v>
      </c>
      <c r="AF2697">
        <f>Q2697/W2697</f>
        <v>-7.9015676192301668E-2</v>
      </c>
      <c r="AG2697">
        <f>R2697/X2697</f>
        <v>-1.8191435926570854E-2</v>
      </c>
      <c r="AH2697">
        <f>U2697/W2697</f>
        <v>0.56063760645263927</v>
      </c>
      <c r="AI2697">
        <f>V2697/X2697</f>
        <v>0.58989623491819954</v>
      </c>
      <c r="AJ2697">
        <f>Y2697/AA2697</f>
        <v>2.7488536967205528</v>
      </c>
      <c r="AK2697">
        <f>Z2697/AB2697</f>
        <v>3.0067310999942194</v>
      </c>
      <c r="AL2697">
        <f>O2697/K2697</f>
        <v>-8.9808310598411781E-2</v>
      </c>
      <c r="AM2697">
        <f>P2697/L2697</f>
        <v>4.3781665803619342E-2</v>
      </c>
      <c r="AN2697">
        <f>K2697/W2697</f>
        <v>0.49816303725125977</v>
      </c>
      <c r="AO2697">
        <f>L2697/X2697</f>
        <v>0.58469326626819307</v>
      </c>
      <c r="AP2697">
        <f>IF(OR(Q2697&lt;0, Q2697="NA"), 0, 1)</f>
        <v>0</v>
      </c>
      <c r="AQ2697">
        <f>IF(OR(S2697&lt;0, S2697="NA"), 0, 1)</f>
        <v>1</v>
      </c>
      <c r="AR2697">
        <f>IFERROR(IF((AF2697-AG2697)&gt;0,1,0),0)</f>
        <v>0</v>
      </c>
      <c r="AS2697">
        <f>IFERROR(IF((S2697-Q2697)&gt;0,1,0),0)</f>
        <v>1</v>
      </c>
      <c r="AT2697">
        <f>IFERROR(IF((AH2697-AI2697)&lt;0,1,0),0)</f>
        <v>1</v>
      </c>
      <c r="AU2697">
        <f>IFERROR(IF((AJ2697-AK2697)&gt;0,1,0),0)</f>
        <v>0</v>
      </c>
      <c r="AV2697">
        <f>IFERROR(IF((AL2697-AM2697)&gt;0,1,0),0)</f>
        <v>0</v>
      </c>
      <c r="AW2697">
        <f>IFERROR(IF((AN2697-AO2697)&gt;0,1,0),0)</f>
        <v>0</v>
      </c>
      <c r="AX2697">
        <f>IFERROR(IF((AC2697-AD2697)&lt;0,1,0),0)</f>
        <v>0</v>
      </c>
      <c r="AY2697">
        <f>SUM(AP2697:AX2697)</f>
        <v>3</v>
      </c>
    </row>
    <row r="2698" spans="1:51" x14ac:dyDescent="0.45">
      <c r="A2698" s="1" t="s">
        <v>159</v>
      </c>
      <c r="B2698" s="2">
        <v>7278701</v>
      </c>
      <c r="C2698" s="3" t="s">
        <v>5337</v>
      </c>
      <c r="D2698" s="5">
        <v>7.28</v>
      </c>
      <c r="E2698" s="5">
        <v>242.10601688</v>
      </c>
      <c r="F2698" s="3" t="s">
        <v>4485</v>
      </c>
      <c r="G2698" s="3" t="s">
        <v>4486</v>
      </c>
      <c r="H2698" s="3" t="s">
        <v>4590</v>
      </c>
      <c r="I2698" s="3" t="s">
        <v>4590</v>
      </c>
      <c r="J2698" s="3" t="s">
        <v>4670</v>
      </c>
      <c r="K2698" s="6">
        <v>1900000</v>
      </c>
      <c r="L2698" s="6">
        <v>1917400</v>
      </c>
      <c r="M2698" s="6">
        <v>159600</v>
      </c>
      <c r="N2698" s="6">
        <v>165100</v>
      </c>
      <c r="O2698" s="6">
        <v>28400</v>
      </c>
      <c r="P2698" s="6">
        <v>35500</v>
      </c>
      <c r="Q2698" s="6">
        <v>-53400</v>
      </c>
      <c r="R2698" s="6">
        <v>-18300</v>
      </c>
      <c r="S2698" s="6">
        <v>109000</v>
      </c>
      <c r="T2698" s="6">
        <v>76600</v>
      </c>
      <c r="U2698" s="6">
        <v>683700</v>
      </c>
      <c r="V2698" s="6">
        <v>698600</v>
      </c>
      <c r="W2698" s="6">
        <v>1549100</v>
      </c>
      <c r="X2698" s="6">
        <v>1591300</v>
      </c>
      <c r="Y2698" s="6">
        <v>826400</v>
      </c>
      <c r="Z2698" s="6">
        <v>835900</v>
      </c>
      <c r="AA2698" s="6">
        <v>612300</v>
      </c>
      <c r="AB2698" s="6">
        <v>610400</v>
      </c>
      <c r="AC2698" s="6">
        <v>33092441</v>
      </c>
      <c r="AD2698" s="6">
        <v>32950141</v>
      </c>
      <c r="AF2698">
        <f>Q2698/W2698</f>
        <v>-3.4471628687625072E-2</v>
      </c>
      <c r="AG2698">
        <f>R2698/X2698</f>
        <v>-1.1500031420850876E-2</v>
      </c>
      <c r="AH2698">
        <f>U2698/W2698</f>
        <v>0.44135304370279516</v>
      </c>
      <c r="AI2698">
        <f>V2698/X2698</f>
        <v>0.4390121284484384</v>
      </c>
      <c r="AJ2698">
        <f>Y2698/AA2698</f>
        <v>1.3496651967989548</v>
      </c>
      <c r="AK2698">
        <f>Z2698/AB2698</f>
        <v>1.369429882044561</v>
      </c>
      <c r="AL2698">
        <f>O2698/K2698</f>
        <v>1.4947368421052631E-2</v>
      </c>
      <c r="AM2698">
        <f>P2698/L2698</f>
        <v>1.8514655262334413E-2</v>
      </c>
      <c r="AN2698">
        <f>K2698/W2698</f>
        <v>1.2265186237169969</v>
      </c>
      <c r="AO2698">
        <f>L2698/X2698</f>
        <v>1.2049267894174573</v>
      </c>
      <c r="AP2698">
        <f>IF(OR(Q2698&lt;0, Q2698="NA"), 0, 1)</f>
        <v>0</v>
      </c>
      <c r="AQ2698">
        <f>IF(OR(S2698&lt;0, S2698="NA"), 0, 1)</f>
        <v>1</v>
      </c>
      <c r="AR2698">
        <f>IFERROR(IF((AF2698-AG2698)&gt;0,1,0),0)</f>
        <v>0</v>
      </c>
      <c r="AS2698">
        <f>IFERROR(IF((S2698-Q2698)&gt;0,1,0),0)</f>
        <v>1</v>
      </c>
      <c r="AT2698">
        <f>IFERROR(IF((AH2698-AI2698)&lt;0,1,0),0)</f>
        <v>0</v>
      </c>
      <c r="AU2698">
        <f>IFERROR(IF((AJ2698-AK2698)&gt;0,1,0),0)</f>
        <v>0</v>
      </c>
      <c r="AV2698">
        <f>IFERROR(IF((AL2698-AM2698)&gt;0,1,0),0)</f>
        <v>0</v>
      </c>
      <c r="AW2698">
        <f>IFERROR(IF((AN2698-AO2698)&gt;0,1,0),0)</f>
        <v>1</v>
      </c>
      <c r="AX2698">
        <f>IFERROR(IF((AC2698-AD2698)&lt;0,1,0),0)</f>
        <v>0</v>
      </c>
      <c r="AY2698">
        <f>SUM(AP2698:AX2698)</f>
        <v>3</v>
      </c>
    </row>
    <row r="2699" spans="1:51" x14ac:dyDescent="0.45">
      <c r="A2699" s="1" t="s">
        <v>163</v>
      </c>
      <c r="B2699" s="2">
        <v>27814965</v>
      </c>
      <c r="C2699" s="3" t="s">
        <v>5335</v>
      </c>
      <c r="D2699" s="5">
        <v>6.9</v>
      </c>
      <c r="E2699" s="5">
        <v>375.4105563</v>
      </c>
      <c r="F2699" s="3" t="s">
        <v>4470</v>
      </c>
      <c r="G2699" s="3" t="s">
        <v>4471</v>
      </c>
      <c r="H2699" s="3" t="s">
        <v>4673</v>
      </c>
      <c r="I2699" s="3" t="s">
        <v>4673</v>
      </c>
      <c r="J2699" s="3" t="s">
        <v>4495</v>
      </c>
      <c r="K2699" s="6" t="s">
        <v>4474</v>
      </c>
      <c r="L2699" s="6" t="s">
        <v>4474</v>
      </c>
      <c r="M2699" s="6">
        <v>-239206</v>
      </c>
      <c r="N2699" s="6">
        <v>-185062</v>
      </c>
      <c r="O2699" s="6">
        <v>-242264</v>
      </c>
      <c r="P2699" s="6">
        <v>-187624</v>
      </c>
      <c r="Q2699" s="6">
        <v>-238774</v>
      </c>
      <c r="R2699" s="6">
        <v>-189034</v>
      </c>
      <c r="S2699" s="6">
        <v>-214041</v>
      </c>
      <c r="T2699" s="6">
        <v>-163521</v>
      </c>
      <c r="U2699" s="6" t="s">
        <v>4474</v>
      </c>
      <c r="V2699" s="6" t="s">
        <v>4474</v>
      </c>
      <c r="W2699" s="6">
        <v>412559</v>
      </c>
      <c r="X2699" s="6">
        <v>265179</v>
      </c>
      <c r="Y2699" s="6">
        <v>377347</v>
      </c>
      <c r="Z2699" s="6">
        <v>224856</v>
      </c>
      <c r="AA2699" s="6">
        <v>33515</v>
      </c>
      <c r="AB2699" s="6">
        <v>33413</v>
      </c>
      <c r="AC2699" s="6">
        <v>54406788</v>
      </c>
      <c r="AD2699" s="6">
        <v>54403302</v>
      </c>
      <c r="AF2699">
        <f>Q2699/W2699</f>
        <v>-0.57876327991875098</v>
      </c>
      <c r="AG2699">
        <f>R2699/X2699</f>
        <v>-0.71285433612767224</v>
      </c>
      <c r="AH2699" t="e">
        <f>U2699/W2699</f>
        <v>#VALUE!</v>
      </c>
      <c r="AI2699" t="e">
        <f>V2699/X2699</f>
        <v>#VALUE!</v>
      </c>
      <c r="AJ2699">
        <f>Y2699/AA2699</f>
        <v>11.259048187378786</v>
      </c>
      <c r="AK2699">
        <f>Z2699/AB2699</f>
        <v>6.7295962649268253</v>
      </c>
      <c r="AL2699" t="e">
        <f>O2699/K2699</f>
        <v>#VALUE!</v>
      </c>
      <c r="AM2699" t="e">
        <f>P2699/L2699</f>
        <v>#VALUE!</v>
      </c>
      <c r="AN2699" t="e">
        <f>K2699/W2699</f>
        <v>#VALUE!</v>
      </c>
      <c r="AO2699" t="e">
        <f>L2699/X2699</f>
        <v>#VALUE!</v>
      </c>
      <c r="AP2699">
        <f>IF(OR(Q2699&lt;0, Q2699="NA"), 0, 1)</f>
        <v>0</v>
      </c>
      <c r="AQ2699">
        <f>IF(OR(S2699&lt;0, S2699="NA"), 0, 1)</f>
        <v>0</v>
      </c>
      <c r="AR2699">
        <f>IFERROR(IF((AF2699-AG2699)&gt;0,1,0),0)</f>
        <v>1</v>
      </c>
      <c r="AS2699">
        <f>IFERROR(IF((S2699-Q2699)&gt;0,1,0),0)</f>
        <v>1</v>
      </c>
      <c r="AT2699">
        <f>IFERROR(IF((AH2699-AI2699)&lt;0,1,0),0)</f>
        <v>0</v>
      </c>
      <c r="AU2699">
        <f>IFERROR(IF((AJ2699-AK2699)&gt;0,1,0),0)</f>
        <v>1</v>
      </c>
      <c r="AV2699">
        <f>IFERROR(IF((AL2699-AM2699)&gt;0,1,0),0)</f>
        <v>0</v>
      </c>
      <c r="AW2699">
        <f>IFERROR(IF((AN2699-AO2699)&gt;0,1,0),0)</f>
        <v>0</v>
      </c>
      <c r="AX2699">
        <f>IFERROR(IF((AC2699-AD2699)&lt;0,1,0),0)</f>
        <v>0</v>
      </c>
      <c r="AY2699">
        <f>SUM(AP2699:AX2699)</f>
        <v>3</v>
      </c>
    </row>
    <row r="2700" spans="1:51" x14ac:dyDescent="0.45">
      <c r="A2700" s="1" t="s">
        <v>165</v>
      </c>
      <c r="B2700" s="2">
        <v>1012086</v>
      </c>
      <c r="C2700" s="3" t="s">
        <v>5338</v>
      </c>
      <c r="D2700" s="5">
        <v>36.6</v>
      </c>
      <c r="E2700" s="5">
        <v>1122.4964898000001</v>
      </c>
      <c r="F2700" s="3" t="s">
        <v>4480</v>
      </c>
      <c r="G2700" s="3" t="s">
        <v>4481</v>
      </c>
      <c r="H2700" s="3" t="s">
        <v>4481</v>
      </c>
      <c r="I2700" s="3" t="s">
        <v>4482</v>
      </c>
      <c r="J2700" s="3" t="s">
        <v>4484</v>
      </c>
      <c r="K2700" s="6">
        <v>298451</v>
      </c>
      <c r="L2700" s="6">
        <v>298398</v>
      </c>
      <c r="M2700" s="6" t="s">
        <v>4474</v>
      </c>
      <c r="N2700" s="6" t="s">
        <v>4474</v>
      </c>
      <c r="O2700" s="6" t="s">
        <v>4474</v>
      </c>
      <c r="P2700" s="6">
        <v>265793</v>
      </c>
      <c r="Q2700" s="6">
        <v>106434</v>
      </c>
      <c r="R2700" s="6">
        <v>104639</v>
      </c>
      <c r="S2700" s="6" t="s">
        <v>4474</v>
      </c>
      <c r="T2700" s="6">
        <v>110376</v>
      </c>
      <c r="U2700" s="6">
        <v>314409</v>
      </c>
      <c r="V2700" s="6">
        <v>63682</v>
      </c>
      <c r="W2700" s="6">
        <v>8256892</v>
      </c>
      <c r="X2700" s="6">
        <v>8413640</v>
      </c>
      <c r="Y2700" s="6" t="s">
        <v>4474</v>
      </c>
      <c r="Z2700" s="6" t="s">
        <v>4474</v>
      </c>
      <c r="AA2700" s="6" t="s">
        <v>4474</v>
      </c>
      <c r="AB2700" s="6" t="s">
        <v>4474</v>
      </c>
      <c r="AC2700" s="6">
        <v>30670982</v>
      </c>
      <c r="AD2700" s="6">
        <v>30662883</v>
      </c>
      <c r="AF2700">
        <f>Q2700/W2700</f>
        <v>1.2890322411871198E-2</v>
      </c>
      <c r="AG2700">
        <f>R2700/X2700</f>
        <v>1.2436828768523494E-2</v>
      </c>
      <c r="AH2700">
        <f>U2700/W2700</f>
        <v>3.8078371377511057E-2</v>
      </c>
      <c r="AI2700">
        <f>V2700/X2700</f>
        <v>7.5689000242463427E-3</v>
      </c>
      <c r="AJ2700" t="e">
        <f>Y2700/AA2700</f>
        <v>#VALUE!</v>
      </c>
      <c r="AK2700" t="e">
        <f>Z2700/AB2700</f>
        <v>#VALUE!</v>
      </c>
      <c r="AL2700" t="e">
        <f>O2700/K2700</f>
        <v>#VALUE!</v>
      </c>
      <c r="AM2700">
        <f>P2700/L2700</f>
        <v>0.89073318185778727</v>
      </c>
      <c r="AN2700">
        <f>K2700/W2700</f>
        <v>3.6145682903445997E-2</v>
      </c>
      <c r="AO2700">
        <f>L2700/X2700</f>
        <v>3.5465981430153892E-2</v>
      </c>
      <c r="AP2700">
        <f>IF(OR(Q2700&lt;0, Q2700="NA"), 0, 1)</f>
        <v>1</v>
      </c>
      <c r="AQ2700">
        <f>IF(OR(S2700&lt;0, S2700="NA"), 0, 1)</f>
        <v>0</v>
      </c>
      <c r="AR2700">
        <f>IFERROR(IF((AF2700-AG2700)&gt;0,1,0),0)</f>
        <v>1</v>
      </c>
      <c r="AS2700">
        <f>IFERROR(IF((S2700-Q2700)&gt;0,1,0),0)</f>
        <v>0</v>
      </c>
      <c r="AT2700">
        <f>IFERROR(IF((AH2700-AI2700)&lt;0,1,0),0)</f>
        <v>0</v>
      </c>
      <c r="AU2700">
        <f>IFERROR(IF((AJ2700-AK2700)&gt;0,1,0),0)</f>
        <v>0</v>
      </c>
      <c r="AV2700">
        <f>IFERROR(IF((AL2700-AM2700)&gt;0,1,0),0)</f>
        <v>0</v>
      </c>
      <c r="AW2700">
        <f>IFERROR(IF((AN2700-AO2700)&gt;0,1,0),0)</f>
        <v>1</v>
      </c>
      <c r="AX2700">
        <f>IFERROR(IF((AC2700-AD2700)&lt;0,1,0),0)</f>
        <v>0</v>
      </c>
      <c r="AY2700">
        <f>SUM(AP2700:AX2700)</f>
        <v>3</v>
      </c>
    </row>
    <row r="2701" spans="1:51" x14ac:dyDescent="0.45">
      <c r="A2701" s="1" t="s">
        <v>168</v>
      </c>
      <c r="B2701" s="2">
        <v>103402</v>
      </c>
      <c r="C2701" s="3" t="s">
        <v>5337</v>
      </c>
      <c r="D2701" s="5">
        <v>11.3</v>
      </c>
      <c r="E2701" s="5">
        <v>536.10749329999999</v>
      </c>
      <c r="F2701" s="3" t="s">
        <v>4480</v>
      </c>
      <c r="G2701" s="3" t="s">
        <v>4509</v>
      </c>
      <c r="H2701" s="3" t="s">
        <v>4509</v>
      </c>
      <c r="I2701" s="3" t="s">
        <v>4677</v>
      </c>
      <c r="J2701" s="3" t="s">
        <v>4678</v>
      </c>
      <c r="K2701" s="6">
        <v>401000</v>
      </c>
      <c r="L2701" s="6">
        <v>359000</v>
      </c>
      <c r="M2701" s="6">
        <v>98000</v>
      </c>
      <c r="N2701" s="6">
        <v>184000</v>
      </c>
      <c r="O2701" s="6">
        <v>54000</v>
      </c>
      <c r="P2701" s="6">
        <v>145000</v>
      </c>
      <c r="Q2701" s="6">
        <v>-25000</v>
      </c>
      <c r="R2701" s="6">
        <v>70000</v>
      </c>
      <c r="S2701" s="6">
        <v>116000</v>
      </c>
      <c r="T2701" s="6">
        <v>131000</v>
      </c>
      <c r="U2701" s="6">
        <v>3514000</v>
      </c>
      <c r="V2701" s="6">
        <v>3368000</v>
      </c>
      <c r="W2701" s="6">
        <v>9256000</v>
      </c>
      <c r="X2701" s="6">
        <v>8184000</v>
      </c>
      <c r="Y2701" s="6" t="s">
        <v>4474</v>
      </c>
      <c r="Z2701" s="6" t="s">
        <v>4474</v>
      </c>
      <c r="AA2701" s="6" t="s">
        <v>4474</v>
      </c>
      <c r="AB2701" s="6" t="s">
        <v>4474</v>
      </c>
      <c r="AC2701" s="6">
        <v>47442533</v>
      </c>
      <c r="AD2701" s="6">
        <v>45224972</v>
      </c>
      <c r="AF2701">
        <f>Q2701/W2701</f>
        <v>-2.7009507346585997E-3</v>
      </c>
      <c r="AG2701">
        <f>R2701/X2701</f>
        <v>8.5532746823069397E-3</v>
      </c>
      <c r="AH2701">
        <f>U2701/W2701</f>
        <v>0.37964563526361278</v>
      </c>
      <c r="AI2701">
        <f>V2701/X2701</f>
        <v>0.41153470185728253</v>
      </c>
      <c r="AJ2701" t="e">
        <f>Y2701/AA2701</f>
        <v>#VALUE!</v>
      </c>
      <c r="AK2701" t="e">
        <f>Z2701/AB2701</f>
        <v>#VALUE!</v>
      </c>
      <c r="AL2701">
        <f>O2701/K2701</f>
        <v>0.13466334164588528</v>
      </c>
      <c r="AM2701">
        <f>P2701/L2701</f>
        <v>0.40389972144846797</v>
      </c>
      <c r="AN2701">
        <f>K2701/W2701</f>
        <v>4.3323249783923941E-2</v>
      </c>
      <c r="AO2701">
        <f>L2701/X2701</f>
        <v>4.386608015640274E-2</v>
      </c>
      <c r="AP2701">
        <f>IF(OR(Q2701&lt;0, Q2701="NA"), 0, 1)</f>
        <v>0</v>
      </c>
      <c r="AQ2701">
        <f>IF(OR(S2701&lt;0, S2701="NA"), 0, 1)</f>
        <v>1</v>
      </c>
      <c r="AR2701">
        <f>IFERROR(IF((AF2701-AG2701)&gt;0,1,0),0)</f>
        <v>0</v>
      </c>
      <c r="AS2701">
        <f>IFERROR(IF((S2701-Q2701)&gt;0,1,0),0)</f>
        <v>1</v>
      </c>
      <c r="AT2701">
        <f>IFERROR(IF((AH2701-AI2701)&lt;0,1,0),0)</f>
        <v>1</v>
      </c>
      <c r="AU2701">
        <f>IFERROR(IF((AJ2701-AK2701)&gt;0,1,0),0)</f>
        <v>0</v>
      </c>
      <c r="AV2701">
        <f>IFERROR(IF((AL2701-AM2701)&gt;0,1,0),0)</f>
        <v>0</v>
      </c>
      <c r="AW2701">
        <f>IFERROR(IF((AN2701-AO2701)&gt;0,1,0),0)</f>
        <v>0</v>
      </c>
      <c r="AX2701">
        <f>IFERROR(IF((AC2701-AD2701)&lt;0,1,0),0)</f>
        <v>0</v>
      </c>
      <c r="AY2701">
        <f>SUM(AP2701:AX2701)</f>
        <v>3</v>
      </c>
    </row>
    <row r="2702" spans="1:51" x14ac:dyDescent="0.45">
      <c r="A2702" s="1" t="s">
        <v>185</v>
      </c>
      <c r="B2702" s="2">
        <v>4189101</v>
      </c>
      <c r="C2702" s="3" t="s">
        <v>5337</v>
      </c>
      <c r="D2702" s="5">
        <v>17.18</v>
      </c>
      <c r="E2702" s="5">
        <v>3300.3086319399999</v>
      </c>
      <c r="F2702" s="3" t="s">
        <v>4475</v>
      </c>
      <c r="G2702" s="3" t="s">
        <v>4476</v>
      </c>
      <c r="H2702" s="3" t="s">
        <v>4477</v>
      </c>
      <c r="I2702" s="3" t="s">
        <v>4498</v>
      </c>
      <c r="J2702" s="3" t="s">
        <v>4692</v>
      </c>
      <c r="K2702" s="6">
        <v>5402930</v>
      </c>
      <c r="L2702" s="6">
        <v>5414890</v>
      </c>
      <c r="M2702" s="6">
        <v>667379</v>
      </c>
      <c r="N2702" s="6">
        <v>674591</v>
      </c>
      <c r="O2702" s="6">
        <v>446801</v>
      </c>
      <c r="P2702" s="6">
        <v>448510</v>
      </c>
      <c r="Q2702" s="6">
        <v>231350</v>
      </c>
      <c r="R2702" s="6">
        <v>248030</v>
      </c>
      <c r="S2702" s="6">
        <v>389412</v>
      </c>
      <c r="T2702" s="6">
        <v>472959</v>
      </c>
      <c r="U2702" s="6" t="s">
        <v>4474</v>
      </c>
      <c r="V2702" s="6" t="s">
        <v>4474</v>
      </c>
      <c r="W2702" s="6">
        <v>3736132</v>
      </c>
      <c r="X2702" s="6">
        <v>3540316</v>
      </c>
      <c r="Y2702" s="6">
        <v>1336148</v>
      </c>
      <c r="Z2702" s="6">
        <v>1248445</v>
      </c>
      <c r="AA2702" s="6">
        <v>851015</v>
      </c>
      <c r="AB2702" s="6">
        <v>794386</v>
      </c>
      <c r="AC2702" s="6">
        <v>192102000</v>
      </c>
      <c r="AD2702" s="6">
        <v>192013000</v>
      </c>
      <c r="AF2702">
        <f>Q2702/W2702</f>
        <v>6.192233036734248E-2</v>
      </c>
      <c r="AG2702">
        <f>R2702/X2702</f>
        <v>7.0058717922354949E-2</v>
      </c>
      <c r="AH2702" t="e">
        <f>U2702/W2702</f>
        <v>#VALUE!</v>
      </c>
      <c r="AI2702" t="e">
        <f>V2702/X2702</f>
        <v>#VALUE!</v>
      </c>
      <c r="AJ2702">
        <f>Y2702/AA2702</f>
        <v>1.5700639824209914</v>
      </c>
      <c r="AK2702">
        <f>Z2702/AB2702</f>
        <v>1.5715848466614466</v>
      </c>
      <c r="AL2702">
        <f>O2702/K2702</f>
        <v>8.26960556586889E-2</v>
      </c>
      <c r="AM2702">
        <f>P2702/L2702</f>
        <v>8.2829014070461268E-2</v>
      </c>
      <c r="AN2702">
        <f>K2702/W2702</f>
        <v>1.4461293123476366</v>
      </c>
      <c r="AO2702">
        <f>L2702/X2702</f>
        <v>1.5294934124524477</v>
      </c>
      <c r="AP2702">
        <f>IF(OR(Q2702&lt;0, Q2702="NA"), 0, 1)</f>
        <v>1</v>
      </c>
      <c r="AQ2702">
        <f>IF(OR(S2702&lt;0, S2702="NA"), 0, 1)</f>
        <v>1</v>
      </c>
      <c r="AR2702">
        <f>IFERROR(IF((AF2702-AG2702)&gt;0,1,0),0)</f>
        <v>0</v>
      </c>
      <c r="AS2702">
        <f>IFERROR(IF((S2702-Q2702)&gt;0,1,0),0)</f>
        <v>1</v>
      </c>
      <c r="AT2702">
        <f>IFERROR(IF((AH2702-AI2702)&lt;0,1,0),0)</f>
        <v>0</v>
      </c>
      <c r="AU2702">
        <f>IFERROR(IF((AJ2702-AK2702)&gt;0,1,0),0)</f>
        <v>0</v>
      </c>
      <c r="AV2702">
        <f>IFERROR(IF((AL2702-AM2702)&gt;0,1,0),0)</f>
        <v>0</v>
      </c>
      <c r="AW2702">
        <f>IFERROR(IF((AN2702-AO2702)&gt;0,1,0),0)</f>
        <v>0</v>
      </c>
      <c r="AX2702">
        <f>IFERROR(IF((AC2702-AD2702)&lt;0,1,0),0)</f>
        <v>0</v>
      </c>
      <c r="AY2702">
        <f>SUM(AP2702:AX2702)</f>
        <v>3</v>
      </c>
    </row>
    <row r="2703" spans="1:51" x14ac:dyDescent="0.45">
      <c r="A2703" s="1" t="s">
        <v>191</v>
      </c>
      <c r="B2703" s="2">
        <v>103330</v>
      </c>
      <c r="C2703" s="3" t="s">
        <v>5337</v>
      </c>
      <c r="D2703" s="5">
        <v>74.75</v>
      </c>
      <c r="E2703" s="5">
        <v>46626.760781249999</v>
      </c>
      <c r="F2703" s="3" t="s">
        <v>4480</v>
      </c>
      <c r="G2703" s="3" t="s">
        <v>4509</v>
      </c>
      <c r="H2703" s="3" t="s">
        <v>4509</v>
      </c>
      <c r="I2703" s="3" t="s">
        <v>4695</v>
      </c>
      <c r="J2703" s="3" t="s">
        <v>4678</v>
      </c>
      <c r="K2703" s="6">
        <v>26600000</v>
      </c>
      <c r="L2703" s="6">
        <v>27116000</v>
      </c>
      <c r="M2703" s="6" t="s">
        <v>4474</v>
      </c>
      <c r="N2703" s="6" t="s">
        <v>4474</v>
      </c>
      <c r="O2703" s="6">
        <v>3281000</v>
      </c>
      <c r="P2703" s="6">
        <v>3758000</v>
      </c>
      <c r="Q2703" s="6">
        <v>-2300000</v>
      </c>
      <c r="R2703" s="6">
        <v>-10000</v>
      </c>
      <c r="S2703" s="6">
        <v>4767000</v>
      </c>
      <c r="T2703" s="6">
        <v>6581000</v>
      </c>
      <c r="U2703" s="6">
        <v>9112000</v>
      </c>
      <c r="V2703" s="6">
        <v>8953000</v>
      </c>
      <c r="W2703" s="6">
        <v>169449000</v>
      </c>
      <c r="X2703" s="6">
        <v>167890000</v>
      </c>
      <c r="Y2703" s="6" t="s">
        <v>4474</v>
      </c>
      <c r="Z2703" s="6" t="s">
        <v>4474</v>
      </c>
      <c r="AA2703" s="6" t="s">
        <v>4474</v>
      </c>
      <c r="AB2703" s="6" t="s">
        <v>4474</v>
      </c>
      <c r="AC2703" s="6">
        <v>630289930</v>
      </c>
      <c r="AD2703" s="6">
        <v>649862805</v>
      </c>
      <c r="AF2703">
        <f>Q2703/W2703</f>
        <v>-1.3573405567456875E-2</v>
      </c>
      <c r="AG2703">
        <f>R2703/X2703</f>
        <v>-5.9562808982071595E-5</v>
      </c>
      <c r="AH2703">
        <f>U2703/W2703</f>
        <v>5.377429196985524E-2</v>
      </c>
      <c r="AI2703">
        <f>V2703/X2703</f>
        <v>5.3326582881648696E-2</v>
      </c>
      <c r="AJ2703" t="e">
        <f>Y2703/AA2703</f>
        <v>#VALUE!</v>
      </c>
      <c r="AK2703" t="e">
        <f>Z2703/AB2703</f>
        <v>#VALUE!</v>
      </c>
      <c r="AL2703">
        <f>O2703/K2703</f>
        <v>0.12334586466165413</v>
      </c>
      <c r="AM2703">
        <f>P2703/L2703</f>
        <v>0.13858976250184393</v>
      </c>
      <c r="AN2703">
        <f>K2703/W2703</f>
        <v>0.15697938612797951</v>
      </c>
      <c r="AO2703">
        <f>L2703/X2703</f>
        <v>0.16151051283578532</v>
      </c>
      <c r="AP2703">
        <f>IF(OR(Q2703&lt;0, Q2703="NA"), 0, 1)</f>
        <v>0</v>
      </c>
      <c r="AQ2703">
        <f>IF(OR(S2703&lt;0, S2703="NA"), 0, 1)</f>
        <v>1</v>
      </c>
      <c r="AR2703">
        <f>IFERROR(IF((AF2703-AG2703)&gt;0,1,0),0)</f>
        <v>0</v>
      </c>
      <c r="AS2703">
        <f>IFERROR(IF((S2703-Q2703)&gt;0,1,0),0)</f>
        <v>1</v>
      </c>
      <c r="AT2703">
        <f>IFERROR(IF((AH2703-AI2703)&lt;0,1,0),0)</f>
        <v>0</v>
      </c>
      <c r="AU2703">
        <f>IFERROR(IF((AJ2703-AK2703)&gt;0,1,0),0)</f>
        <v>0</v>
      </c>
      <c r="AV2703">
        <f>IFERROR(IF((AL2703-AM2703)&gt;0,1,0),0)</f>
        <v>0</v>
      </c>
      <c r="AW2703">
        <f>IFERROR(IF((AN2703-AO2703)&gt;0,1,0),0)</f>
        <v>0</v>
      </c>
      <c r="AX2703">
        <f>IFERROR(IF((AC2703-AD2703)&lt;0,1,0),0)</f>
        <v>1</v>
      </c>
      <c r="AY2703">
        <f>SUM(AP2703:AX2703)</f>
        <v>3</v>
      </c>
    </row>
    <row r="2704" spans="1:51" x14ac:dyDescent="0.45">
      <c r="A2704" s="1" t="s">
        <v>204</v>
      </c>
      <c r="B2704" s="2">
        <v>4247582</v>
      </c>
      <c r="C2704" s="3" t="s">
        <v>5337</v>
      </c>
      <c r="D2704" s="5">
        <v>21.51</v>
      </c>
      <c r="E2704" s="5">
        <v>6114.3950650500001</v>
      </c>
      <c r="F2704" s="3" t="s">
        <v>4525</v>
      </c>
      <c r="G2704" s="3" t="s">
        <v>4526</v>
      </c>
      <c r="H2704" s="3" t="s">
        <v>4713</v>
      </c>
      <c r="I2704" s="3" t="s">
        <v>4713</v>
      </c>
      <c r="J2704" s="3" t="s">
        <v>4528</v>
      </c>
      <c r="K2704" s="6">
        <v>2659884</v>
      </c>
      <c r="L2704" s="6">
        <v>2651947</v>
      </c>
      <c r="M2704" s="6">
        <v>212680</v>
      </c>
      <c r="N2704" s="6">
        <v>216133</v>
      </c>
      <c r="O2704" s="6">
        <v>-152525</v>
      </c>
      <c r="P2704" s="6">
        <v>-149438</v>
      </c>
      <c r="Q2704" s="6">
        <v>-285140</v>
      </c>
      <c r="R2704" s="6">
        <v>-283503</v>
      </c>
      <c r="S2704" s="6">
        <v>422214</v>
      </c>
      <c r="T2704" s="6">
        <v>482046</v>
      </c>
      <c r="U2704" s="6">
        <v>3373415</v>
      </c>
      <c r="V2704" s="6">
        <v>3193658</v>
      </c>
      <c r="W2704" s="6">
        <v>7885249</v>
      </c>
      <c r="X2704" s="6">
        <v>7802453</v>
      </c>
      <c r="Y2704" s="6" t="s">
        <v>4474</v>
      </c>
      <c r="Z2704" s="6" t="s">
        <v>4474</v>
      </c>
      <c r="AA2704" s="6" t="s">
        <v>4474</v>
      </c>
      <c r="AB2704" s="6" t="s">
        <v>4474</v>
      </c>
      <c r="AC2704" s="6">
        <v>284257368</v>
      </c>
      <c r="AD2704" s="6">
        <v>284079137</v>
      </c>
      <c r="AF2704">
        <f>Q2704/W2704</f>
        <v>-3.6161191612338432E-2</v>
      </c>
      <c r="AG2704">
        <f>R2704/X2704</f>
        <v>-3.6335111534795531E-2</v>
      </c>
      <c r="AH2704">
        <f>U2704/W2704</f>
        <v>0.42781337659723873</v>
      </c>
      <c r="AI2704">
        <f>V2704/X2704</f>
        <v>0.40931460913638312</v>
      </c>
      <c r="AJ2704" t="e">
        <f>Y2704/AA2704</f>
        <v>#VALUE!</v>
      </c>
      <c r="AK2704" t="e">
        <f>Z2704/AB2704</f>
        <v>#VALUE!</v>
      </c>
      <c r="AL2704">
        <f>O2704/K2704</f>
        <v>-5.7342726224151132E-2</v>
      </c>
      <c r="AM2704">
        <f>P2704/L2704</f>
        <v>-5.6350296593408539E-2</v>
      </c>
      <c r="AN2704">
        <f>K2704/W2704</f>
        <v>0.33732403377496384</v>
      </c>
      <c r="AO2704">
        <f>L2704/X2704</f>
        <v>0.33988631523957913</v>
      </c>
      <c r="AP2704">
        <f>IF(OR(Q2704&lt;0, Q2704="NA"), 0, 1)</f>
        <v>0</v>
      </c>
      <c r="AQ2704">
        <f>IF(OR(S2704&lt;0, S2704="NA"), 0, 1)</f>
        <v>1</v>
      </c>
      <c r="AR2704">
        <f>IFERROR(IF((AF2704-AG2704)&gt;0,1,0),0)</f>
        <v>1</v>
      </c>
      <c r="AS2704">
        <f>IFERROR(IF((S2704-Q2704)&gt;0,1,0),0)</f>
        <v>1</v>
      </c>
      <c r="AT2704">
        <f>IFERROR(IF((AH2704-AI2704)&lt;0,1,0),0)</f>
        <v>0</v>
      </c>
      <c r="AU2704">
        <f>IFERROR(IF((AJ2704-AK2704)&gt;0,1,0),0)</f>
        <v>0</v>
      </c>
      <c r="AV2704">
        <f>IFERROR(IF((AL2704-AM2704)&gt;0,1,0),0)</f>
        <v>0</v>
      </c>
      <c r="AW2704">
        <f>IFERROR(IF((AN2704-AO2704)&gt;0,1,0),0)</f>
        <v>0</v>
      </c>
      <c r="AX2704">
        <f>IFERROR(IF((AC2704-AD2704)&lt;0,1,0),0)</f>
        <v>0</v>
      </c>
      <c r="AY2704">
        <f>SUM(AP2704:AX2704)</f>
        <v>3</v>
      </c>
    </row>
    <row r="2705" spans="1:51" x14ac:dyDescent="0.45">
      <c r="A2705" s="1" t="s">
        <v>235</v>
      </c>
      <c r="B2705" s="2">
        <v>15143943</v>
      </c>
      <c r="C2705" s="3" t="s">
        <v>5337</v>
      </c>
      <c r="D2705" s="5">
        <v>5.31</v>
      </c>
      <c r="E2705" s="5">
        <v>73.263355020000006</v>
      </c>
      <c r="F2705" s="3" t="s">
        <v>4470</v>
      </c>
      <c r="G2705" s="3" t="s">
        <v>4471</v>
      </c>
      <c r="H2705" s="3" t="s">
        <v>4489</v>
      </c>
      <c r="I2705" s="3" t="s">
        <v>4489</v>
      </c>
      <c r="J2705" s="3" t="s">
        <v>4544</v>
      </c>
      <c r="K2705" s="6" t="s">
        <v>4474</v>
      </c>
      <c r="L2705" s="6" t="s">
        <v>4474</v>
      </c>
      <c r="M2705" s="6" t="s">
        <v>4474</v>
      </c>
      <c r="N2705" s="6" t="s">
        <v>4474</v>
      </c>
      <c r="O2705" s="6">
        <v>-30402.38</v>
      </c>
      <c r="P2705" s="6">
        <v>-40878.04</v>
      </c>
      <c r="Q2705" s="6">
        <v>-40939.11</v>
      </c>
      <c r="R2705" s="6">
        <v>-43017.368999999999</v>
      </c>
      <c r="S2705" s="6">
        <v>-22974.234</v>
      </c>
      <c r="T2705" s="6">
        <v>-29142.6</v>
      </c>
      <c r="U2705" s="6" t="s">
        <v>4474</v>
      </c>
      <c r="V2705" s="6" t="s">
        <v>4474</v>
      </c>
      <c r="W2705" s="6">
        <v>14361.575999999999</v>
      </c>
      <c r="X2705" s="6">
        <v>5046.4549999999999</v>
      </c>
      <c r="Y2705" s="6">
        <v>14361.575999999999</v>
      </c>
      <c r="Z2705" s="6">
        <v>5046.4549999999999</v>
      </c>
      <c r="AA2705" s="6">
        <v>5391</v>
      </c>
      <c r="AB2705" s="6">
        <v>4057</v>
      </c>
      <c r="AC2705" s="6">
        <v>13283667</v>
      </c>
      <c r="AD2705" s="6">
        <v>11721480</v>
      </c>
      <c r="AF2705">
        <f>Q2705/W2705</f>
        <v>-2.8506001012702229</v>
      </c>
      <c r="AG2705">
        <f>R2705/X2705</f>
        <v>-8.5242747631753382</v>
      </c>
      <c r="AH2705" t="e">
        <f>U2705/W2705</f>
        <v>#VALUE!</v>
      </c>
      <c r="AI2705" t="e">
        <f>V2705/X2705</f>
        <v>#VALUE!</v>
      </c>
      <c r="AJ2705">
        <f>Y2705/AA2705</f>
        <v>2.6639910962715634</v>
      </c>
      <c r="AK2705">
        <f>Z2705/AB2705</f>
        <v>1.2438883411387724</v>
      </c>
      <c r="AL2705" t="e">
        <f>O2705/K2705</f>
        <v>#VALUE!</v>
      </c>
      <c r="AM2705" t="e">
        <f>P2705/L2705</f>
        <v>#VALUE!</v>
      </c>
      <c r="AN2705" t="e">
        <f>K2705/W2705</f>
        <v>#VALUE!</v>
      </c>
      <c r="AO2705" t="e">
        <f>L2705/X2705</f>
        <v>#VALUE!</v>
      </c>
      <c r="AP2705">
        <f>IF(OR(Q2705&lt;0, Q2705="NA"), 0, 1)</f>
        <v>0</v>
      </c>
      <c r="AQ2705">
        <f>IF(OR(S2705&lt;0, S2705="NA"), 0, 1)</f>
        <v>0</v>
      </c>
      <c r="AR2705">
        <f>IFERROR(IF((AF2705-AG2705)&gt;0,1,0),0)</f>
        <v>1</v>
      </c>
      <c r="AS2705">
        <f>IFERROR(IF((S2705-Q2705)&gt;0,1,0),0)</f>
        <v>1</v>
      </c>
      <c r="AT2705">
        <f>IFERROR(IF((AH2705-AI2705)&lt;0,1,0),0)</f>
        <v>0</v>
      </c>
      <c r="AU2705">
        <f>IFERROR(IF((AJ2705-AK2705)&gt;0,1,0),0)</f>
        <v>1</v>
      </c>
      <c r="AV2705">
        <f>IFERROR(IF((AL2705-AM2705)&gt;0,1,0),0)</f>
        <v>0</v>
      </c>
      <c r="AW2705">
        <f>IFERROR(IF((AN2705-AO2705)&gt;0,1,0),0)</f>
        <v>0</v>
      </c>
      <c r="AX2705">
        <f>IFERROR(IF((AC2705-AD2705)&lt;0,1,0),0)</f>
        <v>0</v>
      </c>
      <c r="AY2705">
        <f>SUM(AP2705:AX2705)</f>
        <v>3</v>
      </c>
    </row>
    <row r="2706" spans="1:51" x14ac:dyDescent="0.45">
      <c r="A2706" s="1" t="s">
        <v>239</v>
      </c>
      <c r="B2706" s="2">
        <v>4166271</v>
      </c>
      <c r="C2706" s="3" t="s">
        <v>5337</v>
      </c>
      <c r="D2706" s="5">
        <v>40.74</v>
      </c>
      <c r="E2706" s="5">
        <v>12676.82136</v>
      </c>
      <c r="F2706" s="3" t="s">
        <v>4654</v>
      </c>
      <c r="G2706" s="3" t="s">
        <v>4654</v>
      </c>
      <c r="H2706" s="3" t="s">
        <v>4655</v>
      </c>
      <c r="I2706" s="3" t="s">
        <v>4717</v>
      </c>
      <c r="J2706" s="3" t="s">
        <v>4718</v>
      </c>
      <c r="K2706" s="6">
        <v>4272370</v>
      </c>
      <c r="L2706" s="6">
        <v>4356657</v>
      </c>
      <c r="M2706" s="6">
        <v>880546</v>
      </c>
      <c r="N2706" s="6">
        <v>960265</v>
      </c>
      <c r="O2706" s="6">
        <v>163699</v>
      </c>
      <c r="P2706" s="6">
        <v>237444</v>
      </c>
      <c r="Q2706" s="6">
        <v>93478</v>
      </c>
      <c r="R2706" s="6">
        <v>136407</v>
      </c>
      <c r="S2706" s="6">
        <v>883461</v>
      </c>
      <c r="T2706" s="6">
        <v>900665</v>
      </c>
      <c r="U2706" s="6">
        <v>1622316</v>
      </c>
      <c r="V2706" s="6">
        <v>1591208</v>
      </c>
      <c r="W2706" s="6">
        <v>13223618</v>
      </c>
      <c r="X2706" s="6">
        <v>13415843</v>
      </c>
      <c r="Y2706" s="6">
        <v>368646</v>
      </c>
      <c r="Z2706" s="6">
        <v>408990</v>
      </c>
      <c r="AA2706" s="6">
        <v>1323955</v>
      </c>
      <c r="AB2706" s="6">
        <v>1406012</v>
      </c>
      <c r="AC2706" s="6">
        <v>311031000</v>
      </c>
      <c r="AD2706" s="6">
        <v>310988000</v>
      </c>
      <c r="AF2706">
        <f>Q2706/W2706</f>
        <v>7.0690184789064534E-3</v>
      </c>
      <c r="AG2706">
        <f>R2706/X2706</f>
        <v>1.0167605569027604E-2</v>
      </c>
      <c r="AH2706">
        <f>U2706/W2706</f>
        <v>0.12268321725567087</v>
      </c>
      <c r="AI2706">
        <f>V2706/X2706</f>
        <v>0.11860663545332187</v>
      </c>
      <c r="AJ2706">
        <f>Y2706/AA2706</f>
        <v>0.27844299844027931</v>
      </c>
      <c r="AK2706">
        <f>Z2706/AB2706</f>
        <v>0.29088656426829929</v>
      </c>
      <c r="AL2706">
        <f>O2706/K2706</f>
        <v>3.8315735762586109E-2</v>
      </c>
      <c r="AM2706">
        <f>P2706/L2706</f>
        <v>5.4501421617538404E-2</v>
      </c>
      <c r="AN2706">
        <f>K2706/W2706</f>
        <v>0.32308631419933637</v>
      </c>
      <c r="AO2706">
        <f>L2706/X2706</f>
        <v>0.32473971259204509</v>
      </c>
      <c r="AP2706">
        <f>IF(OR(Q2706&lt;0, Q2706="NA"), 0, 1)</f>
        <v>1</v>
      </c>
      <c r="AQ2706">
        <f>IF(OR(S2706&lt;0, S2706="NA"), 0, 1)</f>
        <v>1</v>
      </c>
      <c r="AR2706">
        <f>IFERROR(IF((AF2706-AG2706)&gt;0,1,0),0)</f>
        <v>0</v>
      </c>
      <c r="AS2706">
        <f>IFERROR(IF((S2706-Q2706)&gt;0,1,0),0)</f>
        <v>1</v>
      </c>
      <c r="AT2706">
        <f>IFERROR(IF((AH2706-AI2706)&lt;0,1,0),0)</f>
        <v>0</v>
      </c>
      <c r="AU2706">
        <f>IFERROR(IF((AJ2706-AK2706)&gt;0,1,0),0)</f>
        <v>0</v>
      </c>
      <c r="AV2706">
        <f>IFERROR(IF((AL2706-AM2706)&gt;0,1,0),0)</f>
        <v>0</v>
      </c>
      <c r="AW2706">
        <f>IFERROR(IF((AN2706-AO2706)&gt;0,1,0),0)</f>
        <v>0</v>
      </c>
      <c r="AX2706">
        <f>IFERROR(IF((AC2706-AD2706)&lt;0,1,0),0)</f>
        <v>0</v>
      </c>
      <c r="AY2706">
        <f>SUM(AP2706:AX2706)</f>
        <v>3</v>
      </c>
    </row>
    <row r="2707" spans="1:51" x14ac:dyDescent="0.45">
      <c r="A2707" s="1" t="s">
        <v>242</v>
      </c>
      <c r="B2707" s="2">
        <v>25685256</v>
      </c>
      <c r="C2707" s="3" t="s">
        <v>5337</v>
      </c>
      <c r="D2707" s="5">
        <v>9.02</v>
      </c>
      <c r="E2707" s="5">
        <v>1274.24969936</v>
      </c>
      <c r="F2707" s="3" t="s">
        <v>4525</v>
      </c>
      <c r="G2707" s="3" t="s">
        <v>4526</v>
      </c>
      <c r="H2707" s="3" t="s">
        <v>4693</v>
      </c>
      <c r="I2707" s="3" t="s">
        <v>4728</v>
      </c>
      <c r="J2707" s="3" t="s">
        <v>4700</v>
      </c>
      <c r="K2707" s="6">
        <v>212924</v>
      </c>
      <c r="L2707" s="6">
        <v>212225</v>
      </c>
      <c r="M2707" s="6">
        <v>-110244</v>
      </c>
      <c r="N2707" s="6">
        <v>-107421</v>
      </c>
      <c r="O2707" s="6">
        <v>-193095</v>
      </c>
      <c r="P2707" s="6">
        <v>-184531</v>
      </c>
      <c r="Q2707" s="6">
        <v>-241731</v>
      </c>
      <c r="R2707" s="6">
        <v>-219992</v>
      </c>
      <c r="S2707" s="6">
        <v>54072</v>
      </c>
      <c r="T2707" s="6">
        <v>62500</v>
      </c>
      <c r="U2707" s="6">
        <v>1250619</v>
      </c>
      <c r="V2707" s="6">
        <v>1211315</v>
      </c>
      <c r="W2707" s="6">
        <v>2067572</v>
      </c>
      <c r="X2707" s="6">
        <v>2057114</v>
      </c>
      <c r="Y2707" s="6" t="s">
        <v>4474</v>
      </c>
      <c r="Z2707" s="6" t="s">
        <v>4474</v>
      </c>
      <c r="AA2707" s="6" t="s">
        <v>4474</v>
      </c>
      <c r="AB2707" s="6" t="s">
        <v>4474</v>
      </c>
      <c r="AC2707" s="6">
        <v>136914387</v>
      </c>
      <c r="AD2707" s="6">
        <v>137167349</v>
      </c>
      <c r="AF2707">
        <f>Q2707/W2707</f>
        <v>-0.11691539641666651</v>
      </c>
      <c r="AG2707">
        <f>R2707/X2707</f>
        <v>-0.10694205571494822</v>
      </c>
      <c r="AH2707">
        <f>U2707/W2707</f>
        <v>0.60487325229786437</v>
      </c>
      <c r="AI2707">
        <f>V2707/X2707</f>
        <v>0.58884194069944595</v>
      </c>
      <c r="AJ2707" t="e">
        <f>Y2707/AA2707</f>
        <v>#VALUE!</v>
      </c>
      <c r="AK2707" t="e">
        <f>Z2707/AB2707</f>
        <v>#VALUE!</v>
      </c>
      <c r="AL2707">
        <f>O2707/K2707</f>
        <v>-0.90687287482857737</v>
      </c>
      <c r="AM2707">
        <f>P2707/L2707</f>
        <v>-0.86950642007303569</v>
      </c>
      <c r="AN2707">
        <f>K2707/W2707</f>
        <v>0.10298262889998511</v>
      </c>
      <c r="AO2707">
        <f>L2707/X2707</f>
        <v>0.10316637775057678</v>
      </c>
      <c r="AP2707">
        <f>IF(OR(Q2707&lt;0, Q2707="NA"), 0, 1)</f>
        <v>0</v>
      </c>
      <c r="AQ2707">
        <f>IF(OR(S2707&lt;0, S2707="NA"), 0, 1)</f>
        <v>1</v>
      </c>
      <c r="AR2707">
        <f>IFERROR(IF((AF2707-AG2707)&gt;0,1,0),0)</f>
        <v>0</v>
      </c>
      <c r="AS2707">
        <f>IFERROR(IF((S2707-Q2707)&gt;0,1,0),0)</f>
        <v>1</v>
      </c>
      <c r="AT2707">
        <f>IFERROR(IF((AH2707-AI2707)&lt;0,1,0),0)</f>
        <v>0</v>
      </c>
      <c r="AU2707">
        <f>IFERROR(IF((AJ2707-AK2707)&gt;0,1,0),0)</f>
        <v>0</v>
      </c>
      <c r="AV2707">
        <f>IFERROR(IF((AL2707-AM2707)&gt;0,1,0),0)</f>
        <v>0</v>
      </c>
      <c r="AW2707">
        <f>IFERROR(IF((AN2707-AO2707)&gt;0,1,0),0)</f>
        <v>0</v>
      </c>
      <c r="AX2707">
        <f>IFERROR(IF((AC2707-AD2707)&lt;0,1,0),0)</f>
        <v>1</v>
      </c>
      <c r="AY2707">
        <f>SUM(AP2707:AX2707)</f>
        <v>3</v>
      </c>
    </row>
    <row r="2708" spans="1:51" x14ac:dyDescent="0.45">
      <c r="A2708" s="1" t="s">
        <v>256</v>
      </c>
      <c r="B2708" s="2">
        <v>4966942</v>
      </c>
      <c r="C2708" s="3" t="s">
        <v>5338</v>
      </c>
      <c r="D2708" s="5">
        <v>33.299999999999997</v>
      </c>
      <c r="E2708" s="5">
        <v>1644.7808726999999</v>
      </c>
      <c r="F2708" s="3" t="s">
        <v>4500</v>
      </c>
      <c r="G2708" s="3" t="s">
        <v>4574</v>
      </c>
      <c r="H2708" s="3" t="s">
        <v>4575</v>
      </c>
      <c r="I2708" s="3" t="s">
        <v>4575</v>
      </c>
      <c r="J2708" s="3" t="s">
        <v>4736</v>
      </c>
      <c r="K2708" s="6">
        <v>209547</v>
      </c>
      <c r="L2708" s="6">
        <v>206944</v>
      </c>
      <c r="M2708" s="6">
        <v>-48747</v>
      </c>
      <c r="N2708" s="6">
        <v>-39139</v>
      </c>
      <c r="O2708" s="6">
        <v>-68968</v>
      </c>
      <c r="P2708" s="6">
        <v>-59106</v>
      </c>
      <c r="Q2708" s="6">
        <v>-80900</v>
      </c>
      <c r="R2708" s="6">
        <v>-72096</v>
      </c>
      <c r="S2708" s="6">
        <v>-43360</v>
      </c>
      <c r="T2708" s="6">
        <v>-44267</v>
      </c>
      <c r="U2708" s="6">
        <v>77053</v>
      </c>
      <c r="V2708" s="6">
        <v>76690</v>
      </c>
      <c r="W2708" s="6">
        <v>409972</v>
      </c>
      <c r="X2708" s="6">
        <v>348040</v>
      </c>
      <c r="Y2708" s="6">
        <v>188363</v>
      </c>
      <c r="Z2708" s="6">
        <v>132969</v>
      </c>
      <c r="AA2708" s="6">
        <v>117102</v>
      </c>
      <c r="AB2708" s="6">
        <v>80939</v>
      </c>
      <c r="AC2708" s="6">
        <v>44852000</v>
      </c>
      <c r="AD2708" s="6">
        <v>40645000</v>
      </c>
      <c r="AF2708">
        <f>Q2708/W2708</f>
        <v>-0.19733054940337388</v>
      </c>
      <c r="AG2708">
        <f>R2708/X2708</f>
        <v>-0.2071486036087806</v>
      </c>
      <c r="AH2708">
        <f>U2708/W2708</f>
        <v>0.18794698174509478</v>
      </c>
      <c r="AI2708">
        <f>V2708/X2708</f>
        <v>0.22034823583496149</v>
      </c>
      <c r="AJ2708">
        <f>Y2708/AA2708</f>
        <v>1.6085378558863213</v>
      </c>
      <c r="AK2708">
        <f>Z2708/AB2708</f>
        <v>1.6428297853939386</v>
      </c>
      <c r="AL2708">
        <f>O2708/K2708</f>
        <v>-0.32912902594644639</v>
      </c>
      <c r="AM2708">
        <f>P2708/L2708</f>
        <v>-0.28561349930415958</v>
      </c>
      <c r="AN2708">
        <f>K2708/W2708</f>
        <v>0.51112515001024461</v>
      </c>
      <c r="AO2708">
        <f>L2708/X2708</f>
        <v>0.5945983220319504</v>
      </c>
      <c r="AP2708">
        <f>IF(OR(Q2708&lt;0, Q2708="NA"), 0, 1)</f>
        <v>0</v>
      </c>
      <c r="AQ2708">
        <f>IF(OR(S2708&lt;0, S2708="NA"), 0, 1)</f>
        <v>0</v>
      </c>
      <c r="AR2708">
        <f>IFERROR(IF((AF2708-AG2708)&gt;0,1,0),0)</f>
        <v>1</v>
      </c>
      <c r="AS2708">
        <f>IFERROR(IF((S2708-Q2708)&gt;0,1,0),0)</f>
        <v>1</v>
      </c>
      <c r="AT2708">
        <f>IFERROR(IF((AH2708-AI2708)&lt;0,1,0),0)</f>
        <v>1</v>
      </c>
      <c r="AU2708">
        <f>IFERROR(IF((AJ2708-AK2708)&gt;0,1,0),0)</f>
        <v>0</v>
      </c>
      <c r="AV2708">
        <f>IFERROR(IF((AL2708-AM2708)&gt;0,1,0),0)</f>
        <v>0</v>
      </c>
      <c r="AW2708">
        <f>IFERROR(IF((AN2708-AO2708)&gt;0,1,0),0)</f>
        <v>0</v>
      </c>
      <c r="AX2708">
        <f>IFERROR(IF((AC2708-AD2708)&lt;0,1,0),0)</f>
        <v>0</v>
      </c>
      <c r="AY2708">
        <f>SUM(AP2708:AX2708)</f>
        <v>3</v>
      </c>
    </row>
    <row r="2709" spans="1:51" x14ac:dyDescent="0.45">
      <c r="A2709" s="1" t="s">
        <v>257</v>
      </c>
      <c r="B2709" s="2">
        <v>10514854</v>
      </c>
      <c r="C2709" s="3" t="s">
        <v>5338</v>
      </c>
      <c r="D2709" s="5">
        <v>0.62839999999999996</v>
      </c>
      <c r="E2709" s="5">
        <v>73.118408261599996</v>
      </c>
      <c r="F2709" s="3" t="s">
        <v>4470</v>
      </c>
      <c r="G2709" s="3" t="s">
        <v>4471</v>
      </c>
      <c r="H2709" s="3" t="s">
        <v>4489</v>
      </c>
      <c r="I2709" s="3" t="s">
        <v>4489</v>
      </c>
      <c r="J2709" s="3" t="s">
        <v>4495</v>
      </c>
      <c r="K2709" s="6">
        <v>-212</v>
      </c>
      <c r="L2709" s="6">
        <v>-333</v>
      </c>
      <c r="M2709" s="6">
        <v>-92284</v>
      </c>
      <c r="N2709" s="6">
        <v>-78033</v>
      </c>
      <c r="O2709" s="6">
        <v>-92285</v>
      </c>
      <c r="P2709" s="6">
        <v>-78034</v>
      </c>
      <c r="Q2709" s="6">
        <v>-187310</v>
      </c>
      <c r="R2709" s="6">
        <v>-161089</v>
      </c>
      <c r="S2709" s="6">
        <v>-81841</v>
      </c>
      <c r="T2709" s="6">
        <v>-73237</v>
      </c>
      <c r="U2709" s="6" t="s">
        <v>4474</v>
      </c>
      <c r="V2709" s="6" t="s">
        <v>4474</v>
      </c>
      <c r="W2709" s="6">
        <v>106566</v>
      </c>
      <c r="X2709" s="6">
        <v>127778</v>
      </c>
      <c r="Y2709" s="6">
        <v>104603</v>
      </c>
      <c r="Z2709" s="6">
        <v>127572</v>
      </c>
      <c r="AA2709" s="6">
        <v>98967</v>
      </c>
      <c r="AB2709" s="6">
        <v>55356</v>
      </c>
      <c r="AC2709" s="6">
        <v>116356474</v>
      </c>
      <c r="AD2709" s="6">
        <v>114846271</v>
      </c>
      <c r="AF2709">
        <f>Q2709/W2709</f>
        <v>-1.7576900700035658</v>
      </c>
      <c r="AG2709">
        <f>R2709/X2709</f>
        <v>-1.2606943292272534</v>
      </c>
      <c r="AH2709" t="e">
        <f>U2709/W2709</f>
        <v>#VALUE!</v>
      </c>
      <c r="AI2709" t="e">
        <f>V2709/X2709</f>
        <v>#VALUE!</v>
      </c>
      <c r="AJ2709">
        <f>Y2709/AA2709</f>
        <v>1.0569482756878557</v>
      </c>
      <c r="AK2709">
        <f>Z2709/AB2709</f>
        <v>2.3045740299154565</v>
      </c>
      <c r="AL2709">
        <f>O2709/K2709</f>
        <v>435.30660377358492</v>
      </c>
      <c r="AM2709">
        <f>P2709/L2709</f>
        <v>234.33633633633633</v>
      </c>
      <c r="AN2709">
        <f>K2709/W2709</f>
        <v>-1.9893774749920237E-3</v>
      </c>
      <c r="AO2709">
        <f>L2709/X2709</f>
        <v>-2.6060824242044797E-3</v>
      </c>
      <c r="AP2709">
        <f>IF(OR(Q2709&lt;0, Q2709="NA"), 0, 1)</f>
        <v>0</v>
      </c>
      <c r="AQ2709">
        <f>IF(OR(S2709&lt;0, S2709="NA"), 0, 1)</f>
        <v>0</v>
      </c>
      <c r="AR2709">
        <f>IFERROR(IF((AF2709-AG2709)&gt;0,1,0),0)</f>
        <v>0</v>
      </c>
      <c r="AS2709">
        <f>IFERROR(IF((S2709-Q2709)&gt;0,1,0),0)</f>
        <v>1</v>
      </c>
      <c r="AT2709">
        <f>IFERROR(IF((AH2709-AI2709)&lt;0,1,0),0)</f>
        <v>0</v>
      </c>
      <c r="AU2709">
        <f>IFERROR(IF((AJ2709-AK2709)&gt;0,1,0),0)</f>
        <v>0</v>
      </c>
      <c r="AV2709">
        <f>IFERROR(IF((AL2709-AM2709)&gt;0,1,0),0)</f>
        <v>1</v>
      </c>
      <c r="AW2709">
        <f>IFERROR(IF((AN2709-AO2709)&gt;0,1,0),0)</f>
        <v>1</v>
      </c>
      <c r="AX2709">
        <f>IFERROR(IF((AC2709-AD2709)&lt;0,1,0),0)</f>
        <v>0</v>
      </c>
      <c r="AY2709">
        <f>SUM(AP2709:AX2709)</f>
        <v>3</v>
      </c>
    </row>
    <row r="2710" spans="1:51" x14ac:dyDescent="0.45">
      <c r="A2710" s="1" t="s">
        <v>269</v>
      </c>
      <c r="B2710" s="2">
        <v>4098789</v>
      </c>
      <c r="C2710" s="3" t="s">
        <v>5337</v>
      </c>
      <c r="D2710" s="5">
        <v>134.83000000000001</v>
      </c>
      <c r="E2710" s="5">
        <v>2441.61840278</v>
      </c>
      <c r="F2710" s="3" t="s">
        <v>4583</v>
      </c>
      <c r="G2710" s="3" t="s">
        <v>4583</v>
      </c>
      <c r="H2710" s="3" t="s">
        <v>4602</v>
      </c>
      <c r="I2710" s="3" t="s">
        <v>4635</v>
      </c>
      <c r="J2710" s="3" t="s">
        <v>4745</v>
      </c>
      <c r="K2710" s="6">
        <v>2645357</v>
      </c>
      <c r="L2710" s="6">
        <v>2772059</v>
      </c>
      <c r="M2710" s="6">
        <v>397263</v>
      </c>
      <c r="N2710" s="6">
        <v>482233</v>
      </c>
      <c r="O2710" s="6">
        <v>218068</v>
      </c>
      <c r="P2710" s="6">
        <v>307788</v>
      </c>
      <c r="Q2710" s="6">
        <v>179451</v>
      </c>
      <c r="R2710" s="6">
        <v>259363</v>
      </c>
      <c r="S2710" s="6">
        <v>393915</v>
      </c>
      <c r="T2710" s="6">
        <v>499934</v>
      </c>
      <c r="U2710" s="6" t="s">
        <v>4474</v>
      </c>
      <c r="V2710" s="6">
        <v>101661</v>
      </c>
      <c r="W2710" s="6">
        <v>2370878</v>
      </c>
      <c r="X2710" s="6">
        <v>2410568</v>
      </c>
      <c r="Y2710" s="6">
        <v>788423</v>
      </c>
      <c r="Z2710" s="6">
        <v>830791</v>
      </c>
      <c r="AA2710" s="6">
        <v>392853</v>
      </c>
      <c r="AB2710" s="6">
        <v>327332</v>
      </c>
      <c r="AC2710" s="6">
        <v>18104000</v>
      </c>
      <c r="AD2710" s="6">
        <v>18085000</v>
      </c>
      <c r="AF2710">
        <f>Q2710/W2710</f>
        <v>7.5689681206709075E-2</v>
      </c>
      <c r="AG2710">
        <f>R2710/X2710</f>
        <v>0.10759414378685854</v>
      </c>
      <c r="AH2710" t="e">
        <f>U2710/W2710</f>
        <v>#VALUE!</v>
      </c>
      <c r="AI2710">
        <f>V2710/X2710</f>
        <v>4.2173048011920844E-2</v>
      </c>
      <c r="AJ2710">
        <f>Y2710/AA2710</f>
        <v>2.0069160729331328</v>
      </c>
      <c r="AK2710">
        <f>Z2710/AB2710</f>
        <v>2.5380683831706037</v>
      </c>
      <c r="AL2710">
        <f>O2710/K2710</f>
        <v>8.2434242334777502E-2</v>
      </c>
      <c r="AM2710">
        <f>P2710/L2710</f>
        <v>0.11103226879370172</v>
      </c>
      <c r="AN2710">
        <f>K2710/W2710</f>
        <v>1.1157710350342784</v>
      </c>
      <c r="AO2710">
        <f>L2710/X2710</f>
        <v>1.1499609220731379</v>
      </c>
      <c r="AP2710">
        <f>IF(OR(Q2710&lt;0, Q2710="NA"), 0, 1)</f>
        <v>1</v>
      </c>
      <c r="AQ2710">
        <f>IF(OR(S2710&lt;0, S2710="NA"), 0, 1)</f>
        <v>1</v>
      </c>
      <c r="AR2710">
        <f>IFERROR(IF((AF2710-AG2710)&gt;0,1,0),0)</f>
        <v>0</v>
      </c>
      <c r="AS2710">
        <f>IFERROR(IF((S2710-Q2710)&gt;0,1,0),0)</f>
        <v>1</v>
      </c>
      <c r="AT2710">
        <f>IFERROR(IF((AH2710-AI2710)&lt;0,1,0),0)</f>
        <v>0</v>
      </c>
      <c r="AU2710">
        <f>IFERROR(IF((AJ2710-AK2710)&gt;0,1,0),0)</f>
        <v>0</v>
      </c>
      <c r="AV2710">
        <f>IFERROR(IF((AL2710-AM2710)&gt;0,1,0),0)</f>
        <v>0</v>
      </c>
      <c r="AW2710">
        <f>IFERROR(IF((AN2710-AO2710)&gt;0,1,0),0)</f>
        <v>0</v>
      </c>
      <c r="AX2710">
        <f>IFERROR(IF((AC2710-AD2710)&lt;0,1,0),0)</f>
        <v>0</v>
      </c>
      <c r="AY2710">
        <f>SUM(AP2710:AX2710)</f>
        <v>3</v>
      </c>
    </row>
    <row r="2711" spans="1:51" x14ac:dyDescent="0.45">
      <c r="A2711" s="1" t="s">
        <v>275</v>
      </c>
      <c r="B2711" s="2">
        <v>5323904</v>
      </c>
      <c r="C2711" s="3" t="s">
        <v>5337</v>
      </c>
      <c r="D2711" s="5">
        <v>13.4</v>
      </c>
      <c r="E2711" s="5">
        <v>1226.2555606000001</v>
      </c>
      <c r="F2711" s="3" t="s">
        <v>4470</v>
      </c>
      <c r="G2711" s="3" t="s">
        <v>4471</v>
      </c>
      <c r="H2711" s="3" t="s">
        <v>4489</v>
      </c>
      <c r="I2711" s="3" t="s">
        <v>4489</v>
      </c>
      <c r="J2711" s="3" t="s">
        <v>4495</v>
      </c>
      <c r="K2711" s="6">
        <v>263000</v>
      </c>
      <c r="L2711" s="6">
        <v>247000</v>
      </c>
      <c r="M2711" s="6">
        <v>-288000</v>
      </c>
      <c r="N2711" s="6">
        <v>-264000</v>
      </c>
      <c r="O2711" s="6">
        <v>-298000</v>
      </c>
      <c r="P2711" s="6">
        <v>-273000</v>
      </c>
      <c r="Q2711" s="6">
        <v>-270000</v>
      </c>
      <c r="R2711" s="6">
        <v>-249000</v>
      </c>
      <c r="S2711" s="6">
        <v>-158000</v>
      </c>
      <c r="T2711" s="6">
        <v>-247000</v>
      </c>
      <c r="U2711" s="6">
        <v>68000</v>
      </c>
      <c r="V2711" s="6" t="s">
        <v>4474</v>
      </c>
      <c r="W2711" s="6">
        <v>1252000</v>
      </c>
      <c r="X2711" s="6">
        <v>1186000</v>
      </c>
      <c r="Y2711" s="6">
        <v>1127000</v>
      </c>
      <c r="Z2711" s="6">
        <v>1022000</v>
      </c>
      <c r="AA2711" s="6">
        <v>215000</v>
      </c>
      <c r="AB2711" s="6">
        <v>199000</v>
      </c>
      <c r="AC2711" s="6">
        <v>91500000</v>
      </c>
      <c r="AD2711" s="6">
        <v>91300000</v>
      </c>
      <c r="AF2711">
        <f>Q2711/W2711</f>
        <v>-0.21565495207667731</v>
      </c>
      <c r="AG2711">
        <f>R2711/X2711</f>
        <v>-0.20994940978077573</v>
      </c>
      <c r="AH2711">
        <f>U2711/W2711</f>
        <v>5.4313099041533544E-2</v>
      </c>
      <c r="AI2711" t="e">
        <f>V2711/X2711</f>
        <v>#VALUE!</v>
      </c>
      <c r="AJ2711">
        <f>Y2711/AA2711</f>
        <v>5.2418604651162788</v>
      </c>
      <c r="AK2711">
        <f>Z2711/AB2711</f>
        <v>5.1356783919597992</v>
      </c>
      <c r="AL2711">
        <f>O2711/K2711</f>
        <v>-1.1330798479087452</v>
      </c>
      <c r="AM2711">
        <f>P2711/L2711</f>
        <v>-1.1052631578947369</v>
      </c>
      <c r="AN2711">
        <f>K2711/W2711</f>
        <v>0.21006389776357828</v>
      </c>
      <c r="AO2711">
        <f>L2711/X2711</f>
        <v>0.20826306913996628</v>
      </c>
      <c r="AP2711">
        <f>IF(OR(Q2711&lt;0, Q2711="NA"), 0, 1)</f>
        <v>0</v>
      </c>
      <c r="AQ2711">
        <f>IF(OR(S2711&lt;0, S2711="NA"), 0, 1)</f>
        <v>0</v>
      </c>
      <c r="AR2711">
        <f>IFERROR(IF((AF2711-AG2711)&gt;0,1,0),0)</f>
        <v>0</v>
      </c>
      <c r="AS2711">
        <f>IFERROR(IF((S2711-Q2711)&gt;0,1,0),0)</f>
        <v>1</v>
      </c>
      <c r="AT2711">
        <f>IFERROR(IF((AH2711-AI2711)&lt;0,1,0),0)</f>
        <v>0</v>
      </c>
      <c r="AU2711">
        <f>IFERROR(IF((AJ2711-AK2711)&gt;0,1,0),0)</f>
        <v>1</v>
      </c>
      <c r="AV2711">
        <f>IFERROR(IF((AL2711-AM2711)&gt;0,1,0),0)</f>
        <v>0</v>
      </c>
      <c r="AW2711">
        <f>IFERROR(IF((AN2711-AO2711)&gt;0,1,0),0)</f>
        <v>1</v>
      </c>
      <c r="AX2711">
        <f>IFERROR(IF((AC2711-AD2711)&lt;0,1,0),0)</f>
        <v>0</v>
      </c>
      <c r="AY2711">
        <f>SUM(AP2711:AX2711)</f>
        <v>3</v>
      </c>
    </row>
    <row r="2712" spans="1:51" x14ac:dyDescent="0.45">
      <c r="A2712" s="1" t="s">
        <v>279</v>
      </c>
      <c r="B2712" s="2">
        <v>110377489</v>
      </c>
      <c r="C2712" s="3" t="s">
        <v>5337</v>
      </c>
      <c r="D2712" s="5">
        <v>11.01</v>
      </c>
      <c r="E2712" s="5">
        <v>688.125</v>
      </c>
      <c r="F2712" s="3" t="s">
        <v>4480</v>
      </c>
      <c r="G2712" s="3" t="s">
        <v>4491</v>
      </c>
      <c r="H2712" s="3" t="s">
        <v>4492</v>
      </c>
      <c r="I2712" s="3" t="s">
        <v>4493</v>
      </c>
      <c r="J2712" s="3" t="s">
        <v>4494</v>
      </c>
      <c r="K2712" s="6" t="s">
        <v>4474</v>
      </c>
      <c r="L2712" s="6" t="s">
        <v>4474</v>
      </c>
      <c r="M2712" s="6" t="s">
        <v>4474</v>
      </c>
      <c r="N2712" s="6" t="s">
        <v>4474</v>
      </c>
      <c r="O2712" s="6">
        <v>-1703.317</v>
      </c>
      <c r="P2712" s="6">
        <v>-1644.239</v>
      </c>
      <c r="Q2712" s="6">
        <v>26893.241000000002</v>
      </c>
      <c r="R2712" s="6">
        <v>26328.580999999998</v>
      </c>
      <c r="S2712" s="6">
        <v>-979.61699999999996</v>
      </c>
      <c r="T2712" s="6">
        <v>-1029.614</v>
      </c>
      <c r="U2712" s="6">
        <v>5000</v>
      </c>
      <c r="V2712" s="6">
        <v>5000</v>
      </c>
      <c r="W2712" s="6">
        <v>545691.35400000005</v>
      </c>
      <c r="X2712" s="6">
        <v>538614.29399999999</v>
      </c>
      <c r="Y2712" s="6">
        <v>1437.502</v>
      </c>
      <c r="Z2712" s="6">
        <v>1768.251</v>
      </c>
      <c r="AA2712" s="6">
        <v>574</v>
      </c>
      <c r="AB2712" s="6">
        <v>461</v>
      </c>
      <c r="AC2712" s="6">
        <v>62500000</v>
      </c>
      <c r="AD2712" s="6">
        <v>62500000</v>
      </c>
      <c r="AF2712">
        <f>Q2712/W2712</f>
        <v>4.9282879054008244E-2</v>
      </c>
      <c r="AG2712">
        <f>R2712/X2712</f>
        <v>4.8882068844611833E-2</v>
      </c>
      <c r="AH2712">
        <f>U2712/W2712</f>
        <v>9.1626886945326228E-3</v>
      </c>
      <c r="AI2712">
        <f>V2712/X2712</f>
        <v>9.2830807791372868E-3</v>
      </c>
      <c r="AJ2712">
        <f>Y2712/AA2712</f>
        <v>2.5043588850174214</v>
      </c>
      <c r="AK2712">
        <f>Z2712/AB2712</f>
        <v>3.8356854663774405</v>
      </c>
      <c r="AL2712" t="e">
        <f>O2712/K2712</f>
        <v>#VALUE!</v>
      </c>
      <c r="AM2712" t="e">
        <f>P2712/L2712</f>
        <v>#VALUE!</v>
      </c>
      <c r="AN2712" t="e">
        <f>K2712/W2712</f>
        <v>#VALUE!</v>
      </c>
      <c r="AO2712" t="e">
        <f>L2712/X2712</f>
        <v>#VALUE!</v>
      </c>
      <c r="AP2712">
        <f>IF(OR(Q2712&lt;0, Q2712="NA"), 0, 1)</f>
        <v>1</v>
      </c>
      <c r="AQ2712">
        <f>IF(OR(S2712&lt;0, S2712="NA"), 0, 1)</f>
        <v>0</v>
      </c>
      <c r="AR2712">
        <f>IFERROR(IF((AF2712-AG2712)&gt;0,1,0),0)</f>
        <v>1</v>
      </c>
      <c r="AS2712">
        <f>IFERROR(IF((S2712-Q2712)&gt;0,1,0),0)</f>
        <v>0</v>
      </c>
      <c r="AT2712">
        <f>IFERROR(IF((AH2712-AI2712)&lt;0,1,0),0)</f>
        <v>1</v>
      </c>
      <c r="AU2712">
        <f>IFERROR(IF((AJ2712-AK2712)&gt;0,1,0),0)</f>
        <v>0</v>
      </c>
      <c r="AV2712">
        <f>IFERROR(IF((AL2712-AM2712)&gt;0,1,0),0)</f>
        <v>0</v>
      </c>
      <c r="AW2712">
        <f>IFERROR(IF((AN2712-AO2712)&gt;0,1,0),0)</f>
        <v>0</v>
      </c>
      <c r="AX2712">
        <f>IFERROR(IF((AC2712-AD2712)&lt;0,1,0),0)</f>
        <v>0</v>
      </c>
      <c r="AY2712">
        <f>SUM(AP2712:AX2712)</f>
        <v>3</v>
      </c>
    </row>
    <row r="2713" spans="1:51" x14ac:dyDescent="0.45">
      <c r="A2713" s="1" t="s">
        <v>285</v>
      </c>
      <c r="B2713" s="2">
        <v>100401140</v>
      </c>
      <c r="C2713" s="3" t="s">
        <v>5335</v>
      </c>
      <c r="D2713" s="7">
        <v>11.86</v>
      </c>
      <c r="E2713" s="5">
        <v>1666.6823131599999</v>
      </c>
      <c r="F2713" s="3" t="s">
        <v>4475</v>
      </c>
      <c r="G2713" s="3" t="s">
        <v>4476</v>
      </c>
      <c r="H2713" s="3" t="s">
        <v>4477</v>
      </c>
      <c r="I2713" s="3" t="s">
        <v>4753</v>
      </c>
      <c r="J2713" s="3" t="s">
        <v>4754</v>
      </c>
      <c r="K2713" s="6">
        <v>1268104</v>
      </c>
      <c r="L2713" s="6">
        <v>1275200</v>
      </c>
      <c r="M2713" s="6">
        <v>134929</v>
      </c>
      <c r="N2713" s="6">
        <v>145251</v>
      </c>
      <c r="O2713" s="6">
        <v>99031</v>
      </c>
      <c r="P2713" s="6">
        <v>112240</v>
      </c>
      <c r="Q2713" s="6">
        <v>78472</v>
      </c>
      <c r="R2713" s="6">
        <v>88290</v>
      </c>
      <c r="S2713" s="6">
        <v>139855</v>
      </c>
      <c r="T2713" s="6">
        <v>192407</v>
      </c>
      <c r="U2713" s="6" t="s">
        <v>4474</v>
      </c>
      <c r="V2713" s="6" t="s">
        <v>4474</v>
      </c>
      <c r="W2713" s="6">
        <v>1209311</v>
      </c>
      <c r="X2713" s="6">
        <v>1177301</v>
      </c>
      <c r="Y2713" s="6">
        <v>509260</v>
      </c>
      <c r="Z2713" s="6">
        <v>490510</v>
      </c>
      <c r="AA2713" s="6">
        <v>415675</v>
      </c>
      <c r="AB2713" s="6">
        <v>392123</v>
      </c>
      <c r="AC2713" s="6">
        <v>140528409</v>
      </c>
      <c r="AD2713" s="6">
        <v>140460601</v>
      </c>
      <c r="AF2713">
        <f>Q2713/W2713</f>
        <v>6.4889842232477832E-2</v>
      </c>
      <c r="AG2713">
        <f>R2713/X2713</f>
        <v>7.4993565791586003E-2</v>
      </c>
      <c r="AH2713" t="e">
        <f>U2713/W2713</f>
        <v>#VALUE!</v>
      </c>
      <c r="AI2713" t="e">
        <f>V2713/X2713</f>
        <v>#VALUE!</v>
      </c>
      <c r="AJ2713">
        <f>Y2713/AA2713</f>
        <v>1.2251398328020688</v>
      </c>
      <c r="AK2713">
        <f>Z2713/AB2713</f>
        <v>1.2509085159503524</v>
      </c>
      <c r="AL2713">
        <f>O2713/K2713</f>
        <v>7.8093752562881272E-2</v>
      </c>
      <c r="AM2713">
        <f>P2713/L2713</f>
        <v>8.8017565872020073E-2</v>
      </c>
      <c r="AN2713">
        <f>K2713/W2713</f>
        <v>1.0486169397284901</v>
      </c>
      <c r="AO2713">
        <f>L2713/X2713</f>
        <v>1.0831554547222844</v>
      </c>
      <c r="AP2713">
        <f>IF(OR(Q2713&lt;0, Q2713="NA"), 0, 1)</f>
        <v>1</v>
      </c>
      <c r="AQ2713">
        <f>IF(OR(S2713&lt;0, S2713="NA"), 0, 1)</f>
        <v>1</v>
      </c>
      <c r="AR2713">
        <f>IFERROR(IF((AF2713-AG2713)&gt;0,1,0),0)</f>
        <v>0</v>
      </c>
      <c r="AS2713">
        <f>IFERROR(IF((S2713-Q2713)&gt;0,1,0),0)</f>
        <v>1</v>
      </c>
      <c r="AT2713">
        <f>IFERROR(IF((AH2713-AI2713)&lt;0,1,0),0)</f>
        <v>0</v>
      </c>
      <c r="AU2713">
        <f>IFERROR(IF((AJ2713-AK2713)&gt;0,1,0),0)</f>
        <v>0</v>
      </c>
      <c r="AV2713">
        <f>IFERROR(IF((AL2713-AM2713)&gt;0,1,0),0)</f>
        <v>0</v>
      </c>
      <c r="AW2713">
        <f>IFERROR(IF((AN2713-AO2713)&gt;0,1,0),0)</f>
        <v>0</v>
      </c>
      <c r="AX2713">
        <f>IFERROR(IF((AC2713-AD2713)&lt;0,1,0),0)</f>
        <v>0</v>
      </c>
      <c r="AY2713">
        <f>SUM(AP2713:AX2713)</f>
        <v>3</v>
      </c>
    </row>
    <row r="2714" spans="1:51" x14ac:dyDescent="0.45">
      <c r="A2714" s="1" t="s">
        <v>302</v>
      </c>
      <c r="B2714" s="2">
        <v>100134</v>
      </c>
      <c r="C2714" s="3" t="s">
        <v>5335</v>
      </c>
      <c r="D2714" s="5">
        <v>27.16</v>
      </c>
      <c r="E2714" s="5">
        <v>454.63069680000001</v>
      </c>
      <c r="F2714" s="3" t="s">
        <v>4480</v>
      </c>
      <c r="G2714" s="3" t="s">
        <v>4481</v>
      </c>
      <c r="H2714" s="3" t="s">
        <v>4481</v>
      </c>
      <c r="I2714" s="3" t="s">
        <v>4482</v>
      </c>
      <c r="J2714" s="3" t="s">
        <v>4484</v>
      </c>
      <c r="K2714" s="6">
        <v>138989</v>
      </c>
      <c r="L2714" s="6">
        <v>135821</v>
      </c>
      <c r="M2714" s="6" t="s">
        <v>4474</v>
      </c>
      <c r="N2714" s="6" t="s">
        <v>4474</v>
      </c>
      <c r="O2714" s="6">
        <v>122276</v>
      </c>
      <c r="P2714" s="6">
        <v>116068</v>
      </c>
      <c r="Q2714" s="6">
        <v>32962</v>
      </c>
      <c r="R2714" s="6">
        <v>31730</v>
      </c>
      <c r="S2714" s="6">
        <v>12525</v>
      </c>
      <c r="T2714" s="6">
        <v>14309</v>
      </c>
      <c r="U2714" s="6" t="s">
        <v>4474</v>
      </c>
      <c r="V2714" s="6" t="s">
        <v>4474</v>
      </c>
      <c r="W2714" s="6">
        <v>4411449</v>
      </c>
      <c r="X2714" s="6">
        <v>4244407</v>
      </c>
      <c r="Y2714" s="6" t="s">
        <v>4474</v>
      </c>
      <c r="Z2714" s="6" t="s">
        <v>4474</v>
      </c>
      <c r="AA2714" s="6" t="s">
        <v>4474</v>
      </c>
      <c r="AB2714" s="6" t="s">
        <v>4474</v>
      </c>
      <c r="AC2714" s="6">
        <v>16733652</v>
      </c>
      <c r="AD2714" s="6">
        <v>16723264</v>
      </c>
      <c r="AF2714">
        <f>Q2714/W2714</f>
        <v>7.4719213573589995E-3</v>
      </c>
      <c r="AG2714">
        <f>R2714/X2714</f>
        <v>7.4757204009888775E-3</v>
      </c>
      <c r="AH2714" t="e">
        <f>U2714/W2714</f>
        <v>#VALUE!</v>
      </c>
      <c r="AI2714" t="e">
        <f>V2714/X2714</f>
        <v>#VALUE!</v>
      </c>
      <c r="AJ2714" t="e">
        <f>Y2714/AA2714</f>
        <v>#VALUE!</v>
      </c>
      <c r="AK2714" t="e">
        <f>Z2714/AB2714</f>
        <v>#VALUE!</v>
      </c>
      <c r="AL2714">
        <f>O2714/K2714</f>
        <v>0.87975307398427216</v>
      </c>
      <c r="AM2714">
        <f>P2714/L2714</f>
        <v>0.8545659360481811</v>
      </c>
      <c r="AN2714">
        <f>K2714/W2714</f>
        <v>3.150642793331624E-2</v>
      </c>
      <c r="AO2714">
        <f>L2714/X2714</f>
        <v>3.1999994345499855E-2</v>
      </c>
      <c r="AP2714">
        <f>IF(OR(Q2714&lt;0, Q2714="NA"), 0, 1)</f>
        <v>1</v>
      </c>
      <c r="AQ2714">
        <f>IF(OR(S2714&lt;0, S2714="NA"), 0, 1)</f>
        <v>1</v>
      </c>
      <c r="AR2714">
        <f>IFERROR(IF((AF2714-AG2714)&gt;0,1,0),0)</f>
        <v>0</v>
      </c>
      <c r="AS2714">
        <f>IFERROR(IF((S2714-Q2714)&gt;0,1,0),0)</f>
        <v>0</v>
      </c>
      <c r="AT2714">
        <f>IFERROR(IF((AH2714-AI2714)&lt;0,1,0),0)</f>
        <v>0</v>
      </c>
      <c r="AU2714">
        <f>IFERROR(IF((AJ2714-AK2714)&gt;0,1,0),0)</f>
        <v>0</v>
      </c>
      <c r="AV2714">
        <f>IFERROR(IF((AL2714-AM2714)&gt;0,1,0),0)</f>
        <v>1</v>
      </c>
      <c r="AW2714">
        <f>IFERROR(IF((AN2714-AO2714)&gt;0,1,0),0)</f>
        <v>0</v>
      </c>
      <c r="AX2714">
        <f>IFERROR(IF((AC2714-AD2714)&lt;0,1,0),0)</f>
        <v>0</v>
      </c>
      <c r="AY2714">
        <f>SUM(AP2714:AX2714)</f>
        <v>3</v>
      </c>
    </row>
    <row r="2715" spans="1:51" x14ac:dyDescent="0.45">
      <c r="A2715" s="1" t="s">
        <v>303</v>
      </c>
      <c r="B2715" s="2">
        <v>4811510</v>
      </c>
      <c r="C2715" s="3" t="s">
        <v>5335</v>
      </c>
      <c r="D2715" s="5">
        <v>19.71</v>
      </c>
      <c r="E2715" s="5">
        <v>2452.6028518200001</v>
      </c>
      <c r="F2715" s="3" t="s">
        <v>4470</v>
      </c>
      <c r="G2715" s="3" t="s">
        <v>4471</v>
      </c>
      <c r="H2715" s="3" t="s">
        <v>4489</v>
      </c>
      <c r="I2715" s="3" t="s">
        <v>4489</v>
      </c>
      <c r="J2715" s="3" t="s">
        <v>4544</v>
      </c>
      <c r="K2715" s="6">
        <v>3551</v>
      </c>
      <c r="L2715" s="6">
        <v>19648</v>
      </c>
      <c r="M2715" s="6">
        <v>-582485</v>
      </c>
      <c r="N2715" s="6">
        <v>-529778</v>
      </c>
      <c r="O2715" s="6">
        <v>-601080</v>
      </c>
      <c r="P2715" s="6">
        <v>-547207</v>
      </c>
      <c r="Q2715" s="6">
        <v>-609693</v>
      </c>
      <c r="R2715" s="6">
        <v>-547364</v>
      </c>
      <c r="S2715" s="6">
        <v>-462851</v>
      </c>
      <c r="T2715" s="6">
        <v>-351561</v>
      </c>
      <c r="U2715" s="6">
        <v>734544</v>
      </c>
      <c r="V2715" s="6">
        <v>336031</v>
      </c>
      <c r="W2715" s="6">
        <v>1139802</v>
      </c>
      <c r="X2715" s="6">
        <v>883759</v>
      </c>
      <c r="Y2715" s="6">
        <v>695471</v>
      </c>
      <c r="Z2715" s="6">
        <v>450062</v>
      </c>
      <c r="AA2715" s="6">
        <v>103168</v>
      </c>
      <c r="AB2715" s="6">
        <v>96714</v>
      </c>
      <c r="AC2715" s="6">
        <v>124376000</v>
      </c>
      <c r="AD2715" s="6">
        <v>124227000</v>
      </c>
      <c r="AF2715">
        <f>Q2715/W2715</f>
        <v>-0.53491132670411179</v>
      </c>
      <c r="AG2715">
        <f>R2715/X2715</f>
        <v>-0.61935889761801577</v>
      </c>
      <c r="AH2715">
        <f>U2715/W2715</f>
        <v>0.64444877268157097</v>
      </c>
      <c r="AI2715">
        <f>V2715/X2715</f>
        <v>0.38022922538836945</v>
      </c>
      <c r="AJ2715">
        <f>Y2715/AA2715</f>
        <v>6.7411503566997517</v>
      </c>
      <c r="AK2715">
        <f>Z2715/AB2715</f>
        <v>4.6535351655396324</v>
      </c>
      <c r="AL2715">
        <f>O2715/K2715</f>
        <v>-169.2706279921149</v>
      </c>
      <c r="AM2715">
        <f>P2715/L2715</f>
        <v>-27.850519136807819</v>
      </c>
      <c r="AN2715">
        <f>K2715/W2715</f>
        <v>3.1154533857634921E-3</v>
      </c>
      <c r="AO2715">
        <f>L2715/X2715</f>
        <v>2.2232305413579945E-2</v>
      </c>
      <c r="AP2715">
        <f>IF(OR(Q2715&lt;0, Q2715="NA"), 0, 1)</f>
        <v>0</v>
      </c>
      <c r="AQ2715">
        <f>IF(OR(S2715&lt;0, S2715="NA"), 0, 1)</f>
        <v>0</v>
      </c>
      <c r="AR2715">
        <f>IFERROR(IF((AF2715-AG2715)&gt;0,1,0),0)</f>
        <v>1</v>
      </c>
      <c r="AS2715">
        <f>IFERROR(IF((S2715-Q2715)&gt;0,1,0),0)</f>
        <v>1</v>
      </c>
      <c r="AT2715">
        <f>IFERROR(IF((AH2715-AI2715)&lt;0,1,0),0)</f>
        <v>0</v>
      </c>
      <c r="AU2715">
        <f>IFERROR(IF((AJ2715-AK2715)&gt;0,1,0),0)</f>
        <v>1</v>
      </c>
      <c r="AV2715">
        <f>IFERROR(IF((AL2715-AM2715)&gt;0,1,0),0)</f>
        <v>0</v>
      </c>
      <c r="AW2715">
        <f>IFERROR(IF((AN2715-AO2715)&gt;0,1,0),0)</f>
        <v>0</v>
      </c>
      <c r="AX2715">
        <f>IFERROR(IF((AC2715-AD2715)&lt;0,1,0),0)</f>
        <v>0</v>
      </c>
      <c r="AY2715">
        <f>SUM(AP2715:AX2715)</f>
        <v>3</v>
      </c>
    </row>
    <row r="2716" spans="1:51" x14ac:dyDescent="0.45">
      <c r="A2716" s="1" t="s">
        <v>305</v>
      </c>
      <c r="B2716" s="2">
        <v>11227403</v>
      </c>
      <c r="C2716" s="3" t="s">
        <v>5338</v>
      </c>
      <c r="D2716" s="5">
        <v>13.55</v>
      </c>
      <c r="E2716" s="5">
        <v>1316.8631862499999</v>
      </c>
      <c r="F2716" s="3" t="s">
        <v>4470</v>
      </c>
      <c r="G2716" s="3" t="s">
        <v>4471</v>
      </c>
      <c r="H2716" s="3" t="s">
        <v>4489</v>
      </c>
      <c r="I2716" s="3" t="s">
        <v>4489</v>
      </c>
      <c r="J2716" s="3" t="s">
        <v>4495</v>
      </c>
      <c r="K2716" s="6">
        <v>2568</v>
      </c>
      <c r="L2716" s="6">
        <v>500</v>
      </c>
      <c r="M2716" s="6">
        <v>-60444</v>
      </c>
      <c r="N2716" s="6">
        <v>-56674</v>
      </c>
      <c r="O2716" s="6">
        <v>-60506</v>
      </c>
      <c r="P2716" s="6">
        <v>-56736</v>
      </c>
      <c r="Q2716" s="6">
        <v>-49104</v>
      </c>
      <c r="R2716" s="6">
        <v>-44842</v>
      </c>
      <c r="S2716" s="6">
        <v>-45861</v>
      </c>
      <c r="T2716" s="6">
        <v>-44157</v>
      </c>
      <c r="U2716" s="6" t="s">
        <v>4474</v>
      </c>
      <c r="V2716" s="6" t="s">
        <v>4474</v>
      </c>
      <c r="W2716" s="6">
        <v>217601</v>
      </c>
      <c r="X2716" s="6">
        <v>221966</v>
      </c>
      <c r="Y2716" s="6">
        <v>208789</v>
      </c>
      <c r="Z2716" s="6">
        <v>220738</v>
      </c>
      <c r="AA2716" s="6">
        <v>16623</v>
      </c>
      <c r="AB2716" s="6">
        <v>6725</v>
      </c>
      <c r="AC2716" s="6">
        <v>97147442</v>
      </c>
      <c r="AD2716" s="6">
        <v>96939797</v>
      </c>
      <c r="AF2716">
        <f>Q2716/W2716</f>
        <v>-0.22566072766209713</v>
      </c>
      <c r="AG2716">
        <f>R2716/X2716</f>
        <v>-0.20202193128677365</v>
      </c>
      <c r="AH2716" t="e">
        <f>U2716/W2716</f>
        <v>#VALUE!</v>
      </c>
      <c r="AI2716" t="e">
        <f>V2716/X2716</f>
        <v>#VALUE!</v>
      </c>
      <c r="AJ2716">
        <f>Y2716/AA2716</f>
        <v>12.560247849365338</v>
      </c>
      <c r="AK2716">
        <f>Z2716/AB2716</f>
        <v>32.823494423791821</v>
      </c>
      <c r="AL2716">
        <f>O2716/K2716</f>
        <v>-23.561526479750778</v>
      </c>
      <c r="AM2716">
        <f>P2716/L2716</f>
        <v>-113.47199999999999</v>
      </c>
      <c r="AN2716">
        <f>K2716/W2716</f>
        <v>1.1801416353785139E-2</v>
      </c>
      <c r="AO2716">
        <f>L2716/X2716</f>
        <v>2.2525972446230504E-3</v>
      </c>
      <c r="AP2716">
        <f>IF(OR(Q2716&lt;0, Q2716="NA"), 0, 1)</f>
        <v>0</v>
      </c>
      <c r="AQ2716">
        <f>IF(OR(S2716&lt;0, S2716="NA"), 0, 1)</f>
        <v>0</v>
      </c>
      <c r="AR2716">
        <f>IFERROR(IF((AF2716-AG2716)&gt;0,1,0),0)</f>
        <v>0</v>
      </c>
      <c r="AS2716">
        <f>IFERROR(IF((S2716-Q2716)&gt;0,1,0),0)</f>
        <v>1</v>
      </c>
      <c r="AT2716">
        <f>IFERROR(IF((AH2716-AI2716)&lt;0,1,0),0)</f>
        <v>0</v>
      </c>
      <c r="AU2716">
        <f>IFERROR(IF((AJ2716-AK2716)&gt;0,1,0),0)</f>
        <v>0</v>
      </c>
      <c r="AV2716">
        <f>IFERROR(IF((AL2716-AM2716)&gt;0,1,0),0)</f>
        <v>1</v>
      </c>
      <c r="AW2716">
        <f>IFERROR(IF((AN2716-AO2716)&gt;0,1,0),0)</f>
        <v>1</v>
      </c>
      <c r="AX2716">
        <f>IFERROR(IF((AC2716-AD2716)&lt;0,1,0),0)</f>
        <v>0</v>
      </c>
      <c r="AY2716">
        <f>SUM(AP2716:AX2716)</f>
        <v>3</v>
      </c>
    </row>
    <row r="2717" spans="1:51" x14ac:dyDescent="0.45">
      <c r="A2717" s="1" t="s">
        <v>310</v>
      </c>
      <c r="B2717" s="2">
        <v>20327093</v>
      </c>
      <c r="C2717" s="3" t="s">
        <v>5338</v>
      </c>
      <c r="D2717" s="7">
        <v>6.55</v>
      </c>
      <c r="E2717" s="5">
        <v>159.09509840000001</v>
      </c>
      <c r="F2717" s="3" t="s">
        <v>4470</v>
      </c>
      <c r="G2717" s="3" t="s">
        <v>4471</v>
      </c>
      <c r="H2717" s="3" t="s">
        <v>4489</v>
      </c>
      <c r="I2717" s="3" t="s">
        <v>4489</v>
      </c>
      <c r="J2717" s="3" t="s">
        <v>4495</v>
      </c>
      <c r="K2717" s="6">
        <v>2601</v>
      </c>
      <c r="L2717" s="6">
        <v>29256</v>
      </c>
      <c r="M2717" s="6">
        <v>-58574</v>
      </c>
      <c r="N2717" s="6">
        <v>-29501</v>
      </c>
      <c r="O2717" s="6">
        <v>-60985</v>
      </c>
      <c r="P2717" s="6">
        <v>-31841</v>
      </c>
      <c r="Q2717" s="6">
        <v>-61276</v>
      </c>
      <c r="R2717" s="6">
        <v>-32525</v>
      </c>
      <c r="S2717" s="6">
        <v>-51057</v>
      </c>
      <c r="T2717" s="6">
        <v>-50194</v>
      </c>
      <c r="U2717" s="6" t="s">
        <v>4474</v>
      </c>
      <c r="V2717" s="6" t="s">
        <v>4474</v>
      </c>
      <c r="W2717" s="6">
        <v>225596</v>
      </c>
      <c r="X2717" s="6">
        <v>75912</v>
      </c>
      <c r="Y2717" s="6">
        <v>150565</v>
      </c>
      <c r="Z2717" s="6">
        <v>49749</v>
      </c>
      <c r="AA2717" s="6">
        <v>13292</v>
      </c>
      <c r="AB2717" s="6">
        <v>10827</v>
      </c>
      <c r="AC2717" s="6">
        <v>24287144</v>
      </c>
      <c r="AD2717" s="6">
        <v>814202</v>
      </c>
      <c r="AF2717">
        <f>Q2717/W2717</f>
        <v>-0.27161829110445218</v>
      </c>
      <c r="AG2717">
        <f>R2717/X2717</f>
        <v>-0.42845663399725997</v>
      </c>
      <c r="AH2717" t="e">
        <f>U2717/W2717</f>
        <v>#VALUE!</v>
      </c>
      <c r="AI2717" t="e">
        <f>V2717/X2717</f>
        <v>#VALUE!</v>
      </c>
      <c r="AJ2717">
        <f>Y2717/AA2717</f>
        <v>11.32749021968101</v>
      </c>
      <c r="AK2717">
        <f>Z2717/AB2717</f>
        <v>4.5949016348018841</v>
      </c>
      <c r="AL2717">
        <f>O2717/K2717</f>
        <v>-23.446751249519416</v>
      </c>
      <c r="AM2717">
        <f>P2717/L2717</f>
        <v>-1.0883579436696746</v>
      </c>
      <c r="AN2717">
        <f>K2717/W2717</f>
        <v>1.152945974219401E-2</v>
      </c>
      <c r="AO2717">
        <f>L2717/X2717</f>
        <v>0.38539361365791969</v>
      </c>
      <c r="AP2717">
        <f>IF(OR(Q2717&lt;0, Q2717="NA"), 0, 1)</f>
        <v>0</v>
      </c>
      <c r="AQ2717">
        <f>IF(OR(S2717&lt;0, S2717="NA"), 0, 1)</f>
        <v>0</v>
      </c>
      <c r="AR2717">
        <f>IFERROR(IF((AF2717-AG2717)&gt;0,1,0),0)</f>
        <v>1</v>
      </c>
      <c r="AS2717">
        <f>IFERROR(IF((S2717-Q2717)&gt;0,1,0),0)</f>
        <v>1</v>
      </c>
      <c r="AT2717">
        <f>IFERROR(IF((AH2717-AI2717)&lt;0,1,0),0)</f>
        <v>0</v>
      </c>
      <c r="AU2717">
        <f>IFERROR(IF((AJ2717-AK2717)&gt;0,1,0),0)</f>
        <v>1</v>
      </c>
      <c r="AV2717">
        <f>IFERROR(IF((AL2717-AM2717)&gt;0,1,0),0)</f>
        <v>0</v>
      </c>
      <c r="AW2717">
        <f>IFERROR(IF((AN2717-AO2717)&gt;0,1,0),0)</f>
        <v>0</v>
      </c>
      <c r="AX2717">
        <f>IFERROR(IF((AC2717-AD2717)&lt;0,1,0),0)</f>
        <v>0</v>
      </c>
      <c r="AY2717">
        <f>SUM(AP2717:AX2717)</f>
        <v>3</v>
      </c>
    </row>
    <row r="2718" spans="1:51" x14ac:dyDescent="0.45">
      <c r="A2718" s="1" t="s">
        <v>313</v>
      </c>
      <c r="B2718" s="2">
        <v>4356543</v>
      </c>
      <c r="C2718" s="3" t="s">
        <v>5337</v>
      </c>
      <c r="D2718" s="5">
        <v>22.05</v>
      </c>
      <c r="E2718" s="5">
        <v>421.23116069999998</v>
      </c>
      <c r="F2718" s="3" t="s">
        <v>4480</v>
      </c>
      <c r="G2718" s="3" t="s">
        <v>4491</v>
      </c>
      <c r="H2718" s="3" t="s">
        <v>4492</v>
      </c>
      <c r="I2718" s="3" t="s">
        <v>4493</v>
      </c>
      <c r="J2718" s="3" t="s">
        <v>4686</v>
      </c>
      <c r="K2718" s="6">
        <v>1993.559</v>
      </c>
      <c r="L2718" s="6">
        <v>2356.2310000000002</v>
      </c>
      <c r="M2718" s="6" t="s">
        <v>4474</v>
      </c>
      <c r="N2718" s="6" t="s">
        <v>4474</v>
      </c>
      <c r="O2718" s="6">
        <v>-4248.8</v>
      </c>
      <c r="P2718" s="6">
        <v>-3368.1489999999999</v>
      </c>
      <c r="Q2718" s="6">
        <v>87193.074999999997</v>
      </c>
      <c r="R2718" s="6">
        <v>62612.811999999998</v>
      </c>
      <c r="S2718" s="6" t="s">
        <v>4474</v>
      </c>
      <c r="T2718" s="6" t="s">
        <v>4474</v>
      </c>
      <c r="U2718" s="6" t="s">
        <v>4474</v>
      </c>
      <c r="V2718" s="6" t="s">
        <v>4474</v>
      </c>
      <c r="W2718" s="6">
        <v>425136.39799999999</v>
      </c>
      <c r="X2718" s="6">
        <v>410052.40299999999</v>
      </c>
      <c r="Y2718" s="6">
        <v>1403.742</v>
      </c>
      <c r="Z2718" s="6">
        <v>547.10799999999995</v>
      </c>
      <c r="AA2718" s="6">
        <v>2568</v>
      </c>
      <c r="AB2718" s="6">
        <v>745</v>
      </c>
      <c r="AC2718" s="6">
        <v>19103454</v>
      </c>
      <c r="AD2718" s="6">
        <v>19289905</v>
      </c>
      <c r="AF2718">
        <f>Q2718/W2718</f>
        <v>0.20509435421240974</v>
      </c>
      <c r="AG2718">
        <f>R2718/X2718</f>
        <v>0.15269465937015861</v>
      </c>
      <c r="AH2718" t="e">
        <f>U2718/W2718</f>
        <v>#VALUE!</v>
      </c>
      <c r="AI2718" t="e">
        <f>V2718/X2718</f>
        <v>#VALUE!</v>
      </c>
      <c r="AJ2718">
        <f>Y2718/AA2718</f>
        <v>0.54662850467289714</v>
      </c>
      <c r="AK2718">
        <f>Z2718/AB2718</f>
        <v>0.73437315436241601</v>
      </c>
      <c r="AL2718">
        <f>O2718/K2718</f>
        <v>-2.1312637348581105</v>
      </c>
      <c r="AM2718">
        <f>P2718/L2718</f>
        <v>-1.4294646832165436</v>
      </c>
      <c r="AN2718">
        <f>K2718/W2718</f>
        <v>4.689222116427679E-3</v>
      </c>
      <c r="AO2718">
        <f>L2718/X2718</f>
        <v>5.7461704473903549E-3</v>
      </c>
      <c r="AP2718">
        <f>IF(OR(Q2718&lt;0, Q2718="NA"), 0, 1)</f>
        <v>1</v>
      </c>
      <c r="AQ2718">
        <f>IF(OR(S2718&lt;0, S2718="NA"), 0, 1)</f>
        <v>0</v>
      </c>
      <c r="AR2718">
        <f>IFERROR(IF((AF2718-AG2718)&gt;0,1,0),0)</f>
        <v>1</v>
      </c>
      <c r="AS2718">
        <f>IFERROR(IF((S2718-Q2718)&gt;0,1,0),0)</f>
        <v>0</v>
      </c>
      <c r="AT2718">
        <f>IFERROR(IF((AH2718-AI2718)&lt;0,1,0),0)</f>
        <v>0</v>
      </c>
      <c r="AU2718">
        <f>IFERROR(IF((AJ2718-AK2718)&gt;0,1,0),0)</f>
        <v>0</v>
      </c>
      <c r="AV2718">
        <f>IFERROR(IF((AL2718-AM2718)&gt;0,1,0),0)</f>
        <v>0</v>
      </c>
      <c r="AW2718">
        <f>IFERROR(IF((AN2718-AO2718)&gt;0,1,0),0)</f>
        <v>0</v>
      </c>
      <c r="AX2718">
        <f>IFERROR(IF((AC2718-AD2718)&lt;0,1,0),0)</f>
        <v>1</v>
      </c>
      <c r="AY2718">
        <f>SUM(AP2718:AX2718)</f>
        <v>3</v>
      </c>
    </row>
    <row r="2719" spans="1:51" x14ac:dyDescent="0.45">
      <c r="A2719" s="1" t="s">
        <v>319</v>
      </c>
      <c r="B2719" s="2">
        <v>4088185</v>
      </c>
      <c r="C2719" s="3" t="s">
        <v>5337</v>
      </c>
      <c r="D2719" s="5">
        <v>8.3699999999999992</v>
      </c>
      <c r="E2719" s="5">
        <v>46.210359869999998</v>
      </c>
      <c r="F2719" s="3" t="s">
        <v>4525</v>
      </c>
      <c r="G2719" s="3" t="s">
        <v>4526</v>
      </c>
      <c r="H2719" s="3" t="s">
        <v>4733</v>
      </c>
      <c r="I2719" s="3" t="s">
        <v>4733</v>
      </c>
      <c r="J2719" s="3" t="s">
        <v>5382</v>
      </c>
      <c r="K2719" s="6">
        <v>1216648</v>
      </c>
      <c r="L2719" s="6">
        <v>1286696</v>
      </c>
      <c r="M2719" s="6">
        <v>538429</v>
      </c>
      <c r="N2719" s="6">
        <v>563327</v>
      </c>
      <c r="O2719" s="6">
        <v>376114</v>
      </c>
      <c r="P2719" s="6">
        <v>392798</v>
      </c>
      <c r="Q2719" s="6">
        <v>34284</v>
      </c>
      <c r="R2719" s="6">
        <v>28961</v>
      </c>
      <c r="S2719" s="6">
        <v>-59353</v>
      </c>
      <c r="T2719" s="6">
        <v>-59388</v>
      </c>
      <c r="U2719" s="6">
        <v>3013689</v>
      </c>
      <c r="V2719" s="6">
        <v>3071083</v>
      </c>
      <c r="W2719" s="6">
        <v>3269407</v>
      </c>
      <c r="X2719" s="6">
        <v>3346428</v>
      </c>
      <c r="Y2719" s="6" t="s">
        <v>4474</v>
      </c>
      <c r="Z2719" s="6" t="s">
        <v>4474</v>
      </c>
      <c r="AA2719" s="6" t="s">
        <v>4474</v>
      </c>
      <c r="AB2719" s="6" t="s">
        <v>4474</v>
      </c>
      <c r="AC2719" s="6">
        <v>5443905</v>
      </c>
      <c r="AD2719" s="6">
        <v>4675796</v>
      </c>
      <c r="AF2719">
        <f>Q2719/W2719</f>
        <v>1.0486305314694683E-2</v>
      </c>
      <c r="AG2719">
        <f>R2719/X2719</f>
        <v>8.654302438301377E-3</v>
      </c>
      <c r="AH2719">
        <f>U2719/W2719</f>
        <v>0.92178459274113012</v>
      </c>
      <c r="AI2719">
        <f>V2719/X2719</f>
        <v>0.917719729813401</v>
      </c>
      <c r="AJ2719" t="e">
        <f>Y2719/AA2719</f>
        <v>#VALUE!</v>
      </c>
      <c r="AK2719" t="e">
        <f>Z2719/AB2719</f>
        <v>#VALUE!</v>
      </c>
      <c r="AL2719">
        <f>O2719/K2719</f>
        <v>0.3091395374833148</v>
      </c>
      <c r="AM2719">
        <f>P2719/L2719</f>
        <v>0.3052764600185281</v>
      </c>
      <c r="AN2719">
        <f>K2719/W2719</f>
        <v>0.37213109288626345</v>
      </c>
      <c r="AO2719">
        <f>L2719/X2719</f>
        <v>0.38449833673397427</v>
      </c>
      <c r="AP2719">
        <f>IF(OR(Q2719&lt;0, Q2719="NA"), 0, 1)</f>
        <v>1</v>
      </c>
      <c r="AQ2719">
        <f>IF(OR(S2719&lt;0, S2719="NA"), 0, 1)</f>
        <v>0</v>
      </c>
      <c r="AR2719">
        <f>IFERROR(IF((AF2719-AG2719)&gt;0,1,0),0)</f>
        <v>1</v>
      </c>
      <c r="AS2719">
        <f>IFERROR(IF((S2719-Q2719)&gt;0,1,0),0)</f>
        <v>0</v>
      </c>
      <c r="AT2719">
        <f>IFERROR(IF((AH2719-AI2719)&lt;0,1,0),0)</f>
        <v>0</v>
      </c>
      <c r="AU2719">
        <f>IFERROR(IF((AJ2719-AK2719)&gt;0,1,0),0)</f>
        <v>0</v>
      </c>
      <c r="AV2719">
        <f>IFERROR(IF((AL2719-AM2719)&gt;0,1,0),0)</f>
        <v>1</v>
      </c>
      <c r="AW2719">
        <f>IFERROR(IF((AN2719-AO2719)&gt;0,1,0),0)</f>
        <v>0</v>
      </c>
      <c r="AX2719">
        <f>IFERROR(IF((AC2719-AD2719)&lt;0,1,0),0)</f>
        <v>0</v>
      </c>
      <c r="AY2719">
        <f>SUM(AP2719:AX2719)</f>
        <v>3</v>
      </c>
    </row>
    <row r="2720" spans="1:51" x14ac:dyDescent="0.45">
      <c r="A2720" s="1" t="s">
        <v>326</v>
      </c>
      <c r="B2720" s="2">
        <v>4589255</v>
      </c>
      <c r="C2720" s="3" t="s">
        <v>5337</v>
      </c>
      <c r="D2720" s="5">
        <v>34.78</v>
      </c>
      <c r="E2720" s="5">
        <v>738.62755530000004</v>
      </c>
      <c r="F2720" s="3" t="s">
        <v>4480</v>
      </c>
      <c r="G2720" s="3" t="s">
        <v>4491</v>
      </c>
      <c r="H2720" s="3" t="s">
        <v>4492</v>
      </c>
      <c r="I2720" s="3" t="s">
        <v>4493</v>
      </c>
      <c r="J2720" s="3" t="s">
        <v>4658</v>
      </c>
      <c r="K2720" s="6">
        <v>13657</v>
      </c>
      <c r="L2720" s="6">
        <v>13442</v>
      </c>
      <c r="M2720" s="6">
        <v>-20020</v>
      </c>
      <c r="N2720" s="6">
        <v>-16626</v>
      </c>
      <c r="O2720" s="6">
        <v>-20382</v>
      </c>
      <c r="P2720" s="6">
        <v>-16987</v>
      </c>
      <c r="Q2720" s="6">
        <v>56440</v>
      </c>
      <c r="R2720" s="6">
        <v>33157</v>
      </c>
      <c r="S2720" s="6">
        <v>-95584</v>
      </c>
      <c r="T2720" s="6">
        <v>-5705</v>
      </c>
      <c r="U2720" s="6" t="s">
        <v>4474</v>
      </c>
      <c r="V2720" s="6" t="s">
        <v>4474</v>
      </c>
      <c r="W2720" s="6">
        <v>977153</v>
      </c>
      <c r="X2720" s="6">
        <v>949016</v>
      </c>
      <c r="Y2720" s="6">
        <v>412672</v>
      </c>
      <c r="Z2720" s="6">
        <v>420028</v>
      </c>
      <c r="AA2720" s="6">
        <v>61012</v>
      </c>
      <c r="AB2720" s="6">
        <v>15401</v>
      </c>
      <c r="AC2720" s="6">
        <v>21247566</v>
      </c>
      <c r="AD2720" s="6">
        <v>21354784</v>
      </c>
      <c r="AF2720">
        <f>Q2720/W2720</f>
        <v>5.7759634366368419E-2</v>
      </c>
      <c r="AG2720">
        <f>R2720/X2720</f>
        <v>3.4938293980291163E-2</v>
      </c>
      <c r="AH2720" t="e">
        <f>U2720/W2720</f>
        <v>#VALUE!</v>
      </c>
      <c r="AI2720" t="e">
        <f>V2720/X2720</f>
        <v>#VALUE!</v>
      </c>
      <c r="AJ2720">
        <f>Y2720/AA2720</f>
        <v>6.7637841736051927</v>
      </c>
      <c r="AK2720">
        <f>Z2720/AB2720</f>
        <v>27.272774495162651</v>
      </c>
      <c r="AL2720">
        <f>O2720/K2720</f>
        <v>-1.4924214688438164</v>
      </c>
      <c r="AM2720">
        <f>P2720/L2720</f>
        <v>-1.2637256360660616</v>
      </c>
      <c r="AN2720">
        <f>K2720/W2720</f>
        <v>1.3976316912499885E-2</v>
      </c>
      <c r="AO2720">
        <f>L2720/X2720</f>
        <v>1.4164144756252793E-2</v>
      </c>
      <c r="AP2720">
        <f>IF(OR(Q2720&lt;0, Q2720="NA"), 0, 1)</f>
        <v>1</v>
      </c>
      <c r="AQ2720">
        <f>IF(OR(S2720&lt;0, S2720="NA"), 0, 1)</f>
        <v>0</v>
      </c>
      <c r="AR2720">
        <f>IFERROR(IF((AF2720-AG2720)&gt;0,1,0),0)</f>
        <v>1</v>
      </c>
      <c r="AS2720">
        <f>IFERROR(IF((S2720-Q2720)&gt;0,1,0),0)</f>
        <v>0</v>
      </c>
      <c r="AT2720">
        <f>IFERROR(IF((AH2720-AI2720)&lt;0,1,0),0)</f>
        <v>0</v>
      </c>
      <c r="AU2720">
        <f>IFERROR(IF((AJ2720-AK2720)&gt;0,1,0),0)</f>
        <v>0</v>
      </c>
      <c r="AV2720">
        <f>IFERROR(IF((AL2720-AM2720)&gt;0,1,0),0)</f>
        <v>0</v>
      </c>
      <c r="AW2720">
        <f>IFERROR(IF((AN2720-AO2720)&gt;0,1,0),0)</f>
        <v>0</v>
      </c>
      <c r="AX2720">
        <f>IFERROR(IF((AC2720-AD2720)&lt;0,1,0),0)</f>
        <v>1</v>
      </c>
      <c r="AY2720">
        <f>SUM(AP2720:AX2720)</f>
        <v>3</v>
      </c>
    </row>
    <row r="2721" spans="1:51" x14ac:dyDescent="0.45">
      <c r="A2721" s="1" t="s">
        <v>347</v>
      </c>
      <c r="B2721" s="2">
        <v>4796281</v>
      </c>
      <c r="C2721" s="3" t="s">
        <v>5336</v>
      </c>
      <c r="D2721" s="5">
        <v>6.43</v>
      </c>
      <c r="E2721" s="5">
        <v>99.125034319999997</v>
      </c>
      <c r="F2721" s="3" t="s">
        <v>4583</v>
      </c>
      <c r="G2721" s="3" t="s">
        <v>4583</v>
      </c>
      <c r="H2721" s="3" t="s">
        <v>4602</v>
      </c>
      <c r="I2721" s="3" t="s">
        <v>4781</v>
      </c>
      <c r="J2721" s="3" t="s">
        <v>4782</v>
      </c>
      <c r="K2721" s="6">
        <v>543.65700000000004</v>
      </c>
      <c r="L2721" s="6">
        <v>374.108</v>
      </c>
      <c r="M2721" s="6">
        <v>-49519.095999999998</v>
      </c>
      <c r="N2721" s="6">
        <v>-50745.103000000003</v>
      </c>
      <c r="O2721" s="6">
        <v>-49649.707000000002</v>
      </c>
      <c r="P2721" s="6">
        <v>-50826.942000000003</v>
      </c>
      <c r="Q2721" s="6">
        <v>-49244.565000000002</v>
      </c>
      <c r="R2721" s="6">
        <v>-51265.271000000001</v>
      </c>
      <c r="S2721" s="6">
        <v>-22739.845000000001</v>
      </c>
      <c r="T2721" s="6">
        <v>-28288.313999999998</v>
      </c>
      <c r="U2721" s="6">
        <v>9781.6949999999997</v>
      </c>
      <c r="V2721" s="6">
        <v>9755.5059999999994</v>
      </c>
      <c r="W2721" s="6">
        <v>60494.478999999999</v>
      </c>
      <c r="X2721" s="6">
        <v>63196.588000000003</v>
      </c>
      <c r="Y2721" s="6">
        <v>22862.293000000001</v>
      </c>
      <c r="Z2721" s="6">
        <v>32578.539000000001</v>
      </c>
      <c r="AA2721" s="6">
        <v>6461</v>
      </c>
      <c r="AB2721" s="6">
        <v>5511</v>
      </c>
      <c r="AC2721" s="6">
        <v>15257793</v>
      </c>
      <c r="AD2721" s="6">
        <v>14824693</v>
      </c>
      <c r="AF2721">
        <f>Q2721/W2721</f>
        <v>-0.81403403771772298</v>
      </c>
      <c r="AG2721">
        <f>R2721/X2721</f>
        <v>-0.81120314596731069</v>
      </c>
      <c r="AH2721">
        <f>U2721/W2721</f>
        <v>0.16169566482257</v>
      </c>
      <c r="AI2721">
        <f>V2721/X2721</f>
        <v>0.154367606048605</v>
      </c>
      <c r="AJ2721">
        <f>Y2721/AA2721</f>
        <v>3.5385068874787189</v>
      </c>
      <c r="AK2721">
        <f>Z2721/AB2721</f>
        <v>5.9115476320087099</v>
      </c>
      <c r="AL2721">
        <f>O2721/K2721</f>
        <v>-91.32542577397146</v>
      </c>
      <c r="AM2721">
        <f>P2721/L2721</f>
        <v>-135.8616816534263</v>
      </c>
      <c r="AN2721">
        <f>K2721/W2721</f>
        <v>8.9868862247743306E-3</v>
      </c>
      <c r="AO2721">
        <f>L2721/X2721</f>
        <v>5.9197499713117422E-3</v>
      </c>
      <c r="AP2721">
        <f>IF(OR(Q2721&lt;0, Q2721="NA"), 0, 1)</f>
        <v>0</v>
      </c>
      <c r="AQ2721">
        <f>IF(OR(S2721&lt;0, S2721="NA"), 0, 1)</f>
        <v>0</v>
      </c>
      <c r="AR2721">
        <f>IFERROR(IF((AF2721-AG2721)&gt;0,1,0),0)</f>
        <v>0</v>
      </c>
      <c r="AS2721">
        <f>IFERROR(IF((S2721-Q2721)&gt;0,1,0),0)</f>
        <v>1</v>
      </c>
      <c r="AT2721">
        <f>IFERROR(IF((AH2721-AI2721)&lt;0,1,0),0)</f>
        <v>0</v>
      </c>
      <c r="AU2721">
        <f>IFERROR(IF((AJ2721-AK2721)&gt;0,1,0),0)</f>
        <v>0</v>
      </c>
      <c r="AV2721">
        <f>IFERROR(IF((AL2721-AM2721)&gt;0,1,0),0)</f>
        <v>1</v>
      </c>
      <c r="AW2721">
        <f>IFERROR(IF((AN2721-AO2721)&gt;0,1,0),0)</f>
        <v>1</v>
      </c>
      <c r="AX2721">
        <f>IFERROR(IF((AC2721-AD2721)&lt;0,1,0),0)</f>
        <v>0</v>
      </c>
      <c r="AY2721">
        <f>SUM(AP2721:AX2721)</f>
        <v>3</v>
      </c>
    </row>
    <row r="2722" spans="1:51" x14ac:dyDescent="0.45">
      <c r="A2722" s="1" t="s">
        <v>348</v>
      </c>
      <c r="B2722" s="2">
        <v>4972860</v>
      </c>
      <c r="C2722" s="3" t="s">
        <v>5335</v>
      </c>
      <c r="D2722" s="7">
        <v>260.85000000000002</v>
      </c>
      <c r="E2722" s="5">
        <v>67934.045868750007</v>
      </c>
      <c r="F2722" s="3" t="s">
        <v>4500</v>
      </c>
      <c r="G2722" s="3" t="s">
        <v>4501</v>
      </c>
      <c r="H2722" s="3" t="s">
        <v>4502</v>
      </c>
      <c r="I2722" s="3" t="s">
        <v>4538</v>
      </c>
      <c r="J2722" s="3" t="s">
        <v>4504</v>
      </c>
      <c r="K2722" s="6">
        <v>4568609</v>
      </c>
      <c r="L2722" s="6">
        <v>4358603</v>
      </c>
      <c r="M2722" s="6">
        <v>-43705</v>
      </c>
      <c r="N2722" s="6">
        <v>-38339</v>
      </c>
      <c r="O2722" s="6">
        <v>-130186</v>
      </c>
      <c r="P2722" s="6">
        <v>-117077</v>
      </c>
      <c r="Q2722" s="6">
        <v>-392405</v>
      </c>
      <c r="R2722" s="6">
        <v>-300519</v>
      </c>
      <c r="S2722" s="6">
        <v>1361695</v>
      </c>
      <c r="T2722" s="6">
        <v>1448159</v>
      </c>
      <c r="U2722" s="6">
        <v>986345</v>
      </c>
      <c r="V2722" s="6">
        <v>985911</v>
      </c>
      <c r="W2722" s="6">
        <v>4993293</v>
      </c>
      <c r="X2722" s="6">
        <v>5212133</v>
      </c>
      <c r="Y2722" s="6">
        <v>2866626</v>
      </c>
      <c r="Z2722" s="6">
        <v>3076264</v>
      </c>
      <c r="AA2722" s="6">
        <v>2436158</v>
      </c>
      <c r="AB2722" s="6">
        <v>2610126</v>
      </c>
      <c r="AC2722" s="6">
        <v>260709001</v>
      </c>
      <c r="AD2722" s="6">
        <v>260556516</v>
      </c>
      <c r="AF2722">
        <f>Q2722/W2722</f>
        <v>-7.8586415818178504E-2</v>
      </c>
      <c r="AG2722">
        <f>R2722/X2722</f>
        <v>-5.7657584716276425E-2</v>
      </c>
      <c r="AH2722">
        <f>U2722/W2722</f>
        <v>0.19753397207013487</v>
      </c>
      <c r="AI2722">
        <f>V2722/X2722</f>
        <v>0.18915691522069755</v>
      </c>
      <c r="AJ2722">
        <f>Y2722/AA2722</f>
        <v>1.1766995408343794</v>
      </c>
      <c r="AK2722">
        <f>Z2722/AB2722</f>
        <v>1.1785883133611175</v>
      </c>
      <c r="AL2722">
        <f>O2722/K2722</f>
        <v>-2.849576315241685E-2</v>
      </c>
      <c r="AM2722">
        <f>P2722/L2722</f>
        <v>-2.6861129586704731E-2</v>
      </c>
      <c r="AN2722">
        <f>K2722/W2722</f>
        <v>0.91494911273982926</v>
      </c>
      <c r="AO2722">
        <f>L2722/X2722</f>
        <v>0.83624170756962646</v>
      </c>
      <c r="AP2722">
        <f>IF(OR(Q2722&lt;0, Q2722="NA"), 0, 1)</f>
        <v>0</v>
      </c>
      <c r="AQ2722">
        <f>IF(OR(S2722&lt;0, S2722="NA"), 0, 1)</f>
        <v>1</v>
      </c>
      <c r="AR2722">
        <f>IFERROR(IF((AF2722-AG2722)&gt;0,1,0),0)</f>
        <v>0</v>
      </c>
      <c r="AS2722">
        <f>IFERROR(IF((S2722-Q2722)&gt;0,1,0),0)</f>
        <v>1</v>
      </c>
      <c r="AT2722">
        <f>IFERROR(IF((AH2722-AI2722)&lt;0,1,0),0)</f>
        <v>0</v>
      </c>
      <c r="AU2722">
        <f>IFERROR(IF((AJ2722-AK2722)&gt;0,1,0),0)</f>
        <v>0</v>
      </c>
      <c r="AV2722">
        <f>IFERROR(IF((AL2722-AM2722)&gt;0,1,0),0)</f>
        <v>0</v>
      </c>
      <c r="AW2722">
        <f>IFERROR(IF((AN2722-AO2722)&gt;0,1,0),0)</f>
        <v>1</v>
      </c>
      <c r="AX2722">
        <f>IFERROR(IF((AC2722-AD2722)&lt;0,1,0),0)</f>
        <v>0</v>
      </c>
      <c r="AY2722">
        <f>SUM(AP2722:AX2722)</f>
        <v>3</v>
      </c>
    </row>
    <row r="2723" spans="1:51" x14ac:dyDescent="0.45">
      <c r="A2723" s="1" t="s">
        <v>351</v>
      </c>
      <c r="B2723" s="2">
        <v>4150289</v>
      </c>
      <c r="C2723" s="3" t="s">
        <v>5335</v>
      </c>
      <c r="D2723" s="5">
        <v>15.12</v>
      </c>
      <c r="E2723" s="5">
        <v>224.22857184</v>
      </c>
      <c r="F2723" s="3" t="s">
        <v>4665</v>
      </c>
      <c r="G2723" s="3" t="s">
        <v>4722</v>
      </c>
      <c r="H2723" s="3" t="s">
        <v>4723</v>
      </c>
      <c r="I2723" s="3" t="s">
        <v>4772</v>
      </c>
      <c r="J2723" s="3" t="s">
        <v>4707</v>
      </c>
      <c r="K2723" s="6">
        <v>747493</v>
      </c>
      <c r="L2723" s="6">
        <v>760078</v>
      </c>
      <c r="M2723" s="6">
        <v>178936</v>
      </c>
      <c r="N2723" s="6">
        <v>181447</v>
      </c>
      <c r="O2723" s="6">
        <v>28066</v>
      </c>
      <c r="P2723" s="6">
        <v>32375</v>
      </c>
      <c r="Q2723" s="6">
        <v>-43378</v>
      </c>
      <c r="R2723" s="6">
        <v>-7646</v>
      </c>
      <c r="S2723" s="6">
        <v>119574</v>
      </c>
      <c r="T2723" s="6">
        <v>109713</v>
      </c>
      <c r="U2723" s="6">
        <v>599767</v>
      </c>
      <c r="V2723" s="6">
        <v>562704</v>
      </c>
      <c r="W2723" s="6">
        <v>1751381</v>
      </c>
      <c r="X2723" s="6">
        <v>1772341</v>
      </c>
      <c r="Y2723" s="6">
        <v>325606</v>
      </c>
      <c r="Z2723" s="6">
        <v>295896</v>
      </c>
      <c r="AA2723" s="6">
        <v>268430</v>
      </c>
      <c r="AB2723" s="6">
        <v>268885</v>
      </c>
      <c r="AC2723" s="6">
        <v>14829932</v>
      </c>
      <c r="AD2723" s="6">
        <v>14829932</v>
      </c>
      <c r="AF2723">
        <f>Q2723/W2723</f>
        <v>-2.4767883173335784E-2</v>
      </c>
      <c r="AG2723">
        <f>R2723/X2723</f>
        <v>-4.314068229533707E-3</v>
      </c>
      <c r="AH2723">
        <f>U2723/W2723</f>
        <v>0.34245375506528847</v>
      </c>
      <c r="AI2723">
        <f>V2723/X2723</f>
        <v>0.31749194991257323</v>
      </c>
      <c r="AJ2723">
        <f>Y2723/AA2723</f>
        <v>1.2130015274000669</v>
      </c>
      <c r="AK2723">
        <f>Z2723/AB2723</f>
        <v>1.1004555851014375</v>
      </c>
      <c r="AL2723">
        <f>O2723/K2723</f>
        <v>3.7546839903517489E-2</v>
      </c>
      <c r="AM2723">
        <f>P2723/L2723</f>
        <v>4.259431268896087E-2</v>
      </c>
      <c r="AN2723">
        <f>K2723/W2723</f>
        <v>0.42680204935419536</v>
      </c>
      <c r="AO2723">
        <f>L2723/X2723</f>
        <v>0.42885539520893551</v>
      </c>
      <c r="AP2723">
        <f>IF(OR(Q2723&lt;0, Q2723="NA"), 0, 1)</f>
        <v>0</v>
      </c>
      <c r="AQ2723">
        <f>IF(OR(S2723&lt;0, S2723="NA"), 0, 1)</f>
        <v>1</v>
      </c>
      <c r="AR2723">
        <f>IFERROR(IF((AF2723-AG2723)&gt;0,1,0),0)</f>
        <v>0</v>
      </c>
      <c r="AS2723">
        <f>IFERROR(IF((S2723-Q2723)&gt;0,1,0),0)</f>
        <v>1</v>
      </c>
      <c r="AT2723">
        <f>IFERROR(IF((AH2723-AI2723)&lt;0,1,0),0)</f>
        <v>0</v>
      </c>
      <c r="AU2723">
        <f>IFERROR(IF((AJ2723-AK2723)&gt;0,1,0),0)</f>
        <v>1</v>
      </c>
      <c r="AV2723">
        <f>IFERROR(IF((AL2723-AM2723)&gt;0,1,0),0)</f>
        <v>0</v>
      </c>
      <c r="AW2723">
        <f>IFERROR(IF((AN2723-AO2723)&gt;0,1,0),0)</f>
        <v>0</v>
      </c>
      <c r="AX2723">
        <f>IFERROR(IF((AC2723-AD2723)&lt;0,1,0),0)</f>
        <v>0</v>
      </c>
      <c r="AY2723">
        <f>SUM(AP2723:AX2723)</f>
        <v>3</v>
      </c>
    </row>
    <row r="2724" spans="1:51" x14ac:dyDescent="0.45">
      <c r="A2724" s="1" t="s">
        <v>352</v>
      </c>
      <c r="B2724" s="2">
        <v>4971234</v>
      </c>
      <c r="C2724" s="3" t="s">
        <v>5336</v>
      </c>
      <c r="D2724" s="5">
        <v>10.71</v>
      </c>
      <c r="E2724" s="5">
        <v>308.21375088000002</v>
      </c>
      <c r="F2724" s="3" t="s">
        <v>4500</v>
      </c>
      <c r="G2724" s="3" t="s">
        <v>4539</v>
      </c>
      <c r="H2724" s="3" t="s">
        <v>4539</v>
      </c>
      <c r="I2724" s="3" t="s">
        <v>4540</v>
      </c>
      <c r="J2724" s="3" t="s">
        <v>4541</v>
      </c>
      <c r="K2724" s="6">
        <v>662</v>
      </c>
      <c r="L2724" s="6">
        <v>640</v>
      </c>
      <c r="M2724" s="6">
        <v>-18098</v>
      </c>
      <c r="N2724" s="6">
        <v>-18620</v>
      </c>
      <c r="O2724" s="6">
        <v>-19261</v>
      </c>
      <c r="P2724" s="6">
        <v>-19814</v>
      </c>
      <c r="Q2724" s="6">
        <v>-18358</v>
      </c>
      <c r="R2724" s="6">
        <v>-18802</v>
      </c>
      <c r="S2724" s="6">
        <v>-13116</v>
      </c>
      <c r="T2724" s="6">
        <v>-13698</v>
      </c>
      <c r="U2724" s="6" t="s">
        <v>4474</v>
      </c>
      <c r="V2724" s="6" t="s">
        <v>4474</v>
      </c>
      <c r="W2724" s="6">
        <v>20140</v>
      </c>
      <c r="X2724" s="6">
        <v>21868</v>
      </c>
      <c r="Y2724" s="6">
        <v>17792</v>
      </c>
      <c r="Z2724" s="6">
        <v>18946</v>
      </c>
      <c r="AA2724" s="6">
        <v>3386</v>
      </c>
      <c r="AB2724" s="6">
        <v>3144</v>
      </c>
      <c r="AC2724" s="6">
        <v>28289000</v>
      </c>
      <c r="AD2724" s="6">
        <v>27610000</v>
      </c>
      <c r="AF2724">
        <f>Q2724/W2724</f>
        <v>-0.91151936444885795</v>
      </c>
      <c r="AG2724">
        <f>R2724/X2724</f>
        <v>-0.8597951344430218</v>
      </c>
      <c r="AH2724" t="e">
        <f>U2724/W2724</f>
        <v>#VALUE!</v>
      </c>
      <c r="AI2724" t="e">
        <f>V2724/X2724</f>
        <v>#VALUE!</v>
      </c>
      <c r="AJ2724">
        <f>Y2724/AA2724</f>
        <v>5.25457767277023</v>
      </c>
      <c r="AK2724">
        <f>Z2724/AB2724</f>
        <v>6.026081424936387</v>
      </c>
      <c r="AL2724">
        <f>O2724/K2724</f>
        <v>-29.095166163141993</v>
      </c>
      <c r="AM2724">
        <f>P2724/L2724</f>
        <v>-30.959375000000001</v>
      </c>
      <c r="AN2724">
        <f>K2724/W2724</f>
        <v>3.2869910625620655E-2</v>
      </c>
      <c r="AO2724">
        <f>L2724/X2724</f>
        <v>2.9266508139747575E-2</v>
      </c>
      <c r="AP2724">
        <f>IF(OR(Q2724&lt;0, Q2724="NA"), 0, 1)</f>
        <v>0</v>
      </c>
      <c r="AQ2724">
        <f>IF(OR(S2724&lt;0, S2724="NA"), 0, 1)</f>
        <v>0</v>
      </c>
      <c r="AR2724">
        <f>IFERROR(IF((AF2724-AG2724)&gt;0,1,0),0)</f>
        <v>0</v>
      </c>
      <c r="AS2724">
        <f>IFERROR(IF((S2724-Q2724)&gt;0,1,0),0)</f>
        <v>1</v>
      </c>
      <c r="AT2724">
        <f>IFERROR(IF((AH2724-AI2724)&lt;0,1,0),0)</f>
        <v>0</v>
      </c>
      <c r="AU2724">
        <f>IFERROR(IF((AJ2724-AK2724)&gt;0,1,0),0)</f>
        <v>0</v>
      </c>
      <c r="AV2724">
        <f>IFERROR(IF((AL2724-AM2724)&gt;0,1,0),0)</f>
        <v>1</v>
      </c>
      <c r="AW2724">
        <f>IFERROR(IF((AN2724-AO2724)&gt;0,1,0),0)</f>
        <v>1</v>
      </c>
      <c r="AX2724">
        <f>IFERROR(IF((AC2724-AD2724)&lt;0,1,0),0)</f>
        <v>0</v>
      </c>
      <c r="AY2724">
        <f>SUM(AP2724:AX2724)</f>
        <v>3</v>
      </c>
    </row>
    <row r="2725" spans="1:51" x14ac:dyDescent="0.45">
      <c r="A2725" s="1" t="s">
        <v>362</v>
      </c>
      <c r="B2725" s="2">
        <v>4970333</v>
      </c>
      <c r="C2725" s="3" t="s">
        <v>5336</v>
      </c>
      <c r="D2725" s="5">
        <v>5.92</v>
      </c>
      <c r="E2725" s="5">
        <v>64.651781279999994</v>
      </c>
      <c r="F2725" s="3" t="s">
        <v>4500</v>
      </c>
      <c r="G2725" s="3" t="s">
        <v>4501</v>
      </c>
      <c r="H2725" s="3" t="s">
        <v>4502</v>
      </c>
      <c r="I2725" s="3" t="s">
        <v>4503</v>
      </c>
      <c r="J2725" s="3" t="s">
        <v>4504</v>
      </c>
      <c r="K2725" s="6">
        <v>758.63800000000003</v>
      </c>
      <c r="L2725" s="6">
        <v>553.10699999999997</v>
      </c>
      <c r="M2725" s="6">
        <v>-13449.374</v>
      </c>
      <c r="N2725" s="6">
        <v>-13612.144</v>
      </c>
      <c r="O2725" s="6">
        <v>-13266.717000000001</v>
      </c>
      <c r="P2725" s="6">
        <v>-13485.396000000001</v>
      </c>
      <c r="Q2725" s="6">
        <v>-12903.939</v>
      </c>
      <c r="R2725" s="6">
        <v>-13256.755999999999</v>
      </c>
      <c r="S2725" s="6">
        <v>-10626.050999999999</v>
      </c>
      <c r="T2725" s="6">
        <v>-9949.2659999999996</v>
      </c>
      <c r="U2725" s="6" t="s">
        <v>4474</v>
      </c>
      <c r="V2725" s="6" t="s">
        <v>4474</v>
      </c>
      <c r="W2725" s="6">
        <v>17469.696</v>
      </c>
      <c r="X2725" s="6">
        <v>20168.562999999998</v>
      </c>
      <c r="Y2725" s="6">
        <v>13073.091</v>
      </c>
      <c r="Z2725" s="6">
        <v>15730.16</v>
      </c>
      <c r="AA2725" s="6">
        <v>1876</v>
      </c>
      <c r="AB2725" s="6">
        <v>1846</v>
      </c>
      <c r="AC2725" s="6">
        <v>10920909</v>
      </c>
      <c r="AD2725" s="6">
        <v>10920851</v>
      </c>
      <c r="AF2725">
        <f>Q2725/W2725</f>
        <v>-0.73864702625620959</v>
      </c>
      <c r="AG2725">
        <f>R2725/X2725</f>
        <v>-0.65729799391260546</v>
      </c>
      <c r="AH2725" t="e">
        <f>U2725/W2725</f>
        <v>#VALUE!</v>
      </c>
      <c r="AI2725" t="e">
        <f>V2725/X2725</f>
        <v>#VALUE!</v>
      </c>
      <c r="AJ2725">
        <f>Y2725/AA2725</f>
        <v>6.9685986140724951</v>
      </c>
      <c r="AK2725">
        <f>Z2725/AB2725</f>
        <v>8.5212134344528714</v>
      </c>
      <c r="AL2725">
        <f>O2725/K2725</f>
        <v>-17.487546102357118</v>
      </c>
      <c r="AM2725">
        <f>P2725/L2725</f>
        <v>-24.381170370290018</v>
      </c>
      <c r="AN2725">
        <f>K2725/W2725</f>
        <v>4.3425941699271699E-2</v>
      </c>
      <c r="AO2725">
        <f>L2725/X2725</f>
        <v>2.7424214605671213E-2</v>
      </c>
      <c r="AP2725">
        <f>IF(OR(Q2725&lt;0, Q2725="NA"), 0, 1)</f>
        <v>0</v>
      </c>
      <c r="AQ2725">
        <f>IF(OR(S2725&lt;0, S2725="NA"), 0, 1)</f>
        <v>0</v>
      </c>
      <c r="AR2725">
        <f>IFERROR(IF((AF2725-AG2725)&gt;0,1,0),0)</f>
        <v>0</v>
      </c>
      <c r="AS2725">
        <f>IFERROR(IF((S2725-Q2725)&gt;0,1,0),0)</f>
        <v>1</v>
      </c>
      <c r="AT2725">
        <f>IFERROR(IF((AH2725-AI2725)&lt;0,1,0),0)</f>
        <v>0</v>
      </c>
      <c r="AU2725">
        <f>IFERROR(IF((AJ2725-AK2725)&gt;0,1,0),0)</f>
        <v>0</v>
      </c>
      <c r="AV2725">
        <f>IFERROR(IF((AL2725-AM2725)&gt;0,1,0),0)</f>
        <v>1</v>
      </c>
      <c r="AW2725">
        <f>IFERROR(IF((AN2725-AO2725)&gt;0,1,0),0)</f>
        <v>1</v>
      </c>
      <c r="AX2725">
        <f>IFERROR(IF((AC2725-AD2725)&lt;0,1,0),0)</f>
        <v>0</v>
      </c>
      <c r="AY2725">
        <f>SUM(AP2725:AX2725)</f>
        <v>3</v>
      </c>
    </row>
    <row r="2726" spans="1:51" x14ac:dyDescent="0.45">
      <c r="A2726" s="1" t="s">
        <v>371</v>
      </c>
      <c r="B2726" s="2">
        <v>4811101</v>
      </c>
      <c r="C2726" s="3" t="s">
        <v>5336</v>
      </c>
      <c r="D2726" s="5">
        <v>6.59</v>
      </c>
      <c r="E2726" s="5">
        <v>68.955341469999993</v>
      </c>
      <c r="F2726" s="3" t="s">
        <v>4470</v>
      </c>
      <c r="G2726" s="3" t="s">
        <v>4471</v>
      </c>
      <c r="H2726" s="3" t="s">
        <v>4489</v>
      </c>
      <c r="I2726" s="3" t="s">
        <v>4489</v>
      </c>
      <c r="J2726" s="3" t="s">
        <v>4544</v>
      </c>
      <c r="K2726" s="6">
        <v>820</v>
      </c>
      <c r="L2726" s="6">
        <v>807</v>
      </c>
      <c r="M2726" s="6">
        <v>-31167</v>
      </c>
      <c r="N2726" s="6">
        <v>-22049</v>
      </c>
      <c r="O2726" s="6">
        <v>-31311</v>
      </c>
      <c r="P2726" s="6">
        <v>-22200</v>
      </c>
      <c r="Q2726" s="6">
        <v>-7958</v>
      </c>
      <c r="R2726" s="6">
        <v>-36223</v>
      </c>
      <c r="S2726" s="6">
        <v>-36778</v>
      </c>
      <c r="T2726" s="6">
        <v>-32087</v>
      </c>
      <c r="U2726" s="6" t="s">
        <v>4474</v>
      </c>
      <c r="V2726" s="6" t="s">
        <v>4474</v>
      </c>
      <c r="W2726" s="6">
        <v>98455</v>
      </c>
      <c r="X2726" s="6">
        <v>108307</v>
      </c>
      <c r="Y2726" s="6">
        <v>86148</v>
      </c>
      <c r="Z2726" s="6">
        <v>95894</v>
      </c>
      <c r="AA2726" s="6">
        <v>60674</v>
      </c>
      <c r="AB2726" s="6">
        <v>96397</v>
      </c>
      <c r="AC2726" s="6">
        <v>9682374</v>
      </c>
      <c r="AD2726" s="6">
        <v>1034130</v>
      </c>
      <c r="AF2726">
        <f>Q2726/W2726</f>
        <v>-8.0828805037834545E-2</v>
      </c>
      <c r="AG2726">
        <f>R2726/X2726</f>
        <v>-0.33444745030330447</v>
      </c>
      <c r="AH2726" t="e">
        <f>U2726/W2726</f>
        <v>#VALUE!</v>
      </c>
      <c r="AI2726" t="e">
        <f>V2726/X2726</f>
        <v>#VALUE!</v>
      </c>
      <c r="AJ2726">
        <f>Y2726/AA2726</f>
        <v>1.4198503477601609</v>
      </c>
      <c r="AK2726">
        <f>Z2726/AB2726</f>
        <v>0.99478199529030986</v>
      </c>
      <c r="AL2726">
        <f>O2726/K2726</f>
        <v>-38.184146341463418</v>
      </c>
      <c r="AM2726">
        <f>P2726/L2726</f>
        <v>-27.509293680297397</v>
      </c>
      <c r="AN2726">
        <f>K2726/W2726</f>
        <v>8.3286780762785034E-3</v>
      </c>
      <c r="AO2726">
        <f>L2726/X2726</f>
        <v>7.4510419455806184E-3</v>
      </c>
      <c r="AP2726">
        <f>IF(OR(Q2726&lt;0, Q2726="NA"), 0, 1)</f>
        <v>0</v>
      </c>
      <c r="AQ2726">
        <f>IF(OR(S2726&lt;0, S2726="NA"), 0, 1)</f>
        <v>0</v>
      </c>
      <c r="AR2726">
        <f>IFERROR(IF((AF2726-AG2726)&gt;0,1,0),0)</f>
        <v>1</v>
      </c>
      <c r="AS2726">
        <f>IFERROR(IF((S2726-Q2726)&gt;0,1,0),0)</f>
        <v>0</v>
      </c>
      <c r="AT2726">
        <f>IFERROR(IF((AH2726-AI2726)&lt;0,1,0),0)</f>
        <v>0</v>
      </c>
      <c r="AU2726">
        <f>IFERROR(IF((AJ2726-AK2726)&gt;0,1,0),0)</f>
        <v>1</v>
      </c>
      <c r="AV2726">
        <f>IFERROR(IF((AL2726-AM2726)&gt;0,1,0),0)</f>
        <v>0</v>
      </c>
      <c r="AW2726">
        <f>IFERROR(IF((AN2726-AO2726)&gt;0,1,0),0)</f>
        <v>1</v>
      </c>
      <c r="AX2726">
        <f>IFERROR(IF((AC2726-AD2726)&lt;0,1,0),0)</f>
        <v>0</v>
      </c>
      <c r="AY2726">
        <f>SUM(AP2726:AX2726)</f>
        <v>3</v>
      </c>
    </row>
    <row r="2727" spans="1:51" x14ac:dyDescent="0.45">
      <c r="A2727" s="1" t="s">
        <v>380</v>
      </c>
      <c r="B2727" s="2">
        <v>4812726</v>
      </c>
      <c r="C2727" s="3" t="s">
        <v>5336</v>
      </c>
      <c r="D2727" s="7">
        <v>12.45</v>
      </c>
      <c r="E2727" s="5">
        <v>796.34310989999994</v>
      </c>
      <c r="F2727" s="3" t="s">
        <v>4470</v>
      </c>
      <c r="G2727" s="3" t="s">
        <v>4471</v>
      </c>
      <c r="H2727" s="3" t="s">
        <v>4489</v>
      </c>
      <c r="I2727" s="3" t="s">
        <v>4489</v>
      </c>
      <c r="J2727" s="3" t="s">
        <v>4490</v>
      </c>
      <c r="K2727" s="6">
        <v>150445</v>
      </c>
      <c r="L2727" s="6">
        <v>142358</v>
      </c>
      <c r="M2727" s="6">
        <v>-7908</v>
      </c>
      <c r="N2727" s="6">
        <v>-7687</v>
      </c>
      <c r="O2727" s="6">
        <v>-20380</v>
      </c>
      <c r="P2727" s="6">
        <v>-18971</v>
      </c>
      <c r="Q2727" s="6">
        <v>-152050</v>
      </c>
      <c r="R2727" s="6">
        <v>-144165</v>
      </c>
      <c r="S2727" s="6">
        <v>5258</v>
      </c>
      <c r="T2727" s="6">
        <v>7508</v>
      </c>
      <c r="U2727" s="6">
        <v>154147</v>
      </c>
      <c r="V2727" s="6">
        <v>153867</v>
      </c>
      <c r="W2727" s="6">
        <v>323482</v>
      </c>
      <c r="X2727" s="6">
        <v>334642</v>
      </c>
      <c r="Y2727" s="6">
        <v>96505</v>
      </c>
      <c r="Z2727" s="6">
        <v>103620</v>
      </c>
      <c r="AA2727" s="6">
        <v>74156</v>
      </c>
      <c r="AB2727" s="6">
        <v>71082</v>
      </c>
      <c r="AC2727" s="6">
        <v>63956000</v>
      </c>
      <c r="AD2727" s="6">
        <v>63790000</v>
      </c>
      <c r="AF2727">
        <f>Q2727/W2727</f>
        <v>-0.47004160973408105</v>
      </c>
      <c r="AG2727">
        <f>R2727/X2727</f>
        <v>-0.43080366481194832</v>
      </c>
      <c r="AH2727">
        <f>U2727/W2727</f>
        <v>0.47652419609128172</v>
      </c>
      <c r="AI2727">
        <f>V2727/X2727</f>
        <v>0.45979584152616826</v>
      </c>
      <c r="AJ2727">
        <f>Y2727/AA2727</f>
        <v>1.3013781757376341</v>
      </c>
      <c r="AK2727">
        <f>Z2727/AB2727</f>
        <v>1.4577530176415969</v>
      </c>
      <c r="AL2727">
        <f>O2727/K2727</f>
        <v>-0.13546478779620461</v>
      </c>
      <c r="AM2727">
        <f>P2727/L2727</f>
        <v>-0.13326261959285746</v>
      </c>
      <c r="AN2727">
        <f>K2727/W2727</f>
        <v>0.46507997353794028</v>
      </c>
      <c r="AO2727">
        <f>L2727/X2727</f>
        <v>0.42540386442825467</v>
      </c>
      <c r="AP2727">
        <f>IF(OR(Q2727&lt;0, Q2727="NA"), 0, 1)</f>
        <v>0</v>
      </c>
      <c r="AQ2727">
        <f>IF(OR(S2727&lt;0, S2727="NA"), 0, 1)</f>
        <v>1</v>
      </c>
      <c r="AR2727">
        <f>IFERROR(IF((AF2727-AG2727)&gt;0,1,0),0)</f>
        <v>0</v>
      </c>
      <c r="AS2727">
        <f>IFERROR(IF((S2727-Q2727)&gt;0,1,0),0)</f>
        <v>1</v>
      </c>
      <c r="AT2727">
        <f>IFERROR(IF((AH2727-AI2727)&lt;0,1,0),0)</f>
        <v>0</v>
      </c>
      <c r="AU2727">
        <f>IFERROR(IF((AJ2727-AK2727)&gt;0,1,0),0)</f>
        <v>0</v>
      </c>
      <c r="AV2727">
        <f>IFERROR(IF((AL2727-AM2727)&gt;0,1,0),0)</f>
        <v>0</v>
      </c>
      <c r="AW2727">
        <f>IFERROR(IF((AN2727-AO2727)&gt;0,1,0),0)</f>
        <v>1</v>
      </c>
      <c r="AX2727">
        <f>IFERROR(IF((AC2727-AD2727)&lt;0,1,0),0)</f>
        <v>0</v>
      </c>
      <c r="AY2727">
        <f>SUM(AP2727:AX2727)</f>
        <v>3</v>
      </c>
    </row>
    <row r="2728" spans="1:51" x14ac:dyDescent="0.45">
      <c r="A2728" s="1" t="s">
        <v>381</v>
      </c>
      <c r="B2728" s="2">
        <v>5273947</v>
      </c>
      <c r="C2728" s="3" t="s">
        <v>5338</v>
      </c>
      <c r="D2728" s="5">
        <v>30.08</v>
      </c>
      <c r="E2728" s="5">
        <v>3588.8242553599998</v>
      </c>
      <c r="F2728" s="3" t="s">
        <v>4470</v>
      </c>
      <c r="G2728" s="3" t="s">
        <v>4471</v>
      </c>
      <c r="H2728" s="3" t="s">
        <v>4489</v>
      </c>
      <c r="I2728" s="3" t="s">
        <v>4489</v>
      </c>
      <c r="J2728" s="3" t="s">
        <v>4495</v>
      </c>
      <c r="K2728" s="6">
        <v>10117</v>
      </c>
      <c r="L2728" s="6">
        <v>10599</v>
      </c>
      <c r="M2728" s="6">
        <v>-322036</v>
      </c>
      <c r="N2728" s="6">
        <v>-282672</v>
      </c>
      <c r="O2728" s="6">
        <v>-324689</v>
      </c>
      <c r="P2728" s="6">
        <v>-285181</v>
      </c>
      <c r="Q2728" s="6">
        <v>-280488</v>
      </c>
      <c r="R2728" s="6">
        <v>-252449</v>
      </c>
      <c r="S2728" s="6">
        <v>-184498</v>
      </c>
      <c r="T2728" s="6">
        <v>-155674</v>
      </c>
      <c r="U2728" s="6" t="s">
        <v>4474</v>
      </c>
      <c r="V2728" s="6" t="s">
        <v>4474</v>
      </c>
      <c r="W2728" s="6">
        <v>1640771</v>
      </c>
      <c r="X2728" s="6">
        <v>1347425</v>
      </c>
      <c r="Y2728" s="6">
        <v>1621866</v>
      </c>
      <c r="Z2728" s="6">
        <v>1328801</v>
      </c>
      <c r="AA2728" s="6">
        <v>91333</v>
      </c>
      <c r="AB2728" s="6">
        <v>84212</v>
      </c>
      <c r="AC2728" s="6">
        <v>118900000</v>
      </c>
      <c r="AD2728" s="6">
        <v>109266025</v>
      </c>
      <c r="AF2728">
        <f>Q2728/W2728</f>
        <v>-0.17094890146156899</v>
      </c>
      <c r="AG2728">
        <f>R2728/X2728</f>
        <v>-0.18735662467298736</v>
      </c>
      <c r="AH2728" t="e">
        <f>U2728/W2728</f>
        <v>#VALUE!</v>
      </c>
      <c r="AI2728" t="e">
        <f>V2728/X2728</f>
        <v>#VALUE!</v>
      </c>
      <c r="AJ2728">
        <f>Y2728/AA2728</f>
        <v>17.757721743510015</v>
      </c>
      <c r="AK2728">
        <f>Z2728/AB2728</f>
        <v>15.779235738374579</v>
      </c>
      <c r="AL2728">
        <f>O2728/K2728</f>
        <v>-32.093407136502918</v>
      </c>
      <c r="AM2728">
        <f>P2728/L2728</f>
        <v>-26.906406264741957</v>
      </c>
      <c r="AN2728">
        <f>K2728/W2728</f>
        <v>6.1660036653500092E-3</v>
      </c>
      <c r="AO2728">
        <f>L2728/X2728</f>
        <v>7.8661149971241441E-3</v>
      </c>
      <c r="AP2728">
        <f>IF(OR(Q2728&lt;0, Q2728="NA"), 0, 1)</f>
        <v>0</v>
      </c>
      <c r="AQ2728">
        <f>IF(OR(S2728&lt;0, S2728="NA"), 0, 1)</f>
        <v>0</v>
      </c>
      <c r="AR2728">
        <f>IFERROR(IF((AF2728-AG2728)&gt;0,1,0),0)</f>
        <v>1</v>
      </c>
      <c r="AS2728">
        <f>IFERROR(IF((S2728-Q2728)&gt;0,1,0),0)</f>
        <v>1</v>
      </c>
      <c r="AT2728">
        <f>IFERROR(IF((AH2728-AI2728)&lt;0,1,0),0)</f>
        <v>0</v>
      </c>
      <c r="AU2728">
        <f>IFERROR(IF((AJ2728-AK2728)&gt;0,1,0),0)</f>
        <v>1</v>
      </c>
      <c r="AV2728">
        <f>IFERROR(IF((AL2728-AM2728)&gt;0,1,0),0)</f>
        <v>0</v>
      </c>
      <c r="AW2728">
        <f>IFERROR(IF((AN2728-AO2728)&gt;0,1,0),0)</f>
        <v>0</v>
      </c>
      <c r="AX2728">
        <f>IFERROR(IF((AC2728-AD2728)&lt;0,1,0),0)</f>
        <v>0</v>
      </c>
      <c r="AY2728">
        <f>SUM(AP2728:AX2728)</f>
        <v>3</v>
      </c>
    </row>
    <row r="2729" spans="1:51" x14ac:dyDescent="0.45">
      <c r="A2729" s="1" t="s">
        <v>386</v>
      </c>
      <c r="B2729" s="2">
        <v>4479116</v>
      </c>
      <c r="C2729" s="3" t="s">
        <v>5336</v>
      </c>
      <c r="D2729" s="5">
        <v>8.48</v>
      </c>
      <c r="E2729" s="5">
        <v>224.14771024000001</v>
      </c>
      <c r="F2729" s="3" t="s">
        <v>4470</v>
      </c>
      <c r="G2729" s="3" t="s">
        <v>4471</v>
      </c>
      <c r="H2729" s="3" t="s">
        <v>4489</v>
      </c>
      <c r="I2729" s="3" t="s">
        <v>4489</v>
      </c>
      <c r="J2729" s="3" t="s">
        <v>4795</v>
      </c>
      <c r="K2729" s="6">
        <v>60040</v>
      </c>
      <c r="L2729" s="6">
        <v>54139</v>
      </c>
      <c r="M2729" s="6">
        <v>-57918</v>
      </c>
      <c r="N2729" s="6">
        <v>-53549</v>
      </c>
      <c r="O2729" s="6">
        <v>-58822</v>
      </c>
      <c r="P2729" s="6">
        <v>-54307</v>
      </c>
      <c r="Q2729" s="6">
        <v>-57321</v>
      </c>
      <c r="R2729" s="6">
        <v>-49828</v>
      </c>
      <c r="S2729" s="6">
        <v>-51721</v>
      </c>
      <c r="T2729" s="6">
        <v>-53481</v>
      </c>
      <c r="U2729" s="6">
        <v>42547</v>
      </c>
      <c r="V2729" s="6">
        <v>40989</v>
      </c>
      <c r="W2729" s="6">
        <v>81051</v>
      </c>
      <c r="X2729" s="6">
        <v>87826</v>
      </c>
      <c r="Y2729" s="6">
        <v>63925</v>
      </c>
      <c r="Z2729" s="6">
        <v>72958</v>
      </c>
      <c r="AA2729" s="6">
        <v>17141</v>
      </c>
      <c r="AB2729" s="6">
        <v>13787</v>
      </c>
      <c r="AC2729" s="6">
        <v>26217629</v>
      </c>
      <c r="AD2729" s="6">
        <v>25949906</v>
      </c>
      <c r="AF2729">
        <f>Q2729/W2729</f>
        <v>-0.70722137913165783</v>
      </c>
      <c r="AG2729">
        <f>R2729/X2729</f>
        <v>-0.56734907658324418</v>
      </c>
      <c r="AH2729">
        <f>U2729/W2729</f>
        <v>0.52494108647641613</v>
      </c>
      <c r="AI2729">
        <f>V2729/X2729</f>
        <v>0.46670689772960172</v>
      </c>
      <c r="AJ2729">
        <f>Y2729/AA2729</f>
        <v>3.7293623475876552</v>
      </c>
      <c r="AK2729">
        <f>Z2729/AB2729</f>
        <v>5.2917966200043516</v>
      </c>
      <c r="AL2729">
        <f>O2729/K2729</f>
        <v>-0.97971352431712189</v>
      </c>
      <c r="AM2729">
        <f>P2729/L2729</f>
        <v>-1.0031031234415118</v>
      </c>
      <c r="AN2729">
        <f>K2729/W2729</f>
        <v>0.74076815832007004</v>
      </c>
      <c r="AO2729">
        <f>L2729/X2729</f>
        <v>0.61643476874729575</v>
      </c>
      <c r="AP2729">
        <f>IF(OR(Q2729&lt;0, Q2729="NA"), 0, 1)</f>
        <v>0</v>
      </c>
      <c r="AQ2729">
        <f>IF(OR(S2729&lt;0, S2729="NA"), 0, 1)</f>
        <v>0</v>
      </c>
      <c r="AR2729">
        <f>IFERROR(IF((AF2729-AG2729)&gt;0,1,0),0)</f>
        <v>0</v>
      </c>
      <c r="AS2729">
        <f>IFERROR(IF((S2729-Q2729)&gt;0,1,0),0)</f>
        <v>1</v>
      </c>
      <c r="AT2729">
        <f>IFERROR(IF((AH2729-AI2729)&lt;0,1,0),0)</f>
        <v>0</v>
      </c>
      <c r="AU2729">
        <f>IFERROR(IF((AJ2729-AK2729)&gt;0,1,0),0)</f>
        <v>0</v>
      </c>
      <c r="AV2729">
        <f>IFERROR(IF((AL2729-AM2729)&gt;0,1,0),0)</f>
        <v>1</v>
      </c>
      <c r="AW2729">
        <f>IFERROR(IF((AN2729-AO2729)&gt;0,1,0),0)</f>
        <v>1</v>
      </c>
      <c r="AX2729">
        <f>IFERROR(IF((AC2729-AD2729)&lt;0,1,0),0)</f>
        <v>0</v>
      </c>
      <c r="AY2729">
        <f>SUM(AP2729:AX2729)</f>
        <v>3</v>
      </c>
    </row>
    <row r="2730" spans="1:51" x14ac:dyDescent="0.45">
      <c r="A2730" s="1" t="s">
        <v>393</v>
      </c>
      <c r="B2730" s="2">
        <v>5275558</v>
      </c>
      <c r="C2730" s="3" t="s">
        <v>5338</v>
      </c>
      <c r="D2730" s="5">
        <v>70.98</v>
      </c>
      <c r="E2730" s="5">
        <v>3627.7277509199998</v>
      </c>
      <c r="F2730" s="3" t="s">
        <v>4470</v>
      </c>
      <c r="G2730" s="3" t="s">
        <v>4512</v>
      </c>
      <c r="H2730" s="3" t="s">
        <v>4513</v>
      </c>
      <c r="I2730" s="3" t="s">
        <v>4514</v>
      </c>
      <c r="J2730" s="3" t="s">
        <v>4515</v>
      </c>
      <c r="K2730" s="6">
        <v>431902</v>
      </c>
      <c r="L2730" s="6">
        <v>408809</v>
      </c>
      <c r="M2730" s="6">
        <v>5273</v>
      </c>
      <c r="N2730" s="6">
        <v>7419</v>
      </c>
      <c r="O2730" s="6">
        <v>-7217</v>
      </c>
      <c r="P2730" s="6">
        <v>-5110</v>
      </c>
      <c r="Q2730" s="6">
        <v>-5660</v>
      </c>
      <c r="R2730" s="6">
        <v>-1711</v>
      </c>
      <c r="S2730" s="6">
        <v>14294</v>
      </c>
      <c r="T2730" s="6">
        <v>25716</v>
      </c>
      <c r="U2730" s="6" t="s">
        <v>4474</v>
      </c>
      <c r="V2730" s="6" t="s">
        <v>4474</v>
      </c>
      <c r="W2730" s="6">
        <v>774171</v>
      </c>
      <c r="X2730" s="6">
        <v>747337</v>
      </c>
      <c r="Y2730" s="6">
        <v>525914</v>
      </c>
      <c r="Z2730" s="6">
        <v>512063</v>
      </c>
      <c r="AA2730" s="6">
        <v>64419</v>
      </c>
      <c r="AB2730" s="6">
        <v>57173</v>
      </c>
      <c r="AC2730" s="6">
        <v>51110021</v>
      </c>
      <c r="AD2730" s="6">
        <v>51014562</v>
      </c>
      <c r="AF2730">
        <f>Q2730/W2730</f>
        <v>-7.3110462675558758E-3</v>
      </c>
      <c r="AG2730">
        <f>R2730/X2730</f>
        <v>-2.2894624513439049E-3</v>
      </c>
      <c r="AH2730" t="e">
        <f>U2730/W2730</f>
        <v>#VALUE!</v>
      </c>
      <c r="AI2730" t="e">
        <f>V2730/X2730</f>
        <v>#VALUE!</v>
      </c>
      <c r="AJ2730">
        <f>Y2730/AA2730</f>
        <v>8.1639578385259011</v>
      </c>
      <c r="AK2730">
        <f>Z2730/AB2730</f>
        <v>8.9563780105994084</v>
      </c>
      <c r="AL2730">
        <f>O2730/K2730</f>
        <v>-1.6709809169672751E-2</v>
      </c>
      <c r="AM2730">
        <f>P2730/L2730</f>
        <v>-1.2499724810363764E-2</v>
      </c>
      <c r="AN2730">
        <f>K2730/W2730</f>
        <v>0.55788966520316574</v>
      </c>
      <c r="AO2730">
        <f>L2730/X2730</f>
        <v>0.5470209557401815</v>
      </c>
      <c r="AP2730">
        <f>IF(OR(Q2730&lt;0, Q2730="NA"), 0, 1)</f>
        <v>0</v>
      </c>
      <c r="AQ2730">
        <f>IF(OR(S2730&lt;0, S2730="NA"), 0, 1)</f>
        <v>1</v>
      </c>
      <c r="AR2730">
        <f>IFERROR(IF((AF2730-AG2730)&gt;0,1,0),0)</f>
        <v>0</v>
      </c>
      <c r="AS2730">
        <f>IFERROR(IF((S2730-Q2730)&gt;0,1,0),0)</f>
        <v>1</v>
      </c>
      <c r="AT2730">
        <f>IFERROR(IF((AH2730-AI2730)&lt;0,1,0),0)</f>
        <v>0</v>
      </c>
      <c r="AU2730">
        <f>IFERROR(IF((AJ2730-AK2730)&gt;0,1,0),0)</f>
        <v>0</v>
      </c>
      <c r="AV2730">
        <f>IFERROR(IF((AL2730-AM2730)&gt;0,1,0),0)</f>
        <v>0</v>
      </c>
      <c r="AW2730">
        <f>IFERROR(IF((AN2730-AO2730)&gt;0,1,0),0)</f>
        <v>1</v>
      </c>
      <c r="AX2730">
        <f>IFERROR(IF((AC2730-AD2730)&lt;0,1,0),0)</f>
        <v>0</v>
      </c>
      <c r="AY2730">
        <f>SUM(AP2730:AX2730)</f>
        <v>3</v>
      </c>
    </row>
    <row r="2731" spans="1:51" x14ac:dyDescent="0.45">
      <c r="A2731" s="1" t="s">
        <v>403</v>
      </c>
      <c r="B2731" s="2">
        <v>6158451</v>
      </c>
      <c r="C2731" s="3" t="s">
        <v>5337</v>
      </c>
      <c r="D2731" s="5">
        <v>17.760000000000002</v>
      </c>
      <c r="E2731" s="5">
        <v>1146.6258264000001</v>
      </c>
      <c r="F2731" s="3" t="s">
        <v>4480</v>
      </c>
      <c r="G2731" s="3" t="s">
        <v>4491</v>
      </c>
      <c r="H2731" s="3" t="s">
        <v>4492</v>
      </c>
      <c r="I2731" s="3" t="s">
        <v>4493</v>
      </c>
      <c r="J2731" s="3" t="s">
        <v>4494</v>
      </c>
      <c r="K2731" s="6">
        <v>294257</v>
      </c>
      <c r="L2731" s="6">
        <v>294107</v>
      </c>
      <c r="M2731" s="6" t="s">
        <v>4474</v>
      </c>
      <c r="N2731" s="6" t="s">
        <v>4474</v>
      </c>
      <c r="O2731" s="6">
        <v>213201</v>
      </c>
      <c r="P2731" s="6">
        <v>217138</v>
      </c>
      <c r="Q2731" s="6">
        <v>128344</v>
      </c>
      <c r="R2731" s="6">
        <v>129104</v>
      </c>
      <c r="S2731" s="6">
        <v>141572</v>
      </c>
      <c r="T2731" s="6">
        <v>399735</v>
      </c>
      <c r="U2731" s="6">
        <v>1300607</v>
      </c>
      <c r="V2731" s="6">
        <v>1173944</v>
      </c>
      <c r="W2731" s="6">
        <v>2543682</v>
      </c>
      <c r="X2731" s="6">
        <v>2414847</v>
      </c>
      <c r="Y2731" s="6">
        <v>130877</v>
      </c>
      <c r="Z2731" s="6">
        <v>172237</v>
      </c>
      <c r="AA2731" s="6">
        <v>96487</v>
      </c>
      <c r="AB2731" s="6">
        <v>98358</v>
      </c>
      <c r="AC2731" s="6">
        <v>64562265</v>
      </c>
      <c r="AD2731" s="6">
        <v>64562265</v>
      </c>
      <c r="AF2731">
        <f>Q2731/W2731</f>
        <v>5.0455992533657901E-2</v>
      </c>
      <c r="AG2731">
        <f>R2731/X2731</f>
        <v>5.3462600322090797E-2</v>
      </c>
      <c r="AH2731">
        <f>U2731/W2731</f>
        <v>0.51130880353754915</v>
      </c>
      <c r="AI2731">
        <f>V2731/X2731</f>
        <v>0.48613597466009234</v>
      </c>
      <c r="AJ2731">
        <f>Y2731/AA2731</f>
        <v>1.356421072268803</v>
      </c>
      <c r="AK2731">
        <f>Z2731/AB2731</f>
        <v>1.7511234469997357</v>
      </c>
      <c r="AL2731">
        <f>O2731/K2731</f>
        <v>0.72454011289451059</v>
      </c>
      <c r="AM2731">
        <f>P2731/L2731</f>
        <v>0.73829592631253249</v>
      </c>
      <c r="AN2731">
        <f>K2731/W2731</f>
        <v>0.11568151993841998</v>
      </c>
      <c r="AO2731">
        <f>L2731/X2731</f>
        <v>0.12179115281423626</v>
      </c>
      <c r="AP2731">
        <f>IF(OR(Q2731&lt;0, Q2731="NA"), 0, 1)</f>
        <v>1</v>
      </c>
      <c r="AQ2731">
        <f>IF(OR(S2731&lt;0, S2731="NA"), 0, 1)</f>
        <v>1</v>
      </c>
      <c r="AR2731">
        <f>IFERROR(IF((AF2731-AG2731)&gt;0,1,0),0)</f>
        <v>0</v>
      </c>
      <c r="AS2731">
        <f>IFERROR(IF((S2731-Q2731)&gt;0,1,0),0)</f>
        <v>1</v>
      </c>
      <c r="AT2731">
        <f>IFERROR(IF((AH2731-AI2731)&lt;0,1,0),0)</f>
        <v>0</v>
      </c>
      <c r="AU2731">
        <f>IFERROR(IF((AJ2731-AK2731)&gt;0,1,0),0)</f>
        <v>0</v>
      </c>
      <c r="AV2731">
        <f>IFERROR(IF((AL2731-AM2731)&gt;0,1,0),0)</f>
        <v>0</v>
      </c>
      <c r="AW2731">
        <f>IFERROR(IF((AN2731-AO2731)&gt;0,1,0),0)</f>
        <v>0</v>
      </c>
      <c r="AX2731">
        <f>IFERROR(IF((AC2731-AD2731)&lt;0,1,0),0)</f>
        <v>0</v>
      </c>
      <c r="AY2731">
        <f>SUM(AP2731:AX2731)</f>
        <v>3</v>
      </c>
    </row>
    <row r="2732" spans="1:51" x14ac:dyDescent="0.45">
      <c r="A2732" s="1" t="s">
        <v>408</v>
      </c>
      <c r="B2732" s="2">
        <v>6630538</v>
      </c>
      <c r="C2732" s="3" t="s">
        <v>5337</v>
      </c>
      <c r="D2732" s="5">
        <v>18.079999999999998</v>
      </c>
      <c r="E2732" s="5">
        <v>735.25653952000005</v>
      </c>
      <c r="F2732" s="3" t="s">
        <v>4475</v>
      </c>
      <c r="G2732" s="3" t="s">
        <v>4529</v>
      </c>
      <c r="H2732" s="3" t="s">
        <v>4530</v>
      </c>
      <c r="I2732" s="3" t="s">
        <v>4531</v>
      </c>
      <c r="J2732" s="3" t="s">
        <v>4532</v>
      </c>
      <c r="K2732" s="6">
        <v>2481783</v>
      </c>
      <c r="L2732" s="6">
        <v>2484286</v>
      </c>
      <c r="M2732" s="6">
        <v>245542</v>
      </c>
      <c r="N2732" s="6">
        <v>291118</v>
      </c>
      <c r="O2732" s="6">
        <v>-109842</v>
      </c>
      <c r="P2732" s="6">
        <v>-63953</v>
      </c>
      <c r="Q2732" s="6">
        <v>-760348</v>
      </c>
      <c r="R2732" s="6">
        <v>-574295</v>
      </c>
      <c r="S2732" s="6">
        <v>146433</v>
      </c>
      <c r="T2732" s="6">
        <v>164263</v>
      </c>
      <c r="U2732" s="6">
        <v>3703940</v>
      </c>
      <c r="V2732" s="6">
        <v>3657495</v>
      </c>
      <c r="W2732" s="6">
        <v>6405911</v>
      </c>
      <c r="X2732" s="6">
        <v>6590218</v>
      </c>
      <c r="Y2732" s="6">
        <v>488940</v>
      </c>
      <c r="Z2732" s="6">
        <v>555599</v>
      </c>
      <c r="AA2732" s="6">
        <v>876896</v>
      </c>
      <c r="AB2732" s="6">
        <v>923248</v>
      </c>
      <c r="AC2732" s="6">
        <v>40653346</v>
      </c>
      <c r="AD2732" s="6">
        <v>40619356</v>
      </c>
      <c r="AF2732">
        <f>Q2732/W2732</f>
        <v>-0.1186947492714151</v>
      </c>
      <c r="AG2732">
        <f>R2732/X2732</f>
        <v>-8.7143551245194018E-2</v>
      </c>
      <c r="AH2732">
        <f>U2732/W2732</f>
        <v>0.57820659700080124</v>
      </c>
      <c r="AI2732">
        <f>V2732/X2732</f>
        <v>0.55498846927370238</v>
      </c>
      <c r="AJ2732">
        <f>Y2732/AA2732</f>
        <v>0.55758037441156083</v>
      </c>
      <c r="AK2732">
        <f>Z2732/AB2732</f>
        <v>0.60178738540457166</v>
      </c>
      <c r="AL2732">
        <f>O2732/K2732</f>
        <v>-4.4259308730860029E-2</v>
      </c>
      <c r="AM2732">
        <f>P2732/L2732</f>
        <v>-2.5743010265323718E-2</v>
      </c>
      <c r="AN2732">
        <f>K2732/W2732</f>
        <v>0.38742077434419553</v>
      </c>
      <c r="AO2732">
        <f>L2732/X2732</f>
        <v>0.37696567852535379</v>
      </c>
      <c r="AP2732">
        <f>IF(OR(Q2732&lt;0, Q2732="NA"), 0, 1)</f>
        <v>0</v>
      </c>
      <c r="AQ2732">
        <f>IF(OR(S2732&lt;0, S2732="NA"), 0, 1)</f>
        <v>1</v>
      </c>
      <c r="AR2732">
        <f>IFERROR(IF((AF2732-AG2732)&gt;0,1,0),0)</f>
        <v>0</v>
      </c>
      <c r="AS2732">
        <f>IFERROR(IF((S2732-Q2732)&gt;0,1,0),0)</f>
        <v>1</v>
      </c>
      <c r="AT2732">
        <f>IFERROR(IF((AH2732-AI2732)&lt;0,1,0),0)</f>
        <v>0</v>
      </c>
      <c r="AU2732">
        <f>IFERROR(IF((AJ2732-AK2732)&gt;0,1,0),0)</f>
        <v>0</v>
      </c>
      <c r="AV2732">
        <f>IFERROR(IF((AL2732-AM2732)&gt;0,1,0),0)</f>
        <v>0</v>
      </c>
      <c r="AW2732">
        <f>IFERROR(IF((AN2732-AO2732)&gt;0,1,0),0)</f>
        <v>1</v>
      </c>
      <c r="AX2732">
        <f>IFERROR(IF((AC2732-AD2732)&lt;0,1,0),0)</f>
        <v>0</v>
      </c>
      <c r="AY2732">
        <f>SUM(AP2732:AX2732)</f>
        <v>3</v>
      </c>
    </row>
    <row r="2733" spans="1:51" x14ac:dyDescent="0.45">
      <c r="A2733" s="1" t="s">
        <v>419</v>
      </c>
      <c r="B2733" s="2">
        <v>4092288</v>
      </c>
      <c r="C2733" s="3" t="s">
        <v>5335</v>
      </c>
      <c r="D2733" s="5">
        <v>43.94</v>
      </c>
      <c r="E2733" s="5">
        <v>412.60587134000002</v>
      </c>
      <c r="F2733" s="3" t="s">
        <v>4480</v>
      </c>
      <c r="G2733" s="3" t="s">
        <v>4481</v>
      </c>
      <c r="H2733" s="3" t="s">
        <v>4481</v>
      </c>
      <c r="I2733" s="3" t="s">
        <v>4482</v>
      </c>
      <c r="J2733" s="3" t="s">
        <v>4484</v>
      </c>
      <c r="K2733" s="6">
        <v>97449</v>
      </c>
      <c r="L2733" s="6">
        <v>101375</v>
      </c>
      <c r="M2733" s="6" t="s">
        <v>4474</v>
      </c>
      <c r="N2733" s="6" t="s">
        <v>4474</v>
      </c>
      <c r="O2733" s="6">
        <v>105699</v>
      </c>
      <c r="P2733" s="6">
        <v>93051</v>
      </c>
      <c r="Q2733" s="6">
        <v>45698</v>
      </c>
      <c r="R2733" s="6">
        <v>35659</v>
      </c>
      <c r="S2733" s="6" t="s">
        <v>4474</v>
      </c>
      <c r="T2733" s="6">
        <v>58112</v>
      </c>
      <c r="U2733" s="6" t="s">
        <v>4474</v>
      </c>
      <c r="V2733" s="6" t="s">
        <v>4474</v>
      </c>
      <c r="W2733" s="6">
        <v>1739808</v>
      </c>
      <c r="X2733" s="6">
        <v>1740442</v>
      </c>
      <c r="Y2733" s="6" t="s">
        <v>4474</v>
      </c>
      <c r="Z2733" s="6" t="s">
        <v>4474</v>
      </c>
      <c r="AA2733" s="6" t="s">
        <v>4474</v>
      </c>
      <c r="AB2733" s="6" t="s">
        <v>4474</v>
      </c>
      <c r="AC2733" s="6">
        <v>9390211</v>
      </c>
      <c r="AD2733" s="6">
        <v>9341267</v>
      </c>
      <c r="AF2733">
        <f>Q2733/W2733</f>
        <v>2.6266116720925527E-2</v>
      </c>
      <c r="AG2733">
        <f>R2733/X2733</f>
        <v>2.048847361762127E-2</v>
      </c>
      <c r="AH2733" t="e">
        <f>U2733/W2733</f>
        <v>#VALUE!</v>
      </c>
      <c r="AI2733" t="e">
        <f>V2733/X2733</f>
        <v>#VALUE!</v>
      </c>
      <c r="AJ2733" t="e">
        <f>Y2733/AA2733</f>
        <v>#VALUE!</v>
      </c>
      <c r="AK2733" t="e">
        <f>Z2733/AB2733</f>
        <v>#VALUE!</v>
      </c>
      <c r="AL2733">
        <f>O2733/K2733</f>
        <v>1.084659668134101</v>
      </c>
      <c r="AM2733">
        <f>P2733/L2733</f>
        <v>0.91788902589395804</v>
      </c>
      <c r="AN2733">
        <f>K2733/W2733</f>
        <v>5.6011352976880209E-2</v>
      </c>
      <c r="AO2733">
        <f>L2733/X2733</f>
        <v>5.8246698252512864E-2</v>
      </c>
      <c r="AP2733">
        <f>IF(OR(Q2733&lt;0, Q2733="NA"), 0, 1)</f>
        <v>1</v>
      </c>
      <c r="AQ2733">
        <f>IF(OR(S2733&lt;0, S2733="NA"), 0, 1)</f>
        <v>0</v>
      </c>
      <c r="AR2733">
        <f>IFERROR(IF((AF2733-AG2733)&gt;0,1,0),0)</f>
        <v>1</v>
      </c>
      <c r="AS2733">
        <f>IFERROR(IF((S2733-Q2733)&gt;0,1,0),0)</f>
        <v>0</v>
      </c>
      <c r="AT2733">
        <f>IFERROR(IF((AH2733-AI2733)&lt;0,1,0),0)</f>
        <v>0</v>
      </c>
      <c r="AU2733">
        <f>IFERROR(IF((AJ2733-AK2733)&gt;0,1,0),0)</f>
        <v>0</v>
      </c>
      <c r="AV2733">
        <f>IFERROR(IF((AL2733-AM2733)&gt;0,1,0),0)</f>
        <v>1</v>
      </c>
      <c r="AW2733">
        <f>IFERROR(IF((AN2733-AO2733)&gt;0,1,0),0)</f>
        <v>0</v>
      </c>
      <c r="AX2733">
        <f>IFERROR(IF((AC2733-AD2733)&lt;0,1,0),0)</f>
        <v>0</v>
      </c>
      <c r="AY2733">
        <f>SUM(AP2733:AX2733)</f>
        <v>3</v>
      </c>
    </row>
    <row r="2734" spans="1:51" x14ac:dyDescent="0.45">
      <c r="A2734" s="1" t="s">
        <v>432</v>
      </c>
      <c r="B2734" s="2">
        <v>4004286</v>
      </c>
      <c r="C2734" s="3" t="s">
        <v>5335</v>
      </c>
      <c r="D2734" s="5">
        <v>13.88</v>
      </c>
      <c r="E2734" s="5">
        <v>122.15978156</v>
      </c>
      <c r="F2734" s="3" t="s">
        <v>4475</v>
      </c>
      <c r="G2734" s="3" t="s">
        <v>4548</v>
      </c>
      <c r="H2734" s="3" t="s">
        <v>4810</v>
      </c>
      <c r="I2734" s="3" t="s">
        <v>4811</v>
      </c>
      <c r="J2734" s="3" t="s">
        <v>4812</v>
      </c>
      <c r="K2734" s="6">
        <v>340285</v>
      </c>
      <c r="L2734" s="6">
        <v>351883</v>
      </c>
      <c r="M2734" s="6">
        <v>281</v>
      </c>
      <c r="N2734" s="6">
        <v>1849</v>
      </c>
      <c r="O2734" s="6">
        <v>-9971</v>
      </c>
      <c r="P2734" s="6">
        <v>-8674</v>
      </c>
      <c r="Q2734" s="6">
        <v>-17000</v>
      </c>
      <c r="R2734" s="6">
        <v>-15086</v>
      </c>
      <c r="S2734" s="6">
        <v>6152</v>
      </c>
      <c r="T2734" s="6">
        <v>10392</v>
      </c>
      <c r="U2734" s="6" t="s">
        <v>4474</v>
      </c>
      <c r="V2734" s="6" t="s">
        <v>4474</v>
      </c>
      <c r="W2734" s="6">
        <v>335862</v>
      </c>
      <c r="X2734" s="6">
        <v>345264</v>
      </c>
      <c r="Y2734" s="6">
        <v>137542</v>
      </c>
      <c r="Z2734" s="6">
        <v>143103</v>
      </c>
      <c r="AA2734" s="6">
        <v>73117</v>
      </c>
      <c r="AB2734" s="6">
        <v>70982</v>
      </c>
      <c r="AC2734" s="6">
        <v>8734628</v>
      </c>
      <c r="AD2734" s="6">
        <v>8761332</v>
      </c>
      <c r="AF2734">
        <f>Q2734/W2734</f>
        <v>-5.0616026820539388E-2</v>
      </c>
      <c r="AG2734">
        <f>R2734/X2734</f>
        <v>-4.369410074609574E-2</v>
      </c>
      <c r="AH2734" t="e">
        <f>U2734/W2734</f>
        <v>#VALUE!</v>
      </c>
      <c r="AI2734" t="e">
        <f>V2734/X2734</f>
        <v>#VALUE!</v>
      </c>
      <c r="AJ2734">
        <f>Y2734/AA2734</f>
        <v>1.8811220372827113</v>
      </c>
      <c r="AK2734">
        <f>Z2734/AB2734</f>
        <v>2.0160463216026598</v>
      </c>
      <c r="AL2734">
        <f>O2734/K2734</f>
        <v>-2.9301908694182817E-2</v>
      </c>
      <c r="AM2734">
        <f>P2734/L2734</f>
        <v>-2.4650238857802168E-2</v>
      </c>
      <c r="AN2734">
        <f>K2734/W2734</f>
        <v>1.0131690992133673</v>
      </c>
      <c r="AO2734">
        <f>L2734/X2734</f>
        <v>1.0191708373882016</v>
      </c>
      <c r="AP2734">
        <f>IF(OR(Q2734&lt;0, Q2734="NA"), 0, 1)</f>
        <v>0</v>
      </c>
      <c r="AQ2734">
        <f>IF(OR(S2734&lt;0, S2734="NA"), 0, 1)</f>
        <v>1</v>
      </c>
      <c r="AR2734">
        <f>IFERROR(IF((AF2734-AG2734)&gt;0,1,0),0)</f>
        <v>0</v>
      </c>
      <c r="AS2734">
        <f>IFERROR(IF((S2734-Q2734)&gt;0,1,0),0)</f>
        <v>1</v>
      </c>
      <c r="AT2734">
        <f>IFERROR(IF((AH2734-AI2734)&lt;0,1,0),0)</f>
        <v>0</v>
      </c>
      <c r="AU2734">
        <f>IFERROR(IF((AJ2734-AK2734)&gt;0,1,0),0)</f>
        <v>0</v>
      </c>
      <c r="AV2734">
        <f>IFERROR(IF((AL2734-AM2734)&gt;0,1,0),0)</f>
        <v>0</v>
      </c>
      <c r="AW2734">
        <f>IFERROR(IF((AN2734-AO2734)&gt;0,1,0),0)</f>
        <v>0</v>
      </c>
      <c r="AX2734">
        <f>IFERROR(IF((AC2734-AD2734)&lt;0,1,0),0)</f>
        <v>1</v>
      </c>
      <c r="AY2734">
        <f>SUM(AP2734:AX2734)</f>
        <v>3</v>
      </c>
    </row>
    <row r="2735" spans="1:51" x14ac:dyDescent="0.45">
      <c r="A2735" s="1" t="s">
        <v>440</v>
      </c>
      <c r="B2735" s="2">
        <v>114710474</v>
      </c>
      <c r="C2735" s="3" t="s">
        <v>5338</v>
      </c>
      <c r="D2735" s="5">
        <v>10.75</v>
      </c>
      <c r="E2735" s="5">
        <v>58.496243249999999</v>
      </c>
      <c r="F2735" s="3" t="s">
        <v>4480</v>
      </c>
      <c r="G2735" s="3" t="s">
        <v>4491</v>
      </c>
      <c r="H2735" s="3" t="s">
        <v>4492</v>
      </c>
      <c r="I2735" s="3" t="s">
        <v>4493</v>
      </c>
      <c r="J2735" s="3" t="s">
        <v>4494</v>
      </c>
      <c r="K2735" s="6" t="s">
        <v>4474</v>
      </c>
      <c r="L2735" s="6" t="s">
        <v>4474</v>
      </c>
      <c r="M2735" s="6" t="s">
        <v>4474</v>
      </c>
      <c r="N2735" s="6" t="s">
        <v>4474</v>
      </c>
      <c r="O2735" s="6">
        <v>-21.539000000000001</v>
      </c>
      <c r="P2735" s="6">
        <v>-21.539000000000001</v>
      </c>
      <c r="Q2735" s="6">
        <v>1863.6669999999999</v>
      </c>
      <c r="R2735" s="6">
        <v>1276.287</v>
      </c>
      <c r="S2735" s="6">
        <v>-361.24599999999998</v>
      </c>
      <c r="T2735" s="6">
        <v>-361.17</v>
      </c>
      <c r="U2735" s="6" t="s">
        <v>4474</v>
      </c>
      <c r="V2735" s="6" t="s">
        <v>4474</v>
      </c>
      <c r="W2735" s="6">
        <v>39045.665000000001</v>
      </c>
      <c r="X2735" s="6">
        <v>61930.574000000001</v>
      </c>
      <c r="Y2735" s="6">
        <v>292.29399999999998</v>
      </c>
      <c r="Z2735" s="6">
        <v>355.41300000000001</v>
      </c>
      <c r="AA2735" s="6">
        <v>601</v>
      </c>
      <c r="AB2735" s="6">
        <v>266</v>
      </c>
      <c r="AC2735" s="6">
        <v>5441511</v>
      </c>
      <c r="AD2735" s="6">
        <v>7732500</v>
      </c>
      <c r="AF2735">
        <f>Q2735/W2735</f>
        <v>4.773044587664213E-2</v>
      </c>
      <c r="AG2735">
        <f>R2735/X2735</f>
        <v>2.0608350893050013E-2</v>
      </c>
      <c r="AH2735" t="e">
        <f>U2735/W2735</f>
        <v>#VALUE!</v>
      </c>
      <c r="AI2735" t="e">
        <f>V2735/X2735</f>
        <v>#VALUE!</v>
      </c>
      <c r="AJ2735">
        <f>Y2735/AA2735</f>
        <v>0.48634608985024957</v>
      </c>
      <c r="AK2735">
        <f>Z2735/AB2735</f>
        <v>1.336139097744361</v>
      </c>
      <c r="AL2735" t="e">
        <f>O2735/K2735</f>
        <v>#VALUE!</v>
      </c>
      <c r="AM2735" t="e">
        <f>P2735/L2735</f>
        <v>#VALUE!</v>
      </c>
      <c r="AN2735" t="e">
        <f>K2735/W2735</f>
        <v>#VALUE!</v>
      </c>
      <c r="AO2735" t="e">
        <f>L2735/X2735</f>
        <v>#VALUE!</v>
      </c>
      <c r="AP2735">
        <f>IF(OR(Q2735&lt;0, Q2735="NA"), 0, 1)</f>
        <v>1</v>
      </c>
      <c r="AQ2735">
        <f>IF(OR(S2735&lt;0, S2735="NA"), 0, 1)</f>
        <v>0</v>
      </c>
      <c r="AR2735">
        <f>IFERROR(IF((AF2735-AG2735)&gt;0,1,0),0)</f>
        <v>1</v>
      </c>
      <c r="AS2735">
        <f>IFERROR(IF((S2735-Q2735)&gt;0,1,0),0)</f>
        <v>0</v>
      </c>
      <c r="AT2735">
        <f>IFERROR(IF((AH2735-AI2735)&lt;0,1,0),0)</f>
        <v>0</v>
      </c>
      <c r="AU2735">
        <f>IFERROR(IF((AJ2735-AK2735)&gt;0,1,0),0)</f>
        <v>0</v>
      </c>
      <c r="AV2735">
        <f>IFERROR(IF((AL2735-AM2735)&gt;0,1,0),0)</f>
        <v>0</v>
      </c>
      <c r="AW2735">
        <f>IFERROR(IF((AN2735-AO2735)&gt;0,1,0),0)</f>
        <v>0</v>
      </c>
      <c r="AX2735">
        <f>IFERROR(IF((AC2735-AD2735)&lt;0,1,0),0)</f>
        <v>1</v>
      </c>
      <c r="AY2735">
        <f>SUM(AP2735:AX2735)</f>
        <v>3</v>
      </c>
    </row>
    <row r="2736" spans="1:51" x14ac:dyDescent="0.45">
      <c r="A2736" s="1" t="s">
        <v>444</v>
      </c>
      <c r="B2736" s="2">
        <v>10653429</v>
      </c>
      <c r="C2736" s="3" t="s">
        <v>5335</v>
      </c>
      <c r="D2736" s="5">
        <v>26.39</v>
      </c>
      <c r="E2736" s="5">
        <v>2100.4397677900001</v>
      </c>
      <c r="F2736" s="3" t="s">
        <v>4470</v>
      </c>
      <c r="G2736" s="3" t="s">
        <v>4471</v>
      </c>
      <c r="H2736" s="3" t="s">
        <v>4489</v>
      </c>
      <c r="I2736" s="3" t="s">
        <v>4489</v>
      </c>
      <c r="J2736" s="3" t="s">
        <v>4495</v>
      </c>
      <c r="K2736" s="6">
        <v>349643</v>
      </c>
      <c r="L2736" s="6">
        <v>352567</v>
      </c>
      <c r="M2736" s="6">
        <v>-160829</v>
      </c>
      <c r="N2736" s="6">
        <v>-162880</v>
      </c>
      <c r="O2736" s="6">
        <v>-182673</v>
      </c>
      <c r="P2736" s="6">
        <v>-184436</v>
      </c>
      <c r="Q2736" s="6">
        <v>-143591</v>
      </c>
      <c r="R2736" s="6">
        <v>-143011</v>
      </c>
      <c r="S2736" s="6">
        <v>-135808</v>
      </c>
      <c r="T2736" s="6">
        <v>-137467</v>
      </c>
      <c r="U2736" s="6" t="s">
        <v>4474</v>
      </c>
      <c r="V2736" s="6" t="s">
        <v>4474</v>
      </c>
      <c r="W2736" s="6">
        <v>1171367</v>
      </c>
      <c r="X2736" s="6">
        <v>1261266</v>
      </c>
      <c r="Y2736" s="6">
        <v>945534</v>
      </c>
      <c r="Z2736" s="6">
        <v>1029440</v>
      </c>
      <c r="AA2736" s="6">
        <v>166244</v>
      </c>
      <c r="AB2736" s="6">
        <v>177333</v>
      </c>
      <c r="AC2736" s="6">
        <v>79345517</v>
      </c>
      <c r="AD2736" s="6">
        <v>79027868</v>
      </c>
      <c r="AF2736">
        <f>Q2736/W2736</f>
        <v>-0.12258412606808967</v>
      </c>
      <c r="AG2736">
        <f>R2736/X2736</f>
        <v>-0.113386866846486</v>
      </c>
      <c r="AH2736" t="e">
        <f>U2736/W2736</f>
        <v>#VALUE!</v>
      </c>
      <c r="AI2736" t="e">
        <f>V2736/X2736</f>
        <v>#VALUE!</v>
      </c>
      <c r="AJ2736">
        <f>Y2736/AA2736</f>
        <v>5.6876278241620755</v>
      </c>
      <c r="AK2736">
        <f>Z2736/AB2736</f>
        <v>5.80512369384153</v>
      </c>
      <c r="AL2736">
        <f>O2736/K2736</f>
        <v>-0.52245576202011768</v>
      </c>
      <c r="AM2736">
        <f>P2736/L2736</f>
        <v>-0.5231232645142625</v>
      </c>
      <c r="AN2736">
        <f>K2736/W2736</f>
        <v>0.2984914207076006</v>
      </c>
      <c r="AO2736">
        <f>L2736/X2736</f>
        <v>0.27953421403573869</v>
      </c>
      <c r="AP2736">
        <f>IF(OR(Q2736&lt;0, Q2736="NA"), 0, 1)</f>
        <v>0</v>
      </c>
      <c r="AQ2736">
        <f>IF(OR(S2736&lt;0, S2736="NA"), 0, 1)</f>
        <v>0</v>
      </c>
      <c r="AR2736">
        <f>IFERROR(IF((AF2736-AG2736)&gt;0,1,0),0)</f>
        <v>0</v>
      </c>
      <c r="AS2736">
        <f>IFERROR(IF((S2736-Q2736)&gt;0,1,0),0)</f>
        <v>1</v>
      </c>
      <c r="AT2736">
        <f>IFERROR(IF((AH2736-AI2736)&lt;0,1,0),0)</f>
        <v>0</v>
      </c>
      <c r="AU2736">
        <f>IFERROR(IF((AJ2736-AK2736)&gt;0,1,0),0)</f>
        <v>0</v>
      </c>
      <c r="AV2736">
        <f>IFERROR(IF((AL2736-AM2736)&gt;0,1,0),0)</f>
        <v>1</v>
      </c>
      <c r="AW2736">
        <f>IFERROR(IF((AN2736-AO2736)&gt;0,1,0),0)</f>
        <v>1</v>
      </c>
      <c r="AX2736">
        <f>IFERROR(IF((AC2736-AD2736)&lt;0,1,0),0)</f>
        <v>0</v>
      </c>
      <c r="AY2736">
        <f>SUM(AP2736:AX2736)</f>
        <v>3</v>
      </c>
    </row>
    <row r="2737" spans="1:51" x14ac:dyDescent="0.45">
      <c r="A2737" s="1" t="s">
        <v>455</v>
      </c>
      <c r="B2737" s="2">
        <v>4812663</v>
      </c>
      <c r="C2737" s="3" t="s">
        <v>5336</v>
      </c>
      <c r="D2737" s="5">
        <v>10.69</v>
      </c>
      <c r="E2737" s="5">
        <v>248.18358325</v>
      </c>
      <c r="F2737" s="3" t="s">
        <v>4470</v>
      </c>
      <c r="G2737" s="3" t="s">
        <v>4471</v>
      </c>
      <c r="H2737" s="3" t="s">
        <v>4489</v>
      </c>
      <c r="I2737" s="3" t="s">
        <v>4489</v>
      </c>
      <c r="J2737" s="3" t="s">
        <v>4825</v>
      </c>
      <c r="K2737" s="6" t="s">
        <v>4474</v>
      </c>
      <c r="L2737" s="6" t="s">
        <v>4474</v>
      </c>
      <c r="M2737" s="6">
        <v>-22314</v>
      </c>
      <c r="N2737" s="6">
        <v>-22403</v>
      </c>
      <c r="O2737" s="6">
        <v>-22407</v>
      </c>
      <c r="P2737" s="6">
        <v>-22490</v>
      </c>
      <c r="Q2737" s="6">
        <v>-20856</v>
      </c>
      <c r="R2737" s="6">
        <v>-21751</v>
      </c>
      <c r="S2737" s="6">
        <v>-19412</v>
      </c>
      <c r="T2737" s="6">
        <v>-19403</v>
      </c>
      <c r="U2737" s="6" t="s">
        <v>4474</v>
      </c>
      <c r="V2737" s="6" t="s">
        <v>4474</v>
      </c>
      <c r="W2737" s="6">
        <v>68774</v>
      </c>
      <c r="X2737" s="6">
        <v>52210</v>
      </c>
      <c r="Y2737" s="6">
        <v>68335</v>
      </c>
      <c r="Z2737" s="6">
        <v>51674</v>
      </c>
      <c r="AA2737" s="6">
        <v>4553</v>
      </c>
      <c r="AB2737" s="6">
        <v>4924</v>
      </c>
      <c r="AC2737" s="6">
        <v>17893765</v>
      </c>
      <c r="AD2737" s="6">
        <v>10086119</v>
      </c>
      <c r="AF2737">
        <f>Q2737/W2737</f>
        <v>-0.30325413673772067</v>
      </c>
      <c r="AG2737">
        <f>R2737/X2737</f>
        <v>-0.41660601417352999</v>
      </c>
      <c r="AH2737" t="e">
        <f>U2737/W2737</f>
        <v>#VALUE!</v>
      </c>
      <c r="AI2737" t="e">
        <f>V2737/X2737</f>
        <v>#VALUE!</v>
      </c>
      <c r="AJ2737">
        <f>Y2737/AA2737</f>
        <v>15.008785416209093</v>
      </c>
      <c r="AK2737">
        <f>Z2737/AB2737</f>
        <v>10.494313566206337</v>
      </c>
      <c r="AL2737" t="e">
        <f>O2737/K2737</f>
        <v>#VALUE!</v>
      </c>
      <c r="AM2737" t="e">
        <f>P2737/L2737</f>
        <v>#VALUE!</v>
      </c>
      <c r="AN2737" t="e">
        <f>K2737/W2737</f>
        <v>#VALUE!</v>
      </c>
      <c r="AO2737" t="e">
        <f>L2737/X2737</f>
        <v>#VALUE!</v>
      </c>
      <c r="AP2737">
        <f>IF(OR(Q2737&lt;0, Q2737="NA"), 0, 1)</f>
        <v>0</v>
      </c>
      <c r="AQ2737">
        <f>IF(OR(S2737&lt;0, S2737="NA"), 0, 1)</f>
        <v>0</v>
      </c>
      <c r="AR2737">
        <f>IFERROR(IF((AF2737-AG2737)&gt;0,1,0),0)</f>
        <v>1</v>
      </c>
      <c r="AS2737">
        <f>IFERROR(IF((S2737-Q2737)&gt;0,1,0),0)</f>
        <v>1</v>
      </c>
      <c r="AT2737">
        <f>IFERROR(IF((AH2737-AI2737)&lt;0,1,0),0)</f>
        <v>0</v>
      </c>
      <c r="AU2737">
        <f>IFERROR(IF((AJ2737-AK2737)&gt;0,1,0),0)</f>
        <v>1</v>
      </c>
      <c r="AV2737">
        <f>IFERROR(IF((AL2737-AM2737)&gt;0,1,0),0)</f>
        <v>0</v>
      </c>
      <c r="AW2737">
        <f>IFERROR(IF((AN2737-AO2737)&gt;0,1,0),0)</f>
        <v>0</v>
      </c>
      <c r="AX2737">
        <f>IFERROR(IF((AC2737-AD2737)&lt;0,1,0),0)</f>
        <v>0</v>
      </c>
      <c r="AY2737">
        <f>SUM(AP2737:AX2737)</f>
        <v>3</v>
      </c>
    </row>
    <row r="2738" spans="1:51" x14ac:dyDescent="0.45">
      <c r="A2738" s="1" t="s">
        <v>462</v>
      </c>
      <c r="B2738" s="2">
        <v>4304239</v>
      </c>
      <c r="C2738" s="3" t="s">
        <v>5338</v>
      </c>
      <c r="D2738" s="5">
        <v>9.4</v>
      </c>
      <c r="E2738" s="5">
        <v>142.41376</v>
      </c>
      <c r="F2738" s="3" t="s">
        <v>4480</v>
      </c>
      <c r="G2738" s="3" t="s">
        <v>4491</v>
      </c>
      <c r="H2738" s="3" t="s">
        <v>4491</v>
      </c>
      <c r="I2738" s="3" t="s">
        <v>4831</v>
      </c>
      <c r="J2738" s="3" t="s">
        <v>4832</v>
      </c>
      <c r="K2738" s="6">
        <v>85783</v>
      </c>
      <c r="L2738" s="6">
        <v>61695</v>
      </c>
      <c r="M2738" s="6" t="s">
        <v>4474</v>
      </c>
      <c r="N2738" s="6" t="s">
        <v>4474</v>
      </c>
      <c r="O2738" s="6" t="s">
        <v>4474</v>
      </c>
      <c r="P2738" s="6" t="s">
        <v>4474</v>
      </c>
      <c r="Q2738" s="6">
        <v>-197966</v>
      </c>
      <c r="R2738" s="6">
        <v>-497645</v>
      </c>
      <c r="S2738" s="6">
        <v>-354249</v>
      </c>
      <c r="T2738" s="6">
        <v>-281079</v>
      </c>
      <c r="U2738" s="6">
        <v>518012</v>
      </c>
      <c r="V2738" s="6">
        <v>516394</v>
      </c>
      <c r="W2738" s="6">
        <v>845163</v>
      </c>
      <c r="X2738" s="6">
        <v>957883</v>
      </c>
      <c r="Y2738" s="6">
        <v>716345</v>
      </c>
      <c r="Z2738" s="6">
        <v>807906</v>
      </c>
      <c r="AA2738" s="6">
        <v>287330</v>
      </c>
      <c r="AB2738" s="6">
        <v>332867</v>
      </c>
      <c r="AC2738" s="6">
        <v>15136272</v>
      </c>
      <c r="AD2738" s="6">
        <v>15110943</v>
      </c>
      <c r="AF2738">
        <f>Q2738/W2738</f>
        <v>-0.23423410632031927</v>
      </c>
      <c r="AG2738">
        <f>R2738/X2738</f>
        <v>-0.51952587111369553</v>
      </c>
      <c r="AH2738">
        <f>U2738/W2738</f>
        <v>0.61291372196842497</v>
      </c>
      <c r="AI2738">
        <f>V2738/X2738</f>
        <v>0.53909924280940369</v>
      </c>
      <c r="AJ2738">
        <f>Y2738/AA2738</f>
        <v>2.4931089687815402</v>
      </c>
      <c r="AK2738">
        <f>Z2738/AB2738</f>
        <v>2.4271135318310315</v>
      </c>
      <c r="AL2738" t="e">
        <f>O2738/K2738</f>
        <v>#VALUE!</v>
      </c>
      <c r="AM2738" t="e">
        <f>P2738/L2738</f>
        <v>#VALUE!</v>
      </c>
      <c r="AN2738">
        <f>K2738/W2738</f>
        <v>0.10149876414372139</v>
      </c>
      <c r="AO2738">
        <f>L2738/X2738</f>
        <v>6.4407657302614205E-2</v>
      </c>
      <c r="AP2738">
        <f>IF(OR(Q2738&lt;0, Q2738="NA"), 0, 1)</f>
        <v>0</v>
      </c>
      <c r="AQ2738">
        <f>IF(OR(S2738&lt;0, S2738="NA"), 0, 1)</f>
        <v>0</v>
      </c>
      <c r="AR2738">
        <f>IFERROR(IF((AF2738-AG2738)&gt;0,1,0),0)</f>
        <v>1</v>
      </c>
      <c r="AS2738">
        <f>IFERROR(IF((S2738-Q2738)&gt;0,1,0),0)</f>
        <v>0</v>
      </c>
      <c r="AT2738">
        <f>IFERROR(IF((AH2738-AI2738)&lt;0,1,0),0)</f>
        <v>0</v>
      </c>
      <c r="AU2738">
        <f>IFERROR(IF((AJ2738-AK2738)&gt;0,1,0),0)</f>
        <v>1</v>
      </c>
      <c r="AV2738">
        <f>IFERROR(IF((AL2738-AM2738)&gt;0,1,0),0)</f>
        <v>0</v>
      </c>
      <c r="AW2738">
        <f>IFERROR(IF((AN2738-AO2738)&gt;0,1,0),0)</f>
        <v>1</v>
      </c>
      <c r="AX2738">
        <f>IFERROR(IF((AC2738-AD2738)&lt;0,1,0),0)</f>
        <v>0</v>
      </c>
      <c r="AY2738">
        <f>SUM(AP2738:AX2738)</f>
        <v>3</v>
      </c>
    </row>
    <row r="2739" spans="1:51" x14ac:dyDescent="0.45">
      <c r="A2739" s="1" t="s">
        <v>468</v>
      </c>
      <c r="B2739" s="2">
        <v>4996548</v>
      </c>
      <c r="C2739" s="3" t="s">
        <v>5337</v>
      </c>
      <c r="D2739" s="5">
        <v>5.08</v>
      </c>
      <c r="E2739" s="5">
        <v>56.001986039999998</v>
      </c>
      <c r="F2739" s="3" t="s">
        <v>4485</v>
      </c>
      <c r="G2739" s="3" t="s">
        <v>4517</v>
      </c>
      <c r="H2739" s="3" t="s">
        <v>4640</v>
      </c>
      <c r="I2739" s="3" t="s">
        <v>4641</v>
      </c>
      <c r="J2739" s="3" t="s">
        <v>4715</v>
      </c>
      <c r="K2739" s="6">
        <v>281656</v>
      </c>
      <c r="L2739" s="6">
        <v>293954</v>
      </c>
      <c r="M2739" s="6">
        <v>12095</v>
      </c>
      <c r="N2739" s="6">
        <v>17226</v>
      </c>
      <c r="O2739" s="6">
        <v>4333</v>
      </c>
      <c r="P2739" s="6">
        <v>9278</v>
      </c>
      <c r="Q2739" s="6">
        <v>-1358</v>
      </c>
      <c r="R2739" s="6">
        <v>2086</v>
      </c>
      <c r="S2739" s="6">
        <v>26538</v>
      </c>
      <c r="T2739" s="6">
        <v>22554</v>
      </c>
      <c r="U2739" s="6">
        <v>41161</v>
      </c>
      <c r="V2739" s="6">
        <v>43262</v>
      </c>
      <c r="W2739" s="6">
        <v>157335</v>
      </c>
      <c r="X2739" s="6">
        <v>159754</v>
      </c>
      <c r="Y2739" s="6">
        <v>51451</v>
      </c>
      <c r="Z2739" s="6">
        <v>52942</v>
      </c>
      <c r="AA2739" s="6">
        <v>29414</v>
      </c>
      <c r="AB2739" s="6">
        <v>26217</v>
      </c>
      <c r="AC2739" s="6">
        <v>11006696</v>
      </c>
      <c r="AD2739" s="6">
        <v>10956137</v>
      </c>
      <c r="AF2739">
        <f>Q2739/W2739</f>
        <v>-8.6312644993167438E-3</v>
      </c>
      <c r="AG2739">
        <f>R2739/X2739</f>
        <v>1.3057576023135571E-2</v>
      </c>
      <c r="AH2739">
        <f>U2739/W2739</f>
        <v>0.26161375409158799</v>
      </c>
      <c r="AI2739">
        <f>V2739/X2739</f>
        <v>0.27080386093618941</v>
      </c>
      <c r="AJ2739">
        <f>Y2739/AA2739</f>
        <v>1.7492010607193853</v>
      </c>
      <c r="AK2739">
        <f>Z2739/AB2739</f>
        <v>2.0193767402830223</v>
      </c>
      <c r="AL2739">
        <f>O2739/K2739</f>
        <v>1.5384014542562559E-2</v>
      </c>
      <c r="AM2739">
        <f>P2739/L2739</f>
        <v>3.1562761520510012E-2</v>
      </c>
      <c r="AN2739">
        <f>K2739/W2739</f>
        <v>1.7901674770394382</v>
      </c>
      <c r="AO2739">
        <f>L2739/X2739</f>
        <v>1.8400415639045031</v>
      </c>
      <c r="AP2739">
        <f>IF(OR(Q2739&lt;0, Q2739="NA"), 0, 1)</f>
        <v>0</v>
      </c>
      <c r="AQ2739">
        <f>IF(OR(S2739&lt;0, S2739="NA"), 0, 1)</f>
        <v>1</v>
      </c>
      <c r="AR2739">
        <f>IFERROR(IF((AF2739-AG2739)&gt;0,1,0),0)</f>
        <v>0</v>
      </c>
      <c r="AS2739">
        <f>IFERROR(IF((S2739-Q2739)&gt;0,1,0),0)</f>
        <v>1</v>
      </c>
      <c r="AT2739">
        <f>IFERROR(IF((AH2739-AI2739)&lt;0,1,0),0)</f>
        <v>1</v>
      </c>
      <c r="AU2739">
        <f>IFERROR(IF((AJ2739-AK2739)&gt;0,1,0),0)</f>
        <v>0</v>
      </c>
      <c r="AV2739">
        <f>IFERROR(IF((AL2739-AM2739)&gt;0,1,0),0)</f>
        <v>0</v>
      </c>
      <c r="AW2739">
        <f>IFERROR(IF((AN2739-AO2739)&gt;0,1,0),0)</f>
        <v>0</v>
      </c>
      <c r="AX2739">
        <f>IFERROR(IF((AC2739-AD2739)&lt;0,1,0),0)</f>
        <v>0</v>
      </c>
      <c r="AY2739">
        <f>SUM(AP2739:AX2739)</f>
        <v>3</v>
      </c>
    </row>
    <row r="2740" spans="1:51" x14ac:dyDescent="0.45">
      <c r="A2740" s="1" t="s">
        <v>469</v>
      </c>
      <c r="B2740" s="2">
        <v>20762399</v>
      </c>
      <c r="C2740" s="3" t="s">
        <v>5338</v>
      </c>
      <c r="D2740" s="5">
        <v>11.92</v>
      </c>
      <c r="E2740" s="5">
        <v>648.63417847999995</v>
      </c>
      <c r="F2740" s="3" t="s">
        <v>4470</v>
      </c>
      <c r="G2740" s="3" t="s">
        <v>4471</v>
      </c>
      <c r="H2740" s="3" t="s">
        <v>4489</v>
      </c>
      <c r="I2740" s="3" t="s">
        <v>4489</v>
      </c>
      <c r="J2740" s="3" t="s">
        <v>4544</v>
      </c>
      <c r="K2740" s="6" t="s">
        <v>4474</v>
      </c>
      <c r="L2740" s="6" t="s">
        <v>4474</v>
      </c>
      <c r="M2740" s="6">
        <v>-69384</v>
      </c>
      <c r="N2740" s="6">
        <v>-58299</v>
      </c>
      <c r="O2740" s="6">
        <v>-69439</v>
      </c>
      <c r="P2740" s="6">
        <v>-58341</v>
      </c>
      <c r="Q2740" s="6">
        <v>-59478</v>
      </c>
      <c r="R2740" s="6">
        <v>-64842</v>
      </c>
      <c r="S2740" s="6">
        <v>-52755</v>
      </c>
      <c r="T2740" s="6">
        <v>-46063</v>
      </c>
      <c r="U2740" s="6" t="s">
        <v>4474</v>
      </c>
      <c r="V2740" s="6" t="s">
        <v>4474</v>
      </c>
      <c r="W2740" s="6">
        <v>524173</v>
      </c>
      <c r="X2740" s="6">
        <v>208784</v>
      </c>
      <c r="Y2740" s="6">
        <v>521514</v>
      </c>
      <c r="Z2740" s="6">
        <v>206077</v>
      </c>
      <c r="AA2740" s="6">
        <v>14481</v>
      </c>
      <c r="AB2740" s="6">
        <v>16066</v>
      </c>
      <c r="AC2740" s="6">
        <v>54409708</v>
      </c>
      <c r="AD2740" s="6">
        <v>1023564</v>
      </c>
      <c r="AF2740">
        <f>Q2740/W2740</f>
        <v>-0.1134701711076305</v>
      </c>
      <c r="AG2740">
        <f>R2740/X2740</f>
        <v>-0.31056977546172121</v>
      </c>
      <c r="AH2740" t="e">
        <f>U2740/W2740</f>
        <v>#VALUE!</v>
      </c>
      <c r="AI2740" t="e">
        <f>V2740/X2740</f>
        <v>#VALUE!</v>
      </c>
      <c r="AJ2740">
        <f>Y2740/AA2740</f>
        <v>36.01367308887508</v>
      </c>
      <c r="AK2740">
        <f>Z2740/AB2740</f>
        <v>12.826901531183866</v>
      </c>
      <c r="AL2740" t="e">
        <f>O2740/K2740</f>
        <v>#VALUE!</v>
      </c>
      <c r="AM2740" t="e">
        <f>P2740/L2740</f>
        <v>#VALUE!</v>
      </c>
      <c r="AN2740" t="e">
        <f>K2740/W2740</f>
        <v>#VALUE!</v>
      </c>
      <c r="AO2740" t="e">
        <f>L2740/X2740</f>
        <v>#VALUE!</v>
      </c>
      <c r="AP2740">
        <f>IF(OR(Q2740&lt;0, Q2740="NA"), 0, 1)</f>
        <v>0</v>
      </c>
      <c r="AQ2740">
        <f>IF(OR(S2740&lt;0, S2740="NA"), 0, 1)</f>
        <v>0</v>
      </c>
      <c r="AR2740">
        <f>IFERROR(IF((AF2740-AG2740)&gt;0,1,0),0)</f>
        <v>1</v>
      </c>
      <c r="AS2740">
        <f>IFERROR(IF((S2740-Q2740)&gt;0,1,0),0)</f>
        <v>1</v>
      </c>
      <c r="AT2740">
        <f>IFERROR(IF((AH2740-AI2740)&lt;0,1,0),0)</f>
        <v>0</v>
      </c>
      <c r="AU2740">
        <f>IFERROR(IF((AJ2740-AK2740)&gt;0,1,0),0)</f>
        <v>1</v>
      </c>
      <c r="AV2740">
        <f>IFERROR(IF((AL2740-AM2740)&gt;0,1,0),0)</f>
        <v>0</v>
      </c>
      <c r="AW2740">
        <f>IFERROR(IF((AN2740-AO2740)&gt;0,1,0),0)</f>
        <v>0</v>
      </c>
      <c r="AX2740">
        <f>IFERROR(IF((AC2740-AD2740)&lt;0,1,0),0)</f>
        <v>0</v>
      </c>
      <c r="AY2740">
        <f>SUM(AP2740:AX2740)</f>
        <v>3</v>
      </c>
    </row>
    <row r="2741" spans="1:51" x14ac:dyDescent="0.45">
      <c r="A2741" s="1" t="s">
        <v>475</v>
      </c>
      <c r="B2741" s="2">
        <v>119020271</v>
      </c>
      <c r="C2741" s="3" t="s">
        <v>5335</v>
      </c>
      <c r="D2741" s="7">
        <v>8.18</v>
      </c>
      <c r="E2741" s="5">
        <v>559.18329487999995</v>
      </c>
      <c r="F2741" s="3" t="s">
        <v>4485</v>
      </c>
      <c r="G2741" s="3" t="s">
        <v>4607</v>
      </c>
      <c r="H2741" s="3" t="s">
        <v>4608</v>
      </c>
      <c r="I2741" s="3" t="s">
        <v>4608</v>
      </c>
      <c r="J2741" s="3" t="s">
        <v>4609</v>
      </c>
      <c r="K2741" s="6">
        <v>645973.67669260025</v>
      </c>
      <c r="L2741" s="6">
        <v>649624.54499457264</v>
      </c>
      <c r="M2741" s="6">
        <v>19785.206141468749</v>
      </c>
      <c r="N2741" s="6">
        <v>15718.325435223649</v>
      </c>
      <c r="O2741" s="6">
        <v>19352.206866178869</v>
      </c>
      <c r="P2741" s="6">
        <v>15203.456318453067</v>
      </c>
      <c r="Q2741" s="6">
        <v>4552.6027074496742</v>
      </c>
      <c r="R2741" s="6">
        <v>6033.3022268587029</v>
      </c>
      <c r="S2741" s="6" t="s">
        <v>4474</v>
      </c>
      <c r="T2741" s="6">
        <v>11949.034824847524</v>
      </c>
      <c r="U2741" s="6" t="s">
        <v>4474</v>
      </c>
      <c r="V2741" s="6" t="s">
        <v>4474</v>
      </c>
      <c r="W2741" s="6">
        <v>132131.72713664552</v>
      </c>
      <c r="X2741" s="6">
        <v>139392.4507011243</v>
      </c>
      <c r="Y2741" s="6">
        <v>85577.304155677528</v>
      </c>
      <c r="Z2741" s="6">
        <v>122812.20327787641</v>
      </c>
      <c r="AA2741" s="6">
        <v>64637.39396963433</v>
      </c>
      <c r="AB2741" s="6">
        <v>75530.831578802521</v>
      </c>
      <c r="AC2741" s="6">
        <v>24000000</v>
      </c>
      <c r="AD2741" s="6">
        <v>24000000</v>
      </c>
      <c r="AF2741">
        <f>Q2741/W2741</f>
        <v>3.4455030643333287E-2</v>
      </c>
      <c r="AG2741">
        <f>R2741/X2741</f>
        <v>4.3282847790623143E-2</v>
      </c>
      <c r="AH2741" t="e">
        <f>U2741/W2741</f>
        <v>#VALUE!</v>
      </c>
      <c r="AI2741" t="e">
        <f>V2741/X2741</f>
        <v>#VALUE!</v>
      </c>
      <c r="AJ2741">
        <f>Y2741/AA2741</f>
        <v>1.3239596911329756</v>
      </c>
      <c r="AK2741">
        <f>Z2741/AB2741</f>
        <v>1.6259877021179687</v>
      </c>
      <c r="AL2741">
        <f>O2741/K2741</f>
        <v>2.9958197314266122E-2</v>
      </c>
      <c r="AM2741">
        <f>P2741/L2741</f>
        <v>2.3403451171291698E-2</v>
      </c>
      <c r="AN2741">
        <f>K2741/W2741</f>
        <v>4.8888612197171932</v>
      </c>
      <c r="AO2741">
        <f>L2741/X2741</f>
        <v>4.6603997686176912</v>
      </c>
      <c r="AP2741">
        <f>IF(OR(Q2741&lt;0, Q2741="NA"), 0, 1)</f>
        <v>1</v>
      </c>
      <c r="AQ2741">
        <f>IF(OR(S2741&lt;0, S2741="NA"), 0, 1)</f>
        <v>0</v>
      </c>
      <c r="AR2741">
        <f>IFERROR(IF((AF2741-AG2741)&gt;0,1,0),0)</f>
        <v>0</v>
      </c>
      <c r="AS2741">
        <f>IFERROR(IF((S2741-Q2741)&gt;0,1,0),0)</f>
        <v>0</v>
      </c>
      <c r="AT2741">
        <f>IFERROR(IF((AH2741-AI2741)&lt;0,1,0),0)</f>
        <v>0</v>
      </c>
      <c r="AU2741">
        <f>IFERROR(IF((AJ2741-AK2741)&gt;0,1,0),0)</f>
        <v>0</v>
      </c>
      <c r="AV2741">
        <f>IFERROR(IF((AL2741-AM2741)&gt;0,1,0),0)</f>
        <v>1</v>
      </c>
      <c r="AW2741">
        <f>IFERROR(IF((AN2741-AO2741)&gt;0,1,0),0)</f>
        <v>1</v>
      </c>
      <c r="AX2741">
        <f>IFERROR(IF((AC2741-AD2741)&lt;0,1,0),0)</f>
        <v>0</v>
      </c>
      <c r="AY2741">
        <f>SUM(AP2741:AX2741)</f>
        <v>3</v>
      </c>
    </row>
    <row r="2742" spans="1:51" x14ac:dyDescent="0.45">
      <c r="A2742" s="1" t="s">
        <v>494</v>
      </c>
      <c r="B2742" s="2">
        <v>4627052</v>
      </c>
      <c r="C2742" s="3" t="s">
        <v>5337</v>
      </c>
      <c r="D2742" s="5">
        <v>25.56</v>
      </c>
      <c r="E2742" s="5">
        <v>2156.91385356</v>
      </c>
      <c r="F2742" s="3" t="s">
        <v>4654</v>
      </c>
      <c r="G2742" s="3" t="s">
        <v>4654</v>
      </c>
      <c r="H2742" s="3" t="s">
        <v>4655</v>
      </c>
      <c r="I2742" s="3" t="s">
        <v>4717</v>
      </c>
      <c r="J2742" s="3" t="s">
        <v>4842</v>
      </c>
      <c r="K2742" s="6">
        <v>624576</v>
      </c>
      <c r="L2742" s="6">
        <v>668837</v>
      </c>
      <c r="M2742" s="6">
        <v>219788</v>
      </c>
      <c r="N2742" s="6">
        <v>230383</v>
      </c>
      <c r="O2742" s="6">
        <v>-42361</v>
      </c>
      <c r="P2742" s="6">
        <v>-26668</v>
      </c>
      <c r="Q2742" s="6">
        <v>-47873</v>
      </c>
      <c r="R2742" s="6">
        <v>-42178</v>
      </c>
      <c r="S2742" s="6">
        <v>82421</v>
      </c>
      <c r="T2742" s="6">
        <v>51934</v>
      </c>
      <c r="U2742" s="6">
        <v>190000</v>
      </c>
      <c r="V2742" s="6">
        <v>410000</v>
      </c>
      <c r="W2742" s="6">
        <v>2267557</v>
      </c>
      <c r="X2742" s="6">
        <v>2247510</v>
      </c>
      <c r="Y2742" s="6">
        <v>125732</v>
      </c>
      <c r="Z2742" s="6">
        <v>120971</v>
      </c>
      <c r="AA2742" s="6">
        <v>138997</v>
      </c>
      <c r="AB2742" s="6">
        <v>117023</v>
      </c>
      <c r="AC2742" s="6">
        <v>83685298</v>
      </c>
      <c r="AD2742" s="6">
        <v>66140017</v>
      </c>
      <c r="AF2742">
        <f>Q2742/W2742</f>
        <v>-2.1112148448749028E-2</v>
      </c>
      <c r="AG2742">
        <f>R2742/X2742</f>
        <v>-1.8766546088782698E-2</v>
      </c>
      <c r="AH2742">
        <f>U2742/W2742</f>
        <v>8.3790616950312605E-2</v>
      </c>
      <c r="AI2742">
        <f>V2742/X2742</f>
        <v>0.18242410489830968</v>
      </c>
      <c r="AJ2742">
        <f>Y2742/AA2742</f>
        <v>0.90456628560328645</v>
      </c>
      <c r="AK2742">
        <f>Z2742/AB2742</f>
        <v>1.0337369576920776</v>
      </c>
      <c r="AL2742">
        <f>O2742/K2742</f>
        <v>-6.782361153806743E-2</v>
      </c>
      <c r="AM2742">
        <f>P2742/L2742</f>
        <v>-3.987219606570809E-2</v>
      </c>
      <c r="AN2742">
        <f>K2742/W2742</f>
        <v>0.27544004406504446</v>
      </c>
      <c r="AO2742">
        <f>L2742/X2742</f>
        <v>0.29759022206797747</v>
      </c>
      <c r="AP2742">
        <f>IF(OR(Q2742&lt;0, Q2742="NA"), 0, 1)</f>
        <v>0</v>
      </c>
      <c r="AQ2742">
        <f>IF(OR(S2742&lt;0, S2742="NA"), 0, 1)</f>
        <v>1</v>
      </c>
      <c r="AR2742">
        <f>IFERROR(IF((AF2742-AG2742)&gt;0,1,0),0)</f>
        <v>0</v>
      </c>
      <c r="AS2742">
        <f>IFERROR(IF((S2742-Q2742)&gt;0,1,0),0)</f>
        <v>1</v>
      </c>
      <c r="AT2742">
        <f>IFERROR(IF((AH2742-AI2742)&lt;0,1,0),0)</f>
        <v>1</v>
      </c>
      <c r="AU2742">
        <f>IFERROR(IF((AJ2742-AK2742)&gt;0,1,0),0)</f>
        <v>0</v>
      </c>
      <c r="AV2742">
        <f>IFERROR(IF((AL2742-AM2742)&gt;0,1,0),0)</f>
        <v>0</v>
      </c>
      <c r="AW2742">
        <f>IFERROR(IF((AN2742-AO2742)&gt;0,1,0),0)</f>
        <v>0</v>
      </c>
      <c r="AX2742">
        <f>IFERROR(IF((AC2742-AD2742)&lt;0,1,0),0)</f>
        <v>0</v>
      </c>
      <c r="AY2742">
        <f>SUM(AP2742:AX2742)</f>
        <v>3</v>
      </c>
    </row>
    <row r="2743" spans="1:51" x14ac:dyDescent="0.45">
      <c r="A2743" s="1" t="s">
        <v>507</v>
      </c>
      <c r="B2743" s="2">
        <v>5722028</v>
      </c>
      <c r="C2743" s="3" t="s">
        <v>5337</v>
      </c>
      <c r="D2743" s="5">
        <v>13.27</v>
      </c>
      <c r="E2743" s="5">
        <v>355.34871777000001</v>
      </c>
      <c r="F2743" s="3" t="s">
        <v>4480</v>
      </c>
      <c r="G2743" s="3" t="s">
        <v>4491</v>
      </c>
      <c r="H2743" s="3" t="s">
        <v>4492</v>
      </c>
      <c r="I2743" s="3" t="s">
        <v>4493</v>
      </c>
      <c r="J2743" s="3"/>
      <c r="K2743" s="6">
        <v>13744.157999999999</v>
      </c>
      <c r="L2743" s="6">
        <v>14167.563</v>
      </c>
      <c r="M2743" s="6" t="s">
        <v>4474</v>
      </c>
      <c r="N2743" s="6" t="s">
        <v>4474</v>
      </c>
      <c r="O2743" s="6">
        <v>9481.4529999999995</v>
      </c>
      <c r="P2743" s="6">
        <v>9946.0429999999997</v>
      </c>
      <c r="Q2743" s="6">
        <v>54976.743000000002</v>
      </c>
      <c r="R2743" s="6">
        <v>36692.707000000002</v>
      </c>
      <c r="S2743" s="6">
        <v>26748.038</v>
      </c>
      <c r="T2743" s="6">
        <v>28104.089</v>
      </c>
      <c r="U2743" s="6" t="s">
        <v>4474</v>
      </c>
      <c r="V2743" s="6" t="s">
        <v>4474</v>
      </c>
      <c r="W2743" s="6">
        <v>412432.07699999999</v>
      </c>
      <c r="X2743" s="6">
        <v>412432.07699999999</v>
      </c>
      <c r="Y2743" s="6">
        <v>1194.443</v>
      </c>
      <c r="Z2743" s="6">
        <v>1194.443</v>
      </c>
      <c r="AA2743" s="6">
        <v>3759</v>
      </c>
      <c r="AB2743" s="6">
        <v>3759</v>
      </c>
      <c r="AC2743" s="6">
        <v>27464975</v>
      </c>
      <c r="AD2743" s="6">
        <v>27464975</v>
      </c>
      <c r="AF2743">
        <f>Q2743/W2743</f>
        <v>0.13329890196683222</v>
      </c>
      <c r="AG2743">
        <f>R2743/X2743</f>
        <v>8.896666638274113E-2</v>
      </c>
      <c r="AH2743" t="e">
        <f>U2743/W2743</f>
        <v>#VALUE!</v>
      </c>
      <c r="AI2743" t="e">
        <f>V2743/X2743</f>
        <v>#VALUE!</v>
      </c>
      <c r="AJ2743">
        <f>Y2743/AA2743</f>
        <v>0.31775552008512903</v>
      </c>
      <c r="AK2743">
        <f>Z2743/AB2743</f>
        <v>0.31775552008512903</v>
      </c>
      <c r="AL2743">
        <f>O2743/K2743</f>
        <v>0.68985331804247307</v>
      </c>
      <c r="AM2743">
        <f>P2743/L2743</f>
        <v>0.70202920572860694</v>
      </c>
      <c r="AN2743">
        <f>K2743/W2743</f>
        <v>3.332465820790171E-2</v>
      </c>
      <c r="AO2743">
        <f>L2743/X2743</f>
        <v>3.4351263614250838E-2</v>
      </c>
      <c r="AP2743">
        <f>IF(OR(Q2743&lt;0, Q2743="NA"), 0, 1)</f>
        <v>1</v>
      </c>
      <c r="AQ2743">
        <f>IF(OR(S2743&lt;0, S2743="NA"), 0, 1)</f>
        <v>1</v>
      </c>
      <c r="AR2743">
        <f>IFERROR(IF((AF2743-AG2743)&gt;0,1,0),0)</f>
        <v>1</v>
      </c>
      <c r="AS2743">
        <f>IFERROR(IF((S2743-Q2743)&gt;0,1,0),0)</f>
        <v>0</v>
      </c>
      <c r="AT2743">
        <f>IFERROR(IF((AH2743-AI2743)&lt;0,1,0),0)</f>
        <v>0</v>
      </c>
      <c r="AU2743">
        <f>IFERROR(IF((AJ2743-AK2743)&gt;0,1,0),0)</f>
        <v>0</v>
      </c>
      <c r="AV2743">
        <f>IFERROR(IF((AL2743-AM2743)&gt;0,1,0),0)</f>
        <v>0</v>
      </c>
      <c r="AW2743">
        <f>IFERROR(IF((AN2743-AO2743)&gt;0,1,0),0)</f>
        <v>0</v>
      </c>
      <c r="AX2743">
        <f>IFERROR(IF((AC2743-AD2743)&lt;0,1,0),0)</f>
        <v>0</v>
      </c>
      <c r="AY2743">
        <f>SUM(AP2743:AX2743)</f>
        <v>3</v>
      </c>
    </row>
    <row r="2744" spans="1:51" x14ac:dyDescent="0.45">
      <c r="A2744" s="1" t="s">
        <v>508</v>
      </c>
      <c r="B2744" s="2">
        <v>5721886</v>
      </c>
      <c r="C2744" s="3" t="s">
        <v>5337</v>
      </c>
      <c r="D2744" s="5">
        <v>20.92</v>
      </c>
      <c r="E2744" s="5">
        <v>900.46472724</v>
      </c>
      <c r="F2744" s="3" t="s">
        <v>4480</v>
      </c>
      <c r="G2744" s="3" t="s">
        <v>4491</v>
      </c>
      <c r="H2744" s="3" t="s">
        <v>4492</v>
      </c>
      <c r="I2744" s="3" t="s">
        <v>4493</v>
      </c>
      <c r="J2744" s="3"/>
      <c r="K2744" s="6">
        <v>10437.73</v>
      </c>
      <c r="L2744" s="6">
        <v>10341.502</v>
      </c>
      <c r="M2744" s="6" t="s">
        <v>4474</v>
      </c>
      <c r="N2744" s="6" t="s">
        <v>4474</v>
      </c>
      <c r="O2744" s="6">
        <v>2567.7310000000002</v>
      </c>
      <c r="P2744" s="6">
        <v>2720.752</v>
      </c>
      <c r="Q2744" s="6">
        <v>145235.91500000001</v>
      </c>
      <c r="R2744" s="6">
        <v>148721.67300000001</v>
      </c>
      <c r="S2744" s="6">
        <v>52338.201999999997</v>
      </c>
      <c r="T2744" s="6">
        <v>53442.743000000002</v>
      </c>
      <c r="U2744" s="6" t="s">
        <v>4474</v>
      </c>
      <c r="V2744" s="6" t="s">
        <v>4474</v>
      </c>
      <c r="W2744" s="6">
        <v>955999.51899999997</v>
      </c>
      <c r="X2744" s="6">
        <v>955999.51899999997</v>
      </c>
      <c r="Y2744" s="6">
        <v>309.11700000000002</v>
      </c>
      <c r="Z2744" s="6">
        <v>309.11700000000002</v>
      </c>
      <c r="AA2744" s="6">
        <v>16535</v>
      </c>
      <c r="AB2744" s="6">
        <v>16535</v>
      </c>
      <c r="AC2744" s="6">
        <v>44146919</v>
      </c>
      <c r="AD2744" s="6">
        <v>44146919</v>
      </c>
      <c r="AF2744">
        <f>Q2744/W2744</f>
        <v>0.15192048961689908</v>
      </c>
      <c r="AG2744">
        <f>R2744/X2744</f>
        <v>0.15556668182800626</v>
      </c>
      <c r="AH2744" t="e">
        <f>U2744/W2744</f>
        <v>#VALUE!</v>
      </c>
      <c r="AI2744" t="e">
        <f>V2744/X2744</f>
        <v>#VALUE!</v>
      </c>
      <c r="AJ2744">
        <f>Y2744/AA2744</f>
        <v>1.8694708194738435E-2</v>
      </c>
      <c r="AK2744">
        <f>Z2744/AB2744</f>
        <v>1.8694708194738435E-2</v>
      </c>
      <c r="AL2744">
        <f>O2744/K2744</f>
        <v>0.2460047347459649</v>
      </c>
      <c r="AM2744">
        <f>P2744/L2744</f>
        <v>0.26309060327987172</v>
      </c>
      <c r="AN2744">
        <f>K2744/W2744</f>
        <v>1.0918133108391239E-2</v>
      </c>
      <c r="AO2744">
        <f>L2744/X2744</f>
        <v>1.0817476153981204E-2</v>
      </c>
      <c r="AP2744">
        <f>IF(OR(Q2744&lt;0, Q2744="NA"), 0, 1)</f>
        <v>1</v>
      </c>
      <c r="AQ2744">
        <f>IF(OR(S2744&lt;0, S2744="NA"), 0, 1)</f>
        <v>1</v>
      </c>
      <c r="AR2744">
        <f>IFERROR(IF((AF2744-AG2744)&gt;0,1,0),0)</f>
        <v>0</v>
      </c>
      <c r="AS2744">
        <f>IFERROR(IF((S2744-Q2744)&gt;0,1,0),0)</f>
        <v>0</v>
      </c>
      <c r="AT2744">
        <f>IFERROR(IF((AH2744-AI2744)&lt;0,1,0),0)</f>
        <v>0</v>
      </c>
      <c r="AU2744">
        <f>IFERROR(IF((AJ2744-AK2744)&gt;0,1,0),0)</f>
        <v>0</v>
      </c>
      <c r="AV2744">
        <f>IFERROR(IF((AL2744-AM2744)&gt;0,1,0),0)</f>
        <v>0</v>
      </c>
      <c r="AW2744">
        <f>IFERROR(IF((AN2744-AO2744)&gt;0,1,0),0)</f>
        <v>1</v>
      </c>
      <c r="AX2744">
        <f>IFERROR(IF((AC2744-AD2744)&lt;0,1,0),0)</f>
        <v>0</v>
      </c>
      <c r="AY2744">
        <f>SUM(AP2744:AX2744)</f>
        <v>3</v>
      </c>
    </row>
    <row r="2745" spans="1:51" x14ac:dyDescent="0.45">
      <c r="A2745" s="1" t="s">
        <v>521</v>
      </c>
      <c r="B2745" s="2">
        <v>5721643</v>
      </c>
      <c r="C2745" s="3" t="s">
        <v>5337</v>
      </c>
      <c r="D2745" s="5">
        <v>13.04</v>
      </c>
      <c r="E2745" s="5">
        <v>459.42784888</v>
      </c>
      <c r="F2745" s="3" t="s">
        <v>4480</v>
      </c>
      <c r="G2745" s="3" t="s">
        <v>4491</v>
      </c>
      <c r="H2745" s="3" t="s">
        <v>4492</v>
      </c>
      <c r="I2745" s="3" t="s">
        <v>4493</v>
      </c>
      <c r="J2745" s="3"/>
      <c r="K2745" s="6">
        <v>57027.233999999997</v>
      </c>
      <c r="L2745" s="6">
        <v>56945.847000000002</v>
      </c>
      <c r="M2745" s="6" t="s">
        <v>4474</v>
      </c>
      <c r="N2745" s="6" t="s">
        <v>4474</v>
      </c>
      <c r="O2745" s="6">
        <v>52133.680999999997</v>
      </c>
      <c r="P2745" s="6">
        <v>52098.148000000001</v>
      </c>
      <c r="Q2745" s="6">
        <v>49179.540999999997</v>
      </c>
      <c r="R2745" s="6">
        <v>55944.495999999999</v>
      </c>
      <c r="S2745" s="6">
        <v>41428.856</v>
      </c>
      <c r="T2745" s="6">
        <v>43641.77</v>
      </c>
      <c r="U2745" s="6">
        <v>146000</v>
      </c>
      <c r="V2745" s="6">
        <v>146000</v>
      </c>
      <c r="W2745" s="6">
        <v>641195.99</v>
      </c>
      <c r="X2745" s="6">
        <v>641195.99</v>
      </c>
      <c r="Y2745" s="6">
        <v>19392.916000000001</v>
      </c>
      <c r="Z2745" s="6">
        <v>19392.916000000001</v>
      </c>
      <c r="AA2745" s="6">
        <v>34310</v>
      </c>
      <c r="AB2745" s="6">
        <v>34310</v>
      </c>
      <c r="AC2745" s="6">
        <v>35232197</v>
      </c>
      <c r="AD2745" s="6">
        <v>35232197</v>
      </c>
      <c r="AF2745">
        <f>Q2745/W2745</f>
        <v>7.6699701443859625E-2</v>
      </c>
      <c r="AG2745">
        <f>R2745/X2745</f>
        <v>8.7250227500642985E-2</v>
      </c>
      <c r="AH2745">
        <f>U2745/W2745</f>
        <v>0.22769949013561361</v>
      </c>
      <c r="AI2745">
        <f>V2745/X2745</f>
        <v>0.22769949013561361</v>
      </c>
      <c r="AJ2745">
        <f>Y2745/AA2745</f>
        <v>0.56522634800349758</v>
      </c>
      <c r="AK2745">
        <f>Z2745/AB2745</f>
        <v>0.56522634800349758</v>
      </c>
      <c r="AL2745">
        <f>O2745/K2745</f>
        <v>0.91418919248301611</v>
      </c>
      <c r="AM2745">
        <f>P2745/L2745</f>
        <v>0.91487177282655918</v>
      </c>
      <c r="AN2745">
        <f>K2745/W2745</f>
        <v>8.8938850038659784E-2</v>
      </c>
      <c r="AO2745">
        <f>L2745/X2745</f>
        <v>8.8811920049593582E-2</v>
      </c>
      <c r="AP2745">
        <f>IF(OR(Q2745&lt;0, Q2745="NA"), 0, 1)</f>
        <v>1</v>
      </c>
      <c r="AQ2745">
        <f>IF(OR(S2745&lt;0, S2745="NA"), 0, 1)</f>
        <v>1</v>
      </c>
      <c r="AR2745">
        <f>IFERROR(IF((AF2745-AG2745)&gt;0,1,0),0)</f>
        <v>0</v>
      </c>
      <c r="AS2745">
        <f>IFERROR(IF((S2745-Q2745)&gt;0,1,0),0)</f>
        <v>0</v>
      </c>
      <c r="AT2745">
        <f>IFERROR(IF((AH2745-AI2745)&lt;0,1,0),0)</f>
        <v>0</v>
      </c>
      <c r="AU2745">
        <f>IFERROR(IF((AJ2745-AK2745)&gt;0,1,0),0)</f>
        <v>0</v>
      </c>
      <c r="AV2745">
        <f>IFERROR(IF((AL2745-AM2745)&gt;0,1,0),0)</f>
        <v>0</v>
      </c>
      <c r="AW2745">
        <f>IFERROR(IF((AN2745-AO2745)&gt;0,1,0),0)</f>
        <v>1</v>
      </c>
      <c r="AX2745">
        <f>IFERROR(IF((AC2745-AD2745)&lt;0,1,0),0)</f>
        <v>0</v>
      </c>
      <c r="AY2745">
        <f>SUM(AP2745:AX2745)</f>
        <v>3</v>
      </c>
    </row>
    <row r="2746" spans="1:51" x14ac:dyDescent="0.45">
      <c r="A2746" s="1" t="s">
        <v>522</v>
      </c>
      <c r="B2746" s="2">
        <v>5721953</v>
      </c>
      <c r="C2746" s="3" t="s">
        <v>5337</v>
      </c>
      <c r="D2746" s="5">
        <v>12.62</v>
      </c>
      <c r="E2746" s="5">
        <v>283.89765224000001</v>
      </c>
      <c r="F2746" s="3" t="s">
        <v>4480</v>
      </c>
      <c r="G2746" s="3" t="s">
        <v>4491</v>
      </c>
      <c r="H2746" s="3" t="s">
        <v>4492</v>
      </c>
      <c r="I2746" s="3" t="s">
        <v>4493</v>
      </c>
      <c r="J2746" s="3"/>
      <c r="K2746" s="6">
        <v>36041.438000000002</v>
      </c>
      <c r="L2746" s="6">
        <v>35901.557000000001</v>
      </c>
      <c r="M2746" s="6" t="s">
        <v>4474</v>
      </c>
      <c r="N2746" s="6" t="s">
        <v>4474</v>
      </c>
      <c r="O2746" s="6">
        <v>32857.705000000002</v>
      </c>
      <c r="P2746" s="6">
        <v>32759.106</v>
      </c>
      <c r="Q2746" s="6">
        <v>31037.768</v>
      </c>
      <c r="R2746" s="6">
        <v>35068.766000000003</v>
      </c>
      <c r="S2746" s="6">
        <v>24680.616000000002</v>
      </c>
      <c r="T2746" s="6">
        <v>22651.904999999999</v>
      </c>
      <c r="U2746" s="6" t="s">
        <v>4474</v>
      </c>
      <c r="V2746" s="6" t="s">
        <v>4474</v>
      </c>
      <c r="W2746" s="6">
        <v>401566.799</v>
      </c>
      <c r="X2746" s="6">
        <v>401566.799</v>
      </c>
      <c r="Y2746" s="6">
        <v>13197.075000000001</v>
      </c>
      <c r="Z2746" s="6">
        <v>13197.075000000001</v>
      </c>
      <c r="AA2746" s="6">
        <v>112484</v>
      </c>
      <c r="AB2746" s="6">
        <v>112484</v>
      </c>
      <c r="AC2746" s="6">
        <v>22695386</v>
      </c>
      <c r="AD2746" s="6">
        <v>22695386</v>
      </c>
      <c r="AF2746">
        <f>Q2746/W2746</f>
        <v>7.729166872682619E-2</v>
      </c>
      <c r="AG2746">
        <f>R2746/X2746</f>
        <v>8.7329844218520677E-2</v>
      </c>
      <c r="AH2746" t="e">
        <f>U2746/W2746</f>
        <v>#VALUE!</v>
      </c>
      <c r="AI2746" t="e">
        <f>V2746/X2746</f>
        <v>#VALUE!</v>
      </c>
      <c r="AJ2746">
        <f>Y2746/AA2746</f>
        <v>0.11732401941609474</v>
      </c>
      <c r="AK2746">
        <f>Z2746/AB2746</f>
        <v>0.11732401941609474</v>
      </c>
      <c r="AL2746">
        <f>O2746/K2746</f>
        <v>0.91166465111630679</v>
      </c>
      <c r="AM2746">
        <f>P2746/L2746</f>
        <v>0.9124703421637117</v>
      </c>
      <c r="AN2746">
        <f>K2746/W2746</f>
        <v>8.975203649741971E-2</v>
      </c>
      <c r="AO2746">
        <f>L2746/X2746</f>
        <v>8.940369843673257E-2</v>
      </c>
      <c r="AP2746">
        <f>IF(OR(Q2746&lt;0, Q2746="NA"), 0, 1)</f>
        <v>1</v>
      </c>
      <c r="AQ2746">
        <f>IF(OR(S2746&lt;0, S2746="NA"), 0, 1)</f>
        <v>1</v>
      </c>
      <c r="AR2746">
        <f>IFERROR(IF((AF2746-AG2746)&gt;0,1,0),0)</f>
        <v>0</v>
      </c>
      <c r="AS2746">
        <f>IFERROR(IF((S2746-Q2746)&gt;0,1,0),0)</f>
        <v>0</v>
      </c>
      <c r="AT2746">
        <f>IFERROR(IF((AH2746-AI2746)&lt;0,1,0),0)</f>
        <v>0</v>
      </c>
      <c r="AU2746">
        <f>IFERROR(IF((AJ2746-AK2746)&gt;0,1,0),0)</f>
        <v>0</v>
      </c>
      <c r="AV2746">
        <f>IFERROR(IF((AL2746-AM2746)&gt;0,1,0),0)</f>
        <v>0</v>
      </c>
      <c r="AW2746">
        <f>IFERROR(IF((AN2746-AO2746)&gt;0,1,0),0)</f>
        <v>1</v>
      </c>
      <c r="AX2746">
        <f>IFERROR(IF((AC2746-AD2746)&lt;0,1,0),0)</f>
        <v>0</v>
      </c>
      <c r="AY2746">
        <f>SUM(AP2746:AX2746)</f>
        <v>3</v>
      </c>
    </row>
    <row r="2747" spans="1:51" x14ac:dyDescent="0.45">
      <c r="A2747" s="1" t="s">
        <v>524</v>
      </c>
      <c r="B2747" s="2">
        <v>5722111</v>
      </c>
      <c r="C2747" s="3" t="s">
        <v>5337</v>
      </c>
      <c r="D2747" s="5">
        <v>39.965000000000003</v>
      </c>
      <c r="E2747" s="5">
        <v>543.33912191000002</v>
      </c>
      <c r="F2747" s="3" t="s">
        <v>4480</v>
      </c>
      <c r="G2747" s="3" t="s">
        <v>4491</v>
      </c>
      <c r="H2747" s="3" t="s">
        <v>4492</v>
      </c>
      <c r="I2747" s="3" t="s">
        <v>4493</v>
      </c>
      <c r="J2747" s="3"/>
      <c r="K2747" s="6">
        <v>7990.9809999999998</v>
      </c>
      <c r="L2747" s="6">
        <v>8092.2740000000003</v>
      </c>
      <c r="M2747" s="6" t="s">
        <v>4474</v>
      </c>
      <c r="N2747" s="6" t="s">
        <v>4474</v>
      </c>
      <c r="O2747" s="6">
        <v>1690.1220000000001</v>
      </c>
      <c r="P2747" s="6">
        <v>1847.85</v>
      </c>
      <c r="Q2747" s="6">
        <v>54653.324000000001</v>
      </c>
      <c r="R2747" s="6">
        <v>37335.171000000002</v>
      </c>
      <c r="S2747" s="6">
        <v>35734.9</v>
      </c>
      <c r="T2747" s="6">
        <v>33876.788</v>
      </c>
      <c r="U2747" s="6" t="s">
        <v>4474</v>
      </c>
      <c r="V2747" s="6" t="s">
        <v>4474</v>
      </c>
      <c r="W2747" s="6">
        <v>625277.00199999998</v>
      </c>
      <c r="X2747" s="6">
        <v>625277.00199999998</v>
      </c>
      <c r="Y2747" s="6">
        <v>3446.319</v>
      </c>
      <c r="Z2747" s="6">
        <v>3446.319</v>
      </c>
      <c r="AA2747" s="6">
        <v>9015</v>
      </c>
      <c r="AB2747" s="6">
        <v>9015</v>
      </c>
      <c r="AC2747" s="6">
        <v>13943973</v>
      </c>
      <c r="AD2747" s="6">
        <v>13943973</v>
      </c>
      <c r="AF2747">
        <f>Q2747/W2747</f>
        <v>8.7406579524253805E-2</v>
      </c>
      <c r="AG2747">
        <f>R2747/X2747</f>
        <v>5.9709810021127248E-2</v>
      </c>
      <c r="AH2747" t="e">
        <f>U2747/W2747</f>
        <v>#VALUE!</v>
      </c>
      <c r="AI2747" t="e">
        <f>V2747/X2747</f>
        <v>#VALUE!</v>
      </c>
      <c r="AJ2747">
        <f>Y2747/AA2747</f>
        <v>0.38228718801996669</v>
      </c>
      <c r="AK2747">
        <f>Z2747/AB2747</f>
        <v>0.38228718801996669</v>
      </c>
      <c r="AL2747">
        <f>O2747/K2747</f>
        <v>0.21150369397699734</v>
      </c>
      <c r="AM2747">
        <f>P2747/L2747</f>
        <v>0.22834743361383955</v>
      </c>
      <c r="AN2747">
        <f>K2747/W2747</f>
        <v>1.2779905504984493E-2</v>
      </c>
      <c r="AO2747">
        <f>L2747/X2747</f>
        <v>1.2941902507394635E-2</v>
      </c>
      <c r="AP2747">
        <f>IF(OR(Q2747&lt;0, Q2747="NA"), 0, 1)</f>
        <v>1</v>
      </c>
      <c r="AQ2747">
        <f>IF(OR(S2747&lt;0, S2747="NA"), 0, 1)</f>
        <v>1</v>
      </c>
      <c r="AR2747">
        <f>IFERROR(IF((AF2747-AG2747)&gt;0,1,0),0)</f>
        <v>1</v>
      </c>
      <c r="AS2747">
        <f>IFERROR(IF((S2747-Q2747)&gt;0,1,0),0)</f>
        <v>0</v>
      </c>
      <c r="AT2747">
        <f>IFERROR(IF((AH2747-AI2747)&lt;0,1,0),0)</f>
        <v>0</v>
      </c>
      <c r="AU2747">
        <f>IFERROR(IF((AJ2747-AK2747)&gt;0,1,0),0)</f>
        <v>0</v>
      </c>
      <c r="AV2747">
        <f>IFERROR(IF((AL2747-AM2747)&gt;0,1,0),0)</f>
        <v>0</v>
      </c>
      <c r="AW2747">
        <f>IFERROR(IF((AN2747-AO2747)&gt;0,1,0),0)</f>
        <v>0</v>
      </c>
      <c r="AX2747">
        <f>IFERROR(IF((AC2747-AD2747)&lt;0,1,0),0)</f>
        <v>0</v>
      </c>
      <c r="AY2747">
        <f>SUM(AP2747:AX2747)</f>
        <v>3</v>
      </c>
    </row>
    <row r="2748" spans="1:51" x14ac:dyDescent="0.45">
      <c r="A2748" s="1" t="s">
        <v>528</v>
      </c>
      <c r="B2748" s="2">
        <v>5721628</v>
      </c>
      <c r="C2748" s="3" t="s">
        <v>5337</v>
      </c>
      <c r="D2748" s="5">
        <v>14.24</v>
      </c>
      <c r="E2748" s="5">
        <v>508.86729711999999</v>
      </c>
      <c r="F2748" s="3" t="s">
        <v>4480</v>
      </c>
      <c r="G2748" s="3" t="s">
        <v>4491</v>
      </c>
      <c r="H2748" s="3" t="s">
        <v>4492</v>
      </c>
      <c r="I2748" s="3" t="s">
        <v>4493</v>
      </c>
      <c r="J2748" s="3"/>
      <c r="K2748" s="6">
        <v>61450.55</v>
      </c>
      <c r="L2748" s="6">
        <v>59371.036999999997</v>
      </c>
      <c r="M2748" s="6" t="s">
        <v>4474</v>
      </c>
      <c r="N2748" s="6" t="s">
        <v>4474</v>
      </c>
      <c r="O2748" s="6">
        <v>56706.873</v>
      </c>
      <c r="P2748" s="6">
        <v>54716.110999999997</v>
      </c>
      <c r="Q2748" s="6">
        <v>56078.264999999999</v>
      </c>
      <c r="R2748" s="6">
        <v>60175.144</v>
      </c>
      <c r="S2748" s="6">
        <v>-69515.195000000007</v>
      </c>
      <c r="T2748" s="6">
        <v>-15406.097</v>
      </c>
      <c r="U2748" s="6" t="s">
        <v>4474</v>
      </c>
      <c r="V2748" s="6" t="s">
        <v>4474</v>
      </c>
      <c r="W2748" s="6">
        <v>887775.05799999996</v>
      </c>
      <c r="X2748" s="6">
        <v>887775.05799999996</v>
      </c>
      <c r="Y2748" s="6">
        <v>23264.699000000001</v>
      </c>
      <c r="Z2748" s="6">
        <v>23264.699000000001</v>
      </c>
      <c r="AA2748" s="6">
        <v>389325</v>
      </c>
      <c r="AB2748" s="6">
        <v>389325</v>
      </c>
      <c r="AC2748" s="6">
        <v>35735063</v>
      </c>
      <c r="AD2748" s="6">
        <v>35735063</v>
      </c>
      <c r="AF2748">
        <f>Q2748/W2748</f>
        <v>6.3167200401343104E-2</v>
      </c>
      <c r="AG2748">
        <f>R2748/X2748</f>
        <v>6.7781971860714302E-2</v>
      </c>
      <c r="AH2748" t="e">
        <f>U2748/W2748</f>
        <v>#VALUE!</v>
      </c>
      <c r="AI2748" t="e">
        <f>V2748/X2748</f>
        <v>#VALUE!</v>
      </c>
      <c r="AJ2748">
        <f>Y2748/AA2748</f>
        <v>5.9756499068901306E-2</v>
      </c>
      <c r="AK2748">
        <f>Z2748/AB2748</f>
        <v>5.9756499068901306E-2</v>
      </c>
      <c r="AL2748">
        <f>O2748/K2748</f>
        <v>0.92280497082613577</v>
      </c>
      <c r="AM2748">
        <f>P2748/L2748</f>
        <v>0.92159601322105933</v>
      </c>
      <c r="AN2748">
        <f>K2748/W2748</f>
        <v>6.9218603796368433E-2</v>
      </c>
      <c r="AO2748">
        <f>L2748/X2748</f>
        <v>6.6876216520153686E-2</v>
      </c>
      <c r="AP2748">
        <f>IF(OR(Q2748&lt;0, Q2748="NA"), 0, 1)</f>
        <v>1</v>
      </c>
      <c r="AQ2748">
        <f>IF(OR(S2748&lt;0, S2748="NA"), 0, 1)</f>
        <v>0</v>
      </c>
      <c r="AR2748">
        <f>IFERROR(IF((AF2748-AG2748)&gt;0,1,0),0)</f>
        <v>0</v>
      </c>
      <c r="AS2748">
        <f>IFERROR(IF((S2748-Q2748)&gt;0,1,0),0)</f>
        <v>0</v>
      </c>
      <c r="AT2748">
        <f>IFERROR(IF((AH2748-AI2748)&lt;0,1,0),0)</f>
        <v>0</v>
      </c>
      <c r="AU2748">
        <f>IFERROR(IF((AJ2748-AK2748)&gt;0,1,0),0)</f>
        <v>0</v>
      </c>
      <c r="AV2748">
        <f>IFERROR(IF((AL2748-AM2748)&gt;0,1,0),0)</f>
        <v>1</v>
      </c>
      <c r="AW2748">
        <f>IFERROR(IF((AN2748-AO2748)&gt;0,1,0),0)</f>
        <v>1</v>
      </c>
      <c r="AX2748">
        <f>IFERROR(IF((AC2748-AD2748)&lt;0,1,0),0)</f>
        <v>0</v>
      </c>
      <c r="AY2748">
        <f>SUM(AP2748:AX2748)</f>
        <v>3</v>
      </c>
    </row>
    <row r="2749" spans="1:51" x14ac:dyDescent="0.45">
      <c r="A2749" s="1" t="s">
        <v>529</v>
      </c>
      <c r="B2749" s="2">
        <v>5724704</v>
      </c>
      <c r="C2749" s="3" t="s">
        <v>5337</v>
      </c>
      <c r="D2749" s="5">
        <v>9.89</v>
      </c>
      <c r="E2749" s="5">
        <v>132.92053188</v>
      </c>
      <c r="F2749" s="3" t="s">
        <v>4480</v>
      </c>
      <c r="G2749" s="3" t="s">
        <v>4491</v>
      </c>
      <c r="H2749" s="3" t="s">
        <v>4492</v>
      </c>
      <c r="I2749" s="3" t="s">
        <v>4493</v>
      </c>
      <c r="J2749" s="3"/>
      <c r="K2749" s="6">
        <v>10732.210999999999</v>
      </c>
      <c r="L2749" s="6">
        <v>10758.519</v>
      </c>
      <c r="M2749" s="6" t="s">
        <v>4474</v>
      </c>
      <c r="N2749" s="6" t="s">
        <v>4474</v>
      </c>
      <c r="O2749" s="6">
        <v>9104.7549999999992</v>
      </c>
      <c r="P2749" s="6">
        <v>9138.3289999999997</v>
      </c>
      <c r="Q2749" s="6">
        <v>11927.471</v>
      </c>
      <c r="R2749" s="6">
        <v>7831.4059999999999</v>
      </c>
      <c r="S2749" s="6">
        <v>11873.56</v>
      </c>
      <c r="T2749" s="6">
        <v>13098.374</v>
      </c>
      <c r="U2749" s="6" t="s">
        <v>4474</v>
      </c>
      <c r="V2749" s="6" t="s">
        <v>4474</v>
      </c>
      <c r="W2749" s="6">
        <v>231562.42</v>
      </c>
      <c r="X2749" s="6">
        <v>231562.42</v>
      </c>
      <c r="Y2749" s="6">
        <v>2280.442</v>
      </c>
      <c r="Z2749" s="6">
        <v>2280.442</v>
      </c>
      <c r="AA2749" s="6">
        <v>87373</v>
      </c>
      <c r="AB2749" s="6">
        <v>87373</v>
      </c>
      <c r="AC2749" s="6">
        <v>13439892</v>
      </c>
      <c r="AD2749" s="6">
        <v>13439892</v>
      </c>
      <c r="AF2749">
        <f>Q2749/W2749</f>
        <v>5.1508664488823352E-2</v>
      </c>
      <c r="AG2749">
        <f>R2749/X2749</f>
        <v>3.3819848661108307E-2</v>
      </c>
      <c r="AH2749" t="e">
        <f>U2749/W2749</f>
        <v>#VALUE!</v>
      </c>
      <c r="AI2749" t="e">
        <f>V2749/X2749</f>
        <v>#VALUE!</v>
      </c>
      <c r="AJ2749">
        <f>Y2749/AA2749</f>
        <v>2.6100076682728075E-2</v>
      </c>
      <c r="AK2749">
        <f>Z2749/AB2749</f>
        <v>2.6100076682728075E-2</v>
      </c>
      <c r="AL2749">
        <f>O2749/K2749</f>
        <v>0.84835780809751127</v>
      </c>
      <c r="AM2749">
        <f>P2749/L2749</f>
        <v>0.8494039932447951</v>
      </c>
      <c r="AN2749">
        <f>K2749/W2749</f>
        <v>4.6346946106367339E-2</v>
      </c>
      <c r="AO2749">
        <f>L2749/X2749</f>
        <v>4.6460556941838836E-2</v>
      </c>
      <c r="AP2749">
        <f>IF(OR(Q2749&lt;0, Q2749="NA"), 0, 1)</f>
        <v>1</v>
      </c>
      <c r="AQ2749">
        <f>IF(OR(S2749&lt;0, S2749="NA"), 0, 1)</f>
        <v>1</v>
      </c>
      <c r="AR2749">
        <f>IFERROR(IF((AF2749-AG2749)&gt;0,1,0),0)</f>
        <v>1</v>
      </c>
      <c r="AS2749">
        <f>IFERROR(IF((S2749-Q2749)&gt;0,1,0),0)</f>
        <v>0</v>
      </c>
      <c r="AT2749">
        <f>IFERROR(IF((AH2749-AI2749)&lt;0,1,0),0)</f>
        <v>0</v>
      </c>
      <c r="AU2749">
        <f>IFERROR(IF((AJ2749-AK2749)&gt;0,1,0),0)</f>
        <v>0</v>
      </c>
      <c r="AV2749">
        <f>IFERROR(IF((AL2749-AM2749)&gt;0,1,0),0)</f>
        <v>0</v>
      </c>
      <c r="AW2749">
        <f>IFERROR(IF((AN2749-AO2749)&gt;0,1,0),0)</f>
        <v>0</v>
      </c>
      <c r="AX2749">
        <f>IFERROR(IF((AC2749-AD2749)&lt;0,1,0),0)</f>
        <v>0</v>
      </c>
      <c r="AY2749">
        <f>SUM(AP2749:AX2749)</f>
        <v>3</v>
      </c>
    </row>
    <row r="2750" spans="1:51" x14ac:dyDescent="0.45">
      <c r="A2750" s="1" t="s">
        <v>565</v>
      </c>
      <c r="B2750" s="2">
        <v>5730957</v>
      </c>
      <c r="C2750" s="3" t="s">
        <v>5337</v>
      </c>
      <c r="D2750" s="5">
        <v>14.37</v>
      </c>
      <c r="E2750" s="5">
        <v>186.93274854000001</v>
      </c>
      <c r="F2750" s="3" t="s">
        <v>4480</v>
      </c>
      <c r="G2750" s="3" t="s">
        <v>4491</v>
      </c>
      <c r="H2750" s="3" t="s">
        <v>4492</v>
      </c>
      <c r="I2750" s="3" t="s">
        <v>4493</v>
      </c>
      <c r="J2750" s="3" t="s">
        <v>4494</v>
      </c>
      <c r="K2750" s="6">
        <v>27831.468000000001</v>
      </c>
      <c r="L2750" s="6">
        <v>27214.873</v>
      </c>
      <c r="M2750" s="6" t="s">
        <v>4474</v>
      </c>
      <c r="N2750" s="6" t="s">
        <v>4474</v>
      </c>
      <c r="O2750" s="6">
        <v>24028.473999999998</v>
      </c>
      <c r="P2750" s="6">
        <v>23498.116000000002</v>
      </c>
      <c r="Q2750" s="6">
        <v>23728.078000000001</v>
      </c>
      <c r="R2750" s="6">
        <v>25296.91</v>
      </c>
      <c r="S2750" s="6">
        <v>8185.5709999999999</v>
      </c>
      <c r="T2750" s="6">
        <v>-1680.163</v>
      </c>
      <c r="U2750" s="6" t="s">
        <v>4474</v>
      </c>
      <c r="V2750" s="6" t="s">
        <v>4474</v>
      </c>
      <c r="W2750" s="6">
        <v>326290.114</v>
      </c>
      <c r="X2750" s="6">
        <v>326290.114</v>
      </c>
      <c r="Y2750" s="6">
        <v>29099.788</v>
      </c>
      <c r="Z2750" s="6">
        <v>29099.788</v>
      </c>
      <c r="AA2750" s="6">
        <v>132931</v>
      </c>
      <c r="AB2750" s="6">
        <v>132931</v>
      </c>
      <c r="AC2750" s="6">
        <v>13008542</v>
      </c>
      <c r="AD2750" s="6">
        <v>13008542</v>
      </c>
      <c r="AF2750">
        <f>Q2750/W2750</f>
        <v>7.2720799625574928E-2</v>
      </c>
      <c r="AG2750">
        <f>R2750/X2750</f>
        <v>7.7528888907740554E-2</v>
      </c>
      <c r="AH2750" t="e">
        <f>U2750/W2750</f>
        <v>#VALUE!</v>
      </c>
      <c r="AI2750" t="e">
        <f>V2750/X2750</f>
        <v>#VALUE!</v>
      </c>
      <c r="AJ2750">
        <f>Y2750/AA2750</f>
        <v>0.21890896781036778</v>
      </c>
      <c r="AK2750">
        <f>Z2750/AB2750</f>
        <v>0.21890896781036778</v>
      </c>
      <c r="AL2750">
        <f>O2750/K2750</f>
        <v>0.86335632744920243</v>
      </c>
      <c r="AM2750">
        <f>P2750/L2750</f>
        <v>0.86342919917355487</v>
      </c>
      <c r="AN2750">
        <f>K2750/W2750</f>
        <v>8.5296693972162455E-2</v>
      </c>
      <c r="AO2750">
        <f>L2750/X2750</f>
        <v>8.3406979961397176E-2</v>
      </c>
      <c r="AP2750">
        <f>IF(OR(Q2750&lt;0, Q2750="NA"), 0, 1)</f>
        <v>1</v>
      </c>
      <c r="AQ2750">
        <f>IF(OR(S2750&lt;0, S2750="NA"), 0, 1)</f>
        <v>1</v>
      </c>
      <c r="AR2750">
        <f>IFERROR(IF((AF2750-AG2750)&gt;0,1,0),0)</f>
        <v>0</v>
      </c>
      <c r="AS2750">
        <f>IFERROR(IF((S2750-Q2750)&gt;0,1,0),0)</f>
        <v>0</v>
      </c>
      <c r="AT2750">
        <f>IFERROR(IF((AH2750-AI2750)&lt;0,1,0),0)</f>
        <v>0</v>
      </c>
      <c r="AU2750">
        <f>IFERROR(IF((AJ2750-AK2750)&gt;0,1,0),0)</f>
        <v>0</v>
      </c>
      <c r="AV2750">
        <f>IFERROR(IF((AL2750-AM2750)&gt;0,1,0),0)</f>
        <v>0</v>
      </c>
      <c r="AW2750">
        <f>IFERROR(IF((AN2750-AO2750)&gt;0,1,0),0)</f>
        <v>1</v>
      </c>
      <c r="AX2750">
        <f>IFERROR(IF((AC2750-AD2750)&lt;0,1,0),0)</f>
        <v>0</v>
      </c>
      <c r="AY2750">
        <f>SUM(AP2750:AX2750)</f>
        <v>3</v>
      </c>
    </row>
    <row r="2751" spans="1:51" x14ac:dyDescent="0.45">
      <c r="A2751" s="1" t="s">
        <v>568</v>
      </c>
      <c r="B2751" s="2">
        <v>29267673</v>
      </c>
      <c r="C2751" s="3" t="s">
        <v>5338</v>
      </c>
      <c r="D2751" s="7">
        <v>11.03</v>
      </c>
      <c r="E2751" s="5">
        <v>83.336789980000006</v>
      </c>
      <c r="F2751" s="3" t="s">
        <v>4480</v>
      </c>
      <c r="G2751" s="3" t="s">
        <v>4491</v>
      </c>
      <c r="H2751" s="3" t="s">
        <v>4492</v>
      </c>
      <c r="I2751" s="3" t="s">
        <v>4493</v>
      </c>
      <c r="J2751" s="3" t="s">
        <v>4494</v>
      </c>
      <c r="K2751" s="6" t="s">
        <v>4474</v>
      </c>
      <c r="L2751" s="6" t="s">
        <v>4474</v>
      </c>
      <c r="M2751" s="6" t="s">
        <v>4474</v>
      </c>
      <c r="N2751" s="6" t="s">
        <v>4474</v>
      </c>
      <c r="O2751" s="6">
        <v>-1767.7339999999999</v>
      </c>
      <c r="P2751" s="6">
        <v>-1548.5740000000001</v>
      </c>
      <c r="Q2751" s="6">
        <v>669.11099999999999</v>
      </c>
      <c r="R2751" s="6">
        <v>3864.125</v>
      </c>
      <c r="S2751" s="6">
        <v>-648.45799999999997</v>
      </c>
      <c r="T2751" s="6">
        <v>-627.81399999999996</v>
      </c>
      <c r="U2751" s="6">
        <v>1249.48</v>
      </c>
      <c r="V2751" s="6">
        <v>899.48</v>
      </c>
      <c r="W2751" s="6">
        <v>7183.4769999999999</v>
      </c>
      <c r="X2751" s="6">
        <v>17050.975999999999</v>
      </c>
      <c r="Y2751" s="6">
        <v>40.610999999999997</v>
      </c>
      <c r="Z2751" s="6">
        <v>32.256999999999998</v>
      </c>
      <c r="AA2751" s="6">
        <v>1018</v>
      </c>
      <c r="AB2751" s="6">
        <v>893</v>
      </c>
      <c r="AC2751" s="6">
        <v>6900000</v>
      </c>
      <c r="AD2751" s="6">
        <v>8484049</v>
      </c>
      <c r="AF2751">
        <f>Q2751/W2751</f>
        <v>9.3145840099439312E-2</v>
      </c>
      <c r="AG2751">
        <f>R2751/X2751</f>
        <v>0.2266219247508178</v>
      </c>
      <c r="AH2751">
        <f>U2751/W2751</f>
        <v>0.17393805256145459</v>
      </c>
      <c r="AI2751">
        <f>V2751/X2751</f>
        <v>5.2752405492799949E-2</v>
      </c>
      <c r="AJ2751">
        <f>Y2751/AA2751</f>
        <v>3.9892927308447935E-2</v>
      </c>
      <c r="AK2751">
        <f>Z2751/AB2751</f>
        <v>3.6122060470324749E-2</v>
      </c>
      <c r="AL2751" t="e">
        <f>O2751/K2751</f>
        <v>#VALUE!</v>
      </c>
      <c r="AM2751" t="e">
        <f>P2751/L2751</f>
        <v>#VALUE!</v>
      </c>
      <c r="AN2751" t="e">
        <f>K2751/W2751</f>
        <v>#VALUE!</v>
      </c>
      <c r="AO2751" t="e">
        <f>L2751/X2751</f>
        <v>#VALUE!</v>
      </c>
      <c r="AP2751">
        <f>IF(OR(Q2751&lt;0, Q2751="NA"), 0, 1)</f>
        <v>1</v>
      </c>
      <c r="AQ2751">
        <f>IF(OR(S2751&lt;0, S2751="NA"), 0, 1)</f>
        <v>0</v>
      </c>
      <c r="AR2751">
        <f>IFERROR(IF((AF2751-AG2751)&gt;0,1,0),0)</f>
        <v>0</v>
      </c>
      <c r="AS2751">
        <f>IFERROR(IF((S2751-Q2751)&gt;0,1,0),0)</f>
        <v>0</v>
      </c>
      <c r="AT2751">
        <f>IFERROR(IF((AH2751-AI2751)&lt;0,1,0),0)</f>
        <v>0</v>
      </c>
      <c r="AU2751">
        <f>IFERROR(IF((AJ2751-AK2751)&gt;0,1,0),0)</f>
        <v>1</v>
      </c>
      <c r="AV2751">
        <f>IFERROR(IF((AL2751-AM2751)&gt;0,1,0),0)</f>
        <v>0</v>
      </c>
      <c r="AW2751">
        <f>IFERROR(IF((AN2751-AO2751)&gt;0,1,0),0)</f>
        <v>0</v>
      </c>
      <c r="AX2751">
        <f>IFERROR(IF((AC2751-AD2751)&lt;0,1,0),0)</f>
        <v>1</v>
      </c>
      <c r="AY2751">
        <f>SUM(AP2751:AX2751)</f>
        <v>3</v>
      </c>
    </row>
    <row r="2752" spans="1:51" x14ac:dyDescent="0.45">
      <c r="A2752" s="1" t="s">
        <v>573</v>
      </c>
      <c r="B2752" s="2">
        <v>4050551</v>
      </c>
      <c r="C2752" s="3" t="s">
        <v>5335</v>
      </c>
      <c r="D2752" s="7">
        <v>9.3800000000000008</v>
      </c>
      <c r="E2752" s="5">
        <v>194.99416020000001</v>
      </c>
      <c r="F2752" s="3" t="s">
        <v>4480</v>
      </c>
      <c r="G2752" s="3" t="s">
        <v>4481</v>
      </c>
      <c r="H2752" s="3" t="s">
        <v>4481</v>
      </c>
      <c r="I2752" s="3" t="s">
        <v>4482</v>
      </c>
      <c r="J2752" s="3" t="s">
        <v>4483</v>
      </c>
      <c r="K2752" s="6">
        <v>39096</v>
      </c>
      <c r="L2752" s="6">
        <v>39867</v>
      </c>
      <c r="M2752" s="6" t="s">
        <v>4474</v>
      </c>
      <c r="N2752" s="6" t="s">
        <v>4474</v>
      </c>
      <c r="O2752" s="6">
        <v>34573</v>
      </c>
      <c r="P2752" s="6">
        <v>35034</v>
      </c>
      <c r="Q2752" s="6">
        <v>-12155</v>
      </c>
      <c r="R2752" s="6">
        <v>-9546</v>
      </c>
      <c r="S2752" s="6">
        <v>-1630</v>
      </c>
      <c r="T2752" s="6">
        <v>2841</v>
      </c>
      <c r="U2752" s="6" t="s">
        <v>4474</v>
      </c>
      <c r="V2752" s="6" t="s">
        <v>4474</v>
      </c>
      <c r="W2752" s="6">
        <v>2055093</v>
      </c>
      <c r="X2752" s="6">
        <v>2045452</v>
      </c>
      <c r="Y2752" s="6" t="s">
        <v>4474</v>
      </c>
      <c r="Z2752" s="6" t="s">
        <v>4474</v>
      </c>
      <c r="AA2752" s="6" t="s">
        <v>4474</v>
      </c>
      <c r="AB2752" s="6" t="s">
        <v>4474</v>
      </c>
      <c r="AC2752" s="6">
        <v>22990908</v>
      </c>
      <c r="AD2752" s="6">
        <v>23505357</v>
      </c>
      <c r="AF2752">
        <f>Q2752/W2752</f>
        <v>-5.9145741822876144E-3</v>
      </c>
      <c r="AG2752">
        <f>R2752/X2752</f>
        <v>-4.6669391410798199E-3</v>
      </c>
      <c r="AH2752" t="e">
        <f>U2752/W2752</f>
        <v>#VALUE!</v>
      </c>
      <c r="AI2752" t="e">
        <f>V2752/X2752</f>
        <v>#VALUE!</v>
      </c>
      <c r="AJ2752" t="e">
        <f>Y2752/AA2752</f>
        <v>#VALUE!</v>
      </c>
      <c r="AK2752" t="e">
        <f>Z2752/AB2752</f>
        <v>#VALUE!</v>
      </c>
      <c r="AL2752">
        <f>O2752/K2752</f>
        <v>0.88431041538776345</v>
      </c>
      <c r="AM2752">
        <f>P2752/L2752</f>
        <v>0.87877191662277077</v>
      </c>
      <c r="AN2752">
        <f>K2752/W2752</f>
        <v>1.902395658006718E-2</v>
      </c>
      <c r="AO2752">
        <f>L2752/X2752</f>
        <v>1.9490557588249444E-2</v>
      </c>
      <c r="AP2752">
        <f>IF(OR(Q2752&lt;0, Q2752="NA"), 0, 1)</f>
        <v>0</v>
      </c>
      <c r="AQ2752">
        <f>IF(OR(S2752&lt;0, S2752="NA"), 0, 1)</f>
        <v>0</v>
      </c>
      <c r="AR2752">
        <f>IFERROR(IF((AF2752-AG2752)&gt;0,1,0),0)</f>
        <v>0</v>
      </c>
      <c r="AS2752">
        <f>IFERROR(IF((S2752-Q2752)&gt;0,1,0),0)</f>
        <v>1</v>
      </c>
      <c r="AT2752">
        <f>IFERROR(IF((AH2752-AI2752)&lt;0,1,0),0)</f>
        <v>0</v>
      </c>
      <c r="AU2752">
        <f>IFERROR(IF((AJ2752-AK2752)&gt;0,1,0),0)</f>
        <v>0</v>
      </c>
      <c r="AV2752">
        <f>IFERROR(IF((AL2752-AM2752)&gt;0,1,0),0)</f>
        <v>1</v>
      </c>
      <c r="AW2752">
        <f>IFERROR(IF((AN2752-AO2752)&gt;0,1,0),0)</f>
        <v>0</v>
      </c>
      <c r="AX2752">
        <f>IFERROR(IF((AC2752-AD2752)&lt;0,1,0),0)</f>
        <v>1</v>
      </c>
      <c r="AY2752">
        <f>SUM(AP2752:AX2752)</f>
        <v>3</v>
      </c>
    </row>
    <row r="2753" spans="1:51" x14ac:dyDescent="0.45">
      <c r="A2753" s="1" t="s">
        <v>583</v>
      </c>
      <c r="B2753" s="2">
        <v>5733898</v>
      </c>
      <c r="C2753" s="3" t="s">
        <v>5337</v>
      </c>
      <c r="D2753" s="5">
        <v>10.41</v>
      </c>
      <c r="E2753" s="5">
        <v>191.60616852000001</v>
      </c>
      <c r="F2753" s="3" t="s">
        <v>4480</v>
      </c>
      <c r="G2753" s="3" t="s">
        <v>4491</v>
      </c>
      <c r="H2753" s="3" t="s">
        <v>4492</v>
      </c>
      <c r="I2753" s="3" t="s">
        <v>4493</v>
      </c>
      <c r="J2753" s="3" t="s">
        <v>4553</v>
      </c>
      <c r="K2753" s="6">
        <v>15157.761</v>
      </c>
      <c r="L2753" s="6">
        <v>15199.403</v>
      </c>
      <c r="M2753" s="6" t="s">
        <v>4474</v>
      </c>
      <c r="N2753" s="6" t="s">
        <v>4474</v>
      </c>
      <c r="O2753" s="6">
        <v>12670.364</v>
      </c>
      <c r="P2753" s="6">
        <v>12707.653</v>
      </c>
      <c r="Q2753" s="6">
        <v>19433.478999999999</v>
      </c>
      <c r="R2753" s="6">
        <v>17095.944</v>
      </c>
      <c r="S2753" s="6">
        <v>13083.174999999999</v>
      </c>
      <c r="T2753" s="6">
        <v>19273.883000000002</v>
      </c>
      <c r="U2753" s="6">
        <v>35955</v>
      </c>
      <c r="V2753" s="6">
        <v>35955</v>
      </c>
      <c r="W2753" s="6">
        <v>339316.27600000001</v>
      </c>
      <c r="X2753" s="6">
        <v>339316.27600000001</v>
      </c>
      <c r="Y2753" s="6">
        <v>6998.0519999999997</v>
      </c>
      <c r="Z2753" s="6">
        <v>6998.0519999999997</v>
      </c>
      <c r="AA2753" s="6">
        <v>4152</v>
      </c>
      <c r="AB2753" s="6">
        <v>4152</v>
      </c>
      <c r="AC2753" s="6">
        <v>18405973</v>
      </c>
      <c r="AD2753" s="6">
        <v>18405973</v>
      </c>
      <c r="AF2753">
        <f>Q2753/W2753</f>
        <v>5.72724634052037E-2</v>
      </c>
      <c r="AG2753">
        <f>R2753/X2753</f>
        <v>5.038350709707777E-2</v>
      </c>
      <c r="AH2753">
        <f>U2753/W2753</f>
        <v>0.10596308678101843</v>
      </c>
      <c r="AI2753">
        <f>V2753/X2753</f>
        <v>0.10596308678101843</v>
      </c>
      <c r="AJ2753">
        <f>Y2753/AA2753</f>
        <v>1.6854653179190751</v>
      </c>
      <c r="AK2753">
        <f>Z2753/AB2753</f>
        <v>1.6854653179190751</v>
      </c>
      <c r="AL2753">
        <f>O2753/K2753</f>
        <v>0.83589944451558507</v>
      </c>
      <c r="AM2753">
        <f>P2753/L2753</f>
        <v>0.83606264009185094</v>
      </c>
      <c r="AN2753">
        <f>K2753/W2753</f>
        <v>4.4671482248614565E-2</v>
      </c>
      <c r="AO2753">
        <f>L2753/X2753</f>
        <v>4.4794205509906045E-2</v>
      </c>
      <c r="AP2753">
        <f>IF(OR(Q2753&lt;0, Q2753="NA"), 0, 1)</f>
        <v>1</v>
      </c>
      <c r="AQ2753">
        <f>IF(OR(S2753&lt;0, S2753="NA"), 0, 1)</f>
        <v>1</v>
      </c>
      <c r="AR2753">
        <f>IFERROR(IF((AF2753-AG2753)&gt;0,1,0),0)</f>
        <v>1</v>
      </c>
      <c r="AS2753">
        <f>IFERROR(IF((S2753-Q2753)&gt;0,1,0),0)</f>
        <v>0</v>
      </c>
      <c r="AT2753">
        <f>IFERROR(IF((AH2753-AI2753)&lt;0,1,0),0)</f>
        <v>0</v>
      </c>
      <c r="AU2753">
        <f>IFERROR(IF((AJ2753-AK2753)&gt;0,1,0),0)</f>
        <v>0</v>
      </c>
      <c r="AV2753">
        <f>IFERROR(IF((AL2753-AM2753)&gt;0,1,0),0)</f>
        <v>0</v>
      </c>
      <c r="AW2753">
        <f>IFERROR(IF((AN2753-AO2753)&gt;0,1,0),0)</f>
        <v>0</v>
      </c>
      <c r="AX2753">
        <f>IFERROR(IF((AC2753-AD2753)&lt;0,1,0),0)</f>
        <v>0</v>
      </c>
      <c r="AY2753">
        <f>SUM(AP2753:AX2753)</f>
        <v>3</v>
      </c>
    </row>
    <row r="2754" spans="1:51" x14ac:dyDescent="0.45">
      <c r="A2754" s="1" t="s">
        <v>586</v>
      </c>
      <c r="B2754" s="2">
        <v>19201640</v>
      </c>
      <c r="C2754" s="3" t="s">
        <v>5336</v>
      </c>
      <c r="D2754" s="7">
        <v>7.7</v>
      </c>
      <c r="E2754" s="5">
        <v>97.676455799999999</v>
      </c>
      <c r="F2754" s="3" t="s">
        <v>4480</v>
      </c>
      <c r="G2754" s="3" t="s">
        <v>4481</v>
      </c>
      <c r="H2754" s="3" t="s">
        <v>4481</v>
      </c>
      <c r="I2754" s="3" t="s">
        <v>4482</v>
      </c>
      <c r="J2754" s="3" t="s">
        <v>4483</v>
      </c>
      <c r="K2754" s="6">
        <v>12202</v>
      </c>
      <c r="L2754" s="6">
        <v>12725</v>
      </c>
      <c r="M2754" s="6" t="s">
        <v>4474</v>
      </c>
      <c r="N2754" s="6" t="s">
        <v>4474</v>
      </c>
      <c r="O2754" s="6">
        <v>25943</v>
      </c>
      <c r="P2754" s="6">
        <v>24518</v>
      </c>
      <c r="Q2754" s="6">
        <v>-2418</v>
      </c>
      <c r="R2754" s="6">
        <v>-2080</v>
      </c>
      <c r="S2754" s="6">
        <v>-1742.175</v>
      </c>
      <c r="T2754" s="6">
        <v>-1386.259</v>
      </c>
      <c r="U2754" s="6" t="s">
        <v>4474</v>
      </c>
      <c r="V2754" s="6" t="s">
        <v>4474</v>
      </c>
      <c r="W2754" s="6">
        <v>978889</v>
      </c>
      <c r="X2754" s="6">
        <v>974750</v>
      </c>
      <c r="Y2754" s="6" t="s">
        <v>4474</v>
      </c>
      <c r="Z2754" s="6" t="s">
        <v>4474</v>
      </c>
      <c r="AA2754" s="6" t="s">
        <v>4474</v>
      </c>
      <c r="AB2754" s="6" t="s">
        <v>4474</v>
      </c>
      <c r="AC2754" s="6">
        <v>13092357</v>
      </c>
      <c r="AD2754" s="6">
        <v>13148824</v>
      </c>
      <c r="AF2754">
        <f>Q2754/W2754</f>
        <v>-2.4701472792114324E-3</v>
      </c>
      <c r="AG2754">
        <f>R2754/X2754</f>
        <v>-2.1338804821749166E-3</v>
      </c>
      <c r="AH2754" t="e">
        <f>U2754/W2754</f>
        <v>#VALUE!</v>
      </c>
      <c r="AI2754" t="e">
        <f>V2754/X2754</f>
        <v>#VALUE!</v>
      </c>
      <c r="AJ2754" t="e">
        <f>Y2754/AA2754</f>
        <v>#VALUE!</v>
      </c>
      <c r="AK2754" t="e">
        <f>Z2754/AB2754</f>
        <v>#VALUE!</v>
      </c>
      <c r="AL2754">
        <f>O2754/K2754</f>
        <v>2.1261268644484512</v>
      </c>
      <c r="AM2754">
        <f>P2754/L2754</f>
        <v>1.9267583497053045</v>
      </c>
      <c r="AN2754">
        <f>K2754/W2754</f>
        <v>1.2465151820073574E-2</v>
      </c>
      <c r="AO2754">
        <f>L2754/X2754</f>
        <v>1.3054629392151833E-2</v>
      </c>
      <c r="AP2754">
        <f>IF(OR(Q2754&lt;0, Q2754="NA"), 0, 1)</f>
        <v>0</v>
      </c>
      <c r="AQ2754">
        <f>IF(OR(S2754&lt;0, S2754="NA"), 0, 1)</f>
        <v>0</v>
      </c>
      <c r="AR2754">
        <f>IFERROR(IF((AF2754-AG2754)&gt;0,1,0),0)</f>
        <v>0</v>
      </c>
      <c r="AS2754">
        <f>IFERROR(IF((S2754-Q2754)&gt;0,1,0),0)</f>
        <v>1</v>
      </c>
      <c r="AT2754">
        <f>IFERROR(IF((AH2754-AI2754)&lt;0,1,0),0)</f>
        <v>0</v>
      </c>
      <c r="AU2754">
        <f>IFERROR(IF((AJ2754-AK2754)&gt;0,1,0),0)</f>
        <v>0</v>
      </c>
      <c r="AV2754">
        <f>IFERROR(IF((AL2754-AM2754)&gt;0,1,0),0)</f>
        <v>1</v>
      </c>
      <c r="AW2754">
        <f>IFERROR(IF((AN2754-AO2754)&gt;0,1,0),0)</f>
        <v>0</v>
      </c>
      <c r="AX2754">
        <f>IFERROR(IF((AC2754-AD2754)&lt;0,1,0),0)</f>
        <v>1</v>
      </c>
      <c r="AY2754">
        <f>SUM(AP2754:AX2754)</f>
        <v>3</v>
      </c>
    </row>
    <row r="2755" spans="1:51" x14ac:dyDescent="0.45">
      <c r="A2755" s="1" t="s">
        <v>588</v>
      </c>
      <c r="B2755" s="2">
        <v>100003</v>
      </c>
      <c r="C2755" s="3" t="s">
        <v>5335</v>
      </c>
      <c r="D2755" s="5">
        <v>112.8</v>
      </c>
      <c r="E2755" s="5">
        <v>7232.5574376000004</v>
      </c>
      <c r="F2755" s="3" t="s">
        <v>4480</v>
      </c>
      <c r="G2755" s="3" t="s">
        <v>4481</v>
      </c>
      <c r="H2755" s="3" t="s">
        <v>4481</v>
      </c>
      <c r="I2755" s="3" t="s">
        <v>4482</v>
      </c>
      <c r="J2755" s="3" t="s">
        <v>4484</v>
      </c>
      <c r="K2755" s="6">
        <v>1993482</v>
      </c>
      <c r="L2755" s="6">
        <v>1940943</v>
      </c>
      <c r="M2755" s="6" t="s">
        <v>4474</v>
      </c>
      <c r="N2755" s="6" t="s">
        <v>4474</v>
      </c>
      <c r="O2755" s="6">
        <v>2092350</v>
      </c>
      <c r="P2755" s="6">
        <v>2043961</v>
      </c>
      <c r="Q2755" s="6">
        <v>523553</v>
      </c>
      <c r="R2755" s="6">
        <v>469921</v>
      </c>
      <c r="S2755" s="6" t="s">
        <v>4474</v>
      </c>
      <c r="T2755" s="6">
        <v>427689</v>
      </c>
      <c r="U2755" s="6">
        <v>3161323</v>
      </c>
      <c r="V2755" s="6">
        <v>144542</v>
      </c>
      <c r="W2755" s="6">
        <v>49685892</v>
      </c>
      <c r="X2755" s="6">
        <v>50081985</v>
      </c>
      <c r="Y2755" s="6" t="s">
        <v>4474</v>
      </c>
      <c r="Z2755" s="6" t="s">
        <v>4474</v>
      </c>
      <c r="AA2755" s="6" t="s">
        <v>4474</v>
      </c>
      <c r="AB2755" s="6" t="s">
        <v>4474</v>
      </c>
      <c r="AC2755" s="6">
        <v>64121299</v>
      </c>
      <c r="AD2755" s="6">
        <v>64118417</v>
      </c>
      <c r="AF2755">
        <f>Q2755/W2755</f>
        <v>1.0537256732756252E-2</v>
      </c>
      <c r="AG2755">
        <f>R2755/X2755</f>
        <v>9.3830346381039015E-3</v>
      </c>
      <c r="AH2755">
        <f>U2755/W2755</f>
        <v>6.3626169778737196E-2</v>
      </c>
      <c r="AI2755">
        <f>V2755/X2755</f>
        <v>2.8861076492874634E-3</v>
      </c>
      <c r="AJ2755" t="e">
        <f>Y2755/AA2755</f>
        <v>#VALUE!</v>
      </c>
      <c r="AK2755" t="e">
        <f>Z2755/AB2755</f>
        <v>#VALUE!</v>
      </c>
      <c r="AL2755">
        <f>O2755/K2755</f>
        <v>1.0495956321652264</v>
      </c>
      <c r="AM2755">
        <f>P2755/L2755</f>
        <v>1.0530762624147127</v>
      </c>
      <c r="AN2755">
        <f>K2755/W2755</f>
        <v>4.0121690881588679E-2</v>
      </c>
      <c r="AO2755">
        <f>L2755/X2755</f>
        <v>3.8755312913415871E-2</v>
      </c>
      <c r="AP2755">
        <f>IF(OR(Q2755&lt;0, Q2755="NA"), 0, 1)</f>
        <v>1</v>
      </c>
      <c r="AQ2755">
        <f>IF(OR(S2755&lt;0, S2755="NA"), 0, 1)</f>
        <v>0</v>
      </c>
      <c r="AR2755">
        <f>IFERROR(IF((AF2755-AG2755)&gt;0,1,0),0)</f>
        <v>1</v>
      </c>
      <c r="AS2755">
        <f>IFERROR(IF((S2755-Q2755)&gt;0,1,0),0)</f>
        <v>0</v>
      </c>
      <c r="AT2755">
        <f>IFERROR(IF((AH2755-AI2755)&lt;0,1,0),0)</f>
        <v>0</v>
      </c>
      <c r="AU2755">
        <f>IFERROR(IF((AJ2755-AK2755)&gt;0,1,0),0)</f>
        <v>0</v>
      </c>
      <c r="AV2755">
        <f>IFERROR(IF((AL2755-AM2755)&gt;0,1,0),0)</f>
        <v>0</v>
      </c>
      <c r="AW2755">
        <f>IFERROR(IF((AN2755-AO2755)&gt;0,1,0),0)</f>
        <v>1</v>
      </c>
      <c r="AX2755">
        <f>IFERROR(IF((AC2755-AD2755)&lt;0,1,0),0)</f>
        <v>0</v>
      </c>
      <c r="AY2755">
        <f>SUM(AP2755:AX2755)</f>
        <v>3</v>
      </c>
    </row>
    <row r="2756" spans="1:51" x14ac:dyDescent="0.45">
      <c r="A2756" s="1" t="s">
        <v>589</v>
      </c>
      <c r="B2756" s="2">
        <v>29286706</v>
      </c>
      <c r="C2756" s="3" t="s">
        <v>5338</v>
      </c>
      <c r="D2756" s="5">
        <v>9.8905999999999992</v>
      </c>
      <c r="E2756" s="5">
        <v>309.7538108</v>
      </c>
      <c r="F2756" s="3" t="s">
        <v>4480</v>
      </c>
      <c r="G2756" s="3" t="s">
        <v>4491</v>
      </c>
      <c r="H2756" s="3" t="s">
        <v>4492</v>
      </c>
      <c r="I2756" s="3" t="s">
        <v>4493</v>
      </c>
      <c r="J2756" s="3" t="s">
        <v>4494</v>
      </c>
      <c r="K2756" s="6" t="s">
        <v>4474</v>
      </c>
      <c r="L2756" s="6" t="s">
        <v>4474</v>
      </c>
      <c r="M2756" s="6" t="s">
        <v>4474</v>
      </c>
      <c r="N2756" s="6" t="s">
        <v>4474</v>
      </c>
      <c r="O2756" s="6">
        <v>-75.63</v>
      </c>
      <c r="P2756" s="8">
        <v>-26.302</v>
      </c>
      <c r="Q2756" s="6">
        <v>380.29899999999998</v>
      </c>
      <c r="R2756" s="6">
        <v>429.62700000000001</v>
      </c>
      <c r="S2756" s="6">
        <v>0</v>
      </c>
      <c r="T2756" s="6">
        <v>0</v>
      </c>
      <c r="U2756" s="6">
        <v>542.97500000000002</v>
      </c>
      <c r="V2756" s="6">
        <v>542.97500000000002</v>
      </c>
      <c r="W2756" s="6">
        <v>907.71400000000006</v>
      </c>
      <c r="X2756" s="6">
        <v>649.75400000000002</v>
      </c>
      <c r="Y2756" s="6">
        <v>447.11200000000002</v>
      </c>
      <c r="Z2756" s="6">
        <v>534.79399999999998</v>
      </c>
      <c r="AA2756" s="6">
        <v>450</v>
      </c>
      <c r="AB2756" s="6">
        <v>143</v>
      </c>
      <c r="AC2756" s="6">
        <v>5000000</v>
      </c>
      <c r="AD2756" s="6">
        <v>5000000</v>
      </c>
      <c r="AF2756">
        <f>Q2756/W2756</f>
        <v>0.41896346205963547</v>
      </c>
      <c r="AG2756">
        <f>R2756/X2756</f>
        <v>0.66121485977770045</v>
      </c>
      <c r="AH2756">
        <f>U2756/W2756</f>
        <v>0.59817850115785365</v>
      </c>
      <c r="AI2756">
        <f>V2756/X2756</f>
        <v>0.83566241993123558</v>
      </c>
      <c r="AJ2756">
        <f>Y2756/AA2756</f>
        <v>0.99358222222222226</v>
      </c>
      <c r="AK2756">
        <f>Z2756/AB2756</f>
        <v>3.7398181818181815</v>
      </c>
      <c r="AL2756" t="e">
        <f>O2756/K2756</f>
        <v>#VALUE!</v>
      </c>
      <c r="AM2756" t="e">
        <f>P2756/L2756</f>
        <v>#VALUE!</v>
      </c>
      <c r="AN2756" t="e">
        <f>K2756/W2756</f>
        <v>#VALUE!</v>
      </c>
      <c r="AO2756" t="e">
        <f>L2756/X2756</f>
        <v>#VALUE!</v>
      </c>
      <c r="AP2756">
        <f>IF(OR(Q2756&lt;0, Q2756="NA"), 0, 1)</f>
        <v>1</v>
      </c>
      <c r="AQ2756">
        <f>IF(OR(S2756&lt;0, S2756="NA"), 0, 1)</f>
        <v>1</v>
      </c>
      <c r="AR2756">
        <f>IFERROR(IF((AF2756-AG2756)&gt;0,1,0),0)</f>
        <v>0</v>
      </c>
      <c r="AS2756">
        <f>IFERROR(IF((S2756-Q2756)&gt;0,1,0),0)</f>
        <v>0</v>
      </c>
      <c r="AT2756">
        <f>IFERROR(IF((AH2756-AI2756)&lt;0,1,0),0)</f>
        <v>1</v>
      </c>
      <c r="AU2756">
        <f>IFERROR(IF((AJ2756-AK2756)&gt;0,1,0),0)</f>
        <v>0</v>
      </c>
      <c r="AV2756">
        <f>IFERROR(IF((AL2756-AM2756)&gt;0,1,0),0)</f>
        <v>0</v>
      </c>
      <c r="AW2756">
        <f>IFERROR(IF((AN2756-AO2756)&gt;0,1,0),0)</f>
        <v>0</v>
      </c>
      <c r="AX2756">
        <f>IFERROR(IF((AC2756-AD2756)&lt;0,1,0),0)</f>
        <v>0</v>
      </c>
      <c r="AY2756">
        <f>SUM(AP2756:AX2756)</f>
        <v>3</v>
      </c>
    </row>
    <row r="2757" spans="1:51" x14ac:dyDescent="0.45">
      <c r="A2757" s="1" t="s">
        <v>593</v>
      </c>
      <c r="B2757" s="2">
        <v>105827880</v>
      </c>
      <c r="C2757" s="3" t="s">
        <v>5336</v>
      </c>
      <c r="D2757" s="7">
        <v>6.13</v>
      </c>
      <c r="E2757" s="5">
        <v>131.05259570000001</v>
      </c>
      <c r="F2757" s="3" t="s">
        <v>4559</v>
      </c>
      <c r="G2757" s="3" t="s">
        <v>4560</v>
      </c>
      <c r="H2757" s="3" t="s">
        <v>4561</v>
      </c>
      <c r="I2757" s="3" t="s">
        <v>4562</v>
      </c>
      <c r="J2757" s="3" t="s">
        <v>5283</v>
      </c>
      <c r="K2757" s="6">
        <v>28366.37</v>
      </c>
      <c r="L2757" s="6">
        <v>28403.823</v>
      </c>
      <c r="M2757" s="6">
        <v>-14522.411</v>
      </c>
      <c r="N2757" s="6">
        <v>-13639.878000000001</v>
      </c>
      <c r="O2757" s="6">
        <v>-17382.319</v>
      </c>
      <c r="P2757" s="6">
        <v>-17045.257000000001</v>
      </c>
      <c r="Q2757" s="6">
        <v>-26218.101999999999</v>
      </c>
      <c r="R2757" s="6">
        <v>-27971.034</v>
      </c>
      <c r="S2757" s="6">
        <v>-16219.948</v>
      </c>
      <c r="T2757" s="6">
        <v>-17799.331999999999</v>
      </c>
      <c r="U2757" s="6">
        <v>23649.884999999998</v>
      </c>
      <c r="V2757" s="6">
        <v>22011.608</v>
      </c>
      <c r="W2757" s="6">
        <v>61911.525999999998</v>
      </c>
      <c r="X2757" s="6">
        <v>63594.502</v>
      </c>
      <c r="Y2757" s="6">
        <v>13427.76</v>
      </c>
      <c r="Z2757" s="6">
        <v>15146.038</v>
      </c>
      <c r="AA2757" s="6">
        <v>30299</v>
      </c>
      <c r="AB2757" s="6">
        <v>28656</v>
      </c>
      <c r="AC2757" s="6">
        <v>21378890</v>
      </c>
      <c r="AD2757" s="6">
        <v>21378890</v>
      </c>
      <c r="AF2757">
        <f>Q2757/W2757</f>
        <v>-0.42347691446016045</v>
      </c>
      <c r="AG2757">
        <f>R2757/X2757</f>
        <v>-0.43983415421666483</v>
      </c>
      <c r="AH2757">
        <f>U2757/W2757</f>
        <v>0.38199486473649508</v>
      </c>
      <c r="AI2757">
        <f>V2757/X2757</f>
        <v>0.3461243866647466</v>
      </c>
      <c r="AJ2757">
        <f>Y2757/AA2757</f>
        <v>0.44317502227796296</v>
      </c>
      <c r="AK2757">
        <f>Z2757/AB2757</f>
        <v>0.52854683137911784</v>
      </c>
      <c r="AL2757">
        <f>O2757/K2757</f>
        <v>-0.61277911132090568</v>
      </c>
      <c r="AM2757">
        <f>P2757/L2757</f>
        <v>-0.60010432398483826</v>
      </c>
      <c r="AN2757">
        <f>K2757/W2757</f>
        <v>0.45817591380319073</v>
      </c>
      <c r="AO2757">
        <f>L2757/X2757</f>
        <v>0.44663960101456568</v>
      </c>
      <c r="AP2757">
        <f>IF(OR(Q2757&lt;0, Q2757="NA"), 0, 1)</f>
        <v>0</v>
      </c>
      <c r="AQ2757">
        <f>IF(OR(S2757&lt;0, S2757="NA"), 0, 1)</f>
        <v>0</v>
      </c>
      <c r="AR2757">
        <f>IFERROR(IF((AF2757-AG2757)&gt;0,1,0),0)</f>
        <v>1</v>
      </c>
      <c r="AS2757">
        <f>IFERROR(IF((S2757-Q2757)&gt;0,1,0),0)</f>
        <v>1</v>
      </c>
      <c r="AT2757">
        <f>IFERROR(IF((AH2757-AI2757)&lt;0,1,0),0)</f>
        <v>0</v>
      </c>
      <c r="AU2757">
        <f>IFERROR(IF((AJ2757-AK2757)&gt;0,1,0),0)</f>
        <v>0</v>
      </c>
      <c r="AV2757">
        <f>IFERROR(IF((AL2757-AM2757)&gt;0,1,0),0)</f>
        <v>0</v>
      </c>
      <c r="AW2757">
        <f>IFERROR(IF((AN2757-AO2757)&gt;0,1,0),0)</f>
        <v>1</v>
      </c>
      <c r="AX2757">
        <f>IFERROR(IF((AC2757-AD2757)&lt;0,1,0),0)</f>
        <v>0</v>
      </c>
      <c r="AY2757">
        <f>SUM(AP2757:AX2757)</f>
        <v>3</v>
      </c>
    </row>
    <row r="2758" spans="1:51" x14ac:dyDescent="0.45">
      <c r="A2758" s="1" t="s">
        <v>603</v>
      </c>
      <c r="B2758" s="2">
        <v>4152787</v>
      </c>
      <c r="C2758" s="3" t="s">
        <v>5337</v>
      </c>
      <c r="D2758" s="5">
        <v>74.3</v>
      </c>
      <c r="E2758" s="5">
        <v>3548.7424563999998</v>
      </c>
      <c r="F2758" s="3" t="s">
        <v>4485</v>
      </c>
      <c r="G2758" s="3" t="s">
        <v>4517</v>
      </c>
      <c r="H2758" s="3" t="s">
        <v>4518</v>
      </c>
      <c r="I2758" s="3" t="s">
        <v>4858</v>
      </c>
      <c r="J2758" s="3" t="s">
        <v>4859</v>
      </c>
      <c r="K2758" s="6">
        <v>1386475</v>
      </c>
      <c r="L2758" s="6">
        <v>1341393</v>
      </c>
      <c r="M2758" s="6">
        <v>275181.42</v>
      </c>
      <c r="N2758" s="6">
        <v>273287</v>
      </c>
      <c r="O2758" s="6">
        <v>242610.42</v>
      </c>
      <c r="P2758" s="6">
        <v>243414</v>
      </c>
      <c r="Q2758" s="6">
        <v>196757</v>
      </c>
      <c r="R2758" s="6">
        <v>197215</v>
      </c>
      <c r="S2758" s="6">
        <v>216207</v>
      </c>
      <c r="T2758" s="6">
        <v>255074</v>
      </c>
      <c r="U2758" s="6">
        <v>116645</v>
      </c>
      <c r="V2758" s="6">
        <v>90935</v>
      </c>
      <c r="W2758" s="6">
        <v>1627876</v>
      </c>
      <c r="X2758" s="6">
        <v>1515569</v>
      </c>
      <c r="Y2758" s="6">
        <v>556069</v>
      </c>
      <c r="Z2758" s="6">
        <v>599715</v>
      </c>
      <c r="AA2758" s="6">
        <v>301470</v>
      </c>
      <c r="AB2758" s="6">
        <v>264682</v>
      </c>
      <c r="AC2758" s="6">
        <v>47762292</v>
      </c>
      <c r="AD2758" s="6">
        <v>47581090</v>
      </c>
      <c r="AF2758">
        <f>Q2758/W2758</f>
        <v>0.12086731421803626</v>
      </c>
      <c r="AG2758">
        <f>R2758/X2758</f>
        <v>0.13012604506954153</v>
      </c>
      <c r="AH2758">
        <f>U2758/W2758</f>
        <v>7.1654720629826849E-2</v>
      </c>
      <c r="AI2758">
        <f>V2758/X2758</f>
        <v>6.0000567443646576E-2</v>
      </c>
      <c r="AJ2758">
        <f>Y2758/AA2758</f>
        <v>1.8445251600490928</v>
      </c>
      <c r="AK2758">
        <f>Z2758/AB2758</f>
        <v>2.265794425008123</v>
      </c>
      <c r="AL2758">
        <f>O2758/K2758</f>
        <v>0.17498362393840497</v>
      </c>
      <c r="AM2758">
        <f>P2758/L2758</f>
        <v>0.18146359791649427</v>
      </c>
      <c r="AN2758">
        <f>K2758/W2758</f>
        <v>0.85170799250065732</v>
      </c>
      <c r="AO2758">
        <f>L2758/X2758</f>
        <v>0.88507550629499543</v>
      </c>
      <c r="AP2758">
        <f>IF(OR(Q2758&lt;0, Q2758="NA"), 0, 1)</f>
        <v>1</v>
      </c>
      <c r="AQ2758">
        <f>IF(OR(S2758&lt;0, S2758="NA"), 0, 1)</f>
        <v>1</v>
      </c>
      <c r="AR2758">
        <f>IFERROR(IF((AF2758-AG2758)&gt;0,1,0),0)</f>
        <v>0</v>
      </c>
      <c r="AS2758">
        <f>IFERROR(IF((S2758-Q2758)&gt;0,1,0),0)</f>
        <v>1</v>
      </c>
      <c r="AT2758">
        <f>IFERROR(IF((AH2758-AI2758)&lt;0,1,0),0)</f>
        <v>0</v>
      </c>
      <c r="AU2758">
        <f>IFERROR(IF((AJ2758-AK2758)&gt;0,1,0),0)</f>
        <v>0</v>
      </c>
      <c r="AV2758">
        <f>IFERROR(IF((AL2758-AM2758)&gt;0,1,0),0)</f>
        <v>0</v>
      </c>
      <c r="AW2758">
        <f>IFERROR(IF((AN2758-AO2758)&gt;0,1,0),0)</f>
        <v>0</v>
      </c>
      <c r="AX2758">
        <f>IFERROR(IF((AC2758-AD2758)&lt;0,1,0),0)</f>
        <v>0</v>
      </c>
      <c r="AY2758">
        <f>SUM(AP2758:AX2758)</f>
        <v>3</v>
      </c>
    </row>
    <row r="2759" spans="1:51" x14ac:dyDescent="0.45">
      <c r="A2759" s="1" t="s">
        <v>609</v>
      </c>
      <c r="B2759" s="2">
        <v>4120218</v>
      </c>
      <c r="C2759" s="3" t="s">
        <v>5336</v>
      </c>
      <c r="D2759" s="5">
        <v>13.3</v>
      </c>
      <c r="E2759" s="5">
        <v>364.76167700000002</v>
      </c>
      <c r="F2759" s="3" t="s">
        <v>4480</v>
      </c>
      <c r="G2759" s="3" t="s">
        <v>4481</v>
      </c>
      <c r="H2759" s="3" t="s">
        <v>4481</v>
      </c>
      <c r="I2759" s="3" t="s">
        <v>4482</v>
      </c>
      <c r="J2759" s="3" t="s">
        <v>4484</v>
      </c>
      <c r="K2759" s="6">
        <v>106784</v>
      </c>
      <c r="L2759" s="6">
        <v>106810</v>
      </c>
      <c r="M2759" s="6" t="s">
        <v>4474</v>
      </c>
      <c r="N2759" s="6" t="s">
        <v>4474</v>
      </c>
      <c r="O2759" s="6">
        <v>184043</v>
      </c>
      <c r="P2759" s="6">
        <v>179152</v>
      </c>
      <c r="Q2759" s="6">
        <v>33494</v>
      </c>
      <c r="R2759" s="6">
        <v>34448</v>
      </c>
      <c r="S2759" s="6">
        <v>3331</v>
      </c>
      <c r="T2759" s="6">
        <v>25084</v>
      </c>
      <c r="U2759" s="6">
        <v>79574</v>
      </c>
      <c r="V2759" s="6">
        <v>79479</v>
      </c>
      <c r="W2759" s="6">
        <v>4691517</v>
      </c>
      <c r="X2759" s="6">
        <v>4687035</v>
      </c>
      <c r="Y2759" s="6" t="s">
        <v>4474</v>
      </c>
      <c r="Z2759" s="6" t="s">
        <v>4474</v>
      </c>
      <c r="AA2759" s="6" t="s">
        <v>4474</v>
      </c>
      <c r="AB2759" s="6" t="s">
        <v>4474</v>
      </c>
      <c r="AC2759" s="6">
        <v>27425690</v>
      </c>
      <c r="AD2759" s="6">
        <v>27348049</v>
      </c>
      <c r="AF2759">
        <f>Q2759/W2759</f>
        <v>7.1392685990480263E-3</v>
      </c>
      <c r="AG2759">
        <f>R2759/X2759</f>
        <v>7.3496357505331194E-3</v>
      </c>
      <c r="AH2759">
        <f>U2759/W2759</f>
        <v>1.6961251552536204E-2</v>
      </c>
      <c r="AI2759">
        <f>V2759/X2759</f>
        <v>1.6957202154453722E-2</v>
      </c>
      <c r="AJ2759" t="e">
        <f>Y2759/AA2759</f>
        <v>#VALUE!</v>
      </c>
      <c r="AK2759" t="e">
        <f>Z2759/AB2759</f>
        <v>#VALUE!</v>
      </c>
      <c r="AL2759">
        <f>O2759/K2759</f>
        <v>1.723507267006293</v>
      </c>
      <c r="AM2759">
        <f>P2759/L2759</f>
        <v>1.67729613332085</v>
      </c>
      <c r="AN2759">
        <f>K2759/W2759</f>
        <v>2.2761081330409758E-2</v>
      </c>
      <c r="AO2759">
        <f>L2759/X2759</f>
        <v>2.2788393942012382E-2</v>
      </c>
      <c r="AP2759">
        <f>IF(OR(Q2759&lt;0, Q2759="NA"), 0, 1)</f>
        <v>1</v>
      </c>
      <c r="AQ2759">
        <f>IF(OR(S2759&lt;0, S2759="NA"), 0, 1)</f>
        <v>1</v>
      </c>
      <c r="AR2759">
        <f>IFERROR(IF((AF2759-AG2759)&gt;0,1,0),0)</f>
        <v>0</v>
      </c>
      <c r="AS2759">
        <f>IFERROR(IF((S2759-Q2759)&gt;0,1,0),0)</f>
        <v>0</v>
      </c>
      <c r="AT2759">
        <f>IFERROR(IF((AH2759-AI2759)&lt;0,1,0),0)</f>
        <v>0</v>
      </c>
      <c r="AU2759">
        <f>IFERROR(IF((AJ2759-AK2759)&gt;0,1,0),0)</f>
        <v>0</v>
      </c>
      <c r="AV2759">
        <f>IFERROR(IF((AL2759-AM2759)&gt;0,1,0),0)</f>
        <v>1</v>
      </c>
      <c r="AW2759">
        <f>IFERROR(IF((AN2759-AO2759)&gt;0,1,0),0)</f>
        <v>0</v>
      </c>
      <c r="AX2759">
        <f>IFERROR(IF((AC2759-AD2759)&lt;0,1,0),0)</f>
        <v>0</v>
      </c>
      <c r="AY2759">
        <f>SUM(AP2759:AX2759)</f>
        <v>3</v>
      </c>
    </row>
    <row r="2760" spans="1:51" x14ac:dyDescent="0.45">
      <c r="A2760" s="1" t="s">
        <v>610</v>
      </c>
      <c r="B2760" s="2">
        <v>4914295</v>
      </c>
      <c r="C2760" s="3" t="s">
        <v>5338</v>
      </c>
      <c r="D2760" s="7">
        <v>10.52</v>
      </c>
      <c r="E2760" s="5">
        <v>95.488272640000005</v>
      </c>
      <c r="F2760" s="3" t="s">
        <v>4559</v>
      </c>
      <c r="G2760" s="3" t="s">
        <v>4560</v>
      </c>
      <c r="H2760" s="3" t="s">
        <v>4561</v>
      </c>
      <c r="I2760" s="3" t="s">
        <v>4562</v>
      </c>
      <c r="J2760" s="3" t="s">
        <v>4834</v>
      </c>
      <c r="K2760" s="6">
        <v>231734</v>
      </c>
      <c r="L2760" s="6">
        <v>236660</v>
      </c>
      <c r="M2760" s="6">
        <v>3579</v>
      </c>
      <c r="N2760" s="6">
        <v>7402</v>
      </c>
      <c r="O2760" s="6">
        <v>-3090</v>
      </c>
      <c r="P2760" s="6">
        <v>765</v>
      </c>
      <c r="Q2760" s="6">
        <v>-1021</v>
      </c>
      <c r="R2760" s="6">
        <v>1433</v>
      </c>
      <c r="S2760" s="6">
        <v>7092</v>
      </c>
      <c r="T2760" s="6">
        <v>3690</v>
      </c>
      <c r="U2760" s="6">
        <v>2068</v>
      </c>
      <c r="V2760" s="6">
        <v>2340</v>
      </c>
      <c r="W2760" s="6">
        <v>163861</v>
      </c>
      <c r="X2760" s="6">
        <v>164393</v>
      </c>
      <c r="Y2760" s="6">
        <v>83776</v>
      </c>
      <c r="Z2760" s="6">
        <v>85055</v>
      </c>
      <c r="AA2760" s="6">
        <v>19596</v>
      </c>
      <c r="AB2760" s="6">
        <v>18817</v>
      </c>
      <c r="AC2760" s="6">
        <v>9076832</v>
      </c>
      <c r="AD2760" s="6">
        <v>9076832</v>
      </c>
      <c r="AF2760">
        <f>Q2760/W2760</f>
        <v>-6.230890815996485E-3</v>
      </c>
      <c r="AG2760">
        <f>R2760/X2760</f>
        <v>8.7169161703965492E-3</v>
      </c>
      <c r="AH2760">
        <f>U2760/W2760</f>
        <v>1.2620452700764673E-2</v>
      </c>
      <c r="AI2760">
        <f>V2760/X2760</f>
        <v>1.4234182720675455E-2</v>
      </c>
      <c r="AJ2760">
        <f>Y2760/AA2760</f>
        <v>4.2751581955501123</v>
      </c>
      <c r="AK2760">
        <f>Z2760/AB2760</f>
        <v>4.5201147898177183</v>
      </c>
      <c r="AL2760">
        <f>O2760/K2760</f>
        <v>-1.3334253929073852E-2</v>
      </c>
      <c r="AM2760">
        <f>P2760/L2760</f>
        <v>3.2324854221245669E-3</v>
      </c>
      <c r="AN2760">
        <f>K2760/W2760</f>
        <v>1.4142108250285303</v>
      </c>
      <c r="AO2760">
        <f>L2760/X2760</f>
        <v>1.4395990096901936</v>
      </c>
      <c r="AP2760">
        <f>IF(OR(Q2760&lt;0, Q2760="NA"), 0, 1)</f>
        <v>0</v>
      </c>
      <c r="AQ2760">
        <f>IF(OR(S2760&lt;0, S2760="NA"), 0, 1)</f>
        <v>1</v>
      </c>
      <c r="AR2760">
        <f>IFERROR(IF((AF2760-AG2760)&gt;0,1,0),0)</f>
        <v>0</v>
      </c>
      <c r="AS2760">
        <f>IFERROR(IF((S2760-Q2760)&gt;0,1,0),0)</f>
        <v>1</v>
      </c>
      <c r="AT2760">
        <f>IFERROR(IF((AH2760-AI2760)&lt;0,1,0),0)</f>
        <v>1</v>
      </c>
      <c r="AU2760">
        <f>IFERROR(IF((AJ2760-AK2760)&gt;0,1,0),0)</f>
        <v>0</v>
      </c>
      <c r="AV2760">
        <f>IFERROR(IF((AL2760-AM2760)&gt;0,1,0),0)</f>
        <v>0</v>
      </c>
      <c r="AW2760">
        <f>IFERROR(IF((AN2760-AO2760)&gt;0,1,0),0)</f>
        <v>0</v>
      </c>
      <c r="AX2760">
        <f>IFERROR(IF((AC2760-AD2760)&lt;0,1,0),0)</f>
        <v>0</v>
      </c>
      <c r="AY2760">
        <f>SUM(AP2760:AX2760)</f>
        <v>3</v>
      </c>
    </row>
    <row r="2761" spans="1:51" x14ac:dyDescent="0.45">
      <c r="A2761" s="1" t="s">
        <v>642</v>
      </c>
      <c r="B2761" s="2">
        <v>108771446</v>
      </c>
      <c r="C2761" s="3" t="s">
        <v>5336</v>
      </c>
      <c r="D2761" s="5">
        <v>11.25</v>
      </c>
      <c r="E2761" s="5">
        <v>55.589872499999998</v>
      </c>
      <c r="F2761" s="3" t="s">
        <v>4480</v>
      </c>
      <c r="G2761" s="3" t="s">
        <v>4491</v>
      </c>
      <c r="H2761" s="3" t="s">
        <v>4492</v>
      </c>
      <c r="I2761" s="3" t="s">
        <v>4493</v>
      </c>
      <c r="J2761" s="3" t="s">
        <v>4494</v>
      </c>
      <c r="K2761" s="6" t="s">
        <v>4474</v>
      </c>
      <c r="L2761" s="6" t="s">
        <v>4474</v>
      </c>
      <c r="M2761" s="6" t="s">
        <v>4474</v>
      </c>
      <c r="N2761" s="6" t="s">
        <v>4474</v>
      </c>
      <c r="O2761" s="6">
        <v>0</v>
      </c>
      <c r="P2761" s="6">
        <v>0</v>
      </c>
      <c r="Q2761" s="6">
        <v>1804.7239999999999</v>
      </c>
      <c r="R2761" s="6">
        <v>2288.0569999999998</v>
      </c>
      <c r="S2761" s="6">
        <v>-705.61</v>
      </c>
      <c r="T2761" s="6">
        <v>-630.44100000000003</v>
      </c>
      <c r="U2761" s="6" t="s">
        <v>4474</v>
      </c>
      <c r="V2761" s="6" t="s">
        <v>4474</v>
      </c>
      <c r="W2761" s="6">
        <v>32406.045999999998</v>
      </c>
      <c r="X2761" s="6">
        <v>61586.502999999997</v>
      </c>
      <c r="Y2761" s="6">
        <v>260.19200000000001</v>
      </c>
      <c r="Z2761" s="8">
        <v>131.30000000000001</v>
      </c>
      <c r="AA2761" s="6">
        <v>1336</v>
      </c>
      <c r="AB2761" s="6">
        <v>363</v>
      </c>
      <c r="AC2761" s="6">
        <v>4941322</v>
      </c>
      <c r="AD2761" s="6">
        <v>7761807</v>
      </c>
      <c r="AF2761">
        <f>Q2761/W2761</f>
        <v>5.5690965815453082E-2</v>
      </c>
      <c r="AG2761">
        <f>R2761/X2761</f>
        <v>3.7151922719171115E-2</v>
      </c>
      <c r="AH2761" t="e">
        <f>U2761/W2761</f>
        <v>#VALUE!</v>
      </c>
      <c r="AI2761" t="e">
        <f>V2761/X2761</f>
        <v>#VALUE!</v>
      </c>
      <c r="AJ2761">
        <f>Y2761/AA2761</f>
        <v>0.19475449101796408</v>
      </c>
      <c r="AK2761">
        <f>Z2761/AB2761</f>
        <v>0.36170798898071627</v>
      </c>
      <c r="AL2761" t="e">
        <f>O2761/K2761</f>
        <v>#VALUE!</v>
      </c>
      <c r="AM2761" t="e">
        <f>P2761/L2761</f>
        <v>#VALUE!</v>
      </c>
      <c r="AN2761" t="e">
        <f>K2761/W2761</f>
        <v>#VALUE!</v>
      </c>
      <c r="AO2761" t="e">
        <f>L2761/X2761</f>
        <v>#VALUE!</v>
      </c>
      <c r="AP2761">
        <f>IF(OR(Q2761&lt;0, Q2761="NA"), 0, 1)</f>
        <v>1</v>
      </c>
      <c r="AQ2761">
        <f>IF(OR(S2761&lt;0, S2761="NA"), 0, 1)</f>
        <v>0</v>
      </c>
      <c r="AR2761">
        <f>IFERROR(IF((AF2761-AG2761)&gt;0,1,0),0)</f>
        <v>1</v>
      </c>
      <c r="AS2761">
        <f>IFERROR(IF((S2761-Q2761)&gt;0,1,0),0)</f>
        <v>0</v>
      </c>
      <c r="AT2761">
        <f>IFERROR(IF((AH2761-AI2761)&lt;0,1,0),0)</f>
        <v>0</v>
      </c>
      <c r="AU2761">
        <f>IFERROR(IF((AJ2761-AK2761)&gt;0,1,0),0)</f>
        <v>0</v>
      </c>
      <c r="AV2761">
        <f>IFERROR(IF((AL2761-AM2761)&gt;0,1,0),0)</f>
        <v>0</v>
      </c>
      <c r="AW2761">
        <f>IFERROR(IF((AN2761-AO2761)&gt;0,1,0),0)</f>
        <v>0</v>
      </c>
      <c r="AX2761">
        <f>IFERROR(IF((AC2761-AD2761)&lt;0,1,0),0)</f>
        <v>1</v>
      </c>
      <c r="AY2761">
        <f>SUM(AP2761:AX2761)</f>
        <v>3</v>
      </c>
    </row>
    <row r="2762" spans="1:51" x14ac:dyDescent="0.45">
      <c r="A2762" s="1" t="s">
        <v>662</v>
      </c>
      <c r="B2762" s="2">
        <v>1011415</v>
      </c>
      <c r="C2762" s="3" t="s">
        <v>5337</v>
      </c>
      <c r="D2762" s="5">
        <v>35.909999999999997</v>
      </c>
      <c r="E2762" s="5">
        <v>6590.4752182499997</v>
      </c>
      <c r="F2762" s="3" t="s">
        <v>4480</v>
      </c>
      <c r="G2762" s="3" t="s">
        <v>4481</v>
      </c>
      <c r="H2762" s="3" t="s">
        <v>4481</v>
      </c>
      <c r="I2762" s="3" t="s">
        <v>4482</v>
      </c>
      <c r="J2762" s="3" t="s">
        <v>4484</v>
      </c>
      <c r="K2762" s="6">
        <v>1777745</v>
      </c>
      <c r="L2762" s="6">
        <v>1350194</v>
      </c>
      <c r="M2762" s="6" t="s">
        <v>4474</v>
      </c>
      <c r="N2762" s="6" t="s">
        <v>4474</v>
      </c>
      <c r="O2762" s="6">
        <v>1787339</v>
      </c>
      <c r="P2762" s="6">
        <v>1298399</v>
      </c>
      <c r="Q2762" s="6">
        <v>523604</v>
      </c>
      <c r="R2762" s="6">
        <v>649953</v>
      </c>
      <c r="S2762" s="6" t="s">
        <v>4474</v>
      </c>
      <c r="T2762" s="6">
        <v>742798</v>
      </c>
      <c r="U2762" s="6" t="s">
        <v>4474</v>
      </c>
      <c r="V2762" s="6" t="s">
        <v>4474</v>
      </c>
      <c r="W2762" s="6">
        <v>47019190</v>
      </c>
      <c r="X2762" s="6">
        <v>49204933</v>
      </c>
      <c r="Y2762" s="6" t="s">
        <v>4474</v>
      </c>
      <c r="Z2762" s="6" t="s">
        <v>4474</v>
      </c>
      <c r="AA2762" s="6" t="s">
        <v>4474</v>
      </c>
      <c r="AB2762" s="6" t="s">
        <v>4474</v>
      </c>
      <c r="AC2762" s="6">
        <v>183527575</v>
      </c>
      <c r="AD2762" s="6">
        <v>182315142</v>
      </c>
      <c r="AF2762">
        <f>Q2762/W2762</f>
        <v>1.1135963847952294E-2</v>
      </c>
      <c r="AG2762">
        <f>R2762/X2762</f>
        <v>1.3209102428815419E-2</v>
      </c>
      <c r="AH2762" t="e">
        <f>U2762/W2762</f>
        <v>#VALUE!</v>
      </c>
      <c r="AI2762" t="e">
        <f>V2762/X2762</f>
        <v>#VALUE!</v>
      </c>
      <c r="AJ2762" t="e">
        <f>Y2762/AA2762</f>
        <v>#VALUE!</v>
      </c>
      <c r="AK2762" t="e">
        <f>Z2762/AB2762</f>
        <v>#VALUE!</v>
      </c>
      <c r="AL2762">
        <f>O2762/K2762</f>
        <v>1.005396724502108</v>
      </c>
      <c r="AM2762">
        <f>P2762/L2762</f>
        <v>0.96163884597324534</v>
      </c>
      <c r="AN2762">
        <f>K2762/W2762</f>
        <v>3.7808924398740174E-2</v>
      </c>
      <c r="AO2762">
        <f>L2762/X2762</f>
        <v>2.7440216207590407E-2</v>
      </c>
      <c r="AP2762">
        <f>IF(OR(Q2762&lt;0, Q2762="NA"), 0, 1)</f>
        <v>1</v>
      </c>
      <c r="AQ2762">
        <f>IF(OR(S2762&lt;0, S2762="NA"), 0, 1)</f>
        <v>0</v>
      </c>
      <c r="AR2762">
        <f>IFERROR(IF((AF2762-AG2762)&gt;0,1,0),0)</f>
        <v>0</v>
      </c>
      <c r="AS2762">
        <f>IFERROR(IF((S2762-Q2762)&gt;0,1,0),0)</f>
        <v>0</v>
      </c>
      <c r="AT2762">
        <f>IFERROR(IF((AH2762-AI2762)&lt;0,1,0),0)</f>
        <v>0</v>
      </c>
      <c r="AU2762">
        <f>IFERROR(IF((AJ2762-AK2762)&gt;0,1,0),0)</f>
        <v>0</v>
      </c>
      <c r="AV2762">
        <f>IFERROR(IF((AL2762-AM2762)&gt;0,1,0),0)</f>
        <v>1</v>
      </c>
      <c r="AW2762">
        <f>IFERROR(IF((AN2762-AO2762)&gt;0,1,0),0)</f>
        <v>1</v>
      </c>
      <c r="AX2762">
        <f>IFERROR(IF((AC2762-AD2762)&lt;0,1,0),0)</f>
        <v>0</v>
      </c>
      <c r="AY2762">
        <f>SUM(AP2762:AX2762)</f>
        <v>3</v>
      </c>
    </row>
    <row r="2763" spans="1:51" x14ac:dyDescent="0.45">
      <c r="A2763" s="1" t="s">
        <v>680</v>
      </c>
      <c r="B2763" s="2">
        <v>4966222</v>
      </c>
      <c r="C2763" s="3" t="s">
        <v>5337</v>
      </c>
      <c r="D2763" s="5">
        <v>38.799999999999997</v>
      </c>
      <c r="E2763" s="5">
        <v>2573.0594420000002</v>
      </c>
      <c r="F2763" s="3" t="s">
        <v>4500</v>
      </c>
      <c r="G2763" s="3" t="s">
        <v>4574</v>
      </c>
      <c r="H2763" s="3" t="s">
        <v>4575</v>
      </c>
      <c r="I2763" s="3" t="s">
        <v>4575</v>
      </c>
      <c r="J2763" s="3" t="s">
        <v>4736</v>
      </c>
      <c r="K2763" s="6">
        <v>890128</v>
      </c>
      <c r="L2763" s="6">
        <v>953018</v>
      </c>
      <c r="M2763" s="6">
        <v>-17120</v>
      </c>
      <c r="N2763" s="6">
        <v>9154</v>
      </c>
      <c r="O2763" s="6">
        <v>-36375</v>
      </c>
      <c r="P2763" s="6">
        <v>-9550</v>
      </c>
      <c r="Q2763" s="6">
        <v>-18422</v>
      </c>
      <c r="R2763" s="6">
        <v>2499</v>
      </c>
      <c r="S2763" s="6">
        <v>67961</v>
      </c>
      <c r="T2763" s="6">
        <v>67713</v>
      </c>
      <c r="U2763" s="6" t="s">
        <v>4474</v>
      </c>
      <c r="V2763" s="6" t="s">
        <v>4474</v>
      </c>
      <c r="W2763" s="6">
        <v>937525</v>
      </c>
      <c r="X2763" s="6">
        <v>917896</v>
      </c>
      <c r="Y2763" s="6">
        <v>585018</v>
      </c>
      <c r="Z2763" s="6">
        <v>570158</v>
      </c>
      <c r="AA2763" s="6">
        <v>129906</v>
      </c>
      <c r="AB2763" s="6">
        <v>133140</v>
      </c>
      <c r="AC2763" s="6">
        <v>66318000</v>
      </c>
      <c r="AD2763" s="6">
        <v>65800000</v>
      </c>
      <c r="AF2763">
        <f>Q2763/W2763</f>
        <v>-1.9649609343750832E-2</v>
      </c>
      <c r="AG2763">
        <f>R2763/X2763</f>
        <v>2.722530657067903E-3</v>
      </c>
      <c r="AH2763" t="e">
        <f>U2763/W2763</f>
        <v>#VALUE!</v>
      </c>
      <c r="AI2763" t="e">
        <f>V2763/X2763</f>
        <v>#VALUE!</v>
      </c>
      <c r="AJ2763">
        <f>Y2763/AA2763</f>
        <v>4.5033947623666339</v>
      </c>
      <c r="AK2763">
        <f>Z2763/AB2763</f>
        <v>4.2823944719843769</v>
      </c>
      <c r="AL2763">
        <f>O2763/K2763</f>
        <v>-4.0864909316412922E-2</v>
      </c>
      <c r="AM2763">
        <f>P2763/L2763</f>
        <v>-1.0020797088827284E-2</v>
      </c>
      <c r="AN2763">
        <f>K2763/W2763</f>
        <v>0.94944454814538282</v>
      </c>
      <c r="AO2763">
        <f>L2763/X2763</f>
        <v>1.0382635941326686</v>
      </c>
      <c r="AP2763">
        <f>IF(OR(Q2763&lt;0, Q2763="NA"), 0, 1)</f>
        <v>0</v>
      </c>
      <c r="AQ2763">
        <f>IF(OR(S2763&lt;0, S2763="NA"), 0, 1)</f>
        <v>1</v>
      </c>
      <c r="AR2763">
        <f>IFERROR(IF((AF2763-AG2763)&gt;0,1,0),0)</f>
        <v>0</v>
      </c>
      <c r="AS2763">
        <f>IFERROR(IF((S2763-Q2763)&gt;0,1,0),0)</f>
        <v>1</v>
      </c>
      <c r="AT2763">
        <f>IFERROR(IF((AH2763-AI2763)&lt;0,1,0),0)</f>
        <v>0</v>
      </c>
      <c r="AU2763">
        <f>IFERROR(IF((AJ2763-AK2763)&gt;0,1,0),0)</f>
        <v>1</v>
      </c>
      <c r="AV2763">
        <f>IFERROR(IF((AL2763-AM2763)&gt;0,1,0),0)</f>
        <v>0</v>
      </c>
      <c r="AW2763">
        <f>IFERROR(IF((AN2763-AO2763)&gt;0,1,0),0)</f>
        <v>0</v>
      </c>
      <c r="AX2763">
        <f>IFERROR(IF((AC2763-AD2763)&lt;0,1,0),0)</f>
        <v>0</v>
      </c>
      <c r="AY2763">
        <f>SUM(AP2763:AX2763)</f>
        <v>3</v>
      </c>
    </row>
    <row r="2764" spans="1:51" x14ac:dyDescent="0.45">
      <c r="A2764" s="1" t="s">
        <v>690</v>
      </c>
      <c r="B2764" s="2">
        <v>4772238</v>
      </c>
      <c r="C2764" s="3" t="s">
        <v>5337</v>
      </c>
      <c r="D2764" s="5">
        <v>19.170000000000002</v>
      </c>
      <c r="E2764" s="5">
        <v>1202.7193588800001</v>
      </c>
      <c r="F2764" s="3" t="s">
        <v>4480</v>
      </c>
      <c r="G2764" s="3" t="s">
        <v>4491</v>
      </c>
      <c r="H2764" s="3" t="s">
        <v>4491</v>
      </c>
      <c r="I2764" s="3" t="s">
        <v>4827</v>
      </c>
      <c r="J2764" s="3" t="s">
        <v>4839</v>
      </c>
      <c r="K2764" s="6">
        <v>461900</v>
      </c>
      <c r="L2764" s="6">
        <v>491600</v>
      </c>
      <c r="M2764" s="6">
        <v>-121800</v>
      </c>
      <c r="N2764" s="6">
        <v>-124200</v>
      </c>
      <c r="O2764" s="6">
        <v>-135200</v>
      </c>
      <c r="P2764" s="6">
        <v>-140200</v>
      </c>
      <c r="Q2764" s="6">
        <v>-320500</v>
      </c>
      <c r="R2764" s="6">
        <v>-473600</v>
      </c>
      <c r="S2764" s="6">
        <v>-111400</v>
      </c>
      <c r="T2764" s="6">
        <v>-99400</v>
      </c>
      <c r="U2764" s="6">
        <v>179300</v>
      </c>
      <c r="V2764" s="6">
        <v>77700</v>
      </c>
      <c r="W2764" s="6">
        <v>2286200</v>
      </c>
      <c r="X2764" s="6">
        <v>2224000</v>
      </c>
      <c r="Y2764" s="6">
        <v>214800</v>
      </c>
      <c r="Z2764" s="6">
        <v>100700</v>
      </c>
      <c r="AA2764" s="6">
        <v>84200</v>
      </c>
      <c r="AB2764" s="6">
        <v>99300</v>
      </c>
      <c r="AC2764" s="6">
        <v>62734645</v>
      </c>
      <c r="AD2764" s="6">
        <v>62470771</v>
      </c>
      <c r="AF2764">
        <f>Q2764/W2764</f>
        <v>-0.14018895984603272</v>
      </c>
      <c r="AG2764">
        <f>R2764/X2764</f>
        <v>-0.21294964028776978</v>
      </c>
      <c r="AH2764">
        <f>U2764/W2764</f>
        <v>7.8427084244598017E-2</v>
      </c>
      <c r="AI2764">
        <f>V2764/X2764</f>
        <v>3.4937050359712229E-2</v>
      </c>
      <c r="AJ2764">
        <f>Y2764/AA2764</f>
        <v>2.5510688836104514</v>
      </c>
      <c r="AK2764">
        <f>Z2764/AB2764</f>
        <v>1.0140986908358509</v>
      </c>
      <c r="AL2764">
        <f>O2764/K2764</f>
        <v>-0.29270404849534531</v>
      </c>
      <c r="AM2764">
        <f>P2764/L2764</f>
        <v>-0.28519121236777867</v>
      </c>
      <c r="AN2764">
        <f>K2764/W2764</f>
        <v>0.20203831685766774</v>
      </c>
      <c r="AO2764">
        <f>L2764/X2764</f>
        <v>0.2210431654676259</v>
      </c>
      <c r="AP2764">
        <f>IF(OR(Q2764&lt;0, Q2764="NA"), 0, 1)</f>
        <v>0</v>
      </c>
      <c r="AQ2764">
        <f>IF(OR(S2764&lt;0, S2764="NA"), 0, 1)</f>
        <v>0</v>
      </c>
      <c r="AR2764">
        <f>IFERROR(IF((AF2764-AG2764)&gt;0,1,0),0)</f>
        <v>1</v>
      </c>
      <c r="AS2764">
        <f>IFERROR(IF((S2764-Q2764)&gt;0,1,0),0)</f>
        <v>1</v>
      </c>
      <c r="AT2764">
        <f>IFERROR(IF((AH2764-AI2764)&lt;0,1,0),0)</f>
        <v>0</v>
      </c>
      <c r="AU2764">
        <f>IFERROR(IF((AJ2764-AK2764)&gt;0,1,0),0)</f>
        <v>1</v>
      </c>
      <c r="AV2764">
        <f>IFERROR(IF((AL2764-AM2764)&gt;0,1,0),0)</f>
        <v>0</v>
      </c>
      <c r="AW2764">
        <f>IFERROR(IF((AN2764-AO2764)&gt;0,1,0),0)</f>
        <v>0</v>
      </c>
      <c r="AX2764">
        <f>IFERROR(IF((AC2764-AD2764)&lt;0,1,0),0)</f>
        <v>0</v>
      </c>
      <c r="AY2764">
        <f>SUM(AP2764:AX2764)</f>
        <v>3</v>
      </c>
    </row>
    <row r="2765" spans="1:51" x14ac:dyDescent="0.45">
      <c r="A2765" s="1" t="s">
        <v>694</v>
      </c>
      <c r="B2765" s="2">
        <v>4046859</v>
      </c>
      <c r="C2765" s="3" t="s">
        <v>5335</v>
      </c>
      <c r="D2765" s="5">
        <v>28.41</v>
      </c>
      <c r="E2765" s="5">
        <v>470.40255239999999</v>
      </c>
      <c r="F2765" s="3" t="s">
        <v>4480</v>
      </c>
      <c r="G2765" s="3" t="s">
        <v>4481</v>
      </c>
      <c r="H2765" s="3" t="s">
        <v>4481</v>
      </c>
      <c r="I2765" s="3" t="s">
        <v>4482</v>
      </c>
      <c r="J2765" s="3" t="s">
        <v>4484</v>
      </c>
      <c r="K2765" s="6">
        <v>170741</v>
      </c>
      <c r="L2765" s="6">
        <v>168888</v>
      </c>
      <c r="M2765" s="6" t="s">
        <v>4474</v>
      </c>
      <c r="N2765" s="6" t="s">
        <v>4474</v>
      </c>
      <c r="O2765" s="6">
        <v>95527</v>
      </c>
      <c r="P2765" s="6">
        <v>93489</v>
      </c>
      <c r="Q2765" s="6">
        <v>32469</v>
      </c>
      <c r="R2765" s="6">
        <v>33585</v>
      </c>
      <c r="S2765" s="6">
        <v>15215</v>
      </c>
      <c r="T2765" s="6">
        <v>38145</v>
      </c>
      <c r="U2765" s="6" t="s">
        <v>4474</v>
      </c>
      <c r="V2765" s="6">
        <v>12062</v>
      </c>
      <c r="W2765" s="6">
        <v>2560788</v>
      </c>
      <c r="X2765" s="6">
        <v>2438583</v>
      </c>
      <c r="Y2765" s="6" t="s">
        <v>4474</v>
      </c>
      <c r="Z2765" s="6" t="s">
        <v>4474</v>
      </c>
      <c r="AA2765" s="6" t="s">
        <v>4474</v>
      </c>
      <c r="AB2765" s="6" t="s">
        <v>4474</v>
      </c>
      <c r="AC2765" s="6">
        <v>13917891</v>
      </c>
      <c r="AD2765" s="6">
        <v>13910467</v>
      </c>
      <c r="AF2765">
        <f>Q2765/W2765</f>
        <v>1.2679300277883214E-2</v>
      </c>
      <c r="AG2765">
        <f>R2765/X2765</f>
        <v>1.3772342380800653E-2</v>
      </c>
      <c r="AH2765" t="e">
        <f>U2765/W2765</f>
        <v>#VALUE!</v>
      </c>
      <c r="AI2765">
        <f>V2765/X2765</f>
        <v>4.9463151346499177E-3</v>
      </c>
      <c r="AJ2765" t="e">
        <f>Y2765/AA2765</f>
        <v>#VALUE!</v>
      </c>
      <c r="AK2765" t="e">
        <f>Z2765/AB2765</f>
        <v>#VALUE!</v>
      </c>
      <c r="AL2765">
        <f>O2765/K2765</f>
        <v>0.55948483375404856</v>
      </c>
      <c r="AM2765">
        <f>P2765/L2765</f>
        <v>0.55355620292738383</v>
      </c>
      <c r="AN2765">
        <f>K2765/W2765</f>
        <v>6.667517967125744E-2</v>
      </c>
      <c r="AO2765">
        <f>L2765/X2765</f>
        <v>6.9256613369321443E-2</v>
      </c>
      <c r="AP2765">
        <f>IF(OR(Q2765&lt;0, Q2765="NA"), 0, 1)</f>
        <v>1</v>
      </c>
      <c r="AQ2765">
        <f>IF(OR(S2765&lt;0, S2765="NA"), 0, 1)</f>
        <v>1</v>
      </c>
      <c r="AR2765">
        <f>IFERROR(IF((AF2765-AG2765)&gt;0,1,0),0)</f>
        <v>0</v>
      </c>
      <c r="AS2765">
        <f>IFERROR(IF((S2765-Q2765)&gt;0,1,0),0)</f>
        <v>0</v>
      </c>
      <c r="AT2765">
        <f>IFERROR(IF((AH2765-AI2765)&lt;0,1,0),0)</f>
        <v>0</v>
      </c>
      <c r="AU2765">
        <f>IFERROR(IF((AJ2765-AK2765)&gt;0,1,0),0)</f>
        <v>0</v>
      </c>
      <c r="AV2765">
        <f>IFERROR(IF((AL2765-AM2765)&gt;0,1,0),0)</f>
        <v>1</v>
      </c>
      <c r="AW2765">
        <f>IFERROR(IF((AN2765-AO2765)&gt;0,1,0),0)</f>
        <v>0</v>
      </c>
      <c r="AX2765">
        <f>IFERROR(IF((AC2765-AD2765)&lt;0,1,0),0)</f>
        <v>0</v>
      </c>
      <c r="AY2765">
        <f>SUM(AP2765:AX2765)</f>
        <v>3</v>
      </c>
    </row>
    <row r="2766" spans="1:51" x14ac:dyDescent="0.45">
      <c r="A2766" s="1" t="s">
        <v>700</v>
      </c>
      <c r="B2766" s="2">
        <v>4915674</v>
      </c>
      <c r="C2766" s="3" t="s">
        <v>5337</v>
      </c>
      <c r="D2766" s="5">
        <v>24.57</v>
      </c>
      <c r="E2766" s="5">
        <v>2896.6663170900001</v>
      </c>
      <c r="F2766" s="3" t="s">
        <v>4475</v>
      </c>
      <c r="G2766" s="3" t="s">
        <v>4548</v>
      </c>
      <c r="H2766" s="3" t="s">
        <v>4647</v>
      </c>
      <c r="I2766" s="3" t="s">
        <v>4687</v>
      </c>
      <c r="J2766" s="3" t="s">
        <v>4893</v>
      </c>
      <c r="K2766" s="6">
        <v>4796000</v>
      </c>
      <c r="L2766" s="6">
        <v>5008000</v>
      </c>
      <c r="M2766" s="6">
        <v>390000</v>
      </c>
      <c r="N2766" s="6">
        <v>492000</v>
      </c>
      <c r="O2766" s="6">
        <v>199000</v>
      </c>
      <c r="P2766" s="6">
        <v>302000</v>
      </c>
      <c r="Q2766" s="6">
        <v>-356000</v>
      </c>
      <c r="R2766" s="6">
        <v>-289000</v>
      </c>
      <c r="S2766" s="6">
        <v>539000</v>
      </c>
      <c r="T2766" s="6">
        <v>352000</v>
      </c>
      <c r="U2766" s="6">
        <v>1237000</v>
      </c>
      <c r="V2766" s="6">
        <v>1252000</v>
      </c>
      <c r="W2766" s="6">
        <v>6792000</v>
      </c>
      <c r="X2766" s="6">
        <v>6617000</v>
      </c>
      <c r="Y2766" s="6">
        <v>1667000</v>
      </c>
      <c r="Z2766" s="6">
        <v>1604000</v>
      </c>
      <c r="AA2766" s="6">
        <v>1790000</v>
      </c>
      <c r="AB2766" s="6">
        <v>1697000</v>
      </c>
      <c r="AC2766" s="6">
        <v>117824265</v>
      </c>
      <c r="AD2766" s="6">
        <v>117781894</v>
      </c>
      <c r="AF2766">
        <f>Q2766/W2766</f>
        <v>-5.2414605418138985E-2</v>
      </c>
      <c r="AG2766">
        <f>R2766/X2766</f>
        <v>-4.3675381592866859E-2</v>
      </c>
      <c r="AH2766">
        <f>U2766/W2766</f>
        <v>0.18212603062426383</v>
      </c>
      <c r="AI2766">
        <f>V2766/X2766</f>
        <v>0.18920961160646818</v>
      </c>
      <c r="AJ2766">
        <f>Y2766/AA2766</f>
        <v>0.93128491620111731</v>
      </c>
      <c r="AK2766">
        <f>Z2766/AB2766</f>
        <v>0.94519740718915735</v>
      </c>
      <c r="AL2766">
        <f>O2766/K2766</f>
        <v>4.1492910758965808E-2</v>
      </c>
      <c r="AM2766">
        <f>P2766/L2766</f>
        <v>6.0303514376996804E-2</v>
      </c>
      <c r="AN2766">
        <f>K2766/W2766</f>
        <v>0.70612485276796233</v>
      </c>
      <c r="AO2766">
        <f>L2766/X2766</f>
        <v>0.75683844642587272</v>
      </c>
      <c r="AP2766">
        <f>IF(OR(Q2766&lt;0, Q2766="NA"), 0, 1)</f>
        <v>0</v>
      </c>
      <c r="AQ2766">
        <f>IF(OR(S2766&lt;0, S2766="NA"), 0, 1)</f>
        <v>1</v>
      </c>
      <c r="AR2766">
        <f>IFERROR(IF((AF2766-AG2766)&gt;0,1,0),0)</f>
        <v>0</v>
      </c>
      <c r="AS2766">
        <f>IFERROR(IF((S2766-Q2766)&gt;0,1,0),0)</f>
        <v>1</v>
      </c>
      <c r="AT2766">
        <f>IFERROR(IF((AH2766-AI2766)&lt;0,1,0),0)</f>
        <v>1</v>
      </c>
      <c r="AU2766">
        <f>IFERROR(IF((AJ2766-AK2766)&gt;0,1,0),0)</f>
        <v>0</v>
      </c>
      <c r="AV2766">
        <f>IFERROR(IF((AL2766-AM2766)&gt;0,1,0),0)</f>
        <v>0</v>
      </c>
      <c r="AW2766">
        <f>IFERROR(IF((AN2766-AO2766)&gt;0,1,0),0)</f>
        <v>0</v>
      </c>
      <c r="AX2766">
        <f>IFERROR(IF((AC2766-AD2766)&lt;0,1,0),0)</f>
        <v>0</v>
      </c>
      <c r="AY2766">
        <f>SUM(AP2766:AX2766)</f>
        <v>3</v>
      </c>
    </row>
    <row r="2767" spans="1:51" x14ac:dyDescent="0.45">
      <c r="A2767" s="1" t="s">
        <v>718</v>
      </c>
      <c r="B2767" s="2">
        <v>101317330</v>
      </c>
      <c r="C2767" s="3" t="s">
        <v>5338</v>
      </c>
      <c r="D2767" s="5">
        <v>11.71</v>
      </c>
      <c r="E2767" s="5">
        <v>152.22662751999999</v>
      </c>
      <c r="F2767" s="3" t="s">
        <v>4480</v>
      </c>
      <c r="G2767" s="3" t="s">
        <v>4491</v>
      </c>
      <c r="H2767" s="3" t="s">
        <v>4492</v>
      </c>
      <c r="I2767" s="3" t="s">
        <v>4493</v>
      </c>
      <c r="J2767" s="3" t="s">
        <v>4494</v>
      </c>
      <c r="K2767" s="6" t="s">
        <v>4474</v>
      </c>
      <c r="L2767" s="6" t="s">
        <v>4474</v>
      </c>
      <c r="M2767" s="6" t="s">
        <v>4474</v>
      </c>
      <c r="N2767" s="6" t="s">
        <v>4474</v>
      </c>
      <c r="O2767" s="6">
        <v>-1901.8810000000001</v>
      </c>
      <c r="P2767" s="6">
        <v>-1903.1379999999999</v>
      </c>
      <c r="Q2767" s="6">
        <v>9696.1020000000008</v>
      </c>
      <c r="R2767" s="6">
        <v>8653.3459999999995</v>
      </c>
      <c r="S2767" s="6">
        <v>-827.21699999999998</v>
      </c>
      <c r="T2767" s="6">
        <v>-929.56899999999996</v>
      </c>
      <c r="U2767" s="6">
        <v>4079.2060000000001</v>
      </c>
      <c r="V2767" s="6">
        <v>3936.181</v>
      </c>
      <c r="W2767" s="6">
        <v>182777.916</v>
      </c>
      <c r="X2767" s="6">
        <v>179915.25200000001</v>
      </c>
      <c r="Y2767" s="6">
        <v>251.32400000000001</v>
      </c>
      <c r="Z2767" s="6">
        <v>178.88800000000001</v>
      </c>
      <c r="AA2767" s="6">
        <v>2941</v>
      </c>
      <c r="AB2767" s="6">
        <v>2451</v>
      </c>
      <c r="AC2767" s="6">
        <v>21620561</v>
      </c>
      <c r="AD2767" s="6">
        <v>21620561</v>
      </c>
      <c r="AF2767">
        <f>Q2767/W2767</f>
        <v>5.3048542253868354E-2</v>
      </c>
      <c r="AG2767">
        <f>R2767/X2767</f>
        <v>4.8096789481749995E-2</v>
      </c>
      <c r="AH2767">
        <f>U2767/W2767</f>
        <v>2.2317827499466623E-2</v>
      </c>
      <c r="AI2767">
        <f>V2767/X2767</f>
        <v>2.1877972858020952E-2</v>
      </c>
      <c r="AJ2767">
        <f>Y2767/AA2767</f>
        <v>8.5455287317239045E-2</v>
      </c>
      <c r="AK2767">
        <f>Z2767/AB2767</f>
        <v>7.2985720114239094E-2</v>
      </c>
      <c r="AL2767" t="e">
        <f>O2767/K2767</f>
        <v>#VALUE!</v>
      </c>
      <c r="AM2767" t="e">
        <f>P2767/L2767</f>
        <v>#VALUE!</v>
      </c>
      <c r="AN2767" t="e">
        <f>K2767/W2767</f>
        <v>#VALUE!</v>
      </c>
      <c r="AO2767" t="e">
        <f>L2767/X2767</f>
        <v>#VALUE!</v>
      </c>
      <c r="AP2767">
        <f>IF(OR(Q2767&lt;0, Q2767="NA"), 0, 1)</f>
        <v>1</v>
      </c>
      <c r="AQ2767">
        <f>IF(OR(S2767&lt;0, S2767="NA"), 0, 1)</f>
        <v>0</v>
      </c>
      <c r="AR2767">
        <f>IFERROR(IF((AF2767-AG2767)&gt;0,1,0),0)</f>
        <v>1</v>
      </c>
      <c r="AS2767">
        <f>IFERROR(IF((S2767-Q2767)&gt;0,1,0),0)</f>
        <v>0</v>
      </c>
      <c r="AT2767">
        <f>IFERROR(IF((AH2767-AI2767)&lt;0,1,0),0)</f>
        <v>0</v>
      </c>
      <c r="AU2767">
        <f>IFERROR(IF((AJ2767-AK2767)&gt;0,1,0),0)</f>
        <v>1</v>
      </c>
      <c r="AV2767">
        <f>IFERROR(IF((AL2767-AM2767)&gt;0,1,0),0)</f>
        <v>0</v>
      </c>
      <c r="AW2767">
        <f>IFERROR(IF((AN2767-AO2767)&gt;0,1,0),0)</f>
        <v>0</v>
      </c>
      <c r="AX2767">
        <f>IFERROR(IF((AC2767-AD2767)&lt;0,1,0),0)</f>
        <v>0</v>
      </c>
      <c r="AY2767">
        <f>SUM(AP2767:AX2767)</f>
        <v>3</v>
      </c>
    </row>
    <row r="2768" spans="1:51" x14ac:dyDescent="0.45">
      <c r="A2768" s="1" t="s">
        <v>719</v>
      </c>
      <c r="B2768" s="2">
        <v>5317517</v>
      </c>
      <c r="C2768" s="3" t="s">
        <v>5338</v>
      </c>
      <c r="D2768" s="5">
        <v>19.059999999999999</v>
      </c>
      <c r="E2768" s="5">
        <v>490.32433236000003</v>
      </c>
      <c r="F2768" s="3" t="s">
        <v>4470</v>
      </c>
      <c r="G2768" s="3" t="s">
        <v>4471</v>
      </c>
      <c r="H2768" s="3" t="s">
        <v>4489</v>
      </c>
      <c r="I2768" s="3" t="s">
        <v>4489</v>
      </c>
      <c r="J2768" s="3" t="s">
        <v>4825</v>
      </c>
      <c r="K2768" s="6">
        <v>47938</v>
      </c>
      <c r="L2768" s="6">
        <v>54102</v>
      </c>
      <c r="M2768" s="6">
        <v>-39761</v>
      </c>
      <c r="N2768" s="6">
        <v>-35348</v>
      </c>
      <c r="O2768" s="6">
        <v>-40698</v>
      </c>
      <c r="P2768" s="6">
        <v>-36188</v>
      </c>
      <c r="Q2768" s="6">
        <v>-244829</v>
      </c>
      <c r="R2768" s="6">
        <v>-229648</v>
      </c>
      <c r="S2768" s="6">
        <v>-39958</v>
      </c>
      <c r="T2768" s="6">
        <v>-62864</v>
      </c>
      <c r="U2768" s="6" t="s">
        <v>4474</v>
      </c>
      <c r="V2768" s="6" t="s">
        <v>4474</v>
      </c>
      <c r="W2768" s="6">
        <v>455316</v>
      </c>
      <c r="X2768" s="6">
        <v>347738</v>
      </c>
      <c r="Y2768" s="6">
        <v>229136</v>
      </c>
      <c r="Z2768" s="6">
        <v>124782</v>
      </c>
      <c r="AA2768" s="6">
        <v>21405</v>
      </c>
      <c r="AB2768" s="6">
        <v>26115</v>
      </c>
      <c r="AC2768" s="6">
        <v>23896525</v>
      </c>
      <c r="AD2768" s="6">
        <v>17816238</v>
      </c>
      <c r="AF2768">
        <f>Q2768/W2768</f>
        <v>-0.53771227015962542</v>
      </c>
      <c r="AG2768">
        <f>R2768/X2768</f>
        <v>-0.66040524762896202</v>
      </c>
      <c r="AH2768" t="e">
        <f>U2768/W2768</f>
        <v>#VALUE!</v>
      </c>
      <c r="AI2768" t="e">
        <f>V2768/X2768</f>
        <v>#VALUE!</v>
      </c>
      <c r="AJ2768">
        <f>Y2768/AA2768</f>
        <v>10.704788600794206</v>
      </c>
      <c r="AK2768">
        <f>Z2768/AB2768</f>
        <v>4.7781734635267084</v>
      </c>
      <c r="AL2768">
        <f>O2768/K2768</f>
        <v>-0.84897158830155617</v>
      </c>
      <c r="AM2768">
        <f>P2768/L2768</f>
        <v>-0.66888469927174599</v>
      </c>
      <c r="AN2768">
        <f>K2768/W2768</f>
        <v>0.10528512066345132</v>
      </c>
      <c r="AO2768">
        <f>L2768/X2768</f>
        <v>0.15558265130644336</v>
      </c>
      <c r="AP2768">
        <f>IF(OR(Q2768&lt;0, Q2768="NA"), 0, 1)</f>
        <v>0</v>
      </c>
      <c r="AQ2768">
        <f>IF(OR(S2768&lt;0, S2768="NA"), 0, 1)</f>
        <v>0</v>
      </c>
      <c r="AR2768">
        <f>IFERROR(IF((AF2768-AG2768)&gt;0,1,0),0)</f>
        <v>1</v>
      </c>
      <c r="AS2768">
        <f>IFERROR(IF((S2768-Q2768)&gt;0,1,0),0)</f>
        <v>1</v>
      </c>
      <c r="AT2768">
        <f>IFERROR(IF((AH2768-AI2768)&lt;0,1,0),0)</f>
        <v>0</v>
      </c>
      <c r="AU2768">
        <f>IFERROR(IF((AJ2768-AK2768)&gt;0,1,0),0)</f>
        <v>1</v>
      </c>
      <c r="AV2768">
        <f>IFERROR(IF((AL2768-AM2768)&gt;0,1,0),0)</f>
        <v>0</v>
      </c>
      <c r="AW2768">
        <f>IFERROR(IF((AN2768-AO2768)&gt;0,1,0),0)</f>
        <v>0</v>
      </c>
      <c r="AX2768">
        <f>IFERROR(IF((AC2768-AD2768)&lt;0,1,0),0)</f>
        <v>0</v>
      </c>
      <c r="AY2768">
        <f>SUM(AP2768:AX2768)</f>
        <v>3</v>
      </c>
    </row>
    <row r="2769" spans="1:51" x14ac:dyDescent="0.45">
      <c r="A2769" s="1" t="s">
        <v>725</v>
      </c>
      <c r="B2769" s="2">
        <v>100886</v>
      </c>
      <c r="C2769" s="3" t="s">
        <v>5335</v>
      </c>
      <c r="D2769" s="5">
        <v>40.380000000000003</v>
      </c>
      <c r="E2769" s="5">
        <v>547.92611309999995</v>
      </c>
      <c r="F2769" s="3" t="s">
        <v>4480</v>
      </c>
      <c r="G2769" s="3" t="s">
        <v>4491</v>
      </c>
      <c r="H2769" s="3" t="s">
        <v>4491</v>
      </c>
      <c r="I2769" s="3" t="s">
        <v>4594</v>
      </c>
      <c r="J2769" s="3" t="s">
        <v>4792</v>
      </c>
      <c r="K2769" s="6">
        <v>219894</v>
      </c>
      <c r="L2769" s="6">
        <v>220027</v>
      </c>
      <c r="M2769" s="6">
        <v>50079.665000000001</v>
      </c>
      <c r="N2769" s="6">
        <v>54669</v>
      </c>
      <c r="O2769" s="6">
        <v>44477</v>
      </c>
      <c r="P2769" s="6">
        <v>49144</v>
      </c>
      <c r="Q2769" s="6">
        <v>19168</v>
      </c>
      <c r="R2769" s="6">
        <v>22984</v>
      </c>
      <c r="S2769" s="6" t="s">
        <v>4474</v>
      </c>
      <c r="T2769" s="6">
        <v>27889</v>
      </c>
      <c r="U2769" s="6" t="s">
        <v>4474</v>
      </c>
      <c r="V2769" s="6" t="s">
        <v>4474</v>
      </c>
      <c r="W2769" s="6">
        <v>2395081</v>
      </c>
      <c r="X2769" s="6">
        <v>2260760</v>
      </c>
      <c r="Y2769" s="6">
        <v>1693133</v>
      </c>
      <c r="Z2769" s="6">
        <v>1533590</v>
      </c>
      <c r="AA2769" s="6">
        <v>1400506</v>
      </c>
      <c r="AB2769" s="6">
        <v>1330375</v>
      </c>
      <c r="AC2769" s="6">
        <v>13436000</v>
      </c>
      <c r="AD2769" s="6">
        <v>13582282</v>
      </c>
      <c r="AF2769">
        <f>Q2769/W2769</f>
        <v>8.0030696247851332E-3</v>
      </c>
      <c r="AG2769">
        <f>R2769/X2769</f>
        <v>1.0166492683876219E-2</v>
      </c>
      <c r="AH2769" t="e">
        <f>U2769/W2769</f>
        <v>#VALUE!</v>
      </c>
      <c r="AI2769" t="e">
        <f>V2769/X2769</f>
        <v>#VALUE!</v>
      </c>
      <c r="AJ2769">
        <f>Y2769/AA2769</f>
        <v>1.2089437674669012</v>
      </c>
      <c r="AK2769">
        <f>Z2769/AB2769</f>
        <v>1.152750164427323</v>
      </c>
      <c r="AL2769">
        <f>O2769/K2769</f>
        <v>0.20226563707968384</v>
      </c>
      <c r="AM2769">
        <f>P2769/L2769</f>
        <v>0.22335440650465624</v>
      </c>
      <c r="AN2769">
        <f>K2769/W2769</f>
        <v>9.1810673626486955E-2</v>
      </c>
      <c r="AO2769">
        <f>L2769/X2769</f>
        <v>9.7324351103168852E-2</v>
      </c>
      <c r="AP2769">
        <f>IF(OR(Q2769&lt;0, Q2769="NA"), 0, 1)</f>
        <v>1</v>
      </c>
      <c r="AQ2769">
        <f>IF(OR(S2769&lt;0, S2769="NA"), 0, 1)</f>
        <v>0</v>
      </c>
      <c r="AR2769">
        <f>IFERROR(IF((AF2769-AG2769)&gt;0,1,0),0)</f>
        <v>0</v>
      </c>
      <c r="AS2769">
        <f>IFERROR(IF((S2769-Q2769)&gt;0,1,0),0)</f>
        <v>0</v>
      </c>
      <c r="AT2769">
        <f>IFERROR(IF((AH2769-AI2769)&lt;0,1,0),0)</f>
        <v>0</v>
      </c>
      <c r="AU2769">
        <f>IFERROR(IF((AJ2769-AK2769)&gt;0,1,0),0)</f>
        <v>1</v>
      </c>
      <c r="AV2769">
        <f>IFERROR(IF((AL2769-AM2769)&gt;0,1,0),0)</f>
        <v>0</v>
      </c>
      <c r="AW2769">
        <f>IFERROR(IF((AN2769-AO2769)&gt;0,1,0),0)</f>
        <v>0</v>
      </c>
      <c r="AX2769">
        <f>IFERROR(IF((AC2769-AD2769)&lt;0,1,0),0)</f>
        <v>1</v>
      </c>
      <c r="AY2769">
        <f>SUM(AP2769:AX2769)</f>
        <v>3</v>
      </c>
    </row>
    <row r="2770" spans="1:51" x14ac:dyDescent="0.45">
      <c r="A2770" s="1" t="s">
        <v>732</v>
      </c>
      <c r="B2770" s="2">
        <v>100173</v>
      </c>
      <c r="C2770" s="3" t="s">
        <v>5335</v>
      </c>
      <c r="D2770" s="5">
        <v>48.78</v>
      </c>
      <c r="E2770" s="5">
        <v>3456.71294472</v>
      </c>
      <c r="F2770" s="3" t="s">
        <v>4480</v>
      </c>
      <c r="G2770" s="3" t="s">
        <v>4481</v>
      </c>
      <c r="H2770" s="3" t="s">
        <v>4481</v>
      </c>
      <c r="I2770" s="3" t="s">
        <v>4482</v>
      </c>
      <c r="J2770" s="3" t="s">
        <v>4484</v>
      </c>
      <c r="K2770" s="6">
        <v>729719</v>
      </c>
      <c r="L2770" s="6">
        <v>748473</v>
      </c>
      <c r="M2770" s="6" t="s">
        <v>4474</v>
      </c>
      <c r="N2770" s="6" t="s">
        <v>4474</v>
      </c>
      <c r="O2770" s="6" t="s">
        <v>4474</v>
      </c>
      <c r="P2770" s="6">
        <v>976869</v>
      </c>
      <c r="Q2770" s="6">
        <v>285979</v>
      </c>
      <c r="R2770" s="6">
        <v>288304</v>
      </c>
      <c r="S2770" s="6" t="s">
        <v>4474</v>
      </c>
      <c r="T2770" s="6">
        <v>308148</v>
      </c>
      <c r="U2770" s="6">
        <v>136876</v>
      </c>
      <c r="V2770" s="6">
        <v>17783</v>
      </c>
      <c r="W2770" s="6">
        <v>23054681</v>
      </c>
      <c r="X2770" s="6">
        <v>23274443</v>
      </c>
      <c r="Y2770" s="6" t="s">
        <v>4474</v>
      </c>
      <c r="Z2770" s="6" t="s">
        <v>4474</v>
      </c>
      <c r="AA2770" s="6" t="s">
        <v>4474</v>
      </c>
      <c r="AB2770" s="6" t="s">
        <v>4474</v>
      </c>
      <c r="AC2770" s="6">
        <v>70863324</v>
      </c>
      <c r="AD2770" s="6">
        <v>71355869</v>
      </c>
      <c r="AF2770">
        <f>Q2770/W2770</f>
        <v>1.2404378963213588E-2</v>
      </c>
      <c r="AG2770">
        <f>R2770/X2770</f>
        <v>1.2387149286451238E-2</v>
      </c>
      <c r="AH2770">
        <f>U2770/W2770</f>
        <v>5.9370155674676219E-3</v>
      </c>
      <c r="AI2770">
        <f>V2770/X2770</f>
        <v>7.6405695294190284E-4</v>
      </c>
      <c r="AJ2770" t="e">
        <f>Y2770/AA2770</f>
        <v>#VALUE!</v>
      </c>
      <c r="AK2770" t="e">
        <f>Z2770/AB2770</f>
        <v>#VALUE!</v>
      </c>
      <c r="AL2770" t="e">
        <f>O2770/K2770</f>
        <v>#VALUE!</v>
      </c>
      <c r="AM2770">
        <f>P2770/L2770</f>
        <v>1.3051492839421062</v>
      </c>
      <c r="AN2770">
        <f>K2770/W2770</f>
        <v>3.1651663278273075E-2</v>
      </c>
      <c r="AO2770">
        <f>L2770/X2770</f>
        <v>3.2158578402928913E-2</v>
      </c>
      <c r="AP2770">
        <f>IF(OR(Q2770&lt;0, Q2770="NA"), 0, 1)</f>
        <v>1</v>
      </c>
      <c r="AQ2770">
        <f>IF(OR(S2770&lt;0, S2770="NA"), 0, 1)</f>
        <v>0</v>
      </c>
      <c r="AR2770">
        <f>IFERROR(IF((AF2770-AG2770)&gt;0,1,0),0)</f>
        <v>1</v>
      </c>
      <c r="AS2770">
        <f>IFERROR(IF((S2770-Q2770)&gt;0,1,0),0)</f>
        <v>0</v>
      </c>
      <c r="AT2770">
        <f>IFERROR(IF((AH2770-AI2770)&lt;0,1,0),0)</f>
        <v>0</v>
      </c>
      <c r="AU2770">
        <f>IFERROR(IF((AJ2770-AK2770)&gt;0,1,0),0)</f>
        <v>0</v>
      </c>
      <c r="AV2770">
        <f>IFERROR(IF((AL2770-AM2770)&gt;0,1,0),0)</f>
        <v>0</v>
      </c>
      <c r="AW2770">
        <f>IFERROR(IF((AN2770-AO2770)&gt;0,1,0),0)</f>
        <v>0</v>
      </c>
      <c r="AX2770">
        <f>IFERROR(IF((AC2770-AD2770)&lt;0,1,0),0)</f>
        <v>1</v>
      </c>
      <c r="AY2770">
        <f>SUM(AP2770:AX2770)</f>
        <v>3</v>
      </c>
    </row>
    <row r="2771" spans="1:51" x14ac:dyDescent="0.45">
      <c r="A2771" s="1" t="s">
        <v>749</v>
      </c>
      <c r="B2771" s="2">
        <v>4484099</v>
      </c>
      <c r="C2771" s="3" t="s">
        <v>5336</v>
      </c>
      <c r="D2771" s="5">
        <v>25.35</v>
      </c>
      <c r="E2771" s="5">
        <v>5958.0473081999999</v>
      </c>
      <c r="F2771" s="3" t="s">
        <v>4559</v>
      </c>
      <c r="G2771" s="3" t="s">
        <v>4560</v>
      </c>
      <c r="H2771" s="3" t="s">
        <v>4872</v>
      </c>
      <c r="I2771" s="3" t="s">
        <v>4906</v>
      </c>
      <c r="J2771" s="3" t="s">
        <v>4907</v>
      </c>
      <c r="K2771" s="6">
        <v>1370868</v>
      </c>
      <c r="L2771" s="6">
        <v>1489877</v>
      </c>
      <c r="M2771" s="6">
        <v>239160</v>
      </c>
      <c r="N2771" s="6">
        <v>338705</v>
      </c>
      <c r="O2771" s="6">
        <v>233167</v>
      </c>
      <c r="P2771" s="6">
        <v>334078</v>
      </c>
      <c r="Q2771" s="6">
        <v>214066</v>
      </c>
      <c r="R2771" s="6">
        <v>291659</v>
      </c>
      <c r="S2771" s="6">
        <v>192398</v>
      </c>
      <c r="T2771" s="6">
        <v>270299</v>
      </c>
      <c r="U2771" s="6" t="s">
        <v>4474</v>
      </c>
      <c r="V2771" s="6" t="s">
        <v>4474</v>
      </c>
      <c r="W2771" s="6">
        <v>1704323</v>
      </c>
      <c r="X2771" s="6">
        <v>1718888</v>
      </c>
      <c r="Y2771" s="6">
        <v>1363470</v>
      </c>
      <c r="Z2771" s="6">
        <v>1384989</v>
      </c>
      <c r="AA2771" s="6">
        <v>289460</v>
      </c>
      <c r="AB2771" s="6">
        <v>312984</v>
      </c>
      <c r="AC2771" s="6">
        <v>234982044</v>
      </c>
      <c r="AD2771" s="6">
        <v>233344377</v>
      </c>
      <c r="AF2771">
        <f>Q2771/W2771</f>
        <v>0.12560177853611082</v>
      </c>
      <c r="AG2771">
        <f>R2771/X2771</f>
        <v>0.16967888541894527</v>
      </c>
      <c r="AH2771" t="e">
        <f>U2771/W2771</f>
        <v>#VALUE!</v>
      </c>
      <c r="AI2771" t="e">
        <f>V2771/X2771</f>
        <v>#VALUE!</v>
      </c>
      <c r="AJ2771">
        <f>Y2771/AA2771</f>
        <v>4.7103917639742967</v>
      </c>
      <c r="AK2771">
        <f>Z2771/AB2771</f>
        <v>4.4251111877923472</v>
      </c>
      <c r="AL2771">
        <f>O2771/K2771</f>
        <v>0.17008712727994235</v>
      </c>
      <c r="AM2771">
        <f>P2771/L2771</f>
        <v>0.22423193324012652</v>
      </c>
      <c r="AN2771">
        <f>K2771/W2771</f>
        <v>0.80434753271533621</v>
      </c>
      <c r="AO2771">
        <f>L2771/X2771</f>
        <v>0.86676793368736071</v>
      </c>
      <c r="AP2771">
        <f>IF(OR(Q2771&lt;0, Q2771="NA"), 0, 1)</f>
        <v>1</v>
      </c>
      <c r="AQ2771">
        <f>IF(OR(S2771&lt;0, S2771="NA"), 0, 1)</f>
        <v>1</v>
      </c>
      <c r="AR2771">
        <f>IFERROR(IF((AF2771-AG2771)&gt;0,1,0),0)</f>
        <v>0</v>
      </c>
      <c r="AS2771">
        <f>IFERROR(IF((S2771-Q2771)&gt;0,1,0),0)</f>
        <v>0</v>
      </c>
      <c r="AT2771">
        <f>IFERROR(IF((AH2771-AI2771)&lt;0,1,0),0)</f>
        <v>0</v>
      </c>
      <c r="AU2771">
        <f>IFERROR(IF((AJ2771-AK2771)&gt;0,1,0),0)</f>
        <v>1</v>
      </c>
      <c r="AV2771">
        <f>IFERROR(IF((AL2771-AM2771)&gt;0,1,0),0)</f>
        <v>0</v>
      </c>
      <c r="AW2771">
        <f>IFERROR(IF((AN2771-AO2771)&gt;0,1,0),0)</f>
        <v>0</v>
      </c>
      <c r="AX2771">
        <f>IFERROR(IF((AC2771-AD2771)&lt;0,1,0),0)</f>
        <v>0</v>
      </c>
      <c r="AY2771">
        <f>SUM(AP2771:AX2771)</f>
        <v>3</v>
      </c>
    </row>
    <row r="2772" spans="1:51" x14ac:dyDescent="0.45">
      <c r="A2772" s="1" t="s">
        <v>752</v>
      </c>
      <c r="B2772" s="2">
        <v>4074390</v>
      </c>
      <c r="C2772" s="3" t="s">
        <v>5337</v>
      </c>
      <c r="D2772" s="5">
        <v>32.44</v>
      </c>
      <c r="E2772" s="5">
        <v>21142.03283344</v>
      </c>
      <c r="F2772" s="3" t="s">
        <v>4651</v>
      </c>
      <c r="G2772" s="3" t="s">
        <v>4651</v>
      </c>
      <c r="H2772" s="3" t="s">
        <v>4688</v>
      </c>
      <c r="I2772" s="3" t="s">
        <v>4688</v>
      </c>
      <c r="J2772" s="3" t="s">
        <v>4910</v>
      </c>
      <c r="K2772" s="6">
        <v>8563000</v>
      </c>
      <c r="L2772" s="6">
        <v>8567000</v>
      </c>
      <c r="M2772" s="6">
        <v>3082000</v>
      </c>
      <c r="N2772" s="6">
        <v>3215000</v>
      </c>
      <c r="O2772" s="6">
        <v>1803000</v>
      </c>
      <c r="P2772" s="6">
        <v>1896000</v>
      </c>
      <c r="Q2772" s="6">
        <v>963000</v>
      </c>
      <c r="R2772" s="6">
        <v>1052000</v>
      </c>
      <c r="S2772" s="6">
        <v>2058000</v>
      </c>
      <c r="T2772" s="6">
        <v>2509000</v>
      </c>
      <c r="U2772" s="6">
        <v>19729000</v>
      </c>
      <c r="V2772" s="6">
        <v>18514000</v>
      </c>
      <c r="W2772" s="6">
        <v>42893000</v>
      </c>
      <c r="X2772" s="6">
        <v>40976000</v>
      </c>
      <c r="Y2772" s="6">
        <v>4270000</v>
      </c>
      <c r="Z2772" s="6">
        <v>4080000</v>
      </c>
      <c r="AA2772" s="6">
        <v>3836000</v>
      </c>
      <c r="AB2772" s="6">
        <v>3410000</v>
      </c>
      <c r="AC2772" s="6">
        <v>651721174</v>
      </c>
      <c r="AD2772" s="6">
        <v>641953090</v>
      </c>
      <c r="AF2772">
        <f>Q2772/W2772</f>
        <v>2.2451215816100527E-2</v>
      </c>
      <c r="AG2772">
        <f>R2772/X2772</f>
        <v>2.5673565013666536E-2</v>
      </c>
      <c r="AH2772">
        <f>U2772/W2772</f>
        <v>0.45995850138717276</v>
      </c>
      <c r="AI2772">
        <f>V2772/X2772</f>
        <v>0.45182545880515423</v>
      </c>
      <c r="AJ2772">
        <f>Y2772/AA2772</f>
        <v>1.1131386861313868</v>
      </c>
      <c r="AK2772">
        <f>Z2772/AB2772</f>
        <v>1.1964809384164223</v>
      </c>
      <c r="AL2772">
        <f>O2772/K2772</f>
        <v>0.21055704776363424</v>
      </c>
      <c r="AM2772">
        <f>P2772/L2772</f>
        <v>0.22131434574530173</v>
      </c>
      <c r="AN2772">
        <f>K2772/W2772</f>
        <v>0.19963630429207563</v>
      </c>
      <c r="AO2772">
        <f>L2772/X2772</f>
        <v>0.20907360406091371</v>
      </c>
      <c r="AP2772">
        <f>IF(OR(Q2772&lt;0, Q2772="NA"), 0, 1)</f>
        <v>1</v>
      </c>
      <c r="AQ2772">
        <f>IF(OR(S2772&lt;0, S2772="NA"), 0, 1)</f>
        <v>1</v>
      </c>
      <c r="AR2772">
        <f>IFERROR(IF((AF2772-AG2772)&gt;0,1,0),0)</f>
        <v>0</v>
      </c>
      <c r="AS2772">
        <f>IFERROR(IF((S2772-Q2772)&gt;0,1,0),0)</f>
        <v>1</v>
      </c>
      <c r="AT2772">
        <f>IFERROR(IF((AH2772-AI2772)&lt;0,1,0),0)</f>
        <v>0</v>
      </c>
      <c r="AU2772">
        <f>IFERROR(IF((AJ2772-AK2772)&gt;0,1,0),0)</f>
        <v>0</v>
      </c>
      <c r="AV2772">
        <f>IFERROR(IF((AL2772-AM2772)&gt;0,1,0),0)</f>
        <v>0</v>
      </c>
      <c r="AW2772">
        <f>IFERROR(IF((AN2772-AO2772)&gt;0,1,0),0)</f>
        <v>0</v>
      </c>
      <c r="AX2772">
        <f>IFERROR(IF((AC2772-AD2772)&lt;0,1,0),0)</f>
        <v>0</v>
      </c>
      <c r="AY2772">
        <f>SUM(AP2772:AX2772)</f>
        <v>3</v>
      </c>
    </row>
    <row r="2773" spans="1:51" x14ac:dyDescent="0.45">
      <c r="A2773" s="1" t="s">
        <v>762</v>
      </c>
      <c r="B2773" s="2">
        <v>7001816</v>
      </c>
      <c r="C2773" s="3" t="s">
        <v>5335</v>
      </c>
      <c r="D2773" s="5">
        <v>23.24</v>
      </c>
      <c r="E2773" s="5">
        <v>832.55543055999999</v>
      </c>
      <c r="F2773" s="3" t="s">
        <v>4470</v>
      </c>
      <c r="G2773" s="3" t="s">
        <v>4512</v>
      </c>
      <c r="H2773" s="3" t="s">
        <v>4513</v>
      </c>
      <c r="I2773" s="3" t="s">
        <v>4514</v>
      </c>
      <c r="J2773" s="3" t="s">
        <v>4515</v>
      </c>
      <c r="K2773" s="6">
        <v>60041</v>
      </c>
      <c r="L2773" s="6">
        <v>54457</v>
      </c>
      <c r="M2773" s="6">
        <v>-34196</v>
      </c>
      <c r="N2773" s="6">
        <v>-31403</v>
      </c>
      <c r="O2773" s="6">
        <v>-35206</v>
      </c>
      <c r="P2773" s="6">
        <v>-32433</v>
      </c>
      <c r="Q2773" s="6">
        <v>-36153</v>
      </c>
      <c r="R2773" s="6">
        <v>-32790</v>
      </c>
      <c r="S2773" s="6">
        <v>-31743</v>
      </c>
      <c r="T2773" s="6">
        <v>-30628</v>
      </c>
      <c r="U2773" s="6">
        <v>19497</v>
      </c>
      <c r="V2773" s="6">
        <v>19438</v>
      </c>
      <c r="W2773" s="6">
        <v>47059</v>
      </c>
      <c r="X2773" s="6">
        <v>53176</v>
      </c>
      <c r="Y2773" s="6">
        <v>34960</v>
      </c>
      <c r="Z2773" s="6">
        <v>42621</v>
      </c>
      <c r="AA2773" s="6">
        <v>13089</v>
      </c>
      <c r="AB2773" s="6">
        <v>10455</v>
      </c>
      <c r="AC2773" s="6">
        <v>5779191</v>
      </c>
      <c r="AD2773" s="6">
        <v>5595093</v>
      </c>
      <c r="AF2773">
        <f>Q2773/W2773</f>
        <v>-0.76824836906861604</v>
      </c>
      <c r="AG2773">
        <f>R2773/X2773</f>
        <v>-0.61663156311117795</v>
      </c>
      <c r="AH2773">
        <f>U2773/W2773</f>
        <v>0.41430969633863873</v>
      </c>
      <c r="AI2773">
        <f>V2773/X2773</f>
        <v>0.3655408454942079</v>
      </c>
      <c r="AJ2773">
        <f>Y2773/AA2773</f>
        <v>2.6709450683780274</v>
      </c>
      <c r="AK2773">
        <f>Z2773/AB2773</f>
        <v>4.0766140602582492</v>
      </c>
      <c r="AL2773">
        <f>O2773/K2773</f>
        <v>-0.58636598324478273</v>
      </c>
      <c r="AM2773">
        <f>P2773/L2773</f>
        <v>-0.59557081734212314</v>
      </c>
      <c r="AN2773">
        <f>K2773/W2773</f>
        <v>1.2758664655007543</v>
      </c>
      <c r="AO2773">
        <f>L2773/X2773</f>
        <v>1.0240898149541147</v>
      </c>
      <c r="AP2773">
        <f>IF(OR(Q2773&lt;0, Q2773="NA"), 0, 1)</f>
        <v>0</v>
      </c>
      <c r="AQ2773">
        <f>IF(OR(S2773&lt;0, S2773="NA"), 0, 1)</f>
        <v>0</v>
      </c>
      <c r="AR2773">
        <f>IFERROR(IF((AF2773-AG2773)&gt;0,1,0),0)</f>
        <v>0</v>
      </c>
      <c r="AS2773">
        <f>IFERROR(IF((S2773-Q2773)&gt;0,1,0),0)</f>
        <v>1</v>
      </c>
      <c r="AT2773">
        <f>IFERROR(IF((AH2773-AI2773)&lt;0,1,0),0)</f>
        <v>0</v>
      </c>
      <c r="AU2773">
        <f>IFERROR(IF((AJ2773-AK2773)&gt;0,1,0),0)</f>
        <v>0</v>
      </c>
      <c r="AV2773">
        <f>IFERROR(IF((AL2773-AM2773)&gt;0,1,0),0)</f>
        <v>1</v>
      </c>
      <c r="AW2773">
        <f>IFERROR(IF((AN2773-AO2773)&gt;0,1,0),0)</f>
        <v>1</v>
      </c>
      <c r="AX2773">
        <f>IFERROR(IF((AC2773-AD2773)&lt;0,1,0),0)</f>
        <v>0</v>
      </c>
      <c r="AY2773">
        <f>SUM(AP2773:AX2773)</f>
        <v>3</v>
      </c>
    </row>
    <row r="2774" spans="1:51" x14ac:dyDescent="0.45">
      <c r="A2774" s="1" t="s">
        <v>764</v>
      </c>
      <c r="B2774" s="2">
        <v>5987994</v>
      </c>
      <c r="C2774" s="3" t="s">
        <v>5336</v>
      </c>
      <c r="D2774" s="5">
        <v>2.1800000000000002</v>
      </c>
      <c r="E2774" s="5">
        <v>17.993155380000001</v>
      </c>
      <c r="F2774" s="3" t="s">
        <v>4470</v>
      </c>
      <c r="G2774" s="3" t="s">
        <v>4471</v>
      </c>
      <c r="H2774" s="3" t="s">
        <v>4489</v>
      </c>
      <c r="I2774" s="3" t="s">
        <v>4489</v>
      </c>
      <c r="J2774" s="3" t="s">
        <v>4825</v>
      </c>
      <c r="K2774" s="6">
        <v>10066.549999999999</v>
      </c>
      <c r="L2774" s="6">
        <v>9653.2810000000009</v>
      </c>
      <c r="M2774" s="6" t="s">
        <v>4474</v>
      </c>
      <c r="N2774" s="6" t="s">
        <v>4474</v>
      </c>
      <c r="O2774" s="6">
        <v>-12666.76</v>
      </c>
      <c r="P2774" s="6">
        <v>-9945.616</v>
      </c>
      <c r="Q2774" s="6">
        <v>-11947.179</v>
      </c>
      <c r="R2774" s="6">
        <v>-5043.2759999999998</v>
      </c>
      <c r="S2774" s="6">
        <v>-11018.362999999999</v>
      </c>
      <c r="T2774" s="6">
        <v>-7631.3710000000001</v>
      </c>
      <c r="U2774" s="6" t="s">
        <v>4474</v>
      </c>
      <c r="V2774" s="6" t="s">
        <v>4474</v>
      </c>
      <c r="W2774" s="6">
        <v>48883.866999999998</v>
      </c>
      <c r="X2774" s="6">
        <v>53190.648999999998</v>
      </c>
      <c r="Y2774" s="6">
        <v>48809.93</v>
      </c>
      <c r="Z2774" s="6">
        <v>47328.154999999999</v>
      </c>
      <c r="AA2774" s="6">
        <v>3246</v>
      </c>
      <c r="AB2774" s="6">
        <v>3214</v>
      </c>
      <c r="AC2774" s="6">
        <v>8253741</v>
      </c>
      <c r="AD2774" s="6">
        <v>8253741</v>
      </c>
      <c r="AF2774">
        <f>Q2774/W2774</f>
        <v>-0.24439922070813261</v>
      </c>
      <c r="AG2774">
        <f>R2774/X2774</f>
        <v>-9.4815086764592771E-2</v>
      </c>
      <c r="AH2774" t="e">
        <f>U2774/W2774</f>
        <v>#VALUE!</v>
      </c>
      <c r="AI2774" t="e">
        <f>V2774/X2774</f>
        <v>#VALUE!</v>
      </c>
      <c r="AJ2774">
        <f>Y2774/AA2774</f>
        <v>15.036947011706715</v>
      </c>
      <c r="AK2774">
        <f>Z2774/AB2774</f>
        <v>14.725623833229619</v>
      </c>
      <c r="AL2774">
        <f>O2774/K2774</f>
        <v>-1.2583020001887439</v>
      </c>
      <c r="AM2774">
        <f>P2774/L2774</f>
        <v>-1.0302834859981802</v>
      </c>
      <c r="AN2774">
        <f>K2774/W2774</f>
        <v>0.2059278575485855</v>
      </c>
      <c r="AO2774">
        <f>L2774/X2774</f>
        <v>0.18148455003810918</v>
      </c>
      <c r="AP2774">
        <f>IF(OR(Q2774&lt;0, Q2774="NA"), 0, 1)</f>
        <v>0</v>
      </c>
      <c r="AQ2774">
        <f>IF(OR(S2774&lt;0, S2774="NA"), 0, 1)</f>
        <v>0</v>
      </c>
      <c r="AR2774">
        <f>IFERROR(IF((AF2774-AG2774)&gt;0,1,0),0)</f>
        <v>0</v>
      </c>
      <c r="AS2774">
        <f>IFERROR(IF((S2774-Q2774)&gt;0,1,0),0)</f>
        <v>1</v>
      </c>
      <c r="AT2774">
        <f>IFERROR(IF((AH2774-AI2774)&lt;0,1,0),0)</f>
        <v>0</v>
      </c>
      <c r="AU2774">
        <f>IFERROR(IF((AJ2774-AK2774)&gt;0,1,0),0)</f>
        <v>1</v>
      </c>
      <c r="AV2774">
        <f>IFERROR(IF((AL2774-AM2774)&gt;0,1,0),0)</f>
        <v>0</v>
      </c>
      <c r="AW2774">
        <f>IFERROR(IF((AN2774-AO2774)&gt;0,1,0),0)</f>
        <v>1</v>
      </c>
      <c r="AX2774">
        <f>IFERROR(IF((AC2774-AD2774)&lt;0,1,0),0)</f>
        <v>0</v>
      </c>
      <c r="AY2774">
        <f>SUM(AP2774:AX2774)</f>
        <v>3</v>
      </c>
    </row>
    <row r="2775" spans="1:51" x14ac:dyDescent="0.45">
      <c r="A2775" s="1" t="s">
        <v>772</v>
      </c>
      <c r="B2775" s="2">
        <v>28037317</v>
      </c>
      <c r="C2775" s="3" t="s">
        <v>5375</v>
      </c>
      <c r="D2775" s="5">
        <v>11.02</v>
      </c>
      <c r="E2775" s="5">
        <v>68.387210719999999</v>
      </c>
      <c r="F2775" s="3" t="s">
        <v>4480</v>
      </c>
      <c r="G2775" s="3" t="s">
        <v>4491</v>
      </c>
      <c r="H2775" s="3" t="s">
        <v>4492</v>
      </c>
      <c r="I2775" s="3" t="s">
        <v>4493</v>
      </c>
      <c r="J2775" s="3" t="s">
        <v>4494</v>
      </c>
      <c r="K2775" s="6" t="s">
        <v>4474</v>
      </c>
      <c r="L2775" s="6" t="s">
        <v>4474</v>
      </c>
      <c r="M2775" s="6" t="s">
        <v>4474</v>
      </c>
      <c r="N2775" s="6" t="s">
        <v>4474</v>
      </c>
      <c r="O2775" s="6">
        <v>-1700.8820000000001</v>
      </c>
      <c r="P2775" s="6">
        <v>-1509.4659999999999</v>
      </c>
      <c r="Q2775" s="6">
        <v>2420.2739999999999</v>
      </c>
      <c r="R2775" s="6">
        <v>1324.471</v>
      </c>
      <c r="S2775" s="6">
        <v>-872.07600000000002</v>
      </c>
      <c r="T2775" s="6">
        <v>-638.52</v>
      </c>
      <c r="U2775" s="6">
        <v>1160.1769999999999</v>
      </c>
      <c r="V2775" s="6">
        <v>296.94200000000001</v>
      </c>
      <c r="W2775" s="6">
        <v>12093.253000000001</v>
      </c>
      <c r="X2775" s="6">
        <v>11411.348</v>
      </c>
      <c r="Y2775" s="6">
        <v>582.87099999999998</v>
      </c>
      <c r="Z2775" s="6">
        <v>63.6</v>
      </c>
      <c r="AA2775" s="6">
        <v>1069</v>
      </c>
      <c r="AB2775" s="6">
        <v>962</v>
      </c>
      <c r="AC2775" s="6">
        <v>6756683</v>
      </c>
      <c r="AD2775" s="6">
        <v>6756683</v>
      </c>
      <c r="AF2775">
        <f>Q2775/W2775</f>
        <v>0.20013424014200312</v>
      </c>
      <c r="AG2775">
        <f>R2775/X2775</f>
        <v>0.11606612996115796</v>
      </c>
      <c r="AH2775">
        <f>U2775/W2775</f>
        <v>9.5935890864104131E-2</v>
      </c>
      <c r="AI2775">
        <f>V2775/X2775</f>
        <v>2.6021640913939353E-2</v>
      </c>
      <c r="AJ2775">
        <f>Y2775/AA2775</f>
        <v>0.54524883068288121</v>
      </c>
      <c r="AK2775">
        <f>Z2775/AB2775</f>
        <v>6.6112266112266116E-2</v>
      </c>
      <c r="AL2775" t="e">
        <f>O2775/K2775</f>
        <v>#VALUE!</v>
      </c>
      <c r="AM2775" t="e">
        <f>P2775/L2775</f>
        <v>#VALUE!</v>
      </c>
      <c r="AN2775" t="e">
        <f>K2775/W2775</f>
        <v>#VALUE!</v>
      </c>
      <c r="AO2775" t="e">
        <f>L2775/X2775</f>
        <v>#VALUE!</v>
      </c>
      <c r="AP2775">
        <f>IF(OR(Q2775&lt;0, Q2775="NA"), 0, 1)</f>
        <v>1</v>
      </c>
      <c r="AQ2775">
        <f>IF(OR(S2775&lt;0, S2775="NA"), 0, 1)</f>
        <v>0</v>
      </c>
      <c r="AR2775">
        <f>IFERROR(IF((AF2775-AG2775)&gt;0,1,0),0)</f>
        <v>1</v>
      </c>
      <c r="AS2775">
        <f>IFERROR(IF((S2775-Q2775)&gt;0,1,0),0)</f>
        <v>0</v>
      </c>
      <c r="AT2775">
        <f>IFERROR(IF((AH2775-AI2775)&lt;0,1,0),0)</f>
        <v>0</v>
      </c>
      <c r="AU2775">
        <f>IFERROR(IF((AJ2775-AK2775)&gt;0,1,0),0)</f>
        <v>1</v>
      </c>
      <c r="AV2775">
        <f>IFERROR(IF((AL2775-AM2775)&gt;0,1,0),0)</f>
        <v>0</v>
      </c>
      <c r="AW2775">
        <f>IFERROR(IF((AN2775-AO2775)&gt;0,1,0),0)</f>
        <v>0</v>
      </c>
      <c r="AX2775">
        <f>IFERROR(IF((AC2775-AD2775)&lt;0,1,0),0)</f>
        <v>0</v>
      </c>
      <c r="AY2775">
        <f>SUM(AP2775:AX2775)</f>
        <v>3</v>
      </c>
    </row>
    <row r="2776" spans="1:51" x14ac:dyDescent="0.45">
      <c r="A2776" s="1" t="s">
        <v>780</v>
      </c>
      <c r="B2776" s="2">
        <v>4245309</v>
      </c>
      <c r="C2776" s="3" t="s">
        <v>5337</v>
      </c>
      <c r="D2776" s="5">
        <v>8.7200000000000006</v>
      </c>
      <c r="E2776" s="5">
        <v>426.46826392000003</v>
      </c>
      <c r="F2776" s="3" t="s">
        <v>4525</v>
      </c>
      <c r="G2776" s="3" t="s">
        <v>4526</v>
      </c>
      <c r="H2776" s="3" t="s">
        <v>4733</v>
      </c>
      <c r="I2776" s="3" t="s">
        <v>4733</v>
      </c>
      <c r="J2776" s="3" t="s">
        <v>4528</v>
      </c>
      <c r="K2776" s="6">
        <v>316851</v>
      </c>
      <c r="L2776" s="6">
        <v>316797</v>
      </c>
      <c r="M2776" s="6">
        <v>87342</v>
      </c>
      <c r="N2776" s="6">
        <v>88489</v>
      </c>
      <c r="O2776" s="6">
        <v>27247</v>
      </c>
      <c r="P2776" s="6">
        <v>28994</v>
      </c>
      <c r="Q2776" s="6">
        <v>-3444</v>
      </c>
      <c r="R2776" s="6">
        <v>-284</v>
      </c>
      <c r="S2776" s="6">
        <v>71006</v>
      </c>
      <c r="T2776" s="6">
        <v>75770</v>
      </c>
      <c r="U2776" s="6">
        <v>405705</v>
      </c>
      <c r="V2776" s="6">
        <v>400567</v>
      </c>
      <c r="W2776" s="6">
        <v>1294981</v>
      </c>
      <c r="X2776" s="6">
        <v>1302478</v>
      </c>
      <c r="Y2776" s="6" t="s">
        <v>4474</v>
      </c>
      <c r="Z2776" s="6" t="s">
        <v>4474</v>
      </c>
      <c r="AA2776" s="6" t="s">
        <v>4474</v>
      </c>
      <c r="AB2776" s="6" t="s">
        <v>4474</v>
      </c>
      <c r="AC2776" s="6">
        <v>48910841</v>
      </c>
      <c r="AD2776" s="6">
        <v>48909201</v>
      </c>
      <c r="AF2776">
        <f>Q2776/W2776</f>
        <v>-2.659498479128265E-3</v>
      </c>
      <c r="AG2776">
        <f>R2776/X2776</f>
        <v>-2.1804590941267338E-4</v>
      </c>
      <c r="AH2776">
        <f>U2776/W2776</f>
        <v>0.31329031082309317</v>
      </c>
      <c r="AI2776">
        <f>V2776/X2776</f>
        <v>0.30754223871727582</v>
      </c>
      <c r="AJ2776" t="e">
        <f>Y2776/AA2776</f>
        <v>#VALUE!</v>
      </c>
      <c r="AK2776" t="e">
        <f>Z2776/AB2776</f>
        <v>#VALUE!</v>
      </c>
      <c r="AL2776">
        <f>O2776/K2776</f>
        <v>8.5993100858132054E-2</v>
      </c>
      <c r="AM2776">
        <f>P2776/L2776</f>
        <v>9.1522331335208346E-2</v>
      </c>
      <c r="AN2776">
        <f>K2776/W2776</f>
        <v>0.24467617671610625</v>
      </c>
      <c r="AO2776">
        <f>L2776/X2776</f>
        <v>0.24322637311340384</v>
      </c>
      <c r="AP2776">
        <f>IF(OR(Q2776&lt;0, Q2776="NA"), 0, 1)</f>
        <v>0</v>
      </c>
      <c r="AQ2776">
        <f>IF(OR(S2776&lt;0, S2776="NA"), 0, 1)</f>
        <v>1</v>
      </c>
      <c r="AR2776">
        <f>IFERROR(IF((AF2776-AG2776)&gt;0,1,0),0)</f>
        <v>0</v>
      </c>
      <c r="AS2776">
        <f>IFERROR(IF((S2776-Q2776)&gt;0,1,0),0)</f>
        <v>1</v>
      </c>
      <c r="AT2776">
        <f>IFERROR(IF((AH2776-AI2776)&lt;0,1,0),0)</f>
        <v>0</v>
      </c>
      <c r="AU2776">
        <f>IFERROR(IF((AJ2776-AK2776)&gt;0,1,0),0)</f>
        <v>0</v>
      </c>
      <c r="AV2776">
        <f>IFERROR(IF((AL2776-AM2776)&gt;0,1,0),0)</f>
        <v>0</v>
      </c>
      <c r="AW2776">
        <f>IFERROR(IF((AN2776-AO2776)&gt;0,1,0),0)</f>
        <v>1</v>
      </c>
      <c r="AX2776">
        <f>IFERROR(IF((AC2776-AD2776)&lt;0,1,0),0)</f>
        <v>0</v>
      </c>
      <c r="AY2776">
        <f>SUM(AP2776:AX2776)</f>
        <v>3</v>
      </c>
    </row>
    <row r="2777" spans="1:51" x14ac:dyDescent="0.45">
      <c r="A2777" s="1" t="s">
        <v>796</v>
      </c>
      <c r="B2777" s="2">
        <v>1020388</v>
      </c>
      <c r="C2777" s="3" t="s">
        <v>5336</v>
      </c>
      <c r="D2777" s="5">
        <v>34.44</v>
      </c>
      <c r="E2777" s="5">
        <v>308.77123452000001</v>
      </c>
      <c r="F2777" s="3" t="s">
        <v>4480</v>
      </c>
      <c r="G2777" s="3" t="s">
        <v>4481</v>
      </c>
      <c r="H2777" s="3" t="s">
        <v>4481</v>
      </c>
      <c r="I2777" s="3" t="s">
        <v>4482</v>
      </c>
      <c r="J2777" s="3" t="s">
        <v>4484</v>
      </c>
      <c r="K2777" s="6">
        <v>91737</v>
      </c>
      <c r="L2777" s="6">
        <v>88488</v>
      </c>
      <c r="M2777" s="6" t="s">
        <v>4474</v>
      </c>
      <c r="N2777" s="6" t="s">
        <v>4474</v>
      </c>
      <c r="O2777" s="6">
        <v>79751</v>
      </c>
      <c r="P2777" s="6">
        <v>77118</v>
      </c>
      <c r="Q2777" s="6">
        <v>26727</v>
      </c>
      <c r="R2777" s="6">
        <v>24861</v>
      </c>
      <c r="S2777" s="6" t="s">
        <v>4474</v>
      </c>
      <c r="T2777" s="6">
        <v>13790</v>
      </c>
      <c r="U2777" s="6">
        <v>35752</v>
      </c>
      <c r="V2777" s="6">
        <v>35691</v>
      </c>
      <c r="W2777" s="6">
        <v>2723243</v>
      </c>
      <c r="X2777" s="6">
        <v>2726003</v>
      </c>
      <c r="Y2777" s="6" t="s">
        <v>4474</v>
      </c>
      <c r="Z2777" s="6" t="s">
        <v>4474</v>
      </c>
      <c r="AA2777" s="6" t="s">
        <v>4474</v>
      </c>
      <c r="AB2777" s="6" t="s">
        <v>4474</v>
      </c>
      <c r="AC2777" s="6">
        <v>8965483</v>
      </c>
      <c r="AD2777" s="6">
        <v>8959664</v>
      </c>
      <c r="AF2777">
        <f>Q2777/W2777</f>
        <v>9.8144014324098149E-3</v>
      </c>
      <c r="AG2777">
        <f>R2777/X2777</f>
        <v>9.1199459428327849E-3</v>
      </c>
      <c r="AH2777">
        <f>U2777/W2777</f>
        <v>1.3128464848711628E-2</v>
      </c>
      <c r="AI2777">
        <f>V2777/X2777</f>
        <v>1.3092795569190496E-2</v>
      </c>
      <c r="AJ2777" t="e">
        <f>Y2777/AA2777</f>
        <v>#VALUE!</v>
      </c>
      <c r="AK2777" t="e">
        <f>Z2777/AB2777</f>
        <v>#VALUE!</v>
      </c>
      <c r="AL2777">
        <f>O2777/K2777</f>
        <v>0.86934388523714534</v>
      </c>
      <c r="AM2777">
        <f>P2777/L2777</f>
        <v>0.8715080010848929</v>
      </c>
      <c r="AN2777">
        <f>K2777/W2777</f>
        <v>3.3686674307066976E-2</v>
      </c>
      <c r="AO2777">
        <f>L2777/X2777</f>
        <v>3.246071262577481E-2</v>
      </c>
      <c r="AP2777">
        <f>IF(OR(Q2777&lt;0, Q2777="NA"), 0, 1)</f>
        <v>1</v>
      </c>
      <c r="AQ2777">
        <f>IF(OR(S2777&lt;0, S2777="NA"), 0, 1)</f>
        <v>0</v>
      </c>
      <c r="AR2777">
        <f>IFERROR(IF((AF2777-AG2777)&gt;0,1,0),0)</f>
        <v>1</v>
      </c>
      <c r="AS2777">
        <f>IFERROR(IF((S2777-Q2777)&gt;0,1,0),0)</f>
        <v>0</v>
      </c>
      <c r="AT2777">
        <f>IFERROR(IF((AH2777-AI2777)&lt;0,1,0),0)</f>
        <v>0</v>
      </c>
      <c r="AU2777">
        <f>IFERROR(IF((AJ2777-AK2777)&gt;0,1,0),0)</f>
        <v>0</v>
      </c>
      <c r="AV2777">
        <f>IFERROR(IF((AL2777-AM2777)&gt;0,1,0),0)</f>
        <v>0</v>
      </c>
      <c r="AW2777">
        <f>IFERROR(IF((AN2777-AO2777)&gt;0,1,0),0)</f>
        <v>1</v>
      </c>
      <c r="AX2777">
        <f>IFERROR(IF((AC2777-AD2777)&lt;0,1,0),0)</f>
        <v>0</v>
      </c>
      <c r="AY2777">
        <f>SUM(AP2777:AX2777)</f>
        <v>3</v>
      </c>
    </row>
    <row r="2778" spans="1:51" x14ac:dyDescent="0.45">
      <c r="A2778" s="1" t="s">
        <v>810</v>
      </c>
      <c r="B2778" s="2">
        <v>4308712</v>
      </c>
      <c r="C2778" s="3" t="s">
        <v>5337</v>
      </c>
      <c r="D2778" s="5">
        <v>11.51</v>
      </c>
      <c r="E2778" s="5">
        <v>613.32120393000002</v>
      </c>
      <c r="F2778" s="3" t="s">
        <v>4480</v>
      </c>
      <c r="G2778" s="3" t="s">
        <v>4491</v>
      </c>
      <c r="H2778" s="3" t="s">
        <v>4492</v>
      </c>
      <c r="I2778" s="3" t="s">
        <v>4493</v>
      </c>
      <c r="J2778" s="3" t="s">
        <v>4494</v>
      </c>
      <c r="K2778" s="6">
        <v>254537</v>
      </c>
      <c r="L2778" s="6">
        <v>262450</v>
      </c>
      <c r="M2778" s="6" t="s">
        <v>4474</v>
      </c>
      <c r="N2778" s="6" t="s">
        <v>4474</v>
      </c>
      <c r="O2778" s="6">
        <v>194629</v>
      </c>
      <c r="P2778" s="6">
        <v>200991</v>
      </c>
      <c r="Q2778" s="6">
        <v>79436</v>
      </c>
      <c r="R2778" s="6">
        <v>127288</v>
      </c>
      <c r="S2778" s="6">
        <v>77018</v>
      </c>
      <c r="T2778" s="6">
        <v>18165</v>
      </c>
      <c r="U2778" s="6">
        <v>1054919</v>
      </c>
      <c r="V2778" s="6">
        <v>1061710</v>
      </c>
      <c r="W2778" s="6">
        <v>1915621</v>
      </c>
      <c r="X2778" s="6">
        <v>1960466</v>
      </c>
      <c r="Y2778" s="6">
        <v>109392</v>
      </c>
      <c r="Z2778" s="6">
        <v>54341</v>
      </c>
      <c r="AA2778" s="6">
        <v>21512</v>
      </c>
      <c r="AB2778" s="6">
        <v>37950</v>
      </c>
      <c r="AC2778" s="6">
        <v>54184636</v>
      </c>
      <c r="AD2778" s="6">
        <v>53525623</v>
      </c>
      <c r="AF2778">
        <f>Q2778/W2778</f>
        <v>4.1467492786934367E-2</v>
      </c>
      <c r="AG2778">
        <f>R2778/X2778</f>
        <v>6.4927420317414331E-2</v>
      </c>
      <c r="AH2778">
        <f>U2778/W2778</f>
        <v>0.55069296066393092</v>
      </c>
      <c r="AI2778">
        <f>V2778/X2778</f>
        <v>0.54156001685313593</v>
      </c>
      <c r="AJ2778">
        <f>Y2778/AA2778</f>
        <v>5.0851617701747864</v>
      </c>
      <c r="AK2778">
        <f>Z2778/AB2778</f>
        <v>1.4319104084321475</v>
      </c>
      <c r="AL2778">
        <f>O2778/K2778</f>
        <v>0.76463932552045477</v>
      </c>
      <c r="AM2778">
        <f>P2778/L2778</f>
        <v>0.76582587159458948</v>
      </c>
      <c r="AN2778">
        <f>K2778/W2778</f>
        <v>0.13287440469696249</v>
      </c>
      <c r="AO2778">
        <f>L2778/X2778</f>
        <v>0.13387123265590936</v>
      </c>
      <c r="AP2778">
        <f>IF(OR(Q2778&lt;0, Q2778="NA"), 0, 1)</f>
        <v>1</v>
      </c>
      <c r="AQ2778">
        <f>IF(OR(S2778&lt;0, S2778="NA"), 0, 1)</f>
        <v>1</v>
      </c>
      <c r="AR2778">
        <f>IFERROR(IF((AF2778-AG2778)&gt;0,1,0),0)</f>
        <v>0</v>
      </c>
      <c r="AS2778">
        <f>IFERROR(IF((S2778-Q2778)&gt;0,1,0),0)</f>
        <v>0</v>
      </c>
      <c r="AT2778">
        <f>IFERROR(IF((AH2778-AI2778)&lt;0,1,0),0)</f>
        <v>0</v>
      </c>
      <c r="AU2778">
        <f>IFERROR(IF((AJ2778-AK2778)&gt;0,1,0),0)</f>
        <v>1</v>
      </c>
      <c r="AV2778">
        <f>IFERROR(IF((AL2778-AM2778)&gt;0,1,0),0)</f>
        <v>0</v>
      </c>
      <c r="AW2778">
        <f>IFERROR(IF((AN2778-AO2778)&gt;0,1,0),0)</f>
        <v>0</v>
      </c>
      <c r="AX2778">
        <f>IFERROR(IF((AC2778-AD2778)&lt;0,1,0),0)</f>
        <v>0</v>
      </c>
      <c r="AY2778">
        <f>SUM(AP2778:AX2778)</f>
        <v>3</v>
      </c>
    </row>
    <row r="2779" spans="1:51" x14ac:dyDescent="0.45">
      <c r="A2779" s="1" t="s">
        <v>820</v>
      </c>
      <c r="B2779" s="2">
        <v>100199</v>
      </c>
      <c r="C2779" s="3" t="s">
        <v>5335</v>
      </c>
      <c r="D2779" s="5">
        <v>118.88</v>
      </c>
      <c r="E2779" s="5">
        <v>1747.78862</v>
      </c>
      <c r="F2779" s="3" t="s">
        <v>4480</v>
      </c>
      <c r="G2779" s="3" t="s">
        <v>4481</v>
      </c>
      <c r="H2779" s="3" t="s">
        <v>4481</v>
      </c>
      <c r="I2779" s="3" t="s">
        <v>4482</v>
      </c>
      <c r="J2779" s="3" t="s">
        <v>4484</v>
      </c>
      <c r="K2779" s="6">
        <v>293007</v>
      </c>
      <c r="L2779" s="6">
        <v>289602</v>
      </c>
      <c r="M2779" s="6" t="s">
        <v>4474</v>
      </c>
      <c r="N2779" s="6" t="s">
        <v>4474</v>
      </c>
      <c r="O2779" s="6" t="s">
        <v>4474</v>
      </c>
      <c r="P2779" s="6">
        <v>224277</v>
      </c>
      <c r="Q2779" s="6">
        <v>117101</v>
      </c>
      <c r="R2779" s="6">
        <v>115899</v>
      </c>
      <c r="S2779" s="6" t="s">
        <v>4474</v>
      </c>
      <c r="T2779" s="6">
        <v>131672</v>
      </c>
      <c r="U2779" s="6" t="s">
        <v>4474</v>
      </c>
      <c r="V2779" s="6" t="s">
        <v>4474</v>
      </c>
      <c r="W2779" s="6">
        <v>6459459</v>
      </c>
      <c r="X2779" s="6">
        <v>6434314</v>
      </c>
      <c r="Y2779" s="6" t="s">
        <v>4474</v>
      </c>
      <c r="Z2779" s="6" t="s">
        <v>4474</v>
      </c>
      <c r="AA2779" s="6" t="s">
        <v>4474</v>
      </c>
      <c r="AB2779" s="6" t="s">
        <v>4474</v>
      </c>
      <c r="AC2779" s="6">
        <v>14705000</v>
      </c>
      <c r="AD2779" s="6">
        <v>14702125</v>
      </c>
      <c r="AF2779">
        <f>Q2779/W2779</f>
        <v>1.8128607984043244E-2</v>
      </c>
      <c r="AG2779">
        <f>R2779/X2779</f>
        <v>1.8012642839625174E-2</v>
      </c>
      <c r="AH2779" t="e">
        <f>U2779/W2779</f>
        <v>#VALUE!</v>
      </c>
      <c r="AI2779" t="e">
        <f>V2779/X2779</f>
        <v>#VALUE!</v>
      </c>
      <c r="AJ2779" t="e">
        <f>Y2779/AA2779</f>
        <v>#VALUE!</v>
      </c>
      <c r="AK2779" t="e">
        <f>Z2779/AB2779</f>
        <v>#VALUE!</v>
      </c>
      <c r="AL2779" t="e">
        <f>O2779/K2779</f>
        <v>#VALUE!</v>
      </c>
      <c r="AM2779">
        <f>P2779/L2779</f>
        <v>0.77443180641017673</v>
      </c>
      <c r="AN2779">
        <f>K2779/W2779</f>
        <v>4.5360919544500555E-2</v>
      </c>
      <c r="AO2779">
        <f>L2779/X2779</f>
        <v>4.5008993965790292E-2</v>
      </c>
      <c r="AP2779">
        <f>IF(OR(Q2779&lt;0, Q2779="NA"), 0, 1)</f>
        <v>1</v>
      </c>
      <c r="AQ2779">
        <f>IF(OR(S2779&lt;0, S2779="NA"), 0, 1)</f>
        <v>0</v>
      </c>
      <c r="AR2779">
        <f>IFERROR(IF((AF2779-AG2779)&gt;0,1,0),0)</f>
        <v>1</v>
      </c>
      <c r="AS2779">
        <f>IFERROR(IF((S2779-Q2779)&gt;0,1,0),0)</f>
        <v>0</v>
      </c>
      <c r="AT2779">
        <f>IFERROR(IF((AH2779-AI2779)&lt;0,1,0),0)</f>
        <v>0</v>
      </c>
      <c r="AU2779">
        <f>IFERROR(IF((AJ2779-AK2779)&gt;0,1,0),0)</f>
        <v>0</v>
      </c>
      <c r="AV2779">
        <f>IFERROR(IF((AL2779-AM2779)&gt;0,1,0),0)</f>
        <v>0</v>
      </c>
      <c r="AW2779">
        <f>IFERROR(IF((AN2779-AO2779)&gt;0,1,0),0)</f>
        <v>1</v>
      </c>
      <c r="AX2779">
        <f>IFERROR(IF((AC2779-AD2779)&lt;0,1,0),0)</f>
        <v>0</v>
      </c>
      <c r="AY2779">
        <f>SUM(AP2779:AX2779)</f>
        <v>3</v>
      </c>
    </row>
    <row r="2780" spans="1:51" x14ac:dyDescent="0.45">
      <c r="A2780" s="1" t="s">
        <v>850</v>
      </c>
      <c r="B2780" s="2">
        <v>29608406</v>
      </c>
      <c r="C2780" s="3" t="s">
        <v>5336</v>
      </c>
      <c r="D2780" s="7">
        <v>6.58</v>
      </c>
      <c r="E2780" s="5">
        <v>299.33078</v>
      </c>
      <c r="F2780" s="3" t="s">
        <v>4475</v>
      </c>
      <c r="G2780" s="3" t="s">
        <v>4529</v>
      </c>
      <c r="H2780" s="3" t="s">
        <v>4530</v>
      </c>
      <c r="I2780" s="3" t="s">
        <v>4531</v>
      </c>
      <c r="J2780" s="3" t="s">
        <v>4937</v>
      </c>
      <c r="K2780" s="6">
        <v>145724.23159597686</v>
      </c>
      <c r="L2780" s="6">
        <v>132726.32910912854</v>
      </c>
      <c r="M2780" s="6">
        <v>-43242.764900637667</v>
      </c>
      <c r="N2780" s="6">
        <v>-50117.056089941827</v>
      </c>
      <c r="O2780" s="6">
        <v>-43127.543038392432</v>
      </c>
      <c r="P2780" s="6">
        <v>-50151.947480550698</v>
      </c>
      <c r="Q2780" s="6">
        <v>-31368.628260528454</v>
      </c>
      <c r="R2780" s="6">
        <v>-39750.146942914471</v>
      </c>
      <c r="S2780" s="6">
        <v>-32705.201862573213</v>
      </c>
      <c r="T2780" s="6">
        <v>-38318.037626878642</v>
      </c>
      <c r="U2780" s="6" t="s">
        <v>4474</v>
      </c>
      <c r="V2780" s="6" t="s">
        <v>4474</v>
      </c>
      <c r="W2780" s="6">
        <v>71058.951965065498</v>
      </c>
      <c r="X2780" s="6">
        <v>70719.252498913513</v>
      </c>
      <c r="Y2780" s="6">
        <v>69661.572052401738</v>
      </c>
      <c r="Z2780" s="6">
        <v>69328.552803129074</v>
      </c>
      <c r="AA2780" s="6">
        <v>46374.45414847161</v>
      </c>
      <c r="AB2780" s="6">
        <v>46152.759669708823</v>
      </c>
      <c r="AC2780" s="6">
        <v>45297900</v>
      </c>
      <c r="AD2780" s="6">
        <v>45297900</v>
      </c>
      <c r="AF2780">
        <f>Q2780/W2780</f>
        <v>-0.44144512961505711</v>
      </c>
      <c r="AG2780">
        <f>R2780/X2780</f>
        <v>-0.56208381081976466</v>
      </c>
      <c r="AH2780" t="e">
        <f>U2780/W2780</f>
        <v>#VALUE!</v>
      </c>
      <c r="AI2780" t="e">
        <f>V2780/X2780</f>
        <v>#VALUE!</v>
      </c>
      <c r="AJ2780">
        <f>Y2780/AA2780</f>
        <v>1.5021540055086042</v>
      </c>
      <c r="AK2780">
        <f>Z2780/AB2780</f>
        <v>1.5021540055086042</v>
      </c>
      <c r="AL2780">
        <f>O2780/K2780</f>
        <v>-0.29595313398504886</v>
      </c>
      <c r="AM2780">
        <f>P2780/L2780</f>
        <v>-0.37785982492829595</v>
      </c>
      <c r="AN2780">
        <f>K2780/W2780</f>
        <v>2.0507512082027164</v>
      </c>
      <c r="AO2780">
        <f>L2780/X2780</f>
        <v>1.8768061654945754</v>
      </c>
      <c r="AP2780">
        <f>IF(OR(Q2780&lt;0, Q2780="NA"), 0, 1)</f>
        <v>0</v>
      </c>
      <c r="AQ2780">
        <f>IF(OR(S2780&lt;0, S2780="NA"), 0, 1)</f>
        <v>0</v>
      </c>
      <c r="AR2780">
        <f>IFERROR(IF((AF2780-AG2780)&gt;0,1,0),0)</f>
        <v>1</v>
      </c>
      <c r="AS2780">
        <f>IFERROR(IF((S2780-Q2780)&gt;0,1,0),0)</f>
        <v>0</v>
      </c>
      <c r="AT2780">
        <f>IFERROR(IF((AH2780-AI2780)&lt;0,1,0),0)</f>
        <v>0</v>
      </c>
      <c r="AU2780">
        <f>IFERROR(IF((AJ2780-AK2780)&gt;0,1,0),0)</f>
        <v>0</v>
      </c>
      <c r="AV2780">
        <f>IFERROR(IF((AL2780-AM2780)&gt;0,1,0),0)</f>
        <v>1</v>
      </c>
      <c r="AW2780">
        <f>IFERROR(IF((AN2780-AO2780)&gt;0,1,0),0)</f>
        <v>1</v>
      </c>
      <c r="AX2780">
        <f>IFERROR(IF((AC2780-AD2780)&lt;0,1,0),0)</f>
        <v>0</v>
      </c>
      <c r="AY2780">
        <f>SUM(AP2780:AX2780)</f>
        <v>3</v>
      </c>
    </row>
    <row r="2781" spans="1:51" x14ac:dyDescent="0.45">
      <c r="A2781" s="1" t="s">
        <v>855</v>
      </c>
      <c r="B2781" s="2">
        <v>4222286</v>
      </c>
      <c r="C2781" s="3" t="s">
        <v>5335</v>
      </c>
      <c r="D2781" s="5">
        <v>79.05</v>
      </c>
      <c r="E2781" s="5">
        <v>39194.907753</v>
      </c>
      <c r="F2781" s="3" t="s">
        <v>4500</v>
      </c>
      <c r="G2781" s="3" t="s">
        <v>4501</v>
      </c>
      <c r="H2781" s="3" t="s">
        <v>4533</v>
      </c>
      <c r="I2781" s="3" t="s">
        <v>4534</v>
      </c>
      <c r="J2781" s="3" t="s">
        <v>4850</v>
      </c>
      <c r="K2781" s="6">
        <v>19412000</v>
      </c>
      <c r="L2781" s="6">
        <v>19265000</v>
      </c>
      <c r="M2781" s="6">
        <v>3470000</v>
      </c>
      <c r="N2781" s="6">
        <v>3459000</v>
      </c>
      <c r="O2781" s="6">
        <v>2992000</v>
      </c>
      <c r="P2781" s="6">
        <v>2981000</v>
      </c>
      <c r="Q2781" s="6">
        <v>2252000</v>
      </c>
      <c r="R2781" s="6">
        <v>2195000</v>
      </c>
      <c r="S2781" s="6">
        <v>1941000</v>
      </c>
      <c r="T2781" s="6">
        <v>1922000</v>
      </c>
      <c r="U2781" s="6">
        <v>1183000</v>
      </c>
      <c r="V2781" s="6">
        <v>590000</v>
      </c>
      <c r="W2781" s="6">
        <v>20164000</v>
      </c>
      <c r="X2781" s="6">
        <v>18580000</v>
      </c>
      <c r="Y2781" s="6">
        <v>7548000</v>
      </c>
      <c r="Z2781" s="6">
        <v>7245000</v>
      </c>
      <c r="AA2781" s="6">
        <v>3388000</v>
      </c>
      <c r="AB2781" s="6">
        <v>2946000</v>
      </c>
      <c r="AC2781" s="6">
        <v>496000000</v>
      </c>
      <c r="AD2781" s="6">
        <v>497000000</v>
      </c>
      <c r="AF2781">
        <f>Q2781/W2781</f>
        <v>0.11168418964491172</v>
      </c>
      <c r="AG2781">
        <f>R2781/X2781</f>
        <v>0.11813778256189451</v>
      </c>
      <c r="AH2781">
        <f>U2781/W2781</f>
        <v>5.866891489783773E-2</v>
      </c>
      <c r="AI2781">
        <f>V2781/X2781</f>
        <v>3.1754574811625406E-2</v>
      </c>
      <c r="AJ2781">
        <f>Y2781/AA2781</f>
        <v>2.2278630460448641</v>
      </c>
      <c r="AK2781">
        <f>Z2781/AB2781</f>
        <v>2.4592668024439917</v>
      </c>
      <c r="AL2781">
        <f>O2781/K2781</f>
        <v>0.15413146507315062</v>
      </c>
      <c r="AM2781">
        <f>P2781/L2781</f>
        <v>0.15473656890734491</v>
      </c>
      <c r="AN2781">
        <f>K2781/W2781</f>
        <v>0.96270581233882169</v>
      </c>
      <c r="AO2781">
        <f>L2781/X2781</f>
        <v>1.0368675995694294</v>
      </c>
      <c r="AP2781">
        <f>IF(OR(Q2781&lt;0, Q2781="NA"), 0, 1)</f>
        <v>1</v>
      </c>
      <c r="AQ2781">
        <f>IF(OR(S2781&lt;0, S2781="NA"), 0, 1)</f>
        <v>1</v>
      </c>
      <c r="AR2781">
        <f>IFERROR(IF((AF2781-AG2781)&gt;0,1,0),0)</f>
        <v>0</v>
      </c>
      <c r="AS2781">
        <f>IFERROR(IF((S2781-Q2781)&gt;0,1,0),0)</f>
        <v>0</v>
      </c>
      <c r="AT2781">
        <f>IFERROR(IF((AH2781-AI2781)&lt;0,1,0),0)</f>
        <v>0</v>
      </c>
      <c r="AU2781">
        <f>IFERROR(IF((AJ2781-AK2781)&gt;0,1,0),0)</f>
        <v>0</v>
      </c>
      <c r="AV2781">
        <f>IFERROR(IF((AL2781-AM2781)&gt;0,1,0),0)</f>
        <v>0</v>
      </c>
      <c r="AW2781">
        <f>IFERROR(IF((AN2781-AO2781)&gt;0,1,0),0)</f>
        <v>0</v>
      </c>
      <c r="AX2781">
        <f>IFERROR(IF((AC2781-AD2781)&lt;0,1,0),0)</f>
        <v>1</v>
      </c>
      <c r="AY2781">
        <f>SUM(AP2781:AX2781)</f>
        <v>3</v>
      </c>
    </row>
    <row r="2782" spans="1:51" x14ac:dyDescent="0.45">
      <c r="A2782" s="1" t="s">
        <v>867</v>
      </c>
      <c r="B2782" s="2">
        <v>123969523</v>
      </c>
      <c r="C2782" s="3" t="s">
        <v>5338</v>
      </c>
      <c r="D2782" s="5">
        <v>10.3</v>
      </c>
      <c r="E2782" s="5">
        <v>325.68599999999998</v>
      </c>
      <c r="F2782" s="3" t="s">
        <v>4480</v>
      </c>
      <c r="G2782" s="3" t="s">
        <v>4491</v>
      </c>
      <c r="H2782" s="3" t="s">
        <v>4492</v>
      </c>
      <c r="I2782" s="3" t="s">
        <v>4493</v>
      </c>
      <c r="J2782" s="3" t="s">
        <v>4494</v>
      </c>
      <c r="K2782" s="6" t="s">
        <v>4474</v>
      </c>
      <c r="L2782" s="6" t="s">
        <v>4474</v>
      </c>
      <c r="M2782" s="6" t="s">
        <v>4474</v>
      </c>
      <c r="N2782" s="6" t="s">
        <v>4474</v>
      </c>
      <c r="O2782" s="6">
        <v>-392.13400000000001</v>
      </c>
      <c r="P2782" s="6">
        <v>-381.70299999999997</v>
      </c>
      <c r="Q2782" s="6">
        <v>-392.13400000000001</v>
      </c>
      <c r="R2782" s="6">
        <v>-381.70299999999997</v>
      </c>
      <c r="S2782" s="6">
        <v>0</v>
      </c>
      <c r="T2782" s="6">
        <v>0</v>
      </c>
      <c r="U2782" s="6" t="s">
        <v>4474</v>
      </c>
      <c r="V2782" s="6" t="s">
        <v>4474</v>
      </c>
      <c r="W2782" s="6">
        <v>218.245</v>
      </c>
      <c r="X2782" s="6">
        <v>78.350999999999999</v>
      </c>
      <c r="Y2782" s="6">
        <v>0.1</v>
      </c>
      <c r="Z2782" s="6">
        <v>0.1</v>
      </c>
      <c r="AA2782" s="6">
        <v>688</v>
      </c>
      <c r="AB2782" s="6">
        <v>533</v>
      </c>
      <c r="AC2782" s="6">
        <v>6900000</v>
      </c>
      <c r="AD2782" s="6">
        <v>6866667</v>
      </c>
      <c r="AF2782">
        <f>Q2782/W2782</f>
        <v>-1.7967605214323352</v>
      </c>
      <c r="AG2782">
        <f>R2782/X2782</f>
        <v>-4.8717055302421155</v>
      </c>
      <c r="AH2782" t="e">
        <f>U2782/W2782</f>
        <v>#VALUE!</v>
      </c>
      <c r="AI2782" t="e">
        <f>V2782/X2782</f>
        <v>#VALUE!</v>
      </c>
      <c r="AJ2782">
        <f>Y2782/AA2782</f>
        <v>1.4534883720930232E-4</v>
      </c>
      <c r="AK2782">
        <f>Z2782/AB2782</f>
        <v>1.876172607879925E-4</v>
      </c>
      <c r="AL2782" t="e">
        <f>O2782/K2782</f>
        <v>#VALUE!</v>
      </c>
      <c r="AM2782" t="e">
        <f>P2782/L2782</f>
        <v>#VALUE!</v>
      </c>
      <c r="AN2782" t="e">
        <f>K2782/W2782</f>
        <v>#VALUE!</v>
      </c>
      <c r="AO2782" t="e">
        <f>L2782/X2782</f>
        <v>#VALUE!</v>
      </c>
      <c r="AP2782">
        <f>IF(OR(Q2782&lt;0, Q2782="NA"), 0, 1)</f>
        <v>0</v>
      </c>
      <c r="AQ2782">
        <f>IF(OR(S2782&lt;0, S2782="NA"), 0, 1)</f>
        <v>1</v>
      </c>
      <c r="AR2782">
        <f>IFERROR(IF((AF2782-AG2782)&gt;0,1,0),0)</f>
        <v>1</v>
      </c>
      <c r="AS2782">
        <f>IFERROR(IF((S2782-Q2782)&gt;0,1,0),0)</f>
        <v>1</v>
      </c>
      <c r="AT2782">
        <f>IFERROR(IF((AH2782-AI2782)&lt;0,1,0),0)</f>
        <v>0</v>
      </c>
      <c r="AU2782">
        <f>IFERROR(IF((AJ2782-AK2782)&gt;0,1,0),0)</f>
        <v>0</v>
      </c>
      <c r="AV2782">
        <f>IFERROR(IF((AL2782-AM2782)&gt;0,1,0),0)</f>
        <v>0</v>
      </c>
      <c r="AW2782">
        <f>IFERROR(IF((AN2782-AO2782)&gt;0,1,0),0)</f>
        <v>0</v>
      </c>
      <c r="AX2782">
        <f>IFERROR(IF((AC2782-AD2782)&lt;0,1,0),0)</f>
        <v>0</v>
      </c>
      <c r="AY2782">
        <f>SUM(AP2782:AX2782)</f>
        <v>3</v>
      </c>
    </row>
    <row r="2783" spans="1:51" x14ac:dyDescent="0.45">
      <c r="A2783" s="1" t="s">
        <v>869</v>
      </c>
      <c r="B2783" s="2">
        <v>4655036</v>
      </c>
      <c r="C2783" s="3" t="s">
        <v>5335</v>
      </c>
      <c r="D2783" s="5">
        <v>24.53</v>
      </c>
      <c r="E2783" s="5">
        <v>1143.4349440799999</v>
      </c>
      <c r="F2783" s="3" t="s">
        <v>4500</v>
      </c>
      <c r="G2783" s="3" t="s">
        <v>4539</v>
      </c>
      <c r="H2783" s="3" t="s">
        <v>4539</v>
      </c>
      <c r="I2783" s="3" t="s">
        <v>4540</v>
      </c>
      <c r="J2783" s="3" t="s">
        <v>5376</v>
      </c>
      <c r="K2783" s="6">
        <v>444883</v>
      </c>
      <c r="L2783" s="6">
        <v>500345</v>
      </c>
      <c r="M2783" s="6">
        <v>3386</v>
      </c>
      <c r="N2783" s="6">
        <v>27312</v>
      </c>
      <c r="O2783" s="6">
        <v>-49262</v>
      </c>
      <c r="P2783" s="6">
        <v>-24359</v>
      </c>
      <c r="Q2783" s="6">
        <v>-50488</v>
      </c>
      <c r="R2783" s="6">
        <v>-28517</v>
      </c>
      <c r="S2783" s="6">
        <v>7196</v>
      </c>
      <c r="T2783" s="6">
        <v>18972</v>
      </c>
      <c r="U2783" s="6">
        <v>7914</v>
      </c>
      <c r="V2783" s="6">
        <v>7592</v>
      </c>
      <c r="W2783" s="6">
        <v>1032346</v>
      </c>
      <c r="X2783" s="6">
        <v>1039032</v>
      </c>
      <c r="Y2783" s="6">
        <v>542454</v>
      </c>
      <c r="Z2783" s="6">
        <v>546125</v>
      </c>
      <c r="AA2783" s="6">
        <v>84975</v>
      </c>
      <c r="AB2783" s="6">
        <v>78563</v>
      </c>
      <c r="AC2783" s="6">
        <v>46614000</v>
      </c>
      <c r="AD2783" s="6">
        <v>46920000</v>
      </c>
      <c r="AF2783">
        <f>Q2783/W2783</f>
        <v>-4.8906083812985182E-2</v>
      </c>
      <c r="AG2783">
        <f>R2783/X2783</f>
        <v>-2.7445737956097598E-2</v>
      </c>
      <c r="AH2783">
        <f>U2783/W2783</f>
        <v>7.6660344496903166E-3</v>
      </c>
      <c r="AI2783">
        <f>V2783/X2783</f>
        <v>7.3068009454954229E-3</v>
      </c>
      <c r="AJ2783">
        <f>Y2783/AA2783</f>
        <v>6.3836893203883491</v>
      </c>
      <c r="AK2783">
        <f>Z2783/AB2783</f>
        <v>6.9514275167699804</v>
      </c>
      <c r="AL2783">
        <f>O2783/K2783</f>
        <v>-0.11073023693870074</v>
      </c>
      <c r="AM2783">
        <f>P2783/L2783</f>
        <v>-4.8684407758646533E-2</v>
      </c>
      <c r="AN2783">
        <f>K2783/W2783</f>
        <v>0.43094369523396225</v>
      </c>
      <c r="AO2783">
        <f>L2783/X2783</f>
        <v>0.48154917269150516</v>
      </c>
      <c r="AP2783">
        <f>IF(OR(Q2783&lt;0, Q2783="NA"), 0, 1)</f>
        <v>0</v>
      </c>
      <c r="AQ2783">
        <f>IF(OR(S2783&lt;0, S2783="NA"), 0, 1)</f>
        <v>1</v>
      </c>
      <c r="AR2783">
        <f>IFERROR(IF((AF2783-AG2783)&gt;0,1,0),0)</f>
        <v>0</v>
      </c>
      <c r="AS2783">
        <f>IFERROR(IF((S2783-Q2783)&gt;0,1,0),0)</f>
        <v>1</v>
      </c>
      <c r="AT2783">
        <f>IFERROR(IF((AH2783-AI2783)&lt;0,1,0),0)</f>
        <v>0</v>
      </c>
      <c r="AU2783">
        <f>IFERROR(IF((AJ2783-AK2783)&gt;0,1,0),0)</f>
        <v>0</v>
      </c>
      <c r="AV2783">
        <f>IFERROR(IF((AL2783-AM2783)&gt;0,1,0),0)</f>
        <v>0</v>
      </c>
      <c r="AW2783">
        <f>IFERROR(IF((AN2783-AO2783)&gt;0,1,0),0)</f>
        <v>0</v>
      </c>
      <c r="AX2783">
        <f>IFERROR(IF((AC2783-AD2783)&lt;0,1,0),0)</f>
        <v>1</v>
      </c>
      <c r="AY2783">
        <f>SUM(AP2783:AX2783)</f>
        <v>3</v>
      </c>
    </row>
    <row r="2784" spans="1:51" x14ac:dyDescent="0.45">
      <c r="A2784" s="1" t="s">
        <v>873</v>
      </c>
      <c r="B2784" s="2">
        <v>28243648</v>
      </c>
      <c r="C2784" s="3" t="s">
        <v>5336</v>
      </c>
      <c r="D2784" s="7">
        <v>11.51</v>
      </c>
      <c r="E2784" s="5">
        <v>63.732159119999999</v>
      </c>
      <c r="F2784" s="3" t="s">
        <v>4480</v>
      </c>
      <c r="G2784" s="3" t="s">
        <v>4491</v>
      </c>
      <c r="H2784" s="3" t="s">
        <v>4492</v>
      </c>
      <c r="I2784" s="3" t="s">
        <v>4493</v>
      </c>
      <c r="J2784" s="3" t="s">
        <v>4494</v>
      </c>
      <c r="K2784" s="6" t="s">
        <v>4474</v>
      </c>
      <c r="L2784" s="6" t="s">
        <v>4474</v>
      </c>
      <c r="M2784" s="6" t="s">
        <v>4474</v>
      </c>
      <c r="N2784" s="6" t="s">
        <v>4474</v>
      </c>
      <c r="O2784" s="6">
        <v>-3195.8330000000001</v>
      </c>
      <c r="P2784" s="6">
        <v>-2510.4279999999999</v>
      </c>
      <c r="Q2784" s="6">
        <v>-964.95899999999995</v>
      </c>
      <c r="R2784" s="6">
        <v>362.69900000000001</v>
      </c>
      <c r="S2784" s="6">
        <v>0</v>
      </c>
      <c r="T2784" s="6">
        <v>0</v>
      </c>
      <c r="U2784" s="6" t="s">
        <v>4474</v>
      </c>
      <c r="V2784" s="6" t="s">
        <v>4474</v>
      </c>
      <c r="W2784" s="6">
        <v>20095.585999999999</v>
      </c>
      <c r="X2784" s="6">
        <v>31880.330999999998</v>
      </c>
      <c r="Y2784" s="6">
        <v>40.5</v>
      </c>
      <c r="Z2784" s="6">
        <v>98.873999999999995</v>
      </c>
      <c r="AA2784" s="6">
        <v>4838</v>
      </c>
      <c r="AB2784" s="6">
        <v>3746</v>
      </c>
      <c r="AC2784" s="6">
        <v>5537112</v>
      </c>
      <c r="AD2784" s="6">
        <v>6626361</v>
      </c>
      <c r="AF2784">
        <f>Q2784/W2784</f>
        <v>-4.8018455396125294E-2</v>
      </c>
      <c r="AG2784">
        <f>R2784/X2784</f>
        <v>1.1376889405571104E-2</v>
      </c>
      <c r="AH2784" t="e">
        <f>U2784/W2784</f>
        <v>#VALUE!</v>
      </c>
      <c r="AI2784" t="e">
        <f>V2784/X2784</f>
        <v>#VALUE!</v>
      </c>
      <c r="AJ2784">
        <f>Y2784/AA2784</f>
        <v>8.3712277800744115E-3</v>
      </c>
      <c r="AK2784">
        <f>Z2784/AB2784</f>
        <v>2.6394554191137211E-2</v>
      </c>
      <c r="AL2784" t="e">
        <f>O2784/K2784</f>
        <v>#VALUE!</v>
      </c>
      <c r="AM2784" t="e">
        <f>P2784/L2784</f>
        <v>#VALUE!</v>
      </c>
      <c r="AN2784" t="e">
        <f>K2784/W2784</f>
        <v>#VALUE!</v>
      </c>
      <c r="AO2784" t="e">
        <f>L2784/X2784</f>
        <v>#VALUE!</v>
      </c>
      <c r="AP2784">
        <f>IF(OR(Q2784&lt;0, Q2784="NA"), 0, 1)</f>
        <v>0</v>
      </c>
      <c r="AQ2784">
        <f>IF(OR(S2784&lt;0, S2784="NA"), 0, 1)</f>
        <v>1</v>
      </c>
      <c r="AR2784">
        <f>IFERROR(IF((AF2784-AG2784)&gt;0,1,0),0)</f>
        <v>0</v>
      </c>
      <c r="AS2784">
        <f>IFERROR(IF((S2784-Q2784)&gt;0,1,0),0)</f>
        <v>1</v>
      </c>
      <c r="AT2784">
        <f>IFERROR(IF((AH2784-AI2784)&lt;0,1,0),0)</f>
        <v>0</v>
      </c>
      <c r="AU2784">
        <f>IFERROR(IF((AJ2784-AK2784)&gt;0,1,0),0)</f>
        <v>0</v>
      </c>
      <c r="AV2784">
        <f>IFERROR(IF((AL2784-AM2784)&gt;0,1,0),0)</f>
        <v>0</v>
      </c>
      <c r="AW2784">
        <f>IFERROR(IF((AN2784-AO2784)&gt;0,1,0),0)</f>
        <v>0</v>
      </c>
      <c r="AX2784">
        <f>IFERROR(IF((AC2784-AD2784)&lt;0,1,0),0)</f>
        <v>1</v>
      </c>
      <c r="AY2784">
        <f>SUM(AP2784:AX2784)</f>
        <v>3</v>
      </c>
    </row>
    <row r="2785" spans="1:51" x14ac:dyDescent="0.45">
      <c r="A2785" s="1" t="s">
        <v>877</v>
      </c>
      <c r="B2785" s="2">
        <v>100882</v>
      </c>
      <c r="C2785" s="3" t="s">
        <v>5337</v>
      </c>
      <c r="D2785" s="5">
        <v>15.7</v>
      </c>
      <c r="E2785" s="5">
        <v>275.06613520000002</v>
      </c>
      <c r="F2785" s="3" t="s">
        <v>4480</v>
      </c>
      <c r="G2785" s="3" t="s">
        <v>4481</v>
      </c>
      <c r="H2785" s="3" t="s">
        <v>4481</v>
      </c>
      <c r="I2785" s="3" t="s">
        <v>4482</v>
      </c>
      <c r="J2785" s="3" t="s">
        <v>4484</v>
      </c>
      <c r="K2785" s="6">
        <v>112401</v>
      </c>
      <c r="L2785" s="6">
        <v>112613</v>
      </c>
      <c r="M2785" s="6" t="s">
        <v>4474</v>
      </c>
      <c r="N2785" s="6" t="s">
        <v>4474</v>
      </c>
      <c r="O2785" s="6" t="s">
        <v>4474</v>
      </c>
      <c r="P2785" s="6">
        <v>87775</v>
      </c>
      <c r="Q2785" s="6">
        <v>23868</v>
      </c>
      <c r="R2785" s="6">
        <v>22034</v>
      </c>
      <c r="S2785" s="6" t="s">
        <v>4474</v>
      </c>
      <c r="T2785" s="6">
        <v>32417</v>
      </c>
      <c r="U2785" s="6">
        <v>63039</v>
      </c>
      <c r="V2785" s="6">
        <v>38816</v>
      </c>
      <c r="W2785" s="6">
        <v>3109782</v>
      </c>
      <c r="X2785" s="6">
        <v>3065103</v>
      </c>
      <c r="Y2785" s="6">
        <v>271022</v>
      </c>
      <c r="Z2785" s="6" t="s">
        <v>4474</v>
      </c>
      <c r="AA2785" s="6">
        <v>2583068</v>
      </c>
      <c r="AB2785" s="6" t="s">
        <v>4474</v>
      </c>
      <c r="AC2785" s="6">
        <v>17519884</v>
      </c>
      <c r="AD2785" s="6">
        <v>17554884</v>
      </c>
      <c r="AF2785">
        <f>Q2785/W2785</f>
        <v>7.6751360706313176E-3</v>
      </c>
      <c r="AG2785">
        <f>R2785/X2785</f>
        <v>7.1886654379967E-3</v>
      </c>
      <c r="AH2785">
        <f>U2785/W2785</f>
        <v>2.0271195858745081E-2</v>
      </c>
      <c r="AI2785">
        <f>V2785/X2785</f>
        <v>1.2663848490572747E-2</v>
      </c>
      <c r="AJ2785">
        <f>Y2785/AA2785</f>
        <v>0.10492251849351236</v>
      </c>
      <c r="AK2785" t="e">
        <f>Z2785/AB2785</f>
        <v>#VALUE!</v>
      </c>
      <c r="AL2785" t="e">
        <f>O2785/K2785</f>
        <v>#VALUE!</v>
      </c>
      <c r="AM2785">
        <f>P2785/L2785</f>
        <v>0.77943931872874361</v>
      </c>
      <c r="AN2785">
        <f>K2785/W2785</f>
        <v>3.6144334233074858E-2</v>
      </c>
      <c r="AO2785">
        <f>L2785/X2785</f>
        <v>3.6740364026918507E-2</v>
      </c>
      <c r="AP2785">
        <f>IF(OR(Q2785&lt;0, Q2785="NA"), 0, 1)</f>
        <v>1</v>
      </c>
      <c r="AQ2785">
        <f>IF(OR(S2785&lt;0, S2785="NA"), 0, 1)</f>
        <v>0</v>
      </c>
      <c r="AR2785">
        <f>IFERROR(IF((AF2785-AG2785)&gt;0,1,0),0)</f>
        <v>1</v>
      </c>
      <c r="AS2785">
        <f>IFERROR(IF((S2785-Q2785)&gt;0,1,0),0)</f>
        <v>0</v>
      </c>
      <c r="AT2785">
        <f>IFERROR(IF((AH2785-AI2785)&lt;0,1,0),0)</f>
        <v>0</v>
      </c>
      <c r="AU2785">
        <f>IFERROR(IF((AJ2785-AK2785)&gt;0,1,0),0)</f>
        <v>0</v>
      </c>
      <c r="AV2785">
        <f>IFERROR(IF((AL2785-AM2785)&gt;0,1,0),0)</f>
        <v>0</v>
      </c>
      <c r="AW2785">
        <f>IFERROR(IF((AN2785-AO2785)&gt;0,1,0),0)</f>
        <v>0</v>
      </c>
      <c r="AX2785">
        <f>IFERROR(IF((AC2785-AD2785)&lt;0,1,0),0)</f>
        <v>1</v>
      </c>
      <c r="AY2785">
        <f>SUM(AP2785:AX2785)</f>
        <v>3</v>
      </c>
    </row>
    <row r="2786" spans="1:51" x14ac:dyDescent="0.45">
      <c r="A2786" s="1" t="s">
        <v>890</v>
      </c>
      <c r="B2786" s="2">
        <v>4584959</v>
      </c>
      <c r="C2786" s="3" t="s">
        <v>5337</v>
      </c>
      <c r="D2786" s="5">
        <v>19.5</v>
      </c>
      <c r="E2786" s="5">
        <v>550.69579499999998</v>
      </c>
      <c r="F2786" s="3" t="s">
        <v>4525</v>
      </c>
      <c r="G2786" s="3" t="s">
        <v>4526</v>
      </c>
      <c r="H2786" s="3" t="s">
        <v>4634</v>
      </c>
      <c r="I2786" s="3" t="s">
        <v>4634</v>
      </c>
      <c r="J2786" s="3" t="s">
        <v>4528</v>
      </c>
      <c r="K2786" s="6">
        <v>116162</v>
      </c>
      <c r="L2786" s="6">
        <v>115055</v>
      </c>
      <c r="M2786" s="6">
        <v>64103</v>
      </c>
      <c r="N2786" s="6">
        <v>64736</v>
      </c>
      <c r="O2786" s="6">
        <v>21874</v>
      </c>
      <c r="P2786" s="6">
        <v>22226</v>
      </c>
      <c r="Q2786" s="6">
        <v>-446</v>
      </c>
      <c r="R2786" s="6">
        <v>1297</v>
      </c>
      <c r="S2786" s="6">
        <v>57509</v>
      </c>
      <c r="T2786" s="6">
        <v>61381</v>
      </c>
      <c r="U2786" s="6">
        <v>473716</v>
      </c>
      <c r="V2786" s="6">
        <v>457625</v>
      </c>
      <c r="W2786" s="6">
        <v>981779</v>
      </c>
      <c r="X2786" s="6">
        <v>983196</v>
      </c>
      <c r="Y2786" s="6" t="s">
        <v>4474</v>
      </c>
      <c r="Z2786" s="6" t="s">
        <v>4474</v>
      </c>
      <c r="AA2786" s="6" t="s">
        <v>4474</v>
      </c>
      <c r="AB2786" s="6" t="s">
        <v>4474</v>
      </c>
      <c r="AC2786" s="6">
        <v>28242370</v>
      </c>
      <c r="AD2786" s="6">
        <v>28048712</v>
      </c>
      <c r="AF2786">
        <f>Q2786/W2786</f>
        <v>-4.5427738829206983E-4</v>
      </c>
      <c r="AG2786">
        <f>R2786/X2786</f>
        <v>1.3191672870922989E-3</v>
      </c>
      <c r="AH2786">
        <f>U2786/W2786</f>
        <v>0.48250777415283885</v>
      </c>
      <c r="AI2786">
        <f>V2786/X2786</f>
        <v>0.46544636064426625</v>
      </c>
      <c r="AJ2786" t="e">
        <f>Y2786/AA2786</f>
        <v>#VALUE!</v>
      </c>
      <c r="AK2786" t="e">
        <f>Z2786/AB2786</f>
        <v>#VALUE!</v>
      </c>
      <c r="AL2786">
        <f>O2786/K2786</f>
        <v>0.18830598646717514</v>
      </c>
      <c r="AM2786">
        <f>P2786/L2786</f>
        <v>0.19317717613315372</v>
      </c>
      <c r="AN2786">
        <f>K2786/W2786</f>
        <v>0.11831786990758612</v>
      </c>
      <c r="AO2786">
        <f>L2786/X2786</f>
        <v>0.11702142807741285</v>
      </c>
      <c r="AP2786">
        <f>IF(OR(Q2786&lt;0, Q2786="NA"), 0, 1)</f>
        <v>0</v>
      </c>
      <c r="AQ2786">
        <f>IF(OR(S2786&lt;0, S2786="NA"), 0, 1)</f>
        <v>1</v>
      </c>
      <c r="AR2786">
        <f>IFERROR(IF((AF2786-AG2786)&gt;0,1,0),0)</f>
        <v>0</v>
      </c>
      <c r="AS2786">
        <f>IFERROR(IF((S2786-Q2786)&gt;0,1,0),0)</f>
        <v>1</v>
      </c>
      <c r="AT2786">
        <f>IFERROR(IF((AH2786-AI2786)&lt;0,1,0),0)</f>
        <v>0</v>
      </c>
      <c r="AU2786">
        <f>IFERROR(IF((AJ2786-AK2786)&gt;0,1,0),0)</f>
        <v>0</v>
      </c>
      <c r="AV2786">
        <f>IFERROR(IF((AL2786-AM2786)&gt;0,1,0),0)</f>
        <v>0</v>
      </c>
      <c r="AW2786">
        <f>IFERROR(IF((AN2786-AO2786)&gt;0,1,0),0)</f>
        <v>1</v>
      </c>
      <c r="AX2786">
        <f>IFERROR(IF((AC2786-AD2786)&lt;0,1,0),0)</f>
        <v>0</v>
      </c>
      <c r="AY2786">
        <f>SUM(AP2786:AX2786)</f>
        <v>3</v>
      </c>
    </row>
    <row r="2787" spans="1:51" x14ac:dyDescent="0.45">
      <c r="A2787" s="1" t="s">
        <v>899</v>
      </c>
      <c r="B2787" s="2">
        <v>5221583</v>
      </c>
      <c r="C2787" s="3" t="s">
        <v>5338</v>
      </c>
      <c r="D2787" s="5">
        <v>15.39</v>
      </c>
      <c r="E2787" s="5">
        <v>1479.97408662</v>
      </c>
      <c r="F2787" s="3" t="s">
        <v>4500</v>
      </c>
      <c r="G2787" s="3" t="s">
        <v>4574</v>
      </c>
      <c r="H2787" s="3" t="s">
        <v>4734</v>
      </c>
      <c r="I2787" s="3" t="s">
        <v>4734</v>
      </c>
      <c r="J2787" s="3" t="s">
        <v>4944</v>
      </c>
      <c r="K2787" s="6">
        <v>419612</v>
      </c>
      <c r="L2787" s="6">
        <v>409363</v>
      </c>
      <c r="M2787" s="6">
        <v>145486</v>
      </c>
      <c r="N2787" s="6">
        <v>144942</v>
      </c>
      <c r="O2787" s="6">
        <v>136416</v>
      </c>
      <c r="P2787" s="6">
        <v>136125</v>
      </c>
      <c r="Q2787" s="6">
        <v>-3780</v>
      </c>
      <c r="R2787" s="6">
        <v>119743</v>
      </c>
      <c r="S2787" s="6">
        <v>120569</v>
      </c>
      <c r="T2787" s="6">
        <v>117331</v>
      </c>
      <c r="U2787" s="6">
        <v>316369</v>
      </c>
      <c r="V2787" s="6">
        <v>314332</v>
      </c>
      <c r="W2787" s="6">
        <v>435441</v>
      </c>
      <c r="X2787" s="6">
        <v>213355</v>
      </c>
      <c r="Y2787" s="6">
        <v>156811</v>
      </c>
      <c r="Z2787" s="6">
        <v>136481</v>
      </c>
      <c r="AA2787" s="6">
        <v>64583</v>
      </c>
      <c r="AB2787" s="6">
        <v>48988</v>
      </c>
      <c r="AC2787" s="6">
        <v>82677354</v>
      </c>
      <c r="AD2787" s="6">
        <v>29847338</v>
      </c>
      <c r="AF2787">
        <f>Q2787/W2787</f>
        <v>-8.6808545819066184E-3</v>
      </c>
      <c r="AG2787">
        <f>R2787/X2787</f>
        <v>0.56123831173396455</v>
      </c>
      <c r="AH2787">
        <f>U2787/W2787</f>
        <v>0.7265484876251892</v>
      </c>
      <c r="AI2787">
        <f>V2787/X2787</f>
        <v>1.4732816198354854</v>
      </c>
      <c r="AJ2787">
        <f>Y2787/AA2787</f>
        <v>2.4280538222132759</v>
      </c>
      <c r="AK2787">
        <f>Z2787/AB2787</f>
        <v>2.78600881848616</v>
      </c>
      <c r="AL2787">
        <f>O2787/K2787</f>
        <v>0.32510033078176981</v>
      </c>
      <c r="AM2787">
        <f>P2787/L2787</f>
        <v>0.33252883137948469</v>
      </c>
      <c r="AN2787">
        <f>K2787/W2787</f>
        <v>0.96364834730767202</v>
      </c>
      <c r="AO2787">
        <f>L2787/X2787</f>
        <v>1.9186941951208081</v>
      </c>
      <c r="AP2787">
        <f>IF(OR(Q2787&lt;0, Q2787="NA"), 0, 1)</f>
        <v>0</v>
      </c>
      <c r="AQ2787">
        <f>IF(OR(S2787&lt;0, S2787="NA"), 0, 1)</f>
        <v>1</v>
      </c>
      <c r="AR2787">
        <f>IFERROR(IF((AF2787-AG2787)&gt;0,1,0),0)</f>
        <v>0</v>
      </c>
      <c r="AS2787">
        <f>IFERROR(IF((S2787-Q2787)&gt;0,1,0),0)</f>
        <v>1</v>
      </c>
      <c r="AT2787">
        <f>IFERROR(IF((AH2787-AI2787)&lt;0,1,0),0)</f>
        <v>1</v>
      </c>
      <c r="AU2787">
        <f>IFERROR(IF((AJ2787-AK2787)&gt;0,1,0),0)</f>
        <v>0</v>
      </c>
      <c r="AV2787">
        <f>IFERROR(IF((AL2787-AM2787)&gt;0,1,0),0)</f>
        <v>0</v>
      </c>
      <c r="AW2787">
        <f>IFERROR(IF((AN2787-AO2787)&gt;0,1,0),0)</f>
        <v>0</v>
      </c>
      <c r="AX2787">
        <f>IFERROR(IF((AC2787-AD2787)&lt;0,1,0),0)</f>
        <v>0</v>
      </c>
      <c r="AY2787">
        <f>SUM(AP2787:AX2787)</f>
        <v>3</v>
      </c>
    </row>
    <row r="2788" spans="1:51" x14ac:dyDescent="0.45">
      <c r="A2788" s="1" t="s">
        <v>901</v>
      </c>
      <c r="B2788" s="2">
        <v>4097201</v>
      </c>
      <c r="C2788" s="3" t="s">
        <v>5336</v>
      </c>
      <c r="D2788" s="5">
        <v>8.2899999999999991</v>
      </c>
      <c r="E2788" s="5">
        <v>81.980042119999993</v>
      </c>
      <c r="F2788" s="3" t="s">
        <v>4525</v>
      </c>
      <c r="G2788" s="3" t="s">
        <v>4698</v>
      </c>
      <c r="H2788" s="3" t="s">
        <v>4698</v>
      </c>
      <c r="I2788" s="3" t="s">
        <v>4946</v>
      </c>
      <c r="J2788" s="3" t="s">
        <v>4903</v>
      </c>
      <c r="K2788" s="6">
        <v>45402</v>
      </c>
      <c r="L2788" s="6">
        <v>46870</v>
      </c>
      <c r="M2788" s="6">
        <v>7366</v>
      </c>
      <c r="N2788" s="6">
        <v>9792</v>
      </c>
      <c r="O2788" s="6">
        <v>7148</v>
      </c>
      <c r="P2788" s="6">
        <v>9577</v>
      </c>
      <c r="Q2788" s="6">
        <v>6103</v>
      </c>
      <c r="R2788" s="6">
        <v>8411</v>
      </c>
      <c r="S2788" s="6">
        <v>12270</v>
      </c>
      <c r="T2788" s="6">
        <v>10409</v>
      </c>
      <c r="U2788" s="6" t="s">
        <v>4474</v>
      </c>
      <c r="V2788" s="6" t="s">
        <v>4474</v>
      </c>
      <c r="W2788" s="6">
        <v>52164</v>
      </c>
      <c r="X2788" s="6">
        <v>48580</v>
      </c>
      <c r="Y2788" s="6">
        <v>28814</v>
      </c>
      <c r="Z2788" s="6">
        <v>24488</v>
      </c>
      <c r="AA2788" s="6">
        <v>4420</v>
      </c>
      <c r="AB2788" s="6">
        <v>3203</v>
      </c>
      <c r="AC2788" s="6">
        <v>9876250</v>
      </c>
      <c r="AD2788" s="6">
        <v>9839250</v>
      </c>
      <c r="AF2788">
        <f>Q2788/W2788</f>
        <v>0.11699639598190323</v>
      </c>
      <c r="AG2788">
        <f>R2788/X2788</f>
        <v>0.17313709345409634</v>
      </c>
      <c r="AH2788" t="e">
        <f>U2788/W2788</f>
        <v>#VALUE!</v>
      </c>
      <c r="AI2788" t="e">
        <f>V2788/X2788</f>
        <v>#VALUE!</v>
      </c>
      <c r="AJ2788">
        <f>Y2788/AA2788</f>
        <v>6.5190045248868778</v>
      </c>
      <c r="AK2788">
        <f>Z2788/AB2788</f>
        <v>7.6453325007805182</v>
      </c>
      <c r="AL2788">
        <f>O2788/K2788</f>
        <v>0.15743799832606492</v>
      </c>
      <c r="AM2788">
        <f>P2788/L2788</f>
        <v>0.20433112865372308</v>
      </c>
      <c r="AN2788">
        <f>K2788/W2788</f>
        <v>0.87037037037037035</v>
      </c>
      <c r="AO2788">
        <f>L2788/X2788</f>
        <v>0.96480032935364346</v>
      </c>
      <c r="AP2788">
        <f>IF(OR(Q2788&lt;0, Q2788="NA"), 0, 1)</f>
        <v>1</v>
      </c>
      <c r="AQ2788">
        <f>IF(OR(S2788&lt;0, S2788="NA"), 0, 1)</f>
        <v>1</v>
      </c>
      <c r="AR2788">
        <f>IFERROR(IF((AF2788-AG2788)&gt;0,1,0),0)</f>
        <v>0</v>
      </c>
      <c r="AS2788">
        <f>IFERROR(IF((S2788-Q2788)&gt;0,1,0),0)</f>
        <v>1</v>
      </c>
      <c r="AT2788">
        <f>IFERROR(IF((AH2788-AI2788)&lt;0,1,0),0)</f>
        <v>0</v>
      </c>
      <c r="AU2788">
        <f>IFERROR(IF((AJ2788-AK2788)&gt;0,1,0),0)</f>
        <v>0</v>
      </c>
      <c r="AV2788">
        <f>IFERROR(IF((AL2788-AM2788)&gt;0,1,0),0)</f>
        <v>0</v>
      </c>
      <c r="AW2788">
        <f>IFERROR(IF((AN2788-AO2788)&gt;0,1,0),0)</f>
        <v>0</v>
      </c>
      <c r="AX2788">
        <f>IFERROR(IF((AC2788-AD2788)&lt;0,1,0),0)</f>
        <v>0</v>
      </c>
      <c r="AY2788">
        <f>SUM(AP2788:AX2788)</f>
        <v>3</v>
      </c>
    </row>
    <row r="2789" spans="1:51" x14ac:dyDescent="0.45">
      <c r="A2789" s="1" t="s">
        <v>902</v>
      </c>
      <c r="B2789" s="2">
        <v>11028051</v>
      </c>
      <c r="C2789" s="3" t="s">
        <v>5337</v>
      </c>
      <c r="D2789" s="5">
        <v>21.31</v>
      </c>
      <c r="E2789" s="5">
        <v>6228.0743449499996</v>
      </c>
      <c r="F2789" s="3" t="s">
        <v>4654</v>
      </c>
      <c r="G2789" s="3" t="s">
        <v>4654</v>
      </c>
      <c r="H2789" s="3" t="s">
        <v>4655</v>
      </c>
      <c r="I2789" s="3" t="s">
        <v>4717</v>
      </c>
      <c r="J2789" s="3" t="s">
        <v>4718</v>
      </c>
      <c r="K2789" s="6">
        <v>1297657</v>
      </c>
      <c r="L2789" s="6">
        <v>1369922</v>
      </c>
      <c r="M2789" s="6">
        <v>662031</v>
      </c>
      <c r="N2789" s="6">
        <v>711383</v>
      </c>
      <c r="O2789" s="6">
        <v>-116808</v>
      </c>
      <c r="P2789" s="6">
        <v>-7296</v>
      </c>
      <c r="Q2789" s="6">
        <v>-55064</v>
      </c>
      <c r="R2789" s="6">
        <v>-14626</v>
      </c>
      <c r="S2789" s="6">
        <v>581491</v>
      </c>
      <c r="T2789" s="6">
        <v>554086</v>
      </c>
      <c r="U2789" s="6">
        <v>2949181</v>
      </c>
      <c r="V2789" s="6">
        <v>2856045</v>
      </c>
      <c r="W2789" s="6">
        <v>6313009</v>
      </c>
      <c r="X2789" s="6">
        <v>6324525</v>
      </c>
      <c r="Y2789" s="6">
        <v>299712</v>
      </c>
      <c r="Z2789" s="6">
        <v>323407</v>
      </c>
      <c r="AA2789" s="6">
        <v>499765</v>
      </c>
      <c r="AB2789" s="6">
        <v>552275</v>
      </c>
      <c r="AC2789" s="6">
        <v>292260645</v>
      </c>
      <c r="AD2789" s="6">
        <v>292260645</v>
      </c>
      <c r="AF2789">
        <f>Q2789/W2789</f>
        <v>-8.7223065894567863E-3</v>
      </c>
      <c r="AG2789">
        <f>R2789/X2789</f>
        <v>-2.3125847395654218E-3</v>
      </c>
      <c r="AH2789">
        <f>U2789/W2789</f>
        <v>0.46715932133155519</v>
      </c>
      <c r="AI2789">
        <f>V2789/X2789</f>
        <v>0.45158252991331366</v>
      </c>
      <c r="AJ2789">
        <f>Y2789/AA2789</f>
        <v>0.59970586175502483</v>
      </c>
      <c r="AK2789">
        <f>Z2789/AB2789</f>
        <v>0.58559051197320178</v>
      </c>
      <c r="AL2789">
        <f>O2789/K2789</f>
        <v>-9.0014541593040384E-2</v>
      </c>
      <c r="AM2789">
        <f>P2789/L2789</f>
        <v>-5.3258506688701988E-3</v>
      </c>
      <c r="AN2789">
        <f>K2789/W2789</f>
        <v>0.2055528512631615</v>
      </c>
      <c r="AO2789">
        <f>L2789/X2789</f>
        <v>0.2166047252560469</v>
      </c>
      <c r="AP2789">
        <f>IF(OR(Q2789&lt;0, Q2789="NA"), 0, 1)</f>
        <v>0</v>
      </c>
      <c r="AQ2789">
        <f>IF(OR(S2789&lt;0, S2789="NA"), 0, 1)</f>
        <v>1</v>
      </c>
      <c r="AR2789">
        <f>IFERROR(IF((AF2789-AG2789)&gt;0,1,0),0)</f>
        <v>0</v>
      </c>
      <c r="AS2789">
        <f>IFERROR(IF((S2789-Q2789)&gt;0,1,0),0)</f>
        <v>1</v>
      </c>
      <c r="AT2789">
        <f>IFERROR(IF((AH2789-AI2789)&lt;0,1,0),0)</f>
        <v>0</v>
      </c>
      <c r="AU2789">
        <f>IFERROR(IF((AJ2789-AK2789)&gt;0,1,0),0)</f>
        <v>1</v>
      </c>
      <c r="AV2789">
        <f>IFERROR(IF((AL2789-AM2789)&gt;0,1,0),0)</f>
        <v>0</v>
      </c>
      <c r="AW2789">
        <f>IFERROR(IF((AN2789-AO2789)&gt;0,1,0),0)</f>
        <v>0</v>
      </c>
      <c r="AX2789">
        <f>IFERROR(IF((AC2789-AD2789)&lt;0,1,0),0)</f>
        <v>0</v>
      </c>
      <c r="AY2789">
        <f>SUM(AP2789:AX2789)</f>
        <v>3</v>
      </c>
    </row>
    <row r="2790" spans="1:51" x14ac:dyDescent="0.45">
      <c r="A2790" s="1" t="s">
        <v>916</v>
      </c>
      <c r="B2790" s="2">
        <v>4580153</v>
      </c>
      <c r="C2790" s="3" t="s">
        <v>5335</v>
      </c>
      <c r="D2790" s="5">
        <v>26.12</v>
      </c>
      <c r="E2790" s="5">
        <v>413.60750963999999</v>
      </c>
      <c r="F2790" s="3" t="s">
        <v>4651</v>
      </c>
      <c r="G2790" s="3" t="s">
        <v>4651</v>
      </c>
      <c r="H2790" s="3" t="s">
        <v>4701</v>
      </c>
      <c r="I2790" s="3" t="s">
        <v>4701</v>
      </c>
      <c r="J2790" s="3" t="s">
        <v>4702</v>
      </c>
      <c r="K2790" s="6">
        <v>158810.01</v>
      </c>
      <c r="L2790" s="6">
        <v>175273.52799999999</v>
      </c>
      <c r="M2790" s="6">
        <v>36869.322</v>
      </c>
      <c r="N2790" s="6">
        <v>42847.42</v>
      </c>
      <c r="O2790" s="6">
        <v>30314.592000000001</v>
      </c>
      <c r="P2790" s="6">
        <v>36377.841</v>
      </c>
      <c r="Q2790" s="6">
        <v>37180.673999999999</v>
      </c>
      <c r="R2790" s="6">
        <v>41337.983</v>
      </c>
      <c r="S2790" s="6">
        <v>36832.692000000003</v>
      </c>
      <c r="T2790" s="6">
        <v>29903.102999999999</v>
      </c>
      <c r="U2790" s="6">
        <v>91.561000000000007</v>
      </c>
      <c r="V2790" s="6">
        <v>115.033</v>
      </c>
      <c r="W2790" s="6">
        <v>238367.728</v>
      </c>
      <c r="X2790" s="6">
        <v>235161.96</v>
      </c>
      <c r="Y2790" s="6">
        <v>153946.82399999999</v>
      </c>
      <c r="Z2790" s="6">
        <v>150758.85500000001</v>
      </c>
      <c r="AA2790" s="6">
        <v>20087</v>
      </c>
      <c r="AB2790" s="6">
        <v>19531</v>
      </c>
      <c r="AC2790" s="6">
        <v>15834459</v>
      </c>
      <c r="AD2790" s="6">
        <v>15829572</v>
      </c>
      <c r="AF2790">
        <f>Q2790/W2790</f>
        <v>0.1559803179396835</v>
      </c>
      <c r="AG2790">
        <f>R2790/X2790</f>
        <v>0.17578516100137964</v>
      </c>
      <c r="AH2790">
        <f>U2790/W2790</f>
        <v>3.84116594843745E-4</v>
      </c>
      <c r="AI2790">
        <f>V2790/X2790</f>
        <v>4.8916499930515972E-4</v>
      </c>
      <c r="AJ2790">
        <f>Y2790/AA2790</f>
        <v>7.6640027878727528</v>
      </c>
      <c r="AK2790">
        <f>Z2790/AB2790</f>
        <v>7.7189521785878865</v>
      </c>
      <c r="AL2790">
        <f>O2790/K2790</f>
        <v>0.19088590196549951</v>
      </c>
      <c r="AM2790">
        <f>P2790/L2790</f>
        <v>0.20754897453767235</v>
      </c>
      <c r="AN2790">
        <f>K2790/W2790</f>
        <v>0.6662395590731981</v>
      </c>
      <c r="AO2790">
        <f>L2790/X2790</f>
        <v>0.74533112413249147</v>
      </c>
      <c r="AP2790">
        <f>IF(OR(Q2790&lt;0, Q2790="NA"), 0, 1)</f>
        <v>1</v>
      </c>
      <c r="AQ2790">
        <f>IF(OR(S2790&lt;0, S2790="NA"), 0, 1)</f>
        <v>1</v>
      </c>
      <c r="AR2790">
        <f>IFERROR(IF((AF2790-AG2790)&gt;0,1,0),0)</f>
        <v>0</v>
      </c>
      <c r="AS2790">
        <f>IFERROR(IF((S2790-Q2790)&gt;0,1,0),0)</f>
        <v>0</v>
      </c>
      <c r="AT2790">
        <f>IFERROR(IF((AH2790-AI2790)&lt;0,1,0),0)</f>
        <v>1</v>
      </c>
      <c r="AU2790">
        <f>IFERROR(IF((AJ2790-AK2790)&gt;0,1,0),0)</f>
        <v>0</v>
      </c>
      <c r="AV2790">
        <f>IFERROR(IF((AL2790-AM2790)&gt;0,1,0),0)</f>
        <v>0</v>
      </c>
      <c r="AW2790">
        <f>IFERROR(IF((AN2790-AO2790)&gt;0,1,0),0)</f>
        <v>0</v>
      </c>
      <c r="AX2790">
        <f>IFERROR(IF((AC2790-AD2790)&lt;0,1,0),0)</f>
        <v>0</v>
      </c>
      <c r="AY2790">
        <f>SUM(AP2790:AX2790)</f>
        <v>3</v>
      </c>
    </row>
    <row r="2791" spans="1:51" x14ac:dyDescent="0.45">
      <c r="A2791" s="1" t="s">
        <v>924</v>
      </c>
      <c r="B2791" s="2">
        <v>4916951</v>
      </c>
      <c r="C2791" s="3" t="s">
        <v>5337</v>
      </c>
      <c r="D2791" s="5">
        <v>15.98</v>
      </c>
      <c r="E2791" s="5">
        <v>276.87796537999998</v>
      </c>
      <c r="F2791" s="3" t="s">
        <v>4475</v>
      </c>
      <c r="G2791" s="3" t="s">
        <v>4564</v>
      </c>
      <c r="H2791" s="3" t="s">
        <v>4565</v>
      </c>
      <c r="I2791" s="3" t="s">
        <v>4566</v>
      </c>
      <c r="J2791" s="3" t="s">
        <v>4567</v>
      </c>
      <c r="K2791" s="6">
        <v>2743783</v>
      </c>
      <c r="L2791" s="6">
        <v>2794468</v>
      </c>
      <c r="M2791" s="6">
        <v>163156</v>
      </c>
      <c r="N2791" s="6">
        <v>190328</v>
      </c>
      <c r="O2791" s="6">
        <v>57990</v>
      </c>
      <c r="P2791" s="6">
        <v>83859</v>
      </c>
      <c r="Q2791" s="6">
        <v>-173551</v>
      </c>
      <c r="R2791" s="6">
        <v>-151275</v>
      </c>
      <c r="S2791" s="6">
        <v>81308</v>
      </c>
      <c r="T2791" s="6">
        <v>73915</v>
      </c>
      <c r="U2791" s="6">
        <v>1037745</v>
      </c>
      <c r="V2791" s="6">
        <v>1036756</v>
      </c>
      <c r="W2791" s="6">
        <v>1797538</v>
      </c>
      <c r="X2791" s="6">
        <v>1766950</v>
      </c>
      <c r="Y2791" s="6">
        <v>872036</v>
      </c>
      <c r="Z2791" s="6">
        <v>836569</v>
      </c>
      <c r="AA2791" s="6">
        <v>648190</v>
      </c>
      <c r="AB2791" s="6">
        <v>617620</v>
      </c>
      <c r="AC2791" s="6">
        <v>17326531</v>
      </c>
      <c r="AD2791" s="6">
        <v>17318907</v>
      </c>
      <c r="AF2791">
        <f>Q2791/W2791</f>
        <v>-9.6549280182115754E-2</v>
      </c>
      <c r="AG2791">
        <f>R2791/X2791</f>
        <v>-8.5613628003056108E-2</v>
      </c>
      <c r="AH2791">
        <f>U2791/W2791</f>
        <v>0.57731463813282391</v>
      </c>
      <c r="AI2791">
        <f>V2791/X2791</f>
        <v>0.58674891762641845</v>
      </c>
      <c r="AJ2791">
        <f>Y2791/AA2791</f>
        <v>1.3453401008963422</v>
      </c>
      <c r="AK2791">
        <f>Z2791/AB2791</f>
        <v>1.3545043878112755</v>
      </c>
      <c r="AL2791">
        <f>O2791/K2791</f>
        <v>2.1135053318720905E-2</v>
      </c>
      <c r="AM2791">
        <f>P2791/L2791</f>
        <v>3.0008931932661242E-2</v>
      </c>
      <c r="AN2791">
        <f>K2791/W2791</f>
        <v>1.5264116808657175</v>
      </c>
      <c r="AO2791">
        <f>L2791/X2791</f>
        <v>1.5815206995104558</v>
      </c>
      <c r="AP2791">
        <f>IF(OR(Q2791&lt;0, Q2791="NA"), 0, 1)</f>
        <v>0</v>
      </c>
      <c r="AQ2791">
        <f>IF(OR(S2791&lt;0, S2791="NA"), 0, 1)</f>
        <v>1</v>
      </c>
      <c r="AR2791">
        <f>IFERROR(IF((AF2791-AG2791)&gt;0,1,0),0)</f>
        <v>0</v>
      </c>
      <c r="AS2791">
        <f>IFERROR(IF((S2791-Q2791)&gt;0,1,0),0)</f>
        <v>1</v>
      </c>
      <c r="AT2791">
        <f>IFERROR(IF((AH2791-AI2791)&lt;0,1,0),0)</f>
        <v>1</v>
      </c>
      <c r="AU2791">
        <f>IFERROR(IF((AJ2791-AK2791)&gt;0,1,0),0)</f>
        <v>0</v>
      </c>
      <c r="AV2791">
        <f>IFERROR(IF((AL2791-AM2791)&gt;0,1,0),0)</f>
        <v>0</v>
      </c>
      <c r="AW2791">
        <f>IFERROR(IF((AN2791-AO2791)&gt;0,1,0),0)</f>
        <v>0</v>
      </c>
      <c r="AX2791">
        <f>IFERROR(IF((AC2791-AD2791)&lt;0,1,0),0)</f>
        <v>0</v>
      </c>
      <c r="AY2791">
        <f>SUM(AP2791:AX2791)</f>
        <v>3</v>
      </c>
    </row>
    <row r="2792" spans="1:51" x14ac:dyDescent="0.45">
      <c r="A2792" s="1" t="s">
        <v>926</v>
      </c>
      <c r="B2792" s="2">
        <v>4988311</v>
      </c>
      <c r="C2792" s="3" t="s">
        <v>5335</v>
      </c>
      <c r="D2792" s="5">
        <v>57.66</v>
      </c>
      <c r="E2792" s="5">
        <v>55557.04765932</v>
      </c>
      <c r="F2792" s="3" t="s">
        <v>4485</v>
      </c>
      <c r="G2792" s="3" t="s">
        <v>4517</v>
      </c>
      <c r="H2792" s="3" t="s">
        <v>4518</v>
      </c>
      <c r="I2792" s="3" t="s">
        <v>4551</v>
      </c>
      <c r="J2792" s="3" t="s">
        <v>4552</v>
      </c>
      <c r="K2792" s="6">
        <v>4363236</v>
      </c>
      <c r="L2792" s="6">
        <v>4236823</v>
      </c>
      <c r="M2792" s="6">
        <v>1774577</v>
      </c>
      <c r="N2792" s="6">
        <v>1754323</v>
      </c>
      <c r="O2792" s="6">
        <v>1583014</v>
      </c>
      <c r="P2792" s="6">
        <v>1573223</v>
      </c>
      <c r="Q2792" s="6">
        <v>1390991</v>
      </c>
      <c r="R2792" s="6">
        <v>1362347</v>
      </c>
      <c r="S2792" s="6">
        <v>1579592</v>
      </c>
      <c r="T2792" s="6">
        <v>1472564</v>
      </c>
      <c r="U2792" s="6" t="s">
        <v>4474</v>
      </c>
      <c r="V2792" s="6" t="s">
        <v>4474</v>
      </c>
      <c r="W2792" s="6">
        <v>8869487</v>
      </c>
      <c r="X2792" s="6">
        <v>8427764</v>
      </c>
      <c r="Y2792" s="6">
        <v>4733117</v>
      </c>
      <c r="Z2792" s="6">
        <v>4418184</v>
      </c>
      <c r="AA2792" s="6">
        <v>714855</v>
      </c>
      <c r="AB2792" s="6">
        <v>628567</v>
      </c>
      <c r="AC2792" s="6">
        <v>963524402</v>
      </c>
      <c r="AD2792" s="6">
        <v>962967011</v>
      </c>
      <c r="AF2792">
        <f>Q2792/W2792</f>
        <v>0.15682879968142463</v>
      </c>
      <c r="AG2792">
        <f>R2792/X2792</f>
        <v>0.16164987534060044</v>
      </c>
      <c r="AH2792" t="e">
        <f>U2792/W2792</f>
        <v>#VALUE!</v>
      </c>
      <c r="AI2792" t="e">
        <f>V2792/X2792</f>
        <v>#VALUE!</v>
      </c>
      <c r="AJ2792">
        <f>Y2792/AA2792</f>
        <v>6.6210867938253211</v>
      </c>
      <c r="AK2792">
        <f>Z2792/AB2792</f>
        <v>7.0289786132584116</v>
      </c>
      <c r="AL2792">
        <f>O2792/K2792</f>
        <v>0.36280732923912434</v>
      </c>
      <c r="AM2792">
        <f>P2792/L2792</f>
        <v>0.37132138869147946</v>
      </c>
      <c r="AN2792">
        <f>K2792/W2792</f>
        <v>0.49193780880450017</v>
      </c>
      <c r="AO2792">
        <f>L2792/X2792</f>
        <v>0.50272207432481497</v>
      </c>
      <c r="AP2792">
        <f>IF(OR(Q2792&lt;0, Q2792="NA"), 0, 1)</f>
        <v>1</v>
      </c>
      <c r="AQ2792">
        <f>IF(OR(S2792&lt;0, S2792="NA"), 0, 1)</f>
        <v>1</v>
      </c>
      <c r="AR2792">
        <f>IFERROR(IF((AF2792-AG2792)&gt;0,1,0),0)</f>
        <v>0</v>
      </c>
      <c r="AS2792">
        <f>IFERROR(IF((S2792-Q2792)&gt;0,1,0),0)</f>
        <v>1</v>
      </c>
      <c r="AT2792">
        <f>IFERROR(IF((AH2792-AI2792)&lt;0,1,0),0)</f>
        <v>0</v>
      </c>
      <c r="AU2792">
        <f>IFERROR(IF((AJ2792-AK2792)&gt;0,1,0),0)</f>
        <v>0</v>
      </c>
      <c r="AV2792">
        <f>IFERROR(IF((AL2792-AM2792)&gt;0,1,0),0)</f>
        <v>0</v>
      </c>
      <c r="AW2792">
        <f>IFERROR(IF((AN2792-AO2792)&gt;0,1,0),0)</f>
        <v>0</v>
      </c>
      <c r="AX2792">
        <f>IFERROR(IF((AC2792-AD2792)&lt;0,1,0),0)</f>
        <v>0</v>
      </c>
      <c r="AY2792">
        <f>SUM(AP2792:AX2792)</f>
        <v>3</v>
      </c>
    </row>
    <row r="2793" spans="1:51" x14ac:dyDescent="0.45">
      <c r="A2793" s="1" t="s">
        <v>933</v>
      </c>
      <c r="B2793" s="2">
        <v>102701</v>
      </c>
      <c r="C2793" s="3" t="s">
        <v>5337</v>
      </c>
      <c r="D2793" s="5">
        <v>32.270000000000003</v>
      </c>
      <c r="E2793" s="5">
        <v>18357.438675590001</v>
      </c>
      <c r="F2793" s="3" t="s">
        <v>4480</v>
      </c>
      <c r="G2793" s="3" t="s">
        <v>4491</v>
      </c>
      <c r="H2793" s="3" t="s">
        <v>4491</v>
      </c>
      <c r="I2793" s="3" t="s">
        <v>4631</v>
      </c>
      <c r="J2793" s="3" t="s">
        <v>4597</v>
      </c>
      <c r="K2793" s="6">
        <v>15516000</v>
      </c>
      <c r="L2793" s="6">
        <v>18405000</v>
      </c>
      <c r="M2793" s="6">
        <v>-1185000</v>
      </c>
      <c r="N2793" s="6">
        <v>2943000</v>
      </c>
      <c r="O2793" s="6">
        <v>-1337000</v>
      </c>
      <c r="P2793" s="6">
        <v>2720000</v>
      </c>
      <c r="Q2793" s="6">
        <v>-1350000</v>
      </c>
      <c r="R2793" s="6">
        <v>1906000</v>
      </c>
      <c r="S2793" s="6">
        <v>1439000</v>
      </c>
      <c r="T2793" s="6">
        <v>2374000</v>
      </c>
      <c r="U2793" s="6">
        <v>12014000</v>
      </c>
      <c r="V2793" s="6">
        <v>11485000</v>
      </c>
      <c r="W2793" s="6">
        <v>399422000</v>
      </c>
      <c r="X2793" s="6">
        <v>382492000</v>
      </c>
      <c r="Y2793" s="6" t="s">
        <v>4474</v>
      </c>
      <c r="Z2793" s="6" t="s">
        <v>4474</v>
      </c>
      <c r="AA2793" s="6" t="s">
        <v>4474</v>
      </c>
      <c r="AB2793" s="6" t="s">
        <v>4474</v>
      </c>
      <c r="AC2793" s="6">
        <v>574391645</v>
      </c>
      <c r="AD2793" s="6">
        <v>600327401</v>
      </c>
      <c r="AF2793">
        <f>Q2793/W2793</f>
        <v>-3.3798839322821475E-3</v>
      </c>
      <c r="AG2793">
        <f>R2793/X2793</f>
        <v>4.98311075787206E-3</v>
      </c>
      <c r="AH2793">
        <f>U2793/W2793</f>
        <v>3.00784633795835E-2</v>
      </c>
      <c r="AI2793">
        <f>V2793/X2793</f>
        <v>3.0026771801763174E-2</v>
      </c>
      <c r="AJ2793" t="e">
        <f>Y2793/AA2793</f>
        <v>#VALUE!</v>
      </c>
      <c r="AK2793" t="e">
        <f>Z2793/AB2793</f>
        <v>#VALUE!</v>
      </c>
      <c r="AL2793">
        <f>O2793/K2793</f>
        <v>-8.6169115751482339E-2</v>
      </c>
      <c r="AM2793">
        <f>P2793/L2793</f>
        <v>0.14778592773702798</v>
      </c>
      <c r="AN2793">
        <f>K2793/W2793</f>
        <v>3.8846132661696148E-2</v>
      </c>
      <c r="AO2793">
        <f>L2793/X2793</f>
        <v>4.8118653462033194E-2</v>
      </c>
      <c r="AP2793">
        <f>IF(OR(Q2793&lt;0, Q2793="NA"), 0, 1)</f>
        <v>0</v>
      </c>
      <c r="AQ2793">
        <f>IF(OR(S2793&lt;0, S2793="NA"), 0, 1)</f>
        <v>1</v>
      </c>
      <c r="AR2793">
        <f>IFERROR(IF((AF2793-AG2793)&gt;0,1,0),0)</f>
        <v>0</v>
      </c>
      <c r="AS2793">
        <f>IFERROR(IF((S2793-Q2793)&gt;0,1,0),0)</f>
        <v>1</v>
      </c>
      <c r="AT2793">
        <f>IFERROR(IF((AH2793-AI2793)&lt;0,1,0),0)</f>
        <v>0</v>
      </c>
      <c r="AU2793">
        <f>IFERROR(IF((AJ2793-AK2793)&gt;0,1,0),0)</f>
        <v>0</v>
      </c>
      <c r="AV2793">
        <f>IFERROR(IF((AL2793-AM2793)&gt;0,1,0),0)</f>
        <v>0</v>
      </c>
      <c r="AW2793">
        <f>IFERROR(IF((AN2793-AO2793)&gt;0,1,0),0)</f>
        <v>0</v>
      </c>
      <c r="AX2793">
        <f>IFERROR(IF((AC2793-AD2793)&lt;0,1,0),0)</f>
        <v>1</v>
      </c>
      <c r="AY2793">
        <f>SUM(AP2793:AX2793)</f>
        <v>3</v>
      </c>
    </row>
    <row r="2794" spans="1:51" x14ac:dyDescent="0.45">
      <c r="A2794" s="1" t="s">
        <v>936</v>
      </c>
      <c r="B2794" s="2">
        <v>4810560</v>
      </c>
      <c r="C2794" s="3" t="s">
        <v>5338</v>
      </c>
      <c r="D2794" s="5">
        <v>12.3</v>
      </c>
      <c r="E2794" s="5">
        <v>746.32960920000005</v>
      </c>
      <c r="F2794" s="3" t="s">
        <v>4470</v>
      </c>
      <c r="G2794" s="3" t="s">
        <v>4471</v>
      </c>
      <c r="H2794" s="3" t="s">
        <v>4673</v>
      </c>
      <c r="I2794" s="3" t="s">
        <v>4673</v>
      </c>
      <c r="J2794" s="3" t="s">
        <v>4544</v>
      </c>
      <c r="K2794" s="6">
        <v>12262.234</v>
      </c>
      <c r="L2794" s="6">
        <v>806.11900000000003</v>
      </c>
      <c r="M2794" s="6">
        <v>-50766.364999999998</v>
      </c>
      <c r="N2794" s="6">
        <v>-58005.927000000003</v>
      </c>
      <c r="O2794" s="6">
        <v>-50961.141000000003</v>
      </c>
      <c r="P2794" s="6">
        <v>-58141.088000000003</v>
      </c>
      <c r="Q2794" s="6">
        <v>-46148.453000000001</v>
      </c>
      <c r="R2794" s="6">
        <v>-53115.995000000003</v>
      </c>
      <c r="S2794" s="6">
        <v>-55745.811000000002</v>
      </c>
      <c r="T2794" s="6">
        <v>-50793.374000000003</v>
      </c>
      <c r="U2794" s="6" t="s">
        <v>4474</v>
      </c>
      <c r="V2794" s="6" t="s">
        <v>4474</v>
      </c>
      <c r="W2794" s="6">
        <v>77586.194000000003</v>
      </c>
      <c r="X2794" s="6">
        <v>57730.593999999997</v>
      </c>
      <c r="Y2794" s="6">
        <v>73154.269</v>
      </c>
      <c r="Z2794" s="6">
        <v>53194.379000000001</v>
      </c>
      <c r="AA2794" s="6">
        <v>18481</v>
      </c>
      <c r="AB2794" s="6">
        <v>11111</v>
      </c>
      <c r="AC2794" s="6">
        <v>57887149</v>
      </c>
      <c r="AD2794" s="6">
        <v>55274791</v>
      </c>
      <c r="AF2794">
        <f>Q2794/W2794</f>
        <v>-0.59480238198048485</v>
      </c>
      <c r="AG2794">
        <f>R2794/X2794</f>
        <v>-0.92006666344018573</v>
      </c>
      <c r="AH2794" t="e">
        <f>U2794/W2794</f>
        <v>#VALUE!</v>
      </c>
      <c r="AI2794" t="e">
        <f>V2794/X2794</f>
        <v>#VALUE!</v>
      </c>
      <c r="AJ2794">
        <f>Y2794/AA2794</f>
        <v>3.9583501433905091</v>
      </c>
      <c r="AK2794">
        <f>Z2794/AB2794</f>
        <v>4.7875419854198542</v>
      </c>
      <c r="AL2794">
        <f>O2794/K2794</f>
        <v>-4.1559426283987078</v>
      </c>
      <c r="AM2794">
        <f>P2794/L2794</f>
        <v>-72.124696229712981</v>
      </c>
      <c r="AN2794">
        <f>K2794/W2794</f>
        <v>0.15804659782641226</v>
      </c>
      <c r="AO2794">
        <f>L2794/X2794</f>
        <v>1.3963462769844358E-2</v>
      </c>
      <c r="AP2794">
        <f>IF(OR(Q2794&lt;0, Q2794="NA"), 0, 1)</f>
        <v>0</v>
      </c>
      <c r="AQ2794">
        <f>IF(OR(S2794&lt;0, S2794="NA"), 0, 1)</f>
        <v>0</v>
      </c>
      <c r="AR2794">
        <f>IFERROR(IF((AF2794-AG2794)&gt;0,1,0),0)</f>
        <v>1</v>
      </c>
      <c r="AS2794">
        <f>IFERROR(IF((S2794-Q2794)&gt;0,1,0),0)</f>
        <v>0</v>
      </c>
      <c r="AT2794">
        <f>IFERROR(IF((AH2794-AI2794)&lt;0,1,0),0)</f>
        <v>0</v>
      </c>
      <c r="AU2794">
        <f>IFERROR(IF((AJ2794-AK2794)&gt;0,1,0),0)</f>
        <v>0</v>
      </c>
      <c r="AV2794">
        <f>IFERROR(IF((AL2794-AM2794)&gt;0,1,0),0)</f>
        <v>1</v>
      </c>
      <c r="AW2794">
        <f>IFERROR(IF((AN2794-AO2794)&gt;0,1,0),0)</f>
        <v>1</v>
      </c>
      <c r="AX2794">
        <f>IFERROR(IF((AC2794-AD2794)&lt;0,1,0),0)</f>
        <v>0</v>
      </c>
      <c r="AY2794">
        <f>SUM(AP2794:AX2794)</f>
        <v>3</v>
      </c>
    </row>
    <row r="2795" spans="1:51" x14ac:dyDescent="0.45">
      <c r="A2795" s="1" t="s">
        <v>954</v>
      </c>
      <c r="B2795" s="2">
        <v>27495980</v>
      </c>
      <c r="C2795" s="3" t="s">
        <v>5336</v>
      </c>
      <c r="D2795" s="5">
        <v>5.66</v>
      </c>
      <c r="E2795" s="5">
        <v>94.564116060000003</v>
      </c>
      <c r="F2795" s="3" t="s">
        <v>4470</v>
      </c>
      <c r="G2795" s="3" t="s">
        <v>4471</v>
      </c>
      <c r="H2795" s="3" t="s">
        <v>4489</v>
      </c>
      <c r="I2795" s="3" t="s">
        <v>4489</v>
      </c>
      <c r="J2795" s="3" t="s">
        <v>4495</v>
      </c>
      <c r="K2795" s="6">
        <v>9554.3150000000005</v>
      </c>
      <c r="L2795" s="6">
        <v>9554.3150000000005</v>
      </c>
      <c r="M2795" s="6">
        <v>-11108.714</v>
      </c>
      <c r="N2795" s="6">
        <v>-10222.487999999999</v>
      </c>
      <c r="O2795" s="6">
        <v>-11136.075000000001</v>
      </c>
      <c r="P2795" s="6">
        <v>-10249.849</v>
      </c>
      <c r="Q2795" s="6">
        <v>-10699.036</v>
      </c>
      <c r="R2795" s="6">
        <v>-10099.592000000001</v>
      </c>
      <c r="S2795" s="6">
        <v>-10120.135</v>
      </c>
      <c r="T2795" s="6">
        <v>-6874.8829999999998</v>
      </c>
      <c r="U2795" s="6" t="s">
        <v>4474</v>
      </c>
      <c r="V2795" s="6" t="s">
        <v>4474</v>
      </c>
      <c r="W2795" s="6">
        <v>35551.83</v>
      </c>
      <c r="X2795" s="6">
        <v>39938.614999999998</v>
      </c>
      <c r="Y2795" s="6">
        <v>35506.400999999998</v>
      </c>
      <c r="Z2795" s="6">
        <v>39886.345999999998</v>
      </c>
      <c r="AA2795" s="6">
        <v>2319</v>
      </c>
      <c r="AB2795" s="6">
        <v>3825</v>
      </c>
      <c r="AC2795" s="6">
        <v>15221308</v>
      </c>
      <c r="AD2795" s="6">
        <v>15221308</v>
      </c>
      <c r="AF2795">
        <f>Q2795/W2795</f>
        <v>-0.30094192057061475</v>
      </c>
      <c r="AG2795">
        <f>R2795/X2795</f>
        <v>-0.25287787270540057</v>
      </c>
      <c r="AH2795" t="e">
        <f>U2795/W2795</f>
        <v>#VALUE!</v>
      </c>
      <c r="AI2795" t="e">
        <f>V2795/X2795</f>
        <v>#VALUE!</v>
      </c>
      <c r="AJ2795">
        <f>Y2795/AA2795</f>
        <v>15.311082794307891</v>
      </c>
      <c r="AK2795">
        <f>Z2795/AB2795</f>
        <v>10.427802875816992</v>
      </c>
      <c r="AL2795">
        <f>O2795/K2795</f>
        <v>-1.165554516467167</v>
      </c>
      <c r="AM2795">
        <f>P2795/L2795</f>
        <v>-1.0727978928892339</v>
      </c>
      <c r="AN2795">
        <f>K2795/W2795</f>
        <v>0.26874326863061621</v>
      </c>
      <c r="AO2795">
        <f>L2795/X2795</f>
        <v>0.23922499565896316</v>
      </c>
      <c r="AP2795">
        <f>IF(OR(Q2795&lt;0, Q2795="NA"), 0, 1)</f>
        <v>0</v>
      </c>
      <c r="AQ2795">
        <f>IF(OR(S2795&lt;0, S2795="NA"), 0, 1)</f>
        <v>0</v>
      </c>
      <c r="AR2795">
        <f>IFERROR(IF((AF2795-AG2795)&gt;0,1,0),0)</f>
        <v>0</v>
      </c>
      <c r="AS2795">
        <f>IFERROR(IF((S2795-Q2795)&gt;0,1,0),0)</f>
        <v>1</v>
      </c>
      <c r="AT2795">
        <f>IFERROR(IF((AH2795-AI2795)&lt;0,1,0),0)</f>
        <v>0</v>
      </c>
      <c r="AU2795">
        <f>IFERROR(IF((AJ2795-AK2795)&gt;0,1,0),0)</f>
        <v>1</v>
      </c>
      <c r="AV2795">
        <f>IFERROR(IF((AL2795-AM2795)&gt;0,1,0),0)</f>
        <v>0</v>
      </c>
      <c r="AW2795">
        <f>IFERROR(IF((AN2795-AO2795)&gt;0,1,0),0)</f>
        <v>1</v>
      </c>
      <c r="AX2795">
        <f>IFERROR(IF((AC2795-AD2795)&lt;0,1,0),0)</f>
        <v>0</v>
      </c>
      <c r="AY2795">
        <f>SUM(AP2795:AX2795)</f>
        <v>3</v>
      </c>
    </row>
    <row r="2796" spans="1:51" x14ac:dyDescent="0.45">
      <c r="A2796" s="1" t="s">
        <v>970</v>
      </c>
      <c r="B2796" s="2">
        <v>4884353</v>
      </c>
      <c r="C2796" s="3" t="s">
        <v>5335</v>
      </c>
      <c r="D2796" s="5">
        <v>38.31</v>
      </c>
      <c r="E2796" s="5">
        <v>2114.0287794599999</v>
      </c>
      <c r="F2796" s="3" t="s">
        <v>4665</v>
      </c>
      <c r="G2796" s="3" t="s">
        <v>4666</v>
      </c>
      <c r="H2796" s="3" t="s">
        <v>4679</v>
      </c>
      <c r="I2796" s="3" t="s">
        <v>4851</v>
      </c>
      <c r="J2796" s="3" t="s">
        <v>4966</v>
      </c>
      <c r="K2796" s="6">
        <v>1946556</v>
      </c>
      <c r="L2796" s="6">
        <v>1956857</v>
      </c>
      <c r="M2796" s="6">
        <v>239653</v>
      </c>
      <c r="N2796" s="6">
        <v>240449</v>
      </c>
      <c r="O2796" s="6">
        <v>168212</v>
      </c>
      <c r="P2796" s="6">
        <v>170044</v>
      </c>
      <c r="Q2796" s="6">
        <v>104820</v>
      </c>
      <c r="R2796" s="6">
        <v>105311</v>
      </c>
      <c r="S2796" s="6">
        <v>250047</v>
      </c>
      <c r="T2796" s="6">
        <v>212158</v>
      </c>
      <c r="U2796" s="6">
        <v>320</v>
      </c>
      <c r="V2796" s="6">
        <v>306</v>
      </c>
      <c r="W2796" s="6">
        <v>2208360</v>
      </c>
      <c r="X2796" s="6">
        <v>2167866</v>
      </c>
      <c r="Y2796" s="6">
        <v>1140317</v>
      </c>
      <c r="Z2796" s="6">
        <v>1139086</v>
      </c>
      <c r="AA2796" s="6">
        <v>974617</v>
      </c>
      <c r="AB2796" s="6">
        <v>955892</v>
      </c>
      <c r="AC2796" s="6">
        <v>54781037</v>
      </c>
      <c r="AD2796" s="6">
        <v>54601969</v>
      </c>
      <c r="AF2796">
        <f>Q2796/W2796</f>
        <v>4.7465087214041191E-2</v>
      </c>
      <c r="AG2796">
        <f>R2796/X2796</f>
        <v>4.8578187028165028E-2</v>
      </c>
      <c r="AH2796">
        <f>U2796/W2796</f>
        <v>1.4490391059428717E-4</v>
      </c>
      <c r="AI2796">
        <f>V2796/X2796</f>
        <v>1.4115263581789648E-4</v>
      </c>
      <c r="AJ2796">
        <f>Y2796/AA2796</f>
        <v>1.1700155035260005</v>
      </c>
      <c r="AK2796">
        <f>Z2796/AB2796</f>
        <v>1.191647173530064</v>
      </c>
      <c r="AL2796">
        <f>O2796/K2796</f>
        <v>8.6415186616773415E-2</v>
      </c>
      <c r="AM2796">
        <f>P2796/L2796</f>
        <v>8.6896487581872364E-2</v>
      </c>
      <c r="AN2796">
        <f>K2796/W2796</f>
        <v>0.88144867684616635</v>
      </c>
      <c r="AO2796">
        <f>L2796/X2796</f>
        <v>0.90266510937484146</v>
      </c>
      <c r="AP2796">
        <f>IF(OR(Q2796&lt;0, Q2796="NA"), 0, 1)</f>
        <v>1</v>
      </c>
      <c r="AQ2796">
        <f>IF(OR(S2796&lt;0, S2796="NA"), 0, 1)</f>
        <v>1</v>
      </c>
      <c r="AR2796">
        <f>IFERROR(IF((AF2796-AG2796)&gt;0,1,0),0)</f>
        <v>0</v>
      </c>
      <c r="AS2796">
        <f>IFERROR(IF((S2796-Q2796)&gt;0,1,0),0)</f>
        <v>1</v>
      </c>
      <c r="AT2796">
        <f>IFERROR(IF((AH2796-AI2796)&lt;0,1,0),0)</f>
        <v>0</v>
      </c>
      <c r="AU2796">
        <f>IFERROR(IF((AJ2796-AK2796)&gt;0,1,0),0)</f>
        <v>0</v>
      </c>
      <c r="AV2796">
        <f>IFERROR(IF((AL2796-AM2796)&gt;0,1,0),0)</f>
        <v>0</v>
      </c>
      <c r="AW2796">
        <f>IFERROR(IF((AN2796-AO2796)&gt;0,1,0),0)</f>
        <v>0</v>
      </c>
      <c r="AX2796">
        <f>IFERROR(IF((AC2796-AD2796)&lt;0,1,0),0)</f>
        <v>0</v>
      </c>
      <c r="AY2796">
        <f>SUM(AP2796:AX2796)</f>
        <v>3</v>
      </c>
    </row>
    <row r="2797" spans="1:51" x14ac:dyDescent="0.45">
      <c r="A2797" s="1" t="s">
        <v>973</v>
      </c>
      <c r="B2797" s="2">
        <v>4810770</v>
      </c>
      <c r="C2797" s="3" t="s">
        <v>5335</v>
      </c>
      <c r="D2797" s="5">
        <v>18.190000000000001</v>
      </c>
      <c r="E2797" s="5">
        <v>587.12581505000003</v>
      </c>
      <c r="F2797" s="3" t="s">
        <v>4470</v>
      </c>
      <c r="G2797" s="3" t="s">
        <v>4512</v>
      </c>
      <c r="H2797" s="3" t="s">
        <v>4522</v>
      </c>
      <c r="I2797" s="3" t="s">
        <v>4557</v>
      </c>
      <c r="J2797" s="3" t="s">
        <v>4642</v>
      </c>
      <c r="K2797" s="6">
        <v>1448099</v>
      </c>
      <c r="L2797" s="6">
        <v>1575271</v>
      </c>
      <c r="M2797" s="6">
        <v>31051</v>
      </c>
      <c r="N2797" s="6">
        <v>48079</v>
      </c>
      <c r="O2797" s="6">
        <v>13221</v>
      </c>
      <c r="P2797" s="6">
        <v>30207</v>
      </c>
      <c r="Q2797" s="6">
        <v>-1765</v>
      </c>
      <c r="R2797" s="6">
        <v>8492</v>
      </c>
      <c r="S2797" s="6">
        <v>107956</v>
      </c>
      <c r="T2797" s="6">
        <v>170797</v>
      </c>
      <c r="U2797" s="6" t="s">
        <v>4474</v>
      </c>
      <c r="V2797" s="6" t="s">
        <v>4474</v>
      </c>
      <c r="W2797" s="6">
        <v>597423</v>
      </c>
      <c r="X2797" s="6">
        <v>602883</v>
      </c>
      <c r="Y2797" s="6">
        <v>336586</v>
      </c>
      <c r="Z2797" s="6">
        <v>337758</v>
      </c>
      <c r="AA2797" s="6">
        <v>120677</v>
      </c>
      <c r="AB2797" s="6">
        <v>110115</v>
      </c>
      <c r="AC2797" s="6">
        <v>32572284</v>
      </c>
      <c r="AD2797" s="6">
        <v>33388000</v>
      </c>
      <c r="AF2797">
        <f>Q2797/W2797</f>
        <v>-2.9543556240720563E-3</v>
      </c>
      <c r="AG2797">
        <f>R2797/X2797</f>
        <v>1.4085651776547026E-2</v>
      </c>
      <c r="AH2797" t="e">
        <f>U2797/W2797</f>
        <v>#VALUE!</v>
      </c>
      <c r="AI2797" t="e">
        <f>V2797/X2797</f>
        <v>#VALUE!</v>
      </c>
      <c r="AJ2797">
        <f>Y2797/AA2797</f>
        <v>2.789147890650248</v>
      </c>
      <c r="AK2797">
        <f>Z2797/AB2797</f>
        <v>3.0673205285383465</v>
      </c>
      <c r="AL2797">
        <f>O2797/K2797</f>
        <v>9.1299006490578333E-3</v>
      </c>
      <c r="AM2797">
        <f>P2797/L2797</f>
        <v>1.9175748172854067E-2</v>
      </c>
      <c r="AN2797">
        <f>K2797/W2797</f>
        <v>2.4239090225853372</v>
      </c>
      <c r="AO2797">
        <f>L2797/X2797</f>
        <v>2.6128966980326198</v>
      </c>
      <c r="AP2797">
        <f>IF(OR(Q2797&lt;0, Q2797="NA"), 0, 1)</f>
        <v>0</v>
      </c>
      <c r="AQ2797">
        <f>IF(OR(S2797&lt;0, S2797="NA"), 0, 1)</f>
        <v>1</v>
      </c>
      <c r="AR2797">
        <f>IFERROR(IF((AF2797-AG2797)&gt;0,1,0),0)</f>
        <v>0</v>
      </c>
      <c r="AS2797">
        <f>IFERROR(IF((S2797-Q2797)&gt;0,1,0),0)</f>
        <v>1</v>
      </c>
      <c r="AT2797">
        <f>IFERROR(IF((AH2797-AI2797)&lt;0,1,0),0)</f>
        <v>0</v>
      </c>
      <c r="AU2797">
        <f>IFERROR(IF((AJ2797-AK2797)&gt;0,1,0),0)</f>
        <v>0</v>
      </c>
      <c r="AV2797">
        <f>IFERROR(IF((AL2797-AM2797)&gt;0,1,0),0)</f>
        <v>0</v>
      </c>
      <c r="AW2797">
        <f>IFERROR(IF((AN2797-AO2797)&gt;0,1,0),0)</f>
        <v>0</v>
      </c>
      <c r="AX2797">
        <f>IFERROR(IF((AC2797-AD2797)&lt;0,1,0),0)</f>
        <v>1</v>
      </c>
      <c r="AY2797">
        <f>SUM(AP2797:AX2797)</f>
        <v>3</v>
      </c>
    </row>
    <row r="2798" spans="1:51" x14ac:dyDescent="0.45">
      <c r="A2798" s="1" t="s">
        <v>981</v>
      </c>
      <c r="B2798" s="2">
        <v>5272508</v>
      </c>
      <c r="C2798" s="3" t="s">
        <v>5337</v>
      </c>
      <c r="D2798" s="5">
        <v>4.95</v>
      </c>
      <c r="E2798" s="5">
        <v>296.54839170000002</v>
      </c>
      <c r="F2798" s="3" t="s">
        <v>4500</v>
      </c>
      <c r="G2798" s="3" t="s">
        <v>4501</v>
      </c>
      <c r="H2798" s="3" t="s">
        <v>4502</v>
      </c>
      <c r="I2798" s="3" t="s">
        <v>4538</v>
      </c>
      <c r="J2798" s="3" t="s">
        <v>4504</v>
      </c>
      <c r="K2798" s="6">
        <v>143584</v>
      </c>
      <c r="L2798" s="6">
        <v>142261</v>
      </c>
      <c r="M2798" s="6">
        <v>-31804</v>
      </c>
      <c r="N2798" s="6">
        <v>-31602</v>
      </c>
      <c r="O2798" s="6">
        <v>-34344</v>
      </c>
      <c r="P2798" s="6">
        <v>-34207</v>
      </c>
      <c r="Q2798" s="6">
        <v>-36414</v>
      </c>
      <c r="R2798" s="6">
        <v>-28286</v>
      </c>
      <c r="S2798" s="6">
        <v>-7662</v>
      </c>
      <c r="T2798" s="6">
        <v>-11705</v>
      </c>
      <c r="U2798" s="6" t="s">
        <v>4474</v>
      </c>
      <c r="V2798" s="6" t="s">
        <v>4474</v>
      </c>
      <c r="W2798" s="6">
        <v>194382</v>
      </c>
      <c r="X2798" s="6">
        <v>198001</v>
      </c>
      <c r="Y2798" s="6">
        <v>157100</v>
      </c>
      <c r="Z2798" s="6">
        <v>160151</v>
      </c>
      <c r="AA2798" s="6">
        <v>20980</v>
      </c>
      <c r="AB2798" s="6">
        <v>20474</v>
      </c>
      <c r="AC2798" s="6">
        <v>59910000</v>
      </c>
      <c r="AD2798" s="6">
        <v>59434000</v>
      </c>
      <c r="AF2798">
        <f>Q2798/W2798</f>
        <v>-0.18733216038522085</v>
      </c>
      <c r="AG2798">
        <f>R2798/X2798</f>
        <v>-0.14285786435422043</v>
      </c>
      <c r="AH2798" t="e">
        <f>U2798/W2798</f>
        <v>#VALUE!</v>
      </c>
      <c r="AI2798" t="e">
        <f>V2798/X2798</f>
        <v>#VALUE!</v>
      </c>
      <c r="AJ2798">
        <f>Y2798/AA2798</f>
        <v>7.488083889418494</v>
      </c>
      <c r="AK2798">
        <f>Z2798/AB2798</f>
        <v>7.8221646966884828</v>
      </c>
      <c r="AL2798">
        <f>O2798/K2798</f>
        <v>-0.23919099621127701</v>
      </c>
      <c r="AM2798">
        <f>P2798/L2798</f>
        <v>-0.24045240789815903</v>
      </c>
      <c r="AN2798">
        <f>K2798/W2798</f>
        <v>0.73866921834326227</v>
      </c>
      <c r="AO2798">
        <f>L2798/X2798</f>
        <v>0.71848627027136225</v>
      </c>
      <c r="AP2798">
        <f>IF(OR(Q2798&lt;0, Q2798="NA"), 0, 1)</f>
        <v>0</v>
      </c>
      <c r="AQ2798">
        <f>IF(OR(S2798&lt;0, S2798="NA"), 0, 1)</f>
        <v>0</v>
      </c>
      <c r="AR2798">
        <f>IFERROR(IF((AF2798-AG2798)&gt;0,1,0),0)</f>
        <v>0</v>
      </c>
      <c r="AS2798">
        <f>IFERROR(IF((S2798-Q2798)&gt;0,1,0),0)</f>
        <v>1</v>
      </c>
      <c r="AT2798">
        <f>IFERROR(IF((AH2798-AI2798)&lt;0,1,0),0)</f>
        <v>0</v>
      </c>
      <c r="AU2798">
        <f>IFERROR(IF((AJ2798-AK2798)&gt;0,1,0),0)</f>
        <v>0</v>
      </c>
      <c r="AV2798">
        <f>IFERROR(IF((AL2798-AM2798)&gt;0,1,0),0)</f>
        <v>1</v>
      </c>
      <c r="AW2798">
        <f>IFERROR(IF((AN2798-AO2798)&gt;0,1,0),0)</f>
        <v>1</v>
      </c>
      <c r="AX2798">
        <f>IFERROR(IF((AC2798-AD2798)&lt;0,1,0),0)</f>
        <v>0</v>
      </c>
      <c r="AY2798">
        <f>SUM(AP2798:AX2798)</f>
        <v>3</v>
      </c>
    </row>
    <row r="2799" spans="1:51" x14ac:dyDescent="0.45">
      <c r="A2799" s="1" t="s">
        <v>997</v>
      </c>
      <c r="B2799" s="2">
        <v>14836300</v>
      </c>
      <c r="C2799" s="3" t="s">
        <v>5337</v>
      </c>
      <c r="D2799" s="7">
        <v>5.0599999999999996</v>
      </c>
      <c r="E2799" s="5">
        <v>1181.16828302</v>
      </c>
      <c r="F2799" s="3" t="s">
        <v>4485</v>
      </c>
      <c r="G2799" s="3" t="s">
        <v>4486</v>
      </c>
      <c r="H2799" s="3" t="s">
        <v>4590</v>
      </c>
      <c r="I2799" s="3" t="s">
        <v>4590</v>
      </c>
      <c r="J2799" s="3" t="s">
        <v>4979</v>
      </c>
      <c r="K2799" s="6">
        <v>1803294</v>
      </c>
      <c r="L2799" s="6">
        <v>1790427</v>
      </c>
      <c r="M2799" s="6">
        <v>182989</v>
      </c>
      <c r="N2799" s="6">
        <v>195585</v>
      </c>
      <c r="O2799" s="6">
        <v>131343</v>
      </c>
      <c r="P2799" s="6">
        <v>145213</v>
      </c>
      <c r="Q2799" s="6">
        <v>-40107</v>
      </c>
      <c r="R2799" s="6">
        <v>-13511</v>
      </c>
      <c r="S2799" s="6">
        <v>11757</v>
      </c>
      <c r="T2799" s="6">
        <v>-6370</v>
      </c>
      <c r="U2799" s="6">
        <v>1567103</v>
      </c>
      <c r="V2799" s="6">
        <v>1528433</v>
      </c>
      <c r="W2799" s="6">
        <v>3579940</v>
      </c>
      <c r="X2799" s="6">
        <v>3523568</v>
      </c>
      <c r="Y2799" s="6">
        <v>1410965</v>
      </c>
      <c r="Z2799" s="6">
        <v>1380512</v>
      </c>
      <c r="AA2799" s="6">
        <v>1098433</v>
      </c>
      <c r="AB2799" s="6">
        <v>1064533</v>
      </c>
      <c r="AC2799" s="6">
        <v>233432467</v>
      </c>
      <c r="AD2799" s="6">
        <v>237471728</v>
      </c>
      <c r="AF2799">
        <f>Q2799/W2799</f>
        <v>-1.1203260389838935E-2</v>
      </c>
      <c r="AG2799">
        <f>R2799/X2799</f>
        <v>-3.8344655190420619E-3</v>
      </c>
      <c r="AH2799">
        <f>U2799/W2799</f>
        <v>0.43774560467493867</v>
      </c>
      <c r="AI2799">
        <f>V2799/X2799</f>
        <v>0.43377423112027352</v>
      </c>
      <c r="AJ2799">
        <f>Y2799/AA2799</f>
        <v>1.284525319250241</v>
      </c>
      <c r="AK2799">
        <f>Z2799/AB2799</f>
        <v>1.2968240533642452</v>
      </c>
      <c r="AL2799">
        <f>O2799/K2799</f>
        <v>7.2835045200616205E-2</v>
      </c>
      <c r="AM2799">
        <f>P2799/L2799</f>
        <v>8.1105233556017647E-2</v>
      </c>
      <c r="AN2799">
        <f>K2799/W2799</f>
        <v>0.50372185008687298</v>
      </c>
      <c r="AO2799">
        <f>L2799/X2799</f>
        <v>0.50812897608333374</v>
      </c>
      <c r="AP2799">
        <f>IF(OR(Q2799&lt;0, Q2799="NA"), 0, 1)</f>
        <v>0</v>
      </c>
      <c r="AQ2799">
        <f>IF(OR(S2799&lt;0, S2799="NA"), 0, 1)</f>
        <v>1</v>
      </c>
      <c r="AR2799">
        <f>IFERROR(IF((AF2799-AG2799)&gt;0,1,0),0)</f>
        <v>0</v>
      </c>
      <c r="AS2799">
        <f>IFERROR(IF((S2799-Q2799)&gt;0,1,0),0)</f>
        <v>1</v>
      </c>
      <c r="AT2799">
        <f>IFERROR(IF((AH2799-AI2799)&lt;0,1,0),0)</f>
        <v>0</v>
      </c>
      <c r="AU2799">
        <f>IFERROR(IF((AJ2799-AK2799)&gt;0,1,0),0)</f>
        <v>0</v>
      </c>
      <c r="AV2799">
        <f>IFERROR(IF((AL2799-AM2799)&gt;0,1,0),0)</f>
        <v>0</v>
      </c>
      <c r="AW2799">
        <f>IFERROR(IF((AN2799-AO2799)&gt;0,1,0),0)</f>
        <v>0</v>
      </c>
      <c r="AX2799">
        <f>IFERROR(IF((AC2799-AD2799)&lt;0,1,0),0)</f>
        <v>1</v>
      </c>
      <c r="AY2799">
        <f>SUM(AP2799:AX2799)</f>
        <v>3</v>
      </c>
    </row>
    <row r="2800" spans="1:51" x14ac:dyDescent="0.45">
      <c r="A2800" s="1" t="s">
        <v>998</v>
      </c>
      <c r="B2800" s="2">
        <v>4293992</v>
      </c>
      <c r="C2800" s="3" t="s">
        <v>5337</v>
      </c>
      <c r="D2800" s="5">
        <v>50.13</v>
      </c>
      <c r="E2800" s="5">
        <v>1571.53830354</v>
      </c>
      <c r="F2800" s="3" t="s">
        <v>4480</v>
      </c>
      <c r="G2800" s="3" t="s">
        <v>4481</v>
      </c>
      <c r="H2800" s="3" t="s">
        <v>4481</v>
      </c>
      <c r="I2800" s="3" t="s">
        <v>4482</v>
      </c>
      <c r="J2800" s="3" t="s">
        <v>4786</v>
      </c>
      <c r="K2800" s="6">
        <v>738586</v>
      </c>
      <c r="L2800" s="6">
        <v>789032</v>
      </c>
      <c r="M2800" s="6" t="s">
        <v>4474</v>
      </c>
      <c r="N2800" s="6" t="s">
        <v>4474</v>
      </c>
      <c r="O2800" s="6">
        <v>957154</v>
      </c>
      <c r="P2800" s="6">
        <v>1024361</v>
      </c>
      <c r="Q2800" s="6">
        <v>216646</v>
      </c>
      <c r="R2800" s="6">
        <v>256659</v>
      </c>
      <c r="S2800" s="6">
        <v>-106722</v>
      </c>
      <c r="T2800" s="6">
        <v>4981</v>
      </c>
      <c r="U2800" s="6">
        <v>281472</v>
      </c>
      <c r="V2800" s="6">
        <v>281368</v>
      </c>
      <c r="W2800" s="6">
        <v>21456082</v>
      </c>
      <c r="X2800" s="6">
        <v>20942975</v>
      </c>
      <c r="Y2800" s="6" t="s">
        <v>4474</v>
      </c>
      <c r="Z2800" s="6" t="s">
        <v>4474</v>
      </c>
      <c r="AA2800" s="6" t="s">
        <v>4474</v>
      </c>
      <c r="AB2800" s="6" t="s">
        <v>4474</v>
      </c>
      <c r="AC2800" s="6">
        <v>31342107</v>
      </c>
      <c r="AD2800" s="6">
        <v>31667655</v>
      </c>
      <c r="AF2800">
        <f>Q2800/W2800</f>
        <v>1.0097183633060313E-2</v>
      </c>
      <c r="AG2800">
        <f>R2800/X2800</f>
        <v>1.2255135671985475E-2</v>
      </c>
      <c r="AH2800">
        <f>U2800/W2800</f>
        <v>1.3118518096640384E-2</v>
      </c>
      <c r="AI2800">
        <f>V2800/X2800</f>
        <v>1.3434958500404073E-2</v>
      </c>
      <c r="AJ2800" t="e">
        <f>Y2800/AA2800</f>
        <v>#VALUE!</v>
      </c>
      <c r="AK2800" t="e">
        <f>Z2800/AB2800</f>
        <v>#VALUE!</v>
      </c>
      <c r="AL2800">
        <f>O2800/K2800</f>
        <v>1.295927623865061</v>
      </c>
      <c r="AM2800">
        <f>P2800/L2800</f>
        <v>1.2982502610793984</v>
      </c>
      <c r="AN2800">
        <f>K2800/W2800</f>
        <v>3.4423153304503587E-2</v>
      </c>
      <c r="AO2800">
        <f>L2800/X2800</f>
        <v>3.7675258648783183E-2</v>
      </c>
      <c r="AP2800">
        <f>IF(OR(Q2800&lt;0, Q2800="NA"), 0, 1)</f>
        <v>1</v>
      </c>
      <c r="AQ2800">
        <f>IF(OR(S2800&lt;0, S2800="NA"), 0, 1)</f>
        <v>0</v>
      </c>
      <c r="AR2800">
        <f>IFERROR(IF((AF2800-AG2800)&gt;0,1,0),0)</f>
        <v>0</v>
      </c>
      <c r="AS2800">
        <f>IFERROR(IF((S2800-Q2800)&gt;0,1,0),0)</f>
        <v>0</v>
      </c>
      <c r="AT2800">
        <f>IFERROR(IF((AH2800-AI2800)&lt;0,1,0),0)</f>
        <v>1</v>
      </c>
      <c r="AU2800">
        <f>IFERROR(IF((AJ2800-AK2800)&gt;0,1,0),0)</f>
        <v>0</v>
      </c>
      <c r="AV2800">
        <f>IFERROR(IF((AL2800-AM2800)&gt;0,1,0),0)</f>
        <v>0</v>
      </c>
      <c r="AW2800">
        <f>IFERROR(IF((AN2800-AO2800)&gt;0,1,0),0)</f>
        <v>0</v>
      </c>
      <c r="AX2800">
        <f>IFERROR(IF((AC2800-AD2800)&lt;0,1,0),0)</f>
        <v>1</v>
      </c>
      <c r="AY2800">
        <f>SUM(AP2800:AX2800)</f>
        <v>3</v>
      </c>
    </row>
    <row r="2801" spans="1:51" x14ac:dyDescent="0.45">
      <c r="A2801" s="1" t="s">
        <v>999</v>
      </c>
      <c r="B2801" s="2">
        <v>100224</v>
      </c>
      <c r="C2801" s="3" t="s">
        <v>5335</v>
      </c>
      <c r="D2801" s="5">
        <v>20.69</v>
      </c>
      <c r="E2801" s="5">
        <v>2890.1796033400001</v>
      </c>
      <c r="F2801" s="3" t="s">
        <v>4480</v>
      </c>
      <c r="G2801" s="3" t="s">
        <v>4481</v>
      </c>
      <c r="H2801" s="3" t="s">
        <v>4481</v>
      </c>
      <c r="I2801" s="3" t="s">
        <v>4482</v>
      </c>
      <c r="J2801" s="3" t="s">
        <v>4484</v>
      </c>
      <c r="K2801" s="6">
        <v>503387</v>
      </c>
      <c r="L2801" s="6">
        <v>507415</v>
      </c>
      <c r="M2801" s="6" t="s">
        <v>4474</v>
      </c>
      <c r="N2801" s="6" t="s">
        <v>4474</v>
      </c>
      <c r="O2801" s="6">
        <v>454003</v>
      </c>
      <c r="P2801" s="6">
        <v>462092</v>
      </c>
      <c r="Q2801" s="6">
        <v>200716</v>
      </c>
      <c r="R2801" s="6">
        <v>198366</v>
      </c>
      <c r="S2801" s="6" t="s">
        <v>4474</v>
      </c>
      <c r="T2801" s="6">
        <v>223695</v>
      </c>
      <c r="U2801" s="6" t="s">
        <v>4474</v>
      </c>
      <c r="V2801" s="6" t="s">
        <v>4474</v>
      </c>
      <c r="W2801" s="6">
        <v>15153655</v>
      </c>
      <c r="X2801" s="6">
        <v>15403216</v>
      </c>
      <c r="Y2801" s="6" t="s">
        <v>4474</v>
      </c>
      <c r="Z2801" s="6" t="s">
        <v>4474</v>
      </c>
      <c r="AA2801" s="6" t="s">
        <v>4474</v>
      </c>
      <c r="AB2801" s="6" t="s">
        <v>4474</v>
      </c>
      <c r="AC2801" s="6">
        <v>139689686</v>
      </c>
      <c r="AD2801" s="6">
        <v>139678314</v>
      </c>
      <c r="AF2801">
        <f>Q2801/W2801</f>
        <v>1.3245385354226423E-2</v>
      </c>
      <c r="AG2801">
        <f>R2801/X2801</f>
        <v>1.2878219717233077E-2</v>
      </c>
      <c r="AH2801" t="e">
        <f>U2801/W2801</f>
        <v>#VALUE!</v>
      </c>
      <c r="AI2801" t="e">
        <f>V2801/X2801</f>
        <v>#VALUE!</v>
      </c>
      <c r="AJ2801" t="e">
        <f>Y2801/AA2801</f>
        <v>#VALUE!</v>
      </c>
      <c r="AK2801" t="e">
        <f>Z2801/AB2801</f>
        <v>#VALUE!</v>
      </c>
      <c r="AL2801">
        <f>O2801/K2801</f>
        <v>0.90189655275166025</v>
      </c>
      <c r="AM2801">
        <f>P2801/L2801</f>
        <v>0.91067863583063169</v>
      </c>
      <c r="AN2801">
        <f>K2801/W2801</f>
        <v>3.3218850501743641E-2</v>
      </c>
      <c r="AO2801">
        <f>L2801/X2801</f>
        <v>3.2942146627042042E-2</v>
      </c>
      <c r="AP2801">
        <f>IF(OR(Q2801&lt;0, Q2801="NA"), 0, 1)</f>
        <v>1</v>
      </c>
      <c r="AQ2801">
        <f>IF(OR(S2801&lt;0, S2801="NA"), 0, 1)</f>
        <v>0</v>
      </c>
      <c r="AR2801">
        <f>IFERROR(IF((AF2801-AG2801)&gt;0,1,0),0)</f>
        <v>1</v>
      </c>
      <c r="AS2801">
        <f>IFERROR(IF((S2801-Q2801)&gt;0,1,0),0)</f>
        <v>0</v>
      </c>
      <c r="AT2801">
        <f>IFERROR(IF((AH2801-AI2801)&lt;0,1,0),0)</f>
        <v>0</v>
      </c>
      <c r="AU2801">
        <f>IFERROR(IF((AJ2801-AK2801)&gt;0,1,0),0)</f>
        <v>0</v>
      </c>
      <c r="AV2801">
        <f>IFERROR(IF((AL2801-AM2801)&gt;0,1,0),0)</f>
        <v>0</v>
      </c>
      <c r="AW2801">
        <f>IFERROR(IF((AN2801-AO2801)&gt;0,1,0),0)</f>
        <v>1</v>
      </c>
      <c r="AX2801">
        <f>IFERROR(IF((AC2801-AD2801)&lt;0,1,0),0)</f>
        <v>0</v>
      </c>
      <c r="AY2801">
        <f>SUM(AP2801:AX2801)</f>
        <v>3</v>
      </c>
    </row>
    <row r="2802" spans="1:51" x14ac:dyDescent="0.45">
      <c r="A2802" s="1" t="s">
        <v>1000</v>
      </c>
      <c r="B2802" s="2">
        <v>4203682</v>
      </c>
      <c r="C2802" s="3" t="s">
        <v>5337</v>
      </c>
      <c r="D2802" s="5">
        <v>20.41</v>
      </c>
      <c r="E2802" s="5">
        <v>2051.8295255899998</v>
      </c>
      <c r="F2802" s="3" t="s">
        <v>4654</v>
      </c>
      <c r="G2802" s="3" t="s">
        <v>4654</v>
      </c>
      <c r="H2802" s="3" t="s">
        <v>4655</v>
      </c>
      <c r="I2802" s="3" t="s">
        <v>4888</v>
      </c>
      <c r="J2802" s="3" t="s">
        <v>4889</v>
      </c>
      <c r="K2802" s="6">
        <v>7865000</v>
      </c>
      <c r="L2802" s="6">
        <v>8553000</v>
      </c>
      <c r="M2802" s="6">
        <v>463000</v>
      </c>
      <c r="N2802" s="6">
        <v>1027000</v>
      </c>
      <c r="O2802" s="6">
        <v>162000</v>
      </c>
      <c r="P2802" s="6">
        <v>721000</v>
      </c>
      <c r="Q2802" s="6">
        <v>102000</v>
      </c>
      <c r="R2802" s="6">
        <v>579000</v>
      </c>
      <c r="S2802" s="6">
        <v>270000</v>
      </c>
      <c r="T2802" s="6">
        <v>592000</v>
      </c>
      <c r="U2802" s="6">
        <v>1543000</v>
      </c>
      <c r="V2802" s="6">
        <v>1543000</v>
      </c>
      <c r="W2802" s="6">
        <v>3878000</v>
      </c>
      <c r="X2802" s="6">
        <v>4003000</v>
      </c>
      <c r="Y2802" s="6">
        <v>1408000</v>
      </c>
      <c r="Z2802" s="6">
        <v>1492000</v>
      </c>
      <c r="AA2802" s="6">
        <v>1055000</v>
      </c>
      <c r="AB2802" s="6">
        <v>1022000</v>
      </c>
      <c r="AC2802" s="6">
        <v>100530599</v>
      </c>
      <c r="AD2802" s="6">
        <v>100530599</v>
      </c>
      <c r="AF2802">
        <f>Q2802/W2802</f>
        <v>2.630221763795771E-2</v>
      </c>
      <c r="AG2802">
        <f>R2802/X2802</f>
        <v>0.14464151886085436</v>
      </c>
      <c r="AH2802">
        <f>U2802/W2802</f>
        <v>0.39788550799381123</v>
      </c>
      <c r="AI2802">
        <f>V2802/X2802</f>
        <v>0.38546090432175867</v>
      </c>
      <c r="AJ2802">
        <f>Y2802/AA2802</f>
        <v>1.3345971563981043</v>
      </c>
      <c r="AK2802">
        <f>Z2802/AB2802</f>
        <v>1.4598825831702544</v>
      </c>
      <c r="AL2802">
        <f>O2802/K2802</f>
        <v>2.059758423394787E-2</v>
      </c>
      <c r="AM2802">
        <f>P2802/L2802</f>
        <v>8.4297907167075886E-2</v>
      </c>
      <c r="AN2802">
        <f>K2802/W2802</f>
        <v>2.0281072717895823</v>
      </c>
      <c r="AO2802">
        <f>L2802/X2802</f>
        <v>2.1366475143642267</v>
      </c>
      <c r="AP2802">
        <f>IF(OR(Q2802&lt;0, Q2802="NA"), 0, 1)</f>
        <v>1</v>
      </c>
      <c r="AQ2802">
        <f>IF(OR(S2802&lt;0, S2802="NA"), 0, 1)</f>
        <v>1</v>
      </c>
      <c r="AR2802">
        <f>IFERROR(IF((AF2802-AG2802)&gt;0,1,0),0)</f>
        <v>0</v>
      </c>
      <c r="AS2802">
        <f>IFERROR(IF((S2802-Q2802)&gt;0,1,0),0)</f>
        <v>1</v>
      </c>
      <c r="AT2802">
        <f>IFERROR(IF((AH2802-AI2802)&lt;0,1,0),0)</f>
        <v>0</v>
      </c>
      <c r="AU2802">
        <f>IFERROR(IF((AJ2802-AK2802)&gt;0,1,0),0)</f>
        <v>0</v>
      </c>
      <c r="AV2802">
        <f>IFERROR(IF((AL2802-AM2802)&gt;0,1,0),0)</f>
        <v>0</v>
      </c>
      <c r="AW2802">
        <f>IFERROR(IF((AN2802-AO2802)&gt;0,1,0),0)</f>
        <v>0</v>
      </c>
      <c r="AX2802">
        <f>IFERROR(IF((AC2802-AD2802)&lt;0,1,0),0)</f>
        <v>0</v>
      </c>
      <c r="AY2802">
        <f>SUM(AP2802:AX2802)</f>
        <v>3</v>
      </c>
    </row>
    <row r="2803" spans="1:51" x14ac:dyDescent="0.45">
      <c r="A2803" s="1" t="s">
        <v>1005</v>
      </c>
      <c r="B2803" s="2">
        <v>13991531</v>
      </c>
      <c r="C2803" s="3" t="s">
        <v>5336</v>
      </c>
      <c r="D2803" s="5">
        <v>0.55010000000000003</v>
      </c>
      <c r="E2803" s="5">
        <v>11.829452718600001</v>
      </c>
      <c r="F2803" s="3" t="s">
        <v>4500</v>
      </c>
      <c r="G2803" s="3" t="s">
        <v>4501</v>
      </c>
      <c r="H2803" s="3" t="s">
        <v>4502</v>
      </c>
      <c r="I2803" s="3" t="s">
        <v>4538</v>
      </c>
      <c r="J2803" s="3" t="s">
        <v>4504</v>
      </c>
      <c r="K2803" s="6">
        <v>102.11799999999999</v>
      </c>
      <c r="L2803" s="6">
        <v>79.744</v>
      </c>
      <c r="M2803" s="6">
        <v>-22444.481</v>
      </c>
      <c r="N2803" s="6">
        <v>-22525.29</v>
      </c>
      <c r="O2803" s="6">
        <v>-22682.724999999999</v>
      </c>
      <c r="P2803" s="6">
        <v>-22784.223999999998</v>
      </c>
      <c r="Q2803" s="6">
        <v>-22573.991000000002</v>
      </c>
      <c r="R2803" s="6">
        <v>-22618.103999999999</v>
      </c>
      <c r="S2803" s="6">
        <v>-20587.513999999999</v>
      </c>
      <c r="T2803" s="6">
        <v>-19456.136999999999</v>
      </c>
      <c r="U2803" s="6" t="s">
        <v>4474</v>
      </c>
      <c r="V2803" s="6" t="s">
        <v>4474</v>
      </c>
      <c r="W2803" s="6">
        <v>8481.1419999999998</v>
      </c>
      <c r="X2803" s="6">
        <v>11928.81</v>
      </c>
      <c r="Y2803" s="6">
        <v>4451.2539999999999</v>
      </c>
      <c r="Z2803" s="6">
        <v>8332.7780000000002</v>
      </c>
      <c r="AA2803" s="6">
        <v>1832</v>
      </c>
      <c r="AB2803" s="6">
        <v>2226</v>
      </c>
      <c r="AC2803" s="6">
        <v>2026575</v>
      </c>
      <c r="AD2803" s="6">
        <v>1769946</v>
      </c>
      <c r="AF2803">
        <f>Q2803/W2803</f>
        <v>-2.6616687941317339</v>
      </c>
      <c r="AG2803">
        <f>R2803/X2803</f>
        <v>-1.8960905572307716</v>
      </c>
      <c r="AH2803" t="e">
        <f>U2803/W2803</f>
        <v>#VALUE!</v>
      </c>
      <c r="AI2803" t="e">
        <f>V2803/X2803</f>
        <v>#VALUE!</v>
      </c>
      <c r="AJ2803">
        <f>Y2803/AA2803</f>
        <v>2.4297237991266374</v>
      </c>
      <c r="AK2803">
        <f>Z2803/AB2803</f>
        <v>3.7433863432165322</v>
      </c>
      <c r="AL2803">
        <f>O2803/K2803</f>
        <v>-222.12269139622788</v>
      </c>
      <c r="AM2803">
        <f>P2803/L2803</f>
        <v>-285.71709470304972</v>
      </c>
      <c r="AN2803">
        <f>K2803/W2803</f>
        <v>1.2040595476411077E-2</v>
      </c>
      <c r="AO2803">
        <f>L2803/X2803</f>
        <v>6.6849920486620213E-3</v>
      </c>
      <c r="AP2803">
        <f>IF(OR(Q2803&lt;0, Q2803="NA"), 0, 1)</f>
        <v>0</v>
      </c>
      <c r="AQ2803">
        <f>IF(OR(S2803&lt;0, S2803="NA"), 0, 1)</f>
        <v>0</v>
      </c>
      <c r="AR2803">
        <f>IFERROR(IF((AF2803-AG2803)&gt;0,1,0),0)</f>
        <v>0</v>
      </c>
      <c r="AS2803">
        <f>IFERROR(IF((S2803-Q2803)&gt;0,1,0),0)</f>
        <v>1</v>
      </c>
      <c r="AT2803">
        <f>IFERROR(IF((AH2803-AI2803)&lt;0,1,0),0)</f>
        <v>0</v>
      </c>
      <c r="AU2803">
        <f>IFERROR(IF((AJ2803-AK2803)&gt;0,1,0),0)</f>
        <v>0</v>
      </c>
      <c r="AV2803">
        <f>IFERROR(IF((AL2803-AM2803)&gt;0,1,0),0)</f>
        <v>1</v>
      </c>
      <c r="AW2803">
        <f>IFERROR(IF((AN2803-AO2803)&gt;0,1,0),0)</f>
        <v>1</v>
      </c>
      <c r="AX2803">
        <f>IFERROR(IF((AC2803-AD2803)&lt;0,1,0),0)</f>
        <v>0</v>
      </c>
      <c r="AY2803">
        <f>SUM(AP2803:AX2803)</f>
        <v>3</v>
      </c>
    </row>
    <row r="2804" spans="1:51" x14ac:dyDescent="0.45">
      <c r="A2804" s="1" t="s">
        <v>1015</v>
      </c>
      <c r="B2804" s="2">
        <v>7354870</v>
      </c>
      <c r="C2804" s="3" t="s">
        <v>5383</v>
      </c>
      <c r="D2804" s="5">
        <v>1.85</v>
      </c>
      <c r="E2804" s="5">
        <v>5.5867890999999998</v>
      </c>
      <c r="F2804" s="3" t="s">
        <v>4583</v>
      </c>
      <c r="G2804" s="3" t="s">
        <v>4583</v>
      </c>
      <c r="H2804" s="3" t="s">
        <v>4584</v>
      </c>
      <c r="I2804" s="3" t="s">
        <v>4624</v>
      </c>
      <c r="J2804" s="3" t="s">
        <v>4586</v>
      </c>
      <c r="K2804" s="6">
        <v>37427</v>
      </c>
      <c r="L2804" s="6">
        <v>39745</v>
      </c>
      <c r="M2804" s="6">
        <v>-57157</v>
      </c>
      <c r="N2804" s="6">
        <v>-69699</v>
      </c>
      <c r="O2804" s="6">
        <v>-86874</v>
      </c>
      <c r="P2804" s="6">
        <v>-99293</v>
      </c>
      <c r="Q2804" s="6">
        <v>-111197</v>
      </c>
      <c r="R2804" s="6">
        <v>-129517</v>
      </c>
      <c r="S2804" s="6">
        <v>-62393</v>
      </c>
      <c r="T2804" s="6">
        <v>-58074</v>
      </c>
      <c r="U2804" s="6">
        <v>381874</v>
      </c>
      <c r="V2804" s="6">
        <v>386910</v>
      </c>
      <c r="W2804" s="6">
        <v>643770</v>
      </c>
      <c r="X2804" s="6">
        <v>666540</v>
      </c>
      <c r="Y2804" s="6">
        <v>69872</v>
      </c>
      <c r="Z2804" s="6">
        <v>86874</v>
      </c>
      <c r="AA2804" s="6">
        <v>21332</v>
      </c>
      <c r="AB2804" s="6">
        <v>19210</v>
      </c>
      <c r="AC2804" s="6">
        <v>3019291</v>
      </c>
      <c r="AD2804" s="6">
        <v>2915213</v>
      </c>
      <c r="AF2804">
        <f>Q2804/W2804</f>
        <v>-0.17272783758174504</v>
      </c>
      <c r="AG2804">
        <f>R2804/X2804</f>
        <v>-0.19431241935967833</v>
      </c>
      <c r="AH2804">
        <f>U2804/W2804</f>
        <v>0.59318390108268482</v>
      </c>
      <c r="AI2804">
        <f>V2804/X2804</f>
        <v>0.58047529030515799</v>
      </c>
      <c r="AJ2804">
        <f>Y2804/AA2804</f>
        <v>3.2754547159197451</v>
      </c>
      <c r="AK2804">
        <f>Z2804/AB2804</f>
        <v>4.5223321186881833</v>
      </c>
      <c r="AL2804">
        <f>O2804/K2804</f>
        <v>-2.3211585219226762</v>
      </c>
      <c r="AM2804">
        <f>P2804/L2804</f>
        <v>-2.4982513523713674</v>
      </c>
      <c r="AN2804">
        <f>K2804/W2804</f>
        <v>5.813722292122963E-2</v>
      </c>
      <c r="AO2804">
        <f>L2804/X2804</f>
        <v>5.9628829477600745E-2</v>
      </c>
      <c r="AP2804">
        <f>IF(OR(Q2804&lt;0, Q2804="NA"), 0, 1)</f>
        <v>0</v>
      </c>
      <c r="AQ2804">
        <f>IF(OR(S2804&lt;0, S2804="NA"), 0, 1)</f>
        <v>0</v>
      </c>
      <c r="AR2804">
        <f>IFERROR(IF((AF2804-AG2804)&gt;0,1,0),0)</f>
        <v>1</v>
      </c>
      <c r="AS2804">
        <f>IFERROR(IF((S2804-Q2804)&gt;0,1,0),0)</f>
        <v>1</v>
      </c>
      <c r="AT2804">
        <f>IFERROR(IF((AH2804-AI2804)&lt;0,1,0),0)</f>
        <v>0</v>
      </c>
      <c r="AU2804">
        <f>IFERROR(IF((AJ2804-AK2804)&gt;0,1,0),0)</f>
        <v>0</v>
      </c>
      <c r="AV2804">
        <f>IFERROR(IF((AL2804-AM2804)&gt;0,1,0),0)</f>
        <v>1</v>
      </c>
      <c r="AW2804">
        <f>IFERROR(IF((AN2804-AO2804)&gt;0,1,0),0)</f>
        <v>0</v>
      </c>
      <c r="AX2804">
        <f>IFERROR(IF((AC2804-AD2804)&lt;0,1,0),0)</f>
        <v>0</v>
      </c>
      <c r="AY2804">
        <f>SUM(AP2804:AX2804)</f>
        <v>3</v>
      </c>
    </row>
    <row r="2805" spans="1:51" x14ac:dyDescent="0.45">
      <c r="A2805" s="1" t="s">
        <v>1023</v>
      </c>
      <c r="B2805" s="2">
        <v>4811514</v>
      </c>
      <c r="C2805" s="3" t="s">
        <v>5336</v>
      </c>
      <c r="D2805" s="7">
        <v>8.0935000000000006</v>
      </c>
      <c r="E2805" s="5">
        <v>39.172985142500004</v>
      </c>
      <c r="F2805" s="3" t="s">
        <v>4470</v>
      </c>
      <c r="G2805" s="3" t="s">
        <v>4512</v>
      </c>
      <c r="H2805" s="3" t="s">
        <v>4513</v>
      </c>
      <c r="I2805" s="3" t="s">
        <v>4514</v>
      </c>
      <c r="J2805" s="3" t="s">
        <v>4473</v>
      </c>
      <c r="K2805" s="6">
        <v>154.20500000000001</v>
      </c>
      <c r="L2805" s="6">
        <v>158.81299999999999</v>
      </c>
      <c r="M2805" s="6" t="s">
        <v>4474</v>
      </c>
      <c r="N2805" s="6" t="s">
        <v>4474</v>
      </c>
      <c r="O2805" s="6">
        <v>-722.42200000000003</v>
      </c>
      <c r="P2805" s="6">
        <v>-755.23299999999995</v>
      </c>
      <c r="Q2805" s="6">
        <v>1687.0050000000001</v>
      </c>
      <c r="R2805" s="6">
        <v>983.822</v>
      </c>
      <c r="S2805" s="6">
        <v>-1677.1110000000001</v>
      </c>
      <c r="T2805" s="6">
        <v>-2666.09</v>
      </c>
      <c r="U2805" s="6">
        <v>1649.644</v>
      </c>
      <c r="V2805" s="6">
        <v>1649.644</v>
      </c>
      <c r="W2805" s="6">
        <v>34375.504999999997</v>
      </c>
      <c r="X2805" s="6">
        <v>34375.504999999997</v>
      </c>
      <c r="Y2805" s="6">
        <v>20.064</v>
      </c>
      <c r="Z2805" s="6">
        <v>20.064</v>
      </c>
      <c r="AA2805" s="6">
        <v>71</v>
      </c>
      <c r="AB2805" s="6">
        <v>71</v>
      </c>
      <c r="AC2805" s="6">
        <v>4840055</v>
      </c>
      <c r="AD2805" s="6">
        <v>4840055</v>
      </c>
      <c r="AF2805">
        <f>Q2805/W2805</f>
        <v>4.9075788122967222E-2</v>
      </c>
      <c r="AG2805">
        <f>R2805/X2805</f>
        <v>2.8619855911934968E-2</v>
      </c>
      <c r="AH2805">
        <f>U2805/W2805</f>
        <v>4.7988938635228781E-2</v>
      </c>
      <c r="AI2805">
        <f>V2805/X2805</f>
        <v>4.7988938635228781E-2</v>
      </c>
      <c r="AJ2805">
        <f>Y2805/AA2805</f>
        <v>0.28259154929577462</v>
      </c>
      <c r="AK2805">
        <f>Z2805/AB2805</f>
        <v>0.28259154929577462</v>
      </c>
      <c r="AL2805">
        <f>O2805/K2805</f>
        <v>-4.6848156674556591</v>
      </c>
      <c r="AM2805">
        <f>P2805/L2805</f>
        <v>-4.7554860118504152</v>
      </c>
      <c r="AN2805">
        <f>K2805/W2805</f>
        <v>4.4858977344478289E-3</v>
      </c>
      <c r="AO2805">
        <f>L2805/X2805</f>
        <v>4.6199466742379491E-3</v>
      </c>
      <c r="AP2805">
        <f>IF(OR(Q2805&lt;0, Q2805="NA"), 0, 1)</f>
        <v>1</v>
      </c>
      <c r="AQ2805">
        <f>IF(OR(S2805&lt;0, S2805="NA"), 0, 1)</f>
        <v>0</v>
      </c>
      <c r="AR2805">
        <f>IFERROR(IF((AF2805-AG2805)&gt;0,1,0),0)</f>
        <v>1</v>
      </c>
      <c r="AS2805">
        <f>IFERROR(IF((S2805-Q2805)&gt;0,1,0),0)</f>
        <v>0</v>
      </c>
      <c r="AT2805">
        <f>IFERROR(IF((AH2805-AI2805)&lt;0,1,0),0)</f>
        <v>0</v>
      </c>
      <c r="AU2805">
        <f>IFERROR(IF((AJ2805-AK2805)&gt;0,1,0),0)</f>
        <v>0</v>
      </c>
      <c r="AV2805">
        <f>IFERROR(IF((AL2805-AM2805)&gt;0,1,0),0)</f>
        <v>1</v>
      </c>
      <c r="AW2805">
        <f>IFERROR(IF((AN2805-AO2805)&gt;0,1,0),0)</f>
        <v>0</v>
      </c>
      <c r="AX2805">
        <f>IFERROR(IF((AC2805-AD2805)&lt;0,1,0),0)</f>
        <v>0</v>
      </c>
      <c r="AY2805">
        <f>SUM(AP2805:AX2805)</f>
        <v>3</v>
      </c>
    </row>
    <row r="2806" spans="1:51" x14ac:dyDescent="0.45">
      <c r="A2806" s="1" t="s">
        <v>1040</v>
      </c>
      <c r="B2806" s="2">
        <v>105746492</v>
      </c>
      <c r="C2806" s="3" t="s">
        <v>5338</v>
      </c>
      <c r="D2806" s="5">
        <v>12.15</v>
      </c>
      <c r="E2806" s="5">
        <v>40.390694549999999</v>
      </c>
      <c r="F2806" s="3" t="s">
        <v>4480</v>
      </c>
      <c r="G2806" s="3" t="s">
        <v>4491</v>
      </c>
      <c r="H2806" s="3" t="s">
        <v>4492</v>
      </c>
      <c r="I2806" s="3" t="s">
        <v>4493</v>
      </c>
      <c r="J2806" s="3" t="s">
        <v>4494</v>
      </c>
      <c r="K2806" s="6" t="s">
        <v>4474</v>
      </c>
      <c r="L2806" s="6" t="s">
        <v>4474</v>
      </c>
      <c r="M2806" s="6" t="s">
        <v>4474</v>
      </c>
      <c r="N2806" s="6" t="s">
        <v>4474</v>
      </c>
      <c r="O2806" s="6">
        <v>-931.87099999999998</v>
      </c>
      <c r="P2806" s="6">
        <v>-1224.8150000000001</v>
      </c>
      <c r="Q2806" s="6">
        <v>1225.7239999999999</v>
      </c>
      <c r="R2806" s="6">
        <v>1897.171</v>
      </c>
      <c r="S2806" s="6">
        <v>-814.87300000000005</v>
      </c>
      <c r="T2806" s="6">
        <v>-723.32399999999996</v>
      </c>
      <c r="U2806" s="6" t="s">
        <v>4474</v>
      </c>
      <c r="V2806" s="6" t="s">
        <v>4474</v>
      </c>
      <c r="W2806" s="6">
        <v>8924.5470000000005</v>
      </c>
      <c r="X2806" s="6">
        <v>52115.788999999997</v>
      </c>
      <c r="Y2806" s="6">
        <v>35.427999999999997</v>
      </c>
      <c r="Z2806" s="6">
        <v>43.783000000000001</v>
      </c>
      <c r="AA2806" s="6">
        <v>6594</v>
      </c>
      <c r="AB2806" s="6">
        <v>6319</v>
      </c>
      <c r="AC2806" s="6">
        <v>3324337</v>
      </c>
      <c r="AD2806" s="6">
        <v>7110329</v>
      </c>
      <c r="AF2806">
        <f>Q2806/W2806</f>
        <v>0.13734299343148731</v>
      </c>
      <c r="AG2806">
        <f>R2806/X2806</f>
        <v>3.6402998715034329E-2</v>
      </c>
      <c r="AH2806" t="e">
        <f>U2806/W2806</f>
        <v>#VALUE!</v>
      </c>
      <c r="AI2806" t="e">
        <f>V2806/X2806</f>
        <v>#VALUE!</v>
      </c>
      <c r="AJ2806">
        <f>Y2806/AA2806</f>
        <v>5.3727631179860472E-3</v>
      </c>
      <c r="AK2806">
        <f>Z2806/AB2806</f>
        <v>6.9287862003481566E-3</v>
      </c>
      <c r="AL2806" t="e">
        <f>O2806/K2806</f>
        <v>#VALUE!</v>
      </c>
      <c r="AM2806" t="e">
        <f>P2806/L2806</f>
        <v>#VALUE!</v>
      </c>
      <c r="AN2806" t="e">
        <f>K2806/W2806</f>
        <v>#VALUE!</v>
      </c>
      <c r="AO2806" t="e">
        <f>L2806/X2806</f>
        <v>#VALUE!</v>
      </c>
      <c r="AP2806">
        <f>IF(OR(Q2806&lt;0, Q2806="NA"), 0, 1)</f>
        <v>1</v>
      </c>
      <c r="AQ2806">
        <f>IF(OR(S2806&lt;0, S2806="NA"), 0, 1)</f>
        <v>0</v>
      </c>
      <c r="AR2806">
        <f>IFERROR(IF((AF2806-AG2806)&gt;0,1,0),0)</f>
        <v>1</v>
      </c>
      <c r="AS2806">
        <f>IFERROR(IF((S2806-Q2806)&gt;0,1,0),0)</f>
        <v>0</v>
      </c>
      <c r="AT2806">
        <f>IFERROR(IF((AH2806-AI2806)&lt;0,1,0),0)</f>
        <v>0</v>
      </c>
      <c r="AU2806">
        <f>IFERROR(IF((AJ2806-AK2806)&gt;0,1,0),0)</f>
        <v>0</v>
      </c>
      <c r="AV2806">
        <f>IFERROR(IF((AL2806-AM2806)&gt;0,1,0),0)</f>
        <v>0</v>
      </c>
      <c r="AW2806">
        <f>IFERROR(IF((AN2806-AO2806)&gt;0,1,0),0)</f>
        <v>0</v>
      </c>
      <c r="AX2806">
        <f>IFERROR(IF((AC2806-AD2806)&lt;0,1,0),0)</f>
        <v>1</v>
      </c>
      <c r="AY2806">
        <f>SUM(AP2806:AX2806)</f>
        <v>3</v>
      </c>
    </row>
    <row r="2807" spans="1:51" x14ac:dyDescent="0.45">
      <c r="A2807" s="1" t="s">
        <v>1054</v>
      </c>
      <c r="B2807" s="2">
        <v>18723020</v>
      </c>
      <c r="C2807" s="3" t="s">
        <v>5336</v>
      </c>
      <c r="D2807" s="5">
        <v>22.66</v>
      </c>
      <c r="E2807" s="5">
        <v>670.66722689999995</v>
      </c>
      <c r="F2807" s="3" t="s">
        <v>4470</v>
      </c>
      <c r="G2807" s="3" t="s">
        <v>4471</v>
      </c>
      <c r="H2807" s="3" t="s">
        <v>4489</v>
      </c>
      <c r="I2807" s="3" t="s">
        <v>4489</v>
      </c>
      <c r="J2807" s="3" t="s">
        <v>4495</v>
      </c>
      <c r="K2807" s="6">
        <v>5366</v>
      </c>
      <c r="L2807" s="6">
        <v>4118</v>
      </c>
      <c r="M2807" s="6">
        <v>-82814</v>
      </c>
      <c r="N2807" s="6">
        <v>-68679</v>
      </c>
      <c r="O2807" s="6">
        <v>-82904</v>
      </c>
      <c r="P2807" s="6">
        <v>-68763</v>
      </c>
      <c r="Q2807" s="6">
        <v>-67092</v>
      </c>
      <c r="R2807" s="6">
        <v>-56681</v>
      </c>
      <c r="S2807" s="6">
        <v>-62590</v>
      </c>
      <c r="T2807" s="6">
        <v>-51315</v>
      </c>
      <c r="U2807" s="6" t="s">
        <v>4474</v>
      </c>
      <c r="V2807" s="6" t="s">
        <v>4474</v>
      </c>
      <c r="W2807" s="6">
        <v>354248</v>
      </c>
      <c r="X2807" s="6">
        <v>368959</v>
      </c>
      <c r="Y2807" s="6">
        <v>287489</v>
      </c>
      <c r="Z2807" s="6">
        <v>365687</v>
      </c>
      <c r="AA2807" s="6">
        <v>15710</v>
      </c>
      <c r="AB2807" s="6">
        <v>10029</v>
      </c>
      <c r="AC2807" s="6">
        <v>29366352</v>
      </c>
      <c r="AD2807" s="6">
        <v>29352140</v>
      </c>
      <c r="AF2807">
        <f>Q2807/W2807</f>
        <v>-0.18939274180799892</v>
      </c>
      <c r="AG2807">
        <f>R2807/X2807</f>
        <v>-0.15362411541661811</v>
      </c>
      <c r="AH2807" t="e">
        <f>U2807/W2807</f>
        <v>#VALUE!</v>
      </c>
      <c r="AI2807" t="e">
        <f>V2807/X2807</f>
        <v>#VALUE!</v>
      </c>
      <c r="AJ2807">
        <f>Y2807/AA2807</f>
        <v>18.29974538510503</v>
      </c>
      <c r="AK2807">
        <f>Z2807/AB2807</f>
        <v>36.462957423471934</v>
      </c>
      <c r="AL2807">
        <f>O2807/K2807</f>
        <v>-15.4498695490123</v>
      </c>
      <c r="AM2807">
        <f>P2807/L2807</f>
        <v>-16.698154443904809</v>
      </c>
      <c r="AN2807">
        <f>K2807/W2807</f>
        <v>1.5147580226282152E-2</v>
      </c>
      <c r="AO2807">
        <f>L2807/X2807</f>
        <v>1.1161131724663174E-2</v>
      </c>
      <c r="AP2807">
        <f>IF(OR(Q2807&lt;0, Q2807="NA"), 0, 1)</f>
        <v>0</v>
      </c>
      <c r="AQ2807">
        <f>IF(OR(S2807&lt;0, S2807="NA"), 0, 1)</f>
        <v>0</v>
      </c>
      <c r="AR2807">
        <f>IFERROR(IF((AF2807-AG2807)&gt;0,1,0),0)</f>
        <v>0</v>
      </c>
      <c r="AS2807">
        <f>IFERROR(IF((S2807-Q2807)&gt;0,1,0),0)</f>
        <v>1</v>
      </c>
      <c r="AT2807">
        <f>IFERROR(IF((AH2807-AI2807)&lt;0,1,0),0)</f>
        <v>0</v>
      </c>
      <c r="AU2807">
        <f>IFERROR(IF((AJ2807-AK2807)&gt;0,1,0),0)</f>
        <v>0</v>
      </c>
      <c r="AV2807">
        <f>IFERROR(IF((AL2807-AM2807)&gt;0,1,0),0)</f>
        <v>1</v>
      </c>
      <c r="AW2807">
        <f>IFERROR(IF((AN2807-AO2807)&gt;0,1,0),0)</f>
        <v>1</v>
      </c>
      <c r="AX2807">
        <f>IFERROR(IF((AC2807-AD2807)&lt;0,1,0),0)</f>
        <v>0</v>
      </c>
      <c r="AY2807">
        <f>SUM(AP2807:AX2807)</f>
        <v>3</v>
      </c>
    </row>
    <row r="2808" spans="1:51" x14ac:dyDescent="0.45">
      <c r="A2808" s="1" t="s">
        <v>1058</v>
      </c>
      <c r="B2808" s="2">
        <v>4201049</v>
      </c>
      <c r="C2808" s="3" t="s">
        <v>5335</v>
      </c>
      <c r="D2808" s="5">
        <v>40.090000000000003</v>
      </c>
      <c r="E2808" s="5">
        <v>858.19877236000002</v>
      </c>
      <c r="F2808" s="3" t="s">
        <v>4500</v>
      </c>
      <c r="G2808" s="3" t="s">
        <v>4501</v>
      </c>
      <c r="H2808" s="3" t="s">
        <v>4502</v>
      </c>
      <c r="I2808" s="3" t="s">
        <v>4538</v>
      </c>
      <c r="J2808" s="3" t="s">
        <v>4504</v>
      </c>
      <c r="K2808" s="6">
        <v>39044</v>
      </c>
      <c r="L2808" s="6">
        <v>38595</v>
      </c>
      <c r="M2808" s="6">
        <v>-36690</v>
      </c>
      <c r="N2808" s="6">
        <v>-38121</v>
      </c>
      <c r="O2808" s="6">
        <v>-44024</v>
      </c>
      <c r="P2808" s="6">
        <v>-45611</v>
      </c>
      <c r="Q2808" s="6">
        <v>-40935</v>
      </c>
      <c r="R2808" s="6">
        <v>-40904</v>
      </c>
      <c r="S2808" s="6">
        <v>-27653</v>
      </c>
      <c r="T2808" s="6">
        <v>-20757</v>
      </c>
      <c r="U2808" s="6" t="s">
        <v>4474</v>
      </c>
      <c r="V2808" s="6" t="s">
        <v>4474</v>
      </c>
      <c r="W2808" s="6">
        <v>85024</v>
      </c>
      <c r="X2808" s="6">
        <v>93370</v>
      </c>
      <c r="Y2808" s="6">
        <v>44794</v>
      </c>
      <c r="Z2808" s="6">
        <v>53181</v>
      </c>
      <c r="AA2808" s="6">
        <v>9382</v>
      </c>
      <c r="AB2808" s="6">
        <v>10495</v>
      </c>
      <c r="AC2808" s="6">
        <v>21399000</v>
      </c>
      <c r="AD2808" s="6">
        <v>21358000</v>
      </c>
      <c r="AF2808">
        <f>Q2808/W2808</f>
        <v>-0.48145229582235605</v>
      </c>
      <c r="AG2808">
        <f>R2808/X2808</f>
        <v>-0.43808503802077753</v>
      </c>
      <c r="AH2808" t="e">
        <f>U2808/W2808</f>
        <v>#VALUE!</v>
      </c>
      <c r="AI2808" t="e">
        <f>V2808/X2808</f>
        <v>#VALUE!</v>
      </c>
      <c r="AJ2808">
        <f>Y2808/AA2808</f>
        <v>4.774461735237689</v>
      </c>
      <c r="AK2808">
        <f>Z2808/AB2808</f>
        <v>5.067270128632682</v>
      </c>
      <c r="AL2808">
        <f>O2808/K2808</f>
        <v>-1.1275484069255199</v>
      </c>
      <c r="AM2808">
        <f>P2808/L2808</f>
        <v>-1.1817852053374789</v>
      </c>
      <c r="AN2808">
        <f>K2808/W2808</f>
        <v>0.45921151674821226</v>
      </c>
      <c r="AO2808">
        <f>L2808/X2808</f>
        <v>0.4133554674949127</v>
      </c>
      <c r="AP2808">
        <f>IF(OR(Q2808&lt;0, Q2808="NA"), 0, 1)</f>
        <v>0</v>
      </c>
      <c r="AQ2808">
        <f>IF(OR(S2808&lt;0, S2808="NA"), 0, 1)</f>
        <v>0</v>
      </c>
      <c r="AR2808">
        <f>IFERROR(IF((AF2808-AG2808)&gt;0,1,0),0)</f>
        <v>0</v>
      </c>
      <c r="AS2808">
        <f>IFERROR(IF((S2808-Q2808)&gt;0,1,0),0)</f>
        <v>1</v>
      </c>
      <c r="AT2808">
        <f>IFERROR(IF((AH2808-AI2808)&lt;0,1,0),0)</f>
        <v>0</v>
      </c>
      <c r="AU2808">
        <f>IFERROR(IF((AJ2808-AK2808)&gt;0,1,0),0)</f>
        <v>0</v>
      </c>
      <c r="AV2808">
        <f>IFERROR(IF((AL2808-AM2808)&gt;0,1,0),0)</f>
        <v>1</v>
      </c>
      <c r="AW2808">
        <f>IFERROR(IF((AN2808-AO2808)&gt;0,1,0),0)</f>
        <v>1</v>
      </c>
      <c r="AX2808">
        <f>IFERROR(IF((AC2808-AD2808)&lt;0,1,0),0)</f>
        <v>0</v>
      </c>
      <c r="AY2808">
        <f>SUM(AP2808:AX2808)</f>
        <v>3</v>
      </c>
    </row>
    <row r="2809" spans="1:51" x14ac:dyDescent="0.45">
      <c r="A2809" s="1" t="s">
        <v>1059</v>
      </c>
      <c r="B2809" s="2">
        <v>4094311</v>
      </c>
      <c r="C2809" s="3" t="s">
        <v>5337</v>
      </c>
      <c r="D2809" s="5">
        <v>182.44</v>
      </c>
      <c r="E2809" s="5">
        <v>60517.647838639998</v>
      </c>
      <c r="F2809" s="3" t="s">
        <v>4525</v>
      </c>
      <c r="G2809" s="3" t="s">
        <v>4526</v>
      </c>
      <c r="H2809" s="3" t="s">
        <v>4705</v>
      </c>
      <c r="I2809" s="3" t="s">
        <v>4986</v>
      </c>
      <c r="J2809" s="3" t="s">
        <v>4861</v>
      </c>
      <c r="K2809" s="6">
        <v>5534843</v>
      </c>
      <c r="L2809" s="6">
        <v>5499809</v>
      </c>
      <c r="M2809" s="6">
        <v>2691728</v>
      </c>
      <c r="N2809" s="6">
        <v>3349913</v>
      </c>
      <c r="O2809" s="6">
        <v>954811</v>
      </c>
      <c r="P2809" s="6">
        <v>1652380</v>
      </c>
      <c r="Q2809" s="6">
        <v>422523</v>
      </c>
      <c r="R2809" s="6">
        <v>1128327</v>
      </c>
      <c r="S2809" s="6">
        <v>1954307</v>
      </c>
      <c r="T2809" s="6">
        <v>1746153</v>
      </c>
      <c r="U2809" s="6">
        <v>16986546</v>
      </c>
      <c r="V2809" s="6">
        <v>16023442</v>
      </c>
      <c r="W2809" s="6">
        <v>45295391</v>
      </c>
      <c r="X2809" s="6">
        <v>43606883</v>
      </c>
      <c r="Y2809" s="6" t="s">
        <v>4474</v>
      </c>
      <c r="Z2809" s="6" t="s">
        <v>4474</v>
      </c>
      <c r="AA2809" s="6" t="s">
        <v>4474</v>
      </c>
      <c r="AB2809" s="6" t="s">
        <v>4474</v>
      </c>
      <c r="AC2809" s="6">
        <v>331346964</v>
      </c>
      <c r="AD2809" s="6">
        <v>325885279</v>
      </c>
      <c r="AF2809">
        <f>Q2809/W2809</f>
        <v>9.3281676274745047E-3</v>
      </c>
      <c r="AG2809">
        <f>R2809/X2809</f>
        <v>2.5874974829088335E-2</v>
      </c>
      <c r="AH2809">
        <f>U2809/W2809</f>
        <v>0.37501709611028639</v>
      </c>
      <c r="AI2809">
        <f>V2809/X2809</f>
        <v>0.36745212905953401</v>
      </c>
      <c r="AJ2809" t="e">
        <f>Y2809/AA2809</f>
        <v>#VALUE!</v>
      </c>
      <c r="AK2809" t="e">
        <f>Z2809/AB2809</f>
        <v>#VALUE!</v>
      </c>
      <c r="AL2809">
        <f>O2809/K2809</f>
        <v>0.17250913892227837</v>
      </c>
      <c r="AM2809">
        <f>P2809/L2809</f>
        <v>0.30044316084431294</v>
      </c>
      <c r="AN2809">
        <f>K2809/W2809</f>
        <v>0.12219439721803042</v>
      </c>
      <c r="AO2809">
        <f>L2809/X2809</f>
        <v>0.12612249768001074</v>
      </c>
      <c r="AP2809">
        <f>IF(OR(Q2809&lt;0, Q2809="NA"), 0, 1)</f>
        <v>1</v>
      </c>
      <c r="AQ2809">
        <f>IF(OR(S2809&lt;0, S2809="NA"), 0, 1)</f>
        <v>1</v>
      </c>
      <c r="AR2809">
        <f>IFERROR(IF((AF2809-AG2809)&gt;0,1,0),0)</f>
        <v>0</v>
      </c>
      <c r="AS2809">
        <f>IFERROR(IF((S2809-Q2809)&gt;0,1,0),0)</f>
        <v>1</v>
      </c>
      <c r="AT2809">
        <f>IFERROR(IF((AH2809-AI2809)&lt;0,1,0),0)</f>
        <v>0</v>
      </c>
      <c r="AU2809">
        <f>IFERROR(IF((AJ2809-AK2809)&gt;0,1,0),0)</f>
        <v>0</v>
      </c>
      <c r="AV2809">
        <f>IFERROR(IF((AL2809-AM2809)&gt;0,1,0),0)</f>
        <v>0</v>
      </c>
      <c r="AW2809">
        <f>IFERROR(IF((AN2809-AO2809)&gt;0,1,0),0)</f>
        <v>0</v>
      </c>
      <c r="AX2809">
        <f>IFERROR(IF((AC2809-AD2809)&lt;0,1,0),0)</f>
        <v>0</v>
      </c>
      <c r="AY2809">
        <f>SUM(AP2809:AX2809)</f>
        <v>3</v>
      </c>
    </row>
    <row r="2810" spans="1:51" x14ac:dyDescent="0.45">
      <c r="A2810" s="1" t="s">
        <v>1060</v>
      </c>
      <c r="B2810" s="2">
        <v>4889095</v>
      </c>
      <c r="C2810" s="3" t="s">
        <v>5337</v>
      </c>
      <c r="D2810" s="7">
        <v>11.46</v>
      </c>
      <c r="E2810" s="5">
        <v>1996.1969782799999</v>
      </c>
      <c r="F2810" s="3" t="s">
        <v>4480</v>
      </c>
      <c r="G2810" s="3" t="s">
        <v>4491</v>
      </c>
      <c r="H2810" s="3" t="s">
        <v>4492</v>
      </c>
      <c r="I2810" s="3" t="s">
        <v>4493</v>
      </c>
      <c r="J2810" s="3" t="s">
        <v>4528</v>
      </c>
      <c r="K2810" s="6">
        <v>938082</v>
      </c>
      <c r="L2810" s="6">
        <v>1545937</v>
      </c>
      <c r="M2810" s="6">
        <v>356157</v>
      </c>
      <c r="N2810" s="6">
        <v>755152</v>
      </c>
      <c r="O2810" s="6">
        <v>321562</v>
      </c>
      <c r="P2810" s="6">
        <v>600784</v>
      </c>
      <c r="Q2810" s="6">
        <v>258742</v>
      </c>
      <c r="R2810" s="6">
        <v>489187</v>
      </c>
      <c r="S2810" s="6">
        <v>72975</v>
      </c>
      <c r="T2810" s="6">
        <v>137304</v>
      </c>
      <c r="U2810" s="6">
        <v>295838</v>
      </c>
      <c r="V2810" s="6">
        <v>295315</v>
      </c>
      <c r="W2810" s="6">
        <v>3542947</v>
      </c>
      <c r="X2810" s="6">
        <v>3502420</v>
      </c>
      <c r="Y2810" s="6" t="s">
        <v>4474</v>
      </c>
      <c r="Z2810" s="6" t="s">
        <v>4474</v>
      </c>
      <c r="AA2810" s="6" t="s">
        <v>4474</v>
      </c>
      <c r="AB2810" s="6" t="s">
        <v>4474</v>
      </c>
      <c r="AC2810" s="6">
        <v>174180507</v>
      </c>
      <c r="AD2810" s="6">
        <v>173766494</v>
      </c>
      <c r="AF2810">
        <f>Q2810/W2810</f>
        <v>7.3030163872053411E-2</v>
      </c>
      <c r="AG2810">
        <f>R2810/X2810</f>
        <v>0.13967114166776115</v>
      </c>
      <c r="AH2810">
        <f>U2810/W2810</f>
        <v>8.3500543474119143E-2</v>
      </c>
      <c r="AI2810">
        <f>V2810/X2810</f>
        <v>8.4317414816041478E-2</v>
      </c>
      <c r="AJ2810" t="e">
        <f>Y2810/AA2810</f>
        <v>#VALUE!</v>
      </c>
      <c r="AK2810" t="e">
        <f>Z2810/AB2810</f>
        <v>#VALUE!</v>
      </c>
      <c r="AL2810">
        <f>O2810/K2810</f>
        <v>0.34278666470521768</v>
      </c>
      <c r="AM2810">
        <f>P2810/L2810</f>
        <v>0.38862126981888656</v>
      </c>
      <c r="AN2810">
        <f>K2810/W2810</f>
        <v>0.26477449422754562</v>
      </c>
      <c r="AO2810">
        <f>L2810/X2810</f>
        <v>0.44139109529982129</v>
      </c>
      <c r="AP2810">
        <f>IF(OR(Q2810&lt;0, Q2810="NA"), 0, 1)</f>
        <v>1</v>
      </c>
      <c r="AQ2810">
        <f>IF(OR(S2810&lt;0, S2810="NA"), 0, 1)</f>
        <v>1</v>
      </c>
      <c r="AR2810">
        <f>IFERROR(IF((AF2810-AG2810)&gt;0,1,0),0)</f>
        <v>0</v>
      </c>
      <c r="AS2810">
        <f>IFERROR(IF((S2810-Q2810)&gt;0,1,0),0)</f>
        <v>0</v>
      </c>
      <c r="AT2810">
        <f>IFERROR(IF((AH2810-AI2810)&lt;0,1,0),0)</f>
        <v>1</v>
      </c>
      <c r="AU2810">
        <f>IFERROR(IF((AJ2810-AK2810)&gt;0,1,0),0)</f>
        <v>0</v>
      </c>
      <c r="AV2810">
        <f>IFERROR(IF((AL2810-AM2810)&gt;0,1,0),0)</f>
        <v>0</v>
      </c>
      <c r="AW2810">
        <f>IFERROR(IF((AN2810-AO2810)&gt;0,1,0),0)</f>
        <v>0</v>
      </c>
      <c r="AX2810">
        <f>IFERROR(IF((AC2810-AD2810)&lt;0,1,0),0)</f>
        <v>0</v>
      </c>
      <c r="AY2810">
        <f>SUM(AP2810:AX2810)</f>
        <v>3</v>
      </c>
    </row>
    <row r="2811" spans="1:51" x14ac:dyDescent="0.45">
      <c r="A2811" s="1" t="s">
        <v>1106</v>
      </c>
      <c r="B2811" s="2">
        <v>5224070</v>
      </c>
      <c r="C2811" s="3" t="s">
        <v>5338</v>
      </c>
      <c r="D2811" s="5">
        <v>7.56</v>
      </c>
      <c r="E2811" s="5">
        <v>295.65326700000003</v>
      </c>
      <c r="F2811" s="3" t="s">
        <v>4500</v>
      </c>
      <c r="G2811" s="3" t="s">
        <v>4501</v>
      </c>
      <c r="H2811" s="3" t="s">
        <v>4502</v>
      </c>
      <c r="I2811" s="3" t="s">
        <v>4538</v>
      </c>
      <c r="J2811" s="3" t="s">
        <v>4620</v>
      </c>
      <c r="K2811" s="6">
        <v>318458</v>
      </c>
      <c r="L2811" s="6">
        <v>318369</v>
      </c>
      <c r="M2811" s="6">
        <v>-58753</v>
      </c>
      <c r="N2811" s="6">
        <v>-61480</v>
      </c>
      <c r="O2811" s="6">
        <v>-60754</v>
      </c>
      <c r="P2811" s="6">
        <v>-63263</v>
      </c>
      <c r="Q2811" s="6">
        <v>-82943</v>
      </c>
      <c r="R2811" s="6">
        <v>-80595</v>
      </c>
      <c r="S2811" s="6">
        <v>-12526</v>
      </c>
      <c r="T2811" s="6">
        <v>-3150</v>
      </c>
      <c r="U2811" s="6">
        <v>115574</v>
      </c>
      <c r="V2811" s="6">
        <v>115211</v>
      </c>
      <c r="W2811" s="6">
        <v>190211</v>
      </c>
      <c r="X2811" s="6">
        <v>197757</v>
      </c>
      <c r="Y2811" s="6">
        <v>120473</v>
      </c>
      <c r="Z2811" s="6">
        <v>128829</v>
      </c>
      <c r="AA2811" s="6">
        <v>226220</v>
      </c>
      <c r="AB2811" s="6">
        <v>224620</v>
      </c>
      <c r="AC2811" s="6">
        <v>39105388</v>
      </c>
      <c r="AD2811" s="6">
        <v>36920000</v>
      </c>
      <c r="AF2811">
        <f>Q2811/W2811</f>
        <v>-0.43605785154381188</v>
      </c>
      <c r="AG2811">
        <f>R2811/X2811</f>
        <v>-0.40754562417512402</v>
      </c>
      <c r="AH2811">
        <f>U2811/W2811</f>
        <v>0.60760944424875529</v>
      </c>
      <c r="AI2811">
        <f>V2811/X2811</f>
        <v>0.58258873263651856</v>
      </c>
      <c r="AJ2811">
        <f>Y2811/AA2811</f>
        <v>0.53254796216072853</v>
      </c>
      <c r="AK2811">
        <f>Z2811/AB2811</f>
        <v>0.57354198201406825</v>
      </c>
      <c r="AL2811">
        <f>O2811/K2811</f>
        <v>-0.19077554968002061</v>
      </c>
      <c r="AM2811">
        <f>P2811/L2811</f>
        <v>-0.19870967336643958</v>
      </c>
      <c r="AN2811">
        <f>K2811/W2811</f>
        <v>1.6742354543112647</v>
      </c>
      <c r="AO2811">
        <f>L2811/X2811</f>
        <v>1.6099000288232528</v>
      </c>
      <c r="AP2811">
        <f>IF(OR(Q2811&lt;0, Q2811="NA"), 0, 1)</f>
        <v>0</v>
      </c>
      <c r="AQ2811">
        <f>IF(OR(S2811&lt;0, S2811="NA"), 0, 1)</f>
        <v>0</v>
      </c>
      <c r="AR2811">
        <f>IFERROR(IF((AF2811-AG2811)&gt;0,1,0),0)</f>
        <v>0</v>
      </c>
      <c r="AS2811">
        <f>IFERROR(IF((S2811-Q2811)&gt;0,1,0),0)</f>
        <v>1</v>
      </c>
      <c r="AT2811">
        <f>IFERROR(IF((AH2811-AI2811)&lt;0,1,0),0)</f>
        <v>0</v>
      </c>
      <c r="AU2811">
        <f>IFERROR(IF((AJ2811-AK2811)&gt;0,1,0),0)</f>
        <v>0</v>
      </c>
      <c r="AV2811">
        <f>IFERROR(IF((AL2811-AM2811)&gt;0,1,0),0)</f>
        <v>1</v>
      </c>
      <c r="AW2811">
        <f>IFERROR(IF((AN2811-AO2811)&gt;0,1,0),0)</f>
        <v>1</v>
      </c>
      <c r="AX2811">
        <f>IFERROR(IF((AC2811-AD2811)&lt;0,1,0),0)</f>
        <v>0</v>
      </c>
      <c r="AY2811">
        <f>SUM(AP2811:AX2811)</f>
        <v>3</v>
      </c>
    </row>
    <row r="2812" spans="1:51" x14ac:dyDescent="0.45">
      <c r="A2812" s="1" t="s">
        <v>1112</v>
      </c>
      <c r="B2812" s="2">
        <v>4980640</v>
      </c>
      <c r="C2812" s="3" t="s">
        <v>5337</v>
      </c>
      <c r="D2812" s="5">
        <v>23.89</v>
      </c>
      <c r="E2812" s="5">
        <v>1022.5990033099999</v>
      </c>
      <c r="F2812" s="3" t="s">
        <v>4654</v>
      </c>
      <c r="G2812" s="3" t="s">
        <v>4654</v>
      </c>
      <c r="H2812" s="3" t="s">
        <v>4655</v>
      </c>
      <c r="I2812" s="3" t="s">
        <v>4725</v>
      </c>
      <c r="J2812" s="3" t="s">
        <v>4752</v>
      </c>
      <c r="K2812" s="6">
        <v>498825.98599999998</v>
      </c>
      <c r="L2812" s="6">
        <v>560842.52300000004</v>
      </c>
      <c r="M2812" s="6">
        <v>329802.92099999997</v>
      </c>
      <c r="N2812" s="6">
        <v>392076.93099999998</v>
      </c>
      <c r="O2812" s="6">
        <v>267289.46000000002</v>
      </c>
      <c r="P2812" s="6">
        <v>328681.45299999998</v>
      </c>
      <c r="Q2812" s="6">
        <v>239929.856</v>
      </c>
      <c r="R2812" s="6">
        <v>307013.91600000003</v>
      </c>
      <c r="S2812" s="6">
        <v>323438.60499999998</v>
      </c>
      <c r="T2812" s="6">
        <v>366406.24300000002</v>
      </c>
      <c r="U2812" s="6">
        <v>525241.80500000005</v>
      </c>
      <c r="V2812" s="6">
        <v>538411.10900000005</v>
      </c>
      <c r="W2812" s="6">
        <v>1861241.7220000001</v>
      </c>
      <c r="X2812" s="6">
        <v>1911790.8970000001</v>
      </c>
      <c r="Y2812" s="6">
        <v>439523.848</v>
      </c>
      <c r="Z2812" s="6">
        <v>465546.696</v>
      </c>
      <c r="AA2812" s="6">
        <v>104038</v>
      </c>
      <c r="AB2812" s="6">
        <v>101231</v>
      </c>
      <c r="AC2812" s="6">
        <v>42804479</v>
      </c>
      <c r="AD2812" s="6">
        <v>42619448</v>
      </c>
      <c r="AF2812">
        <f>Q2812/W2812</f>
        <v>0.12890848790031584</v>
      </c>
      <c r="AG2812">
        <f>R2812/X2812</f>
        <v>0.16058969444920421</v>
      </c>
      <c r="AH2812">
        <f>U2812/W2812</f>
        <v>0.28219967282680547</v>
      </c>
      <c r="AI2812">
        <f>V2812/X2812</f>
        <v>0.28162656797083807</v>
      </c>
      <c r="AJ2812">
        <f>Y2812/AA2812</f>
        <v>4.2246472250523848</v>
      </c>
      <c r="AK2812">
        <f>Z2812/AB2812</f>
        <v>4.598855054281791</v>
      </c>
      <c r="AL2812">
        <f>O2812/K2812</f>
        <v>0.53583708046837808</v>
      </c>
      <c r="AM2812">
        <f>P2812/L2812</f>
        <v>0.5860494515320479</v>
      </c>
      <c r="AN2812">
        <f>K2812/W2812</f>
        <v>0.26800709445949117</v>
      </c>
      <c r="AO2812">
        <f>L2812/X2812</f>
        <v>0.2933597622418222</v>
      </c>
      <c r="AP2812">
        <f>IF(OR(Q2812&lt;0, Q2812="NA"), 0, 1)</f>
        <v>1</v>
      </c>
      <c r="AQ2812">
        <f>IF(OR(S2812&lt;0, S2812="NA"), 0, 1)</f>
        <v>1</v>
      </c>
      <c r="AR2812">
        <f>IFERROR(IF((AF2812-AG2812)&gt;0,1,0),0)</f>
        <v>0</v>
      </c>
      <c r="AS2812">
        <f>IFERROR(IF((S2812-Q2812)&gt;0,1,0),0)</f>
        <v>1</v>
      </c>
      <c r="AT2812">
        <f>IFERROR(IF((AH2812-AI2812)&lt;0,1,0),0)</f>
        <v>0</v>
      </c>
      <c r="AU2812">
        <f>IFERROR(IF((AJ2812-AK2812)&gt;0,1,0),0)</f>
        <v>0</v>
      </c>
      <c r="AV2812">
        <f>IFERROR(IF((AL2812-AM2812)&gt;0,1,0),0)</f>
        <v>0</v>
      </c>
      <c r="AW2812">
        <f>IFERROR(IF((AN2812-AO2812)&gt;0,1,0),0)</f>
        <v>0</v>
      </c>
      <c r="AX2812">
        <f>IFERROR(IF((AC2812-AD2812)&lt;0,1,0),0)</f>
        <v>0</v>
      </c>
      <c r="AY2812">
        <f>SUM(AP2812:AX2812)</f>
        <v>3</v>
      </c>
    </row>
    <row r="2813" spans="1:51" x14ac:dyDescent="0.45">
      <c r="A2813" s="1" t="s">
        <v>1120</v>
      </c>
      <c r="B2813" s="2">
        <v>4137375</v>
      </c>
      <c r="C2813" s="3" t="s">
        <v>5337</v>
      </c>
      <c r="D2813" s="5">
        <v>17.43</v>
      </c>
      <c r="E2813" s="5">
        <v>2918.3965643699999</v>
      </c>
      <c r="F2813" s="3" t="s">
        <v>4525</v>
      </c>
      <c r="G2813" s="3" t="s">
        <v>4526</v>
      </c>
      <c r="H2813" s="3" t="s">
        <v>4860</v>
      </c>
      <c r="I2813" s="3" t="s">
        <v>4860</v>
      </c>
      <c r="J2813" s="3" t="s">
        <v>4528</v>
      </c>
      <c r="K2813" s="6" t="s">
        <v>4474</v>
      </c>
      <c r="L2813" s="6" t="s">
        <v>4474</v>
      </c>
      <c r="M2813" s="6">
        <v>595533</v>
      </c>
      <c r="N2813" s="6">
        <v>598829</v>
      </c>
      <c r="O2813" s="6">
        <v>183914</v>
      </c>
      <c r="P2813" s="6">
        <v>162368</v>
      </c>
      <c r="Q2813" s="6">
        <v>-40806</v>
      </c>
      <c r="R2813" s="6">
        <v>-61571</v>
      </c>
      <c r="S2813" s="6">
        <v>429345</v>
      </c>
      <c r="T2813" s="6">
        <v>416129</v>
      </c>
      <c r="U2813" s="6">
        <v>4674753</v>
      </c>
      <c r="V2813" s="6">
        <v>4708049</v>
      </c>
      <c r="W2813" s="6">
        <v>9451764</v>
      </c>
      <c r="X2813" s="6">
        <v>9563654</v>
      </c>
      <c r="Y2813" s="6" t="s">
        <v>4474</v>
      </c>
      <c r="Z2813" s="6" t="s">
        <v>4474</v>
      </c>
      <c r="AA2813" s="6" t="s">
        <v>4474</v>
      </c>
      <c r="AB2813" s="6" t="s">
        <v>4474</v>
      </c>
      <c r="AC2813" s="6">
        <v>167418731</v>
      </c>
      <c r="AD2813" s="6">
        <v>167398611</v>
      </c>
      <c r="AF2813">
        <f>Q2813/W2813</f>
        <v>-4.3172893440843419E-3</v>
      </c>
      <c r="AG2813">
        <f>R2813/X2813</f>
        <v>-6.4380204469965145E-3</v>
      </c>
      <c r="AH2813">
        <f>U2813/W2813</f>
        <v>0.4945905335765895</v>
      </c>
      <c r="AI2813">
        <f>V2813/X2813</f>
        <v>0.49228558456840871</v>
      </c>
      <c r="AJ2813" t="e">
        <f>Y2813/AA2813</f>
        <v>#VALUE!</v>
      </c>
      <c r="AK2813" t="e">
        <f>Z2813/AB2813</f>
        <v>#VALUE!</v>
      </c>
      <c r="AL2813" t="e">
        <f>O2813/K2813</f>
        <v>#VALUE!</v>
      </c>
      <c r="AM2813" t="e">
        <f>P2813/L2813</f>
        <v>#VALUE!</v>
      </c>
      <c r="AN2813" t="e">
        <f>K2813/W2813</f>
        <v>#VALUE!</v>
      </c>
      <c r="AO2813" t="e">
        <f>L2813/X2813</f>
        <v>#VALUE!</v>
      </c>
      <c r="AP2813">
        <f>IF(OR(Q2813&lt;0, Q2813="NA"), 0, 1)</f>
        <v>0</v>
      </c>
      <c r="AQ2813">
        <f>IF(OR(S2813&lt;0, S2813="NA"), 0, 1)</f>
        <v>1</v>
      </c>
      <c r="AR2813">
        <f>IFERROR(IF((AF2813-AG2813)&gt;0,1,0),0)</f>
        <v>1</v>
      </c>
      <c r="AS2813">
        <f>IFERROR(IF((S2813-Q2813)&gt;0,1,0),0)</f>
        <v>1</v>
      </c>
      <c r="AT2813">
        <f>IFERROR(IF((AH2813-AI2813)&lt;0,1,0),0)</f>
        <v>0</v>
      </c>
      <c r="AU2813">
        <f>IFERROR(IF((AJ2813-AK2813)&gt;0,1,0),0)</f>
        <v>0</v>
      </c>
      <c r="AV2813">
        <f>IFERROR(IF((AL2813-AM2813)&gt;0,1,0),0)</f>
        <v>0</v>
      </c>
      <c r="AW2813">
        <f>IFERROR(IF((AN2813-AO2813)&gt;0,1,0),0)</f>
        <v>0</v>
      </c>
      <c r="AX2813">
        <f>IFERROR(IF((AC2813-AD2813)&lt;0,1,0),0)</f>
        <v>0</v>
      </c>
      <c r="AY2813">
        <f>SUM(AP2813:AX2813)</f>
        <v>3</v>
      </c>
    </row>
    <row r="2814" spans="1:51" x14ac:dyDescent="0.45">
      <c r="A2814" s="1" t="s">
        <v>1128</v>
      </c>
      <c r="B2814" s="2">
        <v>6566086</v>
      </c>
      <c r="C2814" s="3" t="s">
        <v>5337</v>
      </c>
      <c r="D2814" s="5">
        <v>24.56</v>
      </c>
      <c r="E2814" s="5">
        <v>2295.7762824800002</v>
      </c>
      <c r="F2814" s="3" t="s">
        <v>4475</v>
      </c>
      <c r="G2814" s="3" t="s">
        <v>4548</v>
      </c>
      <c r="H2814" s="3" t="s">
        <v>4810</v>
      </c>
      <c r="I2814" s="3" t="s">
        <v>4817</v>
      </c>
      <c r="J2814" s="3" t="s">
        <v>4818</v>
      </c>
      <c r="K2814" s="6">
        <v>4028851</v>
      </c>
      <c r="L2814" s="6">
        <v>3917374</v>
      </c>
      <c r="M2814" s="6">
        <v>423905</v>
      </c>
      <c r="N2814" s="6">
        <v>436477</v>
      </c>
      <c r="O2814" s="6">
        <v>414289</v>
      </c>
      <c r="P2814" s="6">
        <v>426339</v>
      </c>
      <c r="Q2814" s="6">
        <v>315039</v>
      </c>
      <c r="R2814" s="6">
        <v>322995</v>
      </c>
      <c r="S2814" s="6">
        <v>-343631</v>
      </c>
      <c r="T2814" s="6">
        <v>-51680</v>
      </c>
      <c r="U2814" s="6">
        <v>1456088</v>
      </c>
      <c r="V2814" s="6">
        <v>1185440</v>
      </c>
      <c r="W2814" s="6">
        <v>3324660</v>
      </c>
      <c r="X2814" s="6">
        <v>2985204</v>
      </c>
      <c r="Y2814" s="6">
        <v>2868721</v>
      </c>
      <c r="Z2814" s="6">
        <v>2528319</v>
      </c>
      <c r="AA2814" s="6">
        <v>355649</v>
      </c>
      <c r="AB2814" s="6">
        <v>362524</v>
      </c>
      <c r="AC2814" s="6">
        <v>93476233</v>
      </c>
      <c r="AD2814" s="6">
        <v>93656397</v>
      </c>
      <c r="AF2814">
        <f>Q2814/W2814</f>
        <v>9.475826099510927E-2</v>
      </c>
      <c r="AG2814">
        <f>R2814/X2814</f>
        <v>0.10819863567113001</v>
      </c>
      <c r="AH2814">
        <f>U2814/W2814</f>
        <v>0.43796598749947363</v>
      </c>
      <c r="AI2814">
        <f>V2814/X2814</f>
        <v>0.39710518946108875</v>
      </c>
      <c r="AJ2814">
        <f>Y2814/AA2814</f>
        <v>8.0661579253702378</v>
      </c>
      <c r="AK2814">
        <f>Z2814/AB2814</f>
        <v>6.9742113625580648</v>
      </c>
      <c r="AL2814">
        <f>O2814/K2814</f>
        <v>0.10283055888639217</v>
      </c>
      <c r="AM2814">
        <f>P2814/L2814</f>
        <v>0.1088328558876431</v>
      </c>
      <c r="AN2814">
        <f>K2814/W2814</f>
        <v>1.2118084255232113</v>
      </c>
      <c r="AO2814">
        <f>L2814/X2814</f>
        <v>1.3122634165035287</v>
      </c>
      <c r="AP2814">
        <f>IF(OR(Q2814&lt;0, Q2814="NA"), 0, 1)</f>
        <v>1</v>
      </c>
      <c r="AQ2814">
        <f>IF(OR(S2814&lt;0, S2814="NA"), 0, 1)</f>
        <v>0</v>
      </c>
      <c r="AR2814">
        <f>IFERROR(IF((AF2814-AG2814)&gt;0,1,0),0)</f>
        <v>0</v>
      </c>
      <c r="AS2814">
        <f>IFERROR(IF((S2814-Q2814)&gt;0,1,0),0)</f>
        <v>0</v>
      </c>
      <c r="AT2814">
        <f>IFERROR(IF((AH2814-AI2814)&lt;0,1,0),0)</f>
        <v>0</v>
      </c>
      <c r="AU2814">
        <f>IFERROR(IF((AJ2814-AK2814)&gt;0,1,0),0)</f>
        <v>1</v>
      </c>
      <c r="AV2814">
        <f>IFERROR(IF((AL2814-AM2814)&gt;0,1,0),0)</f>
        <v>0</v>
      </c>
      <c r="AW2814">
        <f>IFERROR(IF((AN2814-AO2814)&gt;0,1,0),0)</f>
        <v>0</v>
      </c>
      <c r="AX2814">
        <f>IFERROR(IF((AC2814-AD2814)&lt;0,1,0),0)</f>
        <v>1</v>
      </c>
      <c r="AY2814">
        <f>SUM(AP2814:AX2814)</f>
        <v>3</v>
      </c>
    </row>
    <row r="2815" spans="1:51" x14ac:dyDescent="0.45">
      <c r="A2815" s="1" t="s">
        <v>1132</v>
      </c>
      <c r="B2815" s="2">
        <v>117359862</v>
      </c>
      <c r="C2815" s="3" t="s">
        <v>5338</v>
      </c>
      <c r="D2815" s="7">
        <v>10.119999999999999</v>
      </c>
      <c r="E2815" s="5">
        <v>90.077107999999996</v>
      </c>
      <c r="F2815" s="3" t="s">
        <v>4480</v>
      </c>
      <c r="G2815" s="3" t="s">
        <v>4491</v>
      </c>
      <c r="H2815" s="3" t="s">
        <v>4492</v>
      </c>
      <c r="I2815" s="3" t="s">
        <v>4493</v>
      </c>
      <c r="J2815" s="3" t="s">
        <v>4494</v>
      </c>
      <c r="K2815" s="6" t="s">
        <v>4474</v>
      </c>
      <c r="L2815" s="6" t="s">
        <v>4474</v>
      </c>
      <c r="M2815" s="6" t="s">
        <v>4474</v>
      </c>
      <c r="N2815" s="6" t="s">
        <v>4474</v>
      </c>
      <c r="O2815" s="6">
        <v>-182.244</v>
      </c>
      <c r="P2815" s="6">
        <v>-55.548999999999999</v>
      </c>
      <c r="Q2815" s="6">
        <v>471.89800000000002</v>
      </c>
      <c r="R2815" s="6">
        <v>-55.548999999999999</v>
      </c>
      <c r="S2815" s="6">
        <v>-163.33099999999999</v>
      </c>
      <c r="T2815" s="6">
        <v>-268.815</v>
      </c>
      <c r="U2815" s="6" t="s">
        <v>4474</v>
      </c>
      <c r="V2815" s="6" t="s">
        <v>4474</v>
      </c>
      <c r="W2815" s="6">
        <v>70146.251000000004</v>
      </c>
      <c r="X2815" s="6">
        <v>227.02699999999999</v>
      </c>
      <c r="Y2815" s="6">
        <v>496.78699999999998</v>
      </c>
      <c r="Z2815" s="8">
        <v>4.601</v>
      </c>
      <c r="AA2815" s="6">
        <v>70</v>
      </c>
      <c r="AB2815" s="6">
        <v>285</v>
      </c>
      <c r="AC2815" s="6">
        <v>8900900</v>
      </c>
      <c r="AD2815" s="6">
        <v>1500000</v>
      </c>
      <c r="AF2815">
        <f>Q2815/W2815</f>
        <v>6.7273445590128548E-3</v>
      </c>
      <c r="AG2815">
        <f>R2815/X2815</f>
        <v>-0.24468014817620812</v>
      </c>
      <c r="AH2815" t="e">
        <f>U2815/W2815</f>
        <v>#VALUE!</v>
      </c>
      <c r="AI2815" t="e">
        <f>V2815/X2815</f>
        <v>#VALUE!</v>
      </c>
      <c r="AJ2815">
        <f>Y2815/AA2815</f>
        <v>7.0969571428571427</v>
      </c>
      <c r="AK2815">
        <f>Z2815/AB2815</f>
        <v>1.6143859649122808E-2</v>
      </c>
      <c r="AL2815" t="e">
        <f>O2815/K2815</f>
        <v>#VALUE!</v>
      </c>
      <c r="AM2815" t="e">
        <f>P2815/L2815</f>
        <v>#VALUE!</v>
      </c>
      <c r="AN2815" t="e">
        <f>K2815/W2815</f>
        <v>#VALUE!</v>
      </c>
      <c r="AO2815" t="e">
        <f>L2815/X2815</f>
        <v>#VALUE!</v>
      </c>
      <c r="AP2815">
        <f>IF(OR(Q2815&lt;0, Q2815="NA"), 0, 1)</f>
        <v>1</v>
      </c>
      <c r="AQ2815">
        <f>IF(OR(S2815&lt;0, S2815="NA"), 0, 1)</f>
        <v>0</v>
      </c>
      <c r="AR2815">
        <f>IFERROR(IF((AF2815-AG2815)&gt;0,1,0),0)</f>
        <v>1</v>
      </c>
      <c r="AS2815">
        <f>IFERROR(IF((S2815-Q2815)&gt;0,1,0),0)</f>
        <v>0</v>
      </c>
      <c r="AT2815">
        <f>IFERROR(IF((AH2815-AI2815)&lt;0,1,0),0)</f>
        <v>0</v>
      </c>
      <c r="AU2815">
        <f>IFERROR(IF((AJ2815-AK2815)&gt;0,1,0),0)</f>
        <v>1</v>
      </c>
      <c r="AV2815">
        <f>IFERROR(IF((AL2815-AM2815)&gt;0,1,0),0)</f>
        <v>0</v>
      </c>
      <c r="AW2815">
        <f>IFERROR(IF((AN2815-AO2815)&gt;0,1,0),0)</f>
        <v>0</v>
      </c>
      <c r="AX2815">
        <f>IFERROR(IF((AC2815-AD2815)&lt;0,1,0),0)</f>
        <v>0</v>
      </c>
      <c r="AY2815">
        <f>SUM(AP2815:AX2815)</f>
        <v>3</v>
      </c>
    </row>
    <row r="2816" spans="1:51" x14ac:dyDescent="0.45">
      <c r="A2816" s="1" t="s">
        <v>1135</v>
      </c>
      <c r="B2816" s="2">
        <v>5721408</v>
      </c>
      <c r="C2816" s="3" t="s">
        <v>5337</v>
      </c>
      <c r="D2816" s="7">
        <v>11.25</v>
      </c>
      <c r="E2816" s="5">
        <v>79.082628749999998</v>
      </c>
      <c r="F2816" s="3" t="s">
        <v>4480</v>
      </c>
      <c r="G2816" s="3" t="s">
        <v>4491</v>
      </c>
      <c r="H2816" s="3" t="s">
        <v>4492</v>
      </c>
      <c r="I2816" s="3" t="s">
        <v>4493</v>
      </c>
      <c r="J2816" s="3" t="s">
        <v>4494</v>
      </c>
      <c r="K2816" s="6">
        <v>2949.6289999999999</v>
      </c>
      <c r="L2816" s="6">
        <v>3066.681</v>
      </c>
      <c r="M2816" s="6" t="s">
        <v>4474</v>
      </c>
      <c r="N2816" s="6" t="s">
        <v>4474</v>
      </c>
      <c r="O2816" s="6">
        <v>2115.549</v>
      </c>
      <c r="P2816" s="6">
        <v>2183.9189999999999</v>
      </c>
      <c r="Q2816" s="6">
        <v>4230.5780000000004</v>
      </c>
      <c r="R2816" s="6">
        <v>2218.2829999999999</v>
      </c>
      <c r="S2816" s="6" t="s">
        <v>4474</v>
      </c>
      <c r="T2816" s="6" t="s">
        <v>4474</v>
      </c>
      <c r="U2816" s="6" t="s">
        <v>4474</v>
      </c>
      <c r="V2816" s="6" t="s">
        <v>4474</v>
      </c>
      <c r="W2816" s="6">
        <v>89473.456999999995</v>
      </c>
      <c r="X2816" s="6">
        <v>89473.456999999995</v>
      </c>
      <c r="Y2816" s="6">
        <v>5170.741</v>
      </c>
      <c r="Z2816" s="6">
        <v>5170.741</v>
      </c>
      <c r="AA2816" s="6">
        <v>3789</v>
      </c>
      <c r="AB2816" s="6">
        <v>3789</v>
      </c>
      <c r="AC2816" s="6">
        <v>7029567</v>
      </c>
      <c r="AD2816" s="6">
        <v>7029567</v>
      </c>
      <c r="AF2816">
        <f>Q2816/W2816</f>
        <v>4.7283050659370419E-2</v>
      </c>
      <c r="AG2816">
        <f>R2816/X2816</f>
        <v>2.4792637664598115E-2</v>
      </c>
      <c r="AH2816" t="e">
        <f>U2816/W2816</f>
        <v>#VALUE!</v>
      </c>
      <c r="AI2816" t="e">
        <f>V2816/X2816</f>
        <v>#VALUE!</v>
      </c>
      <c r="AJ2816">
        <f>Y2816/AA2816</f>
        <v>1.36467168118237</v>
      </c>
      <c r="AK2816">
        <f>Z2816/AB2816</f>
        <v>1.36467168118237</v>
      </c>
      <c r="AL2816">
        <f>O2816/K2816</f>
        <v>0.7172254544554586</v>
      </c>
      <c r="AM2816">
        <f>P2816/L2816</f>
        <v>0.71214417150006792</v>
      </c>
      <c r="AN2816">
        <f>K2816/W2816</f>
        <v>3.2966525480288528E-2</v>
      </c>
      <c r="AO2816">
        <f>L2816/X2816</f>
        <v>3.427475703772126E-2</v>
      </c>
      <c r="AP2816">
        <f>IF(OR(Q2816&lt;0, Q2816="NA"), 0, 1)</f>
        <v>1</v>
      </c>
      <c r="AQ2816">
        <f>IF(OR(S2816&lt;0, S2816="NA"), 0, 1)</f>
        <v>0</v>
      </c>
      <c r="AR2816">
        <f>IFERROR(IF((AF2816-AG2816)&gt;0,1,0),0)</f>
        <v>1</v>
      </c>
      <c r="AS2816">
        <f>IFERROR(IF((S2816-Q2816)&gt;0,1,0),0)</f>
        <v>0</v>
      </c>
      <c r="AT2816">
        <f>IFERROR(IF((AH2816-AI2816)&lt;0,1,0),0)</f>
        <v>0</v>
      </c>
      <c r="AU2816">
        <f>IFERROR(IF((AJ2816-AK2816)&gt;0,1,0),0)</f>
        <v>0</v>
      </c>
      <c r="AV2816">
        <f>IFERROR(IF((AL2816-AM2816)&gt;0,1,0),0)</f>
        <v>1</v>
      </c>
      <c r="AW2816">
        <f>IFERROR(IF((AN2816-AO2816)&gt;0,1,0),0)</f>
        <v>0</v>
      </c>
      <c r="AX2816">
        <f>IFERROR(IF((AC2816-AD2816)&lt;0,1,0),0)</f>
        <v>0</v>
      </c>
      <c r="AY2816">
        <f>SUM(AP2816:AX2816)</f>
        <v>3</v>
      </c>
    </row>
    <row r="2817" spans="1:51" x14ac:dyDescent="0.45">
      <c r="A2817" s="1" t="s">
        <v>1147</v>
      </c>
      <c r="B2817" s="2">
        <v>4295787</v>
      </c>
      <c r="C2817" s="3" t="s">
        <v>5337</v>
      </c>
      <c r="D2817" s="5">
        <v>191.89</v>
      </c>
      <c r="E2817" s="5">
        <v>5598.5567348499999</v>
      </c>
      <c r="F2817" s="3" t="s">
        <v>4485</v>
      </c>
      <c r="G2817" s="3" t="s">
        <v>4486</v>
      </c>
      <c r="H2817" s="3" t="s">
        <v>4588</v>
      </c>
      <c r="I2817" s="3" t="s">
        <v>4588</v>
      </c>
      <c r="J2817" s="3" t="s">
        <v>4941</v>
      </c>
      <c r="K2817" s="6">
        <v>4569944</v>
      </c>
      <c r="L2817" s="6">
        <v>4434047</v>
      </c>
      <c r="M2817" s="6">
        <v>522909</v>
      </c>
      <c r="N2817" s="6">
        <v>526865</v>
      </c>
      <c r="O2817" s="6">
        <v>333825</v>
      </c>
      <c r="P2817" s="6">
        <v>347261</v>
      </c>
      <c r="Q2817" s="6">
        <v>224161</v>
      </c>
      <c r="R2817" s="6">
        <v>238108</v>
      </c>
      <c r="S2817" s="6">
        <v>345966</v>
      </c>
      <c r="T2817" s="6">
        <v>242911</v>
      </c>
      <c r="U2817" s="6">
        <v>1092789</v>
      </c>
      <c r="V2817" s="6">
        <v>942368</v>
      </c>
      <c r="W2817" s="6">
        <v>3114695</v>
      </c>
      <c r="X2817" s="6">
        <v>2779395</v>
      </c>
      <c r="Y2817" s="6">
        <v>1896819</v>
      </c>
      <c r="Z2817" s="6">
        <v>1760665</v>
      </c>
      <c r="AA2817" s="6">
        <v>608475</v>
      </c>
      <c r="AB2817" s="6">
        <v>511103</v>
      </c>
      <c r="AC2817" s="6">
        <v>29175619</v>
      </c>
      <c r="AD2817" s="6">
        <v>29098029</v>
      </c>
      <c r="AF2817">
        <f>Q2817/W2817</f>
        <v>7.1968844461496234E-2</v>
      </c>
      <c r="AG2817">
        <f>R2817/X2817</f>
        <v>8.566900350615872E-2</v>
      </c>
      <c r="AH2817">
        <f>U2817/W2817</f>
        <v>0.35084944111702748</v>
      </c>
      <c r="AI2817">
        <f>V2817/X2817</f>
        <v>0.33905508213118324</v>
      </c>
      <c r="AJ2817">
        <f>Y2817/AA2817</f>
        <v>3.1173326759521753</v>
      </c>
      <c r="AK2817">
        <f>Z2817/AB2817</f>
        <v>3.4448340158441644</v>
      </c>
      <c r="AL2817">
        <f>O2817/K2817</f>
        <v>7.3047941068862116E-2</v>
      </c>
      <c r="AM2817">
        <f>P2817/L2817</f>
        <v>7.8316941611128621E-2</v>
      </c>
      <c r="AN2817">
        <f>K2817/W2817</f>
        <v>1.4672203859446913</v>
      </c>
      <c r="AO2817">
        <f>L2817/X2817</f>
        <v>1.5953281199685543</v>
      </c>
      <c r="AP2817">
        <f>IF(OR(Q2817&lt;0, Q2817="NA"), 0, 1)</f>
        <v>1</v>
      </c>
      <c r="AQ2817">
        <f>IF(OR(S2817&lt;0, S2817="NA"), 0, 1)</f>
        <v>1</v>
      </c>
      <c r="AR2817">
        <f>IFERROR(IF((AF2817-AG2817)&gt;0,1,0),0)</f>
        <v>0</v>
      </c>
      <c r="AS2817">
        <f>IFERROR(IF((S2817-Q2817)&gt;0,1,0),0)</f>
        <v>1</v>
      </c>
      <c r="AT2817">
        <f>IFERROR(IF((AH2817-AI2817)&lt;0,1,0),0)</f>
        <v>0</v>
      </c>
      <c r="AU2817">
        <f>IFERROR(IF((AJ2817-AK2817)&gt;0,1,0),0)</f>
        <v>0</v>
      </c>
      <c r="AV2817">
        <f>IFERROR(IF((AL2817-AM2817)&gt;0,1,0),0)</f>
        <v>0</v>
      </c>
      <c r="AW2817">
        <f>IFERROR(IF((AN2817-AO2817)&gt;0,1,0),0)</f>
        <v>0</v>
      </c>
      <c r="AX2817">
        <f>IFERROR(IF((AC2817-AD2817)&lt;0,1,0),0)</f>
        <v>0</v>
      </c>
      <c r="AY2817">
        <f>SUM(AP2817:AX2817)</f>
        <v>3</v>
      </c>
    </row>
    <row r="2818" spans="1:51" x14ac:dyDescent="0.45">
      <c r="A2818" s="1" t="s">
        <v>1189</v>
      </c>
      <c r="B2818" s="2">
        <v>4002078</v>
      </c>
      <c r="C2818" s="3" t="s">
        <v>5336</v>
      </c>
      <c r="D2818" s="5">
        <v>24.58</v>
      </c>
      <c r="E2818" s="5">
        <v>742.36523374000001</v>
      </c>
      <c r="F2818" s="3" t="s">
        <v>4480</v>
      </c>
      <c r="G2818" s="3" t="s">
        <v>4481</v>
      </c>
      <c r="H2818" s="3" t="s">
        <v>4481</v>
      </c>
      <c r="I2818" s="3" t="s">
        <v>4482</v>
      </c>
      <c r="J2818" s="3" t="s">
        <v>4786</v>
      </c>
      <c r="K2818" s="6">
        <v>308627</v>
      </c>
      <c r="L2818" s="6">
        <v>309652</v>
      </c>
      <c r="M2818" s="6" t="s">
        <v>4474</v>
      </c>
      <c r="N2818" s="6" t="s">
        <v>4474</v>
      </c>
      <c r="O2818" s="6" t="s">
        <v>4474</v>
      </c>
      <c r="P2818" s="6">
        <v>370538</v>
      </c>
      <c r="Q2818" s="6">
        <v>-47035</v>
      </c>
      <c r="R2818" s="6">
        <v>-42100</v>
      </c>
      <c r="S2818" s="6">
        <v>170339</v>
      </c>
      <c r="T2818" s="6">
        <v>162170</v>
      </c>
      <c r="U2818" s="6">
        <v>75812</v>
      </c>
      <c r="V2818" s="6" t="s">
        <v>4474</v>
      </c>
      <c r="W2818" s="6">
        <v>11129508</v>
      </c>
      <c r="X2818" s="6">
        <v>11285052</v>
      </c>
      <c r="Y2818" s="6" t="s">
        <v>4474</v>
      </c>
      <c r="Z2818" s="6" t="s">
        <v>4474</v>
      </c>
      <c r="AA2818" s="6" t="s">
        <v>4474</v>
      </c>
      <c r="AB2818" s="6" t="s">
        <v>4474</v>
      </c>
      <c r="AC2818" s="6">
        <v>30202003</v>
      </c>
      <c r="AD2818" s="6">
        <v>30173200</v>
      </c>
      <c r="AF2818">
        <f>Q2818/W2818</f>
        <v>-4.2261526744937867E-3</v>
      </c>
      <c r="AG2818">
        <f>R2818/X2818</f>
        <v>-3.7305986715878668E-3</v>
      </c>
      <c r="AH2818">
        <f>U2818/W2818</f>
        <v>6.8118015639145957E-3</v>
      </c>
      <c r="AI2818" t="e">
        <f>V2818/X2818</f>
        <v>#VALUE!</v>
      </c>
      <c r="AJ2818" t="e">
        <f>Y2818/AA2818</f>
        <v>#VALUE!</v>
      </c>
      <c r="AK2818" t="e">
        <f>Z2818/AB2818</f>
        <v>#VALUE!</v>
      </c>
      <c r="AL2818" t="e">
        <f>O2818/K2818</f>
        <v>#VALUE!</v>
      </c>
      <c r="AM2818">
        <f>P2818/L2818</f>
        <v>1.1966271814811467</v>
      </c>
      <c r="AN2818">
        <f>K2818/W2818</f>
        <v>2.7730516029998809E-2</v>
      </c>
      <c r="AO2818">
        <f>L2818/X2818</f>
        <v>2.7439129212696582E-2</v>
      </c>
      <c r="AP2818">
        <f>IF(OR(Q2818&lt;0, Q2818="NA"), 0, 1)</f>
        <v>0</v>
      </c>
      <c r="AQ2818">
        <f>IF(OR(S2818&lt;0, S2818="NA"), 0, 1)</f>
        <v>1</v>
      </c>
      <c r="AR2818">
        <f>IFERROR(IF((AF2818-AG2818)&gt;0,1,0),0)</f>
        <v>0</v>
      </c>
      <c r="AS2818">
        <f>IFERROR(IF((S2818-Q2818)&gt;0,1,0),0)</f>
        <v>1</v>
      </c>
      <c r="AT2818">
        <f>IFERROR(IF((AH2818-AI2818)&lt;0,1,0),0)</f>
        <v>0</v>
      </c>
      <c r="AU2818">
        <f>IFERROR(IF((AJ2818-AK2818)&gt;0,1,0),0)</f>
        <v>0</v>
      </c>
      <c r="AV2818">
        <f>IFERROR(IF((AL2818-AM2818)&gt;0,1,0),0)</f>
        <v>0</v>
      </c>
      <c r="AW2818">
        <f>IFERROR(IF((AN2818-AO2818)&gt;0,1,0),0)</f>
        <v>1</v>
      </c>
      <c r="AX2818">
        <f>IFERROR(IF((AC2818-AD2818)&lt;0,1,0),0)</f>
        <v>0</v>
      </c>
      <c r="AY2818">
        <f>SUM(AP2818:AX2818)</f>
        <v>3</v>
      </c>
    </row>
    <row r="2819" spans="1:51" x14ac:dyDescent="0.45">
      <c r="A2819" s="1" t="s">
        <v>1191</v>
      </c>
      <c r="B2819" s="2">
        <v>4543871</v>
      </c>
      <c r="C2819" s="3" t="s">
        <v>5337</v>
      </c>
      <c r="D2819" s="7">
        <v>8.7899999999999991</v>
      </c>
      <c r="E2819" s="5">
        <v>859.49113997999996</v>
      </c>
      <c r="F2819" s="3" t="s">
        <v>4480</v>
      </c>
      <c r="G2819" s="3" t="s">
        <v>4491</v>
      </c>
      <c r="H2819" s="3" t="s">
        <v>4492</v>
      </c>
      <c r="I2819" s="3" t="s">
        <v>4493</v>
      </c>
      <c r="J2819" s="3" t="s">
        <v>4494</v>
      </c>
      <c r="K2819" s="6">
        <v>169610.48199999999</v>
      </c>
      <c r="L2819" s="6">
        <v>158506.64600000001</v>
      </c>
      <c r="M2819" s="6" t="s">
        <v>4474</v>
      </c>
      <c r="N2819" s="6" t="s">
        <v>4474</v>
      </c>
      <c r="O2819" s="6">
        <v>121495.36500000001</v>
      </c>
      <c r="P2819" s="6">
        <v>113664.931</v>
      </c>
      <c r="Q2819" s="6">
        <v>65214.067000000003</v>
      </c>
      <c r="R2819" s="6">
        <v>122707.196</v>
      </c>
      <c r="S2819" s="6">
        <v>-280113.12699999998</v>
      </c>
      <c r="T2819" s="6">
        <v>-222171.78700000001</v>
      </c>
      <c r="U2819" s="6">
        <v>271991.67599999998</v>
      </c>
      <c r="V2819" s="6">
        <v>260866.66200000001</v>
      </c>
      <c r="W2819" s="6">
        <v>1282529.669</v>
      </c>
      <c r="X2819" s="6">
        <v>1211117.05</v>
      </c>
      <c r="Y2819" s="6">
        <v>68146.698999999993</v>
      </c>
      <c r="Z2819" s="6">
        <v>142555.75399999999</v>
      </c>
      <c r="AA2819" s="6">
        <v>30006</v>
      </c>
      <c r="AB2819" s="6">
        <v>47884</v>
      </c>
      <c r="AC2819" s="6">
        <v>105932755</v>
      </c>
      <c r="AD2819" s="6">
        <v>97780562</v>
      </c>
      <c r="AF2819">
        <f>Q2819/W2819</f>
        <v>5.0847998745204862E-2</v>
      </c>
      <c r="AG2819">
        <f>R2819/X2819</f>
        <v>0.10131737142995385</v>
      </c>
      <c r="AH2819">
        <f>U2819/W2819</f>
        <v>0.21207437346231089</v>
      </c>
      <c r="AI2819">
        <f>V2819/X2819</f>
        <v>0.21539343534136524</v>
      </c>
      <c r="AJ2819">
        <f>Y2819/AA2819</f>
        <v>2.2711024128507629</v>
      </c>
      <c r="AK2819">
        <f>Z2819/AB2819</f>
        <v>2.9771062150196306</v>
      </c>
      <c r="AL2819">
        <f>O2819/K2819</f>
        <v>0.71631990881318297</v>
      </c>
      <c r="AM2819">
        <f>P2819/L2819</f>
        <v>0.71709883382429274</v>
      </c>
      <c r="AN2819">
        <f>K2819/W2819</f>
        <v>0.13224682913748639</v>
      </c>
      <c r="AO2819">
        <f>L2819/X2819</f>
        <v>0.13087640538129655</v>
      </c>
      <c r="AP2819">
        <f>IF(OR(Q2819&lt;0, Q2819="NA"), 0, 1)</f>
        <v>1</v>
      </c>
      <c r="AQ2819">
        <f>IF(OR(S2819&lt;0, S2819="NA"), 0, 1)</f>
        <v>0</v>
      </c>
      <c r="AR2819">
        <f>IFERROR(IF((AF2819-AG2819)&gt;0,1,0),0)</f>
        <v>0</v>
      </c>
      <c r="AS2819">
        <f>IFERROR(IF((S2819-Q2819)&gt;0,1,0),0)</f>
        <v>0</v>
      </c>
      <c r="AT2819">
        <f>IFERROR(IF((AH2819-AI2819)&lt;0,1,0),0)</f>
        <v>1</v>
      </c>
      <c r="AU2819">
        <f>IFERROR(IF((AJ2819-AK2819)&gt;0,1,0),0)</f>
        <v>0</v>
      </c>
      <c r="AV2819">
        <f>IFERROR(IF((AL2819-AM2819)&gt;0,1,0),0)</f>
        <v>0</v>
      </c>
      <c r="AW2819">
        <f>IFERROR(IF((AN2819-AO2819)&gt;0,1,0),0)</f>
        <v>1</v>
      </c>
      <c r="AX2819">
        <f>IFERROR(IF((AC2819-AD2819)&lt;0,1,0),0)</f>
        <v>0</v>
      </c>
      <c r="AY2819">
        <f>SUM(AP2819:AX2819)</f>
        <v>3</v>
      </c>
    </row>
    <row r="2820" spans="1:51" x14ac:dyDescent="0.45">
      <c r="A2820" s="1" t="s">
        <v>1207</v>
      </c>
      <c r="B2820" s="2">
        <v>5721174</v>
      </c>
      <c r="C2820" s="3" t="s">
        <v>5337</v>
      </c>
      <c r="D2820" s="7">
        <v>6.2649999999999997</v>
      </c>
      <c r="E2820" s="5">
        <v>111.89639587000001</v>
      </c>
      <c r="F2820" s="3" t="s">
        <v>4480</v>
      </c>
      <c r="G2820" s="3" t="s">
        <v>4491</v>
      </c>
      <c r="H2820" s="3" t="s">
        <v>4492</v>
      </c>
      <c r="I2820" s="3" t="s">
        <v>4493</v>
      </c>
      <c r="J2820" s="3" t="s">
        <v>4494</v>
      </c>
      <c r="K2820" s="6">
        <v>16440.939999999999</v>
      </c>
      <c r="L2820" s="6">
        <v>16659.087</v>
      </c>
      <c r="M2820" s="6" t="s">
        <v>4474</v>
      </c>
      <c r="N2820" s="6" t="s">
        <v>4474</v>
      </c>
      <c r="O2820" s="6">
        <v>14381.446</v>
      </c>
      <c r="P2820" s="6">
        <v>14630.89</v>
      </c>
      <c r="Q2820" s="6">
        <v>14558.950999999999</v>
      </c>
      <c r="R2820" s="6">
        <v>16524.705999999998</v>
      </c>
      <c r="S2820" s="6">
        <v>22993.421999999999</v>
      </c>
      <c r="T2820" s="6">
        <v>21973.530999999999</v>
      </c>
      <c r="U2820" s="6" t="s">
        <v>4474</v>
      </c>
      <c r="V2820" s="6" t="s">
        <v>4474</v>
      </c>
      <c r="W2820" s="6">
        <v>170110.74</v>
      </c>
      <c r="X2820" s="6">
        <v>170110.74</v>
      </c>
      <c r="Y2820" s="6">
        <v>6685.4610000000002</v>
      </c>
      <c r="Z2820" s="6">
        <v>6685.4610000000002</v>
      </c>
      <c r="AA2820" s="6">
        <v>25347</v>
      </c>
      <c r="AB2820" s="6">
        <v>25347</v>
      </c>
      <c r="AC2820" s="6">
        <v>17395473</v>
      </c>
      <c r="AD2820" s="6">
        <v>17395473</v>
      </c>
      <c r="AF2820">
        <f>Q2820/W2820</f>
        <v>8.5585137070122677E-2</v>
      </c>
      <c r="AG2820">
        <f>R2820/X2820</f>
        <v>9.7140874232867366E-2</v>
      </c>
      <c r="AH2820" t="e">
        <f>U2820/W2820</f>
        <v>#VALUE!</v>
      </c>
      <c r="AI2820" t="e">
        <f>V2820/X2820</f>
        <v>#VALUE!</v>
      </c>
      <c r="AJ2820">
        <f>Y2820/AA2820</f>
        <v>0.26375748609302879</v>
      </c>
      <c r="AK2820">
        <f>Z2820/AB2820</f>
        <v>0.26375748609302879</v>
      </c>
      <c r="AL2820">
        <f>O2820/K2820</f>
        <v>0.87473380475812212</v>
      </c>
      <c r="AM2820">
        <f>P2820/L2820</f>
        <v>0.8782528118137567</v>
      </c>
      <c r="AN2820">
        <f>K2820/W2820</f>
        <v>9.6648453824843744E-2</v>
      </c>
      <c r="AO2820">
        <f>L2820/X2820</f>
        <v>9.7930836112993219E-2</v>
      </c>
      <c r="AP2820">
        <f>IF(OR(Q2820&lt;0, Q2820="NA"), 0, 1)</f>
        <v>1</v>
      </c>
      <c r="AQ2820">
        <f>IF(OR(S2820&lt;0, S2820="NA"), 0, 1)</f>
        <v>1</v>
      </c>
      <c r="AR2820">
        <f>IFERROR(IF((AF2820-AG2820)&gt;0,1,0),0)</f>
        <v>0</v>
      </c>
      <c r="AS2820">
        <f>IFERROR(IF((S2820-Q2820)&gt;0,1,0),0)</f>
        <v>1</v>
      </c>
      <c r="AT2820">
        <f>IFERROR(IF((AH2820-AI2820)&lt;0,1,0),0)</f>
        <v>0</v>
      </c>
      <c r="AU2820">
        <f>IFERROR(IF((AJ2820-AK2820)&gt;0,1,0),0)</f>
        <v>0</v>
      </c>
      <c r="AV2820">
        <f>IFERROR(IF((AL2820-AM2820)&gt;0,1,0),0)</f>
        <v>0</v>
      </c>
      <c r="AW2820">
        <f>IFERROR(IF((AN2820-AO2820)&gt;0,1,0),0)</f>
        <v>0</v>
      </c>
      <c r="AX2820">
        <f>IFERROR(IF((AC2820-AD2820)&lt;0,1,0),0)</f>
        <v>0</v>
      </c>
      <c r="AY2820">
        <f>SUM(AP2820:AX2820)</f>
        <v>3</v>
      </c>
    </row>
    <row r="2821" spans="1:51" x14ac:dyDescent="0.45">
      <c r="A2821" s="1" t="s">
        <v>1208</v>
      </c>
      <c r="B2821" s="2">
        <v>5721950</v>
      </c>
      <c r="C2821" s="3" t="s">
        <v>5337</v>
      </c>
      <c r="D2821" s="7">
        <v>10.994999999999999</v>
      </c>
      <c r="E2821" s="5">
        <v>147.85772538000001</v>
      </c>
      <c r="F2821" s="3" t="s">
        <v>4480</v>
      </c>
      <c r="G2821" s="3" t="s">
        <v>4491</v>
      </c>
      <c r="H2821" s="3" t="s">
        <v>4492</v>
      </c>
      <c r="I2821" s="3" t="s">
        <v>4493</v>
      </c>
      <c r="J2821" s="3" t="s">
        <v>4494</v>
      </c>
      <c r="K2821" s="6">
        <v>14612.625</v>
      </c>
      <c r="L2821" s="6">
        <v>14797.136</v>
      </c>
      <c r="M2821" s="6" t="s">
        <v>4474</v>
      </c>
      <c r="N2821" s="6" t="s">
        <v>4474</v>
      </c>
      <c r="O2821" s="6">
        <v>12315.127</v>
      </c>
      <c r="P2821" s="6">
        <v>12570.172</v>
      </c>
      <c r="Q2821" s="6">
        <v>21895.717000000001</v>
      </c>
      <c r="R2821" s="6">
        <v>19606.588</v>
      </c>
      <c r="S2821" s="6">
        <v>2795.3809999999999</v>
      </c>
      <c r="T2821" s="6">
        <v>1170.932</v>
      </c>
      <c r="U2821" s="6" t="s">
        <v>4474</v>
      </c>
      <c r="V2821" s="6" t="s">
        <v>4474</v>
      </c>
      <c r="W2821" s="6">
        <v>200477.50099999999</v>
      </c>
      <c r="X2821" s="6">
        <v>200477.50099999999</v>
      </c>
      <c r="Y2821" s="6">
        <v>9628.34</v>
      </c>
      <c r="Z2821" s="6">
        <v>9628.34</v>
      </c>
      <c r="AA2821" s="6">
        <v>50141</v>
      </c>
      <c r="AB2821" s="6">
        <v>50141</v>
      </c>
      <c r="AC2821" s="6">
        <v>13447724</v>
      </c>
      <c r="AD2821" s="6">
        <v>13447724</v>
      </c>
      <c r="AF2821">
        <f>Q2821/W2821</f>
        <v>0.10921782689220573</v>
      </c>
      <c r="AG2821">
        <f>R2821/X2821</f>
        <v>9.7799443340028464E-2</v>
      </c>
      <c r="AH2821" t="e">
        <f>U2821/W2821</f>
        <v>#VALUE!</v>
      </c>
      <c r="AI2821" t="e">
        <f>V2821/X2821</f>
        <v>#VALUE!</v>
      </c>
      <c r="AJ2821">
        <f>Y2821/AA2821</f>
        <v>0.19202528868590574</v>
      </c>
      <c r="AK2821">
        <f>Z2821/AB2821</f>
        <v>0.19202528868590574</v>
      </c>
      <c r="AL2821">
        <f>O2821/K2821</f>
        <v>0.84277308149630892</v>
      </c>
      <c r="AM2821">
        <f>P2821/L2821</f>
        <v>0.84950033574064598</v>
      </c>
      <c r="AN2821">
        <f>K2821/W2821</f>
        <v>7.2889101904756892E-2</v>
      </c>
      <c r="AO2821">
        <f>L2821/X2821</f>
        <v>7.3809459546285955E-2</v>
      </c>
      <c r="AP2821">
        <f>IF(OR(Q2821&lt;0, Q2821="NA"), 0, 1)</f>
        <v>1</v>
      </c>
      <c r="AQ2821">
        <f>IF(OR(S2821&lt;0, S2821="NA"), 0, 1)</f>
        <v>1</v>
      </c>
      <c r="AR2821">
        <f>IFERROR(IF((AF2821-AG2821)&gt;0,1,0),0)</f>
        <v>1</v>
      </c>
      <c r="AS2821">
        <f>IFERROR(IF((S2821-Q2821)&gt;0,1,0),0)</f>
        <v>0</v>
      </c>
      <c r="AT2821">
        <f>IFERROR(IF((AH2821-AI2821)&lt;0,1,0),0)</f>
        <v>0</v>
      </c>
      <c r="AU2821">
        <f>IFERROR(IF((AJ2821-AK2821)&gt;0,1,0),0)</f>
        <v>0</v>
      </c>
      <c r="AV2821">
        <f>IFERROR(IF((AL2821-AM2821)&gt;0,1,0),0)</f>
        <v>0</v>
      </c>
      <c r="AW2821">
        <f>IFERROR(IF((AN2821-AO2821)&gt;0,1,0),0)</f>
        <v>0</v>
      </c>
      <c r="AX2821">
        <f>IFERROR(IF((AC2821-AD2821)&lt;0,1,0),0)</f>
        <v>0</v>
      </c>
      <c r="AY2821">
        <f>SUM(AP2821:AX2821)</f>
        <v>3</v>
      </c>
    </row>
    <row r="2822" spans="1:51" x14ac:dyDescent="0.45">
      <c r="A2822" s="1" t="s">
        <v>1209</v>
      </c>
      <c r="B2822" s="2">
        <v>5721599</v>
      </c>
      <c r="C2822" s="3" t="s">
        <v>5337</v>
      </c>
      <c r="D2822" s="5">
        <v>24.58</v>
      </c>
      <c r="E2822" s="5">
        <v>1832.26158156</v>
      </c>
      <c r="F2822" s="3" t="s">
        <v>4480</v>
      </c>
      <c r="G2822" s="3" t="s">
        <v>4491</v>
      </c>
      <c r="H2822" s="3" t="s">
        <v>4492</v>
      </c>
      <c r="I2822" s="3" t="s">
        <v>4493</v>
      </c>
      <c r="J2822" s="3"/>
      <c r="K2822" s="6">
        <v>69404.301999999996</v>
      </c>
      <c r="L2822" s="6">
        <v>74364.221000000005</v>
      </c>
      <c r="M2822" s="6" t="s">
        <v>4474</v>
      </c>
      <c r="N2822" s="6" t="s">
        <v>4474</v>
      </c>
      <c r="O2822" s="6">
        <v>48368.455000000002</v>
      </c>
      <c r="P2822" s="6">
        <v>53780.675999999999</v>
      </c>
      <c r="Q2822" s="6">
        <v>493849.49</v>
      </c>
      <c r="R2822" s="6">
        <v>382504.24200000003</v>
      </c>
      <c r="S2822" s="6">
        <v>141502.75899999999</v>
      </c>
      <c r="T2822" s="6">
        <v>137530.62599999999</v>
      </c>
      <c r="U2822" s="6">
        <v>447000</v>
      </c>
      <c r="V2822" s="6">
        <v>447000</v>
      </c>
      <c r="W2822" s="6">
        <v>2412411.2089999998</v>
      </c>
      <c r="X2822" s="6">
        <v>2412411.2089999998</v>
      </c>
      <c r="Y2822" s="6">
        <v>7824.2139999999999</v>
      </c>
      <c r="Z2822" s="6">
        <v>7824.2139999999999</v>
      </c>
      <c r="AA2822" s="6">
        <v>4749</v>
      </c>
      <c r="AB2822" s="6">
        <v>4749</v>
      </c>
      <c r="AC2822" s="6">
        <v>74542782</v>
      </c>
      <c r="AD2822" s="6">
        <v>74542782</v>
      </c>
      <c r="AF2822">
        <f>Q2822/W2822</f>
        <v>0.20471198614796357</v>
      </c>
      <c r="AG2822">
        <f>R2822/X2822</f>
        <v>0.15855681675370631</v>
      </c>
      <c r="AH2822">
        <f>U2822/W2822</f>
        <v>0.18529179367612533</v>
      </c>
      <c r="AI2822">
        <f>V2822/X2822</f>
        <v>0.18529179367612533</v>
      </c>
      <c r="AJ2822">
        <f>Y2822/AA2822</f>
        <v>1.6475497999578859</v>
      </c>
      <c r="AK2822">
        <f>Z2822/AB2822</f>
        <v>1.6475497999578859</v>
      </c>
      <c r="AL2822">
        <f>O2822/K2822</f>
        <v>0.69690860085301343</v>
      </c>
      <c r="AM2822">
        <f>P2822/L2822</f>
        <v>0.72320633870420015</v>
      </c>
      <c r="AN2822">
        <f>K2822/W2822</f>
        <v>2.8769681446128615E-2</v>
      </c>
      <c r="AO2822">
        <f>L2822/X2822</f>
        <v>3.0825682090420106E-2</v>
      </c>
      <c r="AP2822">
        <f>IF(OR(Q2822&lt;0, Q2822="NA"), 0, 1)</f>
        <v>1</v>
      </c>
      <c r="AQ2822">
        <f>IF(OR(S2822&lt;0, S2822="NA"), 0, 1)</f>
        <v>1</v>
      </c>
      <c r="AR2822">
        <f>IFERROR(IF((AF2822-AG2822)&gt;0,1,0),0)</f>
        <v>1</v>
      </c>
      <c r="AS2822">
        <f>IFERROR(IF((S2822-Q2822)&gt;0,1,0),0)</f>
        <v>0</v>
      </c>
      <c r="AT2822">
        <f>IFERROR(IF((AH2822-AI2822)&lt;0,1,0),0)</f>
        <v>0</v>
      </c>
      <c r="AU2822">
        <f>IFERROR(IF((AJ2822-AK2822)&gt;0,1,0),0)</f>
        <v>0</v>
      </c>
      <c r="AV2822">
        <f>IFERROR(IF((AL2822-AM2822)&gt;0,1,0),0)</f>
        <v>0</v>
      </c>
      <c r="AW2822">
        <f>IFERROR(IF((AN2822-AO2822)&gt;0,1,0),0)</f>
        <v>0</v>
      </c>
      <c r="AX2822">
        <f>IFERROR(IF((AC2822-AD2822)&lt;0,1,0),0)</f>
        <v>0</v>
      </c>
      <c r="AY2822">
        <f>SUM(AP2822:AX2822)</f>
        <v>3</v>
      </c>
    </row>
    <row r="2823" spans="1:51" x14ac:dyDescent="0.45">
      <c r="A2823" s="1" t="s">
        <v>1210</v>
      </c>
      <c r="B2823" s="2">
        <v>5721756</v>
      </c>
      <c r="C2823" s="3" t="s">
        <v>5337</v>
      </c>
      <c r="D2823" s="5">
        <v>18.95</v>
      </c>
      <c r="E2823" s="5">
        <v>1448.8972162</v>
      </c>
      <c r="F2823" s="3" t="s">
        <v>4480</v>
      </c>
      <c r="G2823" s="3" t="s">
        <v>4491</v>
      </c>
      <c r="H2823" s="3" t="s">
        <v>4492</v>
      </c>
      <c r="I2823" s="3" t="s">
        <v>4493</v>
      </c>
      <c r="J2823" s="3" t="s">
        <v>4553</v>
      </c>
      <c r="K2823" s="6">
        <v>77331.342000000004</v>
      </c>
      <c r="L2823" s="6">
        <v>95273.956000000006</v>
      </c>
      <c r="M2823" s="6" t="s">
        <v>4474</v>
      </c>
      <c r="N2823" s="6" t="s">
        <v>4474</v>
      </c>
      <c r="O2823" s="6">
        <v>59759.737000000001</v>
      </c>
      <c r="P2823" s="6">
        <v>78200.513999999996</v>
      </c>
      <c r="Q2823" s="6">
        <v>391451.75400000002</v>
      </c>
      <c r="R2823" s="6">
        <v>315581.50199999998</v>
      </c>
      <c r="S2823" s="6">
        <v>110340.084</v>
      </c>
      <c r="T2823" s="6">
        <v>103076.766</v>
      </c>
      <c r="U2823" s="6">
        <v>370000</v>
      </c>
      <c r="V2823" s="6">
        <v>370000</v>
      </c>
      <c r="W2823" s="6">
        <v>1940222.7649999999</v>
      </c>
      <c r="X2823" s="6">
        <v>1940222.7649999999</v>
      </c>
      <c r="Y2823" s="6">
        <v>16043.814</v>
      </c>
      <c r="Z2823" s="6">
        <v>16043.814</v>
      </c>
      <c r="AA2823" s="6">
        <v>4381</v>
      </c>
      <c r="AB2823" s="6">
        <v>4381</v>
      </c>
      <c r="AC2823" s="6">
        <v>76321908</v>
      </c>
      <c r="AD2823" s="6">
        <v>76321908</v>
      </c>
      <c r="AF2823">
        <f>Q2823/W2823</f>
        <v>0.20175608752843391</v>
      </c>
      <c r="AG2823">
        <f>R2823/X2823</f>
        <v>0.16265220040339026</v>
      </c>
      <c r="AH2823">
        <f>U2823/W2823</f>
        <v>0.19069975194317443</v>
      </c>
      <c r="AI2823">
        <f>V2823/X2823</f>
        <v>0.19069975194317443</v>
      </c>
      <c r="AJ2823">
        <f>Y2823/AA2823</f>
        <v>3.6621351289659896</v>
      </c>
      <c r="AK2823">
        <f>Z2823/AB2823</f>
        <v>3.6621351289659896</v>
      </c>
      <c r="AL2823">
        <f>O2823/K2823</f>
        <v>0.77277511878689498</v>
      </c>
      <c r="AM2823">
        <f>P2823/L2823</f>
        <v>0.82079633598923918</v>
      </c>
      <c r="AN2823">
        <f>K2823/W2823</f>
        <v>3.9856939829277807E-2</v>
      </c>
      <c r="AO2823">
        <f>L2823/X2823</f>
        <v>4.9104648042824099E-2</v>
      </c>
      <c r="AP2823">
        <f>IF(OR(Q2823&lt;0, Q2823="NA"), 0, 1)</f>
        <v>1</v>
      </c>
      <c r="AQ2823">
        <f>IF(OR(S2823&lt;0, S2823="NA"), 0, 1)</f>
        <v>1</v>
      </c>
      <c r="AR2823">
        <f>IFERROR(IF((AF2823-AG2823)&gt;0,1,0),0)</f>
        <v>1</v>
      </c>
      <c r="AS2823">
        <f>IFERROR(IF((S2823-Q2823)&gt;0,1,0),0)</f>
        <v>0</v>
      </c>
      <c r="AT2823">
        <f>IFERROR(IF((AH2823-AI2823)&lt;0,1,0),0)</f>
        <v>0</v>
      </c>
      <c r="AU2823">
        <f>IFERROR(IF((AJ2823-AK2823)&gt;0,1,0),0)</f>
        <v>0</v>
      </c>
      <c r="AV2823">
        <f>IFERROR(IF((AL2823-AM2823)&gt;0,1,0),0)</f>
        <v>0</v>
      </c>
      <c r="AW2823">
        <f>IFERROR(IF((AN2823-AO2823)&gt;0,1,0),0)</f>
        <v>0</v>
      </c>
      <c r="AX2823">
        <f>IFERROR(IF((AC2823-AD2823)&lt;0,1,0),0)</f>
        <v>0</v>
      </c>
      <c r="AY2823">
        <f>SUM(AP2823:AX2823)</f>
        <v>3</v>
      </c>
    </row>
    <row r="2824" spans="1:51" x14ac:dyDescent="0.45">
      <c r="A2824" s="1" t="s">
        <v>1211</v>
      </c>
      <c r="B2824" s="2">
        <v>5721908</v>
      </c>
      <c r="C2824" s="3" t="s">
        <v>5337</v>
      </c>
      <c r="D2824" s="5">
        <v>26.23</v>
      </c>
      <c r="E2824" s="5">
        <v>429.86085974000002</v>
      </c>
      <c r="F2824" s="3" t="s">
        <v>4480</v>
      </c>
      <c r="G2824" s="3" t="s">
        <v>4491</v>
      </c>
      <c r="H2824" s="3" t="s">
        <v>4492</v>
      </c>
      <c r="I2824" s="3" t="s">
        <v>4493</v>
      </c>
      <c r="J2824" s="3" t="s">
        <v>4553</v>
      </c>
      <c r="K2824" s="6">
        <v>20145.38</v>
      </c>
      <c r="L2824" s="6">
        <v>23150.404999999999</v>
      </c>
      <c r="M2824" s="6" t="s">
        <v>4474</v>
      </c>
      <c r="N2824" s="6" t="s">
        <v>4474</v>
      </c>
      <c r="O2824" s="6">
        <v>14890.966</v>
      </c>
      <c r="P2824" s="6">
        <v>18013.235000000001</v>
      </c>
      <c r="Q2824" s="6">
        <v>113747.58199999999</v>
      </c>
      <c r="R2824" s="6">
        <v>89822.569000000003</v>
      </c>
      <c r="S2824" s="6">
        <v>31509.166000000001</v>
      </c>
      <c r="T2824" s="6">
        <v>29780.644</v>
      </c>
      <c r="U2824" s="6">
        <v>103000</v>
      </c>
      <c r="V2824" s="6">
        <v>103000</v>
      </c>
      <c r="W2824" s="6">
        <v>558782.59699999995</v>
      </c>
      <c r="X2824" s="6">
        <v>558782.59699999995</v>
      </c>
      <c r="Y2824" s="6">
        <v>3727.924</v>
      </c>
      <c r="Z2824" s="6">
        <v>3727.924</v>
      </c>
      <c r="AA2824" s="6">
        <v>1364</v>
      </c>
      <c r="AB2824" s="6">
        <v>1364</v>
      </c>
      <c r="AC2824" s="6">
        <v>16388138</v>
      </c>
      <c r="AD2824" s="6">
        <v>16388138</v>
      </c>
      <c r="AF2824">
        <f>Q2824/W2824</f>
        <v>0.20356321512282174</v>
      </c>
      <c r="AG2824">
        <f>R2824/X2824</f>
        <v>0.16074689777784903</v>
      </c>
      <c r="AH2824">
        <f>U2824/W2824</f>
        <v>0.1843292911285854</v>
      </c>
      <c r="AI2824">
        <f>V2824/X2824</f>
        <v>0.1843292911285854</v>
      </c>
      <c r="AJ2824">
        <f>Y2824/AA2824</f>
        <v>2.7330821114369503</v>
      </c>
      <c r="AK2824">
        <f>Z2824/AB2824</f>
        <v>2.7330821114369503</v>
      </c>
      <c r="AL2824">
        <f>O2824/K2824</f>
        <v>0.73917523521522055</v>
      </c>
      <c r="AM2824">
        <f>P2824/L2824</f>
        <v>0.7780958907630342</v>
      </c>
      <c r="AN2824">
        <f>K2824/W2824</f>
        <v>3.6052268105980403E-2</v>
      </c>
      <c r="AO2824">
        <f>L2824/X2824</f>
        <v>4.1430075174656883E-2</v>
      </c>
      <c r="AP2824">
        <f>IF(OR(Q2824&lt;0, Q2824="NA"), 0, 1)</f>
        <v>1</v>
      </c>
      <c r="AQ2824">
        <f>IF(OR(S2824&lt;0, S2824="NA"), 0, 1)</f>
        <v>1</v>
      </c>
      <c r="AR2824">
        <f>IFERROR(IF((AF2824-AG2824)&gt;0,1,0),0)</f>
        <v>1</v>
      </c>
      <c r="AS2824">
        <f>IFERROR(IF((S2824-Q2824)&gt;0,1,0),0)</f>
        <v>0</v>
      </c>
      <c r="AT2824">
        <f>IFERROR(IF((AH2824-AI2824)&lt;0,1,0),0)</f>
        <v>0</v>
      </c>
      <c r="AU2824">
        <f>IFERROR(IF((AJ2824-AK2824)&gt;0,1,0),0)</f>
        <v>0</v>
      </c>
      <c r="AV2824">
        <f>IFERROR(IF((AL2824-AM2824)&gt;0,1,0),0)</f>
        <v>0</v>
      </c>
      <c r="AW2824">
        <f>IFERROR(IF((AN2824-AO2824)&gt;0,1,0),0)</f>
        <v>0</v>
      </c>
      <c r="AX2824">
        <f>IFERROR(IF((AC2824-AD2824)&lt;0,1,0),0)</f>
        <v>0</v>
      </c>
      <c r="AY2824">
        <f>SUM(AP2824:AX2824)</f>
        <v>3</v>
      </c>
    </row>
    <row r="2825" spans="1:51" x14ac:dyDescent="0.45">
      <c r="A2825" s="1" t="s">
        <v>1215</v>
      </c>
      <c r="B2825" s="2">
        <v>5724385</v>
      </c>
      <c r="C2825" s="3" t="s">
        <v>5337</v>
      </c>
      <c r="D2825" s="7">
        <v>8.6199999999999992</v>
      </c>
      <c r="E2825" s="5">
        <v>926.53469887999995</v>
      </c>
      <c r="F2825" s="3" t="s">
        <v>4480</v>
      </c>
      <c r="G2825" s="3" t="s">
        <v>4491</v>
      </c>
      <c r="H2825" s="3" t="s">
        <v>4492</v>
      </c>
      <c r="I2825" s="3" t="s">
        <v>4493</v>
      </c>
      <c r="J2825" s="3" t="s">
        <v>4494</v>
      </c>
      <c r="K2825" s="6">
        <v>25065.366000000002</v>
      </c>
      <c r="L2825" s="6">
        <v>23101.441999999999</v>
      </c>
      <c r="M2825" s="6" t="s">
        <v>4474</v>
      </c>
      <c r="N2825" s="6" t="s">
        <v>4474</v>
      </c>
      <c r="O2825" s="6">
        <v>14087.117</v>
      </c>
      <c r="P2825" s="6">
        <v>12262.915000000001</v>
      </c>
      <c r="Q2825" s="6">
        <v>110844.07799999999</v>
      </c>
      <c r="R2825" s="6">
        <v>130186.394</v>
      </c>
      <c r="S2825" s="6" t="s">
        <v>4474</v>
      </c>
      <c r="T2825" s="6" t="s">
        <v>4474</v>
      </c>
      <c r="U2825" s="6" t="s">
        <v>4474</v>
      </c>
      <c r="V2825" s="6" t="s">
        <v>4474</v>
      </c>
      <c r="W2825" s="6">
        <v>1032411.754</v>
      </c>
      <c r="X2825" s="6">
        <v>1032411.754</v>
      </c>
      <c r="Y2825" s="6">
        <v>6163.8339999999998</v>
      </c>
      <c r="Z2825" s="6">
        <v>6163.8339999999998</v>
      </c>
      <c r="AA2825" s="6">
        <v>12107</v>
      </c>
      <c r="AB2825" s="6">
        <v>12107</v>
      </c>
      <c r="AC2825" s="6">
        <v>109597786</v>
      </c>
      <c r="AD2825" s="6">
        <v>109597786</v>
      </c>
      <c r="AF2825">
        <f>Q2825/W2825</f>
        <v>0.10736421546010411</v>
      </c>
      <c r="AG2825">
        <f>R2825/X2825</f>
        <v>0.12609929468121883</v>
      </c>
      <c r="AH2825" t="e">
        <f>U2825/W2825</f>
        <v>#VALUE!</v>
      </c>
      <c r="AI2825" t="e">
        <f>V2825/X2825</f>
        <v>#VALUE!</v>
      </c>
      <c r="AJ2825">
        <f>Y2825/AA2825</f>
        <v>0.50911324027422156</v>
      </c>
      <c r="AK2825">
        <f>Z2825/AB2825</f>
        <v>0.50911324027422156</v>
      </c>
      <c r="AL2825">
        <f>O2825/K2825</f>
        <v>0.56201521254467213</v>
      </c>
      <c r="AM2825">
        <f>P2825/L2825</f>
        <v>0.5308289846148998</v>
      </c>
      <c r="AN2825">
        <f>K2825/W2825</f>
        <v>2.4278458573225428E-2</v>
      </c>
      <c r="AO2825">
        <f>L2825/X2825</f>
        <v>2.2376190420629403E-2</v>
      </c>
      <c r="AP2825">
        <f>IF(OR(Q2825&lt;0, Q2825="NA"), 0, 1)</f>
        <v>1</v>
      </c>
      <c r="AQ2825">
        <f>IF(OR(S2825&lt;0, S2825="NA"), 0, 1)</f>
        <v>0</v>
      </c>
      <c r="AR2825">
        <f>IFERROR(IF((AF2825-AG2825)&gt;0,1,0),0)</f>
        <v>0</v>
      </c>
      <c r="AS2825">
        <f>IFERROR(IF((S2825-Q2825)&gt;0,1,0),0)</f>
        <v>0</v>
      </c>
      <c r="AT2825">
        <f>IFERROR(IF((AH2825-AI2825)&lt;0,1,0),0)</f>
        <v>0</v>
      </c>
      <c r="AU2825">
        <f>IFERROR(IF((AJ2825-AK2825)&gt;0,1,0),0)</f>
        <v>0</v>
      </c>
      <c r="AV2825">
        <f>IFERROR(IF((AL2825-AM2825)&gt;0,1,0),0)</f>
        <v>1</v>
      </c>
      <c r="AW2825">
        <f>IFERROR(IF((AN2825-AO2825)&gt;0,1,0),0)</f>
        <v>1</v>
      </c>
      <c r="AX2825">
        <f>IFERROR(IF((AC2825-AD2825)&lt;0,1,0),0)</f>
        <v>0</v>
      </c>
      <c r="AY2825">
        <f>SUM(AP2825:AX2825)</f>
        <v>3</v>
      </c>
    </row>
    <row r="2826" spans="1:51" x14ac:dyDescent="0.45">
      <c r="A2826" s="1" t="s">
        <v>1239</v>
      </c>
      <c r="B2826" s="2">
        <v>5244203</v>
      </c>
      <c r="C2826" s="3" t="s">
        <v>5336</v>
      </c>
      <c r="D2826" s="5">
        <v>7.47</v>
      </c>
      <c r="E2826" s="5">
        <v>80.503226369999993</v>
      </c>
      <c r="F2826" s="3" t="s">
        <v>4470</v>
      </c>
      <c r="G2826" s="3" t="s">
        <v>4471</v>
      </c>
      <c r="H2826" s="3" t="s">
        <v>4489</v>
      </c>
      <c r="I2826" s="3" t="s">
        <v>4489</v>
      </c>
      <c r="J2826" s="3" t="s">
        <v>4544</v>
      </c>
      <c r="K2826" s="6" t="s">
        <v>4474</v>
      </c>
      <c r="L2826" s="6" t="s">
        <v>4474</v>
      </c>
      <c r="M2826" s="6">
        <v>-40586</v>
      </c>
      <c r="N2826" s="6">
        <v>-40998</v>
      </c>
      <c r="O2826" s="6">
        <v>-40902</v>
      </c>
      <c r="P2826" s="6">
        <v>-41328</v>
      </c>
      <c r="Q2826" s="6">
        <v>-46843</v>
      </c>
      <c r="R2826" s="6">
        <v>-38665</v>
      </c>
      <c r="S2826" s="6">
        <v>-38219</v>
      </c>
      <c r="T2826" s="6">
        <v>-36130</v>
      </c>
      <c r="U2826" s="6">
        <v>19835</v>
      </c>
      <c r="V2826" s="6" t="s">
        <v>4474</v>
      </c>
      <c r="W2826" s="6">
        <v>38388</v>
      </c>
      <c r="X2826" s="6">
        <v>15750</v>
      </c>
      <c r="Y2826" s="6">
        <v>30646</v>
      </c>
      <c r="Z2826" s="6">
        <v>6689</v>
      </c>
      <c r="AA2826" s="6">
        <v>9020</v>
      </c>
      <c r="AB2826" s="6">
        <v>7585</v>
      </c>
      <c r="AC2826" s="6">
        <v>10784377</v>
      </c>
      <c r="AD2826" s="6">
        <v>10258873</v>
      </c>
      <c r="AF2826">
        <f>Q2826/W2826</f>
        <v>-1.220251120141711</v>
      </c>
      <c r="AG2826">
        <f>R2826/X2826</f>
        <v>-2.4549206349206347</v>
      </c>
      <c r="AH2826">
        <f>U2826/W2826</f>
        <v>0.5166979264353444</v>
      </c>
      <c r="AI2826" t="e">
        <f>V2826/X2826</f>
        <v>#VALUE!</v>
      </c>
      <c r="AJ2826">
        <f>Y2826/AA2826</f>
        <v>3.397560975609756</v>
      </c>
      <c r="AK2826">
        <f>Z2826/AB2826</f>
        <v>0.8818721160184575</v>
      </c>
      <c r="AL2826" t="e">
        <f>O2826/K2826</f>
        <v>#VALUE!</v>
      </c>
      <c r="AM2826" t="e">
        <f>P2826/L2826</f>
        <v>#VALUE!</v>
      </c>
      <c r="AN2826" t="e">
        <f>K2826/W2826</f>
        <v>#VALUE!</v>
      </c>
      <c r="AO2826" t="e">
        <f>L2826/X2826</f>
        <v>#VALUE!</v>
      </c>
      <c r="AP2826">
        <f>IF(OR(Q2826&lt;0, Q2826="NA"), 0, 1)</f>
        <v>0</v>
      </c>
      <c r="AQ2826">
        <f>IF(OR(S2826&lt;0, S2826="NA"), 0, 1)</f>
        <v>0</v>
      </c>
      <c r="AR2826">
        <f>IFERROR(IF((AF2826-AG2826)&gt;0,1,0),0)</f>
        <v>1</v>
      </c>
      <c r="AS2826">
        <f>IFERROR(IF((S2826-Q2826)&gt;0,1,0),0)</f>
        <v>1</v>
      </c>
      <c r="AT2826">
        <f>IFERROR(IF((AH2826-AI2826)&lt;0,1,0),0)</f>
        <v>0</v>
      </c>
      <c r="AU2826">
        <f>IFERROR(IF((AJ2826-AK2826)&gt;0,1,0),0)</f>
        <v>1</v>
      </c>
      <c r="AV2826">
        <f>IFERROR(IF((AL2826-AM2826)&gt;0,1,0),0)</f>
        <v>0</v>
      </c>
      <c r="AW2826">
        <f>IFERROR(IF((AN2826-AO2826)&gt;0,1,0),0)</f>
        <v>0</v>
      </c>
      <c r="AX2826">
        <f>IFERROR(IF((AC2826-AD2826)&lt;0,1,0),0)</f>
        <v>0</v>
      </c>
      <c r="AY2826">
        <f>SUM(AP2826:AX2826)</f>
        <v>3</v>
      </c>
    </row>
    <row r="2827" spans="1:51" x14ac:dyDescent="0.45">
      <c r="A2827" s="1" t="s">
        <v>1240</v>
      </c>
      <c r="B2827" s="2">
        <v>4383960</v>
      </c>
      <c r="C2827" s="3" t="s">
        <v>5337</v>
      </c>
      <c r="D2827" s="5">
        <v>6.61</v>
      </c>
      <c r="E2827" s="5">
        <v>192.85730616999999</v>
      </c>
      <c r="F2827" s="3" t="s">
        <v>4480</v>
      </c>
      <c r="G2827" s="3" t="s">
        <v>4491</v>
      </c>
      <c r="H2827" s="3" t="s">
        <v>4492</v>
      </c>
      <c r="I2827" s="3" t="s">
        <v>4493</v>
      </c>
      <c r="J2827" s="3" t="s">
        <v>4494</v>
      </c>
      <c r="K2827" s="6">
        <v>-15576</v>
      </c>
      <c r="L2827" s="6">
        <v>18419</v>
      </c>
      <c r="M2827" s="6" t="s">
        <v>4474</v>
      </c>
      <c r="N2827" s="6" t="s">
        <v>4474</v>
      </c>
      <c r="O2827" s="6" t="s">
        <v>4474</v>
      </c>
      <c r="P2827" s="6" t="s">
        <v>4474</v>
      </c>
      <c r="Q2827" s="6">
        <v>21030</v>
      </c>
      <c r="R2827" s="6">
        <v>4165</v>
      </c>
      <c r="S2827" s="6">
        <v>2432</v>
      </c>
      <c r="T2827" s="6">
        <v>-4176</v>
      </c>
      <c r="U2827" s="6" t="s">
        <v>4474</v>
      </c>
      <c r="V2827" s="6" t="s">
        <v>4474</v>
      </c>
      <c r="W2827" s="6">
        <v>752303</v>
      </c>
      <c r="X2827" s="6">
        <v>933457</v>
      </c>
      <c r="Y2827" s="6">
        <v>133254</v>
      </c>
      <c r="Z2827" s="6">
        <v>296550</v>
      </c>
      <c r="AA2827" s="6">
        <v>560674</v>
      </c>
      <c r="AB2827" s="6">
        <v>787328</v>
      </c>
      <c r="AC2827" s="6">
        <v>27968145</v>
      </c>
      <c r="AD2827" s="6">
        <v>21134976</v>
      </c>
      <c r="AF2827">
        <f>Q2827/W2827</f>
        <v>2.7954162086287041E-2</v>
      </c>
      <c r="AG2827">
        <f>R2827/X2827</f>
        <v>4.461908797084386E-3</v>
      </c>
      <c r="AH2827" t="e">
        <f>U2827/W2827</f>
        <v>#VALUE!</v>
      </c>
      <c r="AI2827" t="e">
        <f>V2827/X2827</f>
        <v>#VALUE!</v>
      </c>
      <c r="AJ2827">
        <f>Y2827/AA2827</f>
        <v>0.23766752159008622</v>
      </c>
      <c r="AK2827">
        <f>Z2827/AB2827</f>
        <v>0.37665369452121605</v>
      </c>
      <c r="AL2827" t="e">
        <f>O2827/K2827</f>
        <v>#VALUE!</v>
      </c>
      <c r="AM2827" t="e">
        <f>P2827/L2827</f>
        <v>#VALUE!</v>
      </c>
      <c r="AN2827">
        <f>K2827/W2827</f>
        <v>-2.0704423616548121E-2</v>
      </c>
      <c r="AO2827">
        <f>L2827/X2827</f>
        <v>1.973202836338471E-2</v>
      </c>
      <c r="AP2827">
        <f>IF(OR(Q2827&lt;0, Q2827="NA"), 0, 1)</f>
        <v>1</v>
      </c>
      <c r="AQ2827">
        <f>IF(OR(S2827&lt;0, S2827="NA"), 0, 1)</f>
        <v>1</v>
      </c>
      <c r="AR2827">
        <f>IFERROR(IF((AF2827-AG2827)&gt;0,1,0),0)</f>
        <v>1</v>
      </c>
      <c r="AS2827">
        <f>IFERROR(IF((S2827-Q2827)&gt;0,1,0),0)</f>
        <v>0</v>
      </c>
      <c r="AT2827">
        <f>IFERROR(IF((AH2827-AI2827)&lt;0,1,0),0)</f>
        <v>0</v>
      </c>
      <c r="AU2827">
        <f>IFERROR(IF((AJ2827-AK2827)&gt;0,1,0),0)</f>
        <v>0</v>
      </c>
      <c r="AV2827">
        <f>IFERROR(IF((AL2827-AM2827)&gt;0,1,0),0)</f>
        <v>0</v>
      </c>
      <c r="AW2827">
        <f>IFERROR(IF((AN2827-AO2827)&gt;0,1,0),0)</f>
        <v>0</v>
      </c>
      <c r="AX2827">
        <f>IFERROR(IF((AC2827-AD2827)&lt;0,1,0),0)</f>
        <v>0</v>
      </c>
      <c r="AY2827">
        <f>SUM(AP2827:AX2827)</f>
        <v>3</v>
      </c>
    </row>
    <row r="2828" spans="1:51" x14ac:dyDescent="0.45">
      <c r="A2828" s="1" t="s">
        <v>1241</v>
      </c>
      <c r="B2828" s="2">
        <v>4231646</v>
      </c>
      <c r="C2828" s="3" t="s">
        <v>5337</v>
      </c>
      <c r="D2828" s="7">
        <v>12.48</v>
      </c>
      <c r="E2828" s="5">
        <v>1131.4584652799999</v>
      </c>
      <c r="F2828" s="3" t="s">
        <v>4480</v>
      </c>
      <c r="G2828" s="3" t="s">
        <v>4491</v>
      </c>
      <c r="H2828" s="3" t="s">
        <v>4542</v>
      </c>
      <c r="I2828" s="3" t="s">
        <v>4543</v>
      </c>
      <c r="J2828" s="3" t="s">
        <v>4494</v>
      </c>
      <c r="K2828" s="6">
        <v>342404</v>
      </c>
      <c r="L2828" s="6">
        <v>320901</v>
      </c>
      <c r="M2828" s="6" t="s">
        <v>4474</v>
      </c>
      <c r="N2828" s="6" t="s">
        <v>4474</v>
      </c>
      <c r="O2828" s="6">
        <v>418806</v>
      </c>
      <c r="P2828" s="6">
        <v>403823</v>
      </c>
      <c r="Q2828" s="6">
        <v>136771</v>
      </c>
      <c r="R2828" s="6">
        <v>126528</v>
      </c>
      <c r="S2828" s="6">
        <v>-368699</v>
      </c>
      <c r="T2828" s="6">
        <v>-297904</v>
      </c>
      <c r="U2828" s="6">
        <v>11891442</v>
      </c>
      <c r="V2828" s="6">
        <v>9355657</v>
      </c>
      <c r="W2828" s="6">
        <v>15953290</v>
      </c>
      <c r="X2828" s="6">
        <v>15092653</v>
      </c>
      <c r="Y2828" s="6" t="s">
        <v>4474</v>
      </c>
      <c r="Z2828" s="6" t="s">
        <v>4474</v>
      </c>
      <c r="AA2828" s="6" t="s">
        <v>4474</v>
      </c>
      <c r="AB2828" s="6" t="s">
        <v>4474</v>
      </c>
      <c r="AC2828" s="6">
        <v>90661736</v>
      </c>
      <c r="AD2828" s="6">
        <v>85041913</v>
      </c>
      <c r="AF2828">
        <f>Q2828/W2828</f>
        <v>8.5732159322622487E-3</v>
      </c>
      <c r="AG2828">
        <f>R2828/X2828</f>
        <v>8.3834167525086538E-3</v>
      </c>
      <c r="AH2828">
        <f>U2828/W2828</f>
        <v>0.74539120143870008</v>
      </c>
      <c r="AI2828">
        <f>V2828/X2828</f>
        <v>0.61988154103854376</v>
      </c>
      <c r="AJ2828" t="e">
        <f>Y2828/AA2828</f>
        <v>#VALUE!</v>
      </c>
      <c r="AK2828" t="e">
        <f>Z2828/AB2828</f>
        <v>#VALUE!</v>
      </c>
      <c r="AL2828">
        <f>O2828/K2828</f>
        <v>1.2231340755365008</v>
      </c>
      <c r="AM2828">
        <f>P2828/L2828</f>
        <v>1.2584036821324958</v>
      </c>
      <c r="AN2828">
        <f>K2828/W2828</f>
        <v>2.146290827785366E-2</v>
      </c>
      <c r="AO2828">
        <f>L2828/X2828</f>
        <v>2.1262067046794224E-2</v>
      </c>
      <c r="AP2828">
        <f>IF(OR(Q2828&lt;0, Q2828="NA"), 0, 1)</f>
        <v>1</v>
      </c>
      <c r="AQ2828">
        <f>IF(OR(S2828&lt;0, S2828="NA"), 0, 1)</f>
        <v>0</v>
      </c>
      <c r="AR2828">
        <f>IFERROR(IF((AF2828-AG2828)&gt;0,1,0),0)</f>
        <v>1</v>
      </c>
      <c r="AS2828">
        <f>IFERROR(IF((S2828-Q2828)&gt;0,1,0),0)</f>
        <v>0</v>
      </c>
      <c r="AT2828">
        <f>IFERROR(IF((AH2828-AI2828)&lt;0,1,0),0)</f>
        <v>0</v>
      </c>
      <c r="AU2828">
        <f>IFERROR(IF((AJ2828-AK2828)&gt;0,1,0),0)</f>
        <v>0</v>
      </c>
      <c r="AV2828">
        <f>IFERROR(IF((AL2828-AM2828)&gt;0,1,0),0)</f>
        <v>0</v>
      </c>
      <c r="AW2828">
        <f>IFERROR(IF((AN2828-AO2828)&gt;0,1,0),0)</f>
        <v>1</v>
      </c>
      <c r="AX2828">
        <f>IFERROR(IF((AC2828-AD2828)&lt;0,1,0),0)</f>
        <v>0</v>
      </c>
      <c r="AY2828">
        <f>SUM(AP2828:AX2828)</f>
        <v>3</v>
      </c>
    </row>
    <row r="2829" spans="1:51" x14ac:dyDescent="0.45">
      <c r="A2829" s="1" t="s">
        <v>1243</v>
      </c>
      <c r="B2829" s="2">
        <v>4966156</v>
      </c>
      <c r="C2829" s="3" t="s">
        <v>5336</v>
      </c>
      <c r="D2829" s="7">
        <v>11.32</v>
      </c>
      <c r="E2829" s="5">
        <v>75.980292800000001</v>
      </c>
      <c r="F2829" s="3" t="s">
        <v>4500</v>
      </c>
      <c r="G2829" s="3" t="s">
        <v>4574</v>
      </c>
      <c r="H2829" s="3" t="s">
        <v>4580</v>
      </c>
      <c r="I2829" s="3" t="s">
        <v>4613</v>
      </c>
      <c r="J2829" s="3" t="s">
        <v>5005</v>
      </c>
      <c r="K2829" s="6">
        <v>48090</v>
      </c>
      <c r="L2829" s="6">
        <v>46431</v>
      </c>
      <c r="M2829" s="6">
        <v>7565</v>
      </c>
      <c r="N2829" s="6">
        <v>7878</v>
      </c>
      <c r="O2829" s="6">
        <v>6036</v>
      </c>
      <c r="P2829" s="6">
        <v>6438</v>
      </c>
      <c r="Q2829" s="6">
        <v>5533</v>
      </c>
      <c r="R2829" s="6">
        <v>5968</v>
      </c>
      <c r="S2829" s="6">
        <v>6850</v>
      </c>
      <c r="T2829" s="6">
        <v>8852</v>
      </c>
      <c r="U2829" s="6" t="s">
        <v>4474</v>
      </c>
      <c r="V2829" s="6" t="s">
        <v>4474</v>
      </c>
      <c r="W2829" s="6">
        <v>58779</v>
      </c>
      <c r="X2829" s="6">
        <v>54907</v>
      </c>
      <c r="Y2829" s="6">
        <v>37961</v>
      </c>
      <c r="Z2829" s="6">
        <v>35254</v>
      </c>
      <c r="AA2829" s="6">
        <v>12777</v>
      </c>
      <c r="AB2829" s="6">
        <v>11250</v>
      </c>
      <c r="AC2829" s="6">
        <v>6712040</v>
      </c>
      <c r="AD2829" s="6">
        <v>6708522</v>
      </c>
      <c r="AF2829">
        <f>Q2829/W2829</f>
        <v>9.4132258119396378E-2</v>
      </c>
      <c r="AG2829">
        <f>R2829/X2829</f>
        <v>0.10869288068916531</v>
      </c>
      <c r="AH2829" t="e">
        <f>U2829/W2829</f>
        <v>#VALUE!</v>
      </c>
      <c r="AI2829" t="e">
        <f>V2829/X2829</f>
        <v>#VALUE!</v>
      </c>
      <c r="AJ2829">
        <f>Y2829/AA2829</f>
        <v>2.9710417155826878</v>
      </c>
      <c r="AK2829">
        <f>Z2829/AB2829</f>
        <v>3.133688888888889</v>
      </c>
      <c r="AL2829">
        <f>O2829/K2829</f>
        <v>0.1255146600124766</v>
      </c>
      <c r="AM2829">
        <f>P2829/L2829</f>
        <v>0.13865736253795954</v>
      </c>
      <c r="AN2829">
        <f>K2829/W2829</f>
        <v>0.81814933904966058</v>
      </c>
      <c r="AO2829">
        <f>L2829/X2829</f>
        <v>0.84562988325714394</v>
      </c>
      <c r="AP2829">
        <f>IF(OR(Q2829&lt;0, Q2829="NA"), 0, 1)</f>
        <v>1</v>
      </c>
      <c r="AQ2829">
        <f>IF(OR(S2829&lt;0, S2829="NA"), 0, 1)</f>
        <v>1</v>
      </c>
      <c r="AR2829">
        <f>IFERROR(IF((AF2829-AG2829)&gt;0,1,0),0)</f>
        <v>0</v>
      </c>
      <c r="AS2829">
        <f>IFERROR(IF((S2829-Q2829)&gt;0,1,0),0)</f>
        <v>1</v>
      </c>
      <c r="AT2829">
        <f>IFERROR(IF((AH2829-AI2829)&lt;0,1,0),0)</f>
        <v>0</v>
      </c>
      <c r="AU2829">
        <f>IFERROR(IF((AJ2829-AK2829)&gt;0,1,0),0)</f>
        <v>0</v>
      </c>
      <c r="AV2829">
        <f>IFERROR(IF((AL2829-AM2829)&gt;0,1,0),0)</f>
        <v>0</v>
      </c>
      <c r="AW2829">
        <f>IFERROR(IF((AN2829-AO2829)&gt;0,1,0),0)</f>
        <v>0</v>
      </c>
      <c r="AX2829">
        <f>IFERROR(IF((AC2829-AD2829)&lt;0,1,0),0)</f>
        <v>0</v>
      </c>
      <c r="AY2829">
        <f>SUM(AP2829:AX2829)</f>
        <v>3</v>
      </c>
    </row>
    <row r="2830" spans="1:51" x14ac:dyDescent="0.45">
      <c r="A2830" s="1" t="s">
        <v>1245</v>
      </c>
      <c r="B2830" s="2">
        <v>29367105</v>
      </c>
      <c r="C2830" s="3" t="s">
        <v>5338</v>
      </c>
      <c r="D2830" s="7">
        <v>11.7</v>
      </c>
      <c r="E2830" s="5">
        <v>52.884280799999999</v>
      </c>
      <c r="F2830" s="3" t="s">
        <v>4480</v>
      </c>
      <c r="G2830" s="3" t="s">
        <v>4491</v>
      </c>
      <c r="H2830" s="3" t="s">
        <v>4492</v>
      </c>
      <c r="I2830" s="3" t="s">
        <v>4493</v>
      </c>
      <c r="J2830" s="3"/>
      <c r="K2830" s="6" t="s">
        <v>4474</v>
      </c>
      <c r="L2830" s="6" t="s">
        <v>4474</v>
      </c>
      <c r="M2830" s="6" t="s">
        <v>4474</v>
      </c>
      <c r="N2830" s="6" t="s">
        <v>4474</v>
      </c>
      <c r="O2830" s="6">
        <v>-803.678</v>
      </c>
      <c r="P2830" s="6">
        <v>-940.87400000000002</v>
      </c>
      <c r="Q2830" s="6">
        <v>1667.2560000000001</v>
      </c>
      <c r="R2830" s="6">
        <v>1894.424</v>
      </c>
      <c r="S2830" s="6">
        <v>-556.327</v>
      </c>
      <c r="T2830" s="6">
        <v>-477.82299999999998</v>
      </c>
      <c r="U2830" s="6" t="s">
        <v>4474</v>
      </c>
      <c r="V2830" s="6" t="s">
        <v>4474</v>
      </c>
      <c r="W2830" s="6">
        <v>25815.811000000002</v>
      </c>
      <c r="X2830" s="6">
        <v>58128.618999999999</v>
      </c>
      <c r="Y2830" s="6">
        <v>33.302999999999997</v>
      </c>
      <c r="Z2830" s="6">
        <v>106.83199999999999</v>
      </c>
      <c r="AA2830" s="6">
        <v>2817</v>
      </c>
      <c r="AB2830" s="6">
        <v>2061</v>
      </c>
      <c r="AC2830" s="6">
        <v>4520024</v>
      </c>
      <c r="AD2830" s="6">
        <v>7423175</v>
      </c>
      <c r="AF2830">
        <f>Q2830/W2830</f>
        <v>6.4582747371368654E-2</v>
      </c>
      <c r="AG2830">
        <f>R2830/X2830</f>
        <v>3.2590211716538454E-2</v>
      </c>
      <c r="AH2830" t="e">
        <f>U2830/W2830</f>
        <v>#VALUE!</v>
      </c>
      <c r="AI2830" t="e">
        <f>V2830/X2830</f>
        <v>#VALUE!</v>
      </c>
      <c r="AJ2830">
        <f>Y2830/AA2830</f>
        <v>1.1822151224707134E-2</v>
      </c>
      <c r="AK2830">
        <f>Z2830/AB2830</f>
        <v>5.1835031538088307E-2</v>
      </c>
      <c r="AL2830" t="e">
        <f>O2830/K2830</f>
        <v>#VALUE!</v>
      </c>
      <c r="AM2830" t="e">
        <f>P2830/L2830</f>
        <v>#VALUE!</v>
      </c>
      <c r="AN2830" t="e">
        <f>K2830/W2830</f>
        <v>#VALUE!</v>
      </c>
      <c r="AO2830" t="e">
        <f>L2830/X2830</f>
        <v>#VALUE!</v>
      </c>
      <c r="AP2830">
        <f>IF(OR(Q2830&lt;0, Q2830="NA"), 0, 1)</f>
        <v>1</v>
      </c>
      <c r="AQ2830">
        <f>IF(OR(S2830&lt;0, S2830="NA"), 0, 1)</f>
        <v>0</v>
      </c>
      <c r="AR2830">
        <f>IFERROR(IF((AF2830-AG2830)&gt;0,1,0),0)</f>
        <v>1</v>
      </c>
      <c r="AS2830">
        <f>IFERROR(IF((S2830-Q2830)&gt;0,1,0),0)</f>
        <v>0</v>
      </c>
      <c r="AT2830">
        <f>IFERROR(IF((AH2830-AI2830)&lt;0,1,0),0)</f>
        <v>0</v>
      </c>
      <c r="AU2830">
        <f>IFERROR(IF((AJ2830-AK2830)&gt;0,1,0),0)</f>
        <v>0</v>
      </c>
      <c r="AV2830">
        <f>IFERROR(IF((AL2830-AM2830)&gt;0,1,0),0)</f>
        <v>0</v>
      </c>
      <c r="AW2830">
        <f>IFERROR(IF((AN2830-AO2830)&gt;0,1,0),0)</f>
        <v>0</v>
      </c>
      <c r="AX2830">
        <f>IFERROR(IF((AC2830-AD2830)&lt;0,1,0),0)</f>
        <v>1</v>
      </c>
      <c r="AY2830">
        <f>SUM(AP2830:AX2830)</f>
        <v>3</v>
      </c>
    </row>
    <row r="2831" spans="1:51" x14ac:dyDescent="0.45">
      <c r="A2831" s="1" t="s">
        <v>1264</v>
      </c>
      <c r="B2831" s="2">
        <v>5071573</v>
      </c>
      <c r="C2831" s="3" t="s">
        <v>5336</v>
      </c>
      <c r="D2831" s="5">
        <v>6.95</v>
      </c>
      <c r="E2831" s="5">
        <v>354.28789819999997</v>
      </c>
      <c r="F2831" s="3" t="s">
        <v>4470</v>
      </c>
      <c r="G2831" s="3" t="s">
        <v>4471</v>
      </c>
      <c r="H2831" s="3" t="s">
        <v>4489</v>
      </c>
      <c r="I2831" s="3" t="s">
        <v>4489</v>
      </c>
      <c r="J2831" s="3" t="s">
        <v>4495</v>
      </c>
      <c r="K2831" s="6" t="s">
        <v>4474</v>
      </c>
      <c r="L2831" s="6" t="s">
        <v>4474</v>
      </c>
      <c r="M2831" s="6">
        <v>-62206</v>
      </c>
      <c r="N2831" s="6">
        <v>-54995</v>
      </c>
      <c r="O2831" s="6">
        <v>-62297</v>
      </c>
      <c r="P2831" s="6">
        <v>-55284</v>
      </c>
      <c r="Q2831" s="6">
        <v>-55142</v>
      </c>
      <c r="R2831" s="6">
        <v>-122340</v>
      </c>
      <c r="S2831" s="6">
        <v>-48281</v>
      </c>
      <c r="T2831" s="6">
        <v>-35489</v>
      </c>
      <c r="U2831" s="6">
        <v>22473</v>
      </c>
      <c r="V2831" s="6">
        <v>21612</v>
      </c>
      <c r="W2831" s="6">
        <v>311173</v>
      </c>
      <c r="X2831" s="6">
        <v>266879</v>
      </c>
      <c r="Y2831" s="6">
        <v>247362</v>
      </c>
      <c r="Z2831" s="6">
        <v>262694</v>
      </c>
      <c r="AA2831" s="6">
        <v>14661</v>
      </c>
      <c r="AB2831" s="6">
        <v>13458</v>
      </c>
      <c r="AC2831" s="6">
        <v>50976676</v>
      </c>
      <c r="AD2831" s="6">
        <v>44215577</v>
      </c>
      <c r="AF2831">
        <f>Q2831/W2831</f>
        <v>-0.17720689134340062</v>
      </c>
      <c r="AG2831">
        <f>R2831/X2831</f>
        <v>-0.4584099910446307</v>
      </c>
      <c r="AH2831">
        <f>U2831/W2831</f>
        <v>7.2220276180774035E-2</v>
      </c>
      <c r="AI2831">
        <f>V2831/X2831</f>
        <v>8.0980519261538E-2</v>
      </c>
      <c r="AJ2831">
        <f>Y2831/AA2831</f>
        <v>16.872109678739513</v>
      </c>
      <c r="AK2831">
        <f>Z2831/AB2831</f>
        <v>19.519542279684945</v>
      </c>
      <c r="AL2831" t="e">
        <f>O2831/K2831</f>
        <v>#VALUE!</v>
      </c>
      <c r="AM2831" t="e">
        <f>P2831/L2831</f>
        <v>#VALUE!</v>
      </c>
      <c r="AN2831" t="e">
        <f>K2831/W2831</f>
        <v>#VALUE!</v>
      </c>
      <c r="AO2831" t="e">
        <f>L2831/X2831</f>
        <v>#VALUE!</v>
      </c>
      <c r="AP2831">
        <f>IF(OR(Q2831&lt;0, Q2831="NA"), 0, 1)</f>
        <v>0</v>
      </c>
      <c r="AQ2831">
        <f>IF(OR(S2831&lt;0, S2831="NA"), 0, 1)</f>
        <v>0</v>
      </c>
      <c r="AR2831">
        <f>IFERROR(IF((AF2831-AG2831)&gt;0,1,0),0)</f>
        <v>1</v>
      </c>
      <c r="AS2831">
        <f>IFERROR(IF((S2831-Q2831)&gt;0,1,0),0)</f>
        <v>1</v>
      </c>
      <c r="AT2831">
        <f>IFERROR(IF((AH2831-AI2831)&lt;0,1,0),0)</f>
        <v>1</v>
      </c>
      <c r="AU2831">
        <f>IFERROR(IF((AJ2831-AK2831)&gt;0,1,0),0)</f>
        <v>0</v>
      </c>
      <c r="AV2831">
        <f>IFERROR(IF((AL2831-AM2831)&gt;0,1,0),0)</f>
        <v>0</v>
      </c>
      <c r="AW2831">
        <f>IFERROR(IF((AN2831-AO2831)&gt;0,1,0),0)</f>
        <v>0</v>
      </c>
      <c r="AX2831">
        <f>IFERROR(IF((AC2831-AD2831)&lt;0,1,0),0)</f>
        <v>0</v>
      </c>
      <c r="AY2831">
        <f>SUM(AP2831:AX2831)</f>
        <v>3</v>
      </c>
    </row>
    <row r="2832" spans="1:51" x14ac:dyDescent="0.45">
      <c r="A2832" s="1" t="s">
        <v>1271</v>
      </c>
      <c r="B2832" s="2">
        <v>6401871</v>
      </c>
      <c r="C2832" s="3" t="s">
        <v>5335</v>
      </c>
      <c r="D2832" s="5">
        <v>11.44</v>
      </c>
      <c r="E2832" s="5">
        <v>2155.2258842400001</v>
      </c>
      <c r="F2832" s="3" t="s">
        <v>4485</v>
      </c>
      <c r="G2832" s="3" t="s">
        <v>4486</v>
      </c>
      <c r="H2832" s="3" t="s">
        <v>4545</v>
      </c>
      <c r="I2832" s="3" t="s">
        <v>4546</v>
      </c>
      <c r="J2832" s="3" t="s">
        <v>4568</v>
      </c>
      <c r="K2832" s="6">
        <v>20738</v>
      </c>
      <c r="L2832" s="6">
        <v>16621</v>
      </c>
      <c r="M2832" s="6">
        <v>-137497</v>
      </c>
      <c r="N2832" s="6">
        <v>-142853</v>
      </c>
      <c r="O2832" s="6">
        <v>-198923</v>
      </c>
      <c r="P2832" s="6">
        <v>-200679</v>
      </c>
      <c r="Q2832" s="6">
        <v>-245120</v>
      </c>
      <c r="R2832" s="6">
        <v>-238667</v>
      </c>
      <c r="S2832" s="6">
        <v>-119903</v>
      </c>
      <c r="T2832" s="6">
        <v>-117466</v>
      </c>
      <c r="U2832" s="6">
        <v>168744</v>
      </c>
      <c r="V2832" s="6">
        <v>168500</v>
      </c>
      <c r="W2832" s="6">
        <v>448021</v>
      </c>
      <c r="X2832" s="6">
        <v>488988</v>
      </c>
      <c r="Y2832" s="6">
        <v>223985</v>
      </c>
      <c r="Z2832" s="6">
        <v>269949</v>
      </c>
      <c r="AA2832" s="6">
        <v>59460</v>
      </c>
      <c r="AB2832" s="6">
        <v>67903</v>
      </c>
      <c r="AC2832" s="6">
        <v>177591877</v>
      </c>
      <c r="AD2832" s="6">
        <v>175302694</v>
      </c>
      <c r="AF2832">
        <f>Q2832/W2832</f>
        <v>-0.54711721102359046</v>
      </c>
      <c r="AG2832">
        <f>R2832/X2832</f>
        <v>-0.48808355215260907</v>
      </c>
      <c r="AH2832">
        <f>U2832/W2832</f>
        <v>0.37664305914231699</v>
      </c>
      <c r="AI2832">
        <f>V2832/X2832</f>
        <v>0.34458923327361818</v>
      </c>
      <c r="AJ2832">
        <f>Y2832/AA2832</f>
        <v>3.76698620921628</v>
      </c>
      <c r="AK2832">
        <f>Z2832/AB2832</f>
        <v>3.975509182215808</v>
      </c>
      <c r="AL2832">
        <f>O2832/K2832</f>
        <v>-9.5921978975793234</v>
      </c>
      <c r="AM2832">
        <f>P2832/L2832</f>
        <v>-12.073822273028098</v>
      </c>
      <c r="AN2832">
        <f>K2832/W2832</f>
        <v>4.6288008821015088E-2</v>
      </c>
      <c r="AO2832">
        <f>L2832/X2832</f>
        <v>3.399060917650331E-2</v>
      </c>
      <c r="AP2832">
        <f>IF(OR(Q2832&lt;0, Q2832="NA"), 0, 1)</f>
        <v>0</v>
      </c>
      <c r="AQ2832">
        <f>IF(OR(S2832&lt;0, S2832="NA"), 0, 1)</f>
        <v>0</v>
      </c>
      <c r="AR2832">
        <f>IFERROR(IF((AF2832-AG2832)&gt;0,1,0),0)</f>
        <v>0</v>
      </c>
      <c r="AS2832">
        <f>IFERROR(IF((S2832-Q2832)&gt;0,1,0),0)</f>
        <v>1</v>
      </c>
      <c r="AT2832">
        <f>IFERROR(IF((AH2832-AI2832)&lt;0,1,0),0)</f>
        <v>0</v>
      </c>
      <c r="AU2832">
        <f>IFERROR(IF((AJ2832-AK2832)&gt;0,1,0),0)</f>
        <v>0</v>
      </c>
      <c r="AV2832">
        <f>IFERROR(IF((AL2832-AM2832)&gt;0,1,0),0)</f>
        <v>1</v>
      </c>
      <c r="AW2832">
        <f>IFERROR(IF((AN2832-AO2832)&gt;0,1,0),0)</f>
        <v>1</v>
      </c>
      <c r="AX2832">
        <f>IFERROR(IF((AC2832-AD2832)&lt;0,1,0),0)</f>
        <v>0</v>
      </c>
      <c r="AY2832">
        <f>SUM(AP2832:AX2832)</f>
        <v>3</v>
      </c>
    </row>
    <row r="2833" spans="1:51" x14ac:dyDescent="0.45">
      <c r="A2833" s="1" t="s">
        <v>1283</v>
      </c>
      <c r="B2833" s="2">
        <v>4230054</v>
      </c>
      <c r="C2833" s="3" t="s">
        <v>5337</v>
      </c>
      <c r="D2833" s="5">
        <v>9.2899999999999991</v>
      </c>
      <c r="E2833" s="5">
        <v>744.45558994999999</v>
      </c>
      <c r="F2833" s="3" t="s">
        <v>4485</v>
      </c>
      <c r="G2833" s="3" t="s">
        <v>4517</v>
      </c>
      <c r="H2833" s="3" t="s">
        <v>4518</v>
      </c>
      <c r="I2833" s="3" t="s">
        <v>4519</v>
      </c>
      <c r="J2833" s="3" t="s">
        <v>4755</v>
      </c>
      <c r="K2833" s="6">
        <v>2086473</v>
      </c>
      <c r="L2833" s="6">
        <v>2109814</v>
      </c>
      <c r="M2833" s="6">
        <v>278021</v>
      </c>
      <c r="N2833" s="6">
        <v>277827</v>
      </c>
      <c r="O2833" s="6">
        <v>102483</v>
      </c>
      <c r="P2833" s="6">
        <v>103719</v>
      </c>
      <c r="Q2833" s="6">
        <v>-93809</v>
      </c>
      <c r="R2833" s="6">
        <v>-91636</v>
      </c>
      <c r="S2833" s="6">
        <v>110047</v>
      </c>
      <c r="T2833" s="6">
        <v>126642</v>
      </c>
      <c r="U2833" s="6">
        <v>1432670</v>
      </c>
      <c r="V2833" s="6">
        <v>1417780</v>
      </c>
      <c r="W2833" s="6">
        <v>2802075</v>
      </c>
      <c r="X2833" s="6">
        <v>2768667</v>
      </c>
      <c r="Y2833" s="6">
        <v>806164</v>
      </c>
      <c r="Z2833" s="6">
        <v>783239</v>
      </c>
      <c r="AA2833" s="6">
        <v>619079</v>
      </c>
      <c r="AB2833" s="6">
        <v>593887</v>
      </c>
      <c r="AC2833" s="6">
        <v>80135155</v>
      </c>
      <c r="AD2833" s="6">
        <v>80111701</v>
      </c>
      <c r="AF2833">
        <f>Q2833/W2833</f>
        <v>-3.3478404396741698E-2</v>
      </c>
      <c r="AG2833">
        <f>R2833/X2833</f>
        <v>-3.3097515880385758E-2</v>
      </c>
      <c r="AH2833">
        <f>U2833/W2833</f>
        <v>0.51128895550618736</v>
      </c>
      <c r="AI2833">
        <f>V2833/X2833</f>
        <v>0.51208036213816976</v>
      </c>
      <c r="AJ2833">
        <f>Y2833/AA2833</f>
        <v>1.3021989116090191</v>
      </c>
      <c r="AK2833">
        <f>Z2833/AB2833</f>
        <v>1.3188350645829932</v>
      </c>
      <c r="AL2833">
        <f>O2833/K2833</f>
        <v>4.9117817484338404E-2</v>
      </c>
      <c r="AM2833">
        <f>P2833/L2833</f>
        <v>4.9160257728880365E-2</v>
      </c>
      <c r="AN2833">
        <f>K2833/W2833</f>
        <v>0.74461711410294162</v>
      </c>
      <c r="AO2833">
        <f>L2833/X2833</f>
        <v>0.76203241487690643</v>
      </c>
      <c r="AP2833">
        <f>IF(OR(Q2833&lt;0, Q2833="NA"), 0, 1)</f>
        <v>0</v>
      </c>
      <c r="AQ2833">
        <f>IF(OR(S2833&lt;0, S2833="NA"), 0, 1)</f>
        <v>1</v>
      </c>
      <c r="AR2833">
        <f>IFERROR(IF((AF2833-AG2833)&gt;0,1,0),0)</f>
        <v>0</v>
      </c>
      <c r="AS2833">
        <f>IFERROR(IF((S2833-Q2833)&gt;0,1,0),0)</f>
        <v>1</v>
      </c>
      <c r="AT2833">
        <f>IFERROR(IF((AH2833-AI2833)&lt;0,1,0),0)</f>
        <v>1</v>
      </c>
      <c r="AU2833">
        <f>IFERROR(IF((AJ2833-AK2833)&gt;0,1,0),0)</f>
        <v>0</v>
      </c>
      <c r="AV2833">
        <f>IFERROR(IF((AL2833-AM2833)&gt;0,1,0),0)</f>
        <v>0</v>
      </c>
      <c r="AW2833">
        <f>IFERROR(IF((AN2833-AO2833)&gt;0,1,0),0)</f>
        <v>0</v>
      </c>
      <c r="AX2833">
        <f>IFERROR(IF((AC2833-AD2833)&lt;0,1,0),0)</f>
        <v>0</v>
      </c>
      <c r="AY2833">
        <f>SUM(AP2833:AX2833)</f>
        <v>3</v>
      </c>
    </row>
    <row r="2834" spans="1:51" x14ac:dyDescent="0.45">
      <c r="A2834" s="1" t="s">
        <v>1288</v>
      </c>
      <c r="B2834" s="2">
        <v>113645</v>
      </c>
      <c r="C2834" s="3" t="s">
        <v>5337</v>
      </c>
      <c r="D2834" s="5">
        <v>46.59</v>
      </c>
      <c r="E2834" s="5">
        <v>3528.3304452299999</v>
      </c>
      <c r="F2834" s="3" t="s">
        <v>4525</v>
      </c>
      <c r="G2834" s="3" t="s">
        <v>4526</v>
      </c>
      <c r="H2834" s="3" t="s">
        <v>4705</v>
      </c>
      <c r="I2834" s="3" t="s">
        <v>5014</v>
      </c>
      <c r="J2834" s="3" t="s">
        <v>4528</v>
      </c>
      <c r="K2834" s="6">
        <v>687029</v>
      </c>
      <c r="L2834" s="6">
        <v>698215</v>
      </c>
      <c r="M2834" s="6">
        <v>498841</v>
      </c>
      <c r="N2834" s="6">
        <v>507850</v>
      </c>
      <c r="O2834" s="6">
        <v>333411</v>
      </c>
      <c r="P2834" s="6">
        <v>342783</v>
      </c>
      <c r="Q2834" s="6">
        <v>199990</v>
      </c>
      <c r="R2834" s="6">
        <v>209600</v>
      </c>
      <c r="S2834" s="6">
        <v>377201</v>
      </c>
      <c r="T2834" s="6">
        <v>404404</v>
      </c>
      <c r="U2834" s="6">
        <v>2852970</v>
      </c>
      <c r="V2834" s="6">
        <v>2682429</v>
      </c>
      <c r="W2834" s="6">
        <v>5689162</v>
      </c>
      <c r="X2834" s="6">
        <v>5645367</v>
      </c>
      <c r="Y2834" s="6" t="s">
        <v>4474</v>
      </c>
      <c r="Z2834" s="6" t="s">
        <v>4474</v>
      </c>
      <c r="AA2834" s="6" t="s">
        <v>4474</v>
      </c>
      <c r="AB2834" s="6" t="s">
        <v>4474</v>
      </c>
      <c r="AC2834" s="6">
        <v>75729102</v>
      </c>
      <c r="AD2834" s="6">
        <v>75719256</v>
      </c>
      <c r="AF2834">
        <f>Q2834/W2834</f>
        <v>3.5152804578248958E-2</v>
      </c>
      <c r="AG2834">
        <f>R2834/X2834</f>
        <v>3.7127789920478153E-2</v>
      </c>
      <c r="AH2834">
        <f>U2834/W2834</f>
        <v>0.50147455811594044</v>
      </c>
      <c r="AI2834">
        <f>V2834/X2834</f>
        <v>0.47515582246468652</v>
      </c>
      <c r="AJ2834" t="e">
        <f>Y2834/AA2834</f>
        <v>#VALUE!</v>
      </c>
      <c r="AK2834" t="e">
        <f>Z2834/AB2834</f>
        <v>#VALUE!</v>
      </c>
      <c r="AL2834">
        <f>O2834/K2834</f>
        <v>0.48529392500171026</v>
      </c>
      <c r="AM2834">
        <f>P2834/L2834</f>
        <v>0.49094190184971676</v>
      </c>
      <c r="AN2834">
        <f>K2834/W2834</f>
        <v>0.12076101893389571</v>
      </c>
      <c r="AO2834">
        <f>L2834/X2834</f>
        <v>0.12367929312655847</v>
      </c>
      <c r="AP2834">
        <f>IF(OR(Q2834&lt;0, Q2834="NA"), 0, 1)</f>
        <v>1</v>
      </c>
      <c r="AQ2834">
        <f>IF(OR(S2834&lt;0, S2834="NA"), 0, 1)</f>
        <v>1</v>
      </c>
      <c r="AR2834">
        <f>IFERROR(IF((AF2834-AG2834)&gt;0,1,0),0)</f>
        <v>0</v>
      </c>
      <c r="AS2834">
        <f>IFERROR(IF((S2834-Q2834)&gt;0,1,0),0)</f>
        <v>1</v>
      </c>
      <c r="AT2834">
        <f>IFERROR(IF((AH2834-AI2834)&lt;0,1,0),0)</f>
        <v>0</v>
      </c>
      <c r="AU2834">
        <f>IFERROR(IF((AJ2834-AK2834)&gt;0,1,0),0)</f>
        <v>0</v>
      </c>
      <c r="AV2834">
        <f>IFERROR(IF((AL2834-AM2834)&gt;0,1,0),0)</f>
        <v>0</v>
      </c>
      <c r="AW2834">
        <f>IFERROR(IF((AN2834-AO2834)&gt;0,1,0),0)</f>
        <v>0</v>
      </c>
      <c r="AX2834">
        <f>IFERROR(IF((AC2834-AD2834)&lt;0,1,0),0)</f>
        <v>0</v>
      </c>
      <c r="AY2834">
        <f>SUM(AP2834:AX2834)</f>
        <v>3</v>
      </c>
    </row>
    <row r="2835" spans="1:51" x14ac:dyDescent="0.45">
      <c r="A2835" s="1" t="s">
        <v>1290</v>
      </c>
      <c r="B2835" s="2">
        <v>4004341</v>
      </c>
      <c r="C2835" s="3" t="s">
        <v>5337</v>
      </c>
      <c r="D2835" s="5">
        <v>53.4</v>
      </c>
      <c r="E2835" s="5">
        <v>31862.925599999999</v>
      </c>
      <c r="F2835" s="3" t="s">
        <v>4654</v>
      </c>
      <c r="G2835" s="3" t="s">
        <v>4654</v>
      </c>
      <c r="H2835" s="3" t="s">
        <v>4655</v>
      </c>
      <c r="I2835" s="3" t="s">
        <v>4717</v>
      </c>
      <c r="J2835" s="3" t="s">
        <v>4842</v>
      </c>
      <c r="K2835" s="6">
        <v>4623048</v>
      </c>
      <c r="L2835" s="6">
        <v>4431126</v>
      </c>
      <c r="M2835" s="6">
        <v>2601138</v>
      </c>
      <c r="N2835" s="6">
        <v>2742466</v>
      </c>
      <c r="O2835" s="6">
        <v>540277</v>
      </c>
      <c r="P2835" s="6">
        <v>823642</v>
      </c>
      <c r="Q2835" s="6">
        <v>316317</v>
      </c>
      <c r="R2835" s="6">
        <v>694479</v>
      </c>
      <c r="S2835" s="6">
        <v>2695083</v>
      </c>
      <c r="T2835" s="6">
        <v>2556677</v>
      </c>
      <c r="U2835" s="6">
        <v>13393398</v>
      </c>
      <c r="V2835" s="6">
        <v>4945398</v>
      </c>
      <c r="W2835" s="6">
        <v>39945589</v>
      </c>
      <c r="X2835" s="6">
        <v>24706469</v>
      </c>
      <c r="Y2835" s="6">
        <v>1082292</v>
      </c>
      <c r="Z2835" s="6">
        <v>1229827</v>
      </c>
      <c r="AA2835" s="6">
        <v>2113950</v>
      </c>
      <c r="AB2835" s="6">
        <v>1685568</v>
      </c>
      <c r="AC2835" s="6">
        <v>596268000</v>
      </c>
      <c r="AD2835" s="6">
        <v>441597000</v>
      </c>
      <c r="AF2835">
        <f>Q2835/W2835</f>
        <v>7.9186966050243997E-3</v>
      </c>
      <c r="AG2835">
        <f>R2835/X2835</f>
        <v>2.8109196826142983E-2</v>
      </c>
      <c r="AH2835">
        <f>U2835/W2835</f>
        <v>0.33529103801673821</v>
      </c>
      <c r="AI2835">
        <f>V2835/X2835</f>
        <v>0.20016611843643056</v>
      </c>
      <c r="AJ2835">
        <f>Y2835/AA2835</f>
        <v>0.51197615837649901</v>
      </c>
      <c r="AK2835">
        <f>Z2835/AB2835</f>
        <v>0.72962170615483923</v>
      </c>
      <c r="AL2835">
        <f>O2835/K2835</f>
        <v>0.11686597240608361</v>
      </c>
      <c r="AM2835">
        <f>P2835/L2835</f>
        <v>0.18587645668392189</v>
      </c>
      <c r="AN2835">
        <f>K2835/W2835</f>
        <v>0.11573362956295374</v>
      </c>
      <c r="AO2835">
        <f>L2835/X2835</f>
        <v>0.17935084127157142</v>
      </c>
      <c r="AP2835">
        <f>IF(OR(Q2835&lt;0, Q2835="NA"), 0, 1)</f>
        <v>1</v>
      </c>
      <c r="AQ2835">
        <f>IF(OR(S2835&lt;0, S2835="NA"), 0, 1)</f>
        <v>1</v>
      </c>
      <c r="AR2835">
        <f>IFERROR(IF((AF2835-AG2835)&gt;0,1,0),0)</f>
        <v>0</v>
      </c>
      <c r="AS2835">
        <f>IFERROR(IF((S2835-Q2835)&gt;0,1,0),0)</f>
        <v>1</v>
      </c>
      <c r="AT2835">
        <f>IFERROR(IF((AH2835-AI2835)&lt;0,1,0),0)</f>
        <v>0</v>
      </c>
      <c r="AU2835">
        <f>IFERROR(IF((AJ2835-AK2835)&gt;0,1,0),0)</f>
        <v>0</v>
      </c>
      <c r="AV2835">
        <f>IFERROR(IF((AL2835-AM2835)&gt;0,1,0),0)</f>
        <v>0</v>
      </c>
      <c r="AW2835">
        <f>IFERROR(IF((AN2835-AO2835)&gt;0,1,0),0)</f>
        <v>0</v>
      </c>
      <c r="AX2835">
        <f>IFERROR(IF((AC2835-AD2835)&lt;0,1,0),0)</f>
        <v>0</v>
      </c>
      <c r="AY2835">
        <f>SUM(AP2835:AX2835)</f>
        <v>3</v>
      </c>
    </row>
    <row r="2836" spans="1:51" x14ac:dyDescent="0.45">
      <c r="A2836" s="1" t="s">
        <v>1330</v>
      </c>
      <c r="B2836" s="2">
        <v>116652495</v>
      </c>
      <c r="C2836" s="3" t="s">
        <v>5336</v>
      </c>
      <c r="D2836" s="7">
        <v>10.17</v>
      </c>
      <c r="E2836" s="5">
        <v>75.847859999999997</v>
      </c>
      <c r="F2836" s="3" t="s">
        <v>4480</v>
      </c>
      <c r="G2836" s="3" t="s">
        <v>4491</v>
      </c>
      <c r="H2836" s="3" t="s">
        <v>4492</v>
      </c>
      <c r="I2836" s="3" t="s">
        <v>4493</v>
      </c>
      <c r="J2836" s="3" t="s">
        <v>4494</v>
      </c>
      <c r="K2836" s="6" t="s">
        <v>4474</v>
      </c>
      <c r="L2836" s="6" t="s">
        <v>4474</v>
      </c>
      <c r="M2836" s="6" t="s">
        <v>4474</v>
      </c>
      <c r="N2836" s="6" t="s">
        <v>4474</v>
      </c>
      <c r="O2836" s="6">
        <v>-354.06599999999997</v>
      </c>
      <c r="P2836" s="6" t="s">
        <v>4474</v>
      </c>
      <c r="Q2836" s="6">
        <v>255.721</v>
      </c>
      <c r="R2836" s="6">
        <v>-15.975</v>
      </c>
      <c r="S2836" s="6">
        <v>-282.50900000000001</v>
      </c>
      <c r="T2836" s="6">
        <v>-12.807</v>
      </c>
      <c r="U2836" s="6" t="s">
        <v>4474</v>
      </c>
      <c r="V2836" s="6" t="s">
        <v>4474</v>
      </c>
      <c r="W2836" s="6">
        <v>58843.983999999997</v>
      </c>
      <c r="X2836" s="6">
        <v>284.10199999999998</v>
      </c>
      <c r="Y2836" s="6">
        <v>734.197</v>
      </c>
      <c r="Z2836" s="6">
        <v>47.2</v>
      </c>
      <c r="AA2836" s="6">
        <v>50</v>
      </c>
      <c r="AB2836" s="6">
        <v>264</v>
      </c>
      <c r="AC2836" s="6">
        <v>1801912</v>
      </c>
      <c r="AD2836" s="6">
        <v>1250000</v>
      </c>
      <c r="AF2836">
        <f>Q2836/W2836</f>
        <v>4.3457458624827309E-3</v>
      </c>
      <c r="AG2836">
        <f>R2836/X2836</f>
        <v>-5.6229804788421066E-2</v>
      </c>
      <c r="AH2836" t="e">
        <f>U2836/W2836</f>
        <v>#VALUE!</v>
      </c>
      <c r="AI2836" t="e">
        <f>V2836/X2836</f>
        <v>#VALUE!</v>
      </c>
      <c r="AJ2836">
        <f>Y2836/AA2836</f>
        <v>14.68394</v>
      </c>
      <c r="AK2836">
        <f>Z2836/AB2836</f>
        <v>0.1787878787878788</v>
      </c>
      <c r="AL2836" t="e">
        <f>O2836/K2836</f>
        <v>#VALUE!</v>
      </c>
      <c r="AM2836" t="e">
        <f>P2836/L2836</f>
        <v>#VALUE!</v>
      </c>
      <c r="AN2836" t="e">
        <f>K2836/W2836</f>
        <v>#VALUE!</v>
      </c>
      <c r="AO2836" t="e">
        <f>L2836/X2836</f>
        <v>#VALUE!</v>
      </c>
      <c r="AP2836">
        <f>IF(OR(Q2836&lt;0, Q2836="NA"), 0, 1)</f>
        <v>1</v>
      </c>
      <c r="AQ2836">
        <f>IF(OR(S2836&lt;0, S2836="NA"), 0, 1)</f>
        <v>0</v>
      </c>
      <c r="AR2836">
        <f>IFERROR(IF((AF2836-AG2836)&gt;0,1,0),0)</f>
        <v>1</v>
      </c>
      <c r="AS2836">
        <f>IFERROR(IF((S2836-Q2836)&gt;0,1,0),0)</f>
        <v>0</v>
      </c>
      <c r="AT2836">
        <f>IFERROR(IF((AH2836-AI2836)&lt;0,1,0),0)</f>
        <v>0</v>
      </c>
      <c r="AU2836">
        <f>IFERROR(IF((AJ2836-AK2836)&gt;0,1,0),0)</f>
        <v>1</v>
      </c>
      <c r="AV2836">
        <f>IFERROR(IF((AL2836-AM2836)&gt;0,1,0),0)</f>
        <v>0</v>
      </c>
      <c r="AW2836">
        <f>IFERROR(IF((AN2836-AO2836)&gt;0,1,0),0)</f>
        <v>0</v>
      </c>
      <c r="AX2836">
        <f>IFERROR(IF((AC2836-AD2836)&lt;0,1,0),0)</f>
        <v>0</v>
      </c>
      <c r="AY2836">
        <f>SUM(AP2836:AX2836)</f>
        <v>3</v>
      </c>
    </row>
    <row r="2837" spans="1:51" x14ac:dyDescent="0.45">
      <c r="A2837" s="1" t="s">
        <v>1331</v>
      </c>
      <c r="B2837" s="2">
        <v>10278378</v>
      </c>
      <c r="C2837" s="3" t="s">
        <v>5336</v>
      </c>
      <c r="D2837" s="5">
        <v>11.070600000000001</v>
      </c>
      <c r="E2837" s="5">
        <v>31.3565556402</v>
      </c>
      <c r="F2837" s="3" t="s">
        <v>4485</v>
      </c>
      <c r="G2837" s="3" t="s">
        <v>4607</v>
      </c>
      <c r="H2837" s="3" t="s">
        <v>4891</v>
      </c>
      <c r="I2837" s="3" t="s">
        <v>4891</v>
      </c>
      <c r="J2837" s="3" t="s">
        <v>4752</v>
      </c>
      <c r="K2837" s="6">
        <v>65085.279999999999</v>
      </c>
      <c r="L2837" s="6">
        <v>57770.014000000003</v>
      </c>
      <c r="M2837" s="6">
        <v>17773.84</v>
      </c>
      <c r="N2837" s="6">
        <v>17784.284</v>
      </c>
      <c r="O2837" s="6">
        <v>4173.7730000000001</v>
      </c>
      <c r="P2837" s="6">
        <v>5030.0209999999997</v>
      </c>
      <c r="Q2837" s="6">
        <v>-7448.0820000000003</v>
      </c>
      <c r="R2837" s="6">
        <v>-2801.317</v>
      </c>
      <c r="S2837" s="6">
        <v>5199.05</v>
      </c>
      <c r="T2837" s="6">
        <v>8091.39</v>
      </c>
      <c r="U2837" s="6">
        <v>83049.247000000003</v>
      </c>
      <c r="V2837" s="6">
        <v>83741.735000000001</v>
      </c>
      <c r="W2837" s="6">
        <v>214715.386</v>
      </c>
      <c r="X2837" s="6">
        <v>219864.63</v>
      </c>
      <c r="Y2837" s="6">
        <v>16703.995999999999</v>
      </c>
      <c r="Z2837" s="6">
        <v>18965.026000000002</v>
      </c>
      <c r="AA2837" s="6">
        <v>19928</v>
      </c>
      <c r="AB2837" s="6">
        <v>19443</v>
      </c>
      <c r="AC2837" s="6">
        <v>2832417</v>
      </c>
      <c r="AD2837" s="6">
        <v>2787953</v>
      </c>
      <c r="AF2837">
        <f>Q2837/W2837</f>
        <v>-3.4688161564723638E-2</v>
      </c>
      <c r="AG2837">
        <f>R2837/X2837</f>
        <v>-1.274109892073136E-2</v>
      </c>
      <c r="AH2837">
        <f>U2837/W2837</f>
        <v>0.38678759145839697</v>
      </c>
      <c r="AI2837">
        <f>V2837/X2837</f>
        <v>0.38087861153474301</v>
      </c>
      <c r="AJ2837">
        <f>Y2837/AA2837</f>
        <v>0.83821738257727818</v>
      </c>
      <c r="AK2837">
        <f>Z2837/AB2837</f>
        <v>0.97541665380856868</v>
      </c>
      <c r="AL2837">
        <f>O2837/K2837</f>
        <v>6.4127756690913834E-2</v>
      </c>
      <c r="AM2837">
        <f>P2837/L2837</f>
        <v>8.7069755600197696E-2</v>
      </c>
      <c r="AN2837">
        <f>K2837/W2837</f>
        <v>0.30312350322207465</v>
      </c>
      <c r="AO2837">
        <f>L2837/X2837</f>
        <v>0.26275264920965236</v>
      </c>
      <c r="AP2837">
        <f>IF(OR(Q2837&lt;0, Q2837="NA"), 0, 1)</f>
        <v>0</v>
      </c>
      <c r="AQ2837">
        <f>IF(OR(S2837&lt;0, S2837="NA"), 0, 1)</f>
        <v>1</v>
      </c>
      <c r="AR2837">
        <f>IFERROR(IF((AF2837-AG2837)&gt;0,1,0),0)</f>
        <v>0</v>
      </c>
      <c r="AS2837">
        <f>IFERROR(IF((S2837-Q2837)&gt;0,1,0),0)</f>
        <v>1</v>
      </c>
      <c r="AT2837">
        <f>IFERROR(IF((AH2837-AI2837)&lt;0,1,0),0)</f>
        <v>0</v>
      </c>
      <c r="AU2837">
        <f>IFERROR(IF((AJ2837-AK2837)&gt;0,1,0),0)</f>
        <v>0</v>
      </c>
      <c r="AV2837">
        <f>IFERROR(IF((AL2837-AM2837)&gt;0,1,0),0)</f>
        <v>0</v>
      </c>
      <c r="AW2837">
        <f>IFERROR(IF((AN2837-AO2837)&gt;0,1,0),0)</f>
        <v>1</v>
      </c>
      <c r="AX2837">
        <f>IFERROR(IF((AC2837-AD2837)&lt;0,1,0),0)</f>
        <v>0</v>
      </c>
      <c r="AY2837">
        <f>SUM(AP2837:AX2837)</f>
        <v>3</v>
      </c>
    </row>
    <row r="2838" spans="1:51" x14ac:dyDescent="0.45">
      <c r="A2838" s="1" t="s">
        <v>1337</v>
      </c>
      <c r="B2838" s="2">
        <v>100484950</v>
      </c>
      <c r="C2838" s="3" t="s">
        <v>5374</v>
      </c>
      <c r="D2838" s="5">
        <v>11.29</v>
      </c>
      <c r="E2838" s="5">
        <v>80.816687659999999</v>
      </c>
      <c r="F2838" s="3" t="s">
        <v>4480</v>
      </c>
      <c r="G2838" s="3" t="s">
        <v>4491</v>
      </c>
      <c r="H2838" s="3" t="s">
        <v>4492</v>
      </c>
      <c r="I2838" s="3" t="s">
        <v>4493</v>
      </c>
      <c r="J2838" s="3" t="s">
        <v>4494</v>
      </c>
      <c r="K2838" s="6" t="s">
        <v>4474</v>
      </c>
      <c r="L2838" s="6" t="s">
        <v>4474</v>
      </c>
      <c r="M2838" s="6" t="s">
        <v>4474</v>
      </c>
      <c r="N2838" s="6" t="s">
        <v>4474</v>
      </c>
      <c r="O2838" s="6">
        <v>-8683.0930000000008</v>
      </c>
      <c r="P2838" s="6">
        <v>-12116.712</v>
      </c>
      <c r="Q2838" s="6">
        <v>-4518.0259999999998</v>
      </c>
      <c r="R2838" s="6">
        <v>-10377.960999999999</v>
      </c>
      <c r="S2838" s="6">
        <v>-2163.2730000000001</v>
      </c>
      <c r="T2838" s="6">
        <v>-3314.0680000000002</v>
      </c>
      <c r="U2838" s="6" t="s">
        <v>4474</v>
      </c>
      <c r="V2838" s="6" t="s">
        <v>4474</v>
      </c>
      <c r="W2838" s="6">
        <v>85178.304000000004</v>
      </c>
      <c r="X2838" s="6">
        <v>83623.271999999997</v>
      </c>
      <c r="Y2838" s="6">
        <v>41.561999999999998</v>
      </c>
      <c r="Z2838" s="6">
        <v>26.972999999999999</v>
      </c>
      <c r="AA2838" s="6">
        <v>25825</v>
      </c>
      <c r="AB2838" s="6">
        <v>23366</v>
      </c>
      <c r="AC2838" s="6">
        <v>11704608</v>
      </c>
      <c r="AD2838" s="6">
        <v>11704608</v>
      </c>
      <c r="AF2838">
        <f>Q2838/W2838</f>
        <v>-5.3041981206857554E-2</v>
      </c>
      <c r="AG2838">
        <f>R2838/X2838</f>
        <v>-0.12410374231709087</v>
      </c>
      <c r="AH2838" t="e">
        <f>U2838/W2838</f>
        <v>#VALUE!</v>
      </c>
      <c r="AI2838" t="e">
        <f>V2838/X2838</f>
        <v>#VALUE!</v>
      </c>
      <c r="AJ2838">
        <f>Y2838/AA2838</f>
        <v>1.6093707647628266E-3</v>
      </c>
      <c r="AK2838">
        <f>Z2838/AB2838</f>
        <v>1.1543695968501242E-3</v>
      </c>
      <c r="AL2838" t="e">
        <f>O2838/K2838</f>
        <v>#VALUE!</v>
      </c>
      <c r="AM2838" t="e">
        <f>P2838/L2838</f>
        <v>#VALUE!</v>
      </c>
      <c r="AN2838" t="e">
        <f>K2838/W2838</f>
        <v>#VALUE!</v>
      </c>
      <c r="AO2838" t="e">
        <f>L2838/X2838</f>
        <v>#VALUE!</v>
      </c>
      <c r="AP2838">
        <f>IF(OR(Q2838&lt;0, Q2838="NA"), 0, 1)</f>
        <v>0</v>
      </c>
      <c r="AQ2838">
        <f>IF(OR(S2838&lt;0, S2838="NA"), 0, 1)</f>
        <v>0</v>
      </c>
      <c r="AR2838">
        <f>IFERROR(IF((AF2838-AG2838)&gt;0,1,0),0)</f>
        <v>1</v>
      </c>
      <c r="AS2838">
        <f>IFERROR(IF((S2838-Q2838)&gt;0,1,0),0)</f>
        <v>1</v>
      </c>
      <c r="AT2838">
        <f>IFERROR(IF((AH2838-AI2838)&lt;0,1,0),0)</f>
        <v>0</v>
      </c>
      <c r="AU2838">
        <f>IFERROR(IF((AJ2838-AK2838)&gt;0,1,0),0)</f>
        <v>1</v>
      </c>
      <c r="AV2838">
        <f>IFERROR(IF((AL2838-AM2838)&gt;0,1,0),0)</f>
        <v>0</v>
      </c>
      <c r="AW2838">
        <f>IFERROR(IF((AN2838-AO2838)&gt;0,1,0),0)</f>
        <v>0</v>
      </c>
      <c r="AX2838">
        <f>IFERROR(IF((AC2838-AD2838)&lt;0,1,0),0)</f>
        <v>0</v>
      </c>
      <c r="AY2838">
        <f>SUM(AP2838:AX2838)</f>
        <v>3</v>
      </c>
    </row>
    <row r="2839" spans="1:51" x14ac:dyDescent="0.45">
      <c r="A2839" s="1" t="s">
        <v>1344</v>
      </c>
      <c r="B2839" s="2">
        <v>4971401</v>
      </c>
      <c r="C2839" s="3" t="s">
        <v>5338</v>
      </c>
      <c r="D2839" s="5">
        <v>6.82</v>
      </c>
      <c r="E2839" s="5">
        <v>149.84938782</v>
      </c>
      <c r="F2839" s="3" t="s">
        <v>4500</v>
      </c>
      <c r="G2839" s="3" t="s">
        <v>4539</v>
      </c>
      <c r="H2839" s="3" t="s">
        <v>4539</v>
      </c>
      <c r="I2839" s="3" t="s">
        <v>4582</v>
      </c>
      <c r="J2839" s="3" t="s">
        <v>5376</v>
      </c>
      <c r="K2839" s="6">
        <v>53865</v>
      </c>
      <c r="L2839" s="6">
        <v>58238</v>
      </c>
      <c r="M2839" s="6">
        <v>-2450</v>
      </c>
      <c r="N2839" s="6">
        <v>1530</v>
      </c>
      <c r="O2839" s="6">
        <v>-3947</v>
      </c>
      <c r="P2839" s="6">
        <v>147</v>
      </c>
      <c r="Q2839" s="6">
        <v>1535</v>
      </c>
      <c r="R2839" s="6">
        <v>1702</v>
      </c>
      <c r="S2839" s="6">
        <v>5308</v>
      </c>
      <c r="T2839" s="6">
        <v>6025</v>
      </c>
      <c r="U2839" s="6" t="s">
        <v>4474</v>
      </c>
      <c r="V2839" s="6" t="s">
        <v>4474</v>
      </c>
      <c r="W2839" s="6">
        <v>72601</v>
      </c>
      <c r="X2839" s="6">
        <v>64565</v>
      </c>
      <c r="Y2839" s="6">
        <v>64021</v>
      </c>
      <c r="Z2839" s="6">
        <v>55382</v>
      </c>
      <c r="AA2839" s="6">
        <v>9497</v>
      </c>
      <c r="AB2839" s="6">
        <v>4985</v>
      </c>
      <c r="AC2839" s="6">
        <v>21833041</v>
      </c>
      <c r="AD2839" s="6">
        <v>21656683</v>
      </c>
      <c r="AF2839">
        <f>Q2839/W2839</f>
        <v>2.1142959463368274E-2</v>
      </c>
      <c r="AG2839">
        <f>R2839/X2839</f>
        <v>2.6361031518624643E-2</v>
      </c>
      <c r="AH2839" t="e">
        <f>U2839/W2839</f>
        <v>#VALUE!</v>
      </c>
      <c r="AI2839" t="e">
        <f>V2839/X2839</f>
        <v>#VALUE!</v>
      </c>
      <c r="AJ2839">
        <f>Y2839/AA2839</f>
        <v>6.7411814257133829</v>
      </c>
      <c r="AK2839">
        <f>Z2839/AB2839</f>
        <v>11.109729187562689</v>
      </c>
      <c r="AL2839">
        <f>O2839/K2839</f>
        <v>-7.3275782047711874E-2</v>
      </c>
      <c r="AM2839">
        <f>P2839/L2839</f>
        <v>2.5241251416600846E-3</v>
      </c>
      <c r="AN2839">
        <f>K2839/W2839</f>
        <v>0.74193192931226848</v>
      </c>
      <c r="AO2839">
        <f>L2839/X2839</f>
        <v>0.90200573065902578</v>
      </c>
      <c r="AP2839">
        <f>IF(OR(Q2839&lt;0, Q2839="NA"), 0, 1)</f>
        <v>1</v>
      </c>
      <c r="AQ2839">
        <f>IF(OR(S2839&lt;0, S2839="NA"), 0, 1)</f>
        <v>1</v>
      </c>
      <c r="AR2839">
        <f>IFERROR(IF((AF2839-AG2839)&gt;0,1,0),0)</f>
        <v>0</v>
      </c>
      <c r="AS2839">
        <f>IFERROR(IF((S2839-Q2839)&gt;0,1,0),0)</f>
        <v>1</v>
      </c>
      <c r="AT2839">
        <f>IFERROR(IF((AH2839-AI2839)&lt;0,1,0),0)</f>
        <v>0</v>
      </c>
      <c r="AU2839">
        <f>IFERROR(IF((AJ2839-AK2839)&gt;0,1,0),0)</f>
        <v>0</v>
      </c>
      <c r="AV2839">
        <f>IFERROR(IF((AL2839-AM2839)&gt;0,1,0),0)</f>
        <v>0</v>
      </c>
      <c r="AW2839">
        <f>IFERROR(IF((AN2839-AO2839)&gt;0,1,0),0)</f>
        <v>0</v>
      </c>
      <c r="AX2839">
        <f>IFERROR(IF((AC2839-AD2839)&lt;0,1,0),0)</f>
        <v>0</v>
      </c>
      <c r="AY2839">
        <f>SUM(AP2839:AX2839)</f>
        <v>3</v>
      </c>
    </row>
    <row r="2840" spans="1:51" x14ac:dyDescent="0.45">
      <c r="A2840" s="1" t="s">
        <v>1347</v>
      </c>
      <c r="B2840" s="2">
        <v>13087393</v>
      </c>
      <c r="C2840" s="3" t="s">
        <v>5335</v>
      </c>
      <c r="D2840" s="7">
        <v>3.1</v>
      </c>
      <c r="E2840" s="5">
        <v>333.84658880000001</v>
      </c>
      <c r="F2840" s="3" t="s">
        <v>4475</v>
      </c>
      <c r="G2840" s="3" t="s">
        <v>4476</v>
      </c>
      <c r="H2840" s="3" t="s">
        <v>4477</v>
      </c>
      <c r="I2840" s="3" t="s">
        <v>4577</v>
      </c>
      <c r="J2840" s="3" t="s">
        <v>5026</v>
      </c>
      <c r="K2840" s="6">
        <v>239306</v>
      </c>
      <c r="L2840" s="6">
        <v>206878</v>
      </c>
      <c r="M2840" s="6">
        <v>-69250</v>
      </c>
      <c r="N2840" s="6">
        <v>-81120</v>
      </c>
      <c r="O2840" s="6">
        <v>-125075</v>
      </c>
      <c r="P2840" s="6">
        <v>-134399</v>
      </c>
      <c r="Q2840" s="6">
        <v>-127682</v>
      </c>
      <c r="R2840" s="6">
        <v>-122649</v>
      </c>
      <c r="S2840" s="6">
        <v>-1699</v>
      </c>
      <c r="T2840" s="6">
        <v>-21056</v>
      </c>
      <c r="U2840" s="6" t="s">
        <v>4474</v>
      </c>
      <c r="V2840" s="6" t="s">
        <v>4474</v>
      </c>
      <c r="W2840" s="6">
        <v>791686</v>
      </c>
      <c r="X2840" s="6">
        <v>785328</v>
      </c>
      <c r="Y2840" s="6">
        <v>223905</v>
      </c>
      <c r="Z2840" s="6">
        <v>225471</v>
      </c>
      <c r="AA2840" s="6">
        <v>102265</v>
      </c>
      <c r="AB2840" s="6">
        <v>90095</v>
      </c>
      <c r="AC2840" s="6">
        <v>107002459</v>
      </c>
      <c r="AD2840" s="6">
        <v>105744772</v>
      </c>
      <c r="AF2840">
        <f>Q2840/W2840</f>
        <v>-0.16127858772291034</v>
      </c>
      <c r="AG2840">
        <f>R2840/X2840</f>
        <v>-0.15617550883197848</v>
      </c>
      <c r="AH2840" t="e">
        <f>U2840/W2840</f>
        <v>#VALUE!</v>
      </c>
      <c r="AI2840" t="e">
        <f>V2840/X2840</f>
        <v>#VALUE!</v>
      </c>
      <c r="AJ2840">
        <f>Y2840/AA2840</f>
        <v>2.1894587591062438</v>
      </c>
      <c r="AK2840">
        <f>Z2840/AB2840</f>
        <v>2.502591708751873</v>
      </c>
      <c r="AL2840">
        <f>O2840/K2840</f>
        <v>-0.52265718368950209</v>
      </c>
      <c r="AM2840">
        <f>P2840/L2840</f>
        <v>-0.64965341892323014</v>
      </c>
      <c r="AN2840">
        <f>K2840/W2840</f>
        <v>0.3022738813115301</v>
      </c>
      <c r="AO2840">
        <f>L2840/X2840</f>
        <v>0.26342878389666485</v>
      </c>
      <c r="AP2840">
        <f>IF(OR(Q2840&lt;0, Q2840="NA"), 0, 1)</f>
        <v>0</v>
      </c>
      <c r="AQ2840">
        <f>IF(OR(S2840&lt;0, S2840="NA"), 0, 1)</f>
        <v>0</v>
      </c>
      <c r="AR2840">
        <f>IFERROR(IF((AF2840-AG2840)&gt;0,1,0),0)</f>
        <v>0</v>
      </c>
      <c r="AS2840">
        <f>IFERROR(IF((S2840-Q2840)&gt;0,1,0),0)</f>
        <v>1</v>
      </c>
      <c r="AT2840">
        <f>IFERROR(IF((AH2840-AI2840)&lt;0,1,0),0)</f>
        <v>0</v>
      </c>
      <c r="AU2840">
        <f>IFERROR(IF((AJ2840-AK2840)&gt;0,1,0),0)</f>
        <v>0</v>
      </c>
      <c r="AV2840">
        <f>IFERROR(IF((AL2840-AM2840)&gt;0,1,0),0)</f>
        <v>1</v>
      </c>
      <c r="AW2840">
        <f>IFERROR(IF((AN2840-AO2840)&gt;0,1,0),0)</f>
        <v>1</v>
      </c>
      <c r="AX2840">
        <f>IFERROR(IF((AC2840-AD2840)&lt;0,1,0),0)</f>
        <v>0</v>
      </c>
      <c r="AY2840">
        <f>SUM(AP2840:AX2840)</f>
        <v>3</v>
      </c>
    </row>
    <row r="2841" spans="1:51" x14ac:dyDescent="0.45">
      <c r="A2841" s="1" t="s">
        <v>1359</v>
      </c>
      <c r="B2841" s="2">
        <v>4010492</v>
      </c>
      <c r="C2841" s="3" t="s">
        <v>5335</v>
      </c>
      <c r="D2841" s="5">
        <v>107.06</v>
      </c>
      <c r="E2841" s="5">
        <v>24741.2046725</v>
      </c>
      <c r="F2841" s="3" t="s">
        <v>4654</v>
      </c>
      <c r="G2841" s="3" t="s">
        <v>4654</v>
      </c>
      <c r="H2841" s="3" t="s">
        <v>4655</v>
      </c>
      <c r="I2841" s="3" t="s">
        <v>4717</v>
      </c>
      <c r="J2841" s="3" t="s">
        <v>4718</v>
      </c>
      <c r="K2841" s="6">
        <v>3291000</v>
      </c>
      <c r="L2841" s="6">
        <v>4097000</v>
      </c>
      <c r="M2841" s="6">
        <v>1656000</v>
      </c>
      <c r="N2841" s="6">
        <v>1965000</v>
      </c>
      <c r="O2841" s="6">
        <v>183000</v>
      </c>
      <c r="P2841" s="6">
        <v>445000</v>
      </c>
      <c r="Q2841" s="6">
        <v>254000</v>
      </c>
      <c r="R2841" s="6">
        <v>438000</v>
      </c>
      <c r="S2841" s="6">
        <v>1653000</v>
      </c>
      <c r="T2841" s="6">
        <v>1737000</v>
      </c>
      <c r="U2841" s="6">
        <v>2017000</v>
      </c>
      <c r="V2841" s="6">
        <v>2021000</v>
      </c>
      <c r="W2841" s="6">
        <v>13392000</v>
      </c>
      <c r="X2841" s="6">
        <v>13608000</v>
      </c>
      <c r="Y2841" s="6">
        <v>1797000</v>
      </c>
      <c r="Z2841" s="6">
        <v>2013000</v>
      </c>
      <c r="AA2841" s="6">
        <v>899000</v>
      </c>
      <c r="AB2841" s="6">
        <v>931000</v>
      </c>
      <c r="AC2841" s="6">
        <v>135107576</v>
      </c>
      <c r="AD2841" s="6">
        <v>131252107</v>
      </c>
      <c r="AF2841">
        <f>Q2841/W2841</f>
        <v>1.8966547192353644E-2</v>
      </c>
      <c r="AG2841">
        <f>R2841/X2841</f>
        <v>3.2186948853615518E-2</v>
      </c>
      <c r="AH2841">
        <f>U2841/W2841</f>
        <v>0.15061230585424135</v>
      </c>
      <c r="AI2841">
        <f>V2841/X2841</f>
        <v>0.14851557907113463</v>
      </c>
      <c r="AJ2841">
        <f>Y2841/AA2841</f>
        <v>1.9988876529477198</v>
      </c>
      <c r="AK2841">
        <f>Z2841/AB2841</f>
        <v>2.1621911922663801</v>
      </c>
      <c r="AL2841">
        <f>O2841/K2841</f>
        <v>5.5606198723792161E-2</v>
      </c>
      <c r="AM2841">
        <f>P2841/L2841</f>
        <v>0.10861606053209666</v>
      </c>
      <c r="AN2841">
        <f>K2841/W2841</f>
        <v>0.2457437275985663</v>
      </c>
      <c r="AO2841">
        <f>L2841/X2841</f>
        <v>0.30107289829512052</v>
      </c>
      <c r="AP2841">
        <f>IF(OR(Q2841&lt;0, Q2841="NA"), 0, 1)</f>
        <v>1</v>
      </c>
      <c r="AQ2841">
        <f>IF(OR(S2841&lt;0, S2841="NA"), 0, 1)</f>
        <v>1</v>
      </c>
      <c r="AR2841">
        <f>IFERROR(IF((AF2841-AG2841)&gt;0,1,0),0)</f>
        <v>0</v>
      </c>
      <c r="AS2841">
        <f>IFERROR(IF((S2841-Q2841)&gt;0,1,0),0)</f>
        <v>1</v>
      </c>
      <c r="AT2841">
        <f>IFERROR(IF((AH2841-AI2841)&lt;0,1,0),0)</f>
        <v>0</v>
      </c>
      <c r="AU2841">
        <f>IFERROR(IF((AJ2841-AK2841)&gt;0,1,0),0)</f>
        <v>0</v>
      </c>
      <c r="AV2841">
        <f>IFERROR(IF((AL2841-AM2841)&gt;0,1,0),0)</f>
        <v>0</v>
      </c>
      <c r="AW2841">
        <f>IFERROR(IF((AN2841-AO2841)&gt;0,1,0),0)</f>
        <v>0</v>
      </c>
      <c r="AX2841">
        <f>IFERROR(IF((AC2841-AD2841)&lt;0,1,0),0)</f>
        <v>0</v>
      </c>
      <c r="AY2841">
        <f>SUM(AP2841:AX2841)</f>
        <v>3</v>
      </c>
    </row>
    <row r="2842" spans="1:51" x14ac:dyDescent="0.45">
      <c r="A2842" s="1" t="s">
        <v>1365</v>
      </c>
      <c r="B2842" s="2">
        <v>4433078</v>
      </c>
      <c r="C2842" s="3" t="s">
        <v>5335</v>
      </c>
      <c r="D2842" s="5">
        <v>17.27</v>
      </c>
      <c r="E2842" s="5">
        <v>2281.9700856700001</v>
      </c>
      <c r="F2842" s="3" t="s">
        <v>4500</v>
      </c>
      <c r="G2842" s="3" t="s">
        <v>4574</v>
      </c>
      <c r="H2842" s="3" t="s">
        <v>4575</v>
      </c>
      <c r="I2842" s="3" t="s">
        <v>4575</v>
      </c>
      <c r="J2842" s="3" t="s">
        <v>4736</v>
      </c>
      <c r="K2842" s="6">
        <v>1033270</v>
      </c>
      <c r="L2842" s="6">
        <v>1117203</v>
      </c>
      <c r="M2842" s="6">
        <v>-49122</v>
      </c>
      <c r="N2842" s="6">
        <v>-5334</v>
      </c>
      <c r="O2842" s="6">
        <v>-70937</v>
      </c>
      <c r="P2842" s="6">
        <v>-28881</v>
      </c>
      <c r="Q2842" s="6">
        <v>-125144</v>
      </c>
      <c r="R2842" s="6">
        <v>-85964</v>
      </c>
      <c r="S2842" s="6">
        <v>-1564</v>
      </c>
      <c r="T2842" s="6">
        <v>55486</v>
      </c>
      <c r="U2842" s="6">
        <v>174431</v>
      </c>
      <c r="V2842" s="6">
        <v>178265</v>
      </c>
      <c r="W2842" s="6">
        <v>1056523</v>
      </c>
      <c r="X2842" s="6">
        <v>1042594</v>
      </c>
      <c r="Y2842" s="6">
        <v>476767</v>
      </c>
      <c r="Z2842" s="6">
        <v>466926</v>
      </c>
      <c r="AA2842" s="6">
        <v>526409</v>
      </c>
      <c r="AB2842" s="6">
        <v>517588</v>
      </c>
      <c r="AC2842" s="6">
        <v>132046000</v>
      </c>
      <c r="AD2842" s="6">
        <v>130284000</v>
      </c>
      <c r="AF2842">
        <f>Q2842/W2842</f>
        <v>-0.11844891213915835</v>
      </c>
      <c r="AG2842">
        <f>R2842/X2842</f>
        <v>-8.2452037897781882E-2</v>
      </c>
      <c r="AH2842">
        <f>U2842/W2842</f>
        <v>0.16509910337967088</v>
      </c>
      <c r="AI2842">
        <f>V2842/X2842</f>
        <v>0.17098218481978603</v>
      </c>
      <c r="AJ2842">
        <f>Y2842/AA2842</f>
        <v>0.90569690107881895</v>
      </c>
      <c r="AK2842">
        <f>Z2842/AB2842</f>
        <v>0.90211905994729402</v>
      </c>
      <c r="AL2842">
        <f>O2842/K2842</f>
        <v>-6.8652917436875169E-2</v>
      </c>
      <c r="AM2842">
        <f>P2842/L2842</f>
        <v>-2.5851165813195992E-2</v>
      </c>
      <c r="AN2842">
        <f>K2842/W2842</f>
        <v>0.97799101392018917</v>
      </c>
      <c r="AO2842">
        <f>L2842/X2842</f>
        <v>1.0715609335944769</v>
      </c>
      <c r="AP2842">
        <f>IF(OR(Q2842&lt;0, Q2842="NA"), 0, 1)</f>
        <v>0</v>
      </c>
      <c r="AQ2842">
        <f>IF(OR(S2842&lt;0, S2842="NA"), 0, 1)</f>
        <v>0</v>
      </c>
      <c r="AR2842">
        <f>IFERROR(IF((AF2842-AG2842)&gt;0,1,0),0)</f>
        <v>0</v>
      </c>
      <c r="AS2842">
        <f>IFERROR(IF((S2842-Q2842)&gt;0,1,0),0)</f>
        <v>1</v>
      </c>
      <c r="AT2842">
        <f>IFERROR(IF((AH2842-AI2842)&lt;0,1,0),0)</f>
        <v>1</v>
      </c>
      <c r="AU2842">
        <f>IFERROR(IF((AJ2842-AK2842)&gt;0,1,0),0)</f>
        <v>1</v>
      </c>
      <c r="AV2842">
        <f>IFERROR(IF((AL2842-AM2842)&gt;0,1,0),0)</f>
        <v>0</v>
      </c>
      <c r="AW2842">
        <f>IFERROR(IF((AN2842-AO2842)&gt;0,1,0),0)</f>
        <v>0</v>
      </c>
      <c r="AX2842">
        <f>IFERROR(IF((AC2842-AD2842)&lt;0,1,0),0)</f>
        <v>0</v>
      </c>
      <c r="AY2842">
        <f>SUM(AP2842:AX2842)</f>
        <v>3</v>
      </c>
    </row>
    <row r="2843" spans="1:51" x14ac:dyDescent="0.45">
      <c r="A2843" s="1" t="s">
        <v>1378</v>
      </c>
      <c r="B2843" s="2">
        <v>4426904</v>
      </c>
      <c r="C2843" s="3" t="s">
        <v>5337</v>
      </c>
      <c r="D2843" s="7">
        <v>11.43</v>
      </c>
      <c r="E2843" s="5">
        <v>546.42986091</v>
      </c>
      <c r="F2843" s="3" t="s">
        <v>4525</v>
      </c>
      <c r="G2843" s="3" t="s">
        <v>4526</v>
      </c>
      <c r="H2843" s="3" t="s">
        <v>4705</v>
      </c>
      <c r="I2843" s="3" t="s">
        <v>5014</v>
      </c>
      <c r="J2843" s="3" t="s">
        <v>4528</v>
      </c>
      <c r="K2843" s="6">
        <v>59934</v>
      </c>
      <c r="L2843" s="6">
        <v>58138</v>
      </c>
      <c r="M2843" s="6">
        <v>46348</v>
      </c>
      <c r="N2843" s="6">
        <v>49847</v>
      </c>
      <c r="O2843" s="6">
        <v>40429</v>
      </c>
      <c r="P2843" s="6">
        <v>43438</v>
      </c>
      <c r="Q2843" s="6">
        <v>18948</v>
      </c>
      <c r="R2843" s="6">
        <v>21425</v>
      </c>
      <c r="S2843" s="6">
        <v>8683</v>
      </c>
      <c r="T2843" s="6">
        <v>9301</v>
      </c>
      <c r="U2843" s="6">
        <v>367257</v>
      </c>
      <c r="V2843" s="6">
        <v>366072</v>
      </c>
      <c r="W2843" s="6">
        <v>1027123</v>
      </c>
      <c r="X2843" s="6">
        <v>1028491</v>
      </c>
      <c r="Y2843" s="6" t="s">
        <v>4474</v>
      </c>
      <c r="Z2843" s="6" t="s">
        <v>4474</v>
      </c>
      <c r="AA2843" s="6" t="s">
        <v>4474</v>
      </c>
      <c r="AB2843" s="6" t="s">
        <v>4474</v>
      </c>
      <c r="AC2843" s="6">
        <v>48172637</v>
      </c>
      <c r="AD2843" s="6">
        <v>48166909</v>
      </c>
      <c r="AF2843">
        <f>Q2843/W2843</f>
        <v>1.8447644537217062E-2</v>
      </c>
      <c r="AG2843">
        <f>R2843/X2843</f>
        <v>2.0831490017900012E-2</v>
      </c>
      <c r="AH2843">
        <f>U2843/W2843</f>
        <v>0.35755892916427728</v>
      </c>
      <c r="AI2843">
        <f>V2843/X2843</f>
        <v>0.35593116517305451</v>
      </c>
      <c r="AJ2843" t="e">
        <f>Y2843/AA2843</f>
        <v>#VALUE!</v>
      </c>
      <c r="AK2843" t="e">
        <f>Z2843/AB2843</f>
        <v>#VALUE!</v>
      </c>
      <c r="AL2843">
        <f>O2843/K2843</f>
        <v>0.67455868121600426</v>
      </c>
      <c r="AM2843">
        <f>P2843/L2843</f>
        <v>0.74715332484777597</v>
      </c>
      <c r="AN2843">
        <f>K2843/W2843</f>
        <v>5.8351336694826228E-2</v>
      </c>
      <c r="AO2843">
        <f>L2843/X2843</f>
        <v>5.6527475690112988E-2</v>
      </c>
      <c r="AP2843">
        <f>IF(OR(Q2843&lt;0, Q2843="NA"), 0, 1)</f>
        <v>1</v>
      </c>
      <c r="AQ2843">
        <f>IF(OR(S2843&lt;0, S2843="NA"), 0, 1)</f>
        <v>1</v>
      </c>
      <c r="AR2843">
        <f>IFERROR(IF((AF2843-AG2843)&gt;0,1,0),0)</f>
        <v>0</v>
      </c>
      <c r="AS2843">
        <f>IFERROR(IF((S2843-Q2843)&gt;0,1,0),0)</f>
        <v>0</v>
      </c>
      <c r="AT2843">
        <f>IFERROR(IF((AH2843-AI2843)&lt;0,1,0),0)</f>
        <v>0</v>
      </c>
      <c r="AU2843">
        <f>IFERROR(IF((AJ2843-AK2843)&gt;0,1,0),0)</f>
        <v>0</v>
      </c>
      <c r="AV2843">
        <f>IFERROR(IF((AL2843-AM2843)&gt;0,1,0),0)</f>
        <v>0</v>
      </c>
      <c r="AW2843">
        <f>IFERROR(IF((AN2843-AO2843)&gt;0,1,0),0)</f>
        <v>1</v>
      </c>
      <c r="AX2843">
        <f>IFERROR(IF((AC2843-AD2843)&lt;0,1,0),0)</f>
        <v>0</v>
      </c>
      <c r="AY2843">
        <f>SUM(AP2843:AX2843)</f>
        <v>3</v>
      </c>
    </row>
    <row r="2844" spans="1:51" x14ac:dyDescent="0.45">
      <c r="A2844" s="1" t="s">
        <v>1385</v>
      </c>
      <c r="B2844" s="2">
        <v>102893</v>
      </c>
      <c r="C2844" s="3" t="s">
        <v>5337</v>
      </c>
      <c r="D2844" s="5">
        <v>196.04</v>
      </c>
      <c r="E2844" s="5">
        <v>2086.7709415200002</v>
      </c>
      <c r="F2844" s="3" t="s">
        <v>4480</v>
      </c>
      <c r="G2844" s="3" t="s">
        <v>4491</v>
      </c>
      <c r="H2844" s="3" t="s">
        <v>4491</v>
      </c>
      <c r="I2844" s="3" t="s">
        <v>4831</v>
      </c>
      <c r="J2844" s="3" t="s">
        <v>5032</v>
      </c>
      <c r="K2844" s="6">
        <v>347661</v>
      </c>
      <c r="L2844" s="6">
        <v>358187</v>
      </c>
      <c r="M2844" s="6" t="s">
        <v>4474</v>
      </c>
      <c r="N2844" s="6" t="s">
        <v>4474</v>
      </c>
      <c r="O2844" s="6" t="s">
        <v>4474</v>
      </c>
      <c r="P2844" s="6" t="s">
        <v>4474</v>
      </c>
      <c r="Q2844" s="6">
        <v>198298</v>
      </c>
      <c r="R2844" s="6">
        <v>206607</v>
      </c>
      <c r="S2844" s="6">
        <v>78265</v>
      </c>
      <c r="T2844" s="6">
        <v>485601</v>
      </c>
      <c r="U2844" s="6">
        <v>18800524</v>
      </c>
      <c r="V2844" s="6">
        <v>19156349</v>
      </c>
      <c r="W2844" s="6">
        <v>30615221</v>
      </c>
      <c r="X2844" s="6">
        <v>30194314</v>
      </c>
      <c r="Y2844" s="6">
        <v>13652793</v>
      </c>
      <c r="Z2844" s="6">
        <v>13270177</v>
      </c>
      <c r="AA2844" s="6">
        <v>10306137</v>
      </c>
      <c r="AB2844" s="6">
        <v>9486730</v>
      </c>
      <c r="AC2844" s="6">
        <v>10885382</v>
      </c>
      <c r="AD2844" s="6">
        <v>10881321</v>
      </c>
      <c r="AF2844">
        <f>Q2844/W2844</f>
        <v>6.4771049668398608E-3</v>
      </c>
      <c r="AG2844">
        <f>R2844/X2844</f>
        <v>6.8425796989459668E-3</v>
      </c>
      <c r="AH2844">
        <f>U2844/W2844</f>
        <v>0.61409074917342588</v>
      </c>
      <c r="AI2844">
        <f>V2844/X2844</f>
        <v>0.63443564241929784</v>
      </c>
      <c r="AJ2844">
        <f>Y2844/AA2844</f>
        <v>1.3247245791512376</v>
      </c>
      <c r="AK2844">
        <f>Z2844/AB2844</f>
        <v>1.3988146600567319</v>
      </c>
      <c r="AL2844" t="e">
        <f>O2844/K2844</f>
        <v>#VALUE!</v>
      </c>
      <c r="AM2844" t="e">
        <f>P2844/L2844</f>
        <v>#VALUE!</v>
      </c>
      <c r="AN2844">
        <f>K2844/W2844</f>
        <v>1.1355821994556238E-2</v>
      </c>
      <c r="AO2844">
        <f>L2844/X2844</f>
        <v>1.1862730181583195E-2</v>
      </c>
      <c r="AP2844">
        <f>IF(OR(Q2844&lt;0, Q2844="NA"), 0, 1)</f>
        <v>1</v>
      </c>
      <c r="AQ2844">
        <f>IF(OR(S2844&lt;0, S2844="NA"), 0, 1)</f>
        <v>1</v>
      </c>
      <c r="AR2844">
        <f>IFERROR(IF((AF2844-AG2844)&gt;0,1,0),0)</f>
        <v>0</v>
      </c>
      <c r="AS2844">
        <f>IFERROR(IF((S2844-Q2844)&gt;0,1,0),0)</f>
        <v>0</v>
      </c>
      <c r="AT2844">
        <f>IFERROR(IF((AH2844-AI2844)&lt;0,1,0),0)</f>
        <v>1</v>
      </c>
      <c r="AU2844">
        <f>IFERROR(IF((AJ2844-AK2844)&gt;0,1,0),0)</f>
        <v>0</v>
      </c>
      <c r="AV2844">
        <f>IFERROR(IF((AL2844-AM2844)&gt;0,1,0),0)</f>
        <v>0</v>
      </c>
      <c r="AW2844">
        <f>IFERROR(IF((AN2844-AO2844)&gt;0,1,0),0)</f>
        <v>0</v>
      </c>
      <c r="AX2844">
        <f>IFERROR(IF((AC2844-AD2844)&lt;0,1,0),0)</f>
        <v>0</v>
      </c>
      <c r="AY2844">
        <f>SUM(AP2844:AX2844)</f>
        <v>3</v>
      </c>
    </row>
    <row r="2845" spans="1:51" x14ac:dyDescent="0.45">
      <c r="A2845" s="1" t="s">
        <v>1395</v>
      </c>
      <c r="B2845" s="2">
        <v>5721794</v>
      </c>
      <c r="C2845" s="3" t="s">
        <v>5338</v>
      </c>
      <c r="D2845" s="5">
        <v>78.8</v>
      </c>
      <c r="E2845" s="5">
        <v>7864.24</v>
      </c>
      <c r="F2845" s="3" t="s">
        <v>4480</v>
      </c>
      <c r="G2845" s="3" t="s">
        <v>4491</v>
      </c>
      <c r="H2845" s="3" t="s">
        <v>4492</v>
      </c>
      <c r="I2845" s="3" t="s">
        <v>4493</v>
      </c>
      <c r="J2845" s="3"/>
      <c r="K2845" s="6">
        <v>56114.497000000003</v>
      </c>
      <c r="L2845" s="6">
        <v>54164.733999999997</v>
      </c>
      <c r="M2845" s="6" t="s">
        <v>4474</v>
      </c>
      <c r="N2845" s="6" t="s">
        <v>4474</v>
      </c>
      <c r="O2845" s="6">
        <v>42814.955999999998</v>
      </c>
      <c r="P2845" s="6">
        <v>41883.866000000002</v>
      </c>
      <c r="Q2845" s="6">
        <v>1907575.2760000001</v>
      </c>
      <c r="R2845" s="6">
        <v>1677981.6640000001</v>
      </c>
      <c r="S2845" s="6" t="s">
        <v>4474</v>
      </c>
      <c r="T2845" s="6" t="s">
        <v>4474</v>
      </c>
      <c r="U2845" s="6">
        <v>0.52700000000000002</v>
      </c>
      <c r="V2845" s="6">
        <v>0.52700000000000002</v>
      </c>
      <c r="W2845" s="6">
        <v>7563295.0060000001</v>
      </c>
      <c r="X2845" s="6">
        <v>7563295.0060000001</v>
      </c>
      <c r="Y2845" s="6">
        <v>214387.31299999999</v>
      </c>
      <c r="Z2845" s="6">
        <v>214387.31299999999</v>
      </c>
      <c r="AA2845" s="6">
        <v>188561</v>
      </c>
      <c r="AB2845" s="6">
        <v>188561</v>
      </c>
      <c r="AC2845" s="6" t="s">
        <v>4474</v>
      </c>
      <c r="AD2845" s="6" t="s">
        <v>4474</v>
      </c>
      <c r="AF2845">
        <f>Q2845/W2845</f>
        <v>0.25221484478480755</v>
      </c>
      <c r="AG2845">
        <f>R2845/X2845</f>
        <v>0.22185855009871344</v>
      </c>
      <c r="AH2845">
        <f>U2845/W2845</f>
        <v>6.9678625464421032E-8</v>
      </c>
      <c r="AI2845">
        <f>V2845/X2845</f>
        <v>6.9678625464421032E-8</v>
      </c>
      <c r="AJ2845">
        <f>Y2845/AA2845</f>
        <v>1.1369652950504081</v>
      </c>
      <c r="AK2845">
        <f>Z2845/AB2845</f>
        <v>1.1369652950504081</v>
      </c>
      <c r="AL2845">
        <f>O2845/K2845</f>
        <v>0.76299277885356431</v>
      </c>
      <c r="AM2845">
        <f>P2845/L2845</f>
        <v>0.77326819328605956</v>
      </c>
      <c r="AN2845">
        <f>K2845/W2845</f>
        <v>7.4193188227464468E-3</v>
      </c>
      <c r="AO2845">
        <f>L2845/X2845</f>
        <v>7.1615260223263592E-3</v>
      </c>
      <c r="AP2845">
        <f>IF(OR(Q2845&lt;0, Q2845="NA"), 0, 1)</f>
        <v>1</v>
      </c>
      <c r="AQ2845">
        <f>IF(OR(S2845&lt;0, S2845="NA"), 0, 1)</f>
        <v>0</v>
      </c>
      <c r="AR2845">
        <f>IFERROR(IF((AF2845-AG2845)&gt;0,1,0),0)</f>
        <v>1</v>
      </c>
      <c r="AS2845">
        <f>IFERROR(IF((S2845-Q2845)&gt;0,1,0),0)</f>
        <v>0</v>
      </c>
      <c r="AT2845">
        <f>IFERROR(IF((AH2845-AI2845)&lt;0,1,0),0)</f>
        <v>0</v>
      </c>
      <c r="AU2845">
        <f>IFERROR(IF((AJ2845-AK2845)&gt;0,1,0),0)</f>
        <v>0</v>
      </c>
      <c r="AV2845">
        <f>IFERROR(IF((AL2845-AM2845)&gt;0,1,0),0)</f>
        <v>0</v>
      </c>
      <c r="AW2845">
        <f>IFERROR(IF((AN2845-AO2845)&gt;0,1,0),0)</f>
        <v>1</v>
      </c>
      <c r="AX2845">
        <f>IFERROR(IF((AC2845-AD2845)&lt;0,1,0),0)</f>
        <v>0</v>
      </c>
      <c r="AY2845">
        <f>SUM(AP2845:AX2845)</f>
        <v>3</v>
      </c>
    </row>
    <row r="2846" spans="1:51" x14ac:dyDescent="0.45">
      <c r="A2846" s="1" t="s">
        <v>1410</v>
      </c>
      <c r="B2846" s="2">
        <v>1024343</v>
      </c>
      <c r="C2846" s="3" t="s">
        <v>5336</v>
      </c>
      <c r="D2846" s="5">
        <v>26.81</v>
      </c>
      <c r="E2846" s="5">
        <v>115.65348739</v>
      </c>
      <c r="F2846" s="3" t="s">
        <v>4480</v>
      </c>
      <c r="G2846" s="3" t="s">
        <v>4481</v>
      </c>
      <c r="H2846" s="3" t="s">
        <v>4481</v>
      </c>
      <c r="I2846" s="3" t="s">
        <v>4482</v>
      </c>
      <c r="J2846" s="3" t="s">
        <v>4484</v>
      </c>
      <c r="K2846" s="6">
        <v>58332</v>
      </c>
      <c r="L2846" s="6">
        <v>58987</v>
      </c>
      <c r="M2846" s="6" t="s">
        <v>4474</v>
      </c>
      <c r="N2846" s="6" t="s">
        <v>4474</v>
      </c>
      <c r="O2846" s="6">
        <v>52222</v>
      </c>
      <c r="P2846" s="6">
        <v>51795</v>
      </c>
      <c r="Q2846" s="6">
        <v>11538</v>
      </c>
      <c r="R2846" s="6">
        <v>13123</v>
      </c>
      <c r="S2846" s="6">
        <v>839</v>
      </c>
      <c r="T2846" s="6">
        <v>9789</v>
      </c>
      <c r="U2846" s="6" t="s">
        <v>4474</v>
      </c>
      <c r="V2846" s="6" t="s">
        <v>4474</v>
      </c>
      <c r="W2846" s="6">
        <v>2074662</v>
      </c>
      <c r="X2846" s="6">
        <v>2077067</v>
      </c>
      <c r="Y2846" s="6" t="s">
        <v>4474</v>
      </c>
      <c r="Z2846" s="6" t="s">
        <v>4474</v>
      </c>
      <c r="AA2846" s="6" t="s">
        <v>4474</v>
      </c>
      <c r="AB2846" s="6" t="s">
        <v>4474</v>
      </c>
      <c r="AC2846" s="6">
        <v>4313940</v>
      </c>
      <c r="AD2846" s="6">
        <v>4313940</v>
      </c>
      <c r="AF2846">
        <f>Q2846/W2846</f>
        <v>5.5613878308852236E-3</v>
      </c>
      <c r="AG2846">
        <f>R2846/X2846</f>
        <v>6.3180436644556968E-3</v>
      </c>
      <c r="AH2846" t="e">
        <f>U2846/W2846</f>
        <v>#VALUE!</v>
      </c>
      <c r="AI2846" t="e">
        <f>V2846/X2846</f>
        <v>#VALUE!</v>
      </c>
      <c r="AJ2846" t="e">
        <f>Y2846/AA2846</f>
        <v>#VALUE!</v>
      </c>
      <c r="AK2846" t="e">
        <f>Z2846/AB2846</f>
        <v>#VALUE!</v>
      </c>
      <c r="AL2846">
        <f>O2846/K2846</f>
        <v>0.89525474867996979</v>
      </c>
      <c r="AM2846">
        <f>P2846/L2846</f>
        <v>0.87807483004729858</v>
      </c>
      <c r="AN2846">
        <f>K2846/W2846</f>
        <v>2.8116387151256444E-2</v>
      </c>
      <c r="AO2846">
        <f>L2846/X2846</f>
        <v>2.839918019014312E-2</v>
      </c>
      <c r="AP2846">
        <f>IF(OR(Q2846&lt;0, Q2846="NA"), 0, 1)</f>
        <v>1</v>
      </c>
      <c r="AQ2846">
        <f>IF(OR(S2846&lt;0, S2846="NA"), 0, 1)</f>
        <v>1</v>
      </c>
      <c r="AR2846">
        <f>IFERROR(IF((AF2846-AG2846)&gt;0,1,0),0)</f>
        <v>0</v>
      </c>
      <c r="AS2846">
        <f>IFERROR(IF((S2846-Q2846)&gt;0,1,0),0)</f>
        <v>0</v>
      </c>
      <c r="AT2846">
        <f>IFERROR(IF((AH2846-AI2846)&lt;0,1,0),0)</f>
        <v>0</v>
      </c>
      <c r="AU2846">
        <f>IFERROR(IF((AJ2846-AK2846)&gt;0,1,0),0)</f>
        <v>0</v>
      </c>
      <c r="AV2846">
        <f>IFERROR(IF((AL2846-AM2846)&gt;0,1,0),0)</f>
        <v>1</v>
      </c>
      <c r="AW2846">
        <f>IFERROR(IF((AN2846-AO2846)&gt;0,1,0),0)</f>
        <v>0</v>
      </c>
      <c r="AX2846">
        <f>IFERROR(IF((AC2846-AD2846)&lt;0,1,0),0)</f>
        <v>0</v>
      </c>
      <c r="AY2846">
        <f>SUM(AP2846:AX2846)</f>
        <v>3</v>
      </c>
    </row>
    <row r="2847" spans="1:51" x14ac:dyDescent="0.45">
      <c r="A2847" s="1" t="s">
        <v>1414</v>
      </c>
      <c r="B2847" s="2">
        <v>100240</v>
      </c>
      <c r="C2847" s="3" t="s">
        <v>5335</v>
      </c>
      <c r="D2847" s="5">
        <v>43.9</v>
      </c>
      <c r="E2847" s="5">
        <v>1814.9102441</v>
      </c>
      <c r="F2847" s="3" t="s">
        <v>4480</v>
      </c>
      <c r="G2847" s="3" t="s">
        <v>4481</v>
      </c>
      <c r="H2847" s="3" t="s">
        <v>4481</v>
      </c>
      <c r="I2847" s="3" t="s">
        <v>4482</v>
      </c>
      <c r="J2847" s="3" t="s">
        <v>4484</v>
      </c>
      <c r="K2847" s="6">
        <v>377012</v>
      </c>
      <c r="L2847" s="6">
        <v>380269</v>
      </c>
      <c r="M2847" s="6" t="s">
        <v>4474</v>
      </c>
      <c r="N2847" s="6" t="s">
        <v>4474</v>
      </c>
      <c r="O2847" s="6">
        <v>316431</v>
      </c>
      <c r="P2847" s="6">
        <v>322297</v>
      </c>
      <c r="Q2847" s="6">
        <v>102338</v>
      </c>
      <c r="R2847" s="6">
        <v>113551</v>
      </c>
      <c r="S2847" s="6">
        <v>144219</v>
      </c>
      <c r="T2847" s="6">
        <v>133872</v>
      </c>
      <c r="U2847" s="6">
        <v>18000</v>
      </c>
      <c r="V2847" s="6">
        <v>13363</v>
      </c>
      <c r="W2847" s="6">
        <v>12153430</v>
      </c>
      <c r="X2847" s="6">
        <v>12060805</v>
      </c>
      <c r="Y2847" s="6" t="s">
        <v>4474</v>
      </c>
      <c r="Z2847" s="6" t="s">
        <v>4474</v>
      </c>
      <c r="AA2847" s="6" t="s">
        <v>4474</v>
      </c>
      <c r="AB2847" s="6" t="s">
        <v>4474</v>
      </c>
      <c r="AC2847" s="6">
        <v>41340099</v>
      </c>
      <c r="AD2847" s="6">
        <v>41187943</v>
      </c>
      <c r="AF2847">
        <f>Q2847/W2847</f>
        <v>8.4205035121772201E-3</v>
      </c>
      <c r="AG2847">
        <f>R2847/X2847</f>
        <v>9.414877365151E-3</v>
      </c>
      <c r="AH2847">
        <f>U2847/W2847</f>
        <v>1.4810633705875625E-3</v>
      </c>
      <c r="AI2847">
        <f>V2847/X2847</f>
        <v>1.1079691612624531E-3</v>
      </c>
      <c r="AJ2847" t="e">
        <f>Y2847/AA2847</f>
        <v>#VALUE!</v>
      </c>
      <c r="AK2847" t="e">
        <f>Z2847/AB2847</f>
        <v>#VALUE!</v>
      </c>
      <c r="AL2847">
        <f>O2847/K2847</f>
        <v>0.83931280701940525</v>
      </c>
      <c r="AM2847">
        <f>P2847/L2847</f>
        <v>0.84755002379894229</v>
      </c>
      <c r="AN2847">
        <f>K2847/W2847</f>
        <v>3.1021036859553229E-2</v>
      </c>
      <c r="AO2847">
        <f>L2847/X2847</f>
        <v>3.1529321633174567E-2</v>
      </c>
      <c r="AP2847">
        <f>IF(OR(Q2847&lt;0, Q2847="NA"), 0, 1)</f>
        <v>1</v>
      </c>
      <c r="AQ2847">
        <f>IF(OR(S2847&lt;0, S2847="NA"), 0, 1)</f>
        <v>1</v>
      </c>
      <c r="AR2847">
        <f>IFERROR(IF((AF2847-AG2847)&gt;0,1,0),0)</f>
        <v>0</v>
      </c>
      <c r="AS2847">
        <f>IFERROR(IF((S2847-Q2847)&gt;0,1,0),0)</f>
        <v>1</v>
      </c>
      <c r="AT2847">
        <f>IFERROR(IF((AH2847-AI2847)&lt;0,1,0),0)</f>
        <v>0</v>
      </c>
      <c r="AU2847">
        <f>IFERROR(IF((AJ2847-AK2847)&gt;0,1,0),0)</f>
        <v>0</v>
      </c>
      <c r="AV2847">
        <f>IFERROR(IF((AL2847-AM2847)&gt;0,1,0),0)</f>
        <v>0</v>
      </c>
      <c r="AW2847">
        <f>IFERROR(IF((AN2847-AO2847)&gt;0,1,0),0)</f>
        <v>0</v>
      </c>
      <c r="AX2847">
        <f>IFERROR(IF((AC2847-AD2847)&lt;0,1,0),0)</f>
        <v>0</v>
      </c>
      <c r="AY2847">
        <f>SUM(AP2847:AX2847)</f>
        <v>3</v>
      </c>
    </row>
    <row r="2848" spans="1:51" x14ac:dyDescent="0.45">
      <c r="A2848" s="1" t="s">
        <v>1415</v>
      </c>
      <c r="B2848" s="2">
        <v>4041406</v>
      </c>
      <c r="C2848" s="3" t="s">
        <v>5337</v>
      </c>
      <c r="D2848" s="5">
        <v>19.59</v>
      </c>
      <c r="E2848" s="5">
        <v>3190.01579451</v>
      </c>
      <c r="F2848" s="3" t="s">
        <v>4480</v>
      </c>
      <c r="G2848" s="3" t="s">
        <v>4481</v>
      </c>
      <c r="H2848" s="3" t="s">
        <v>4481</v>
      </c>
      <c r="I2848" s="3" t="s">
        <v>4482</v>
      </c>
      <c r="J2848" s="3" t="s">
        <v>4484</v>
      </c>
      <c r="K2848" s="6">
        <v>938201</v>
      </c>
      <c r="L2848" s="6">
        <v>924026</v>
      </c>
      <c r="M2848" s="6" t="s">
        <v>4474</v>
      </c>
      <c r="N2848" s="6" t="s">
        <v>4474</v>
      </c>
      <c r="O2848" s="6">
        <v>678881</v>
      </c>
      <c r="P2848" s="6">
        <v>666064</v>
      </c>
      <c r="Q2848" s="6">
        <v>298724</v>
      </c>
      <c r="R2848" s="6">
        <v>302512</v>
      </c>
      <c r="S2848" s="6" t="s">
        <v>4474</v>
      </c>
      <c r="T2848" s="6">
        <v>386589</v>
      </c>
      <c r="U2848" s="6" t="s">
        <v>4474</v>
      </c>
      <c r="V2848" s="6" t="s">
        <v>4474</v>
      </c>
      <c r="W2848" s="6">
        <v>19292921</v>
      </c>
      <c r="X2848" s="6">
        <v>18859170</v>
      </c>
      <c r="Y2848" s="6" t="s">
        <v>4474</v>
      </c>
      <c r="Z2848" s="6" t="s">
        <v>4474</v>
      </c>
      <c r="AA2848" s="6" t="s">
        <v>4474</v>
      </c>
      <c r="AB2848" s="6" t="s">
        <v>4474</v>
      </c>
      <c r="AC2848" s="6">
        <v>163868877</v>
      </c>
      <c r="AD2848" s="6">
        <v>163875810</v>
      </c>
      <c r="AF2848">
        <f>Q2848/W2848</f>
        <v>1.5483606655518881E-2</v>
      </c>
      <c r="AG2848">
        <f>R2848/X2848</f>
        <v>1.604057866809621E-2</v>
      </c>
      <c r="AH2848" t="e">
        <f>U2848/W2848</f>
        <v>#VALUE!</v>
      </c>
      <c r="AI2848" t="e">
        <f>V2848/X2848</f>
        <v>#VALUE!</v>
      </c>
      <c r="AJ2848" t="e">
        <f>Y2848/AA2848</f>
        <v>#VALUE!</v>
      </c>
      <c r="AK2848" t="e">
        <f>Z2848/AB2848</f>
        <v>#VALUE!</v>
      </c>
      <c r="AL2848">
        <f>O2848/K2848</f>
        <v>0.72359867448446547</v>
      </c>
      <c r="AM2848">
        <f>P2848/L2848</f>
        <v>0.72082820180384533</v>
      </c>
      <c r="AN2848">
        <f>K2848/W2848</f>
        <v>4.8629287395102069E-2</v>
      </c>
      <c r="AO2848">
        <f>L2848/X2848</f>
        <v>4.8996111705870406E-2</v>
      </c>
      <c r="AP2848">
        <f>IF(OR(Q2848&lt;0, Q2848="NA"), 0, 1)</f>
        <v>1</v>
      </c>
      <c r="AQ2848">
        <f>IF(OR(S2848&lt;0, S2848="NA"), 0, 1)</f>
        <v>0</v>
      </c>
      <c r="AR2848">
        <f>IFERROR(IF((AF2848-AG2848)&gt;0,1,0),0)</f>
        <v>0</v>
      </c>
      <c r="AS2848">
        <f>IFERROR(IF((S2848-Q2848)&gt;0,1,0),0)</f>
        <v>0</v>
      </c>
      <c r="AT2848">
        <f>IFERROR(IF((AH2848-AI2848)&lt;0,1,0),0)</f>
        <v>0</v>
      </c>
      <c r="AU2848">
        <f>IFERROR(IF((AJ2848-AK2848)&gt;0,1,0),0)</f>
        <v>0</v>
      </c>
      <c r="AV2848">
        <f>IFERROR(IF((AL2848-AM2848)&gt;0,1,0),0)</f>
        <v>1</v>
      </c>
      <c r="AW2848">
        <f>IFERROR(IF((AN2848-AO2848)&gt;0,1,0),0)</f>
        <v>0</v>
      </c>
      <c r="AX2848">
        <f>IFERROR(IF((AC2848-AD2848)&lt;0,1,0),0)</f>
        <v>1</v>
      </c>
      <c r="AY2848">
        <f>SUM(AP2848:AX2848)</f>
        <v>3</v>
      </c>
    </row>
    <row r="2849" spans="1:51" x14ac:dyDescent="0.45">
      <c r="A2849" s="1" t="s">
        <v>1431</v>
      </c>
      <c r="B2849" s="2">
        <v>100292</v>
      </c>
      <c r="C2849" s="3" t="s">
        <v>5337</v>
      </c>
      <c r="D2849" s="5">
        <v>20.99</v>
      </c>
      <c r="E2849" s="5">
        <v>10998.76</v>
      </c>
      <c r="F2849" s="3" t="s">
        <v>4480</v>
      </c>
      <c r="G2849" s="3" t="s">
        <v>4481</v>
      </c>
      <c r="H2849" s="3" t="s">
        <v>4481</v>
      </c>
      <c r="I2849" s="3" t="s">
        <v>4482</v>
      </c>
      <c r="J2849" s="3" t="s">
        <v>4484</v>
      </c>
      <c r="K2849" s="6">
        <v>3281000</v>
      </c>
      <c r="L2849" s="6">
        <v>3254000</v>
      </c>
      <c r="M2849" s="6" t="s">
        <v>4474</v>
      </c>
      <c r="N2849" s="6" t="s">
        <v>4474</v>
      </c>
      <c r="O2849" s="6">
        <v>2846000</v>
      </c>
      <c r="P2849" s="6">
        <v>2845000</v>
      </c>
      <c r="Q2849" s="6">
        <v>794000</v>
      </c>
      <c r="R2849" s="6">
        <v>812000</v>
      </c>
      <c r="S2849" s="6" t="s">
        <v>4474</v>
      </c>
      <c r="T2849" s="6">
        <v>1442000</v>
      </c>
      <c r="U2849" s="6">
        <v>1195000</v>
      </c>
      <c r="V2849" s="6">
        <v>1004000</v>
      </c>
      <c r="W2849" s="6">
        <v>82152000</v>
      </c>
      <c r="X2849" s="6">
        <v>82635000</v>
      </c>
      <c r="Y2849" s="6" t="s">
        <v>4474</v>
      </c>
      <c r="Z2849" s="6" t="s">
        <v>4474</v>
      </c>
      <c r="AA2849" s="6" t="s">
        <v>4474</v>
      </c>
      <c r="AB2849" s="6" t="s">
        <v>4474</v>
      </c>
      <c r="AC2849" s="6">
        <v>524000000</v>
      </c>
      <c r="AD2849" s="6">
        <v>532180686</v>
      </c>
      <c r="AF2849">
        <f>Q2849/W2849</f>
        <v>9.6650111987535304E-3</v>
      </c>
      <c r="AG2849">
        <f>R2849/X2849</f>
        <v>9.826344769165607E-3</v>
      </c>
      <c r="AH2849">
        <f>U2849/W2849</f>
        <v>1.4546207030869607E-2</v>
      </c>
      <c r="AI2849">
        <f>V2849/X2849</f>
        <v>1.2149815453500332E-2</v>
      </c>
      <c r="AJ2849" t="e">
        <f>Y2849/AA2849</f>
        <v>#VALUE!</v>
      </c>
      <c r="AK2849" t="e">
        <f>Z2849/AB2849</f>
        <v>#VALUE!</v>
      </c>
      <c r="AL2849">
        <f>O2849/K2849</f>
        <v>0.86741846997866501</v>
      </c>
      <c r="AM2849">
        <f>P2849/L2849</f>
        <v>0.8743085433312846</v>
      </c>
      <c r="AN2849">
        <f>K2849/W2849</f>
        <v>3.9938163404421072E-2</v>
      </c>
      <c r="AO2849">
        <f>L2849/X2849</f>
        <v>3.9377987535547894E-2</v>
      </c>
      <c r="AP2849">
        <f>IF(OR(Q2849&lt;0, Q2849="NA"), 0, 1)</f>
        <v>1</v>
      </c>
      <c r="AQ2849">
        <f>IF(OR(S2849&lt;0, S2849="NA"), 0, 1)</f>
        <v>0</v>
      </c>
      <c r="AR2849">
        <f>IFERROR(IF((AF2849-AG2849)&gt;0,1,0),0)</f>
        <v>0</v>
      </c>
      <c r="AS2849">
        <f>IFERROR(IF((S2849-Q2849)&gt;0,1,0),0)</f>
        <v>0</v>
      </c>
      <c r="AT2849">
        <f>IFERROR(IF((AH2849-AI2849)&lt;0,1,0),0)</f>
        <v>0</v>
      </c>
      <c r="AU2849">
        <f>IFERROR(IF((AJ2849-AK2849)&gt;0,1,0),0)</f>
        <v>0</v>
      </c>
      <c r="AV2849">
        <f>IFERROR(IF((AL2849-AM2849)&gt;0,1,0),0)</f>
        <v>0</v>
      </c>
      <c r="AW2849">
        <f>IFERROR(IF((AN2849-AO2849)&gt;0,1,0),0)</f>
        <v>1</v>
      </c>
      <c r="AX2849">
        <f>IFERROR(IF((AC2849-AD2849)&lt;0,1,0),0)</f>
        <v>1</v>
      </c>
      <c r="AY2849">
        <f>SUM(AP2849:AX2849)</f>
        <v>3</v>
      </c>
    </row>
    <row r="2850" spans="1:51" x14ac:dyDescent="0.45">
      <c r="A2850" s="1" t="s">
        <v>1433</v>
      </c>
      <c r="B2850" s="2">
        <v>4112285</v>
      </c>
      <c r="C2850" s="3" t="s">
        <v>5335</v>
      </c>
      <c r="D2850" s="5">
        <v>35.270000000000003</v>
      </c>
      <c r="E2850" s="5">
        <v>305.71662137999999</v>
      </c>
      <c r="F2850" s="3" t="s">
        <v>4480</v>
      </c>
      <c r="G2850" s="3" t="s">
        <v>4481</v>
      </c>
      <c r="H2850" s="3" t="s">
        <v>4481</v>
      </c>
      <c r="I2850" s="3" t="s">
        <v>4482</v>
      </c>
      <c r="J2850" s="3" t="s">
        <v>4484</v>
      </c>
      <c r="K2850" s="6">
        <v>129989</v>
      </c>
      <c r="L2850" s="6">
        <v>122412</v>
      </c>
      <c r="M2850" s="6" t="s">
        <v>4474</v>
      </c>
      <c r="N2850" s="6" t="s">
        <v>4474</v>
      </c>
      <c r="O2850" s="6">
        <v>232052</v>
      </c>
      <c r="P2850" s="6">
        <v>219526</v>
      </c>
      <c r="Q2850" s="6">
        <v>25276</v>
      </c>
      <c r="R2850" s="6">
        <v>22089</v>
      </c>
      <c r="S2850" s="6" t="s">
        <v>4474</v>
      </c>
      <c r="T2850" s="6">
        <v>31451</v>
      </c>
      <c r="U2850" s="6">
        <v>105150</v>
      </c>
      <c r="V2850" s="6">
        <v>105071</v>
      </c>
      <c r="W2850" s="6">
        <v>5737859</v>
      </c>
      <c r="X2850" s="6">
        <v>5823259</v>
      </c>
      <c r="Y2850" s="6" t="s">
        <v>4474</v>
      </c>
      <c r="Z2850" s="6" t="s">
        <v>4474</v>
      </c>
      <c r="AA2850" s="6" t="s">
        <v>4474</v>
      </c>
      <c r="AB2850" s="6" t="s">
        <v>4474</v>
      </c>
      <c r="AC2850" s="6">
        <v>8667894</v>
      </c>
      <c r="AD2850" s="6">
        <v>8667894</v>
      </c>
      <c r="AF2850">
        <f>Q2850/W2850</f>
        <v>4.4051274177354304E-3</v>
      </c>
      <c r="AG2850">
        <f>R2850/X2850</f>
        <v>3.7932367425182359E-3</v>
      </c>
      <c r="AH2850">
        <f>U2850/W2850</f>
        <v>1.8325650734882123E-2</v>
      </c>
      <c r="AI2850">
        <f>V2850/X2850</f>
        <v>1.8043332779805948E-2</v>
      </c>
      <c r="AJ2850" t="e">
        <f>Y2850/AA2850</f>
        <v>#VALUE!</v>
      </c>
      <c r="AK2850" t="e">
        <f>Z2850/AB2850</f>
        <v>#VALUE!</v>
      </c>
      <c r="AL2850">
        <f>O2850/K2850</f>
        <v>1.7851664371600673</v>
      </c>
      <c r="AM2850">
        <f>P2850/L2850</f>
        <v>1.793337254517531</v>
      </c>
      <c r="AN2850">
        <f>K2850/W2850</f>
        <v>2.2654617340718899E-2</v>
      </c>
      <c r="AO2850">
        <f>L2850/X2850</f>
        <v>2.1021218530723088E-2</v>
      </c>
      <c r="AP2850">
        <f>IF(OR(Q2850&lt;0, Q2850="NA"), 0, 1)</f>
        <v>1</v>
      </c>
      <c r="AQ2850">
        <f>IF(OR(S2850&lt;0, S2850="NA"), 0, 1)</f>
        <v>0</v>
      </c>
      <c r="AR2850">
        <f>IFERROR(IF((AF2850-AG2850)&gt;0,1,0),0)</f>
        <v>1</v>
      </c>
      <c r="AS2850">
        <f>IFERROR(IF((S2850-Q2850)&gt;0,1,0),0)</f>
        <v>0</v>
      </c>
      <c r="AT2850">
        <f>IFERROR(IF((AH2850-AI2850)&lt;0,1,0),0)</f>
        <v>0</v>
      </c>
      <c r="AU2850">
        <f>IFERROR(IF((AJ2850-AK2850)&gt;0,1,0),0)</f>
        <v>0</v>
      </c>
      <c r="AV2850">
        <f>IFERROR(IF((AL2850-AM2850)&gt;0,1,0),0)</f>
        <v>0</v>
      </c>
      <c r="AW2850">
        <f>IFERROR(IF((AN2850-AO2850)&gt;0,1,0),0)</f>
        <v>1</v>
      </c>
      <c r="AX2850">
        <f>IFERROR(IF((AC2850-AD2850)&lt;0,1,0),0)</f>
        <v>0</v>
      </c>
      <c r="AY2850">
        <f>SUM(AP2850:AX2850)</f>
        <v>3</v>
      </c>
    </row>
    <row r="2851" spans="1:51" x14ac:dyDescent="0.45">
      <c r="A2851" s="1" t="s">
        <v>1443</v>
      </c>
      <c r="B2851" s="2">
        <v>5721968</v>
      </c>
      <c r="C2851" s="3" t="s">
        <v>5337</v>
      </c>
      <c r="D2851" s="5">
        <v>20.86</v>
      </c>
      <c r="E2851" s="5">
        <v>416.95145309999998</v>
      </c>
      <c r="F2851" s="3" t="s">
        <v>4480</v>
      </c>
      <c r="G2851" s="3" t="s">
        <v>4491</v>
      </c>
      <c r="H2851" s="3" t="s">
        <v>4492</v>
      </c>
      <c r="I2851" s="3" t="s">
        <v>4493</v>
      </c>
      <c r="J2851" s="3"/>
      <c r="K2851" s="6">
        <v>7056.23</v>
      </c>
      <c r="L2851" s="6">
        <v>7008.2020000000002</v>
      </c>
      <c r="M2851" s="6" t="s">
        <v>4474</v>
      </c>
      <c r="N2851" s="6" t="s">
        <v>4474</v>
      </c>
      <c r="O2851" s="6">
        <v>2911.6370000000002</v>
      </c>
      <c r="P2851" s="6">
        <v>2958.8420000000001</v>
      </c>
      <c r="Q2851" s="6">
        <v>66235.505000000005</v>
      </c>
      <c r="R2851" s="6">
        <v>59186.358999999997</v>
      </c>
      <c r="S2851" s="6" t="s">
        <v>4474</v>
      </c>
      <c r="T2851" s="6" t="s">
        <v>4474</v>
      </c>
      <c r="U2851" s="6" t="s">
        <v>4474</v>
      </c>
      <c r="V2851" s="6" t="s">
        <v>4474</v>
      </c>
      <c r="W2851" s="6">
        <v>379549.22</v>
      </c>
      <c r="X2851" s="6">
        <v>379549.22</v>
      </c>
      <c r="Y2851" s="6">
        <v>9285.4969999999994</v>
      </c>
      <c r="Z2851" s="6">
        <v>9285.4969999999994</v>
      </c>
      <c r="AA2851" s="6">
        <v>4978</v>
      </c>
      <c r="AB2851" s="6">
        <v>4978</v>
      </c>
      <c r="AC2851" s="6">
        <v>19988085</v>
      </c>
      <c r="AD2851" s="6">
        <v>19988085</v>
      </c>
      <c r="AF2851">
        <f>Q2851/W2851</f>
        <v>0.17451097646834846</v>
      </c>
      <c r="AG2851">
        <f>R2851/X2851</f>
        <v>0.15593856048498797</v>
      </c>
      <c r="AH2851" t="e">
        <f>U2851/W2851</f>
        <v>#VALUE!</v>
      </c>
      <c r="AI2851" t="e">
        <f>V2851/X2851</f>
        <v>#VALUE!</v>
      </c>
      <c r="AJ2851">
        <f>Y2851/AA2851</f>
        <v>1.8653067496986739</v>
      </c>
      <c r="AK2851">
        <f>Z2851/AB2851</f>
        <v>1.8653067496986739</v>
      </c>
      <c r="AL2851">
        <f>O2851/K2851</f>
        <v>0.41263351676461796</v>
      </c>
      <c r="AM2851">
        <f>P2851/L2851</f>
        <v>0.42219702000598724</v>
      </c>
      <c r="AN2851">
        <f>K2851/W2851</f>
        <v>1.8591080229330995E-2</v>
      </c>
      <c r="AO2851">
        <f>L2851/X2851</f>
        <v>1.8464540646401541E-2</v>
      </c>
      <c r="AP2851">
        <f>IF(OR(Q2851&lt;0, Q2851="NA"), 0, 1)</f>
        <v>1</v>
      </c>
      <c r="AQ2851">
        <f>IF(OR(S2851&lt;0, S2851="NA"), 0, 1)</f>
        <v>0</v>
      </c>
      <c r="AR2851">
        <f>IFERROR(IF((AF2851-AG2851)&gt;0,1,0),0)</f>
        <v>1</v>
      </c>
      <c r="AS2851">
        <f>IFERROR(IF((S2851-Q2851)&gt;0,1,0),0)</f>
        <v>0</v>
      </c>
      <c r="AT2851">
        <f>IFERROR(IF((AH2851-AI2851)&lt;0,1,0),0)</f>
        <v>0</v>
      </c>
      <c r="AU2851">
        <f>IFERROR(IF((AJ2851-AK2851)&gt;0,1,0),0)</f>
        <v>0</v>
      </c>
      <c r="AV2851">
        <f>IFERROR(IF((AL2851-AM2851)&gt;0,1,0),0)</f>
        <v>0</v>
      </c>
      <c r="AW2851">
        <f>IFERROR(IF((AN2851-AO2851)&gt;0,1,0),0)</f>
        <v>1</v>
      </c>
      <c r="AX2851">
        <f>IFERROR(IF((AC2851-AD2851)&lt;0,1,0),0)</f>
        <v>0</v>
      </c>
      <c r="AY2851">
        <f>SUM(AP2851:AX2851)</f>
        <v>3</v>
      </c>
    </row>
    <row r="2852" spans="1:51" x14ac:dyDescent="0.45">
      <c r="A2852" s="1" t="s">
        <v>1473</v>
      </c>
      <c r="B2852" s="2">
        <v>5721900</v>
      </c>
      <c r="C2852" s="3" t="s">
        <v>5338</v>
      </c>
      <c r="D2852" s="5">
        <v>52.395000000000003</v>
      </c>
      <c r="E2852" s="5">
        <v>26.19760479</v>
      </c>
      <c r="F2852" s="3" t="s">
        <v>4480</v>
      </c>
      <c r="G2852" s="3" t="s">
        <v>4491</v>
      </c>
      <c r="H2852" s="3" t="s">
        <v>4492</v>
      </c>
      <c r="I2852" s="3" t="s">
        <v>4493</v>
      </c>
      <c r="J2852" s="3"/>
      <c r="K2852" s="6">
        <v>592.76400000000001</v>
      </c>
      <c r="L2852" s="6">
        <v>576.92899999999997</v>
      </c>
      <c r="M2852" s="6" t="s">
        <v>4474</v>
      </c>
      <c r="N2852" s="6" t="s">
        <v>4474</v>
      </c>
      <c r="O2852" s="6">
        <v>450.80399999999997</v>
      </c>
      <c r="P2852" s="6">
        <v>438.78500000000003</v>
      </c>
      <c r="Q2852" s="6">
        <v>2049.2640000000001</v>
      </c>
      <c r="R2852" s="6">
        <v>1421.0509999999999</v>
      </c>
      <c r="S2852" s="6" t="s">
        <v>4474</v>
      </c>
      <c r="T2852" s="6" t="s">
        <v>4474</v>
      </c>
      <c r="U2852" s="6" t="s">
        <v>4474</v>
      </c>
      <c r="V2852" s="6" t="s">
        <v>4474</v>
      </c>
      <c r="W2852" s="6">
        <v>20955.521000000001</v>
      </c>
      <c r="X2852" s="6">
        <v>20955.521000000001</v>
      </c>
      <c r="Y2852" s="6">
        <v>69.531999999999996</v>
      </c>
      <c r="Z2852" s="6">
        <v>69.531999999999996</v>
      </c>
      <c r="AA2852" s="6">
        <v>41</v>
      </c>
      <c r="AB2852" s="6">
        <v>41</v>
      </c>
      <c r="AC2852" s="6">
        <v>450002</v>
      </c>
      <c r="AD2852" s="6">
        <v>450002</v>
      </c>
      <c r="AF2852">
        <f>Q2852/W2852</f>
        <v>9.7791126262143521E-2</v>
      </c>
      <c r="AG2852">
        <f>R2852/X2852</f>
        <v>6.7812725820560596E-2</v>
      </c>
      <c r="AH2852" t="e">
        <f>U2852/W2852</f>
        <v>#VALUE!</v>
      </c>
      <c r="AI2852" t="e">
        <f>V2852/X2852</f>
        <v>#VALUE!</v>
      </c>
      <c r="AJ2852">
        <f>Y2852/AA2852</f>
        <v>1.6959024390243902</v>
      </c>
      <c r="AK2852">
        <f>Z2852/AB2852</f>
        <v>1.6959024390243902</v>
      </c>
      <c r="AL2852">
        <f>O2852/K2852</f>
        <v>0.76051177196995767</v>
      </c>
      <c r="AM2852">
        <f>P2852/L2852</f>
        <v>0.760552858323988</v>
      </c>
      <c r="AN2852">
        <f>K2852/W2852</f>
        <v>2.8286769868427514E-2</v>
      </c>
      <c r="AO2852">
        <f>L2852/X2852</f>
        <v>2.7531121750683268E-2</v>
      </c>
      <c r="AP2852">
        <f>IF(OR(Q2852&lt;0, Q2852="NA"), 0, 1)</f>
        <v>1</v>
      </c>
      <c r="AQ2852">
        <f>IF(OR(S2852&lt;0, S2852="NA"), 0, 1)</f>
        <v>0</v>
      </c>
      <c r="AR2852">
        <f>IFERROR(IF((AF2852-AG2852)&gt;0,1,0),0)</f>
        <v>1</v>
      </c>
      <c r="AS2852">
        <f>IFERROR(IF((S2852-Q2852)&gt;0,1,0),0)</f>
        <v>0</v>
      </c>
      <c r="AT2852">
        <f>IFERROR(IF((AH2852-AI2852)&lt;0,1,0),0)</f>
        <v>0</v>
      </c>
      <c r="AU2852">
        <f>IFERROR(IF((AJ2852-AK2852)&gt;0,1,0),0)</f>
        <v>0</v>
      </c>
      <c r="AV2852">
        <f>IFERROR(IF((AL2852-AM2852)&gt;0,1,0),0)</f>
        <v>0</v>
      </c>
      <c r="AW2852">
        <f>IFERROR(IF((AN2852-AO2852)&gt;0,1,0),0)</f>
        <v>1</v>
      </c>
      <c r="AX2852">
        <f>IFERROR(IF((AC2852-AD2852)&lt;0,1,0),0)</f>
        <v>0</v>
      </c>
      <c r="AY2852">
        <f>SUM(AP2852:AX2852)</f>
        <v>3</v>
      </c>
    </row>
    <row r="2853" spans="1:51" x14ac:dyDescent="0.45">
      <c r="A2853" s="1" t="s">
        <v>1539</v>
      </c>
      <c r="B2853" s="2">
        <v>5724324</v>
      </c>
      <c r="C2853" s="3" t="s">
        <v>5337</v>
      </c>
      <c r="D2853" s="5">
        <v>11.93</v>
      </c>
      <c r="E2853" s="5">
        <v>50.262461950000002</v>
      </c>
      <c r="F2853" s="3" t="s">
        <v>4480</v>
      </c>
      <c r="G2853" s="3" t="s">
        <v>4491</v>
      </c>
      <c r="H2853" s="3" t="s">
        <v>4492</v>
      </c>
      <c r="I2853" s="3" t="s">
        <v>4493</v>
      </c>
      <c r="J2853" s="3"/>
      <c r="K2853" s="6">
        <v>4677.3249999999998</v>
      </c>
      <c r="L2853" s="6">
        <v>4604.0259999999998</v>
      </c>
      <c r="M2853" s="6" t="s">
        <v>4474</v>
      </c>
      <c r="N2853" s="6" t="s">
        <v>4474</v>
      </c>
      <c r="O2853" s="6">
        <v>3922.366</v>
      </c>
      <c r="P2853" s="6">
        <v>3874.1460000000002</v>
      </c>
      <c r="Q2853" s="6">
        <v>8020.6360000000004</v>
      </c>
      <c r="R2853" s="6">
        <v>5502.3720000000003</v>
      </c>
      <c r="S2853" s="6" t="s">
        <v>4474</v>
      </c>
      <c r="T2853" s="6" t="s">
        <v>4474</v>
      </c>
      <c r="U2853" s="6" t="s">
        <v>4474</v>
      </c>
      <c r="V2853" s="6" t="s">
        <v>4474</v>
      </c>
      <c r="W2853" s="6">
        <v>54503.902999999998</v>
      </c>
      <c r="X2853" s="6">
        <v>54503.902999999998</v>
      </c>
      <c r="Y2853" s="6">
        <v>1010.239</v>
      </c>
      <c r="Z2853" s="6">
        <v>1010.239</v>
      </c>
      <c r="AA2853" s="6">
        <v>1140</v>
      </c>
      <c r="AB2853" s="6">
        <v>1140</v>
      </c>
      <c r="AC2853" s="6">
        <v>4213115</v>
      </c>
      <c r="AD2853" s="6">
        <v>4213115</v>
      </c>
      <c r="AF2853">
        <f>Q2853/W2853</f>
        <v>0.14715709441945837</v>
      </c>
      <c r="AG2853">
        <f>R2853/X2853</f>
        <v>0.10095372435988667</v>
      </c>
      <c r="AH2853" t="e">
        <f>U2853/W2853</f>
        <v>#VALUE!</v>
      </c>
      <c r="AI2853" t="e">
        <f>V2853/X2853</f>
        <v>#VALUE!</v>
      </c>
      <c r="AJ2853">
        <f>Y2853/AA2853</f>
        <v>0.88617456140350881</v>
      </c>
      <c r="AK2853">
        <f>Z2853/AB2853</f>
        <v>0.88617456140350881</v>
      </c>
      <c r="AL2853">
        <f>O2853/K2853</f>
        <v>0.83859171641910712</v>
      </c>
      <c r="AM2853">
        <f>P2853/L2853</f>
        <v>0.84146918371008339</v>
      </c>
      <c r="AN2853">
        <f>K2853/W2853</f>
        <v>8.5816331355205888E-2</v>
      </c>
      <c r="AO2853">
        <f>L2853/X2853</f>
        <v>8.4471491885636157E-2</v>
      </c>
      <c r="AP2853">
        <f>IF(OR(Q2853&lt;0, Q2853="NA"), 0, 1)</f>
        <v>1</v>
      </c>
      <c r="AQ2853">
        <f>IF(OR(S2853&lt;0, S2853="NA"), 0, 1)</f>
        <v>0</v>
      </c>
      <c r="AR2853">
        <f>IFERROR(IF((AF2853-AG2853)&gt;0,1,0),0)</f>
        <v>1</v>
      </c>
      <c r="AS2853">
        <f>IFERROR(IF((S2853-Q2853)&gt;0,1,0),0)</f>
        <v>0</v>
      </c>
      <c r="AT2853">
        <f>IFERROR(IF((AH2853-AI2853)&lt;0,1,0),0)</f>
        <v>0</v>
      </c>
      <c r="AU2853">
        <f>IFERROR(IF((AJ2853-AK2853)&gt;0,1,0),0)</f>
        <v>0</v>
      </c>
      <c r="AV2853">
        <f>IFERROR(IF((AL2853-AM2853)&gt;0,1,0),0)</f>
        <v>0</v>
      </c>
      <c r="AW2853">
        <f>IFERROR(IF((AN2853-AO2853)&gt;0,1,0),0)</f>
        <v>1</v>
      </c>
      <c r="AX2853">
        <f>IFERROR(IF((AC2853-AD2853)&lt;0,1,0),0)</f>
        <v>0</v>
      </c>
      <c r="AY2853">
        <f>SUM(AP2853:AX2853)</f>
        <v>3</v>
      </c>
    </row>
    <row r="2854" spans="1:51" x14ac:dyDescent="0.45">
      <c r="A2854" s="1" t="s">
        <v>1552</v>
      </c>
      <c r="B2854" s="2">
        <v>4276792</v>
      </c>
      <c r="C2854" s="3" t="s">
        <v>5335</v>
      </c>
      <c r="D2854" s="5">
        <v>92.77</v>
      </c>
      <c r="E2854" s="5">
        <v>5103.2432823299996</v>
      </c>
      <c r="F2854" s="3" t="s">
        <v>4475</v>
      </c>
      <c r="G2854" s="3" t="s">
        <v>4476</v>
      </c>
      <c r="H2854" s="3" t="s">
        <v>4477</v>
      </c>
      <c r="I2854" s="3" t="s">
        <v>4478</v>
      </c>
      <c r="J2854" s="3" t="s">
        <v>4951</v>
      </c>
      <c r="K2854" s="6">
        <v>3823378</v>
      </c>
      <c r="L2854" s="6">
        <v>3716073</v>
      </c>
      <c r="M2854" s="6">
        <v>504523</v>
      </c>
      <c r="N2854" s="6">
        <v>511555</v>
      </c>
      <c r="O2854" s="6">
        <v>345495</v>
      </c>
      <c r="P2854" s="6">
        <v>362224</v>
      </c>
      <c r="Q2854" s="6">
        <v>268353</v>
      </c>
      <c r="R2854" s="6">
        <v>281260</v>
      </c>
      <c r="S2854" s="6">
        <v>474844</v>
      </c>
      <c r="T2854" s="6">
        <v>428045</v>
      </c>
      <c r="U2854" s="6" t="s">
        <v>4474</v>
      </c>
      <c r="V2854" s="6" t="s">
        <v>4474</v>
      </c>
      <c r="W2854" s="6">
        <v>4185319</v>
      </c>
      <c r="X2854" s="6">
        <v>4013144</v>
      </c>
      <c r="Y2854" s="6">
        <v>1212219</v>
      </c>
      <c r="Z2854" s="6">
        <v>1118639</v>
      </c>
      <c r="AA2854" s="6">
        <v>875388</v>
      </c>
      <c r="AB2854" s="6">
        <v>685205</v>
      </c>
      <c r="AC2854" s="6">
        <v>55010438</v>
      </c>
      <c r="AD2854" s="6">
        <v>55006099</v>
      </c>
      <c r="AF2854">
        <f>Q2854/W2854</f>
        <v>6.4117693298885933E-2</v>
      </c>
      <c r="AG2854">
        <f>R2854/X2854</f>
        <v>7.0084701670311361E-2</v>
      </c>
      <c r="AH2854" t="e">
        <f>U2854/W2854</f>
        <v>#VALUE!</v>
      </c>
      <c r="AI2854" t="e">
        <f>V2854/X2854</f>
        <v>#VALUE!</v>
      </c>
      <c r="AJ2854">
        <f>Y2854/AA2854</f>
        <v>1.3847790922425256</v>
      </c>
      <c r="AK2854">
        <f>Z2854/AB2854</f>
        <v>1.632561058369393</v>
      </c>
      <c r="AL2854">
        <f>O2854/K2854</f>
        <v>9.0363809176074145E-2</v>
      </c>
      <c r="AM2854">
        <f>P2854/L2854</f>
        <v>9.747494196158149E-2</v>
      </c>
      <c r="AN2854">
        <f>K2854/W2854</f>
        <v>0.91352128714681002</v>
      </c>
      <c r="AO2854">
        <f>L2854/X2854</f>
        <v>0.92597549452499084</v>
      </c>
      <c r="AP2854">
        <f>IF(OR(Q2854&lt;0, Q2854="NA"), 0, 1)</f>
        <v>1</v>
      </c>
      <c r="AQ2854">
        <f>IF(OR(S2854&lt;0, S2854="NA"), 0, 1)</f>
        <v>1</v>
      </c>
      <c r="AR2854">
        <f>IFERROR(IF((AF2854-AG2854)&gt;0,1,0),0)</f>
        <v>0</v>
      </c>
      <c r="AS2854">
        <f>IFERROR(IF((S2854-Q2854)&gt;0,1,0),0)</f>
        <v>1</v>
      </c>
      <c r="AT2854">
        <f>IFERROR(IF((AH2854-AI2854)&lt;0,1,0),0)</f>
        <v>0</v>
      </c>
      <c r="AU2854">
        <f>IFERROR(IF((AJ2854-AK2854)&gt;0,1,0),0)</f>
        <v>0</v>
      </c>
      <c r="AV2854">
        <f>IFERROR(IF((AL2854-AM2854)&gt;0,1,0),0)</f>
        <v>0</v>
      </c>
      <c r="AW2854">
        <f>IFERROR(IF((AN2854-AO2854)&gt;0,1,0),0)</f>
        <v>0</v>
      </c>
      <c r="AX2854">
        <f>IFERROR(IF((AC2854-AD2854)&lt;0,1,0),0)</f>
        <v>0</v>
      </c>
      <c r="AY2854">
        <f>SUM(AP2854:AX2854)</f>
        <v>3</v>
      </c>
    </row>
    <row r="2855" spans="1:51" x14ac:dyDescent="0.45">
      <c r="A2855" s="1" t="s">
        <v>1557</v>
      </c>
      <c r="B2855" s="2">
        <v>1024119</v>
      </c>
      <c r="C2855" s="3" t="s">
        <v>5337</v>
      </c>
      <c r="D2855" s="5">
        <v>9.5500000000000007</v>
      </c>
      <c r="E2855" s="5">
        <v>3964.3472376999998</v>
      </c>
      <c r="F2855" s="3" t="s">
        <v>4480</v>
      </c>
      <c r="G2855" s="3" t="s">
        <v>4481</v>
      </c>
      <c r="H2855" s="3" t="s">
        <v>4481</v>
      </c>
      <c r="I2855" s="3" t="s">
        <v>4482</v>
      </c>
      <c r="J2855" s="3" t="s">
        <v>4483</v>
      </c>
      <c r="K2855" s="6">
        <v>2926000</v>
      </c>
      <c r="L2855" s="6">
        <v>3345000</v>
      </c>
      <c r="M2855" s="6" t="s">
        <v>4474</v>
      </c>
      <c r="N2855" s="6" t="s">
        <v>4474</v>
      </c>
      <c r="O2855" s="6">
        <v>-346000</v>
      </c>
      <c r="P2855" s="6">
        <v>-137000</v>
      </c>
      <c r="Q2855" s="6">
        <v>-3635000</v>
      </c>
      <c r="R2855" s="6">
        <v>-3148000</v>
      </c>
      <c r="S2855" s="6">
        <v>242000</v>
      </c>
      <c r="T2855" s="6">
        <v>2335000</v>
      </c>
      <c r="U2855" s="6">
        <v>473000</v>
      </c>
      <c r="V2855" s="6">
        <v>504000</v>
      </c>
      <c r="W2855" s="6">
        <v>114367000</v>
      </c>
      <c r="X2855" s="6">
        <v>119055000</v>
      </c>
      <c r="Y2855" s="6" t="s">
        <v>4474</v>
      </c>
      <c r="Z2855" s="6" t="s">
        <v>4474</v>
      </c>
      <c r="AA2855" s="6" t="s">
        <v>4474</v>
      </c>
      <c r="AB2855" s="6" t="s">
        <v>4474</v>
      </c>
      <c r="AC2855" s="6">
        <v>415257967</v>
      </c>
      <c r="AD2855" s="6">
        <v>351304364</v>
      </c>
      <c r="AF2855">
        <f>Q2855/W2855</f>
        <v>-3.1783643883288012E-2</v>
      </c>
      <c r="AG2855">
        <f>R2855/X2855</f>
        <v>-2.6441560623241361E-2</v>
      </c>
      <c r="AH2855">
        <f>U2855/W2855</f>
        <v>4.1358084062710397E-3</v>
      </c>
      <c r="AI2855">
        <f>V2855/X2855</f>
        <v>4.2333375330729497E-3</v>
      </c>
      <c r="AJ2855" t="e">
        <f>Y2855/AA2855</f>
        <v>#VALUE!</v>
      </c>
      <c r="AK2855" t="e">
        <f>Z2855/AB2855</f>
        <v>#VALUE!</v>
      </c>
      <c r="AL2855">
        <f>O2855/K2855</f>
        <v>-0.11825017088174983</v>
      </c>
      <c r="AM2855">
        <f>P2855/L2855</f>
        <v>-4.0956651718983557E-2</v>
      </c>
      <c r="AN2855">
        <f>K2855/W2855</f>
        <v>2.558430316437434E-2</v>
      </c>
      <c r="AO2855">
        <f>L2855/X2855</f>
        <v>2.8096258032002015E-2</v>
      </c>
      <c r="AP2855">
        <f>IF(OR(Q2855&lt;0, Q2855="NA"), 0, 1)</f>
        <v>0</v>
      </c>
      <c r="AQ2855">
        <f>IF(OR(S2855&lt;0, S2855="NA"), 0, 1)</f>
        <v>1</v>
      </c>
      <c r="AR2855">
        <f>IFERROR(IF((AF2855-AG2855)&gt;0,1,0),0)</f>
        <v>0</v>
      </c>
      <c r="AS2855">
        <f>IFERROR(IF((S2855-Q2855)&gt;0,1,0),0)</f>
        <v>1</v>
      </c>
      <c r="AT2855">
        <f>IFERROR(IF((AH2855-AI2855)&lt;0,1,0),0)</f>
        <v>1</v>
      </c>
      <c r="AU2855">
        <f>IFERROR(IF((AJ2855-AK2855)&gt;0,1,0),0)</f>
        <v>0</v>
      </c>
      <c r="AV2855">
        <f>IFERROR(IF((AL2855-AM2855)&gt;0,1,0),0)</f>
        <v>0</v>
      </c>
      <c r="AW2855">
        <f>IFERROR(IF((AN2855-AO2855)&gt;0,1,0),0)</f>
        <v>0</v>
      </c>
      <c r="AX2855">
        <f>IFERROR(IF((AC2855-AD2855)&lt;0,1,0),0)</f>
        <v>0</v>
      </c>
      <c r="AY2855">
        <f>SUM(AP2855:AX2855)</f>
        <v>3</v>
      </c>
    </row>
    <row r="2856" spans="1:51" x14ac:dyDescent="0.45">
      <c r="A2856" s="1" t="s">
        <v>1590</v>
      </c>
      <c r="B2856" s="2">
        <v>111746423</v>
      </c>
      <c r="C2856" s="3" t="s">
        <v>5335</v>
      </c>
      <c r="D2856" s="5">
        <v>18.5</v>
      </c>
      <c r="E2856" s="5">
        <v>1659.45</v>
      </c>
      <c r="F2856" s="3" t="s">
        <v>4470</v>
      </c>
      <c r="G2856" s="3" t="s">
        <v>4471</v>
      </c>
      <c r="H2856" s="3" t="s">
        <v>4472</v>
      </c>
      <c r="I2856" s="3" t="s">
        <v>4472</v>
      </c>
      <c r="J2856" s="3" t="s">
        <v>4490</v>
      </c>
      <c r="K2856" s="6">
        <v>2975600</v>
      </c>
      <c r="L2856" s="6">
        <v>3014500</v>
      </c>
      <c r="M2856" s="6">
        <v>27100</v>
      </c>
      <c r="N2856" s="6">
        <v>58300</v>
      </c>
      <c r="O2856" s="6">
        <v>-66700</v>
      </c>
      <c r="P2856" s="6">
        <v>-37100</v>
      </c>
      <c r="Q2856" s="6">
        <v>-300000</v>
      </c>
      <c r="R2856" s="6">
        <v>-286100</v>
      </c>
      <c r="S2856" s="6">
        <v>263100</v>
      </c>
      <c r="T2856" s="6">
        <v>267400</v>
      </c>
      <c r="U2856" s="6">
        <v>1126700</v>
      </c>
      <c r="V2856" s="6">
        <v>1124300</v>
      </c>
      <c r="W2856" s="6">
        <v>3663700</v>
      </c>
      <c r="X2856" s="6">
        <v>3565400</v>
      </c>
      <c r="Y2856" s="6">
        <v>936900</v>
      </c>
      <c r="Z2856" s="6">
        <v>887700</v>
      </c>
      <c r="AA2856" s="6">
        <v>795800</v>
      </c>
      <c r="AB2856" s="6">
        <v>749000</v>
      </c>
      <c r="AC2856" s="6">
        <v>89700000</v>
      </c>
      <c r="AD2856" s="6">
        <v>89500000</v>
      </c>
      <c r="AF2856">
        <f>Q2856/W2856</f>
        <v>-8.188443376914048E-2</v>
      </c>
      <c r="AG2856">
        <f>R2856/X2856</f>
        <v>-8.0243450945195485E-2</v>
      </c>
      <c r="AH2856">
        <f>U2856/W2856</f>
        <v>0.30753063842563527</v>
      </c>
      <c r="AI2856">
        <f>V2856/X2856</f>
        <v>0.3153362876535592</v>
      </c>
      <c r="AJ2856">
        <f>Y2856/AA2856</f>
        <v>1.177305855742649</v>
      </c>
      <c r="AK2856">
        <f>Z2856/AB2856</f>
        <v>1.1851802403204272</v>
      </c>
      <c r="AL2856">
        <f>O2856/K2856</f>
        <v>-2.2415647264417259E-2</v>
      </c>
      <c r="AM2856">
        <f>P2856/L2856</f>
        <v>-1.2307181953889534E-2</v>
      </c>
      <c r="AN2856">
        <f>K2856/W2856</f>
        <v>0.81218440374484813</v>
      </c>
      <c r="AO2856">
        <f>L2856/X2856</f>
        <v>0.84548718236383014</v>
      </c>
      <c r="AP2856">
        <f>IF(OR(Q2856&lt;0, Q2856="NA"), 0, 1)</f>
        <v>0</v>
      </c>
      <c r="AQ2856">
        <f>IF(OR(S2856&lt;0, S2856="NA"), 0, 1)</f>
        <v>1</v>
      </c>
      <c r="AR2856">
        <f>IFERROR(IF((AF2856-AG2856)&gt;0,1,0),0)</f>
        <v>0</v>
      </c>
      <c r="AS2856">
        <f>IFERROR(IF((S2856-Q2856)&gt;0,1,0),0)</f>
        <v>1</v>
      </c>
      <c r="AT2856">
        <f>IFERROR(IF((AH2856-AI2856)&lt;0,1,0),0)</f>
        <v>1</v>
      </c>
      <c r="AU2856">
        <f>IFERROR(IF((AJ2856-AK2856)&gt;0,1,0),0)</f>
        <v>0</v>
      </c>
      <c r="AV2856">
        <f>IFERROR(IF((AL2856-AM2856)&gt;0,1,0),0)</f>
        <v>0</v>
      </c>
      <c r="AW2856">
        <f>IFERROR(IF((AN2856-AO2856)&gt;0,1,0),0)</f>
        <v>0</v>
      </c>
      <c r="AX2856">
        <f>IFERROR(IF((AC2856-AD2856)&lt;0,1,0),0)</f>
        <v>0</v>
      </c>
      <c r="AY2856">
        <f>SUM(AP2856:AX2856)</f>
        <v>3</v>
      </c>
    </row>
    <row r="2857" spans="1:51" x14ac:dyDescent="0.45">
      <c r="A2857" s="1" t="s">
        <v>1593</v>
      </c>
      <c r="B2857" s="2">
        <v>4094244</v>
      </c>
      <c r="C2857" s="3" t="s">
        <v>5335</v>
      </c>
      <c r="D2857" s="5">
        <v>34.14</v>
      </c>
      <c r="E2857" s="5">
        <v>988.50359154</v>
      </c>
      <c r="F2857" s="3" t="s">
        <v>4485</v>
      </c>
      <c r="G2857" s="3" t="s">
        <v>4607</v>
      </c>
      <c r="H2857" s="3" t="s">
        <v>4608</v>
      </c>
      <c r="I2857" s="3" t="s">
        <v>4608</v>
      </c>
      <c r="J2857" s="3" t="s">
        <v>5027</v>
      </c>
      <c r="K2857" s="6">
        <v>2179844</v>
      </c>
      <c r="L2857" s="6">
        <v>1864883</v>
      </c>
      <c r="M2857" s="6">
        <v>221548</v>
      </c>
      <c r="N2857" s="6">
        <v>184652</v>
      </c>
      <c r="O2857" s="6">
        <v>100557</v>
      </c>
      <c r="P2857" s="6">
        <v>75348</v>
      </c>
      <c r="Q2857" s="6">
        <v>-993732</v>
      </c>
      <c r="R2857" s="6">
        <v>-949109</v>
      </c>
      <c r="S2857" s="6">
        <v>-29826</v>
      </c>
      <c r="T2857" s="6">
        <v>-49978</v>
      </c>
      <c r="U2857" s="6">
        <v>1673292</v>
      </c>
      <c r="V2857" s="6">
        <v>1677315</v>
      </c>
      <c r="W2857" s="6">
        <v>3055840</v>
      </c>
      <c r="X2857" s="6">
        <v>3067316</v>
      </c>
      <c r="Y2857" s="6">
        <v>545081</v>
      </c>
      <c r="Z2857" s="6">
        <v>558623</v>
      </c>
      <c r="AA2857" s="6">
        <v>448698</v>
      </c>
      <c r="AB2857" s="6">
        <v>420013</v>
      </c>
      <c r="AC2857" s="6">
        <v>28689172</v>
      </c>
      <c r="AD2857" s="6">
        <v>27698891</v>
      </c>
      <c r="AF2857">
        <f>Q2857/W2857</f>
        <v>-0.32519110948217184</v>
      </c>
      <c r="AG2857">
        <f>R2857/X2857</f>
        <v>-0.30942654750928827</v>
      </c>
      <c r="AH2857">
        <f>U2857/W2857</f>
        <v>0.54757186240117284</v>
      </c>
      <c r="AI2857">
        <f>V2857/X2857</f>
        <v>0.5468347571622878</v>
      </c>
      <c r="AJ2857">
        <f>Y2857/AA2857</f>
        <v>1.2148059496587906</v>
      </c>
      <c r="AK2857">
        <f>Z2857/AB2857</f>
        <v>1.3300135948173033</v>
      </c>
      <c r="AL2857">
        <f>O2857/K2857</f>
        <v>4.6130365292195219E-2</v>
      </c>
      <c r="AM2857">
        <f>P2857/L2857</f>
        <v>4.0403607089560041E-2</v>
      </c>
      <c r="AN2857">
        <f>K2857/W2857</f>
        <v>0.71333708571129384</v>
      </c>
      <c r="AO2857">
        <f>L2857/X2857</f>
        <v>0.60798528746304592</v>
      </c>
      <c r="AP2857">
        <f>IF(OR(Q2857&lt;0, Q2857="NA"), 0, 1)</f>
        <v>0</v>
      </c>
      <c r="AQ2857">
        <f>IF(OR(S2857&lt;0, S2857="NA"), 0, 1)</f>
        <v>0</v>
      </c>
      <c r="AR2857">
        <f>IFERROR(IF((AF2857-AG2857)&gt;0,1,0),0)</f>
        <v>0</v>
      </c>
      <c r="AS2857">
        <f>IFERROR(IF((S2857-Q2857)&gt;0,1,0),0)</f>
        <v>1</v>
      </c>
      <c r="AT2857">
        <f>IFERROR(IF((AH2857-AI2857)&lt;0,1,0),0)</f>
        <v>0</v>
      </c>
      <c r="AU2857">
        <f>IFERROR(IF((AJ2857-AK2857)&gt;0,1,0),0)</f>
        <v>0</v>
      </c>
      <c r="AV2857">
        <f>IFERROR(IF((AL2857-AM2857)&gt;0,1,0),0)</f>
        <v>1</v>
      </c>
      <c r="AW2857">
        <f>IFERROR(IF((AN2857-AO2857)&gt;0,1,0),0)</f>
        <v>1</v>
      </c>
      <c r="AX2857">
        <f>IFERROR(IF((AC2857-AD2857)&lt;0,1,0),0)</f>
        <v>0</v>
      </c>
      <c r="AY2857">
        <f>SUM(AP2857:AX2857)</f>
        <v>3</v>
      </c>
    </row>
    <row r="2858" spans="1:51" x14ac:dyDescent="0.45">
      <c r="A2858" s="1" t="s">
        <v>1607</v>
      </c>
      <c r="B2858" s="2">
        <v>5721721</v>
      </c>
      <c r="C2858" s="3" t="s">
        <v>5337</v>
      </c>
      <c r="D2858" s="5">
        <v>7.5</v>
      </c>
      <c r="E2858" s="5">
        <v>188.489205</v>
      </c>
      <c r="F2858" s="3" t="s">
        <v>4480</v>
      </c>
      <c r="G2858" s="3" t="s">
        <v>4491</v>
      </c>
      <c r="H2858" s="3" t="s">
        <v>4492</v>
      </c>
      <c r="I2858" s="3" t="s">
        <v>4493</v>
      </c>
      <c r="J2858" s="3" t="s">
        <v>4494</v>
      </c>
      <c r="K2858" s="6">
        <v>14519.578</v>
      </c>
      <c r="L2858" s="6">
        <v>15796.540999999999</v>
      </c>
      <c r="M2858" s="6" t="s">
        <v>4474</v>
      </c>
      <c r="N2858" s="6" t="s">
        <v>4474</v>
      </c>
      <c r="O2858" s="6">
        <v>11832.705</v>
      </c>
      <c r="P2858" s="6">
        <v>13112.708000000001</v>
      </c>
      <c r="Q2858" s="6">
        <v>34151.32</v>
      </c>
      <c r="R2858" s="6">
        <v>22603.054</v>
      </c>
      <c r="S2858" s="6">
        <v>17842.984</v>
      </c>
      <c r="T2858" s="6">
        <v>17731.476999999999</v>
      </c>
      <c r="U2858" s="6">
        <v>60000</v>
      </c>
      <c r="V2858" s="6">
        <v>60000</v>
      </c>
      <c r="W2858" s="6">
        <v>266927.31</v>
      </c>
      <c r="X2858" s="6">
        <v>266927.31</v>
      </c>
      <c r="Y2858" s="6">
        <v>3182.002</v>
      </c>
      <c r="Z2858" s="6">
        <v>3182.002</v>
      </c>
      <c r="AA2858" s="6">
        <v>734</v>
      </c>
      <c r="AB2858" s="6">
        <v>734</v>
      </c>
      <c r="AC2858" s="6">
        <v>25131894</v>
      </c>
      <c r="AD2858" s="6">
        <v>25131894</v>
      </c>
      <c r="AF2858">
        <f>Q2858/W2858</f>
        <v>0.12794239750140216</v>
      </c>
      <c r="AG2858">
        <f>R2858/X2858</f>
        <v>8.4678686493337832E-2</v>
      </c>
      <c r="AH2858">
        <f>U2858/W2858</f>
        <v>0.22478029692802884</v>
      </c>
      <c r="AI2858">
        <f>V2858/X2858</f>
        <v>0.22478029692802884</v>
      </c>
      <c r="AJ2858">
        <f>Y2858/AA2858</f>
        <v>4.3351525885558582</v>
      </c>
      <c r="AK2858">
        <f>Z2858/AB2858</f>
        <v>4.3351525885558582</v>
      </c>
      <c r="AL2858">
        <f>O2858/K2858</f>
        <v>0.8149482719125859</v>
      </c>
      <c r="AM2858">
        <f>P2858/L2858</f>
        <v>0.83009995669305081</v>
      </c>
      <c r="AN2858">
        <f>K2858/W2858</f>
        <v>5.4395250901827917E-2</v>
      </c>
      <c r="AO2858">
        <f>L2858/X2858</f>
        <v>5.9179186273596356E-2</v>
      </c>
      <c r="AP2858">
        <f>IF(OR(Q2858&lt;0, Q2858="NA"), 0, 1)</f>
        <v>1</v>
      </c>
      <c r="AQ2858">
        <f>IF(OR(S2858&lt;0, S2858="NA"), 0, 1)</f>
        <v>1</v>
      </c>
      <c r="AR2858">
        <f>IFERROR(IF((AF2858-AG2858)&gt;0,1,0),0)</f>
        <v>1</v>
      </c>
      <c r="AS2858">
        <f>IFERROR(IF((S2858-Q2858)&gt;0,1,0),0)</f>
        <v>0</v>
      </c>
      <c r="AT2858">
        <f>IFERROR(IF((AH2858-AI2858)&lt;0,1,0),0)</f>
        <v>0</v>
      </c>
      <c r="AU2858">
        <f>IFERROR(IF((AJ2858-AK2858)&gt;0,1,0),0)</f>
        <v>0</v>
      </c>
      <c r="AV2858">
        <f>IFERROR(IF((AL2858-AM2858)&gt;0,1,0),0)</f>
        <v>0</v>
      </c>
      <c r="AW2858">
        <f>IFERROR(IF((AN2858-AO2858)&gt;0,1,0),0)</f>
        <v>0</v>
      </c>
      <c r="AX2858">
        <f>IFERROR(IF((AC2858-AD2858)&lt;0,1,0),0)</f>
        <v>0</v>
      </c>
      <c r="AY2858">
        <f>SUM(AP2858:AX2858)</f>
        <v>3</v>
      </c>
    </row>
    <row r="2859" spans="1:51" x14ac:dyDescent="0.45">
      <c r="A2859" s="1" t="s">
        <v>1610</v>
      </c>
      <c r="B2859" s="2">
        <v>4103251</v>
      </c>
      <c r="C2859" s="3" t="s">
        <v>5335</v>
      </c>
      <c r="D2859" s="7">
        <v>12.68</v>
      </c>
      <c r="E2859" s="5">
        <v>239.57556496000001</v>
      </c>
      <c r="F2859" s="3" t="s">
        <v>4485</v>
      </c>
      <c r="G2859" s="3" t="s">
        <v>4486</v>
      </c>
      <c r="H2859" s="3" t="s">
        <v>4598</v>
      </c>
      <c r="I2859" s="3" t="s">
        <v>4661</v>
      </c>
      <c r="J2859" s="3" t="s">
        <v>5051</v>
      </c>
      <c r="K2859" s="6">
        <v>548333</v>
      </c>
      <c r="L2859" s="6">
        <v>496972</v>
      </c>
      <c r="M2859" s="6">
        <v>32627</v>
      </c>
      <c r="N2859" s="6">
        <v>24478</v>
      </c>
      <c r="O2859" s="6">
        <v>26958</v>
      </c>
      <c r="P2859" s="6">
        <v>19167</v>
      </c>
      <c r="Q2859" s="6">
        <v>-113296</v>
      </c>
      <c r="R2859" s="6">
        <v>-3057</v>
      </c>
      <c r="S2859" s="6">
        <v>70226</v>
      </c>
      <c r="T2859" s="6">
        <v>62220</v>
      </c>
      <c r="U2859" s="6" t="s">
        <v>4474</v>
      </c>
      <c r="V2859" s="6" t="s">
        <v>4474</v>
      </c>
      <c r="W2859" s="6">
        <v>245949</v>
      </c>
      <c r="X2859" s="6">
        <v>207221</v>
      </c>
      <c r="Y2859" s="6">
        <v>168115</v>
      </c>
      <c r="Z2859" s="6">
        <v>127113</v>
      </c>
      <c r="AA2859" s="6">
        <v>104849</v>
      </c>
      <c r="AB2859" s="6">
        <v>68126</v>
      </c>
      <c r="AC2859" s="6">
        <v>18884838</v>
      </c>
      <c r="AD2859" s="6">
        <v>18873850</v>
      </c>
      <c r="AF2859">
        <f>Q2859/W2859</f>
        <v>-0.46064834579526648</v>
      </c>
      <c r="AG2859">
        <f>R2859/X2859</f>
        <v>-1.4752365831648337E-2</v>
      </c>
      <c r="AH2859" t="e">
        <f>U2859/W2859</f>
        <v>#VALUE!</v>
      </c>
      <c r="AI2859" t="e">
        <f>V2859/X2859</f>
        <v>#VALUE!</v>
      </c>
      <c r="AJ2859">
        <f>Y2859/AA2859</f>
        <v>1.6034010815553796</v>
      </c>
      <c r="AK2859">
        <f>Z2859/AB2859</f>
        <v>1.8658515104365441</v>
      </c>
      <c r="AL2859">
        <f>O2859/K2859</f>
        <v>4.9163555722526273E-2</v>
      </c>
      <c r="AM2859">
        <f>P2859/L2859</f>
        <v>3.8567565174697969E-2</v>
      </c>
      <c r="AN2859">
        <f>K2859/W2859</f>
        <v>2.2294581396956281</v>
      </c>
      <c r="AO2859">
        <f>L2859/X2859</f>
        <v>2.3982704455629498</v>
      </c>
      <c r="AP2859">
        <f>IF(OR(Q2859&lt;0, Q2859="NA"), 0, 1)</f>
        <v>0</v>
      </c>
      <c r="AQ2859">
        <f>IF(OR(S2859&lt;0, S2859="NA"), 0, 1)</f>
        <v>1</v>
      </c>
      <c r="AR2859">
        <f>IFERROR(IF((AF2859-AG2859)&gt;0,1,0),0)</f>
        <v>0</v>
      </c>
      <c r="AS2859">
        <f>IFERROR(IF((S2859-Q2859)&gt;0,1,0),0)</f>
        <v>1</v>
      </c>
      <c r="AT2859">
        <f>IFERROR(IF((AH2859-AI2859)&lt;0,1,0),0)</f>
        <v>0</v>
      </c>
      <c r="AU2859">
        <f>IFERROR(IF((AJ2859-AK2859)&gt;0,1,0),0)</f>
        <v>0</v>
      </c>
      <c r="AV2859">
        <f>IFERROR(IF((AL2859-AM2859)&gt;0,1,0),0)</f>
        <v>1</v>
      </c>
      <c r="AW2859">
        <f>IFERROR(IF((AN2859-AO2859)&gt;0,1,0),0)</f>
        <v>0</v>
      </c>
      <c r="AX2859">
        <f>IFERROR(IF((AC2859-AD2859)&lt;0,1,0),0)</f>
        <v>0</v>
      </c>
      <c r="AY2859">
        <f>SUM(AP2859:AX2859)</f>
        <v>3</v>
      </c>
    </row>
    <row r="2860" spans="1:51" x14ac:dyDescent="0.45">
      <c r="A2860" s="1" t="s">
        <v>1616</v>
      </c>
      <c r="B2860" s="2">
        <v>4057107</v>
      </c>
      <c r="C2860" s="3" t="s">
        <v>5335</v>
      </c>
      <c r="D2860" s="5">
        <v>35.75</v>
      </c>
      <c r="E2860" s="5">
        <v>8902.2862499999992</v>
      </c>
      <c r="F2860" s="3" t="s">
        <v>4665</v>
      </c>
      <c r="G2860" s="3" t="s">
        <v>4722</v>
      </c>
      <c r="H2860" s="3" t="s">
        <v>4723</v>
      </c>
      <c r="I2860" s="3" t="s">
        <v>4772</v>
      </c>
      <c r="J2860" s="3" t="s">
        <v>4938</v>
      </c>
      <c r="K2860" s="6">
        <v>5857000</v>
      </c>
      <c r="L2860" s="6">
        <v>5804000</v>
      </c>
      <c r="M2860" s="6">
        <v>2262000</v>
      </c>
      <c r="N2860" s="6">
        <v>2257000</v>
      </c>
      <c r="O2860" s="6">
        <v>691000</v>
      </c>
      <c r="P2860" s="6">
        <v>740000</v>
      </c>
      <c r="Q2860" s="6">
        <v>-187000</v>
      </c>
      <c r="R2860" s="6">
        <v>-94000</v>
      </c>
      <c r="S2860" s="6">
        <v>1623000</v>
      </c>
      <c r="T2860" s="6">
        <v>1388000</v>
      </c>
      <c r="U2860" s="6">
        <v>11556000</v>
      </c>
      <c r="V2860" s="6">
        <v>11234000</v>
      </c>
      <c r="W2860" s="6">
        <v>20859000</v>
      </c>
      <c r="X2860" s="6">
        <v>20194000</v>
      </c>
      <c r="Y2860" s="6">
        <v>1886000</v>
      </c>
      <c r="Z2860" s="6">
        <v>1755000</v>
      </c>
      <c r="AA2860" s="6">
        <v>2453000</v>
      </c>
      <c r="AB2860" s="6">
        <v>2019000</v>
      </c>
      <c r="AC2860" s="6">
        <v>249007000</v>
      </c>
      <c r="AD2860" s="6">
        <v>248962000</v>
      </c>
      <c r="AF2860">
        <f>Q2860/W2860</f>
        <v>-8.9649551752241236E-3</v>
      </c>
      <c r="AG2860">
        <f>R2860/X2860</f>
        <v>-4.6548479746459344E-3</v>
      </c>
      <c r="AH2860">
        <f>U2860/W2860</f>
        <v>0.55400546526679129</v>
      </c>
      <c r="AI2860">
        <f>V2860/X2860</f>
        <v>0.55630385262949389</v>
      </c>
      <c r="AJ2860">
        <f>Y2860/AA2860</f>
        <v>0.76885446392172851</v>
      </c>
      <c r="AK2860">
        <f>Z2860/AB2860</f>
        <v>0.86924219910846956</v>
      </c>
      <c r="AL2860">
        <f>O2860/K2860</f>
        <v>0.11797848728017757</v>
      </c>
      <c r="AM2860">
        <f>P2860/L2860</f>
        <v>0.12749827705031014</v>
      </c>
      <c r="AN2860">
        <f>K2860/W2860</f>
        <v>0.28079006663790212</v>
      </c>
      <c r="AO2860">
        <f>L2860/X2860</f>
        <v>0.2874121026047341</v>
      </c>
      <c r="AP2860">
        <f>IF(OR(Q2860&lt;0, Q2860="NA"), 0, 1)</f>
        <v>0</v>
      </c>
      <c r="AQ2860">
        <f>IF(OR(S2860&lt;0, S2860="NA"), 0, 1)</f>
        <v>1</v>
      </c>
      <c r="AR2860">
        <f>IFERROR(IF((AF2860-AG2860)&gt;0,1,0),0)</f>
        <v>0</v>
      </c>
      <c r="AS2860">
        <f>IFERROR(IF((S2860-Q2860)&gt;0,1,0),0)</f>
        <v>1</v>
      </c>
      <c r="AT2860">
        <f>IFERROR(IF((AH2860-AI2860)&lt;0,1,0),0)</f>
        <v>1</v>
      </c>
      <c r="AU2860">
        <f>IFERROR(IF((AJ2860-AK2860)&gt;0,1,0),0)</f>
        <v>0</v>
      </c>
      <c r="AV2860">
        <f>IFERROR(IF((AL2860-AM2860)&gt;0,1,0),0)</f>
        <v>0</v>
      </c>
      <c r="AW2860">
        <f>IFERROR(IF((AN2860-AO2860)&gt;0,1,0),0)</f>
        <v>0</v>
      </c>
      <c r="AX2860">
        <f>IFERROR(IF((AC2860-AD2860)&lt;0,1,0),0)</f>
        <v>0</v>
      </c>
      <c r="AY2860">
        <f>SUM(AP2860:AX2860)</f>
        <v>3</v>
      </c>
    </row>
    <row r="2861" spans="1:51" x14ac:dyDescent="0.45">
      <c r="A2861" s="1" t="s">
        <v>1617</v>
      </c>
      <c r="B2861" s="2">
        <v>6617593</v>
      </c>
      <c r="C2861" s="3" t="s">
        <v>5335</v>
      </c>
      <c r="D2861" s="7">
        <v>8.52</v>
      </c>
      <c r="E2861" s="5">
        <v>1920.17208972</v>
      </c>
      <c r="F2861" s="3" t="s">
        <v>4485</v>
      </c>
      <c r="G2861" s="3" t="s">
        <v>4607</v>
      </c>
      <c r="H2861" s="3" t="s">
        <v>4621</v>
      </c>
      <c r="I2861" s="3" t="s">
        <v>4621</v>
      </c>
      <c r="J2861" s="3" t="s">
        <v>4610</v>
      </c>
      <c r="K2861" s="6">
        <v>3664000</v>
      </c>
      <c r="L2861" s="6">
        <v>3612000</v>
      </c>
      <c r="M2861" s="6">
        <v>-231000</v>
      </c>
      <c r="N2861" s="6">
        <v>-239000</v>
      </c>
      <c r="O2861" s="6">
        <v>-298000</v>
      </c>
      <c r="P2861" s="6">
        <v>-300000</v>
      </c>
      <c r="Q2861" s="6">
        <v>-6000</v>
      </c>
      <c r="R2861" s="6">
        <v>-64000</v>
      </c>
      <c r="S2861" s="6">
        <v>-223000</v>
      </c>
      <c r="T2861" s="6">
        <v>-240000</v>
      </c>
      <c r="U2861" s="6">
        <v>279000</v>
      </c>
      <c r="V2861" s="6">
        <v>189000</v>
      </c>
      <c r="W2861" s="6">
        <v>5826000</v>
      </c>
      <c r="X2861" s="6">
        <v>5689000</v>
      </c>
      <c r="Y2861" s="6">
        <v>910000</v>
      </c>
      <c r="Z2861" s="6">
        <v>947000</v>
      </c>
      <c r="AA2861" s="6">
        <v>1724000</v>
      </c>
      <c r="AB2861" s="6">
        <v>1821000</v>
      </c>
      <c r="AC2861" s="6">
        <v>224518145</v>
      </c>
      <c r="AD2861" s="6">
        <v>224471666</v>
      </c>
      <c r="AF2861">
        <f>Q2861/W2861</f>
        <v>-1.0298661174047373E-3</v>
      </c>
      <c r="AG2861">
        <f>R2861/X2861</f>
        <v>-1.124978027772895E-2</v>
      </c>
      <c r="AH2861">
        <f>U2861/W2861</f>
        <v>4.7888774459320285E-2</v>
      </c>
      <c r="AI2861">
        <f>V2861/X2861</f>
        <v>3.3222007382668305E-2</v>
      </c>
      <c r="AJ2861">
        <f>Y2861/AA2861</f>
        <v>0.52784222737819031</v>
      </c>
      <c r="AK2861">
        <f>Z2861/AB2861</f>
        <v>0.52004393190554643</v>
      </c>
      <c r="AL2861">
        <f>O2861/K2861</f>
        <v>-8.1331877729257637E-2</v>
      </c>
      <c r="AM2861">
        <f>P2861/L2861</f>
        <v>-8.3056478405315617E-2</v>
      </c>
      <c r="AN2861">
        <f>K2861/W2861</f>
        <v>0.62890490902849294</v>
      </c>
      <c r="AO2861">
        <f>L2861/X2861</f>
        <v>0.63490947442432766</v>
      </c>
      <c r="AP2861">
        <f>IF(OR(Q2861&lt;0, Q2861="NA"), 0, 1)</f>
        <v>0</v>
      </c>
      <c r="AQ2861">
        <f>IF(OR(S2861&lt;0, S2861="NA"), 0, 1)</f>
        <v>0</v>
      </c>
      <c r="AR2861">
        <f>IFERROR(IF((AF2861-AG2861)&gt;0,1,0),0)</f>
        <v>1</v>
      </c>
      <c r="AS2861">
        <f>IFERROR(IF((S2861-Q2861)&gt;0,1,0),0)</f>
        <v>0</v>
      </c>
      <c r="AT2861">
        <f>IFERROR(IF((AH2861-AI2861)&lt;0,1,0),0)</f>
        <v>0</v>
      </c>
      <c r="AU2861">
        <f>IFERROR(IF((AJ2861-AK2861)&gt;0,1,0),0)</f>
        <v>1</v>
      </c>
      <c r="AV2861">
        <f>IFERROR(IF((AL2861-AM2861)&gt;0,1,0),0)</f>
        <v>1</v>
      </c>
      <c r="AW2861">
        <f>IFERROR(IF((AN2861-AO2861)&gt;0,1,0),0)</f>
        <v>0</v>
      </c>
      <c r="AX2861">
        <f>IFERROR(IF((AC2861-AD2861)&lt;0,1,0),0)</f>
        <v>0</v>
      </c>
      <c r="AY2861">
        <f>SUM(AP2861:AX2861)</f>
        <v>3</v>
      </c>
    </row>
    <row r="2862" spans="1:51" x14ac:dyDescent="0.45">
      <c r="A2862" s="1" t="s">
        <v>1627</v>
      </c>
      <c r="B2862" s="2">
        <v>4051537</v>
      </c>
      <c r="C2862" s="3" t="s">
        <v>5337</v>
      </c>
      <c r="D2862" s="5">
        <v>193.1</v>
      </c>
      <c r="E2862" s="5">
        <v>6821.1279298999998</v>
      </c>
      <c r="F2862" s="3" t="s">
        <v>4485</v>
      </c>
      <c r="G2862" s="3" t="s">
        <v>4517</v>
      </c>
      <c r="H2862" s="3" t="s">
        <v>4640</v>
      </c>
      <c r="I2862" s="3" t="s">
        <v>4685</v>
      </c>
      <c r="J2862" s="3" t="s">
        <v>5048</v>
      </c>
      <c r="K2862" s="6">
        <v>3728412</v>
      </c>
      <c r="L2862" s="6">
        <v>3695654</v>
      </c>
      <c r="M2862" s="6">
        <v>461154</v>
      </c>
      <c r="N2862" s="6">
        <v>476954</v>
      </c>
      <c r="O2862" s="6">
        <v>413456</v>
      </c>
      <c r="P2862" s="6">
        <v>429593</v>
      </c>
      <c r="Q2862" s="6">
        <v>312011</v>
      </c>
      <c r="R2862" s="6">
        <v>328862</v>
      </c>
      <c r="S2862" s="6">
        <v>462768</v>
      </c>
      <c r="T2862" s="6">
        <v>350069</v>
      </c>
      <c r="U2862" s="6" t="s">
        <v>4474</v>
      </c>
      <c r="V2862" s="6">
        <v>60000</v>
      </c>
      <c r="W2862" s="6">
        <v>3517180</v>
      </c>
      <c r="X2862" s="6">
        <v>3357644</v>
      </c>
      <c r="Y2862" s="6">
        <v>1715973</v>
      </c>
      <c r="Z2862" s="6">
        <v>1569211</v>
      </c>
      <c r="AA2862" s="6">
        <v>823176</v>
      </c>
      <c r="AB2862" s="6">
        <v>713894</v>
      </c>
      <c r="AC2862" s="6">
        <v>35329000</v>
      </c>
      <c r="AD2862" s="6">
        <v>35282000</v>
      </c>
      <c r="AF2862">
        <f>Q2862/W2862</f>
        <v>8.8710557890127884E-2</v>
      </c>
      <c r="AG2862">
        <f>R2862/X2862</f>
        <v>9.7944272829400617E-2</v>
      </c>
      <c r="AH2862" t="e">
        <f>U2862/W2862</f>
        <v>#VALUE!</v>
      </c>
      <c r="AI2862">
        <f>V2862/X2862</f>
        <v>1.7869672901594094E-2</v>
      </c>
      <c r="AJ2862">
        <f>Y2862/AA2862</f>
        <v>2.0845760809353044</v>
      </c>
      <c r="AK2862">
        <f>Z2862/AB2862</f>
        <v>2.1981008384998333</v>
      </c>
      <c r="AL2862">
        <f>O2862/K2862</f>
        <v>0.11089332402105775</v>
      </c>
      <c r="AM2862">
        <f>P2862/L2862</f>
        <v>0.11624275432710962</v>
      </c>
      <c r="AN2862">
        <f>K2862/W2862</f>
        <v>1.0600572049198507</v>
      </c>
      <c r="AO2862">
        <f>L2862/X2862</f>
        <v>1.1006688022911304</v>
      </c>
      <c r="AP2862">
        <f>IF(OR(Q2862&lt;0, Q2862="NA"), 0, 1)</f>
        <v>1</v>
      </c>
      <c r="AQ2862">
        <f>IF(OR(S2862&lt;0, S2862="NA"), 0, 1)</f>
        <v>1</v>
      </c>
      <c r="AR2862">
        <f>IFERROR(IF((AF2862-AG2862)&gt;0,1,0),0)</f>
        <v>0</v>
      </c>
      <c r="AS2862">
        <f>IFERROR(IF((S2862-Q2862)&gt;0,1,0),0)</f>
        <v>1</v>
      </c>
      <c r="AT2862">
        <f>IFERROR(IF((AH2862-AI2862)&lt;0,1,0),0)</f>
        <v>0</v>
      </c>
      <c r="AU2862">
        <f>IFERROR(IF((AJ2862-AK2862)&gt;0,1,0),0)</f>
        <v>0</v>
      </c>
      <c r="AV2862">
        <f>IFERROR(IF((AL2862-AM2862)&gt;0,1,0),0)</f>
        <v>0</v>
      </c>
      <c r="AW2862">
        <f>IFERROR(IF((AN2862-AO2862)&gt;0,1,0),0)</f>
        <v>0</v>
      </c>
      <c r="AX2862">
        <f>IFERROR(IF((AC2862-AD2862)&lt;0,1,0),0)</f>
        <v>0</v>
      </c>
      <c r="AY2862">
        <f>SUM(AP2862:AX2862)</f>
        <v>3</v>
      </c>
    </row>
    <row r="2863" spans="1:51" x14ac:dyDescent="0.45">
      <c r="A2863" s="1" t="s">
        <v>1629</v>
      </c>
      <c r="B2863" s="2">
        <v>4973254</v>
      </c>
      <c r="C2863" s="3" t="s">
        <v>5338</v>
      </c>
      <c r="D2863" s="5">
        <v>16.96</v>
      </c>
      <c r="E2863" s="5">
        <v>518.75231455999995</v>
      </c>
      <c r="F2863" s="3" t="s">
        <v>4470</v>
      </c>
      <c r="G2863" s="3" t="s">
        <v>4512</v>
      </c>
      <c r="H2863" s="3" t="s">
        <v>4522</v>
      </c>
      <c r="I2863" s="3" t="s">
        <v>4557</v>
      </c>
      <c r="J2863" s="3" t="s">
        <v>5056</v>
      </c>
      <c r="K2863" s="6">
        <v>277761</v>
      </c>
      <c r="L2863" s="6">
        <v>290705</v>
      </c>
      <c r="M2863" s="6">
        <v>-60801</v>
      </c>
      <c r="N2863" s="6">
        <v>-43009</v>
      </c>
      <c r="O2863" s="6">
        <v>-86070</v>
      </c>
      <c r="P2863" s="6">
        <v>-68777</v>
      </c>
      <c r="Q2863" s="6">
        <v>-171964</v>
      </c>
      <c r="R2863" s="6">
        <v>-170736</v>
      </c>
      <c r="S2863" s="6">
        <v>10975</v>
      </c>
      <c r="T2863" s="6">
        <v>36724</v>
      </c>
      <c r="U2863" s="6">
        <v>2493</v>
      </c>
      <c r="V2863" s="6">
        <v>2493</v>
      </c>
      <c r="W2863" s="6">
        <v>1233763</v>
      </c>
      <c r="X2863" s="6">
        <v>1232239</v>
      </c>
      <c r="Y2863" s="6">
        <v>326539</v>
      </c>
      <c r="Z2863" s="6">
        <v>399104</v>
      </c>
      <c r="AA2863" s="6">
        <v>73990</v>
      </c>
      <c r="AB2863" s="6">
        <v>75751</v>
      </c>
      <c r="AC2863" s="6">
        <v>30537000</v>
      </c>
      <c r="AD2863" s="6">
        <v>30262000</v>
      </c>
      <c r="AF2863">
        <f>Q2863/W2863</f>
        <v>-0.1393817126952259</v>
      </c>
      <c r="AG2863">
        <f>R2863/X2863</f>
        <v>-0.13855753632209336</v>
      </c>
      <c r="AH2863">
        <f>U2863/W2863</f>
        <v>2.0206474014863472E-3</v>
      </c>
      <c r="AI2863">
        <f>V2863/X2863</f>
        <v>2.0231464837584265E-3</v>
      </c>
      <c r="AJ2863">
        <f>Y2863/AA2863</f>
        <v>4.4132855791323156</v>
      </c>
      <c r="AK2863">
        <f>Z2863/AB2863</f>
        <v>5.2686301170941636</v>
      </c>
      <c r="AL2863">
        <f>O2863/K2863</f>
        <v>-0.30987071619125794</v>
      </c>
      <c r="AM2863">
        <f>P2863/L2863</f>
        <v>-0.23658691800966616</v>
      </c>
      <c r="AN2863">
        <f>K2863/W2863</f>
        <v>0.22513319008594032</v>
      </c>
      <c r="AO2863">
        <f>L2863/X2863</f>
        <v>0.23591608446088785</v>
      </c>
      <c r="AP2863">
        <f>IF(OR(Q2863&lt;0, Q2863="NA"), 0, 1)</f>
        <v>0</v>
      </c>
      <c r="AQ2863">
        <f>IF(OR(S2863&lt;0, S2863="NA"), 0, 1)</f>
        <v>1</v>
      </c>
      <c r="AR2863">
        <f>IFERROR(IF((AF2863-AG2863)&gt;0,1,0),0)</f>
        <v>0</v>
      </c>
      <c r="AS2863">
        <f>IFERROR(IF((S2863-Q2863)&gt;0,1,0),0)</f>
        <v>1</v>
      </c>
      <c r="AT2863">
        <f>IFERROR(IF((AH2863-AI2863)&lt;0,1,0),0)</f>
        <v>1</v>
      </c>
      <c r="AU2863">
        <f>IFERROR(IF((AJ2863-AK2863)&gt;0,1,0),0)</f>
        <v>0</v>
      </c>
      <c r="AV2863">
        <f>IFERROR(IF((AL2863-AM2863)&gt;0,1,0),0)</f>
        <v>0</v>
      </c>
      <c r="AW2863">
        <f>IFERROR(IF((AN2863-AO2863)&gt;0,1,0),0)</f>
        <v>0</v>
      </c>
      <c r="AX2863">
        <f>IFERROR(IF((AC2863-AD2863)&lt;0,1,0),0)</f>
        <v>0</v>
      </c>
      <c r="AY2863">
        <f>SUM(AP2863:AX2863)</f>
        <v>3</v>
      </c>
    </row>
    <row r="2864" spans="1:51" x14ac:dyDescent="0.45">
      <c r="A2864" s="1" t="s">
        <v>1640</v>
      </c>
      <c r="B2864" s="2">
        <v>4199288</v>
      </c>
      <c r="C2864" s="3" t="s">
        <v>5338</v>
      </c>
      <c r="D2864" s="5">
        <v>5.45</v>
      </c>
      <c r="E2864" s="5">
        <v>127.54065475</v>
      </c>
      <c r="F2864" s="3" t="s">
        <v>4665</v>
      </c>
      <c r="G2864" s="3" t="s">
        <v>4666</v>
      </c>
      <c r="H2864" s="3" t="s">
        <v>4776</v>
      </c>
      <c r="I2864" s="3" t="s">
        <v>4777</v>
      </c>
      <c r="J2864" s="3" t="s">
        <v>5061</v>
      </c>
      <c r="K2864" s="6">
        <v>86644</v>
      </c>
      <c r="L2864" s="6">
        <v>84711</v>
      </c>
      <c r="M2864" s="6">
        <v>2531</v>
      </c>
      <c r="N2864" s="6">
        <v>3259</v>
      </c>
      <c r="O2864" s="6">
        <v>-5731</v>
      </c>
      <c r="P2864" s="6">
        <v>-4822</v>
      </c>
      <c r="Q2864" s="6">
        <v>-6405</v>
      </c>
      <c r="R2864" s="6">
        <v>-5618</v>
      </c>
      <c r="S2864" s="6">
        <v>7449</v>
      </c>
      <c r="T2864" s="6">
        <v>8455</v>
      </c>
      <c r="U2864" s="6">
        <v>5680</v>
      </c>
      <c r="V2864" s="6">
        <v>5721</v>
      </c>
      <c r="W2864" s="6">
        <v>139646</v>
      </c>
      <c r="X2864" s="6">
        <v>142116</v>
      </c>
      <c r="Y2864" s="6">
        <v>14380</v>
      </c>
      <c r="Z2864" s="6">
        <v>15636</v>
      </c>
      <c r="AA2864" s="6">
        <v>33829</v>
      </c>
      <c r="AB2864" s="6">
        <v>34793</v>
      </c>
      <c r="AC2864" s="6">
        <v>23401955</v>
      </c>
      <c r="AD2864" s="6">
        <v>23381031</v>
      </c>
      <c r="AF2864">
        <f>Q2864/W2864</f>
        <v>-4.5865975394927171E-2</v>
      </c>
      <c r="AG2864">
        <f>R2864/X2864</f>
        <v>-3.9531087280812859E-2</v>
      </c>
      <c r="AH2864">
        <f>U2864/W2864</f>
        <v>4.0674276384572418E-2</v>
      </c>
      <c r="AI2864">
        <f>V2864/X2864</f>
        <v>4.0255847335979061E-2</v>
      </c>
      <c r="AJ2864">
        <f>Y2864/AA2864</f>
        <v>0.4250790741671347</v>
      </c>
      <c r="AK2864">
        <f>Z2864/AB2864</f>
        <v>0.44940074152846837</v>
      </c>
      <c r="AL2864">
        <f>O2864/K2864</f>
        <v>-6.614422233507225E-2</v>
      </c>
      <c r="AM2864">
        <f>P2864/L2864</f>
        <v>-5.6922949794005501E-2</v>
      </c>
      <c r="AN2864">
        <f>K2864/W2864</f>
        <v>0.62045457800438253</v>
      </c>
      <c r="AO2864">
        <f>L2864/X2864</f>
        <v>0.59606940808916664</v>
      </c>
      <c r="AP2864">
        <f>IF(OR(Q2864&lt;0, Q2864="NA"), 0, 1)</f>
        <v>0</v>
      </c>
      <c r="AQ2864">
        <f>IF(OR(S2864&lt;0, S2864="NA"), 0, 1)</f>
        <v>1</v>
      </c>
      <c r="AR2864">
        <f>IFERROR(IF((AF2864-AG2864)&gt;0,1,0),0)</f>
        <v>0</v>
      </c>
      <c r="AS2864">
        <f>IFERROR(IF((S2864-Q2864)&gt;0,1,0),0)</f>
        <v>1</v>
      </c>
      <c r="AT2864">
        <f>IFERROR(IF((AH2864-AI2864)&lt;0,1,0),0)</f>
        <v>0</v>
      </c>
      <c r="AU2864">
        <f>IFERROR(IF((AJ2864-AK2864)&gt;0,1,0),0)</f>
        <v>0</v>
      </c>
      <c r="AV2864">
        <f>IFERROR(IF((AL2864-AM2864)&gt;0,1,0),0)</f>
        <v>0</v>
      </c>
      <c r="AW2864">
        <f>IFERROR(IF((AN2864-AO2864)&gt;0,1,0),0)</f>
        <v>1</v>
      </c>
      <c r="AX2864">
        <f>IFERROR(IF((AC2864-AD2864)&lt;0,1,0),0)</f>
        <v>0</v>
      </c>
      <c r="AY2864">
        <f>SUM(AP2864:AX2864)</f>
        <v>3</v>
      </c>
    </row>
    <row r="2865" spans="1:51" x14ac:dyDescent="0.45">
      <c r="A2865" s="1" t="s">
        <v>1641</v>
      </c>
      <c r="B2865" s="2">
        <v>107486178</v>
      </c>
      <c r="C2865" s="3" t="s">
        <v>5336</v>
      </c>
      <c r="D2865" s="7">
        <v>1.1299999999999999</v>
      </c>
      <c r="E2865" s="5">
        <v>20.354125</v>
      </c>
      <c r="F2865" s="3" t="s">
        <v>4485</v>
      </c>
      <c r="G2865" s="3" t="s">
        <v>4517</v>
      </c>
      <c r="H2865" s="3" t="s">
        <v>4640</v>
      </c>
      <c r="I2865" s="3" t="s">
        <v>4641</v>
      </c>
      <c r="J2865" s="3"/>
      <c r="K2865" s="6">
        <v>3852.7628485937653</v>
      </c>
      <c r="L2865" s="6">
        <v>3899.1795128123517</v>
      </c>
      <c r="M2865" s="6">
        <v>912.47471564253124</v>
      </c>
      <c r="N2865" s="6">
        <v>1026.1926851936</v>
      </c>
      <c r="O2865" s="6">
        <v>898.38016762492362</v>
      </c>
      <c r="P2865" s="6">
        <v>1011.0808836769933</v>
      </c>
      <c r="Q2865" s="6">
        <v>704.11210887710752</v>
      </c>
      <c r="R2865" s="6">
        <v>844.46956880395373</v>
      </c>
      <c r="S2865" s="6">
        <v>860.14266639221091</v>
      </c>
      <c r="T2865" s="6">
        <v>1097.7487095872013</v>
      </c>
      <c r="U2865" s="6" t="s">
        <v>4474</v>
      </c>
      <c r="V2865" s="6" t="s">
        <v>4474</v>
      </c>
      <c r="W2865" s="6">
        <v>3404.9187655124188</v>
      </c>
      <c r="X2865" s="6">
        <v>3397.2265312537534</v>
      </c>
      <c r="Y2865" s="6">
        <v>2074.5678294524</v>
      </c>
      <c r="Z2865" s="6">
        <v>2069.8810622110568</v>
      </c>
      <c r="AA2865" s="6">
        <v>2415.6470199506675</v>
      </c>
      <c r="AB2865" s="6">
        <v>2410.189702451079</v>
      </c>
      <c r="AC2865" s="6">
        <v>16000000</v>
      </c>
      <c r="AD2865" s="6">
        <v>16000000</v>
      </c>
      <c r="AF2865">
        <f>Q2865/W2865</f>
        <v>0.20679263071086604</v>
      </c>
      <c r="AG2865">
        <f>R2865/X2865</f>
        <v>0.24857617266173312</v>
      </c>
      <c r="AH2865" t="e">
        <f>U2865/W2865</f>
        <v>#VALUE!</v>
      </c>
      <c r="AI2865" t="e">
        <f>V2865/X2865</f>
        <v>#VALUE!</v>
      </c>
      <c r="AJ2865">
        <f>Y2865/AA2865</f>
        <v>0.85880420952178971</v>
      </c>
      <c r="AK2865">
        <f>Z2865/AB2865</f>
        <v>0.85880420952178982</v>
      </c>
      <c r="AL2865">
        <f>O2865/K2865</f>
        <v>0.23317816406811201</v>
      </c>
      <c r="AM2865">
        <f>P2865/L2865</f>
        <v>0.25930606178932586</v>
      </c>
      <c r="AN2865">
        <f>K2865/W2865</f>
        <v>1.1315285661489045</v>
      </c>
      <c r="AO2865">
        <f>L2865/X2865</f>
        <v>1.1477537564659699</v>
      </c>
      <c r="AP2865">
        <f>IF(OR(Q2865&lt;0, Q2865="NA"), 0, 1)</f>
        <v>1</v>
      </c>
      <c r="AQ2865">
        <f>IF(OR(S2865&lt;0, S2865="NA"), 0, 1)</f>
        <v>1</v>
      </c>
      <c r="AR2865">
        <f>IFERROR(IF((AF2865-AG2865)&gt;0,1,0),0)</f>
        <v>0</v>
      </c>
      <c r="AS2865">
        <f>IFERROR(IF((S2865-Q2865)&gt;0,1,0),0)</f>
        <v>1</v>
      </c>
      <c r="AT2865">
        <f>IFERROR(IF((AH2865-AI2865)&lt;0,1,0),0)</f>
        <v>0</v>
      </c>
      <c r="AU2865">
        <f>IFERROR(IF((AJ2865-AK2865)&gt;0,1,0),0)</f>
        <v>0</v>
      </c>
      <c r="AV2865">
        <f>IFERROR(IF((AL2865-AM2865)&gt;0,1,0),0)</f>
        <v>0</v>
      </c>
      <c r="AW2865">
        <f>IFERROR(IF((AN2865-AO2865)&gt;0,1,0),0)</f>
        <v>0</v>
      </c>
      <c r="AX2865">
        <f>IFERROR(IF((AC2865-AD2865)&lt;0,1,0),0)</f>
        <v>0</v>
      </c>
      <c r="AY2865">
        <f>SUM(AP2865:AX2865)</f>
        <v>3</v>
      </c>
    </row>
    <row r="2866" spans="1:51" x14ac:dyDescent="0.45">
      <c r="A2866" s="1" t="s">
        <v>1646</v>
      </c>
      <c r="B2866" s="2">
        <v>4389214</v>
      </c>
      <c r="C2866" s="3" t="s">
        <v>5335</v>
      </c>
      <c r="D2866" s="5">
        <v>48.13</v>
      </c>
      <c r="E2866" s="5">
        <v>13206.46544589</v>
      </c>
      <c r="F2866" s="3" t="s">
        <v>4525</v>
      </c>
      <c r="G2866" s="3" t="s">
        <v>4526</v>
      </c>
      <c r="H2866" s="3" t="s">
        <v>4705</v>
      </c>
      <c r="I2866" s="3" t="s">
        <v>5014</v>
      </c>
      <c r="J2866" s="3" t="s">
        <v>4528</v>
      </c>
      <c r="K2866" s="6">
        <v>1548939</v>
      </c>
      <c r="L2866" s="6">
        <v>1509555</v>
      </c>
      <c r="M2866" s="6">
        <v>1416866</v>
      </c>
      <c r="N2866" s="6">
        <v>1401198</v>
      </c>
      <c r="O2866" s="6">
        <v>1155734</v>
      </c>
      <c r="P2866" s="6">
        <v>1138991</v>
      </c>
      <c r="Q2866" s="6">
        <v>801294</v>
      </c>
      <c r="R2866" s="6">
        <v>800501</v>
      </c>
      <c r="S2866" s="6">
        <v>1043353</v>
      </c>
      <c r="T2866" s="6">
        <v>1026213</v>
      </c>
      <c r="U2866" s="6">
        <v>6562809</v>
      </c>
      <c r="V2866" s="6">
        <v>5382599</v>
      </c>
      <c r="W2866" s="6">
        <v>12680997</v>
      </c>
      <c r="X2866" s="6">
        <v>11777168</v>
      </c>
      <c r="Y2866" s="6" t="s">
        <v>4474</v>
      </c>
      <c r="Z2866" s="6" t="s">
        <v>4474</v>
      </c>
      <c r="AA2866" s="6" t="s">
        <v>4474</v>
      </c>
      <c r="AB2866" s="6" t="s">
        <v>4474</v>
      </c>
      <c r="AC2866" s="6">
        <v>274391553</v>
      </c>
      <c r="AD2866" s="6">
        <v>271500584</v>
      </c>
      <c r="AF2866">
        <f>Q2866/W2866</f>
        <v>6.3188564747708717E-2</v>
      </c>
      <c r="AG2866">
        <f>R2866/X2866</f>
        <v>6.7970585118595578E-2</v>
      </c>
      <c r="AH2866">
        <f>U2866/W2866</f>
        <v>0.51753099539413183</v>
      </c>
      <c r="AI2866">
        <f>V2866/X2866</f>
        <v>0.45703678507430651</v>
      </c>
      <c r="AJ2866" t="e">
        <f>Y2866/AA2866</f>
        <v>#VALUE!</v>
      </c>
      <c r="AK2866" t="e">
        <f>Z2866/AB2866</f>
        <v>#VALUE!</v>
      </c>
      <c r="AL2866">
        <f>O2866/K2866</f>
        <v>0.74614558739885817</v>
      </c>
      <c r="AM2866">
        <f>P2866/L2866</f>
        <v>0.75452103434455853</v>
      </c>
      <c r="AN2866">
        <f>K2866/W2866</f>
        <v>0.12214646845196793</v>
      </c>
      <c r="AO2866">
        <f>L2866/X2866</f>
        <v>0.12817640030268737</v>
      </c>
      <c r="AP2866">
        <f>IF(OR(Q2866&lt;0, Q2866="NA"), 0, 1)</f>
        <v>1</v>
      </c>
      <c r="AQ2866">
        <f>IF(OR(S2866&lt;0, S2866="NA"), 0, 1)</f>
        <v>1</v>
      </c>
      <c r="AR2866">
        <f>IFERROR(IF((AF2866-AG2866)&gt;0,1,0),0)</f>
        <v>0</v>
      </c>
      <c r="AS2866">
        <f>IFERROR(IF((S2866-Q2866)&gt;0,1,0),0)</f>
        <v>1</v>
      </c>
      <c r="AT2866">
        <f>IFERROR(IF((AH2866-AI2866)&lt;0,1,0),0)</f>
        <v>0</v>
      </c>
      <c r="AU2866">
        <f>IFERROR(IF((AJ2866-AK2866)&gt;0,1,0),0)</f>
        <v>0</v>
      </c>
      <c r="AV2866">
        <f>IFERROR(IF((AL2866-AM2866)&gt;0,1,0),0)</f>
        <v>0</v>
      </c>
      <c r="AW2866">
        <f>IFERROR(IF((AN2866-AO2866)&gt;0,1,0),0)</f>
        <v>0</v>
      </c>
      <c r="AX2866">
        <f>IFERROR(IF((AC2866-AD2866)&lt;0,1,0),0)</f>
        <v>0</v>
      </c>
      <c r="AY2866">
        <f>SUM(AP2866:AX2866)</f>
        <v>3</v>
      </c>
    </row>
    <row r="2867" spans="1:51" x14ac:dyDescent="0.45">
      <c r="A2867" s="1" t="s">
        <v>1653</v>
      </c>
      <c r="B2867" s="2">
        <v>5265242</v>
      </c>
      <c r="C2867" s="3" t="s">
        <v>5338</v>
      </c>
      <c r="D2867" s="7">
        <v>11.94</v>
      </c>
      <c r="E2867" s="5">
        <v>223.19874228</v>
      </c>
      <c r="F2867" s="3" t="s">
        <v>4500</v>
      </c>
      <c r="G2867" s="3" t="s">
        <v>4574</v>
      </c>
      <c r="H2867" s="3" t="s">
        <v>4580</v>
      </c>
      <c r="I2867" s="3" t="s">
        <v>4613</v>
      </c>
      <c r="J2867" s="3" t="s">
        <v>4820</v>
      </c>
      <c r="K2867" s="6">
        <v>94346</v>
      </c>
      <c r="L2867" s="6">
        <v>89751</v>
      </c>
      <c r="M2867" s="6">
        <v>-29847</v>
      </c>
      <c r="N2867" s="6">
        <v>-29416</v>
      </c>
      <c r="O2867" s="6">
        <v>-35811</v>
      </c>
      <c r="P2867" s="6">
        <v>-35406</v>
      </c>
      <c r="Q2867" s="6">
        <v>-62508</v>
      </c>
      <c r="R2867" s="6">
        <v>-78281</v>
      </c>
      <c r="S2867" s="6">
        <v>-46274</v>
      </c>
      <c r="T2867" s="6">
        <v>-36047</v>
      </c>
      <c r="U2867" s="6">
        <v>23277</v>
      </c>
      <c r="V2867" s="6">
        <v>23973</v>
      </c>
      <c r="W2867" s="6">
        <v>144567</v>
      </c>
      <c r="X2867" s="6">
        <v>193100</v>
      </c>
      <c r="Y2867" s="6">
        <v>59241</v>
      </c>
      <c r="Z2867" s="6">
        <v>112291</v>
      </c>
      <c r="AA2867" s="6">
        <v>50878</v>
      </c>
      <c r="AB2867" s="6">
        <v>94116</v>
      </c>
      <c r="AC2867" s="6">
        <v>18693362</v>
      </c>
      <c r="AD2867" s="6">
        <v>18681047</v>
      </c>
      <c r="AF2867">
        <f>Q2867/W2867</f>
        <v>-0.43238083380024489</v>
      </c>
      <c r="AG2867">
        <f>R2867/X2867</f>
        <v>-0.40539098912480581</v>
      </c>
      <c r="AH2867">
        <f>U2867/W2867</f>
        <v>0.1610118491771981</v>
      </c>
      <c r="AI2867">
        <f>V2867/X2867</f>
        <v>0.12414810978767478</v>
      </c>
      <c r="AJ2867">
        <f>Y2867/AA2867</f>
        <v>1.1643735995911788</v>
      </c>
      <c r="AK2867">
        <f>Z2867/AB2867</f>
        <v>1.1931127544732032</v>
      </c>
      <c r="AL2867">
        <f>O2867/K2867</f>
        <v>-0.3795709410043881</v>
      </c>
      <c r="AM2867">
        <f>P2867/L2867</f>
        <v>-0.39449142627937295</v>
      </c>
      <c r="AN2867">
        <f>K2867/W2867</f>
        <v>0.65261090013626899</v>
      </c>
      <c r="AO2867">
        <f>L2867/X2867</f>
        <v>0.46479026411185914</v>
      </c>
      <c r="AP2867">
        <f>IF(OR(Q2867&lt;0, Q2867="NA"), 0, 1)</f>
        <v>0</v>
      </c>
      <c r="AQ2867">
        <f>IF(OR(S2867&lt;0, S2867="NA"), 0, 1)</f>
        <v>0</v>
      </c>
      <c r="AR2867">
        <f>IFERROR(IF((AF2867-AG2867)&gt;0,1,0),0)</f>
        <v>0</v>
      </c>
      <c r="AS2867">
        <f>IFERROR(IF((S2867-Q2867)&gt;0,1,0),0)</f>
        <v>1</v>
      </c>
      <c r="AT2867">
        <f>IFERROR(IF((AH2867-AI2867)&lt;0,1,0),0)</f>
        <v>0</v>
      </c>
      <c r="AU2867">
        <f>IFERROR(IF((AJ2867-AK2867)&gt;0,1,0),0)</f>
        <v>0</v>
      </c>
      <c r="AV2867">
        <f>IFERROR(IF((AL2867-AM2867)&gt;0,1,0),0)</f>
        <v>1</v>
      </c>
      <c r="AW2867">
        <f>IFERROR(IF((AN2867-AO2867)&gt;0,1,0),0)</f>
        <v>1</v>
      </c>
      <c r="AX2867">
        <f>IFERROR(IF((AC2867-AD2867)&lt;0,1,0),0)</f>
        <v>0</v>
      </c>
      <c r="AY2867">
        <f>SUM(AP2867:AX2867)</f>
        <v>3</v>
      </c>
    </row>
    <row r="2868" spans="1:51" x14ac:dyDescent="0.45">
      <c r="A2868" s="1" t="s">
        <v>1655</v>
      </c>
      <c r="B2868" s="2">
        <v>27690997</v>
      </c>
      <c r="C2868" s="3" t="s">
        <v>5338</v>
      </c>
      <c r="D2868" s="5">
        <v>17.53</v>
      </c>
      <c r="E2868" s="5">
        <v>317.40468363000002</v>
      </c>
      <c r="F2868" s="3" t="s">
        <v>4665</v>
      </c>
      <c r="G2868" s="3" t="s">
        <v>4666</v>
      </c>
      <c r="H2868" s="3" t="s">
        <v>4776</v>
      </c>
      <c r="I2868" s="3" t="s">
        <v>4993</v>
      </c>
      <c r="J2868" s="3" t="s">
        <v>4504</v>
      </c>
      <c r="K2868" s="6">
        <v>432534</v>
      </c>
      <c r="L2868" s="6">
        <v>443165</v>
      </c>
      <c r="M2868" s="6">
        <v>40808</v>
      </c>
      <c r="N2868" s="6">
        <v>54727</v>
      </c>
      <c r="O2868" s="6">
        <v>35831</v>
      </c>
      <c r="P2868" s="6">
        <v>50140</v>
      </c>
      <c r="Q2868" s="6">
        <v>38980</v>
      </c>
      <c r="R2868" s="6">
        <v>48045</v>
      </c>
      <c r="S2868" s="6">
        <v>33622</v>
      </c>
      <c r="T2868" s="6">
        <v>29736</v>
      </c>
      <c r="U2868" s="6" t="s">
        <v>4474</v>
      </c>
      <c r="V2868" s="6" t="s">
        <v>4474</v>
      </c>
      <c r="W2868" s="6">
        <v>283391</v>
      </c>
      <c r="X2868" s="6">
        <v>282837</v>
      </c>
      <c r="Y2868" s="6">
        <v>168293</v>
      </c>
      <c r="Z2868" s="6">
        <v>162871</v>
      </c>
      <c r="AA2868" s="6">
        <v>277190</v>
      </c>
      <c r="AB2868" s="6">
        <v>281052</v>
      </c>
      <c r="AC2868" s="6">
        <v>18272500</v>
      </c>
      <c r="AD2868" s="6">
        <v>18106375</v>
      </c>
      <c r="AF2868">
        <f>Q2868/W2868</f>
        <v>0.13754847542794232</v>
      </c>
      <c r="AG2868">
        <f>R2868/X2868</f>
        <v>0.16986815727786675</v>
      </c>
      <c r="AH2868" t="e">
        <f>U2868/W2868</f>
        <v>#VALUE!</v>
      </c>
      <c r="AI2868" t="e">
        <f>V2868/X2868</f>
        <v>#VALUE!</v>
      </c>
      <c r="AJ2868">
        <f>Y2868/AA2868</f>
        <v>0.60713950719722931</v>
      </c>
      <c r="AK2868">
        <f>Z2868/AB2868</f>
        <v>0.57950486031054749</v>
      </c>
      <c r="AL2868">
        <f>O2868/K2868</f>
        <v>8.2839730518294519E-2</v>
      </c>
      <c r="AM2868">
        <f>P2868/L2868</f>
        <v>0.11314070380106732</v>
      </c>
      <c r="AN2868">
        <f>K2868/W2868</f>
        <v>1.5262799453758236</v>
      </c>
      <c r="AO2868">
        <f>L2868/X2868</f>
        <v>1.5668565286719913</v>
      </c>
      <c r="AP2868">
        <f>IF(OR(Q2868&lt;0, Q2868="NA"), 0, 1)</f>
        <v>1</v>
      </c>
      <c r="AQ2868">
        <f>IF(OR(S2868&lt;0, S2868="NA"), 0, 1)</f>
        <v>1</v>
      </c>
      <c r="AR2868">
        <f>IFERROR(IF((AF2868-AG2868)&gt;0,1,0),0)</f>
        <v>0</v>
      </c>
      <c r="AS2868">
        <f>IFERROR(IF((S2868-Q2868)&gt;0,1,0),0)</f>
        <v>0</v>
      </c>
      <c r="AT2868">
        <f>IFERROR(IF((AH2868-AI2868)&lt;0,1,0),0)</f>
        <v>0</v>
      </c>
      <c r="AU2868">
        <f>IFERROR(IF((AJ2868-AK2868)&gt;0,1,0),0)</f>
        <v>1</v>
      </c>
      <c r="AV2868">
        <f>IFERROR(IF((AL2868-AM2868)&gt;0,1,0),0)</f>
        <v>0</v>
      </c>
      <c r="AW2868">
        <f>IFERROR(IF((AN2868-AO2868)&gt;0,1,0),0)</f>
        <v>0</v>
      </c>
      <c r="AX2868">
        <f>IFERROR(IF((AC2868-AD2868)&lt;0,1,0),0)</f>
        <v>0</v>
      </c>
      <c r="AY2868">
        <f>SUM(AP2868:AX2868)</f>
        <v>3</v>
      </c>
    </row>
    <row r="2869" spans="1:51" x14ac:dyDescent="0.45">
      <c r="A2869" s="1" t="s">
        <v>1660</v>
      </c>
      <c r="B2869" s="2">
        <v>111556446</v>
      </c>
      <c r="C2869" s="3" t="s">
        <v>5338</v>
      </c>
      <c r="D2869" s="7">
        <v>6.83</v>
      </c>
      <c r="E2869" s="5">
        <v>33.556227120000003</v>
      </c>
      <c r="F2869" s="3" t="s">
        <v>4475</v>
      </c>
      <c r="G2869" s="3" t="s">
        <v>4529</v>
      </c>
      <c r="H2869" s="3" t="s">
        <v>4530</v>
      </c>
      <c r="I2869" s="3" t="s">
        <v>4739</v>
      </c>
      <c r="J2869" s="3" t="s">
        <v>4839</v>
      </c>
      <c r="K2869" s="6">
        <v>198834</v>
      </c>
      <c r="L2869" s="6">
        <v>195292</v>
      </c>
      <c r="M2869" s="6">
        <v>4990</v>
      </c>
      <c r="N2869" s="6">
        <v>9177</v>
      </c>
      <c r="O2869" s="6">
        <v>-1395</v>
      </c>
      <c r="P2869" s="6">
        <v>3266</v>
      </c>
      <c r="Q2869" s="6">
        <v>5734</v>
      </c>
      <c r="R2869" s="6">
        <v>8199</v>
      </c>
      <c r="S2869" s="6">
        <v>19197</v>
      </c>
      <c r="T2869" s="6">
        <v>20686</v>
      </c>
      <c r="U2869" s="6">
        <v>5567</v>
      </c>
      <c r="V2869" s="6">
        <v>4425</v>
      </c>
      <c r="W2869" s="6">
        <v>225707</v>
      </c>
      <c r="X2869" s="6">
        <v>218805</v>
      </c>
      <c r="Y2869" s="6">
        <v>29481</v>
      </c>
      <c r="Z2869" s="6">
        <v>33043</v>
      </c>
      <c r="AA2869" s="6">
        <v>32225</v>
      </c>
      <c r="AB2869" s="6">
        <v>31329</v>
      </c>
      <c r="AC2869" s="6">
        <v>4913064</v>
      </c>
      <c r="AD2869" s="6">
        <v>4749551</v>
      </c>
      <c r="AF2869">
        <f>Q2869/W2869</f>
        <v>2.5404617490817741E-2</v>
      </c>
      <c r="AG2869">
        <f>R2869/X2869</f>
        <v>3.7471721395763352E-2</v>
      </c>
      <c r="AH2869">
        <f>U2869/W2869</f>
        <v>2.4664720190335259E-2</v>
      </c>
      <c r="AI2869">
        <f>V2869/X2869</f>
        <v>2.0223486666209638E-2</v>
      </c>
      <c r="AJ2869">
        <f>Y2869/AA2869</f>
        <v>0.91484871993793637</v>
      </c>
      <c r="AK2869">
        <f>Z2869/AB2869</f>
        <v>1.0547096938938363</v>
      </c>
      <c r="AL2869">
        <f>O2869/K2869</f>
        <v>-7.0159027128157154E-3</v>
      </c>
      <c r="AM2869">
        <f>P2869/L2869</f>
        <v>1.6723675316961267E-2</v>
      </c>
      <c r="AN2869">
        <f>K2869/W2869</f>
        <v>0.88093856194092346</v>
      </c>
      <c r="AO2869">
        <f>L2869/X2869</f>
        <v>0.89253901876099728</v>
      </c>
      <c r="AP2869">
        <f>IF(OR(Q2869&lt;0, Q2869="NA"), 0, 1)</f>
        <v>1</v>
      </c>
      <c r="AQ2869">
        <f>IF(OR(S2869&lt;0, S2869="NA"), 0, 1)</f>
        <v>1</v>
      </c>
      <c r="AR2869">
        <f>IFERROR(IF((AF2869-AG2869)&gt;0,1,0),0)</f>
        <v>0</v>
      </c>
      <c r="AS2869">
        <f>IFERROR(IF((S2869-Q2869)&gt;0,1,0),0)</f>
        <v>1</v>
      </c>
      <c r="AT2869">
        <f>IFERROR(IF((AH2869-AI2869)&lt;0,1,0),0)</f>
        <v>0</v>
      </c>
      <c r="AU2869">
        <f>IFERROR(IF((AJ2869-AK2869)&gt;0,1,0),0)</f>
        <v>0</v>
      </c>
      <c r="AV2869">
        <f>IFERROR(IF((AL2869-AM2869)&gt;0,1,0),0)</f>
        <v>0</v>
      </c>
      <c r="AW2869">
        <f>IFERROR(IF((AN2869-AO2869)&gt;0,1,0),0)</f>
        <v>0</v>
      </c>
      <c r="AX2869">
        <f>IFERROR(IF((AC2869-AD2869)&lt;0,1,0),0)</f>
        <v>0</v>
      </c>
      <c r="AY2869">
        <f>SUM(AP2869:AX2869)</f>
        <v>3</v>
      </c>
    </row>
    <row r="2870" spans="1:51" x14ac:dyDescent="0.45">
      <c r="A2870" s="1" t="s">
        <v>1671</v>
      </c>
      <c r="B2870" s="2">
        <v>4104850</v>
      </c>
      <c r="C2870" s="3" t="s">
        <v>5337</v>
      </c>
      <c r="D2870" s="5">
        <v>10.43</v>
      </c>
      <c r="E2870" s="5">
        <v>1277.30283674</v>
      </c>
      <c r="F2870" s="3" t="s">
        <v>4654</v>
      </c>
      <c r="G2870" s="3" t="s">
        <v>4654</v>
      </c>
      <c r="H2870" s="3" t="s">
        <v>4655</v>
      </c>
      <c r="I2870" s="3" t="s">
        <v>4725</v>
      </c>
      <c r="J2870" s="3" t="s">
        <v>5065</v>
      </c>
      <c r="K2870" s="6">
        <v>3014767</v>
      </c>
      <c r="L2870" s="6">
        <v>3108088</v>
      </c>
      <c r="M2870" s="6">
        <v>550001</v>
      </c>
      <c r="N2870" s="6">
        <v>597975</v>
      </c>
      <c r="O2870" s="6">
        <v>246557</v>
      </c>
      <c r="P2870" s="6">
        <v>307989</v>
      </c>
      <c r="Q2870" s="6">
        <v>28781</v>
      </c>
      <c r="R2870" s="6">
        <v>104850</v>
      </c>
      <c r="S2870" s="6">
        <v>442728</v>
      </c>
      <c r="T2870" s="6">
        <v>496447</v>
      </c>
      <c r="U2870" s="6">
        <v>4009016</v>
      </c>
      <c r="V2870" s="6">
        <v>3937047</v>
      </c>
      <c r="W2870" s="6">
        <v>7058631</v>
      </c>
      <c r="X2870" s="6">
        <v>6951302</v>
      </c>
      <c r="Y2870" s="6">
        <v>925349</v>
      </c>
      <c r="Z2870" s="6">
        <v>865616</v>
      </c>
      <c r="AA2870" s="6">
        <v>897035</v>
      </c>
      <c r="AB2870" s="6">
        <v>793920</v>
      </c>
      <c r="AC2870" s="6">
        <v>122464318</v>
      </c>
      <c r="AD2870" s="6">
        <v>122464318</v>
      </c>
      <c r="AF2870">
        <f>Q2870/W2870</f>
        <v>4.0774195449514222E-3</v>
      </c>
      <c r="AG2870">
        <f>R2870/X2870</f>
        <v>1.508350521959771E-2</v>
      </c>
      <c r="AH2870">
        <f>U2870/W2870</f>
        <v>0.56795942442663461</v>
      </c>
      <c r="AI2870">
        <f>V2870/X2870</f>
        <v>0.5663754790109824</v>
      </c>
      <c r="AJ2870">
        <f>Y2870/AA2870</f>
        <v>1.0315639857976555</v>
      </c>
      <c r="AK2870">
        <f>Z2870/AB2870</f>
        <v>1.0903063280935106</v>
      </c>
      <c r="AL2870">
        <f>O2870/K2870</f>
        <v>8.1783102972800226E-2</v>
      </c>
      <c r="AM2870">
        <f>P2870/L2870</f>
        <v>9.9092754130513674E-2</v>
      </c>
      <c r="AN2870">
        <f>K2870/W2870</f>
        <v>0.42710364091847269</v>
      </c>
      <c r="AO2870">
        <f>L2870/X2870</f>
        <v>0.44712314326150698</v>
      </c>
      <c r="AP2870">
        <f>IF(OR(Q2870&lt;0, Q2870="NA"), 0, 1)</f>
        <v>1</v>
      </c>
      <c r="AQ2870">
        <f>IF(OR(S2870&lt;0, S2870="NA"), 0, 1)</f>
        <v>1</v>
      </c>
      <c r="AR2870">
        <f>IFERROR(IF((AF2870-AG2870)&gt;0,1,0),0)</f>
        <v>0</v>
      </c>
      <c r="AS2870">
        <f>IFERROR(IF((S2870-Q2870)&gt;0,1,0),0)</f>
        <v>1</v>
      </c>
      <c r="AT2870">
        <f>IFERROR(IF((AH2870-AI2870)&lt;0,1,0),0)</f>
        <v>0</v>
      </c>
      <c r="AU2870">
        <f>IFERROR(IF((AJ2870-AK2870)&gt;0,1,0),0)</f>
        <v>0</v>
      </c>
      <c r="AV2870">
        <f>IFERROR(IF((AL2870-AM2870)&gt;0,1,0),0)</f>
        <v>0</v>
      </c>
      <c r="AW2870">
        <f>IFERROR(IF((AN2870-AO2870)&gt;0,1,0),0)</f>
        <v>0</v>
      </c>
      <c r="AX2870">
        <f>IFERROR(IF((AC2870-AD2870)&lt;0,1,0),0)</f>
        <v>0</v>
      </c>
      <c r="AY2870">
        <f>SUM(AP2870:AX2870)</f>
        <v>3</v>
      </c>
    </row>
    <row r="2871" spans="1:51" x14ac:dyDescent="0.45">
      <c r="A2871" s="1" t="s">
        <v>1672</v>
      </c>
      <c r="B2871" s="2">
        <v>4771139</v>
      </c>
      <c r="C2871" s="3" t="s">
        <v>5337</v>
      </c>
      <c r="D2871" s="5">
        <v>14.43</v>
      </c>
      <c r="E2871" s="5">
        <v>392.49465801000002</v>
      </c>
      <c r="F2871" s="3" t="s">
        <v>4651</v>
      </c>
      <c r="G2871" s="3" t="s">
        <v>4651</v>
      </c>
      <c r="H2871" s="3" t="s">
        <v>4652</v>
      </c>
      <c r="I2871" s="3" t="s">
        <v>4652</v>
      </c>
      <c r="J2871" s="3" t="s">
        <v>5024</v>
      </c>
      <c r="K2871" s="6">
        <v>427221</v>
      </c>
      <c r="L2871" s="6">
        <v>440353</v>
      </c>
      <c r="M2871" s="6">
        <v>47110</v>
      </c>
      <c r="N2871" s="6">
        <v>54780</v>
      </c>
      <c r="O2871" s="6">
        <v>46287</v>
      </c>
      <c r="P2871" s="6">
        <v>54093</v>
      </c>
      <c r="Q2871" s="6">
        <v>4104</v>
      </c>
      <c r="R2871" s="6">
        <v>8073</v>
      </c>
      <c r="S2871" s="6">
        <v>68200</v>
      </c>
      <c r="T2871" s="6">
        <v>75573</v>
      </c>
      <c r="U2871" s="6">
        <v>1775</v>
      </c>
      <c r="V2871" s="6" t="s">
        <v>4474</v>
      </c>
      <c r="W2871" s="6">
        <v>341681</v>
      </c>
      <c r="X2871" s="6">
        <v>322783</v>
      </c>
      <c r="Y2871" s="6">
        <v>227663</v>
      </c>
      <c r="Z2871" s="6">
        <v>216128</v>
      </c>
      <c r="AA2871" s="6">
        <v>88825</v>
      </c>
      <c r="AB2871" s="6">
        <v>83380</v>
      </c>
      <c r="AC2871" s="6">
        <v>27225000</v>
      </c>
      <c r="AD2871" s="6">
        <v>27012326</v>
      </c>
      <c r="AF2871">
        <f>Q2871/W2871</f>
        <v>1.2011203432441371E-2</v>
      </c>
      <c r="AG2871">
        <f>R2871/X2871</f>
        <v>2.5010610843817675E-2</v>
      </c>
      <c r="AH2871">
        <f>U2871/W2871</f>
        <v>5.1949040186606808E-3</v>
      </c>
      <c r="AI2871" t="e">
        <f>V2871/X2871</f>
        <v>#VALUE!</v>
      </c>
      <c r="AJ2871">
        <f>Y2871/AA2871</f>
        <v>2.5630509428651842</v>
      </c>
      <c r="AK2871">
        <f>Z2871/AB2871</f>
        <v>2.592084432717678</v>
      </c>
      <c r="AL2871">
        <f>O2871/K2871</f>
        <v>0.10834439318291939</v>
      </c>
      <c r="AM2871">
        <f>P2871/L2871</f>
        <v>0.12284008511353392</v>
      </c>
      <c r="AN2871">
        <f>K2871/W2871</f>
        <v>1.250350473102104</v>
      </c>
      <c r="AO2871">
        <f>L2871/X2871</f>
        <v>1.3642385131806818</v>
      </c>
      <c r="AP2871">
        <f>IF(OR(Q2871&lt;0, Q2871="NA"), 0, 1)</f>
        <v>1</v>
      </c>
      <c r="AQ2871">
        <f>IF(OR(S2871&lt;0, S2871="NA"), 0, 1)</f>
        <v>1</v>
      </c>
      <c r="AR2871">
        <f>IFERROR(IF((AF2871-AG2871)&gt;0,1,0),0)</f>
        <v>0</v>
      </c>
      <c r="AS2871">
        <f>IFERROR(IF((S2871-Q2871)&gt;0,1,0),0)</f>
        <v>1</v>
      </c>
      <c r="AT2871">
        <f>IFERROR(IF((AH2871-AI2871)&lt;0,1,0),0)</f>
        <v>0</v>
      </c>
      <c r="AU2871">
        <f>IFERROR(IF((AJ2871-AK2871)&gt;0,1,0),0)</f>
        <v>0</v>
      </c>
      <c r="AV2871">
        <f>IFERROR(IF((AL2871-AM2871)&gt;0,1,0),0)</f>
        <v>0</v>
      </c>
      <c r="AW2871">
        <f>IFERROR(IF((AN2871-AO2871)&gt;0,1,0),0)</f>
        <v>0</v>
      </c>
      <c r="AX2871">
        <f>IFERROR(IF((AC2871-AD2871)&lt;0,1,0),0)</f>
        <v>0</v>
      </c>
      <c r="AY2871">
        <f>SUM(AP2871:AX2871)</f>
        <v>3</v>
      </c>
    </row>
    <row r="2872" spans="1:51" x14ac:dyDescent="0.45">
      <c r="A2872" s="1" t="s">
        <v>1705</v>
      </c>
      <c r="B2872" s="2">
        <v>4677448</v>
      </c>
      <c r="C2872" s="3" t="s">
        <v>5337</v>
      </c>
      <c r="D2872" s="5">
        <v>7.86</v>
      </c>
      <c r="E2872" s="5">
        <v>525.07431527999995</v>
      </c>
      <c r="F2872" s="3" t="s">
        <v>4525</v>
      </c>
      <c r="G2872" s="3" t="s">
        <v>4526</v>
      </c>
      <c r="H2872" s="3" t="s">
        <v>4634</v>
      </c>
      <c r="I2872" s="3" t="s">
        <v>4634</v>
      </c>
      <c r="J2872" s="3" t="s">
        <v>4528</v>
      </c>
      <c r="K2872" s="6">
        <v>136585</v>
      </c>
      <c r="L2872" s="6">
        <v>137828</v>
      </c>
      <c r="M2872" s="6">
        <v>88370</v>
      </c>
      <c r="N2872" s="6">
        <v>90299</v>
      </c>
      <c r="O2872" s="6">
        <v>32406</v>
      </c>
      <c r="P2872" s="6">
        <v>33782</v>
      </c>
      <c r="Q2872" s="6">
        <v>4304</v>
      </c>
      <c r="R2872" s="6">
        <v>5746</v>
      </c>
      <c r="S2872" s="6">
        <v>67648</v>
      </c>
      <c r="T2872" s="6">
        <v>68012</v>
      </c>
      <c r="U2872" s="6">
        <v>628772</v>
      </c>
      <c r="V2872" s="6">
        <v>613413</v>
      </c>
      <c r="W2872" s="6">
        <v>1242595</v>
      </c>
      <c r="X2872" s="6">
        <v>1241215</v>
      </c>
      <c r="Y2872" s="6" t="s">
        <v>4474</v>
      </c>
      <c r="Z2872" s="6" t="s">
        <v>4474</v>
      </c>
      <c r="AA2872" s="6" t="s">
        <v>4474</v>
      </c>
      <c r="AB2872" s="6" t="s">
        <v>4474</v>
      </c>
      <c r="AC2872" s="6">
        <v>66803000</v>
      </c>
      <c r="AD2872" s="6">
        <v>65588000</v>
      </c>
      <c r="AF2872">
        <f>Q2872/W2872</f>
        <v>3.4637190717812321E-3</v>
      </c>
      <c r="AG2872">
        <f>R2872/X2872</f>
        <v>4.6293349661420463E-3</v>
      </c>
      <c r="AH2872">
        <f>U2872/W2872</f>
        <v>0.50601523424768324</v>
      </c>
      <c r="AI2872">
        <f>V2872/X2872</f>
        <v>0.49420366334599564</v>
      </c>
      <c r="AJ2872" t="e">
        <f>Y2872/AA2872</f>
        <v>#VALUE!</v>
      </c>
      <c r="AK2872" t="e">
        <f>Z2872/AB2872</f>
        <v>#VALUE!</v>
      </c>
      <c r="AL2872">
        <f>O2872/K2872</f>
        <v>0.23725884980049053</v>
      </c>
      <c r="AM2872">
        <f>P2872/L2872</f>
        <v>0.24510259163595205</v>
      </c>
      <c r="AN2872">
        <f>K2872/W2872</f>
        <v>0.10991916111041812</v>
      </c>
      <c r="AO2872">
        <f>L2872/X2872</f>
        <v>0.1110428088606728</v>
      </c>
      <c r="AP2872">
        <f>IF(OR(Q2872&lt;0, Q2872="NA"), 0, 1)</f>
        <v>1</v>
      </c>
      <c r="AQ2872">
        <f>IF(OR(S2872&lt;0, S2872="NA"), 0, 1)</f>
        <v>1</v>
      </c>
      <c r="AR2872">
        <f>IFERROR(IF((AF2872-AG2872)&gt;0,1,0),0)</f>
        <v>0</v>
      </c>
      <c r="AS2872">
        <f>IFERROR(IF((S2872-Q2872)&gt;0,1,0),0)</f>
        <v>1</v>
      </c>
      <c r="AT2872">
        <f>IFERROR(IF((AH2872-AI2872)&lt;0,1,0),0)</f>
        <v>0</v>
      </c>
      <c r="AU2872">
        <f>IFERROR(IF((AJ2872-AK2872)&gt;0,1,0),0)</f>
        <v>0</v>
      </c>
      <c r="AV2872">
        <f>IFERROR(IF((AL2872-AM2872)&gt;0,1,0),0)</f>
        <v>0</v>
      </c>
      <c r="AW2872">
        <f>IFERROR(IF((AN2872-AO2872)&gt;0,1,0),0)</f>
        <v>0</v>
      </c>
      <c r="AX2872">
        <f>IFERROR(IF((AC2872-AD2872)&lt;0,1,0),0)</f>
        <v>0</v>
      </c>
      <c r="AY2872">
        <f>SUM(AP2872:AX2872)</f>
        <v>3</v>
      </c>
    </row>
    <row r="2873" spans="1:51" x14ac:dyDescent="0.45">
      <c r="A2873" s="1" t="s">
        <v>1803</v>
      </c>
      <c r="B2873" s="2">
        <v>101830</v>
      </c>
      <c r="C2873" s="3" t="s">
        <v>5335</v>
      </c>
      <c r="D2873" s="5">
        <v>59.01</v>
      </c>
      <c r="E2873" s="5">
        <v>691.80656748000001</v>
      </c>
      <c r="F2873" s="3" t="s">
        <v>4480</v>
      </c>
      <c r="G2873" s="3" t="s">
        <v>4481</v>
      </c>
      <c r="H2873" s="3" t="s">
        <v>4481</v>
      </c>
      <c r="I2873" s="3" t="s">
        <v>4482</v>
      </c>
      <c r="J2873" s="3" t="s">
        <v>4484</v>
      </c>
      <c r="K2873" s="6">
        <v>217008</v>
      </c>
      <c r="L2873" s="6">
        <v>212250</v>
      </c>
      <c r="M2873" s="6" t="s">
        <v>4474</v>
      </c>
      <c r="N2873" s="6" t="s">
        <v>4474</v>
      </c>
      <c r="O2873" s="6">
        <v>211052</v>
      </c>
      <c r="P2873" s="6">
        <v>207735</v>
      </c>
      <c r="Q2873" s="6">
        <v>61807</v>
      </c>
      <c r="R2873" s="6">
        <v>60030</v>
      </c>
      <c r="S2873" s="6" t="s">
        <v>4474</v>
      </c>
      <c r="T2873" s="6">
        <v>48093</v>
      </c>
      <c r="U2873" s="6">
        <v>74876</v>
      </c>
      <c r="V2873" s="6">
        <v>74802</v>
      </c>
      <c r="W2873" s="6">
        <v>5981628</v>
      </c>
      <c r="X2873" s="6">
        <v>6036521</v>
      </c>
      <c r="Y2873" s="6" t="s">
        <v>4474</v>
      </c>
      <c r="Z2873" s="6" t="s">
        <v>4474</v>
      </c>
      <c r="AA2873" s="6" t="s">
        <v>4474</v>
      </c>
      <c r="AB2873" s="6" t="s">
        <v>4474</v>
      </c>
      <c r="AC2873" s="6">
        <v>11723548</v>
      </c>
      <c r="AD2873" s="6">
        <v>11680968</v>
      </c>
      <c r="AF2873">
        <f>Q2873/W2873</f>
        <v>1.0332805717774491E-2</v>
      </c>
      <c r="AG2873">
        <f>R2873/X2873</f>
        <v>9.9444696705271139E-3</v>
      </c>
      <c r="AH2873">
        <f>U2873/W2873</f>
        <v>1.2517662415650053E-2</v>
      </c>
      <c r="AI2873">
        <f>V2873/X2873</f>
        <v>1.2391574550970667E-2</v>
      </c>
      <c r="AJ2873" t="e">
        <f>Y2873/AA2873</f>
        <v>#VALUE!</v>
      </c>
      <c r="AK2873" t="e">
        <f>Z2873/AB2873</f>
        <v>#VALUE!</v>
      </c>
      <c r="AL2873">
        <f>O2873/K2873</f>
        <v>0.97255400722554008</v>
      </c>
      <c r="AM2873">
        <f>P2873/L2873</f>
        <v>0.97872791519434632</v>
      </c>
      <c r="AN2873">
        <f>K2873/W2873</f>
        <v>3.6279086563056076E-2</v>
      </c>
      <c r="AO2873">
        <f>L2873/X2873</f>
        <v>3.5160980969005162E-2</v>
      </c>
      <c r="AP2873">
        <f>IF(OR(Q2873&lt;0, Q2873="NA"), 0, 1)</f>
        <v>1</v>
      </c>
      <c r="AQ2873">
        <f>IF(OR(S2873&lt;0, S2873="NA"), 0, 1)</f>
        <v>0</v>
      </c>
      <c r="AR2873">
        <f>IFERROR(IF((AF2873-AG2873)&gt;0,1,0),0)</f>
        <v>1</v>
      </c>
      <c r="AS2873">
        <f>IFERROR(IF((S2873-Q2873)&gt;0,1,0),0)</f>
        <v>0</v>
      </c>
      <c r="AT2873">
        <f>IFERROR(IF((AH2873-AI2873)&lt;0,1,0),0)</f>
        <v>0</v>
      </c>
      <c r="AU2873">
        <f>IFERROR(IF((AJ2873-AK2873)&gt;0,1,0),0)</f>
        <v>0</v>
      </c>
      <c r="AV2873">
        <f>IFERROR(IF((AL2873-AM2873)&gt;0,1,0),0)</f>
        <v>0</v>
      </c>
      <c r="AW2873">
        <f>IFERROR(IF((AN2873-AO2873)&gt;0,1,0),0)</f>
        <v>1</v>
      </c>
      <c r="AX2873">
        <f>IFERROR(IF((AC2873-AD2873)&lt;0,1,0),0)</f>
        <v>0</v>
      </c>
      <c r="AY2873">
        <f>SUM(AP2873:AX2873)</f>
        <v>3</v>
      </c>
    </row>
    <row r="2874" spans="1:51" x14ac:dyDescent="0.45">
      <c r="A2874" s="1" t="s">
        <v>1805</v>
      </c>
      <c r="B2874" s="2">
        <v>4252469</v>
      </c>
      <c r="C2874" s="3" t="s">
        <v>5337</v>
      </c>
      <c r="D2874" s="7">
        <v>8.76</v>
      </c>
      <c r="E2874" s="5">
        <v>471.17275344000001</v>
      </c>
      <c r="F2874" s="3" t="s">
        <v>4480</v>
      </c>
      <c r="G2874" s="3" t="s">
        <v>4491</v>
      </c>
      <c r="H2874" s="3" t="s">
        <v>4663</v>
      </c>
      <c r="I2874" s="3" t="s">
        <v>4663</v>
      </c>
      <c r="J2874" s="3" t="s">
        <v>4832</v>
      </c>
      <c r="K2874" s="6">
        <v>1629683</v>
      </c>
      <c r="L2874" s="6">
        <v>1574307</v>
      </c>
      <c r="M2874" s="6" t="s">
        <v>4474</v>
      </c>
      <c r="N2874" s="6" t="s">
        <v>4474</v>
      </c>
      <c r="O2874" s="6" t="s">
        <v>4474</v>
      </c>
      <c r="P2874" s="6" t="s">
        <v>4474</v>
      </c>
      <c r="Q2874" s="6">
        <v>-55408</v>
      </c>
      <c r="R2874" s="6">
        <v>-53833</v>
      </c>
      <c r="S2874" s="6">
        <v>69466</v>
      </c>
      <c r="T2874" s="6">
        <v>90427</v>
      </c>
      <c r="U2874" s="6">
        <v>43675</v>
      </c>
      <c r="V2874" s="6" t="s">
        <v>4474</v>
      </c>
      <c r="W2874" s="6">
        <v>5285287</v>
      </c>
      <c r="X2874" s="6">
        <v>5517354</v>
      </c>
      <c r="Y2874" s="6">
        <v>2174662</v>
      </c>
      <c r="Z2874" s="6">
        <v>2362272</v>
      </c>
      <c r="AA2874" s="6">
        <v>4306082</v>
      </c>
      <c r="AB2874" s="6">
        <v>4644338</v>
      </c>
      <c r="AC2874" s="6">
        <v>53751000</v>
      </c>
      <c r="AD2874" s="6">
        <v>53707000</v>
      </c>
      <c r="AF2874">
        <f>Q2874/W2874</f>
        <v>-1.0483442053383288E-2</v>
      </c>
      <c r="AG2874">
        <f>R2874/X2874</f>
        <v>-9.7570320845825741E-3</v>
      </c>
      <c r="AH2874">
        <f>U2874/W2874</f>
        <v>8.2635058417830486E-3</v>
      </c>
      <c r="AI2874" t="e">
        <f>V2874/X2874</f>
        <v>#VALUE!</v>
      </c>
      <c r="AJ2874">
        <f>Y2874/AA2874</f>
        <v>0.50502103768576634</v>
      </c>
      <c r="AK2874">
        <f>Z2874/AB2874</f>
        <v>0.5086348151232748</v>
      </c>
      <c r="AL2874" t="e">
        <f>O2874/K2874</f>
        <v>#VALUE!</v>
      </c>
      <c r="AM2874" t="e">
        <f>P2874/L2874</f>
        <v>#VALUE!</v>
      </c>
      <c r="AN2874">
        <f>K2874/W2874</f>
        <v>0.3083433312136124</v>
      </c>
      <c r="AO2874">
        <f>L2874/X2874</f>
        <v>0.28533731930196976</v>
      </c>
      <c r="AP2874">
        <f>IF(OR(Q2874&lt;0, Q2874="NA"), 0, 1)</f>
        <v>0</v>
      </c>
      <c r="AQ2874">
        <f>IF(OR(S2874&lt;0, S2874="NA"), 0, 1)</f>
        <v>1</v>
      </c>
      <c r="AR2874">
        <f>IFERROR(IF((AF2874-AG2874)&gt;0,1,0),0)</f>
        <v>0</v>
      </c>
      <c r="AS2874">
        <f>IFERROR(IF((S2874-Q2874)&gt;0,1,0),0)</f>
        <v>1</v>
      </c>
      <c r="AT2874">
        <f>IFERROR(IF((AH2874-AI2874)&lt;0,1,0),0)</f>
        <v>0</v>
      </c>
      <c r="AU2874">
        <f>IFERROR(IF((AJ2874-AK2874)&gt;0,1,0),0)</f>
        <v>0</v>
      </c>
      <c r="AV2874">
        <f>IFERROR(IF((AL2874-AM2874)&gt;0,1,0),0)</f>
        <v>0</v>
      </c>
      <c r="AW2874">
        <f>IFERROR(IF((AN2874-AO2874)&gt;0,1,0),0)</f>
        <v>1</v>
      </c>
      <c r="AX2874">
        <f>IFERROR(IF((AC2874-AD2874)&lt;0,1,0),0)</f>
        <v>0</v>
      </c>
      <c r="AY2874">
        <f>SUM(AP2874:AX2874)</f>
        <v>3</v>
      </c>
    </row>
    <row r="2875" spans="1:51" x14ac:dyDescent="0.45">
      <c r="A2875" s="1" t="s">
        <v>1817</v>
      </c>
      <c r="B2875" s="2">
        <v>4186601</v>
      </c>
      <c r="C2875" s="3" t="s">
        <v>5337</v>
      </c>
      <c r="D2875" s="5">
        <v>440.05</v>
      </c>
      <c r="E2875" s="5">
        <v>5720.3560465999999</v>
      </c>
      <c r="F2875" s="3" t="s">
        <v>4475</v>
      </c>
      <c r="G2875" s="3" t="s">
        <v>4476</v>
      </c>
      <c r="H2875" s="3" t="s">
        <v>4477</v>
      </c>
      <c r="I2875" s="3" t="s">
        <v>4577</v>
      </c>
      <c r="J2875" s="3" t="s">
        <v>4765</v>
      </c>
      <c r="K2875" s="6">
        <v>18868200</v>
      </c>
      <c r="L2875" s="6">
        <v>18352100</v>
      </c>
      <c r="M2875" s="6">
        <v>1064100</v>
      </c>
      <c r="N2875" s="6">
        <v>1078100</v>
      </c>
      <c r="O2875" s="6">
        <v>959100</v>
      </c>
      <c r="P2875" s="6">
        <v>979600</v>
      </c>
      <c r="Q2875" s="6">
        <v>512000</v>
      </c>
      <c r="R2875" s="6">
        <v>558700</v>
      </c>
      <c r="S2875" s="6">
        <v>171400</v>
      </c>
      <c r="T2875" s="6">
        <v>81000</v>
      </c>
      <c r="U2875" s="6">
        <v>2355600</v>
      </c>
      <c r="V2875" s="6">
        <v>1935200</v>
      </c>
      <c r="W2875" s="6">
        <v>9976500</v>
      </c>
      <c r="X2875" s="6">
        <v>8850300</v>
      </c>
      <c r="Y2875" s="6">
        <v>3625700</v>
      </c>
      <c r="Z2875" s="6">
        <v>3170700</v>
      </c>
      <c r="AA2875" s="6">
        <v>3623900</v>
      </c>
      <c r="AB2875" s="6">
        <v>3097700</v>
      </c>
      <c r="AC2875" s="6">
        <v>13019832</v>
      </c>
      <c r="AD2875" s="6">
        <v>13086392</v>
      </c>
      <c r="AF2875">
        <f>Q2875/W2875</f>
        <v>5.1320603418032379E-2</v>
      </c>
      <c r="AG2875">
        <f>R2875/X2875</f>
        <v>6.3127803577279873E-2</v>
      </c>
      <c r="AH2875">
        <f>U2875/W2875</f>
        <v>0.23611486994436925</v>
      </c>
      <c r="AI2875">
        <f>V2875/X2875</f>
        <v>0.21865925448854842</v>
      </c>
      <c r="AJ2875">
        <f>Y2875/AA2875</f>
        <v>1.0004967024476392</v>
      </c>
      <c r="AK2875">
        <f>Z2875/AB2875</f>
        <v>1.0235658714530136</v>
      </c>
      <c r="AL2875">
        <f>O2875/K2875</f>
        <v>5.0831557859255257E-2</v>
      </c>
      <c r="AM2875">
        <f>P2875/L2875</f>
        <v>5.3378087521319083E-2</v>
      </c>
      <c r="AN2875">
        <f>K2875/W2875</f>
        <v>1.891264471508044</v>
      </c>
      <c r="AO2875">
        <f>L2875/X2875</f>
        <v>2.0736133238421295</v>
      </c>
      <c r="AP2875">
        <f>IF(OR(Q2875&lt;0, Q2875="NA"), 0, 1)</f>
        <v>1</v>
      </c>
      <c r="AQ2875">
        <f>IF(OR(S2875&lt;0, S2875="NA"), 0, 1)</f>
        <v>1</v>
      </c>
      <c r="AR2875">
        <f>IFERROR(IF((AF2875-AG2875)&gt;0,1,0),0)</f>
        <v>0</v>
      </c>
      <c r="AS2875">
        <f>IFERROR(IF((S2875-Q2875)&gt;0,1,0),0)</f>
        <v>0</v>
      </c>
      <c r="AT2875">
        <f>IFERROR(IF((AH2875-AI2875)&lt;0,1,0),0)</f>
        <v>0</v>
      </c>
      <c r="AU2875">
        <f>IFERROR(IF((AJ2875-AK2875)&gt;0,1,0),0)</f>
        <v>0</v>
      </c>
      <c r="AV2875">
        <f>IFERROR(IF((AL2875-AM2875)&gt;0,1,0),0)</f>
        <v>0</v>
      </c>
      <c r="AW2875">
        <f>IFERROR(IF((AN2875-AO2875)&gt;0,1,0),0)</f>
        <v>0</v>
      </c>
      <c r="AX2875">
        <f>IFERROR(IF((AC2875-AD2875)&lt;0,1,0),0)</f>
        <v>1</v>
      </c>
      <c r="AY2875">
        <f>SUM(AP2875:AX2875)</f>
        <v>3</v>
      </c>
    </row>
    <row r="2876" spans="1:51" x14ac:dyDescent="0.45">
      <c r="A2876" s="1" t="s">
        <v>1821</v>
      </c>
      <c r="B2876" s="2">
        <v>5273761</v>
      </c>
      <c r="C2876" s="3" t="s">
        <v>5335</v>
      </c>
      <c r="D2876" s="5">
        <v>47.2</v>
      </c>
      <c r="E2876" s="5">
        <v>5831.7776863999998</v>
      </c>
      <c r="F2876" s="3" t="s">
        <v>4470</v>
      </c>
      <c r="G2876" s="3" t="s">
        <v>4512</v>
      </c>
      <c r="H2876" s="3" t="s">
        <v>4522</v>
      </c>
      <c r="I2876" s="3" t="s">
        <v>4557</v>
      </c>
      <c r="J2876" s="3" t="s">
        <v>4473</v>
      </c>
      <c r="K2876" s="6">
        <v>692256</v>
      </c>
      <c r="L2876" s="6">
        <v>643810</v>
      </c>
      <c r="M2876" s="6">
        <v>-386309</v>
      </c>
      <c r="N2876" s="6">
        <v>-382205</v>
      </c>
      <c r="O2876" s="6">
        <v>-429110</v>
      </c>
      <c r="P2876" s="6">
        <v>-425445</v>
      </c>
      <c r="Q2876" s="6">
        <v>-512410</v>
      </c>
      <c r="R2876" s="6">
        <v>-490758</v>
      </c>
      <c r="S2876" s="6">
        <v>-254073</v>
      </c>
      <c r="T2876" s="6">
        <v>-280805</v>
      </c>
      <c r="U2876" s="6">
        <v>1141901</v>
      </c>
      <c r="V2876" s="6">
        <v>1141256</v>
      </c>
      <c r="W2876" s="6">
        <v>1538727</v>
      </c>
      <c r="X2876" s="6">
        <v>1609340</v>
      </c>
      <c r="Y2876" s="6">
        <v>1226715</v>
      </c>
      <c r="Z2876" s="6">
        <v>1289974</v>
      </c>
      <c r="AA2876" s="6">
        <v>197345</v>
      </c>
      <c r="AB2876" s="6">
        <v>201569</v>
      </c>
      <c r="AC2876" s="6">
        <v>123158418</v>
      </c>
      <c r="AD2876" s="6">
        <v>122969580</v>
      </c>
      <c r="AF2876">
        <f>Q2876/W2876</f>
        <v>-0.33300903929027048</v>
      </c>
      <c r="AG2876">
        <f>R2876/X2876</f>
        <v>-0.30494364149278586</v>
      </c>
      <c r="AH2876">
        <f>U2876/W2876</f>
        <v>0.74210759933373494</v>
      </c>
      <c r="AI2876">
        <f>V2876/X2876</f>
        <v>0.70914536393801186</v>
      </c>
      <c r="AJ2876">
        <f>Y2876/AA2876</f>
        <v>6.2160936431123162</v>
      </c>
      <c r="AK2876">
        <f>Z2876/AB2876</f>
        <v>6.3996646309700402</v>
      </c>
      <c r="AL2876">
        <f>O2876/K2876</f>
        <v>-0.61987183931955814</v>
      </c>
      <c r="AM2876">
        <f>P2876/L2876</f>
        <v>-0.66082384554449292</v>
      </c>
      <c r="AN2876">
        <f>K2876/W2876</f>
        <v>0.44988877169244446</v>
      </c>
      <c r="AO2876">
        <f>L2876/X2876</f>
        <v>0.40004598158251209</v>
      </c>
      <c r="AP2876">
        <f>IF(OR(Q2876&lt;0, Q2876="NA"), 0, 1)</f>
        <v>0</v>
      </c>
      <c r="AQ2876">
        <f>IF(OR(S2876&lt;0, S2876="NA"), 0, 1)</f>
        <v>0</v>
      </c>
      <c r="AR2876">
        <f>IFERROR(IF((AF2876-AG2876)&gt;0,1,0),0)</f>
        <v>0</v>
      </c>
      <c r="AS2876">
        <f>IFERROR(IF((S2876-Q2876)&gt;0,1,0),0)</f>
        <v>1</v>
      </c>
      <c r="AT2876">
        <f>IFERROR(IF((AH2876-AI2876)&lt;0,1,0),0)</f>
        <v>0</v>
      </c>
      <c r="AU2876">
        <f>IFERROR(IF((AJ2876-AK2876)&gt;0,1,0),0)</f>
        <v>0</v>
      </c>
      <c r="AV2876">
        <f>IFERROR(IF((AL2876-AM2876)&gt;0,1,0),0)</f>
        <v>1</v>
      </c>
      <c r="AW2876">
        <f>IFERROR(IF((AN2876-AO2876)&gt;0,1,0),0)</f>
        <v>1</v>
      </c>
      <c r="AX2876">
        <f>IFERROR(IF((AC2876-AD2876)&lt;0,1,0),0)</f>
        <v>0</v>
      </c>
      <c r="AY2876">
        <f>SUM(AP2876:AX2876)</f>
        <v>3</v>
      </c>
    </row>
    <row r="2877" spans="1:51" x14ac:dyDescent="0.45">
      <c r="A2877" s="1" t="s">
        <v>1832</v>
      </c>
      <c r="B2877" s="2">
        <v>5195079</v>
      </c>
      <c r="C2877" s="3" t="s">
        <v>5336</v>
      </c>
      <c r="D2877" s="5">
        <v>10.7</v>
      </c>
      <c r="E2877" s="5">
        <v>918.29831039999999</v>
      </c>
      <c r="F2877" s="3" t="s">
        <v>4470</v>
      </c>
      <c r="G2877" s="3" t="s">
        <v>4471</v>
      </c>
      <c r="H2877" s="3" t="s">
        <v>4489</v>
      </c>
      <c r="I2877" s="3" t="s">
        <v>4489</v>
      </c>
      <c r="J2877" s="3" t="s">
        <v>4544</v>
      </c>
      <c r="K2877" s="6">
        <v>105033</v>
      </c>
      <c r="L2877" s="6">
        <v>111587</v>
      </c>
      <c r="M2877" s="6">
        <v>11802</v>
      </c>
      <c r="N2877" s="6">
        <v>20081</v>
      </c>
      <c r="O2877" s="6">
        <v>10377</v>
      </c>
      <c r="P2877" s="6">
        <v>18908</v>
      </c>
      <c r="Q2877" s="6">
        <v>-83648</v>
      </c>
      <c r="R2877" s="6">
        <v>-78994</v>
      </c>
      <c r="S2877" s="6">
        <v>2477</v>
      </c>
      <c r="T2877" s="6">
        <v>8333</v>
      </c>
      <c r="U2877" s="6" t="s">
        <v>4474</v>
      </c>
      <c r="V2877" s="6" t="s">
        <v>4474</v>
      </c>
      <c r="W2877" s="6">
        <v>125240</v>
      </c>
      <c r="X2877" s="6">
        <v>120929</v>
      </c>
      <c r="Y2877" s="6">
        <v>54809</v>
      </c>
      <c r="Z2877" s="6">
        <v>53519</v>
      </c>
      <c r="AA2877" s="6">
        <v>14716</v>
      </c>
      <c r="AB2877" s="6">
        <v>15574</v>
      </c>
      <c r="AC2877" s="6">
        <v>85769526</v>
      </c>
      <c r="AD2877" s="6">
        <v>85537774</v>
      </c>
      <c r="AF2877">
        <f>Q2877/W2877</f>
        <v>-0.66790162887256466</v>
      </c>
      <c r="AG2877">
        <f>R2877/X2877</f>
        <v>-0.65322627326778526</v>
      </c>
      <c r="AH2877" t="e">
        <f>U2877/W2877</f>
        <v>#VALUE!</v>
      </c>
      <c r="AI2877" t="e">
        <f>V2877/X2877</f>
        <v>#VALUE!</v>
      </c>
      <c r="AJ2877">
        <f>Y2877/AA2877</f>
        <v>3.7244495786898613</v>
      </c>
      <c r="AK2877">
        <f>Z2877/AB2877</f>
        <v>3.4364325157313473</v>
      </c>
      <c r="AL2877">
        <f>O2877/K2877</f>
        <v>9.879752077918369E-2</v>
      </c>
      <c r="AM2877">
        <f>P2877/L2877</f>
        <v>0.16944626166130464</v>
      </c>
      <c r="AN2877">
        <f>K2877/W2877</f>
        <v>0.83865378473331209</v>
      </c>
      <c r="AO2877">
        <f>L2877/X2877</f>
        <v>0.92274805877829136</v>
      </c>
      <c r="AP2877">
        <f>IF(OR(Q2877&lt;0, Q2877="NA"), 0, 1)</f>
        <v>0</v>
      </c>
      <c r="AQ2877">
        <f>IF(OR(S2877&lt;0, S2877="NA"), 0, 1)</f>
        <v>1</v>
      </c>
      <c r="AR2877">
        <f>IFERROR(IF((AF2877-AG2877)&gt;0,1,0),0)</f>
        <v>0</v>
      </c>
      <c r="AS2877">
        <f>IFERROR(IF((S2877-Q2877)&gt;0,1,0),0)</f>
        <v>1</v>
      </c>
      <c r="AT2877">
        <f>IFERROR(IF((AH2877-AI2877)&lt;0,1,0),0)</f>
        <v>0</v>
      </c>
      <c r="AU2877">
        <f>IFERROR(IF((AJ2877-AK2877)&gt;0,1,0),0)</f>
        <v>1</v>
      </c>
      <c r="AV2877">
        <f>IFERROR(IF((AL2877-AM2877)&gt;0,1,0),0)</f>
        <v>0</v>
      </c>
      <c r="AW2877">
        <f>IFERROR(IF((AN2877-AO2877)&gt;0,1,0),0)</f>
        <v>0</v>
      </c>
      <c r="AX2877">
        <f>IFERROR(IF((AC2877-AD2877)&lt;0,1,0),0)</f>
        <v>0</v>
      </c>
      <c r="AY2877">
        <f>SUM(AP2877:AX2877)</f>
        <v>3</v>
      </c>
    </row>
    <row r="2878" spans="1:51" x14ac:dyDescent="0.45">
      <c r="A2878" s="1" t="s">
        <v>1838</v>
      </c>
      <c r="B2878" s="2">
        <v>4376922</v>
      </c>
      <c r="C2878" s="3" t="s">
        <v>5337</v>
      </c>
      <c r="D2878" s="5">
        <v>27.05</v>
      </c>
      <c r="E2878" s="5">
        <v>3204.8706913999999</v>
      </c>
      <c r="F2878" s="3" t="s">
        <v>4480</v>
      </c>
      <c r="G2878" s="3" t="s">
        <v>4491</v>
      </c>
      <c r="H2878" s="3" t="s">
        <v>4491</v>
      </c>
      <c r="I2878" s="3" t="s">
        <v>4805</v>
      </c>
      <c r="J2878" s="3" t="s">
        <v>4494</v>
      </c>
      <c r="K2878" s="6">
        <v>139077</v>
      </c>
      <c r="L2878" s="6">
        <v>154509</v>
      </c>
      <c r="M2878" s="6" t="s">
        <v>4474</v>
      </c>
      <c r="N2878" s="6" t="s">
        <v>4474</v>
      </c>
      <c r="O2878" s="6" t="s">
        <v>4474</v>
      </c>
      <c r="P2878" s="6" t="s">
        <v>4474</v>
      </c>
      <c r="Q2878" s="6">
        <v>223306</v>
      </c>
      <c r="R2878" s="6">
        <v>264129</v>
      </c>
      <c r="S2878" s="6">
        <v>25404</v>
      </c>
      <c r="T2878" s="6">
        <v>30077</v>
      </c>
      <c r="U2878" s="6">
        <v>3900316</v>
      </c>
      <c r="V2878" s="6">
        <v>3387952</v>
      </c>
      <c r="W2878" s="6">
        <v>6672524</v>
      </c>
      <c r="X2878" s="6">
        <v>6658742</v>
      </c>
      <c r="Y2878" s="6">
        <v>2993943</v>
      </c>
      <c r="Z2878" s="6">
        <v>3012868</v>
      </c>
      <c r="AA2878" s="6">
        <v>449109</v>
      </c>
      <c r="AB2878" s="6">
        <v>947623</v>
      </c>
      <c r="AC2878" s="6">
        <v>117881416</v>
      </c>
      <c r="AD2878" s="6">
        <v>114854209</v>
      </c>
      <c r="AF2878">
        <f>Q2878/W2878</f>
        <v>3.3466496336318909E-2</v>
      </c>
      <c r="AG2878">
        <f>R2878/X2878</f>
        <v>3.9666501570416755E-2</v>
      </c>
      <c r="AH2878">
        <f>U2878/W2878</f>
        <v>0.58453382857821123</v>
      </c>
      <c r="AI2878">
        <f>V2878/X2878</f>
        <v>0.50879760771629234</v>
      </c>
      <c r="AJ2878">
        <f>Y2878/AA2878</f>
        <v>6.6664061508453401</v>
      </c>
      <c r="AK2878">
        <f>Z2878/AB2878</f>
        <v>3.1793951814170827</v>
      </c>
      <c r="AL2878" t="e">
        <f>O2878/K2878</f>
        <v>#VALUE!</v>
      </c>
      <c r="AM2878" t="e">
        <f>P2878/L2878</f>
        <v>#VALUE!</v>
      </c>
      <c r="AN2878">
        <f>K2878/W2878</f>
        <v>2.084323713185595E-2</v>
      </c>
      <c r="AO2878">
        <f>L2878/X2878</f>
        <v>2.320393251458008E-2</v>
      </c>
      <c r="AP2878">
        <f>IF(OR(Q2878&lt;0, Q2878="NA"), 0, 1)</f>
        <v>1</v>
      </c>
      <c r="AQ2878">
        <f>IF(OR(S2878&lt;0, S2878="NA"), 0, 1)</f>
        <v>1</v>
      </c>
      <c r="AR2878">
        <f>IFERROR(IF((AF2878-AG2878)&gt;0,1,0),0)</f>
        <v>0</v>
      </c>
      <c r="AS2878">
        <f>IFERROR(IF((S2878-Q2878)&gt;0,1,0),0)</f>
        <v>0</v>
      </c>
      <c r="AT2878">
        <f>IFERROR(IF((AH2878-AI2878)&lt;0,1,0),0)</f>
        <v>0</v>
      </c>
      <c r="AU2878">
        <f>IFERROR(IF((AJ2878-AK2878)&gt;0,1,0),0)</f>
        <v>1</v>
      </c>
      <c r="AV2878">
        <f>IFERROR(IF((AL2878-AM2878)&gt;0,1,0),0)</f>
        <v>0</v>
      </c>
      <c r="AW2878">
        <f>IFERROR(IF((AN2878-AO2878)&gt;0,1,0),0)</f>
        <v>0</v>
      </c>
      <c r="AX2878">
        <f>IFERROR(IF((AC2878-AD2878)&lt;0,1,0),0)</f>
        <v>0</v>
      </c>
      <c r="AY2878">
        <f>SUM(AP2878:AX2878)</f>
        <v>3</v>
      </c>
    </row>
    <row r="2879" spans="1:51" x14ac:dyDescent="0.45">
      <c r="A2879" s="1" t="s">
        <v>1840</v>
      </c>
      <c r="B2879" s="2">
        <v>7672524</v>
      </c>
      <c r="C2879" s="3" t="s">
        <v>5337</v>
      </c>
      <c r="D2879" s="7">
        <v>9.7200000000000006</v>
      </c>
      <c r="E2879" s="5">
        <v>875.11484052000003</v>
      </c>
      <c r="F2879" s="3" t="s">
        <v>4480</v>
      </c>
      <c r="G2879" s="3" t="s">
        <v>4509</v>
      </c>
      <c r="H2879" s="3" t="s">
        <v>4509</v>
      </c>
      <c r="I2879" s="3" t="s">
        <v>4510</v>
      </c>
      <c r="J2879" s="3" t="s">
        <v>4727</v>
      </c>
      <c r="K2879" s="6">
        <v>1153350</v>
      </c>
      <c r="L2879" s="6">
        <v>1105550</v>
      </c>
      <c r="M2879" s="6" t="s">
        <v>4474</v>
      </c>
      <c r="N2879" s="6" t="s">
        <v>4474</v>
      </c>
      <c r="O2879" s="6" t="s">
        <v>4474</v>
      </c>
      <c r="P2879" s="6" t="s">
        <v>4474</v>
      </c>
      <c r="Q2879" s="6">
        <v>78905</v>
      </c>
      <c r="R2879" s="6">
        <v>78521</v>
      </c>
      <c r="S2879" s="6">
        <v>191127</v>
      </c>
      <c r="T2879" s="6">
        <v>185404</v>
      </c>
      <c r="U2879" s="6">
        <v>122867</v>
      </c>
      <c r="V2879" s="6">
        <v>98029</v>
      </c>
      <c r="W2879" s="6">
        <v>1818012</v>
      </c>
      <c r="X2879" s="6">
        <v>1729631</v>
      </c>
      <c r="Y2879" s="6">
        <v>1008870</v>
      </c>
      <c r="Z2879" s="6">
        <v>1012801</v>
      </c>
      <c r="AA2879" s="6">
        <v>1001016</v>
      </c>
      <c r="AB2879" s="6">
        <v>970215</v>
      </c>
      <c r="AC2879" s="6">
        <v>341014269</v>
      </c>
      <c r="AD2879" s="6">
        <v>336737192</v>
      </c>
      <c r="AF2879">
        <f>Q2879/W2879</f>
        <v>4.340180372846824E-2</v>
      </c>
      <c r="AG2879">
        <f>R2879/X2879</f>
        <v>4.539754433171006E-2</v>
      </c>
      <c r="AH2879">
        <f>U2879/W2879</f>
        <v>6.7583162267355765E-2</v>
      </c>
      <c r="AI2879">
        <f>V2879/X2879</f>
        <v>5.6676250599116226E-2</v>
      </c>
      <c r="AJ2879">
        <f>Y2879/AA2879</f>
        <v>1.0078460284351098</v>
      </c>
      <c r="AK2879">
        <f>Z2879/AB2879</f>
        <v>1.0438933638420349</v>
      </c>
      <c r="AL2879" t="e">
        <f>O2879/K2879</f>
        <v>#VALUE!</v>
      </c>
      <c r="AM2879" t="e">
        <f>P2879/L2879</f>
        <v>#VALUE!</v>
      </c>
      <c r="AN2879">
        <f>K2879/W2879</f>
        <v>0.63440175312374181</v>
      </c>
      <c r="AO2879">
        <f>L2879/X2879</f>
        <v>0.63918257709303317</v>
      </c>
      <c r="AP2879">
        <f>IF(OR(Q2879&lt;0, Q2879="NA"), 0, 1)</f>
        <v>1</v>
      </c>
      <c r="AQ2879">
        <f>IF(OR(S2879&lt;0, S2879="NA"), 0, 1)</f>
        <v>1</v>
      </c>
      <c r="AR2879">
        <f>IFERROR(IF((AF2879-AG2879)&gt;0,1,0),0)</f>
        <v>0</v>
      </c>
      <c r="AS2879">
        <f>IFERROR(IF((S2879-Q2879)&gt;0,1,0),0)</f>
        <v>1</v>
      </c>
      <c r="AT2879">
        <f>IFERROR(IF((AH2879-AI2879)&lt;0,1,0),0)</f>
        <v>0</v>
      </c>
      <c r="AU2879">
        <f>IFERROR(IF((AJ2879-AK2879)&gt;0,1,0),0)</f>
        <v>0</v>
      </c>
      <c r="AV2879">
        <f>IFERROR(IF((AL2879-AM2879)&gt;0,1,0),0)</f>
        <v>0</v>
      </c>
      <c r="AW2879">
        <f>IFERROR(IF((AN2879-AO2879)&gt;0,1,0),0)</f>
        <v>0</v>
      </c>
      <c r="AX2879">
        <f>IFERROR(IF((AC2879-AD2879)&lt;0,1,0),0)</f>
        <v>0</v>
      </c>
      <c r="AY2879">
        <f>SUM(AP2879:AX2879)</f>
        <v>3</v>
      </c>
    </row>
    <row r="2880" spans="1:51" x14ac:dyDescent="0.45">
      <c r="A2880" s="1" t="s">
        <v>1841</v>
      </c>
      <c r="B2880" s="2">
        <v>4187964</v>
      </c>
      <c r="C2880" s="3" t="s">
        <v>5336</v>
      </c>
      <c r="D2880" s="5">
        <v>12.98</v>
      </c>
      <c r="E2880" s="5">
        <v>553.17006184000002</v>
      </c>
      <c r="F2880" s="3" t="s">
        <v>4654</v>
      </c>
      <c r="G2880" s="3" t="s">
        <v>4654</v>
      </c>
      <c r="H2880" s="3" t="s">
        <v>4655</v>
      </c>
      <c r="I2880" s="3" t="s">
        <v>4656</v>
      </c>
      <c r="J2880" s="3" t="s">
        <v>4657</v>
      </c>
      <c r="K2880" s="6">
        <v>429359</v>
      </c>
      <c r="L2880" s="6">
        <v>490083</v>
      </c>
      <c r="M2880" s="6">
        <v>50289</v>
      </c>
      <c r="N2880" s="6">
        <v>71830</v>
      </c>
      <c r="O2880" s="6">
        <v>-10109</v>
      </c>
      <c r="P2880" s="6">
        <v>8982</v>
      </c>
      <c r="Q2880" s="6">
        <v>-20594</v>
      </c>
      <c r="R2880" s="6">
        <v>-6073</v>
      </c>
      <c r="S2880" s="6">
        <v>6872</v>
      </c>
      <c r="T2880" s="6">
        <v>55062</v>
      </c>
      <c r="U2880" s="6">
        <v>42918</v>
      </c>
      <c r="V2880" s="6">
        <v>24734</v>
      </c>
      <c r="W2880" s="6">
        <v>579730</v>
      </c>
      <c r="X2880" s="6">
        <v>595169</v>
      </c>
      <c r="Y2880" s="6">
        <v>99797</v>
      </c>
      <c r="Z2880" s="6">
        <v>103907</v>
      </c>
      <c r="AA2880" s="6">
        <v>171600</v>
      </c>
      <c r="AB2880" s="6">
        <v>195539</v>
      </c>
      <c r="AC2880" s="6">
        <v>42599000</v>
      </c>
      <c r="AD2880" s="6">
        <v>42599000</v>
      </c>
      <c r="AF2880">
        <f>Q2880/W2880</f>
        <v>-3.5523433322408711E-2</v>
      </c>
      <c r="AG2880">
        <f>R2880/X2880</f>
        <v>-1.0203824459943309E-2</v>
      </c>
      <c r="AH2880">
        <f>U2880/W2880</f>
        <v>7.4031014437755505E-2</v>
      </c>
      <c r="AI2880">
        <f>V2880/X2880</f>
        <v>4.1557944046144879E-2</v>
      </c>
      <c r="AJ2880">
        <f>Y2880/AA2880</f>
        <v>0.58156759906759903</v>
      </c>
      <c r="AK2880">
        <f>Z2880/AB2880</f>
        <v>0.53138760042753619</v>
      </c>
      <c r="AL2880">
        <f>O2880/K2880</f>
        <v>-2.3544399907769489E-2</v>
      </c>
      <c r="AM2880">
        <f>P2880/L2880</f>
        <v>1.8327507789496881E-2</v>
      </c>
      <c r="AN2880">
        <f>K2880/W2880</f>
        <v>0.74061890880237347</v>
      </c>
      <c r="AO2880">
        <f>L2880/X2880</f>
        <v>0.82343502433762517</v>
      </c>
      <c r="AP2880">
        <f>IF(OR(Q2880&lt;0, Q2880="NA"), 0, 1)</f>
        <v>0</v>
      </c>
      <c r="AQ2880">
        <f>IF(OR(S2880&lt;0, S2880="NA"), 0, 1)</f>
        <v>1</v>
      </c>
      <c r="AR2880">
        <f>IFERROR(IF((AF2880-AG2880)&gt;0,1,0),0)</f>
        <v>0</v>
      </c>
      <c r="AS2880">
        <f>IFERROR(IF((S2880-Q2880)&gt;0,1,0),0)</f>
        <v>1</v>
      </c>
      <c r="AT2880">
        <f>IFERROR(IF((AH2880-AI2880)&lt;0,1,0),0)</f>
        <v>0</v>
      </c>
      <c r="AU2880">
        <f>IFERROR(IF((AJ2880-AK2880)&gt;0,1,0),0)</f>
        <v>1</v>
      </c>
      <c r="AV2880">
        <f>IFERROR(IF((AL2880-AM2880)&gt;0,1,0),0)</f>
        <v>0</v>
      </c>
      <c r="AW2880">
        <f>IFERROR(IF((AN2880-AO2880)&gt;0,1,0),0)</f>
        <v>0</v>
      </c>
      <c r="AX2880">
        <f>IFERROR(IF((AC2880-AD2880)&lt;0,1,0),0)</f>
        <v>0</v>
      </c>
      <c r="AY2880">
        <f>SUM(AP2880:AX2880)</f>
        <v>3</v>
      </c>
    </row>
    <row r="2881" spans="1:51" x14ac:dyDescent="0.45">
      <c r="A2881" s="1" t="s">
        <v>1854</v>
      </c>
      <c r="B2881" s="2">
        <v>4669068</v>
      </c>
      <c r="C2881" s="3" t="s">
        <v>5335</v>
      </c>
      <c r="D2881" s="5">
        <v>11.9</v>
      </c>
      <c r="E2881" s="5">
        <v>491.63902760000002</v>
      </c>
      <c r="F2881" s="3" t="s">
        <v>4480</v>
      </c>
      <c r="G2881" s="3" t="s">
        <v>4481</v>
      </c>
      <c r="H2881" s="3" t="s">
        <v>4481</v>
      </c>
      <c r="I2881" s="3" t="s">
        <v>4482</v>
      </c>
      <c r="J2881" s="3" t="s">
        <v>4484</v>
      </c>
      <c r="K2881" s="6">
        <v>163536</v>
      </c>
      <c r="L2881" s="6">
        <v>163753</v>
      </c>
      <c r="M2881" s="6" t="s">
        <v>4474</v>
      </c>
      <c r="N2881" s="6" t="s">
        <v>4474</v>
      </c>
      <c r="O2881" s="6">
        <v>163036</v>
      </c>
      <c r="P2881" s="6">
        <v>164608</v>
      </c>
      <c r="Q2881" s="6">
        <v>11409</v>
      </c>
      <c r="R2881" s="6">
        <v>15897</v>
      </c>
      <c r="S2881" s="6">
        <v>-15723</v>
      </c>
      <c r="T2881" s="6">
        <v>-12629</v>
      </c>
      <c r="U2881" s="6" t="s">
        <v>4474</v>
      </c>
      <c r="V2881" s="6" t="s">
        <v>4474</v>
      </c>
      <c r="W2881" s="6">
        <v>5775967</v>
      </c>
      <c r="X2881" s="6">
        <v>5787035</v>
      </c>
      <c r="Y2881" s="6" t="s">
        <v>4474</v>
      </c>
      <c r="Z2881" s="6" t="s">
        <v>4474</v>
      </c>
      <c r="AA2881" s="6" t="s">
        <v>4474</v>
      </c>
      <c r="AB2881" s="6" t="s">
        <v>4474</v>
      </c>
      <c r="AC2881" s="6">
        <v>44130134</v>
      </c>
      <c r="AD2881" s="6">
        <v>44459490</v>
      </c>
      <c r="AF2881">
        <f>Q2881/W2881</f>
        <v>1.9752536674811335E-3</v>
      </c>
      <c r="AG2881">
        <f>R2881/X2881</f>
        <v>2.7470025669449035E-3</v>
      </c>
      <c r="AH2881" t="e">
        <f>U2881/W2881</f>
        <v>#VALUE!</v>
      </c>
      <c r="AI2881" t="e">
        <f>V2881/X2881</f>
        <v>#VALUE!</v>
      </c>
      <c r="AJ2881" t="e">
        <f>Y2881/AA2881</f>
        <v>#VALUE!</v>
      </c>
      <c r="AK2881" t="e">
        <f>Z2881/AB2881</f>
        <v>#VALUE!</v>
      </c>
      <c r="AL2881">
        <f>O2881/K2881</f>
        <v>0.99694256922023283</v>
      </c>
      <c r="AM2881">
        <f>P2881/L2881</f>
        <v>1.0052212783887928</v>
      </c>
      <c r="AN2881">
        <f>K2881/W2881</f>
        <v>2.8313181152177635E-2</v>
      </c>
      <c r="AO2881">
        <f>L2881/X2881</f>
        <v>2.8296528360377982E-2</v>
      </c>
      <c r="AP2881">
        <f>IF(OR(Q2881&lt;0, Q2881="NA"), 0, 1)</f>
        <v>1</v>
      </c>
      <c r="AQ2881">
        <f>IF(OR(S2881&lt;0, S2881="NA"), 0, 1)</f>
        <v>0</v>
      </c>
      <c r="AR2881">
        <f>IFERROR(IF((AF2881-AG2881)&gt;0,1,0),0)</f>
        <v>0</v>
      </c>
      <c r="AS2881">
        <f>IFERROR(IF((S2881-Q2881)&gt;0,1,0),0)</f>
        <v>0</v>
      </c>
      <c r="AT2881">
        <f>IFERROR(IF((AH2881-AI2881)&lt;0,1,0),0)</f>
        <v>0</v>
      </c>
      <c r="AU2881">
        <f>IFERROR(IF((AJ2881-AK2881)&gt;0,1,0),0)</f>
        <v>0</v>
      </c>
      <c r="AV2881">
        <f>IFERROR(IF((AL2881-AM2881)&gt;0,1,0),0)</f>
        <v>0</v>
      </c>
      <c r="AW2881">
        <f>IFERROR(IF((AN2881-AO2881)&gt;0,1,0),0)</f>
        <v>1</v>
      </c>
      <c r="AX2881">
        <f>IFERROR(IF((AC2881-AD2881)&lt;0,1,0),0)</f>
        <v>1</v>
      </c>
      <c r="AY2881">
        <f>SUM(AP2881:AX2881)</f>
        <v>3</v>
      </c>
    </row>
    <row r="2882" spans="1:51" x14ac:dyDescent="0.45">
      <c r="A2882" s="1" t="s">
        <v>1859</v>
      </c>
      <c r="B2882" s="2">
        <v>4121781</v>
      </c>
      <c r="C2882" s="3" t="s">
        <v>5338</v>
      </c>
      <c r="D2882" s="7">
        <v>5.24</v>
      </c>
      <c r="E2882" s="5">
        <v>38.194270920000001</v>
      </c>
      <c r="F2882" s="3" t="s">
        <v>4665</v>
      </c>
      <c r="G2882" s="3" t="s">
        <v>4666</v>
      </c>
      <c r="H2882" s="3" t="s">
        <v>4679</v>
      </c>
      <c r="I2882" s="3" t="s">
        <v>4851</v>
      </c>
      <c r="J2882" s="3" t="s">
        <v>5091</v>
      </c>
      <c r="K2882" s="6">
        <v>187604</v>
      </c>
      <c r="L2882" s="6">
        <v>187093</v>
      </c>
      <c r="M2882" s="6">
        <v>-21786</v>
      </c>
      <c r="N2882" s="6">
        <v>-27835</v>
      </c>
      <c r="O2882" s="6">
        <v>-26079</v>
      </c>
      <c r="P2882" s="6">
        <v>-32041</v>
      </c>
      <c r="Q2882" s="6">
        <v>-29840</v>
      </c>
      <c r="R2882" s="6">
        <v>-29364</v>
      </c>
      <c r="S2882" s="6">
        <v>-2665</v>
      </c>
      <c r="T2882" s="6">
        <v>1806</v>
      </c>
      <c r="U2882" s="6" t="s">
        <v>4474</v>
      </c>
      <c r="V2882" s="6" t="s">
        <v>4474</v>
      </c>
      <c r="W2882" s="6">
        <v>108127</v>
      </c>
      <c r="X2882" s="6">
        <v>109733</v>
      </c>
      <c r="Y2882" s="6">
        <v>53823</v>
      </c>
      <c r="Z2882" s="6">
        <v>55037</v>
      </c>
      <c r="AA2882" s="6">
        <v>36943</v>
      </c>
      <c r="AB2882" s="6">
        <v>36402</v>
      </c>
      <c r="AC2882" s="6">
        <v>7353162</v>
      </c>
      <c r="AD2882" s="6">
        <v>7279945</v>
      </c>
      <c r="AF2882">
        <f>Q2882/W2882</f>
        <v>-0.27597177393250527</v>
      </c>
      <c r="AG2882">
        <f>R2882/X2882</f>
        <v>-0.2675949805436833</v>
      </c>
      <c r="AH2882" t="e">
        <f>U2882/W2882</f>
        <v>#VALUE!</v>
      </c>
      <c r="AI2882" t="e">
        <f>V2882/X2882</f>
        <v>#VALUE!</v>
      </c>
      <c r="AJ2882">
        <f>Y2882/AA2882</f>
        <v>1.45692012018515</v>
      </c>
      <c r="AK2882">
        <f>Z2882/AB2882</f>
        <v>1.5119224218449536</v>
      </c>
      <c r="AL2882">
        <f>O2882/K2882</f>
        <v>-0.1390108952900791</v>
      </c>
      <c r="AM2882">
        <f>P2882/L2882</f>
        <v>-0.1712570753582443</v>
      </c>
      <c r="AN2882">
        <f>K2882/W2882</f>
        <v>1.7350338028429533</v>
      </c>
      <c r="AO2882">
        <f>L2882/X2882</f>
        <v>1.7049839155039961</v>
      </c>
      <c r="AP2882">
        <f>IF(OR(Q2882&lt;0, Q2882="NA"), 0, 1)</f>
        <v>0</v>
      </c>
      <c r="AQ2882">
        <f>IF(OR(S2882&lt;0, S2882="NA"), 0, 1)</f>
        <v>0</v>
      </c>
      <c r="AR2882">
        <f>IFERROR(IF((AF2882-AG2882)&gt;0,1,0),0)</f>
        <v>0</v>
      </c>
      <c r="AS2882">
        <f>IFERROR(IF((S2882-Q2882)&gt;0,1,0),0)</f>
        <v>1</v>
      </c>
      <c r="AT2882">
        <f>IFERROR(IF((AH2882-AI2882)&lt;0,1,0),0)</f>
        <v>0</v>
      </c>
      <c r="AU2882">
        <f>IFERROR(IF((AJ2882-AK2882)&gt;0,1,0),0)</f>
        <v>0</v>
      </c>
      <c r="AV2882">
        <f>IFERROR(IF((AL2882-AM2882)&gt;0,1,0),0)</f>
        <v>1</v>
      </c>
      <c r="AW2882">
        <f>IFERROR(IF((AN2882-AO2882)&gt;0,1,0),0)</f>
        <v>1</v>
      </c>
      <c r="AX2882">
        <f>IFERROR(IF((AC2882-AD2882)&lt;0,1,0),0)</f>
        <v>0</v>
      </c>
      <c r="AY2882">
        <f>SUM(AP2882:AX2882)</f>
        <v>3</v>
      </c>
    </row>
    <row r="2883" spans="1:51" x14ac:dyDescent="0.45">
      <c r="A2883" s="1" t="s">
        <v>1862</v>
      </c>
      <c r="B2883" s="2">
        <v>4068902</v>
      </c>
      <c r="C2883" s="3" t="s">
        <v>5337</v>
      </c>
      <c r="D2883" s="5">
        <v>22.63</v>
      </c>
      <c r="E2883" s="5">
        <v>370.87979250149999</v>
      </c>
      <c r="F2883" s="3" t="s">
        <v>4475</v>
      </c>
      <c r="G2883" s="3" t="s">
        <v>4476</v>
      </c>
      <c r="H2883" s="3" t="s">
        <v>4477</v>
      </c>
      <c r="I2883" s="3" t="s">
        <v>4753</v>
      </c>
      <c r="J2883" s="3" t="s">
        <v>4754</v>
      </c>
      <c r="K2883" s="6">
        <v>749290</v>
      </c>
      <c r="L2883" s="6">
        <v>793724</v>
      </c>
      <c r="M2883" s="6">
        <v>48739</v>
      </c>
      <c r="N2883" s="6">
        <v>64259</v>
      </c>
      <c r="O2883" s="6">
        <v>28235</v>
      </c>
      <c r="P2883" s="6">
        <v>44526</v>
      </c>
      <c r="Q2883" s="6">
        <v>26761</v>
      </c>
      <c r="R2883" s="6">
        <v>38986</v>
      </c>
      <c r="S2883" s="6">
        <v>59818</v>
      </c>
      <c r="T2883" s="6">
        <v>74617</v>
      </c>
      <c r="U2883" s="6" t="s">
        <v>4474</v>
      </c>
      <c r="V2883" s="6" t="s">
        <v>4474</v>
      </c>
      <c r="W2883" s="6">
        <v>659302</v>
      </c>
      <c r="X2883" s="6">
        <v>642105</v>
      </c>
      <c r="Y2883" s="6">
        <v>250112</v>
      </c>
      <c r="Z2883" s="6">
        <v>240410</v>
      </c>
      <c r="AA2883" s="6">
        <v>137798</v>
      </c>
      <c r="AB2883" s="6">
        <v>130440</v>
      </c>
      <c r="AC2883" s="6">
        <v>16409000</v>
      </c>
      <c r="AD2883" s="6">
        <v>16409000</v>
      </c>
      <c r="AF2883">
        <f>Q2883/W2883</f>
        <v>4.0589896587603251E-2</v>
      </c>
      <c r="AG2883">
        <f>R2883/X2883</f>
        <v>6.0715926522920703E-2</v>
      </c>
      <c r="AH2883" t="e">
        <f>U2883/W2883</f>
        <v>#VALUE!</v>
      </c>
      <c r="AI2883" t="e">
        <f>V2883/X2883</f>
        <v>#VALUE!</v>
      </c>
      <c r="AJ2883">
        <f>Y2883/AA2883</f>
        <v>1.815062627904614</v>
      </c>
      <c r="AK2883">
        <f>Z2883/AB2883</f>
        <v>1.8430696105489113</v>
      </c>
      <c r="AL2883">
        <f>O2883/K2883</f>
        <v>3.7682339281186188E-2</v>
      </c>
      <c r="AM2883">
        <f>P2883/L2883</f>
        <v>5.6097585558708064E-2</v>
      </c>
      <c r="AN2883">
        <f>K2883/W2883</f>
        <v>1.1364898028521073</v>
      </c>
      <c r="AO2883">
        <f>L2883/X2883</f>
        <v>1.2361280475934622</v>
      </c>
      <c r="AP2883">
        <f>IF(OR(Q2883&lt;0, Q2883="NA"), 0, 1)</f>
        <v>1</v>
      </c>
      <c r="AQ2883">
        <f>IF(OR(S2883&lt;0, S2883="NA"), 0, 1)</f>
        <v>1</v>
      </c>
      <c r="AR2883">
        <f>IFERROR(IF((AF2883-AG2883)&gt;0,1,0),0)</f>
        <v>0</v>
      </c>
      <c r="AS2883">
        <f>IFERROR(IF((S2883-Q2883)&gt;0,1,0),0)</f>
        <v>1</v>
      </c>
      <c r="AT2883">
        <f>IFERROR(IF((AH2883-AI2883)&lt;0,1,0),0)</f>
        <v>0</v>
      </c>
      <c r="AU2883">
        <f>IFERROR(IF((AJ2883-AK2883)&gt;0,1,0),0)</f>
        <v>0</v>
      </c>
      <c r="AV2883">
        <f>IFERROR(IF((AL2883-AM2883)&gt;0,1,0),0)</f>
        <v>0</v>
      </c>
      <c r="AW2883">
        <f>IFERROR(IF((AN2883-AO2883)&gt;0,1,0),0)</f>
        <v>0</v>
      </c>
      <c r="AX2883">
        <f>IFERROR(IF((AC2883-AD2883)&lt;0,1,0),0)</f>
        <v>0</v>
      </c>
      <c r="AY2883">
        <f>SUM(AP2883:AX2883)</f>
        <v>3</v>
      </c>
    </row>
    <row r="2884" spans="1:51" x14ac:dyDescent="0.45">
      <c r="A2884" s="1" t="s">
        <v>1884</v>
      </c>
      <c r="B2884" s="2">
        <v>4996608</v>
      </c>
      <c r="C2884" s="3" t="s">
        <v>5335</v>
      </c>
      <c r="D2884" s="5">
        <v>45.91</v>
      </c>
      <c r="E2884" s="5">
        <v>936.98908069000004</v>
      </c>
      <c r="F2884" s="3" t="s">
        <v>4485</v>
      </c>
      <c r="G2884" s="3" t="s">
        <v>4517</v>
      </c>
      <c r="H2884" s="3" t="s">
        <v>4640</v>
      </c>
      <c r="I2884" s="3" t="s">
        <v>4641</v>
      </c>
      <c r="J2884" s="3" t="s">
        <v>4715</v>
      </c>
      <c r="K2884" s="6">
        <v>1075544</v>
      </c>
      <c r="L2884" s="6">
        <v>1060145</v>
      </c>
      <c r="M2884" s="6">
        <v>96480</v>
      </c>
      <c r="N2884" s="6">
        <v>99618</v>
      </c>
      <c r="O2884" s="6">
        <v>77754</v>
      </c>
      <c r="P2884" s="6">
        <v>81102</v>
      </c>
      <c r="Q2884" s="6">
        <v>38559</v>
      </c>
      <c r="R2884" s="6">
        <v>38717</v>
      </c>
      <c r="S2884" s="6">
        <v>114068</v>
      </c>
      <c r="T2884" s="6">
        <v>122397</v>
      </c>
      <c r="U2884" s="6" t="s">
        <v>4474</v>
      </c>
      <c r="V2884" s="6" t="s">
        <v>4474</v>
      </c>
      <c r="W2884" s="6">
        <v>1145780</v>
      </c>
      <c r="X2884" s="6">
        <v>1016325</v>
      </c>
      <c r="Y2884" s="6">
        <v>683084</v>
      </c>
      <c r="Z2884" s="6">
        <v>563419</v>
      </c>
      <c r="AA2884" s="6">
        <v>395391</v>
      </c>
      <c r="AB2884" s="6">
        <v>306749</v>
      </c>
      <c r="AC2884" s="6">
        <v>20409259</v>
      </c>
      <c r="AD2884" s="6">
        <v>20317376</v>
      </c>
      <c r="AF2884">
        <f>Q2884/W2884</f>
        <v>3.3653057305940058E-2</v>
      </c>
      <c r="AG2884">
        <f>R2884/X2884</f>
        <v>3.8095097532777407E-2</v>
      </c>
      <c r="AH2884" t="e">
        <f>U2884/W2884</f>
        <v>#VALUE!</v>
      </c>
      <c r="AI2884" t="e">
        <f>V2884/X2884</f>
        <v>#VALUE!</v>
      </c>
      <c r="AJ2884">
        <f>Y2884/AA2884</f>
        <v>1.7276164606680475</v>
      </c>
      <c r="AK2884">
        <f>Z2884/AB2884</f>
        <v>1.8367427440676254</v>
      </c>
      <c r="AL2884">
        <f>O2884/K2884</f>
        <v>7.2292718847392579E-2</v>
      </c>
      <c r="AM2884">
        <f>P2884/L2884</f>
        <v>7.650085601497908E-2</v>
      </c>
      <c r="AN2884">
        <f>K2884/W2884</f>
        <v>0.93870027404911938</v>
      </c>
      <c r="AO2884">
        <f>L2884/X2884</f>
        <v>1.0431161291909576</v>
      </c>
      <c r="AP2884">
        <f>IF(OR(Q2884&lt;0, Q2884="NA"), 0, 1)</f>
        <v>1</v>
      </c>
      <c r="AQ2884">
        <f>IF(OR(S2884&lt;0, S2884="NA"), 0, 1)</f>
        <v>1</v>
      </c>
      <c r="AR2884">
        <f>IFERROR(IF((AF2884-AG2884)&gt;0,1,0),0)</f>
        <v>0</v>
      </c>
      <c r="AS2884">
        <f>IFERROR(IF((S2884-Q2884)&gt;0,1,0),0)</f>
        <v>1</v>
      </c>
      <c r="AT2884">
        <f>IFERROR(IF((AH2884-AI2884)&lt;0,1,0),0)</f>
        <v>0</v>
      </c>
      <c r="AU2884">
        <f>IFERROR(IF((AJ2884-AK2884)&gt;0,1,0),0)</f>
        <v>0</v>
      </c>
      <c r="AV2884">
        <f>IFERROR(IF((AL2884-AM2884)&gt;0,1,0),0)</f>
        <v>0</v>
      </c>
      <c r="AW2884">
        <f>IFERROR(IF((AN2884-AO2884)&gt;0,1,0),0)</f>
        <v>0</v>
      </c>
      <c r="AX2884">
        <f>IFERROR(IF((AC2884-AD2884)&lt;0,1,0),0)</f>
        <v>0</v>
      </c>
      <c r="AY2884">
        <f>SUM(AP2884:AX2884)</f>
        <v>3</v>
      </c>
    </row>
    <row r="2885" spans="1:51" x14ac:dyDescent="0.45">
      <c r="A2885" s="1" t="s">
        <v>1892</v>
      </c>
      <c r="B2885" s="2">
        <v>27884091</v>
      </c>
      <c r="C2885" s="3" t="s">
        <v>5338</v>
      </c>
      <c r="D2885" s="5">
        <v>10.65</v>
      </c>
      <c r="E2885" s="5">
        <v>155.92421114999999</v>
      </c>
      <c r="F2885" s="3" t="s">
        <v>4480</v>
      </c>
      <c r="G2885" s="3" t="s">
        <v>4491</v>
      </c>
      <c r="H2885" s="3" t="s">
        <v>4492</v>
      </c>
      <c r="I2885" s="3" t="s">
        <v>4493</v>
      </c>
      <c r="J2885" s="3" t="s">
        <v>4494</v>
      </c>
      <c r="K2885" s="6" t="s">
        <v>4474</v>
      </c>
      <c r="L2885" s="6" t="s">
        <v>4474</v>
      </c>
      <c r="M2885" s="6" t="s">
        <v>4474</v>
      </c>
      <c r="N2885" s="6" t="s">
        <v>4474</v>
      </c>
      <c r="O2885" s="6">
        <v>-6597</v>
      </c>
      <c r="P2885" s="6">
        <v>-6084</v>
      </c>
      <c r="Q2885" s="6">
        <v>-16395</v>
      </c>
      <c r="R2885" s="6">
        <v>-6173</v>
      </c>
      <c r="S2885" s="6">
        <v>-3899</v>
      </c>
      <c r="T2885" s="6">
        <v>-3968</v>
      </c>
      <c r="U2885" s="6" t="s">
        <v>4474</v>
      </c>
      <c r="V2885" s="6" t="s">
        <v>4474</v>
      </c>
      <c r="W2885" s="6">
        <v>57719</v>
      </c>
      <c r="X2885" s="6">
        <v>57326</v>
      </c>
      <c r="Y2885" s="6">
        <v>22310</v>
      </c>
      <c r="Z2885" s="6">
        <v>1156</v>
      </c>
      <c r="AA2885" s="6">
        <v>40178</v>
      </c>
      <c r="AB2885" s="6">
        <v>13597</v>
      </c>
      <c r="AC2885" s="6">
        <v>14640771</v>
      </c>
      <c r="AD2885" s="6">
        <v>16633232</v>
      </c>
      <c r="AF2885">
        <f>Q2885/W2885</f>
        <v>-0.28404858019023199</v>
      </c>
      <c r="AG2885">
        <f>R2885/X2885</f>
        <v>-0.10768237797857866</v>
      </c>
      <c r="AH2885" t="e">
        <f>U2885/W2885</f>
        <v>#VALUE!</v>
      </c>
      <c r="AI2885" t="e">
        <f>V2885/X2885</f>
        <v>#VALUE!</v>
      </c>
      <c r="AJ2885">
        <f>Y2885/AA2885</f>
        <v>0.55527900841256406</v>
      </c>
      <c r="AK2885">
        <f>Z2885/AB2885</f>
        <v>8.5018754136941974E-2</v>
      </c>
      <c r="AL2885" t="e">
        <f>O2885/K2885</f>
        <v>#VALUE!</v>
      </c>
      <c r="AM2885" t="e">
        <f>P2885/L2885</f>
        <v>#VALUE!</v>
      </c>
      <c r="AN2885" t="e">
        <f>K2885/W2885</f>
        <v>#VALUE!</v>
      </c>
      <c r="AO2885" t="e">
        <f>L2885/X2885</f>
        <v>#VALUE!</v>
      </c>
      <c r="AP2885">
        <f>IF(OR(Q2885&lt;0, Q2885="NA"), 0, 1)</f>
        <v>0</v>
      </c>
      <c r="AQ2885">
        <f>IF(OR(S2885&lt;0, S2885="NA"), 0, 1)</f>
        <v>0</v>
      </c>
      <c r="AR2885">
        <f>IFERROR(IF((AF2885-AG2885)&gt;0,1,0),0)</f>
        <v>0</v>
      </c>
      <c r="AS2885">
        <f>IFERROR(IF((S2885-Q2885)&gt;0,1,0),0)</f>
        <v>1</v>
      </c>
      <c r="AT2885">
        <f>IFERROR(IF((AH2885-AI2885)&lt;0,1,0),0)</f>
        <v>0</v>
      </c>
      <c r="AU2885">
        <f>IFERROR(IF((AJ2885-AK2885)&gt;0,1,0),0)</f>
        <v>1</v>
      </c>
      <c r="AV2885">
        <f>IFERROR(IF((AL2885-AM2885)&gt;0,1,0),0)</f>
        <v>0</v>
      </c>
      <c r="AW2885">
        <f>IFERROR(IF((AN2885-AO2885)&gt;0,1,0),0)</f>
        <v>0</v>
      </c>
      <c r="AX2885">
        <f>IFERROR(IF((AC2885-AD2885)&lt;0,1,0),0)</f>
        <v>1</v>
      </c>
      <c r="AY2885">
        <f>SUM(AP2885:AX2885)</f>
        <v>3</v>
      </c>
    </row>
    <row r="2886" spans="1:51" x14ac:dyDescent="0.45">
      <c r="A2886" s="1" t="s">
        <v>1908</v>
      </c>
      <c r="B2886" s="2">
        <v>103169</v>
      </c>
      <c r="C2886" s="3" t="s">
        <v>5337</v>
      </c>
      <c r="D2886" s="5">
        <v>30.07</v>
      </c>
      <c r="E2886" s="5">
        <v>3188.0342098199999</v>
      </c>
      <c r="F2886" s="3" t="s">
        <v>4525</v>
      </c>
      <c r="G2886" s="3" t="s">
        <v>4526</v>
      </c>
      <c r="H2886" s="3" t="s">
        <v>4860</v>
      </c>
      <c r="I2886" s="3" t="s">
        <v>4860</v>
      </c>
      <c r="J2886" s="3" t="s">
        <v>4528</v>
      </c>
      <c r="K2886" s="6">
        <v>841977</v>
      </c>
      <c r="L2886" s="6">
        <v>842915</v>
      </c>
      <c r="M2886" s="6">
        <v>597544</v>
      </c>
      <c r="N2886" s="6">
        <v>597670</v>
      </c>
      <c r="O2886" s="6">
        <v>292017</v>
      </c>
      <c r="P2886" s="6">
        <v>296494</v>
      </c>
      <c r="Q2886" s="6">
        <v>146787</v>
      </c>
      <c r="R2886" s="6">
        <v>154489</v>
      </c>
      <c r="S2886" s="6">
        <v>402649</v>
      </c>
      <c r="T2886" s="6">
        <v>408207</v>
      </c>
      <c r="U2886" s="6">
        <v>3295521</v>
      </c>
      <c r="V2886" s="6">
        <v>3191429</v>
      </c>
      <c r="W2886" s="6">
        <v>6027910</v>
      </c>
      <c r="X2886" s="6">
        <v>5971473</v>
      </c>
      <c r="Y2886" s="6" t="s">
        <v>4474</v>
      </c>
      <c r="Z2886" s="6" t="s">
        <v>4474</v>
      </c>
      <c r="AA2886" s="6" t="s">
        <v>4474</v>
      </c>
      <c r="AB2886" s="6" t="s">
        <v>4474</v>
      </c>
      <c r="AC2886" s="6">
        <v>106020426</v>
      </c>
      <c r="AD2886" s="6">
        <v>106010262</v>
      </c>
      <c r="AF2886">
        <f>Q2886/W2886</f>
        <v>2.4351226212733768E-2</v>
      </c>
      <c r="AG2886">
        <f>R2886/X2886</f>
        <v>2.5871171149898863E-2</v>
      </c>
      <c r="AH2886">
        <f>U2886/W2886</f>
        <v>0.54671038552334061</v>
      </c>
      <c r="AI2886">
        <f>V2886/X2886</f>
        <v>0.53444585615642903</v>
      </c>
      <c r="AJ2886" t="e">
        <f>Y2886/AA2886</f>
        <v>#VALUE!</v>
      </c>
      <c r="AK2886" t="e">
        <f>Z2886/AB2886</f>
        <v>#VALUE!</v>
      </c>
      <c r="AL2886">
        <f>O2886/K2886</f>
        <v>0.34682301298016455</v>
      </c>
      <c r="AM2886">
        <f>P2886/L2886</f>
        <v>0.35174839693207499</v>
      </c>
      <c r="AN2886">
        <f>K2886/W2886</f>
        <v>0.13967975633345553</v>
      </c>
      <c r="AO2886">
        <f>L2886/X2886</f>
        <v>0.14115696411923825</v>
      </c>
      <c r="AP2886">
        <f>IF(OR(Q2886&lt;0, Q2886="NA"), 0, 1)</f>
        <v>1</v>
      </c>
      <c r="AQ2886">
        <f>IF(OR(S2886&lt;0, S2886="NA"), 0, 1)</f>
        <v>1</v>
      </c>
      <c r="AR2886">
        <f>IFERROR(IF((AF2886-AG2886)&gt;0,1,0),0)</f>
        <v>0</v>
      </c>
      <c r="AS2886">
        <f>IFERROR(IF((S2886-Q2886)&gt;0,1,0),0)</f>
        <v>1</v>
      </c>
      <c r="AT2886">
        <f>IFERROR(IF((AH2886-AI2886)&lt;0,1,0),0)</f>
        <v>0</v>
      </c>
      <c r="AU2886">
        <f>IFERROR(IF((AJ2886-AK2886)&gt;0,1,0),0)</f>
        <v>0</v>
      </c>
      <c r="AV2886">
        <f>IFERROR(IF((AL2886-AM2886)&gt;0,1,0),0)</f>
        <v>0</v>
      </c>
      <c r="AW2886">
        <f>IFERROR(IF((AN2886-AO2886)&gt;0,1,0),0)</f>
        <v>0</v>
      </c>
      <c r="AX2886">
        <f>IFERROR(IF((AC2886-AD2886)&lt;0,1,0),0)</f>
        <v>0</v>
      </c>
      <c r="AY2886">
        <f>SUM(AP2886:AX2886)</f>
        <v>3</v>
      </c>
    </row>
    <row r="2887" spans="1:51" x14ac:dyDescent="0.45">
      <c r="A2887" s="1" t="s">
        <v>1916</v>
      </c>
      <c r="B2887" s="2">
        <v>101852</v>
      </c>
      <c r="C2887" s="3" t="s">
        <v>5338</v>
      </c>
      <c r="D2887" s="5">
        <v>254.05</v>
      </c>
      <c r="E2887" s="5">
        <v>553.89251249999995</v>
      </c>
      <c r="F2887" s="3" t="s">
        <v>4480</v>
      </c>
      <c r="G2887" s="3" t="s">
        <v>4481</v>
      </c>
      <c r="H2887" s="3" t="s">
        <v>4481</v>
      </c>
      <c r="I2887" s="3" t="s">
        <v>4482</v>
      </c>
      <c r="J2887" s="3" t="s">
        <v>4483</v>
      </c>
      <c r="K2887" s="6">
        <v>65853</v>
      </c>
      <c r="L2887" s="6">
        <v>59008</v>
      </c>
      <c r="M2887" s="6" t="s">
        <v>4474</v>
      </c>
      <c r="N2887" s="6" t="s">
        <v>4474</v>
      </c>
      <c r="O2887" s="6">
        <v>188037</v>
      </c>
      <c r="P2887" s="6">
        <v>181818</v>
      </c>
      <c r="Q2887" s="6">
        <v>28191</v>
      </c>
      <c r="R2887" s="6">
        <v>23131</v>
      </c>
      <c r="S2887" s="6" t="s">
        <v>4474</v>
      </c>
      <c r="T2887" s="6">
        <v>15869</v>
      </c>
      <c r="U2887" s="6" t="s">
        <v>4474</v>
      </c>
      <c r="V2887" s="6" t="s">
        <v>4474</v>
      </c>
      <c r="W2887" s="6">
        <v>4457771</v>
      </c>
      <c r="X2887" s="6">
        <v>4449756</v>
      </c>
      <c r="Y2887" s="6" t="s">
        <v>4474</v>
      </c>
      <c r="Z2887" s="6" t="s">
        <v>4474</v>
      </c>
      <c r="AA2887" s="6" t="s">
        <v>4474</v>
      </c>
      <c r="AB2887" s="6" t="s">
        <v>4474</v>
      </c>
      <c r="AC2887" s="6">
        <v>2180250</v>
      </c>
      <c r="AD2887" s="6">
        <v>2180250</v>
      </c>
      <c r="AF2887">
        <f>Q2887/W2887</f>
        <v>6.3240126063003237E-3</v>
      </c>
      <c r="AG2887">
        <f>R2887/X2887</f>
        <v>5.1982625564188237E-3</v>
      </c>
      <c r="AH2887" t="e">
        <f>U2887/W2887</f>
        <v>#VALUE!</v>
      </c>
      <c r="AI2887" t="e">
        <f>V2887/X2887</f>
        <v>#VALUE!</v>
      </c>
      <c r="AJ2887" t="e">
        <f>Y2887/AA2887</f>
        <v>#VALUE!</v>
      </c>
      <c r="AK2887" t="e">
        <f>Z2887/AB2887</f>
        <v>#VALUE!</v>
      </c>
      <c r="AL2887">
        <f>O2887/K2887</f>
        <v>2.855405220718874</v>
      </c>
      <c r="AM2887">
        <f>P2887/L2887</f>
        <v>3.0812432212581347</v>
      </c>
      <c r="AN2887">
        <f>K2887/W2887</f>
        <v>1.4772629639342174E-2</v>
      </c>
      <c r="AO2887">
        <f>L2887/X2887</f>
        <v>1.3260951836460247E-2</v>
      </c>
      <c r="AP2887">
        <f>IF(OR(Q2887&lt;0, Q2887="NA"), 0, 1)</f>
        <v>1</v>
      </c>
      <c r="AQ2887">
        <f>IF(OR(S2887&lt;0, S2887="NA"), 0, 1)</f>
        <v>0</v>
      </c>
      <c r="AR2887">
        <f>IFERROR(IF((AF2887-AG2887)&gt;0,1,0),0)</f>
        <v>1</v>
      </c>
      <c r="AS2887">
        <f>IFERROR(IF((S2887-Q2887)&gt;0,1,0),0)</f>
        <v>0</v>
      </c>
      <c r="AT2887">
        <f>IFERROR(IF((AH2887-AI2887)&lt;0,1,0),0)</f>
        <v>0</v>
      </c>
      <c r="AU2887">
        <f>IFERROR(IF((AJ2887-AK2887)&gt;0,1,0),0)</f>
        <v>0</v>
      </c>
      <c r="AV2887">
        <f>IFERROR(IF((AL2887-AM2887)&gt;0,1,0),0)</f>
        <v>0</v>
      </c>
      <c r="AW2887">
        <f>IFERROR(IF((AN2887-AO2887)&gt;0,1,0),0)</f>
        <v>1</v>
      </c>
      <c r="AX2887">
        <f>IFERROR(IF((AC2887-AD2887)&lt;0,1,0),0)</f>
        <v>0</v>
      </c>
      <c r="AY2887">
        <f>SUM(AP2887:AX2887)</f>
        <v>3</v>
      </c>
    </row>
    <row r="2888" spans="1:51" x14ac:dyDescent="0.45">
      <c r="A2888" s="1" t="s">
        <v>1925</v>
      </c>
      <c r="B2888" s="2">
        <v>4309281</v>
      </c>
      <c r="C2888" s="3" t="s">
        <v>5335</v>
      </c>
      <c r="D2888" s="5">
        <v>34.51</v>
      </c>
      <c r="E2888" s="5">
        <v>599.01146619999997</v>
      </c>
      <c r="F2888" s="3" t="s">
        <v>4480</v>
      </c>
      <c r="G2888" s="3" t="s">
        <v>4481</v>
      </c>
      <c r="H2888" s="3" t="s">
        <v>4481</v>
      </c>
      <c r="I2888" s="3" t="s">
        <v>4482</v>
      </c>
      <c r="J2888" s="3" t="s">
        <v>4484</v>
      </c>
      <c r="K2888" s="6">
        <v>200981</v>
      </c>
      <c r="L2888" s="6">
        <v>197770</v>
      </c>
      <c r="M2888" s="6" t="s">
        <v>4474</v>
      </c>
      <c r="N2888" s="6" t="s">
        <v>4474</v>
      </c>
      <c r="O2888" s="6" t="s">
        <v>4474</v>
      </c>
      <c r="P2888" s="6">
        <v>159491</v>
      </c>
      <c r="Q2888" s="6">
        <v>54805</v>
      </c>
      <c r="R2888" s="6">
        <v>54061</v>
      </c>
      <c r="S2888" s="6" t="s">
        <v>4474</v>
      </c>
      <c r="T2888" s="6">
        <v>116684</v>
      </c>
      <c r="U2888" s="6">
        <v>188000</v>
      </c>
      <c r="V2888" s="6">
        <v>6013</v>
      </c>
      <c r="W2888" s="6">
        <v>4595430</v>
      </c>
      <c r="X2888" s="6">
        <v>4637293</v>
      </c>
      <c r="Y2888" s="6" t="s">
        <v>4474</v>
      </c>
      <c r="Z2888" s="6" t="s">
        <v>4474</v>
      </c>
      <c r="AA2888" s="6" t="s">
        <v>4474</v>
      </c>
      <c r="AB2888" s="6" t="s">
        <v>4474</v>
      </c>
      <c r="AC2888" s="6">
        <v>17527709</v>
      </c>
      <c r="AD2888" s="6">
        <v>17514922</v>
      </c>
      <c r="AF2888">
        <f>Q2888/W2888</f>
        <v>1.1925978635296371E-2</v>
      </c>
      <c r="AG2888">
        <f>R2888/X2888</f>
        <v>1.1657878853029126E-2</v>
      </c>
      <c r="AH2888">
        <f>U2888/W2888</f>
        <v>4.0910208620303215E-2</v>
      </c>
      <c r="AI2888">
        <f>V2888/X2888</f>
        <v>1.2966616515281654E-3</v>
      </c>
      <c r="AJ2888" t="e">
        <f>Y2888/AA2888</f>
        <v>#VALUE!</v>
      </c>
      <c r="AK2888" t="e">
        <f>Z2888/AB2888</f>
        <v>#VALUE!</v>
      </c>
      <c r="AL2888" t="e">
        <f>O2888/K2888</f>
        <v>#VALUE!</v>
      </c>
      <c r="AM2888">
        <f>P2888/L2888</f>
        <v>0.80644688274257981</v>
      </c>
      <c r="AN2888">
        <f>K2888/W2888</f>
        <v>4.3734971482538083E-2</v>
      </c>
      <c r="AO2888">
        <f>L2888/X2888</f>
        <v>4.2647725731369573E-2</v>
      </c>
      <c r="AP2888">
        <f>IF(OR(Q2888&lt;0, Q2888="NA"), 0, 1)</f>
        <v>1</v>
      </c>
      <c r="AQ2888">
        <f>IF(OR(S2888&lt;0, S2888="NA"), 0, 1)</f>
        <v>0</v>
      </c>
      <c r="AR2888">
        <f>IFERROR(IF((AF2888-AG2888)&gt;0,1,0),0)</f>
        <v>1</v>
      </c>
      <c r="AS2888">
        <f>IFERROR(IF((S2888-Q2888)&gt;0,1,0),0)</f>
        <v>0</v>
      </c>
      <c r="AT2888">
        <f>IFERROR(IF((AH2888-AI2888)&lt;0,1,0),0)</f>
        <v>0</v>
      </c>
      <c r="AU2888">
        <f>IFERROR(IF((AJ2888-AK2888)&gt;0,1,0),0)</f>
        <v>0</v>
      </c>
      <c r="AV2888">
        <f>IFERROR(IF((AL2888-AM2888)&gt;0,1,0),0)</f>
        <v>0</v>
      </c>
      <c r="AW2888">
        <f>IFERROR(IF((AN2888-AO2888)&gt;0,1,0),0)</f>
        <v>1</v>
      </c>
      <c r="AX2888">
        <f>IFERROR(IF((AC2888-AD2888)&lt;0,1,0),0)</f>
        <v>0</v>
      </c>
      <c r="AY2888">
        <f>SUM(AP2888:AX2888)</f>
        <v>3</v>
      </c>
    </row>
    <row r="2889" spans="1:51" x14ac:dyDescent="0.45">
      <c r="A2889" s="1" t="s">
        <v>1930</v>
      </c>
      <c r="B2889" s="2">
        <v>100750</v>
      </c>
      <c r="C2889" s="3" t="s">
        <v>5335</v>
      </c>
      <c r="D2889" s="5">
        <v>15.7</v>
      </c>
      <c r="E2889" s="5">
        <v>686.43675020000001</v>
      </c>
      <c r="F2889" s="3" t="s">
        <v>4480</v>
      </c>
      <c r="G2889" s="3" t="s">
        <v>4481</v>
      </c>
      <c r="H2889" s="3" t="s">
        <v>4481</v>
      </c>
      <c r="I2889" s="3" t="s">
        <v>4482</v>
      </c>
      <c r="J2889" s="3" t="s">
        <v>4484</v>
      </c>
      <c r="K2889" s="6">
        <v>230715</v>
      </c>
      <c r="L2889" s="6">
        <v>220642</v>
      </c>
      <c r="M2889" s="6" t="s">
        <v>4474</v>
      </c>
      <c r="N2889" s="6" t="s">
        <v>4474</v>
      </c>
      <c r="O2889" s="6">
        <v>195229</v>
      </c>
      <c r="P2889" s="6">
        <v>199400</v>
      </c>
      <c r="Q2889" s="6">
        <v>35429</v>
      </c>
      <c r="R2889" s="6">
        <v>21096</v>
      </c>
      <c r="S2889" s="6" t="s">
        <v>4474</v>
      </c>
      <c r="T2889" s="6">
        <v>67285</v>
      </c>
      <c r="U2889" s="6" t="s">
        <v>4474</v>
      </c>
      <c r="V2889" s="6">
        <v>1413003</v>
      </c>
      <c r="W2889" s="6">
        <v>7801146</v>
      </c>
      <c r="X2889" s="6">
        <v>7927457</v>
      </c>
      <c r="Y2889" s="6" t="s">
        <v>4474</v>
      </c>
      <c r="Z2889" s="6" t="s">
        <v>4474</v>
      </c>
      <c r="AA2889" s="6" t="s">
        <v>4474</v>
      </c>
      <c r="AB2889" s="6" t="s">
        <v>4474</v>
      </c>
      <c r="AC2889" s="6">
        <v>43722086</v>
      </c>
      <c r="AD2889" s="6">
        <v>43712059</v>
      </c>
      <c r="AF2889">
        <f>Q2889/W2889</f>
        <v>4.5415122342281509E-3</v>
      </c>
      <c r="AG2889">
        <f>R2889/X2889</f>
        <v>2.6611308014663467E-3</v>
      </c>
      <c r="AH2889" t="e">
        <f>U2889/W2889</f>
        <v>#VALUE!</v>
      </c>
      <c r="AI2889">
        <f>V2889/X2889</f>
        <v>0.17824164798371028</v>
      </c>
      <c r="AJ2889" t="e">
        <f>Y2889/AA2889</f>
        <v>#VALUE!</v>
      </c>
      <c r="AK2889" t="e">
        <f>Z2889/AB2889</f>
        <v>#VALUE!</v>
      </c>
      <c r="AL2889">
        <f>O2889/K2889</f>
        <v>0.846191188262575</v>
      </c>
      <c r="AM2889">
        <f>P2889/L2889</f>
        <v>0.90372639841915858</v>
      </c>
      <c r="AN2889">
        <f>K2889/W2889</f>
        <v>2.9574500977164124E-2</v>
      </c>
      <c r="AO2889">
        <f>L2889/X2889</f>
        <v>2.7832632835472965E-2</v>
      </c>
      <c r="AP2889">
        <f>IF(OR(Q2889&lt;0, Q2889="NA"), 0, 1)</f>
        <v>1</v>
      </c>
      <c r="AQ2889">
        <f>IF(OR(S2889&lt;0, S2889="NA"), 0, 1)</f>
        <v>0</v>
      </c>
      <c r="AR2889">
        <f>IFERROR(IF((AF2889-AG2889)&gt;0,1,0),0)</f>
        <v>1</v>
      </c>
      <c r="AS2889">
        <f>IFERROR(IF((S2889-Q2889)&gt;0,1,0),0)</f>
        <v>0</v>
      </c>
      <c r="AT2889">
        <f>IFERROR(IF((AH2889-AI2889)&lt;0,1,0),0)</f>
        <v>0</v>
      </c>
      <c r="AU2889">
        <f>IFERROR(IF((AJ2889-AK2889)&gt;0,1,0),0)</f>
        <v>0</v>
      </c>
      <c r="AV2889">
        <f>IFERROR(IF((AL2889-AM2889)&gt;0,1,0),0)</f>
        <v>0</v>
      </c>
      <c r="AW2889">
        <f>IFERROR(IF((AN2889-AO2889)&gt;0,1,0),0)</f>
        <v>1</v>
      </c>
      <c r="AX2889">
        <f>IFERROR(IF((AC2889-AD2889)&lt;0,1,0),0)</f>
        <v>0</v>
      </c>
      <c r="AY2889">
        <f>SUM(AP2889:AX2889)</f>
        <v>3</v>
      </c>
    </row>
    <row r="2890" spans="1:51" x14ac:dyDescent="0.45">
      <c r="A2890" s="1" t="s">
        <v>1947</v>
      </c>
      <c r="B2890" s="2">
        <v>111564</v>
      </c>
      <c r="C2890" s="3" t="s">
        <v>5337</v>
      </c>
      <c r="D2890" s="5">
        <v>284.92</v>
      </c>
      <c r="E2890" s="5">
        <v>34307.599847559999</v>
      </c>
      <c r="F2890" s="3" t="s">
        <v>4470</v>
      </c>
      <c r="G2890" s="3" t="s">
        <v>4512</v>
      </c>
      <c r="H2890" s="3" t="s">
        <v>4522</v>
      </c>
      <c r="I2890" s="3" t="s">
        <v>4645</v>
      </c>
      <c r="J2890" s="3" t="s">
        <v>4909</v>
      </c>
      <c r="K2890" s="6">
        <v>115010000</v>
      </c>
      <c r="L2890" s="6">
        <v>112036000</v>
      </c>
      <c r="M2890" s="6">
        <v>3600000</v>
      </c>
      <c r="N2890" s="6">
        <v>3984000</v>
      </c>
      <c r="O2890" s="6">
        <v>2634000</v>
      </c>
      <c r="P2890" s="6">
        <v>3026000</v>
      </c>
      <c r="Q2890" s="6">
        <v>1357000</v>
      </c>
      <c r="R2890" s="6">
        <v>1707000</v>
      </c>
      <c r="S2890" s="6">
        <v>-3640000</v>
      </c>
      <c r="T2890" s="6">
        <v>-4246000</v>
      </c>
      <c r="U2890" s="6">
        <v>11886000</v>
      </c>
      <c r="V2890" s="6">
        <v>11766000</v>
      </c>
      <c r="W2890" s="6">
        <v>50007000</v>
      </c>
      <c r="X2890" s="6">
        <v>50093000</v>
      </c>
      <c r="Y2890" s="6">
        <v>32926000</v>
      </c>
      <c r="Z2890" s="6">
        <v>32858000</v>
      </c>
      <c r="AA2890" s="6">
        <v>18727000</v>
      </c>
      <c r="AB2890" s="6">
        <v>19790000</v>
      </c>
      <c r="AC2890" s="6">
        <v>120411343</v>
      </c>
      <c r="AD2890" s="6">
        <v>120401661</v>
      </c>
      <c r="AF2890">
        <f>Q2890/W2890</f>
        <v>2.7136200931869539E-2</v>
      </c>
      <c r="AG2890">
        <f>R2890/X2890</f>
        <v>3.4076617491465871E-2</v>
      </c>
      <c r="AH2890">
        <f>U2890/W2890</f>
        <v>0.2376867238586598</v>
      </c>
      <c r="AI2890">
        <f>V2890/X2890</f>
        <v>0.23488311740163295</v>
      </c>
      <c r="AJ2890">
        <f>Y2890/AA2890</f>
        <v>1.7582100710204518</v>
      </c>
      <c r="AK2890">
        <f>Z2890/AB2890</f>
        <v>1.6603335017685701</v>
      </c>
      <c r="AL2890">
        <f>O2890/K2890</f>
        <v>2.2902356316842013E-2</v>
      </c>
      <c r="AM2890">
        <f>P2890/L2890</f>
        <v>2.7009175622121462E-2</v>
      </c>
      <c r="AN2890">
        <f>K2890/W2890</f>
        <v>2.2998780170776092</v>
      </c>
      <c r="AO2890">
        <f>L2890/X2890</f>
        <v>2.2365599984029703</v>
      </c>
      <c r="AP2890">
        <f>IF(OR(Q2890&lt;0, Q2890="NA"), 0, 1)</f>
        <v>1</v>
      </c>
      <c r="AQ2890">
        <f>IF(OR(S2890&lt;0, S2890="NA"), 0, 1)</f>
        <v>0</v>
      </c>
      <c r="AR2890">
        <f>IFERROR(IF((AF2890-AG2890)&gt;0,1,0),0)</f>
        <v>0</v>
      </c>
      <c r="AS2890">
        <f>IFERROR(IF((S2890-Q2890)&gt;0,1,0),0)</f>
        <v>0</v>
      </c>
      <c r="AT2890">
        <f>IFERROR(IF((AH2890-AI2890)&lt;0,1,0),0)</f>
        <v>0</v>
      </c>
      <c r="AU2890">
        <f>IFERROR(IF((AJ2890-AK2890)&gt;0,1,0),0)</f>
        <v>1</v>
      </c>
      <c r="AV2890">
        <f>IFERROR(IF((AL2890-AM2890)&gt;0,1,0),0)</f>
        <v>0</v>
      </c>
      <c r="AW2890">
        <f>IFERROR(IF((AN2890-AO2890)&gt;0,1,0),0)</f>
        <v>1</v>
      </c>
      <c r="AX2890">
        <f>IFERROR(IF((AC2890-AD2890)&lt;0,1,0),0)</f>
        <v>0</v>
      </c>
      <c r="AY2890">
        <f>SUM(AP2890:AX2890)</f>
        <v>3</v>
      </c>
    </row>
    <row r="2891" spans="1:51" x14ac:dyDescent="0.45">
      <c r="A2891" s="1" t="s">
        <v>1951</v>
      </c>
      <c r="B2891" s="2">
        <v>4216960</v>
      </c>
      <c r="C2891" s="3" t="s">
        <v>5335</v>
      </c>
      <c r="D2891" s="5">
        <v>21.4</v>
      </c>
      <c r="E2891" s="5">
        <v>137.95186860000001</v>
      </c>
      <c r="F2891" s="3" t="s">
        <v>4485</v>
      </c>
      <c r="G2891" s="3" t="s">
        <v>4486</v>
      </c>
      <c r="H2891" s="3" t="s">
        <v>4598</v>
      </c>
      <c r="I2891" s="3" t="s">
        <v>4615</v>
      </c>
      <c r="J2891" s="3" t="s">
        <v>5111</v>
      </c>
      <c r="K2891" s="6">
        <v>186584</v>
      </c>
      <c r="L2891" s="6">
        <v>198987</v>
      </c>
      <c r="M2891" s="6">
        <v>-6754</v>
      </c>
      <c r="N2891" s="6">
        <v>-2986</v>
      </c>
      <c r="O2891" s="6">
        <v>-8686</v>
      </c>
      <c r="P2891" s="6">
        <v>-5016</v>
      </c>
      <c r="Q2891" s="6">
        <v>-16608</v>
      </c>
      <c r="R2891" s="6">
        <v>-12744</v>
      </c>
      <c r="S2891" s="6">
        <v>-2519</v>
      </c>
      <c r="T2891" s="6">
        <v>2049</v>
      </c>
      <c r="U2891" s="6" t="s">
        <v>4474</v>
      </c>
      <c r="V2891" s="6" t="s">
        <v>4474</v>
      </c>
      <c r="W2891" s="6">
        <v>268643</v>
      </c>
      <c r="X2891" s="6">
        <v>272376</v>
      </c>
      <c r="Y2891" s="6">
        <v>228577</v>
      </c>
      <c r="Z2891" s="6">
        <v>233212</v>
      </c>
      <c r="AA2891" s="6">
        <v>47789</v>
      </c>
      <c r="AB2891" s="6">
        <v>51233</v>
      </c>
      <c r="AC2891" s="6">
        <v>6435624</v>
      </c>
      <c r="AD2891" s="6">
        <v>6493846</v>
      </c>
      <c r="AF2891">
        <f>Q2891/W2891</f>
        <v>-6.1821823014186116E-2</v>
      </c>
      <c r="AG2891">
        <f>R2891/X2891</f>
        <v>-4.6788263283108644E-2</v>
      </c>
      <c r="AH2891" t="e">
        <f>U2891/W2891</f>
        <v>#VALUE!</v>
      </c>
      <c r="AI2891" t="e">
        <f>V2891/X2891</f>
        <v>#VALUE!</v>
      </c>
      <c r="AJ2891">
        <f>Y2891/AA2891</f>
        <v>4.7830463077277194</v>
      </c>
      <c r="AK2891">
        <f>Z2891/AB2891</f>
        <v>4.5519879764995217</v>
      </c>
      <c r="AL2891">
        <f>O2891/K2891</f>
        <v>-4.6552759079020706E-2</v>
      </c>
      <c r="AM2891">
        <f>P2891/L2891</f>
        <v>-2.5207676883414496E-2</v>
      </c>
      <c r="AN2891">
        <f>K2891/W2891</f>
        <v>0.69454257136794928</v>
      </c>
      <c r="AO2891">
        <f>L2891/X2891</f>
        <v>0.73055996123006428</v>
      </c>
      <c r="AP2891">
        <f>IF(OR(Q2891&lt;0, Q2891="NA"), 0, 1)</f>
        <v>0</v>
      </c>
      <c r="AQ2891">
        <f>IF(OR(S2891&lt;0, S2891="NA"), 0, 1)</f>
        <v>0</v>
      </c>
      <c r="AR2891">
        <f>IFERROR(IF((AF2891-AG2891)&gt;0,1,0),0)</f>
        <v>0</v>
      </c>
      <c r="AS2891">
        <f>IFERROR(IF((S2891-Q2891)&gt;0,1,0),0)</f>
        <v>1</v>
      </c>
      <c r="AT2891">
        <f>IFERROR(IF((AH2891-AI2891)&lt;0,1,0),0)</f>
        <v>0</v>
      </c>
      <c r="AU2891">
        <f>IFERROR(IF((AJ2891-AK2891)&gt;0,1,0),0)</f>
        <v>1</v>
      </c>
      <c r="AV2891">
        <f>IFERROR(IF((AL2891-AM2891)&gt;0,1,0),0)</f>
        <v>0</v>
      </c>
      <c r="AW2891">
        <f>IFERROR(IF((AN2891-AO2891)&gt;0,1,0),0)</f>
        <v>0</v>
      </c>
      <c r="AX2891">
        <f>IFERROR(IF((AC2891-AD2891)&lt;0,1,0),0)</f>
        <v>1</v>
      </c>
      <c r="AY2891">
        <f>SUM(AP2891:AX2891)</f>
        <v>3</v>
      </c>
    </row>
    <row r="2892" spans="1:51" x14ac:dyDescent="0.45">
      <c r="A2892" s="1" t="s">
        <v>1956</v>
      </c>
      <c r="B2892" s="2">
        <v>10544137</v>
      </c>
      <c r="C2892" s="3" t="s">
        <v>5335</v>
      </c>
      <c r="D2892" s="5">
        <v>24.35</v>
      </c>
      <c r="E2892" s="5">
        <v>570.82482630000004</v>
      </c>
      <c r="F2892" s="3" t="s">
        <v>4480</v>
      </c>
      <c r="G2892" s="3" t="s">
        <v>4491</v>
      </c>
      <c r="H2892" s="3" t="s">
        <v>4491</v>
      </c>
      <c r="I2892" s="3" t="s">
        <v>4594</v>
      </c>
      <c r="J2892" s="3" t="s">
        <v>4504</v>
      </c>
      <c r="K2892" s="6">
        <v>229923</v>
      </c>
      <c r="L2892" s="6">
        <v>371160</v>
      </c>
      <c r="M2892" s="6">
        <v>33225</v>
      </c>
      <c r="N2892" s="6">
        <v>60168</v>
      </c>
      <c r="O2892" s="6">
        <v>9325</v>
      </c>
      <c r="P2892" s="6">
        <v>33236</v>
      </c>
      <c r="Q2892" s="6">
        <v>175130</v>
      </c>
      <c r="R2892" s="6">
        <v>35</v>
      </c>
      <c r="S2892" s="6">
        <v>48409</v>
      </c>
      <c r="T2892" s="6">
        <v>41399</v>
      </c>
      <c r="U2892" s="6" t="s">
        <v>4474</v>
      </c>
      <c r="V2892" s="6">
        <v>347892</v>
      </c>
      <c r="W2892" s="6">
        <v>730675</v>
      </c>
      <c r="X2892" s="6">
        <v>861722</v>
      </c>
      <c r="Y2892" s="6">
        <v>153393</v>
      </c>
      <c r="Z2892" s="6">
        <v>308036</v>
      </c>
      <c r="AA2892" s="6">
        <v>164731</v>
      </c>
      <c r="AB2892" s="6">
        <v>103287</v>
      </c>
      <c r="AC2892" s="6">
        <v>23882035</v>
      </c>
      <c r="AD2892" s="6">
        <v>23442698</v>
      </c>
      <c r="AF2892">
        <f>Q2892/W2892</f>
        <v>0.2396824853731139</v>
      </c>
      <c r="AG2892">
        <f>R2892/X2892</f>
        <v>4.0616347267448201E-5</v>
      </c>
      <c r="AH2892" t="e">
        <f>U2892/W2892</f>
        <v>#VALUE!</v>
      </c>
      <c r="AI2892">
        <f>V2892/X2892</f>
        <v>0.40371720810191686</v>
      </c>
      <c r="AJ2892">
        <f>Y2892/AA2892</f>
        <v>0.93117263902969083</v>
      </c>
      <c r="AK2892">
        <f>Z2892/AB2892</f>
        <v>2.9823307870303135</v>
      </c>
      <c r="AL2892">
        <f>O2892/K2892</f>
        <v>4.0557056057897646E-2</v>
      </c>
      <c r="AM2892">
        <f>P2892/L2892</f>
        <v>8.9546287315443479E-2</v>
      </c>
      <c r="AN2892">
        <f>K2892/W2892</f>
        <v>0.31467204981695007</v>
      </c>
      <c r="AO2892">
        <f>L2892/X2892</f>
        <v>0.43071895576531644</v>
      </c>
      <c r="AP2892">
        <f>IF(OR(Q2892&lt;0, Q2892="NA"), 0, 1)</f>
        <v>1</v>
      </c>
      <c r="AQ2892">
        <f>IF(OR(S2892&lt;0, S2892="NA"), 0, 1)</f>
        <v>1</v>
      </c>
      <c r="AR2892">
        <f>IFERROR(IF((AF2892-AG2892)&gt;0,1,0),0)</f>
        <v>1</v>
      </c>
      <c r="AS2892">
        <f>IFERROR(IF((S2892-Q2892)&gt;0,1,0),0)</f>
        <v>0</v>
      </c>
      <c r="AT2892">
        <f>IFERROR(IF((AH2892-AI2892)&lt;0,1,0),0)</f>
        <v>0</v>
      </c>
      <c r="AU2892">
        <f>IFERROR(IF((AJ2892-AK2892)&gt;0,1,0),0)</f>
        <v>0</v>
      </c>
      <c r="AV2892">
        <f>IFERROR(IF((AL2892-AM2892)&gt;0,1,0),0)</f>
        <v>0</v>
      </c>
      <c r="AW2892">
        <f>IFERROR(IF((AN2892-AO2892)&gt;0,1,0),0)</f>
        <v>0</v>
      </c>
      <c r="AX2892">
        <f>IFERROR(IF((AC2892-AD2892)&lt;0,1,0),0)</f>
        <v>0</v>
      </c>
      <c r="AY2892">
        <f>SUM(AP2892:AX2892)</f>
        <v>3</v>
      </c>
    </row>
    <row r="2893" spans="1:51" x14ac:dyDescent="0.45">
      <c r="A2893" s="1" t="s">
        <v>1958</v>
      </c>
      <c r="B2893" s="2">
        <v>114686883</v>
      </c>
      <c r="C2893" s="3" t="s">
        <v>5338</v>
      </c>
      <c r="D2893" s="7">
        <v>10.199999999999999</v>
      </c>
      <c r="E2893" s="5">
        <v>160.64071799999999</v>
      </c>
      <c r="F2893" s="3" t="s">
        <v>4480</v>
      </c>
      <c r="G2893" s="3" t="s">
        <v>4491</v>
      </c>
      <c r="H2893" s="3" t="s">
        <v>4492</v>
      </c>
      <c r="I2893" s="3" t="s">
        <v>4493</v>
      </c>
      <c r="J2893" s="3" t="s">
        <v>4494</v>
      </c>
      <c r="K2893" s="6" t="s">
        <v>4474</v>
      </c>
      <c r="L2893" s="6" t="s">
        <v>4474</v>
      </c>
      <c r="M2893" s="6" t="s">
        <v>4474</v>
      </c>
      <c r="N2893" s="6" t="s">
        <v>4474</v>
      </c>
      <c r="O2893" s="6">
        <v>-523.97400000000005</v>
      </c>
      <c r="P2893" s="6">
        <v>-365.21600000000001</v>
      </c>
      <c r="Q2893" s="6">
        <v>1867.3869999999999</v>
      </c>
      <c r="R2893" s="6">
        <v>824.63</v>
      </c>
      <c r="S2893" s="6">
        <v>-820.95899999999995</v>
      </c>
      <c r="T2893" s="6">
        <v>-767.17200000000003</v>
      </c>
      <c r="U2893" s="6" t="s">
        <v>4474</v>
      </c>
      <c r="V2893" s="6" t="s">
        <v>4474</v>
      </c>
      <c r="W2893" s="6">
        <v>119800.38800000001</v>
      </c>
      <c r="X2893" s="6">
        <v>118394.455</v>
      </c>
      <c r="Y2893" s="6">
        <v>1198.5150000000001</v>
      </c>
      <c r="Z2893" s="6">
        <v>1235.538</v>
      </c>
      <c r="AA2893" s="6">
        <v>722</v>
      </c>
      <c r="AB2893" s="6">
        <v>352</v>
      </c>
      <c r="AC2893" s="6">
        <v>4249090</v>
      </c>
      <c r="AD2893" s="6">
        <v>15749090</v>
      </c>
      <c r="AF2893">
        <f>Q2893/W2893</f>
        <v>1.5587487078923316E-2</v>
      </c>
      <c r="AG2893">
        <f>R2893/X2893</f>
        <v>6.9651066006427408E-3</v>
      </c>
      <c r="AH2893" t="e">
        <f>U2893/W2893</f>
        <v>#VALUE!</v>
      </c>
      <c r="AI2893" t="e">
        <f>V2893/X2893</f>
        <v>#VALUE!</v>
      </c>
      <c r="AJ2893">
        <f>Y2893/AA2893</f>
        <v>1.659993074792244</v>
      </c>
      <c r="AK2893">
        <f>Z2893/AB2893</f>
        <v>3.5100511363636362</v>
      </c>
      <c r="AL2893" t="e">
        <f>O2893/K2893</f>
        <v>#VALUE!</v>
      </c>
      <c r="AM2893" t="e">
        <f>P2893/L2893</f>
        <v>#VALUE!</v>
      </c>
      <c r="AN2893" t="e">
        <f>K2893/W2893</f>
        <v>#VALUE!</v>
      </c>
      <c r="AO2893" t="e">
        <f>L2893/X2893</f>
        <v>#VALUE!</v>
      </c>
      <c r="AP2893">
        <f>IF(OR(Q2893&lt;0, Q2893="NA"), 0, 1)</f>
        <v>1</v>
      </c>
      <c r="AQ2893">
        <f>IF(OR(S2893&lt;0, S2893="NA"), 0, 1)</f>
        <v>0</v>
      </c>
      <c r="AR2893">
        <f>IFERROR(IF((AF2893-AG2893)&gt;0,1,0),0)</f>
        <v>1</v>
      </c>
      <c r="AS2893">
        <f>IFERROR(IF((S2893-Q2893)&gt;0,1,0),0)</f>
        <v>0</v>
      </c>
      <c r="AT2893">
        <f>IFERROR(IF((AH2893-AI2893)&lt;0,1,0),0)</f>
        <v>0</v>
      </c>
      <c r="AU2893">
        <f>IFERROR(IF((AJ2893-AK2893)&gt;0,1,0),0)</f>
        <v>0</v>
      </c>
      <c r="AV2893">
        <f>IFERROR(IF((AL2893-AM2893)&gt;0,1,0),0)</f>
        <v>0</v>
      </c>
      <c r="AW2893">
        <f>IFERROR(IF((AN2893-AO2893)&gt;0,1,0),0)</f>
        <v>0</v>
      </c>
      <c r="AX2893">
        <f>IFERROR(IF((AC2893-AD2893)&lt;0,1,0),0)</f>
        <v>1</v>
      </c>
      <c r="AY2893">
        <f>SUM(AP2893:AX2893)</f>
        <v>3</v>
      </c>
    </row>
    <row r="2894" spans="1:51" x14ac:dyDescent="0.45">
      <c r="A2894" s="1" t="s">
        <v>1962</v>
      </c>
      <c r="B2894" s="2">
        <v>4834672</v>
      </c>
      <c r="C2894" s="3" t="s">
        <v>5336</v>
      </c>
      <c r="D2894" s="5">
        <v>23.3</v>
      </c>
      <c r="E2894" s="5">
        <v>69.031748800000003</v>
      </c>
      <c r="F2894" s="3" t="s">
        <v>4480</v>
      </c>
      <c r="G2894" s="3" t="s">
        <v>4509</v>
      </c>
      <c r="H2894" s="3" t="s">
        <v>4509</v>
      </c>
      <c r="I2894" s="3" t="s">
        <v>4677</v>
      </c>
      <c r="J2894" s="3" t="s">
        <v>4691</v>
      </c>
      <c r="K2894" s="6">
        <v>89821</v>
      </c>
      <c r="L2894" s="6">
        <v>85212</v>
      </c>
      <c r="M2894" s="6" t="s">
        <v>4474</v>
      </c>
      <c r="N2894" s="6" t="s">
        <v>4474</v>
      </c>
      <c r="O2894" s="6" t="s">
        <v>4474</v>
      </c>
      <c r="P2894" s="6" t="s">
        <v>4474</v>
      </c>
      <c r="Q2894" s="6" t="s">
        <v>4474</v>
      </c>
      <c r="R2894" s="6" t="s">
        <v>4474</v>
      </c>
      <c r="S2894" s="6">
        <v>13924.861999999999</v>
      </c>
      <c r="T2894" s="6">
        <v>8612.5660000000007</v>
      </c>
      <c r="U2894" s="6">
        <v>15000</v>
      </c>
      <c r="V2894" s="6">
        <v>15000</v>
      </c>
      <c r="W2894" s="6">
        <v>232927</v>
      </c>
      <c r="X2894" s="6">
        <v>219840</v>
      </c>
      <c r="Y2894" s="6" t="s">
        <v>4474</v>
      </c>
      <c r="Z2894" s="6" t="s">
        <v>4474</v>
      </c>
      <c r="AA2894" s="6" t="s">
        <v>4474</v>
      </c>
      <c r="AB2894" s="6" t="s">
        <v>4474</v>
      </c>
      <c r="AC2894" s="6">
        <v>3138580</v>
      </c>
      <c r="AD2894" s="6">
        <v>3142973</v>
      </c>
      <c r="AF2894" t="e">
        <f>Q2894/W2894</f>
        <v>#VALUE!</v>
      </c>
      <c r="AG2894" t="e">
        <f>R2894/X2894</f>
        <v>#VALUE!</v>
      </c>
      <c r="AH2894">
        <f>U2894/W2894</f>
        <v>6.4397858556543466E-2</v>
      </c>
      <c r="AI2894">
        <f>V2894/X2894</f>
        <v>6.8231441048034941E-2</v>
      </c>
      <c r="AJ2894" t="e">
        <f>Y2894/AA2894</f>
        <v>#VALUE!</v>
      </c>
      <c r="AK2894" t="e">
        <f>Z2894/AB2894</f>
        <v>#VALUE!</v>
      </c>
      <c r="AL2894" t="e">
        <f>O2894/K2894</f>
        <v>#VALUE!</v>
      </c>
      <c r="AM2894" t="e">
        <f>P2894/L2894</f>
        <v>#VALUE!</v>
      </c>
      <c r="AN2894">
        <f>K2894/W2894</f>
        <v>0.38561867022715274</v>
      </c>
      <c r="AO2894">
        <f>L2894/X2894</f>
        <v>0.38760917030567688</v>
      </c>
      <c r="AP2894">
        <f>IF(OR(Q2894&lt;0, Q2894="NA"), 0, 1)</f>
        <v>0</v>
      </c>
      <c r="AQ2894">
        <f>IF(OR(S2894&lt;0, S2894="NA"), 0, 1)</f>
        <v>1</v>
      </c>
      <c r="AR2894">
        <f>IFERROR(IF((AF2894-AG2894)&gt;0,1,0),0)</f>
        <v>0</v>
      </c>
      <c r="AS2894">
        <f>IFERROR(IF((S2894-Q2894)&gt;0,1,0),0)</f>
        <v>0</v>
      </c>
      <c r="AT2894">
        <f>IFERROR(IF((AH2894-AI2894)&lt;0,1,0),0)</f>
        <v>1</v>
      </c>
      <c r="AU2894">
        <f>IFERROR(IF((AJ2894-AK2894)&gt;0,1,0),0)</f>
        <v>0</v>
      </c>
      <c r="AV2894">
        <f>IFERROR(IF((AL2894-AM2894)&gt;0,1,0),0)</f>
        <v>0</v>
      </c>
      <c r="AW2894">
        <f>IFERROR(IF((AN2894-AO2894)&gt;0,1,0),0)</f>
        <v>0</v>
      </c>
      <c r="AX2894">
        <f>IFERROR(IF((AC2894-AD2894)&lt;0,1,0),0)</f>
        <v>1</v>
      </c>
      <c r="AY2894">
        <f>SUM(AP2894:AX2894)</f>
        <v>3</v>
      </c>
    </row>
    <row r="2895" spans="1:51" x14ac:dyDescent="0.45">
      <c r="A2895" s="1" t="s">
        <v>1969</v>
      </c>
      <c r="B2895" s="2">
        <v>5326575</v>
      </c>
      <c r="C2895" s="3" t="s">
        <v>5335</v>
      </c>
      <c r="D2895" s="5">
        <v>23.14</v>
      </c>
      <c r="E2895" s="5">
        <v>2000.0318288599999</v>
      </c>
      <c r="F2895" s="3" t="s">
        <v>4470</v>
      </c>
      <c r="G2895" s="3" t="s">
        <v>4471</v>
      </c>
      <c r="H2895" s="3" t="s">
        <v>4489</v>
      </c>
      <c r="I2895" s="3" t="s">
        <v>4489</v>
      </c>
      <c r="J2895" s="3" t="s">
        <v>4495</v>
      </c>
      <c r="K2895" s="6">
        <v>3922</v>
      </c>
      <c r="L2895" s="6">
        <v>11961</v>
      </c>
      <c r="M2895" s="6">
        <v>-222310</v>
      </c>
      <c r="N2895" s="6">
        <v>-188878</v>
      </c>
      <c r="O2895" s="6">
        <v>-224754</v>
      </c>
      <c r="P2895" s="6">
        <v>-191385</v>
      </c>
      <c r="Q2895" s="6">
        <v>-178120</v>
      </c>
      <c r="R2895" s="6">
        <v>-153739</v>
      </c>
      <c r="S2895" s="6">
        <v>-149677</v>
      </c>
      <c r="T2895" s="6">
        <v>-130617</v>
      </c>
      <c r="U2895" s="6" t="s">
        <v>4474</v>
      </c>
      <c r="V2895" s="6" t="s">
        <v>4474</v>
      </c>
      <c r="W2895" s="6">
        <v>1239873</v>
      </c>
      <c r="X2895" s="6">
        <v>973663</v>
      </c>
      <c r="Y2895" s="6">
        <v>932214</v>
      </c>
      <c r="Z2895" s="6">
        <v>713179</v>
      </c>
      <c r="AA2895" s="6">
        <v>40659</v>
      </c>
      <c r="AB2895" s="6">
        <v>40742</v>
      </c>
      <c r="AC2895" s="6">
        <v>86357856</v>
      </c>
      <c r="AD2895" s="6">
        <v>76090834</v>
      </c>
      <c r="AF2895">
        <f>Q2895/W2895</f>
        <v>-0.14365987484202011</v>
      </c>
      <c r="AG2895">
        <f>R2895/X2895</f>
        <v>-0.15789754771414749</v>
      </c>
      <c r="AH2895" t="e">
        <f>U2895/W2895</f>
        <v>#VALUE!</v>
      </c>
      <c r="AI2895" t="e">
        <f>V2895/X2895</f>
        <v>#VALUE!</v>
      </c>
      <c r="AJ2895">
        <f>Y2895/AA2895</f>
        <v>22.927617501660148</v>
      </c>
      <c r="AK2895">
        <f>Z2895/AB2895</f>
        <v>17.504761671002896</v>
      </c>
      <c r="AL2895">
        <f>O2895/K2895</f>
        <v>-57.305966343702195</v>
      </c>
      <c r="AM2895">
        <f>P2895/L2895</f>
        <v>-16.000752445447706</v>
      </c>
      <c r="AN2895">
        <f>K2895/W2895</f>
        <v>3.1632272014956372E-3</v>
      </c>
      <c r="AO2895">
        <f>L2895/X2895</f>
        <v>1.22845378739872E-2</v>
      </c>
      <c r="AP2895">
        <f>IF(OR(Q2895&lt;0, Q2895="NA"), 0, 1)</f>
        <v>0</v>
      </c>
      <c r="AQ2895">
        <f>IF(OR(S2895&lt;0, S2895="NA"), 0, 1)</f>
        <v>0</v>
      </c>
      <c r="AR2895">
        <f>IFERROR(IF((AF2895-AG2895)&gt;0,1,0),0)</f>
        <v>1</v>
      </c>
      <c r="AS2895">
        <f>IFERROR(IF((S2895-Q2895)&gt;0,1,0),0)</f>
        <v>1</v>
      </c>
      <c r="AT2895">
        <f>IFERROR(IF((AH2895-AI2895)&lt;0,1,0),0)</f>
        <v>0</v>
      </c>
      <c r="AU2895">
        <f>IFERROR(IF((AJ2895-AK2895)&gt;0,1,0),0)</f>
        <v>1</v>
      </c>
      <c r="AV2895">
        <f>IFERROR(IF((AL2895-AM2895)&gt;0,1,0),0)</f>
        <v>0</v>
      </c>
      <c r="AW2895">
        <f>IFERROR(IF((AN2895-AO2895)&gt;0,1,0),0)</f>
        <v>0</v>
      </c>
      <c r="AX2895">
        <f>IFERROR(IF((AC2895-AD2895)&lt;0,1,0),0)</f>
        <v>0</v>
      </c>
      <c r="AY2895">
        <f>SUM(AP2895:AX2895)</f>
        <v>3</v>
      </c>
    </row>
    <row r="2896" spans="1:51" x14ac:dyDescent="0.45">
      <c r="A2896" s="1" t="s">
        <v>1970</v>
      </c>
      <c r="B2896" s="2">
        <v>4992897</v>
      </c>
      <c r="C2896" s="3" t="s">
        <v>5337</v>
      </c>
      <c r="D2896" s="5">
        <v>219.99</v>
      </c>
      <c r="E2896" s="5">
        <v>16658.37052692</v>
      </c>
      <c r="F2896" s="3" t="s">
        <v>4485</v>
      </c>
      <c r="G2896" s="3" t="s">
        <v>4486</v>
      </c>
      <c r="H2896" s="3" t="s">
        <v>4598</v>
      </c>
      <c r="I2896" s="3" t="s">
        <v>4615</v>
      </c>
      <c r="J2896" s="3" t="s">
        <v>5042</v>
      </c>
      <c r="K2896" s="6">
        <v>3194800</v>
      </c>
      <c r="L2896" s="6">
        <v>3190000</v>
      </c>
      <c r="M2896" s="6">
        <v>862700</v>
      </c>
      <c r="N2896" s="6">
        <v>865400</v>
      </c>
      <c r="O2896" s="6">
        <v>698200</v>
      </c>
      <c r="P2896" s="6">
        <v>706300</v>
      </c>
      <c r="Q2896" s="6">
        <v>489700</v>
      </c>
      <c r="R2896" s="6">
        <v>579800</v>
      </c>
      <c r="S2896" s="6">
        <v>696500</v>
      </c>
      <c r="T2896" s="6">
        <v>717800</v>
      </c>
      <c r="U2896" s="6">
        <v>2075100</v>
      </c>
      <c r="V2896" s="6">
        <v>1297300</v>
      </c>
      <c r="W2896" s="6">
        <v>6967500</v>
      </c>
      <c r="X2896" s="6">
        <v>5903300</v>
      </c>
      <c r="Y2896" s="6">
        <v>1677800</v>
      </c>
      <c r="Z2896" s="6">
        <v>1629500</v>
      </c>
      <c r="AA2896" s="6">
        <v>564600</v>
      </c>
      <c r="AB2896" s="6">
        <v>477400</v>
      </c>
      <c r="AC2896" s="6">
        <v>75900000</v>
      </c>
      <c r="AD2896" s="6">
        <v>75900000</v>
      </c>
      <c r="AF2896">
        <f>Q2896/W2896</f>
        <v>7.0283458916397562E-2</v>
      </c>
      <c r="AG2896">
        <f>R2896/X2896</f>
        <v>9.8216251926888348E-2</v>
      </c>
      <c r="AH2896">
        <f>U2896/W2896</f>
        <v>0.29782561894510223</v>
      </c>
      <c r="AI2896">
        <f>V2896/X2896</f>
        <v>0.2197584401944675</v>
      </c>
      <c r="AJ2896">
        <f>Y2896/AA2896</f>
        <v>2.9716613531703859</v>
      </c>
      <c r="AK2896">
        <f>Z2896/AB2896</f>
        <v>3.413280268118978</v>
      </c>
      <c r="AL2896">
        <f>O2896/K2896</f>
        <v>0.21854263177663705</v>
      </c>
      <c r="AM2896">
        <f>P2896/L2896</f>
        <v>0.22141065830721002</v>
      </c>
      <c r="AN2896">
        <f>K2896/W2896</f>
        <v>0.45852888410477216</v>
      </c>
      <c r="AO2896">
        <f>L2896/X2896</f>
        <v>0.54037572205376649</v>
      </c>
      <c r="AP2896">
        <f>IF(OR(Q2896&lt;0, Q2896="NA"), 0, 1)</f>
        <v>1</v>
      </c>
      <c r="AQ2896">
        <f>IF(OR(S2896&lt;0, S2896="NA"), 0, 1)</f>
        <v>1</v>
      </c>
      <c r="AR2896">
        <f>IFERROR(IF((AF2896-AG2896)&gt;0,1,0),0)</f>
        <v>0</v>
      </c>
      <c r="AS2896">
        <f>IFERROR(IF((S2896-Q2896)&gt;0,1,0),0)</f>
        <v>1</v>
      </c>
      <c r="AT2896">
        <f>IFERROR(IF((AH2896-AI2896)&lt;0,1,0),0)</f>
        <v>0</v>
      </c>
      <c r="AU2896">
        <f>IFERROR(IF((AJ2896-AK2896)&gt;0,1,0),0)</f>
        <v>0</v>
      </c>
      <c r="AV2896">
        <f>IFERROR(IF((AL2896-AM2896)&gt;0,1,0),0)</f>
        <v>0</v>
      </c>
      <c r="AW2896">
        <f>IFERROR(IF((AN2896-AO2896)&gt;0,1,0),0)</f>
        <v>0</v>
      </c>
      <c r="AX2896">
        <f>IFERROR(IF((AC2896-AD2896)&lt;0,1,0),0)</f>
        <v>0</v>
      </c>
      <c r="AY2896">
        <f>SUM(AP2896:AX2896)</f>
        <v>3</v>
      </c>
    </row>
    <row r="2897" spans="1:51" x14ac:dyDescent="0.45">
      <c r="A2897" s="1" t="s">
        <v>1975</v>
      </c>
      <c r="B2897" s="2">
        <v>5307819</v>
      </c>
      <c r="C2897" s="3" t="s">
        <v>5335</v>
      </c>
      <c r="D2897" s="5">
        <v>1.7</v>
      </c>
      <c r="E2897" s="5">
        <v>101.0891077</v>
      </c>
      <c r="F2897" s="3" t="s">
        <v>4470</v>
      </c>
      <c r="G2897" s="3" t="s">
        <v>4471</v>
      </c>
      <c r="H2897" s="3" t="s">
        <v>4489</v>
      </c>
      <c r="I2897" s="3" t="s">
        <v>4489</v>
      </c>
      <c r="J2897" s="3" t="s">
        <v>4495</v>
      </c>
      <c r="K2897" s="6">
        <v>2918</v>
      </c>
      <c r="L2897" s="6">
        <v>2911</v>
      </c>
      <c r="M2897" s="6">
        <v>-223953</v>
      </c>
      <c r="N2897" s="6">
        <v>-226374</v>
      </c>
      <c r="O2897" s="6">
        <v>-232893</v>
      </c>
      <c r="P2897" s="6">
        <v>-235266</v>
      </c>
      <c r="Q2897" s="6">
        <v>-219843</v>
      </c>
      <c r="R2897" s="6">
        <v>-220402</v>
      </c>
      <c r="S2897" s="6">
        <v>-166184</v>
      </c>
      <c r="T2897" s="6">
        <v>-167920</v>
      </c>
      <c r="U2897" s="6" t="s">
        <v>4474</v>
      </c>
      <c r="V2897" s="6" t="s">
        <v>4474</v>
      </c>
      <c r="W2897" s="6">
        <v>304508</v>
      </c>
      <c r="X2897" s="6">
        <v>336501</v>
      </c>
      <c r="Y2897" s="6">
        <v>229631</v>
      </c>
      <c r="Z2897" s="6">
        <v>266018</v>
      </c>
      <c r="AA2897" s="6">
        <v>43964</v>
      </c>
      <c r="AB2897" s="6">
        <v>37655</v>
      </c>
      <c r="AC2897" s="6">
        <v>59447298</v>
      </c>
      <c r="AD2897" s="6">
        <v>59239567</v>
      </c>
      <c r="AF2897">
        <f>Q2897/W2897</f>
        <v>-0.7219613277812077</v>
      </c>
      <c r="AG2897">
        <f>R2897/X2897</f>
        <v>-0.65498170882107332</v>
      </c>
      <c r="AH2897" t="e">
        <f>U2897/W2897</f>
        <v>#VALUE!</v>
      </c>
      <c r="AI2897" t="e">
        <f>V2897/X2897</f>
        <v>#VALUE!</v>
      </c>
      <c r="AJ2897">
        <f>Y2897/AA2897</f>
        <v>5.2231598580656904</v>
      </c>
      <c r="AK2897">
        <f>Z2897/AB2897</f>
        <v>7.0646129332094008</v>
      </c>
      <c r="AL2897">
        <f>O2897/K2897</f>
        <v>-79.812542837559974</v>
      </c>
      <c r="AM2897">
        <f>P2897/L2897</f>
        <v>-80.819649604946747</v>
      </c>
      <c r="AN2897">
        <f>K2897/W2897</f>
        <v>9.5826710628292202E-3</v>
      </c>
      <c r="AO2897">
        <f>L2897/X2897</f>
        <v>8.6507915281083866E-3</v>
      </c>
      <c r="AP2897">
        <f>IF(OR(Q2897&lt;0, Q2897="NA"), 0, 1)</f>
        <v>0</v>
      </c>
      <c r="AQ2897">
        <f>IF(OR(S2897&lt;0, S2897="NA"), 0, 1)</f>
        <v>0</v>
      </c>
      <c r="AR2897">
        <f>IFERROR(IF((AF2897-AG2897)&gt;0,1,0),0)</f>
        <v>0</v>
      </c>
      <c r="AS2897">
        <f>IFERROR(IF((S2897-Q2897)&gt;0,1,0),0)</f>
        <v>1</v>
      </c>
      <c r="AT2897">
        <f>IFERROR(IF((AH2897-AI2897)&lt;0,1,0),0)</f>
        <v>0</v>
      </c>
      <c r="AU2897">
        <f>IFERROR(IF((AJ2897-AK2897)&gt;0,1,0),0)</f>
        <v>0</v>
      </c>
      <c r="AV2897">
        <f>IFERROR(IF((AL2897-AM2897)&gt;0,1,0),0)</f>
        <v>1</v>
      </c>
      <c r="AW2897">
        <f>IFERROR(IF((AN2897-AO2897)&gt;0,1,0),0)</f>
        <v>1</v>
      </c>
      <c r="AX2897">
        <f>IFERROR(IF((AC2897-AD2897)&lt;0,1,0),0)</f>
        <v>0</v>
      </c>
      <c r="AY2897">
        <f>SUM(AP2897:AX2897)</f>
        <v>3</v>
      </c>
    </row>
    <row r="2898" spans="1:51" x14ac:dyDescent="0.45">
      <c r="A2898" s="1" t="s">
        <v>1985</v>
      </c>
      <c r="B2898" s="2">
        <v>8595858</v>
      </c>
      <c r="C2898" s="3" t="s">
        <v>5335</v>
      </c>
      <c r="D2898" s="5">
        <v>79.42</v>
      </c>
      <c r="E2898" s="5">
        <v>4664.8636311199998</v>
      </c>
      <c r="F2898" s="3" t="s">
        <v>4470</v>
      </c>
      <c r="G2898" s="3" t="s">
        <v>4512</v>
      </c>
      <c r="H2898" s="3" t="s">
        <v>4513</v>
      </c>
      <c r="I2898" s="3" t="s">
        <v>4514</v>
      </c>
      <c r="J2898" s="3" t="s">
        <v>4515</v>
      </c>
      <c r="K2898" s="6">
        <v>574498</v>
      </c>
      <c r="L2898" s="6">
        <v>547474</v>
      </c>
      <c r="M2898" s="6">
        <v>-26132</v>
      </c>
      <c r="N2898" s="6">
        <v>-14877</v>
      </c>
      <c r="O2898" s="6">
        <v>-32015</v>
      </c>
      <c r="P2898" s="6">
        <v>-20559</v>
      </c>
      <c r="Q2898" s="6">
        <v>-78582</v>
      </c>
      <c r="R2898" s="6">
        <v>-57053</v>
      </c>
      <c r="S2898" s="6">
        <v>14178</v>
      </c>
      <c r="T2898" s="6">
        <v>27405</v>
      </c>
      <c r="U2898" s="6" t="s">
        <v>4474</v>
      </c>
      <c r="V2898" s="6" t="s">
        <v>4474</v>
      </c>
      <c r="W2898" s="6">
        <v>697239</v>
      </c>
      <c r="X2898" s="6">
        <v>672930</v>
      </c>
      <c r="Y2898" s="6">
        <v>263386</v>
      </c>
      <c r="Z2898" s="6">
        <v>249352</v>
      </c>
      <c r="AA2898" s="6">
        <v>148780</v>
      </c>
      <c r="AB2898" s="6">
        <v>138261</v>
      </c>
      <c r="AC2898" s="6">
        <v>58435576</v>
      </c>
      <c r="AD2898" s="6">
        <v>58166309</v>
      </c>
      <c r="AF2898">
        <f>Q2898/W2898</f>
        <v>-0.11270453890272919</v>
      </c>
      <c r="AG2898">
        <f>R2898/X2898</f>
        <v>-8.4782964052724646E-2</v>
      </c>
      <c r="AH2898" t="e">
        <f>U2898/W2898</f>
        <v>#VALUE!</v>
      </c>
      <c r="AI2898" t="e">
        <f>V2898/X2898</f>
        <v>#VALUE!</v>
      </c>
      <c r="AJ2898">
        <f>Y2898/AA2898</f>
        <v>1.7703051485414707</v>
      </c>
      <c r="AK2898">
        <f>Z2898/AB2898</f>
        <v>1.8034876067726979</v>
      </c>
      <c r="AL2898">
        <f>O2898/K2898</f>
        <v>-5.5726912887425192E-2</v>
      </c>
      <c r="AM2898">
        <f>P2898/L2898</f>
        <v>-3.7552468245067347E-2</v>
      </c>
      <c r="AN2898">
        <f>K2898/W2898</f>
        <v>0.82396136762286676</v>
      </c>
      <c r="AO2898">
        <f>L2898/X2898</f>
        <v>0.81356753302720941</v>
      </c>
      <c r="AP2898">
        <f>IF(OR(Q2898&lt;0, Q2898="NA"), 0, 1)</f>
        <v>0</v>
      </c>
      <c r="AQ2898">
        <f>IF(OR(S2898&lt;0, S2898="NA"), 0, 1)</f>
        <v>1</v>
      </c>
      <c r="AR2898">
        <f>IFERROR(IF((AF2898-AG2898)&gt;0,1,0),0)</f>
        <v>0</v>
      </c>
      <c r="AS2898">
        <f>IFERROR(IF((S2898-Q2898)&gt;0,1,0),0)</f>
        <v>1</v>
      </c>
      <c r="AT2898">
        <f>IFERROR(IF((AH2898-AI2898)&lt;0,1,0),0)</f>
        <v>0</v>
      </c>
      <c r="AU2898">
        <f>IFERROR(IF((AJ2898-AK2898)&gt;0,1,0),0)</f>
        <v>0</v>
      </c>
      <c r="AV2898">
        <f>IFERROR(IF((AL2898-AM2898)&gt;0,1,0),0)</f>
        <v>0</v>
      </c>
      <c r="AW2898">
        <f>IFERROR(IF((AN2898-AO2898)&gt;0,1,0),0)</f>
        <v>1</v>
      </c>
      <c r="AX2898">
        <f>IFERROR(IF((AC2898-AD2898)&lt;0,1,0),0)</f>
        <v>0</v>
      </c>
      <c r="AY2898">
        <f>SUM(AP2898:AX2898)</f>
        <v>3</v>
      </c>
    </row>
    <row r="2899" spans="1:51" x14ac:dyDescent="0.45">
      <c r="A2899" s="1" t="s">
        <v>1987</v>
      </c>
      <c r="B2899" s="2">
        <v>4810794</v>
      </c>
      <c r="C2899" s="3" t="s">
        <v>5335</v>
      </c>
      <c r="D2899" s="5">
        <v>72.41</v>
      </c>
      <c r="E2899" s="5">
        <v>13949.804530089999</v>
      </c>
      <c r="F2899" s="3" t="s">
        <v>4470</v>
      </c>
      <c r="G2899" s="3" t="s">
        <v>4471</v>
      </c>
      <c r="H2899" s="3" t="s">
        <v>4489</v>
      </c>
      <c r="I2899" s="3" t="s">
        <v>4489</v>
      </c>
      <c r="J2899" s="3" t="s">
        <v>4495</v>
      </c>
      <c r="K2899" s="6">
        <v>4075860</v>
      </c>
      <c r="L2899" s="6">
        <v>3857014</v>
      </c>
      <c r="M2899" s="6">
        <v>80491</v>
      </c>
      <c r="N2899" s="6">
        <v>124190</v>
      </c>
      <c r="O2899" s="6">
        <v>-11286</v>
      </c>
      <c r="P2899" s="6">
        <v>33543</v>
      </c>
      <c r="Q2899" s="6">
        <v>32482</v>
      </c>
      <c r="R2899" s="6">
        <v>97295</v>
      </c>
      <c r="S2899" s="6">
        <v>101848</v>
      </c>
      <c r="T2899" s="6">
        <v>-61188</v>
      </c>
      <c r="U2899" s="6" t="s">
        <v>4474</v>
      </c>
      <c r="V2899" s="6" t="s">
        <v>4474</v>
      </c>
      <c r="W2899" s="6">
        <v>5012434</v>
      </c>
      <c r="X2899" s="6">
        <v>4661803</v>
      </c>
      <c r="Y2899" s="6">
        <v>2808708</v>
      </c>
      <c r="Z2899" s="6">
        <v>2567085</v>
      </c>
      <c r="AA2899" s="6">
        <v>1501650</v>
      </c>
      <c r="AB2899" s="6">
        <v>1337055</v>
      </c>
      <c r="AC2899" s="6">
        <v>192798328</v>
      </c>
      <c r="AD2899" s="6">
        <v>191572449</v>
      </c>
      <c r="AF2899">
        <f>Q2899/W2899</f>
        <v>6.4802848276904997E-3</v>
      </c>
      <c r="AG2899">
        <f>R2899/X2899</f>
        <v>2.0870680292582076E-2</v>
      </c>
      <c r="AH2899" t="e">
        <f>U2899/W2899</f>
        <v>#VALUE!</v>
      </c>
      <c r="AI2899" t="e">
        <f>V2899/X2899</f>
        <v>#VALUE!</v>
      </c>
      <c r="AJ2899">
        <f>Y2899/AA2899</f>
        <v>1.8704145440015982</v>
      </c>
      <c r="AK2899">
        <f>Z2899/AB2899</f>
        <v>1.9199546765091937</v>
      </c>
      <c r="AL2899">
        <f>O2899/K2899</f>
        <v>-2.7689861771503436E-3</v>
      </c>
      <c r="AM2899">
        <f>P2899/L2899</f>
        <v>8.6966238649898598E-3</v>
      </c>
      <c r="AN2899">
        <f>K2899/W2899</f>
        <v>0.81314985893081082</v>
      </c>
      <c r="AO2899">
        <f>L2899/X2899</f>
        <v>0.82736529192675023</v>
      </c>
      <c r="AP2899">
        <f>IF(OR(Q2899&lt;0, Q2899="NA"), 0, 1)</f>
        <v>1</v>
      </c>
      <c r="AQ2899">
        <f>IF(OR(S2899&lt;0, S2899="NA"), 0, 1)</f>
        <v>1</v>
      </c>
      <c r="AR2899">
        <f>IFERROR(IF((AF2899-AG2899)&gt;0,1,0),0)</f>
        <v>0</v>
      </c>
      <c r="AS2899">
        <f>IFERROR(IF((S2899-Q2899)&gt;0,1,0),0)</f>
        <v>1</v>
      </c>
      <c r="AT2899">
        <f>IFERROR(IF((AH2899-AI2899)&lt;0,1,0),0)</f>
        <v>0</v>
      </c>
      <c r="AU2899">
        <f>IFERROR(IF((AJ2899-AK2899)&gt;0,1,0),0)</f>
        <v>0</v>
      </c>
      <c r="AV2899">
        <f>IFERROR(IF((AL2899-AM2899)&gt;0,1,0),0)</f>
        <v>0</v>
      </c>
      <c r="AW2899">
        <f>IFERROR(IF((AN2899-AO2899)&gt;0,1,0),0)</f>
        <v>0</v>
      </c>
      <c r="AX2899">
        <f>IFERROR(IF((AC2899-AD2899)&lt;0,1,0),0)</f>
        <v>0</v>
      </c>
      <c r="AY2899">
        <f>SUM(AP2899:AX2899)</f>
        <v>3</v>
      </c>
    </row>
    <row r="2900" spans="1:51" x14ac:dyDescent="0.45">
      <c r="A2900" s="1" t="s">
        <v>1989</v>
      </c>
      <c r="B2900" s="2">
        <v>100325</v>
      </c>
      <c r="C2900" s="3" t="s">
        <v>5335</v>
      </c>
      <c r="D2900" s="5">
        <v>67.349999999999994</v>
      </c>
      <c r="E2900" s="5">
        <v>2862.4161508500001</v>
      </c>
      <c r="F2900" s="3" t="s">
        <v>4480</v>
      </c>
      <c r="G2900" s="3" t="s">
        <v>4481</v>
      </c>
      <c r="H2900" s="3" t="s">
        <v>4481</v>
      </c>
      <c r="I2900" s="3" t="s">
        <v>4482</v>
      </c>
      <c r="J2900" s="3" t="s">
        <v>4484</v>
      </c>
      <c r="K2900" s="6">
        <v>689286</v>
      </c>
      <c r="L2900" s="6">
        <v>689610</v>
      </c>
      <c r="M2900" s="6" t="s">
        <v>4474</v>
      </c>
      <c r="N2900" s="6" t="s">
        <v>4474</v>
      </c>
      <c r="O2900" s="6">
        <v>538151</v>
      </c>
      <c r="P2900" s="6">
        <v>536551</v>
      </c>
      <c r="Q2900" s="6">
        <v>192081</v>
      </c>
      <c r="R2900" s="6">
        <v>196849</v>
      </c>
      <c r="S2900" s="6" t="s">
        <v>4474</v>
      </c>
      <c r="T2900" s="6">
        <v>240536</v>
      </c>
      <c r="U2900" s="6" t="s">
        <v>4474</v>
      </c>
      <c r="V2900" s="6" t="s">
        <v>4474</v>
      </c>
      <c r="W2900" s="6">
        <v>19373565</v>
      </c>
      <c r="X2900" s="6">
        <v>19408117</v>
      </c>
      <c r="Y2900" s="6" t="s">
        <v>4474</v>
      </c>
      <c r="Z2900" s="6" t="s">
        <v>4474</v>
      </c>
      <c r="AA2900" s="6" t="s">
        <v>4474</v>
      </c>
      <c r="AB2900" s="6" t="s">
        <v>4474</v>
      </c>
      <c r="AC2900" s="6">
        <v>42500611</v>
      </c>
      <c r="AD2900" s="6">
        <v>42480765</v>
      </c>
      <c r="AF2900">
        <f>Q2900/W2900</f>
        <v>9.9145923840036673E-3</v>
      </c>
      <c r="AG2900">
        <f>R2900/X2900</f>
        <v>1.0142611980337918E-2</v>
      </c>
      <c r="AH2900" t="e">
        <f>U2900/W2900</f>
        <v>#VALUE!</v>
      </c>
      <c r="AI2900" t="e">
        <f>V2900/X2900</f>
        <v>#VALUE!</v>
      </c>
      <c r="AJ2900" t="e">
        <f>Y2900/AA2900</f>
        <v>#VALUE!</v>
      </c>
      <c r="AK2900" t="e">
        <f>Z2900/AB2900</f>
        <v>#VALUE!</v>
      </c>
      <c r="AL2900">
        <f>O2900/K2900</f>
        <v>0.78073687845103479</v>
      </c>
      <c r="AM2900">
        <f>P2900/L2900</f>
        <v>0.77804991226925369</v>
      </c>
      <c r="AN2900">
        <f>K2900/W2900</f>
        <v>3.5578686731120475E-2</v>
      </c>
      <c r="AO2900">
        <f>L2900/X2900</f>
        <v>3.5532040537472026E-2</v>
      </c>
      <c r="AP2900">
        <f>IF(OR(Q2900&lt;0, Q2900="NA"), 0, 1)</f>
        <v>1</v>
      </c>
      <c r="AQ2900">
        <f>IF(OR(S2900&lt;0, S2900="NA"), 0, 1)</f>
        <v>0</v>
      </c>
      <c r="AR2900">
        <f>IFERROR(IF((AF2900-AG2900)&gt;0,1,0),0)</f>
        <v>0</v>
      </c>
      <c r="AS2900">
        <f>IFERROR(IF((S2900-Q2900)&gt;0,1,0),0)</f>
        <v>0</v>
      </c>
      <c r="AT2900">
        <f>IFERROR(IF((AH2900-AI2900)&lt;0,1,0),0)</f>
        <v>0</v>
      </c>
      <c r="AU2900">
        <f>IFERROR(IF((AJ2900-AK2900)&gt;0,1,0),0)</f>
        <v>0</v>
      </c>
      <c r="AV2900">
        <f>IFERROR(IF((AL2900-AM2900)&gt;0,1,0),0)</f>
        <v>1</v>
      </c>
      <c r="AW2900">
        <f>IFERROR(IF((AN2900-AO2900)&gt;0,1,0),0)</f>
        <v>1</v>
      </c>
      <c r="AX2900">
        <f>IFERROR(IF((AC2900-AD2900)&lt;0,1,0),0)</f>
        <v>0</v>
      </c>
      <c r="AY2900">
        <f>SUM(AP2900:AX2900)</f>
        <v>3</v>
      </c>
    </row>
    <row r="2901" spans="1:51" x14ac:dyDescent="0.45">
      <c r="A2901" s="1" t="s">
        <v>1990</v>
      </c>
      <c r="B2901" s="2">
        <v>100319</v>
      </c>
      <c r="C2901" s="3" t="s">
        <v>5335</v>
      </c>
      <c r="D2901" s="5">
        <v>34.799999999999997</v>
      </c>
      <c r="E2901" s="5">
        <v>727.1139144</v>
      </c>
      <c r="F2901" s="3" t="s">
        <v>4480</v>
      </c>
      <c r="G2901" s="3" t="s">
        <v>4481</v>
      </c>
      <c r="H2901" s="3" t="s">
        <v>4481</v>
      </c>
      <c r="I2901" s="3" t="s">
        <v>4482</v>
      </c>
      <c r="J2901" s="3" t="s">
        <v>4484</v>
      </c>
      <c r="K2901" s="6">
        <v>219917</v>
      </c>
      <c r="L2901" s="6">
        <v>207153</v>
      </c>
      <c r="M2901" s="6" t="s">
        <v>4474</v>
      </c>
      <c r="N2901" s="6" t="s">
        <v>4474</v>
      </c>
      <c r="O2901" s="6">
        <v>183574</v>
      </c>
      <c r="P2901" s="6">
        <v>179876</v>
      </c>
      <c r="Q2901" s="6">
        <v>66790</v>
      </c>
      <c r="R2901" s="6">
        <v>62072</v>
      </c>
      <c r="S2901" s="6" t="s">
        <v>4474</v>
      </c>
      <c r="T2901" s="6">
        <v>63583</v>
      </c>
      <c r="U2901" s="6">
        <v>84595</v>
      </c>
      <c r="V2901" s="6">
        <v>39567</v>
      </c>
      <c r="W2901" s="6">
        <v>5338104</v>
      </c>
      <c r="X2901" s="6">
        <v>5259268</v>
      </c>
      <c r="Y2901" s="6" t="s">
        <v>4474</v>
      </c>
      <c r="Z2901" s="6" t="s">
        <v>4474</v>
      </c>
      <c r="AA2901" s="6" t="s">
        <v>4474</v>
      </c>
      <c r="AB2901" s="6" t="s">
        <v>4474</v>
      </c>
      <c r="AC2901" s="6">
        <v>20895714</v>
      </c>
      <c r="AD2901" s="6">
        <v>20893800</v>
      </c>
      <c r="AF2901">
        <f>Q2901/W2901</f>
        <v>1.2511933075863639E-2</v>
      </c>
      <c r="AG2901">
        <f>R2901/X2901</f>
        <v>1.1802402919950076E-2</v>
      </c>
      <c r="AH2901">
        <f>U2901/W2901</f>
        <v>1.5847387012317481E-2</v>
      </c>
      <c r="AI2901">
        <f>V2901/X2901</f>
        <v>7.5232903134048309E-3</v>
      </c>
      <c r="AJ2901" t="e">
        <f>Y2901/AA2901</f>
        <v>#VALUE!</v>
      </c>
      <c r="AK2901" t="e">
        <f>Z2901/AB2901</f>
        <v>#VALUE!</v>
      </c>
      <c r="AL2901">
        <f>O2901/K2901</f>
        <v>0.83474219819295459</v>
      </c>
      <c r="AM2901">
        <f>P2901/L2901</f>
        <v>0.86832437859939271</v>
      </c>
      <c r="AN2901">
        <f>K2901/W2901</f>
        <v>4.1197586259091243E-2</v>
      </c>
      <c r="AO2901">
        <f>L2901/X2901</f>
        <v>3.9388181016825917E-2</v>
      </c>
      <c r="AP2901">
        <f>IF(OR(Q2901&lt;0, Q2901="NA"), 0, 1)</f>
        <v>1</v>
      </c>
      <c r="AQ2901">
        <f>IF(OR(S2901&lt;0, S2901="NA"), 0, 1)</f>
        <v>0</v>
      </c>
      <c r="AR2901">
        <f>IFERROR(IF((AF2901-AG2901)&gt;0,1,0),0)</f>
        <v>1</v>
      </c>
      <c r="AS2901">
        <f>IFERROR(IF((S2901-Q2901)&gt;0,1,0),0)</f>
        <v>0</v>
      </c>
      <c r="AT2901">
        <f>IFERROR(IF((AH2901-AI2901)&lt;0,1,0),0)</f>
        <v>0</v>
      </c>
      <c r="AU2901">
        <f>IFERROR(IF((AJ2901-AK2901)&gt;0,1,0),0)</f>
        <v>0</v>
      </c>
      <c r="AV2901">
        <f>IFERROR(IF((AL2901-AM2901)&gt;0,1,0),0)</f>
        <v>0</v>
      </c>
      <c r="AW2901">
        <f>IFERROR(IF((AN2901-AO2901)&gt;0,1,0),0)</f>
        <v>1</v>
      </c>
      <c r="AX2901">
        <f>IFERROR(IF((AC2901-AD2901)&lt;0,1,0),0)</f>
        <v>0</v>
      </c>
      <c r="AY2901">
        <f>SUM(AP2901:AX2901)</f>
        <v>3</v>
      </c>
    </row>
    <row r="2902" spans="1:51" x14ac:dyDescent="0.45">
      <c r="A2902" s="1" t="s">
        <v>1991</v>
      </c>
      <c r="B2902" s="2">
        <v>4087983</v>
      </c>
      <c r="C2902" s="3" t="s">
        <v>5338</v>
      </c>
      <c r="D2902" s="5">
        <v>60.67</v>
      </c>
      <c r="E2902" s="5">
        <v>2513.9262455600001</v>
      </c>
      <c r="F2902" s="3" t="s">
        <v>4480</v>
      </c>
      <c r="G2902" s="3" t="s">
        <v>4481</v>
      </c>
      <c r="H2902" s="3" t="s">
        <v>4481</v>
      </c>
      <c r="I2902" s="3" t="s">
        <v>4482</v>
      </c>
      <c r="J2902" s="3" t="s">
        <v>4484</v>
      </c>
      <c r="K2902" s="6">
        <v>473484</v>
      </c>
      <c r="L2902" s="6">
        <v>475676</v>
      </c>
      <c r="M2902" s="6" t="s">
        <v>4474</v>
      </c>
      <c r="N2902" s="6" t="s">
        <v>4474</v>
      </c>
      <c r="O2902" s="6">
        <v>113521</v>
      </c>
      <c r="P2902" s="6">
        <v>107656</v>
      </c>
      <c r="Q2902" s="6">
        <v>-434009</v>
      </c>
      <c r="R2902" s="6">
        <v>-421671</v>
      </c>
      <c r="S2902" s="6">
        <v>56302</v>
      </c>
      <c r="T2902" s="6">
        <v>34775</v>
      </c>
      <c r="U2902" s="6">
        <v>454762</v>
      </c>
      <c r="V2902" s="6">
        <v>427129</v>
      </c>
      <c r="W2902" s="6">
        <v>18583149</v>
      </c>
      <c r="X2902" s="6">
        <v>18359162</v>
      </c>
      <c r="Y2902" s="6" t="s">
        <v>4474</v>
      </c>
      <c r="Z2902" s="6" t="s">
        <v>4474</v>
      </c>
      <c r="AA2902" s="6" t="s">
        <v>4474</v>
      </c>
      <c r="AB2902" s="6" t="s">
        <v>4474</v>
      </c>
      <c r="AC2902" s="6">
        <v>41439096</v>
      </c>
      <c r="AD2902" s="6">
        <v>41376169</v>
      </c>
      <c r="AF2902">
        <f>Q2902/W2902</f>
        <v>-2.335497605922441E-2</v>
      </c>
      <c r="AG2902">
        <f>R2902/X2902</f>
        <v>-2.2967878381377101E-2</v>
      </c>
      <c r="AH2902">
        <f>U2902/W2902</f>
        <v>2.4471740499955093E-2</v>
      </c>
      <c r="AI2902">
        <f>V2902/X2902</f>
        <v>2.3265168638960755E-2</v>
      </c>
      <c r="AJ2902" t="e">
        <f>Y2902/AA2902</f>
        <v>#VALUE!</v>
      </c>
      <c r="AK2902" t="e">
        <f>Z2902/AB2902</f>
        <v>#VALUE!</v>
      </c>
      <c r="AL2902">
        <f>O2902/K2902</f>
        <v>0.23975678164415271</v>
      </c>
      <c r="AM2902">
        <f>P2902/L2902</f>
        <v>0.22632211841673744</v>
      </c>
      <c r="AN2902">
        <f>K2902/W2902</f>
        <v>2.5479212376761335E-2</v>
      </c>
      <c r="AO2902">
        <f>L2902/X2902</f>
        <v>2.5909461444917802E-2</v>
      </c>
      <c r="AP2902">
        <f>IF(OR(Q2902&lt;0, Q2902="NA"), 0, 1)</f>
        <v>0</v>
      </c>
      <c r="AQ2902">
        <f>IF(OR(S2902&lt;0, S2902="NA"), 0, 1)</f>
        <v>1</v>
      </c>
      <c r="AR2902">
        <f>IFERROR(IF((AF2902-AG2902)&gt;0,1,0),0)</f>
        <v>0</v>
      </c>
      <c r="AS2902">
        <f>IFERROR(IF((S2902-Q2902)&gt;0,1,0),0)</f>
        <v>1</v>
      </c>
      <c r="AT2902">
        <f>IFERROR(IF((AH2902-AI2902)&lt;0,1,0),0)</f>
        <v>0</v>
      </c>
      <c r="AU2902">
        <f>IFERROR(IF((AJ2902-AK2902)&gt;0,1,0),0)</f>
        <v>0</v>
      </c>
      <c r="AV2902">
        <f>IFERROR(IF((AL2902-AM2902)&gt;0,1,0),0)</f>
        <v>1</v>
      </c>
      <c r="AW2902">
        <f>IFERROR(IF((AN2902-AO2902)&gt;0,1,0),0)</f>
        <v>0</v>
      </c>
      <c r="AX2902">
        <f>IFERROR(IF((AC2902-AD2902)&lt;0,1,0),0)</f>
        <v>0</v>
      </c>
      <c r="AY2902">
        <f>SUM(AP2902:AX2902)</f>
        <v>3</v>
      </c>
    </row>
    <row r="2903" spans="1:51" x14ac:dyDescent="0.45">
      <c r="A2903" s="1" t="s">
        <v>1992</v>
      </c>
      <c r="B2903" s="2">
        <v>4189608</v>
      </c>
      <c r="C2903" s="3" t="s">
        <v>5335</v>
      </c>
      <c r="D2903" s="5">
        <v>6.59</v>
      </c>
      <c r="E2903" s="5">
        <v>1560.5273217500001</v>
      </c>
      <c r="F2903" s="3" t="s">
        <v>4500</v>
      </c>
      <c r="G2903" s="3" t="s">
        <v>4574</v>
      </c>
      <c r="H2903" s="3" t="s">
        <v>4575</v>
      </c>
      <c r="I2903" s="3" t="s">
        <v>4575</v>
      </c>
      <c r="J2903" s="3" t="s">
        <v>4576</v>
      </c>
      <c r="K2903" s="6">
        <v>1457515</v>
      </c>
      <c r="L2903" s="6">
        <v>1495486</v>
      </c>
      <c r="M2903" s="6">
        <v>15429</v>
      </c>
      <c r="N2903" s="6">
        <v>31710</v>
      </c>
      <c r="O2903" s="6">
        <v>-45596</v>
      </c>
      <c r="P2903" s="6">
        <v>-33459</v>
      </c>
      <c r="Q2903" s="6">
        <v>-111122</v>
      </c>
      <c r="R2903" s="6">
        <v>-106222</v>
      </c>
      <c r="S2903" s="6">
        <v>88287</v>
      </c>
      <c r="T2903" s="6">
        <v>13931</v>
      </c>
      <c r="U2903" s="6">
        <v>667205</v>
      </c>
      <c r="V2903" s="6">
        <v>660420</v>
      </c>
      <c r="W2903" s="6">
        <v>1505757</v>
      </c>
      <c r="X2903" s="6">
        <v>1518835</v>
      </c>
      <c r="Y2903" s="6">
        <v>922075</v>
      </c>
      <c r="Z2903" s="6">
        <v>950787</v>
      </c>
      <c r="AA2903" s="6">
        <v>584426</v>
      </c>
      <c r="AB2903" s="6">
        <v>604449</v>
      </c>
      <c r="AC2903" s="6">
        <v>236296000</v>
      </c>
      <c r="AD2903" s="6">
        <v>235135000</v>
      </c>
      <c r="AF2903">
        <f>Q2903/W2903</f>
        <v>-7.3798096239964348E-2</v>
      </c>
      <c r="AG2903">
        <f>R2903/X2903</f>
        <v>-6.9936497381216531E-2</v>
      </c>
      <c r="AH2903">
        <f>U2903/W2903</f>
        <v>0.44310270515096395</v>
      </c>
      <c r="AI2903">
        <f>V2903/X2903</f>
        <v>0.4348201088334151</v>
      </c>
      <c r="AJ2903">
        <f>Y2903/AA2903</f>
        <v>1.5777446588618576</v>
      </c>
      <c r="AK2903">
        <f>Z2903/AB2903</f>
        <v>1.5729813433391402</v>
      </c>
      <c r="AL2903">
        <f>O2903/K2903</f>
        <v>-3.1283383018356585E-2</v>
      </c>
      <c r="AM2903">
        <f>P2903/L2903</f>
        <v>-2.2373328804147948E-2</v>
      </c>
      <c r="AN2903">
        <f>K2903/W2903</f>
        <v>0.96796162993099155</v>
      </c>
      <c r="AO2903">
        <f>L2903/X2903</f>
        <v>0.98462703321953993</v>
      </c>
      <c r="AP2903">
        <f>IF(OR(Q2903&lt;0, Q2903="NA"), 0, 1)</f>
        <v>0</v>
      </c>
      <c r="AQ2903">
        <f>IF(OR(S2903&lt;0, S2903="NA"), 0, 1)</f>
        <v>1</v>
      </c>
      <c r="AR2903">
        <f>IFERROR(IF((AF2903-AG2903)&gt;0,1,0),0)</f>
        <v>0</v>
      </c>
      <c r="AS2903">
        <f>IFERROR(IF((S2903-Q2903)&gt;0,1,0),0)</f>
        <v>1</v>
      </c>
      <c r="AT2903">
        <f>IFERROR(IF((AH2903-AI2903)&lt;0,1,0),0)</f>
        <v>0</v>
      </c>
      <c r="AU2903">
        <f>IFERROR(IF((AJ2903-AK2903)&gt;0,1,0),0)</f>
        <v>1</v>
      </c>
      <c r="AV2903">
        <f>IFERROR(IF((AL2903-AM2903)&gt;0,1,0),0)</f>
        <v>0</v>
      </c>
      <c r="AW2903">
        <f>IFERROR(IF((AN2903-AO2903)&gt;0,1,0),0)</f>
        <v>0</v>
      </c>
      <c r="AX2903">
        <f>IFERROR(IF((AC2903-AD2903)&lt;0,1,0),0)</f>
        <v>0</v>
      </c>
      <c r="AY2903">
        <f>SUM(AP2903:AX2903)</f>
        <v>3</v>
      </c>
    </row>
    <row r="2904" spans="1:51" x14ac:dyDescent="0.45">
      <c r="A2904" s="1" t="s">
        <v>1996</v>
      </c>
      <c r="B2904" s="2">
        <v>4986155</v>
      </c>
      <c r="C2904" s="3" t="s">
        <v>5337</v>
      </c>
      <c r="D2904" s="5">
        <v>47.25</v>
      </c>
      <c r="E2904" s="5">
        <v>1717.495353</v>
      </c>
      <c r="F2904" s="3" t="s">
        <v>4583</v>
      </c>
      <c r="G2904" s="3" t="s">
        <v>4583</v>
      </c>
      <c r="H2904" s="3" t="s">
        <v>4584</v>
      </c>
      <c r="I2904" s="3" t="s">
        <v>4624</v>
      </c>
      <c r="J2904" s="3" t="s">
        <v>5004</v>
      </c>
      <c r="K2904" s="6">
        <v>1479300</v>
      </c>
      <c r="L2904" s="6">
        <v>1548400</v>
      </c>
      <c r="M2904" s="6">
        <v>339400</v>
      </c>
      <c r="N2904" s="6">
        <v>348800</v>
      </c>
      <c r="O2904" s="6">
        <v>233100</v>
      </c>
      <c r="P2904" s="6">
        <v>230600</v>
      </c>
      <c r="Q2904" s="6">
        <v>-563700</v>
      </c>
      <c r="R2904" s="6">
        <v>-431300</v>
      </c>
      <c r="S2904" s="6">
        <v>110300</v>
      </c>
      <c r="T2904" s="6">
        <v>169000</v>
      </c>
      <c r="U2904" s="6">
        <v>1299000</v>
      </c>
      <c r="V2904" s="6">
        <v>1300400</v>
      </c>
      <c r="W2904" s="6">
        <v>2211600</v>
      </c>
      <c r="X2904" s="6">
        <v>2276200</v>
      </c>
      <c r="Y2904" s="6">
        <v>636800</v>
      </c>
      <c r="Z2904" s="6">
        <v>685800</v>
      </c>
      <c r="AA2904" s="6">
        <v>360800</v>
      </c>
      <c r="AB2904" s="6">
        <v>357800</v>
      </c>
      <c r="AC2904" s="6">
        <v>36345623</v>
      </c>
      <c r="AD2904" s="6">
        <v>36340277</v>
      </c>
      <c r="AF2904">
        <f>Q2904/W2904</f>
        <v>-0.25488334237655996</v>
      </c>
      <c r="AG2904">
        <f>R2904/X2904</f>
        <v>-0.18948247078464106</v>
      </c>
      <c r="AH2904">
        <f>U2904/W2904</f>
        <v>0.58735756918068371</v>
      </c>
      <c r="AI2904">
        <f>V2904/X2904</f>
        <v>0.57130304894121786</v>
      </c>
      <c r="AJ2904">
        <f>Y2904/AA2904</f>
        <v>1.7649667405764966</v>
      </c>
      <c r="AK2904">
        <f>Z2904/AB2904</f>
        <v>1.9167132476243711</v>
      </c>
      <c r="AL2904">
        <f>O2904/K2904</f>
        <v>0.15757452849320625</v>
      </c>
      <c r="AM2904">
        <f>P2904/L2904</f>
        <v>0.14892792560061999</v>
      </c>
      <c r="AN2904">
        <f>K2904/W2904</f>
        <v>0.66888225718936511</v>
      </c>
      <c r="AO2904">
        <f>L2904/X2904</f>
        <v>0.68025656796415079</v>
      </c>
      <c r="AP2904">
        <f>IF(OR(Q2904&lt;0, Q2904="NA"), 0, 1)</f>
        <v>0</v>
      </c>
      <c r="AQ2904">
        <f>IF(OR(S2904&lt;0, S2904="NA"), 0, 1)</f>
        <v>1</v>
      </c>
      <c r="AR2904">
        <f>IFERROR(IF((AF2904-AG2904)&gt;0,1,0),0)</f>
        <v>0</v>
      </c>
      <c r="AS2904">
        <f>IFERROR(IF((S2904-Q2904)&gt;0,1,0),0)</f>
        <v>1</v>
      </c>
      <c r="AT2904">
        <f>IFERROR(IF((AH2904-AI2904)&lt;0,1,0),0)</f>
        <v>0</v>
      </c>
      <c r="AU2904">
        <f>IFERROR(IF((AJ2904-AK2904)&gt;0,1,0),0)</f>
        <v>0</v>
      </c>
      <c r="AV2904">
        <f>IFERROR(IF((AL2904-AM2904)&gt;0,1,0),0)</f>
        <v>1</v>
      </c>
      <c r="AW2904">
        <f>IFERROR(IF((AN2904-AO2904)&gt;0,1,0),0)</f>
        <v>0</v>
      </c>
      <c r="AX2904">
        <f>IFERROR(IF((AC2904-AD2904)&lt;0,1,0),0)</f>
        <v>0</v>
      </c>
      <c r="AY2904">
        <f>SUM(AP2904:AX2904)</f>
        <v>3</v>
      </c>
    </row>
    <row r="2905" spans="1:51" x14ac:dyDescent="0.45">
      <c r="A2905" s="1" t="s">
        <v>1997</v>
      </c>
      <c r="B2905" s="2">
        <v>3009783</v>
      </c>
      <c r="C2905" s="3" t="s">
        <v>5335</v>
      </c>
      <c r="D2905" s="5">
        <v>63.26</v>
      </c>
      <c r="E2905" s="5">
        <v>1200.3190257599999</v>
      </c>
      <c r="F2905" s="3" t="s">
        <v>4559</v>
      </c>
      <c r="G2905" s="3" t="s">
        <v>4626</v>
      </c>
      <c r="H2905" s="3" t="s">
        <v>4626</v>
      </c>
      <c r="I2905" s="3" t="s">
        <v>4627</v>
      </c>
      <c r="J2905" s="3" t="s">
        <v>5082</v>
      </c>
      <c r="K2905" s="6">
        <v>5639609.4340000004</v>
      </c>
      <c r="L2905" s="6">
        <v>5827075.4840000002</v>
      </c>
      <c r="M2905" s="6">
        <v>294560.76299999998</v>
      </c>
      <c r="N2905" s="6">
        <v>326619.25300000003</v>
      </c>
      <c r="O2905" s="6">
        <v>172938.18400000001</v>
      </c>
      <c r="P2905" s="6">
        <v>209924.98499999999</v>
      </c>
      <c r="Q2905" s="6">
        <v>105541.30100000001</v>
      </c>
      <c r="R2905" s="6">
        <v>159654.95600000001</v>
      </c>
      <c r="S2905" s="6">
        <v>262516.70799999998</v>
      </c>
      <c r="T2905" s="6">
        <v>278689.78000000003</v>
      </c>
      <c r="U2905" s="6">
        <v>515101.56199999998</v>
      </c>
      <c r="V2905" s="6">
        <v>518349.28100000002</v>
      </c>
      <c r="W2905" s="6">
        <v>2527882.7149999999</v>
      </c>
      <c r="X2905" s="6">
        <v>2545721.5589999999</v>
      </c>
      <c r="Y2905" s="6">
        <v>925547.755</v>
      </c>
      <c r="Z2905" s="6">
        <v>962712.08900000004</v>
      </c>
      <c r="AA2905" s="6">
        <v>320622</v>
      </c>
      <c r="AB2905" s="6">
        <v>322379</v>
      </c>
      <c r="AC2905" s="6">
        <v>18994376</v>
      </c>
      <c r="AD2905" s="6">
        <v>18994376</v>
      </c>
      <c r="AF2905">
        <f>Q2905/W2905</f>
        <v>4.1750869363415072E-2</v>
      </c>
      <c r="AG2905">
        <f>R2905/X2905</f>
        <v>6.2715011166702389E-2</v>
      </c>
      <c r="AH2905">
        <f>U2905/W2905</f>
        <v>0.20376798296197851</v>
      </c>
      <c r="AI2905">
        <f>V2905/X2905</f>
        <v>0.20361585860301859</v>
      </c>
      <c r="AJ2905">
        <f>Y2905/AA2905</f>
        <v>2.8867256613707108</v>
      </c>
      <c r="AK2905">
        <f>Z2905/AB2905</f>
        <v>2.9862741958998571</v>
      </c>
      <c r="AL2905">
        <f>O2905/K2905</f>
        <v>3.066492210566793E-2</v>
      </c>
      <c r="AM2905">
        <f>P2905/L2905</f>
        <v>3.6025787820393368E-2</v>
      </c>
      <c r="AN2905">
        <f>K2905/W2905</f>
        <v>2.2309616662733505</v>
      </c>
      <c r="AO2905">
        <f>L2905/X2905</f>
        <v>2.2889681172708332</v>
      </c>
      <c r="AP2905">
        <f>IF(OR(Q2905&lt;0, Q2905="NA"), 0, 1)</f>
        <v>1</v>
      </c>
      <c r="AQ2905">
        <f>IF(OR(S2905&lt;0, S2905="NA"), 0, 1)</f>
        <v>1</v>
      </c>
      <c r="AR2905">
        <f>IFERROR(IF((AF2905-AG2905)&gt;0,1,0),0)</f>
        <v>0</v>
      </c>
      <c r="AS2905">
        <f>IFERROR(IF((S2905-Q2905)&gt;0,1,0),0)</f>
        <v>1</v>
      </c>
      <c r="AT2905">
        <f>IFERROR(IF((AH2905-AI2905)&lt;0,1,0),0)</f>
        <v>0</v>
      </c>
      <c r="AU2905">
        <f>IFERROR(IF((AJ2905-AK2905)&gt;0,1,0),0)</f>
        <v>0</v>
      </c>
      <c r="AV2905">
        <f>IFERROR(IF((AL2905-AM2905)&gt;0,1,0),0)</f>
        <v>0</v>
      </c>
      <c r="AW2905">
        <f>IFERROR(IF((AN2905-AO2905)&gt;0,1,0),0)</f>
        <v>0</v>
      </c>
      <c r="AX2905">
        <f>IFERROR(IF((AC2905-AD2905)&lt;0,1,0),0)</f>
        <v>0</v>
      </c>
      <c r="AY2905">
        <f>SUM(AP2905:AX2905)</f>
        <v>3</v>
      </c>
    </row>
    <row r="2906" spans="1:51" x14ac:dyDescent="0.45">
      <c r="A2906" s="1" t="s">
        <v>2000</v>
      </c>
      <c r="B2906" s="2">
        <v>117705748</v>
      </c>
      <c r="C2906" s="3" t="s">
        <v>5335</v>
      </c>
      <c r="D2906" s="5">
        <v>13.6</v>
      </c>
      <c r="E2906" s="5">
        <v>196.87229439999999</v>
      </c>
      <c r="F2906" s="3" t="s">
        <v>4470</v>
      </c>
      <c r="G2906" s="3" t="s">
        <v>4471</v>
      </c>
      <c r="H2906" s="3" t="s">
        <v>4489</v>
      </c>
      <c r="I2906" s="3" t="s">
        <v>4489</v>
      </c>
      <c r="J2906" s="3" t="s">
        <v>4495</v>
      </c>
      <c r="K2906" s="6">
        <v>1568</v>
      </c>
      <c r="L2906" s="6">
        <v>1687</v>
      </c>
      <c r="M2906" s="6">
        <v>-301441</v>
      </c>
      <c r="N2906" s="6">
        <v>-300927</v>
      </c>
      <c r="O2906" s="6">
        <v>-303335</v>
      </c>
      <c r="P2906" s="6">
        <v>-302365</v>
      </c>
      <c r="Q2906" s="6">
        <v>1728230</v>
      </c>
      <c r="R2906" s="6">
        <v>1720305</v>
      </c>
      <c r="S2906" s="6">
        <v>-143208</v>
      </c>
      <c r="T2906" s="6">
        <v>-167172</v>
      </c>
      <c r="U2906" s="6" t="s">
        <v>4474</v>
      </c>
      <c r="V2906" s="6" t="s">
        <v>4474</v>
      </c>
      <c r="W2906" s="6">
        <v>222562</v>
      </c>
      <c r="X2906" s="6">
        <v>258418</v>
      </c>
      <c r="Y2906" s="6">
        <v>207446</v>
      </c>
      <c r="Z2906" s="6">
        <v>242057</v>
      </c>
      <c r="AA2906" s="6">
        <v>44095</v>
      </c>
      <c r="AB2906" s="6">
        <v>39052</v>
      </c>
      <c r="AC2906" s="6">
        <v>14475904</v>
      </c>
      <c r="AD2906" s="6">
        <v>14475904</v>
      </c>
      <c r="AF2906">
        <f>Q2906/W2906</f>
        <v>7.7651620671992525</v>
      </c>
      <c r="AG2906">
        <f>R2906/X2906</f>
        <v>6.6570633624592714</v>
      </c>
      <c r="AH2906" t="e">
        <f>U2906/W2906</f>
        <v>#VALUE!</v>
      </c>
      <c r="AI2906" t="e">
        <f>V2906/X2906</f>
        <v>#VALUE!</v>
      </c>
      <c r="AJ2906">
        <f>Y2906/AA2906</f>
        <v>4.7045243224855424</v>
      </c>
      <c r="AK2906">
        <f>Z2906/AB2906</f>
        <v>6.1983253098432858</v>
      </c>
      <c r="AL2906">
        <f>O2906/K2906</f>
        <v>-193.45344387755102</v>
      </c>
      <c r="AM2906">
        <f>P2906/L2906</f>
        <v>-179.23236514522821</v>
      </c>
      <c r="AN2906">
        <f>K2906/W2906</f>
        <v>7.0452278466225145E-3</v>
      </c>
      <c r="AO2906">
        <f>L2906/X2906</f>
        <v>6.5281830213065649E-3</v>
      </c>
      <c r="AP2906">
        <f>IF(OR(Q2906&lt;0, Q2906="NA"), 0, 1)</f>
        <v>1</v>
      </c>
      <c r="AQ2906">
        <f>IF(OR(S2906&lt;0, S2906="NA"), 0, 1)</f>
        <v>0</v>
      </c>
      <c r="AR2906">
        <f>IFERROR(IF((AF2906-AG2906)&gt;0,1,0),0)</f>
        <v>1</v>
      </c>
      <c r="AS2906">
        <f>IFERROR(IF((S2906-Q2906)&gt;0,1,0),0)</f>
        <v>0</v>
      </c>
      <c r="AT2906">
        <f>IFERROR(IF((AH2906-AI2906)&lt;0,1,0),0)</f>
        <v>0</v>
      </c>
      <c r="AU2906">
        <f>IFERROR(IF((AJ2906-AK2906)&gt;0,1,0),0)</f>
        <v>0</v>
      </c>
      <c r="AV2906">
        <f>IFERROR(IF((AL2906-AM2906)&gt;0,1,0),0)</f>
        <v>0</v>
      </c>
      <c r="AW2906">
        <f>IFERROR(IF((AN2906-AO2906)&gt;0,1,0),0)</f>
        <v>1</v>
      </c>
      <c r="AX2906">
        <f>IFERROR(IF((AC2906-AD2906)&lt;0,1,0),0)</f>
        <v>0</v>
      </c>
      <c r="AY2906">
        <f>SUM(AP2906:AX2906)</f>
        <v>3</v>
      </c>
    </row>
    <row r="2907" spans="1:51" x14ac:dyDescent="0.45">
      <c r="A2907" s="1" t="s">
        <v>2012</v>
      </c>
      <c r="B2907" s="2">
        <v>114260159</v>
      </c>
      <c r="C2907" s="3" t="s">
        <v>5338</v>
      </c>
      <c r="D2907" s="7">
        <v>12.42</v>
      </c>
      <c r="E2907" s="5">
        <v>615.38209866</v>
      </c>
      <c r="F2907" s="3" t="s">
        <v>4480</v>
      </c>
      <c r="G2907" s="3" t="s">
        <v>4491</v>
      </c>
      <c r="H2907" s="3" t="s">
        <v>4492</v>
      </c>
      <c r="I2907" s="3" t="s">
        <v>4493</v>
      </c>
      <c r="J2907" s="3" t="s">
        <v>4995</v>
      </c>
      <c r="K2907" s="6">
        <v>988</v>
      </c>
      <c r="L2907" s="6">
        <v>945</v>
      </c>
      <c r="M2907" s="6" t="s">
        <v>4474</v>
      </c>
      <c r="N2907" s="6" t="s">
        <v>4474</v>
      </c>
      <c r="O2907" s="6">
        <v>-45462</v>
      </c>
      <c r="P2907" s="6">
        <v>-37503</v>
      </c>
      <c r="Q2907" s="6">
        <v>-39514</v>
      </c>
      <c r="R2907" s="6">
        <v>-50788</v>
      </c>
      <c r="S2907" s="6">
        <v>-25987</v>
      </c>
      <c r="T2907" s="6">
        <v>-28480</v>
      </c>
      <c r="U2907" s="6">
        <v>282</v>
      </c>
      <c r="V2907" s="6">
        <v>403</v>
      </c>
      <c r="W2907" s="6">
        <v>55731</v>
      </c>
      <c r="X2907" s="6">
        <v>32392</v>
      </c>
      <c r="Y2907" s="6">
        <v>21215</v>
      </c>
      <c r="Z2907" s="6">
        <v>12221</v>
      </c>
      <c r="AA2907" s="6">
        <v>41601</v>
      </c>
      <c r="AB2907" s="6">
        <v>14632</v>
      </c>
      <c r="AC2907" s="6">
        <v>12445125</v>
      </c>
      <c r="AD2907" s="6">
        <v>12445125</v>
      </c>
      <c r="AF2907">
        <f>Q2907/W2907</f>
        <v>-0.70901293714449765</v>
      </c>
      <c r="AG2907">
        <f>R2907/X2907</f>
        <v>-1.5679180044455421</v>
      </c>
      <c r="AH2907">
        <f>U2907/W2907</f>
        <v>5.0600204554018414E-3</v>
      </c>
      <c r="AI2907">
        <f>V2907/X2907</f>
        <v>1.2441343541615213E-2</v>
      </c>
      <c r="AJ2907">
        <f>Y2907/AA2907</f>
        <v>0.50996370279560588</v>
      </c>
      <c r="AK2907">
        <f>Z2907/AB2907</f>
        <v>0.83522416621104434</v>
      </c>
      <c r="AL2907">
        <f>O2907/K2907</f>
        <v>-46.01417004048583</v>
      </c>
      <c r="AM2907">
        <f>P2907/L2907</f>
        <v>-39.685714285714283</v>
      </c>
      <c r="AN2907">
        <f>K2907/W2907</f>
        <v>1.7728014928854677E-2</v>
      </c>
      <c r="AO2907">
        <f>L2907/X2907</f>
        <v>2.9173870091380588E-2</v>
      </c>
      <c r="AP2907">
        <f>IF(OR(Q2907&lt;0, Q2907="NA"), 0, 1)</f>
        <v>0</v>
      </c>
      <c r="AQ2907">
        <f>IF(OR(S2907&lt;0, S2907="NA"), 0, 1)</f>
        <v>0</v>
      </c>
      <c r="AR2907">
        <f>IFERROR(IF((AF2907-AG2907)&gt;0,1,0),0)</f>
        <v>1</v>
      </c>
      <c r="AS2907">
        <f>IFERROR(IF((S2907-Q2907)&gt;0,1,0),0)</f>
        <v>1</v>
      </c>
      <c r="AT2907">
        <f>IFERROR(IF((AH2907-AI2907)&lt;0,1,0),0)</f>
        <v>1</v>
      </c>
      <c r="AU2907">
        <f>IFERROR(IF((AJ2907-AK2907)&gt;0,1,0),0)</f>
        <v>0</v>
      </c>
      <c r="AV2907">
        <f>IFERROR(IF((AL2907-AM2907)&gt;0,1,0),0)</f>
        <v>0</v>
      </c>
      <c r="AW2907">
        <f>IFERROR(IF((AN2907-AO2907)&gt;0,1,0),0)</f>
        <v>0</v>
      </c>
      <c r="AX2907">
        <f>IFERROR(IF((AC2907-AD2907)&lt;0,1,0),0)</f>
        <v>0</v>
      </c>
      <c r="AY2907">
        <f>SUM(AP2907:AX2907)</f>
        <v>3</v>
      </c>
    </row>
    <row r="2908" spans="1:51" x14ac:dyDescent="0.45">
      <c r="A2908" s="1" t="s">
        <v>2019</v>
      </c>
      <c r="B2908" s="2">
        <v>4099023</v>
      </c>
      <c r="C2908" s="3" t="s">
        <v>5337</v>
      </c>
      <c r="D2908" s="5">
        <v>79.099999999999994</v>
      </c>
      <c r="E2908" s="5">
        <v>2957.0102499</v>
      </c>
      <c r="F2908" s="3" t="s">
        <v>4485</v>
      </c>
      <c r="G2908" s="3" t="s">
        <v>4517</v>
      </c>
      <c r="H2908" s="3" t="s">
        <v>4640</v>
      </c>
      <c r="I2908" s="3" t="s">
        <v>4641</v>
      </c>
      <c r="J2908" s="3" t="s">
        <v>5116</v>
      </c>
      <c r="K2908" s="6">
        <v>6547871</v>
      </c>
      <c r="L2908" s="6">
        <v>6537871</v>
      </c>
      <c r="M2908" s="6">
        <v>184457</v>
      </c>
      <c r="N2908" s="6">
        <v>242457</v>
      </c>
      <c r="O2908" s="6">
        <v>154549</v>
      </c>
      <c r="P2908" s="6">
        <v>212549</v>
      </c>
      <c r="Q2908" s="6">
        <v>119382</v>
      </c>
      <c r="R2908" s="6">
        <v>161382</v>
      </c>
      <c r="S2908" s="6">
        <v>-40512</v>
      </c>
      <c r="T2908" s="6">
        <v>319488</v>
      </c>
      <c r="U2908" s="6">
        <v>369000</v>
      </c>
      <c r="V2908" s="6">
        <v>369000</v>
      </c>
      <c r="W2908" s="6">
        <v>1933000</v>
      </c>
      <c r="X2908" s="6">
        <v>2095000</v>
      </c>
      <c r="Y2908" s="6">
        <v>1433000</v>
      </c>
      <c r="Z2908" s="6">
        <v>1621000</v>
      </c>
      <c r="AA2908" s="6">
        <v>1233000</v>
      </c>
      <c r="AB2908" s="6">
        <v>1383000</v>
      </c>
      <c r="AC2908" s="6">
        <v>37383189</v>
      </c>
      <c r="AD2908" s="6">
        <v>37538464</v>
      </c>
      <c r="AF2908">
        <f>Q2908/W2908</f>
        <v>6.1759958613554058E-2</v>
      </c>
      <c r="AG2908">
        <f>R2908/X2908</f>
        <v>7.7031980906921246E-2</v>
      </c>
      <c r="AH2908">
        <f>U2908/W2908</f>
        <v>0.1908949818934299</v>
      </c>
      <c r="AI2908">
        <f>V2908/X2908</f>
        <v>0.17613365155131264</v>
      </c>
      <c r="AJ2908">
        <f>Y2908/AA2908</f>
        <v>1.1622060016220601</v>
      </c>
      <c r="AK2908">
        <f>Z2908/AB2908</f>
        <v>1.1720896601590745</v>
      </c>
      <c r="AL2908">
        <f>O2908/K2908</f>
        <v>2.3602939031633335E-2</v>
      </c>
      <c r="AM2908">
        <f>P2908/L2908</f>
        <v>3.251043038322414E-2</v>
      </c>
      <c r="AN2908">
        <f>K2908/W2908</f>
        <v>3.3874138644593894</v>
      </c>
      <c r="AO2908">
        <f>L2908/X2908</f>
        <v>3.1207021479713606</v>
      </c>
      <c r="AP2908">
        <f>IF(OR(Q2908&lt;0, Q2908="NA"), 0, 1)</f>
        <v>1</v>
      </c>
      <c r="AQ2908">
        <f>IF(OR(S2908&lt;0, S2908="NA"), 0, 1)</f>
        <v>0</v>
      </c>
      <c r="AR2908">
        <f>IFERROR(IF((AF2908-AG2908)&gt;0,1,0),0)</f>
        <v>0</v>
      </c>
      <c r="AS2908">
        <f>IFERROR(IF((S2908-Q2908)&gt;0,1,0),0)</f>
        <v>0</v>
      </c>
      <c r="AT2908">
        <f>IFERROR(IF((AH2908-AI2908)&lt;0,1,0),0)</f>
        <v>0</v>
      </c>
      <c r="AU2908">
        <f>IFERROR(IF((AJ2908-AK2908)&gt;0,1,0),0)</f>
        <v>0</v>
      </c>
      <c r="AV2908">
        <f>IFERROR(IF((AL2908-AM2908)&gt;0,1,0),0)</f>
        <v>0</v>
      </c>
      <c r="AW2908">
        <f>IFERROR(IF((AN2908-AO2908)&gt;0,1,0),0)</f>
        <v>1</v>
      </c>
      <c r="AX2908">
        <f>IFERROR(IF((AC2908-AD2908)&lt;0,1,0),0)</f>
        <v>1</v>
      </c>
      <c r="AY2908">
        <f>SUM(AP2908:AX2908)</f>
        <v>3</v>
      </c>
    </row>
    <row r="2909" spans="1:51" x14ac:dyDescent="0.45">
      <c r="A2909" s="1" t="s">
        <v>2030</v>
      </c>
      <c r="B2909" s="2">
        <v>100013225</v>
      </c>
      <c r="C2909" s="3" t="s">
        <v>5374</v>
      </c>
      <c r="D2909" s="5">
        <v>11.86</v>
      </c>
      <c r="E2909" s="5">
        <v>84.563187619999994</v>
      </c>
      <c r="F2909" s="3" t="s">
        <v>4480</v>
      </c>
      <c r="G2909" s="3" t="s">
        <v>4491</v>
      </c>
      <c r="H2909" s="3" t="s">
        <v>4492</v>
      </c>
      <c r="I2909" s="3" t="s">
        <v>4493</v>
      </c>
      <c r="J2909" s="3" t="s">
        <v>4494</v>
      </c>
      <c r="K2909" s="6" t="s">
        <v>4474</v>
      </c>
      <c r="L2909" s="6" t="s">
        <v>4474</v>
      </c>
      <c r="M2909" s="6" t="s">
        <v>4474</v>
      </c>
      <c r="N2909" s="6" t="s">
        <v>4474</v>
      </c>
      <c r="O2909" s="6">
        <v>-1910.2919999999999</v>
      </c>
      <c r="P2909" s="6">
        <v>-1764.1489999999999</v>
      </c>
      <c r="Q2909" s="6">
        <v>321.10399999999998</v>
      </c>
      <c r="R2909" s="6">
        <v>689.65099999999995</v>
      </c>
      <c r="S2909" s="6">
        <v>1538.3130000000001</v>
      </c>
      <c r="T2909" s="6">
        <v>2096.6170000000002</v>
      </c>
      <c r="U2909" s="6" t="s">
        <v>4474</v>
      </c>
      <c r="V2909" s="6" t="s">
        <v>4474</v>
      </c>
      <c r="W2909" s="6">
        <v>50345.281999999999</v>
      </c>
      <c r="X2909" s="6">
        <v>49494.760999999999</v>
      </c>
      <c r="Y2909" s="6">
        <v>47.731999999999999</v>
      </c>
      <c r="Z2909" s="6">
        <v>105.93899999999999</v>
      </c>
      <c r="AA2909" s="6">
        <v>6789</v>
      </c>
      <c r="AB2909" s="6">
        <v>5944</v>
      </c>
      <c r="AC2909" s="6">
        <v>7130117</v>
      </c>
      <c r="AD2909" s="6">
        <v>7130117</v>
      </c>
      <c r="AF2909">
        <f>Q2909/W2909</f>
        <v>6.3780355823610246E-3</v>
      </c>
      <c r="AG2909">
        <f>R2909/X2909</f>
        <v>1.3933818167138942E-2</v>
      </c>
      <c r="AH2909" t="e">
        <f>U2909/W2909</f>
        <v>#VALUE!</v>
      </c>
      <c r="AI2909" t="e">
        <f>V2909/X2909</f>
        <v>#VALUE!</v>
      </c>
      <c r="AJ2909">
        <f>Y2909/AA2909</f>
        <v>7.0307850935336577E-3</v>
      </c>
      <c r="AK2909">
        <f>Z2909/AB2909</f>
        <v>1.7822846567967697E-2</v>
      </c>
      <c r="AL2909" t="e">
        <f>O2909/K2909</f>
        <v>#VALUE!</v>
      </c>
      <c r="AM2909" t="e">
        <f>P2909/L2909</f>
        <v>#VALUE!</v>
      </c>
      <c r="AN2909" t="e">
        <f>K2909/W2909</f>
        <v>#VALUE!</v>
      </c>
      <c r="AO2909" t="e">
        <f>L2909/X2909</f>
        <v>#VALUE!</v>
      </c>
      <c r="AP2909">
        <f>IF(OR(Q2909&lt;0, Q2909="NA"), 0, 1)</f>
        <v>1</v>
      </c>
      <c r="AQ2909">
        <f>IF(OR(S2909&lt;0, S2909="NA"), 0, 1)</f>
        <v>1</v>
      </c>
      <c r="AR2909">
        <f>IFERROR(IF((AF2909-AG2909)&gt;0,1,0),0)</f>
        <v>0</v>
      </c>
      <c r="AS2909">
        <f>IFERROR(IF((S2909-Q2909)&gt;0,1,0),0)</f>
        <v>1</v>
      </c>
      <c r="AT2909">
        <f>IFERROR(IF((AH2909-AI2909)&lt;0,1,0),0)</f>
        <v>0</v>
      </c>
      <c r="AU2909">
        <f>IFERROR(IF((AJ2909-AK2909)&gt;0,1,0),0)</f>
        <v>0</v>
      </c>
      <c r="AV2909">
        <f>IFERROR(IF((AL2909-AM2909)&gt;0,1,0),0)</f>
        <v>0</v>
      </c>
      <c r="AW2909">
        <f>IFERROR(IF((AN2909-AO2909)&gt;0,1,0),0)</f>
        <v>0</v>
      </c>
      <c r="AX2909">
        <f>IFERROR(IF((AC2909-AD2909)&lt;0,1,0),0)</f>
        <v>0</v>
      </c>
      <c r="AY2909">
        <f>SUM(AP2909:AX2909)</f>
        <v>3</v>
      </c>
    </row>
    <row r="2910" spans="1:51" x14ac:dyDescent="0.45">
      <c r="A2910" s="1" t="s">
        <v>2031</v>
      </c>
      <c r="B2910" s="2">
        <v>4025746</v>
      </c>
      <c r="C2910" s="3" t="s">
        <v>5335</v>
      </c>
      <c r="D2910" s="5">
        <v>21.86</v>
      </c>
      <c r="E2910" s="5">
        <v>94282.18</v>
      </c>
      <c r="F2910" s="3" t="s">
        <v>4500</v>
      </c>
      <c r="G2910" s="3" t="s">
        <v>4539</v>
      </c>
      <c r="H2910" s="3" t="s">
        <v>4539</v>
      </c>
      <c r="I2910" s="3" t="s">
        <v>4582</v>
      </c>
      <c r="J2910" s="3" t="s">
        <v>5376</v>
      </c>
      <c r="K2910" s="6">
        <v>54247000</v>
      </c>
      <c r="L2910" s="6">
        <v>55121000</v>
      </c>
      <c r="M2910" s="6">
        <v>10439000</v>
      </c>
      <c r="N2910" s="6">
        <v>10589000</v>
      </c>
      <c r="O2910" s="6">
        <v>-806000</v>
      </c>
      <c r="P2910" s="6">
        <v>509000</v>
      </c>
      <c r="Q2910" s="6">
        <v>-16420000</v>
      </c>
      <c r="R2910" s="6">
        <v>879000</v>
      </c>
      <c r="S2910" s="6">
        <v>9747000</v>
      </c>
      <c r="T2910" s="6">
        <v>11517000</v>
      </c>
      <c r="U2910" s="6">
        <v>46471000</v>
      </c>
      <c r="V2910" s="6">
        <v>48334000</v>
      </c>
      <c r="W2910" s="6">
        <v>193542000</v>
      </c>
      <c r="X2910" s="6">
        <v>206205000</v>
      </c>
      <c r="Y2910" s="6">
        <v>46137000</v>
      </c>
      <c r="Z2910" s="6">
        <v>50829000</v>
      </c>
      <c r="AA2910" s="6">
        <v>35159000</v>
      </c>
      <c r="AB2910" s="6">
        <v>32027000</v>
      </c>
      <c r="AC2910" s="6">
        <v>4309000000</v>
      </c>
      <c r="AD2910" s="6">
        <v>4276000000</v>
      </c>
      <c r="AF2910">
        <f>Q2910/W2910</f>
        <v>-8.4839466369056843E-2</v>
      </c>
      <c r="AG2910">
        <f>R2910/X2910</f>
        <v>4.2627482359787593E-3</v>
      </c>
      <c r="AH2910">
        <f>U2910/W2910</f>
        <v>0.24010809023364438</v>
      </c>
      <c r="AI2910">
        <f>V2910/X2910</f>
        <v>0.23439780800659538</v>
      </c>
      <c r="AJ2910">
        <f>Y2910/AA2910</f>
        <v>1.3122386871071419</v>
      </c>
      <c r="AK2910">
        <f>Z2910/AB2910</f>
        <v>1.5870671620819934</v>
      </c>
      <c r="AL2910">
        <f>O2910/K2910</f>
        <v>-1.4857964495732482E-2</v>
      </c>
      <c r="AM2910">
        <f>P2910/L2910</f>
        <v>9.2342301482193721E-3</v>
      </c>
      <c r="AN2910">
        <f>K2910/W2910</f>
        <v>0.28028541608539748</v>
      </c>
      <c r="AO2910">
        <f>L2910/X2910</f>
        <v>0.26731165587643363</v>
      </c>
      <c r="AP2910">
        <f>IF(OR(Q2910&lt;0, Q2910="NA"), 0, 1)</f>
        <v>0</v>
      </c>
      <c r="AQ2910">
        <f>IF(OR(S2910&lt;0, S2910="NA"), 0, 1)</f>
        <v>1</v>
      </c>
      <c r="AR2910">
        <f>IFERROR(IF((AF2910-AG2910)&gt;0,1,0),0)</f>
        <v>0</v>
      </c>
      <c r="AS2910">
        <f>IFERROR(IF((S2910-Q2910)&gt;0,1,0),0)</f>
        <v>1</v>
      </c>
      <c r="AT2910">
        <f>IFERROR(IF((AH2910-AI2910)&lt;0,1,0),0)</f>
        <v>0</v>
      </c>
      <c r="AU2910">
        <f>IFERROR(IF((AJ2910-AK2910)&gt;0,1,0),0)</f>
        <v>0</v>
      </c>
      <c r="AV2910">
        <f>IFERROR(IF((AL2910-AM2910)&gt;0,1,0),0)</f>
        <v>0</v>
      </c>
      <c r="AW2910">
        <f>IFERROR(IF((AN2910-AO2910)&gt;0,1,0),0)</f>
        <v>1</v>
      </c>
      <c r="AX2910">
        <f>IFERROR(IF((AC2910-AD2910)&lt;0,1,0),0)</f>
        <v>0</v>
      </c>
      <c r="AY2910">
        <f>SUM(AP2910:AX2910)</f>
        <v>3</v>
      </c>
    </row>
    <row r="2911" spans="1:51" x14ac:dyDescent="0.45">
      <c r="A2911" s="1" t="s">
        <v>2034</v>
      </c>
      <c r="B2911" s="2">
        <v>4153870</v>
      </c>
      <c r="C2911" s="3" t="s">
        <v>5335</v>
      </c>
      <c r="D2911" s="5">
        <v>209.78</v>
      </c>
      <c r="E2911" s="5">
        <v>22840.65319262</v>
      </c>
      <c r="F2911" s="3" t="s">
        <v>4480</v>
      </c>
      <c r="G2911" s="3" t="s">
        <v>4491</v>
      </c>
      <c r="H2911" s="3" t="s">
        <v>4492</v>
      </c>
      <c r="I2911" s="3" t="s">
        <v>4836</v>
      </c>
      <c r="J2911" s="3" t="s">
        <v>4732</v>
      </c>
      <c r="K2911" s="6">
        <v>5185000</v>
      </c>
      <c r="L2911" s="6">
        <v>4937000</v>
      </c>
      <c r="M2911" s="6" t="s">
        <v>4474</v>
      </c>
      <c r="N2911" s="6">
        <v>7669000</v>
      </c>
      <c r="O2911" s="6">
        <v>7886000</v>
      </c>
      <c r="P2911" s="6">
        <v>7571000</v>
      </c>
      <c r="Q2911" s="6">
        <v>3407000</v>
      </c>
      <c r="R2911" s="6">
        <v>3177000</v>
      </c>
      <c r="S2911" s="6" t="s">
        <v>4474</v>
      </c>
      <c r="T2911" s="6">
        <v>9255000</v>
      </c>
      <c r="U2911" s="6" t="s">
        <v>4474</v>
      </c>
      <c r="V2911" s="6" t="s">
        <v>4474</v>
      </c>
      <c r="W2911" s="6">
        <v>150518000</v>
      </c>
      <c r="X2911" s="6">
        <v>148526000</v>
      </c>
      <c r="Y2911" s="6" t="s">
        <v>4474</v>
      </c>
      <c r="Z2911" s="6" t="s">
        <v>4474</v>
      </c>
      <c r="AA2911" s="6" t="s">
        <v>4474</v>
      </c>
      <c r="AB2911" s="6" t="s">
        <v>4474</v>
      </c>
      <c r="AC2911" s="6" t="s">
        <v>4474</v>
      </c>
      <c r="AD2911" s="6">
        <v>108867297</v>
      </c>
      <c r="AF2911">
        <f>Q2911/W2911</f>
        <v>2.2635166558152512E-2</v>
      </c>
      <c r="AG2911">
        <f>R2911/X2911</f>
        <v>2.139019430941384E-2</v>
      </c>
      <c r="AH2911" t="e">
        <f>U2911/W2911</f>
        <v>#VALUE!</v>
      </c>
      <c r="AI2911" t="e">
        <f>V2911/X2911</f>
        <v>#VALUE!</v>
      </c>
      <c r="AJ2911" t="e">
        <f>Y2911/AA2911</f>
        <v>#VALUE!</v>
      </c>
      <c r="AK2911" t="e">
        <f>Z2911/AB2911</f>
        <v>#VALUE!</v>
      </c>
      <c r="AL2911">
        <f>O2911/K2911</f>
        <v>1.5209257473481195</v>
      </c>
      <c r="AM2911">
        <f>P2911/L2911</f>
        <v>1.5335223820133685</v>
      </c>
      <c r="AN2911">
        <f>K2911/W2911</f>
        <v>3.4447707250960018E-2</v>
      </c>
      <c r="AO2911">
        <f>L2911/X2911</f>
        <v>3.3239971452809609E-2</v>
      </c>
      <c r="AP2911">
        <f>IF(OR(Q2911&lt;0, Q2911="NA"), 0, 1)</f>
        <v>1</v>
      </c>
      <c r="AQ2911">
        <f>IF(OR(S2911&lt;0, S2911="NA"), 0, 1)</f>
        <v>0</v>
      </c>
      <c r="AR2911">
        <f>IFERROR(IF((AF2911-AG2911)&gt;0,1,0),0)</f>
        <v>1</v>
      </c>
      <c r="AS2911">
        <f>IFERROR(IF((S2911-Q2911)&gt;0,1,0),0)</f>
        <v>0</v>
      </c>
      <c r="AT2911">
        <f>IFERROR(IF((AH2911-AI2911)&lt;0,1,0),0)</f>
        <v>0</v>
      </c>
      <c r="AU2911">
        <f>IFERROR(IF((AJ2911-AK2911)&gt;0,1,0),0)</f>
        <v>0</v>
      </c>
      <c r="AV2911">
        <f>IFERROR(IF((AL2911-AM2911)&gt;0,1,0),0)</f>
        <v>0</v>
      </c>
      <c r="AW2911">
        <f>IFERROR(IF((AN2911-AO2911)&gt;0,1,0),0)</f>
        <v>1</v>
      </c>
      <c r="AX2911">
        <f>IFERROR(IF((AC2911-AD2911)&lt;0,1,0),0)</f>
        <v>0</v>
      </c>
      <c r="AY2911">
        <f>SUM(AP2911:AX2911)</f>
        <v>3</v>
      </c>
    </row>
    <row r="2912" spans="1:51" x14ac:dyDescent="0.45">
      <c r="A2912" s="1" t="s">
        <v>2047</v>
      </c>
      <c r="B2912" s="2">
        <v>4811582</v>
      </c>
      <c r="C2912" s="3" t="s">
        <v>5335</v>
      </c>
      <c r="D2912" s="5">
        <v>127.15</v>
      </c>
      <c r="E2912" s="5">
        <v>13508.89192245</v>
      </c>
      <c r="F2912" s="3" t="s">
        <v>4470</v>
      </c>
      <c r="G2912" s="3" t="s">
        <v>4471</v>
      </c>
      <c r="H2912" s="3" t="s">
        <v>4673</v>
      </c>
      <c r="I2912" s="3" t="s">
        <v>4673</v>
      </c>
      <c r="J2912" s="3" t="s">
        <v>4544</v>
      </c>
      <c r="K2912" s="6">
        <v>613728</v>
      </c>
      <c r="L2912" s="6">
        <v>564526</v>
      </c>
      <c r="M2912" s="6">
        <v>-121086</v>
      </c>
      <c r="N2912" s="6">
        <v>-111953</v>
      </c>
      <c r="O2912" s="6">
        <v>-121621</v>
      </c>
      <c r="P2912" s="6">
        <v>-112485</v>
      </c>
      <c r="Q2912" s="6">
        <v>-86370</v>
      </c>
      <c r="R2912" s="6">
        <v>-84304</v>
      </c>
      <c r="S2912" s="6">
        <v>-62160</v>
      </c>
      <c r="T2912" s="6">
        <v>-60905</v>
      </c>
      <c r="U2912" s="6" t="s">
        <v>4474</v>
      </c>
      <c r="V2912" s="6" t="s">
        <v>4474</v>
      </c>
      <c r="W2912" s="6">
        <v>1324445</v>
      </c>
      <c r="X2912" s="6">
        <v>1320504</v>
      </c>
      <c r="Y2912" s="6">
        <v>1271731</v>
      </c>
      <c r="Z2912" s="6">
        <v>1264251</v>
      </c>
      <c r="AA2912" s="6">
        <v>166113</v>
      </c>
      <c r="AB2912" s="6">
        <v>161775</v>
      </c>
      <c r="AC2912" s="6">
        <v>105998786</v>
      </c>
      <c r="AD2912" s="6">
        <v>105624902</v>
      </c>
      <c r="AF2912">
        <f>Q2912/W2912</f>
        <v>-6.5212220968028117E-2</v>
      </c>
      <c r="AG2912">
        <f>R2912/X2912</f>
        <v>-6.3842290519377454E-2</v>
      </c>
      <c r="AH2912" t="e">
        <f>U2912/W2912</f>
        <v>#VALUE!</v>
      </c>
      <c r="AI2912" t="e">
        <f>V2912/X2912</f>
        <v>#VALUE!</v>
      </c>
      <c r="AJ2912">
        <f>Y2912/AA2912</f>
        <v>7.6558186294871566</v>
      </c>
      <c r="AK2912">
        <f>Z2912/AB2912</f>
        <v>7.8148725081131198</v>
      </c>
      <c r="AL2912">
        <f>O2912/K2912</f>
        <v>-0.19816759215808957</v>
      </c>
      <c r="AM2912">
        <f>P2912/L2912</f>
        <v>-0.1992556587296245</v>
      </c>
      <c r="AN2912">
        <f>K2912/W2912</f>
        <v>0.46338504052640916</v>
      </c>
      <c r="AO2912">
        <f>L2912/X2912</f>
        <v>0.42750798180088817</v>
      </c>
      <c r="AP2912">
        <f>IF(OR(Q2912&lt;0, Q2912="NA"), 0, 1)</f>
        <v>0</v>
      </c>
      <c r="AQ2912">
        <f>IF(OR(S2912&lt;0, S2912="NA"), 0, 1)</f>
        <v>0</v>
      </c>
      <c r="AR2912">
        <f>IFERROR(IF((AF2912-AG2912)&gt;0,1,0),0)</f>
        <v>0</v>
      </c>
      <c r="AS2912">
        <f>IFERROR(IF((S2912-Q2912)&gt;0,1,0),0)</f>
        <v>1</v>
      </c>
      <c r="AT2912">
        <f>IFERROR(IF((AH2912-AI2912)&lt;0,1,0),0)</f>
        <v>0</v>
      </c>
      <c r="AU2912">
        <f>IFERROR(IF((AJ2912-AK2912)&gt;0,1,0),0)</f>
        <v>0</v>
      </c>
      <c r="AV2912">
        <f>IFERROR(IF((AL2912-AM2912)&gt;0,1,0),0)</f>
        <v>1</v>
      </c>
      <c r="AW2912">
        <f>IFERROR(IF((AN2912-AO2912)&gt;0,1,0),0)</f>
        <v>1</v>
      </c>
      <c r="AX2912">
        <f>IFERROR(IF((AC2912-AD2912)&lt;0,1,0),0)</f>
        <v>0</v>
      </c>
      <c r="AY2912">
        <f>SUM(AP2912:AX2912)</f>
        <v>3</v>
      </c>
    </row>
    <row r="2913" spans="1:51" x14ac:dyDescent="0.45">
      <c r="A2913" s="1" t="s">
        <v>2050</v>
      </c>
      <c r="B2913" s="2">
        <v>28587405</v>
      </c>
      <c r="C2913" s="3" t="s">
        <v>5338</v>
      </c>
      <c r="D2913" s="5">
        <v>22.45</v>
      </c>
      <c r="E2913" s="5">
        <v>2050.44365285</v>
      </c>
      <c r="F2913" s="3" t="s">
        <v>4485</v>
      </c>
      <c r="G2913" s="3" t="s">
        <v>4486</v>
      </c>
      <c r="H2913" s="3" t="s">
        <v>4505</v>
      </c>
      <c r="I2913" s="3" t="s">
        <v>4505</v>
      </c>
      <c r="J2913" s="3" t="s">
        <v>5094</v>
      </c>
      <c r="K2913" s="6">
        <v>203899</v>
      </c>
      <c r="L2913" s="6">
        <v>158152</v>
      </c>
      <c r="M2913" s="6">
        <v>-38849</v>
      </c>
      <c r="N2913" s="6">
        <v>-54326</v>
      </c>
      <c r="O2913" s="6">
        <v>-40600</v>
      </c>
      <c r="P2913" s="6">
        <v>-55924</v>
      </c>
      <c r="Q2913" s="6">
        <v>-173928</v>
      </c>
      <c r="R2913" s="6">
        <v>-79206</v>
      </c>
      <c r="S2913" s="6">
        <v>-77968</v>
      </c>
      <c r="T2913" s="6">
        <v>-67207</v>
      </c>
      <c r="U2913" s="6" t="s">
        <v>4474</v>
      </c>
      <c r="V2913" s="6" t="s">
        <v>4474</v>
      </c>
      <c r="W2913" s="6">
        <v>224798</v>
      </c>
      <c r="X2913" s="6">
        <v>140121</v>
      </c>
      <c r="Y2913" s="6">
        <v>168267</v>
      </c>
      <c r="Z2913" s="6">
        <v>83111</v>
      </c>
      <c r="AA2913" s="6">
        <v>95314</v>
      </c>
      <c r="AB2913" s="6">
        <v>85010</v>
      </c>
      <c r="AC2913" s="6">
        <v>80101656</v>
      </c>
      <c r="AD2913" s="6">
        <v>61219364</v>
      </c>
      <c r="AF2913">
        <f>Q2913/W2913</f>
        <v>-0.77370795113835533</v>
      </c>
      <c r="AG2913">
        <f>R2913/X2913</f>
        <v>-0.56526858929068446</v>
      </c>
      <c r="AH2913" t="e">
        <f>U2913/W2913</f>
        <v>#VALUE!</v>
      </c>
      <c r="AI2913" t="e">
        <f>V2913/X2913</f>
        <v>#VALUE!</v>
      </c>
      <c r="AJ2913">
        <f>Y2913/AA2913</f>
        <v>1.765396479006232</v>
      </c>
      <c r="AK2913">
        <f>Z2913/AB2913</f>
        <v>0.97766145159393014</v>
      </c>
      <c r="AL2913">
        <f>O2913/K2913</f>
        <v>-0.19911819086900867</v>
      </c>
      <c r="AM2913">
        <f>P2913/L2913</f>
        <v>-0.35360918609944864</v>
      </c>
      <c r="AN2913">
        <f>K2913/W2913</f>
        <v>0.90703209103283833</v>
      </c>
      <c r="AO2913">
        <f>L2913/X2913</f>
        <v>1.1286816394401982</v>
      </c>
      <c r="AP2913">
        <f>IF(OR(Q2913&lt;0, Q2913="NA"), 0, 1)</f>
        <v>0</v>
      </c>
      <c r="AQ2913">
        <f>IF(OR(S2913&lt;0, S2913="NA"), 0, 1)</f>
        <v>0</v>
      </c>
      <c r="AR2913">
        <f>IFERROR(IF((AF2913-AG2913)&gt;0,1,0),0)</f>
        <v>0</v>
      </c>
      <c r="AS2913">
        <f>IFERROR(IF((S2913-Q2913)&gt;0,1,0),0)</f>
        <v>1</v>
      </c>
      <c r="AT2913">
        <f>IFERROR(IF((AH2913-AI2913)&lt;0,1,0),0)</f>
        <v>0</v>
      </c>
      <c r="AU2913">
        <f>IFERROR(IF((AJ2913-AK2913)&gt;0,1,0),0)</f>
        <v>1</v>
      </c>
      <c r="AV2913">
        <f>IFERROR(IF((AL2913-AM2913)&gt;0,1,0),0)</f>
        <v>1</v>
      </c>
      <c r="AW2913">
        <f>IFERROR(IF((AN2913-AO2913)&gt;0,1,0),0)</f>
        <v>0</v>
      </c>
      <c r="AX2913">
        <f>IFERROR(IF((AC2913-AD2913)&lt;0,1,0),0)</f>
        <v>0</v>
      </c>
      <c r="AY2913">
        <f>SUM(AP2913:AX2913)</f>
        <v>3</v>
      </c>
    </row>
    <row r="2914" spans="1:51" x14ac:dyDescent="0.45">
      <c r="A2914" s="1" t="s">
        <v>2065</v>
      </c>
      <c r="B2914" s="2">
        <v>5721529</v>
      </c>
      <c r="C2914" s="3" t="s">
        <v>5337</v>
      </c>
      <c r="D2914" s="7">
        <v>10.84</v>
      </c>
      <c r="E2914" s="5">
        <v>519.13329099999999</v>
      </c>
      <c r="F2914" s="3" t="s">
        <v>4480</v>
      </c>
      <c r="G2914" s="3" t="s">
        <v>4491</v>
      </c>
      <c r="H2914" s="3" t="s">
        <v>4492</v>
      </c>
      <c r="I2914" s="3" t="s">
        <v>4493</v>
      </c>
      <c r="J2914" s="3"/>
      <c r="K2914" s="6">
        <v>38288.673000000003</v>
      </c>
      <c r="L2914" s="6">
        <v>38556.281999999999</v>
      </c>
      <c r="M2914" s="6" t="s">
        <v>4474</v>
      </c>
      <c r="N2914" s="6" t="s">
        <v>4474</v>
      </c>
      <c r="O2914" s="6">
        <v>32968.928</v>
      </c>
      <c r="P2914" s="6">
        <v>33348.557999999997</v>
      </c>
      <c r="Q2914" s="6">
        <v>50688.262999999999</v>
      </c>
      <c r="R2914" s="6">
        <v>47360.461000000003</v>
      </c>
      <c r="S2914" s="6">
        <v>41102.148000000001</v>
      </c>
      <c r="T2914" s="6">
        <v>44171.74</v>
      </c>
      <c r="U2914" s="6">
        <v>319431.94300000003</v>
      </c>
      <c r="V2914" s="6">
        <v>319431.94300000003</v>
      </c>
      <c r="W2914" s="6">
        <v>883597.52099999995</v>
      </c>
      <c r="X2914" s="6">
        <v>883597.52099999995</v>
      </c>
      <c r="Y2914" s="8">
        <v>9721.09</v>
      </c>
      <c r="Z2914" s="8">
        <v>9721.09</v>
      </c>
      <c r="AA2914" s="6">
        <v>20409</v>
      </c>
      <c r="AB2914" s="6">
        <v>20409</v>
      </c>
      <c r="AC2914" s="6">
        <v>47890525</v>
      </c>
      <c r="AD2914" s="6">
        <v>47890525</v>
      </c>
      <c r="AF2914">
        <f>Q2914/W2914</f>
        <v>5.7365782265475597E-2</v>
      </c>
      <c r="AG2914">
        <f>R2914/X2914</f>
        <v>5.3599585642114998E-2</v>
      </c>
      <c r="AH2914">
        <f>U2914/W2914</f>
        <v>0.36151294611882467</v>
      </c>
      <c r="AI2914">
        <f>V2914/X2914</f>
        <v>0.36151294611882467</v>
      </c>
      <c r="AJ2914">
        <f>Y2914/AA2914</f>
        <v>0.47631388113087364</v>
      </c>
      <c r="AK2914">
        <f>Z2914/AB2914</f>
        <v>0.47631388113087364</v>
      </c>
      <c r="AL2914">
        <f>O2914/K2914</f>
        <v>0.86106217366164661</v>
      </c>
      <c r="AM2914">
        <f>P2914/L2914</f>
        <v>0.86493189358870226</v>
      </c>
      <c r="AN2914">
        <f>K2914/W2914</f>
        <v>4.3332707584633437E-2</v>
      </c>
      <c r="AO2914">
        <f>L2914/X2914</f>
        <v>4.3635570589157416E-2</v>
      </c>
      <c r="AP2914">
        <f>IF(OR(Q2914&lt;0, Q2914="NA"), 0, 1)</f>
        <v>1</v>
      </c>
      <c r="AQ2914">
        <f>IF(OR(S2914&lt;0, S2914="NA"), 0, 1)</f>
        <v>1</v>
      </c>
      <c r="AR2914">
        <f>IFERROR(IF((AF2914-AG2914)&gt;0,1,0),0)</f>
        <v>1</v>
      </c>
      <c r="AS2914">
        <f>IFERROR(IF((S2914-Q2914)&gt;0,1,0),0)</f>
        <v>0</v>
      </c>
      <c r="AT2914">
        <f>IFERROR(IF((AH2914-AI2914)&lt;0,1,0),0)</f>
        <v>0</v>
      </c>
      <c r="AU2914">
        <f>IFERROR(IF((AJ2914-AK2914)&gt;0,1,0),0)</f>
        <v>0</v>
      </c>
      <c r="AV2914">
        <f>IFERROR(IF((AL2914-AM2914)&gt;0,1,0),0)</f>
        <v>0</v>
      </c>
      <c r="AW2914">
        <f>IFERROR(IF((AN2914-AO2914)&gt;0,1,0),0)</f>
        <v>0</v>
      </c>
      <c r="AX2914">
        <f>IFERROR(IF((AC2914-AD2914)&lt;0,1,0),0)</f>
        <v>0</v>
      </c>
      <c r="AY2914">
        <f>SUM(AP2914:AX2914)</f>
        <v>3</v>
      </c>
    </row>
    <row r="2915" spans="1:51" x14ac:dyDescent="0.45">
      <c r="A2915" s="1" t="s">
        <v>2076</v>
      </c>
      <c r="B2915" s="2">
        <v>5724664</v>
      </c>
      <c r="C2915" s="3" t="s">
        <v>5338</v>
      </c>
      <c r="D2915" s="5">
        <v>40.409999999999997</v>
      </c>
      <c r="E2915" s="5">
        <v>43.642800000000001</v>
      </c>
      <c r="F2915" s="3" t="s">
        <v>4480</v>
      </c>
      <c r="G2915" s="3" t="s">
        <v>4491</v>
      </c>
      <c r="H2915" s="3" t="s">
        <v>4492</v>
      </c>
      <c r="I2915" s="3" t="s">
        <v>4493</v>
      </c>
      <c r="J2915" s="3"/>
      <c r="K2915" s="6">
        <v>1227.2049999999999</v>
      </c>
      <c r="L2915" s="6">
        <v>1191.519</v>
      </c>
      <c r="M2915" s="6" t="s">
        <v>4474</v>
      </c>
      <c r="N2915" s="6" t="s">
        <v>4474</v>
      </c>
      <c r="O2915" s="6">
        <v>944.11800000000005</v>
      </c>
      <c r="P2915" s="6">
        <v>927.42100000000005</v>
      </c>
      <c r="Q2915" s="6">
        <v>14034.745999999999</v>
      </c>
      <c r="R2915" s="6">
        <v>7616.81</v>
      </c>
      <c r="S2915" s="6" t="s">
        <v>4474</v>
      </c>
      <c r="T2915" s="6" t="s">
        <v>4474</v>
      </c>
      <c r="U2915" s="6" t="s">
        <v>4474</v>
      </c>
      <c r="V2915" s="6" t="s">
        <v>4474</v>
      </c>
      <c r="W2915" s="6">
        <v>60560.531999999999</v>
      </c>
      <c r="X2915" s="6">
        <v>60560.531999999999</v>
      </c>
      <c r="Y2915" s="6">
        <v>7220.2359999999999</v>
      </c>
      <c r="Z2915" s="6">
        <v>7220.2359999999999</v>
      </c>
      <c r="AA2915" s="6">
        <v>7167</v>
      </c>
      <c r="AB2915" s="6">
        <v>7167</v>
      </c>
      <c r="AC2915" s="6">
        <v>1340000</v>
      </c>
      <c r="AD2915" s="6">
        <v>1340000</v>
      </c>
      <c r="AF2915">
        <f>Q2915/W2915</f>
        <v>0.2317474027473867</v>
      </c>
      <c r="AG2915">
        <f>R2915/X2915</f>
        <v>0.12577184757888191</v>
      </c>
      <c r="AH2915" t="e">
        <f>U2915/W2915</f>
        <v>#VALUE!</v>
      </c>
      <c r="AI2915" t="e">
        <f>V2915/X2915</f>
        <v>#VALUE!</v>
      </c>
      <c r="AJ2915">
        <f>Y2915/AA2915</f>
        <v>1.0074279335844845</v>
      </c>
      <c r="AK2915">
        <f>Z2915/AB2915</f>
        <v>1.0074279335844845</v>
      </c>
      <c r="AL2915">
        <f>O2915/K2915</f>
        <v>0.76932378860907513</v>
      </c>
      <c r="AM2915">
        <f>P2915/L2915</f>
        <v>0.7783518349266777</v>
      </c>
      <c r="AN2915">
        <f>K2915/W2915</f>
        <v>2.0264105341743034E-2</v>
      </c>
      <c r="AO2915">
        <f>L2915/X2915</f>
        <v>1.9674843675415533E-2</v>
      </c>
      <c r="AP2915">
        <f>IF(OR(Q2915&lt;0, Q2915="NA"), 0, 1)</f>
        <v>1</v>
      </c>
      <c r="AQ2915">
        <f>IF(OR(S2915&lt;0, S2915="NA"), 0, 1)</f>
        <v>0</v>
      </c>
      <c r="AR2915">
        <f>IFERROR(IF((AF2915-AG2915)&gt;0,1,0),0)</f>
        <v>1</v>
      </c>
      <c r="AS2915">
        <f>IFERROR(IF((S2915-Q2915)&gt;0,1,0),0)</f>
        <v>0</v>
      </c>
      <c r="AT2915">
        <f>IFERROR(IF((AH2915-AI2915)&lt;0,1,0),0)</f>
        <v>0</v>
      </c>
      <c r="AU2915">
        <f>IFERROR(IF((AJ2915-AK2915)&gt;0,1,0),0)</f>
        <v>0</v>
      </c>
      <c r="AV2915">
        <f>IFERROR(IF((AL2915-AM2915)&gt;0,1,0),0)</f>
        <v>0</v>
      </c>
      <c r="AW2915">
        <f>IFERROR(IF((AN2915-AO2915)&gt;0,1,0),0)</f>
        <v>1</v>
      </c>
      <c r="AX2915">
        <f>IFERROR(IF((AC2915-AD2915)&lt;0,1,0),0)</f>
        <v>0</v>
      </c>
      <c r="AY2915">
        <f>SUM(AP2915:AX2915)</f>
        <v>3</v>
      </c>
    </row>
    <row r="2916" spans="1:51" x14ac:dyDescent="0.45">
      <c r="A2916" s="1" t="s">
        <v>2149</v>
      </c>
      <c r="B2916" s="2">
        <v>5721743</v>
      </c>
      <c r="C2916" s="3" t="s">
        <v>5337</v>
      </c>
      <c r="D2916" s="5">
        <v>12.02</v>
      </c>
      <c r="E2916" s="5">
        <v>565.76263677999998</v>
      </c>
      <c r="F2916" s="3" t="s">
        <v>4480</v>
      </c>
      <c r="G2916" s="3" t="s">
        <v>4491</v>
      </c>
      <c r="H2916" s="3" t="s">
        <v>4492</v>
      </c>
      <c r="I2916" s="3" t="s">
        <v>4493</v>
      </c>
      <c r="J2916" s="3"/>
      <c r="K2916" s="6">
        <v>44288.949000000001</v>
      </c>
      <c r="L2916" s="6">
        <v>44442.500999999997</v>
      </c>
      <c r="M2916" s="6" t="s">
        <v>4474</v>
      </c>
      <c r="N2916" s="6" t="s">
        <v>4474</v>
      </c>
      <c r="O2916" s="6">
        <v>38581.815999999999</v>
      </c>
      <c r="P2916" s="6">
        <v>38806.78</v>
      </c>
      <c r="Q2916" s="6">
        <v>54920.800999999999</v>
      </c>
      <c r="R2916" s="6">
        <v>50622.713000000003</v>
      </c>
      <c r="S2916" s="6">
        <v>49723.642999999996</v>
      </c>
      <c r="T2916" s="6">
        <v>57831.718000000001</v>
      </c>
      <c r="U2916" s="6">
        <v>291608.72600000002</v>
      </c>
      <c r="V2916" s="6">
        <v>291608.72600000002</v>
      </c>
      <c r="W2916" s="6">
        <v>947304.63199999998</v>
      </c>
      <c r="X2916" s="6">
        <v>947304.63199999998</v>
      </c>
      <c r="Y2916" s="6">
        <v>8309.3780000000006</v>
      </c>
      <c r="Z2916" s="6">
        <v>8309.3780000000006</v>
      </c>
      <c r="AA2916" s="6">
        <v>18336</v>
      </c>
      <c r="AB2916" s="6">
        <v>18336</v>
      </c>
      <c r="AC2916" s="6">
        <v>47068439</v>
      </c>
      <c r="AD2916" s="6">
        <v>47068439</v>
      </c>
      <c r="AF2916">
        <f>Q2916/W2916</f>
        <v>5.7975860293270474E-2</v>
      </c>
      <c r="AG2916">
        <f>R2916/X2916</f>
        <v>5.3438684125425032E-2</v>
      </c>
      <c r="AH2916">
        <f>U2916/W2916</f>
        <v>0.3078299378567802</v>
      </c>
      <c r="AI2916">
        <f>V2916/X2916</f>
        <v>0.3078299378567802</v>
      </c>
      <c r="AJ2916">
        <f>Y2916/AA2916</f>
        <v>0.45317288394415361</v>
      </c>
      <c r="AK2916">
        <f>Z2916/AB2916</f>
        <v>0.45317288394415361</v>
      </c>
      <c r="AL2916">
        <f>O2916/K2916</f>
        <v>0.8711386671198722</v>
      </c>
      <c r="AM2916">
        <f>P2916/L2916</f>
        <v>0.87319073244775314</v>
      </c>
      <c r="AN2916">
        <f>K2916/W2916</f>
        <v>4.67525941538941E-2</v>
      </c>
      <c r="AO2916">
        <f>L2916/X2916</f>
        <v>4.6914687734789837E-2</v>
      </c>
      <c r="AP2916">
        <f>IF(OR(Q2916&lt;0, Q2916="NA"), 0, 1)</f>
        <v>1</v>
      </c>
      <c r="AQ2916">
        <f>IF(OR(S2916&lt;0, S2916="NA"), 0, 1)</f>
        <v>1</v>
      </c>
      <c r="AR2916">
        <f>IFERROR(IF((AF2916-AG2916)&gt;0,1,0),0)</f>
        <v>1</v>
      </c>
      <c r="AS2916">
        <f>IFERROR(IF((S2916-Q2916)&gt;0,1,0),0)</f>
        <v>0</v>
      </c>
      <c r="AT2916">
        <f>IFERROR(IF((AH2916-AI2916)&lt;0,1,0),0)</f>
        <v>0</v>
      </c>
      <c r="AU2916">
        <f>IFERROR(IF((AJ2916-AK2916)&gt;0,1,0),0)</f>
        <v>0</v>
      </c>
      <c r="AV2916">
        <f>IFERROR(IF((AL2916-AM2916)&gt;0,1,0),0)</f>
        <v>0</v>
      </c>
      <c r="AW2916">
        <f>IFERROR(IF((AN2916-AO2916)&gt;0,1,0),0)</f>
        <v>0</v>
      </c>
      <c r="AX2916">
        <f>IFERROR(IF((AC2916-AD2916)&lt;0,1,0),0)</f>
        <v>0</v>
      </c>
      <c r="AY2916">
        <f>SUM(AP2916:AX2916)</f>
        <v>3</v>
      </c>
    </row>
    <row r="2917" spans="1:51" x14ac:dyDescent="0.45">
      <c r="A2917" s="1" t="s">
        <v>2151</v>
      </c>
      <c r="B2917" s="2">
        <v>28873779</v>
      </c>
      <c r="C2917" s="3" t="s">
        <v>5338</v>
      </c>
      <c r="D2917" s="5">
        <v>11.85</v>
      </c>
      <c r="E2917" s="5">
        <v>94.138651499999995</v>
      </c>
      <c r="F2917" s="3" t="s">
        <v>4480</v>
      </c>
      <c r="G2917" s="3" t="s">
        <v>4491</v>
      </c>
      <c r="H2917" s="3" t="s">
        <v>4492</v>
      </c>
      <c r="I2917" s="3" t="s">
        <v>4493</v>
      </c>
      <c r="J2917" s="3" t="s">
        <v>4494</v>
      </c>
      <c r="K2917" s="6" t="s">
        <v>4474</v>
      </c>
      <c r="L2917" s="6" t="s">
        <v>4474</v>
      </c>
      <c r="M2917" s="6" t="s">
        <v>4474</v>
      </c>
      <c r="N2917" s="6" t="s">
        <v>4474</v>
      </c>
      <c r="O2917" s="6">
        <v>-1594.874</v>
      </c>
      <c r="P2917" s="6">
        <v>-1441.7760000000001</v>
      </c>
      <c r="Q2917" s="6">
        <v>3893.723</v>
      </c>
      <c r="R2917" s="6">
        <v>5332.9759999999997</v>
      </c>
      <c r="S2917" s="6">
        <v>-737.21199999999999</v>
      </c>
      <c r="T2917" s="6">
        <v>-618.34199999999998</v>
      </c>
      <c r="U2917" s="6" t="s">
        <v>4474</v>
      </c>
      <c r="V2917" s="6" t="s">
        <v>4474</v>
      </c>
      <c r="W2917" s="6">
        <v>17249.528999999999</v>
      </c>
      <c r="X2917" s="6">
        <v>111776.45</v>
      </c>
      <c r="Y2917" s="6">
        <v>80.203000000000003</v>
      </c>
      <c r="Z2917" s="6">
        <v>325.41000000000003</v>
      </c>
      <c r="AA2917" s="6">
        <v>3203</v>
      </c>
      <c r="AB2917" s="6">
        <v>2633</v>
      </c>
      <c r="AC2917" s="6">
        <v>7944130</v>
      </c>
      <c r="AD2917" s="6">
        <v>16258196</v>
      </c>
      <c r="AF2917">
        <f>Q2917/W2917</f>
        <v>0.2257292358533384</v>
      </c>
      <c r="AG2917">
        <f>R2917/X2917</f>
        <v>4.7711087621766478E-2</v>
      </c>
      <c r="AH2917" t="e">
        <f>U2917/W2917</f>
        <v>#VALUE!</v>
      </c>
      <c r="AI2917" t="e">
        <f>V2917/X2917</f>
        <v>#VALUE!</v>
      </c>
      <c r="AJ2917">
        <f>Y2917/AA2917</f>
        <v>2.5039962535123323E-2</v>
      </c>
      <c r="AK2917">
        <f>Z2917/AB2917</f>
        <v>0.12358906190657046</v>
      </c>
      <c r="AL2917" t="e">
        <f>O2917/K2917</f>
        <v>#VALUE!</v>
      </c>
      <c r="AM2917" t="e">
        <f>P2917/L2917</f>
        <v>#VALUE!</v>
      </c>
      <c r="AN2917" t="e">
        <f>K2917/W2917</f>
        <v>#VALUE!</v>
      </c>
      <c r="AO2917" t="e">
        <f>L2917/X2917</f>
        <v>#VALUE!</v>
      </c>
      <c r="AP2917">
        <f>IF(OR(Q2917&lt;0, Q2917="NA"), 0, 1)</f>
        <v>1</v>
      </c>
      <c r="AQ2917">
        <f>IF(OR(S2917&lt;0, S2917="NA"), 0, 1)</f>
        <v>0</v>
      </c>
      <c r="AR2917">
        <f>IFERROR(IF((AF2917-AG2917)&gt;0,1,0),0)</f>
        <v>1</v>
      </c>
      <c r="AS2917">
        <f>IFERROR(IF((S2917-Q2917)&gt;0,1,0),0)</f>
        <v>0</v>
      </c>
      <c r="AT2917">
        <f>IFERROR(IF((AH2917-AI2917)&lt;0,1,0),0)</f>
        <v>0</v>
      </c>
      <c r="AU2917">
        <f>IFERROR(IF((AJ2917-AK2917)&gt;0,1,0),0)</f>
        <v>0</v>
      </c>
      <c r="AV2917">
        <f>IFERROR(IF((AL2917-AM2917)&gt;0,1,0),0)</f>
        <v>0</v>
      </c>
      <c r="AW2917">
        <f>IFERROR(IF((AN2917-AO2917)&gt;0,1,0),0)</f>
        <v>0</v>
      </c>
      <c r="AX2917">
        <f>IFERROR(IF((AC2917-AD2917)&lt;0,1,0),0)</f>
        <v>1</v>
      </c>
      <c r="AY2917">
        <f>SUM(AP2917:AX2917)</f>
        <v>3</v>
      </c>
    </row>
    <row r="2918" spans="1:51" x14ac:dyDescent="0.45">
      <c r="A2918" s="1" t="s">
        <v>2173</v>
      </c>
      <c r="B2918" s="2">
        <v>6910410</v>
      </c>
      <c r="C2918" s="3" t="s">
        <v>5337</v>
      </c>
      <c r="D2918" s="5">
        <v>42.04</v>
      </c>
      <c r="E2918" s="5">
        <v>9097.1298536800005</v>
      </c>
      <c r="F2918" s="3" t="s">
        <v>4500</v>
      </c>
      <c r="G2918" s="3" t="s">
        <v>4574</v>
      </c>
      <c r="H2918" s="3" t="s">
        <v>4734</v>
      </c>
      <c r="I2918" s="3" t="s">
        <v>4734</v>
      </c>
      <c r="J2918" s="3" t="s">
        <v>5000</v>
      </c>
      <c r="K2918" s="6">
        <v>37469</v>
      </c>
      <c r="L2918" s="6">
        <v>31205</v>
      </c>
      <c r="M2918" s="6">
        <v>-194644</v>
      </c>
      <c r="N2918" s="6">
        <v>-185244</v>
      </c>
      <c r="O2918" s="6">
        <v>-209400</v>
      </c>
      <c r="P2918" s="6">
        <v>-198459</v>
      </c>
      <c r="Q2918" s="6">
        <v>-171553</v>
      </c>
      <c r="R2918" s="6">
        <v>-163868</v>
      </c>
      <c r="S2918" s="6">
        <v>-92885</v>
      </c>
      <c r="T2918" s="6">
        <v>-95954</v>
      </c>
      <c r="U2918" s="6" t="s">
        <v>4474</v>
      </c>
      <c r="V2918" s="6" t="s">
        <v>4474</v>
      </c>
      <c r="W2918" s="6">
        <v>497911</v>
      </c>
      <c r="X2918" s="6">
        <v>517435</v>
      </c>
      <c r="Y2918" s="6">
        <v>395400</v>
      </c>
      <c r="Z2918" s="6">
        <v>404855</v>
      </c>
      <c r="AA2918" s="6">
        <v>32324</v>
      </c>
      <c r="AB2918" s="6">
        <v>30788</v>
      </c>
      <c r="AC2918" s="6">
        <v>215975686</v>
      </c>
      <c r="AD2918" s="6">
        <v>213722503</v>
      </c>
      <c r="AF2918">
        <f>Q2918/W2918</f>
        <v>-0.3445455111455662</v>
      </c>
      <c r="AG2918">
        <f>R2918/X2918</f>
        <v>-0.31669291795104698</v>
      </c>
      <c r="AH2918" t="e">
        <f>U2918/W2918</f>
        <v>#VALUE!</v>
      </c>
      <c r="AI2918" t="e">
        <f>V2918/X2918</f>
        <v>#VALUE!</v>
      </c>
      <c r="AJ2918">
        <f>Y2918/AA2918</f>
        <v>12.232396980571711</v>
      </c>
      <c r="AK2918">
        <f>Z2918/AB2918</f>
        <v>13.149766142652982</v>
      </c>
      <c r="AL2918">
        <f>O2918/K2918</f>
        <v>-5.5886199258053324</v>
      </c>
      <c r="AM2918">
        <f>P2918/L2918</f>
        <v>-6.3598461784970359</v>
      </c>
      <c r="AN2918">
        <f>K2918/W2918</f>
        <v>7.5252404546194002E-2</v>
      </c>
      <c r="AO2918">
        <f>L2918/X2918</f>
        <v>6.0307091712002471E-2</v>
      </c>
      <c r="AP2918">
        <f>IF(OR(Q2918&lt;0, Q2918="NA"), 0, 1)</f>
        <v>0</v>
      </c>
      <c r="AQ2918">
        <f>IF(OR(S2918&lt;0, S2918="NA"), 0, 1)</f>
        <v>0</v>
      </c>
      <c r="AR2918">
        <f>IFERROR(IF((AF2918-AG2918)&gt;0,1,0),0)</f>
        <v>0</v>
      </c>
      <c r="AS2918">
        <f>IFERROR(IF((S2918-Q2918)&gt;0,1,0),0)</f>
        <v>1</v>
      </c>
      <c r="AT2918">
        <f>IFERROR(IF((AH2918-AI2918)&lt;0,1,0),0)</f>
        <v>0</v>
      </c>
      <c r="AU2918">
        <f>IFERROR(IF((AJ2918-AK2918)&gt;0,1,0),0)</f>
        <v>0</v>
      </c>
      <c r="AV2918">
        <f>IFERROR(IF((AL2918-AM2918)&gt;0,1,0),0)</f>
        <v>1</v>
      </c>
      <c r="AW2918">
        <f>IFERROR(IF((AN2918-AO2918)&gt;0,1,0),0)</f>
        <v>1</v>
      </c>
      <c r="AX2918">
        <f>IFERROR(IF((AC2918-AD2918)&lt;0,1,0),0)</f>
        <v>0</v>
      </c>
      <c r="AY2918">
        <f>SUM(AP2918:AX2918)</f>
        <v>3</v>
      </c>
    </row>
    <row r="2919" spans="1:51" x14ac:dyDescent="0.45">
      <c r="A2919" s="1" t="s">
        <v>2175</v>
      </c>
      <c r="B2919" s="2">
        <v>4966118</v>
      </c>
      <c r="C2919" s="3" t="s">
        <v>5335</v>
      </c>
      <c r="D2919" s="5">
        <v>77.8</v>
      </c>
      <c r="E2919" s="5">
        <v>3364.7006240000001</v>
      </c>
      <c r="F2919" s="3" t="s">
        <v>4500</v>
      </c>
      <c r="G2919" s="3" t="s">
        <v>4574</v>
      </c>
      <c r="H2919" s="3" t="s">
        <v>4580</v>
      </c>
      <c r="I2919" s="3" t="s">
        <v>4824</v>
      </c>
      <c r="J2919" s="3" t="s">
        <v>4991</v>
      </c>
      <c r="K2919" s="6">
        <v>1041690</v>
      </c>
      <c r="L2919" s="6">
        <v>1109948</v>
      </c>
      <c r="M2919" s="6">
        <v>93483</v>
      </c>
      <c r="N2919" s="6">
        <v>178675</v>
      </c>
      <c r="O2919" s="6">
        <v>29917</v>
      </c>
      <c r="P2919" s="6">
        <v>112891</v>
      </c>
      <c r="Q2919" s="6">
        <v>-147913</v>
      </c>
      <c r="R2919" s="6">
        <v>140675</v>
      </c>
      <c r="S2919" s="6">
        <v>280174</v>
      </c>
      <c r="T2919" s="6">
        <v>300094</v>
      </c>
      <c r="U2919" s="6" t="s">
        <v>4474</v>
      </c>
      <c r="V2919" s="6" t="s">
        <v>4474</v>
      </c>
      <c r="W2919" s="6">
        <v>2355130</v>
      </c>
      <c r="X2919" s="6">
        <v>2495431</v>
      </c>
      <c r="Y2919" s="6">
        <v>1570414</v>
      </c>
      <c r="Z2919" s="6">
        <v>1717952</v>
      </c>
      <c r="AA2919" s="6">
        <v>194182</v>
      </c>
      <c r="AB2919" s="6">
        <v>190483</v>
      </c>
      <c r="AC2919" s="6">
        <v>43248080</v>
      </c>
      <c r="AD2919" s="6">
        <v>44225282</v>
      </c>
      <c r="AF2919">
        <f>Q2919/W2919</f>
        <v>-6.2804601019901235E-2</v>
      </c>
      <c r="AG2919">
        <f>R2919/X2919</f>
        <v>5.6373027344775312E-2</v>
      </c>
      <c r="AH2919" t="e">
        <f>U2919/W2919</f>
        <v>#VALUE!</v>
      </c>
      <c r="AI2919" t="e">
        <f>V2919/X2919</f>
        <v>#VALUE!</v>
      </c>
      <c r="AJ2919">
        <f>Y2919/AA2919</f>
        <v>8.0873304425744923</v>
      </c>
      <c r="AK2919">
        <f>Z2919/AB2919</f>
        <v>9.0189255734107512</v>
      </c>
      <c r="AL2919">
        <f>O2919/K2919</f>
        <v>2.8719676679242384E-2</v>
      </c>
      <c r="AM2919">
        <f>P2919/L2919</f>
        <v>0.10170836831995733</v>
      </c>
      <c r="AN2919">
        <f>K2919/W2919</f>
        <v>0.44230679410478402</v>
      </c>
      <c r="AO2919">
        <f>L2919/X2919</f>
        <v>0.44479210204569875</v>
      </c>
      <c r="AP2919">
        <f>IF(OR(Q2919&lt;0, Q2919="NA"), 0, 1)</f>
        <v>0</v>
      </c>
      <c r="AQ2919">
        <f>IF(OR(S2919&lt;0, S2919="NA"), 0, 1)</f>
        <v>1</v>
      </c>
      <c r="AR2919">
        <f>IFERROR(IF((AF2919-AG2919)&gt;0,1,0),0)</f>
        <v>0</v>
      </c>
      <c r="AS2919">
        <f>IFERROR(IF((S2919-Q2919)&gt;0,1,0),0)</f>
        <v>1</v>
      </c>
      <c r="AT2919">
        <f>IFERROR(IF((AH2919-AI2919)&lt;0,1,0),0)</f>
        <v>0</v>
      </c>
      <c r="AU2919">
        <f>IFERROR(IF((AJ2919-AK2919)&gt;0,1,0),0)</f>
        <v>0</v>
      </c>
      <c r="AV2919">
        <f>IFERROR(IF((AL2919-AM2919)&gt;0,1,0),0)</f>
        <v>0</v>
      </c>
      <c r="AW2919">
        <f>IFERROR(IF((AN2919-AO2919)&gt;0,1,0),0)</f>
        <v>0</v>
      </c>
      <c r="AX2919">
        <f>IFERROR(IF((AC2919-AD2919)&lt;0,1,0),0)</f>
        <v>1</v>
      </c>
      <c r="AY2919">
        <f>SUM(AP2919:AX2919)</f>
        <v>3</v>
      </c>
    </row>
    <row r="2920" spans="1:51" x14ac:dyDescent="0.45">
      <c r="A2920" s="1" t="s">
        <v>2177</v>
      </c>
      <c r="B2920" s="2">
        <v>4810302</v>
      </c>
      <c r="C2920" s="3" t="s">
        <v>5338</v>
      </c>
      <c r="D2920" s="5">
        <v>59.32</v>
      </c>
      <c r="E2920" s="5">
        <v>751.78852012000004</v>
      </c>
      <c r="F2920" s="3" t="s">
        <v>4470</v>
      </c>
      <c r="G2920" s="3" t="s">
        <v>4512</v>
      </c>
      <c r="H2920" s="3" t="s">
        <v>4513</v>
      </c>
      <c r="I2920" s="3" t="s">
        <v>4514</v>
      </c>
      <c r="J2920" s="3" t="s">
        <v>4853</v>
      </c>
      <c r="K2920" s="6">
        <v>71305.13</v>
      </c>
      <c r="L2920" s="6">
        <v>69483.811000000002</v>
      </c>
      <c r="M2920" s="6">
        <v>22152.508000000002</v>
      </c>
      <c r="N2920" s="6">
        <v>22261.054</v>
      </c>
      <c r="O2920" s="6">
        <v>21324.343000000001</v>
      </c>
      <c r="P2920" s="6">
        <v>21440.562999999998</v>
      </c>
      <c r="Q2920" s="6">
        <v>18626.934000000001</v>
      </c>
      <c r="R2920" s="6">
        <v>18644.623</v>
      </c>
      <c r="S2920" s="6">
        <v>23549.874</v>
      </c>
      <c r="T2920" s="6">
        <v>15826.843999999999</v>
      </c>
      <c r="U2920" s="6" t="s">
        <v>4474</v>
      </c>
      <c r="V2920" s="6" t="s">
        <v>4474</v>
      </c>
      <c r="W2920" s="6">
        <v>94246.760999999999</v>
      </c>
      <c r="X2920" s="6">
        <v>89949.346999999994</v>
      </c>
      <c r="Y2920" s="6">
        <v>74286.226999999999</v>
      </c>
      <c r="Z2920" s="6">
        <v>73578.233999999997</v>
      </c>
      <c r="AA2920" s="6">
        <v>8063</v>
      </c>
      <c r="AB2920" s="6">
        <v>7458</v>
      </c>
      <c r="AC2920" s="6">
        <v>12669912</v>
      </c>
      <c r="AD2920" s="6">
        <v>12669101</v>
      </c>
      <c r="AF2920">
        <f>Q2920/W2920</f>
        <v>0.19764004409658176</v>
      </c>
      <c r="AG2920">
        <f>R2920/X2920</f>
        <v>0.20727913677905857</v>
      </c>
      <c r="AH2920" t="e">
        <f>U2920/W2920</f>
        <v>#VALUE!</v>
      </c>
      <c r="AI2920" t="e">
        <f>V2920/X2920</f>
        <v>#VALUE!</v>
      </c>
      <c r="AJ2920">
        <f>Y2920/AA2920</f>
        <v>9.2132242341560211</v>
      </c>
      <c r="AK2920">
        <f>Z2920/AB2920</f>
        <v>9.8656790024135148</v>
      </c>
      <c r="AL2920">
        <f>O2920/K2920</f>
        <v>0.29905762741053832</v>
      </c>
      <c r="AM2920">
        <f>P2920/L2920</f>
        <v>0.30856918599355465</v>
      </c>
      <c r="AN2920">
        <f>K2920/W2920</f>
        <v>0.75657910408188989</v>
      </c>
      <c r="AO2920">
        <f>L2920/X2920</f>
        <v>0.77247710314117124</v>
      </c>
      <c r="AP2920">
        <f>IF(OR(Q2920&lt;0, Q2920="NA"), 0, 1)</f>
        <v>1</v>
      </c>
      <c r="AQ2920">
        <f>IF(OR(S2920&lt;0, S2920="NA"), 0, 1)</f>
        <v>1</v>
      </c>
      <c r="AR2920">
        <f>IFERROR(IF((AF2920-AG2920)&gt;0,1,0),0)</f>
        <v>0</v>
      </c>
      <c r="AS2920">
        <f>IFERROR(IF((S2920-Q2920)&gt;0,1,0),0)</f>
        <v>1</v>
      </c>
      <c r="AT2920">
        <f>IFERROR(IF((AH2920-AI2920)&lt;0,1,0),0)</f>
        <v>0</v>
      </c>
      <c r="AU2920">
        <f>IFERROR(IF((AJ2920-AK2920)&gt;0,1,0),0)</f>
        <v>0</v>
      </c>
      <c r="AV2920">
        <f>IFERROR(IF((AL2920-AM2920)&gt;0,1,0),0)</f>
        <v>0</v>
      </c>
      <c r="AW2920">
        <f>IFERROR(IF((AN2920-AO2920)&gt;0,1,0),0)</f>
        <v>0</v>
      </c>
      <c r="AX2920">
        <f>IFERROR(IF((AC2920-AD2920)&lt;0,1,0),0)</f>
        <v>0</v>
      </c>
      <c r="AY2920">
        <f>SUM(AP2920:AX2920)</f>
        <v>3</v>
      </c>
    </row>
    <row r="2921" spans="1:51" x14ac:dyDescent="0.45">
      <c r="A2921" s="1" t="s">
        <v>2178</v>
      </c>
      <c r="B2921" s="2">
        <v>4971010</v>
      </c>
      <c r="C2921" s="3" t="s">
        <v>5335</v>
      </c>
      <c r="D2921" s="5">
        <v>110.79</v>
      </c>
      <c r="E2921" s="5">
        <v>3467.5091868600002</v>
      </c>
      <c r="F2921" s="3" t="s">
        <v>4470</v>
      </c>
      <c r="G2921" s="3" t="s">
        <v>4512</v>
      </c>
      <c r="H2921" s="3" t="s">
        <v>4513</v>
      </c>
      <c r="I2921" s="3" t="s">
        <v>4514</v>
      </c>
      <c r="J2921" s="3" t="s">
        <v>4515</v>
      </c>
      <c r="K2921" s="6">
        <v>560025</v>
      </c>
      <c r="L2921" s="6">
        <v>537091</v>
      </c>
      <c r="M2921" s="6">
        <v>-90648</v>
      </c>
      <c r="N2921" s="6">
        <v>-95788</v>
      </c>
      <c r="O2921" s="6">
        <v>-96388</v>
      </c>
      <c r="P2921" s="6">
        <v>-100960</v>
      </c>
      <c r="Q2921" s="6">
        <v>-150655</v>
      </c>
      <c r="R2921" s="6">
        <v>-131589</v>
      </c>
      <c r="S2921" s="6">
        <v>-31814</v>
      </c>
      <c r="T2921" s="6">
        <v>-54965</v>
      </c>
      <c r="U2921" s="6">
        <v>645821</v>
      </c>
      <c r="V2921" s="6">
        <v>644977</v>
      </c>
      <c r="W2921" s="6">
        <v>909688</v>
      </c>
      <c r="X2921" s="6">
        <v>919185</v>
      </c>
      <c r="Y2921" s="6">
        <v>627909</v>
      </c>
      <c r="Z2921" s="6">
        <v>677508</v>
      </c>
      <c r="AA2921" s="6">
        <v>100104</v>
      </c>
      <c r="AB2921" s="6">
        <v>97895</v>
      </c>
      <c r="AC2921" s="6">
        <v>31287000</v>
      </c>
      <c r="AD2921" s="6">
        <v>31210000</v>
      </c>
      <c r="AF2921">
        <f>Q2921/W2921</f>
        <v>-0.16561172621821987</v>
      </c>
      <c r="AG2921">
        <f>R2921/X2921</f>
        <v>-0.14315834135674538</v>
      </c>
      <c r="AH2921">
        <f>U2921/W2921</f>
        <v>0.70993681350089266</v>
      </c>
      <c r="AI2921">
        <f>V2921/X2921</f>
        <v>0.7016835566289702</v>
      </c>
      <c r="AJ2921">
        <f>Y2921/AA2921</f>
        <v>6.2725665308079597</v>
      </c>
      <c r="AK2921">
        <f>Z2921/AB2921</f>
        <v>6.9207620409622557</v>
      </c>
      <c r="AL2921">
        <f>O2921/K2921</f>
        <v>-0.17211374492210169</v>
      </c>
      <c r="AM2921">
        <f>P2921/L2921</f>
        <v>-0.18797559445233675</v>
      </c>
      <c r="AN2921">
        <f>K2921/W2921</f>
        <v>0.61562315870935969</v>
      </c>
      <c r="AO2921">
        <f>L2921/X2921</f>
        <v>0.58431218960274589</v>
      </c>
      <c r="AP2921">
        <f>IF(OR(Q2921&lt;0, Q2921="NA"), 0, 1)</f>
        <v>0</v>
      </c>
      <c r="AQ2921">
        <f>IF(OR(S2921&lt;0, S2921="NA"), 0, 1)</f>
        <v>0</v>
      </c>
      <c r="AR2921">
        <f>IFERROR(IF((AF2921-AG2921)&gt;0,1,0),0)</f>
        <v>0</v>
      </c>
      <c r="AS2921">
        <f>IFERROR(IF((S2921-Q2921)&gt;0,1,0),0)</f>
        <v>1</v>
      </c>
      <c r="AT2921">
        <f>IFERROR(IF((AH2921-AI2921)&lt;0,1,0),0)</f>
        <v>0</v>
      </c>
      <c r="AU2921">
        <f>IFERROR(IF((AJ2921-AK2921)&gt;0,1,0),0)</f>
        <v>0</v>
      </c>
      <c r="AV2921">
        <f>IFERROR(IF((AL2921-AM2921)&gt;0,1,0),0)</f>
        <v>1</v>
      </c>
      <c r="AW2921">
        <f>IFERROR(IF((AN2921-AO2921)&gt;0,1,0),0)</f>
        <v>1</v>
      </c>
      <c r="AX2921">
        <f>IFERROR(IF((AC2921-AD2921)&lt;0,1,0),0)</f>
        <v>0</v>
      </c>
      <c r="AY2921">
        <f>SUM(AP2921:AX2921)</f>
        <v>3</v>
      </c>
    </row>
    <row r="2922" spans="1:51" x14ac:dyDescent="0.45">
      <c r="A2922" s="1" t="s">
        <v>2301</v>
      </c>
      <c r="B2922" s="2">
        <v>4163030</v>
      </c>
      <c r="C2922" s="3" t="s">
        <v>5337</v>
      </c>
      <c r="D2922" s="5">
        <v>95.14</v>
      </c>
      <c r="E2922" s="5">
        <v>6981.4343750199996</v>
      </c>
      <c r="F2922" s="3" t="s">
        <v>4480</v>
      </c>
      <c r="G2922" s="3" t="s">
        <v>4491</v>
      </c>
      <c r="H2922" s="3" t="s">
        <v>4491</v>
      </c>
      <c r="I2922" s="3" t="s">
        <v>4631</v>
      </c>
      <c r="J2922" s="3" t="s">
        <v>5125</v>
      </c>
      <c r="K2922" s="6">
        <v>3938000</v>
      </c>
      <c r="L2922" s="6">
        <v>4402000</v>
      </c>
      <c r="M2922" s="6" t="s">
        <v>4474</v>
      </c>
      <c r="N2922" s="6" t="s">
        <v>4474</v>
      </c>
      <c r="O2922" s="6">
        <v>-1202000</v>
      </c>
      <c r="P2922" s="6">
        <v>2882000</v>
      </c>
      <c r="Q2922" s="6">
        <v>-942000</v>
      </c>
      <c r="R2922" s="6">
        <v>2314000</v>
      </c>
      <c r="S2922" s="6">
        <v>5902000</v>
      </c>
      <c r="T2922" s="6">
        <v>5667000</v>
      </c>
      <c r="U2922" s="6">
        <v>4399000</v>
      </c>
      <c r="V2922" s="6">
        <v>4075000</v>
      </c>
      <c r="W2922" s="6">
        <v>345662000</v>
      </c>
      <c r="X2922" s="6">
        <v>337776000</v>
      </c>
      <c r="Y2922" s="6" t="s">
        <v>4474</v>
      </c>
      <c r="Z2922" s="6" t="s">
        <v>4474</v>
      </c>
      <c r="AA2922" s="6" t="s">
        <v>4474</v>
      </c>
      <c r="AB2922" s="6" t="s">
        <v>4474</v>
      </c>
      <c r="AC2922" s="6">
        <v>74351061</v>
      </c>
      <c r="AD2922" s="6">
        <v>75700457</v>
      </c>
      <c r="AF2922">
        <f>Q2922/W2922</f>
        <v>-2.7252055476158789E-3</v>
      </c>
      <c r="AG2922">
        <f>R2922/X2922</f>
        <v>6.8506939510207948E-3</v>
      </c>
      <c r="AH2922">
        <f>U2922/W2922</f>
        <v>1.2726304887433388E-2</v>
      </c>
      <c r="AI2922">
        <f>V2922/X2922</f>
        <v>1.2064208232674909E-2</v>
      </c>
      <c r="AJ2922" t="e">
        <f>Y2922/AA2922</f>
        <v>#VALUE!</v>
      </c>
      <c r="AK2922" t="e">
        <f>Z2922/AB2922</f>
        <v>#VALUE!</v>
      </c>
      <c r="AL2922">
        <f>O2922/K2922</f>
        <v>-0.30523108176739461</v>
      </c>
      <c r="AM2922">
        <f>P2922/L2922</f>
        <v>0.65470240799636525</v>
      </c>
      <c r="AN2922">
        <f>K2922/W2922</f>
        <v>1.139263210882307E-2</v>
      </c>
      <c r="AO2922">
        <f>L2922/X2922</f>
        <v>1.3032305433186491E-2</v>
      </c>
      <c r="AP2922">
        <f>IF(OR(Q2922&lt;0, Q2922="NA"), 0, 1)</f>
        <v>0</v>
      </c>
      <c r="AQ2922">
        <f>IF(OR(S2922&lt;0, S2922="NA"), 0, 1)</f>
        <v>1</v>
      </c>
      <c r="AR2922">
        <f>IFERROR(IF((AF2922-AG2922)&gt;0,1,0),0)</f>
        <v>0</v>
      </c>
      <c r="AS2922">
        <f>IFERROR(IF((S2922-Q2922)&gt;0,1,0),0)</f>
        <v>1</v>
      </c>
      <c r="AT2922">
        <f>IFERROR(IF((AH2922-AI2922)&lt;0,1,0),0)</f>
        <v>0</v>
      </c>
      <c r="AU2922">
        <f>IFERROR(IF((AJ2922-AK2922)&gt;0,1,0),0)</f>
        <v>0</v>
      </c>
      <c r="AV2922">
        <f>IFERROR(IF((AL2922-AM2922)&gt;0,1,0),0)</f>
        <v>0</v>
      </c>
      <c r="AW2922">
        <f>IFERROR(IF((AN2922-AO2922)&gt;0,1,0),0)</f>
        <v>0</v>
      </c>
      <c r="AX2922">
        <f>IFERROR(IF((AC2922-AD2922)&lt;0,1,0),0)</f>
        <v>1</v>
      </c>
      <c r="AY2922">
        <f>SUM(AP2922:AX2922)</f>
        <v>3</v>
      </c>
    </row>
    <row r="2923" spans="1:51" x14ac:dyDescent="0.45">
      <c r="A2923" s="1" t="s">
        <v>2303</v>
      </c>
      <c r="B2923" s="2">
        <v>4910639</v>
      </c>
      <c r="C2923" s="3" t="s">
        <v>5335</v>
      </c>
      <c r="D2923" s="5">
        <v>28.45</v>
      </c>
      <c r="E2923" s="5">
        <v>312.67508765000002</v>
      </c>
      <c r="F2923" s="3" t="s">
        <v>4475</v>
      </c>
      <c r="G2923" s="3" t="s">
        <v>4548</v>
      </c>
      <c r="H2923" s="3" t="s">
        <v>4549</v>
      </c>
      <c r="I2923" s="3" t="s">
        <v>4549</v>
      </c>
      <c r="J2923" s="3" t="s">
        <v>5058</v>
      </c>
      <c r="K2923" s="6">
        <v>687697</v>
      </c>
      <c r="L2923" s="6">
        <v>675835</v>
      </c>
      <c r="M2923" s="6">
        <v>49153</v>
      </c>
      <c r="N2923" s="6">
        <v>42027</v>
      </c>
      <c r="O2923" s="6">
        <v>39062</v>
      </c>
      <c r="P2923" s="6">
        <v>33378</v>
      </c>
      <c r="Q2923" s="6">
        <v>32441</v>
      </c>
      <c r="R2923" s="6">
        <v>28290</v>
      </c>
      <c r="S2923" s="6">
        <v>-36447</v>
      </c>
      <c r="T2923" s="6">
        <v>17933</v>
      </c>
      <c r="U2923" s="6" t="s">
        <v>4474</v>
      </c>
      <c r="V2923" s="6" t="s">
        <v>4474</v>
      </c>
      <c r="W2923" s="6">
        <v>523878</v>
      </c>
      <c r="X2923" s="6">
        <v>378251</v>
      </c>
      <c r="Y2923" s="6">
        <v>384299</v>
      </c>
      <c r="Z2923" s="6">
        <v>235692</v>
      </c>
      <c r="AA2923" s="6">
        <v>253929</v>
      </c>
      <c r="AB2923" s="6">
        <v>161757</v>
      </c>
      <c r="AC2923" s="6">
        <v>10990337</v>
      </c>
      <c r="AD2923" s="6">
        <v>10800892</v>
      </c>
      <c r="AF2923">
        <f>Q2923/W2923</f>
        <v>6.1924722931674933E-2</v>
      </c>
      <c r="AG2923">
        <f>R2923/X2923</f>
        <v>7.479160663157533E-2</v>
      </c>
      <c r="AH2923" t="e">
        <f>U2923/W2923</f>
        <v>#VALUE!</v>
      </c>
      <c r="AI2923" t="e">
        <f>V2923/X2923</f>
        <v>#VALUE!</v>
      </c>
      <c r="AJ2923">
        <f>Y2923/AA2923</f>
        <v>1.5134112291231014</v>
      </c>
      <c r="AK2923">
        <f>Z2923/AB2923</f>
        <v>1.4570745006398487</v>
      </c>
      <c r="AL2923">
        <f>O2923/K2923</f>
        <v>5.6801178425963758E-2</v>
      </c>
      <c r="AM2923">
        <f>P2923/L2923</f>
        <v>4.9387794358090362E-2</v>
      </c>
      <c r="AN2923">
        <f>K2923/W2923</f>
        <v>1.312704484631918</v>
      </c>
      <c r="AO2923">
        <f>L2923/X2923</f>
        <v>1.7867368493407816</v>
      </c>
      <c r="AP2923">
        <f>IF(OR(Q2923&lt;0, Q2923="NA"), 0, 1)</f>
        <v>1</v>
      </c>
      <c r="AQ2923">
        <f>IF(OR(S2923&lt;0, S2923="NA"), 0, 1)</f>
        <v>0</v>
      </c>
      <c r="AR2923">
        <f>IFERROR(IF((AF2923-AG2923)&gt;0,1,0),0)</f>
        <v>0</v>
      </c>
      <c r="AS2923">
        <f>IFERROR(IF((S2923-Q2923)&gt;0,1,0),0)</f>
        <v>0</v>
      </c>
      <c r="AT2923">
        <f>IFERROR(IF((AH2923-AI2923)&lt;0,1,0),0)</f>
        <v>0</v>
      </c>
      <c r="AU2923">
        <f>IFERROR(IF((AJ2923-AK2923)&gt;0,1,0),0)</f>
        <v>1</v>
      </c>
      <c r="AV2923">
        <f>IFERROR(IF((AL2923-AM2923)&gt;0,1,0),0)</f>
        <v>1</v>
      </c>
      <c r="AW2923">
        <f>IFERROR(IF((AN2923-AO2923)&gt;0,1,0),0)</f>
        <v>0</v>
      </c>
      <c r="AX2923">
        <f>IFERROR(IF((AC2923-AD2923)&lt;0,1,0),0)</f>
        <v>0</v>
      </c>
      <c r="AY2923">
        <f>SUM(AP2923:AX2923)</f>
        <v>3</v>
      </c>
    </row>
    <row r="2924" spans="1:51" x14ac:dyDescent="0.45">
      <c r="A2924" s="1" t="s">
        <v>2311</v>
      </c>
      <c r="B2924" s="2">
        <v>5721114</v>
      </c>
      <c r="C2924" s="3" t="s">
        <v>5337</v>
      </c>
      <c r="D2924" s="5">
        <v>7.61</v>
      </c>
      <c r="E2924" s="5">
        <v>215.62092573000001</v>
      </c>
      <c r="F2924" s="3" t="s">
        <v>4480</v>
      </c>
      <c r="G2924" s="3" t="s">
        <v>4491</v>
      </c>
      <c r="H2924" s="3" t="s">
        <v>4492</v>
      </c>
      <c r="I2924" s="3" t="s">
        <v>4493</v>
      </c>
      <c r="J2924" s="3"/>
      <c r="K2924" s="6">
        <v>6824.6790000000001</v>
      </c>
      <c r="L2924" s="6">
        <v>6560.7370000000001</v>
      </c>
      <c r="M2924" s="6" t="s">
        <v>4474</v>
      </c>
      <c r="N2924" s="6" t="s">
        <v>4474</v>
      </c>
      <c r="O2924" s="6">
        <v>3441.366</v>
      </c>
      <c r="P2924" s="6">
        <v>3278.5729999999999</v>
      </c>
      <c r="Q2924" s="6">
        <v>37349.974999999999</v>
      </c>
      <c r="R2924" s="6">
        <v>42052.385000000002</v>
      </c>
      <c r="S2924" s="6" t="s">
        <v>4474</v>
      </c>
      <c r="T2924" s="6" t="s">
        <v>4474</v>
      </c>
      <c r="U2924" s="6" t="s">
        <v>4474</v>
      </c>
      <c r="V2924" s="6" t="s">
        <v>4474</v>
      </c>
      <c r="W2924" s="6">
        <v>284934.22100000002</v>
      </c>
      <c r="X2924" s="6">
        <v>284934.22100000002</v>
      </c>
      <c r="Y2924" s="6">
        <v>2680.4070000000002</v>
      </c>
      <c r="Z2924" s="6">
        <v>2680.4070000000002</v>
      </c>
      <c r="AA2924" s="6">
        <v>2543</v>
      </c>
      <c r="AB2924" s="6">
        <v>2543</v>
      </c>
      <c r="AC2924" s="6">
        <v>28333893</v>
      </c>
      <c r="AD2924" s="6">
        <v>28333893</v>
      </c>
      <c r="AF2924">
        <f>Q2924/W2924</f>
        <v>0.13108279822942009</v>
      </c>
      <c r="AG2924">
        <f>R2924/X2924</f>
        <v>0.14758629150410121</v>
      </c>
      <c r="AH2924" t="e">
        <f>U2924/W2924</f>
        <v>#VALUE!</v>
      </c>
      <c r="AI2924" t="e">
        <f>V2924/X2924</f>
        <v>#VALUE!</v>
      </c>
      <c r="AJ2924">
        <f>Y2924/AA2924</f>
        <v>1.0540334250884782</v>
      </c>
      <c r="AK2924">
        <f>Z2924/AB2924</f>
        <v>1.0540334250884782</v>
      </c>
      <c r="AL2924">
        <f>O2924/K2924</f>
        <v>0.50425316707203371</v>
      </c>
      <c r="AM2924">
        <f>P2924/L2924</f>
        <v>0.49972632647825999</v>
      </c>
      <c r="AN2924">
        <f>K2924/W2924</f>
        <v>2.3951770257879975E-2</v>
      </c>
      <c r="AO2924">
        <f>L2924/X2924</f>
        <v>2.3025444177868688E-2</v>
      </c>
      <c r="AP2924">
        <f>IF(OR(Q2924&lt;0, Q2924="NA"), 0, 1)</f>
        <v>1</v>
      </c>
      <c r="AQ2924">
        <f>IF(OR(S2924&lt;0, S2924="NA"), 0, 1)</f>
        <v>0</v>
      </c>
      <c r="AR2924">
        <f>IFERROR(IF((AF2924-AG2924)&gt;0,1,0),0)</f>
        <v>0</v>
      </c>
      <c r="AS2924">
        <f>IFERROR(IF((S2924-Q2924)&gt;0,1,0),0)</f>
        <v>0</v>
      </c>
      <c r="AT2924">
        <f>IFERROR(IF((AH2924-AI2924)&lt;0,1,0),0)</f>
        <v>0</v>
      </c>
      <c r="AU2924">
        <f>IFERROR(IF((AJ2924-AK2924)&gt;0,1,0),0)</f>
        <v>0</v>
      </c>
      <c r="AV2924">
        <f>IFERROR(IF((AL2924-AM2924)&gt;0,1,0),0)</f>
        <v>1</v>
      </c>
      <c r="AW2924">
        <f>IFERROR(IF((AN2924-AO2924)&gt;0,1,0),0)</f>
        <v>1</v>
      </c>
      <c r="AX2924">
        <f>IFERROR(IF((AC2924-AD2924)&lt;0,1,0),0)</f>
        <v>0</v>
      </c>
      <c r="AY2924">
        <f>SUM(AP2924:AX2924)</f>
        <v>3</v>
      </c>
    </row>
    <row r="2925" spans="1:51" x14ac:dyDescent="0.45">
      <c r="A2925" s="1" t="s">
        <v>2316</v>
      </c>
      <c r="B2925" s="2">
        <v>103464</v>
      </c>
      <c r="C2925" s="3" t="s">
        <v>5337</v>
      </c>
      <c r="D2925" s="5">
        <v>76.87</v>
      </c>
      <c r="E2925" s="5">
        <v>15797.092479999999</v>
      </c>
      <c r="F2925" s="3" t="s">
        <v>4480</v>
      </c>
      <c r="G2925" s="3" t="s">
        <v>4491</v>
      </c>
      <c r="H2925" s="3" t="s">
        <v>4492</v>
      </c>
      <c r="I2925" s="3" t="s">
        <v>4836</v>
      </c>
      <c r="J2925" s="3" t="s">
        <v>5022</v>
      </c>
      <c r="K2925" s="6">
        <v>7034803</v>
      </c>
      <c r="L2925" s="6">
        <v>6275406</v>
      </c>
      <c r="M2925" s="6" t="s">
        <v>4474</v>
      </c>
      <c r="N2925" s="6">
        <v>4315269</v>
      </c>
      <c r="O2925" s="6">
        <v>4485812</v>
      </c>
      <c r="P2925" s="6">
        <v>4145103</v>
      </c>
      <c r="Q2925" s="6">
        <v>716019</v>
      </c>
      <c r="R2925" s="6">
        <v>562551</v>
      </c>
      <c r="S2925" s="6" t="s">
        <v>4474</v>
      </c>
      <c r="T2925" s="6">
        <v>-1962532</v>
      </c>
      <c r="U2925" s="6" t="s">
        <v>4474</v>
      </c>
      <c r="V2925" s="6">
        <v>14915411</v>
      </c>
      <c r="W2925" s="6">
        <v>64360000</v>
      </c>
      <c r="X2925" s="6">
        <v>63275098</v>
      </c>
      <c r="Y2925" s="6" t="s">
        <v>4474</v>
      </c>
      <c r="Z2925" s="6" t="s">
        <v>4474</v>
      </c>
      <c r="AA2925" s="6" t="s">
        <v>4474</v>
      </c>
      <c r="AB2925" s="6" t="s">
        <v>4474</v>
      </c>
      <c r="AC2925" s="6">
        <v>205504000</v>
      </c>
      <c r="AD2925" s="6">
        <v>205495338</v>
      </c>
      <c r="AF2925">
        <f>Q2925/W2925</f>
        <v>1.1125217526413921E-2</v>
      </c>
      <c r="AG2925">
        <f>R2925/X2925</f>
        <v>8.8905591264354898E-3</v>
      </c>
      <c r="AH2925" t="e">
        <f>U2925/W2925</f>
        <v>#VALUE!</v>
      </c>
      <c r="AI2925">
        <f>V2925/X2925</f>
        <v>0.23572323823188707</v>
      </c>
      <c r="AJ2925" t="e">
        <f>Y2925/AA2925</f>
        <v>#VALUE!</v>
      </c>
      <c r="AK2925" t="e">
        <f>Z2925/AB2925</f>
        <v>#VALUE!</v>
      </c>
      <c r="AL2925">
        <f>O2925/K2925</f>
        <v>0.63765993162850476</v>
      </c>
      <c r="AM2925">
        <f>P2925/L2925</f>
        <v>0.66053144609289027</v>
      </c>
      <c r="AN2925">
        <f>K2925/W2925</f>
        <v>0.10930396208825358</v>
      </c>
      <c r="AO2925">
        <f>L2925/X2925</f>
        <v>9.9176551255598211E-2</v>
      </c>
      <c r="AP2925">
        <f>IF(OR(Q2925&lt;0, Q2925="NA"), 0, 1)</f>
        <v>1</v>
      </c>
      <c r="AQ2925">
        <f>IF(OR(S2925&lt;0, S2925="NA"), 0, 1)</f>
        <v>0</v>
      </c>
      <c r="AR2925">
        <f>IFERROR(IF((AF2925-AG2925)&gt;0,1,0),0)</f>
        <v>1</v>
      </c>
      <c r="AS2925">
        <f>IFERROR(IF((S2925-Q2925)&gt;0,1,0),0)</f>
        <v>0</v>
      </c>
      <c r="AT2925">
        <f>IFERROR(IF((AH2925-AI2925)&lt;0,1,0),0)</f>
        <v>0</v>
      </c>
      <c r="AU2925">
        <f>IFERROR(IF((AJ2925-AK2925)&gt;0,1,0),0)</f>
        <v>0</v>
      </c>
      <c r="AV2925">
        <f>IFERROR(IF((AL2925-AM2925)&gt;0,1,0),0)</f>
        <v>0</v>
      </c>
      <c r="AW2925">
        <f>IFERROR(IF((AN2925-AO2925)&gt;0,1,0),0)</f>
        <v>1</v>
      </c>
      <c r="AX2925">
        <f>IFERROR(IF((AC2925-AD2925)&lt;0,1,0),0)</f>
        <v>0</v>
      </c>
      <c r="AY2925">
        <f>SUM(AP2925:AX2925)</f>
        <v>3</v>
      </c>
    </row>
    <row r="2926" spans="1:51" x14ac:dyDescent="0.45">
      <c r="A2926" s="1" t="s">
        <v>2318</v>
      </c>
      <c r="B2926" s="2">
        <v>19416257</v>
      </c>
      <c r="C2926" s="3" t="s">
        <v>5336</v>
      </c>
      <c r="D2926" s="5">
        <v>3.45</v>
      </c>
      <c r="E2926" s="5">
        <v>4.4905682999999996</v>
      </c>
      <c r="F2926" s="3" t="s">
        <v>4485</v>
      </c>
      <c r="G2926" s="3" t="s">
        <v>4607</v>
      </c>
      <c r="H2926" s="3" t="s">
        <v>4621</v>
      </c>
      <c r="I2926" s="3" t="s">
        <v>4621</v>
      </c>
      <c r="J2926" s="3" t="s">
        <v>4504</v>
      </c>
      <c r="K2926" s="6">
        <v>15028.925999999999</v>
      </c>
      <c r="L2926" s="6">
        <v>14478.722</v>
      </c>
      <c r="M2926" s="6">
        <v>-12325.495999999999</v>
      </c>
      <c r="N2926" s="6">
        <v>-13709.647000000001</v>
      </c>
      <c r="O2926" s="6">
        <v>-12328.053</v>
      </c>
      <c r="P2926" s="6">
        <v>-13712.63</v>
      </c>
      <c r="Q2926" s="6">
        <v>-12489.11</v>
      </c>
      <c r="R2926" s="6">
        <v>-13897.787</v>
      </c>
      <c r="S2926" s="6">
        <v>-5879.3760000000002</v>
      </c>
      <c r="T2926" s="6">
        <v>-6569.68</v>
      </c>
      <c r="U2926" s="6" t="s">
        <v>4474</v>
      </c>
      <c r="V2926" s="6" t="s">
        <v>4474</v>
      </c>
      <c r="W2926" s="6">
        <v>3357.3649999999998</v>
      </c>
      <c r="X2926" s="6">
        <v>4174.134</v>
      </c>
      <c r="Y2926" s="6">
        <v>1185.9929999999999</v>
      </c>
      <c r="Z2926" s="6">
        <v>1936.8610000000001</v>
      </c>
      <c r="AA2926" s="6">
        <v>6607</v>
      </c>
      <c r="AB2926" s="6">
        <v>5881</v>
      </c>
      <c r="AC2926" s="6">
        <v>148836</v>
      </c>
      <c r="AD2926" s="6">
        <v>65578</v>
      </c>
      <c r="AF2926">
        <f>Q2926/W2926</f>
        <v>-3.7199142780126682</v>
      </c>
      <c r="AG2926">
        <f>R2926/X2926</f>
        <v>-3.3295018799108989</v>
      </c>
      <c r="AH2926" t="e">
        <f>U2926/W2926</f>
        <v>#VALUE!</v>
      </c>
      <c r="AI2926" t="e">
        <f>V2926/X2926</f>
        <v>#VALUE!</v>
      </c>
      <c r="AJ2926">
        <f>Y2926/AA2926</f>
        <v>0.17950552444377174</v>
      </c>
      <c r="AK2926">
        <f>Z2926/AB2926</f>
        <v>0.32934211868729807</v>
      </c>
      <c r="AL2926">
        <f>O2926/K2926</f>
        <v>-0.82028835593441607</v>
      </c>
      <c r="AM2926">
        <f>P2926/L2926</f>
        <v>-0.94708842396449078</v>
      </c>
      <c r="AN2926">
        <f>K2926/W2926</f>
        <v>4.4764051570204613</v>
      </c>
      <c r="AO2926">
        <f>L2926/X2926</f>
        <v>3.4686768560855974</v>
      </c>
      <c r="AP2926">
        <f>IF(OR(Q2926&lt;0, Q2926="NA"), 0, 1)</f>
        <v>0</v>
      </c>
      <c r="AQ2926">
        <f>IF(OR(S2926&lt;0, S2926="NA"), 0, 1)</f>
        <v>0</v>
      </c>
      <c r="AR2926">
        <f>IFERROR(IF((AF2926-AG2926)&gt;0,1,0),0)</f>
        <v>0</v>
      </c>
      <c r="AS2926">
        <f>IFERROR(IF((S2926-Q2926)&gt;0,1,0),0)</f>
        <v>1</v>
      </c>
      <c r="AT2926">
        <f>IFERROR(IF((AH2926-AI2926)&lt;0,1,0),0)</f>
        <v>0</v>
      </c>
      <c r="AU2926">
        <f>IFERROR(IF((AJ2926-AK2926)&gt;0,1,0),0)</f>
        <v>0</v>
      </c>
      <c r="AV2926">
        <f>IFERROR(IF((AL2926-AM2926)&gt;0,1,0),0)</f>
        <v>1</v>
      </c>
      <c r="AW2926">
        <f>IFERROR(IF((AN2926-AO2926)&gt;0,1,0),0)</f>
        <v>1</v>
      </c>
      <c r="AX2926">
        <f>IFERROR(IF((AC2926-AD2926)&lt;0,1,0),0)</f>
        <v>0</v>
      </c>
      <c r="AY2926">
        <f>SUM(AP2926:AX2926)</f>
        <v>3</v>
      </c>
    </row>
    <row r="2927" spans="1:51" x14ac:dyDescent="0.45">
      <c r="A2927" s="1" t="s">
        <v>2321</v>
      </c>
      <c r="B2927" s="2">
        <v>13533893</v>
      </c>
      <c r="C2927" s="3" t="s">
        <v>5338</v>
      </c>
      <c r="D2927" s="7">
        <v>8.14</v>
      </c>
      <c r="E2927" s="5">
        <v>431.68443603999998</v>
      </c>
      <c r="F2927" s="3" t="s">
        <v>4480</v>
      </c>
      <c r="G2927" s="3" t="s">
        <v>4491</v>
      </c>
      <c r="H2927" s="3" t="s">
        <v>4663</v>
      </c>
      <c r="I2927" s="3" t="s">
        <v>4663</v>
      </c>
      <c r="J2927" s="3" t="s">
        <v>4595</v>
      </c>
      <c r="K2927" s="6">
        <v>832819.80752212147</v>
      </c>
      <c r="L2927" s="6">
        <v>833450.1296976991</v>
      </c>
      <c r="M2927" s="6">
        <v>152264.93117113123</v>
      </c>
      <c r="N2927" s="6">
        <v>161555.21048068296</v>
      </c>
      <c r="O2927" s="6">
        <v>151003.15073005238</v>
      </c>
      <c r="P2927" s="6">
        <v>160279.6700195281</v>
      </c>
      <c r="Q2927" s="6">
        <v>159504.68460881154</v>
      </c>
      <c r="R2927" s="6">
        <v>166573.59184772143</v>
      </c>
      <c r="S2927" s="6" t="s">
        <v>4474</v>
      </c>
      <c r="T2927" s="6" t="s">
        <v>4474</v>
      </c>
      <c r="U2927" s="6" t="s">
        <v>4474</v>
      </c>
      <c r="V2927" s="6" t="s">
        <v>4474</v>
      </c>
      <c r="W2927" s="6">
        <v>748076.98339154606</v>
      </c>
      <c r="X2927" s="6">
        <v>761814.80411179469</v>
      </c>
      <c r="Y2927" s="6">
        <v>696151.25810820446</v>
      </c>
      <c r="Z2927" s="6">
        <v>718486.69996834965</v>
      </c>
      <c r="AA2927" s="6">
        <v>229843.89478936489</v>
      </c>
      <c r="AB2927" s="6">
        <v>237907.7736035999</v>
      </c>
      <c r="AC2927" s="6">
        <v>53168243</v>
      </c>
      <c r="AD2927" s="6">
        <v>53083158</v>
      </c>
      <c r="AF2927">
        <f>Q2927/W2927</f>
        <v>0.213219612620171</v>
      </c>
      <c r="AG2927">
        <f>R2927/X2927</f>
        <v>0.21865365565051045</v>
      </c>
      <c r="AH2927" t="e">
        <f>U2927/W2927</f>
        <v>#VALUE!</v>
      </c>
      <c r="AI2927" t="e">
        <f>V2927/X2927</f>
        <v>#VALUE!</v>
      </c>
      <c r="AJ2927">
        <f>Y2927/AA2927</f>
        <v>3.0288003026844641</v>
      </c>
      <c r="AK2927">
        <f>Z2927/AB2927</f>
        <v>3.0200219567666866</v>
      </c>
      <c r="AL2927">
        <f>O2927/K2927</f>
        <v>0.18131551311120972</v>
      </c>
      <c r="AM2927">
        <f>P2927/L2927</f>
        <v>0.19230865088192281</v>
      </c>
      <c r="AN2927">
        <f>K2927/W2927</f>
        <v>1.1132808868766126</v>
      </c>
      <c r="AO2927">
        <f>L2927/X2927</f>
        <v>1.0940324672075972</v>
      </c>
      <c r="AP2927">
        <f>IF(OR(Q2927&lt;0, Q2927="NA"), 0, 1)</f>
        <v>1</v>
      </c>
      <c r="AQ2927">
        <f>IF(OR(S2927&lt;0, S2927="NA"), 0, 1)</f>
        <v>0</v>
      </c>
      <c r="AR2927">
        <f>IFERROR(IF((AF2927-AG2927)&gt;0,1,0),0)</f>
        <v>0</v>
      </c>
      <c r="AS2927">
        <f>IFERROR(IF((S2927-Q2927)&gt;0,1,0),0)</f>
        <v>0</v>
      </c>
      <c r="AT2927">
        <f>IFERROR(IF((AH2927-AI2927)&lt;0,1,0),0)</f>
        <v>0</v>
      </c>
      <c r="AU2927">
        <f>IFERROR(IF((AJ2927-AK2927)&gt;0,1,0),0)</f>
        <v>1</v>
      </c>
      <c r="AV2927">
        <f>IFERROR(IF((AL2927-AM2927)&gt;0,1,0),0)</f>
        <v>0</v>
      </c>
      <c r="AW2927">
        <f>IFERROR(IF((AN2927-AO2927)&gt;0,1,0),0)</f>
        <v>1</v>
      </c>
      <c r="AX2927">
        <f>IFERROR(IF((AC2927-AD2927)&lt;0,1,0),0)</f>
        <v>0</v>
      </c>
      <c r="AY2927">
        <f>SUM(AP2927:AX2927)</f>
        <v>3</v>
      </c>
    </row>
    <row r="2928" spans="1:51" x14ac:dyDescent="0.45">
      <c r="A2928" s="1" t="s">
        <v>2322</v>
      </c>
      <c r="B2928" s="2">
        <v>4408960</v>
      </c>
      <c r="C2928" s="3" t="s">
        <v>5337</v>
      </c>
      <c r="D2928" s="5">
        <v>20.02</v>
      </c>
      <c r="E2928" s="5">
        <v>1064.15365056</v>
      </c>
      <c r="F2928" s="3" t="s">
        <v>4500</v>
      </c>
      <c r="G2928" s="3" t="s">
        <v>4539</v>
      </c>
      <c r="H2928" s="3" t="s">
        <v>4539</v>
      </c>
      <c r="I2928" s="3" t="s">
        <v>4582</v>
      </c>
      <c r="J2928" s="3" t="s">
        <v>5376</v>
      </c>
      <c r="K2928" s="6">
        <v>14503079.367017083</v>
      </c>
      <c r="L2928" s="6">
        <v>15476782.717874259</v>
      </c>
      <c r="M2928" s="6">
        <v>1659660.8088226088</v>
      </c>
      <c r="N2928" s="6">
        <v>1845021.155215963</v>
      </c>
      <c r="O2928" s="6">
        <v>-14687.535391840507</v>
      </c>
      <c r="P2928" s="6">
        <v>361880.28702239582</v>
      </c>
      <c r="Q2928" s="6">
        <v>162380.69967977158</v>
      </c>
      <c r="R2928" s="6">
        <v>483030.04264748801</v>
      </c>
      <c r="S2928" s="6" t="s">
        <v>4474</v>
      </c>
      <c r="T2928" s="6" t="s">
        <v>4474</v>
      </c>
      <c r="U2928" s="6">
        <v>3872970.9886663342</v>
      </c>
      <c r="V2928" s="6">
        <v>2839924.8647979195</v>
      </c>
      <c r="W2928" s="6">
        <v>18563807.541521136</v>
      </c>
      <c r="X2928" s="6">
        <v>17703040.085868806</v>
      </c>
      <c r="Y2928" s="6">
        <v>10593987.454558415</v>
      </c>
      <c r="Z2928" s="6">
        <v>9991234.7768649645</v>
      </c>
      <c r="AA2928" s="6">
        <v>8694866.6334022377</v>
      </c>
      <c r="AB2928" s="6">
        <v>9284535.0837358441</v>
      </c>
      <c r="AC2928" s="6">
        <v>51225727</v>
      </c>
      <c r="AD2928" s="6">
        <v>52019168</v>
      </c>
      <c r="AF2928">
        <f>Q2928/W2928</f>
        <v>8.7471656510432639E-3</v>
      </c>
      <c r="AG2928">
        <f>R2928/X2928</f>
        <v>2.728514652311383E-2</v>
      </c>
      <c r="AH2928">
        <f>U2928/W2928</f>
        <v>0.20863020584563652</v>
      </c>
      <c r="AI2928">
        <f>V2928/X2928</f>
        <v>0.16042017930382749</v>
      </c>
      <c r="AJ2928">
        <f>Y2928/AA2928</f>
        <v>1.2184186257510272</v>
      </c>
      <c r="AK2928">
        <f>Z2928/AB2928</f>
        <v>1.0761157868170566</v>
      </c>
      <c r="AL2928">
        <f>O2928/K2928</f>
        <v>-1.0127184041509773E-3</v>
      </c>
      <c r="AM2928">
        <f>P2928/L2928</f>
        <v>2.3382139144749858E-2</v>
      </c>
      <c r="AN2928">
        <f>K2928/W2928</f>
        <v>0.78125564136443781</v>
      </c>
      <c r="AO2928">
        <f>L2928/X2928</f>
        <v>0.87424434689205588</v>
      </c>
      <c r="AP2928">
        <f>IF(OR(Q2928&lt;0, Q2928="NA"), 0, 1)</f>
        <v>1</v>
      </c>
      <c r="AQ2928">
        <f>IF(OR(S2928&lt;0, S2928="NA"), 0, 1)</f>
        <v>0</v>
      </c>
      <c r="AR2928">
        <f>IFERROR(IF((AF2928-AG2928)&gt;0,1,0),0)</f>
        <v>0</v>
      </c>
      <c r="AS2928">
        <f>IFERROR(IF((S2928-Q2928)&gt;0,1,0),0)</f>
        <v>0</v>
      </c>
      <c r="AT2928">
        <f>IFERROR(IF((AH2928-AI2928)&lt;0,1,0),0)</f>
        <v>0</v>
      </c>
      <c r="AU2928">
        <f>IFERROR(IF((AJ2928-AK2928)&gt;0,1,0),0)</f>
        <v>1</v>
      </c>
      <c r="AV2928">
        <f>IFERROR(IF((AL2928-AM2928)&gt;0,1,0),0)</f>
        <v>0</v>
      </c>
      <c r="AW2928">
        <f>IFERROR(IF((AN2928-AO2928)&gt;0,1,0),0)</f>
        <v>0</v>
      </c>
      <c r="AX2928">
        <f>IFERROR(IF((AC2928-AD2928)&lt;0,1,0),0)</f>
        <v>1</v>
      </c>
      <c r="AY2928">
        <f>SUM(AP2928:AX2928)</f>
        <v>3</v>
      </c>
    </row>
    <row r="2929" spans="1:51" x14ac:dyDescent="0.45">
      <c r="A2929" s="1" t="s">
        <v>2355</v>
      </c>
      <c r="B2929" s="2">
        <v>7631283</v>
      </c>
      <c r="C2929" s="3" t="s">
        <v>5338</v>
      </c>
      <c r="D2929" s="7">
        <v>8.86</v>
      </c>
      <c r="E2929" s="5">
        <v>38.899998340000003</v>
      </c>
      <c r="F2929" s="3" t="s">
        <v>4480</v>
      </c>
      <c r="G2929" s="3" t="s">
        <v>4491</v>
      </c>
      <c r="H2929" s="3" t="s">
        <v>4663</v>
      </c>
      <c r="I2929" s="3" t="s">
        <v>4663</v>
      </c>
      <c r="J2929" s="3" t="s">
        <v>4595</v>
      </c>
      <c r="K2929" s="6">
        <v>241789</v>
      </c>
      <c r="L2929" s="6">
        <v>236293</v>
      </c>
      <c r="M2929" s="6">
        <v>156948</v>
      </c>
      <c r="N2929" s="6">
        <v>153663</v>
      </c>
      <c r="O2929" s="6">
        <v>20018</v>
      </c>
      <c r="P2929" s="6">
        <v>19291</v>
      </c>
      <c r="Q2929" s="6">
        <v>-30975</v>
      </c>
      <c r="R2929" s="6">
        <v>-26141</v>
      </c>
      <c r="S2929" s="6">
        <v>-13764</v>
      </c>
      <c r="T2929" s="6">
        <v>-7511</v>
      </c>
      <c r="U2929" s="6" t="s">
        <v>4474</v>
      </c>
      <c r="V2929" s="6" t="s">
        <v>4474</v>
      </c>
      <c r="W2929" s="6">
        <v>91975</v>
      </c>
      <c r="X2929" s="6">
        <v>106631</v>
      </c>
      <c r="Y2929" s="6">
        <v>89546</v>
      </c>
      <c r="Z2929" s="6">
        <v>103750</v>
      </c>
      <c r="AA2929" s="6">
        <v>130999</v>
      </c>
      <c r="AB2929" s="6">
        <v>138998</v>
      </c>
      <c r="AC2929" s="6">
        <v>4222722</v>
      </c>
      <c r="AD2929" s="6">
        <v>4168919</v>
      </c>
      <c r="AF2929">
        <f>Q2929/W2929</f>
        <v>-0.33677629790703995</v>
      </c>
      <c r="AG2929">
        <f>R2929/X2929</f>
        <v>-0.24515384831803133</v>
      </c>
      <c r="AH2929" t="e">
        <f>U2929/W2929</f>
        <v>#VALUE!</v>
      </c>
      <c r="AI2929" t="e">
        <f>V2929/X2929</f>
        <v>#VALUE!</v>
      </c>
      <c r="AJ2929">
        <f>Y2929/AA2929</f>
        <v>0.68356246994251868</v>
      </c>
      <c r="AK2929">
        <f>Z2929/AB2929</f>
        <v>0.74641361746212176</v>
      </c>
      <c r="AL2929">
        <f>O2929/K2929</f>
        <v>8.2791193974912011E-2</v>
      </c>
      <c r="AM2929">
        <f>P2929/L2929</f>
        <v>8.1640167080700654E-2</v>
      </c>
      <c r="AN2929">
        <f>K2929/W2929</f>
        <v>2.6288556673008969</v>
      </c>
      <c r="AO2929">
        <f>L2929/X2929</f>
        <v>2.215987845935985</v>
      </c>
      <c r="AP2929">
        <f>IF(OR(Q2929&lt;0, Q2929="NA"), 0, 1)</f>
        <v>0</v>
      </c>
      <c r="AQ2929">
        <f>IF(OR(S2929&lt;0, S2929="NA"), 0, 1)</f>
        <v>0</v>
      </c>
      <c r="AR2929">
        <f>IFERROR(IF((AF2929-AG2929)&gt;0,1,0),0)</f>
        <v>0</v>
      </c>
      <c r="AS2929">
        <f>IFERROR(IF((S2929-Q2929)&gt;0,1,0),0)</f>
        <v>1</v>
      </c>
      <c r="AT2929">
        <f>IFERROR(IF((AH2929-AI2929)&lt;0,1,0),0)</f>
        <v>0</v>
      </c>
      <c r="AU2929">
        <f>IFERROR(IF((AJ2929-AK2929)&gt;0,1,0),0)</f>
        <v>0</v>
      </c>
      <c r="AV2929">
        <f>IFERROR(IF((AL2929-AM2929)&gt;0,1,0),0)</f>
        <v>1</v>
      </c>
      <c r="AW2929">
        <f>IFERROR(IF((AN2929-AO2929)&gt;0,1,0),0)</f>
        <v>1</v>
      </c>
      <c r="AX2929">
        <f>IFERROR(IF((AC2929-AD2929)&lt;0,1,0),0)</f>
        <v>0</v>
      </c>
      <c r="AY2929">
        <f>SUM(AP2929:AX2929)</f>
        <v>3</v>
      </c>
    </row>
    <row r="2930" spans="1:51" x14ac:dyDescent="0.45">
      <c r="A2930" s="1" t="s">
        <v>2361</v>
      </c>
      <c r="B2930" s="2">
        <v>4072225</v>
      </c>
      <c r="C2930" s="3" t="s">
        <v>5335</v>
      </c>
      <c r="D2930" s="7">
        <v>7.16</v>
      </c>
      <c r="E2930" s="5">
        <v>447.30207611999998</v>
      </c>
      <c r="F2930" s="3" t="s">
        <v>4480</v>
      </c>
      <c r="G2930" s="3" t="s">
        <v>4481</v>
      </c>
      <c r="H2930" s="3" t="s">
        <v>4481</v>
      </c>
      <c r="I2930" s="3" t="s">
        <v>4482</v>
      </c>
      <c r="J2930" s="3" t="s">
        <v>4483</v>
      </c>
      <c r="K2930" s="6">
        <v>152016</v>
      </c>
      <c r="L2930" s="6">
        <v>158114</v>
      </c>
      <c r="M2930" s="6" t="s">
        <v>4474</v>
      </c>
      <c r="N2930" s="6" t="s">
        <v>4474</v>
      </c>
      <c r="O2930" s="6">
        <v>108323</v>
      </c>
      <c r="P2930" s="6">
        <v>105498</v>
      </c>
      <c r="Q2930" s="6">
        <v>-90417</v>
      </c>
      <c r="R2930" s="6">
        <v>-86667</v>
      </c>
      <c r="S2930" s="6">
        <v>34226</v>
      </c>
      <c r="T2930" s="6">
        <v>43971</v>
      </c>
      <c r="U2930" s="6" t="s">
        <v>4474</v>
      </c>
      <c r="V2930" s="6" t="s">
        <v>4474</v>
      </c>
      <c r="W2930" s="6">
        <v>7772379</v>
      </c>
      <c r="X2930" s="6">
        <v>7683461</v>
      </c>
      <c r="Y2930" s="6" t="s">
        <v>4474</v>
      </c>
      <c r="Z2930" s="6" t="s">
        <v>4474</v>
      </c>
      <c r="AA2930" s="6" t="s">
        <v>4474</v>
      </c>
      <c r="AB2930" s="6" t="s">
        <v>4474</v>
      </c>
      <c r="AC2930" s="6">
        <v>64579683</v>
      </c>
      <c r="AD2930" s="6">
        <v>64434424</v>
      </c>
      <c r="AF2930">
        <f>Q2930/W2930</f>
        <v>-1.163311773653858E-2</v>
      </c>
      <c r="AG2930">
        <f>R2930/X2930</f>
        <v>-1.127968242436579E-2</v>
      </c>
      <c r="AH2930" t="e">
        <f>U2930/W2930</f>
        <v>#VALUE!</v>
      </c>
      <c r="AI2930" t="e">
        <f>V2930/X2930</f>
        <v>#VALUE!</v>
      </c>
      <c r="AJ2930" t="e">
        <f>Y2930/AA2930</f>
        <v>#VALUE!</v>
      </c>
      <c r="AK2930" t="e">
        <f>Z2930/AB2930</f>
        <v>#VALUE!</v>
      </c>
      <c r="AL2930">
        <f>O2930/K2930</f>
        <v>0.71257630775707825</v>
      </c>
      <c r="AM2930">
        <f>P2930/L2930</f>
        <v>0.66722744349014007</v>
      </c>
      <c r="AN2930">
        <f>K2930/W2930</f>
        <v>1.9558490392709876E-2</v>
      </c>
      <c r="AO2930">
        <f>L2930/X2930</f>
        <v>2.0578486700199298E-2</v>
      </c>
      <c r="AP2930">
        <f>IF(OR(Q2930&lt;0, Q2930="NA"), 0, 1)</f>
        <v>0</v>
      </c>
      <c r="AQ2930">
        <f>IF(OR(S2930&lt;0, S2930="NA"), 0, 1)</f>
        <v>1</v>
      </c>
      <c r="AR2930">
        <f>IFERROR(IF((AF2930-AG2930)&gt;0,1,0),0)</f>
        <v>0</v>
      </c>
      <c r="AS2930">
        <f>IFERROR(IF((S2930-Q2930)&gt;0,1,0),0)</f>
        <v>1</v>
      </c>
      <c r="AT2930">
        <f>IFERROR(IF((AH2930-AI2930)&lt;0,1,0),0)</f>
        <v>0</v>
      </c>
      <c r="AU2930">
        <f>IFERROR(IF((AJ2930-AK2930)&gt;0,1,0),0)</f>
        <v>0</v>
      </c>
      <c r="AV2930">
        <f>IFERROR(IF((AL2930-AM2930)&gt;0,1,0),0)</f>
        <v>1</v>
      </c>
      <c r="AW2930">
        <f>IFERROR(IF((AN2930-AO2930)&gt;0,1,0),0)</f>
        <v>0</v>
      </c>
      <c r="AX2930">
        <f>IFERROR(IF((AC2930-AD2930)&lt;0,1,0),0)</f>
        <v>0</v>
      </c>
      <c r="AY2930">
        <f>SUM(AP2930:AX2930)</f>
        <v>3</v>
      </c>
    </row>
    <row r="2931" spans="1:51" x14ac:dyDescent="0.45">
      <c r="A2931" s="1" t="s">
        <v>2367</v>
      </c>
      <c r="B2931" s="2">
        <v>4261579</v>
      </c>
      <c r="C2931" s="3" t="s">
        <v>5337</v>
      </c>
      <c r="D2931" s="5">
        <v>9.16</v>
      </c>
      <c r="E2931" s="5">
        <v>1258.69321468</v>
      </c>
      <c r="F2931" s="3" t="s">
        <v>4525</v>
      </c>
      <c r="G2931" s="3" t="s">
        <v>4698</v>
      </c>
      <c r="H2931" s="3" t="s">
        <v>4698</v>
      </c>
      <c r="I2931" s="3" t="s">
        <v>4699</v>
      </c>
      <c r="J2931" s="3" t="s">
        <v>4700</v>
      </c>
      <c r="K2931" s="6">
        <v>599100</v>
      </c>
      <c r="L2931" s="6">
        <v>895200</v>
      </c>
      <c r="M2931" s="6">
        <v>237200</v>
      </c>
      <c r="N2931" s="6">
        <v>543000</v>
      </c>
      <c r="O2931" s="6">
        <v>72300</v>
      </c>
      <c r="P2931" s="6">
        <v>369300</v>
      </c>
      <c r="Q2931" s="6">
        <v>101900</v>
      </c>
      <c r="R2931" s="6">
        <v>107000</v>
      </c>
      <c r="S2931" s="6">
        <v>77100</v>
      </c>
      <c r="T2931" s="6">
        <v>82300</v>
      </c>
      <c r="U2931" s="6">
        <v>5174500</v>
      </c>
      <c r="V2931" s="6">
        <v>5162800</v>
      </c>
      <c r="W2931" s="6">
        <v>8271800</v>
      </c>
      <c r="X2931" s="6">
        <v>8084500</v>
      </c>
      <c r="Y2931" s="6">
        <v>759700</v>
      </c>
      <c r="Z2931" s="6" t="s">
        <v>4474</v>
      </c>
      <c r="AA2931" s="6">
        <v>922300</v>
      </c>
      <c r="AB2931" s="6" t="s">
        <v>4474</v>
      </c>
      <c r="AC2931" s="6">
        <v>137790768</v>
      </c>
      <c r="AD2931" s="6">
        <v>137790768</v>
      </c>
      <c r="AF2931">
        <f>Q2931/W2931</f>
        <v>1.2318963224449335E-2</v>
      </c>
      <c r="AG2931">
        <f>R2931/X2931</f>
        <v>1.3235203166553281E-2</v>
      </c>
      <c r="AH2931">
        <f>U2931/W2931</f>
        <v>0.6255591286056239</v>
      </c>
      <c r="AI2931">
        <f>V2931/X2931</f>
        <v>0.63860473746057267</v>
      </c>
      <c r="AJ2931">
        <f>Y2931/AA2931</f>
        <v>0.82370161552640142</v>
      </c>
      <c r="AK2931" t="e">
        <f>Z2931/AB2931</f>
        <v>#VALUE!</v>
      </c>
      <c r="AL2931">
        <f>O2931/K2931</f>
        <v>0.12068102153229844</v>
      </c>
      <c r="AM2931">
        <f>P2931/L2931</f>
        <v>0.41253351206434319</v>
      </c>
      <c r="AN2931">
        <f>K2931/W2931</f>
        <v>7.2426799487415067E-2</v>
      </c>
      <c r="AO2931">
        <f>L2931/X2931</f>
        <v>0.11073041004391118</v>
      </c>
      <c r="AP2931">
        <f>IF(OR(Q2931&lt;0, Q2931="NA"), 0, 1)</f>
        <v>1</v>
      </c>
      <c r="AQ2931">
        <f>IF(OR(S2931&lt;0, S2931="NA"), 0, 1)</f>
        <v>1</v>
      </c>
      <c r="AR2931">
        <f>IFERROR(IF((AF2931-AG2931)&gt;0,1,0),0)</f>
        <v>0</v>
      </c>
      <c r="AS2931">
        <f>IFERROR(IF((S2931-Q2931)&gt;0,1,0),0)</f>
        <v>0</v>
      </c>
      <c r="AT2931">
        <f>IFERROR(IF((AH2931-AI2931)&lt;0,1,0),0)</f>
        <v>1</v>
      </c>
      <c r="AU2931">
        <f>IFERROR(IF((AJ2931-AK2931)&gt;0,1,0),0)</f>
        <v>0</v>
      </c>
      <c r="AV2931">
        <f>IFERROR(IF((AL2931-AM2931)&gt;0,1,0),0)</f>
        <v>0</v>
      </c>
      <c r="AW2931">
        <f>IFERROR(IF((AN2931-AO2931)&gt;0,1,0),0)</f>
        <v>0</v>
      </c>
      <c r="AX2931">
        <f>IFERROR(IF((AC2931-AD2931)&lt;0,1,0),0)</f>
        <v>0</v>
      </c>
      <c r="AY2931">
        <f>SUM(AP2931:AX2931)</f>
        <v>3</v>
      </c>
    </row>
    <row r="2932" spans="1:51" x14ac:dyDescent="0.45">
      <c r="A2932" s="1" t="s">
        <v>2397</v>
      </c>
      <c r="B2932" s="2">
        <v>10599167</v>
      </c>
      <c r="C2932" s="3" t="s">
        <v>5335</v>
      </c>
      <c r="D2932" s="5">
        <v>7.04</v>
      </c>
      <c r="E2932" s="5">
        <v>118.69676543999999</v>
      </c>
      <c r="F2932" s="3" t="s">
        <v>4654</v>
      </c>
      <c r="G2932" s="3" t="s">
        <v>4654</v>
      </c>
      <c r="H2932" s="3" t="s">
        <v>4747</v>
      </c>
      <c r="I2932" s="3" t="s">
        <v>4748</v>
      </c>
      <c r="J2932" s="3" t="s">
        <v>4864</v>
      </c>
      <c r="K2932" s="6">
        <v>738000</v>
      </c>
      <c r="L2932" s="6">
        <v>769700</v>
      </c>
      <c r="M2932" s="6">
        <v>80200</v>
      </c>
      <c r="N2932" s="6">
        <v>90600</v>
      </c>
      <c r="O2932" s="6">
        <v>-8500</v>
      </c>
      <c r="P2932" s="6">
        <v>6900</v>
      </c>
      <c r="Q2932" s="6">
        <v>-47600</v>
      </c>
      <c r="R2932" s="6">
        <v>-31800</v>
      </c>
      <c r="S2932" s="6">
        <v>66800</v>
      </c>
      <c r="T2932" s="6">
        <v>75600</v>
      </c>
      <c r="U2932" s="6">
        <v>235200</v>
      </c>
      <c r="V2932" s="6">
        <v>284900</v>
      </c>
      <c r="W2932" s="6">
        <v>486800</v>
      </c>
      <c r="X2932" s="6">
        <v>491200</v>
      </c>
      <c r="Y2932" s="6">
        <v>254800</v>
      </c>
      <c r="Z2932" s="6">
        <v>251300</v>
      </c>
      <c r="AA2932" s="6">
        <v>205100</v>
      </c>
      <c r="AB2932" s="6">
        <v>151700</v>
      </c>
      <c r="AC2932" s="6">
        <v>16800000</v>
      </c>
      <c r="AD2932" s="6">
        <v>16800000</v>
      </c>
      <c r="AF2932">
        <f>Q2932/W2932</f>
        <v>-9.7781429745275261E-2</v>
      </c>
      <c r="AG2932">
        <f>R2932/X2932</f>
        <v>-6.473941368078176E-2</v>
      </c>
      <c r="AH2932">
        <f>U2932/W2932</f>
        <v>0.48315529991783074</v>
      </c>
      <c r="AI2932">
        <f>V2932/X2932</f>
        <v>0.58000814332247552</v>
      </c>
      <c r="AJ2932">
        <f>Y2932/AA2932</f>
        <v>1.242320819112628</v>
      </c>
      <c r="AK2932">
        <f>Z2932/AB2932</f>
        <v>1.6565589980224127</v>
      </c>
      <c r="AL2932">
        <f>O2932/K2932</f>
        <v>-1.1517615176151762E-2</v>
      </c>
      <c r="AM2932">
        <f>P2932/L2932</f>
        <v>8.9645316357022213E-3</v>
      </c>
      <c r="AN2932">
        <f>K2932/W2932</f>
        <v>1.5160230073952341</v>
      </c>
      <c r="AO2932">
        <f>L2932/X2932</f>
        <v>1.5669788273615635</v>
      </c>
      <c r="AP2932">
        <f>IF(OR(Q2932&lt;0, Q2932="NA"), 0, 1)</f>
        <v>0</v>
      </c>
      <c r="AQ2932">
        <f>IF(OR(S2932&lt;0, S2932="NA"), 0, 1)</f>
        <v>1</v>
      </c>
      <c r="AR2932">
        <f>IFERROR(IF((AF2932-AG2932)&gt;0,1,0),0)</f>
        <v>0</v>
      </c>
      <c r="AS2932">
        <f>IFERROR(IF((S2932-Q2932)&gt;0,1,0),0)</f>
        <v>1</v>
      </c>
      <c r="AT2932">
        <f>IFERROR(IF((AH2932-AI2932)&lt;0,1,0),0)</f>
        <v>1</v>
      </c>
      <c r="AU2932">
        <f>IFERROR(IF((AJ2932-AK2932)&gt;0,1,0),0)</f>
        <v>0</v>
      </c>
      <c r="AV2932">
        <f>IFERROR(IF((AL2932-AM2932)&gt;0,1,0),0)</f>
        <v>0</v>
      </c>
      <c r="AW2932">
        <f>IFERROR(IF((AN2932-AO2932)&gt;0,1,0),0)</f>
        <v>0</v>
      </c>
      <c r="AX2932">
        <f>IFERROR(IF((AC2932-AD2932)&lt;0,1,0),0)</f>
        <v>0</v>
      </c>
      <c r="AY2932">
        <f>SUM(AP2932:AX2932)</f>
        <v>3</v>
      </c>
    </row>
    <row r="2933" spans="1:51" x14ac:dyDescent="0.45">
      <c r="A2933" s="1" t="s">
        <v>2421</v>
      </c>
      <c r="B2933" s="2">
        <v>4965747</v>
      </c>
      <c r="C2933" s="3" t="s">
        <v>5335</v>
      </c>
      <c r="D2933" s="7">
        <v>6</v>
      </c>
      <c r="E2933" s="5">
        <v>118.794732</v>
      </c>
      <c r="F2933" s="3" t="s">
        <v>4500</v>
      </c>
      <c r="G2933" s="3" t="s">
        <v>4574</v>
      </c>
      <c r="H2933" s="3" t="s">
        <v>4575</v>
      </c>
      <c r="I2933" s="3" t="s">
        <v>4575</v>
      </c>
      <c r="J2933" s="3" t="s">
        <v>4923</v>
      </c>
      <c r="K2933" s="6">
        <v>118366</v>
      </c>
      <c r="L2933" s="6">
        <v>122590</v>
      </c>
      <c r="M2933" s="6">
        <v>-4170</v>
      </c>
      <c r="N2933" s="6">
        <v>-2142</v>
      </c>
      <c r="O2933" s="6">
        <v>-17739</v>
      </c>
      <c r="P2933" s="6">
        <v>-15645</v>
      </c>
      <c r="Q2933" s="6">
        <v>-18931</v>
      </c>
      <c r="R2933" s="6">
        <v>-22101</v>
      </c>
      <c r="S2933" s="6">
        <v>-8365</v>
      </c>
      <c r="T2933" s="6">
        <v>-9741</v>
      </c>
      <c r="U2933" s="6" t="s">
        <v>4474</v>
      </c>
      <c r="V2933" s="6" t="s">
        <v>4474</v>
      </c>
      <c r="W2933" s="6">
        <v>166721</v>
      </c>
      <c r="X2933" s="6">
        <v>168903</v>
      </c>
      <c r="Y2933" s="6">
        <v>131666</v>
      </c>
      <c r="Z2933" s="6">
        <v>118492</v>
      </c>
      <c r="AA2933" s="6">
        <v>23615</v>
      </c>
      <c r="AB2933" s="6">
        <v>25102</v>
      </c>
      <c r="AC2933" s="6">
        <v>19799122</v>
      </c>
      <c r="AD2933" s="6">
        <v>19714086</v>
      </c>
      <c r="AF2933">
        <f>Q2933/W2933</f>
        <v>-0.11354898303153171</v>
      </c>
      <c r="AG2933">
        <f>R2933/X2933</f>
        <v>-0.13085025132768513</v>
      </c>
      <c r="AH2933" t="e">
        <f>U2933/W2933</f>
        <v>#VALUE!</v>
      </c>
      <c r="AI2933" t="e">
        <f>V2933/X2933</f>
        <v>#VALUE!</v>
      </c>
      <c r="AJ2933">
        <f>Y2933/AA2933</f>
        <v>5.5755240313360153</v>
      </c>
      <c r="AK2933">
        <f>Z2933/AB2933</f>
        <v>4.7204206836108673</v>
      </c>
      <c r="AL2933">
        <f>O2933/K2933</f>
        <v>-0.14986567088522043</v>
      </c>
      <c r="AM2933">
        <f>P2933/L2933</f>
        <v>-0.12762052369687577</v>
      </c>
      <c r="AN2933">
        <f>K2933/W2933</f>
        <v>0.70996455155619265</v>
      </c>
      <c r="AO2933">
        <f>L2933/X2933</f>
        <v>0.72580119950504141</v>
      </c>
      <c r="AP2933">
        <f>IF(OR(Q2933&lt;0, Q2933="NA"), 0, 1)</f>
        <v>0</v>
      </c>
      <c r="AQ2933">
        <f>IF(OR(S2933&lt;0, S2933="NA"), 0, 1)</f>
        <v>0</v>
      </c>
      <c r="AR2933">
        <f>IFERROR(IF((AF2933-AG2933)&gt;0,1,0),0)</f>
        <v>1</v>
      </c>
      <c r="AS2933">
        <f>IFERROR(IF((S2933-Q2933)&gt;0,1,0),0)</f>
        <v>1</v>
      </c>
      <c r="AT2933">
        <f>IFERROR(IF((AH2933-AI2933)&lt;0,1,0),0)</f>
        <v>0</v>
      </c>
      <c r="AU2933">
        <f>IFERROR(IF((AJ2933-AK2933)&gt;0,1,0),0)</f>
        <v>1</v>
      </c>
      <c r="AV2933">
        <f>IFERROR(IF((AL2933-AM2933)&gt;0,1,0),0)</f>
        <v>0</v>
      </c>
      <c r="AW2933">
        <f>IFERROR(IF((AN2933-AO2933)&gt;0,1,0),0)</f>
        <v>0</v>
      </c>
      <c r="AX2933">
        <f>IFERROR(IF((AC2933-AD2933)&lt;0,1,0),0)</f>
        <v>0</v>
      </c>
      <c r="AY2933">
        <f>SUM(AP2933:AX2933)</f>
        <v>3</v>
      </c>
    </row>
    <row r="2934" spans="1:51" x14ac:dyDescent="0.45">
      <c r="A2934" s="1" t="s">
        <v>2422</v>
      </c>
      <c r="B2934" s="2">
        <v>9062112</v>
      </c>
      <c r="C2934" s="3" t="s">
        <v>5338</v>
      </c>
      <c r="D2934" s="5">
        <v>44.13</v>
      </c>
      <c r="E2934" s="5">
        <v>2858.09154162</v>
      </c>
      <c r="F2934" s="3" t="s">
        <v>4470</v>
      </c>
      <c r="G2934" s="3" t="s">
        <v>4471</v>
      </c>
      <c r="H2934" s="3" t="s">
        <v>4489</v>
      </c>
      <c r="I2934" s="3" t="s">
        <v>4489</v>
      </c>
      <c r="J2934" s="3" t="s">
        <v>4544</v>
      </c>
      <c r="K2934" s="6">
        <v>87563</v>
      </c>
      <c r="L2934" s="6">
        <v>88550</v>
      </c>
      <c r="M2934" s="6">
        <v>-190490</v>
      </c>
      <c r="N2934" s="6">
        <v>-176967</v>
      </c>
      <c r="O2934" s="6">
        <v>-195267</v>
      </c>
      <c r="P2934" s="6">
        <v>-180652</v>
      </c>
      <c r="Q2934" s="6">
        <v>-167474</v>
      </c>
      <c r="R2934" s="6">
        <v>-157854</v>
      </c>
      <c r="S2934" s="6">
        <v>-124672</v>
      </c>
      <c r="T2934" s="6">
        <v>-106129</v>
      </c>
      <c r="U2934" s="6" t="s">
        <v>4474</v>
      </c>
      <c r="V2934" s="6" t="s">
        <v>4474</v>
      </c>
      <c r="W2934" s="6">
        <v>1034842</v>
      </c>
      <c r="X2934" s="6">
        <v>826021</v>
      </c>
      <c r="Y2934" s="6">
        <v>568715</v>
      </c>
      <c r="Z2934" s="6">
        <v>525407</v>
      </c>
      <c r="AA2934" s="6">
        <v>66532</v>
      </c>
      <c r="AB2934" s="6">
        <v>62143</v>
      </c>
      <c r="AC2934" s="6">
        <v>64748226</v>
      </c>
      <c r="AD2934" s="6">
        <v>61572383</v>
      </c>
      <c r="AF2934">
        <f>Q2934/W2934</f>
        <v>-0.16183533331658359</v>
      </c>
      <c r="AG2934">
        <f>R2934/X2934</f>
        <v>-0.19110167901300329</v>
      </c>
      <c r="AH2934" t="e">
        <f>U2934/W2934</f>
        <v>#VALUE!</v>
      </c>
      <c r="AI2934" t="e">
        <f>V2934/X2934</f>
        <v>#VALUE!</v>
      </c>
      <c r="AJ2934">
        <f>Y2934/AA2934</f>
        <v>8.547991943726327</v>
      </c>
      <c r="AK2934">
        <f>Z2934/AB2934</f>
        <v>8.4548058510210318</v>
      </c>
      <c r="AL2934">
        <f>O2934/K2934</f>
        <v>-2.2300172447266537</v>
      </c>
      <c r="AM2934">
        <f>P2934/L2934</f>
        <v>-2.0401129305477133</v>
      </c>
      <c r="AN2934">
        <f>K2934/W2934</f>
        <v>8.461484941662592E-2</v>
      </c>
      <c r="AO2934">
        <f>L2934/X2934</f>
        <v>0.10720066438988839</v>
      </c>
      <c r="AP2934">
        <f>IF(OR(Q2934&lt;0, Q2934="NA"), 0, 1)</f>
        <v>0</v>
      </c>
      <c r="AQ2934">
        <f>IF(OR(S2934&lt;0, S2934="NA"), 0, 1)</f>
        <v>0</v>
      </c>
      <c r="AR2934">
        <f>IFERROR(IF((AF2934-AG2934)&gt;0,1,0),0)</f>
        <v>1</v>
      </c>
      <c r="AS2934">
        <f>IFERROR(IF((S2934-Q2934)&gt;0,1,0),0)</f>
        <v>1</v>
      </c>
      <c r="AT2934">
        <f>IFERROR(IF((AH2934-AI2934)&lt;0,1,0),0)</f>
        <v>0</v>
      </c>
      <c r="AU2934">
        <f>IFERROR(IF((AJ2934-AK2934)&gt;0,1,0),0)</f>
        <v>1</v>
      </c>
      <c r="AV2934">
        <f>IFERROR(IF((AL2934-AM2934)&gt;0,1,0),0)</f>
        <v>0</v>
      </c>
      <c r="AW2934">
        <f>IFERROR(IF((AN2934-AO2934)&gt;0,1,0),0)</f>
        <v>0</v>
      </c>
      <c r="AX2934">
        <f>IFERROR(IF((AC2934-AD2934)&lt;0,1,0),0)</f>
        <v>0</v>
      </c>
      <c r="AY2934">
        <f>SUM(AP2934:AX2934)</f>
        <v>3</v>
      </c>
    </row>
    <row r="2935" spans="1:51" x14ac:dyDescent="0.45">
      <c r="A2935" s="1" t="s">
        <v>2428</v>
      </c>
      <c r="B2935" s="2">
        <v>4108493</v>
      </c>
      <c r="C2935" s="3" t="s">
        <v>5338</v>
      </c>
      <c r="D2935" s="5">
        <v>13.35</v>
      </c>
      <c r="E2935" s="5">
        <v>75.318256950000006</v>
      </c>
      <c r="F2935" s="3" t="s">
        <v>4480</v>
      </c>
      <c r="G2935" s="3" t="s">
        <v>4481</v>
      </c>
      <c r="H2935" s="3" t="s">
        <v>4481</v>
      </c>
      <c r="I2935" s="3" t="s">
        <v>4482</v>
      </c>
      <c r="J2935" s="3" t="s">
        <v>4483</v>
      </c>
      <c r="K2935" s="6">
        <v>24439</v>
      </c>
      <c r="L2935" s="6">
        <v>25165</v>
      </c>
      <c r="M2935" s="6" t="s">
        <v>4474</v>
      </c>
      <c r="N2935" s="6" t="s">
        <v>4474</v>
      </c>
      <c r="O2935" s="6">
        <v>18976</v>
      </c>
      <c r="P2935" s="6">
        <v>18247</v>
      </c>
      <c r="Q2935" s="6">
        <v>4211</v>
      </c>
      <c r="R2935" s="6">
        <v>4450</v>
      </c>
      <c r="S2935" s="6">
        <v>705</v>
      </c>
      <c r="T2935" s="6">
        <v>3325</v>
      </c>
      <c r="U2935" s="6" t="s">
        <v>4474</v>
      </c>
      <c r="V2935" s="6" t="s">
        <v>4474</v>
      </c>
      <c r="W2935" s="6">
        <v>697596</v>
      </c>
      <c r="X2935" s="6">
        <v>711042</v>
      </c>
      <c r="Y2935" s="6" t="s">
        <v>4474</v>
      </c>
      <c r="Z2935" s="6" t="s">
        <v>4474</v>
      </c>
      <c r="AA2935" s="6" t="s">
        <v>4474</v>
      </c>
      <c r="AB2935" s="6" t="s">
        <v>4474</v>
      </c>
      <c r="AC2935" s="6">
        <v>5737036</v>
      </c>
      <c r="AD2935" s="6">
        <v>5737036</v>
      </c>
      <c r="AF2935">
        <f>Q2935/W2935</f>
        <v>6.0364451631029995E-3</v>
      </c>
      <c r="AG2935">
        <f>R2935/X2935</f>
        <v>6.2584207402656949E-3</v>
      </c>
      <c r="AH2935" t="e">
        <f>U2935/W2935</f>
        <v>#VALUE!</v>
      </c>
      <c r="AI2935" t="e">
        <f>V2935/X2935</f>
        <v>#VALUE!</v>
      </c>
      <c r="AJ2935" t="e">
        <f>Y2935/AA2935</f>
        <v>#VALUE!</v>
      </c>
      <c r="AK2935" t="e">
        <f>Z2935/AB2935</f>
        <v>#VALUE!</v>
      </c>
      <c r="AL2935">
        <f>O2935/K2935</f>
        <v>0.77646384876631613</v>
      </c>
      <c r="AM2935">
        <f>P2935/L2935</f>
        <v>0.72509437711106695</v>
      </c>
      <c r="AN2935">
        <f>K2935/W2935</f>
        <v>3.5033171061760675E-2</v>
      </c>
      <c r="AO2935">
        <f>L2935/X2935</f>
        <v>3.5391720882873304E-2</v>
      </c>
      <c r="AP2935">
        <f>IF(OR(Q2935&lt;0, Q2935="NA"), 0, 1)</f>
        <v>1</v>
      </c>
      <c r="AQ2935">
        <f>IF(OR(S2935&lt;0, S2935="NA"), 0, 1)</f>
        <v>1</v>
      </c>
      <c r="AR2935">
        <f>IFERROR(IF((AF2935-AG2935)&gt;0,1,0),0)</f>
        <v>0</v>
      </c>
      <c r="AS2935">
        <f>IFERROR(IF((S2935-Q2935)&gt;0,1,0),0)</f>
        <v>0</v>
      </c>
      <c r="AT2935">
        <f>IFERROR(IF((AH2935-AI2935)&lt;0,1,0),0)</f>
        <v>0</v>
      </c>
      <c r="AU2935">
        <f>IFERROR(IF((AJ2935-AK2935)&gt;0,1,0),0)</f>
        <v>0</v>
      </c>
      <c r="AV2935">
        <f>IFERROR(IF((AL2935-AM2935)&gt;0,1,0),0)</f>
        <v>1</v>
      </c>
      <c r="AW2935">
        <f>IFERROR(IF((AN2935-AO2935)&gt;0,1,0),0)</f>
        <v>0</v>
      </c>
      <c r="AX2935">
        <f>IFERROR(IF((AC2935-AD2935)&lt;0,1,0),0)</f>
        <v>0</v>
      </c>
      <c r="AY2935">
        <f>SUM(AP2935:AX2935)</f>
        <v>3</v>
      </c>
    </row>
    <row r="2936" spans="1:51" x14ac:dyDescent="0.45">
      <c r="A2936" s="1" t="s">
        <v>2429</v>
      </c>
      <c r="B2936" s="2">
        <v>100608</v>
      </c>
      <c r="C2936" s="3" t="s">
        <v>5335</v>
      </c>
      <c r="D2936" s="5">
        <v>67.44</v>
      </c>
      <c r="E2936" s="5">
        <v>1720.1303049600001</v>
      </c>
      <c r="F2936" s="3" t="s">
        <v>4480</v>
      </c>
      <c r="G2936" s="3" t="s">
        <v>4481</v>
      </c>
      <c r="H2936" s="3" t="s">
        <v>4481</v>
      </c>
      <c r="I2936" s="3" t="s">
        <v>4482</v>
      </c>
      <c r="J2936" s="3" t="s">
        <v>4484</v>
      </c>
      <c r="K2936" s="6">
        <v>239090</v>
      </c>
      <c r="L2936" s="6">
        <v>237113</v>
      </c>
      <c r="M2936" s="6" t="s">
        <v>4474</v>
      </c>
      <c r="N2936" s="6" t="s">
        <v>4474</v>
      </c>
      <c r="O2936" s="6">
        <v>295671</v>
      </c>
      <c r="P2936" s="6">
        <v>292149</v>
      </c>
      <c r="Q2936" s="6">
        <v>98914</v>
      </c>
      <c r="R2936" s="6">
        <v>100828</v>
      </c>
      <c r="S2936" s="6">
        <v>90302</v>
      </c>
      <c r="T2936" s="6">
        <v>122872</v>
      </c>
      <c r="U2936" s="6" t="s">
        <v>4474</v>
      </c>
      <c r="V2936" s="6" t="s">
        <v>4474</v>
      </c>
      <c r="W2936" s="6">
        <v>6645371</v>
      </c>
      <c r="X2936" s="6">
        <v>6568807</v>
      </c>
      <c r="Y2936" s="6" t="s">
        <v>4474</v>
      </c>
      <c r="Z2936" s="6" t="s">
        <v>4474</v>
      </c>
      <c r="AA2936" s="6" t="s">
        <v>4474</v>
      </c>
      <c r="AB2936" s="6" t="s">
        <v>4474</v>
      </c>
      <c r="AC2936" s="6">
        <v>25506084</v>
      </c>
      <c r="AD2936" s="6">
        <v>25503744</v>
      </c>
      <c r="AF2936">
        <f>Q2936/W2936</f>
        <v>1.4884646771414267E-2</v>
      </c>
      <c r="AG2936">
        <f>R2936/X2936</f>
        <v>1.5349514759681628E-2</v>
      </c>
      <c r="AH2936" t="e">
        <f>U2936/W2936</f>
        <v>#VALUE!</v>
      </c>
      <c r="AI2936" t="e">
        <f>V2936/X2936</f>
        <v>#VALUE!</v>
      </c>
      <c r="AJ2936" t="e">
        <f>Y2936/AA2936</f>
        <v>#VALUE!</v>
      </c>
      <c r="AK2936" t="e">
        <f>Z2936/AB2936</f>
        <v>#VALUE!</v>
      </c>
      <c r="AL2936">
        <f>O2936/K2936</f>
        <v>1.2366514701576812</v>
      </c>
      <c r="AM2936">
        <f>P2936/L2936</f>
        <v>1.2321087414017788</v>
      </c>
      <c r="AN2936">
        <f>K2936/W2936</f>
        <v>3.5978427690493128E-2</v>
      </c>
      <c r="AO2936">
        <f>L2936/X2936</f>
        <v>3.6096813317852083E-2</v>
      </c>
      <c r="AP2936">
        <f>IF(OR(Q2936&lt;0, Q2936="NA"), 0, 1)</f>
        <v>1</v>
      </c>
      <c r="AQ2936">
        <f>IF(OR(S2936&lt;0, S2936="NA"), 0, 1)</f>
        <v>1</v>
      </c>
      <c r="AR2936">
        <f>IFERROR(IF((AF2936-AG2936)&gt;0,1,0),0)</f>
        <v>0</v>
      </c>
      <c r="AS2936">
        <f>IFERROR(IF((S2936-Q2936)&gt;0,1,0),0)</f>
        <v>0</v>
      </c>
      <c r="AT2936">
        <f>IFERROR(IF((AH2936-AI2936)&lt;0,1,0),0)</f>
        <v>0</v>
      </c>
      <c r="AU2936">
        <f>IFERROR(IF((AJ2936-AK2936)&gt;0,1,0),0)</f>
        <v>0</v>
      </c>
      <c r="AV2936">
        <f>IFERROR(IF((AL2936-AM2936)&gt;0,1,0),0)</f>
        <v>1</v>
      </c>
      <c r="AW2936">
        <f>IFERROR(IF((AN2936-AO2936)&gt;0,1,0),0)</f>
        <v>0</v>
      </c>
      <c r="AX2936">
        <f>IFERROR(IF((AC2936-AD2936)&lt;0,1,0),0)</f>
        <v>0</v>
      </c>
      <c r="AY2936">
        <f>SUM(AP2936:AX2936)</f>
        <v>3</v>
      </c>
    </row>
    <row r="2937" spans="1:51" x14ac:dyDescent="0.45">
      <c r="A2937" s="1" t="s">
        <v>2445</v>
      </c>
      <c r="B2937" s="2">
        <v>4079718</v>
      </c>
      <c r="C2937" s="3" t="s">
        <v>5335</v>
      </c>
      <c r="D2937" s="5">
        <v>60.86</v>
      </c>
      <c r="E2937" s="5">
        <v>8396.9267451199994</v>
      </c>
      <c r="F2937" s="3" t="s">
        <v>4500</v>
      </c>
      <c r="G2937" s="3" t="s">
        <v>4539</v>
      </c>
      <c r="H2937" s="3" t="s">
        <v>4539</v>
      </c>
      <c r="I2937" s="3" t="s">
        <v>4582</v>
      </c>
      <c r="J2937" s="3" t="s">
        <v>5376</v>
      </c>
      <c r="K2937" s="6">
        <v>562578</v>
      </c>
      <c r="L2937" s="6">
        <v>627656</v>
      </c>
      <c r="M2937" s="6">
        <v>139052</v>
      </c>
      <c r="N2937" s="6">
        <v>181717</v>
      </c>
      <c r="O2937" s="6">
        <v>101478</v>
      </c>
      <c r="P2937" s="6">
        <v>145478</v>
      </c>
      <c r="Q2937" s="6">
        <v>143323</v>
      </c>
      <c r="R2937" s="6">
        <v>189921</v>
      </c>
      <c r="S2937" s="6">
        <v>167425</v>
      </c>
      <c r="T2937" s="6">
        <v>205572</v>
      </c>
      <c r="U2937" s="6" t="s">
        <v>4474</v>
      </c>
      <c r="V2937" s="6" t="s">
        <v>4474</v>
      </c>
      <c r="W2937" s="6">
        <v>853661</v>
      </c>
      <c r="X2937" s="6">
        <v>827520</v>
      </c>
      <c r="Y2937" s="6">
        <v>366112</v>
      </c>
      <c r="Z2937" s="6">
        <v>353204</v>
      </c>
      <c r="AA2937" s="6">
        <v>92048</v>
      </c>
      <c r="AB2937" s="6">
        <v>80284</v>
      </c>
      <c r="AC2937" s="6">
        <v>137935000</v>
      </c>
      <c r="AD2937" s="6">
        <v>137765000</v>
      </c>
      <c r="AF2937">
        <f>Q2937/W2937</f>
        <v>0.16789217265401604</v>
      </c>
      <c r="AG2937">
        <f>R2937/X2937</f>
        <v>0.22950623549883992</v>
      </c>
      <c r="AH2937" t="e">
        <f>U2937/W2937</f>
        <v>#VALUE!</v>
      </c>
      <c r="AI2937" t="e">
        <f>V2937/X2937</f>
        <v>#VALUE!</v>
      </c>
      <c r="AJ2937">
        <f>Y2937/AA2937</f>
        <v>3.9774030940378933</v>
      </c>
      <c r="AK2937">
        <f>Z2937/AB2937</f>
        <v>4.3994320163419856</v>
      </c>
      <c r="AL2937">
        <f>O2937/K2937</f>
        <v>0.1803803205955441</v>
      </c>
      <c r="AM2937">
        <f>P2937/L2937</f>
        <v>0.23177982844105688</v>
      </c>
      <c r="AN2937">
        <f>K2937/W2937</f>
        <v>0.65901804111936702</v>
      </c>
      <c r="AO2937">
        <f>L2937/X2937</f>
        <v>0.75847834493426136</v>
      </c>
      <c r="AP2937">
        <f>IF(OR(Q2937&lt;0, Q2937="NA"), 0, 1)</f>
        <v>1</v>
      </c>
      <c r="AQ2937">
        <f>IF(OR(S2937&lt;0, S2937="NA"), 0, 1)</f>
        <v>1</v>
      </c>
      <c r="AR2937">
        <f>IFERROR(IF((AF2937-AG2937)&gt;0,1,0),0)</f>
        <v>0</v>
      </c>
      <c r="AS2937">
        <f>IFERROR(IF((S2937-Q2937)&gt;0,1,0),0)</f>
        <v>1</v>
      </c>
      <c r="AT2937">
        <f>IFERROR(IF((AH2937-AI2937)&lt;0,1,0),0)</f>
        <v>0</v>
      </c>
      <c r="AU2937">
        <f>IFERROR(IF((AJ2937-AK2937)&gt;0,1,0),0)</f>
        <v>0</v>
      </c>
      <c r="AV2937">
        <f>IFERROR(IF((AL2937-AM2937)&gt;0,1,0),0)</f>
        <v>0</v>
      </c>
      <c r="AW2937">
        <f>IFERROR(IF((AN2937-AO2937)&gt;0,1,0),0)</f>
        <v>0</v>
      </c>
      <c r="AX2937">
        <f>IFERROR(IF((AC2937-AD2937)&lt;0,1,0),0)</f>
        <v>0</v>
      </c>
      <c r="AY2937">
        <f>SUM(AP2937:AX2937)</f>
        <v>3</v>
      </c>
    </row>
    <row r="2938" spans="1:51" x14ac:dyDescent="0.45">
      <c r="A2938" s="1" t="s">
        <v>2457</v>
      </c>
      <c r="B2938" s="2">
        <v>10465944</v>
      </c>
      <c r="C2938" s="3" t="s">
        <v>5335</v>
      </c>
      <c r="D2938" s="5">
        <v>24.98</v>
      </c>
      <c r="E2938" s="5">
        <v>603.47460878000004</v>
      </c>
      <c r="F2938" s="3" t="s">
        <v>4475</v>
      </c>
      <c r="G2938" s="3" t="s">
        <v>4548</v>
      </c>
      <c r="H2938" s="3" t="s">
        <v>4810</v>
      </c>
      <c r="I2938" s="3" t="s">
        <v>4817</v>
      </c>
      <c r="J2938" s="3" t="s">
        <v>5105</v>
      </c>
      <c r="K2938" s="6">
        <v>163718</v>
      </c>
      <c r="L2938" s="6">
        <v>169389</v>
      </c>
      <c r="M2938" s="6">
        <v>59673</v>
      </c>
      <c r="N2938" s="6">
        <v>63289</v>
      </c>
      <c r="O2938" s="6">
        <v>57824</v>
      </c>
      <c r="P2938" s="6">
        <v>61514</v>
      </c>
      <c r="Q2938" s="6">
        <v>54207</v>
      </c>
      <c r="R2938" s="6">
        <v>54493</v>
      </c>
      <c r="S2938" s="6">
        <v>19848</v>
      </c>
      <c r="T2938" s="6">
        <v>8193</v>
      </c>
      <c r="U2938" s="6">
        <v>2111</v>
      </c>
      <c r="V2938" s="6">
        <v>11861</v>
      </c>
      <c r="W2938" s="6">
        <v>521405</v>
      </c>
      <c r="X2938" s="6">
        <v>514927</v>
      </c>
      <c r="Y2938" s="6">
        <v>112487</v>
      </c>
      <c r="Z2938" s="6">
        <v>139376</v>
      </c>
      <c r="AA2938" s="6">
        <v>32373</v>
      </c>
      <c r="AB2938" s="6">
        <v>31738</v>
      </c>
      <c r="AC2938" s="6">
        <v>24158311</v>
      </c>
      <c r="AD2938" s="6">
        <v>24153496</v>
      </c>
      <c r="AF2938">
        <f>Q2938/W2938</f>
        <v>0.10396332984915757</v>
      </c>
      <c r="AG2938">
        <f>R2938/X2938</f>
        <v>0.1058266511563775</v>
      </c>
      <c r="AH2938">
        <f>U2938/W2938</f>
        <v>4.0486761730324792E-3</v>
      </c>
      <c r="AI2938">
        <f>V2938/X2938</f>
        <v>2.3034333021962335E-2</v>
      </c>
      <c r="AJ2938">
        <f>Y2938/AA2938</f>
        <v>3.4747165848083279</v>
      </c>
      <c r="AK2938">
        <f>Z2938/AB2938</f>
        <v>4.3914550381246453</v>
      </c>
      <c r="AL2938">
        <f>O2938/K2938</f>
        <v>0.35319268498271417</v>
      </c>
      <c r="AM2938">
        <f>P2938/L2938</f>
        <v>0.36315227080861212</v>
      </c>
      <c r="AN2938">
        <f>K2938/W2938</f>
        <v>0.31399392027310824</v>
      </c>
      <c r="AO2938">
        <f>L2938/X2938</f>
        <v>0.32895730851169197</v>
      </c>
      <c r="AP2938">
        <f>IF(OR(Q2938&lt;0, Q2938="NA"), 0, 1)</f>
        <v>1</v>
      </c>
      <c r="AQ2938">
        <f>IF(OR(S2938&lt;0, S2938="NA"), 0, 1)</f>
        <v>1</v>
      </c>
      <c r="AR2938">
        <f>IFERROR(IF((AF2938-AG2938)&gt;0,1,0),0)</f>
        <v>0</v>
      </c>
      <c r="AS2938">
        <f>IFERROR(IF((S2938-Q2938)&gt;0,1,0),0)</f>
        <v>0</v>
      </c>
      <c r="AT2938">
        <f>IFERROR(IF((AH2938-AI2938)&lt;0,1,0),0)</f>
        <v>1</v>
      </c>
      <c r="AU2938">
        <f>IFERROR(IF((AJ2938-AK2938)&gt;0,1,0),0)</f>
        <v>0</v>
      </c>
      <c r="AV2938">
        <f>IFERROR(IF((AL2938-AM2938)&gt;0,1,0),0)</f>
        <v>0</v>
      </c>
      <c r="AW2938">
        <f>IFERROR(IF((AN2938-AO2938)&gt;0,1,0),0)</f>
        <v>0</v>
      </c>
      <c r="AX2938">
        <f>IFERROR(IF((AC2938-AD2938)&lt;0,1,0),0)</f>
        <v>0</v>
      </c>
      <c r="AY2938">
        <f>SUM(AP2938:AX2938)</f>
        <v>3</v>
      </c>
    </row>
    <row r="2939" spans="1:51" x14ac:dyDescent="0.45">
      <c r="A2939" s="1" t="s">
        <v>2467</v>
      </c>
      <c r="B2939" s="2">
        <v>4913013</v>
      </c>
      <c r="C2939" s="3" t="s">
        <v>5337</v>
      </c>
      <c r="D2939" s="5">
        <v>10.81</v>
      </c>
      <c r="E2939" s="5">
        <v>1451.72696096</v>
      </c>
      <c r="F2939" s="3" t="s">
        <v>4475</v>
      </c>
      <c r="G2939" s="3" t="s">
        <v>4548</v>
      </c>
      <c r="H2939" s="3" t="s">
        <v>4810</v>
      </c>
      <c r="I2939" s="3" t="s">
        <v>4811</v>
      </c>
      <c r="J2939" s="3" t="s">
        <v>5019</v>
      </c>
      <c r="K2939" s="6">
        <v>4442300</v>
      </c>
      <c r="L2939" s="6">
        <v>4516000</v>
      </c>
      <c r="M2939" s="6">
        <v>408300</v>
      </c>
      <c r="N2939" s="6">
        <v>427200</v>
      </c>
      <c r="O2939" s="6">
        <v>262600</v>
      </c>
      <c r="P2939" s="6">
        <v>271700</v>
      </c>
      <c r="Q2939" s="6">
        <v>-823000</v>
      </c>
      <c r="R2939" s="6">
        <v>-815000</v>
      </c>
      <c r="S2939" s="6">
        <v>329500</v>
      </c>
      <c r="T2939" s="6">
        <v>377800</v>
      </c>
      <c r="U2939" s="6">
        <v>1578200</v>
      </c>
      <c r="V2939" s="6">
        <v>1702100</v>
      </c>
      <c r="W2939" s="6">
        <v>3780100</v>
      </c>
      <c r="X2939" s="6">
        <v>3838800</v>
      </c>
      <c r="Y2939" s="6">
        <v>1734500</v>
      </c>
      <c r="Z2939" s="6">
        <v>1788600</v>
      </c>
      <c r="AA2939" s="6">
        <v>1171700</v>
      </c>
      <c r="AB2939" s="6">
        <v>1167900</v>
      </c>
      <c r="AC2939" s="6">
        <v>134294816</v>
      </c>
      <c r="AD2939" s="6">
        <v>134166312</v>
      </c>
      <c r="AF2939">
        <f>Q2939/W2939</f>
        <v>-0.21771910796010688</v>
      </c>
      <c r="AG2939">
        <f>R2939/X2939</f>
        <v>-0.21230592893612588</v>
      </c>
      <c r="AH2939">
        <f>U2939/W2939</f>
        <v>0.41750218248194493</v>
      </c>
      <c r="AI2939">
        <f>V2939/X2939</f>
        <v>0.44339376888611026</v>
      </c>
      <c r="AJ2939">
        <f>Y2939/AA2939</f>
        <v>1.4803277289408552</v>
      </c>
      <c r="AK2939">
        <f>Z2939/AB2939</f>
        <v>1.5314667351656821</v>
      </c>
      <c r="AL2939">
        <f>O2939/K2939</f>
        <v>5.9113522274497447E-2</v>
      </c>
      <c r="AM2939">
        <f>P2939/L2939</f>
        <v>6.0163861824623563E-2</v>
      </c>
      <c r="AN2939">
        <f>K2939/W2939</f>
        <v>1.17518055077908</v>
      </c>
      <c r="AO2939">
        <f>L2939/X2939</f>
        <v>1.1764092945712201</v>
      </c>
      <c r="AP2939">
        <f>IF(OR(Q2939&lt;0, Q2939="NA"), 0, 1)</f>
        <v>0</v>
      </c>
      <c r="AQ2939">
        <f>IF(OR(S2939&lt;0, S2939="NA"), 0, 1)</f>
        <v>1</v>
      </c>
      <c r="AR2939">
        <f>IFERROR(IF((AF2939-AG2939)&gt;0,1,0),0)</f>
        <v>0</v>
      </c>
      <c r="AS2939">
        <f>IFERROR(IF((S2939-Q2939)&gt;0,1,0),0)</f>
        <v>1</v>
      </c>
      <c r="AT2939">
        <f>IFERROR(IF((AH2939-AI2939)&lt;0,1,0),0)</f>
        <v>1</v>
      </c>
      <c r="AU2939">
        <f>IFERROR(IF((AJ2939-AK2939)&gt;0,1,0),0)</f>
        <v>0</v>
      </c>
      <c r="AV2939">
        <f>IFERROR(IF((AL2939-AM2939)&gt;0,1,0),0)</f>
        <v>0</v>
      </c>
      <c r="AW2939">
        <f>IFERROR(IF((AN2939-AO2939)&gt;0,1,0),0)</f>
        <v>0</v>
      </c>
      <c r="AX2939">
        <f>IFERROR(IF((AC2939-AD2939)&lt;0,1,0),0)</f>
        <v>0</v>
      </c>
      <c r="AY2939">
        <f>SUM(AP2939:AX2939)</f>
        <v>3</v>
      </c>
    </row>
    <row r="2940" spans="1:51" x14ac:dyDescent="0.45">
      <c r="A2940" s="1" t="s">
        <v>2473</v>
      </c>
      <c r="B2940" s="2">
        <v>4054537</v>
      </c>
      <c r="C2940" s="3" t="s">
        <v>5337</v>
      </c>
      <c r="D2940" s="5">
        <v>136.13</v>
      </c>
      <c r="E2940" s="5">
        <v>36699.118923709997</v>
      </c>
      <c r="F2940" s="3" t="s">
        <v>4475</v>
      </c>
      <c r="G2940" s="3" t="s">
        <v>4548</v>
      </c>
      <c r="H2940" s="3" t="s">
        <v>4810</v>
      </c>
      <c r="I2940" s="3" t="s">
        <v>4817</v>
      </c>
      <c r="J2940" s="3" t="s">
        <v>4818</v>
      </c>
      <c r="K2940" s="6">
        <v>35441452</v>
      </c>
      <c r="L2940" s="6">
        <v>36462747</v>
      </c>
      <c r="M2940" s="6">
        <v>5161077.9720000001</v>
      </c>
      <c r="N2940" s="6">
        <v>5534483</v>
      </c>
      <c r="O2940" s="6">
        <v>5047586</v>
      </c>
      <c r="P2940" s="6">
        <v>5420346</v>
      </c>
      <c r="Q2940" s="6">
        <v>3967655</v>
      </c>
      <c r="R2940" s="6">
        <v>4235070</v>
      </c>
      <c r="S2940" s="6" t="s">
        <v>4474</v>
      </c>
      <c r="T2940" s="6">
        <v>4018071</v>
      </c>
      <c r="U2940" s="6">
        <v>2258283</v>
      </c>
      <c r="V2940" s="6">
        <v>1763588</v>
      </c>
      <c r="W2940" s="6">
        <v>41312781</v>
      </c>
      <c r="X2940" s="6">
        <v>39740982</v>
      </c>
      <c r="Y2940" s="6">
        <v>29072576</v>
      </c>
      <c r="Z2940" s="6">
        <v>31444315</v>
      </c>
      <c r="AA2940" s="6">
        <v>1839440</v>
      </c>
      <c r="AB2940" s="6">
        <v>2734124</v>
      </c>
      <c r="AC2940" s="6">
        <v>267261733</v>
      </c>
      <c r="AD2940" s="6">
        <v>271244847</v>
      </c>
      <c r="AF2940">
        <f>Q2940/W2940</f>
        <v>9.6039407272049779E-2</v>
      </c>
      <c r="AG2940">
        <f>R2940/X2940</f>
        <v>0.10656681810228041</v>
      </c>
      <c r="AH2940">
        <f>U2940/W2940</f>
        <v>5.4663059356861013E-2</v>
      </c>
      <c r="AI2940">
        <f>V2940/X2940</f>
        <v>4.4377061442517955E-2</v>
      </c>
      <c r="AJ2940">
        <f>Y2940/AA2940</f>
        <v>15.805123298395165</v>
      </c>
      <c r="AK2940">
        <f>Z2940/AB2940</f>
        <v>11.500690897706177</v>
      </c>
      <c r="AL2940">
        <f>O2940/K2940</f>
        <v>0.14242040647770302</v>
      </c>
      <c r="AM2940">
        <f>P2940/L2940</f>
        <v>0.14865435124786402</v>
      </c>
      <c r="AN2940">
        <f>K2940/W2940</f>
        <v>0.85788105138697879</v>
      </c>
      <c r="AO2940">
        <f>L2940/X2940</f>
        <v>0.91750996490222614</v>
      </c>
      <c r="AP2940">
        <f>IF(OR(Q2940&lt;0, Q2940="NA"), 0, 1)</f>
        <v>1</v>
      </c>
      <c r="AQ2940">
        <f>IF(OR(S2940&lt;0, S2940="NA"), 0, 1)</f>
        <v>0</v>
      </c>
      <c r="AR2940">
        <f>IFERROR(IF((AF2940-AG2940)&gt;0,1,0),0)</f>
        <v>0</v>
      </c>
      <c r="AS2940">
        <f>IFERROR(IF((S2940-Q2940)&gt;0,1,0),0)</f>
        <v>0</v>
      </c>
      <c r="AT2940">
        <f>IFERROR(IF((AH2940-AI2940)&lt;0,1,0),0)</f>
        <v>0</v>
      </c>
      <c r="AU2940">
        <f>IFERROR(IF((AJ2940-AK2940)&gt;0,1,0),0)</f>
        <v>1</v>
      </c>
      <c r="AV2940">
        <f>IFERROR(IF((AL2940-AM2940)&gt;0,1,0),0)</f>
        <v>0</v>
      </c>
      <c r="AW2940">
        <f>IFERROR(IF((AN2940-AO2940)&gt;0,1,0),0)</f>
        <v>0</v>
      </c>
      <c r="AX2940">
        <f>IFERROR(IF((AC2940-AD2940)&lt;0,1,0),0)</f>
        <v>1</v>
      </c>
      <c r="AY2940">
        <f>SUM(AP2940:AX2940)</f>
        <v>3</v>
      </c>
    </row>
    <row r="2941" spans="1:51" x14ac:dyDescent="0.45">
      <c r="A2941" s="1" t="s">
        <v>2475</v>
      </c>
      <c r="B2941" s="2">
        <v>5146360</v>
      </c>
      <c r="C2941" s="3" t="s">
        <v>5336</v>
      </c>
      <c r="D2941" s="7">
        <v>8.33</v>
      </c>
      <c r="E2941" s="5">
        <v>96.751342309999998</v>
      </c>
      <c r="F2941" s="3" t="s">
        <v>4470</v>
      </c>
      <c r="G2941" s="3" t="s">
        <v>4512</v>
      </c>
      <c r="H2941" s="3" t="s">
        <v>4513</v>
      </c>
      <c r="I2941" s="3" t="s">
        <v>4514</v>
      </c>
      <c r="J2941" s="3" t="s">
        <v>4515</v>
      </c>
      <c r="K2941" s="6">
        <v>48868</v>
      </c>
      <c r="L2941" s="6">
        <v>45124</v>
      </c>
      <c r="M2941" s="6">
        <v>-6226</v>
      </c>
      <c r="N2941" s="6">
        <v>-7145</v>
      </c>
      <c r="O2941" s="6">
        <v>-9975</v>
      </c>
      <c r="P2941" s="6">
        <v>-10770</v>
      </c>
      <c r="Q2941" s="6">
        <v>-16628</v>
      </c>
      <c r="R2941" s="6">
        <v>-12558</v>
      </c>
      <c r="S2941" s="6">
        <v>-6412</v>
      </c>
      <c r="T2941" s="6">
        <v>-9904</v>
      </c>
      <c r="U2941" s="6" t="s">
        <v>4474</v>
      </c>
      <c r="V2941" s="6" t="s">
        <v>4474</v>
      </c>
      <c r="W2941" s="6">
        <v>62019</v>
      </c>
      <c r="X2941" s="6">
        <v>61406</v>
      </c>
      <c r="Y2941" s="6">
        <v>39402</v>
      </c>
      <c r="Z2941" s="6">
        <v>40229</v>
      </c>
      <c r="AA2941" s="6">
        <v>11678</v>
      </c>
      <c r="AB2941" s="6">
        <v>10366</v>
      </c>
      <c r="AC2941" s="6">
        <v>11612000</v>
      </c>
      <c r="AD2941" s="6">
        <v>11544000</v>
      </c>
      <c r="AF2941">
        <f>Q2941/W2941</f>
        <v>-0.26811138522065819</v>
      </c>
      <c r="AG2941">
        <f>R2941/X2941</f>
        <v>-0.20450770283034231</v>
      </c>
      <c r="AH2941" t="e">
        <f>U2941/W2941</f>
        <v>#VALUE!</v>
      </c>
      <c r="AI2941" t="e">
        <f>V2941/X2941</f>
        <v>#VALUE!</v>
      </c>
      <c r="AJ2941">
        <f>Y2941/AA2941</f>
        <v>3.3740366501113206</v>
      </c>
      <c r="AK2941">
        <f>Z2941/AB2941</f>
        <v>3.8808605054987457</v>
      </c>
      <c r="AL2941">
        <f>O2941/K2941</f>
        <v>-0.20412130637636081</v>
      </c>
      <c r="AM2941">
        <f>P2941/L2941</f>
        <v>-0.23867564932186863</v>
      </c>
      <c r="AN2941">
        <f>K2941/W2941</f>
        <v>0.78795207920153498</v>
      </c>
      <c r="AO2941">
        <f>L2941/X2941</f>
        <v>0.73484675764583263</v>
      </c>
      <c r="AP2941">
        <f>IF(OR(Q2941&lt;0, Q2941="NA"), 0, 1)</f>
        <v>0</v>
      </c>
      <c r="AQ2941">
        <f>IF(OR(S2941&lt;0, S2941="NA"), 0, 1)</f>
        <v>0</v>
      </c>
      <c r="AR2941">
        <f>IFERROR(IF((AF2941-AG2941)&gt;0,1,0),0)</f>
        <v>0</v>
      </c>
      <c r="AS2941">
        <f>IFERROR(IF((S2941-Q2941)&gt;0,1,0),0)</f>
        <v>1</v>
      </c>
      <c r="AT2941">
        <f>IFERROR(IF((AH2941-AI2941)&lt;0,1,0),0)</f>
        <v>0</v>
      </c>
      <c r="AU2941">
        <f>IFERROR(IF((AJ2941-AK2941)&gt;0,1,0),0)</f>
        <v>0</v>
      </c>
      <c r="AV2941">
        <f>IFERROR(IF((AL2941-AM2941)&gt;0,1,0),0)</f>
        <v>1</v>
      </c>
      <c r="AW2941">
        <f>IFERROR(IF((AN2941-AO2941)&gt;0,1,0),0)</f>
        <v>1</v>
      </c>
      <c r="AX2941">
        <f>IFERROR(IF((AC2941-AD2941)&lt;0,1,0),0)</f>
        <v>0</v>
      </c>
      <c r="AY2941">
        <f>SUM(AP2941:AX2941)</f>
        <v>3</v>
      </c>
    </row>
    <row r="2942" spans="1:51" x14ac:dyDescent="0.45">
      <c r="A2942" s="1" t="s">
        <v>2488</v>
      </c>
      <c r="B2942" s="2">
        <v>4317767</v>
      </c>
      <c r="C2942" s="3" t="s">
        <v>5335</v>
      </c>
      <c r="D2942" s="5">
        <v>6.88</v>
      </c>
      <c r="E2942" s="5">
        <v>1345.415</v>
      </c>
      <c r="F2942" s="3" t="s">
        <v>4665</v>
      </c>
      <c r="G2942" s="3" t="s">
        <v>4722</v>
      </c>
      <c r="H2942" s="3" t="s">
        <v>4723</v>
      </c>
      <c r="I2942" s="3" t="s">
        <v>4724</v>
      </c>
      <c r="J2942" s="3" t="s">
        <v>4938</v>
      </c>
      <c r="K2942" s="6">
        <v>4470200</v>
      </c>
      <c r="L2942" s="6">
        <v>4506800</v>
      </c>
      <c r="M2942" s="6">
        <v>1531200</v>
      </c>
      <c r="N2942" s="6">
        <v>1559300</v>
      </c>
      <c r="O2942" s="6">
        <v>498600</v>
      </c>
      <c r="P2942" s="6">
        <v>541600</v>
      </c>
      <c r="Q2942" s="6">
        <v>-549200</v>
      </c>
      <c r="R2942" s="6">
        <v>-72200</v>
      </c>
      <c r="S2942" s="6">
        <v>748200</v>
      </c>
      <c r="T2942" s="6">
        <v>789200</v>
      </c>
      <c r="U2942" s="6">
        <v>7603100</v>
      </c>
      <c r="V2942" s="6">
        <v>7577900</v>
      </c>
      <c r="W2942" s="6">
        <v>12728300</v>
      </c>
      <c r="X2942" s="6">
        <v>13150500</v>
      </c>
      <c r="Y2942" s="6">
        <v>2067100</v>
      </c>
      <c r="Z2942" s="6">
        <v>2064400</v>
      </c>
      <c r="AA2942" s="6">
        <v>1948400</v>
      </c>
      <c r="AB2942" s="6">
        <v>1900000</v>
      </c>
      <c r="AC2942" s="6">
        <v>196700000</v>
      </c>
      <c r="AD2942" s="6">
        <v>196200000</v>
      </c>
      <c r="AF2942">
        <f>Q2942/W2942</f>
        <v>-4.3147945915793941E-2</v>
      </c>
      <c r="AG2942">
        <f>R2942/X2942</f>
        <v>-5.4902855404737466E-3</v>
      </c>
      <c r="AH2942">
        <f>U2942/W2942</f>
        <v>0.59733821484408756</v>
      </c>
      <c r="AI2942">
        <f>V2942/X2942</f>
        <v>0.5762442492680887</v>
      </c>
      <c r="AJ2942">
        <f>Y2942/AA2942</f>
        <v>1.0609217819749539</v>
      </c>
      <c r="AK2942">
        <f>Z2942/AB2942</f>
        <v>1.0865263157894738</v>
      </c>
      <c r="AL2942">
        <f>O2942/K2942</f>
        <v>0.11153863361818263</v>
      </c>
      <c r="AM2942">
        <f>P2942/L2942</f>
        <v>0.12017395935031508</v>
      </c>
      <c r="AN2942">
        <f>K2942/W2942</f>
        <v>0.35120165300943568</v>
      </c>
      <c r="AO2942">
        <f>L2942/X2942</f>
        <v>0.34270940268430861</v>
      </c>
      <c r="AP2942">
        <f>IF(OR(Q2942&lt;0, Q2942="NA"), 0, 1)</f>
        <v>0</v>
      </c>
      <c r="AQ2942">
        <f>IF(OR(S2942&lt;0, S2942="NA"), 0, 1)</f>
        <v>1</v>
      </c>
      <c r="AR2942">
        <f>IFERROR(IF((AF2942-AG2942)&gt;0,1,0),0)</f>
        <v>0</v>
      </c>
      <c r="AS2942">
        <f>IFERROR(IF((S2942-Q2942)&gt;0,1,0),0)</f>
        <v>1</v>
      </c>
      <c r="AT2942">
        <f>IFERROR(IF((AH2942-AI2942)&lt;0,1,0),0)</f>
        <v>0</v>
      </c>
      <c r="AU2942">
        <f>IFERROR(IF((AJ2942-AK2942)&gt;0,1,0),0)</f>
        <v>0</v>
      </c>
      <c r="AV2942">
        <f>IFERROR(IF((AL2942-AM2942)&gt;0,1,0),0)</f>
        <v>0</v>
      </c>
      <c r="AW2942">
        <f>IFERROR(IF((AN2942-AO2942)&gt;0,1,0),0)</f>
        <v>1</v>
      </c>
      <c r="AX2942">
        <f>IFERROR(IF((AC2942-AD2942)&lt;0,1,0),0)</f>
        <v>0</v>
      </c>
      <c r="AY2942">
        <f>SUM(AP2942:AX2942)</f>
        <v>3</v>
      </c>
    </row>
    <row r="2943" spans="1:51" x14ac:dyDescent="0.45">
      <c r="A2943" s="1" t="s">
        <v>2489</v>
      </c>
      <c r="B2943" s="2">
        <v>112690231</v>
      </c>
      <c r="C2943" s="3" t="s">
        <v>5335</v>
      </c>
      <c r="D2943" s="5">
        <v>71.36</v>
      </c>
      <c r="E2943" s="5">
        <v>6494.9524925599999</v>
      </c>
      <c r="F2943" s="3" t="s">
        <v>4665</v>
      </c>
      <c r="G2943" s="3" t="s">
        <v>4666</v>
      </c>
      <c r="H2943" s="3" t="s">
        <v>4776</v>
      </c>
      <c r="I2943" s="3" t="s">
        <v>4777</v>
      </c>
      <c r="J2943" s="3" t="s">
        <v>5146</v>
      </c>
      <c r="K2943" s="6" t="s">
        <v>4474</v>
      </c>
      <c r="L2943" s="6" t="s">
        <v>4474</v>
      </c>
      <c r="M2943" s="6" t="s">
        <v>4474</v>
      </c>
      <c r="N2943" s="6" t="s">
        <v>4474</v>
      </c>
      <c r="O2943" s="6">
        <v>-13000</v>
      </c>
      <c r="P2943" s="6">
        <v>-11000</v>
      </c>
      <c r="Q2943" s="6">
        <v>-47000</v>
      </c>
      <c r="R2943" s="6">
        <v>-142000</v>
      </c>
      <c r="S2943" s="6">
        <v>-21000</v>
      </c>
      <c r="T2943" s="6">
        <v>-13000</v>
      </c>
      <c r="U2943" s="6">
        <v>1382000</v>
      </c>
      <c r="V2943" s="6">
        <v>1247000</v>
      </c>
      <c r="W2943" s="6">
        <v>1255000</v>
      </c>
      <c r="X2943" s="6">
        <v>1162000</v>
      </c>
      <c r="Y2943" s="6">
        <v>388000</v>
      </c>
      <c r="Z2943" s="6">
        <v>305000</v>
      </c>
      <c r="AA2943" s="6">
        <v>55000</v>
      </c>
      <c r="AB2943" s="6">
        <v>80000</v>
      </c>
      <c r="AC2943" s="6">
        <v>91735951</v>
      </c>
      <c r="AD2943" s="6" t="s">
        <v>4474</v>
      </c>
      <c r="AF2943">
        <f>Q2943/W2943</f>
        <v>-3.7450199203187248E-2</v>
      </c>
      <c r="AG2943">
        <f>R2943/X2943</f>
        <v>-0.12220309810671257</v>
      </c>
      <c r="AH2943">
        <f>U2943/W2943</f>
        <v>1.1011952191235059</v>
      </c>
      <c r="AI2943">
        <f>V2943/X2943</f>
        <v>1.0731497418244407</v>
      </c>
      <c r="AJ2943">
        <f>Y2943/AA2943</f>
        <v>7.0545454545454547</v>
      </c>
      <c r="AK2943">
        <f>Z2943/AB2943</f>
        <v>3.8125</v>
      </c>
      <c r="AL2943" t="e">
        <f>O2943/K2943</f>
        <v>#VALUE!</v>
      </c>
      <c r="AM2943" t="e">
        <f>P2943/L2943</f>
        <v>#VALUE!</v>
      </c>
      <c r="AN2943" t="e">
        <f>K2943/W2943</f>
        <v>#VALUE!</v>
      </c>
      <c r="AO2943" t="e">
        <f>L2943/X2943</f>
        <v>#VALUE!</v>
      </c>
      <c r="AP2943">
        <f>IF(OR(Q2943&lt;0, Q2943="NA"), 0, 1)</f>
        <v>0</v>
      </c>
      <c r="AQ2943">
        <f>IF(OR(S2943&lt;0, S2943="NA"), 0, 1)</f>
        <v>0</v>
      </c>
      <c r="AR2943">
        <f>IFERROR(IF((AF2943-AG2943)&gt;0,1,0),0)</f>
        <v>1</v>
      </c>
      <c r="AS2943">
        <f>IFERROR(IF((S2943-Q2943)&gt;0,1,0),0)</f>
        <v>1</v>
      </c>
      <c r="AT2943">
        <f>IFERROR(IF((AH2943-AI2943)&lt;0,1,0),0)</f>
        <v>0</v>
      </c>
      <c r="AU2943">
        <f>IFERROR(IF((AJ2943-AK2943)&gt;0,1,0),0)</f>
        <v>1</v>
      </c>
      <c r="AV2943">
        <f>IFERROR(IF((AL2943-AM2943)&gt;0,1,0),0)</f>
        <v>0</v>
      </c>
      <c r="AW2943">
        <f>IFERROR(IF((AN2943-AO2943)&gt;0,1,0),0)</f>
        <v>0</v>
      </c>
      <c r="AX2943">
        <f>IFERROR(IF((AC2943-AD2943)&lt;0,1,0),0)</f>
        <v>0</v>
      </c>
      <c r="AY2943">
        <f>SUM(AP2943:AX2943)</f>
        <v>3</v>
      </c>
    </row>
    <row r="2944" spans="1:51" x14ac:dyDescent="0.45">
      <c r="A2944" s="1" t="s">
        <v>2496</v>
      </c>
      <c r="B2944" s="2">
        <v>4910611</v>
      </c>
      <c r="C2944" s="3" t="s">
        <v>5338</v>
      </c>
      <c r="D2944" s="5">
        <v>23.12</v>
      </c>
      <c r="E2944" s="5">
        <v>342.55678640000002</v>
      </c>
      <c r="F2944" s="3" t="s">
        <v>4559</v>
      </c>
      <c r="G2944" s="3" t="s">
        <v>4560</v>
      </c>
      <c r="H2944" s="3" t="s">
        <v>4561</v>
      </c>
      <c r="I2944" s="3" t="s">
        <v>4562</v>
      </c>
      <c r="J2944" s="3" t="s">
        <v>5151</v>
      </c>
      <c r="K2944" s="6">
        <v>181979</v>
      </c>
      <c r="L2944" s="6">
        <v>176780</v>
      </c>
      <c r="M2944" s="6">
        <v>22183</v>
      </c>
      <c r="N2944" s="6">
        <v>22967</v>
      </c>
      <c r="O2944" s="6">
        <v>18892</v>
      </c>
      <c r="P2944" s="6">
        <v>19742</v>
      </c>
      <c r="Q2944" s="6">
        <v>13154</v>
      </c>
      <c r="R2944" s="6">
        <v>13590</v>
      </c>
      <c r="S2944" s="6">
        <v>20338</v>
      </c>
      <c r="T2944" s="6">
        <v>19576</v>
      </c>
      <c r="U2944" s="6" t="s">
        <v>4474</v>
      </c>
      <c r="V2944" s="6" t="s">
        <v>4474</v>
      </c>
      <c r="W2944" s="6">
        <v>91309</v>
      </c>
      <c r="X2944" s="6">
        <v>84943</v>
      </c>
      <c r="Y2944" s="6">
        <v>44766</v>
      </c>
      <c r="Z2944" s="6">
        <v>39281</v>
      </c>
      <c r="AA2944" s="6">
        <v>16706</v>
      </c>
      <c r="AB2944" s="6">
        <v>13857</v>
      </c>
      <c r="AC2944" s="6">
        <v>14816000</v>
      </c>
      <c r="AD2944" s="6">
        <v>14791000</v>
      </c>
      <c r="AF2944">
        <f>Q2944/W2944</f>
        <v>0.14406027883341183</v>
      </c>
      <c r="AG2944">
        <f>R2944/X2944</f>
        <v>0.15998964011160424</v>
      </c>
      <c r="AH2944" t="e">
        <f>U2944/W2944</f>
        <v>#VALUE!</v>
      </c>
      <c r="AI2944" t="e">
        <f>V2944/X2944</f>
        <v>#VALUE!</v>
      </c>
      <c r="AJ2944">
        <f>Y2944/AA2944</f>
        <v>2.6796360589009938</v>
      </c>
      <c r="AK2944">
        <f>Z2944/AB2944</f>
        <v>2.8347405643357146</v>
      </c>
      <c r="AL2944">
        <f>O2944/K2944</f>
        <v>0.10381417636100869</v>
      </c>
      <c r="AM2944">
        <f>P2944/L2944</f>
        <v>0.11167552890598484</v>
      </c>
      <c r="AN2944">
        <f>K2944/W2944</f>
        <v>1.9930017851471378</v>
      </c>
      <c r="AO2944">
        <f>L2944/X2944</f>
        <v>2.0811603075003235</v>
      </c>
      <c r="AP2944">
        <f>IF(OR(Q2944&lt;0, Q2944="NA"), 0, 1)</f>
        <v>1</v>
      </c>
      <c r="AQ2944">
        <f>IF(OR(S2944&lt;0, S2944="NA"), 0, 1)</f>
        <v>1</v>
      </c>
      <c r="AR2944">
        <f>IFERROR(IF((AF2944-AG2944)&gt;0,1,0),0)</f>
        <v>0</v>
      </c>
      <c r="AS2944">
        <f>IFERROR(IF((S2944-Q2944)&gt;0,1,0),0)</f>
        <v>1</v>
      </c>
      <c r="AT2944">
        <f>IFERROR(IF((AH2944-AI2944)&lt;0,1,0),0)</f>
        <v>0</v>
      </c>
      <c r="AU2944">
        <f>IFERROR(IF((AJ2944-AK2944)&gt;0,1,0),0)</f>
        <v>0</v>
      </c>
      <c r="AV2944">
        <f>IFERROR(IF((AL2944-AM2944)&gt;0,1,0),0)</f>
        <v>0</v>
      </c>
      <c r="AW2944">
        <f>IFERROR(IF((AN2944-AO2944)&gt;0,1,0),0)</f>
        <v>0</v>
      </c>
      <c r="AX2944">
        <f>IFERROR(IF((AC2944-AD2944)&lt;0,1,0),0)</f>
        <v>0</v>
      </c>
      <c r="AY2944">
        <f>SUM(AP2944:AX2944)</f>
        <v>3</v>
      </c>
    </row>
    <row r="2945" spans="1:51" x14ac:dyDescent="0.45">
      <c r="A2945" s="1" t="s">
        <v>2509</v>
      </c>
      <c r="B2945" s="2">
        <v>118457377</v>
      </c>
      <c r="C2945" s="3" t="s">
        <v>5335</v>
      </c>
      <c r="D2945" s="5">
        <v>59.97</v>
      </c>
      <c r="E2945" s="5">
        <v>13684.548842730001</v>
      </c>
      <c r="F2945" s="3" t="s">
        <v>4525</v>
      </c>
      <c r="G2945" s="3" t="s">
        <v>4526</v>
      </c>
      <c r="H2945" s="3" t="s">
        <v>4713</v>
      </c>
      <c r="I2945" s="3" t="s">
        <v>4713</v>
      </c>
      <c r="J2945" s="3"/>
      <c r="K2945" s="6">
        <v>5331900</v>
      </c>
      <c r="L2945" s="6">
        <v>5325900</v>
      </c>
      <c r="M2945" s="6">
        <v>1099300</v>
      </c>
      <c r="N2945" s="6">
        <v>1242300</v>
      </c>
      <c r="O2945" s="6">
        <v>256600</v>
      </c>
      <c r="P2945" s="6">
        <v>421600</v>
      </c>
      <c r="Q2945" s="6">
        <v>-728200</v>
      </c>
      <c r="R2945" s="6">
        <v>-235200</v>
      </c>
      <c r="S2945" s="6">
        <v>676100</v>
      </c>
      <c r="T2945" s="6">
        <v>719100</v>
      </c>
      <c r="U2945" s="6">
        <v>5216000</v>
      </c>
      <c r="V2945" s="6">
        <v>9302000</v>
      </c>
      <c r="W2945" s="6">
        <v>19256000</v>
      </c>
      <c r="X2945" s="6">
        <v>18756000</v>
      </c>
      <c r="Y2945" s="6">
        <v>1599000</v>
      </c>
      <c r="Z2945" s="6">
        <v>1339000</v>
      </c>
      <c r="AA2945" s="6">
        <v>1495000</v>
      </c>
      <c r="AB2945" s="6">
        <v>1222000</v>
      </c>
      <c r="AC2945" s="6">
        <v>228403383</v>
      </c>
      <c r="AD2945" s="6">
        <v>161749791</v>
      </c>
      <c r="AF2945">
        <f>Q2945/W2945</f>
        <v>-3.7816784378894887E-2</v>
      </c>
      <c r="AG2945">
        <f>R2945/X2945</f>
        <v>-1.253998720409469E-2</v>
      </c>
      <c r="AH2945">
        <f>U2945/W2945</f>
        <v>0.27087660988782719</v>
      </c>
      <c r="AI2945">
        <f>V2945/X2945</f>
        <v>0.49594796331840479</v>
      </c>
      <c r="AJ2945">
        <f>Y2945/AA2945</f>
        <v>1.0695652173913044</v>
      </c>
      <c r="AK2945">
        <f>Z2945/AB2945</f>
        <v>1.0957446808510638</v>
      </c>
      <c r="AL2945">
        <f>O2945/K2945</f>
        <v>4.8125433710309647E-2</v>
      </c>
      <c r="AM2945">
        <f>P2945/L2945</f>
        <v>7.9160329709532656E-2</v>
      </c>
      <c r="AN2945">
        <f>K2945/W2945</f>
        <v>0.27689551308683008</v>
      </c>
      <c r="AO2945">
        <f>L2945/X2945</f>
        <v>0.28395713371721049</v>
      </c>
      <c r="AP2945">
        <f>IF(OR(Q2945&lt;0, Q2945="NA"), 0, 1)</f>
        <v>0</v>
      </c>
      <c r="AQ2945">
        <f>IF(OR(S2945&lt;0, S2945="NA"), 0, 1)</f>
        <v>1</v>
      </c>
      <c r="AR2945">
        <f>IFERROR(IF((AF2945-AG2945)&gt;0,1,0),0)</f>
        <v>0</v>
      </c>
      <c r="AS2945">
        <f>IFERROR(IF((S2945-Q2945)&gt;0,1,0),0)</f>
        <v>1</v>
      </c>
      <c r="AT2945">
        <f>IFERROR(IF((AH2945-AI2945)&lt;0,1,0),0)</f>
        <v>1</v>
      </c>
      <c r="AU2945">
        <f>IFERROR(IF((AJ2945-AK2945)&gt;0,1,0),0)</f>
        <v>0</v>
      </c>
      <c r="AV2945">
        <f>IFERROR(IF((AL2945-AM2945)&gt;0,1,0),0)</f>
        <v>0</v>
      </c>
      <c r="AW2945">
        <f>IFERROR(IF((AN2945-AO2945)&gt;0,1,0),0)</f>
        <v>0</v>
      </c>
      <c r="AX2945">
        <f>IFERROR(IF((AC2945-AD2945)&lt;0,1,0),0)</f>
        <v>0</v>
      </c>
      <c r="AY2945">
        <f>SUM(AP2945:AX2945)</f>
        <v>3</v>
      </c>
    </row>
    <row r="2946" spans="1:51" x14ac:dyDescent="0.45">
      <c r="A2946" s="1" t="s">
        <v>2512</v>
      </c>
      <c r="B2946" s="2">
        <v>4121683</v>
      </c>
      <c r="C2946" s="3" t="s">
        <v>5337</v>
      </c>
      <c r="D2946" s="5">
        <v>7.55</v>
      </c>
      <c r="E2946" s="5">
        <v>1684.2467635999999</v>
      </c>
      <c r="F2946" s="3" t="s">
        <v>4665</v>
      </c>
      <c r="G2946" s="3" t="s">
        <v>4666</v>
      </c>
      <c r="H2946" s="3" t="s">
        <v>4776</v>
      </c>
      <c r="I2946" s="3" t="s">
        <v>4777</v>
      </c>
      <c r="J2946" s="3" t="s">
        <v>5157</v>
      </c>
      <c r="K2946" s="6">
        <v>3876100</v>
      </c>
      <c r="L2946" s="6">
        <v>3943000</v>
      </c>
      <c r="M2946" s="6">
        <v>401200</v>
      </c>
      <c r="N2946" s="6">
        <v>550000</v>
      </c>
      <c r="O2946" s="6">
        <v>144700</v>
      </c>
      <c r="P2946" s="6">
        <v>303700</v>
      </c>
      <c r="Q2946" s="6">
        <v>-397800</v>
      </c>
      <c r="R2946" s="6">
        <v>-1107900</v>
      </c>
      <c r="S2946" s="6">
        <v>-174400</v>
      </c>
      <c r="T2946" s="6">
        <v>208700</v>
      </c>
      <c r="U2946" s="6">
        <v>2327800</v>
      </c>
      <c r="V2946" s="6">
        <v>1901300</v>
      </c>
      <c r="W2946" s="6">
        <v>7146800</v>
      </c>
      <c r="X2946" s="6">
        <v>7222200</v>
      </c>
      <c r="Y2946" s="6">
        <v>1153200</v>
      </c>
      <c r="Z2946" s="6">
        <v>1243900</v>
      </c>
      <c r="AA2946" s="6">
        <v>3790500</v>
      </c>
      <c r="AB2946" s="6">
        <v>4134200</v>
      </c>
      <c r="AC2946" s="6">
        <v>240000000</v>
      </c>
      <c r="AD2946" s="6">
        <v>235900000</v>
      </c>
      <c r="AF2946">
        <f>Q2946/W2946</f>
        <v>-5.5661274976213128E-2</v>
      </c>
      <c r="AG2946">
        <f>R2946/X2946</f>
        <v>-0.1534020104677245</v>
      </c>
      <c r="AH2946">
        <f>U2946/W2946</f>
        <v>0.32571220686181229</v>
      </c>
      <c r="AI2946">
        <f>V2946/X2946</f>
        <v>0.26325773310071721</v>
      </c>
      <c r="AJ2946">
        <f>Y2946/AA2946</f>
        <v>0.30423426988523944</v>
      </c>
      <c r="AK2946">
        <f>Z2946/AB2946</f>
        <v>0.30088046054859463</v>
      </c>
      <c r="AL2946">
        <f>O2946/K2946</f>
        <v>3.7331338200768817E-2</v>
      </c>
      <c r="AM2946">
        <f>P2946/L2946</f>
        <v>7.7022571645954857E-2</v>
      </c>
      <c r="AN2946">
        <f>K2946/W2946</f>
        <v>0.54235462024962222</v>
      </c>
      <c r="AO2946">
        <f>L2946/X2946</f>
        <v>0.54595552601700315</v>
      </c>
      <c r="AP2946">
        <f>IF(OR(Q2946&lt;0, Q2946="NA"), 0, 1)</f>
        <v>0</v>
      </c>
      <c r="AQ2946">
        <f>IF(OR(S2946&lt;0, S2946="NA"), 0, 1)</f>
        <v>0</v>
      </c>
      <c r="AR2946">
        <f>IFERROR(IF((AF2946-AG2946)&gt;0,1,0),0)</f>
        <v>1</v>
      </c>
      <c r="AS2946">
        <f>IFERROR(IF((S2946-Q2946)&gt;0,1,0),0)</f>
        <v>1</v>
      </c>
      <c r="AT2946">
        <f>IFERROR(IF((AH2946-AI2946)&lt;0,1,0),0)</f>
        <v>0</v>
      </c>
      <c r="AU2946">
        <f>IFERROR(IF((AJ2946-AK2946)&gt;0,1,0),0)</f>
        <v>1</v>
      </c>
      <c r="AV2946">
        <f>IFERROR(IF((AL2946-AM2946)&gt;0,1,0),0)</f>
        <v>0</v>
      </c>
      <c r="AW2946">
        <f>IFERROR(IF((AN2946-AO2946)&gt;0,1,0),0)</f>
        <v>0</v>
      </c>
      <c r="AX2946">
        <f>IFERROR(IF((AC2946-AD2946)&lt;0,1,0),0)</f>
        <v>0</v>
      </c>
      <c r="AY2946">
        <f>SUM(AP2946:AX2946)</f>
        <v>3</v>
      </c>
    </row>
    <row r="2947" spans="1:51" x14ac:dyDescent="0.45">
      <c r="A2947" s="1" t="s">
        <v>2529</v>
      </c>
      <c r="B2947" s="2">
        <v>4226853</v>
      </c>
      <c r="C2947" s="3" t="s">
        <v>5337</v>
      </c>
      <c r="D2947" s="5">
        <v>40.76</v>
      </c>
      <c r="E2947" s="5">
        <v>1848.8501630000001</v>
      </c>
      <c r="F2947" s="3" t="s">
        <v>4480</v>
      </c>
      <c r="G2947" s="3" t="s">
        <v>4481</v>
      </c>
      <c r="H2947" s="3" t="s">
        <v>4481</v>
      </c>
      <c r="I2947" s="3" t="s">
        <v>4482</v>
      </c>
      <c r="J2947" s="3" t="s">
        <v>4484</v>
      </c>
      <c r="K2947" s="6">
        <v>497286</v>
      </c>
      <c r="L2947" s="6">
        <v>489653</v>
      </c>
      <c r="M2947" s="6" t="s">
        <v>4474</v>
      </c>
      <c r="N2947" s="6" t="s">
        <v>4474</v>
      </c>
      <c r="O2947" s="6">
        <v>525702</v>
      </c>
      <c r="P2947" s="6">
        <v>511823</v>
      </c>
      <c r="Q2947" s="6">
        <v>77417</v>
      </c>
      <c r="R2947" s="6">
        <v>83737</v>
      </c>
      <c r="S2947" s="6" t="s">
        <v>4474</v>
      </c>
      <c r="T2947" s="6">
        <v>536029</v>
      </c>
      <c r="U2947" s="6">
        <v>112820</v>
      </c>
      <c r="V2947" s="6">
        <v>115371</v>
      </c>
      <c r="W2947" s="6">
        <v>12943380</v>
      </c>
      <c r="X2947" s="6">
        <v>12607346</v>
      </c>
      <c r="Y2947" s="6" t="s">
        <v>4474</v>
      </c>
      <c r="Z2947" s="6" t="s">
        <v>4474</v>
      </c>
      <c r="AA2947" s="6" t="s">
        <v>4474</v>
      </c>
      <c r="AB2947" s="6" t="s">
        <v>4474</v>
      </c>
      <c r="AC2947" s="6">
        <v>45359425</v>
      </c>
      <c r="AD2947" s="6">
        <v>45151691</v>
      </c>
      <c r="AF2947">
        <f>Q2947/W2947</f>
        <v>5.9812042913056709E-3</v>
      </c>
      <c r="AG2947">
        <f>R2947/X2947</f>
        <v>6.6419213052453701E-3</v>
      </c>
      <c r="AH2947">
        <f>U2947/W2947</f>
        <v>8.7164249214656455E-3</v>
      </c>
      <c r="AI2947">
        <f>V2947/X2947</f>
        <v>9.151093338756626E-3</v>
      </c>
      <c r="AJ2947" t="e">
        <f>Y2947/AA2947</f>
        <v>#VALUE!</v>
      </c>
      <c r="AK2947" t="e">
        <f>Z2947/AB2947</f>
        <v>#VALUE!</v>
      </c>
      <c r="AL2947">
        <f>O2947/K2947</f>
        <v>1.0571421676862007</v>
      </c>
      <c r="AM2947">
        <f>P2947/L2947</f>
        <v>1.0452769614400401</v>
      </c>
      <c r="AN2947">
        <f>K2947/W2947</f>
        <v>3.8420103558730406E-2</v>
      </c>
      <c r="AO2947">
        <f>L2947/X2947</f>
        <v>3.8838705624482744E-2</v>
      </c>
      <c r="AP2947">
        <f>IF(OR(Q2947&lt;0, Q2947="NA"), 0, 1)</f>
        <v>1</v>
      </c>
      <c r="AQ2947">
        <f>IF(OR(S2947&lt;0, S2947="NA"), 0, 1)</f>
        <v>0</v>
      </c>
      <c r="AR2947">
        <f>IFERROR(IF((AF2947-AG2947)&gt;0,1,0),0)</f>
        <v>0</v>
      </c>
      <c r="AS2947">
        <f>IFERROR(IF((S2947-Q2947)&gt;0,1,0),0)</f>
        <v>0</v>
      </c>
      <c r="AT2947">
        <f>IFERROR(IF((AH2947-AI2947)&lt;0,1,0),0)</f>
        <v>1</v>
      </c>
      <c r="AU2947">
        <f>IFERROR(IF((AJ2947-AK2947)&gt;0,1,0),0)</f>
        <v>0</v>
      </c>
      <c r="AV2947">
        <f>IFERROR(IF((AL2947-AM2947)&gt;0,1,0),0)</f>
        <v>1</v>
      </c>
      <c r="AW2947">
        <f>IFERROR(IF((AN2947-AO2947)&gt;0,1,0),0)</f>
        <v>0</v>
      </c>
      <c r="AX2947">
        <f>IFERROR(IF((AC2947-AD2947)&lt;0,1,0),0)</f>
        <v>0</v>
      </c>
      <c r="AY2947">
        <f>SUM(AP2947:AX2947)</f>
        <v>3</v>
      </c>
    </row>
    <row r="2948" spans="1:51" x14ac:dyDescent="0.45">
      <c r="A2948" s="1" t="s">
        <v>2546</v>
      </c>
      <c r="B2948" s="2">
        <v>4986013</v>
      </c>
      <c r="C2948" s="3" t="s">
        <v>5337</v>
      </c>
      <c r="D2948" s="5">
        <v>9.2200000000000006</v>
      </c>
      <c r="E2948" s="5">
        <v>660.34682782000004</v>
      </c>
      <c r="F2948" s="3" t="s">
        <v>4583</v>
      </c>
      <c r="G2948" s="3" t="s">
        <v>4583</v>
      </c>
      <c r="H2948" s="3" t="s">
        <v>4584</v>
      </c>
      <c r="I2948" s="3" t="s">
        <v>5110</v>
      </c>
      <c r="J2948" s="3" t="s">
        <v>4914</v>
      </c>
      <c r="K2948" s="6">
        <v>520107</v>
      </c>
      <c r="L2948" s="6">
        <v>525177</v>
      </c>
      <c r="M2948" s="6">
        <v>80477</v>
      </c>
      <c r="N2948" s="6">
        <v>89556</v>
      </c>
      <c r="O2948" s="6">
        <v>9185</v>
      </c>
      <c r="P2948" s="6">
        <v>19409</v>
      </c>
      <c r="Q2948" s="6">
        <v>-15551</v>
      </c>
      <c r="R2948" s="6">
        <v>2105</v>
      </c>
      <c r="S2948" s="6">
        <v>99599</v>
      </c>
      <c r="T2948" s="6">
        <v>100061</v>
      </c>
      <c r="U2948" s="6">
        <v>471963</v>
      </c>
      <c r="V2948" s="6">
        <v>477646</v>
      </c>
      <c r="W2948" s="6">
        <v>1182933</v>
      </c>
      <c r="X2948" s="6">
        <v>1189058</v>
      </c>
      <c r="Y2948" s="6">
        <v>314237</v>
      </c>
      <c r="Z2948" s="6">
        <v>332003</v>
      </c>
      <c r="AA2948" s="6">
        <v>124348</v>
      </c>
      <c r="AB2948" s="6">
        <v>97308</v>
      </c>
      <c r="AC2948" s="6">
        <v>71621000</v>
      </c>
      <c r="AD2948" s="6">
        <v>71621000</v>
      </c>
      <c r="AF2948">
        <f>Q2948/W2948</f>
        <v>-1.3146137608807937E-2</v>
      </c>
      <c r="AG2948">
        <f>R2948/X2948</f>
        <v>1.7703089336264506E-3</v>
      </c>
      <c r="AH2948">
        <f>U2948/W2948</f>
        <v>0.39897694966663372</v>
      </c>
      <c r="AI2948">
        <f>V2948/X2948</f>
        <v>0.4017011785800188</v>
      </c>
      <c r="AJ2948">
        <f>Y2948/AA2948</f>
        <v>2.5270772348570141</v>
      </c>
      <c r="AK2948">
        <f>Z2948/AB2948</f>
        <v>3.4118777490031653</v>
      </c>
      <c r="AL2948">
        <f>O2948/K2948</f>
        <v>1.7659827689302392E-2</v>
      </c>
      <c r="AM2948">
        <f>P2948/L2948</f>
        <v>3.6957063999375449E-2</v>
      </c>
      <c r="AN2948">
        <f>K2948/W2948</f>
        <v>0.43967578890774034</v>
      </c>
      <c r="AO2948">
        <f>L2948/X2948</f>
        <v>0.44167483840149091</v>
      </c>
      <c r="AP2948">
        <f>IF(OR(Q2948&lt;0, Q2948="NA"), 0, 1)</f>
        <v>0</v>
      </c>
      <c r="AQ2948">
        <f>IF(OR(S2948&lt;0, S2948="NA"), 0, 1)</f>
        <v>1</v>
      </c>
      <c r="AR2948">
        <f>IFERROR(IF((AF2948-AG2948)&gt;0,1,0),0)</f>
        <v>0</v>
      </c>
      <c r="AS2948">
        <f>IFERROR(IF((S2948-Q2948)&gt;0,1,0),0)</f>
        <v>1</v>
      </c>
      <c r="AT2948">
        <f>IFERROR(IF((AH2948-AI2948)&lt;0,1,0),0)</f>
        <v>1</v>
      </c>
      <c r="AU2948">
        <f>IFERROR(IF((AJ2948-AK2948)&gt;0,1,0),0)</f>
        <v>0</v>
      </c>
      <c r="AV2948">
        <f>IFERROR(IF((AL2948-AM2948)&gt;0,1,0),0)</f>
        <v>0</v>
      </c>
      <c r="AW2948">
        <f>IFERROR(IF((AN2948-AO2948)&gt;0,1,0),0)</f>
        <v>0</v>
      </c>
      <c r="AX2948">
        <f>IFERROR(IF((AC2948-AD2948)&lt;0,1,0),0)</f>
        <v>0</v>
      </c>
      <c r="AY2948">
        <f>SUM(AP2948:AX2948)</f>
        <v>3</v>
      </c>
    </row>
    <row r="2949" spans="1:51" x14ac:dyDescent="0.45">
      <c r="A2949" s="1" t="s">
        <v>2563</v>
      </c>
      <c r="B2949" s="2">
        <v>5721961</v>
      </c>
      <c r="C2949" s="3" t="s">
        <v>5337</v>
      </c>
      <c r="D2949" s="5">
        <v>6.65</v>
      </c>
      <c r="E2949" s="5">
        <v>140.23212104999999</v>
      </c>
      <c r="F2949" s="3" t="s">
        <v>4480</v>
      </c>
      <c r="G2949" s="3" t="s">
        <v>4491</v>
      </c>
      <c r="H2949" s="3" t="s">
        <v>4492</v>
      </c>
      <c r="I2949" s="3" t="s">
        <v>4493</v>
      </c>
      <c r="J2949" s="3"/>
      <c r="K2949" s="6">
        <v>4492.0230000000001</v>
      </c>
      <c r="L2949" s="6">
        <v>4316.5249999999996</v>
      </c>
      <c r="M2949" s="6" t="s">
        <v>4474</v>
      </c>
      <c r="N2949" s="6" t="s">
        <v>4474</v>
      </c>
      <c r="O2949" s="6">
        <v>2887.9389999999999</v>
      </c>
      <c r="P2949" s="6">
        <v>2696.1660000000002</v>
      </c>
      <c r="Q2949" s="6">
        <v>6423.5370000000003</v>
      </c>
      <c r="R2949" s="6">
        <v>10856.197</v>
      </c>
      <c r="S2949" s="6" t="s">
        <v>4474</v>
      </c>
      <c r="T2949" s="6" t="s">
        <v>4474</v>
      </c>
      <c r="U2949" s="6" t="s">
        <v>4474</v>
      </c>
      <c r="V2949" s="6" t="s">
        <v>4474</v>
      </c>
      <c r="W2949" s="6">
        <v>152887.397</v>
      </c>
      <c r="X2949" s="6">
        <v>152887.397</v>
      </c>
      <c r="Y2949" s="6">
        <v>411.67500000000001</v>
      </c>
      <c r="Z2949" s="6">
        <v>411.67500000000001</v>
      </c>
      <c r="AA2949" s="6">
        <v>6378</v>
      </c>
      <c r="AB2949" s="6">
        <v>6378</v>
      </c>
      <c r="AC2949" s="6">
        <v>21087537</v>
      </c>
      <c r="AD2949" s="6">
        <v>21087537</v>
      </c>
      <c r="AF2949">
        <f>Q2949/W2949</f>
        <v>4.2014823497845286E-2</v>
      </c>
      <c r="AG2949">
        <f>R2949/X2949</f>
        <v>7.1007795364584569E-2</v>
      </c>
      <c r="AH2949" t="e">
        <f>U2949/W2949</f>
        <v>#VALUE!</v>
      </c>
      <c r="AI2949" t="e">
        <f>V2949/X2949</f>
        <v>#VALUE!</v>
      </c>
      <c r="AJ2949">
        <f>Y2949/AA2949</f>
        <v>6.4546095954844784E-2</v>
      </c>
      <c r="AK2949">
        <f>Z2949/AB2949</f>
        <v>6.4546095954844784E-2</v>
      </c>
      <c r="AL2949">
        <f>O2949/K2949</f>
        <v>0.64290387649395375</v>
      </c>
      <c r="AM2949">
        <f>P2949/L2949</f>
        <v>0.62461493910031807</v>
      </c>
      <c r="AN2949">
        <f>K2949/W2949</f>
        <v>2.9381251091612215E-2</v>
      </c>
      <c r="AO2949">
        <f>L2949/X2949</f>
        <v>2.8233360530037669E-2</v>
      </c>
      <c r="AP2949">
        <f>IF(OR(Q2949&lt;0, Q2949="NA"), 0, 1)</f>
        <v>1</v>
      </c>
      <c r="AQ2949">
        <f>IF(OR(S2949&lt;0, S2949="NA"), 0, 1)</f>
        <v>0</v>
      </c>
      <c r="AR2949">
        <f>IFERROR(IF((AF2949-AG2949)&gt;0,1,0),0)</f>
        <v>0</v>
      </c>
      <c r="AS2949">
        <f>IFERROR(IF((S2949-Q2949)&gt;0,1,0),0)</f>
        <v>0</v>
      </c>
      <c r="AT2949">
        <f>IFERROR(IF((AH2949-AI2949)&lt;0,1,0),0)</f>
        <v>0</v>
      </c>
      <c r="AU2949">
        <f>IFERROR(IF((AJ2949-AK2949)&gt;0,1,0),0)</f>
        <v>0</v>
      </c>
      <c r="AV2949">
        <f>IFERROR(IF((AL2949-AM2949)&gt;0,1,0),0)</f>
        <v>1</v>
      </c>
      <c r="AW2949">
        <f>IFERROR(IF((AN2949-AO2949)&gt;0,1,0),0)</f>
        <v>1</v>
      </c>
      <c r="AX2949">
        <f>IFERROR(IF((AC2949-AD2949)&lt;0,1,0),0)</f>
        <v>0</v>
      </c>
      <c r="AY2949">
        <f>SUM(AP2949:AX2949)</f>
        <v>3</v>
      </c>
    </row>
    <row r="2950" spans="1:51" x14ac:dyDescent="0.45">
      <c r="A2950" s="1" t="s">
        <v>2566</v>
      </c>
      <c r="B2950" s="2">
        <v>4972481</v>
      </c>
      <c r="C2950" s="3" t="s">
        <v>5335</v>
      </c>
      <c r="D2950" s="5">
        <v>324.70999999999998</v>
      </c>
      <c r="E2950" s="5">
        <v>7082.0572569699998</v>
      </c>
      <c r="F2950" s="3" t="s">
        <v>4470</v>
      </c>
      <c r="G2950" s="3" t="s">
        <v>4471</v>
      </c>
      <c r="H2950" s="3" t="s">
        <v>4489</v>
      </c>
      <c r="I2950" s="3" t="s">
        <v>4489</v>
      </c>
      <c r="J2950" s="3" t="s">
        <v>4544</v>
      </c>
      <c r="K2950" s="6">
        <v>76813</v>
      </c>
      <c r="L2950" s="6">
        <v>14638</v>
      </c>
      <c r="M2950" s="6">
        <v>-547180</v>
      </c>
      <c r="N2950" s="6">
        <v>-529573</v>
      </c>
      <c r="O2950" s="6">
        <v>-548055</v>
      </c>
      <c r="P2950" s="6">
        <v>-530285</v>
      </c>
      <c r="Q2950" s="6">
        <v>-518670</v>
      </c>
      <c r="R2950" s="6">
        <v>-510446</v>
      </c>
      <c r="S2950" s="6">
        <v>-431019</v>
      </c>
      <c r="T2950" s="6">
        <v>-448955</v>
      </c>
      <c r="U2950" s="6">
        <v>117087</v>
      </c>
      <c r="V2950" s="6">
        <v>116607</v>
      </c>
      <c r="W2950" s="6">
        <v>1073265</v>
      </c>
      <c r="X2950" s="6">
        <v>1099789</v>
      </c>
      <c r="Y2950" s="6">
        <v>1063666</v>
      </c>
      <c r="Z2950" s="6">
        <v>1091728</v>
      </c>
      <c r="AA2950" s="6">
        <v>177847</v>
      </c>
      <c r="AB2950" s="6">
        <v>125162</v>
      </c>
      <c r="AC2950" s="6">
        <v>21806436</v>
      </c>
      <c r="AD2950" s="6">
        <v>21700893</v>
      </c>
      <c r="AF2950">
        <f>Q2950/W2950</f>
        <v>-0.48326368604212377</v>
      </c>
      <c r="AG2950">
        <f>R2950/X2950</f>
        <v>-0.46413084691699952</v>
      </c>
      <c r="AH2950">
        <f>U2950/W2950</f>
        <v>0.10909421251974116</v>
      </c>
      <c r="AI2950">
        <f>V2950/X2950</f>
        <v>0.10602670148546675</v>
      </c>
      <c r="AJ2950">
        <f>Y2950/AA2950</f>
        <v>5.9807924789285174</v>
      </c>
      <c r="AK2950">
        <f>Z2950/AB2950</f>
        <v>8.7225196145795056</v>
      </c>
      <c r="AL2950">
        <f>O2950/K2950</f>
        <v>-7.1349250777863125</v>
      </c>
      <c r="AM2950">
        <f>P2950/L2950</f>
        <v>-36.226601994808036</v>
      </c>
      <c r="AN2950">
        <f>K2950/W2950</f>
        <v>7.1569463273282924E-2</v>
      </c>
      <c r="AO2950">
        <f>L2950/X2950</f>
        <v>1.3309825793856821E-2</v>
      </c>
      <c r="AP2950">
        <f>IF(OR(Q2950&lt;0, Q2950="NA"), 0, 1)</f>
        <v>0</v>
      </c>
      <c r="AQ2950">
        <f>IF(OR(S2950&lt;0, S2950="NA"), 0, 1)</f>
        <v>0</v>
      </c>
      <c r="AR2950">
        <f>IFERROR(IF((AF2950-AG2950)&gt;0,1,0),0)</f>
        <v>0</v>
      </c>
      <c r="AS2950">
        <f>IFERROR(IF((S2950-Q2950)&gt;0,1,0),0)</f>
        <v>1</v>
      </c>
      <c r="AT2950">
        <f>IFERROR(IF((AH2950-AI2950)&lt;0,1,0),0)</f>
        <v>0</v>
      </c>
      <c r="AU2950">
        <f>IFERROR(IF((AJ2950-AK2950)&gt;0,1,0),0)</f>
        <v>0</v>
      </c>
      <c r="AV2950">
        <f>IFERROR(IF((AL2950-AM2950)&gt;0,1,0),0)</f>
        <v>1</v>
      </c>
      <c r="AW2950">
        <f>IFERROR(IF((AN2950-AO2950)&gt;0,1,0),0)</f>
        <v>1</v>
      </c>
      <c r="AX2950">
        <f>IFERROR(IF((AC2950-AD2950)&lt;0,1,0),0)</f>
        <v>0</v>
      </c>
      <c r="AY2950">
        <f>SUM(AP2950:AX2950)</f>
        <v>3</v>
      </c>
    </row>
    <row r="2951" spans="1:51" x14ac:dyDescent="0.45">
      <c r="A2951" s="1" t="s">
        <v>2591</v>
      </c>
      <c r="B2951" s="2">
        <v>29334107</v>
      </c>
      <c r="C2951" s="3" t="s">
        <v>5336</v>
      </c>
      <c r="D2951" s="7">
        <v>10.86</v>
      </c>
      <c r="E2951" s="5">
        <v>125.78282231999999</v>
      </c>
      <c r="F2951" s="3" t="s">
        <v>4480</v>
      </c>
      <c r="G2951" s="3" t="s">
        <v>4491</v>
      </c>
      <c r="H2951" s="3" t="s">
        <v>4492</v>
      </c>
      <c r="I2951" s="3" t="s">
        <v>4493</v>
      </c>
      <c r="J2951" s="3" t="s">
        <v>4494</v>
      </c>
      <c r="K2951" s="6" t="s">
        <v>4474</v>
      </c>
      <c r="L2951" s="6" t="s">
        <v>4474</v>
      </c>
      <c r="M2951" s="6" t="s">
        <v>4474</v>
      </c>
      <c r="N2951" s="6" t="s">
        <v>4474</v>
      </c>
      <c r="O2951" s="6">
        <v>-2951.877</v>
      </c>
      <c r="P2951" s="6">
        <v>-3307.2370000000001</v>
      </c>
      <c r="Q2951" s="6">
        <v>-2703.2890000000002</v>
      </c>
      <c r="R2951" s="6">
        <v>-3023.4769999999999</v>
      </c>
      <c r="S2951" s="6">
        <v>-1193.1320000000001</v>
      </c>
      <c r="T2951" s="6">
        <v>-1171.2550000000001</v>
      </c>
      <c r="U2951" s="6">
        <v>3070</v>
      </c>
      <c r="V2951" s="6">
        <v>2790</v>
      </c>
      <c r="W2951" s="6">
        <v>4151.701</v>
      </c>
      <c r="X2951" s="6">
        <v>7013.58</v>
      </c>
      <c r="Y2951" s="6">
        <v>123.324</v>
      </c>
      <c r="Z2951" s="6">
        <v>84.399000000000001</v>
      </c>
      <c r="AA2951" s="6">
        <v>536</v>
      </c>
      <c r="AB2951" s="6">
        <v>451</v>
      </c>
      <c r="AC2951" s="6">
        <v>11582212</v>
      </c>
      <c r="AD2951" s="6">
        <v>11850938</v>
      </c>
      <c r="AF2951">
        <f>Q2951/W2951</f>
        <v>-0.65112805570536036</v>
      </c>
      <c r="AG2951">
        <f>R2951/X2951</f>
        <v>-0.43108897310645916</v>
      </c>
      <c r="AH2951">
        <f>U2951/W2951</f>
        <v>0.73945594829685468</v>
      </c>
      <c r="AI2951">
        <f>V2951/X2951</f>
        <v>0.39779969715894026</v>
      </c>
      <c r="AJ2951">
        <f>Y2951/AA2951</f>
        <v>0.2300820895522388</v>
      </c>
      <c r="AK2951">
        <f>Z2951/AB2951</f>
        <v>0.18713747228381375</v>
      </c>
      <c r="AL2951" t="e">
        <f>O2951/K2951</f>
        <v>#VALUE!</v>
      </c>
      <c r="AM2951" t="e">
        <f>P2951/L2951</f>
        <v>#VALUE!</v>
      </c>
      <c r="AN2951" t="e">
        <f>K2951/W2951</f>
        <v>#VALUE!</v>
      </c>
      <c r="AO2951" t="e">
        <f>L2951/X2951</f>
        <v>#VALUE!</v>
      </c>
      <c r="AP2951">
        <f>IF(OR(Q2951&lt;0, Q2951="NA"), 0, 1)</f>
        <v>0</v>
      </c>
      <c r="AQ2951">
        <f>IF(OR(S2951&lt;0, S2951="NA"), 0, 1)</f>
        <v>0</v>
      </c>
      <c r="AR2951">
        <f>IFERROR(IF((AF2951-AG2951)&gt;0,1,0),0)</f>
        <v>0</v>
      </c>
      <c r="AS2951">
        <f>IFERROR(IF((S2951-Q2951)&gt;0,1,0),0)</f>
        <v>1</v>
      </c>
      <c r="AT2951">
        <f>IFERROR(IF((AH2951-AI2951)&lt;0,1,0),0)</f>
        <v>0</v>
      </c>
      <c r="AU2951">
        <f>IFERROR(IF((AJ2951-AK2951)&gt;0,1,0),0)</f>
        <v>1</v>
      </c>
      <c r="AV2951">
        <f>IFERROR(IF((AL2951-AM2951)&gt;0,1,0),0)</f>
        <v>0</v>
      </c>
      <c r="AW2951">
        <f>IFERROR(IF((AN2951-AO2951)&gt;0,1,0),0)</f>
        <v>0</v>
      </c>
      <c r="AX2951">
        <f>IFERROR(IF((AC2951-AD2951)&lt;0,1,0),0)</f>
        <v>1</v>
      </c>
      <c r="AY2951">
        <f>SUM(AP2951:AX2951)</f>
        <v>3</v>
      </c>
    </row>
    <row r="2952" spans="1:51" x14ac:dyDescent="0.45">
      <c r="A2952" s="1" t="s">
        <v>2602</v>
      </c>
      <c r="B2952" s="2">
        <v>4994073</v>
      </c>
      <c r="C2952" s="3" t="s">
        <v>5335</v>
      </c>
      <c r="D2952" s="5">
        <v>16.350000000000001</v>
      </c>
      <c r="E2952" s="5">
        <v>1331.6721513</v>
      </c>
      <c r="F2952" s="3" t="s">
        <v>4485</v>
      </c>
      <c r="G2952" s="3" t="s">
        <v>4607</v>
      </c>
      <c r="H2952" s="3" t="s">
        <v>4742</v>
      </c>
      <c r="I2952" s="3" t="s">
        <v>4743</v>
      </c>
      <c r="J2952" s="3" t="s">
        <v>4744</v>
      </c>
      <c r="K2952" s="6">
        <v>1001498</v>
      </c>
      <c r="L2952" s="6">
        <v>1043670</v>
      </c>
      <c r="M2952" s="6">
        <v>155641</v>
      </c>
      <c r="N2952" s="6">
        <v>168221</v>
      </c>
      <c r="O2952" s="6">
        <v>35764</v>
      </c>
      <c r="P2952" s="6">
        <v>46592</v>
      </c>
      <c r="Q2952" s="6">
        <v>33688</v>
      </c>
      <c r="R2952" s="6">
        <v>43532</v>
      </c>
      <c r="S2952" s="6">
        <v>149066</v>
      </c>
      <c r="T2952" s="6">
        <v>147720</v>
      </c>
      <c r="U2952" s="6" t="s">
        <v>4474</v>
      </c>
      <c r="V2952" s="6" t="s">
        <v>4474</v>
      </c>
      <c r="W2952" s="6">
        <v>1000004</v>
      </c>
      <c r="X2952" s="6">
        <v>1009887</v>
      </c>
      <c r="Y2952" s="6">
        <v>170275</v>
      </c>
      <c r="Z2952" s="6">
        <v>219570</v>
      </c>
      <c r="AA2952" s="6">
        <v>116749</v>
      </c>
      <c r="AB2952" s="6">
        <v>118976</v>
      </c>
      <c r="AC2952" s="6">
        <v>81447838</v>
      </c>
      <c r="AD2952" s="6">
        <v>81414959</v>
      </c>
      <c r="AF2952">
        <f>Q2952/W2952</f>
        <v>3.3687865248539006E-2</v>
      </c>
      <c r="AG2952">
        <f>R2952/X2952</f>
        <v>4.3105812828563989E-2</v>
      </c>
      <c r="AH2952" t="e">
        <f>U2952/W2952</f>
        <v>#VALUE!</v>
      </c>
      <c r="AI2952" t="e">
        <f>V2952/X2952</f>
        <v>#VALUE!</v>
      </c>
      <c r="AJ2952">
        <f>Y2952/AA2952</f>
        <v>1.4584707363660503</v>
      </c>
      <c r="AK2952">
        <f>Z2952/AB2952</f>
        <v>1.8454982517482517</v>
      </c>
      <c r="AL2952">
        <f>O2952/K2952</f>
        <v>3.5710505662517551E-2</v>
      </c>
      <c r="AM2952">
        <f>P2952/L2952</f>
        <v>4.4642463613977598E-2</v>
      </c>
      <c r="AN2952">
        <f>K2952/W2952</f>
        <v>1.0014939940240239</v>
      </c>
      <c r="AO2952">
        <f>L2952/X2952</f>
        <v>1.0334522575298029</v>
      </c>
      <c r="AP2952">
        <f>IF(OR(Q2952&lt;0, Q2952="NA"), 0, 1)</f>
        <v>1</v>
      </c>
      <c r="AQ2952">
        <f>IF(OR(S2952&lt;0, S2952="NA"), 0, 1)</f>
        <v>1</v>
      </c>
      <c r="AR2952">
        <f>IFERROR(IF((AF2952-AG2952)&gt;0,1,0),0)</f>
        <v>0</v>
      </c>
      <c r="AS2952">
        <f>IFERROR(IF((S2952-Q2952)&gt;0,1,0),0)</f>
        <v>1</v>
      </c>
      <c r="AT2952">
        <f>IFERROR(IF((AH2952-AI2952)&lt;0,1,0),0)</f>
        <v>0</v>
      </c>
      <c r="AU2952">
        <f>IFERROR(IF((AJ2952-AK2952)&gt;0,1,0),0)</f>
        <v>0</v>
      </c>
      <c r="AV2952">
        <f>IFERROR(IF((AL2952-AM2952)&gt;0,1,0),0)</f>
        <v>0</v>
      </c>
      <c r="AW2952">
        <f>IFERROR(IF((AN2952-AO2952)&gt;0,1,0),0)</f>
        <v>0</v>
      </c>
      <c r="AX2952">
        <f>IFERROR(IF((AC2952-AD2952)&lt;0,1,0),0)</f>
        <v>0</v>
      </c>
      <c r="AY2952">
        <f>SUM(AP2952:AX2952)</f>
        <v>3</v>
      </c>
    </row>
    <row r="2953" spans="1:51" x14ac:dyDescent="0.45">
      <c r="A2953" s="1" t="s">
        <v>2608</v>
      </c>
      <c r="B2953" s="2">
        <v>7174888</v>
      </c>
      <c r="C2953" s="3" t="s">
        <v>5337</v>
      </c>
      <c r="D2953" s="5">
        <v>17.18</v>
      </c>
      <c r="E2953" s="5">
        <v>2183.6370648400002</v>
      </c>
      <c r="F2953" s="3" t="s">
        <v>4485</v>
      </c>
      <c r="G2953" s="3" t="s">
        <v>4486</v>
      </c>
      <c r="H2953" s="3" t="s">
        <v>4496</v>
      </c>
      <c r="I2953" s="3" t="s">
        <v>4496</v>
      </c>
      <c r="J2953" s="3" t="s">
        <v>4711</v>
      </c>
      <c r="K2953" s="6">
        <v>2709800</v>
      </c>
      <c r="L2953" s="6">
        <v>2669000</v>
      </c>
      <c r="M2953" s="6">
        <v>349900</v>
      </c>
      <c r="N2953" s="6">
        <v>364100</v>
      </c>
      <c r="O2953" s="6">
        <v>278900</v>
      </c>
      <c r="P2953" s="6">
        <v>297700</v>
      </c>
      <c r="Q2953" s="6">
        <v>148000</v>
      </c>
      <c r="R2953" s="6">
        <v>178600</v>
      </c>
      <c r="S2953" s="6">
        <v>246000</v>
      </c>
      <c r="T2953" s="6">
        <v>307700</v>
      </c>
      <c r="U2953" s="6">
        <v>1062300</v>
      </c>
      <c r="V2953" s="6">
        <v>688900</v>
      </c>
      <c r="W2953" s="6">
        <v>2960200</v>
      </c>
      <c r="X2953" s="6">
        <v>2427100</v>
      </c>
      <c r="Y2953" s="6">
        <v>686900</v>
      </c>
      <c r="Z2953" s="6">
        <v>745300</v>
      </c>
      <c r="AA2953" s="6">
        <v>378400</v>
      </c>
      <c r="AB2953" s="6">
        <v>332200</v>
      </c>
      <c r="AC2953" s="6">
        <v>127100000</v>
      </c>
      <c r="AD2953" s="6">
        <v>127000000</v>
      </c>
      <c r="AF2953">
        <f>Q2953/W2953</f>
        <v>4.9996621849875009E-2</v>
      </c>
      <c r="AG2953">
        <f>R2953/X2953</f>
        <v>7.3585760784475304E-2</v>
      </c>
      <c r="AH2953">
        <f>U2953/W2953</f>
        <v>0.35886088777785285</v>
      </c>
      <c r="AI2953">
        <f>V2953/X2953</f>
        <v>0.28383667751637759</v>
      </c>
      <c r="AJ2953">
        <f>Y2953/AA2953</f>
        <v>1.8152748414376321</v>
      </c>
      <c r="AK2953">
        <f>Z2953/AB2953</f>
        <v>2.2435279951836242</v>
      </c>
      <c r="AL2953">
        <f>O2953/K2953</f>
        <v>0.10292272492434866</v>
      </c>
      <c r="AM2953">
        <f>P2953/L2953</f>
        <v>0.11153990258523791</v>
      </c>
      <c r="AN2953">
        <f>K2953/W2953</f>
        <v>0.91541112087021148</v>
      </c>
      <c r="AO2953">
        <f>L2953/X2953</f>
        <v>1.0996662683861398</v>
      </c>
      <c r="AP2953">
        <f>IF(OR(Q2953&lt;0, Q2953="NA"), 0, 1)</f>
        <v>1</v>
      </c>
      <c r="AQ2953">
        <f>IF(OR(S2953&lt;0, S2953="NA"), 0, 1)</f>
        <v>1</v>
      </c>
      <c r="AR2953">
        <f>IFERROR(IF((AF2953-AG2953)&gt;0,1,0),0)</f>
        <v>0</v>
      </c>
      <c r="AS2953">
        <f>IFERROR(IF((S2953-Q2953)&gt;0,1,0),0)</f>
        <v>1</v>
      </c>
      <c r="AT2953">
        <f>IFERROR(IF((AH2953-AI2953)&lt;0,1,0),0)</f>
        <v>0</v>
      </c>
      <c r="AU2953">
        <f>IFERROR(IF((AJ2953-AK2953)&gt;0,1,0),0)</f>
        <v>0</v>
      </c>
      <c r="AV2953">
        <f>IFERROR(IF((AL2953-AM2953)&gt;0,1,0),0)</f>
        <v>0</v>
      </c>
      <c r="AW2953">
        <f>IFERROR(IF((AN2953-AO2953)&gt;0,1,0),0)</f>
        <v>0</v>
      </c>
      <c r="AX2953">
        <f>IFERROR(IF((AC2953-AD2953)&lt;0,1,0),0)</f>
        <v>0</v>
      </c>
      <c r="AY2953">
        <f>SUM(AP2953:AX2953)</f>
        <v>3</v>
      </c>
    </row>
    <row r="2954" spans="1:51" x14ac:dyDescent="0.45">
      <c r="A2954" s="1" t="s">
        <v>2610</v>
      </c>
      <c r="B2954" s="2">
        <v>4915419</v>
      </c>
      <c r="C2954" s="3" t="s">
        <v>5338</v>
      </c>
      <c r="D2954" s="5">
        <v>18.63</v>
      </c>
      <c r="E2954" s="5">
        <v>312.90540003000001</v>
      </c>
      <c r="F2954" s="3" t="s">
        <v>4475</v>
      </c>
      <c r="G2954" s="3" t="s">
        <v>4548</v>
      </c>
      <c r="H2954" s="3" t="s">
        <v>4549</v>
      </c>
      <c r="I2954" s="3" t="s">
        <v>4549</v>
      </c>
      <c r="J2954" s="3" t="s">
        <v>5169</v>
      </c>
      <c r="K2954" s="6">
        <v>337642</v>
      </c>
      <c r="L2954" s="6">
        <v>366588</v>
      </c>
      <c r="M2954" s="6">
        <v>20765</v>
      </c>
      <c r="N2954" s="6">
        <v>30349</v>
      </c>
      <c r="O2954" s="6">
        <v>9618</v>
      </c>
      <c r="P2954" s="6">
        <v>19167</v>
      </c>
      <c r="Q2954" s="6">
        <v>-3540</v>
      </c>
      <c r="R2954" s="6">
        <v>7800</v>
      </c>
      <c r="S2954" s="6">
        <v>24023</v>
      </c>
      <c r="T2954" s="6">
        <v>12497</v>
      </c>
      <c r="U2954" s="6">
        <v>49500</v>
      </c>
      <c r="V2954" s="6">
        <v>44887</v>
      </c>
      <c r="W2954" s="6">
        <v>309147</v>
      </c>
      <c r="X2954" s="6">
        <v>317984</v>
      </c>
      <c r="Y2954" s="6">
        <v>146373</v>
      </c>
      <c r="Z2954" s="6">
        <v>155074</v>
      </c>
      <c r="AA2954" s="6">
        <v>72968</v>
      </c>
      <c r="AB2954" s="6">
        <v>77936</v>
      </c>
      <c r="AC2954" s="6">
        <v>16816392</v>
      </c>
      <c r="AD2954" s="6">
        <v>16759109</v>
      </c>
      <c r="AF2954">
        <f>Q2954/W2954</f>
        <v>-1.1450863181593223E-2</v>
      </c>
      <c r="AG2954">
        <f>R2954/X2954</f>
        <v>2.4529536077286907E-2</v>
      </c>
      <c r="AH2954">
        <f>U2954/W2954</f>
        <v>0.16011800211549845</v>
      </c>
      <c r="AI2954">
        <f>V2954/X2954</f>
        <v>0.14116119050015094</v>
      </c>
      <c r="AJ2954">
        <f>Y2954/AA2954</f>
        <v>2.0059889266527793</v>
      </c>
      <c r="AK2954">
        <f>Z2954/AB2954</f>
        <v>1.9897608293984808</v>
      </c>
      <c r="AL2954">
        <f>O2954/K2954</f>
        <v>2.8485792644280035E-2</v>
      </c>
      <c r="AM2954">
        <f>P2954/L2954</f>
        <v>5.2284853841369605E-2</v>
      </c>
      <c r="AN2954">
        <f>K2954/W2954</f>
        <v>1.0921729791975985</v>
      </c>
      <c r="AO2954">
        <f>L2954/X2954</f>
        <v>1.1528504578846734</v>
      </c>
      <c r="AP2954">
        <f>IF(OR(Q2954&lt;0, Q2954="NA"), 0, 1)</f>
        <v>0</v>
      </c>
      <c r="AQ2954">
        <f>IF(OR(S2954&lt;0, S2954="NA"), 0, 1)</f>
        <v>1</v>
      </c>
      <c r="AR2954">
        <f>IFERROR(IF((AF2954-AG2954)&gt;0,1,0),0)</f>
        <v>0</v>
      </c>
      <c r="AS2954">
        <f>IFERROR(IF((S2954-Q2954)&gt;0,1,0),0)</f>
        <v>1</v>
      </c>
      <c r="AT2954">
        <f>IFERROR(IF((AH2954-AI2954)&lt;0,1,0),0)</f>
        <v>0</v>
      </c>
      <c r="AU2954">
        <f>IFERROR(IF((AJ2954-AK2954)&gt;0,1,0),0)</f>
        <v>1</v>
      </c>
      <c r="AV2954">
        <f>IFERROR(IF((AL2954-AM2954)&gt;0,1,0),0)</f>
        <v>0</v>
      </c>
      <c r="AW2954">
        <f>IFERROR(IF((AN2954-AO2954)&gt;0,1,0),0)</f>
        <v>0</v>
      </c>
      <c r="AX2954">
        <f>IFERROR(IF((AC2954-AD2954)&lt;0,1,0),0)</f>
        <v>0</v>
      </c>
      <c r="AY2954">
        <f>SUM(AP2954:AX2954)</f>
        <v>3</v>
      </c>
    </row>
    <row r="2955" spans="1:51" x14ac:dyDescent="0.45">
      <c r="A2955" s="1" t="s">
        <v>2614</v>
      </c>
      <c r="B2955" s="2">
        <v>4133210</v>
      </c>
      <c r="C2955" s="3" t="s">
        <v>5337</v>
      </c>
      <c r="D2955" s="5">
        <v>101.44</v>
      </c>
      <c r="E2955" s="5">
        <v>2105.0100460799999</v>
      </c>
      <c r="F2955" s="3" t="s">
        <v>4583</v>
      </c>
      <c r="G2955" s="3" t="s">
        <v>4583</v>
      </c>
      <c r="H2955" s="3" t="s">
        <v>4602</v>
      </c>
      <c r="I2955" s="3" t="s">
        <v>4943</v>
      </c>
      <c r="J2955" s="3" t="s">
        <v>5174</v>
      </c>
      <c r="K2955" s="6">
        <v>1668911</v>
      </c>
      <c r="L2955" s="6">
        <v>1635264</v>
      </c>
      <c r="M2955" s="6">
        <v>187985</v>
      </c>
      <c r="N2955" s="6">
        <v>189279</v>
      </c>
      <c r="O2955" s="6">
        <v>123374</v>
      </c>
      <c r="P2955" s="6">
        <v>128181</v>
      </c>
      <c r="Q2955" s="6">
        <v>74207</v>
      </c>
      <c r="R2955" s="6">
        <v>78477</v>
      </c>
      <c r="S2955" s="6">
        <v>71473</v>
      </c>
      <c r="T2955" s="6">
        <v>80369</v>
      </c>
      <c r="U2955" s="6">
        <v>458721</v>
      </c>
      <c r="V2955" s="6">
        <v>446016</v>
      </c>
      <c r="W2955" s="6">
        <v>1857018</v>
      </c>
      <c r="X2955" s="6">
        <v>1803879</v>
      </c>
      <c r="Y2955" s="6">
        <v>795360</v>
      </c>
      <c r="Z2955" s="6">
        <v>739116</v>
      </c>
      <c r="AA2955" s="6">
        <v>252828</v>
      </c>
      <c r="AB2955" s="6">
        <v>227482</v>
      </c>
      <c r="AC2955" s="6">
        <v>20751282</v>
      </c>
      <c r="AD2955" s="6">
        <v>20747039</v>
      </c>
      <c r="AF2955">
        <f>Q2955/W2955</f>
        <v>3.996030194645394E-2</v>
      </c>
      <c r="AG2955">
        <f>R2955/X2955</f>
        <v>4.3504580961361602E-2</v>
      </c>
      <c r="AH2955">
        <f>U2955/W2955</f>
        <v>0.24702022274420604</v>
      </c>
      <c r="AI2955">
        <f>V2955/X2955</f>
        <v>0.24725383465298947</v>
      </c>
      <c r="AJ2955">
        <f>Y2955/AA2955</f>
        <v>3.145854098438464</v>
      </c>
      <c r="AK2955">
        <f>Z2955/AB2955</f>
        <v>3.2491186115824551</v>
      </c>
      <c r="AL2955">
        <f>O2955/K2955</f>
        <v>7.3924852793228635E-2</v>
      </c>
      <c r="AM2955">
        <f>P2955/L2955</f>
        <v>7.8385508394974754E-2</v>
      </c>
      <c r="AN2955">
        <f>K2955/W2955</f>
        <v>0.89870480523075169</v>
      </c>
      <c r="AO2955">
        <f>L2955/X2955</f>
        <v>0.90652643553142975</v>
      </c>
      <c r="AP2955">
        <f>IF(OR(Q2955&lt;0, Q2955="NA"), 0, 1)</f>
        <v>1</v>
      </c>
      <c r="AQ2955">
        <f>IF(OR(S2955&lt;0, S2955="NA"), 0, 1)</f>
        <v>1</v>
      </c>
      <c r="AR2955">
        <f>IFERROR(IF((AF2955-AG2955)&gt;0,1,0),0)</f>
        <v>0</v>
      </c>
      <c r="AS2955">
        <f>IFERROR(IF((S2955-Q2955)&gt;0,1,0),0)</f>
        <v>0</v>
      </c>
      <c r="AT2955">
        <f>IFERROR(IF((AH2955-AI2955)&lt;0,1,0),0)</f>
        <v>1</v>
      </c>
      <c r="AU2955">
        <f>IFERROR(IF((AJ2955-AK2955)&gt;0,1,0),0)</f>
        <v>0</v>
      </c>
      <c r="AV2955">
        <f>IFERROR(IF((AL2955-AM2955)&gt;0,1,0),0)</f>
        <v>0</v>
      </c>
      <c r="AW2955">
        <f>IFERROR(IF((AN2955-AO2955)&gt;0,1,0),0)</f>
        <v>0</v>
      </c>
      <c r="AX2955">
        <f>IFERROR(IF((AC2955-AD2955)&lt;0,1,0),0)</f>
        <v>0</v>
      </c>
      <c r="AY2955">
        <f>SUM(AP2955:AX2955)</f>
        <v>3</v>
      </c>
    </row>
    <row r="2956" spans="1:51" x14ac:dyDescent="0.45">
      <c r="A2956" s="1" t="s">
        <v>2628</v>
      </c>
      <c r="B2956" s="2">
        <v>15006586</v>
      </c>
      <c r="C2956" s="3" t="s">
        <v>5335</v>
      </c>
      <c r="D2956" s="5">
        <v>10.85</v>
      </c>
      <c r="E2956" s="5">
        <v>362.5789853</v>
      </c>
      <c r="F2956" s="3" t="s">
        <v>4470</v>
      </c>
      <c r="G2956" s="3" t="s">
        <v>4471</v>
      </c>
      <c r="H2956" s="3" t="s">
        <v>4673</v>
      </c>
      <c r="I2956" s="3" t="s">
        <v>4673</v>
      </c>
      <c r="J2956" s="3" t="s">
        <v>4495</v>
      </c>
      <c r="K2956" s="6" t="s">
        <v>4474</v>
      </c>
      <c r="L2956" s="6" t="s">
        <v>4474</v>
      </c>
      <c r="M2956" s="6">
        <v>-59348</v>
      </c>
      <c r="N2956" s="6">
        <v>-50717</v>
      </c>
      <c r="O2956" s="6">
        <v>-59575</v>
      </c>
      <c r="P2956" s="6">
        <v>-50909</v>
      </c>
      <c r="Q2956" s="6">
        <v>-55179</v>
      </c>
      <c r="R2956" s="6">
        <v>-47200</v>
      </c>
      <c r="S2956" s="6">
        <v>-49790</v>
      </c>
      <c r="T2956" s="6">
        <v>-42852</v>
      </c>
      <c r="U2956" s="6" t="s">
        <v>4474</v>
      </c>
      <c r="V2956" s="6" t="s">
        <v>4474</v>
      </c>
      <c r="W2956" s="6">
        <v>282400</v>
      </c>
      <c r="X2956" s="6">
        <v>62882</v>
      </c>
      <c r="Y2956" s="6">
        <v>281170</v>
      </c>
      <c r="Z2956" s="6">
        <v>58801</v>
      </c>
      <c r="AA2956" s="6">
        <v>10920</v>
      </c>
      <c r="AB2956" s="6">
        <v>8198</v>
      </c>
      <c r="AC2956" s="6">
        <v>33376058</v>
      </c>
      <c r="AD2956" s="6">
        <v>15834818</v>
      </c>
      <c r="AF2956">
        <f>Q2956/W2956</f>
        <v>-0.19539305949008498</v>
      </c>
      <c r="AG2956">
        <f>R2956/X2956</f>
        <v>-0.75061225787983843</v>
      </c>
      <c r="AH2956" t="e">
        <f>U2956/W2956</f>
        <v>#VALUE!</v>
      </c>
      <c r="AI2956" t="e">
        <f>V2956/X2956</f>
        <v>#VALUE!</v>
      </c>
      <c r="AJ2956">
        <f>Y2956/AA2956</f>
        <v>25.748168498168496</v>
      </c>
      <c r="AK2956">
        <f>Z2956/AB2956</f>
        <v>7.1726030739204685</v>
      </c>
      <c r="AL2956" t="e">
        <f>O2956/K2956</f>
        <v>#VALUE!</v>
      </c>
      <c r="AM2956" t="e">
        <f>P2956/L2956</f>
        <v>#VALUE!</v>
      </c>
      <c r="AN2956" t="e">
        <f>K2956/W2956</f>
        <v>#VALUE!</v>
      </c>
      <c r="AO2956" t="e">
        <f>L2956/X2956</f>
        <v>#VALUE!</v>
      </c>
      <c r="AP2956">
        <f>IF(OR(Q2956&lt;0, Q2956="NA"), 0, 1)</f>
        <v>0</v>
      </c>
      <c r="AQ2956">
        <f>IF(OR(S2956&lt;0, S2956="NA"), 0, 1)</f>
        <v>0</v>
      </c>
      <c r="AR2956">
        <f>IFERROR(IF((AF2956-AG2956)&gt;0,1,0),0)</f>
        <v>1</v>
      </c>
      <c r="AS2956">
        <f>IFERROR(IF((S2956-Q2956)&gt;0,1,0),0)</f>
        <v>1</v>
      </c>
      <c r="AT2956">
        <f>IFERROR(IF((AH2956-AI2956)&lt;0,1,0),0)</f>
        <v>0</v>
      </c>
      <c r="AU2956">
        <f>IFERROR(IF((AJ2956-AK2956)&gt;0,1,0),0)</f>
        <v>1</v>
      </c>
      <c r="AV2956">
        <f>IFERROR(IF((AL2956-AM2956)&gt;0,1,0),0)</f>
        <v>0</v>
      </c>
      <c r="AW2956">
        <f>IFERROR(IF((AN2956-AO2956)&gt;0,1,0),0)</f>
        <v>0</v>
      </c>
      <c r="AX2956">
        <f>IFERROR(IF((AC2956-AD2956)&lt;0,1,0),0)</f>
        <v>0</v>
      </c>
      <c r="AY2956">
        <f>SUM(AP2956:AX2956)</f>
        <v>3</v>
      </c>
    </row>
    <row r="2957" spans="1:51" x14ac:dyDescent="0.45">
      <c r="A2957" s="1" t="s">
        <v>2646</v>
      </c>
      <c r="B2957" s="2">
        <v>4160258</v>
      </c>
      <c r="C2957" s="3" t="s">
        <v>5335</v>
      </c>
      <c r="D2957" s="5">
        <v>1818.49</v>
      </c>
      <c r="E2957" s="5">
        <v>92192.669463750004</v>
      </c>
      <c r="F2957" s="3" t="s">
        <v>4475</v>
      </c>
      <c r="G2957" s="3" t="s">
        <v>4476</v>
      </c>
      <c r="H2957" s="3" t="s">
        <v>4637</v>
      </c>
      <c r="I2957" s="3" t="s">
        <v>4637</v>
      </c>
      <c r="J2957" s="3" t="s">
        <v>4479</v>
      </c>
      <c r="K2957" s="6">
        <v>18493000</v>
      </c>
      <c r="L2957" s="6">
        <v>17108000</v>
      </c>
      <c r="M2957" s="6">
        <v>2713000</v>
      </c>
      <c r="N2957" s="6">
        <v>2919000</v>
      </c>
      <c r="O2957" s="6">
        <v>2113000</v>
      </c>
      <c r="P2957" s="6">
        <v>2341000</v>
      </c>
      <c r="Q2957" s="6">
        <v>1437000</v>
      </c>
      <c r="R2957" s="6">
        <v>1399000</v>
      </c>
      <c r="S2957" s="6">
        <v>6922000</v>
      </c>
      <c r="T2957" s="6">
        <v>6263000</v>
      </c>
      <c r="U2957" s="6">
        <v>3044000</v>
      </c>
      <c r="V2957" s="6">
        <v>2376000</v>
      </c>
      <c r="W2957" s="6">
        <v>22623000</v>
      </c>
      <c r="X2957" s="6">
        <v>20030000</v>
      </c>
      <c r="Y2957" s="6">
        <v>17824000</v>
      </c>
      <c r="Z2957" s="6">
        <v>16479000</v>
      </c>
      <c r="AA2957" s="6">
        <v>14313000</v>
      </c>
      <c r="AB2957" s="6">
        <v>12914000</v>
      </c>
      <c r="AC2957" s="6">
        <v>50697438</v>
      </c>
      <c r="AD2957" s="6">
        <v>50697438</v>
      </c>
      <c r="AF2957">
        <f>Q2957/W2957</f>
        <v>6.3519427131680142E-2</v>
      </c>
      <c r="AG2957">
        <f>R2957/X2957</f>
        <v>6.9845232151772338E-2</v>
      </c>
      <c r="AH2957">
        <f>U2957/W2957</f>
        <v>0.13455333068116518</v>
      </c>
      <c r="AI2957">
        <f>V2957/X2957</f>
        <v>0.11862206689965052</v>
      </c>
      <c r="AJ2957">
        <f>Y2957/AA2957</f>
        <v>1.245301474184308</v>
      </c>
      <c r="AK2957">
        <f>Z2957/AB2957</f>
        <v>1.2760569924113365</v>
      </c>
      <c r="AL2957">
        <f>O2957/K2957</f>
        <v>0.11425944952144054</v>
      </c>
      <c r="AM2957">
        <f>P2957/L2957</f>
        <v>0.13683656768763153</v>
      </c>
      <c r="AN2957">
        <f>K2957/W2957</f>
        <v>0.81744242584979887</v>
      </c>
      <c r="AO2957">
        <f>L2957/X2957</f>
        <v>0.85411882176734899</v>
      </c>
      <c r="AP2957">
        <f>IF(OR(Q2957&lt;0, Q2957="NA"), 0, 1)</f>
        <v>1</v>
      </c>
      <c r="AQ2957">
        <f>IF(OR(S2957&lt;0, S2957="NA"), 0, 1)</f>
        <v>1</v>
      </c>
      <c r="AR2957">
        <f>IFERROR(IF((AF2957-AG2957)&gt;0,1,0),0)</f>
        <v>0</v>
      </c>
      <c r="AS2957">
        <f>IFERROR(IF((S2957-Q2957)&gt;0,1,0),0)</f>
        <v>1</v>
      </c>
      <c r="AT2957">
        <f>IFERROR(IF((AH2957-AI2957)&lt;0,1,0),0)</f>
        <v>0</v>
      </c>
      <c r="AU2957">
        <f>IFERROR(IF((AJ2957-AK2957)&gt;0,1,0),0)</f>
        <v>0</v>
      </c>
      <c r="AV2957">
        <f>IFERROR(IF((AL2957-AM2957)&gt;0,1,0),0)</f>
        <v>0</v>
      </c>
      <c r="AW2957">
        <f>IFERROR(IF((AN2957-AO2957)&gt;0,1,0),0)</f>
        <v>0</v>
      </c>
      <c r="AX2957">
        <f>IFERROR(IF((AC2957-AD2957)&lt;0,1,0),0)</f>
        <v>0</v>
      </c>
      <c r="AY2957">
        <f>SUM(AP2957:AX2957)</f>
        <v>3</v>
      </c>
    </row>
    <row r="2958" spans="1:51" x14ac:dyDescent="0.45">
      <c r="A2958" s="1" t="s">
        <v>2647</v>
      </c>
      <c r="B2958" s="2">
        <v>113567</v>
      </c>
      <c r="C2958" s="3" t="s">
        <v>5335</v>
      </c>
      <c r="D2958" s="5">
        <v>48.52</v>
      </c>
      <c r="E2958" s="5">
        <v>783.20639507999999</v>
      </c>
      <c r="F2958" s="3" t="s">
        <v>4480</v>
      </c>
      <c r="G2958" s="3" t="s">
        <v>4481</v>
      </c>
      <c r="H2958" s="3" t="s">
        <v>4481</v>
      </c>
      <c r="I2958" s="3" t="s">
        <v>4482</v>
      </c>
      <c r="J2958" s="3" t="s">
        <v>4484</v>
      </c>
      <c r="K2958" s="6">
        <v>230775</v>
      </c>
      <c r="L2958" s="6">
        <v>228872</v>
      </c>
      <c r="M2958" s="6" t="s">
        <v>4474</v>
      </c>
      <c r="N2958" s="6" t="s">
        <v>4474</v>
      </c>
      <c r="O2958" s="6">
        <v>228702</v>
      </c>
      <c r="P2958" s="6">
        <v>221710</v>
      </c>
      <c r="Q2958" s="6">
        <v>79593</v>
      </c>
      <c r="R2958" s="6">
        <v>79996</v>
      </c>
      <c r="S2958" s="6" t="s">
        <v>4474</v>
      </c>
      <c r="T2958" s="6">
        <v>33961</v>
      </c>
      <c r="U2958" s="6">
        <v>89314</v>
      </c>
      <c r="V2958" s="6">
        <v>89228</v>
      </c>
      <c r="W2958" s="6">
        <v>6052161</v>
      </c>
      <c r="X2958" s="6">
        <v>5917127</v>
      </c>
      <c r="Y2958" s="6" t="s">
        <v>4474</v>
      </c>
      <c r="Z2958" s="6" t="s">
        <v>4474</v>
      </c>
      <c r="AA2958" s="6" t="s">
        <v>4474</v>
      </c>
      <c r="AB2958" s="6" t="s">
        <v>4474</v>
      </c>
      <c r="AC2958" s="6">
        <v>16146374</v>
      </c>
      <c r="AD2958" s="6">
        <v>16142433</v>
      </c>
      <c r="AF2958">
        <f>Q2958/W2958</f>
        <v>1.3151170300988358E-2</v>
      </c>
      <c r="AG2958">
        <f>R2958/X2958</f>
        <v>1.3519398856911471E-2</v>
      </c>
      <c r="AH2958">
        <f>U2958/W2958</f>
        <v>1.4757373440660287E-2</v>
      </c>
      <c r="AI2958">
        <f>V2958/X2958</f>
        <v>1.5079615495831001E-2</v>
      </c>
      <c r="AJ2958" t="e">
        <f>Y2958/AA2958</f>
        <v>#VALUE!</v>
      </c>
      <c r="AK2958" t="e">
        <f>Z2958/AB2958</f>
        <v>#VALUE!</v>
      </c>
      <c r="AL2958">
        <f>O2958/K2958</f>
        <v>0.99101722456938579</v>
      </c>
      <c r="AM2958">
        <f>P2958/L2958</f>
        <v>0.96870739976930331</v>
      </c>
      <c r="AN2958">
        <f>K2958/W2958</f>
        <v>3.8131008081245692E-2</v>
      </c>
      <c r="AO2958">
        <f>L2958/X2958</f>
        <v>3.8679582168846469E-2</v>
      </c>
      <c r="AP2958">
        <f>IF(OR(Q2958&lt;0, Q2958="NA"), 0, 1)</f>
        <v>1</v>
      </c>
      <c r="AQ2958">
        <f>IF(OR(S2958&lt;0, S2958="NA"), 0, 1)</f>
        <v>0</v>
      </c>
      <c r="AR2958">
        <f>IFERROR(IF((AF2958-AG2958)&gt;0,1,0),0)</f>
        <v>0</v>
      </c>
      <c r="AS2958">
        <f>IFERROR(IF((S2958-Q2958)&gt;0,1,0),0)</f>
        <v>0</v>
      </c>
      <c r="AT2958">
        <f>IFERROR(IF((AH2958-AI2958)&lt;0,1,0),0)</f>
        <v>1</v>
      </c>
      <c r="AU2958">
        <f>IFERROR(IF((AJ2958-AK2958)&gt;0,1,0),0)</f>
        <v>0</v>
      </c>
      <c r="AV2958">
        <f>IFERROR(IF((AL2958-AM2958)&gt;0,1,0),0)</f>
        <v>1</v>
      </c>
      <c r="AW2958">
        <f>IFERROR(IF((AN2958-AO2958)&gt;0,1,0),0)</f>
        <v>0</v>
      </c>
      <c r="AX2958">
        <f>IFERROR(IF((AC2958-AD2958)&lt;0,1,0),0)</f>
        <v>0</v>
      </c>
      <c r="AY2958">
        <f>SUM(AP2958:AX2958)</f>
        <v>3</v>
      </c>
    </row>
    <row r="2959" spans="1:51" x14ac:dyDescent="0.45">
      <c r="A2959" s="1" t="s">
        <v>2649</v>
      </c>
      <c r="B2959" s="2">
        <v>4149826</v>
      </c>
      <c r="C2959" s="3" t="s">
        <v>5336</v>
      </c>
      <c r="D2959" s="5">
        <v>39.44</v>
      </c>
      <c r="E2959" s="5">
        <v>1804.93306712</v>
      </c>
      <c r="F2959" s="3" t="s">
        <v>4480</v>
      </c>
      <c r="G2959" s="3" t="s">
        <v>4491</v>
      </c>
      <c r="H2959" s="3" t="s">
        <v>4491</v>
      </c>
      <c r="I2959" s="3" t="s">
        <v>4831</v>
      </c>
      <c r="J2959" s="3" t="s">
        <v>5032</v>
      </c>
      <c r="K2959" s="6">
        <v>635027</v>
      </c>
      <c r="L2959" s="6">
        <v>638968</v>
      </c>
      <c r="M2959" s="6" t="s">
        <v>4474</v>
      </c>
      <c r="N2959" s="6" t="s">
        <v>4474</v>
      </c>
      <c r="O2959" s="6">
        <v>1175029</v>
      </c>
      <c r="P2959" s="6">
        <v>1173375</v>
      </c>
      <c r="Q2959" s="6">
        <v>302193</v>
      </c>
      <c r="R2959" s="6">
        <v>322424</v>
      </c>
      <c r="S2959" s="6">
        <v>-88969</v>
      </c>
      <c r="T2959" s="6">
        <v>-146035</v>
      </c>
      <c r="U2959" s="6">
        <v>104877</v>
      </c>
      <c r="V2959" s="6">
        <v>116684</v>
      </c>
      <c r="W2959" s="6">
        <v>18652976</v>
      </c>
      <c r="X2959" s="6">
        <v>18212422</v>
      </c>
      <c r="Y2959" s="6" t="s">
        <v>4474</v>
      </c>
      <c r="Z2959" s="6" t="s">
        <v>4474</v>
      </c>
      <c r="AA2959" s="6" t="s">
        <v>4474</v>
      </c>
      <c r="AB2959" s="6" t="s">
        <v>4474</v>
      </c>
      <c r="AC2959" s="6">
        <v>45764023</v>
      </c>
      <c r="AD2959" s="6">
        <v>45757567</v>
      </c>
      <c r="AF2959">
        <f>Q2959/W2959</f>
        <v>1.6200792838633363E-2</v>
      </c>
      <c r="AG2959">
        <f>R2959/X2959</f>
        <v>1.7703521255986711E-2</v>
      </c>
      <c r="AH2959">
        <f>U2959/W2959</f>
        <v>5.62253444168909E-3</v>
      </c>
      <c r="AI2959">
        <f>V2959/X2959</f>
        <v>6.4068359496611705E-3</v>
      </c>
      <c r="AJ2959" t="e">
        <f>Y2959/AA2959</f>
        <v>#VALUE!</v>
      </c>
      <c r="AK2959" t="e">
        <f>Z2959/AB2959</f>
        <v>#VALUE!</v>
      </c>
      <c r="AL2959">
        <f>O2959/K2959</f>
        <v>1.8503606933248506</v>
      </c>
      <c r="AM2959">
        <f>P2959/L2959</f>
        <v>1.836359567302275</v>
      </c>
      <c r="AN2959">
        <f>K2959/W2959</f>
        <v>3.4044272613656931E-2</v>
      </c>
      <c r="AO2959">
        <f>L2959/X2959</f>
        <v>3.5084185947371525E-2</v>
      </c>
      <c r="AP2959">
        <f>IF(OR(Q2959&lt;0, Q2959="NA"), 0, 1)</f>
        <v>1</v>
      </c>
      <c r="AQ2959">
        <f>IF(OR(S2959&lt;0, S2959="NA"), 0, 1)</f>
        <v>0</v>
      </c>
      <c r="AR2959">
        <f>IFERROR(IF((AF2959-AG2959)&gt;0,1,0),0)</f>
        <v>0</v>
      </c>
      <c r="AS2959">
        <f>IFERROR(IF((S2959-Q2959)&gt;0,1,0),0)</f>
        <v>0</v>
      </c>
      <c r="AT2959">
        <f>IFERROR(IF((AH2959-AI2959)&lt;0,1,0),0)</f>
        <v>1</v>
      </c>
      <c r="AU2959">
        <f>IFERROR(IF((AJ2959-AK2959)&gt;0,1,0),0)</f>
        <v>0</v>
      </c>
      <c r="AV2959">
        <f>IFERROR(IF((AL2959-AM2959)&gt;0,1,0),0)</f>
        <v>1</v>
      </c>
      <c r="AW2959">
        <f>IFERROR(IF((AN2959-AO2959)&gt;0,1,0),0)</f>
        <v>0</v>
      </c>
      <c r="AX2959">
        <f>IFERROR(IF((AC2959-AD2959)&lt;0,1,0),0)</f>
        <v>0</v>
      </c>
      <c r="AY2959">
        <f>SUM(AP2959:AX2959)</f>
        <v>3</v>
      </c>
    </row>
    <row r="2960" spans="1:51" x14ac:dyDescent="0.45">
      <c r="A2960" s="1" t="s">
        <v>2656</v>
      </c>
      <c r="B2960" s="2">
        <v>4019729</v>
      </c>
      <c r="C2960" s="3" t="s">
        <v>5337</v>
      </c>
      <c r="D2960" s="5">
        <v>82.06</v>
      </c>
      <c r="E2960" s="5">
        <v>5937.7962802399998</v>
      </c>
      <c r="F2960" s="3" t="s">
        <v>4475</v>
      </c>
      <c r="G2960" s="3" t="s">
        <v>4548</v>
      </c>
      <c r="H2960" s="3" t="s">
        <v>4810</v>
      </c>
      <c r="I2960" s="3" t="s">
        <v>4817</v>
      </c>
      <c r="J2960" s="3" t="s">
        <v>4818</v>
      </c>
      <c r="K2960" s="6">
        <v>6433727</v>
      </c>
      <c r="L2960" s="6">
        <v>6456417</v>
      </c>
      <c r="M2960" s="6">
        <v>1023811</v>
      </c>
      <c r="N2960" s="6">
        <v>1057705</v>
      </c>
      <c r="O2960" s="6">
        <v>996695</v>
      </c>
      <c r="P2960" s="6">
        <v>1030755</v>
      </c>
      <c r="Q2960" s="6">
        <v>812388</v>
      </c>
      <c r="R2960" s="6">
        <v>838182</v>
      </c>
      <c r="S2960" s="6">
        <v>-232533</v>
      </c>
      <c r="T2960" s="6">
        <v>-36330</v>
      </c>
      <c r="U2960" s="6">
        <v>1314255</v>
      </c>
      <c r="V2960" s="6">
        <v>1313311</v>
      </c>
      <c r="W2960" s="6">
        <v>7103452</v>
      </c>
      <c r="X2960" s="6">
        <v>6923980</v>
      </c>
      <c r="Y2960" s="6">
        <v>6783062</v>
      </c>
      <c r="Z2960" s="6">
        <v>6708176</v>
      </c>
      <c r="AA2960" s="6">
        <v>669989</v>
      </c>
      <c r="AB2960" s="6">
        <v>633696</v>
      </c>
      <c r="AC2960" s="6">
        <v>72359204</v>
      </c>
      <c r="AD2960" s="6">
        <v>72654428</v>
      </c>
      <c r="AF2960">
        <f>Q2960/W2960</f>
        <v>0.11436524101239792</v>
      </c>
      <c r="AG2960">
        <f>R2960/X2960</f>
        <v>0.1210549423886262</v>
      </c>
      <c r="AH2960">
        <f>U2960/W2960</f>
        <v>0.18501638358364356</v>
      </c>
      <c r="AI2960">
        <f>V2960/X2960</f>
        <v>0.18967573563181869</v>
      </c>
      <c r="AJ2960">
        <f>Y2960/AA2960</f>
        <v>10.124139351541592</v>
      </c>
      <c r="AK2960">
        <f>Z2960/AB2960</f>
        <v>10.5857950815533</v>
      </c>
      <c r="AL2960">
        <f>O2960/K2960</f>
        <v>0.15491720428920905</v>
      </c>
      <c r="AM2960">
        <f>P2960/L2960</f>
        <v>0.15964814540324765</v>
      </c>
      <c r="AN2960">
        <f>K2960/W2960</f>
        <v>0.90571837467192007</v>
      </c>
      <c r="AO2960">
        <f>L2960/X2960</f>
        <v>0.93247193088368252</v>
      </c>
      <c r="AP2960">
        <f>IF(OR(Q2960&lt;0, Q2960="NA"), 0, 1)</f>
        <v>1</v>
      </c>
      <c r="AQ2960">
        <f>IF(OR(S2960&lt;0, S2960="NA"), 0, 1)</f>
        <v>0</v>
      </c>
      <c r="AR2960">
        <f>IFERROR(IF((AF2960-AG2960)&gt;0,1,0),0)</f>
        <v>0</v>
      </c>
      <c r="AS2960">
        <f>IFERROR(IF((S2960-Q2960)&gt;0,1,0),0)</f>
        <v>0</v>
      </c>
      <c r="AT2960">
        <f>IFERROR(IF((AH2960-AI2960)&lt;0,1,0),0)</f>
        <v>1</v>
      </c>
      <c r="AU2960">
        <f>IFERROR(IF((AJ2960-AK2960)&gt;0,1,0),0)</f>
        <v>0</v>
      </c>
      <c r="AV2960">
        <f>IFERROR(IF((AL2960-AM2960)&gt;0,1,0),0)</f>
        <v>0</v>
      </c>
      <c r="AW2960">
        <f>IFERROR(IF((AN2960-AO2960)&gt;0,1,0),0)</f>
        <v>0</v>
      </c>
      <c r="AX2960">
        <f>IFERROR(IF((AC2960-AD2960)&lt;0,1,0),0)</f>
        <v>1</v>
      </c>
      <c r="AY2960">
        <f>SUM(AP2960:AX2960)</f>
        <v>3</v>
      </c>
    </row>
    <row r="2961" spans="1:51" x14ac:dyDescent="0.45">
      <c r="A2961" s="1" t="s">
        <v>2667</v>
      </c>
      <c r="B2961" s="2">
        <v>4565120</v>
      </c>
      <c r="C2961" s="3" t="s">
        <v>5335</v>
      </c>
      <c r="D2961" s="5">
        <v>31.52</v>
      </c>
      <c r="E2961" s="5">
        <v>800.69568863999996</v>
      </c>
      <c r="F2961" s="3" t="s">
        <v>4480</v>
      </c>
      <c r="G2961" s="3" t="s">
        <v>4481</v>
      </c>
      <c r="H2961" s="3" t="s">
        <v>4481</v>
      </c>
      <c r="I2961" s="3" t="s">
        <v>4482</v>
      </c>
      <c r="J2961" s="3" t="s">
        <v>4484</v>
      </c>
      <c r="K2961" s="6">
        <v>141209</v>
      </c>
      <c r="L2961" s="6">
        <v>136747</v>
      </c>
      <c r="M2961" s="6" t="s">
        <v>4474</v>
      </c>
      <c r="N2961" s="6" t="s">
        <v>4474</v>
      </c>
      <c r="O2961" s="6">
        <v>182081</v>
      </c>
      <c r="P2961" s="6">
        <v>179360</v>
      </c>
      <c r="Q2961" s="6">
        <v>64504</v>
      </c>
      <c r="R2961" s="6">
        <v>59616</v>
      </c>
      <c r="S2961" s="6" t="s">
        <v>4474</v>
      </c>
      <c r="T2961" s="6">
        <v>35928</v>
      </c>
      <c r="U2961" s="6" t="s">
        <v>4474</v>
      </c>
      <c r="V2961" s="6" t="s">
        <v>4474</v>
      </c>
      <c r="W2961" s="6">
        <v>3594045</v>
      </c>
      <c r="X2961" s="6">
        <v>3569206</v>
      </c>
      <c r="Y2961" s="6" t="s">
        <v>4474</v>
      </c>
      <c r="Z2961" s="6" t="s">
        <v>4474</v>
      </c>
      <c r="AA2961" s="6" t="s">
        <v>4474</v>
      </c>
      <c r="AB2961" s="6" t="s">
        <v>4474</v>
      </c>
      <c r="AC2961" s="6">
        <v>25402782</v>
      </c>
      <c r="AD2961" s="6">
        <v>25331916</v>
      </c>
      <c r="AF2961">
        <f>Q2961/W2961</f>
        <v>1.7947465877583613E-2</v>
      </c>
      <c r="AG2961">
        <f>R2961/X2961</f>
        <v>1.6702874532879303E-2</v>
      </c>
      <c r="AH2961" t="e">
        <f>U2961/W2961</f>
        <v>#VALUE!</v>
      </c>
      <c r="AI2961" t="e">
        <f>V2961/X2961</f>
        <v>#VALUE!</v>
      </c>
      <c r="AJ2961" t="e">
        <f>Y2961/AA2961</f>
        <v>#VALUE!</v>
      </c>
      <c r="AK2961" t="e">
        <f>Z2961/AB2961</f>
        <v>#VALUE!</v>
      </c>
      <c r="AL2961">
        <f>O2961/K2961</f>
        <v>1.2894433074379112</v>
      </c>
      <c r="AM2961">
        <f>P2961/L2961</f>
        <v>1.311619267698743</v>
      </c>
      <c r="AN2961">
        <f>K2961/W2961</f>
        <v>3.9289713957393411E-2</v>
      </c>
      <c r="AO2961">
        <f>L2961/X2961</f>
        <v>3.8313002947994598E-2</v>
      </c>
      <c r="AP2961">
        <f>IF(OR(Q2961&lt;0, Q2961="NA"), 0, 1)</f>
        <v>1</v>
      </c>
      <c r="AQ2961">
        <f>IF(OR(S2961&lt;0, S2961="NA"), 0, 1)</f>
        <v>0</v>
      </c>
      <c r="AR2961">
        <f>IFERROR(IF((AF2961-AG2961)&gt;0,1,0),0)</f>
        <v>1</v>
      </c>
      <c r="AS2961">
        <f>IFERROR(IF((S2961-Q2961)&gt;0,1,0),0)</f>
        <v>0</v>
      </c>
      <c r="AT2961">
        <f>IFERROR(IF((AH2961-AI2961)&lt;0,1,0),0)</f>
        <v>0</v>
      </c>
      <c r="AU2961">
        <f>IFERROR(IF((AJ2961-AK2961)&gt;0,1,0),0)</f>
        <v>0</v>
      </c>
      <c r="AV2961">
        <f>IFERROR(IF((AL2961-AM2961)&gt;0,1,0),0)</f>
        <v>0</v>
      </c>
      <c r="AW2961">
        <f>IFERROR(IF((AN2961-AO2961)&gt;0,1,0),0)</f>
        <v>1</v>
      </c>
      <c r="AX2961">
        <f>IFERROR(IF((AC2961-AD2961)&lt;0,1,0),0)</f>
        <v>0</v>
      </c>
      <c r="AY2961">
        <f>SUM(AP2961:AX2961)</f>
        <v>3</v>
      </c>
    </row>
    <row r="2962" spans="1:51" x14ac:dyDescent="0.45">
      <c r="A2962" s="1" t="s">
        <v>2674</v>
      </c>
      <c r="B2962" s="2">
        <v>9322629</v>
      </c>
      <c r="C2962" s="3" t="s">
        <v>5337</v>
      </c>
      <c r="D2962" s="5">
        <v>5.44</v>
      </c>
      <c r="E2962" s="5">
        <v>224.06071263999999</v>
      </c>
      <c r="F2962" s="3" t="s">
        <v>4480</v>
      </c>
      <c r="G2962" s="3" t="s">
        <v>4491</v>
      </c>
      <c r="H2962" s="3" t="s">
        <v>4492</v>
      </c>
      <c r="I2962" s="3" t="s">
        <v>4493</v>
      </c>
      <c r="J2962" s="3"/>
      <c r="K2962" s="6">
        <v>17106.830999999998</v>
      </c>
      <c r="L2962" s="6">
        <v>17110.135999999999</v>
      </c>
      <c r="M2962" s="6" t="s">
        <v>4474</v>
      </c>
      <c r="N2962" s="6" t="s">
        <v>4474</v>
      </c>
      <c r="O2962" s="6">
        <v>14455.159</v>
      </c>
      <c r="P2962" s="6">
        <v>14470.017</v>
      </c>
      <c r="Q2962" s="6">
        <v>46723.866999999998</v>
      </c>
      <c r="R2962" s="6">
        <v>26857.798999999999</v>
      </c>
      <c r="S2962" s="6">
        <v>9949.7739999999994</v>
      </c>
      <c r="T2962" s="6">
        <v>9492.6190000000006</v>
      </c>
      <c r="U2962" s="6" t="s">
        <v>4474</v>
      </c>
      <c r="V2962" s="6" t="s">
        <v>4474</v>
      </c>
      <c r="W2962" s="6">
        <v>371393.93</v>
      </c>
      <c r="X2962" s="6">
        <v>371393.93</v>
      </c>
      <c r="Y2962" s="6">
        <v>6084.0219999999999</v>
      </c>
      <c r="Z2962" s="6">
        <v>6084.0219999999999</v>
      </c>
      <c r="AA2962" s="6">
        <v>117810</v>
      </c>
      <c r="AB2962" s="6">
        <v>117810</v>
      </c>
      <c r="AC2962" s="6">
        <v>41187631</v>
      </c>
      <c r="AD2962" s="6">
        <v>41187631</v>
      </c>
      <c r="AF2962">
        <f>Q2962/W2962</f>
        <v>0.12580675995431589</v>
      </c>
      <c r="AG2962">
        <f>R2962/X2962</f>
        <v>7.2316203444682037E-2</v>
      </c>
      <c r="AH2962" t="e">
        <f>U2962/W2962</f>
        <v>#VALUE!</v>
      </c>
      <c r="AI2962" t="e">
        <f>V2962/X2962</f>
        <v>#VALUE!</v>
      </c>
      <c r="AJ2962">
        <f>Y2962/AA2962</f>
        <v>5.1642661913250149E-2</v>
      </c>
      <c r="AK2962">
        <f>Z2962/AB2962</f>
        <v>5.1642661913250149E-2</v>
      </c>
      <c r="AL2962">
        <f>O2962/K2962</f>
        <v>0.84499338305265315</v>
      </c>
      <c r="AM2962">
        <f>P2962/L2962</f>
        <v>0.84569853798941175</v>
      </c>
      <c r="AN2962">
        <f>K2962/W2962</f>
        <v>4.6061148603047976E-2</v>
      </c>
      <c r="AO2962">
        <f>L2962/X2962</f>
        <v>4.6070047509931031E-2</v>
      </c>
      <c r="AP2962">
        <f>IF(OR(Q2962&lt;0, Q2962="NA"), 0, 1)</f>
        <v>1</v>
      </c>
      <c r="AQ2962">
        <f>IF(OR(S2962&lt;0, S2962="NA"), 0, 1)</f>
        <v>1</v>
      </c>
      <c r="AR2962">
        <f>IFERROR(IF((AF2962-AG2962)&gt;0,1,0),0)</f>
        <v>1</v>
      </c>
      <c r="AS2962">
        <f>IFERROR(IF((S2962-Q2962)&gt;0,1,0),0)</f>
        <v>0</v>
      </c>
      <c r="AT2962">
        <f>IFERROR(IF((AH2962-AI2962)&lt;0,1,0),0)</f>
        <v>0</v>
      </c>
      <c r="AU2962">
        <f>IFERROR(IF((AJ2962-AK2962)&gt;0,1,0),0)</f>
        <v>0</v>
      </c>
      <c r="AV2962">
        <f>IFERROR(IF((AL2962-AM2962)&gt;0,1,0),0)</f>
        <v>0</v>
      </c>
      <c r="AW2962">
        <f>IFERROR(IF((AN2962-AO2962)&gt;0,1,0),0)</f>
        <v>0</v>
      </c>
      <c r="AX2962">
        <f>IFERROR(IF((AC2962-AD2962)&lt;0,1,0),0)</f>
        <v>0</v>
      </c>
      <c r="AY2962">
        <f>SUM(AP2962:AX2962)</f>
        <v>3</v>
      </c>
    </row>
    <row r="2963" spans="1:51" x14ac:dyDescent="0.45">
      <c r="A2963" s="1" t="s">
        <v>2682</v>
      </c>
      <c r="B2963" s="2">
        <v>4965910</v>
      </c>
      <c r="C2963" s="3" t="s">
        <v>5335</v>
      </c>
      <c r="D2963" s="5">
        <v>377.31</v>
      </c>
      <c r="E2963" s="5">
        <v>94166.105647499993</v>
      </c>
      <c r="F2963" s="3" t="s">
        <v>4500</v>
      </c>
      <c r="G2963" s="3" t="s">
        <v>4501</v>
      </c>
      <c r="H2963" s="3" t="s">
        <v>4502</v>
      </c>
      <c r="I2963" s="3" t="s">
        <v>4538</v>
      </c>
      <c r="J2963" s="3" t="s">
        <v>4504</v>
      </c>
      <c r="K2963" s="6">
        <v>467243</v>
      </c>
      <c r="L2963" s="6">
        <v>480634</v>
      </c>
      <c r="M2963" s="6">
        <v>-868442</v>
      </c>
      <c r="N2963" s="6">
        <v>-466741</v>
      </c>
      <c r="O2963" s="6">
        <v>-878143</v>
      </c>
      <c r="P2963" s="6">
        <v>-473208</v>
      </c>
      <c r="Q2963" s="6">
        <v>-406725</v>
      </c>
      <c r="R2963" s="6">
        <v>-209992</v>
      </c>
      <c r="S2963" s="6">
        <v>-34524</v>
      </c>
      <c r="T2963" s="6">
        <v>-955</v>
      </c>
      <c r="U2963" s="6">
        <v>4211949</v>
      </c>
      <c r="V2963" s="6">
        <v>3703381</v>
      </c>
      <c r="W2963" s="6">
        <v>8343581</v>
      </c>
      <c r="X2963" s="6">
        <v>7053073</v>
      </c>
      <c r="Y2963" s="6">
        <v>186042</v>
      </c>
      <c r="Z2963" s="6">
        <v>208269</v>
      </c>
      <c r="AA2963" s="6">
        <v>288111</v>
      </c>
      <c r="AB2963" s="6">
        <v>446063</v>
      </c>
      <c r="AC2963" s="6">
        <v>202640000</v>
      </c>
      <c r="AD2963" s="6">
        <v>190670250</v>
      </c>
      <c r="AF2963">
        <f>Q2963/W2963</f>
        <v>-4.8747054771806013E-2</v>
      </c>
      <c r="AG2963">
        <f>R2963/X2963</f>
        <v>-2.9773121588277905E-2</v>
      </c>
      <c r="AH2963">
        <f>U2963/W2963</f>
        <v>0.5048131012331516</v>
      </c>
      <c r="AI2963">
        <f>V2963/X2963</f>
        <v>0.52507339708521383</v>
      </c>
      <c r="AJ2963">
        <f>Y2963/AA2963</f>
        <v>0.64573029145017025</v>
      </c>
      <c r="AK2963">
        <f>Z2963/AB2963</f>
        <v>0.4669048990837617</v>
      </c>
      <c r="AL2963">
        <f>O2963/K2963</f>
        <v>-1.8794139238041019</v>
      </c>
      <c r="AM2963">
        <f>P2963/L2963</f>
        <v>-0.98454957410420407</v>
      </c>
      <c r="AN2963">
        <f>K2963/W2963</f>
        <v>5.6000295316842974E-2</v>
      </c>
      <c r="AO2963">
        <f>L2963/X2963</f>
        <v>6.8145331829119027E-2</v>
      </c>
      <c r="AP2963">
        <f>IF(OR(Q2963&lt;0, Q2963="NA"), 0, 1)</f>
        <v>0</v>
      </c>
      <c r="AQ2963">
        <f>IF(OR(S2963&lt;0, S2963="NA"), 0, 1)</f>
        <v>0</v>
      </c>
      <c r="AR2963">
        <f>IFERROR(IF((AF2963-AG2963)&gt;0,1,0),0)</f>
        <v>0</v>
      </c>
      <c r="AS2963">
        <f>IFERROR(IF((S2963-Q2963)&gt;0,1,0),0)</f>
        <v>1</v>
      </c>
      <c r="AT2963">
        <f>IFERROR(IF((AH2963-AI2963)&lt;0,1,0),0)</f>
        <v>1</v>
      </c>
      <c r="AU2963">
        <f>IFERROR(IF((AJ2963-AK2963)&gt;0,1,0),0)</f>
        <v>1</v>
      </c>
      <c r="AV2963">
        <f>IFERROR(IF((AL2963-AM2963)&gt;0,1,0),0)</f>
        <v>0</v>
      </c>
      <c r="AW2963">
        <f>IFERROR(IF((AN2963-AO2963)&gt;0,1,0),0)</f>
        <v>0</v>
      </c>
      <c r="AX2963">
        <f>IFERROR(IF((AC2963-AD2963)&lt;0,1,0),0)</f>
        <v>0</v>
      </c>
      <c r="AY2963">
        <f>SUM(AP2963:AX2963)</f>
        <v>3</v>
      </c>
    </row>
    <row r="2964" spans="1:51" x14ac:dyDescent="0.45">
      <c r="A2964" s="1" t="s">
        <v>2699</v>
      </c>
      <c r="B2964" s="2">
        <v>25812711</v>
      </c>
      <c r="C2964" s="3" t="s">
        <v>5337</v>
      </c>
      <c r="D2964" s="5">
        <v>23.17</v>
      </c>
      <c r="E2964" s="5">
        <v>7144.2325635799998</v>
      </c>
      <c r="F2964" s="3" t="s">
        <v>4475</v>
      </c>
      <c r="G2964" s="3" t="s">
        <v>4476</v>
      </c>
      <c r="H2964" s="3" t="s">
        <v>4637</v>
      </c>
      <c r="I2964" s="3" t="s">
        <v>4637</v>
      </c>
      <c r="J2964" s="3" t="s">
        <v>4951</v>
      </c>
      <c r="K2964" s="6">
        <v>2437012.4093100578</v>
      </c>
      <c r="L2964" s="6">
        <v>2328868.3691001544</v>
      </c>
      <c r="M2964" s="6">
        <v>453320.38399816677</v>
      </c>
      <c r="N2964" s="6">
        <v>470901.39909632219</v>
      </c>
      <c r="O2964" s="6">
        <v>478623.20630570914</v>
      </c>
      <c r="P2964" s="6">
        <v>458375.59453738388</v>
      </c>
      <c r="Q2964" s="6">
        <v>375181.9291465453</v>
      </c>
      <c r="R2964" s="6">
        <v>369965.58778941224</v>
      </c>
      <c r="S2964" s="6" t="s">
        <v>4474</v>
      </c>
      <c r="T2964" s="6">
        <v>312420.03202202881</v>
      </c>
      <c r="U2964" s="6">
        <v>842.68301375721717</v>
      </c>
      <c r="V2964" s="6">
        <v>882.63220905750745</v>
      </c>
      <c r="W2964" s="6">
        <v>2300209.8510228815</v>
      </c>
      <c r="X2964" s="6">
        <v>2162268.9179705242</v>
      </c>
      <c r="Y2964" s="6">
        <v>1474178.3448570818</v>
      </c>
      <c r="Z2964" s="6">
        <v>1435683.8541881684</v>
      </c>
      <c r="AA2964" s="6">
        <v>689791.28947180847</v>
      </c>
      <c r="AB2964" s="6">
        <v>604163.53603324667</v>
      </c>
      <c r="AC2964" s="6">
        <v>308540865</v>
      </c>
      <c r="AD2964" s="6">
        <v>310692460</v>
      </c>
      <c r="AF2964">
        <f>Q2964/W2964</f>
        <v>0.16310769601291181</v>
      </c>
      <c r="AG2964">
        <f>R2964/X2964</f>
        <v>0.17110063633373448</v>
      </c>
      <c r="AH2964">
        <f>U2964/W2964</f>
        <v>3.6635049336150095E-4</v>
      </c>
      <c r="AI2964">
        <f>V2964/X2964</f>
        <v>4.0819724212931568E-4</v>
      </c>
      <c r="AJ2964">
        <f>Y2964/AA2964</f>
        <v>2.1371367939219694</v>
      </c>
      <c r="AK2964">
        <f>Z2964/AB2964</f>
        <v>2.3763166238307436</v>
      </c>
      <c r="AL2964">
        <f>O2964/K2964</f>
        <v>0.1963975252966447</v>
      </c>
      <c r="AM2964">
        <f>P2964/L2964</f>
        <v>0.1968233158297798</v>
      </c>
      <c r="AN2964">
        <f>K2964/W2964</f>
        <v>1.0594739467906988</v>
      </c>
      <c r="AO2964">
        <f>L2964/X2964</f>
        <v>1.0770484419144304</v>
      </c>
      <c r="AP2964">
        <f>IF(OR(Q2964&lt;0, Q2964="NA"), 0, 1)</f>
        <v>1</v>
      </c>
      <c r="AQ2964">
        <f>IF(OR(S2964&lt;0, S2964="NA"), 0, 1)</f>
        <v>0</v>
      </c>
      <c r="AR2964">
        <f>IFERROR(IF((AF2964-AG2964)&gt;0,1,0),0)</f>
        <v>0</v>
      </c>
      <c r="AS2964">
        <f>IFERROR(IF((S2964-Q2964)&gt;0,1,0),0)</f>
        <v>0</v>
      </c>
      <c r="AT2964">
        <f>IFERROR(IF((AH2964-AI2964)&lt;0,1,0),0)</f>
        <v>1</v>
      </c>
      <c r="AU2964">
        <f>IFERROR(IF((AJ2964-AK2964)&gt;0,1,0),0)</f>
        <v>0</v>
      </c>
      <c r="AV2964">
        <f>IFERROR(IF((AL2964-AM2964)&gt;0,1,0),0)</f>
        <v>0</v>
      </c>
      <c r="AW2964">
        <f>IFERROR(IF((AN2964-AO2964)&gt;0,1,0),0)</f>
        <v>0</v>
      </c>
      <c r="AX2964">
        <f>IFERROR(IF((AC2964-AD2964)&lt;0,1,0),0)</f>
        <v>1</v>
      </c>
      <c r="AY2964">
        <f>SUM(AP2964:AX2964)</f>
        <v>3</v>
      </c>
    </row>
    <row r="2965" spans="1:51" x14ac:dyDescent="0.45">
      <c r="A2965" s="1" t="s">
        <v>2707</v>
      </c>
      <c r="B2965" s="2">
        <v>107571976</v>
      </c>
      <c r="C2965" s="3" t="s">
        <v>5335</v>
      </c>
      <c r="D2965" s="5">
        <v>17</v>
      </c>
      <c r="E2965" s="5">
        <v>13787.818159</v>
      </c>
      <c r="F2965" s="3" t="s">
        <v>4475</v>
      </c>
      <c r="G2965" s="3" t="s">
        <v>4564</v>
      </c>
      <c r="H2965" s="3" t="s">
        <v>4565</v>
      </c>
      <c r="I2965" s="3" t="s">
        <v>4566</v>
      </c>
      <c r="J2965" s="3" t="s">
        <v>4567</v>
      </c>
      <c r="K2965" s="6">
        <v>1801000</v>
      </c>
      <c r="L2965" s="6">
        <v>1845000</v>
      </c>
      <c r="M2965" s="6">
        <v>-242000</v>
      </c>
      <c r="N2965" s="6">
        <v>-129000</v>
      </c>
      <c r="O2965" s="6">
        <v>-371000</v>
      </c>
      <c r="P2965" s="6">
        <v>-251000</v>
      </c>
      <c r="Q2965" s="6">
        <v>-2956000</v>
      </c>
      <c r="R2965" s="6">
        <v>-224000</v>
      </c>
      <c r="S2965" s="6">
        <v>305000</v>
      </c>
      <c r="T2965" s="6">
        <v>267000</v>
      </c>
      <c r="U2965" s="6" t="s">
        <v>4474</v>
      </c>
      <c r="V2965" s="6" t="s">
        <v>4474</v>
      </c>
      <c r="W2965" s="6">
        <v>12603000</v>
      </c>
      <c r="X2965" s="6">
        <v>15307000</v>
      </c>
      <c r="Y2965" s="6">
        <v>2099000</v>
      </c>
      <c r="Z2965" s="6">
        <v>2007000</v>
      </c>
      <c r="AA2965" s="6">
        <v>362000</v>
      </c>
      <c r="AB2965" s="6">
        <v>346000</v>
      </c>
      <c r="AC2965" s="6">
        <v>811048127</v>
      </c>
      <c r="AD2965" s="6">
        <v>809236898</v>
      </c>
      <c r="AF2965">
        <f>Q2965/W2965</f>
        <v>-0.23454733000079347</v>
      </c>
      <c r="AG2965">
        <f>R2965/X2965</f>
        <v>-1.4633827660547463E-2</v>
      </c>
      <c r="AH2965" t="e">
        <f>U2965/W2965</f>
        <v>#VALUE!</v>
      </c>
      <c r="AI2965" t="e">
        <f>V2965/X2965</f>
        <v>#VALUE!</v>
      </c>
      <c r="AJ2965">
        <f>Y2965/AA2965</f>
        <v>5.7983425414364644</v>
      </c>
      <c r="AK2965">
        <f>Z2965/AB2965</f>
        <v>5.800578034682081</v>
      </c>
      <c r="AL2965">
        <f>O2965/K2965</f>
        <v>-0.20599666851749029</v>
      </c>
      <c r="AM2965">
        <f>P2965/L2965</f>
        <v>-0.13604336043360435</v>
      </c>
      <c r="AN2965">
        <f>K2965/W2965</f>
        <v>0.14290248353566612</v>
      </c>
      <c r="AO2965">
        <f>L2965/X2965</f>
        <v>0.12053308943620565</v>
      </c>
      <c r="AP2965">
        <f>IF(OR(Q2965&lt;0, Q2965="NA"), 0, 1)</f>
        <v>0</v>
      </c>
      <c r="AQ2965">
        <f>IF(OR(S2965&lt;0, S2965="NA"), 0, 1)</f>
        <v>1</v>
      </c>
      <c r="AR2965">
        <f>IFERROR(IF((AF2965-AG2965)&gt;0,1,0),0)</f>
        <v>0</v>
      </c>
      <c r="AS2965">
        <f>IFERROR(IF((S2965-Q2965)&gt;0,1,0),0)</f>
        <v>1</v>
      </c>
      <c r="AT2965">
        <f>IFERROR(IF((AH2965-AI2965)&lt;0,1,0),0)</f>
        <v>0</v>
      </c>
      <c r="AU2965">
        <f>IFERROR(IF((AJ2965-AK2965)&gt;0,1,0),0)</f>
        <v>0</v>
      </c>
      <c r="AV2965">
        <f>IFERROR(IF((AL2965-AM2965)&gt;0,1,0),0)</f>
        <v>0</v>
      </c>
      <c r="AW2965">
        <f>IFERROR(IF((AN2965-AO2965)&gt;0,1,0),0)</f>
        <v>1</v>
      </c>
      <c r="AX2965">
        <f>IFERROR(IF((AC2965-AD2965)&lt;0,1,0),0)</f>
        <v>0</v>
      </c>
      <c r="AY2965">
        <f>SUM(AP2965:AX2965)</f>
        <v>3</v>
      </c>
    </row>
    <row r="2966" spans="1:51" x14ac:dyDescent="0.45">
      <c r="A2966" s="1" t="s">
        <v>2708</v>
      </c>
      <c r="B2966" s="2">
        <v>4430411</v>
      </c>
      <c r="C2966" s="3" t="s">
        <v>5335</v>
      </c>
      <c r="D2966" s="5">
        <v>38.5</v>
      </c>
      <c r="E2966" s="5">
        <v>14815.4857235</v>
      </c>
      <c r="F2966" s="3" t="s">
        <v>4470</v>
      </c>
      <c r="G2966" s="3" t="s">
        <v>4471</v>
      </c>
      <c r="H2966" s="3" t="s">
        <v>4489</v>
      </c>
      <c r="I2966" s="3" t="s">
        <v>4489</v>
      </c>
      <c r="J2966" s="3" t="s">
        <v>4495</v>
      </c>
      <c r="K2966" s="6">
        <v>5081000</v>
      </c>
      <c r="L2966" s="6">
        <v>5050000</v>
      </c>
      <c r="M2966" s="6">
        <v>-2362000</v>
      </c>
      <c r="N2966" s="6">
        <v>-4107000</v>
      </c>
      <c r="O2966" s="6">
        <v>-2693000</v>
      </c>
      <c r="P2966" s="6">
        <v>-4635000</v>
      </c>
      <c r="Q2966" s="6">
        <v>-2224000</v>
      </c>
      <c r="R2966" s="6">
        <v>-5867000</v>
      </c>
      <c r="S2966" s="6">
        <v>-3207000</v>
      </c>
      <c r="T2966" s="6">
        <v>-3241000</v>
      </c>
      <c r="U2966" s="6" t="s">
        <v>4474</v>
      </c>
      <c r="V2966" s="6" t="s">
        <v>4474</v>
      </c>
      <c r="W2966" s="6">
        <v>15803000</v>
      </c>
      <c r="X2966" s="6">
        <v>15680000</v>
      </c>
      <c r="Y2966" s="6">
        <v>9666000</v>
      </c>
      <c r="Z2966" s="6">
        <v>9661000</v>
      </c>
      <c r="AA2966" s="6">
        <v>2201000</v>
      </c>
      <c r="AB2966" s="6">
        <v>2363000</v>
      </c>
      <c r="AC2966" s="6">
        <v>385000000</v>
      </c>
      <c r="AD2966" s="6">
        <v>384000000</v>
      </c>
      <c r="AF2966">
        <f>Q2966/W2966</f>
        <v>-0.14073277225843195</v>
      </c>
      <c r="AG2966">
        <f>R2966/X2966</f>
        <v>-0.37417091836734695</v>
      </c>
      <c r="AH2966" t="e">
        <f>U2966/W2966</f>
        <v>#VALUE!</v>
      </c>
      <c r="AI2966" t="e">
        <f>V2966/X2966</f>
        <v>#VALUE!</v>
      </c>
      <c r="AJ2966">
        <f>Y2966/AA2966</f>
        <v>4.391640163562017</v>
      </c>
      <c r="AK2966">
        <f>Z2966/AB2966</f>
        <v>4.0884468895471855</v>
      </c>
      <c r="AL2966">
        <f>O2966/K2966</f>
        <v>-0.53001377681558748</v>
      </c>
      <c r="AM2966">
        <f>P2966/L2966</f>
        <v>-0.91782178217821786</v>
      </c>
      <c r="AN2966">
        <f>K2966/W2966</f>
        <v>0.32152123014617479</v>
      </c>
      <c r="AO2966">
        <f>L2966/X2966</f>
        <v>0.32206632653061223</v>
      </c>
      <c r="AP2966">
        <f>IF(OR(Q2966&lt;0, Q2966="NA"), 0, 1)</f>
        <v>0</v>
      </c>
      <c r="AQ2966">
        <f>IF(OR(S2966&lt;0, S2966="NA"), 0, 1)</f>
        <v>0</v>
      </c>
      <c r="AR2966">
        <f>IFERROR(IF((AF2966-AG2966)&gt;0,1,0),0)</f>
        <v>1</v>
      </c>
      <c r="AS2966">
        <f>IFERROR(IF((S2966-Q2966)&gt;0,1,0),0)</f>
        <v>0</v>
      </c>
      <c r="AT2966">
        <f>IFERROR(IF((AH2966-AI2966)&lt;0,1,0),0)</f>
        <v>0</v>
      </c>
      <c r="AU2966">
        <f>IFERROR(IF((AJ2966-AK2966)&gt;0,1,0),0)</f>
        <v>1</v>
      </c>
      <c r="AV2966">
        <f>IFERROR(IF((AL2966-AM2966)&gt;0,1,0),0)</f>
        <v>1</v>
      </c>
      <c r="AW2966">
        <f>IFERROR(IF((AN2966-AO2966)&gt;0,1,0),0)</f>
        <v>0</v>
      </c>
      <c r="AX2966">
        <f>IFERROR(IF((AC2966-AD2966)&lt;0,1,0),0)</f>
        <v>0</v>
      </c>
      <c r="AY2966">
        <f>SUM(AP2966:AX2966)</f>
        <v>3</v>
      </c>
    </row>
    <row r="2967" spans="1:51" x14ac:dyDescent="0.45">
      <c r="A2967" s="1" t="s">
        <v>2721</v>
      </c>
      <c r="B2967" s="2">
        <v>4967353</v>
      </c>
      <c r="C2967" s="3" t="s">
        <v>5335</v>
      </c>
      <c r="D2967" s="5">
        <v>689.42</v>
      </c>
      <c r="E2967" s="5">
        <v>33629.907599999999</v>
      </c>
      <c r="F2967" s="3" t="s">
        <v>4500</v>
      </c>
      <c r="G2967" s="3" t="s">
        <v>4539</v>
      </c>
      <c r="H2967" s="3" t="s">
        <v>4539</v>
      </c>
      <c r="I2967" s="3" t="s">
        <v>4582</v>
      </c>
      <c r="J2967" s="3" t="s">
        <v>5376</v>
      </c>
      <c r="K2967" s="6">
        <v>2039447</v>
      </c>
      <c r="L2967" s="6">
        <v>1894195</v>
      </c>
      <c r="M2967" s="6">
        <v>522235</v>
      </c>
      <c r="N2967" s="6">
        <v>494728</v>
      </c>
      <c r="O2967" s="6">
        <v>485620</v>
      </c>
      <c r="P2967" s="6">
        <v>457558</v>
      </c>
      <c r="Q2967" s="6">
        <v>434242</v>
      </c>
      <c r="R2967" s="6">
        <v>410975</v>
      </c>
      <c r="S2967" s="6">
        <v>774042</v>
      </c>
      <c r="T2967" s="6">
        <v>718247</v>
      </c>
      <c r="U2967" s="6" t="s">
        <v>4474</v>
      </c>
      <c r="V2967" s="6" t="s">
        <v>4474</v>
      </c>
      <c r="W2967" s="6">
        <v>2854740</v>
      </c>
      <c r="X2967" s="6">
        <v>2648132</v>
      </c>
      <c r="Y2967" s="6">
        <v>2160450</v>
      </c>
      <c r="Z2967" s="6">
        <v>1997433</v>
      </c>
      <c r="AA2967" s="6">
        <v>336588</v>
      </c>
      <c r="AB2967" s="6">
        <v>295159</v>
      </c>
      <c r="AC2967" s="6">
        <v>48779000</v>
      </c>
      <c r="AD2967" s="6">
        <v>48698000</v>
      </c>
      <c r="AF2967">
        <f>Q2967/W2967</f>
        <v>0.15211262671907075</v>
      </c>
      <c r="AG2967">
        <f>R2967/X2967</f>
        <v>0.1551943030030225</v>
      </c>
      <c r="AH2967" t="e">
        <f>U2967/W2967</f>
        <v>#VALUE!</v>
      </c>
      <c r="AI2967" t="e">
        <f>V2967/X2967</f>
        <v>#VALUE!</v>
      </c>
      <c r="AJ2967">
        <f>Y2967/AA2967</f>
        <v>6.4186780277371742</v>
      </c>
      <c r="AK2967">
        <f>Z2967/AB2967</f>
        <v>6.7673118556439071</v>
      </c>
      <c r="AL2967">
        <f>O2967/K2967</f>
        <v>0.23811356706009032</v>
      </c>
      <c r="AM2967">
        <f>P2967/L2967</f>
        <v>0.24155802332917151</v>
      </c>
      <c r="AN2967">
        <f>K2967/W2967</f>
        <v>0.71440726651113584</v>
      </c>
      <c r="AO2967">
        <f>L2967/X2967</f>
        <v>0.71529478137796754</v>
      </c>
      <c r="AP2967">
        <f>IF(OR(Q2967&lt;0, Q2967="NA"), 0, 1)</f>
        <v>1</v>
      </c>
      <c r="AQ2967">
        <f>IF(OR(S2967&lt;0, S2967="NA"), 0, 1)</f>
        <v>1</v>
      </c>
      <c r="AR2967">
        <f>IFERROR(IF((AF2967-AG2967)&gt;0,1,0),0)</f>
        <v>0</v>
      </c>
      <c r="AS2967">
        <f>IFERROR(IF((S2967-Q2967)&gt;0,1,0),0)</f>
        <v>1</v>
      </c>
      <c r="AT2967">
        <f>IFERROR(IF((AH2967-AI2967)&lt;0,1,0),0)</f>
        <v>0</v>
      </c>
      <c r="AU2967">
        <f>IFERROR(IF((AJ2967-AK2967)&gt;0,1,0),0)</f>
        <v>0</v>
      </c>
      <c r="AV2967">
        <f>IFERROR(IF((AL2967-AM2967)&gt;0,1,0),0)</f>
        <v>0</v>
      </c>
      <c r="AW2967">
        <f>IFERROR(IF((AN2967-AO2967)&gt;0,1,0),0)</f>
        <v>0</v>
      </c>
      <c r="AX2967">
        <f>IFERROR(IF((AC2967-AD2967)&lt;0,1,0),0)</f>
        <v>0</v>
      </c>
      <c r="AY2967">
        <f>SUM(AP2967:AX2967)</f>
        <v>3</v>
      </c>
    </row>
    <row r="2968" spans="1:51" x14ac:dyDescent="0.45">
      <c r="A2968" s="1" t="s">
        <v>2733</v>
      </c>
      <c r="B2968" s="2">
        <v>19082995</v>
      </c>
      <c r="C2968" s="3" t="s">
        <v>5337</v>
      </c>
      <c r="D2968" s="5">
        <v>21.17</v>
      </c>
      <c r="E2968" s="5">
        <v>1868.8628311</v>
      </c>
      <c r="F2968" s="3" t="s">
        <v>4480</v>
      </c>
      <c r="G2968" s="3" t="s">
        <v>4491</v>
      </c>
      <c r="H2968" s="3" t="s">
        <v>4492</v>
      </c>
      <c r="I2968" s="3" t="s">
        <v>4493</v>
      </c>
      <c r="J2968" s="3" t="s">
        <v>4792</v>
      </c>
      <c r="K2968" s="6">
        <v>296367</v>
      </c>
      <c r="L2968" s="6">
        <v>312153</v>
      </c>
      <c r="M2968" s="6">
        <v>338057</v>
      </c>
      <c r="N2968" s="6">
        <v>355028</v>
      </c>
      <c r="O2968" s="6">
        <v>338057</v>
      </c>
      <c r="P2968" s="6">
        <v>355028</v>
      </c>
      <c r="Q2968" s="6">
        <v>221322</v>
      </c>
      <c r="R2968" s="6">
        <v>241524</v>
      </c>
      <c r="S2968" s="6" t="s">
        <v>4474</v>
      </c>
      <c r="T2968" s="6" t="s">
        <v>4474</v>
      </c>
      <c r="U2968" s="6" t="s">
        <v>4474</v>
      </c>
      <c r="V2968" s="6" t="s">
        <v>4474</v>
      </c>
      <c r="W2968" s="6">
        <v>3793368</v>
      </c>
      <c r="X2968" s="6">
        <v>3655899</v>
      </c>
      <c r="Y2968" s="6" t="s">
        <v>4474</v>
      </c>
      <c r="Z2968" s="6" t="s">
        <v>4474</v>
      </c>
      <c r="AA2968" s="6" t="s">
        <v>4474</v>
      </c>
      <c r="AB2968" s="6" t="s">
        <v>4474</v>
      </c>
      <c r="AC2968" s="6">
        <v>89008972</v>
      </c>
      <c r="AD2968" s="6">
        <v>89407009</v>
      </c>
      <c r="AF2968">
        <f>Q2968/W2968</f>
        <v>5.8344458011983021E-2</v>
      </c>
      <c r="AG2968">
        <f>R2968/X2968</f>
        <v>6.6064188315924477E-2</v>
      </c>
      <c r="AH2968" t="e">
        <f>U2968/W2968</f>
        <v>#VALUE!</v>
      </c>
      <c r="AI2968" t="e">
        <f>V2968/X2968</f>
        <v>#VALUE!</v>
      </c>
      <c r="AJ2968" t="e">
        <f>Y2968/AA2968</f>
        <v>#VALUE!</v>
      </c>
      <c r="AK2968" t="e">
        <f>Z2968/AB2968</f>
        <v>#VALUE!</v>
      </c>
      <c r="AL2968">
        <f>O2968/K2968</f>
        <v>1.1406701825776824</v>
      </c>
      <c r="AM2968">
        <f>P2968/L2968</f>
        <v>1.1373525162340263</v>
      </c>
      <c r="AN2968">
        <f>K2968/W2968</f>
        <v>7.8127669132021987E-2</v>
      </c>
      <c r="AO2968">
        <f>L2968/X2968</f>
        <v>8.5383376291303451E-2</v>
      </c>
      <c r="AP2968">
        <f>IF(OR(Q2968&lt;0, Q2968="NA"), 0, 1)</f>
        <v>1</v>
      </c>
      <c r="AQ2968">
        <f>IF(OR(S2968&lt;0, S2968="NA"), 0, 1)</f>
        <v>0</v>
      </c>
      <c r="AR2968">
        <f>IFERROR(IF((AF2968-AG2968)&gt;0,1,0),0)</f>
        <v>0</v>
      </c>
      <c r="AS2968">
        <f>IFERROR(IF((S2968-Q2968)&gt;0,1,0),0)</f>
        <v>0</v>
      </c>
      <c r="AT2968">
        <f>IFERROR(IF((AH2968-AI2968)&lt;0,1,0),0)</f>
        <v>0</v>
      </c>
      <c r="AU2968">
        <f>IFERROR(IF((AJ2968-AK2968)&gt;0,1,0),0)</f>
        <v>0</v>
      </c>
      <c r="AV2968">
        <f>IFERROR(IF((AL2968-AM2968)&gt;0,1,0),0)</f>
        <v>1</v>
      </c>
      <c r="AW2968">
        <f>IFERROR(IF((AN2968-AO2968)&gt;0,1,0),0)</f>
        <v>0</v>
      </c>
      <c r="AX2968">
        <f>IFERROR(IF((AC2968-AD2968)&lt;0,1,0),0)</f>
        <v>1</v>
      </c>
      <c r="AY2968">
        <f>SUM(AP2968:AX2968)</f>
        <v>3</v>
      </c>
    </row>
    <row r="2969" spans="1:51" x14ac:dyDescent="0.45">
      <c r="A2969" s="1" t="s">
        <v>2750</v>
      </c>
      <c r="B2969" s="2">
        <v>4099442</v>
      </c>
      <c r="C2969" s="3" t="s">
        <v>5337</v>
      </c>
      <c r="D2969" s="7">
        <v>16</v>
      </c>
      <c r="E2969" s="5">
        <v>258.73915199999999</v>
      </c>
      <c r="F2969" s="3" t="s">
        <v>4470</v>
      </c>
      <c r="G2969" s="3" t="s">
        <v>4512</v>
      </c>
      <c r="H2969" s="3" t="s">
        <v>4710</v>
      </c>
      <c r="I2969" s="3" t="s">
        <v>4710</v>
      </c>
      <c r="J2969" s="3" t="s">
        <v>4504</v>
      </c>
      <c r="K2969" s="6">
        <v>942614</v>
      </c>
      <c r="L2969" s="6">
        <v>954923</v>
      </c>
      <c r="M2969" s="6">
        <v>557651</v>
      </c>
      <c r="N2969" s="6">
        <v>569846</v>
      </c>
      <c r="O2969" s="6">
        <v>127766</v>
      </c>
      <c r="P2969" s="6">
        <v>142947</v>
      </c>
      <c r="Q2969" s="6">
        <v>-1539257</v>
      </c>
      <c r="R2969" s="6">
        <v>-1171952</v>
      </c>
      <c r="S2969" s="6">
        <v>168731</v>
      </c>
      <c r="T2969" s="6">
        <v>168007</v>
      </c>
      <c r="U2969" s="6">
        <v>4521827</v>
      </c>
      <c r="V2969" s="6">
        <v>4515208</v>
      </c>
      <c r="W2969" s="6">
        <v>5319204</v>
      </c>
      <c r="X2969" s="6">
        <v>5742279</v>
      </c>
      <c r="Y2969" s="6">
        <v>211530</v>
      </c>
      <c r="Z2969" s="6">
        <v>192258</v>
      </c>
      <c r="AA2969" s="6">
        <v>201497</v>
      </c>
      <c r="AB2969" s="6">
        <v>180837</v>
      </c>
      <c r="AC2969" s="6">
        <v>16171197</v>
      </c>
      <c r="AD2969" s="6">
        <v>16143095</v>
      </c>
      <c r="AF2969">
        <f>Q2969/W2969</f>
        <v>-0.28937732036597957</v>
      </c>
      <c r="AG2969">
        <f>R2969/X2969</f>
        <v>-0.2040917900366736</v>
      </c>
      <c r="AH2969">
        <f>U2969/W2969</f>
        <v>0.85009467581991593</v>
      </c>
      <c r="AI2969">
        <f>V2969/X2969</f>
        <v>0.78630940781525938</v>
      </c>
      <c r="AJ2969">
        <f>Y2969/AA2969</f>
        <v>1.0497923046000686</v>
      </c>
      <c r="AK2969">
        <f>Z2969/AB2969</f>
        <v>1.0631563230975962</v>
      </c>
      <c r="AL2969">
        <f>O2969/K2969</f>
        <v>0.13554434795154752</v>
      </c>
      <c r="AM2969">
        <f>P2969/L2969</f>
        <v>0.14969479214554471</v>
      </c>
      <c r="AN2969">
        <f>K2969/W2969</f>
        <v>0.1772095975262464</v>
      </c>
      <c r="AO2969">
        <f>L2969/X2969</f>
        <v>0.16629686575660987</v>
      </c>
      <c r="AP2969">
        <f>IF(OR(Q2969&lt;0, Q2969="NA"), 0, 1)</f>
        <v>0</v>
      </c>
      <c r="AQ2969">
        <f>IF(OR(S2969&lt;0, S2969="NA"), 0, 1)</f>
        <v>1</v>
      </c>
      <c r="AR2969">
        <f>IFERROR(IF((AF2969-AG2969)&gt;0,1,0),0)</f>
        <v>0</v>
      </c>
      <c r="AS2969">
        <f>IFERROR(IF((S2969-Q2969)&gt;0,1,0),0)</f>
        <v>1</v>
      </c>
      <c r="AT2969">
        <f>IFERROR(IF((AH2969-AI2969)&lt;0,1,0),0)</f>
        <v>0</v>
      </c>
      <c r="AU2969">
        <f>IFERROR(IF((AJ2969-AK2969)&gt;0,1,0),0)</f>
        <v>0</v>
      </c>
      <c r="AV2969">
        <f>IFERROR(IF((AL2969-AM2969)&gt;0,1,0),0)</f>
        <v>0</v>
      </c>
      <c r="AW2969">
        <f>IFERROR(IF((AN2969-AO2969)&gt;0,1,0),0)</f>
        <v>1</v>
      </c>
      <c r="AX2969">
        <f>IFERROR(IF((AC2969-AD2969)&lt;0,1,0),0)</f>
        <v>0</v>
      </c>
      <c r="AY2969">
        <f>SUM(AP2969:AX2969)</f>
        <v>3</v>
      </c>
    </row>
    <row r="2970" spans="1:51" x14ac:dyDescent="0.45">
      <c r="A2970" s="1" t="s">
        <v>2761</v>
      </c>
      <c r="B2970" s="2">
        <v>111773152</v>
      </c>
      <c r="C2970" s="3" t="s">
        <v>5338</v>
      </c>
      <c r="D2970" s="5">
        <v>10.85</v>
      </c>
      <c r="E2970" s="7">
        <v>413.65625</v>
      </c>
      <c r="F2970" s="3" t="s">
        <v>4480</v>
      </c>
      <c r="G2970" s="3" t="s">
        <v>4491</v>
      </c>
      <c r="H2970" s="3" t="s">
        <v>4492</v>
      </c>
      <c r="I2970" s="3" t="s">
        <v>4493</v>
      </c>
      <c r="J2970" s="3" t="s">
        <v>4494</v>
      </c>
      <c r="K2970" s="6" t="s">
        <v>4474</v>
      </c>
      <c r="L2970" s="6" t="s">
        <v>4474</v>
      </c>
      <c r="M2970" s="6" t="s">
        <v>4474</v>
      </c>
      <c r="N2970" s="6" t="s">
        <v>4474</v>
      </c>
      <c r="O2970" s="6">
        <v>-1344.3409999999999</v>
      </c>
      <c r="P2970" s="6">
        <v>-600.97199999999998</v>
      </c>
      <c r="Q2970" s="6">
        <v>17934.078000000001</v>
      </c>
      <c r="R2970" s="6">
        <v>10093.197</v>
      </c>
      <c r="S2970" s="6">
        <v>-493.53199999999998</v>
      </c>
      <c r="T2970" s="6">
        <v>-773.71600000000001</v>
      </c>
      <c r="U2970" s="6">
        <v>3050</v>
      </c>
      <c r="V2970" s="6">
        <v>3050</v>
      </c>
      <c r="W2970" s="6">
        <v>329877.19799999997</v>
      </c>
      <c r="X2970" s="6">
        <v>318031.12199999997</v>
      </c>
      <c r="Y2970" s="6">
        <v>1863.807</v>
      </c>
      <c r="Z2970" s="6">
        <v>2232.5320000000002</v>
      </c>
      <c r="AA2970" s="6">
        <v>221</v>
      </c>
      <c r="AB2970" s="6">
        <v>196</v>
      </c>
      <c r="AC2970" s="6">
        <v>38125000</v>
      </c>
      <c r="AD2970" s="6">
        <v>38125000</v>
      </c>
      <c r="AF2970">
        <f>Q2970/W2970</f>
        <v>5.4365921951355978E-2</v>
      </c>
      <c r="AG2970">
        <f>R2970/X2970</f>
        <v>3.173650722145363E-2</v>
      </c>
      <c r="AH2970">
        <f>U2970/W2970</f>
        <v>9.2458648809063803E-3</v>
      </c>
      <c r="AI2970">
        <f>V2970/X2970</f>
        <v>9.5902563900648694E-3</v>
      </c>
      <c r="AJ2970">
        <f>Y2970/AA2970</f>
        <v>8.433515837104073</v>
      </c>
      <c r="AK2970">
        <f>Z2970/AB2970</f>
        <v>11.390469387755102</v>
      </c>
      <c r="AL2970" t="e">
        <f>O2970/K2970</f>
        <v>#VALUE!</v>
      </c>
      <c r="AM2970" t="e">
        <f>P2970/L2970</f>
        <v>#VALUE!</v>
      </c>
      <c r="AN2970" t="e">
        <f>K2970/W2970</f>
        <v>#VALUE!</v>
      </c>
      <c r="AO2970" t="e">
        <f>L2970/X2970</f>
        <v>#VALUE!</v>
      </c>
      <c r="AP2970">
        <f>IF(OR(Q2970&lt;0, Q2970="NA"), 0, 1)</f>
        <v>1</v>
      </c>
      <c r="AQ2970">
        <f>IF(OR(S2970&lt;0, S2970="NA"), 0, 1)</f>
        <v>0</v>
      </c>
      <c r="AR2970">
        <f>IFERROR(IF((AF2970-AG2970)&gt;0,1,0),0)</f>
        <v>1</v>
      </c>
      <c r="AS2970">
        <f>IFERROR(IF((S2970-Q2970)&gt;0,1,0),0)</f>
        <v>0</v>
      </c>
      <c r="AT2970">
        <f>IFERROR(IF((AH2970-AI2970)&lt;0,1,0),0)</f>
        <v>1</v>
      </c>
      <c r="AU2970">
        <f>IFERROR(IF((AJ2970-AK2970)&gt;0,1,0),0)</f>
        <v>0</v>
      </c>
      <c r="AV2970">
        <f>IFERROR(IF((AL2970-AM2970)&gt;0,1,0),0)</f>
        <v>0</v>
      </c>
      <c r="AW2970">
        <f>IFERROR(IF((AN2970-AO2970)&gt;0,1,0),0)</f>
        <v>0</v>
      </c>
      <c r="AX2970">
        <f>IFERROR(IF((AC2970-AD2970)&lt;0,1,0),0)</f>
        <v>0</v>
      </c>
      <c r="AY2970">
        <f>SUM(AP2970:AX2970)</f>
        <v>3</v>
      </c>
    </row>
    <row r="2971" spans="1:51" x14ac:dyDescent="0.45">
      <c r="A2971" s="1" t="s">
        <v>2764</v>
      </c>
      <c r="B2971" s="2">
        <v>106131381</v>
      </c>
      <c r="C2971" s="3" t="s">
        <v>5336</v>
      </c>
      <c r="D2971" s="5">
        <v>36.450000000000003</v>
      </c>
      <c r="E2971" s="5">
        <v>1333.9551460499999</v>
      </c>
      <c r="F2971" s="3" t="s">
        <v>4485</v>
      </c>
      <c r="G2971" s="3" t="s">
        <v>4486</v>
      </c>
      <c r="H2971" s="3" t="s">
        <v>4545</v>
      </c>
      <c r="I2971" s="3" t="s">
        <v>4844</v>
      </c>
      <c r="J2971" s="3" t="s">
        <v>5195</v>
      </c>
      <c r="K2971" s="6" t="s">
        <v>4474</v>
      </c>
      <c r="L2971" s="6" t="s">
        <v>4474</v>
      </c>
      <c r="M2971" s="6">
        <v>-10566.165000000001</v>
      </c>
      <c r="N2971" s="6" t="s">
        <v>4474</v>
      </c>
      <c r="O2971" s="6">
        <v>-10576.558000000001</v>
      </c>
      <c r="P2971" s="6">
        <v>-8761.2919999999995</v>
      </c>
      <c r="Q2971" s="6">
        <v>-10151.556</v>
      </c>
      <c r="R2971" s="6">
        <v>-9005.9920000000002</v>
      </c>
      <c r="S2971" s="6">
        <v>-8464.1460000000006</v>
      </c>
      <c r="T2971" s="6">
        <v>-7129.5929999999998</v>
      </c>
      <c r="U2971" s="6" t="s">
        <v>4474</v>
      </c>
      <c r="V2971" s="6" t="s">
        <v>4474</v>
      </c>
      <c r="W2971" s="6">
        <v>35096.17</v>
      </c>
      <c r="X2971" s="6">
        <v>16427.718000000001</v>
      </c>
      <c r="Y2971" s="6">
        <v>29341.204000000002</v>
      </c>
      <c r="Z2971" s="6">
        <v>14319.72</v>
      </c>
      <c r="AA2971" s="6">
        <v>1838</v>
      </c>
      <c r="AB2971" s="6">
        <v>1806</v>
      </c>
      <c r="AC2971" s="6">
        <v>30715663</v>
      </c>
      <c r="AD2971" s="6">
        <v>29003888</v>
      </c>
      <c r="AF2971">
        <f>Q2971/W2971</f>
        <v>-0.28924968166042053</v>
      </c>
      <c r="AG2971">
        <f>R2971/X2971</f>
        <v>-0.54821929619196041</v>
      </c>
      <c r="AH2971" t="e">
        <f>U2971/W2971</f>
        <v>#VALUE!</v>
      </c>
      <c r="AI2971" t="e">
        <f>V2971/X2971</f>
        <v>#VALUE!</v>
      </c>
      <c r="AJ2971">
        <f>Y2971/AA2971</f>
        <v>15.963658324265507</v>
      </c>
      <c r="AK2971">
        <f>Z2971/AB2971</f>
        <v>7.9289700996677741</v>
      </c>
      <c r="AL2971" t="e">
        <f>O2971/K2971</f>
        <v>#VALUE!</v>
      </c>
      <c r="AM2971" t="e">
        <f>P2971/L2971</f>
        <v>#VALUE!</v>
      </c>
      <c r="AN2971" t="e">
        <f>K2971/W2971</f>
        <v>#VALUE!</v>
      </c>
      <c r="AO2971" t="e">
        <f>L2971/X2971</f>
        <v>#VALUE!</v>
      </c>
      <c r="AP2971">
        <f>IF(OR(Q2971&lt;0, Q2971="NA"), 0, 1)</f>
        <v>0</v>
      </c>
      <c r="AQ2971">
        <f>IF(OR(S2971&lt;0, S2971="NA"), 0, 1)</f>
        <v>0</v>
      </c>
      <c r="AR2971">
        <f>IFERROR(IF((AF2971-AG2971)&gt;0,1,0),0)</f>
        <v>1</v>
      </c>
      <c r="AS2971">
        <f>IFERROR(IF((S2971-Q2971)&gt;0,1,0),0)</f>
        <v>1</v>
      </c>
      <c r="AT2971">
        <f>IFERROR(IF((AH2971-AI2971)&lt;0,1,0),0)</f>
        <v>0</v>
      </c>
      <c r="AU2971">
        <f>IFERROR(IF((AJ2971-AK2971)&gt;0,1,0),0)</f>
        <v>1</v>
      </c>
      <c r="AV2971">
        <f>IFERROR(IF((AL2971-AM2971)&gt;0,1,0),0)</f>
        <v>0</v>
      </c>
      <c r="AW2971">
        <f>IFERROR(IF((AN2971-AO2971)&gt;0,1,0),0)</f>
        <v>0</v>
      </c>
      <c r="AX2971">
        <f>IFERROR(IF((AC2971-AD2971)&lt;0,1,0),0)</f>
        <v>0</v>
      </c>
      <c r="AY2971">
        <f>SUM(AP2971:AX2971)</f>
        <v>3</v>
      </c>
    </row>
    <row r="2972" spans="1:51" x14ac:dyDescent="0.45">
      <c r="A2972" s="1" t="s">
        <v>2770</v>
      </c>
      <c r="B2972" s="2">
        <v>4244066</v>
      </c>
      <c r="C2972" s="3" t="s">
        <v>5337</v>
      </c>
      <c r="D2972" s="5">
        <v>43.56</v>
      </c>
      <c r="E2972" s="5">
        <v>1657.65323592</v>
      </c>
      <c r="F2972" s="3" t="s">
        <v>4480</v>
      </c>
      <c r="G2972" s="3" t="s">
        <v>4481</v>
      </c>
      <c r="H2972" s="3" t="s">
        <v>4481</v>
      </c>
      <c r="I2972" s="3" t="s">
        <v>4482</v>
      </c>
      <c r="J2972" s="3" t="s">
        <v>4484</v>
      </c>
      <c r="K2972" s="6">
        <v>412601</v>
      </c>
      <c r="L2972" s="6">
        <v>410334</v>
      </c>
      <c r="M2972" s="6" t="s">
        <v>4474</v>
      </c>
      <c r="N2972" s="6" t="s">
        <v>4474</v>
      </c>
      <c r="O2972" s="6">
        <v>338127</v>
      </c>
      <c r="P2972" s="6">
        <v>341549</v>
      </c>
      <c r="Q2972" s="6">
        <v>118815</v>
      </c>
      <c r="R2972" s="6">
        <v>123752</v>
      </c>
      <c r="S2972" s="6" t="s">
        <v>4474</v>
      </c>
      <c r="T2972" s="6">
        <v>153464</v>
      </c>
      <c r="U2972" s="6">
        <v>54511</v>
      </c>
      <c r="V2972" s="6">
        <v>54433</v>
      </c>
      <c r="W2972" s="6">
        <v>9807693</v>
      </c>
      <c r="X2972" s="6">
        <v>9993283</v>
      </c>
      <c r="Y2972" s="6" t="s">
        <v>4474</v>
      </c>
      <c r="Z2972" s="6" t="s">
        <v>4474</v>
      </c>
      <c r="AA2972" s="6" t="s">
        <v>4474</v>
      </c>
      <c r="AB2972" s="6" t="s">
        <v>4474</v>
      </c>
      <c r="AC2972" s="6">
        <v>38054482</v>
      </c>
      <c r="AD2972" s="6">
        <v>38305486</v>
      </c>
      <c r="AF2972">
        <f>Q2972/W2972</f>
        <v>1.2114469733096255E-2</v>
      </c>
      <c r="AG2972">
        <f>R2972/X2972</f>
        <v>1.2383518009046676E-2</v>
      </c>
      <c r="AH2972">
        <f>U2972/W2972</f>
        <v>5.5579839213972136E-3</v>
      </c>
      <c r="AI2972">
        <f>V2972/X2972</f>
        <v>5.4469587221736837E-3</v>
      </c>
      <c r="AJ2972" t="e">
        <f>Y2972/AA2972</f>
        <v>#VALUE!</v>
      </c>
      <c r="AK2972" t="e">
        <f>Z2972/AB2972</f>
        <v>#VALUE!</v>
      </c>
      <c r="AL2972">
        <f>O2972/K2972</f>
        <v>0.81950116456334332</v>
      </c>
      <c r="AM2972">
        <f>P2972/L2972</f>
        <v>0.83236826585172075</v>
      </c>
      <c r="AN2972">
        <f>K2972/W2972</f>
        <v>4.206911859904261E-2</v>
      </c>
      <c r="AO2972">
        <f>L2972/X2972</f>
        <v>4.1060980660709796E-2</v>
      </c>
      <c r="AP2972">
        <f>IF(OR(Q2972&lt;0, Q2972="NA"), 0, 1)</f>
        <v>1</v>
      </c>
      <c r="AQ2972">
        <f>IF(OR(S2972&lt;0, S2972="NA"), 0, 1)</f>
        <v>0</v>
      </c>
      <c r="AR2972">
        <f>IFERROR(IF((AF2972-AG2972)&gt;0,1,0),0)</f>
        <v>0</v>
      </c>
      <c r="AS2972">
        <f>IFERROR(IF((S2972-Q2972)&gt;0,1,0),0)</f>
        <v>0</v>
      </c>
      <c r="AT2972">
        <f>IFERROR(IF((AH2972-AI2972)&lt;0,1,0),0)</f>
        <v>0</v>
      </c>
      <c r="AU2972">
        <f>IFERROR(IF((AJ2972-AK2972)&gt;0,1,0),0)</f>
        <v>0</v>
      </c>
      <c r="AV2972">
        <f>IFERROR(IF((AL2972-AM2972)&gt;0,1,0),0)</f>
        <v>0</v>
      </c>
      <c r="AW2972">
        <f>IFERROR(IF((AN2972-AO2972)&gt;0,1,0),0)</f>
        <v>1</v>
      </c>
      <c r="AX2972">
        <f>IFERROR(IF((AC2972-AD2972)&lt;0,1,0),0)</f>
        <v>1</v>
      </c>
      <c r="AY2972">
        <f>SUM(AP2972:AX2972)</f>
        <v>3</v>
      </c>
    </row>
    <row r="2973" spans="1:51" x14ac:dyDescent="0.45">
      <c r="A2973" s="1" t="s">
        <v>2777</v>
      </c>
      <c r="B2973" s="2">
        <v>4987134</v>
      </c>
      <c r="C2973" s="3" t="s">
        <v>5337</v>
      </c>
      <c r="D2973" s="5">
        <v>98.16</v>
      </c>
      <c r="E2973" s="5">
        <v>696.97074864000001</v>
      </c>
      <c r="F2973" s="3" t="s">
        <v>4485</v>
      </c>
      <c r="G2973" s="3" t="s">
        <v>4486</v>
      </c>
      <c r="H2973" s="3" t="s">
        <v>4505</v>
      </c>
      <c r="I2973" s="3" t="s">
        <v>4505</v>
      </c>
      <c r="J2973" s="3" t="s">
        <v>4883</v>
      </c>
      <c r="K2973" s="6">
        <v>351952</v>
      </c>
      <c r="L2973" s="6">
        <v>343270</v>
      </c>
      <c r="M2973" s="6">
        <v>40358</v>
      </c>
      <c r="N2973" s="6">
        <v>38741</v>
      </c>
      <c r="O2973" s="6">
        <v>34618</v>
      </c>
      <c r="P2973" s="6">
        <v>33001</v>
      </c>
      <c r="Q2973" s="6">
        <v>33887</v>
      </c>
      <c r="R2973" s="6">
        <v>32823</v>
      </c>
      <c r="S2973" s="6">
        <v>-29194</v>
      </c>
      <c r="T2973" s="6">
        <v>-15940</v>
      </c>
      <c r="U2973" s="6" t="s">
        <v>4474</v>
      </c>
      <c r="V2973" s="6" t="s">
        <v>4474</v>
      </c>
      <c r="W2973" s="6">
        <v>428902</v>
      </c>
      <c r="X2973" s="6">
        <v>418097</v>
      </c>
      <c r="Y2973" s="6">
        <v>348972</v>
      </c>
      <c r="Z2973" s="6">
        <v>339613</v>
      </c>
      <c r="AA2973" s="6">
        <v>70489</v>
      </c>
      <c r="AB2973" s="6">
        <v>68046</v>
      </c>
      <c r="AC2973" s="6">
        <v>7100354</v>
      </c>
      <c r="AD2973" s="6">
        <v>7100000</v>
      </c>
      <c r="AF2973">
        <f>Q2973/W2973</f>
        <v>7.9008724603755631E-2</v>
      </c>
      <c r="AG2973">
        <f>R2973/X2973</f>
        <v>7.8505705613769058E-2</v>
      </c>
      <c r="AH2973" t="e">
        <f>U2973/W2973</f>
        <v>#VALUE!</v>
      </c>
      <c r="AI2973" t="e">
        <f>V2973/X2973</f>
        <v>#VALUE!</v>
      </c>
      <c r="AJ2973">
        <f>Y2973/AA2973</f>
        <v>4.950729901119324</v>
      </c>
      <c r="AK2973">
        <f>Z2973/AB2973</f>
        <v>4.9909326044146605</v>
      </c>
      <c r="AL2973">
        <f>O2973/K2973</f>
        <v>9.8360003636859566E-2</v>
      </c>
      <c r="AM2973">
        <f>P2973/L2973</f>
        <v>9.6137151513385963E-2</v>
      </c>
      <c r="AN2973">
        <f>K2973/W2973</f>
        <v>0.82058838615814333</v>
      </c>
      <c r="AO2973">
        <f>L2973/X2973</f>
        <v>0.82102956969315732</v>
      </c>
      <c r="AP2973">
        <f>IF(OR(Q2973&lt;0, Q2973="NA"), 0, 1)</f>
        <v>1</v>
      </c>
      <c r="AQ2973">
        <f>IF(OR(S2973&lt;0, S2973="NA"), 0, 1)</f>
        <v>0</v>
      </c>
      <c r="AR2973">
        <f>IFERROR(IF((AF2973-AG2973)&gt;0,1,0),0)</f>
        <v>1</v>
      </c>
      <c r="AS2973">
        <f>IFERROR(IF((S2973-Q2973)&gt;0,1,0),0)</f>
        <v>0</v>
      </c>
      <c r="AT2973">
        <f>IFERROR(IF((AH2973-AI2973)&lt;0,1,0),0)</f>
        <v>0</v>
      </c>
      <c r="AU2973">
        <f>IFERROR(IF((AJ2973-AK2973)&gt;0,1,0),0)</f>
        <v>0</v>
      </c>
      <c r="AV2973">
        <f>IFERROR(IF((AL2973-AM2973)&gt;0,1,0),0)</f>
        <v>1</v>
      </c>
      <c r="AW2973">
        <f>IFERROR(IF((AN2973-AO2973)&gt;0,1,0),0)</f>
        <v>0</v>
      </c>
      <c r="AX2973">
        <f>IFERROR(IF((AC2973-AD2973)&lt;0,1,0),0)</f>
        <v>0</v>
      </c>
      <c r="AY2973">
        <f>SUM(AP2973:AX2973)</f>
        <v>3</v>
      </c>
    </row>
    <row r="2974" spans="1:51" x14ac:dyDescent="0.45">
      <c r="A2974" s="1" t="s">
        <v>2783</v>
      </c>
      <c r="B2974" s="2">
        <v>4154474</v>
      </c>
      <c r="C2974" s="3" t="s">
        <v>5336</v>
      </c>
      <c r="D2974" s="7">
        <v>5.0999999999999996</v>
      </c>
      <c r="E2974" s="5">
        <v>58.533827100000003</v>
      </c>
      <c r="F2974" s="3" t="s">
        <v>4559</v>
      </c>
      <c r="G2974" s="3" t="s">
        <v>4821</v>
      </c>
      <c r="H2974" s="3" t="s">
        <v>4822</v>
      </c>
      <c r="I2974" s="3" t="s">
        <v>4822</v>
      </c>
      <c r="J2974" s="3" t="s">
        <v>4959</v>
      </c>
      <c r="K2974" s="6">
        <v>43054</v>
      </c>
      <c r="L2974" s="6">
        <v>42978</v>
      </c>
      <c r="M2974" s="6">
        <v>-986</v>
      </c>
      <c r="N2974" s="6">
        <v>-995</v>
      </c>
      <c r="O2974" s="6">
        <v>-1120</v>
      </c>
      <c r="P2974" s="6">
        <v>-1137</v>
      </c>
      <c r="Q2974" s="6">
        <v>754</v>
      </c>
      <c r="R2974" s="6">
        <v>891</v>
      </c>
      <c r="S2974" s="6">
        <v>-3524</v>
      </c>
      <c r="T2974" s="6">
        <v>-3957</v>
      </c>
      <c r="U2974" s="6" t="s">
        <v>4474</v>
      </c>
      <c r="V2974" s="6" t="s">
        <v>4474</v>
      </c>
      <c r="W2974" s="6">
        <v>58291</v>
      </c>
      <c r="X2974" s="6">
        <v>61491</v>
      </c>
      <c r="Y2974" s="6">
        <v>53842</v>
      </c>
      <c r="Z2974" s="6">
        <v>56898</v>
      </c>
      <c r="AA2974" s="6">
        <v>21112</v>
      </c>
      <c r="AB2974" s="6">
        <v>22129</v>
      </c>
      <c r="AC2974" s="6">
        <v>11477221</v>
      </c>
      <c r="AD2974" s="6">
        <v>11470043</v>
      </c>
      <c r="AF2974">
        <f>Q2974/W2974</f>
        <v>1.2935101473640871E-2</v>
      </c>
      <c r="AG2974">
        <f>R2974/X2974</f>
        <v>1.4489925354929989E-2</v>
      </c>
      <c r="AH2974" t="e">
        <f>U2974/W2974</f>
        <v>#VALUE!</v>
      </c>
      <c r="AI2974" t="e">
        <f>V2974/X2974</f>
        <v>#VALUE!</v>
      </c>
      <c r="AJ2974">
        <f>Y2974/AA2974</f>
        <v>2.5503031451307314</v>
      </c>
      <c r="AK2974">
        <f>Z2974/AB2974</f>
        <v>2.5711961679244428</v>
      </c>
      <c r="AL2974">
        <f>O2974/K2974</f>
        <v>-2.6013843080782275E-2</v>
      </c>
      <c r="AM2974">
        <f>P2974/L2974</f>
        <v>-2.6455395783889432E-2</v>
      </c>
      <c r="AN2974">
        <f>K2974/W2974</f>
        <v>0.73860458732909029</v>
      </c>
      <c r="AO2974">
        <f>L2974/X2974</f>
        <v>0.69893155095867687</v>
      </c>
      <c r="AP2974">
        <f>IF(OR(Q2974&lt;0, Q2974="NA"), 0, 1)</f>
        <v>1</v>
      </c>
      <c r="AQ2974">
        <f>IF(OR(S2974&lt;0, S2974="NA"), 0, 1)</f>
        <v>0</v>
      </c>
      <c r="AR2974">
        <f>IFERROR(IF((AF2974-AG2974)&gt;0,1,0),0)</f>
        <v>0</v>
      </c>
      <c r="AS2974">
        <f>IFERROR(IF((S2974-Q2974)&gt;0,1,0),0)</f>
        <v>0</v>
      </c>
      <c r="AT2974">
        <f>IFERROR(IF((AH2974-AI2974)&lt;0,1,0),0)</f>
        <v>0</v>
      </c>
      <c r="AU2974">
        <f>IFERROR(IF((AJ2974-AK2974)&gt;0,1,0),0)</f>
        <v>0</v>
      </c>
      <c r="AV2974">
        <f>IFERROR(IF((AL2974-AM2974)&gt;0,1,0),0)</f>
        <v>1</v>
      </c>
      <c r="AW2974">
        <f>IFERROR(IF((AN2974-AO2974)&gt;0,1,0),0)</f>
        <v>1</v>
      </c>
      <c r="AX2974">
        <f>IFERROR(IF((AC2974-AD2974)&lt;0,1,0),0)</f>
        <v>0</v>
      </c>
      <c r="AY2974">
        <f>SUM(AP2974:AX2974)</f>
        <v>3</v>
      </c>
    </row>
    <row r="2975" spans="1:51" x14ac:dyDescent="0.45">
      <c r="A2975" s="1" t="s">
        <v>2794</v>
      </c>
      <c r="B2975" s="2">
        <v>6598630</v>
      </c>
      <c r="C2975" s="3" t="s">
        <v>5336</v>
      </c>
      <c r="D2975" s="5">
        <v>29.97</v>
      </c>
      <c r="E2975" s="5">
        <v>75.009275639999998</v>
      </c>
      <c r="F2975" s="3" t="s">
        <v>4654</v>
      </c>
      <c r="G2975" s="3" t="s">
        <v>4654</v>
      </c>
      <c r="H2975" s="3" t="s">
        <v>4747</v>
      </c>
      <c r="I2975" s="3" t="s">
        <v>4748</v>
      </c>
      <c r="J2975" s="3" t="s">
        <v>4749</v>
      </c>
      <c r="K2975" s="6">
        <v>152801</v>
      </c>
      <c r="L2975" s="6">
        <v>147074</v>
      </c>
      <c r="M2975" s="6">
        <v>4952</v>
      </c>
      <c r="N2975" s="6">
        <v>3602</v>
      </c>
      <c r="O2975" s="6">
        <v>-167</v>
      </c>
      <c r="P2975" s="6">
        <v>-1330</v>
      </c>
      <c r="Q2975" s="6">
        <v>44267</v>
      </c>
      <c r="R2975" s="6">
        <v>43675</v>
      </c>
      <c r="S2975" s="6">
        <v>8302</v>
      </c>
      <c r="T2975" s="6">
        <v>9915</v>
      </c>
      <c r="U2975" s="6" t="s">
        <v>4474</v>
      </c>
      <c r="V2975" s="6" t="s">
        <v>4474</v>
      </c>
      <c r="W2975" s="6">
        <v>145843</v>
      </c>
      <c r="X2975" s="6">
        <v>139365</v>
      </c>
      <c r="Y2975" s="6">
        <v>99453</v>
      </c>
      <c r="Z2975" s="6">
        <v>91846</v>
      </c>
      <c r="AA2975" s="6">
        <v>22109</v>
      </c>
      <c r="AB2975" s="6">
        <v>19933</v>
      </c>
      <c r="AC2975" s="6">
        <v>2502680</v>
      </c>
      <c r="AD2975" s="6">
        <v>2502564</v>
      </c>
      <c r="AF2975">
        <f>Q2975/W2975</f>
        <v>0.30352502348415761</v>
      </c>
      <c r="AG2975">
        <f>R2975/X2975</f>
        <v>0.31338571377318553</v>
      </c>
      <c r="AH2975" t="e">
        <f>U2975/W2975</f>
        <v>#VALUE!</v>
      </c>
      <c r="AI2975" t="e">
        <f>V2975/X2975</f>
        <v>#VALUE!</v>
      </c>
      <c r="AJ2975">
        <f>Y2975/AA2975</f>
        <v>4.4983038581573114</v>
      </c>
      <c r="AK2975">
        <f>Z2975/AB2975</f>
        <v>4.6077359153163098</v>
      </c>
      <c r="AL2975">
        <f>O2975/K2975</f>
        <v>-1.0929247845236614E-3</v>
      </c>
      <c r="AM2975">
        <f>P2975/L2975</f>
        <v>-9.0430667555108316E-3</v>
      </c>
      <c r="AN2975">
        <f>K2975/W2975</f>
        <v>1.0477088375856229</v>
      </c>
      <c r="AO2975">
        <f>L2975/X2975</f>
        <v>1.0553151795644531</v>
      </c>
      <c r="AP2975">
        <f>IF(OR(Q2975&lt;0, Q2975="NA"), 0, 1)</f>
        <v>1</v>
      </c>
      <c r="AQ2975">
        <f>IF(OR(S2975&lt;0, S2975="NA"), 0, 1)</f>
        <v>1</v>
      </c>
      <c r="AR2975">
        <f>IFERROR(IF((AF2975-AG2975)&gt;0,1,0),0)</f>
        <v>0</v>
      </c>
      <c r="AS2975">
        <f>IFERROR(IF((S2975-Q2975)&gt;0,1,0),0)</f>
        <v>0</v>
      </c>
      <c r="AT2975">
        <f>IFERROR(IF((AH2975-AI2975)&lt;0,1,0),0)</f>
        <v>0</v>
      </c>
      <c r="AU2975">
        <f>IFERROR(IF((AJ2975-AK2975)&gt;0,1,0),0)</f>
        <v>0</v>
      </c>
      <c r="AV2975">
        <f>IFERROR(IF((AL2975-AM2975)&gt;0,1,0),0)</f>
        <v>1</v>
      </c>
      <c r="AW2975">
        <f>IFERROR(IF((AN2975-AO2975)&gt;0,1,0),0)</f>
        <v>0</v>
      </c>
      <c r="AX2975">
        <f>IFERROR(IF((AC2975-AD2975)&lt;0,1,0),0)</f>
        <v>0</v>
      </c>
      <c r="AY2975">
        <f>SUM(AP2975:AX2975)</f>
        <v>3</v>
      </c>
    </row>
    <row r="2976" spans="1:51" x14ac:dyDescent="0.45">
      <c r="A2976" s="1" t="s">
        <v>2797</v>
      </c>
      <c r="B2976" s="2">
        <v>4812277</v>
      </c>
      <c r="C2976" s="3" t="s">
        <v>5335</v>
      </c>
      <c r="D2976" s="5">
        <v>11.95</v>
      </c>
      <c r="E2976" s="5">
        <v>2592.4810031500001</v>
      </c>
      <c r="F2976" s="3" t="s">
        <v>4470</v>
      </c>
      <c r="G2976" s="3" t="s">
        <v>4512</v>
      </c>
      <c r="H2976" s="3" t="s">
        <v>4513</v>
      </c>
      <c r="I2976" s="3" t="s">
        <v>4643</v>
      </c>
      <c r="J2976" s="3" t="s">
        <v>4669</v>
      </c>
      <c r="K2976" s="6">
        <v>913828</v>
      </c>
      <c r="L2976" s="6">
        <v>912199</v>
      </c>
      <c r="M2976" s="6">
        <v>165666</v>
      </c>
      <c r="N2976" s="6">
        <v>179537</v>
      </c>
      <c r="O2976" s="6">
        <v>47303</v>
      </c>
      <c r="P2976" s="6">
        <v>61754</v>
      </c>
      <c r="Q2976" s="6">
        <v>-476328</v>
      </c>
      <c r="R2976" s="6">
        <v>-23533</v>
      </c>
      <c r="S2976" s="6">
        <v>18880</v>
      </c>
      <c r="T2976" s="6">
        <v>-5659</v>
      </c>
      <c r="U2976" s="6">
        <v>890988</v>
      </c>
      <c r="V2976" s="6">
        <v>892071</v>
      </c>
      <c r="W2976" s="6">
        <v>4054092</v>
      </c>
      <c r="X2976" s="6">
        <v>4503173</v>
      </c>
      <c r="Y2976" s="6">
        <v>570447</v>
      </c>
      <c r="Z2976" s="6">
        <v>540650</v>
      </c>
      <c r="AA2976" s="6">
        <v>151195</v>
      </c>
      <c r="AB2976" s="6">
        <v>122689</v>
      </c>
      <c r="AC2976" s="6">
        <v>216944017</v>
      </c>
      <c r="AD2976" s="6">
        <v>216698138</v>
      </c>
      <c r="AF2976">
        <f>Q2976/W2976</f>
        <v>-0.11749314026420712</v>
      </c>
      <c r="AG2976">
        <f>R2976/X2976</f>
        <v>-5.2258707360343477E-3</v>
      </c>
      <c r="AH2976">
        <f>U2976/W2976</f>
        <v>0.21977498290615999</v>
      </c>
      <c r="AI2976">
        <f>V2976/X2976</f>
        <v>0.19809831867441025</v>
      </c>
      <c r="AJ2976">
        <f>Y2976/AA2976</f>
        <v>3.7729223849995042</v>
      </c>
      <c r="AK2976">
        <f>Z2976/AB2976</f>
        <v>4.406670524659912</v>
      </c>
      <c r="AL2976">
        <f>O2976/K2976</f>
        <v>5.1763570387425205E-2</v>
      </c>
      <c r="AM2976">
        <f>P2976/L2976</f>
        <v>6.7697947487335555E-2</v>
      </c>
      <c r="AN2976">
        <f>K2976/W2976</f>
        <v>0.22540879684032825</v>
      </c>
      <c r="AO2976">
        <f>L2976/X2976</f>
        <v>0.20256805590191626</v>
      </c>
      <c r="AP2976">
        <f>IF(OR(Q2976&lt;0, Q2976="NA"), 0, 1)</f>
        <v>0</v>
      </c>
      <c r="AQ2976">
        <f>IF(OR(S2976&lt;0, S2976="NA"), 0, 1)</f>
        <v>1</v>
      </c>
      <c r="AR2976">
        <f>IFERROR(IF((AF2976-AG2976)&gt;0,1,0),0)</f>
        <v>0</v>
      </c>
      <c r="AS2976">
        <f>IFERROR(IF((S2976-Q2976)&gt;0,1,0),0)</f>
        <v>1</v>
      </c>
      <c r="AT2976">
        <f>IFERROR(IF((AH2976-AI2976)&lt;0,1,0),0)</f>
        <v>0</v>
      </c>
      <c r="AU2976">
        <f>IFERROR(IF((AJ2976-AK2976)&gt;0,1,0),0)</f>
        <v>0</v>
      </c>
      <c r="AV2976">
        <f>IFERROR(IF((AL2976-AM2976)&gt;0,1,0),0)</f>
        <v>0</v>
      </c>
      <c r="AW2976">
        <f>IFERROR(IF((AN2976-AO2976)&gt;0,1,0),0)</f>
        <v>1</v>
      </c>
      <c r="AX2976">
        <f>IFERROR(IF((AC2976-AD2976)&lt;0,1,0),0)</f>
        <v>0</v>
      </c>
      <c r="AY2976">
        <f>SUM(AP2976:AX2976)</f>
        <v>3</v>
      </c>
    </row>
    <row r="2977" spans="1:51" x14ac:dyDescent="0.45">
      <c r="A2977" s="1" t="s">
        <v>2799</v>
      </c>
      <c r="B2977" s="2">
        <v>4970957</v>
      </c>
      <c r="C2977" s="3" t="s">
        <v>5336</v>
      </c>
      <c r="D2977" s="7">
        <v>8.64</v>
      </c>
      <c r="E2977" s="5">
        <v>145.00444608000001</v>
      </c>
      <c r="F2977" s="3" t="s">
        <v>4500</v>
      </c>
      <c r="G2977" s="3" t="s">
        <v>4574</v>
      </c>
      <c r="H2977" s="3" t="s">
        <v>4580</v>
      </c>
      <c r="I2977" s="3" t="s">
        <v>4824</v>
      </c>
      <c r="J2977" s="3" t="s">
        <v>4820</v>
      </c>
      <c r="K2977" s="6">
        <v>3795</v>
      </c>
      <c r="L2977" s="6">
        <v>4434</v>
      </c>
      <c r="M2977" s="6">
        <v>-11565</v>
      </c>
      <c r="N2977" s="6">
        <v>-11508</v>
      </c>
      <c r="O2977" s="6">
        <v>-11654</v>
      </c>
      <c r="P2977" s="6">
        <v>-11606</v>
      </c>
      <c r="Q2977" s="6">
        <v>-10791</v>
      </c>
      <c r="R2977" s="6">
        <v>-10970</v>
      </c>
      <c r="S2977" s="6">
        <v>-6637</v>
      </c>
      <c r="T2977" s="6">
        <v>-7128</v>
      </c>
      <c r="U2977" s="6" t="s">
        <v>4474</v>
      </c>
      <c r="V2977" s="6" t="s">
        <v>4474</v>
      </c>
      <c r="W2977" s="6">
        <v>19640</v>
      </c>
      <c r="X2977" s="6">
        <v>15194</v>
      </c>
      <c r="Y2977" s="6">
        <v>19563</v>
      </c>
      <c r="Z2977" s="6">
        <v>15094</v>
      </c>
      <c r="AA2977" s="6">
        <v>1640</v>
      </c>
      <c r="AB2977" s="6">
        <v>1873</v>
      </c>
      <c r="AC2977" s="6">
        <v>16782922</v>
      </c>
      <c r="AD2977" s="6">
        <v>15359481</v>
      </c>
      <c r="AF2977">
        <f>Q2977/W2977</f>
        <v>-0.54943991853360485</v>
      </c>
      <c r="AG2977">
        <f>R2977/X2977</f>
        <v>-0.72199552454916416</v>
      </c>
      <c r="AH2977" t="e">
        <f>U2977/W2977</f>
        <v>#VALUE!</v>
      </c>
      <c r="AI2977" t="e">
        <f>V2977/X2977</f>
        <v>#VALUE!</v>
      </c>
      <c r="AJ2977">
        <f>Y2977/AA2977</f>
        <v>11.928658536585365</v>
      </c>
      <c r="AK2977">
        <f>Z2977/AB2977</f>
        <v>8.0587293112653491</v>
      </c>
      <c r="AL2977">
        <f>O2977/K2977</f>
        <v>-3.0708827404479577</v>
      </c>
      <c r="AM2977">
        <f>P2977/L2977</f>
        <v>-2.6175011276499776</v>
      </c>
      <c r="AN2977">
        <f>K2977/W2977</f>
        <v>0.19322810590631365</v>
      </c>
      <c r="AO2977">
        <f>L2977/X2977</f>
        <v>0.29182572067921547</v>
      </c>
      <c r="AP2977">
        <f>IF(OR(Q2977&lt;0, Q2977="NA"), 0, 1)</f>
        <v>0</v>
      </c>
      <c r="AQ2977">
        <f>IF(OR(S2977&lt;0, S2977="NA"), 0, 1)</f>
        <v>0</v>
      </c>
      <c r="AR2977">
        <f>IFERROR(IF((AF2977-AG2977)&gt;0,1,0),0)</f>
        <v>1</v>
      </c>
      <c r="AS2977">
        <f>IFERROR(IF((S2977-Q2977)&gt;0,1,0),0)</f>
        <v>1</v>
      </c>
      <c r="AT2977">
        <f>IFERROR(IF((AH2977-AI2977)&lt;0,1,0),0)</f>
        <v>0</v>
      </c>
      <c r="AU2977">
        <f>IFERROR(IF((AJ2977-AK2977)&gt;0,1,0),0)</f>
        <v>1</v>
      </c>
      <c r="AV2977">
        <f>IFERROR(IF((AL2977-AM2977)&gt;0,1,0),0)</f>
        <v>0</v>
      </c>
      <c r="AW2977">
        <f>IFERROR(IF((AN2977-AO2977)&gt;0,1,0),0)</f>
        <v>0</v>
      </c>
      <c r="AX2977">
        <f>IFERROR(IF((AC2977-AD2977)&lt;0,1,0),0)</f>
        <v>0</v>
      </c>
      <c r="AY2977">
        <f>SUM(AP2977:AX2977)</f>
        <v>3</v>
      </c>
    </row>
    <row r="2978" spans="1:51" x14ac:dyDescent="0.45">
      <c r="A2978" s="1" t="s">
        <v>2808</v>
      </c>
      <c r="B2978" s="2">
        <v>4963468</v>
      </c>
      <c r="C2978" s="3" t="s">
        <v>5335</v>
      </c>
      <c r="D2978" s="5">
        <v>22.61</v>
      </c>
      <c r="E2978" s="5">
        <v>1621.52799473</v>
      </c>
      <c r="F2978" s="3" t="s">
        <v>4500</v>
      </c>
      <c r="G2978" s="3" t="s">
        <v>4574</v>
      </c>
      <c r="H2978" s="3" t="s">
        <v>4575</v>
      </c>
      <c r="I2978" s="3" t="s">
        <v>4575</v>
      </c>
      <c r="J2978" s="3" t="s">
        <v>4736</v>
      </c>
      <c r="K2978" s="6">
        <v>787188</v>
      </c>
      <c r="L2978" s="6">
        <v>792882</v>
      </c>
      <c r="M2978" s="6">
        <v>107276</v>
      </c>
      <c r="N2978" s="6">
        <v>116104</v>
      </c>
      <c r="O2978" s="6">
        <v>38195</v>
      </c>
      <c r="P2978" s="6">
        <v>44149</v>
      </c>
      <c r="Q2978" s="6">
        <v>-599345</v>
      </c>
      <c r="R2978" s="6">
        <v>-586910</v>
      </c>
      <c r="S2978" s="6">
        <v>142241</v>
      </c>
      <c r="T2978" s="6">
        <v>119607</v>
      </c>
      <c r="U2978" s="6">
        <v>75000</v>
      </c>
      <c r="V2978" s="6">
        <v>75000</v>
      </c>
      <c r="W2978" s="6">
        <v>2070672</v>
      </c>
      <c r="X2978" s="6">
        <v>2085416</v>
      </c>
      <c r="Y2978" s="6">
        <v>583713</v>
      </c>
      <c r="Z2978" s="6">
        <v>590050</v>
      </c>
      <c r="AA2978" s="6">
        <v>347102</v>
      </c>
      <c r="AB2978" s="6">
        <v>383204</v>
      </c>
      <c r="AC2978" s="6">
        <v>71715229</v>
      </c>
      <c r="AD2978" s="6">
        <v>71311409</v>
      </c>
      <c r="AF2978">
        <f>Q2978/W2978</f>
        <v>-0.28944468269238199</v>
      </c>
      <c r="AG2978">
        <f>R2978/X2978</f>
        <v>-0.28143545460474073</v>
      </c>
      <c r="AH2978">
        <f>U2978/W2978</f>
        <v>3.6220125640371824E-2</v>
      </c>
      <c r="AI2978">
        <f>V2978/X2978</f>
        <v>3.5964047461034154E-2</v>
      </c>
      <c r="AJ2978">
        <f>Y2978/AA2978</f>
        <v>1.6816757033955436</v>
      </c>
      <c r="AK2978">
        <f>Z2978/AB2978</f>
        <v>1.5397803780753854</v>
      </c>
      <c r="AL2978">
        <f>O2978/K2978</f>
        <v>4.8520810784717247E-2</v>
      </c>
      <c r="AM2978">
        <f>P2978/L2978</f>
        <v>5.5681677727581154E-2</v>
      </c>
      <c r="AN2978">
        <f>K2978/W2978</f>
        <v>0.38016064350124018</v>
      </c>
      <c r="AO2978">
        <f>L2978/X2978</f>
        <v>0.3802032783866624</v>
      </c>
      <c r="AP2978">
        <f>IF(OR(Q2978&lt;0, Q2978="NA"), 0, 1)</f>
        <v>0</v>
      </c>
      <c r="AQ2978">
        <f>IF(OR(S2978&lt;0, S2978="NA"), 0, 1)</f>
        <v>1</v>
      </c>
      <c r="AR2978">
        <f>IFERROR(IF((AF2978-AG2978)&gt;0,1,0),0)</f>
        <v>0</v>
      </c>
      <c r="AS2978">
        <f>IFERROR(IF((S2978-Q2978)&gt;0,1,0),0)</f>
        <v>1</v>
      </c>
      <c r="AT2978">
        <f>IFERROR(IF((AH2978-AI2978)&lt;0,1,0),0)</f>
        <v>0</v>
      </c>
      <c r="AU2978">
        <f>IFERROR(IF((AJ2978-AK2978)&gt;0,1,0),0)</f>
        <v>1</v>
      </c>
      <c r="AV2978">
        <f>IFERROR(IF((AL2978-AM2978)&gt;0,1,0),0)</f>
        <v>0</v>
      </c>
      <c r="AW2978">
        <f>IFERROR(IF((AN2978-AO2978)&gt;0,1,0),0)</f>
        <v>0</v>
      </c>
      <c r="AX2978">
        <f>IFERROR(IF((AC2978-AD2978)&lt;0,1,0),0)</f>
        <v>0</v>
      </c>
      <c r="AY2978">
        <f>SUM(AP2978:AX2978)</f>
        <v>3</v>
      </c>
    </row>
    <row r="2979" spans="1:51" x14ac:dyDescent="0.45">
      <c r="A2979" s="1" t="s">
        <v>2809</v>
      </c>
      <c r="B2979" s="2">
        <v>19574131</v>
      </c>
      <c r="C2979" s="3" t="s">
        <v>5337</v>
      </c>
      <c r="D2979" s="5">
        <v>14.17</v>
      </c>
      <c r="E2979" s="5">
        <v>1156.0441038900001</v>
      </c>
      <c r="F2979" s="3" t="s">
        <v>4525</v>
      </c>
      <c r="G2979" s="3" t="s">
        <v>4526</v>
      </c>
      <c r="H2979" s="3" t="s">
        <v>4527</v>
      </c>
      <c r="I2979" s="3" t="s">
        <v>4527</v>
      </c>
      <c r="J2979" s="3" t="s">
        <v>4528</v>
      </c>
      <c r="K2979" s="6">
        <v>155646</v>
      </c>
      <c r="L2979" s="6">
        <v>148013</v>
      </c>
      <c r="M2979" s="6">
        <v>96423</v>
      </c>
      <c r="N2979" s="6">
        <v>97344</v>
      </c>
      <c r="O2979" s="6">
        <v>22822</v>
      </c>
      <c r="P2979" s="6">
        <v>28377</v>
      </c>
      <c r="Q2979" s="6">
        <v>-4614</v>
      </c>
      <c r="R2979" s="6">
        <v>4947</v>
      </c>
      <c r="S2979" s="6">
        <v>90771</v>
      </c>
      <c r="T2979" s="6">
        <v>82778</v>
      </c>
      <c r="U2979" s="6">
        <v>780056</v>
      </c>
      <c r="V2979" s="6">
        <v>727655</v>
      </c>
      <c r="W2979" s="6">
        <v>2185249</v>
      </c>
      <c r="X2979" s="6">
        <v>2097986</v>
      </c>
      <c r="Y2979" s="6" t="s">
        <v>4474</v>
      </c>
      <c r="Z2979" s="6" t="s">
        <v>4474</v>
      </c>
      <c r="AA2979" s="6" t="s">
        <v>4474</v>
      </c>
      <c r="AB2979" s="6" t="s">
        <v>4474</v>
      </c>
      <c r="AC2979" s="6">
        <v>81583917</v>
      </c>
      <c r="AD2979" s="6">
        <v>77377679</v>
      </c>
      <c r="AF2979">
        <f>Q2979/W2979</f>
        <v>-2.1114298645142958E-3</v>
      </c>
      <c r="AG2979">
        <f>R2979/X2979</f>
        <v>2.3579756966919702E-3</v>
      </c>
      <c r="AH2979">
        <f>U2979/W2979</f>
        <v>0.35696435509179963</v>
      </c>
      <c r="AI2979">
        <f>V2979/X2979</f>
        <v>0.34683501224507696</v>
      </c>
      <c r="AJ2979" t="e">
        <f>Y2979/AA2979</f>
        <v>#VALUE!</v>
      </c>
      <c r="AK2979" t="e">
        <f>Z2979/AB2979</f>
        <v>#VALUE!</v>
      </c>
      <c r="AL2979">
        <f>O2979/K2979</f>
        <v>0.14662760366472635</v>
      </c>
      <c r="AM2979">
        <f>P2979/L2979</f>
        <v>0.1917196462472891</v>
      </c>
      <c r="AN2979">
        <f>K2979/W2979</f>
        <v>7.1225750475117477E-2</v>
      </c>
      <c r="AO2979">
        <f>L2979/X2979</f>
        <v>7.0550041801994867E-2</v>
      </c>
      <c r="AP2979">
        <f>IF(OR(Q2979&lt;0, Q2979="NA"), 0, 1)</f>
        <v>0</v>
      </c>
      <c r="AQ2979">
        <f>IF(OR(S2979&lt;0, S2979="NA"), 0, 1)</f>
        <v>1</v>
      </c>
      <c r="AR2979">
        <f>IFERROR(IF((AF2979-AG2979)&gt;0,1,0),0)</f>
        <v>0</v>
      </c>
      <c r="AS2979">
        <f>IFERROR(IF((S2979-Q2979)&gt;0,1,0),0)</f>
        <v>1</v>
      </c>
      <c r="AT2979">
        <f>IFERROR(IF((AH2979-AI2979)&lt;0,1,0),0)</f>
        <v>0</v>
      </c>
      <c r="AU2979">
        <f>IFERROR(IF((AJ2979-AK2979)&gt;0,1,0),0)</f>
        <v>0</v>
      </c>
      <c r="AV2979">
        <f>IFERROR(IF((AL2979-AM2979)&gt;0,1,0),0)</f>
        <v>0</v>
      </c>
      <c r="AW2979">
        <f>IFERROR(IF((AN2979-AO2979)&gt;0,1,0),0)</f>
        <v>1</v>
      </c>
      <c r="AX2979">
        <f>IFERROR(IF((AC2979-AD2979)&lt;0,1,0),0)</f>
        <v>0</v>
      </c>
      <c r="AY2979">
        <f>SUM(AP2979:AX2979)</f>
        <v>3</v>
      </c>
    </row>
    <row r="2980" spans="1:51" x14ac:dyDescent="0.45">
      <c r="A2980" s="1" t="s">
        <v>2829</v>
      </c>
      <c r="B2980" s="2">
        <v>4064598</v>
      </c>
      <c r="C2980" s="3" t="s">
        <v>5337</v>
      </c>
      <c r="D2980" s="5">
        <v>7.54</v>
      </c>
      <c r="E2980" s="5">
        <v>652.18962692000002</v>
      </c>
      <c r="F2980" s="3" t="s">
        <v>4654</v>
      </c>
      <c r="G2980" s="3" t="s">
        <v>4654</v>
      </c>
      <c r="H2980" s="3" t="s">
        <v>4747</v>
      </c>
      <c r="I2980" s="3" t="s">
        <v>4748</v>
      </c>
      <c r="J2980" s="3" t="s">
        <v>4749</v>
      </c>
      <c r="K2980" s="6">
        <v>748372</v>
      </c>
      <c r="L2980" s="6">
        <v>761427</v>
      </c>
      <c r="M2980" s="6">
        <v>69209</v>
      </c>
      <c r="N2980" s="6">
        <v>75483</v>
      </c>
      <c r="O2980" s="6">
        <v>39540</v>
      </c>
      <c r="P2980" s="6">
        <v>45079</v>
      </c>
      <c r="Q2980" s="6">
        <v>-159441</v>
      </c>
      <c r="R2980" s="6">
        <v>22527</v>
      </c>
      <c r="S2980" s="6">
        <v>78455</v>
      </c>
      <c r="T2980" s="6">
        <v>102684</v>
      </c>
      <c r="U2980" s="6" t="s">
        <v>4474</v>
      </c>
      <c r="V2980" s="6">
        <v>28268</v>
      </c>
      <c r="W2980" s="6">
        <v>389606</v>
      </c>
      <c r="X2980" s="6">
        <v>624800</v>
      </c>
      <c r="Y2980" s="6">
        <v>116974</v>
      </c>
      <c r="Z2980" s="6">
        <v>331626</v>
      </c>
      <c r="AA2980" s="6">
        <v>51159</v>
      </c>
      <c r="AB2980" s="6">
        <v>126906</v>
      </c>
      <c r="AC2980" s="6">
        <v>86497298</v>
      </c>
      <c r="AD2980" s="6">
        <v>86467009</v>
      </c>
      <c r="AF2980">
        <f>Q2980/W2980</f>
        <v>-0.40923651073135425</v>
      </c>
      <c r="AG2980">
        <f>R2980/X2980</f>
        <v>3.6054737516005124E-2</v>
      </c>
      <c r="AH2980" t="e">
        <f>U2980/W2980</f>
        <v>#VALUE!</v>
      </c>
      <c r="AI2980">
        <f>V2980/X2980</f>
        <v>4.5243277848911655E-2</v>
      </c>
      <c r="AJ2980">
        <f>Y2980/AA2980</f>
        <v>2.2864794073379073</v>
      </c>
      <c r="AK2980">
        <f>Z2980/AB2980</f>
        <v>2.6131624982270343</v>
      </c>
      <c r="AL2980">
        <f>O2980/K2980</f>
        <v>5.2834686492813733E-2</v>
      </c>
      <c r="AM2980">
        <f>P2980/L2980</f>
        <v>5.9203311676628227E-2</v>
      </c>
      <c r="AN2980">
        <f>K2980/W2980</f>
        <v>1.9208431081656854</v>
      </c>
      <c r="AO2980">
        <f>L2980/X2980</f>
        <v>1.2186731754161331</v>
      </c>
      <c r="AP2980">
        <f>IF(OR(Q2980&lt;0, Q2980="NA"), 0, 1)</f>
        <v>0</v>
      </c>
      <c r="AQ2980">
        <f>IF(OR(S2980&lt;0, S2980="NA"), 0, 1)</f>
        <v>1</v>
      </c>
      <c r="AR2980">
        <f>IFERROR(IF((AF2980-AG2980)&gt;0,1,0),0)</f>
        <v>0</v>
      </c>
      <c r="AS2980">
        <f>IFERROR(IF((S2980-Q2980)&gt;0,1,0),0)</f>
        <v>1</v>
      </c>
      <c r="AT2980">
        <f>IFERROR(IF((AH2980-AI2980)&lt;0,1,0),0)</f>
        <v>0</v>
      </c>
      <c r="AU2980">
        <f>IFERROR(IF((AJ2980-AK2980)&gt;0,1,0),0)</f>
        <v>0</v>
      </c>
      <c r="AV2980">
        <f>IFERROR(IF((AL2980-AM2980)&gt;0,1,0),0)</f>
        <v>0</v>
      </c>
      <c r="AW2980">
        <f>IFERROR(IF((AN2980-AO2980)&gt;0,1,0),0)</f>
        <v>1</v>
      </c>
      <c r="AX2980">
        <f>IFERROR(IF((AC2980-AD2980)&lt;0,1,0),0)</f>
        <v>0</v>
      </c>
      <c r="AY2980">
        <f>SUM(AP2980:AX2980)</f>
        <v>3</v>
      </c>
    </row>
    <row r="2981" spans="1:51" x14ac:dyDescent="0.45">
      <c r="A2981" s="1" t="s">
        <v>2835</v>
      </c>
      <c r="B2981" s="2">
        <v>4561930</v>
      </c>
      <c r="C2981" s="3" t="s">
        <v>5337</v>
      </c>
      <c r="D2981" s="5">
        <v>38.58</v>
      </c>
      <c r="E2981" s="5">
        <v>980.06845745999999</v>
      </c>
      <c r="F2981" s="3" t="s">
        <v>4525</v>
      </c>
      <c r="G2981" s="3" t="s">
        <v>4526</v>
      </c>
      <c r="H2981" s="3" t="s">
        <v>4693</v>
      </c>
      <c r="I2981" s="3" t="s">
        <v>4728</v>
      </c>
      <c r="J2981" s="3" t="s">
        <v>4528</v>
      </c>
      <c r="K2981" s="6">
        <v>264645</v>
      </c>
      <c r="L2981" s="6">
        <v>270512</v>
      </c>
      <c r="M2981" s="6">
        <v>205409</v>
      </c>
      <c r="N2981" s="6">
        <v>250357</v>
      </c>
      <c r="O2981" s="6">
        <v>107785</v>
      </c>
      <c r="P2981" s="6">
        <v>153544</v>
      </c>
      <c r="Q2981" s="6">
        <v>46573</v>
      </c>
      <c r="R2981" s="6">
        <v>89339</v>
      </c>
      <c r="S2981" s="6">
        <v>81967</v>
      </c>
      <c r="T2981" s="6">
        <v>82012</v>
      </c>
      <c r="U2981" s="6">
        <v>1454735</v>
      </c>
      <c r="V2981" s="6">
        <v>1454271</v>
      </c>
      <c r="W2981" s="6">
        <v>1953322</v>
      </c>
      <c r="X2981" s="6">
        <v>1988722</v>
      </c>
      <c r="Y2981" s="6" t="s">
        <v>4474</v>
      </c>
      <c r="Z2981" s="6" t="s">
        <v>4474</v>
      </c>
      <c r="AA2981" s="6" t="s">
        <v>4474</v>
      </c>
      <c r="AB2981" s="6" t="s">
        <v>4474</v>
      </c>
      <c r="AC2981" s="6">
        <v>25403537</v>
      </c>
      <c r="AD2981" s="6">
        <v>25403537</v>
      </c>
      <c r="AF2981">
        <f>Q2981/W2981</f>
        <v>2.3842971102562713E-2</v>
      </c>
      <c r="AG2981">
        <f>R2981/X2981</f>
        <v>4.4922819780743611E-2</v>
      </c>
      <c r="AH2981">
        <f>U2981/W2981</f>
        <v>0.74474920161652813</v>
      </c>
      <c r="AI2981">
        <f>V2981/X2981</f>
        <v>0.73125906989513867</v>
      </c>
      <c r="AJ2981" t="e">
        <f>Y2981/AA2981</f>
        <v>#VALUE!</v>
      </c>
      <c r="AK2981" t="e">
        <f>Z2981/AB2981</f>
        <v>#VALUE!</v>
      </c>
      <c r="AL2981">
        <f>O2981/K2981</f>
        <v>0.40728145251185549</v>
      </c>
      <c r="AM2981">
        <f>P2981/L2981</f>
        <v>0.56760513396817891</v>
      </c>
      <c r="AN2981">
        <f>K2981/W2981</f>
        <v>0.13548457448387927</v>
      </c>
      <c r="AO2981">
        <f>L2981/X2981</f>
        <v>0.13602303388809497</v>
      </c>
      <c r="AP2981">
        <f>IF(OR(Q2981&lt;0, Q2981="NA"), 0, 1)</f>
        <v>1</v>
      </c>
      <c r="AQ2981">
        <f>IF(OR(S2981&lt;0, S2981="NA"), 0, 1)</f>
        <v>1</v>
      </c>
      <c r="AR2981">
        <f>IFERROR(IF((AF2981-AG2981)&gt;0,1,0),0)</f>
        <v>0</v>
      </c>
      <c r="AS2981">
        <f>IFERROR(IF((S2981-Q2981)&gt;0,1,0),0)</f>
        <v>1</v>
      </c>
      <c r="AT2981">
        <f>IFERROR(IF((AH2981-AI2981)&lt;0,1,0),0)</f>
        <v>0</v>
      </c>
      <c r="AU2981">
        <f>IFERROR(IF((AJ2981-AK2981)&gt;0,1,0),0)</f>
        <v>0</v>
      </c>
      <c r="AV2981">
        <f>IFERROR(IF((AL2981-AM2981)&gt;0,1,0),0)</f>
        <v>0</v>
      </c>
      <c r="AW2981">
        <f>IFERROR(IF((AN2981-AO2981)&gt;0,1,0),0)</f>
        <v>0</v>
      </c>
      <c r="AX2981">
        <f>IFERROR(IF((AC2981-AD2981)&lt;0,1,0),0)</f>
        <v>0</v>
      </c>
      <c r="AY2981">
        <f>SUM(AP2981:AX2981)</f>
        <v>3</v>
      </c>
    </row>
    <row r="2982" spans="1:51" x14ac:dyDescent="0.45">
      <c r="A2982" s="1" t="s">
        <v>2842</v>
      </c>
      <c r="B2982" s="2">
        <v>4837618</v>
      </c>
      <c r="C2982" s="3" t="s">
        <v>5336</v>
      </c>
      <c r="D2982" s="5">
        <v>14.5</v>
      </c>
      <c r="E2982" s="5">
        <v>299.40530899999999</v>
      </c>
      <c r="F2982" s="3" t="s">
        <v>4480</v>
      </c>
      <c r="G2982" s="3" t="s">
        <v>4509</v>
      </c>
      <c r="H2982" s="3" t="s">
        <v>4509</v>
      </c>
      <c r="I2982" s="3" t="s">
        <v>4677</v>
      </c>
      <c r="J2982" s="3" t="s">
        <v>4691</v>
      </c>
      <c r="K2982" s="6">
        <v>362555</v>
      </c>
      <c r="L2982" s="6">
        <v>366320</v>
      </c>
      <c r="M2982" s="6" t="s">
        <v>4474</v>
      </c>
      <c r="N2982" s="6" t="s">
        <v>4474</v>
      </c>
      <c r="O2982" s="6" t="s">
        <v>4474</v>
      </c>
      <c r="P2982" s="6" t="s">
        <v>4474</v>
      </c>
      <c r="Q2982" s="6">
        <v>-8697</v>
      </c>
      <c r="R2982" s="6">
        <v>-5694</v>
      </c>
      <c r="S2982" s="6">
        <v>31438</v>
      </c>
      <c r="T2982" s="6">
        <v>31157</v>
      </c>
      <c r="U2982" s="6" t="s">
        <v>4474</v>
      </c>
      <c r="V2982" s="6" t="s">
        <v>4474</v>
      </c>
      <c r="W2982" s="6">
        <v>559897</v>
      </c>
      <c r="X2982" s="6">
        <v>570987</v>
      </c>
      <c r="Y2982" s="6" t="s">
        <v>4474</v>
      </c>
      <c r="Z2982" s="6" t="s">
        <v>4474</v>
      </c>
      <c r="AA2982" s="6" t="s">
        <v>4474</v>
      </c>
      <c r="AB2982" s="6" t="s">
        <v>4474</v>
      </c>
      <c r="AC2982" s="6">
        <v>20648642</v>
      </c>
      <c r="AD2982" s="6">
        <v>20648642</v>
      </c>
      <c r="AF2982">
        <f>Q2982/W2982</f>
        <v>-1.553321414474448E-2</v>
      </c>
      <c r="AG2982">
        <f>R2982/X2982</f>
        <v>-9.9722060222036581E-3</v>
      </c>
      <c r="AH2982" t="e">
        <f>U2982/W2982</f>
        <v>#VALUE!</v>
      </c>
      <c r="AI2982" t="e">
        <f>V2982/X2982</f>
        <v>#VALUE!</v>
      </c>
      <c r="AJ2982" t="e">
        <f>Y2982/AA2982</f>
        <v>#VALUE!</v>
      </c>
      <c r="AK2982" t="e">
        <f>Z2982/AB2982</f>
        <v>#VALUE!</v>
      </c>
      <c r="AL2982" t="e">
        <f>O2982/K2982</f>
        <v>#VALUE!</v>
      </c>
      <c r="AM2982" t="e">
        <f>P2982/L2982</f>
        <v>#VALUE!</v>
      </c>
      <c r="AN2982">
        <f>K2982/W2982</f>
        <v>0.6475387437332224</v>
      </c>
      <c r="AO2982">
        <f>L2982/X2982</f>
        <v>0.64155576221525179</v>
      </c>
      <c r="AP2982">
        <f>IF(OR(Q2982&lt;0, Q2982="NA"), 0, 1)</f>
        <v>0</v>
      </c>
      <c r="AQ2982">
        <f>IF(OR(S2982&lt;0, S2982="NA"), 0, 1)</f>
        <v>1</v>
      </c>
      <c r="AR2982">
        <f>IFERROR(IF((AF2982-AG2982)&gt;0,1,0),0)</f>
        <v>0</v>
      </c>
      <c r="AS2982">
        <f>IFERROR(IF((S2982-Q2982)&gt;0,1,0),0)</f>
        <v>1</v>
      </c>
      <c r="AT2982">
        <f>IFERROR(IF((AH2982-AI2982)&lt;0,1,0),0)</f>
        <v>0</v>
      </c>
      <c r="AU2982">
        <f>IFERROR(IF((AJ2982-AK2982)&gt;0,1,0),0)</f>
        <v>0</v>
      </c>
      <c r="AV2982">
        <f>IFERROR(IF((AL2982-AM2982)&gt;0,1,0),0)</f>
        <v>0</v>
      </c>
      <c r="AW2982">
        <f>IFERROR(IF((AN2982-AO2982)&gt;0,1,0),0)</f>
        <v>1</v>
      </c>
      <c r="AX2982">
        <f>IFERROR(IF((AC2982-AD2982)&lt;0,1,0),0)</f>
        <v>0</v>
      </c>
      <c r="AY2982">
        <f>SUM(AP2982:AX2982)</f>
        <v>3</v>
      </c>
    </row>
    <row r="2983" spans="1:51" x14ac:dyDescent="0.45">
      <c r="A2983" s="1" t="s">
        <v>2843</v>
      </c>
      <c r="B2983" s="2">
        <v>4076774</v>
      </c>
      <c r="C2983" s="3" t="s">
        <v>5337</v>
      </c>
      <c r="D2983" s="5">
        <v>110.22</v>
      </c>
      <c r="E2983" s="5">
        <v>1692.6248427</v>
      </c>
      <c r="F2983" s="3" t="s">
        <v>4480</v>
      </c>
      <c r="G2983" s="3" t="s">
        <v>4481</v>
      </c>
      <c r="H2983" s="3" t="s">
        <v>4481</v>
      </c>
      <c r="I2983" s="3" t="s">
        <v>4482</v>
      </c>
      <c r="J2983" s="3" t="s">
        <v>4484</v>
      </c>
      <c r="K2983" s="6">
        <v>349032</v>
      </c>
      <c r="L2983" s="6">
        <v>345340</v>
      </c>
      <c r="M2983" s="6" t="s">
        <v>4474</v>
      </c>
      <c r="N2983" s="6" t="s">
        <v>4474</v>
      </c>
      <c r="O2983" s="6">
        <v>325429</v>
      </c>
      <c r="P2983" s="6">
        <v>317625</v>
      </c>
      <c r="Q2983" s="6">
        <v>124059</v>
      </c>
      <c r="R2983" s="6">
        <v>120240</v>
      </c>
      <c r="S2983" s="6" t="s">
        <v>4474</v>
      </c>
      <c r="T2983" s="6">
        <v>138135</v>
      </c>
      <c r="U2983" s="6">
        <v>161387</v>
      </c>
      <c r="V2983" s="6">
        <v>115034</v>
      </c>
      <c r="W2983" s="6">
        <v>8796795</v>
      </c>
      <c r="X2983" s="6">
        <v>8637118</v>
      </c>
      <c r="Y2983" s="6" t="s">
        <v>4474</v>
      </c>
      <c r="Z2983" s="6" t="s">
        <v>4474</v>
      </c>
      <c r="AA2983" s="6" t="s">
        <v>4474</v>
      </c>
      <c r="AB2983" s="6" t="s">
        <v>4474</v>
      </c>
      <c r="AC2983" s="6" t="s">
        <v>4474</v>
      </c>
      <c r="AD2983" s="6">
        <v>15158639</v>
      </c>
      <c r="AF2983">
        <f>Q2983/W2983</f>
        <v>1.4102749921988633E-2</v>
      </c>
      <c r="AG2983">
        <f>R2983/X2983</f>
        <v>1.3921310325967528E-2</v>
      </c>
      <c r="AH2983">
        <f>U2983/W2983</f>
        <v>1.8346113556130385E-2</v>
      </c>
      <c r="AI2983">
        <f>V2983/X2983</f>
        <v>1.3318562974362513E-2</v>
      </c>
      <c r="AJ2983" t="e">
        <f>Y2983/AA2983</f>
        <v>#VALUE!</v>
      </c>
      <c r="AK2983" t="e">
        <f>Z2983/AB2983</f>
        <v>#VALUE!</v>
      </c>
      <c r="AL2983">
        <f>O2983/K2983</f>
        <v>0.93237582800430907</v>
      </c>
      <c r="AM2983">
        <f>P2983/L2983</f>
        <v>0.91974575780390344</v>
      </c>
      <c r="AN2983">
        <f>K2983/W2983</f>
        <v>3.9677177881262439E-2</v>
      </c>
      <c r="AO2983">
        <f>L2983/X2983</f>
        <v>3.9983244410925031E-2</v>
      </c>
      <c r="AP2983">
        <f>IF(OR(Q2983&lt;0, Q2983="NA"), 0, 1)</f>
        <v>1</v>
      </c>
      <c r="AQ2983">
        <f>IF(OR(S2983&lt;0, S2983="NA"), 0, 1)</f>
        <v>0</v>
      </c>
      <c r="AR2983">
        <f>IFERROR(IF((AF2983-AG2983)&gt;0,1,0),0)</f>
        <v>1</v>
      </c>
      <c r="AS2983">
        <f>IFERROR(IF((S2983-Q2983)&gt;0,1,0),0)</f>
        <v>0</v>
      </c>
      <c r="AT2983">
        <f>IFERROR(IF((AH2983-AI2983)&lt;0,1,0),0)</f>
        <v>0</v>
      </c>
      <c r="AU2983">
        <f>IFERROR(IF((AJ2983-AK2983)&gt;0,1,0),0)</f>
        <v>0</v>
      </c>
      <c r="AV2983">
        <f>IFERROR(IF((AL2983-AM2983)&gt;0,1,0),0)</f>
        <v>1</v>
      </c>
      <c r="AW2983">
        <f>IFERROR(IF((AN2983-AO2983)&gt;0,1,0),0)</f>
        <v>0</v>
      </c>
      <c r="AX2983">
        <f>IFERROR(IF((AC2983-AD2983)&lt;0,1,0),0)</f>
        <v>0</v>
      </c>
      <c r="AY2983">
        <f>SUM(AP2983:AX2983)</f>
        <v>3</v>
      </c>
    </row>
    <row r="2984" spans="1:51" x14ac:dyDescent="0.45">
      <c r="A2984" s="1" t="s">
        <v>2845</v>
      </c>
      <c r="B2984" s="2">
        <v>4153281</v>
      </c>
      <c r="C2984" s="3" t="s">
        <v>5338</v>
      </c>
      <c r="D2984" s="5">
        <v>6.7</v>
      </c>
      <c r="E2984" s="5">
        <v>376.7957993</v>
      </c>
      <c r="F2984" s="3" t="s">
        <v>4665</v>
      </c>
      <c r="G2984" s="3" t="s">
        <v>4666</v>
      </c>
      <c r="H2984" s="3" t="s">
        <v>4776</v>
      </c>
      <c r="I2984" s="3" t="s">
        <v>4777</v>
      </c>
      <c r="J2984" s="3" t="s">
        <v>5200</v>
      </c>
      <c r="K2984" s="6">
        <v>84449.476999999999</v>
      </c>
      <c r="L2984" s="6">
        <v>84058.959000000003</v>
      </c>
      <c r="M2984" s="6">
        <v>-2320.087</v>
      </c>
      <c r="N2984" s="6">
        <v>-5807.8249999999998</v>
      </c>
      <c r="O2984" s="6">
        <v>-7454.6559999999999</v>
      </c>
      <c r="P2984" s="6">
        <v>-11053.299000000001</v>
      </c>
      <c r="Q2984" s="6">
        <v>-6652.08</v>
      </c>
      <c r="R2984" s="6">
        <v>-9954.9650000000001</v>
      </c>
      <c r="S2984" s="6" t="s">
        <v>4474</v>
      </c>
      <c r="T2984" s="6" t="s">
        <v>4474</v>
      </c>
      <c r="U2984" s="6">
        <v>3509.5659999999998</v>
      </c>
      <c r="V2984" s="6">
        <v>3509.5659999999998</v>
      </c>
      <c r="W2984" s="6">
        <v>305345.98100000003</v>
      </c>
      <c r="X2984" s="6">
        <v>305345.98100000003</v>
      </c>
      <c r="Y2984" s="6">
        <v>33382.201000000001</v>
      </c>
      <c r="Z2984" s="6">
        <v>33382.201000000001</v>
      </c>
      <c r="AA2984" s="6">
        <v>37796</v>
      </c>
      <c r="AB2984" s="6">
        <v>37796</v>
      </c>
      <c r="AC2984" s="6">
        <v>19444256</v>
      </c>
      <c r="AD2984" s="6">
        <v>19444256</v>
      </c>
      <c r="AF2984">
        <f>Q2984/W2984</f>
        <v>-2.178538580470132E-2</v>
      </c>
      <c r="AG2984">
        <f>R2984/X2984</f>
        <v>-3.2602246695364233E-2</v>
      </c>
      <c r="AH2984">
        <f>U2984/W2984</f>
        <v>1.1493735691251818E-2</v>
      </c>
      <c r="AI2984">
        <f>V2984/X2984</f>
        <v>1.1493735691251818E-2</v>
      </c>
      <c r="AJ2984">
        <f>Y2984/AA2984</f>
        <v>0.88322047306593288</v>
      </c>
      <c r="AK2984">
        <f>Z2984/AB2984</f>
        <v>0.88322047306593288</v>
      </c>
      <c r="AL2984">
        <f>O2984/K2984</f>
        <v>-8.8273560296886155E-2</v>
      </c>
      <c r="AM2984">
        <f>P2984/L2984</f>
        <v>-0.13149459773823752</v>
      </c>
      <c r="AN2984">
        <f>K2984/W2984</f>
        <v>0.27656980034068301</v>
      </c>
      <c r="AO2984">
        <f>L2984/X2984</f>
        <v>0.2752908642344305</v>
      </c>
      <c r="AP2984">
        <f>IF(OR(Q2984&lt;0, Q2984="NA"), 0, 1)</f>
        <v>0</v>
      </c>
      <c r="AQ2984">
        <f>IF(OR(S2984&lt;0, S2984="NA"), 0, 1)</f>
        <v>0</v>
      </c>
      <c r="AR2984">
        <f>IFERROR(IF((AF2984-AG2984)&gt;0,1,0),0)</f>
        <v>1</v>
      </c>
      <c r="AS2984">
        <f>IFERROR(IF((S2984-Q2984)&gt;0,1,0),0)</f>
        <v>0</v>
      </c>
      <c r="AT2984">
        <f>IFERROR(IF((AH2984-AI2984)&lt;0,1,0),0)</f>
        <v>0</v>
      </c>
      <c r="AU2984">
        <f>IFERROR(IF((AJ2984-AK2984)&gt;0,1,0),0)</f>
        <v>0</v>
      </c>
      <c r="AV2984">
        <f>IFERROR(IF((AL2984-AM2984)&gt;0,1,0),0)</f>
        <v>1</v>
      </c>
      <c r="AW2984">
        <f>IFERROR(IF((AN2984-AO2984)&gt;0,1,0),0)</f>
        <v>1</v>
      </c>
      <c r="AX2984">
        <f>IFERROR(IF((AC2984-AD2984)&lt;0,1,0),0)</f>
        <v>0</v>
      </c>
      <c r="AY2984">
        <f>SUM(AP2984:AX2984)</f>
        <v>3</v>
      </c>
    </row>
    <row r="2985" spans="1:51" x14ac:dyDescent="0.45">
      <c r="A2985" s="1" t="s">
        <v>2858</v>
      </c>
      <c r="B2985" s="2">
        <v>3004134</v>
      </c>
      <c r="C2985" s="3" t="s">
        <v>5336</v>
      </c>
      <c r="D2985" s="7">
        <v>10.36</v>
      </c>
      <c r="E2985" s="5">
        <v>28.559971440000002</v>
      </c>
      <c r="F2985" s="3" t="s">
        <v>4500</v>
      </c>
      <c r="G2985" s="3" t="s">
        <v>4574</v>
      </c>
      <c r="H2985" s="3" t="s">
        <v>4580</v>
      </c>
      <c r="I2985" s="3" t="s">
        <v>4824</v>
      </c>
      <c r="J2985" s="3" t="s">
        <v>4820</v>
      </c>
      <c r="K2985" s="6">
        <v>135567</v>
      </c>
      <c r="L2985" s="6">
        <v>137529</v>
      </c>
      <c r="M2985" s="6">
        <v>5887</v>
      </c>
      <c r="N2985" s="6">
        <v>7380</v>
      </c>
      <c r="O2985" s="6">
        <v>3976</v>
      </c>
      <c r="P2985" s="6">
        <v>5391</v>
      </c>
      <c r="Q2985" s="6">
        <v>4535</v>
      </c>
      <c r="R2985" s="6">
        <v>6481</v>
      </c>
      <c r="S2985" s="6">
        <v>-3455</v>
      </c>
      <c r="T2985" s="6">
        <v>30</v>
      </c>
      <c r="U2985" s="6">
        <v>9508</v>
      </c>
      <c r="V2985" s="6">
        <v>8314</v>
      </c>
      <c r="W2985" s="6">
        <v>76966</v>
      </c>
      <c r="X2985" s="6">
        <v>76259</v>
      </c>
      <c r="Y2985" s="6">
        <v>60278</v>
      </c>
      <c r="Z2985" s="6">
        <v>59160</v>
      </c>
      <c r="AA2985" s="6">
        <v>23318</v>
      </c>
      <c r="AB2985" s="6">
        <v>23296</v>
      </c>
      <c r="AC2985" s="6">
        <v>2756367</v>
      </c>
      <c r="AD2985" s="6">
        <v>2762177</v>
      </c>
      <c r="AF2985">
        <f>Q2985/W2985</f>
        <v>5.8922121456227425E-2</v>
      </c>
      <c r="AG2985">
        <f>R2985/X2985</f>
        <v>8.4986690095595271E-2</v>
      </c>
      <c r="AH2985">
        <f>U2985/W2985</f>
        <v>0.12353506743237273</v>
      </c>
      <c r="AI2985">
        <f>V2985/X2985</f>
        <v>0.10902319726196252</v>
      </c>
      <c r="AJ2985">
        <f>Y2985/AA2985</f>
        <v>2.5850415987649025</v>
      </c>
      <c r="AK2985">
        <f>Z2985/AB2985</f>
        <v>2.5394917582417582</v>
      </c>
      <c r="AL2985">
        <f>O2985/K2985</f>
        <v>2.9328671431838132E-2</v>
      </c>
      <c r="AM2985">
        <f>P2985/L2985</f>
        <v>3.9199005300700217E-2</v>
      </c>
      <c r="AN2985">
        <f>K2985/W2985</f>
        <v>1.7613881454148586</v>
      </c>
      <c r="AO2985">
        <f>L2985/X2985</f>
        <v>1.8034461506182877</v>
      </c>
      <c r="AP2985">
        <f>IF(OR(Q2985&lt;0, Q2985="NA"), 0, 1)</f>
        <v>1</v>
      </c>
      <c r="AQ2985">
        <f>IF(OR(S2985&lt;0, S2985="NA"), 0, 1)</f>
        <v>0</v>
      </c>
      <c r="AR2985">
        <f>IFERROR(IF((AF2985-AG2985)&gt;0,1,0),0)</f>
        <v>0</v>
      </c>
      <c r="AS2985">
        <f>IFERROR(IF((S2985-Q2985)&gt;0,1,0),0)</f>
        <v>0</v>
      </c>
      <c r="AT2985">
        <f>IFERROR(IF((AH2985-AI2985)&lt;0,1,0),0)</f>
        <v>0</v>
      </c>
      <c r="AU2985">
        <f>IFERROR(IF((AJ2985-AK2985)&gt;0,1,0),0)</f>
        <v>1</v>
      </c>
      <c r="AV2985">
        <f>IFERROR(IF((AL2985-AM2985)&gt;0,1,0),0)</f>
        <v>0</v>
      </c>
      <c r="AW2985">
        <f>IFERROR(IF((AN2985-AO2985)&gt;0,1,0),0)</f>
        <v>0</v>
      </c>
      <c r="AX2985">
        <f>IFERROR(IF((AC2985-AD2985)&lt;0,1,0),0)</f>
        <v>1</v>
      </c>
      <c r="AY2985">
        <f>SUM(AP2985:AX2985)</f>
        <v>3</v>
      </c>
    </row>
    <row r="2986" spans="1:51" x14ac:dyDescent="0.45">
      <c r="A2986" s="1" t="s">
        <v>2859</v>
      </c>
      <c r="B2986" s="2">
        <v>101687</v>
      </c>
      <c r="C2986" s="3" t="s">
        <v>5338</v>
      </c>
      <c r="D2986" s="5">
        <v>101.05</v>
      </c>
      <c r="E2986" s="5">
        <v>829.24600869999995</v>
      </c>
      <c r="F2986" s="3" t="s">
        <v>4480</v>
      </c>
      <c r="G2986" s="3" t="s">
        <v>4481</v>
      </c>
      <c r="H2986" s="3" t="s">
        <v>4481</v>
      </c>
      <c r="I2986" s="3" t="s">
        <v>4482</v>
      </c>
      <c r="J2986" s="3" t="s">
        <v>4484</v>
      </c>
      <c r="K2986" s="6">
        <v>159666</v>
      </c>
      <c r="L2986" s="6">
        <v>154452</v>
      </c>
      <c r="M2986" s="6" t="s">
        <v>4474</v>
      </c>
      <c r="N2986" s="6" t="s">
        <v>4474</v>
      </c>
      <c r="O2986" s="6">
        <v>205399</v>
      </c>
      <c r="P2986" s="6">
        <v>197430</v>
      </c>
      <c r="Q2986" s="6">
        <v>60165</v>
      </c>
      <c r="R2986" s="6">
        <v>58231</v>
      </c>
      <c r="S2986" s="6">
        <v>9288</v>
      </c>
      <c r="T2986" s="6">
        <v>2561</v>
      </c>
      <c r="U2986" s="6" t="s">
        <v>4474</v>
      </c>
      <c r="V2986" s="6" t="s">
        <v>4474</v>
      </c>
      <c r="W2986" s="6">
        <v>3939898</v>
      </c>
      <c r="X2986" s="6">
        <v>3132203</v>
      </c>
      <c r="Y2986" s="6" t="s">
        <v>4474</v>
      </c>
      <c r="Z2986" s="6" t="s">
        <v>4474</v>
      </c>
      <c r="AA2986" s="6" t="s">
        <v>4474</v>
      </c>
      <c r="AB2986" s="6" t="s">
        <v>4474</v>
      </c>
      <c r="AC2986" s="6">
        <v>8212026</v>
      </c>
      <c r="AD2986" s="6">
        <v>8127690</v>
      </c>
      <c r="AF2986">
        <f>Q2986/W2986</f>
        <v>1.5270699901368005E-2</v>
      </c>
      <c r="AG2986">
        <f>R2986/X2986</f>
        <v>1.8591068331139458E-2</v>
      </c>
      <c r="AH2986" t="e">
        <f>U2986/W2986</f>
        <v>#VALUE!</v>
      </c>
      <c r="AI2986" t="e">
        <f>V2986/X2986</f>
        <v>#VALUE!</v>
      </c>
      <c r="AJ2986" t="e">
        <f>Y2986/AA2986</f>
        <v>#VALUE!</v>
      </c>
      <c r="AK2986" t="e">
        <f>Z2986/AB2986</f>
        <v>#VALUE!</v>
      </c>
      <c r="AL2986">
        <f>O2986/K2986</f>
        <v>1.2864291708942417</v>
      </c>
      <c r="AM2986">
        <f>P2986/L2986</f>
        <v>1.2782612073653952</v>
      </c>
      <c r="AN2986">
        <f>K2986/W2986</f>
        <v>4.0525414617332736E-2</v>
      </c>
      <c r="AO2986">
        <f>L2986/X2986</f>
        <v>4.9310980163163112E-2</v>
      </c>
      <c r="AP2986">
        <f>IF(OR(Q2986&lt;0, Q2986="NA"), 0, 1)</f>
        <v>1</v>
      </c>
      <c r="AQ2986">
        <f>IF(OR(S2986&lt;0, S2986="NA"), 0, 1)</f>
        <v>1</v>
      </c>
      <c r="AR2986">
        <f>IFERROR(IF((AF2986-AG2986)&gt;0,1,0),0)</f>
        <v>0</v>
      </c>
      <c r="AS2986">
        <f>IFERROR(IF((S2986-Q2986)&gt;0,1,0),0)</f>
        <v>0</v>
      </c>
      <c r="AT2986">
        <f>IFERROR(IF((AH2986-AI2986)&lt;0,1,0),0)</f>
        <v>0</v>
      </c>
      <c r="AU2986">
        <f>IFERROR(IF((AJ2986-AK2986)&gt;0,1,0),0)</f>
        <v>0</v>
      </c>
      <c r="AV2986">
        <f>IFERROR(IF((AL2986-AM2986)&gt;0,1,0),0)</f>
        <v>1</v>
      </c>
      <c r="AW2986">
        <f>IFERROR(IF((AN2986-AO2986)&gt;0,1,0),0)</f>
        <v>0</v>
      </c>
      <c r="AX2986">
        <f>IFERROR(IF((AC2986-AD2986)&lt;0,1,0),0)</f>
        <v>0</v>
      </c>
      <c r="AY2986">
        <f>SUM(AP2986:AX2986)</f>
        <v>3</v>
      </c>
    </row>
    <row r="2987" spans="1:51" x14ac:dyDescent="0.45">
      <c r="A2987" s="1" t="s">
        <v>2868</v>
      </c>
      <c r="B2987" s="2">
        <v>4986050</v>
      </c>
      <c r="C2987" s="3" t="s">
        <v>5338</v>
      </c>
      <c r="D2987" s="5">
        <v>12.14</v>
      </c>
      <c r="E2987" s="5">
        <v>114.97195498000001</v>
      </c>
      <c r="F2987" s="3" t="s">
        <v>4583</v>
      </c>
      <c r="G2987" s="3" t="s">
        <v>4583</v>
      </c>
      <c r="H2987" s="3" t="s">
        <v>4584</v>
      </c>
      <c r="I2987" s="3" t="s">
        <v>4624</v>
      </c>
      <c r="J2987" s="3" t="s">
        <v>4625</v>
      </c>
      <c r="K2987" s="6">
        <v>86216.235000000001</v>
      </c>
      <c r="L2987" s="6">
        <v>85059.517000000007</v>
      </c>
      <c r="M2987" s="6">
        <v>5061.3469999999998</v>
      </c>
      <c r="N2987" s="6">
        <v>5398.2510000000002</v>
      </c>
      <c r="O2987" s="6">
        <v>3348.0729999999999</v>
      </c>
      <c r="P2987" s="6">
        <v>3645.1869999999999</v>
      </c>
      <c r="Q2987" s="6">
        <v>6030.59</v>
      </c>
      <c r="R2987" s="6">
        <v>6321.384</v>
      </c>
      <c r="S2987" s="6">
        <v>5201.3670000000002</v>
      </c>
      <c r="T2987" s="6">
        <v>5883.1930000000002</v>
      </c>
      <c r="U2987" s="6" t="s">
        <v>4474</v>
      </c>
      <c r="V2987" s="6" t="s">
        <v>4474</v>
      </c>
      <c r="W2987" s="6">
        <v>94037.654999999999</v>
      </c>
      <c r="X2987" s="6">
        <v>94676.501999999993</v>
      </c>
      <c r="Y2987" s="6">
        <v>40302.35</v>
      </c>
      <c r="Z2987" s="6">
        <v>41579.218999999997</v>
      </c>
      <c r="AA2987" s="6">
        <v>18119</v>
      </c>
      <c r="AB2987" s="6">
        <v>17897</v>
      </c>
      <c r="AC2987" s="6">
        <v>9470507</v>
      </c>
      <c r="AD2987" s="6">
        <v>9466976</v>
      </c>
      <c r="AF2987">
        <f>Q2987/W2987</f>
        <v>6.4129523433990351E-2</v>
      </c>
      <c r="AG2987">
        <f>R2987/X2987</f>
        <v>6.6768246253964908E-2</v>
      </c>
      <c r="AH2987" t="e">
        <f>U2987/W2987</f>
        <v>#VALUE!</v>
      </c>
      <c r="AI2987" t="e">
        <f>V2987/X2987</f>
        <v>#VALUE!</v>
      </c>
      <c r="AJ2987">
        <f>Y2987/AA2987</f>
        <v>2.2243142557536286</v>
      </c>
      <c r="AK2987">
        <f>Z2987/AB2987</f>
        <v>2.3232507682851873</v>
      </c>
      <c r="AL2987">
        <f>O2987/K2987</f>
        <v>3.8833440128764607E-2</v>
      </c>
      <c r="AM2987">
        <f>P2987/L2987</f>
        <v>4.2854546187935674E-2</v>
      </c>
      <c r="AN2987">
        <f>K2987/W2987</f>
        <v>0.91682672223164219</v>
      </c>
      <c r="AO2987">
        <f>L2987/X2987</f>
        <v>0.89842268359259847</v>
      </c>
      <c r="AP2987">
        <f>IF(OR(Q2987&lt;0, Q2987="NA"), 0, 1)</f>
        <v>1</v>
      </c>
      <c r="AQ2987">
        <f>IF(OR(S2987&lt;0, S2987="NA"), 0, 1)</f>
        <v>1</v>
      </c>
      <c r="AR2987">
        <f>IFERROR(IF((AF2987-AG2987)&gt;0,1,0),0)</f>
        <v>0</v>
      </c>
      <c r="AS2987">
        <f>IFERROR(IF((S2987-Q2987)&gt;0,1,0),0)</f>
        <v>0</v>
      </c>
      <c r="AT2987">
        <f>IFERROR(IF((AH2987-AI2987)&lt;0,1,0),0)</f>
        <v>0</v>
      </c>
      <c r="AU2987">
        <f>IFERROR(IF((AJ2987-AK2987)&gt;0,1,0),0)</f>
        <v>0</v>
      </c>
      <c r="AV2987">
        <f>IFERROR(IF((AL2987-AM2987)&gt;0,1,0),0)</f>
        <v>0</v>
      </c>
      <c r="AW2987">
        <f>IFERROR(IF((AN2987-AO2987)&gt;0,1,0),0)</f>
        <v>1</v>
      </c>
      <c r="AX2987">
        <f>IFERROR(IF((AC2987-AD2987)&lt;0,1,0),0)</f>
        <v>0</v>
      </c>
      <c r="AY2987">
        <f>SUM(AP2987:AX2987)</f>
        <v>3</v>
      </c>
    </row>
    <row r="2988" spans="1:51" x14ac:dyDescent="0.45">
      <c r="A2988" s="1" t="s">
        <v>2871</v>
      </c>
      <c r="B2988" s="2">
        <v>4073343</v>
      </c>
      <c r="C2988" s="3" t="s">
        <v>5335</v>
      </c>
      <c r="D2988" s="5">
        <v>78.099999999999994</v>
      </c>
      <c r="E2988" s="5">
        <v>429.70174830000002</v>
      </c>
      <c r="F2988" s="3" t="s">
        <v>4480</v>
      </c>
      <c r="G2988" s="3" t="s">
        <v>4481</v>
      </c>
      <c r="H2988" s="3" t="s">
        <v>4481</v>
      </c>
      <c r="I2988" s="3" t="s">
        <v>4482</v>
      </c>
      <c r="J2988" s="3" t="s">
        <v>4484</v>
      </c>
      <c r="K2988" s="6">
        <v>144567</v>
      </c>
      <c r="L2988" s="6">
        <v>138490</v>
      </c>
      <c r="M2988" s="6" t="s">
        <v>4474</v>
      </c>
      <c r="N2988" s="6" t="s">
        <v>4474</v>
      </c>
      <c r="O2988" s="6">
        <v>81024</v>
      </c>
      <c r="P2988" s="6">
        <v>77136</v>
      </c>
      <c r="Q2988" s="6">
        <v>32657</v>
      </c>
      <c r="R2988" s="6">
        <v>32206</v>
      </c>
      <c r="S2988" s="6">
        <v>5791</v>
      </c>
      <c r="T2988" s="6">
        <v>17400</v>
      </c>
      <c r="U2988" s="6" t="s">
        <v>4474</v>
      </c>
      <c r="V2988" s="6" t="s">
        <v>4474</v>
      </c>
      <c r="W2988" s="6">
        <v>2963392</v>
      </c>
      <c r="X2988" s="6">
        <v>2821668</v>
      </c>
      <c r="Y2988" s="6" t="s">
        <v>4474</v>
      </c>
      <c r="Z2988" s="6" t="s">
        <v>4474</v>
      </c>
      <c r="AA2988" s="6" t="s">
        <v>4474</v>
      </c>
      <c r="AB2988" s="6" t="s">
        <v>4474</v>
      </c>
      <c r="AC2988" s="6">
        <v>5501943</v>
      </c>
      <c r="AD2988" s="6">
        <v>5501562</v>
      </c>
      <c r="AF2988">
        <f>Q2988/W2988</f>
        <v>1.1020141783469753E-2</v>
      </c>
      <c r="AG2988">
        <f>R2988/X2988</f>
        <v>1.1413816225013007E-2</v>
      </c>
      <c r="AH2988" t="e">
        <f>U2988/W2988</f>
        <v>#VALUE!</v>
      </c>
      <c r="AI2988" t="e">
        <f>V2988/X2988</f>
        <v>#VALUE!</v>
      </c>
      <c r="AJ2988" t="e">
        <f>Y2988/AA2988</f>
        <v>#VALUE!</v>
      </c>
      <c r="AK2988" t="e">
        <f>Z2988/AB2988</f>
        <v>#VALUE!</v>
      </c>
      <c r="AL2988">
        <f>O2988/K2988</f>
        <v>0.56045985598373071</v>
      </c>
      <c r="AM2988">
        <f>P2988/L2988</f>
        <v>0.55697884323777891</v>
      </c>
      <c r="AN2988">
        <f>K2988/W2988</f>
        <v>4.8784298533572336E-2</v>
      </c>
      <c r="AO2988">
        <f>L2988/X2988</f>
        <v>4.9080898248837213E-2</v>
      </c>
      <c r="AP2988">
        <f>IF(OR(Q2988&lt;0, Q2988="NA"), 0, 1)</f>
        <v>1</v>
      </c>
      <c r="AQ2988">
        <f>IF(OR(S2988&lt;0, S2988="NA"), 0, 1)</f>
        <v>1</v>
      </c>
      <c r="AR2988">
        <f>IFERROR(IF((AF2988-AG2988)&gt;0,1,0),0)</f>
        <v>0</v>
      </c>
      <c r="AS2988">
        <f>IFERROR(IF((S2988-Q2988)&gt;0,1,0),0)</f>
        <v>0</v>
      </c>
      <c r="AT2988">
        <f>IFERROR(IF((AH2988-AI2988)&lt;0,1,0),0)</f>
        <v>0</v>
      </c>
      <c r="AU2988">
        <f>IFERROR(IF((AJ2988-AK2988)&gt;0,1,0),0)</f>
        <v>0</v>
      </c>
      <c r="AV2988">
        <f>IFERROR(IF((AL2988-AM2988)&gt;0,1,0),0)</f>
        <v>1</v>
      </c>
      <c r="AW2988">
        <f>IFERROR(IF((AN2988-AO2988)&gt;0,1,0),0)</f>
        <v>0</v>
      </c>
      <c r="AX2988">
        <f>IFERROR(IF((AC2988-AD2988)&lt;0,1,0),0)</f>
        <v>0</v>
      </c>
      <c r="AY2988">
        <f>SUM(AP2988:AX2988)</f>
        <v>3</v>
      </c>
    </row>
    <row r="2989" spans="1:51" x14ac:dyDescent="0.45">
      <c r="A2989" s="1" t="s">
        <v>2873</v>
      </c>
      <c r="B2989" s="2">
        <v>29246781</v>
      </c>
      <c r="C2989" s="3" t="s">
        <v>5374</v>
      </c>
      <c r="D2989" s="5">
        <v>11.71</v>
      </c>
      <c r="E2989" s="5">
        <v>68.869659990000002</v>
      </c>
      <c r="F2989" s="3" t="s">
        <v>4480</v>
      </c>
      <c r="G2989" s="3" t="s">
        <v>4491</v>
      </c>
      <c r="H2989" s="3" t="s">
        <v>4492</v>
      </c>
      <c r="I2989" s="3" t="s">
        <v>4493</v>
      </c>
      <c r="J2989" s="3" t="s">
        <v>4494</v>
      </c>
      <c r="K2989" s="6" t="s">
        <v>4474</v>
      </c>
      <c r="L2989" s="6" t="s">
        <v>4474</v>
      </c>
      <c r="M2989" s="6" t="s">
        <v>4474</v>
      </c>
      <c r="N2989" s="6" t="s">
        <v>4474</v>
      </c>
      <c r="O2989" s="6">
        <v>-1501.3989999999999</v>
      </c>
      <c r="P2989" s="6">
        <v>-1474.2270000000001</v>
      </c>
      <c r="Q2989" s="6">
        <v>-890.61599999999999</v>
      </c>
      <c r="R2989" s="6">
        <v>-1349.1379999999999</v>
      </c>
      <c r="S2989" s="6">
        <v>-1314.5060000000001</v>
      </c>
      <c r="T2989" s="6">
        <v>-1500.7159999999999</v>
      </c>
      <c r="U2989" s="6" t="s">
        <v>4474</v>
      </c>
      <c r="V2989" s="6" t="s">
        <v>4474</v>
      </c>
      <c r="W2989" s="6">
        <v>8783.7919999999995</v>
      </c>
      <c r="X2989" s="6">
        <v>8589.9449999999997</v>
      </c>
      <c r="Y2989" s="6">
        <v>681.94299999999998</v>
      </c>
      <c r="Z2989" s="6">
        <v>113.521</v>
      </c>
      <c r="AA2989" s="6">
        <v>5165</v>
      </c>
      <c r="AB2989" s="6">
        <v>4157</v>
      </c>
      <c r="AC2989" s="6">
        <v>5881269</v>
      </c>
      <c r="AD2989" s="6">
        <v>5931825</v>
      </c>
      <c r="AF2989">
        <f>Q2989/W2989</f>
        <v>-0.10139311131228973</v>
      </c>
      <c r="AG2989">
        <f>R2989/X2989</f>
        <v>-0.15706014415691835</v>
      </c>
      <c r="AH2989" t="e">
        <f>U2989/W2989</f>
        <v>#VALUE!</v>
      </c>
      <c r="AI2989" t="e">
        <f>V2989/X2989</f>
        <v>#VALUE!</v>
      </c>
      <c r="AJ2989">
        <f>Y2989/AA2989</f>
        <v>0.13203155856727977</v>
      </c>
      <c r="AK2989">
        <f>Z2989/AB2989</f>
        <v>2.7308395477507817E-2</v>
      </c>
      <c r="AL2989" t="e">
        <f>O2989/K2989</f>
        <v>#VALUE!</v>
      </c>
      <c r="AM2989" t="e">
        <f>P2989/L2989</f>
        <v>#VALUE!</v>
      </c>
      <c r="AN2989" t="e">
        <f>K2989/W2989</f>
        <v>#VALUE!</v>
      </c>
      <c r="AO2989" t="e">
        <f>L2989/X2989</f>
        <v>#VALUE!</v>
      </c>
      <c r="AP2989">
        <f>IF(OR(Q2989&lt;0, Q2989="NA"), 0, 1)</f>
        <v>0</v>
      </c>
      <c r="AQ2989">
        <f>IF(OR(S2989&lt;0, S2989="NA"), 0, 1)</f>
        <v>0</v>
      </c>
      <c r="AR2989">
        <f>IFERROR(IF((AF2989-AG2989)&gt;0,1,0),0)</f>
        <v>1</v>
      </c>
      <c r="AS2989">
        <f>IFERROR(IF((S2989-Q2989)&gt;0,1,0),0)</f>
        <v>0</v>
      </c>
      <c r="AT2989">
        <f>IFERROR(IF((AH2989-AI2989)&lt;0,1,0),0)</f>
        <v>0</v>
      </c>
      <c r="AU2989">
        <f>IFERROR(IF((AJ2989-AK2989)&gt;0,1,0),0)</f>
        <v>1</v>
      </c>
      <c r="AV2989">
        <f>IFERROR(IF((AL2989-AM2989)&gt;0,1,0),0)</f>
        <v>0</v>
      </c>
      <c r="AW2989">
        <f>IFERROR(IF((AN2989-AO2989)&gt;0,1,0),0)</f>
        <v>0</v>
      </c>
      <c r="AX2989">
        <f>IFERROR(IF((AC2989-AD2989)&lt;0,1,0),0)</f>
        <v>1</v>
      </c>
      <c r="AY2989">
        <f>SUM(AP2989:AX2989)</f>
        <v>3</v>
      </c>
    </row>
    <row r="2990" spans="1:51" x14ac:dyDescent="0.45">
      <c r="A2990" s="1" t="s">
        <v>2882</v>
      </c>
      <c r="B2990" s="2">
        <v>29237045</v>
      </c>
      <c r="C2990" s="3" t="s">
        <v>5336</v>
      </c>
      <c r="D2990" s="5">
        <v>3.76</v>
      </c>
      <c r="E2990" s="5">
        <v>7.4374755199999996</v>
      </c>
      <c r="F2990" s="3" t="s">
        <v>4480</v>
      </c>
      <c r="G2990" s="3" t="s">
        <v>4491</v>
      </c>
      <c r="H2990" s="3" t="s">
        <v>4492</v>
      </c>
      <c r="I2990" s="3" t="s">
        <v>4493</v>
      </c>
      <c r="J2990" s="3" t="s">
        <v>4494</v>
      </c>
      <c r="K2990" s="6" t="s">
        <v>4474</v>
      </c>
      <c r="L2990" s="6" t="s">
        <v>4474</v>
      </c>
      <c r="M2990" s="6" t="s">
        <v>4474</v>
      </c>
      <c r="N2990" s="6" t="s">
        <v>4474</v>
      </c>
      <c r="O2990" s="6">
        <v>-815.45399999999995</v>
      </c>
      <c r="P2990" s="6">
        <v>-845.71500000000003</v>
      </c>
      <c r="Q2990" s="6">
        <v>2.21</v>
      </c>
      <c r="R2990" s="6">
        <v>90.486999999999995</v>
      </c>
      <c r="S2990" s="6">
        <v>-719.65800000000002</v>
      </c>
      <c r="T2990" s="6">
        <v>-637.06200000000001</v>
      </c>
      <c r="U2990" s="6" t="s">
        <v>4474</v>
      </c>
      <c r="V2990" s="6" t="s">
        <v>4474</v>
      </c>
      <c r="W2990" s="6">
        <v>2752.0349999999999</v>
      </c>
      <c r="X2990" s="6">
        <v>18739.905999999999</v>
      </c>
      <c r="Y2990" s="6">
        <v>144.05000000000001</v>
      </c>
      <c r="Z2990" s="6">
        <v>18.916</v>
      </c>
      <c r="AA2990" s="6">
        <v>3506</v>
      </c>
      <c r="AB2990" s="6">
        <v>3106</v>
      </c>
      <c r="AC2990" s="6">
        <v>1978052</v>
      </c>
      <c r="AD2990" s="6">
        <v>3318297</v>
      </c>
      <c r="AF2990">
        <f>Q2990/W2990</f>
        <v>8.0304211247313358E-4</v>
      </c>
      <c r="AG2990">
        <f>R2990/X2990</f>
        <v>4.8285727793938773E-3</v>
      </c>
      <c r="AH2990" t="e">
        <f>U2990/W2990</f>
        <v>#VALUE!</v>
      </c>
      <c r="AI2990" t="e">
        <f>V2990/X2990</f>
        <v>#VALUE!</v>
      </c>
      <c r="AJ2990">
        <f>Y2990/AA2990</f>
        <v>4.1086708499714776E-2</v>
      </c>
      <c r="AK2990">
        <f>Z2990/AB2990</f>
        <v>6.0901481004507407E-3</v>
      </c>
      <c r="AL2990" t="e">
        <f>O2990/K2990</f>
        <v>#VALUE!</v>
      </c>
      <c r="AM2990" t="e">
        <f>P2990/L2990</f>
        <v>#VALUE!</v>
      </c>
      <c r="AN2990" t="e">
        <f>K2990/W2990</f>
        <v>#VALUE!</v>
      </c>
      <c r="AO2990" t="e">
        <f>L2990/X2990</f>
        <v>#VALUE!</v>
      </c>
      <c r="AP2990">
        <f>IF(OR(Q2990&lt;0, Q2990="NA"), 0, 1)</f>
        <v>1</v>
      </c>
      <c r="AQ2990">
        <f>IF(OR(S2990&lt;0, S2990="NA"), 0, 1)</f>
        <v>0</v>
      </c>
      <c r="AR2990">
        <f>IFERROR(IF((AF2990-AG2990)&gt;0,1,0),0)</f>
        <v>0</v>
      </c>
      <c r="AS2990">
        <f>IFERROR(IF((S2990-Q2990)&gt;0,1,0),0)</f>
        <v>0</v>
      </c>
      <c r="AT2990">
        <f>IFERROR(IF((AH2990-AI2990)&lt;0,1,0),0)</f>
        <v>0</v>
      </c>
      <c r="AU2990">
        <f>IFERROR(IF((AJ2990-AK2990)&gt;0,1,0),0)</f>
        <v>1</v>
      </c>
      <c r="AV2990">
        <f>IFERROR(IF((AL2990-AM2990)&gt;0,1,0),0)</f>
        <v>0</v>
      </c>
      <c r="AW2990">
        <f>IFERROR(IF((AN2990-AO2990)&gt;0,1,0),0)</f>
        <v>0</v>
      </c>
      <c r="AX2990">
        <f>IFERROR(IF((AC2990-AD2990)&lt;0,1,0),0)</f>
        <v>1</v>
      </c>
      <c r="AY2990">
        <f>SUM(AP2990:AX2990)</f>
        <v>3</v>
      </c>
    </row>
    <row r="2991" spans="1:51" x14ac:dyDescent="0.45">
      <c r="A2991" s="1" t="s">
        <v>2899</v>
      </c>
      <c r="B2991" s="2">
        <v>27664129</v>
      </c>
      <c r="C2991" s="3" t="s">
        <v>5335</v>
      </c>
      <c r="D2991" s="5">
        <v>81.319999999999993</v>
      </c>
      <c r="E2991" s="5">
        <v>5777.9940978799996</v>
      </c>
      <c r="F2991" s="3" t="s">
        <v>4470</v>
      </c>
      <c r="G2991" s="3" t="s">
        <v>4471</v>
      </c>
      <c r="H2991" s="3" t="s">
        <v>4489</v>
      </c>
      <c r="I2991" s="3" t="s">
        <v>4489</v>
      </c>
      <c r="J2991" s="3" t="s">
        <v>4495</v>
      </c>
      <c r="K2991" s="6" t="s">
        <v>4474</v>
      </c>
      <c r="L2991" s="6" t="s">
        <v>4474</v>
      </c>
      <c r="M2991" s="6" t="s">
        <v>4474</v>
      </c>
      <c r="N2991" s="6" t="s">
        <v>4474</v>
      </c>
      <c r="O2991" s="6">
        <v>-240506</v>
      </c>
      <c r="P2991" s="6">
        <v>-202958</v>
      </c>
      <c r="Q2991" s="6">
        <v>-224285</v>
      </c>
      <c r="R2991" s="6">
        <v>-173585</v>
      </c>
      <c r="S2991" s="6">
        <v>-153273</v>
      </c>
      <c r="T2991" s="6">
        <v>-130437</v>
      </c>
      <c r="U2991" s="6" t="s">
        <v>4474</v>
      </c>
      <c r="V2991" s="6" t="s">
        <v>4474</v>
      </c>
      <c r="W2991" s="6">
        <v>1188858</v>
      </c>
      <c r="X2991" s="6">
        <v>675230</v>
      </c>
      <c r="Y2991" s="6">
        <v>1179675</v>
      </c>
      <c r="Z2991" s="6">
        <v>666258</v>
      </c>
      <c r="AA2991" s="6">
        <v>51132</v>
      </c>
      <c r="AB2991" s="6">
        <v>38192</v>
      </c>
      <c r="AC2991" s="6">
        <v>70930634</v>
      </c>
      <c r="AD2991" s="6">
        <v>64719982</v>
      </c>
      <c r="AF2991">
        <f>Q2991/W2991</f>
        <v>-0.18865583610490066</v>
      </c>
      <c r="AG2991">
        <f>R2991/X2991</f>
        <v>-0.25707536691201516</v>
      </c>
      <c r="AH2991" t="e">
        <f>U2991/W2991</f>
        <v>#VALUE!</v>
      </c>
      <c r="AI2991" t="e">
        <f>V2991/X2991</f>
        <v>#VALUE!</v>
      </c>
      <c r="AJ2991">
        <f>Y2991/AA2991</f>
        <v>23.071168739732457</v>
      </c>
      <c r="AK2991">
        <f>Z2991/AB2991</f>
        <v>17.444962295768747</v>
      </c>
      <c r="AL2991" t="e">
        <f>O2991/K2991</f>
        <v>#VALUE!</v>
      </c>
      <c r="AM2991" t="e">
        <f>P2991/L2991</f>
        <v>#VALUE!</v>
      </c>
      <c r="AN2991" t="e">
        <f>K2991/W2991</f>
        <v>#VALUE!</v>
      </c>
      <c r="AO2991" t="e">
        <f>L2991/X2991</f>
        <v>#VALUE!</v>
      </c>
      <c r="AP2991">
        <f>IF(OR(Q2991&lt;0, Q2991="NA"), 0, 1)</f>
        <v>0</v>
      </c>
      <c r="AQ2991">
        <f>IF(OR(S2991&lt;0, S2991="NA"), 0, 1)</f>
        <v>0</v>
      </c>
      <c r="AR2991">
        <f>IFERROR(IF((AF2991-AG2991)&gt;0,1,0),0)</f>
        <v>1</v>
      </c>
      <c r="AS2991">
        <f>IFERROR(IF((S2991-Q2991)&gt;0,1,0),0)</f>
        <v>1</v>
      </c>
      <c r="AT2991">
        <f>IFERROR(IF((AH2991-AI2991)&lt;0,1,0),0)</f>
        <v>0</v>
      </c>
      <c r="AU2991">
        <f>IFERROR(IF((AJ2991-AK2991)&gt;0,1,0),0)</f>
        <v>1</v>
      </c>
      <c r="AV2991">
        <f>IFERROR(IF((AL2991-AM2991)&gt;0,1,0),0)</f>
        <v>0</v>
      </c>
      <c r="AW2991">
        <f>IFERROR(IF((AN2991-AO2991)&gt;0,1,0),0)</f>
        <v>0</v>
      </c>
      <c r="AX2991">
        <f>IFERROR(IF((AC2991-AD2991)&lt;0,1,0),0)</f>
        <v>0</v>
      </c>
      <c r="AY2991">
        <f>SUM(AP2991:AX2991)</f>
        <v>3</v>
      </c>
    </row>
    <row r="2992" spans="1:51" x14ac:dyDescent="0.45">
      <c r="A2992" s="1" t="s">
        <v>2903</v>
      </c>
      <c r="B2992" s="2">
        <v>5721409</v>
      </c>
      <c r="C2992" s="3" t="s">
        <v>5337</v>
      </c>
      <c r="D2992" s="7">
        <v>12.18</v>
      </c>
      <c r="E2992" s="5">
        <v>141.17064569999999</v>
      </c>
      <c r="F2992" s="3" t="s">
        <v>4480</v>
      </c>
      <c r="G2992" s="3" t="s">
        <v>4491</v>
      </c>
      <c r="H2992" s="3" t="s">
        <v>4492</v>
      </c>
      <c r="I2992" s="3" t="s">
        <v>4493</v>
      </c>
      <c r="J2992" s="3"/>
      <c r="K2992" s="6">
        <v>9396.1970000000001</v>
      </c>
      <c r="L2992" s="6">
        <v>9442.884</v>
      </c>
      <c r="M2992" s="6" t="s">
        <v>4474</v>
      </c>
      <c r="N2992" s="6" t="s">
        <v>4474</v>
      </c>
      <c r="O2992" s="6">
        <v>7810.1679999999997</v>
      </c>
      <c r="P2992" s="6">
        <v>7859.84</v>
      </c>
      <c r="Q2992" s="6">
        <v>11269.143</v>
      </c>
      <c r="R2992" s="6">
        <v>9903.0069999999996</v>
      </c>
      <c r="S2992" s="6">
        <v>10815.258</v>
      </c>
      <c r="T2992" s="6">
        <v>12484.612999999999</v>
      </c>
      <c r="U2992" s="6" t="s">
        <v>4474</v>
      </c>
      <c r="V2992" s="6" t="s">
        <v>4474</v>
      </c>
      <c r="W2992" s="6">
        <v>239724.027</v>
      </c>
      <c r="X2992" s="6">
        <v>239724.027</v>
      </c>
      <c r="Y2992" s="6">
        <v>2168.3159999999998</v>
      </c>
      <c r="Z2992" s="6">
        <v>2168.3159999999998</v>
      </c>
      <c r="AA2992" s="6">
        <v>5287</v>
      </c>
      <c r="AB2992" s="6">
        <v>5287</v>
      </c>
      <c r="AC2992" s="6">
        <v>11590366</v>
      </c>
      <c r="AD2992" s="6">
        <v>11590366</v>
      </c>
      <c r="AF2992">
        <f>Q2992/W2992</f>
        <v>4.7008817351462229E-2</v>
      </c>
      <c r="AG2992">
        <f>R2992/X2992</f>
        <v>4.1310031055001424E-2</v>
      </c>
      <c r="AH2992" t="e">
        <f>U2992/W2992</f>
        <v>#VALUE!</v>
      </c>
      <c r="AI2992" t="e">
        <f>V2992/X2992</f>
        <v>#VALUE!</v>
      </c>
      <c r="AJ2992">
        <f>Y2992/AA2992</f>
        <v>0.41012218649517679</v>
      </c>
      <c r="AK2992">
        <f>Z2992/AB2992</f>
        <v>0.41012218649517679</v>
      </c>
      <c r="AL2992">
        <f>O2992/K2992</f>
        <v>0.83120522058019852</v>
      </c>
      <c r="AM2992">
        <f>P2992/L2992</f>
        <v>0.83235587771701947</v>
      </c>
      <c r="AN2992">
        <f>K2992/W2992</f>
        <v>3.9195891699249655E-2</v>
      </c>
      <c r="AO2992">
        <f>L2992/X2992</f>
        <v>3.9390644810084058E-2</v>
      </c>
      <c r="AP2992">
        <f>IF(OR(Q2992&lt;0, Q2992="NA"), 0, 1)</f>
        <v>1</v>
      </c>
      <c r="AQ2992">
        <f>IF(OR(S2992&lt;0, S2992="NA"), 0, 1)</f>
        <v>1</v>
      </c>
      <c r="AR2992">
        <f>IFERROR(IF((AF2992-AG2992)&gt;0,1,0),0)</f>
        <v>1</v>
      </c>
      <c r="AS2992">
        <f>IFERROR(IF((S2992-Q2992)&gt;0,1,0),0)</f>
        <v>0</v>
      </c>
      <c r="AT2992">
        <f>IFERROR(IF((AH2992-AI2992)&lt;0,1,0),0)</f>
        <v>0</v>
      </c>
      <c r="AU2992">
        <f>IFERROR(IF((AJ2992-AK2992)&gt;0,1,0),0)</f>
        <v>0</v>
      </c>
      <c r="AV2992">
        <f>IFERROR(IF((AL2992-AM2992)&gt;0,1,0),0)</f>
        <v>0</v>
      </c>
      <c r="AW2992">
        <f>IFERROR(IF((AN2992-AO2992)&gt;0,1,0),0)</f>
        <v>0</v>
      </c>
      <c r="AX2992">
        <f>IFERROR(IF((AC2992-AD2992)&lt;0,1,0),0)</f>
        <v>0</v>
      </c>
      <c r="AY2992">
        <f>SUM(AP2992:AX2992)</f>
        <v>3</v>
      </c>
    </row>
    <row r="2993" spans="1:51" x14ac:dyDescent="0.45">
      <c r="A2993" s="1" t="s">
        <v>2906</v>
      </c>
      <c r="B2993" s="2">
        <v>5721190</v>
      </c>
      <c r="C2993" s="3" t="s">
        <v>5337</v>
      </c>
      <c r="D2993" s="7">
        <v>11.21</v>
      </c>
      <c r="E2993" s="5">
        <v>1622.33427018</v>
      </c>
      <c r="F2993" s="3" t="s">
        <v>4480</v>
      </c>
      <c r="G2993" s="3" t="s">
        <v>4491</v>
      </c>
      <c r="H2993" s="3" t="s">
        <v>4492</v>
      </c>
      <c r="I2993" s="3" t="s">
        <v>4493</v>
      </c>
      <c r="J2993" s="3"/>
      <c r="K2993" s="6">
        <v>135125.4</v>
      </c>
      <c r="L2993" s="6">
        <v>135245.33199999999</v>
      </c>
      <c r="M2993" s="6" t="s">
        <v>4474</v>
      </c>
      <c r="N2993" s="6" t="s">
        <v>4474</v>
      </c>
      <c r="O2993" s="6">
        <v>112792.68399999999</v>
      </c>
      <c r="P2993" s="6">
        <v>112944.777</v>
      </c>
      <c r="Q2993" s="6">
        <v>153278.32500000001</v>
      </c>
      <c r="R2993" s="6">
        <v>132336.011</v>
      </c>
      <c r="S2993" s="6">
        <v>99020.421000000002</v>
      </c>
      <c r="T2993" s="6">
        <v>83162.448000000004</v>
      </c>
      <c r="U2993" s="6">
        <v>1180386.9609999999</v>
      </c>
      <c r="V2993" s="6">
        <v>1180386.9609999999</v>
      </c>
      <c r="W2993" s="6">
        <v>3090939.068</v>
      </c>
      <c r="X2993" s="6">
        <v>3090939.068</v>
      </c>
      <c r="Y2993" s="6">
        <v>44787.09</v>
      </c>
      <c r="Z2993" s="6">
        <v>44787.09</v>
      </c>
      <c r="AA2993" s="6">
        <v>19880</v>
      </c>
      <c r="AB2993" s="6">
        <v>19880</v>
      </c>
      <c r="AC2993" s="6">
        <v>144722059</v>
      </c>
      <c r="AD2993" s="6">
        <v>144722059</v>
      </c>
      <c r="AF2993">
        <f>Q2993/W2993</f>
        <v>4.9589565380588091E-2</v>
      </c>
      <c r="AG2993">
        <f>R2993/X2993</f>
        <v>4.2814176562085499E-2</v>
      </c>
      <c r="AH2993">
        <f>U2993/W2993</f>
        <v>0.38188619543502433</v>
      </c>
      <c r="AI2993">
        <f>V2993/X2993</f>
        <v>0.38188619543502433</v>
      </c>
      <c r="AJ2993">
        <f>Y2993/AA2993</f>
        <v>2.2528717303822936</v>
      </c>
      <c r="AK2993">
        <f>Z2993/AB2993</f>
        <v>2.2528717303822936</v>
      </c>
      <c r="AL2993">
        <f>O2993/K2993</f>
        <v>0.83472599526069857</v>
      </c>
      <c r="AM2993">
        <f>P2993/L2993</f>
        <v>0.83511035338358297</v>
      </c>
      <c r="AN2993">
        <f>K2993/W2993</f>
        <v>4.3716617192144529E-2</v>
      </c>
      <c r="AO2993">
        <f>L2993/X2993</f>
        <v>4.3755418345244455E-2</v>
      </c>
      <c r="AP2993">
        <f>IF(OR(Q2993&lt;0, Q2993="NA"), 0, 1)</f>
        <v>1</v>
      </c>
      <c r="AQ2993">
        <f>IF(OR(S2993&lt;0, S2993="NA"), 0, 1)</f>
        <v>1</v>
      </c>
      <c r="AR2993">
        <f>IFERROR(IF((AF2993-AG2993)&gt;0,1,0),0)</f>
        <v>1</v>
      </c>
      <c r="AS2993">
        <f>IFERROR(IF((S2993-Q2993)&gt;0,1,0),0)</f>
        <v>0</v>
      </c>
      <c r="AT2993">
        <f>IFERROR(IF((AH2993-AI2993)&lt;0,1,0),0)</f>
        <v>0</v>
      </c>
      <c r="AU2993">
        <f>IFERROR(IF((AJ2993-AK2993)&gt;0,1,0),0)</f>
        <v>0</v>
      </c>
      <c r="AV2993">
        <f>IFERROR(IF((AL2993-AM2993)&gt;0,1,0),0)</f>
        <v>0</v>
      </c>
      <c r="AW2993">
        <f>IFERROR(IF((AN2993-AO2993)&gt;0,1,0),0)</f>
        <v>0</v>
      </c>
      <c r="AX2993">
        <f>IFERROR(IF((AC2993-AD2993)&lt;0,1,0),0)</f>
        <v>0</v>
      </c>
      <c r="AY2993">
        <f>SUM(AP2993:AX2993)</f>
        <v>3</v>
      </c>
    </row>
    <row r="2994" spans="1:51" x14ac:dyDescent="0.45">
      <c r="A2994" s="1" t="s">
        <v>2907</v>
      </c>
      <c r="B2994" s="2">
        <v>5721570</v>
      </c>
      <c r="C2994" s="3" t="s">
        <v>5337</v>
      </c>
      <c r="D2994" s="5">
        <v>13.07241</v>
      </c>
      <c r="E2994" s="5">
        <v>83.17028040516</v>
      </c>
      <c r="F2994" s="3" t="s">
        <v>4480</v>
      </c>
      <c r="G2994" s="3" t="s">
        <v>4491</v>
      </c>
      <c r="H2994" s="3" t="s">
        <v>4492</v>
      </c>
      <c r="I2994" s="3" t="s">
        <v>4493</v>
      </c>
      <c r="J2994" s="3"/>
      <c r="K2994" s="6">
        <v>3707.3910000000001</v>
      </c>
      <c r="L2994" s="6">
        <v>3701.5320000000002</v>
      </c>
      <c r="M2994" s="6" t="s">
        <v>4474</v>
      </c>
      <c r="N2994" s="6" t="s">
        <v>4474</v>
      </c>
      <c r="O2994" s="6">
        <v>3373.0349999999999</v>
      </c>
      <c r="P2994" s="6">
        <v>3376.3910000000001</v>
      </c>
      <c r="Q2994" s="6">
        <v>5386.9930000000004</v>
      </c>
      <c r="R2994" s="6">
        <v>5242.451</v>
      </c>
      <c r="S2994" s="6" t="s">
        <v>4474</v>
      </c>
      <c r="T2994" s="6" t="s">
        <v>4474</v>
      </c>
      <c r="U2994" s="6" t="s">
        <v>4474</v>
      </c>
      <c r="V2994" s="6" t="s">
        <v>4474</v>
      </c>
      <c r="W2994" s="6">
        <v>88860.53</v>
      </c>
      <c r="X2994" s="6">
        <v>88860.53</v>
      </c>
      <c r="Y2994" s="6">
        <v>2248.56</v>
      </c>
      <c r="Z2994" s="6">
        <v>2248.56</v>
      </c>
      <c r="AA2994" s="6">
        <v>353</v>
      </c>
      <c r="AB2994" s="6">
        <v>353</v>
      </c>
      <c r="AC2994" s="6">
        <v>6362276</v>
      </c>
      <c r="AD2994" s="6">
        <v>6362276</v>
      </c>
      <c r="AF2994">
        <f>Q2994/W2994</f>
        <v>6.0623012264275272E-2</v>
      </c>
      <c r="AG2994">
        <f>R2994/X2994</f>
        <v>5.8996395812629075E-2</v>
      </c>
      <c r="AH2994" t="e">
        <f>U2994/W2994</f>
        <v>#VALUE!</v>
      </c>
      <c r="AI2994" t="e">
        <f>V2994/X2994</f>
        <v>#VALUE!</v>
      </c>
      <c r="AJ2994">
        <f>Y2994/AA2994</f>
        <v>6.3698583569405098</v>
      </c>
      <c r="AK2994">
        <f>Z2994/AB2994</f>
        <v>6.3698583569405098</v>
      </c>
      <c r="AL2994">
        <f>O2994/K2994</f>
        <v>0.90981366680773612</v>
      </c>
      <c r="AM2994">
        <f>P2994/L2994</f>
        <v>0.91216042438644318</v>
      </c>
      <c r="AN2994">
        <f>K2994/W2994</f>
        <v>4.1721459460122512E-2</v>
      </c>
      <c r="AO2994">
        <f>L2994/X2994</f>
        <v>4.1655524674453326E-2</v>
      </c>
      <c r="AP2994">
        <f>IF(OR(Q2994&lt;0, Q2994="NA"), 0, 1)</f>
        <v>1</v>
      </c>
      <c r="AQ2994">
        <f>IF(OR(S2994&lt;0, S2994="NA"), 0, 1)</f>
        <v>0</v>
      </c>
      <c r="AR2994">
        <f>IFERROR(IF((AF2994-AG2994)&gt;0,1,0),0)</f>
        <v>1</v>
      </c>
      <c r="AS2994">
        <f>IFERROR(IF((S2994-Q2994)&gt;0,1,0),0)</f>
        <v>0</v>
      </c>
      <c r="AT2994">
        <f>IFERROR(IF((AH2994-AI2994)&lt;0,1,0),0)</f>
        <v>0</v>
      </c>
      <c r="AU2994">
        <f>IFERROR(IF((AJ2994-AK2994)&gt;0,1,0),0)</f>
        <v>0</v>
      </c>
      <c r="AV2994">
        <f>IFERROR(IF((AL2994-AM2994)&gt;0,1,0),0)</f>
        <v>0</v>
      </c>
      <c r="AW2994">
        <f>IFERROR(IF((AN2994-AO2994)&gt;0,1,0),0)</f>
        <v>1</v>
      </c>
      <c r="AX2994">
        <f>IFERROR(IF((AC2994-AD2994)&lt;0,1,0),0)</f>
        <v>0</v>
      </c>
      <c r="AY2994">
        <f>SUM(AP2994:AX2994)</f>
        <v>3</v>
      </c>
    </row>
    <row r="2995" spans="1:51" x14ac:dyDescent="0.45">
      <c r="A2995" s="1" t="s">
        <v>2924</v>
      </c>
      <c r="B2995" s="2">
        <v>5720660</v>
      </c>
      <c r="C2995" s="3" t="s">
        <v>5337</v>
      </c>
      <c r="D2995" s="5">
        <v>9.59</v>
      </c>
      <c r="E2995" s="5">
        <v>96.390001049999995</v>
      </c>
      <c r="F2995" s="3" t="s">
        <v>4480</v>
      </c>
      <c r="G2995" s="3" t="s">
        <v>4491</v>
      </c>
      <c r="H2995" s="3" t="s">
        <v>4492</v>
      </c>
      <c r="I2995" s="3" t="s">
        <v>4493</v>
      </c>
      <c r="J2995" s="3"/>
      <c r="K2995" s="6">
        <v>5134.8969999999999</v>
      </c>
      <c r="L2995" s="6">
        <v>4953.9139999999998</v>
      </c>
      <c r="M2995" s="6" t="s">
        <v>4474</v>
      </c>
      <c r="N2995" s="6" t="s">
        <v>4474</v>
      </c>
      <c r="O2995" s="6">
        <v>4252.2020000000002</v>
      </c>
      <c r="P2995" s="6">
        <v>4105.7389999999996</v>
      </c>
      <c r="Q2995" s="8">
        <v>13697.605</v>
      </c>
      <c r="R2995" s="6">
        <v>9026.2029999999995</v>
      </c>
      <c r="S2995" s="6" t="s">
        <v>4474</v>
      </c>
      <c r="T2995" s="6" t="s">
        <v>4474</v>
      </c>
      <c r="U2995" s="6" t="s">
        <v>4474</v>
      </c>
      <c r="V2995" s="6" t="s">
        <v>4474</v>
      </c>
      <c r="W2995" s="6">
        <v>104124.091</v>
      </c>
      <c r="X2995" s="6">
        <v>104124.091</v>
      </c>
      <c r="Y2995" s="6">
        <v>3624.0059999999999</v>
      </c>
      <c r="Z2995" s="6">
        <v>3624.0059999999999</v>
      </c>
      <c r="AA2995" s="6">
        <v>2561</v>
      </c>
      <c r="AB2995" s="6">
        <v>2561</v>
      </c>
      <c r="AC2995" s="6">
        <v>10052056</v>
      </c>
      <c r="AD2995" s="6">
        <v>10052056</v>
      </c>
      <c r="AF2995">
        <f>Q2995/W2995</f>
        <v>0.13155077627520417</v>
      </c>
      <c r="AG2995">
        <f>R2995/X2995</f>
        <v>8.6686980057285687E-2</v>
      </c>
      <c r="AH2995" t="e">
        <f>U2995/W2995</f>
        <v>#VALUE!</v>
      </c>
      <c r="AI2995" t="e">
        <f>V2995/X2995</f>
        <v>#VALUE!</v>
      </c>
      <c r="AJ2995">
        <f>Y2995/AA2995</f>
        <v>1.415074580242093</v>
      </c>
      <c r="AK2995">
        <f>Z2995/AB2995</f>
        <v>1.415074580242093</v>
      </c>
      <c r="AL2995">
        <f>O2995/K2995</f>
        <v>0.82809879146553478</v>
      </c>
      <c r="AM2995">
        <f>P2995/L2995</f>
        <v>0.82878689456458066</v>
      </c>
      <c r="AN2995">
        <f>K2995/W2995</f>
        <v>4.9315167610923007E-2</v>
      </c>
      <c r="AO2995">
        <f>L2995/X2995</f>
        <v>4.7577020384264382E-2</v>
      </c>
      <c r="AP2995">
        <f>IF(OR(Q2995&lt;0, Q2995="NA"), 0, 1)</f>
        <v>1</v>
      </c>
      <c r="AQ2995">
        <f>IF(OR(S2995&lt;0, S2995="NA"), 0, 1)</f>
        <v>0</v>
      </c>
      <c r="AR2995">
        <f>IFERROR(IF((AF2995-AG2995)&gt;0,1,0),0)</f>
        <v>1</v>
      </c>
      <c r="AS2995">
        <f>IFERROR(IF((S2995-Q2995)&gt;0,1,0),0)</f>
        <v>0</v>
      </c>
      <c r="AT2995">
        <f>IFERROR(IF((AH2995-AI2995)&lt;0,1,0),0)</f>
        <v>0</v>
      </c>
      <c r="AU2995">
        <f>IFERROR(IF((AJ2995-AK2995)&gt;0,1,0),0)</f>
        <v>0</v>
      </c>
      <c r="AV2995">
        <f>IFERROR(IF((AL2995-AM2995)&gt;0,1,0),0)</f>
        <v>0</v>
      </c>
      <c r="AW2995">
        <f>IFERROR(IF((AN2995-AO2995)&gt;0,1,0),0)</f>
        <v>1</v>
      </c>
      <c r="AX2995">
        <f>IFERROR(IF((AC2995-AD2995)&lt;0,1,0),0)</f>
        <v>0</v>
      </c>
      <c r="AY2995">
        <f>SUM(AP2995:AX2995)</f>
        <v>3</v>
      </c>
    </row>
    <row r="2996" spans="1:51" x14ac:dyDescent="0.45">
      <c r="A2996" s="1" t="s">
        <v>2929</v>
      </c>
      <c r="B2996" s="2">
        <v>5720669</v>
      </c>
      <c r="C2996" s="3" t="s">
        <v>5337</v>
      </c>
      <c r="D2996" s="7">
        <v>8.1376000000000008</v>
      </c>
      <c r="E2996" s="5">
        <v>153.68713675519999</v>
      </c>
      <c r="F2996" s="3" t="s">
        <v>4480</v>
      </c>
      <c r="G2996" s="3" t="s">
        <v>4491</v>
      </c>
      <c r="H2996" s="3" t="s">
        <v>4492</v>
      </c>
      <c r="I2996" s="3" t="s">
        <v>4493</v>
      </c>
      <c r="J2996" s="3" t="s">
        <v>4553</v>
      </c>
      <c r="K2996" s="6">
        <v>7538.7510000000002</v>
      </c>
      <c r="L2996" s="6">
        <v>7449.7219999999998</v>
      </c>
      <c r="M2996" s="6" t="s">
        <v>4474</v>
      </c>
      <c r="N2996" s="6" t="s">
        <v>4474</v>
      </c>
      <c r="O2996" s="6">
        <v>6578.17</v>
      </c>
      <c r="P2996" s="6">
        <v>6505.7129999999997</v>
      </c>
      <c r="Q2996" s="6">
        <v>10070.927</v>
      </c>
      <c r="R2996" s="6">
        <v>9887.9130000000005</v>
      </c>
      <c r="S2996" s="6" t="s">
        <v>4474</v>
      </c>
      <c r="T2996" s="6" t="s">
        <v>4474</v>
      </c>
      <c r="U2996" s="6" t="s">
        <v>4474</v>
      </c>
      <c r="V2996" s="6" t="s">
        <v>4474</v>
      </c>
      <c r="W2996" s="6">
        <v>171788.62299999999</v>
      </c>
      <c r="X2996" s="6">
        <v>171788.62299999999</v>
      </c>
      <c r="Y2996" s="6">
        <v>4138.1750000000002</v>
      </c>
      <c r="Z2996" s="6">
        <v>4138.1750000000002</v>
      </c>
      <c r="AA2996" s="6">
        <v>601</v>
      </c>
      <c r="AB2996" s="6">
        <v>601</v>
      </c>
      <c r="AC2996" s="6">
        <v>18886052</v>
      </c>
      <c r="AD2996" s="6">
        <v>18886052</v>
      </c>
      <c r="AF2996">
        <f>Q2996/W2996</f>
        <v>5.8623946243518119E-2</v>
      </c>
      <c r="AG2996">
        <f>R2996/X2996</f>
        <v>5.7558602120001863E-2</v>
      </c>
      <c r="AH2996" t="e">
        <f>U2996/W2996</f>
        <v>#VALUE!</v>
      </c>
      <c r="AI2996" t="e">
        <f>V2996/X2996</f>
        <v>#VALUE!</v>
      </c>
      <c r="AJ2996">
        <f>Y2996/AA2996</f>
        <v>6.8854825291181365</v>
      </c>
      <c r="AK2996">
        <f>Z2996/AB2996</f>
        <v>6.8854825291181365</v>
      </c>
      <c r="AL2996">
        <f>O2996/K2996</f>
        <v>0.87258088242999399</v>
      </c>
      <c r="AM2996">
        <f>P2996/L2996</f>
        <v>0.87328265403729155</v>
      </c>
      <c r="AN2996">
        <f>K2996/W2996</f>
        <v>4.3883878154142957E-2</v>
      </c>
      <c r="AO2996">
        <f>L2996/X2996</f>
        <v>4.3365630796167454E-2</v>
      </c>
      <c r="AP2996">
        <f>IF(OR(Q2996&lt;0, Q2996="NA"), 0, 1)</f>
        <v>1</v>
      </c>
      <c r="AQ2996">
        <f>IF(OR(S2996&lt;0, S2996="NA"), 0, 1)</f>
        <v>0</v>
      </c>
      <c r="AR2996">
        <f>IFERROR(IF((AF2996-AG2996)&gt;0,1,0),0)</f>
        <v>1</v>
      </c>
      <c r="AS2996">
        <f>IFERROR(IF((S2996-Q2996)&gt;0,1,0),0)</f>
        <v>0</v>
      </c>
      <c r="AT2996">
        <f>IFERROR(IF((AH2996-AI2996)&lt;0,1,0),0)</f>
        <v>0</v>
      </c>
      <c r="AU2996">
        <f>IFERROR(IF((AJ2996-AK2996)&gt;0,1,0),0)</f>
        <v>0</v>
      </c>
      <c r="AV2996">
        <f>IFERROR(IF((AL2996-AM2996)&gt;0,1,0),0)</f>
        <v>0</v>
      </c>
      <c r="AW2996">
        <f>IFERROR(IF((AN2996-AO2996)&gt;0,1,0),0)</f>
        <v>1</v>
      </c>
      <c r="AX2996">
        <f>IFERROR(IF((AC2996-AD2996)&lt;0,1,0),0)</f>
        <v>0</v>
      </c>
      <c r="AY2996">
        <f>SUM(AP2996:AX2996)</f>
        <v>3</v>
      </c>
    </row>
    <row r="2997" spans="1:51" x14ac:dyDescent="0.45">
      <c r="A2997" s="1" t="s">
        <v>2937</v>
      </c>
      <c r="B2997" s="2">
        <v>4072687</v>
      </c>
      <c r="C2997" s="3" t="s">
        <v>5337</v>
      </c>
      <c r="D2997" s="7">
        <v>8.57</v>
      </c>
      <c r="E2997" s="5">
        <v>247.60847647</v>
      </c>
      <c r="F2997" s="3" t="s">
        <v>4480</v>
      </c>
      <c r="G2997" s="3" t="s">
        <v>4491</v>
      </c>
      <c r="H2997" s="3" t="s">
        <v>4492</v>
      </c>
      <c r="I2997" s="3" t="s">
        <v>4493</v>
      </c>
      <c r="J2997" s="3" t="s">
        <v>4494</v>
      </c>
      <c r="K2997" s="6">
        <v>13163.329</v>
      </c>
      <c r="L2997" s="6">
        <v>14466.315000000001</v>
      </c>
      <c r="M2997" s="6" t="s">
        <v>4474</v>
      </c>
      <c r="N2997" s="6" t="s">
        <v>4474</v>
      </c>
      <c r="O2997" s="6">
        <v>9999.5079999999998</v>
      </c>
      <c r="P2997" s="6">
        <v>11199.114</v>
      </c>
      <c r="Q2997" s="6">
        <v>40697.413</v>
      </c>
      <c r="R2997" s="6">
        <v>16397.901999999998</v>
      </c>
      <c r="S2997" s="6">
        <v>24560.425999999999</v>
      </c>
      <c r="T2997" s="6">
        <v>37183.156999999999</v>
      </c>
      <c r="U2997" s="6" t="s">
        <v>4474</v>
      </c>
      <c r="V2997" s="6" t="s">
        <v>4474</v>
      </c>
      <c r="W2997" s="6">
        <v>357040.51299999998</v>
      </c>
      <c r="X2997" s="6">
        <v>357040.51299999998</v>
      </c>
      <c r="Y2997" s="6">
        <v>25725.308000000001</v>
      </c>
      <c r="Z2997" s="6">
        <v>25725.308000000001</v>
      </c>
      <c r="AA2997" s="6">
        <v>101493</v>
      </c>
      <c r="AB2997" s="6">
        <v>101493</v>
      </c>
      <c r="AC2997" s="6">
        <v>28892471</v>
      </c>
      <c r="AD2997" s="6">
        <v>28892471</v>
      </c>
      <c r="AF2997">
        <f>Q2997/W2997</f>
        <v>0.11398542047243811</v>
      </c>
      <c r="AG2997">
        <f>R2997/X2997</f>
        <v>4.5927286688611721E-2</v>
      </c>
      <c r="AH2997" t="e">
        <f>U2997/W2997</f>
        <v>#VALUE!</v>
      </c>
      <c r="AI2997" t="e">
        <f>V2997/X2997</f>
        <v>#VALUE!</v>
      </c>
      <c r="AJ2997">
        <f>Y2997/AA2997</f>
        <v>0.25346879095110009</v>
      </c>
      <c r="AK2997">
        <f>Z2997/AB2997</f>
        <v>0.25346879095110009</v>
      </c>
      <c r="AL2997">
        <f>O2997/K2997</f>
        <v>0.75964886997810355</v>
      </c>
      <c r="AM2997">
        <f>P2997/L2997</f>
        <v>0.77415112279803111</v>
      </c>
      <c r="AN2997">
        <f>K2997/W2997</f>
        <v>3.68678861941922E-2</v>
      </c>
      <c r="AO2997">
        <f>L2997/X2997</f>
        <v>4.0517292781281661E-2</v>
      </c>
      <c r="AP2997">
        <f>IF(OR(Q2997&lt;0, Q2997="NA"), 0, 1)</f>
        <v>1</v>
      </c>
      <c r="AQ2997">
        <f>IF(OR(S2997&lt;0, S2997="NA"), 0, 1)</f>
        <v>1</v>
      </c>
      <c r="AR2997">
        <f>IFERROR(IF((AF2997-AG2997)&gt;0,1,0),0)</f>
        <v>1</v>
      </c>
      <c r="AS2997">
        <f>IFERROR(IF((S2997-Q2997)&gt;0,1,0),0)</f>
        <v>0</v>
      </c>
      <c r="AT2997">
        <f>IFERROR(IF((AH2997-AI2997)&lt;0,1,0),0)</f>
        <v>0</v>
      </c>
      <c r="AU2997">
        <f>IFERROR(IF((AJ2997-AK2997)&gt;0,1,0),0)</f>
        <v>0</v>
      </c>
      <c r="AV2997">
        <f>IFERROR(IF((AL2997-AM2997)&gt;0,1,0),0)</f>
        <v>0</v>
      </c>
      <c r="AW2997">
        <f>IFERROR(IF((AN2997-AO2997)&gt;0,1,0),0)</f>
        <v>0</v>
      </c>
      <c r="AX2997">
        <f>IFERROR(IF((AC2997-AD2997)&lt;0,1,0),0)</f>
        <v>0</v>
      </c>
      <c r="AY2997">
        <f>SUM(AP2997:AX2997)</f>
        <v>3</v>
      </c>
    </row>
    <row r="2998" spans="1:51" x14ac:dyDescent="0.45">
      <c r="A2998" s="1" t="s">
        <v>2939</v>
      </c>
      <c r="B2998" s="2">
        <v>5724589</v>
      </c>
      <c r="C2998" s="3" t="s">
        <v>5337</v>
      </c>
      <c r="D2998" s="5">
        <v>17.989999999999998</v>
      </c>
      <c r="E2998" s="5">
        <v>323.10077779</v>
      </c>
      <c r="F2998" s="3" t="s">
        <v>4480</v>
      </c>
      <c r="G2998" s="3" t="s">
        <v>4491</v>
      </c>
      <c r="H2998" s="3" t="s">
        <v>4492</v>
      </c>
      <c r="I2998" s="3" t="s">
        <v>4493</v>
      </c>
      <c r="J2998" s="3" t="s">
        <v>4553</v>
      </c>
      <c r="K2998" s="6">
        <v>4694.0460000000003</v>
      </c>
      <c r="L2998" s="6">
        <v>4870.4229999999998</v>
      </c>
      <c r="M2998" s="6" t="s">
        <v>4474</v>
      </c>
      <c r="N2998" s="6" t="s">
        <v>4474</v>
      </c>
      <c r="O2998" s="6">
        <v>2017.0609999999999</v>
      </c>
      <c r="P2998" s="6">
        <v>2228.107</v>
      </c>
      <c r="Q2998" s="6">
        <v>47790.027000000002</v>
      </c>
      <c r="R2998" s="6">
        <v>-47304.097999999998</v>
      </c>
      <c r="S2998" s="6" t="s">
        <v>4474</v>
      </c>
      <c r="T2998" s="6" t="s">
        <v>4474</v>
      </c>
      <c r="U2998" s="6" t="s">
        <v>4474</v>
      </c>
      <c r="V2998" s="6" t="s">
        <v>4474</v>
      </c>
      <c r="W2998" s="6">
        <v>299039.299</v>
      </c>
      <c r="X2998" s="6">
        <v>268567.19699999999</v>
      </c>
      <c r="Y2998" s="6">
        <v>3701.9589999999998</v>
      </c>
      <c r="Z2998" s="6">
        <v>1508.617</v>
      </c>
      <c r="AA2998" s="6">
        <v>6482</v>
      </c>
      <c r="AB2998" s="6">
        <v>2807</v>
      </c>
      <c r="AC2998" s="6">
        <v>17960021</v>
      </c>
      <c r="AD2998" s="6">
        <v>17951159</v>
      </c>
      <c r="AF2998">
        <f>Q2998/W2998</f>
        <v>0.15981186138347656</v>
      </c>
      <c r="AG2998">
        <f>R2998/X2998</f>
        <v>-0.17613505494492687</v>
      </c>
      <c r="AH2998" t="e">
        <f>U2998/W2998</f>
        <v>#VALUE!</v>
      </c>
      <c r="AI2998" t="e">
        <f>V2998/X2998</f>
        <v>#VALUE!</v>
      </c>
      <c r="AJ2998">
        <f>Y2998/AA2998</f>
        <v>0.57111369947547053</v>
      </c>
      <c r="AK2998">
        <f>Z2998/AB2998</f>
        <v>0.53744816530103312</v>
      </c>
      <c r="AL2998">
        <f>O2998/K2998</f>
        <v>0.42970627045410287</v>
      </c>
      <c r="AM2998">
        <f>P2998/L2998</f>
        <v>0.45747710209154319</v>
      </c>
      <c r="AN2998">
        <f>K2998/W2998</f>
        <v>1.5697087358407701E-2</v>
      </c>
      <c r="AO2998">
        <f>L2998/X2998</f>
        <v>1.8134839453233745E-2</v>
      </c>
      <c r="AP2998">
        <f>IF(OR(Q2998&lt;0, Q2998="NA"), 0, 1)</f>
        <v>1</v>
      </c>
      <c r="AQ2998">
        <f>IF(OR(S2998&lt;0, S2998="NA"), 0, 1)</f>
        <v>0</v>
      </c>
      <c r="AR2998">
        <f>IFERROR(IF((AF2998-AG2998)&gt;0,1,0),0)</f>
        <v>1</v>
      </c>
      <c r="AS2998">
        <f>IFERROR(IF((S2998-Q2998)&gt;0,1,0),0)</f>
        <v>0</v>
      </c>
      <c r="AT2998">
        <f>IFERROR(IF((AH2998-AI2998)&lt;0,1,0),0)</f>
        <v>0</v>
      </c>
      <c r="AU2998">
        <f>IFERROR(IF((AJ2998-AK2998)&gt;0,1,0),0)</f>
        <v>1</v>
      </c>
      <c r="AV2998">
        <f>IFERROR(IF((AL2998-AM2998)&gt;0,1,0),0)</f>
        <v>0</v>
      </c>
      <c r="AW2998">
        <f>IFERROR(IF((AN2998-AO2998)&gt;0,1,0),0)</f>
        <v>0</v>
      </c>
      <c r="AX2998">
        <f>IFERROR(IF((AC2998-AD2998)&lt;0,1,0),0)</f>
        <v>0</v>
      </c>
      <c r="AY2998">
        <f>SUM(AP2998:AX2998)</f>
        <v>3</v>
      </c>
    </row>
    <row r="2999" spans="1:51" x14ac:dyDescent="0.45">
      <c r="A2999" s="1" t="s">
        <v>2946</v>
      </c>
      <c r="B2999" s="2">
        <v>4963474</v>
      </c>
      <c r="C2999" s="3" t="s">
        <v>5336</v>
      </c>
      <c r="D2999" s="5">
        <v>81.98</v>
      </c>
      <c r="E2999" s="5">
        <v>396.29295960000002</v>
      </c>
      <c r="F2999" s="3" t="s">
        <v>4500</v>
      </c>
      <c r="G2999" s="3" t="s">
        <v>4539</v>
      </c>
      <c r="H2999" s="3" t="s">
        <v>4539</v>
      </c>
      <c r="I2999" s="3" t="s">
        <v>4582</v>
      </c>
      <c r="J2999" s="3" t="s">
        <v>5376</v>
      </c>
      <c r="K2999" s="6">
        <v>25688.207999999999</v>
      </c>
      <c r="L2999" s="6">
        <v>27381.422999999999</v>
      </c>
      <c r="M2999" s="6">
        <v>16123.878000000001</v>
      </c>
      <c r="N2999" s="6">
        <v>17626.501</v>
      </c>
      <c r="O2999" s="6">
        <v>15805.664000000001</v>
      </c>
      <c r="P2999" s="6">
        <v>17315.687999999998</v>
      </c>
      <c r="Q2999" s="6">
        <v>14985.123</v>
      </c>
      <c r="R2999" s="6">
        <v>16121.135</v>
      </c>
      <c r="S2999" s="6">
        <v>14960.433000000001</v>
      </c>
      <c r="T2999" s="6">
        <v>15848.18</v>
      </c>
      <c r="U2999" s="6" t="s">
        <v>4474</v>
      </c>
      <c r="V2999" s="6" t="s">
        <v>4474</v>
      </c>
      <c r="W2999" s="6">
        <v>64588.563999999998</v>
      </c>
      <c r="X2999" s="6">
        <v>65877.801000000007</v>
      </c>
      <c r="Y2999" s="6">
        <v>30272.105</v>
      </c>
      <c r="Z2999" s="6">
        <v>33835.747000000003</v>
      </c>
      <c r="AA2999" s="6">
        <v>751</v>
      </c>
      <c r="AB2999" s="6">
        <v>932</v>
      </c>
      <c r="AC2999" s="6">
        <v>4837166</v>
      </c>
      <c r="AD2999" s="6">
        <v>4834020</v>
      </c>
      <c r="AF2999">
        <f>Q2999/W2999</f>
        <v>0.23200892034075876</v>
      </c>
      <c r="AG2999">
        <f>R2999/X2999</f>
        <v>0.24471270678874055</v>
      </c>
      <c r="AH2999" t="e">
        <f>U2999/W2999</f>
        <v>#VALUE!</v>
      </c>
      <c r="AI2999" t="e">
        <f>V2999/X2999</f>
        <v>#VALUE!</v>
      </c>
      <c r="AJ2999">
        <f>Y2999/AA2999</f>
        <v>40.309061251664446</v>
      </c>
      <c r="AK2999">
        <f>Z2999/AB2999</f>
        <v>36.304449570815457</v>
      </c>
      <c r="AL2999">
        <f>O2999/K2999</f>
        <v>0.61528869588723356</v>
      </c>
      <c r="AM2999">
        <f>P2999/L2999</f>
        <v>0.63238817062210384</v>
      </c>
      <c r="AN2999">
        <f>K2999/W2999</f>
        <v>0.39772068628124324</v>
      </c>
      <c r="AO2999">
        <f>L2999/X2999</f>
        <v>0.41563960217797791</v>
      </c>
      <c r="AP2999">
        <f>IF(OR(Q2999&lt;0, Q2999="NA"), 0, 1)</f>
        <v>1</v>
      </c>
      <c r="AQ2999">
        <f>IF(OR(S2999&lt;0, S2999="NA"), 0, 1)</f>
        <v>1</v>
      </c>
      <c r="AR2999">
        <f>IFERROR(IF((AF2999-AG2999)&gt;0,1,0),0)</f>
        <v>0</v>
      </c>
      <c r="AS2999">
        <f>IFERROR(IF((S2999-Q2999)&gt;0,1,0),0)</f>
        <v>0</v>
      </c>
      <c r="AT2999">
        <f>IFERROR(IF((AH2999-AI2999)&lt;0,1,0),0)</f>
        <v>0</v>
      </c>
      <c r="AU2999">
        <f>IFERROR(IF((AJ2999-AK2999)&gt;0,1,0),0)</f>
        <v>1</v>
      </c>
      <c r="AV2999">
        <f>IFERROR(IF((AL2999-AM2999)&gt;0,1,0),0)</f>
        <v>0</v>
      </c>
      <c r="AW2999">
        <f>IFERROR(IF((AN2999-AO2999)&gt;0,1,0),0)</f>
        <v>0</v>
      </c>
      <c r="AX2999">
        <f>IFERROR(IF((AC2999-AD2999)&lt;0,1,0),0)</f>
        <v>0</v>
      </c>
      <c r="AY2999">
        <f>SUM(AP2999:AX2999)</f>
        <v>3</v>
      </c>
    </row>
    <row r="3000" spans="1:51" x14ac:dyDescent="0.45">
      <c r="A3000" s="1" t="s">
        <v>2956</v>
      </c>
      <c r="B3000" s="2">
        <v>109815743</v>
      </c>
      <c r="C3000" s="3" t="s">
        <v>5336</v>
      </c>
      <c r="D3000" s="5">
        <v>11.43</v>
      </c>
      <c r="E3000" s="5">
        <v>69.014099970000004</v>
      </c>
      <c r="F3000" s="3" t="s">
        <v>4480</v>
      </c>
      <c r="G3000" s="3" t="s">
        <v>4491</v>
      </c>
      <c r="H3000" s="3" t="s">
        <v>4492</v>
      </c>
      <c r="I3000" s="3" t="s">
        <v>4493</v>
      </c>
      <c r="J3000" s="3" t="s">
        <v>4494</v>
      </c>
      <c r="K3000" s="6" t="s">
        <v>4474</v>
      </c>
      <c r="L3000" s="6" t="s">
        <v>4474</v>
      </c>
      <c r="M3000" s="6" t="s">
        <v>4474</v>
      </c>
      <c r="N3000" s="6" t="s">
        <v>4474</v>
      </c>
      <c r="O3000" s="6">
        <v>-2662.55</v>
      </c>
      <c r="P3000" s="6">
        <v>-2440.8090000000002</v>
      </c>
      <c r="Q3000" s="6">
        <v>541.077</v>
      </c>
      <c r="R3000" s="6">
        <v>720.69600000000003</v>
      </c>
      <c r="S3000" s="6">
        <v>-1294.355</v>
      </c>
      <c r="T3000" s="6">
        <v>-1308.0160000000001</v>
      </c>
      <c r="U3000" s="6" t="s">
        <v>4474</v>
      </c>
      <c r="V3000" s="6" t="s">
        <v>4474</v>
      </c>
      <c r="W3000" s="6">
        <v>64020.697</v>
      </c>
      <c r="X3000" s="6">
        <v>62989.752999999997</v>
      </c>
      <c r="Y3000" s="6">
        <v>16660.093000000001</v>
      </c>
      <c r="Z3000" s="6">
        <v>69.89</v>
      </c>
      <c r="AA3000" s="6">
        <v>19891</v>
      </c>
      <c r="AB3000" s="6">
        <v>2655</v>
      </c>
      <c r="AC3000" s="6">
        <v>6037979</v>
      </c>
      <c r="AD3000" s="6">
        <v>7530625</v>
      </c>
      <c r="AF3000">
        <f>Q3000/W3000</f>
        <v>8.4515949584241488E-3</v>
      </c>
      <c r="AG3000">
        <f>R3000/X3000</f>
        <v>1.1441480013423771E-2</v>
      </c>
      <c r="AH3000" t="e">
        <f>U3000/W3000</f>
        <v>#VALUE!</v>
      </c>
      <c r="AI3000" t="e">
        <f>V3000/X3000</f>
        <v>#VALUE!</v>
      </c>
      <c r="AJ3000">
        <f>Y3000/AA3000</f>
        <v>0.83756940324770002</v>
      </c>
      <c r="AK3000">
        <f>Z3000/AB3000</f>
        <v>2.632391713747646E-2</v>
      </c>
      <c r="AL3000" t="e">
        <f>O3000/K3000</f>
        <v>#VALUE!</v>
      </c>
      <c r="AM3000" t="e">
        <f>P3000/L3000</f>
        <v>#VALUE!</v>
      </c>
      <c r="AN3000" t="e">
        <f>K3000/W3000</f>
        <v>#VALUE!</v>
      </c>
      <c r="AO3000" t="e">
        <f>L3000/X3000</f>
        <v>#VALUE!</v>
      </c>
      <c r="AP3000">
        <f>IF(OR(Q3000&lt;0, Q3000="NA"), 0, 1)</f>
        <v>1</v>
      </c>
      <c r="AQ3000">
        <f>IF(OR(S3000&lt;0, S3000="NA"), 0, 1)</f>
        <v>0</v>
      </c>
      <c r="AR3000">
        <f>IFERROR(IF((AF3000-AG3000)&gt;0,1,0),0)</f>
        <v>0</v>
      </c>
      <c r="AS3000">
        <f>IFERROR(IF((S3000-Q3000)&gt;0,1,0),0)</f>
        <v>0</v>
      </c>
      <c r="AT3000">
        <f>IFERROR(IF((AH3000-AI3000)&lt;0,1,0),0)</f>
        <v>0</v>
      </c>
      <c r="AU3000">
        <f>IFERROR(IF((AJ3000-AK3000)&gt;0,1,0),0)</f>
        <v>1</v>
      </c>
      <c r="AV3000">
        <f>IFERROR(IF((AL3000-AM3000)&gt;0,1,0),0)</f>
        <v>0</v>
      </c>
      <c r="AW3000">
        <f>IFERROR(IF((AN3000-AO3000)&gt;0,1,0),0)</f>
        <v>0</v>
      </c>
      <c r="AX3000">
        <f>IFERROR(IF((AC3000-AD3000)&lt;0,1,0),0)</f>
        <v>1</v>
      </c>
      <c r="AY3000">
        <f>SUM(AP3000:AX3000)</f>
        <v>3</v>
      </c>
    </row>
    <row r="3001" spans="1:51" x14ac:dyDescent="0.45">
      <c r="A3001" s="1" t="s">
        <v>2965</v>
      </c>
      <c r="B3001" s="2">
        <v>1032005</v>
      </c>
      <c r="C3001" s="3" t="s">
        <v>5337</v>
      </c>
      <c r="D3001" s="5">
        <v>44.1</v>
      </c>
      <c r="E3001" s="5">
        <v>2024.1001683</v>
      </c>
      <c r="F3001" s="3" t="s">
        <v>4480</v>
      </c>
      <c r="G3001" s="3" t="s">
        <v>4481</v>
      </c>
      <c r="H3001" s="3" t="s">
        <v>4481</v>
      </c>
      <c r="I3001" s="3" t="s">
        <v>4482</v>
      </c>
      <c r="J3001" s="3" t="s">
        <v>4484</v>
      </c>
      <c r="K3001" s="6">
        <v>711689</v>
      </c>
      <c r="L3001" s="6">
        <v>711244</v>
      </c>
      <c r="M3001" s="6" t="s">
        <v>4474</v>
      </c>
      <c r="N3001" s="6" t="s">
        <v>4474</v>
      </c>
      <c r="O3001" s="6" t="s">
        <v>4474</v>
      </c>
      <c r="P3001" s="6">
        <v>422862</v>
      </c>
      <c r="Q3001" s="6">
        <v>198170</v>
      </c>
      <c r="R3001" s="6">
        <v>194420</v>
      </c>
      <c r="S3001" s="6" t="s">
        <v>4474</v>
      </c>
      <c r="T3001" s="6">
        <v>352391</v>
      </c>
      <c r="U3001" s="6" t="s">
        <v>4474</v>
      </c>
      <c r="V3001" s="6" t="s">
        <v>4474</v>
      </c>
      <c r="W3001" s="6">
        <v>11500734</v>
      </c>
      <c r="X3001" s="6">
        <v>11461382</v>
      </c>
      <c r="Y3001" s="6" t="s">
        <v>4474</v>
      </c>
      <c r="Z3001" s="6" t="s">
        <v>4474</v>
      </c>
      <c r="AA3001" s="6" t="s">
        <v>4474</v>
      </c>
      <c r="AB3001" s="6" t="s">
        <v>4474</v>
      </c>
      <c r="AC3001" s="6">
        <v>45440000</v>
      </c>
      <c r="AD3001" s="6">
        <v>46558932</v>
      </c>
      <c r="AF3001">
        <f>Q3001/W3001</f>
        <v>1.7231074121008275E-2</v>
      </c>
      <c r="AG3001">
        <f>R3001/X3001</f>
        <v>1.6963050354660548E-2</v>
      </c>
      <c r="AH3001" t="e">
        <f>U3001/W3001</f>
        <v>#VALUE!</v>
      </c>
      <c r="AI3001" t="e">
        <f>V3001/X3001</f>
        <v>#VALUE!</v>
      </c>
      <c r="AJ3001" t="e">
        <f>Y3001/AA3001</f>
        <v>#VALUE!</v>
      </c>
      <c r="AK3001" t="e">
        <f>Z3001/AB3001</f>
        <v>#VALUE!</v>
      </c>
      <c r="AL3001" t="e">
        <f>O3001/K3001</f>
        <v>#VALUE!</v>
      </c>
      <c r="AM3001">
        <f>P3001/L3001</f>
        <v>0.5945385831022828</v>
      </c>
      <c r="AN3001">
        <f>K3001/W3001</f>
        <v>6.1882050310875812E-2</v>
      </c>
      <c r="AO3001">
        <f>L3001/X3001</f>
        <v>6.2055692760262245E-2</v>
      </c>
      <c r="AP3001">
        <f>IF(OR(Q3001&lt;0, Q3001="NA"), 0, 1)</f>
        <v>1</v>
      </c>
      <c r="AQ3001">
        <f>IF(OR(S3001&lt;0, S3001="NA"), 0, 1)</f>
        <v>0</v>
      </c>
      <c r="AR3001">
        <f>IFERROR(IF((AF3001-AG3001)&gt;0,1,0),0)</f>
        <v>1</v>
      </c>
      <c r="AS3001">
        <f>IFERROR(IF((S3001-Q3001)&gt;0,1,0),0)</f>
        <v>0</v>
      </c>
      <c r="AT3001">
        <f>IFERROR(IF((AH3001-AI3001)&lt;0,1,0),0)</f>
        <v>0</v>
      </c>
      <c r="AU3001">
        <f>IFERROR(IF((AJ3001-AK3001)&gt;0,1,0),0)</f>
        <v>0</v>
      </c>
      <c r="AV3001">
        <f>IFERROR(IF((AL3001-AM3001)&gt;0,1,0),0)</f>
        <v>0</v>
      </c>
      <c r="AW3001">
        <f>IFERROR(IF((AN3001-AO3001)&gt;0,1,0),0)</f>
        <v>0</v>
      </c>
      <c r="AX3001">
        <f>IFERROR(IF((AC3001-AD3001)&lt;0,1,0),0)</f>
        <v>1</v>
      </c>
      <c r="AY3001">
        <f>SUM(AP3001:AX3001)</f>
        <v>3</v>
      </c>
    </row>
    <row r="3002" spans="1:51" x14ac:dyDescent="0.45">
      <c r="A3002" s="1" t="s">
        <v>2966</v>
      </c>
      <c r="B3002" s="2">
        <v>4257822</v>
      </c>
      <c r="C3002" s="3" t="s">
        <v>5335</v>
      </c>
      <c r="D3002" s="7">
        <v>8.1199999999999992</v>
      </c>
      <c r="E3002" s="5">
        <v>108.79239336000001</v>
      </c>
      <c r="F3002" s="3" t="s">
        <v>4480</v>
      </c>
      <c r="G3002" s="3" t="s">
        <v>4491</v>
      </c>
      <c r="H3002" s="3" t="s">
        <v>4492</v>
      </c>
      <c r="I3002" s="3" t="s">
        <v>4493</v>
      </c>
      <c r="J3002" s="3" t="s">
        <v>4494</v>
      </c>
      <c r="K3002" s="6">
        <v>49799</v>
      </c>
      <c r="L3002" s="6">
        <v>53532</v>
      </c>
      <c r="M3002" s="6">
        <v>34899</v>
      </c>
      <c r="N3002" s="6">
        <v>37679</v>
      </c>
      <c r="O3002" s="6">
        <v>34728</v>
      </c>
      <c r="P3002" s="6">
        <v>37406</v>
      </c>
      <c r="Q3002" s="6">
        <v>-1141</v>
      </c>
      <c r="R3002" s="6">
        <v>-1028</v>
      </c>
      <c r="S3002" s="6">
        <v>76478</v>
      </c>
      <c r="T3002" s="6">
        <v>95393</v>
      </c>
      <c r="U3002" s="6">
        <v>247167</v>
      </c>
      <c r="V3002" s="6">
        <v>246922</v>
      </c>
      <c r="W3002" s="6">
        <v>418538</v>
      </c>
      <c r="X3002" s="6">
        <v>407875</v>
      </c>
      <c r="Y3002" s="6">
        <v>23804</v>
      </c>
      <c r="Z3002" s="6">
        <v>9719</v>
      </c>
      <c r="AA3002" s="6">
        <v>19355</v>
      </c>
      <c r="AB3002" s="6">
        <v>6180</v>
      </c>
      <c r="AC3002" s="6">
        <v>13398078</v>
      </c>
      <c r="AD3002" s="6">
        <v>13398078</v>
      </c>
      <c r="AF3002">
        <f>Q3002/W3002</f>
        <v>-2.7261562868843448E-3</v>
      </c>
      <c r="AG3002">
        <f>R3002/X3002</f>
        <v>-2.5203800183879865E-3</v>
      </c>
      <c r="AH3002">
        <f>U3002/W3002</f>
        <v>0.59054852844902972</v>
      </c>
      <c r="AI3002">
        <f>V3002/X3002</f>
        <v>0.60538645418326698</v>
      </c>
      <c r="AJ3002">
        <f>Y3002/AA3002</f>
        <v>1.2298630844742962</v>
      </c>
      <c r="AK3002">
        <f>Z3002/AB3002</f>
        <v>1.572653721682848</v>
      </c>
      <c r="AL3002">
        <f>O3002/K3002</f>
        <v>0.69736340087150339</v>
      </c>
      <c r="AM3002">
        <f>P3002/L3002</f>
        <v>0.698759620413958</v>
      </c>
      <c r="AN3002">
        <f>K3002/W3002</f>
        <v>0.11898322255087949</v>
      </c>
      <c r="AO3002">
        <f>L3002/X3002</f>
        <v>0.13124609255286546</v>
      </c>
      <c r="AP3002">
        <f>IF(OR(Q3002&lt;0, Q3002="NA"), 0, 1)</f>
        <v>0</v>
      </c>
      <c r="AQ3002">
        <f>IF(OR(S3002&lt;0, S3002="NA"), 0, 1)</f>
        <v>1</v>
      </c>
      <c r="AR3002">
        <f>IFERROR(IF((AF3002-AG3002)&gt;0,1,0),0)</f>
        <v>0</v>
      </c>
      <c r="AS3002">
        <f>IFERROR(IF((S3002-Q3002)&gt;0,1,0),0)</f>
        <v>1</v>
      </c>
      <c r="AT3002">
        <f>IFERROR(IF((AH3002-AI3002)&lt;0,1,0),0)</f>
        <v>1</v>
      </c>
      <c r="AU3002">
        <f>IFERROR(IF((AJ3002-AK3002)&gt;0,1,0),0)</f>
        <v>0</v>
      </c>
      <c r="AV3002">
        <f>IFERROR(IF((AL3002-AM3002)&gt;0,1,0),0)</f>
        <v>0</v>
      </c>
      <c r="AW3002">
        <f>IFERROR(IF((AN3002-AO3002)&gt;0,1,0),0)</f>
        <v>0</v>
      </c>
      <c r="AX3002">
        <f>IFERROR(IF((AC3002-AD3002)&lt;0,1,0),0)</f>
        <v>0</v>
      </c>
      <c r="AY3002">
        <f>SUM(AP3002:AX3002)</f>
        <v>3</v>
      </c>
    </row>
    <row r="3003" spans="1:51" x14ac:dyDescent="0.45">
      <c r="A3003" s="1" t="s">
        <v>2970</v>
      </c>
      <c r="B3003" s="2">
        <v>4004416</v>
      </c>
      <c r="C3003" s="3" t="s">
        <v>5337</v>
      </c>
      <c r="D3003" s="5">
        <v>10.8</v>
      </c>
      <c r="E3003" s="5">
        <v>1670.1853103999999</v>
      </c>
      <c r="F3003" s="3" t="s">
        <v>4583</v>
      </c>
      <c r="G3003" s="3" t="s">
        <v>4583</v>
      </c>
      <c r="H3003" s="3" t="s">
        <v>4682</v>
      </c>
      <c r="I3003" s="3" t="s">
        <v>4737</v>
      </c>
      <c r="J3003" s="3" t="s">
        <v>5208</v>
      </c>
      <c r="K3003" s="6">
        <v>6643000</v>
      </c>
      <c r="L3003" s="6">
        <v>6706000</v>
      </c>
      <c r="M3003" s="6">
        <v>939000</v>
      </c>
      <c r="N3003" s="6">
        <v>1064000</v>
      </c>
      <c r="O3003" s="6">
        <v>514000</v>
      </c>
      <c r="P3003" s="6">
        <v>639000</v>
      </c>
      <c r="Q3003" s="6">
        <v>-403000</v>
      </c>
      <c r="R3003" s="6">
        <v>-270000</v>
      </c>
      <c r="S3003" s="6">
        <v>552000</v>
      </c>
      <c r="T3003" s="6">
        <v>700000</v>
      </c>
      <c r="U3003" s="6">
        <v>4511000</v>
      </c>
      <c r="V3003" s="6">
        <v>4459000</v>
      </c>
      <c r="W3003" s="6">
        <v>9372000</v>
      </c>
      <c r="X3003" s="6">
        <v>9334000</v>
      </c>
      <c r="Y3003" s="6">
        <v>2822000</v>
      </c>
      <c r="Z3003" s="6">
        <v>2819000</v>
      </c>
      <c r="AA3003" s="6">
        <v>2292000</v>
      </c>
      <c r="AB3003" s="6">
        <v>2234000</v>
      </c>
      <c r="AC3003" s="6">
        <v>154646788</v>
      </c>
      <c r="AD3003" s="6">
        <v>155364292</v>
      </c>
      <c r="AF3003">
        <f>Q3003/W3003</f>
        <v>-4.3000426803243702E-2</v>
      </c>
      <c r="AG3003">
        <f>R3003/X3003</f>
        <v>-2.8926505249625027E-2</v>
      </c>
      <c r="AH3003">
        <f>U3003/W3003</f>
        <v>0.48132735808792149</v>
      </c>
      <c r="AI3003">
        <f>V3003/X3003</f>
        <v>0.47771587743732591</v>
      </c>
      <c r="AJ3003">
        <f>Y3003/AA3003</f>
        <v>1.2312390924956369</v>
      </c>
      <c r="AK3003">
        <f>Z3003/AB3003</f>
        <v>1.2618621307072515</v>
      </c>
      <c r="AL3003">
        <f>O3003/K3003</f>
        <v>7.7374680114406139E-2</v>
      </c>
      <c r="AM3003">
        <f>P3003/L3003</f>
        <v>9.5287801968386515E-2</v>
      </c>
      <c r="AN3003">
        <f>K3003/W3003</f>
        <v>0.70881348698250102</v>
      </c>
      <c r="AO3003">
        <f>L3003/X3003</f>
        <v>0.7184486822369831</v>
      </c>
      <c r="AP3003">
        <f>IF(OR(Q3003&lt;0, Q3003="NA"), 0, 1)</f>
        <v>0</v>
      </c>
      <c r="AQ3003">
        <f>IF(OR(S3003&lt;0, S3003="NA"), 0, 1)</f>
        <v>1</v>
      </c>
      <c r="AR3003">
        <f>IFERROR(IF((AF3003-AG3003)&gt;0,1,0),0)</f>
        <v>0</v>
      </c>
      <c r="AS3003">
        <f>IFERROR(IF((S3003-Q3003)&gt;0,1,0),0)</f>
        <v>1</v>
      </c>
      <c r="AT3003">
        <f>IFERROR(IF((AH3003-AI3003)&lt;0,1,0),0)</f>
        <v>0</v>
      </c>
      <c r="AU3003">
        <f>IFERROR(IF((AJ3003-AK3003)&gt;0,1,0),0)</f>
        <v>0</v>
      </c>
      <c r="AV3003">
        <f>IFERROR(IF((AL3003-AM3003)&gt;0,1,0),0)</f>
        <v>0</v>
      </c>
      <c r="AW3003">
        <f>IFERROR(IF((AN3003-AO3003)&gt;0,1,0),0)</f>
        <v>0</v>
      </c>
      <c r="AX3003">
        <f>IFERROR(IF((AC3003-AD3003)&lt;0,1,0),0)</f>
        <v>1</v>
      </c>
      <c r="AY3003">
        <f>SUM(AP3003:AX3003)</f>
        <v>3</v>
      </c>
    </row>
    <row r="3004" spans="1:51" x14ac:dyDescent="0.45">
      <c r="A3004" s="1" t="s">
        <v>2979</v>
      </c>
      <c r="B3004" s="2">
        <v>103407</v>
      </c>
      <c r="C3004" s="3" t="s">
        <v>5337</v>
      </c>
      <c r="D3004" s="5">
        <v>35.74</v>
      </c>
      <c r="E3004" s="5">
        <v>8997.7665880000004</v>
      </c>
      <c r="F3004" s="3" t="s">
        <v>4480</v>
      </c>
      <c r="G3004" s="3" t="s">
        <v>4509</v>
      </c>
      <c r="H3004" s="3" t="s">
        <v>4509</v>
      </c>
      <c r="I3004" s="3" t="s">
        <v>4677</v>
      </c>
      <c r="J3004" s="3" t="s">
        <v>4691</v>
      </c>
      <c r="K3004" s="6" t="s">
        <v>4474</v>
      </c>
      <c r="L3004" s="6">
        <v>8170100</v>
      </c>
      <c r="M3004" s="6" t="s">
        <v>4474</v>
      </c>
      <c r="N3004" s="6" t="s">
        <v>4474</v>
      </c>
      <c r="O3004" s="6">
        <v>1147000</v>
      </c>
      <c r="P3004" s="6">
        <v>1252600</v>
      </c>
      <c r="Q3004" s="6">
        <v>852700</v>
      </c>
      <c r="R3004" s="6">
        <v>938000</v>
      </c>
      <c r="S3004" s="6">
        <v>1155100</v>
      </c>
      <c r="T3004" s="6">
        <v>1030100</v>
      </c>
      <c r="U3004" s="6">
        <v>1988400</v>
      </c>
      <c r="V3004" s="6">
        <v>1987900</v>
      </c>
      <c r="W3004" s="6">
        <v>27860700</v>
      </c>
      <c r="X3004" s="6">
        <v>28843800</v>
      </c>
      <c r="Y3004" s="6" t="s">
        <v>4474</v>
      </c>
      <c r="Z3004" s="6" t="s">
        <v>4474</v>
      </c>
      <c r="AA3004" s="6" t="s">
        <v>4474</v>
      </c>
      <c r="AB3004" s="6" t="s">
        <v>4474</v>
      </c>
      <c r="AC3004" s="6" t="s">
        <v>4474</v>
      </c>
      <c r="AD3004" s="6">
        <v>253557200</v>
      </c>
      <c r="AF3004">
        <f>Q3004/W3004</f>
        <v>3.0605835459984854E-2</v>
      </c>
      <c r="AG3004">
        <f>R3004/X3004</f>
        <v>3.2519986964269616E-2</v>
      </c>
      <c r="AH3004">
        <f>U3004/W3004</f>
        <v>7.1369348221688611E-2</v>
      </c>
      <c r="AI3004">
        <f>V3004/X3004</f>
        <v>6.8919490497091229E-2</v>
      </c>
      <c r="AJ3004" t="e">
        <f>Y3004/AA3004</f>
        <v>#VALUE!</v>
      </c>
      <c r="AK3004" t="e">
        <f>Z3004/AB3004</f>
        <v>#VALUE!</v>
      </c>
      <c r="AL3004" t="e">
        <f>O3004/K3004</f>
        <v>#VALUE!</v>
      </c>
      <c r="AM3004">
        <f>P3004/L3004</f>
        <v>0.15331513690162912</v>
      </c>
      <c r="AN3004" t="e">
        <f>K3004/W3004</f>
        <v>#VALUE!</v>
      </c>
      <c r="AO3004">
        <f>L3004/X3004</f>
        <v>0.28325324679827207</v>
      </c>
      <c r="AP3004">
        <f>IF(OR(Q3004&lt;0, Q3004="NA"), 0, 1)</f>
        <v>1</v>
      </c>
      <c r="AQ3004">
        <f>IF(OR(S3004&lt;0, S3004="NA"), 0, 1)</f>
        <v>1</v>
      </c>
      <c r="AR3004">
        <f>IFERROR(IF((AF3004-AG3004)&gt;0,1,0),0)</f>
        <v>0</v>
      </c>
      <c r="AS3004">
        <f>IFERROR(IF((S3004-Q3004)&gt;0,1,0),0)</f>
        <v>1</v>
      </c>
      <c r="AT3004">
        <f>IFERROR(IF((AH3004-AI3004)&lt;0,1,0),0)</f>
        <v>0</v>
      </c>
      <c r="AU3004">
        <f>IFERROR(IF((AJ3004-AK3004)&gt;0,1,0),0)</f>
        <v>0</v>
      </c>
      <c r="AV3004">
        <f>IFERROR(IF((AL3004-AM3004)&gt;0,1,0),0)</f>
        <v>0</v>
      </c>
      <c r="AW3004">
        <f>IFERROR(IF((AN3004-AO3004)&gt;0,1,0),0)</f>
        <v>0</v>
      </c>
      <c r="AX3004">
        <f>IFERROR(IF((AC3004-AD3004)&lt;0,1,0),0)</f>
        <v>0</v>
      </c>
      <c r="AY3004">
        <f>SUM(AP3004:AX3004)</f>
        <v>3</v>
      </c>
    </row>
    <row r="3005" spans="1:51" x14ac:dyDescent="0.45">
      <c r="A3005" s="1" t="s">
        <v>2980</v>
      </c>
      <c r="B3005" s="2">
        <v>100625</v>
      </c>
      <c r="C3005" s="3" t="s">
        <v>5335</v>
      </c>
      <c r="D3005" s="5">
        <v>18.68</v>
      </c>
      <c r="E3005" s="5">
        <v>837.86313715999995</v>
      </c>
      <c r="F3005" s="3" t="s">
        <v>4480</v>
      </c>
      <c r="G3005" s="3" t="s">
        <v>4481</v>
      </c>
      <c r="H3005" s="3" t="s">
        <v>4481</v>
      </c>
      <c r="I3005" s="3" t="s">
        <v>4482</v>
      </c>
      <c r="J3005" s="3" t="s">
        <v>4484</v>
      </c>
      <c r="K3005" s="6">
        <v>284549</v>
      </c>
      <c r="L3005" s="6">
        <v>281319</v>
      </c>
      <c r="M3005" s="6" t="s">
        <v>4474</v>
      </c>
      <c r="N3005" s="6" t="s">
        <v>4474</v>
      </c>
      <c r="O3005" s="6">
        <v>169225</v>
      </c>
      <c r="P3005" s="6">
        <v>167557</v>
      </c>
      <c r="Q3005" s="6">
        <v>85264</v>
      </c>
      <c r="R3005" s="6">
        <v>84379</v>
      </c>
      <c r="S3005" s="6" t="s">
        <v>4474</v>
      </c>
      <c r="T3005" s="6">
        <v>169877</v>
      </c>
      <c r="U3005" s="6" t="s">
        <v>4474</v>
      </c>
      <c r="V3005" s="6">
        <v>59425</v>
      </c>
      <c r="W3005" s="6">
        <v>5649377</v>
      </c>
      <c r="X3005" s="6">
        <v>5671760</v>
      </c>
      <c r="Y3005" s="6" t="s">
        <v>4474</v>
      </c>
      <c r="Z3005" s="6" t="s">
        <v>4474</v>
      </c>
      <c r="AA3005" s="6" t="s">
        <v>4474</v>
      </c>
      <c r="AB3005" s="6" t="s">
        <v>4474</v>
      </c>
      <c r="AC3005" s="6">
        <v>44873467</v>
      </c>
      <c r="AD3005" s="6">
        <v>44851091</v>
      </c>
      <c r="AF3005">
        <f>Q3005/W3005</f>
        <v>1.5092637648363704E-2</v>
      </c>
      <c r="AG3005">
        <f>R3005/X3005</f>
        <v>1.487703993116775E-2</v>
      </c>
      <c r="AH3005" t="e">
        <f>U3005/W3005</f>
        <v>#VALUE!</v>
      </c>
      <c r="AI3005">
        <f>V3005/X3005</f>
        <v>1.0477347419495889E-2</v>
      </c>
      <c r="AJ3005" t="e">
        <f>Y3005/AA3005</f>
        <v>#VALUE!</v>
      </c>
      <c r="AK3005" t="e">
        <f>Z3005/AB3005</f>
        <v>#VALUE!</v>
      </c>
      <c r="AL3005">
        <f>O3005/K3005</f>
        <v>0.59471303712190171</v>
      </c>
      <c r="AM3005">
        <f>P3005/L3005</f>
        <v>0.59561209872066945</v>
      </c>
      <c r="AN3005">
        <f>K3005/W3005</f>
        <v>5.0368208742309108E-2</v>
      </c>
      <c r="AO3005">
        <f>L3005/X3005</f>
        <v>4.9599947811614031E-2</v>
      </c>
      <c r="AP3005">
        <f>IF(OR(Q3005&lt;0, Q3005="NA"), 0, 1)</f>
        <v>1</v>
      </c>
      <c r="AQ3005">
        <f>IF(OR(S3005&lt;0, S3005="NA"), 0, 1)</f>
        <v>0</v>
      </c>
      <c r="AR3005">
        <f>IFERROR(IF((AF3005-AG3005)&gt;0,1,0),0)</f>
        <v>1</v>
      </c>
      <c r="AS3005">
        <f>IFERROR(IF((S3005-Q3005)&gt;0,1,0),0)</f>
        <v>0</v>
      </c>
      <c r="AT3005">
        <f>IFERROR(IF((AH3005-AI3005)&lt;0,1,0),0)</f>
        <v>0</v>
      </c>
      <c r="AU3005">
        <f>IFERROR(IF((AJ3005-AK3005)&gt;0,1,0),0)</f>
        <v>0</v>
      </c>
      <c r="AV3005">
        <f>IFERROR(IF((AL3005-AM3005)&gt;0,1,0),0)</f>
        <v>0</v>
      </c>
      <c r="AW3005">
        <f>IFERROR(IF((AN3005-AO3005)&gt;0,1,0),0)</f>
        <v>1</v>
      </c>
      <c r="AX3005">
        <f>IFERROR(IF((AC3005-AD3005)&lt;0,1,0),0)</f>
        <v>0</v>
      </c>
      <c r="AY3005">
        <f>SUM(AP3005:AX3005)</f>
        <v>3</v>
      </c>
    </row>
    <row r="3006" spans="1:51" x14ac:dyDescent="0.45">
      <c r="A3006" s="1" t="s">
        <v>2986</v>
      </c>
      <c r="B3006" s="2">
        <v>4993045</v>
      </c>
      <c r="C3006" s="3" t="s">
        <v>5338</v>
      </c>
      <c r="D3006" s="5">
        <v>40</v>
      </c>
      <c r="E3006" s="5">
        <v>403.77287999999999</v>
      </c>
      <c r="F3006" s="3" t="s">
        <v>4485</v>
      </c>
      <c r="G3006" s="3" t="s">
        <v>4486</v>
      </c>
      <c r="H3006" s="3" t="s">
        <v>4598</v>
      </c>
      <c r="I3006" s="3" t="s">
        <v>4615</v>
      </c>
      <c r="J3006" s="3" t="s">
        <v>5210</v>
      </c>
      <c r="K3006" s="6">
        <v>102863</v>
      </c>
      <c r="L3006" s="6">
        <v>105479</v>
      </c>
      <c r="M3006" s="6">
        <v>23105</v>
      </c>
      <c r="N3006" s="6">
        <v>24459</v>
      </c>
      <c r="O3006" s="6">
        <v>21922</v>
      </c>
      <c r="P3006" s="6">
        <v>23313</v>
      </c>
      <c r="Q3006" s="6">
        <v>18125</v>
      </c>
      <c r="R3006" s="6">
        <v>19103</v>
      </c>
      <c r="S3006" s="6">
        <v>23023</v>
      </c>
      <c r="T3006" s="6">
        <v>21072</v>
      </c>
      <c r="U3006" s="6" t="s">
        <v>4474</v>
      </c>
      <c r="V3006" s="6" t="s">
        <v>4474</v>
      </c>
      <c r="W3006" s="6">
        <v>102870</v>
      </c>
      <c r="X3006" s="6">
        <v>99623</v>
      </c>
      <c r="Y3006" s="6">
        <v>80913</v>
      </c>
      <c r="Z3006" s="6">
        <v>76481</v>
      </c>
      <c r="AA3006" s="6">
        <v>15021</v>
      </c>
      <c r="AB3006" s="6">
        <v>13435</v>
      </c>
      <c r="AC3006" s="6">
        <v>10094322</v>
      </c>
      <c r="AD3006" s="6">
        <v>10094322</v>
      </c>
      <c r="AF3006">
        <f>Q3006/W3006</f>
        <v>0.17619325362107513</v>
      </c>
      <c r="AG3006">
        <f>R3006/X3006</f>
        <v>0.19175290846491272</v>
      </c>
      <c r="AH3006" t="e">
        <f>U3006/W3006</f>
        <v>#VALUE!</v>
      </c>
      <c r="AI3006" t="e">
        <f>V3006/X3006</f>
        <v>#VALUE!</v>
      </c>
      <c r="AJ3006">
        <f>Y3006/AA3006</f>
        <v>5.3866586778510088</v>
      </c>
      <c r="AK3006">
        <f>Z3006/AB3006</f>
        <v>5.6926684034238928</v>
      </c>
      <c r="AL3006">
        <f>O3006/K3006</f>
        <v>0.21311841964554795</v>
      </c>
      <c r="AM3006">
        <f>P3006/L3006</f>
        <v>0.22102029787919869</v>
      </c>
      <c r="AN3006">
        <f>K3006/W3006</f>
        <v>0.99993195295032566</v>
      </c>
      <c r="AO3006">
        <f>L3006/X3006</f>
        <v>1.0587816066570972</v>
      </c>
      <c r="AP3006">
        <f>IF(OR(Q3006&lt;0, Q3006="NA"), 0, 1)</f>
        <v>1</v>
      </c>
      <c r="AQ3006">
        <f>IF(OR(S3006&lt;0, S3006="NA"), 0, 1)</f>
        <v>1</v>
      </c>
      <c r="AR3006">
        <f>IFERROR(IF((AF3006-AG3006)&gt;0,1,0),0)</f>
        <v>0</v>
      </c>
      <c r="AS3006">
        <f>IFERROR(IF((S3006-Q3006)&gt;0,1,0),0)</f>
        <v>1</v>
      </c>
      <c r="AT3006">
        <f>IFERROR(IF((AH3006-AI3006)&lt;0,1,0),0)</f>
        <v>0</v>
      </c>
      <c r="AU3006">
        <f>IFERROR(IF((AJ3006-AK3006)&gt;0,1,0),0)</f>
        <v>0</v>
      </c>
      <c r="AV3006">
        <f>IFERROR(IF((AL3006-AM3006)&gt;0,1,0),0)</f>
        <v>0</v>
      </c>
      <c r="AW3006">
        <f>IFERROR(IF((AN3006-AO3006)&gt;0,1,0),0)</f>
        <v>0</v>
      </c>
      <c r="AX3006">
        <f>IFERROR(IF((AC3006-AD3006)&lt;0,1,0),0)</f>
        <v>0</v>
      </c>
      <c r="AY3006">
        <f>SUM(AP3006:AX3006)</f>
        <v>3</v>
      </c>
    </row>
    <row r="3007" spans="1:51" x14ac:dyDescent="0.45">
      <c r="A3007" s="1" t="s">
        <v>2987</v>
      </c>
      <c r="B3007" s="2">
        <v>103065</v>
      </c>
      <c r="C3007" s="3" t="s">
        <v>5337</v>
      </c>
      <c r="D3007" s="5">
        <v>36.93</v>
      </c>
      <c r="E3007" s="5">
        <v>9969.1906451399991</v>
      </c>
      <c r="F3007" s="3" t="s">
        <v>4525</v>
      </c>
      <c r="G3007" s="3" t="s">
        <v>4526</v>
      </c>
      <c r="H3007" s="3" t="s">
        <v>4634</v>
      </c>
      <c r="I3007" s="3" t="s">
        <v>4634</v>
      </c>
      <c r="J3007" s="3" t="s">
        <v>4528</v>
      </c>
      <c r="K3007" s="6">
        <v>1038364</v>
      </c>
      <c r="L3007" s="6">
        <v>1000102</v>
      </c>
      <c r="M3007" s="6">
        <v>897516</v>
      </c>
      <c r="N3007" s="6">
        <v>882593</v>
      </c>
      <c r="O3007" s="6">
        <v>595806</v>
      </c>
      <c r="P3007" s="6">
        <v>577330</v>
      </c>
      <c r="Q3007" s="6">
        <v>357861</v>
      </c>
      <c r="R3007" s="6">
        <v>336855</v>
      </c>
      <c r="S3007" s="6">
        <v>685442</v>
      </c>
      <c r="T3007" s="6">
        <v>671577</v>
      </c>
      <c r="U3007" s="6">
        <v>4858202</v>
      </c>
      <c r="V3007" s="6">
        <v>4260604</v>
      </c>
      <c r="W3007" s="6">
        <v>9571871</v>
      </c>
      <c r="X3007" s="6">
        <v>8848546</v>
      </c>
      <c r="Y3007" s="6" t="s">
        <v>4474</v>
      </c>
      <c r="Z3007" s="6" t="s">
        <v>4474</v>
      </c>
      <c r="AA3007" s="6" t="s">
        <v>4474</v>
      </c>
      <c r="AB3007" s="6" t="s">
        <v>4474</v>
      </c>
      <c r="AC3007" s="6">
        <v>268231107</v>
      </c>
      <c r="AD3007" s="6">
        <v>254022957</v>
      </c>
      <c r="AF3007">
        <f>Q3007/W3007</f>
        <v>3.7386734526614493E-2</v>
      </c>
      <c r="AG3007">
        <f>R3007/X3007</f>
        <v>3.8068966358992769E-2</v>
      </c>
      <c r="AH3007">
        <f>U3007/W3007</f>
        <v>0.50754988235842291</v>
      </c>
      <c r="AI3007">
        <f>V3007/X3007</f>
        <v>0.48150328878891513</v>
      </c>
      <c r="AJ3007" t="e">
        <f>Y3007/AA3007</f>
        <v>#VALUE!</v>
      </c>
      <c r="AK3007" t="e">
        <f>Z3007/AB3007</f>
        <v>#VALUE!</v>
      </c>
      <c r="AL3007">
        <f>O3007/K3007</f>
        <v>0.57379300515040965</v>
      </c>
      <c r="AM3007">
        <f>P3007/L3007</f>
        <v>0.5772711183459287</v>
      </c>
      <c r="AN3007">
        <f>K3007/W3007</f>
        <v>0.10848077664230954</v>
      </c>
      <c r="AO3007">
        <f>L3007/X3007</f>
        <v>0.11302444492010326</v>
      </c>
      <c r="AP3007">
        <f>IF(OR(Q3007&lt;0, Q3007="NA"), 0, 1)</f>
        <v>1</v>
      </c>
      <c r="AQ3007">
        <f>IF(OR(S3007&lt;0, S3007="NA"), 0, 1)</f>
        <v>1</v>
      </c>
      <c r="AR3007">
        <f>IFERROR(IF((AF3007-AG3007)&gt;0,1,0),0)</f>
        <v>0</v>
      </c>
      <c r="AS3007">
        <f>IFERROR(IF((S3007-Q3007)&gt;0,1,0),0)</f>
        <v>1</v>
      </c>
      <c r="AT3007">
        <f>IFERROR(IF((AH3007-AI3007)&lt;0,1,0),0)</f>
        <v>0</v>
      </c>
      <c r="AU3007">
        <f>IFERROR(IF((AJ3007-AK3007)&gt;0,1,0),0)</f>
        <v>0</v>
      </c>
      <c r="AV3007">
        <f>IFERROR(IF((AL3007-AM3007)&gt;0,1,0),0)</f>
        <v>0</v>
      </c>
      <c r="AW3007">
        <f>IFERROR(IF((AN3007-AO3007)&gt;0,1,0),0)</f>
        <v>0</v>
      </c>
      <c r="AX3007">
        <f>IFERROR(IF((AC3007-AD3007)&lt;0,1,0),0)</f>
        <v>0</v>
      </c>
      <c r="AY3007">
        <f>SUM(AP3007:AX3007)</f>
        <v>3</v>
      </c>
    </row>
    <row r="3008" spans="1:51" x14ac:dyDescent="0.45">
      <c r="A3008" s="1" t="s">
        <v>2993</v>
      </c>
      <c r="B3008" s="2">
        <v>5006766</v>
      </c>
      <c r="C3008" s="3" t="s">
        <v>5337</v>
      </c>
      <c r="D3008" s="5">
        <v>6.5</v>
      </c>
      <c r="E3008" s="5">
        <v>270.73004400000002</v>
      </c>
      <c r="F3008" s="3" t="s">
        <v>4500</v>
      </c>
      <c r="G3008" s="3" t="s">
        <v>4501</v>
      </c>
      <c r="H3008" s="3" t="s">
        <v>4502</v>
      </c>
      <c r="I3008" s="3" t="s">
        <v>4538</v>
      </c>
      <c r="J3008" s="3" t="s">
        <v>4504</v>
      </c>
      <c r="K3008" s="6">
        <v>150738</v>
      </c>
      <c r="L3008" s="6">
        <v>153635</v>
      </c>
      <c r="M3008" s="6">
        <v>-43960</v>
      </c>
      <c r="N3008" s="6">
        <v>-43835</v>
      </c>
      <c r="O3008" s="6">
        <v>-48359</v>
      </c>
      <c r="P3008" s="6">
        <v>-48300</v>
      </c>
      <c r="Q3008" s="6">
        <v>-43159</v>
      </c>
      <c r="R3008" s="6">
        <v>-43227</v>
      </c>
      <c r="S3008" s="6">
        <v>2962</v>
      </c>
      <c r="T3008" s="6">
        <v>-193</v>
      </c>
      <c r="U3008" s="6" t="s">
        <v>4474</v>
      </c>
      <c r="V3008" s="6" t="s">
        <v>4474</v>
      </c>
      <c r="W3008" s="6">
        <v>250931</v>
      </c>
      <c r="X3008" s="6">
        <v>259012</v>
      </c>
      <c r="Y3008" s="6">
        <v>230650</v>
      </c>
      <c r="Z3008" s="6">
        <v>236005</v>
      </c>
      <c r="AA3008" s="6">
        <v>84025</v>
      </c>
      <c r="AB3008" s="6">
        <v>85504</v>
      </c>
      <c r="AC3008" s="6">
        <v>42032232</v>
      </c>
      <c r="AD3008" s="6">
        <v>41973042</v>
      </c>
      <c r="AF3008">
        <f>Q3008/W3008</f>
        <v>-0.17199548879970988</v>
      </c>
      <c r="AG3008">
        <f>R3008/X3008</f>
        <v>-0.16689188145722977</v>
      </c>
      <c r="AH3008" t="e">
        <f>U3008/W3008</f>
        <v>#VALUE!</v>
      </c>
      <c r="AI3008" t="e">
        <f>V3008/X3008</f>
        <v>#VALUE!</v>
      </c>
      <c r="AJ3008">
        <f>Y3008/AA3008</f>
        <v>2.745016364177328</v>
      </c>
      <c r="AK3008">
        <f>Z3008/AB3008</f>
        <v>2.7601632672155687</v>
      </c>
      <c r="AL3008">
        <f>O3008/K3008</f>
        <v>-0.32081492390770744</v>
      </c>
      <c r="AM3008">
        <f>P3008/L3008</f>
        <v>-0.31438148859309401</v>
      </c>
      <c r="AN3008">
        <f>K3008/W3008</f>
        <v>0.60071493757248007</v>
      </c>
      <c r="AO3008">
        <f>L3008/X3008</f>
        <v>0.59315784596852661</v>
      </c>
      <c r="AP3008">
        <f>IF(OR(Q3008&lt;0, Q3008="NA"), 0, 1)</f>
        <v>0</v>
      </c>
      <c r="AQ3008">
        <f>IF(OR(S3008&lt;0, S3008="NA"), 0, 1)</f>
        <v>1</v>
      </c>
      <c r="AR3008">
        <f>IFERROR(IF((AF3008-AG3008)&gt;0,1,0),0)</f>
        <v>0</v>
      </c>
      <c r="AS3008">
        <f>IFERROR(IF((S3008-Q3008)&gt;0,1,0),0)</f>
        <v>1</v>
      </c>
      <c r="AT3008">
        <f>IFERROR(IF((AH3008-AI3008)&lt;0,1,0),0)</f>
        <v>0</v>
      </c>
      <c r="AU3008">
        <f>IFERROR(IF((AJ3008-AK3008)&gt;0,1,0),0)</f>
        <v>0</v>
      </c>
      <c r="AV3008">
        <f>IFERROR(IF((AL3008-AM3008)&gt;0,1,0),0)</f>
        <v>0</v>
      </c>
      <c r="AW3008">
        <f>IFERROR(IF((AN3008-AO3008)&gt;0,1,0),0)</f>
        <v>1</v>
      </c>
      <c r="AX3008">
        <f>IFERROR(IF((AC3008-AD3008)&lt;0,1,0),0)</f>
        <v>0</v>
      </c>
      <c r="AY3008">
        <f>SUM(AP3008:AX3008)</f>
        <v>3</v>
      </c>
    </row>
    <row r="3009" spans="1:51" x14ac:dyDescent="0.45">
      <c r="A3009" s="1" t="s">
        <v>3001</v>
      </c>
      <c r="B3009" s="2">
        <v>9269525</v>
      </c>
      <c r="C3009" s="3" t="s">
        <v>5335</v>
      </c>
      <c r="D3009" s="5">
        <v>29.78</v>
      </c>
      <c r="E3009" s="5">
        <v>4981.4523588800002</v>
      </c>
      <c r="F3009" s="3" t="s">
        <v>4500</v>
      </c>
      <c r="G3009" s="3" t="s">
        <v>4501</v>
      </c>
      <c r="H3009" s="3" t="s">
        <v>4502</v>
      </c>
      <c r="I3009" s="3" t="s">
        <v>4503</v>
      </c>
      <c r="J3009" s="3" t="s">
        <v>4504</v>
      </c>
      <c r="K3009" s="6">
        <v>459526</v>
      </c>
      <c r="L3009" s="6">
        <v>437390</v>
      </c>
      <c r="M3009" s="6">
        <v>-268671</v>
      </c>
      <c r="N3009" s="6">
        <v>-6768</v>
      </c>
      <c r="O3009" s="6">
        <v>-271914</v>
      </c>
      <c r="P3009" s="6">
        <v>-9740</v>
      </c>
      <c r="Q3009" s="6">
        <v>-259403</v>
      </c>
      <c r="R3009" s="6">
        <v>-3294</v>
      </c>
      <c r="S3009" s="6">
        <v>62809</v>
      </c>
      <c r="T3009" s="6">
        <v>56077</v>
      </c>
      <c r="U3009" s="6" t="s">
        <v>4474</v>
      </c>
      <c r="V3009" s="6" t="s">
        <v>4474</v>
      </c>
      <c r="W3009" s="6">
        <v>750109</v>
      </c>
      <c r="X3009" s="6">
        <v>379689</v>
      </c>
      <c r="Y3009" s="6">
        <v>663478</v>
      </c>
      <c r="Z3009" s="6">
        <v>291504</v>
      </c>
      <c r="AA3009" s="6">
        <v>271007</v>
      </c>
      <c r="AB3009" s="6">
        <v>262556</v>
      </c>
      <c r="AC3009" s="6">
        <v>160346442</v>
      </c>
      <c r="AD3009" s="6">
        <v>80324378</v>
      </c>
      <c r="AF3009">
        <f>Q3009/W3009</f>
        <v>-0.34582040743411957</v>
      </c>
      <c r="AG3009">
        <f>R3009/X3009</f>
        <v>-8.6755212818912329E-3</v>
      </c>
      <c r="AH3009" t="e">
        <f>U3009/W3009</f>
        <v>#VALUE!</v>
      </c>
      <c r="AI3009" t="e">
        <f>V3009/X3009</f>
        <v>#VALUE!</v>
      </c>
      <c r="AJ3009">
        <f>Y3009/AA3009</f>
        <v>2.4481950650721198</v>
      </c>
      <c r="AK3009">
        <f>Z3009/AB3009</f>
        <v>1.1102545742622527</v>
      </c>
      <c r="AL3009">
        <f>O3009/K3009</f>
        <v>-0.59172712751835588</v>
      </c>
      <c r="AM3009">
        <f>P3009/L3009</f>
        <v>-2.226845606895448E-2</v>
      </c>
      <c r="AN3009">
        <f>K3009/W3009</f>
        <v>0.61261230034568315</v>
      </c>
      <c r="AO3009">
        <f>L3009/X3009</f>
        <v>1.1519691115623576</v>
      </c>
      <c r="AP3009">
        <f>IF(OR(Q3009&lt;0, Q3009="NA"), 0, 1)</f>
        <v>0</v>
      </c>
      <c r="AQ3009">
        <f>IF(OR(S3009&lt;0, S3009="NA"), 0, 1)</f>
        <v>1</v>
      </c>
      <c r="AR3009">
        <f>IFERROR(IF((AF3009-AG3009)&gt;0,1,0),0)</f>
        <v>0</v>
      </c>
      <c r="AS3009">
        <f>IFERROR(IF((S3009-Q3009)&gt;0,1,0),0)</f>
        <v>1</v>
      </c>
      <c r="AT3009">
        <f>IFERROR(IF((AH3009-AI3009)&lt;0,1,0),0)</f>
        <v>0</v>
      </c>
      <c r="AU3009">
        <f>IFERROR(IF((AJ3009-AK3009)&gt;0,1,0),0)</f>
        <v>1</v>
      </c>
      <c r="AV3009">
        <f>IFERROR(IF((AL3009-AM3009)&gt;0,1,0),0)</f>
        <v>0</v>
      </c>
      <c r="AW3009">
        <f>IFERROR(IF((AN3009-AO3009)&gt;0,1,0),0)</f>
        <v>0</v>
      </c>
      <c r="AX3009">
        <f>IFERROR(IF((AC3009-AD3009)&lt;0,1,0),0)</f>
        <v>0</v>
      </c>
      <c r="AY3009">
        <f>SUM(AP3009:AX3009)</f>
        <v>3</v>
      </c>
    </row>
    <row r="3010" spans="1:51" x14ac:dyDescent="0.45">
      <c r="A3010" s="1" t="s">
        <v>3002</v>
      </c>
      <c r="B3010" s="2">
        <v>5284134</v>
      </c>
      <c r="C3010" s="3" t="s">
        <v>5338</v>
      </c>
      <c r="D3010" s="5">
        <v>15.91</v>
      </c>
      <c r="E3010" s="5">
        <v>236.21589728000001</v>
      </c>
      <c r="F3010" s="3" t="s">
        <v>4475</v>
      </c>
      <c r="G3010" s="3" t="s">
        <v>4476</v>
      </c>
      <c r="H3010" s="3" t="s">
        <v>4477</v>
      </c>
      <c r="I3010" s="3" t="s">
        <v>4577</v>
      </c>
      <c r="J3010" s="3" t="s">
        <v>5171</v>
      </c>
      <c r="K3010" s="6">
        <v>1772630</v>
      </c>
      <c r="L3010" s="6">
        <v>1845756</v>
      </c>
      <c r="M3010" s="6">
        <v>105938</v>
      </c>
      <c r="N3010" s="6">
        <v>126582</v>
      </c>
      <c r="O3010" s="6">
        <v>85882</v>
      </c>
      <c r="P3010" s="6">
        <v>104823</v>
      </c>
      <c r="Q3010" s="6">
        <v>-6176</v>
      </c>
      <c r="R3010" s="6">
        <v>-106631</v>
      </c>
      <c r="S3010" s="6">
        <v>34839</v>
      </c>
      <c r="T3010" s="6">
        <v>11944</v>
      </c>
      <c r="U3010" s="6">
        <v>418560</v>
      </c>
      <c r="V3010" s="6">
        <v>417599</v>
      </c>
      <c r="W3010" s="6">
        <v>1589989</v>
      </c>
      <c r="X3010" s="6">
        <v>1635880</v>
      </c>
      <c r="Y3010" s="6">
        <v>777366</v>
      </c>
      <c r="Z3010" s="6">
        <v>821996</v>
      </c>
      <c r="AA3010" s="6">
        <v>607719</v>
      </c>
      <c r="AB3010" s="6">
        <v>638934</v>
      </c>
      <c r="AC3010" s="6">
        <v>14686696</v>
      </c>
      <c r="AD3010" s="6">
        <v>14593318</v>
      </c>
      <c r="AF3010">
        <f>Q3010/W3010</f>
        <v>-3.8843036021003921E-3</v>
      </c>
      <c r="AG3010">
        <f>R3010/X3010</f>
        <v>-6.5182653984399833E-2</v>
      </c>
      <c r="AH3010">
        <f>U3010/W3010</f>
        <v>0.26324710422524938</v>
      </c>
      <c r="AI3010">
        <f>V3010/X3010</f>
        <v>0.25527483678509427</v>
      </c>
      <c r="AJ3010">
        <f>Y3010/AA3010</f>
        <v>1.279153687806371</v>
      </c>
      <c r="AK3010">
        <f>Z3010/AB3010</f>
        <v>1.2865115958768825</v>
      </c>
      <c r="AL3010">
        <f>O3010/K3010</f>
        <v>4.8448914889175972E-2</v>
      </c>
      <c r="AM3010">
        <f>P3010/L3010</f>
        <v>5.6791363538842621E-2</v>
      </c>
      <c r="AN3010">
        <f>K3010/W3010</f>
        <v>1.114869348152723</v>
      </c>
      <c r="AO3010">
        <f>L3010/X3010</f>
        <v>1.1282954739956477</v>
      </c>
      <c r="AP3010">
        <f>IF(OR(Q3010&lt;0, Q3010="NA"), 0, 1)</f>
        <v>0</v>
      </c>
      <c r="AQ3010">
        <f>IF(OR(S3010&lt;0, S3010="NA"), 0, 1)</f>
        <v>1</v>
      </c>
      <c r="AR3010">
        <f>IFERROR(IF((AF3010-AG3010)&gt;0,1,0),0)</f>
        <v>1</v>
      </c>
      <c r="AS3010">
        <f>IFERROR(IF((S3010-Q3010)&gt;0,1,0),0)</f>
        <v>1</v>
      </c>
      <c r="AT3010">
        <f>IFERROR(IF((AH3010-AI3010)&lt;0,1,0),0)</f>
        <v>0</v>
      </c>
      <c r="AU3010">
        <f>IFERROR(IF((AJ3010-AK3010)&gt;0,1,0),0)</f>
        <v>0</v>
      </c>
      <c r="AV3010">
        <f>IFERROR(IF((AL3010-AM3010)&gt;0,1,0),0)</f>
        <v>0</v>
      </c>
      <c r="AW3010">
        <f>IFERROR(IF((AN3010-AO3010)&gt;0,1,0),0)</f>
        <v>0</v>
      </c>
      <c r="AX3010">
        <f>IFERROR(IF((AC3010-AD3010)&lt;0,1,0),0)</f>
        <v>0</v>
      </c>
      <c r="AY3010">
        <f>SUM(AP3010:AX3010)</f>
        <v>3</v>
      </c>
    </row>
    <row r="3011" spans="1:51" x14ac:dyDescent="0.45">
      <c r="A3011" s="1" t="s">
        <v>3024</v>
      </c>
      <c r="B3011" s="2">
        <v>110373867</v>
      </c>
      <c r="C3011" s="3" t="s">
        <v>5336</v>
      </c>
      <c r="D3011" s="7">
        <v>1.44</v>
      </c>
      <c r="E3011" s="5">
        <v>31.698</v>
      </c>
      <c r="F3011" s="3" t="s">
        <v>4559</v>
      </c>
      <c r="G3011" s="3" t="s">
        <v>4560</v>
      </c>
      <c r="H3011" s="3" t="s">
        <v>4561</v>
      </c>
      <c r="I3011" s="3" t="s">
        <v>4562</v>
      </c>
      <c r="J3011" s="3" t="s">
        <v>5135</v>
      </c>
      <c r="K3011" s="6">
        <v>16746</v>
      </c>
      <c r="L3011" s="6">
        <v>20434</v>
      </c>
      <c r="M3011" s="6">
        <v>6230</v>
      </c>
      <c r="N3011" s="6">
        <v>9363.5</v>
      </c>
      <c r="O3011" s="6">
        <v>5138</v>
      </c>
      <c r="P3011" s="6">
        <v>8272</v>
      </c>
      <c r="Q3011" s="6">
        <v>5193</v>
      </c>
      <c r="R3011" s="6">
        <v>8347</v>
      </c>
      <c r="S3011" s="6">
        <v>7072</v>
      </c>
      <c r="T3011" s="6">
        <v>9854</v>
      </c>
      <c r="U3011" s="6" t="s">
        <v>4474</v>
      </c>
      <c r="V3011" s="6" t="s">
        <v>4474</v>
      </c>
      <c r="W3011" s="6">
        <v>68496</v>
      </c>
      <c r="X3011" s="6">
        <v>68496</v>
      </c>
      <c r="Y3011" s="6">
        <v>41572</v>
      </c>
      <c r="Z3011" s="6">
        <v>41572</v>
      </c>
      <c r="AA3011" s="6">
        <v>4680</v>
      </c>
      <c r="AB3011" s="6">
        <v>4680</v>
      </c>
      <c r="AC3011" s="6">
        <v>20000000</v>
      </c>
      <c r="AD3011" s="6">
        <v>20000000</v>
      </c>
      <c r="AF3011">
        <f>Q3011/W3011</f>
        <v>7.5814646110721792E-2</v>
      </c>
      <c r="AG3011">
        <f>R3011/X3011</f>
        <v>0.121861130576968</v>
      </c>
      <c r="AH3011" t="e">
        <f>U3011/W3011</f>
        <v>#VALUE!</v>
      </c>
      <c r="AI3011" t="e">
        <f>V3011/X3011</f>
        <v>#VALUE!</v>
      </c>
      <c r="AJ3011">
        <f>Y3011/AA3011</f>
        <v>8.8829059829059833</v>
      </c>
      <c r="AK3011">
        <f>Z3011/AB3011</f>
        <v>8.8829059829059833</v>
      </c>
      <c r="AL3011">
        <f>O3011/K3011</f>
        <v>0.30681953899438674</v>
      </c>
      <c r="AM3011">
        <f>P3011/L3011</f>
        <v>0.40481550357247725</v>
      </c>
      <c r="AN3011">
        <f>K3011/W3011</f>
        <v>0.24448142957252977</v>
      </c>
      <c r="AO3011">
        <f>L3011/X3011</f>
        <v>0.29832398972202756</v>
      </c>
      <c r="AP3011">
        <f>IF(OR(Q3011&lt;0, Q3011="NA"), 0, 1)</f>
        <v>1</v>
      </c>
      <c r="AQ3011">
        <f>IF(OR(S3011&lt;0, S3011="NA"), 0, 1)</f>
        <v>1</v>
      </c>
      <c r="AR3011">
        <f>IFERROR(IF((AF3011-AG3011)&gt;0,1,0),0)</f>
        <v>0</v>
      </c>
      <c r="AS3011">
        <f>IFERROR(IF((S3011-Q3011)&gt;0,1,0),0)</f>
        <v>1</v>
      </c>
      <c r="AT3011">
        <f>IFERROR(IF((AH3011-AI3011)&lt;0,1,0),0)</f>
        <v>0</v>
      </c>
      <c r="AU3011">
        <f>IFERROR(IF((AJ3011-AK3011)&gt;0,1,0),0)</f>
        <v>0</v>
      </c>
      <c r="AV3011">
        <f>IFERROR(IF((AL3011-AM3011)&gt;0,1,0),0)</f>
        <v>0</v>
      </c>
      <c r="AW3011">
        <f>IFERROR(IF((AN3011-AO3011)&gt;0,1,0),0)</f>
        <v>0</v>
      </c>
      <c r="AX3011">
        <f>IFERROR(IF((AC3011-AD3011)&lt;0,1,0),0)</f>
        <v>0</v>
      </c>
      <c r="AY3011">
        <f>SUM(AP3011:AX3011)</f>
        <v>3</v>
      </c>
    </row>
    <row r="3012" spans="1:51" x14ac:dyDescent="0.45">
      <c r="A3012" s="1" t="s">
        <v>3025</v>
      </c>
      <c r="B3012" s="2">
        <v>1023406</v>
      </c>
      <c r="C3012" s="3" t="s">
        <v>5337</v>
      </c>
      <c r="D3012" s="5">
        <v>35.36</v>
      </c>
      <c r="E3012" s="5">
        <v>1103.1462166399999</v>
      </c>
      <c r="F3012" s="3" t="s">
        <v>4480</v>
      </c>
      <c r="G3012" s="3" t="s">
        <v>4481</v>
      </c>
      <c r="H3012" s="3" t="s">
        <v>4481</v>
      </c>
      <c r="I3012" s="3" t="s">
        <v>4482</v>
      </c>
      <c r="J3012" s="3" t="s">
        <v>4484</v>
      </c>
      <c r="K3012" s="6">
        <v>354666</v>
      </c>
      <c r="L3012" s="6">
        <v>357961</v>
      </c>
      <c r="M3012" s="6" t="s">
        <v>4474</v>
      </c>
      <c r="N3012" s="6" t="s">
        <v>4474</v>
      </c>
      <c r="O3012" s="6" t="s">
        <v>4474</v>
      </c>
      <c r="P3012" s="6">
        <v>362039</v>
      </c>
      <c r="Q3012" s="6">
        <v>76492</v>
      </c>
      <c r="R3012" s="6">
        <v>75647</v>
      </c>
      <c r="S3012" s="6" t="s">
        <v>4474</v>
      </c>
      <c r="T3012" s="6">
        <v>93800</v>
      </c>
      <c r="U3012" s="6" t="s">
        <v>4474</v>
      </c>
      <c r="V3012" s="6" t="s">
        <v>4474</v>
      </c>
      <c r="W3012" s="6">
        <v>9678702</v>
      </c>
      <c r="X3012" s="6">
        <v>9965986</v>
      </c>
      <c r="Y3012" s="6" t="s">
        <v>4474</v>
      </c>
      <c r="Z3012" s="6" t="s">
        <v>4474</v>
      </c>
      <c r="AA3012" s="6" t="s">
        <v>4474</v>
      </c>
      <c r="AB3012" s="6" t="s">
        <v>4474</v>
      </c>
      <c r="AC3012" s="6">
        <v>31197574</v>
      </c>
      <c r="AD3012" s="6">
        <v>31167410</v>
      </c>
      <c r="AF3012">
        <f>Q3012/W3012</f>
        <v>7.9031258530327716E-3</v>
      </c>
      <c r="AG3012">
        <f>R3012/X3012</f>
        <v>7.590518389249192E-3</v>
      </c>
      <c r="AH3012" t="e">
        <f>U3012/W3012</f>
        <v>#VALUE!</v>
      </c>
      <c r="AI3012" t="e">
        <f>V3012/X3012</f>
        <v>#VALUE!</v>
      </c>
      <c r="AJ3012" t="e">
        <f>Y3012/AA3012</f>
        <v>#VALUE!</v>
      </c>
      <c r="AK3012" t="e">
        <f>Z3012/AB3012</f>
        <v>#VALUE!</v>
      </c>
      <c r="AL3012" t="e">
        <f>O3012/K3012</f>
        <v>#VALUE!</v>
      </c>
      <c r="AM3012">
        <f>P3012/L3012</f>
        <v>1.0113923025134024</v>
      </c>
      <c r="AN3012">
        <f>K3012/W3012</f>
        <v>3.6643963209116261E-2</v>
      </c>
      <c r="AO3012">
        <f>L3012/X3012</f>
        <v>3.5918272411781436E-2</v>
      </c>
      <c r="AP3012">
        <f>IF(OR(Q3012&lt;0, Q3012="NA"), 0, 1)</f>
        <v>1</v>
      </c>
      <c r="AQ3012">
        <f>IF(OR(S3012&lt;0, S3012="NA"), 0, 1)</f>
        <v>0</v>
      </c>
      <c r="AR3012">
        <f>IFERROR(IF((AF3012-AG3012)&gt;0,1,0),0)</f>
        <v>1</v>
      </c>
      <c r="AS3012">
        <f>IFERROR(IF((S3012-Q3012)&gt;0,1,0),0)</f>
        <v>0</v>
      </c>
      <c r="AT3012">
        <f>IFERROR(IF((AH3012-AI3012)&lt;0,1,0),0)</f>
        <v>0</v>
      </c>
      <c r="AU3012">
        <f>IFERROR(IF((AJ3012-AK3012)&gt;0,1,0),0)</f>
        <v>0</v>
      </c>
      <c r="AV3012">
        <f>IFERROR(IF((AL3012-AM3012)&gt;0,1,0),0)</f>
        <v>0</v>
      </c>
      <c r="AW3012">
        <f>IFERROR(IF((AN3012-AO3012)&gt;0,1,0),0)</f>
        <v>1</v>
      </c>
      <c r="AX3012">
        <f>IFERROR(IF((AC3012-AD3012)&lt;0,1,0),0)</f>
        <v>0</v>
      </c>
      <c r="AY3012">
        <f>SUM(AP3012:AX3012)</f>
        <v>3</v>
      </c>
    </row>
    <row r="3013" spans="1:51" x14ac:dyDescent="0.45">
      <c r="A3013" s="1" t="s">
        <v>3029</v>
      </c>
      <c r="B3013" s="2">
        <v>100631</v>
      </c>
      <c r="C3013" s="3" t="s">
        <v>5336</v>
      </c>
      <c r="D3013" s="5">
        <v>35.92</v>
      </c>
      <c r="E3013" s="5">
        <v>696.34659271999999</v>
      </c>
      <c r="F3013" s="3" t="s">
        <v>4480</v>
      </c>
      <c r="G3013" s="3" t="s">
        <v>4481</v>
      </c>
      <c r="H3013" s="3" t="s">
        <v>4481</v>
      </c>
      <c r="I3013" s="3" t="s">
        <v>4482</v>
      </c>
      <c r="J3013" s="3" t="s">
        <v>4484</v>
      </c>
      <c r="K3013" s="6">
        <v>163378</v>
      </c>
      <c r="L3013" s="6">
        <v>131503</v>
      </c>
      <c r="M3013" s="6" t="s">
        <v>4474</v>
      </c>
      <c r="N3013" s="6" t="s">
        <v>4474</v>
      </c>
      <c r="O3013" s="6">
        <v>98617</v>
      </c>
      <c r="P3013" s="6">
        <v>101257</v>
      </c>
      <c r="Q3013" s="6">
        <v>16009</v>
      </c>
      <c r="R3013" s="6">
        <v>32938</v>
      </c>
      <c r="S3013" s="6">
        <v>40295</v>
      </c>
      <c r="T3013" s="6">
        <v>41148</v>
      </c>
      <c r="U3013" s="6">
        <v>68510</v>
      </c>
      <c r="V3013" s="6">
        <v>32128</v>
      </c>
      <c r="W3013" s="6">
        <v>5470589</v>
      </c>
      <c r="X3013" s="6">
        <v>3198782</v>
      </c>
      <c r="Y3013" s="6" t="s">
        <v>4474</v>
      </c>
      <c r="Z3013" s="6" t="s">
        <v>4474</v>
      </c>
      <c r="AA3013" s="6" t="s">
        <v>4474</v>
      </c>
      <c r="AB3013" s="6" t="s">
        <v>4474</v>
      </c>
      <c r="AC3013" s="6">
        <v>19373354</v>
      </c>
      <c r="AD3013" s="6">
        <v>10720225</v>
      </c>
      <c r="AF3013">
        <f>Q3013/W3013</f>
        <v>2.9263759350227187E-3</v>
      </c>
      <c r="AG3013">
        <f>R3013/X3013</f>
        <v>1.0297044312491442E-2</v>
      </c>
      <c r="AH3013">
        <f>U3013/W3013</f>
        <v>1.2523331582760101E-2</v>
      </c>
      <c r="AI3013">
        <f>V3013/X3013</f>
        <v>1.004382293010277E-2</v>
      </c>
      <c r="AJ3013" t="e">
        <f>Y3013/AA3013</f>
        <v>#VALUE!</v>
      </c>
      <c r="AK3013" t="e">
        <f>Z3013/AB3013</f>
        <v>#VALUE!</v>
      </c>
      <c r="AL3013">
        <f>O3013/K3013</f>
        <v>0.60361248148465518</v>
      </c>
      <c r="AM3013">
        <f>P3013/L3013</f>
        <v>0.76999764263933146</v>
      </c>
      <c r="AN3013">
        <f>K3013/W3013</f>
        <v>2.9864791524276454E-2</v>
      </c>
      <c r="AO3013">
        <f>L3013/X3013</f>
        <v>4.1110335121305547E-2</v>
      </c>
      <c r="AP3013">
        <f>IF(OR(Q3013&lt;0, Q3013="NA"), 0, 1)</f>
        <v>1</v>
      </c>
      <c r="AQ3013">
        <f>IF(OR(S3013&lt;0, S3013="NA"), 0, 1)</f>
        <v>1</v>
      </c>
      <c r="AR3013">
        <f>IFERROR(IF((AF3013-AG3013)&gt;0,1,0),0)</f>
        <v>0</v>
      </c>
      <c r="AS3013">
        <f>IFERROR(IF((S3013-Q3013)&gt;0,1,0),0)</f>
        <v>1</v>
      </c>
      <c r="AT3013">
        <f>IFERROR(IF((AH3013-AI3013)&lt;0,1,0),0)</f>
        <v>0</v>
      </c>
      <c r="AU3013">
        <f>IFERROR(IF((AJ3013-AK3013)&gt;0,1,0),0)</f>
        <v>0</v>
      </c>
      <c r="AV3013">
        <f>IFERROR(IF((AL3013-AM3013)&gt;0,1,0),0)</f>
        <v>0</v>
      </c>
      <c r="AW3013">
        <f>IFERROR(IF((AN3013-AO3013)&gt;0,1,0),0)</f>
        <v>0</v>
      </c>
      <c r="AX3013">
        <f>IFERROR(IF((AC3013-AD3013)&lt;0,1,0),0)</f>
        <v>0</v>
      </c>
      <c r="AY3013">
        <f>SUM(AP3013:AX3013)</f>
        <v>3</v>
      </c>
    </row>
    <row r="3014" spans="1:51" x14ac:dyDescent="0.45">
      <c r="A3014" s="1" t="s">
        <v>3030</v>
      </c>
      <c r="B3014" s="2">
        <v>4322169</v>
      </c>
      <c r="C3014" s="3" t="s">
        <v>5335</v>
      </c>
      <c r="D3014" s="5">
        <v>18.38</v>
      </c>
      <c r="E3014" s="5">
        <v>702.37675706000005</v>
      </c>
      <c r="F3014" s="3" t="s">
        <v>4470</v>
      </c>
      <c r="G3014" s="3" t="s">
        <v>4512</v>
      </c>
      <c r="H3014" s="3" t="s">
        <v>4513</v>
      </c>
      <c r="I3014" s="3" t="s">
        <v>4514</v>
      </c>
      <c r="J3014" s="3" t="s">
        <v>4515</v>
      </c>
      <c r="K3014" s="6">
        <v>784249</v>
      </c>
      <c r="L3014" s="6">
        <v>771649</v>
      </c>
      <c r="M3014" s="6">
        <v>31961</v>
      </c>
      <c r="N3014" s="6">
        <v>26011</v>
      </c>
      <c r="O3014" s="6">
        <v>-33668</v>
      </c>
      <c r="P3014" s="6">
        <v>-37114</v>
      </c>
      <c r="Q3014" s="6">
        <v>-119025</v>
      </c>
      <c r="R3014" s="6">
        <v>-120494</v>
      </c>
      <c r="S3014" s="6">
        <v>-4634</v>
      </c>
      <c r="T3014" s="6">
        <v>-15828</v>
      </c>
      <c r="U3014" s="6">
        <v>112215</v>
      </c>
      <c r="V3014" s="6">
        <v>113315</v>
      </c>
      <c r="W3014" s="6">
        <v>867872</v>
      </c>
      <c r="X3014" s="6">
        <v>881998</v>
      </c>
      <c r="Y3014" s="6">
        <v>386214</v>
      </c>
      <c r="Z3014" s="6">
        <v>386065</v>
      </c>
      <c r="AA3014" s="6">
        <v>161898</v>
      </c>
      <c r="AB3014" s="6">
        <v>155967</v>
      </c>
      <c r="AC3014" s="6">
        <v>38209000</v>
      </c>
      <c r="AD3014" s="6">
        <v>38039000</v>
      </c>
      <c r="AF3014">
        <f>Q3014/W3014</f>
        <v>-0.13714580030234874</v>
      </c>
      <c r="AG3014">
        <f>R3014/X3014</f>
        <v>-0.13661482225583277</v>
      </c>
      <c r="AH3014">
        <f>U3014/W3014</f>
        <v>0.12929902105379595</v>
      </c>
      <c r="AI3014">
        <f>V3014/X3014</f>
        <v>0.12847534801666216</v>
      </c>
      <c r="AJ3014">
        <f>Y3014/AA3014</f>
        <v>2.385539043101212</v>
      </c>
      <c r="AK3014">
        <f>Z3014/AB3014</f>
        <v>2.4752992620233769</v>
      </c>
      <c r="AL3014">
        <f>O3014/K3014</f>
        <v>-4.2930242818288576E-2</v>
      </c>
      <c r="AM3014">
        <f>P3014/L3014</f>
        <v>-4.8096997469056525E-2</v>
      </c>
      <c r="AN3014">
        <f>K3014/W3014</f>
        <v>0.90364592935363741</v>
      </c>
      <c r="AO3014">
        <f>L3014/X3014</f>
        <v>0.87488747140016188</v>
      </c>
      <c r="AP3014">
        <f>IF(OR(Q3014&lt;0, Q3014="NA"), 0, 1)</f>
        <v>0</v>
      </c>
      <c r="AQ3014">
        <f>IF(OR(S3014&lt;0, S3014="NA"), 0, 1)</f>
        <v>0</v>
      </c>
      <c r="AR3014">
        <f>IFERROR(IF((AF3014-AG3014)&gt;0,1,0),0)</f>
        <v>0</v>
      </c>
      <c r="AS3014">
        <f>IFERROR(IF((S3014-Q3014)&gt;0,1,0),0)</f>
        <v>1</v>
      </c>
      <c r="AT3014">
        <f>IFERROR(IF((AH3014-AI3014)&lt;0,1,0),0)</f>
        <v>0</v>
      </c>
      <c r="AU3014">
        <f>IFERROR(IF((AJ3014-AK3014)&gt;0,1,0),0)</f>
        <v>0</v>
      </c>
      <c r="AV3014">
        <f>IFERROR(IF((AL3014-AM3014)&gt;0,1,0),0)</f>
        <v>1</v>
      </c>
      <c r="AW3014">
        <f>IFERROR(IF((AN3014-AO3014)&gt;0,1,0),0)</f>
        <v>1</v>
      </c>
      <c r="AX3014">
        <f>IFERROR(IF((AC3014-AD3014)&lt;0,1,0),0)</f>
        <v>0</v>
      </c>
      <c r="AY3014">
        <f>SUM(AP3014:AX3014)</f>
        <v>3</v>
      </c>
    </row>
    <row r="3015" spans="1:51" x14ac:dyDescent="0.45">
      <c r="A3015" s="1" t="s">
        <v>3038</v>
      </c>
      <c r="B3015" s="2">
        <v>9176842</v>
      </c>
      <c r="C3015" s="3" t="s">
        <v>5335</v>
      </c>
      <c r="D3015" s="5">
        <v>10.77</v>
      </c>
      <c r="E3015" s="5">
        <v>536.02978202999998</v>
      </c>
      <c r="F3015" s="3" t="s">
        <v>4500</v>
      </c>
      <c r="G3015" s="3" t="s">
        <v>4574</v>
      </c>
      <c r="H3015" s="3" t="s">
        <v>4580</v>
      </c>
      <c r="I3015" s="3" t="s">
        <v>4581</v>
      </c>
      <c r="J3015" s="3" t="s">
        <v>4714</v>
      </c>
      <c r="K3015" s="6">
        <v>105453</v>
      </c>
      <c r="L3015" s="6">
        <v>99587</v>
      </c>
      <c r="M3015" s="6">
        <v>-54576</v>
      </c>
      <c r="N3015" s="6">
        <v>-58171</v>
      </c>
      <c r="O3015" s="6">
        <v>-65277</v>
      </c>
      <c r="P3015" s="6">
        <v>-73511</v>
      </c>
      <c r="Q3015" s="6">
        <v>-112303</v>
      </c>
      <c r="R3015" s="6">
        <v>-121815</v>
      </c>
      <c r="S3015" s="6">
        <v>-55320</v>
      </c>
      <c r="T3015" s="6">
        <v>-78778</v>
      </c>
      <c r="U3015" s="6" t="s">
        <v>4474</v>
      </c>
      <c r="V3015" s="6">
        <v>43973</v>
      </c>
      <c r="W3015" s="6">
        <v>255226</v>
      </c>
      <c r="X3015" s="6">
        <v>309875</v>
      </c>
      <c r="Y3015" s="6">
        <v>200161</v>
      </c>
      <c r="Z3015" s="6">
        <v>251996</v>
      </c>
      <c r="AA3015" s="6">
        <v>64134</v>
      </c>
      <c r="AB3015" s="6">
        <v>74071</v>
      </c>
      <c r="AC3015" s="6">
        <v>49542659</v>
      </c>
      <c r="AD3015" s="6">
        <v>47167305</v>
      </c>
      <c r="AF3015">
        <f>Q3015/W3015</f>
        <v>-0.44001394842218267</v>
      </c>
      <c r="AG3015">
        <f>R3015/X3015</f>
        <v>-0.39311012505042353</v>
      </c>
      <c r="AH3015" t="e">
        <f>U3015/W3015</f>
        <v>#VALUE!</v>
      </c>
      <c r="AI3015">
        <f>V3015/X3015</f>
        <v>0.14190560709963695</v>
      </c>
      <c r="AJ3015">
        <f>Y3015/AA3015</f>
        <v>3.1209810708828392</v>
      </c>
      <c r="AK3015">
        <f>Z3015/AB3015</f>
        <v>3.4020871866182447</v>
      </c>
      <c r="AL3015">
        <f>O3015/K3015</f>
        <v>-0.61901510625586753</v>
      </c>
      <c r="AM3015">
        <f>P3015/L3015</f>
        <v>-0.73815859499733905</v>
      </c>
      <c r="AN3015">
        <f>K3015/W3015</f>
        <v>0.41317499000885488</v>
      </c>
      <c r="AO3015">
        <f>L3015/X3015</f>
        <v>0.32137797498991527</v>
      </c>
      <c r="AP3015">
        <f>IF(OR(Q3015&lt;0, Q3015="NA"), 0, 1)</f>
        <v>0</v>
      </c>
      <c r="AQ3015">
        <f>IF(OR(S3015&lt;0, S3015="NA"), 0, 1)</f>
        <v>0</v>
      </c>
      <c r="AR3015">
        <f>IFERROR(IF((AF3015-AG3015)&gt;0,1,0),0)</f>
        <v>0</v>
      </c>
      <c r="AS3015">
        <f>IFERROR(IF((S3015-Q3015)&gt;0,1,0),0)</f>
        <v>1</v>
      </c>
      <c r="AT3015">
        <f>IFERROR(IF((AH3015-AI3015)&lt;0,1,0),0)</f>
        <v>0</v>
      </c>
      <c r="AU3015">
        <f>IFERROR(IF((AJ3015-AK3015)&gt;0,1,0),0)</f>
        <v>0</v>
      </c>
      <c r="AV3015">
        <f>IFERROR(IF((AL3015-AM3015)&gt;0,1,0),0)</f>
        <v>1</v>
      </c>
      <c r="AW3015">
        <f>IFERROR(IF((AN3015-AO3015)&gt;0,1,0),0)</f>
        <v>1</v>
      </c>
      <c r="AX3015">
        <f>IFERROR(IF((AC3015-AD3015)&lt;0,1,0),0)</f>
        <v>0</v>
      </c>
      <c r="AY3015">
        <f>SUM(AP3015:AX3015)</f>
        <v>3</v>
      </c>
    </row>
    <row r="3016" spans="1:51" x14ac:dyDescent="0.45">
      <c r="A3016" s="1" t="s">
        <v>3046</v>
      </c>
      <c r="B3016" s="2">
        <v>4261442</v>
      </c>
      <c r="C3016" s="3" t="s">
        <v>5335</v>
      </c>
      <c r="D3016" s="7">
        <v>5.0599999999999996</v>
      </c>
      <c r="E3016" s="5">
        <v>1825.6479999999999</v>
      </c>
      <c r="F3016" s="3" t="s">
        <v>4480</v>
      </c>
      <c r="G3016" s="3" t="s">
        <v>4491</v>
      </c>
      <c r="H3016" s="3" t="s">
        <v>4492</v>
      </c>
      <c r="I3016" s="3" t="s">
        <v>4493</v>
      </c>
      <c r="J3016" s="3" t="s">
        <v>4494</v>
      </c>
      <c r="K3016" s="6">
        <v>356735.38500000001</v>
      </c>
      <c r="L3016" s="6">
        <v>331761.587</v>
      </c>
      <c r="M3016" s="6" t="s">
        <v>4474</v>
      </c>
      <c r="N3016" s="6" t="s">
        <v>4474</v>
      </c>
      <c r="O3016" s="6">
        <v>262638.03999999998</v>
      </c>
      <c r="P3016" s="6">
        <v>243865.38099999999</v>
      </c>
      <c r="Q3016" s="6">
        <v>185452.79999999999</v>
      </c>
      <c r="R3016" s="6">
        <v>210279.23</v>
      </c>
      <c r="S3016" s="6">
        <v>-285270.00599999999</v>
      </c>
      <c r="T3016" s="6">
        <v>-204532.005</v>
      </c>
      <c r="U3016" s="6">
        <v>522298.22</v>
      </c>
      <c r="V3016" s="6">
        <v>522298.22</v>
      </c>
      <c r="W3016" s="6">
        <v>2229123.892</v>
      </c>
      <c r="X3016" s="6">
        <v>2229123.892</v>
      </c>
      <c r="Y3016" s="6">
        <v>233469.91099999999</v>
      </c>
      <c r="Z3016" s="6">
        <v>233469.91099999999</v>
      </c>
      <c r="AA3016" s="6">
        <v>101183</v>
      </c>
      <c r="AB3016" s="6">
        <v>101183</v>
      </c>
      <c r="AC3016" s="6">
        <v>337257565</v>
      </c>
      <c r="AD3016" s="6">
        <v>337257565</v>
      </c>
      <c r="AF3016">
        <f>Q3016/W3016</f>
        <v>8.3195375844995867E-2</v>
      </c>
      <c r="AG3016">
        <f>R3016/X3016</f>
        <v>9.4332679648117118E-2</v>
      </c>
      <c r="AH3016">
        <f>U3016/W3016</f>
        <v>0.23430650125569602</v>
      </c>
      <c r="AI3016">
        <f>V3016/X3016</f>
        <v>0.23430650125569602</v>
      </c>
      <c r="AJ3016">
        <f>Y3016/AA3016</f>
        <v>2.3074025379757468</v>
      </c>
      <c r="AK3016">
        <f>Z3016/AB3016</f>
        <v>2.3074025379757468</v>
      </c>
      <c r="AL3016">
        <f>O3016/K3016</f>
        <v>0.7362264889982808</v>
      </c>
      <c r="AM3016">
        <f>P3016/L3016</f>
        <v>0.73506213665417508</v>
      </c>
      <c r="AN3016">
        <f>K3016/W3016</f>
        <v>0.16003389774802163</v>
      </c>
      <c r="AO3016">
        <f>L3016/X3016</f>
        <v>0.14883048366698856</v>
      </c>
      <c r="AP3016">
        <f>IF(OR(Q3016&lt;0, Q3016="NA"), 0, 1)</f>
        <v>1</v>
      </c>
      <c r="AQ3016">
        <f>IF(OR(S3016&lt;0, S3016="NA"), 0, 1)</f>
        <v>0</v>
      </c>
      <c r="AR3016">
        <f>IFERROR(IF((AF3016-AG3016)&gt;0,1,0),0)</f>
        <v>0</v>
      </c>
      <c r="AS3016">
        <f>IFERROR(IF((S3016-Q3016)&gt;0,1,0),0)</f>
        <v>0</v>
      </c>
      <c r="AT3016">
        <f>IFERROR(IF((AH3016-AI3016)&lt;0,1,0),0)</f>
        <v>0</v>
      </c>
      <c r="AU3016">
        <f>IFERROR(IF((AJ3016-AK3016)&gt;0,1,0),0)</f>
        <v>0</v>
      </c>
      <c r="AV3016">
        <f>IFERROR(IF((AL3016-AM3016)&gt;0,1,0),0)</f>
        <v>1</v>
      </c>
      <c r="AW3016">
        <f>IFERROR(IF((AN3016-AO3016)&gt;0,1,0),0)</f>
        <v>1</v>
      </c>
      <c r="AX3016">
        <f>IFERROR(IF((AC3016-AD3016)&lt;0,1,0),0)</f>
        <v>0</v>
      </c>
      <c r="AY3016">
        <f>SUM(AP3016:AX3016)</f>
        <v>3</v>
      </c>
    </row>
    <row r="3017" spans="1:51" x14ac:dyDescent="0.45">
      <c r="A3017" s="1" t="s">
        <v>3048</v>
      </c>
      <c r="B3017" s="2">
        <v>4001586</v>
      </c>
      <c r="C3017" s="3" t="s">
        <v>5335</v>
      </c>
      <c r="D3017" s="5">
        <v>109.84</v>
      </c>
      <c r="E3017" s="5">
        <v>57589.172851360003</v>
      </c>
      <c r="F3017" s="3" t="s">
        <v>4485</v>
      </c>
      <c r="G3017" s="3" t="s">
        <v>4486</v>
      </c>
      <c r="H3017" s="3" t="s">
        <v>4598</v>
      </c>
      <c r="I3017" s="3" t="s">
        <v>4661</v>
      </c>
      <c r="J3017" s="3" t="s">
        <v>5033</v>
      </c>
      <c r="K3017" s="6">
        <v>34832900</v>
      </c>
      <c r="L3017" s="6">
        <v>35289400</v>
      </c>
      <c r="M3017" s="6">
        <v>5908100</v>
      </c>
      <c r="N3017" s="6">
        <v>6295100</v>
      </c>
      <c r="O3017" s="6">
        <v>5502300</v>
      </c>
      <c r="P3017" s="6">
        <v>5871900</v>
      </c>
      <c r="Q3017" s="6">
        <v>4707300</v>
      </c>
      <c r="R3017" s="6">
        <v>4963700</v>
      </c>
      <c r="S3017" s="6">
        <v>4381900</v>
      </c>
      <c r="T3017" s="6">
        <v>4438700</v>
      </c>
      <c r="U3017" s="6" t="s">
        <v>4474</v>
      </c>
      <c r="V3017" s="6" t="s">
        <v>4474</v>
      </c>
      <c r="W3017" s="6">
        <v>43281800</v>
      </c>
      <c r="X3017" s="6">
        <v>41176600</v>
      </c>
      <c r="Y3017" s="6">
        <v>34686100</v>
      </c>
      <c r="Z3017" s="6">
        <v>32823900</v>
      </c>
      <c r="AA3017" s="6">
        <v>6492900</v>
      </c>
      <c r="AB3017" s="6">
        <v>6440560</v>
      </c>
      <c r="AC3017" s="6">
        <v>524260000</v>
      </c>
      <c r="AD3017" s="6">
        <v>524260000</v>
      </c>
      <c r="AF3017">
        <f>Q3017/W3017</f>
        <v>0.10875933995351394</v>
      </c>
      <c r="AG3017">
        <f>R3017/X3017</f>
        <v>0.12054662113919071</v>
      </c>
      <c r="AH3017" t="e">
        <f>U3017/W3017</f>
        <v>#VALUE!</v>
      </c>
      <c r="AI3017" t="e">
        <f>V3017/X3017</f>
        <v>#VALUE!</v>
      </c>
      <c r="AJ3017">
        <f>Y3017/AA3017</f>
        <v>5.3421583575905993</v>
      </c>
      <c r="AK3017">
        <f>Z3017/AB3017</f>
        <v>5.0964357136646505</v>
      </c>
      <c r="AL3017">
        <f>O3017/K3017</f>
        <v>0.15796273063684046</v>
      </c>
      <c r="AM3017">
        <f>P3017/L3017</f>
        <v>0.16639274116306879</v>
      </c>
      <c r="AN3017">
        <f>K3017/W3017</f>
        <v>0.80479323872851871</v>
      </c>
      <c r="AO3017">
        <f>L3017/X3017</f>
        <v>0.85702559220528163</v>
      </c>
      <c r="AP3017">
        <f>IF(OR(Q3017&lt;0, Q3017="NA"), 0, 1)</f>
        <v>1</v>
      </c>
      <c r="AQ3017">
        <f>IF(OR(S3017&lt;0, S3017="NA"), 0, 1)</f>
        <v>1</v>
      </c>
      <c r="AR3017">
        <f>IFERROR(IF((AF3017-AG3017)&gt;0,1,0),0)</f>
        <v>0</v>
      </c>
      <c r="AS3017">
        <f>IFERROR(IF((S3017-Q3017)&gt;0,1,0),0)</f>
        <v>0</v>
      </c>
      <c r="AT3017">
        <f>IFERROR(IF((AH3017-AI3017)&lt;0,1,0),0)</f>
        <v>0</v>
      </c>
      <c r="AU3017">
        <f>IFERROR(IF((AJ3017-AK3017)&gt;0,1,0),0)</f>
        <v>1</v>
      </c>
      <c r="AV3017">
        <f>IFERROR(IF((AL3017-AM3017)&gt;0,1,0),0)</f>
        <v>0</v>
      </c>
      <c r="AW3017">
        <f>IFERROR(IF((AN3017-AO3017)&gt;0,1,0),0)</f>
        <v>0</v>
      </c>
      <c r="AX3017">
        <f>IFERROR(IF((AC3017-AD3017)&lt;0,1,0),0)</f>
        <v>0</v>
      </c>
      <c r="AY3017">
        <f>SUM(AP3017:AX3017)</f>
        <v>3</v>
      </c>
    </row>
    <row r="3018" spans="1:51" x14ac:dyDescent="0.45">
      <c r="A3018" s="1" t="s">
        <v>3061</v>
      </c>
      <c r="B3018" s="2">
        <v>6629942</v>
      </c>
      <c r="C3018" s="3" t="s">
        <v>5335</v>
      </c>
      <c r="D3018" s="7">
        <v>17.760000000000002</v>
      </c>
      <c r="E3018" s="5">
        <v>3185.5372296</v>
      </c>
      <c r="F3018" s="3" t="s">
        <v>4583</v>
      </c>
      <c r="G3018" s="3" t="s">
        <v>4583</v>
      </c>
      <c r="H3018" s="3" t="s">
        <v>4682</v>
      </c>
      <c r="I3018" s="3" t="s">
        <v>4683</v>
      </c>
      <c r="J3018" s="3" t="s">
        <v>4684</v>
      </c>
      <c r="K3018" s="6">
        <v>5197000</v>
      </c>
      <c r="L3018" s="6">
        <v>5243000</v>
      </c>
      <c r="M3018" s="6">
        <v>774000</v>
      </c>
      <c r="N3018" s="6">
        <v>1051000</v>
      </c>
      <c r="O3018" s="6">
        <v>201000</v>
      </c>
      <c r="P3018" s="6">
        <v>467000</v>
      </c>
      <c r="Q3018" s="6">
        <v>-161000</v>
      </c>
      <c r="R3018" s="6">
        <v>82000</v>
      </c>
      <c r="S3018" s="6">
        <v>386000</v>
      </c>
      <c r="T3018" s="6">
        <v>380000</v>
      </c>
      <c r="U3018" s="6">
        <v>3453000</v>
      </c>
      <c r="V3018" s="6">
        <v>3534000</v>
      </c>
      <c r="W3018" s="6">
        <v>6051000</v>
      </c>
      <c r="X3018" s="6">
        <v>6362000</v>
      </c>
      <c r="Y3018" s="6">
        <v>1644000</v>
      </c>
      <c r="Z3018" s="6">
        <v>1615000</v>
      </c>
      <c r="AA3018" s="6">
        <v>854000</v>
      </c>
      <c r="AB3018" s="6">
        <v>793000</v>
      </c>
      <c r="AC3018" s="6">
        <v>179287052</v>
      </c>
      <c r="AD3018" s="6">
        <v>179254637</v>
      </c>
      <c r="AF3018">
        <f>Q3018/W3018</f>
        <v>-2.6607172368203601E-2</v>
      </c>
      <c r="AG3018">
        <f>R3018/X3018</f>
        <v>1.2889028607356178E-2</v>
      </c>
      <c r="AH3018">
        <f>U3018/W3018</f>
        <v>0.57064947942488842</v>
      </c>
      <c r="AI3018">
        <f>V3018/X3018</f>
        <v>0.55548569632191136</v>
      </c>
      <c r="AJ3018">
        <f>Y3018/AA3018</f>
        <v>1.9250585480093676</v>
      </c>
      <c r="AK3018">
        <f>Z3018/AB3018</f>
        <v>2.0365699873896594</v>
      </c>
      <c r="AL3018">
        <f>O3018/K3018</f>
        <v>3.8676159322686164E-2</v>
      </c>
      <c r="AM3018">
        <f>P3018/L3018</f>
        <v>8.9071142475681861E-2</v>
      </c>
      <c r="AN3018">
        <f>K3018/W3018</f>
        <v>0.85886630309039824</v>
      </c>
      <c r="AO3018">
        <f>L3018/X3018</f>
        <v>0.82411191449229804</v>
      </c>
      <c r="AP3018">
        <f>IF(OR(Q3018&lt;0, Q3018="NA"), 0, 1)</f>
        <v>0</v>
      </c>
      <c r="AQ3018">
        <f>IF(OR(S3018&lt;0, S3018="NA"), 0, 1)</f>
        <v>1</v>
      </c>
      <c r="AR3018">
        <f>IFERROR(IF((AF3018-AG3018)&gt;0,1,0),0)</f>
        <v>0</v>
      </c>
      <c r="AS3018">
        <f>IFERROR(IF((S3018-Q3018)&gt;0,1,0),0)</f>
        <v>1</v>
      </c>
      <c r="AT3018">
        <f>IFERROR(IF((AH3018-AI3018)&lt;0,1,0),0)</f>
        <v>0</v>
      </c>
      <c r="AU3018">
        <f>IFERROR(IF((AJ3018-AK3018)&gt;0,1,0),0)</f>
        <v>0</v>
      </c>
      <c r="AV3018">
        <f>IFERROR(IF((AL3018-AM3018)&gt;0,1,0),0)</f>
        <v>0</v>
      </c>
      <c r="AW3018">
        <f>IFERROR(IF((AN3018-AO3018)&gt;0,1,0),0)</f>
        <v>1</v>
      </c>
      <c r="AX3018">
        <f>IFERROR(IF((AC3018-AD3018)&lt;0,1,0),0)</f>
        <v>0</v>
      </c>
      <c r="AY3018">
        <f>SUM(AP3018:AX3018)</f>
        <v>3</v>
      </c>
    </row>
    <row r="3019" spans="1:51" x14ac:dyDescent="0.45">
      <c r="A3019" s="1" t="s">
        <v>3070</v>
      </c>
      <c r="B3019" s="2">
        <v>4995011</v>
      </c>
      <c r="C3019" s="3" t="s">
        <v>5336</v>
      </c>
      <c r="D3019" s="7">
        <v>5.41</v>
      </c>
      <c r="E3019" s="5">
        <v>351.44135253000002</v>
      </c>
      <c r="F3019" s="3" t="s">
        <v>4485</v>
      </c>
      <c r="G3019" s="3" t="s">
        <v>4607</v>
      </c>
      <c r="H3019" s="3" t="s">
        <v>4891</v>
      </c>
      <c r="I3019" s="3" t="s">
        <v>4891</v>
      </c>
      <c r="J3019" s="3" t="s">
        <v>5070</v>
      </c>
      <c r="K3019" s="6">
        <v>521238.386</v>
      </c>
      <c r="L3019" s="6">
        <v>503739.51</v>
      </c>
      <c r="M3019" s="6">
        <v>74898.373000000007</v>
      </c>
      <c r="N3019" s="6">
        <v>79981.346999999994</v>
      </c>
      <c r="O3019" s="6">
        <v>44765.097000000002</v>
      </c>
      <c r="P3019" s="6">
        <v>49474.659</v>
      </c>
      <c r="Q3019" s="6">
        <v>25356.306</v>
      </c>
      <c r="R3019" s="6">
        <v>39489.286</v>
      </c>
      <c r="S3019" s="6">
        <v>70312.592999999993</v>
      </c>
      <c r="T3019" s="6">
        <v>58163.385999999999</v>
      </c>
      <c r="U3019" s="6">
        <v>117014.342</v>
      </c>
      <c r="V3019" s="6">
        <v>78474.347999999998</v>
      </c>
      <c r="W3019" s="6">
        <v>749166.67500000005</v>
      </c>
      <c r="X3019" s="6">
        <v>692920.60199999996</v>
      </c>
      <c r="Y3019" s="6">
        <v>196239.098</v>
      </c>
      <c r="Z3019" s="6">
        <v>181351.24100000001</v>
      </c>
      <c r="AA3019" s="6">
        <v>95914</v>
      </c>
      <c r="AB3019" s="6">
        <v>83969</v>
      </c>
      <c r="AC3019" s="6">
        <v>46902091</v>
      </c>
      <c r="AD3019" s="6">
        <v>46902091</v>
      </c>
      <c r="AF3019">
        <f>Q3019/W3019</f>
        <v>3.3846014306495947E-2</v>
      </c>
      <c r="AG3019">
        <f>R3019/X3019</f>
        <v>5.6989626063968582E-2</v>
      </c>
      <c r="AH3019">
        <f>U3019/W3019</f>
        <v>0.15619266834045975</v>
      </c>
      <c r="AI3019">
        <f>V3019/X3019</f>
        <v>0.11325157279708073</v>
      </c>
      <c r="AJ3019">
        <f>Y3019/AA3019</f>
        <v>2.0459901369977271</v>
      </c>
      <c r="AK3019">
        <f>Z3019/AB3019</f>
        <v>2.1597403922876302</v>
      </c>
      <c r="AL3019">
        <f>O3019/K3019</f>
        <v>8.5882195560324684E-2</v>
      </c>
      <c r="AM3019">
        <f>P3019/L3019</f>
        <v>9.8214767787422511E-2</v>
      </c>
      <c r="AN3019">
        <f>K3019/W3019</f>
        <v>0.69575757090369772</v>
      </c>
      <c r="AO3019">
        <f>L3019/X3019</f>
        <v>0.72698013097898917</v>
      </c>
      <c r="AP3019">
        <f>IF(OR(Q3019&lt;0, Q3019="NA"), 0, 1)</f>
        <v>1</v>
      </c>
      <c r="AQ3019">
        <f>IF(OR(S3019&lt;0, S3019="NA"), 0, 1)</f>
        <v>1</v>
      </c>
      <c r="AR3019">
        <f>IFERROR(IF((AF3019-AG3019)&gt;0,1,0),0)</f>
        <v>0</v>
      </c>
      <c r="AS3019">
        <f>IFERROR(IF((S3019-Q3019)&gt;0,1,0),0)</f>
        <v>1</v>
      </c>
      <c r="AT3019">
        <f>IFERROR(IF((AH3019-AI3019)&lt;0,1,0),0)</f>
        <v>0</v>
      </c>
      <c r="AU3019">
        <f>IFERROR(IF((AJ3019-AK3019)&gt;0,1,0),0)</f>
        <v>0</v>
      </c>
      <c r="AV3019">
        <f>IFERROR(IF((AL3019-AM3019)&gt;0,1,0),0)</f>
        <v>0</v>
      </c>
      <c r="AW3019">
        <f>IFERROR(IF((AN3019-AO3019)&gt;0,1,0),0)</f>
        <v>0</v>
      </c>
      <c r="AX3019">
        <f>IFERROR(IF((AC3019-AD3019)&lt;0,1,0),0)</f>
        <v>0</v>
      </c>
      <c r="AY3019">
        <f>SUM(AP3019:AX3019)</f>
        <v>3</v>
      </c>
    </row>
    <row r="3020" spans="1:51" x14ac:dyDescent="0.45">
      <c r="A3020" s="1" t="s">
        <v>3075</v>
      </c>
      <c r="B3020" s="2">
        <v>5228920</v>
      </c>
      <c r="C3020" s="3" t="s">
        <v>5337</v>
      </c>
      <c r="D3020" s="7">
        <v>11.69</v>
      </c>
      <c r="E3020" s="5">
        <v>978.69084473999999</v>
      </c>
      <c r="F3020" s="3" t="s">
        <v>4470</v>
      </c>
      <c r="G3020" s="3" t="s">
        <v>4512</v>
      </c>
      <c r="H3020" s="3" t="s">
        <v>4513</v>
      </c>
      <c r="I3020" s="3" t="s">
        <v>4514</v>
      </c>
      <c r="J3020" s="3" t="s">
        <v>4515</v>
      </c>
      <c r="K3020" s="6">
        <v>244995</v>
      </c>
      <c r="L3020" s="6">
        <v>235442</v>
      </c>
      <c r="M3020" s="6">
        <v>-21469</v>
      </c>
      <c r="N3020" s="6">
        <v>-24044</v>
      </c>
      <c r="O3020" s="6">
        <v>-39982</v>
      </c>
      <c r="P3020" s="6">
        <v>-42040</v>
      </c>
      <c r="Q3020" s="6">
        <v>-56149</v>
      </c>
      <c r="R3020" s="6">
        <v>-54962</v>
      </c>
      <c r="S3020" s="6">
        <v>-40242</v>
      </c>
      <c r="T3020" s="6">
        <v>-51691</v>
      </c>
      <c r="U3020" s="6">
        <v>109979</v>
      </c>
      <c r="V3020" s="6">
        <v>109913</v>
      </c>
      <c r="W3020" s="6">
        <v>302008</v>
      </c>
      <c r="X3020" s="6">
        <v>310467</v>
      </c>
      <c r="Y3020" s="6">
        <v>177610</v>
      </c>
      <c r="Z3020" s="6">
        <v>184448</v>
      </c>
      <c r="AA3020" s="6">
        <v>50719</v>
      </c>
      <c r="AB3020" s="6">
        <v>51691</v>
      </c>
      <c r="AC3020" s="6">
        <v>83596547</v>
      </c>
      <c r="AD3020" s="6">
        <v>83504206</v>
      </c>
      <c r="AF3020">
        <f>Q3020/W3020</f>
        <v>-0.18591891605520383</v>
      </c>
      <c r="AG3020">
        <f>R3020/X3020</f>
        <v>-0.17703008693355493</v>
      </c>
      <c r="AH3020">
        <f>U3020/W3020</f>
        <v>0.36415922757013058</v>
      </c>
      <c r="AI3020">
        <f>V3020/X3020</f>
        <v>0.35402474337047096</v>
      </c>
      <c r="AJ3020">
        <f>Y3020/AA3020</f>
        <v>3.5018434906050988</v>
      </c>
      <c r="AK3020">
        <f>Z3020/AB3020</f>
        <v>3.568280745197423</v>
      </c>
      <c r="AL3020">
        <f>O3020/K3020</f>
        <v>-0.16319516724831118</v>
      </c>
      <c r="AM3020">
        <f>P3020/L3020</f>
        <v>-0.17855777643750903</v>
      </c>
      <c r="AN3020">
        <f>K3020/W3020</f>
        <v>0.81122023257662046</v>
      </c>
      <c r="AO3020">
        <f>L3020/X3020</f>
        <v>0.75834790815126885</v>
      </c>
      <c r="AP3020">
        <f>IF(OR(Q3020&lt;0, Q3020="NA"), 0, 1)</f>
        <v>0</v>
      </c>
      <c r="AQ3020">
        <f>IF(OR(S3020&lt;0, S3020="NA"), 0, 1)</f>
        <v>0</v>
      </c>
      <c r="AR3020">
        <f>IFERROR(IF((AF3020-AG3020)&gt;0,1,0),0)</f>
        <v>0</v>
      </c>
      <c r="AS3020">
        <f>IFERROR(IF((S3020-Q3020)&gt;0,1,0),0)</f>
        <v>1</v>
      </c>
      <c r="AT3020">
        <f>IFERROR(IF((AH3020-AI3020)&lt;0,1,0),0)</f>
        <v>0</v>
      </c>
      <c r="AU3020">
        <f>IFERROR(IF((AJ3020-AK3020)&gt;0,1,0),0)</f>
        <v>0</v>
      </c>
      <c r="AV3020">
        <f>IFERROR(IF((AL3020-AM3020)&gt;0,1,0),0)</f>
        <v>1</v>
      </c>
      <c r="AW3020">
        <f>IFERROR(IF((AN3020-AO3020)&gt;0,1,0),0)</f>
        <v>1</v>
      </c>
      <c r="AX3020">
        <f>IFERROR(IF((AC3020-AD3020)&lt;0,1,0),0)</f>
        <v>0</v>
      </c>
      <c r="AY3020">
        <f>SUM(AP3020:AX3020)</f>
        <v>3</v>
      </c>
    </row>
    <row r="3021" spans="1:51" x14ac:dyDescent="0.45">
      <c r="A3021" s="1" t="s">
        <v>3085</v>
      </c>
      <c r="B3021" s="2">
        <v>27468621</v>
      </c>
      <c r="C3021" s="3" t="s">
        <v>5335</v>
      </c>
      <c r="D3021" s="5">
        <v>11.95</v>
      </c>
      <c r="E3021" s="5">
        <v>1835.3547076</v>
      </c>
      <c r="F3021" s="3" t="s">
        <v>4480</v>
      </c>
      <c r="G3021" s="3" t="s">
        <v>4491</v>
      </c>
      <c r="H3021" s="3" t="s">
        <v>4492</v>
      </c>
      <c r="I3021" s="3" t="s">
        <v>4493</v>
      </c>
      <c r="J3021" s="3" t="s">
        <v>4494</v>
      </c>
      <c r="K3021" s="6">
        <v>328717</v>
      </c>
      <c r="L3021" s="6">
        <v>314181</v>
      </c>
      <c r="M3021" s="6">
        <v>139080.75</v>
      </c>
      <c r="N3021" s="6">
        <v>155456</v>
      </c>
      <c r="O3021" s="6">
        <v>115381</v>
      </c>
      <c r="P3021" s="6">
        <v>130458</v>
      </c>
      <c r="Q3021" s="6">
        <v>69815</v>
      </c>
      <c r="R3021" s="6">
        <v>85617</v>
      </c>
      <c r="S3021" s="6" t="s">
        <v>4474</v>
      </c>
      <c r="T3021" s="6">
        <v>136391</v>
      </c>
      <c r="U3021" s="6">
        <v>149300</v>
      </c>
      <c r="V3021" s="6">
        <v>148802</v>
      </c>
      <c r="W3021" s="6">
        <v>1324400</v>
      </c>
      <c r="X3021" s="6">
        <v>1182032</v>
      </c>
      <c r="Y3021" s="6">
        <v>430900</v>
      </c>
      <c r="Z3021" s="6">
        <v>333818</v>
      </c>
      <c r="AA3021" s="6">
        <v>461300</v>
      </c>
      <c r="AB3021" s="6">
        <v>378146</v>
      </c>
      <c r="AC3021" s="6">
        <v>153379315</v>
      </c>
      <c r="AD3021" s="6">
        <v>151808439</v>
      </c>
      <c r="AF3021">
        <f>Q3021/W3021</f>
        <v>5.2714436726064635E-2</v>
      </c>
      <c r="AG3021">
        <f>R3021/X3021</f>
        <v>7.2432049216941671E-2</v>
      </c>
      <c r="AH3021">
        <f>U3021/W3021</f>
        <v>0.1127302929628511</v>
      </c>
      <c r="AI3021">
        <f>V3021/X3021</f>
        <v>0.125886608822773</v>
      </c>
      <c r="AJ3021">
        <f>Y3021/AA3021</f>
        <v>0.93409928463039238</v>
      </c>
      <c r="AK3021">
        <f>Z3021/AB3021</f>
        <v>0.88277543594273111</v>
      </c>
      <c r="AL3021">
        <f>O3021/K3021</f>
        <v>0.35100405515990957</v>
      </c>
      <c r="AM3021">
        <f>P3021/L3021</f>
        <v>0.41523198411106971</v>
      </c>
      <c r="AN3021">
        <f>K3021/W3021</f>
        <v>0.24820069465418301</v>
      </c>
      <c r="AO3021">
        <f>L3021/X3021</f>
        <v>0.26579737265996184</v>
      </c>
      <c r="AP3021">
        <f>IF(OR(Q3021&lt;0, Q3021="NA"), 0, 1)</f>
        <v>1</v>
      </c>
      <c r="AQ3021">
        <f>IF(OR(S3021&lt;0, S3021="NA"), 0, 1)</f>
        <v>0</v>
      </c>
      <c r="AR3021">
        <f>IFERROR(IF((AF3021-AG3021)&gt;0,1,0),0)</f>
        <v>0</v>
      </c>
      <c r="AS3021">
        <f>IFERROR(IF((S3021-Q3021)&gt;0,1,0),0)</f>
        <v>0</v>
      </c>
      <c r="AT3021">
        <f>IFERROR(IF((AH3021-AI3021)&lt;0,1,0),0)</f>
        <v>1</v>
      </c>
      <c r="AU3021">
        <f>IFERROR(IF((AJ3021-AK3021)&gt;0,1,0),0)</f>
        <v>1</v>
      </c>
      <c r="AV3021">
        <f>IFERROR(IF((AL3021-AM3021)&gt;0,1,0),0)</f>
        <v>0</v>
      </c>
      <c r="AW3021">
        <f>IFERROR(IF((AN3021-AO3021)&gt;0,1,0),0)</f>
        <v>0</v>
      </c>
      <c r="AX3021">
        <f>IFERROR(IF((AC3021-AD3021)&lt;0,1,0),0)</f>
        <v>0</v>
      </c>
      <c r="AY3021">
        <f>SUM(AP3021:AX3021)</f>
        <v>3</v>
      </c>
    </row>
    <row r="3022" spans="1:51" x14ac:dyDescent="0.45">
      <c r="A3022" s="1" t="s">
        <v>3116</v>
      </c>
      <c r="B3022" s="2">
        <v>4283699</v>
      </c>
      <c r="C3022" s="3" t="s">
        <v>5337</v>
      </c>
      <c r="D3022" s="7">
        <v>11.26</v>
      </c>
      <c r="E3022" s="5">
        <v>937.16862895999998</v>
      </c>
      <c r="F3022" s="3" t="s">
        <v>4480</v>
      </c>
      <c r="G3022" s="3" t="s">
        <v>4491</v>
      </c>
      <c r="H3022" s="3" t="s">
        <v>4492</v>
      </c>
      <c r="I3022" s="3" t="s">
        <v>4493</v>
      </c>
      <c r="J3022" s="3" t="s">
        <v>4732</v>
      </c>
      <c r="K3022" s="6">
        <v>186355</v>
      </c>
      <c r="L3022" s="6">
        <v>166565</v>
      </c>
      <c r="M3022" s="6" t="s">
        <v>4474</v>
      </c>
      <c r="N3022" s="6" t="s">
        <v>4474</v>
      </c>
      <c r="O3022" s="6">
        <v>146705</v>
      </c>
      <c r="P3022" s="6">
        <v>127892</v>
      </c>
      <c r="Q3022" s="6">
        <v>91839</v>
      </c>
      <c r="R3022" s="6">
        <v>98545</v>
      </c>
      <c r="S3022" s="6">
        <v>-801378</v>
      </c>
      <c r="T3022" s="6">
        <v>-431432</v>
      </c>
      <c r="U3022" s="6">
        <v>1177033</v>
      </c>
      <c r="V3022" s="6">
        <v>896381</v>
      </c>
      <c r="W3022" s="6">
        <v>2108845</v>
      </c>
      <c r="X3022" s="6">
        <v>1756896</v>
      </c>
      <c r="Y3022" s="6">
        <v>125341</v>
      </c>
      <c r="Z3022" s="6">
        <v>97952</v>
      </c>
      <c r="AA3022" s="6">
        <v>52806</v>
      </c>
      <c r="AB3022" s="6">
        <v>42225</v>
      </c>
      <c r="AC3022" s="6">
        <v>77579896</v>
      </c>
      <c r="AD3022" s="6">
        <v>71998138</v>
      </c>
      <c r="AF3022">
        <f>Q3022/W3022</f>
        <v>4.3549431086684895E-2</v>
      </c>
      <c r="AG3022">
        <f>R3022/X3022</f>
        <v>5.6090400342422089E-2</v>
      </c>
      <c r="AH3022">
        <f>U3022/W3022</f>
        <v>0.55814106774087235</v>
      </c>
      <c r="AI3022">
        <f>V3022/X3022</f>
        <v>0.51020720634573702</v>
      </c>
      <c r="AJ3022">
        <f>Y3022/AA3022</f>
        <v>2.3736128470249591</v>
      </c>
      <c r="AK3022">
        <f>Z3022/AB3022</f>
        <v>2.3197631734754292</v>
      </c>
      <c r="AL3022">
        <f>O3022/K3022</f>
        <v>0.78723404255319152</v>
      </c>
      <c r="AM3022">
        <f>P3022/L3022</f>
        <v>0.76782037042595985</v>
      </c>
      <c r="AN3022">
        <f>K3022/W3022</f>
        <v>8.8368277422001137E-2</v>
      </c>
      <c r="AO3022">
        <f>L3022/X3022</f>
        <v>9.4806408575123402E-2</v>
      </c>
      <c r="AP3022">
        <f>IF(OR(Q3022&lt;0, Q3022="NA"), 0, 1)</f>
        <v>1</v>
      </c>
      <c r="AQ3022">
        <f>IF(OR(S3022&lt;0, S3022="NA"), 0, 1)</f>
        <v>0</v>
      </c>
      <c r="AR3022">
        <f>IFERROR(IF((AF3022-AG3022)&gt;0,1,0),0)</f>
        <v>0</v>
      </c>
      <c r="AS3022">
        <f>IFERROR(IF((S3022-Q3022)&gt;0,1,0),0)</f>
        <v>0</v>
      </c>
      <c r="AT3022">
        <f>IFERROR(IF((AH3022-AI3022)&lt;0,1,0),0)</f>
        <v>0</v>
      </c>
      <c r="AU3022">
        <f>IFERROR(IF((AJ3022-AK3022)&gt;0,1,0),0)</f>
        <v>1</v>
      </c>
      <c r="AV3022">
        <f>IFERROR(IF((AL3022-AM3022)&gt;0,1,0),0)</f>
        <v>1</v>
      </c>
      <c r="AW3022">
        <f>IFERROR(IF((AN3022-AO3022)&gt;0,1,0),0)</f>
        <v>0</v>
      </c>
      <c r="AX3022">
        <f>IFERROR(IF((AC3022-AD3022)&lt;0,1,0),0)</f>
        <v>0</v>
      </c>
      <c r="AY3022">
        <f>SUM(AP3022:AX3022)</f>
        <v>3</v>
      </c>
    </row>
    <row r="3023" spans="1:51" x14ac:dyDescent="0.45">
      <c r="A3023" s="1" t="s">
        <v>3119</v>
      </c>
      <c r="B3023" s="2">
        <v>4376176</v>
      </c>
      <c r="C3023" s="3" t="s">
        <v>5337</v>
      </c>
      <c r="D3023" s="5">
        <v>109.66</v>
      </c>
      <c r="E3023" s="5">
        <v>5620.93122528</v>
      </c>
      <c r="F3023" s="3" t="s">
        <v>4480</v>
      </c>
      <c r="G3023" s="3" t="s">
        <v>4491</v>
      </c>
      <c r="H3023" s="3" t="s">
        <v>4491</v>
      </c>
      <c r="I3023" s="3" t="s">
        <v>4831</v>
      </c>
      <c r="J3023" s="3" t="s">
        <v>5217</v>
      </c>
      <c r="K3023" s="6">
        <v>2777781</v>
      </c>
      <c r="L3023" s="6">
        <v>1915995</v>
      </c>
      <c r="M3023" s="6" t="s">
        <v>4474</v>
      </c>
      <c r="N3023" s="6" t="s">
        <v>4474</v>
      </c>
      <c r="O3023" s="6" t="s">
        <v>4474</v>
      </c>
      <c r="P3023" s="6" t="s">
        <v>4474</v>
      </c>
      <c r="Q3023" s="6">
        <v>170092</v>
      </c>
      <c r="R3023" s="6">
        <v>193594</v>
      </c>
      <c r="S3023" s="6">
        <v>-1954245</v>
      </c>
      <c r="T3023" s="6">
        <v>-2536479</v>
      </c>
      <c r="U3023" s="6">
        <v>4885871</v>
      </c>
      <c r="V3023" s="6">
        <v>4883370</v>
      </c>
      <c r="W3023" s="6">
        <v>22871538</v>
      </c>
      <c r="X3023" s="6">
        <v>21577565</v>
      </c>
      <c r="Y3023" s="6">
        <v>13228168</v>
      </c>
      <c r="Z3023" s="6">
        <v>12260428</v>
      </c>
      <c r="AA3023" s="6">
        <v>14076631</v>
      </c>
      <c r="AB3023" s="6">
        <v>12854613</v>
      </c>
      <c r="AC3023" s="6">
        <v>51257630</v>
      </c>
      <c r="AD3023" s="6">
        <v>51017418</v>
      </c>
      <c r="AF3023">
        <f>Q3023/W3023</f>
        <v>7.4368413702655236E-3</v>
      </c>
      <c r="AG3023">
        <f>R3023/X3023</f>
        <v>8.9720040236236104E-3</v>
      </c>
      <c r="AH3023">
        <f>U3023/W3023</f>
        <v>0.21362231958340536</v>
      </c>
      <c r="AI3023">
        <f>V3023/X3023</f>
        <v>0.2263170102835978</v>
      </c>
      <c r="AJ3023">
        <f>Y3023/AA3023</f>
        <v>0.93972542151598637</v>
      </c>
      <c r="AK3023">
        <f>Z3023/AB3023</f>
        <v>0.95377651587021717</v>
      </c>
      <c r="AL3023" t="e">
        <f>O3023/K3023</f>
        <v>#VALUE!</v>
      </c>
      <c r="AM3023" t="e">
        <f>P3023/L3023</f>
        <v>#VALUE!</v>
      </c>
      <c r="AN3023">
        <f>K3023/W3023</f>
        <v>0.12145143015742972</v>
      </c>
      <c r="AO3023">
        <f>L3023/X3023</f>
        <v>8.8795700534328129E-2</v>
      </c>
      <c r="AP3023">
        <f>IF(OR(Q3023&lt;0, Q3023="NA"), 0, 1)</f>
        <v>1</v>
      </c>
      <c r="AQ3023">
        <f>IF(OR(S3023&lt;0, S3023="NA"), 0, 1)</f>
        <v>0</v>
      </c>
      <c r="AR3023">
        <f>IFERROR(IF((AF3023-AG3023)&gt;0,1,0),0)</f>
        <v>0</v>
      </c>
      <c r="AS3023">
        <f>IFERROR(IF((S3023-Q3023)&gt;0,1,0),0)</f>
        <v>0</v>
      </c>
      <c r="AT3023">
        <f>IFERROR(IF((AH3023-AI3023)&lt;0,1,0),0)</f>
        <v>1</v>
      </c>
      <c r="AU3023">
        <f>IFERROR(IF((AJ3023-AK3023)&gt;0,1,0),0)</f>
        <v>0</v>
      </c>
      <c r="AV3023">
        <f>IFERROR(IF((AL3023-AM3023)&gt;0,1,0),0)</f>
        <v>0</v>
      </c>
      <c r="AW3023">
        <f>IFERROR(IF((AN3023-AO3023)&gt;0,1,0),0)</f>
        <v>1</v>
      </c>
      <c r="AX3023">
        <f>IFERROR(IF((AC3023-AD3023)&lt;0,1,0),0)</f>
        <v>0</v>
      </c>
      <c r="AY3023">
        <f>SUM(AP3023:AX3023)</f>
        <v>3</v>
      </c>
    </row>
    <row r="3024" spans="1:51" x14ac:dyDescent="0.45">
      <c r="A3024" s="1" t="s">
        <v>3120</v>
      </c>
      <c r="B3024" s="2">
        <v>4234548</v>
      </c>
      <c r="C3024" s="3" t="s">
        <v>5337</v>
      </c>
      <c r="D3024" s="5">
        <v>12.6</v>
      </c>
      <c r="E3024" s="5">
        <v>1094.4480960000001</v>
      </c>
      <c r="F3024" s="3" t="s">
        <v>4480</v>
      </c>
      <c r="G3024" s="3" t="s">
        <v>4491</v>
      </c>
      <c r="H3024" s="3" t="s">
        <v>4542</v>
      </c>
      <c r="I3024" s="3" t="s">
        <v>4543</v>
      </c>
      <c r="J3024" s="3" t="s">
        <v>4494</v>
      </c>
      <c r="K3024" s="6">
        <v>311130</v>
      </c>
      <c r="L3024" s="6">
        <v>393881</v>
      </c>
      <c r="M3024" s="6">
        <v>840906</v>
      </c>
      <c r="N3024" s="6">
        <v>932539</v>
      </c>
      <c r="O3024" s="6">
        <v>840906</v>
      </c>
      <c r="P3024" s="6">
        <v>932539</v>
      </c>
      <c r="Q3024" s="6">
        <v>167359</v>
      </c>
      <c r="R3024" s="6">
        <v>187374</v>
      </c>
      <c r="S3024" s="6">
        <v>-549370</v>
      </c>
      <c r="T3024" s="6">
        <v>498078</v>
      </c>
      <c r="U3024" s="6">
        <v>5014918</v>
      </c>
      <c r="V3024" s="6">
        <v>5068571</v>
      </c>
      <c r="W3024" s="6">
        <v>13055654</v>
      </c>
      <c r="X3024" s="6">
        <v>12080950</v>
      </c>
      <c r="Y3024" s="6" t="s">
        <v>4474</v>
      </c>
      <c r="Z3024" s="6" t="s">
        <v>4474</v>
      </c>
      <c r="AA3024" s="6" t="s">
        <v>4474</v>
      </c>
      <c r="AB3024" s="6" t="s">
        <v>4474</v>
      </c>
      <c r="AC3024" s="6">
        <v>86860960</v>
      </c>
      <c r="AD3024" s="6">
        <v>86860960</v>
      </c>
      <c r="AF3024">
        <f>Q3024/W3024</f>
        <v>1.2818890574152777E-2</v>
      </c>
      <c r="AG3024">
        <f>R3024/X3024</f>
        <v>1.5509872981843316E-2</v>
      </c>
      <c r="AH3024">
        <f>U3024/W3024</f>
        <v>0.38411848230659301</v>
      </c>
      <c r="AI3024">
        <f>V3024/X3024</f>
        <v>0.41955069758586866</v>
      </c>
      <c r="AJ3024" t="e">
        <f>Y3024/AA3024</f>
        <v>#VALUE!</v>
      </c>
      <c r="AK3024" t="e">
        <f>Z3024/AB3024</f>
        <v>#VALUE!</v>
      </c>
      <c r="AL3024">
        <f>O3024/K3024</f>
        <v>2.702748047439977</v>
      </c>
      <c r="AM3024">
        <f>P3024/L3024</f>
        <v>2.3675653306455504</v>
      </c>
      <c r="AN3024">
        <f>K3024/W3024</f>
        <v>2.3831054346262547E-2</v>
      </c>
      <c r="AO3024">
        <f>L3024/X3024</f>
        <v>3.260347903103647E-2</v>
      </c>
      <c r="AP3024">
        <f>IF(OR(Q3024&lt;0, Q3024="NA"), 0, 1)</f>
        <v>1</v>
      </c>
      <c r="AQ3024">
        <f>IF(OR(S3024&lt;0, S3024="NA"), 0, 1)</f>
        <v>0</v>
      </c>
      <c r="AR3024">
        <f>IFERROR(IF((AF3024-AG3024)&gt;0,1,0),0)</f>
        <v>0</v>
      </c>
      <c r="AS3024">
        <f>IFERROR(IF((S3024-Q3024)&gt;0,1,0),0)</f>
        <v>0</v>
      </c>
      <c r="AT3024">
        <f>IFERROR(IF((AH3024-AI3024)&lt;0,1,0),0)</f>
        <v>1</v>
      </c>
      <c r="AU3024">
        <f>IFERROR(IF((AJ3024-AK3024)&gt;0,1,0),0)</f>
        <v>0</v>
      </c>
      <c r="AV3024">
        <f>IFERROR(IF((AL3024-AM3024)&gt;0,1,0),0)</f>
        <v>1</v>
      </c>
      <c r="AW3024">
        <f>IFERROR(IF((AN3024-AO3024)&gt;0,1,0),0)</f>
        <v>0</v>
      </c>
      <c r="AX3024">
        <f>IFERROR(IF((AC3024-AD3024)&lt;0,1,0),0)</f>
        <v>0</v>
      </c>
      <c r="AY3024">
        <f>SUM(AP3024:AX3024)</f>
        <v>3</v>
      </c>
    </row>
    <row r="3025" spans="1:51" x14ac:dyDescent="0.45">
      <c r="A3025" s="1" t="s">
        <v>3132</v>
      </c>
      <c r="B3025" s="2">
        <v>4147480</v>
      </c>
      <c r="C3025" s="3" t="s">
        <v>5335</v>
      </c>
      <c r="D3025" s="5">
        <v>26.18</v>
      </c>
      <c r="E3025" s="5">
        <v>1541.2778350200001</v>
      </c>
      <c r="F3025" s="3" t="s">
        <v>4480</v>
      </c>
      <c r="G3025" s="3" t="s">
        <v>4491</v>
      </c>
      <c r="H3025" s="3" t="s">
        <v>4492</v>
      </c>
      <c r="I3025" s="3" t="s">
        <v>4836</v>
      </c>
      <c r="J3025" s="3" t="s">
        <v>4927</v>
      </c>
      <c r="K3025" s="6">
        <v>868926</v>
      </c>
      <c r="L3025" s="6">
        <v>731993</v>
      </c>
      <c r="M3025" s="6" t="s">
        <v>4474</v>
      </c>
      <c r="N3025" s="6" t="s">
        <v>4474</v>
      </c>
      <c r="O3025" s="6" t="s">
        <v>4474</v>
      </c>
      <c r="P3025" s="6" t="s">
        <v>4474</v>
      </c>
      <c r="Q3025" s="6">
        <v>-164414</v>
      </c>
      <c r="R3025" s="6">
        <v>-216995</v>
      </c>
      <c r="S3025" s="6">
        <v>242294</v>
      </c>
      <c r="T3025" s="6">
        <v>79914</v>
      </c>
      <c r="U3025" s="6" t="s">
        <v>4474</v>
      </c>
      <c r="V3025" s="6" t="s">
        <v>4474</v>
      </c>
      <c r="W3025" s="6">
        <v>810917</v>
      </c>
      <c r="X3025" s="6">
        <v>645510</v>
      </c>
      <c r="Y3025" s="6" t="s">
        <v>4474</v>
      </c>
      <c r="Z3025" s="6" t="s">
        <v>4474</v>
      </c>
      <c r="AA3025" s="6" t="s">
        <v>4474</v>
      </c>
      <c r="AB3025" s="6" t="s">
        <v>4474</v>
      </c>
      <c r="AC3025" s="6">
        <v>98568790</v>
      </c>
      <c r="AD3025" s="6">
        <v>85839218</v>
      </c>
      <c r="AF3025">
        <f>Q3025/W3025</f>
        <v>-0.20275071308161008</v>
      </c>
      <c r="AG3025">
        <f>R3025/X3025</f>
        <v>-0.33616055521990362</v>
      </c>
      <c r="AH3025" t="e">
        <f>U3025/W3025</f>
        <v>#VALUE!</v>
      </c>
      <c r="AI3025" t="e">
        <f>V3025/X3025</f>
        <v>#VALUE!</v>
      </c>
      <c r="AJ3025" t="e">
        <f>Y3025/AA3025</f>
        <v>#VALUE!</v>
      </c>
      <c r="AK3025" t="e">
        <f>Z3025/AB3025</f>
        <v>#VALUE!</v>
      </c>
      <c r="AL3025" t="e">
        <f>O3025/K3025</f>
        <v>#VALUE!</v>
      </c>
      <c r="AM3025" t="e">
        <f>P3025/L3025</f>
        <v>#VALUE!</v>
      </c>
      <c r="AN3025">
        <f>K3025/W3025</f>
        <v>1.0715350646243698</v>
      </c>
      <c r="AO3025">
        <f>L3025/X3025</f>
        <v>1.133976235844526</v>
      </c>
      <c r="AP3025">
        <f>IF(OR(Q3025&lt;0, Q3025="NA"), 0, 1)</f>
        <v>0</v>
      </c>
      <c r="AQ3025">
        <f>IF(OR(S3025&lt;0, S3025="NA"), 0, 1)</f>
        <v>1</v>
      </c>
      <c r="AR3025">
        <f>IFERROR(IF((AF3025-AG3025)&gt;0,1,0),0)</f>
        <v>1</v>
      </c>
      <c r="AS3025">
        <f>IFERROR(IF((S3025-Q3025)&gt;0,1,0),0)</f>
        <v>1</v>
      </c>
      <c r="AT3025">
        <f>IFERROR(IF((AH3025-AI3025)&lt;0,1,0),0)</f>
        <v>0</v>
      </c>
      <c r="AU3025">
        <f>IFERROR(IF((AJ3025-AK3025)&gt;0,1,0),0)</f>
        <v>0</v>
      </c>
      <c r="AV3025">
        <f>IFERROR(IF((AL3025-AM3025)&gt;0,1,0),0)</f>
        <v>0</v>
      </c>
      <c r="AW3025">
        <f>IFERROR(IF((AN3025-AO3025)&gt;0,1,0),0)</f>
        <v>0</v>
      </c>
      <c r="AX3025">
        <f>IFERROR(IF((AC3025-AD3025)&lt;0,1,0),0)</f>
        <v>0</v>
      </c>
      <c r="AY3025">
        <f>SUM(AP3025:AX3025)</f>
        <v>3</v>
      </c>
    </row>
    <row r="3026" spans="1:51" x14ac:dyDescent="0.45">
      <c r="A3026" s="1" t="s">
        <v>3138</v>
      </c>
      <c r="B3026" s="2">
        <v>4980322</v>
      </c>
      <c r="C3026" s="3" t="s">
        <v>5337</v>
      </c>
      <c r="D3026" s="5">
        <v>11.63</v>
      </c>
      <c r="E3026" s="5">
        <v>542.06029748000003</v>
      </c>
      <c r="F3026" s="3" t="s">
        <v>4654</v>
      </c>
      <c r="G3026" s="3" t="s">
        <v>4654</v>
      </c>
      <c r="H3026" s="3" t="s">
        <v>4655</v>
      </c>
      <c r="I3026" s="3" t="s">
        <v>4717</v>
      </c>
      <c r="J3026" s="3" t="s">
        <v>4718</v>
      </c>
      <c r="K3026" s="6">
        <v>37735.284</v>
      </c>
      <c r="L3026" s="6">
        <v>32655.923999999999</v>
      </c>
      <c r="M3026" s="6" t="s">
        <v>4474</v>
      </c>
      <c r="N3026" s="6" t="s">
        <v>4474</v>
      </c>
      <c r="O3026" s="6">
        <v>36256.879000000001</v>
      </c>
      <c r="P3026" s="6">
        <v>31405.624</v>
      </c>
      <c r="Q3026" s="6">
        <v>36256.879000000001</v>
      </c>
      <c r="R3026" s="6">
        <v>31405.624</v>
      </c>
      <c r="S3026" s="6" t="s">
        <v>4474</v>
      </c>
      <c r="T3026" s="6" t="s">
        <v>4474</v>
      </c>
      <c r="U3026" s="6" t="s">
        <v>4474</v>
      </c>
      <c r="V3026" s="6" t="s">
        <v>4474</v>
      </c>
      <c r="W3026" s="8">
        <v>3917.02</v>
      </c>
      <c r="X3026" s="6">
        <v>6865.7039999999997</v>
      </c>
      <c r="Y3026" s="6">
        <v>3731.395</v>
      </c>
      <c r="Z3026" s="6">
        <v>6668.0789999999997</v>
      </c>
      <c r="AA3026" s="6">
        <v>2364</v>
      </c>
      <c r="AB3026" s="6">
        <v>3391</v>
      </c>
      <c r="AC3026" s="6">
        <v>46608796</v>
      </c>
      <c r="AD3026" s="6">
        <v>46608796</v>
      </c>
      <c r="AF3026">
        <f>Q3026/W3026</f>
        <v>9.256240458307591</v>
      </c>
      <c r="AG3026">
        <f>R3026/X3026</f>
        <v>4.5742758499346898</v>
      </c>
      <c r="AH3026" t="e">
        <f>U3026/W3026</f>
        <v>#VALUE!</v>
      </c>
      <c r="AI3026" t="e">
        <f>V3026/X3026</f>
        <v>#VALUE!</v>
      </c>
      <c r="AJ3026">
        <f>Y3026/AA3026</f>
        <v>1.5784242808798645</v>
      </c>
      <c r="AK3026">
        <f>Z3026/AB3026</f>
        <v>1.9664048953111175</v>
      </c>
      <c r="AL3026">
        <f>O3026/K3026</f>
        <v>0.960821680843849</v>
      </c>
      <c r="AM3026">
        <f>P3026/L3026</f>
        <v>0.9617129192240893</v>
      </c>
      <c r="AN3026">
        <f>K3026/W3026</f>
        <v>9.6336715155909332</v>
      </c>
      <c r="AO3026">
        <f>L3026/X3026</f>
        <v>4.7563839046949887</v>
      </c>
      <c r="AP3026">
        <f>IF(OR(Q3026&lt;0, Q3026="NA"), 0, 1)</f>
        <v>1</v>
      </c>
      <c r="AQ3026">
        <f>IF(OR(S3026&lt;0, S3026="NA"), 0, 1)</f>
        <v>0</v>
      </c>
      <c r="AR3026">
        <f>IFERROR(IF((AF3026-AG3026)&gt;0,1,0),0)</f>
        <v>1</v>
      </c>
      <c r="AS3026">
        <f>IFERROR(IF((S3026-Q3026)&gt;0,1,0),0)</f>
        <v>0</v>
      </c>
      <c r="AT3026">
        <f>IFERROR(IF((AH3026-AI3026)&lt;0,1,0),0)</f>
        <v>0</v>
      </c>
      <c r="AU3026">
        <f>IFERROR(IF((AJ3026-AK3026)&gt;0,1,0),0)</f>
        <v>0</v>
      </c>
      <c r="AV3026">
        <f>IFERROR(IF((AL3026-AM3026)&gt;0,1,0),0)</f>
        <v>0</v>
      </c>
      <c r="AW3026">
        <f>IFERROR(IF((AN3026-AO3026)&gt;0,1,0),0)</f>
        <v>1</v>
      </c>
      <c r="AX3026">
        <f>IFERROR(IF((AC3026-AD3026)&lt;0,1,0),0)</f>
        <v>0</v>
      </c>
      <c r="AY3026">
        <f>SUM(AP3026:AX3026)</f>
        <v>3</v>
      </c>
    </row>
    <row r="3027" spans="1:51" x14ac:dyDescent="0.45">
      <c r="A3027" s="1" t="s">
        <v>3147</v>
      </c>
      <c r="B3027" s="2">
        <v>4258049</v>
      </c>
      <c r="C3027" s="3" t="s">
        <v>5338</v>
      </c>
      <c r="D3027" s="5">
        <v>49.072000000000003</v>
      </c>
      <c r="E3027" s="5">
        <v>99.114546016000006</v>
      </c>
      <c r="F3027" s="3" t="s">
        <v>4480</v>
      </c>
      <c r="G3027" s="3" t="s">
        <v>4491</v>
      </c>
      <c r="H3027" s="3" t="s">
        <v>4492</v>
      </c>
      <c r="I3027" s="3" t="s">
        <v>4493</v>
      </c>
      <c r="J3027" s="3" t="s">
        <v>4494</v>
      </c>
      <c r="K3027" s="6">
        <v>22181.598000000002</v>
      </c>
      <c r="L3027" s="6">
        <v>22293.269</v>
      </c>
      <c r="M3027" s="6" t="s">
        <v>4474</v>
      </c>
      <c r="N3027" s="6" t="s">
        <v>4474</v>
      </c>
      <c r="O3027" s="6">
        <v>11343.333000000001</v>
      </c>
      <c r="P3027" s="6">
        <v>12461.617</v>
      </c>
      <c r="Q3027" s="6">
        <v>18619.121999999999</v>
      </c>
      <c r="R3027" s="6">
        <v>19856.297999999999</v>
      </c>
      <c r="S3027" s="6">
        <v>16104.772999999999</v>
      </c>
      <c r="T3027" s="6">
        <v>2909.578</v>
      </c>
      <c r="U3027" s="6">
        <v>135723.636</v>
      </c>
      <c r="V3027" s="6">
        <v>85294.535000000003</v>
      </c>
      <c r="W3027" s="6">
        <v>302751.81300000002</v>
      </c>
      <c r="X3027" s="6">
        <v>246296.75700000001</v>
      </c>
      <c r="Y3027" s="6">
        <v>72121.853000000003</v>
      </c>
      <c r="Z3027" s="6">
        <v>11555.785</v>
      </c>
      <c r="AA3027" s="6">
        <v>6469</v>
      </c>
      <c r="AB3027" s="6">
        <v>6513</v>
      </c>
      <c r="AC3027" s="6">
        <v>2019778</v>
      </c>
      <c r="AD3027" s="6">
        <v>2019778</v>
      </c>
      <c r="AF3027">
        <f>Q3027/W3027</f>
        <v>6.1499621804081479E-2</v>
      </c>
      <c r="AG3027">
        <f>R3027/X3027</f>
        <v>8.0619404988755083E-2</v>
      </c>
      <c r="AH3027">
        <f>U3027/W3027</f>
        <v>0.44829999416056343</v>
      </c>
      <c r="AI3027">
        <f>V3027/X3027</f>
        <v>0.34630799056765493</v>
      </c>
      <c r="AJ3027">
        <f>Y3027/AA3027</f>
        <v>11.148841088267121</v>
      </c>
      <c r="AK3027">
        <f>Z3027/AB3027</f>
        <v>1.7742645478274222</v>
      </c>
      <c r="AL3027">
        <f>O3027/K3027</f>
        <v>0.51138484251675642</v>
      </c>
      <c r="AM3027">
        <f>P3027/L3027</f>
        <v>0.55898562924979733</v>
      </c>
      <c r="AN3027">
        <f>K3027/W3027</f>
        <v>7.3266606664383546E-2</v>
      </c>
      <c r="AO3027">
        <f>L3027/X3027</f>
        <v>9.0513855202730087E-2</v>
      </c>
      <c r="AP3027">
        <f>IF(OR(Q3027&lt;0, Q3027="NA"), 0, 1)</f>
        <v>1</v>
      </c>
      <c r="AQ3027">
        <f>IF(OR(S3027&lt;0, S3027="NA"), 0, 1)</f>
        <v>1</v>
      </c>
      <c r="AR3027">
        <f>IFERROR(IF((AF3027-AG3027)&gt;0,1,0),0)</f>
        <v>0</v>
      </c>
      <c r="AS3027">
        <f>IFERROR(IF((S3027-Q3027)&gt;0,1,0),0)</f>
        <v>0</v>
      </c>
      <c r="AT3027">
        <f>IFERROR(IF((AH3027-AI3027)&lt;0,1,0),0)</f>
        <v>0</v>
      </c>
      <c r="AU3027">
        <f>IFERROR(IF((AJ3027-AK3027)&gt;0,1,0),0)</f>
        <v>1</v>
      </c>
      <c r="AV3027">
        <f>IFERROR(IF((AL3027-AM3027)&gt;0,1,0),0)</f>
        <v>0</v>
      </c>
      <c r="AW3027">
        <f>IFERROR(IF((AN3027-AO3027)&gt;0,1,0),0)</f>
        <v>0</v>
      </c>
      <c r="AX3027">
        <f>IFERROR(IF((AC3027-AD3027)&lt;0,1,0),0)</f>
        <v>0</v>
      </c>
      <c r="AY3027">
        <f>SUM(AP3027:AX3027)</f>
        <v>3</v>
      </c>
    </row>
    <row r="3028" spans="1:51" x14ac:dyDescent="0.45">
      <c r="A3028" s="1" t="s">
        <v>3159</v>
      </c>
      <c r="B3028" s="2">
        <v>5721229</v>
      </c>
      <c r="C3028" s="3" t="s">
        <v>5337</v>
      </c>
      <c r="D3028" s="5">
        <v>8.9499999999999993</v>
      </c>
      <c r="E3028" s="5">
        <v>169.9346166</v>
      </c>
      <c r="F3028" s="3" t="s">
        <v>4480</v>
      </c>
      <c r="G3028" s="3" t="s">
        <v>4491</v>
      </c>
      <c r="H3028" s="3" t="s">
        <v>4492</v>
      </c>
      <c r="I3028" s="3" t="s">
        <v>4493</v>
      </c>
      <c r="J3028" s="3"/>
      <c r="K3028" s="6">
        <v>14622</v>
      </c>
      <c r="L3028" s="6">
        <v>14642</v>
      </c>
      <c r="M3028" s="6" t="s">
        <v>4474</v>
      </c>
      <c r="N3028" s="6" t="s">
        <v>4474</v>
      </c>
      <c r="O3028" s="6">
        <v>11958</v>
      </c>
      <c r="P3028" s="6">
        <v>12017.5</v>
      </c>
      <c r="Q3028" s="6">
        <v>11553</v>
      </c>
      <c r="R3028" s="6">
        <v>16422</v>
      </c>
      <c r="S3028" s="6">
        <v>30970</v>
      </c>
      <c r="T3028" s="6">
        <v>29142</v>
      </c>
      <c r="U3028" s="6">
        <v>136258</v>
      </c>
      <c r="V3028" s="6">
        <v>136258</v>
      </c>
      <c r="W3028" s="6">
        <v>340846</v>
      </c>
      <c r="X3028" s="6">
        <v>340846</v>
      </c>
      <c r="Y3028" s="6">
        <v>4377</v>
      </c>
      <c r="Z3028" s="6">
        <v>4377</v>
      </c>
      <c r="AA3028" s="6">
        <v>4350</v>
      </c>
      <c r="AB3028" s="6">
        <v>4350</v>
      </c>
      <c r="AC3028" s="6">
        <v>18981000</v>
      </c>
      <c r="AD3028" s="6">
        <v>18981000</v>
      </c>
      <c r="AF3028">
        <f>Q3028/W3028</f>
        <v>3.3895072848148432E-2</v>
      </c>
      <c r="AG3028">
        <f>R3028/X3028</f>
        <v>4.8180116533566478E-2</v>
      </c>
      <c r="AH3028">
        <f>U3028/W3028</f>
        <v>0.39976411634579839</v>
      </c>
      <c r="AI3028">
        <f>V3028/X3028</f>
        <v>0.39976411634579839</v>
      </c>
      <c r="AJ3028">
        <f>Y3028/AA3028</f>
        <v>1.0062068965517241</v>
      </c>
      <c r="AK3028">
        <f>Z3028/AB3028</f>
        <v>1.0062068965517241</v>
      </c>
      <c r="AL3028">
        <f>O3028/K3028</f>
        <v>0.81780878128846946</v>
      </c>
      <c r="AM3028">
        <f>P3028/L3028</f>
        <v>0.82075536128944138</v>
      </c>
      <c r="AN3028">
        <f>K3028/W3028</f>
        <v>4.2899139200694741E-2</v>
      </c>
      <c r="AO3028">
        <f>L3028/X3028</f>
        <v>4.2957816726615541E-2</v>
      </c>
      <c r="AP3028">
        <f>IF(OR(Q3028&lt;0, Q3028="NA"), 0, 1)</f>
        <v>1</v>
      </c>
      <c r="AQ3028">
        <f>IF(OR(S3028&lt;0, S3028="NA"), 0, 1)</f>
        <v>1</v>
      </c>
      <c r="AR3028">
        <f>IFERROR(IF((AF3028-AG3028)&gt;0,1,0),0)</f>
        <v>0</v>
      </c>
      <c r="AS3028">
        <f>IFERROR(IF((S3028-Q3028)&gt;0,1,0),0)</f>
        <v>1</v>
      </c>
      <c r="AT3028">
        <f>IFERROR(IF((AH3028-AI3028)&lt;0,1,0),0)</f>
        <v>0</v>
      </c>
      <c r="AU3028">
        <f>IFERROR(IF((AJ3028-AK3028)&gt;0,1,0),0)</f>
        <v>0</v>
      </c>
      <c r="AV3028">
        <f>IFERROR(IF((AL3028-AM3028)&gt;0,1,0),0)</f>
        <v>0</v>
      </c>
      <c r="AW3028">
        <f>IFERROR(IF((AN3028-AO3028)&gt;0,1,0),0)</f>
        <v>0</v>
      </c>
      <c r="AX3028">
        <f>IFERROR(IF((AC3028-AD3028)&lt;0,1,0),0)</f>
        <v>0</v>
      </c>
      <c r="AY3028">
        <f>SUM(AP3028:AX3028)</f>
        <v>3</v>
      </c>
    </row>
    <row r="3029" spans="1:51" x14ac:dyDescent="0.45">
      <c r="A3029" s="1" t="s">
        <v>3168</v>
      </c>
      <c r="B3029" s="2">
        <v>5724374</v>
      </c>
      <c r="C3029" s="3" t="s">
        <v>5337</v>
      </c>
      <c r="D3029" s="5">
        <v>7.99</v>
      </c>
      <c r="E3029" s="5">
        <v>91.400382530000002</v>
      </c>
      <c r="F3029" s="3" t="s">
        <v>4480</v>
      </c>
      <c r="G3029" s="3" t="s">
        <v>4491</v>
      </c>
      <c r="H3029" s="3" t="s">
        <v>4492</v>
      </c>
      <c r="I3029" s="3" t="s">
        <v>4493</v>
      </c>
      <c r="J3029" s="3"/>
      <c r="K3029" s="6">
        <v>9858</v>
      </c>
      <c r="L3029" s="6">
        <v>11749</v>
      </c>
      <c r="M3029" s="6" t="s">
        <v>4474</v>
      </c>
      <c r="N3029" s="6" t="s">
        <v>4474</v>
      </c>
      <c r="O3029" s="6">
        <v>8722</v>
      </c>
      <c r="P3029" s="6">
        <v>10412</v>
      </c>
      <c r="Q3029" s="6">
        <v>11061</v>
      </c>
      <c r="R3029" s="6">
        <v>9639</v>
      </c>
      <c r="S3029" s="6">
        <v>14477</v>
      </c>
      <c r="T3029" s="6">
        <v>38084</v>
      </c>
      <c r="U3029" s="6">
        <v>283</v>
      </c>
      <c r="V3029" s="6">
        <v>152</v>
      </c>
      <c r="W3029" s="6">
        <v>234112</v>
      </c>
      <c r="X3029" s="6">
        <v>201182</v>
      </c>
      <c r="Y3029" s="6">
        <v>91885</v>
      </c>
      <c r="Z3029" s="6">
        <v>77059</v>
      </c>
      <c r="AA3029" s="6">
        <v>144310</v>
      </c>
      <c r="AB3029" s="6">
        <v>109790</v>
      </c>
      <c r="AC3029" s="6">
        <v>11460000</v>
      </c>
      <c r="AD3029" s="6">
        <v>11337000</v>
      </c>
      <c r="AF3029">
        <f>Q3029/W3029</f>
        <v>4.7246617003827228E-2</v>
      </c>
      <c r="AG3029">
        <f>R3029/X3029</f>
        <v>4.7911841019574318E-2</v>
      </c>
      <c r="AH3029">
        <f>U3029/W3029</f>
        <v>1.2088231273920174E-3</v>
      </c>
      <c r="AI3029">
        <f>V3029/X3029</f>
        <v>7.5553478939467743E-4</v>
      </c>
      <c r="AJ3029">
        <f>Y3029/AA3029</f>
        <v>0.63671956205391167</v>
      </c>
      <c r="AK3029">
        <f>Z3029/AB3029</f>
        <v>0.70187630931778855</v>
      </c>
      <c r="AL3029">
        <f>O3029/K3029</f>
        <v>0.88476364374112393</v>
      </c>
      <c r="AM3029">
        <f>P3029/L3029</f>
        <v>0.88620308111328627</v>
      </c>
      <c r="AN3029">
        <f>K3029/W3029</f>
        <v>4.2108050847457626E-2</v>
      </c>
      <c r="AO3029">
        <f>L3029/X3029</f>
        <v>5.8399856846039905E-2</v>
      </c>
      <c r="AP3029">
        <f>IF(OR(Q3029&lt;0, Q3029="NA"), 0, 1)</f>
        <v>1</v>
      </c>
      <c r="AQ3029">
        <f>IF(OR(S3029&lt;0, S3029="NA"), 0, 1)</f>
        <v>1</v>
      </c>
      <c r="AR3029">
        <f>IFERROR(IF((AF3029-AG3029)&gt;0,1,0),0)</f>
        <v>0</v>
      </c>
      <c r="AS3029">
        <f>IFERROR(IF((S3029-Q3029)&gt;0,1,0),0)</f>
        <v>1</v>
      </c>
      <c r="AT3029">
        <f>IFERROR(IF((AH3029-AI3029)&lt;0,1,0),0)</f>
        <v>0</v>
      </c>
      <c r="AU3029">
        <f>IFERROR(IF((AJ3029-AK3029)&gt;0,1,0),0)</f>
        <v>0</v>
      </c>
      <c r="AV3029">
        <f>IFERROR(IF((AL3029-AM3029)&gt;0,1,0),0)</f>
        <v>0</v>
      </c>
      <c r="AW3029">
        <f>IFERROR(IF((AN3029-AO3029)&gt;0,1,0),0)</f>
        <v>0</v>
      </c>
      <c r="AX3029">
        <f>IFERROR(IF((AC3029-AD3029)&lt;0,1,0),0)</f>
        <v>0</v>
      </c>
      <c r="AY3029">
        <f>SUM(AP3029:AX3029)</f>
        <v>3</v>
      </c>
    </row>
    <row r="3030" spans="1:51" x14ac:dyDescent="0.45">
      <c r="A3030" s="1" t="s">
        <v>3169</v>
      </c>
      <c r="B3030" s="2">
        <v>5721399</v>
      </c>
      <c r="C3030" s="3" t="s">
        <v>5337</v>
      </c>
      <c r="D3030" s="7">
        <v>8.43</v>
      </c>
      <c r="E3030" s="5">
        <v>298.28852781000001</v>
      </c>
      <c r="F3030" s="3" t="s">
        <v>4480</v>
      </c>
      <c r="G3030" s="3" t="s">
        <v>4491</v>
      </c>
      <c r="H3030" s="3" t="s">
        <v>4492</v>
      </c>
      <c r="I3030" s="3" t="s">
        <v>4493</v>
      </c>
      <c r="J3030" s="3"/>
      <c r="K3030" s="6">
        <v>39056</v>
      </c>
      <c r="L3030" s="6">
        <v>40051.5</v>
      </c>
      <c r="M3030" s="6" t="s">
        <v>4474</v>
      </c>
      <c r="N3030" s="6" t="s">
        <v>4474</v>
      </c>
      <c r="O3030" s="6">
        <v>35471</v>
      </c>
      <c r="P3030" s="6">
        <v>36439</v>
      </c>
      <c r="Q3030" s="6">
        <v>39146</v>
      </c>
      <c r="R3030" s="6">
        <v>39417.5</v>
      </c>
      <c r="S3030" s="6">
        <v>54168</v>
      </c>
      <c r="T3030" s="6">
        <v>59575.5</v>
      </c>
      <c r="U3030" s="6">
        <v>4608</v>
      </c>
      <c r="V3030" s="6">
        <v>4608</v>
      </c>
      <c r="W3030" s="6">
        <v>397640</v>
      </c>
      <c r="X3030" s="6">
        <v>397640</v>
      </c>
      <c r="Y3030" s="6">
        <v>22442</v>
      </c>
      <c r="Z3030" s="6">
        <v>22442</v>
      </c>
      <c r="AA3030" s="6">
        <v>71888</v>
      </c>
      <c r="AB3030" s="6">
        <v>71888</v>
      </c>
      <c r="AC3030" s="6">
        <v>40763000</v>
      </c>
      <c r="AD3030" s="6">
        <v>40763000</v>
      </c>
      <c r="AF3030">
        <f>Q3030/W3030</f>
        <v>9.8445830399356199E-2</v>
      </c>
      <c r="AG3030">
        <f>R3030/X3030</f>
        <v>9.9128608791872047E-2</v>
      </c>
      <c r="AH3030">
        <f>U3030/W3030</f>
        <v>1.1588371391208128E-2</v>
      </c>
      <c r="AI3030">
        <f>V3030/X3030</f>
        <v>1.1588371391208128E-2</v>
      </c>
      <c r="AJ3030">
        <f>Y3030/AA3030</f>
        <v>0.31218005786779435</v>
      </c>
      <c r="AK3030">
        <f>Z3030/AB3030</f>
        <v>0.31218005786779435</v>
      </c>
      <c r="AL3030">
        <f>O3030/K3030</f>
        <v>0.90820872593199509</v>
      </c>
      <c r="AM3030">
        <f>P3030/L3030</f>
        <v>0.9098036278291699</v>
      </c>
      <c r="AN3030">
        <f>K3030/W3030</f>
        <v>9.8219495020621661E-2</v>
      </c>
      <c r="AO3030">
        <f>L3030/X3030</f>
        <v>0.10072301579317976</v>
      </c>
      <c r="AP3030">
        <f>IF(OR(Q3030&lt;0, Q3030="NA"), 0, 1)</f>
        <v>1</v>
      </c>
      <c r="AQ3030">
        <f>IF(OR(S3030&lt;0, S3030="NA"), 0, 1)</f>
        <v>1</v>
      </c>
      <c r="AR3030">
        <f>IFERROR(IF((AF3030-AG3030)&gt;0,1,0),0)</f>
        <v>0</v>
      </c>
      <c r="AS3030">
        <f>IFERROR(IF((S3030-Q3030)&gt;0,1,0),0)</f>
        <v>1</v>
      </c>
      <c r="AT3030">
        <f>IFERROR(IF((AH3030-AI3030)&lt;0,1,0),0)</f>
        <v>0</v>
      </c>
      <c r="AU3030">
        <f>IFERROR(IF((AJ3030-AK3030)&gt;0,1,0),0)</f>
        <v>0</v>
      </c>
      <c r="AV3030">
        <f>IFERROR(IF((AL3030-AM3030)&gt;0,1,0),0)</f>
        <v>0</v>
      </c>
      <c r="AW3030">
        <f>IFERROR(IF((AN3030-AO3030)&gt;0,1,0),0)</f>
        <v>0</v>
      </c>
      <c r="AX3030">
        <f>IFERROR(IF((AC3030-AD3030)&lt;0,1,0),0)</f>
        <v>0</v>
      </c>
      <c r="AY3030">
        <f>SUM(AP3030:AX3030)</f>
        <v>3</v>
      </c>
    </row>
    <row r="3031" spans="1:51" x14ac:dyDescent="0.45">
      <c r="A3031" s="1" t="s">
        <v>3172</v>
      </c>
      <c r="B3031" s="2">
        <v>5721254</v>
      </c>
      <c r="C3031" s="3" t="s">
        <v>5337</v>
      </c>
      <c r="D3031" s="5">
        <v>8.24</v>
      </c>
      <c r="E3031" s="5">
        <v>547.62801039999999</v>
      </c>
      <c r="F3031" s="3" t="s">
        <v>4480</v>
      </c>
      <c r="G3031" s="3" t="s">
        <v>4491</v>
      </c>
      <c r="H3031" s="3" t="s">
        <v>4492</v>
      </c>
      <c r="I3031" s="3" t="s">
        <v>4493</v>
      </c>
      <c r="J3031" s="3"/>
      <c r="K3031" s="6">
        <v>46274</v>
      </c>
      <c r="L3031" s="6">
        <v>46943</v>
      </c>
      <c r="M3031" s="6" t="s">
        <v>4474</v>
      </c>
      <c r="N3031" s="6" t="s">
        <v>4474</v>
      </c>
      <c r="O3031" s="6">
        <v>39167</v>
      </c>
      <c r="P3031" s="6">
        <v>39887.5</v>
      </c>
      <c r="Q3031" s="6">
        <v>23906</v>
      </c>
      <c r="R3031" s="6">
        <v>42805.5</v>
      </c>
      <c r="S3031" s="6">
        <v>85817</v>
      </c>
      <c r="T3031" s="6">
        <v>100532.5</v>
      </c>
      <c r="U3031" s="6">
        <v>384061</v>
      </c>
      <c r="V3031" s="6">
        <v>384061</v>
      </c>
      <c r="W3031" s="6">
        <v>987558</v>
      </c>
      <c r="X3031" s="6">
        <v>987558</v>
      </c>
      <c r="Y3031" s="6">
        <v>18105</v>
      </c>
      <c r="Z3031" s="6">
        <v>18105</v>
      </c>
      <c r="AA3031" s="6">
        <v>8540</v>
      </c>
      <c r="AB3031" s="6">
        <v>8540</v>
      </c>
      <c r="AC3031" s="6">
        <v>66417000</v>
      </c>
      <c r="AD3031" s="6">
        <v>66417000</v>
      </c>
      <c r="AF3031">
        <f>Q3031/W3031</f>
        <v>2.4207185805795711E-2</v>
      </c>
      <c r="AG3031">
        <f>R3031/X3031</f>
        <v>4.3344795951225146E-2</v>
      </c>
      <c r="AH3031">
        <f>U3031/W3031</f>
        <v>0.38889968994226159</v>
      </c>
      <c r="AI3031">
        <f>V3031/X3031</f>
        <v>0.38889968994226159</v>
      </c>
      <c r="AJ3031">
        <f>Y3031/AA3031</f>
        <v>2.120023419203747</v>
      </c>
      <c r="AK3031">
        <f>Z3031/AB3031</f>
        <v>2.120023419203747</v>
      </c>
      <c r="AL3031">
        <f>O3031/K3031</f>
        <v>0.84641483338375767</v>
      </c>
      <c r="AM3031">
        <f>P3031/L3031</f>
        <v>0.84970070084996696</v>
      </c>
      <c r="AN3031">
        <f>K3031/W3031</f>
        <v>4.6856994728410886E-2</v>
      </c>
      <c r="AO3031">
        <f>L3031/X3031</f>
        <v>4.7534423294631811E-2</v>
      </c>
      <c r="AP3031">
        <f>IF(OR(Q3031&lt;0, Q3031="NA"), 0, 1)</f>
        <v>1</v>
      </c>
      <c r="AQ3031">
        <f>IF(OR(S3031&lt;0, S3031="NA"), 0, 1)</f>
        <v>1</v>
      </c>
      <c r="AR3031">
        <f>IFERROR(IF((AF3031-AG3031)&gt;0,1,0),0)</f>
        <v>0</v>
      </c>
      <c r="AS3031">
        <f>IFERROR(IF((S3031-Q3031)&gt;0,1,0),0)</f>
        <v>1</v>
      </c>
      <c r="AT3031">
        <f>IFERROR(IF((AH3031-AI3031)&lt;0,1,0),0)</f>
        <v>0</v>
      </c>
      <c r="AU3031">
        <f>IFERROR(IF((AJ3031-AK3031)&gt;0,1,0),0)</f>
        <v>0</v>
      </c>
      <c r="AV3031">
        <f>IFERROR(IF((AL3031-AM3031)&gt;0,1,0),0)</f>
        <v>0</v>
      </c>
      <c r="AW3031">
        <f>IFERROR(IF((AN3031-AO3031)&gt;0,1,0),0)</f>
        <v>0</v>
      </c>
      <c r="AX3031">
        <f>IFERROR(IF((AC3031-AD3031)&lt;0,1,0),0)</f>
        <v>0</v>
      </c>
      <c r="AY3031">
        <f>SUM(AP3031:AX3031)</f>
        <v>3</v>
      </c>
    </row>
    <row r="3032" spans="1:51" x14ac:dyDescent="0.45">
      <c r="A3032" s="1" t="s">
        <v>3176</v>
      </c>
      <c r="B3032" s="2">
        <v>5721281</v>
      </c>
      <c r="C3032" s="3" t="s">
        <v>5337</v>
      </c>
      <c r="D3032" s="7">
        <v>5.7549999999999999</v>
      </c>
      <c r="E3032" s="5">
        <v>33.083037615000002</v>
      </c>
      <c r="F3032" s="3" t="s">
        <v>4480</v>
      </c>
      <c r="G3032" s="3" t="s">
        <v>4491</v>
      </c>
      <c r="H3032" s="3" t="s">
        <v>4492</v>
      </c>
      <c r="I3032" s="3" t="s">
        <v>4493</v>
      </c>
      <c r="J3032" s="3"/>
      <c r="K3032" s="6">
        <v>2906</v>
      </c>
      <c r="L3032" s="6">
        <v>3145</v>
      </c>
      <c r="M3032" s="6" t="s">
        <v>4474</v>
      </c>
      <c r="N3032" s="6" t="s">
        <v>4474</v>
      </c>
      <c r="O3032" s="6">
        <v>2248</v>
      </c>
      <c r="P3032" s="6">
        <v>2481</v>
      </c>
      <c r="Q3032" s="6">
        <v>4528</v>
      </c>
      <c r="R3032" s="6">
        <v>-11553</v>
      </c>
      <c r="S3032" s="6" t="s">
        <v>4474</v>
      </c>
      <c r="T3032" s="6" t="s">
        <v>4474</v>
      </c>
      <c r="U3032" s="6" t="s">
        <v>4474</v>
      </c>
      <c r="V3032" s="6" t="s">
        <v>4474</v>
      </c>
      <c r="W3032" s="6">
        <v>65819</v>
      </c>
      <c r="X3032" s="6">
        <v>68488</v>
      </c>
      <c r="Y3032" s="6">
        <v>3951</v>
      </c>
      <c r="Z3032" s="6">
        <v>3413</v>
      </c>
      <c r="AA3032" s="6">
        <v>192</v>
      </c>
      <c r="AB3032" s="6">
        <v>764</v>
      </c>
      <c r="AC3032" s="6">
        <v>5747000</v>
      </c>
      <c r="AD3032" s="6">
        <v>5746000</v>
      </c>
      <c r="AF3032">
        <f>Q3032/W3032</f>
        <v>6.8794724927452561E-2</v>
      </c>
      <c r="AG3032">
        <f>R3032/X3032</f>
        <v>-0.16868648522368881</v>
      </c>
      <c r="AH3032" t="e">
        <f>U3032/W3032</f>
        <v>#VALUE!</v>
      </c>
      <c r="AI3032" t="e">
        <f>V3032/X3032</f>
        <v>#VALUE!</v>
      </c>
      <c r="AJ3032">
        <f>Y3032/AA3032</f>
        <v>20.578125</v>
      </c>
      <c r="AK3032">
        <f>Z3032/AB3032</f>
        <v>4.4672774869109944</v>
      </c>
      <c r="AL3032">
        <f>O3032/K3032</f>
        <v>0.77357192016517551</v>
      </c>
      <c r="AM3032">
        <f>P3032/L3032</f>
        <v>0.78887122416534183</v>
      </c>
      <c r="AN3032">
        <f>K3032/W3032</f>
        <v>4.4151384858475515E-2</v>
      </c>
      <c r="AO3032">
        <f>L3032/X3032</f>
        <v>4.5920453218081997E-2</v>
      </c>
      <c r="AP3032">
        <f>IF(OR(Q3032&lt;0, Q3032="NA"), 0, 1)</f>
        <v>1</v>
      </c>
      <c r="AQ3032">
        <f>IF(OR(S3032&lt;0, S3032="NA"), 0, 1)</f>
        <v>0</v>
      </c>
      <c r="AR3032">
        <f>IFERROR(IF((AF3032-AG3032)&gt;0,1,0),0)</f>
        <v>1</v>
      </c>
      <c r="AS3032">
        <f>IFERROR(IF((S3032-Q3032)&gt;0,1,0),0)</f>
        <v>0</v>
      </c>
      <c r="AT3032">
        <f>IFERROR(IF((AH3032-AI3032)&lt;0,1,0),0)</f>
        <v>0</v>
      </c>
      <c r="AU3032">
        <f>IFERROR(IF((AJ3032-AK3032)&gt;0,1,0),0)</f>
        <v>1</v>
      </c>
      <c r="AV3032">
        <f>IFERROR(IF((AL3032-AM3032)&gt;0,1,0),0)</f>
        <v>0</v>
      </c>
      <c r="AW3032">
        <f>IFERROR(IF((AN3032-AO3032)&gt;0,1,0),0)</f>
        <v>0</v>
      </c>
      <c r="AX3032">
        <f>IFERROR(IF((AC3032-AD3032)&lt;0,1,0),0)</f>
        <v>0</v>
      </c>
      <c r="AY3032">
        <f>SUM(AP3032:AX3032)</f>
        <v>3</v>
      </c>
    </row>
    <row r="3033" spans="1:51" x14ac:dyDescent="0.45">
      <c r="A3033" s="1" t="s">
        <v>3178</v>
      </c>
      <c r="B3033" s="2">
        <v>4055925</v>
      </c>
      <c r="C3033" s="3" t="s">
        <v>5335</v>
      </c>
      <c r="D3033" s="5">
        <v>122.04</v>
      </c>
      <c r="E3033" s="5">
        <v>9339.6555424800008</v>
      </c>
      <c r="F3033" s="3" t="s">
        <v>4480</v>
      </c>
      <c r="G3033" s="3" t="s">
        <v>4481</v>
      </c>
      <c r="H3033" s="3" t="s">
        <v>4481</v>
      </c>
      <c r="I3033" s="3" t="s">
        <v>4482</v>
      </c>
      <c r="J3033" s="3" t="s">
        <v>4484</v>
      </c>
      <c r="K3033" s="6">
        <v>1724956</v>
      </c>
      <c r="L3033" s="6">
        <v>1653127</v>
      </c>
      <c r="M3033" s="6" t="s">
        <v>4474</v>
      </c>
      <c r="N3033" s="6" t="s">
        <v>4474</v>
      </c>
      <c r="O3033" s="6">
        <v>1913717</v>
      </c>
      <c r="P3033" s="6">
        <v>1865763</v>
      </c>
      <c r="Q3033" s="6">
        <v>475056</v>
      </c>
      <c r="R3033" s="6">
        <v>418776</v>
      </c>
      <c r="S3033" s="6" t="s">
        <v>4474</v>
      </c>
      <c r="T3033" s="6">
        <v>511502</v>
      </c>
      <c r="U3033" s="6" t="s">
        <v>4474</v>
      </c>
      <c r="V3033" s="6" t="s">
        <v>4474</v>
      </c>
      <c r="W3033" s="6">
        <v>52589449</v>
      </c>
      <c r="X3033" s="6">
        <v>50701888</v>
      </c>
      <c r="Y3033" s="6" t="s">
        <v>4474</v>
      </c>
      <c r="Z3033" s="6" t="s">
        <v>4474</v>
      </c>
      <c r="AA3033" s="6" t="s">
        <v>4474</v>
      </c>
      <c r="AB3033" s="6" t="s">
        <v>4474</v>
      </c>
      <c r="AC3033" s="6">
        <v>77242000</v>
      </c>
      <c r="AD3033" s="6">
        <v>77231765</v>
      </c>
      <c r="AF3033">
        <f>Q3033/W3033</f>
        <v>9.0332948725133054E-3</v>
      </c>
      <c r="AG3033">
        <f>R3033/X3033</f>
        <v>8.2595740813438748E-3</v>
      </c>
      <c r="AH3033" t="e">
        <f>U3033/W3033</f>
        <v>#VALUE!</v>
      </c>
      <c r="AI3033" t="e">
        <f>V3033/X3033</f>
        <v>#VALUE!</v>
      </c>
      <c r="AJ3033" t="e">
        <f>Y3033/AA3033</f>
        <v>#VALUE!</v>
      </c>
      <c r="AK3033" t="e">
        <f>Z3033/AB3033</f>
        <v>#VALUE!</v>
      </c>
      <c r="AL3033">
        <f>O3033/K3033</f>
        <v>1.1094294579108104</v>
      </c>
      <c r="AM3033">
        <f>P3033/L3033</f>
        <v>1.1286265362552301</v>
      </c>
      <c r="AN3033">
        <f>K3033/W3033</f>
        <v>3.2800419719172184E-2</v>
      </c>
      <c r="AO3033">
        <f>L3033/X3033</f>
        <v>3.260484106627351E-2</v>
      </c>
      <c r="AP3033">
        <f>IF(OR(Q3033&lt;0, Q3033="NA"), 0, 1)</f>
        <v>1</v>
      </c>
      <c r="AQ3033">
        <f>IF(OR(S3033&lt;0, S3033="NA"), 0, 1)</f>
        <v>0</v>
      </c>
      <c r="AR3033">
        <f>IFERROR(IF((AF3033-AG3033)&gt;0,1,0),0)</f>
        <v>1</v>
      </c>
      <c r="AS3033">
        <f>IFERROR(IF((S3033-Q3033)&gt;0,1,0),0)</f>
        <v>0</v>
      </c>
      <c r="AT3033">
        <f>IFERROR(IF((AH3033-AI3033)&lt;0,1,0),0)</f>
        <v>0</v>
      </c>
      <c r="AU3033">
        <f>IFERROR(IF((AJ3033-AK3033)&gt;0,1,0),0)</f>
        <v>0</v>
      </c>
      <c r="AV3033">
        <f>IFERROR(IF((AL3033-AM3033)&gt;0,1,0),0)</f>
        <v>0</v>
      </c>
      <c r="AW3033">
        <f>IFERROR(IF((AN3033-AO3033)&gt;0,1,0),0)</f>
        <v>1</v>
      </c>
      <c r="AX3033">
        <f>IFERROR(IF((AC3033-AD3033)&lt;0,1,0),0)</f>
        <v>0</v>
      </c>
      <c r="AY3033">
        <f>SUM(AP3033:AX3033)</f>
        <v>3</v>
      </c>
    </row>
    <row r="3034" spans="1:51" x14ac:dyDescent="0.45">
      <c r="A3034" s="1" t="s">
        <v>3183</v>
      </c>
      <c r="B3034" s="2">
        <v>5931430</v>
      </c>
      <c r="C3034" s="3" t="s">
        <v>5337</v>
      </c>
      <c r="D3034" s="5">
        <v>7.84</v>
      </c>
      <c r="E3034" s="5">
        <v>230.03841840000001</v>
      </c>
      <c r="F3034" s="3" t="s">
        <v>4480</v>
      </c>
      <c r="G3034" s="3" t="s">
        <v>4491</v>
      </c>
      <c r="H3034" s="3" t="s">
        <v>4492</v>
      </c>
      <c r="I3034" s="3" t="s">
        <v>4493</v>
      </c>
      <c r="J3034" s="3"/>
      <c r="K3034" s="6">
        <v>29798.096000000001</v>
      </c>
      <c r="L3034" s="6">
        <v>29882.823</v>
      </c>
      <c r="M3034" s="6" t="s">
        <v>4474</v>
      </c>
      <c r="N3034" s="6" t="s">
        <v>4474</v>
      </c>
      <c r="O3034" s="6">
        <v>27251.08</v>
      </c>
      <c r="P3034" s="6">
        <v>27344.231</v>
      </c>
      <c r="Q3034" s="6">
        <v>42823.646000000001</v>
      </c>
      <c r="R3034" s="6">
        <v>39605.68</v>
      </c>
      <c r="S3034" s="6">
        <v>19850.009999999998</v>
      </c>
      <c r="T3034" s="6">
        <v>19896.476999999999</v>
      </c>
      <c r="U3034" s="6">
        <v>108500</v>
      </c>
      <c r="V3034" s="6">
        <v>108500</v>
      </c>
      <c r="W3034" s="6">
        <v>363899.97700000001</v>
      </c>
      <c r="X3034" s="6">
        <v>363899.97700000001</v>
      </c>
      <c r="Y3034" s="6">
        <v>9842.8349999999991</v>
      </c>
      <c r="Z3034" s="6">
        <v>9842.8349999999991</v>
      </c>
      <c r="AA3034" s="6">
        <v>7476</v>
      </c>
      <c r="AB3034" s="6">
        <v>7476</v>
      </c>
      <c r="AC3034" s="6">
        <v>29341635</v>
      </c>
      <c r="AD3034" s="6">
        <v>29341635</v>
      </c>
      <c r="AF3034">
        <f>Q3034/W3034</f>
        <v>0.117679716149034</v>
      </c>
      <c r="AG3034">
        <f>R3034/X3034</f>
        <v>0.1088367202617328</v>
      </c>
      <c r="AH3034">
        <f>U3034/W3034</f>
        <v>0.29815885368962253</v>
      </c>
      <c r="AI3034">
        <f>V3034/X3034</f>
        <v>0.29815885368962253</v>
      </c>
      <c r="AJ3034">
        <f>Y3034/AA3034</f>
        <v>1.3165910914927768</v>
      </c>
      <c r="AK3034">
        <f>Z3034/AB3034</f>
        <v>1.3165910914927768</v>
      </c>
      <c r="AL3034">
        <f>O3034/K3034</f>
        <v>0.91452420315714134</v>
      </c>
      <c r="AM3034">
        <f>P3034/L3034</f>
        <v>0.91504845442480454</v>
      </c>
      <c r="AN3034">
        <f>K3034/W3034</f>
        <v>8.1885402262611304E-2</v>
      </c>
      <c r="AO3034">
        <f>L3034/X3034</f>
        <v>8.2118232725252413E-2</v>
      </c>
      <c r="AP3034">
        <f>IF(OR(Q3034&lt;0, Q3034="NA"), 0, 1)</f>
        <v>1</v>
      </c>
      <c r="AQ3034">
        <f>IF(OR(S3034&lt;0, S3034="NA"), 0, 1)</f>
        <v>1</v>
      </c>
      <c r="AR3034">
        <f>IFERROR(IF((AF3034-AG3034)&gt;0,1,0),0)</f>
        <v>1</v>
      </c>
      <c r="AS3034">
        <f>IFERROR(IF((S3034-Q3034)&gt;0,1,0),0)</f>
        <v>0</v>
      </c>
      <c r="AT3034">
        <f>IFERROR(IF((AH3034-AI3034)&lt;0,1,0),0)</f>
        <v>0</v>
      </c>
      <c r="AU3034">
        <f>IFERROR(IF((AJ3034-AK3034)&gt;0,1,0),0)</f>
        <v>0</v>
      </c>
      <c r="AV3034">
        <f>IFERROR(IF((AL3034-AM3034)&gt;0,1,0),0)</f>
        <v>0</v>
      </c>
      <c r="AW3034">
        <f>IFERROR(IF((AN3034-AO3034)&gt;0,1,0),0)</f>
        <v>0</v>
      </c>
      <c r="AX3034">
        <f>IFERROR(IF((AC3034-AD3034)&lt;0,1,0),0)</f>
        <v>0</v>
      </c>
      <c r="AY3034">
        <f>SUM(AP3034:AX3034)</f>
        <v>3</v>
      </c>
    </row>
    <row r="3035" spans="1:51" x14ac:dyDescent="0.45">
      <c r="A3035" s="1" t="s">
        <v>3188</v>
      </c>
      <c r="B3035" s="2">
        <v>103699</v>
      </c>
      <c r="C3035" s="3" t="s">
        <v>5337</v>
      </c>
      <c r="D3035" s="7">
        <v>7.32</v>
      </c>
      <c r="E3035" s="5">
        <v>1330.0500097199999</v>
      </c>
      <c r="F3035" s="3" t="s">
        <v>4485</v>
      </c>
      <c r="G3035" s="3" t="s">
        <v>4517</v>
      </c>
      <c r="H3035" s="3" t="s">
        <v>4518</v>
      </c>
      <c r="I3035" s="3" t="s">
        <v>4536</v>
      </c>
      <c r="J3035" s="3" t="s">
        <v>4800</v>
      </c>
      <c r="K3035" s="6">
        <v>3224316</v>
      </c>
      <c r="L3035" s="6">
        <v>3227886</v>
      </c>
      <c r="M3035" s="6">
        <v>283447</v>
      </c>
      <c r="N3035" s="6">
        <v>286260</v>
      </c>
      <c r="O3035" s="6">
        <v>121620</v>
      </c>
      <c r="P3035" s="6">
        <v>123987</v>
      </c>
      <c r="Q3035" s="6">
        <v>-390060</v>
      </c>
      <c r="R3035" s="6">
        <v>-264107</v>
      </c>
      <c r="S3035" s="6">
        <v>188069</v>
      </c>
      <c r="T3035" s="6">
        <v>199555</v>
      </c>
      <c r="U3035" s="6">
        <v>2052298</v>
      </c>
      <c r="V3035" s="6">
        <v>2065034</v>
      </c>
      <c r="W3035" s="6">
        <v>3647716</v>
      </c>
      <c r="X3035" s="6">
        <v>4078402</v>
      </c>
      <c r="Y3035" s="6">
        <v>1486152</v>
      </c>
      <c r="Z3035" s="6">
        <v>1605741</v>
      </c>
      <c r="AA3035" s="6">
        <v>1684552</v>
      </c>
      <c r="AB3035" s="6">
        <v>1678187</v>
      </c>
      <c r="AC3035" s="6">
        <v>181344000</v>
      </c>
      <c r="AD3035" s="6">
        <v>179121000</v>
      </c>
      <c r="AF3035">
        <f>Q3035/W3035</f>
        <v>-0.10693266690718246</v>
      </c>
      <c r="AG3035">
        <f>R3035/X3035</f>
        <v>-6.4757471186018448E-2</v>
      </c>
      <c r="AH3035">
        <f>U3035/W3035</f>
        <v>0.56262548948437874</v>
      </c>
      <c r="AI3035">
        <f>V3035/X3035</f>
        <v>0.5063340985023056</v>
      </c>
      <c r="AJ3035">
        <f>Y3035/AA3035</f>
        <v>0.88222387910851074</v>
      </c>
      <c r="AK3035">
        <f>Z3035/AB3035</f>
        <v>0.95683079418443828</v>
      </c>
      <c r="AL3035">
        <f>O3035/K3035</f>
        <v>3.7719627976910454E-2</v>
      </c>
      <c r="AM3035">
        <f>P3035/L3035</f>
        <v>3.8411207830759825E-2</v>
      </c>
      <c r="AN3035">
        <f>K3035/W3035</f>
        <v>0.88392736715248665</v>
      </c>
      <c r="AO3035">
        <f>L3035/X3035</f>
        <v>0.79145851733105266</v>
      </c>
      <c r="AP3035">
        <f>IF(OR(Q3035&lt;0, Q3035="NA"), 0, 1)</f>
        <v>0</v>
      </c>
      <c r="AQ3035">
        <f>IF(OR(S3035&lt;0, S3035="NA"), 0, 1)</f>
        <v>1</v>
      </c>
      <c r="AR3035">
        <f>IFERROR(IF((AF3035-AG3035)&gt;0,1,0),0)</f>
        <v>0</v>
      </c>
      <c r="AS3035">
        <f>IFERROR(IF((S3035-Q3035)&gt;0,1,0),0)</f>
        <v>1</v>
      </c>
      <c r="AT3035">
        <f>IFERROR(IF((AH3035-AI3035)&lt;0,1,0),0)</f>
        <v>0</v>
      </c>
      <c r="AU3035">
        <f>IFERROR(IF((AJ3035-AK3035)&gt;0,1,0),0)</f>
        <v>0</v>
      </c>
      <c r="AV3035">
        <f>IFERROR(IF((AL3035-AM3035)&gt;0,1,0),0)</f>
        <v>0</v>
      </c>
      <c r="AW3035">
        <f>IFERROR(IF((AN3035-AO3035)&gt;0,1,0),0)</f>
        <v>1</v>
      </c>
      <c r="AX3035">
        <f>IFERROR(IF((AC3035-AD3035)&lt;0,1,0),0)</f>
        <v>0</v>
      </c>
      <c r="AY3035">
        <f>SUM(AP3035:AX3035)</f>
        <v>3</v>
      </c>
    </row>
    <row r="3036" spans="1:51" x14ac:dyDescent="0.45">
      <c r="A3036" s="1" t="s">
        <v>3200</v>
      </c>
      <c r="B3036" s="2">
        <v>4812835</v>
      </c>
      <c r="C3036" s="3" t="s">
        <v>5336</v>
      </c>
      <c r="D3036" s="5">
        <v>4.22</v>
      </c>
      <c r="E3036" s="5">
        <v>23.467031760000001</v>
      </c>
      <c r="F3036" s="3" t="s">
        <v>4470</v>
      </c>
      <c r="G3036" s="3" t="s">
        <v>4471</v>
      </c>
      <c r="H3036" s="3" t="s">
        <v>4489</v>
      </c>
      <c r="I3036" s="3" t="s">
        <v>4489</v>
      </c>
      <c r="J3036" s="3" t="s">
        <v>4544</v>
      </c>
      <c r="K3036" s="6">
        <v>598</v>
      </c>
      <c r="L3036" s="6">
        <v>326</v>
      </c>
      <c r="M3036" s="6">
        <v>-21728</v>
      </c>
      <c r="N3036" s="6">
        <v>-21905</v>
      </c>
      <c r="O3036" s="6">
        <v>-21979</v>
      </c>
      <c r="P3036" s="6">
        <v>-22158</v>
      </c>
      <c r="Q3036" s="6">
        <v>-22282</v>
      </c>
      <c r="R3036" s="6">
        <v>-21344</v>
      </c>
      <c r="S3036" s="6">
        <v>-16228</v>
      </c>
      <c r="T3036" s="6">
        <v>-18021</v>
      </c>
      <c r="U3036" s="6">
        <v>25365</v>
      </c>
      <c r="V3036" s="6">
        <v>24027</v>
      </c>
      <c r="W3036" s="6">
        <v>35442</v>
      </c>
      <c r="X3036" s="6">
        <v>39527</v>
      </c>
      <c r="Y3036" s="6">
        <v>27032</v>
      </c>
      <c r="Z3036" s="6">
        <v>31107</v>
      </c>
      <c r="AA3036" s="6">
        <v>4583</v>
      </c>
      <c r="AB3036" s="6">
        <v>4454</v>
      </c>
      <c r="AC3036" s="6">
        <v>5507304</v>
      </c>
      <c r="AD3036" s="6">
        <v>5408212</v>
      </c>
      <c r="AF3036">
        <f>Q3036/W3036</f>
        <v>-0.62868912589582981</v>
      </c>
      <c r="AG3036">
        <f>R3036/X3036</f>
        <v>-0.53998532648569331</v>
      </c>
      <c r="AH3036">
        <f>U3036/W3036</f>
        <v>0.71567631623497541</v>
      </c>
      <c r="AI3036">
        <f>V3036/X3036</f>
        <v>0.60786297973537073</v>
      </c>
      <c r="AJ3036">
        <f>Y3036/AA3036</f>
        <v>5.8983198778092953</v>
      </c>
      <c r="AK3036">
        <f>Z3036/AB3036</f>
        <v>6.9840592725639876</v>
      </c>
      <c r="AL3036">
        <f>O3036/K3036</f>
        <v>-36.754180602006691</v>
      </c>
      <c r="AM3036">
        <f>P3036/L3036</f>
        <v>-67.969325153374228</v>
      </c>
      <c r="AN3036">
        <f>K3036/W3036</f>
        <v>1.6872636984368829E-2</v>
      </c>
      <c r="AO3036">
        <f>L3036/X3036</f>
        <v>8.2475270068560723E-3</v>
      </c>
      <c r="AP3036">
        <f>IF(OR(Q3036&lt;0, Q3036="NA"), 0, 1)</f>
        <v>0</v>
      </c>
      <c r="AQ3036">
        <f>IF(OR(S3036&lt;0, S3036="NA"), 0, 1)</f>
        <v>0</v>
      </c>
      <c r="AR3036">
        <f>IFERROR(IF((AF3036-AG3036)&gt;0,1,0),0)</f>
        <v>0</v>
      </c>
      <c r="AS3036">
        <f>IFERROR(IF((S3036-Q3036)&gt;0,1,0),0)</f>
        <v>1</v>
      </c>
      <c r="AT3036">
        <f>IFERROR(IF((AH3036-AI3036)&lt;0,1,0),0)</f>
        <v>0</v>
      </c>
      <c r="AU3036">
        <f>IFERROR(IF((AJ3036-AK3036)&gt;0,1,0),0)</f>
        <v>0</v>
      </c>
      <c r="AV3036">
        <f>IFERROR(IF((AL3036-AM3036)&gt;0,1,0),0)</f>
        <v>1</v>
      </c>
      <c r="AW3036">
        <f>IFERROR(IF((AN3036-AO3036)&gt;0,1,0),0)</f>
        <v>1</v>
      </c>
      <c r="AX3036">
        <f>IFERROR(IF((AC3036-AD3036)&lt;0,1,0),0)</f>
        <v>0</v>
      </c>
      <c r="AY3036">
        <f>SUM(AP3036:AX3036)</f>
        <v>3</v>
      </c>
    </row>
    <row r="3037" spans="1:51" x14ac:dyDescent="0.45">
      <c r="A3037" s="1" t="s">
        <v>3220</v>
      </c>
      <c r="B3037" s="2">
        <v>4872655</v>
      </c>
      <c r="C3037" s="3" t="s">
        <v>5336</v>
      </c>
      <c r="D3037" s="5">
        <v>8.7899999999999991</v>
      </c>
      <c r="E3037" s="5">
        <v>201.51216518999999</v>
      </c>
      <c r="F3037" s="3" t="s">
        <v>4500</v>
      </c>
      <c r="G3037" s="3" t="s">
        <v>4501</v>
      </c>
      <c r="H3037" s="3" t="s">
        <v>4502</v>
      </c>
      <c r="I3037" s="3" t="s">
        <v>4538</v>
      </c>
      <c r="J3037" s="3" t="s">
        <v>4949</v>
      </c>
      <c r="K3037" s="6">
        <v>1545.7919999999999</v>
      </c>
      <c r="L3037" s="6">
        <v>1545.7919999999999</v>
      </c>
      <c r="M3037" s="6">
        <v>-32286.257000000001</v>
      </c>
      <c r="N3037" s="6">
        <v>-28868.159</v>
      </c>
      <c r="O3037" s="6">
        <v>-32712.437000000002</v>
      </c>
      <c r="P3037" s="6">
        <v>-30210.99</v>
      </c>
      <c r="Q3037" s="6">
        <v>-52427.019</v>
      </c>
      <c r="R3037" s="6">
        <v>-75418.607999999993</v>
      </c>
      <c r="S3037" s="6">
        <v>-9659.3189999999995</v>
      </c>
      <c r="T3037" s="6">
        <v>-15328.165999999999</v>
      </c>
      <c r="U3037" s="6" t="s">
        <v>4474</v>
      </c>
      <c r="V3037" s="6" t="s">
        <v>4474</v>
      </c>
      <c r="W3037" s="6">
        <v>107174.724</v>
      </c>
      <c r="X3037" s="6">
        <v>48232.942999999999</v>
      </c>
      <c r="Y3037" s="6">
        <v>57077.377999999997</v>
      </c>
      <c r="Z3037" s="6">
        <v>4604.3559999999998</v>
      </c>
      <c r="AA3037" s="6">
        <v>45013</v>
      </c>
      <c r="AB3037" s="6">
        <v>12506</v>
      </c>
      <c r="AC3037" s="6">
        <v>22918763</v>
      </c>
      <c r="AD3037" s="6">
        <v>12564861</v>
      </c>
      <c r="AF3037">
        <f>Q3037/W3037</f>
        <v>-0.48917335210492352</v>
      </c>
      <c r="AG3037">
        <f>R3037/X3037</f>
        <v>-1.5636327229711029</v>
      </c>
      <c r="AH3037" t="e">
        <f>U3037/W3037</f>
        <v>#VALUE!</v>
      </c>
      <c r="AI3037" t="e">
        <f>V3037/X3037</f>
        <v>#VALUE!</v>
      </c>
      <c r="AJ3037">
        <f>Y3037/AA3037</f>
        <v>1.2680198609290649</v>
      </c>
      <c r="AK3037">
        <f>Z3037/AB3037</f>
        <v>0.36817175755637294</v>
      </c>
      <c r="AL3037">
        <f>O3037/K3037</f>
        <v>-21.162250160435558</v>
      </c>
      <c r="AM3037">
        <f>P3037/L3037</f>
        <v>-19.544020152776056</v>
      </c>
      <c r="AN3037">
        <f>K3037/W3037</f>
        <v>1.4423102223244352E-2</v>
      </c>
      <c r="AO3037">
        <f>L3037/X3037</f>
        <v>3.2048469445457639E-2</v>
      </c>
      <c r="AP3037">
        <f>IF(OR(Q3037&lt;0, Q3037="NA"), 0, 1)</f>
        <v>0</v>
      </c>
      <c r="AQ3037">
        <f>IF(OR(S3037&lt;0, S3037="NA"), 0, 1)</f>
        <v>0</v>
      </c>
      <c r="AR3037">
        <f>IFERROR(IF((AF3037-AG3037)&gt;0,1,0),0)</f>
        <v>1</v>
      </c>
      <c r="AS3037">
        <f>IFERROR(IF((S3037-Q3037)&gt;0,1,0),0)</f>
        <v>1</v>
      </c>
      <c r="AT3037">
        <f>IFERROR(IF((AH3037-AI3037)&lt;0,1,0),0)</f>
        <v>0</v>
      </c>
      <c r="AU3037">
        <f>IFERROR(IF((AJ3037-AK3037)&gt;0,1,0),0)</f>
        <v>1</v>
      </c>
      <c r="AV3037">
        <f>IFERROR(IF((AL3037-AM3037)&gt;0,1,0),0)</f>
        <v>0</v>
      </c>
      <c r="AW3037">
        <f>IFERROR(IF((AN3037-AO3037)&gt;0,1,0),0)</f>
        <v>0</v>
      </c>
      <c r="AX3037">
        <f>IFERROR(IF((AC3037-AD3037)&lt;0,1,0),0)</f>
        <v>0</v>
      </c>
      <c r="AY3037">
        <f>SUM(AP3037:AX3037)</f>
        <v>3</v>
      </c>
    </row>
    <row r="3038" spans="1:51" x14ac:dyDescent="0.45">
      <c r="A3038" s="1" t="s">
        <v>3234</v>
      </c>
      <c r="B3038" s="2">
        <v>4099517</v>
      </c>
      <c r="C3038" s="3" t="s">
        <v>5338</v>
      </c>
      <c r="D3038" s="7">
        <v>11.16</v>
      </c>
      <c r="E3038" s="5">
        <v>275.90571144</v>
      </c>
      <c r="F3038" s="3" t="s">
        <v>4480</v>
      </c>
      <c r="G3038" s="3" t="s">
        <v>4481</v>
      </c>
      <c r="H3038" s="3" t="s">
        <v>4481</v>
      </c>
      <c r="I3038" s="3" t="s">
        <v>4482</v>
      </c>
      <c r="J3038" s="3" t="s">
        <v>4484</v>
      </c>
      <c r="K3038" s="6">
        <v>141185</v>
      </c>
      <c r="L3038" s="6">
        <v>161114</v>
      </c>
      <c r="M3038" s="6" t="s">
        <v>4474</v>
      </c>
      <c r="N3038" s="6" t="s">
        <v>4474</v>
      </c>
      <c r="O3038" s="6">
        <v>94194</v>
      </c>
      <c r="P3038" s="6" t="s">
        <v>4474</v>
      </c>
      <c r="Q3038" s="6">
        <v>-8961</v>
      </c>
      <c r="R3038" s="6">
        <v>12909</v>
      </c>
      <c r="S3038" s="6">
        <v>119468</v>
      </c>
      <c r="T3038" s="6">
        <v>114080</v>
      </c>
      <c r="U3038" s="6">
        <v>85941</v>
      </c>
      <c r="V3038" s="6">
        <v>85882</v>
      </c>
      <c r="W3038" s="6">
        <v>4024347</v>
      </c>
      <c r="X3038" s="6">
        <v>3997539</v>
      </c>
      <c r="Y3038" s="6" t="s">
        <v>4474</v>
      </c>
      <c r="Z3038" s="6" t="s">
        <v>4474</v>
      </c>
      <c r="AA3038" s="6" t="s">
        <v>4474</v>
      </c>
      <c r="AB3038" s="6" t="s">
        <v>4474</v>
      </c>
      <c r="AC3038" s="6">
        <v>24722734</v>
      </c>
      <c r="AD3038" s="6">
        <v>24702130</v>
      </c>
      <c r="AF3038">
        <f>Q3038/W3038</f>
        <v>-2.2266966541404109E-3</v>
      </c>
      <c r="AG3038">
        <f>R3038/X3038</f>
        <v>3.2292367879337763E-3</v>
      </c>
      <c r="AH3038">
        <f>U3038/W3038</f>
        <v>2.1355265835674708E-2</v>
      </c>
      <c r="AI3038">
        <f>V3038/X3038</f>
        <v>2.1483717857411773E-2</v>
      </c>
      <c r="AJ3038" t="e">
        <f>Y3038/AA3038</f>
        <v>#VALUE!</v>
      </c>
      <c r="AK3038" t="e">
        <f>Z3038/AB3038</f>
        <v>#VALUE!</v>
      </c>
      <c r="AL3038">
        <f>O3038/K3038</f>
        <v>0.66716719198215113</v>
      </c>
      <c r="AM3038" t="e">
        <f>P3038/L3038</f>
        <v>#VALUE!</v>
      </c>
      <c r="AN3038">
        <f>K3038/W3038</f>
        <v>3.5082710313002335E-2</v>
      </c>
      <c r="AO3038">
        <f>L3038/X3038</f>
        <v>4.0303296603235138E-2</v>
      </c>
      <c r="AP3038">
        <f>IF(OR(Q3038&lt;0, Q3038="NA"), 0, 1)</f>
        <v>0</v>
      </c>
      <c r="AQ3038">
        <f>IF(OR(S3038&lt;0, S3038="NA"), 0, 1)</f>
        <v>1</v>
      </c>
      <c r="AR3038">
        <f>IFERROR(IF((AF3038-AG3038)&gt;0,1,0),0)</f>
        <v>0</v>
      </c>
      <c r="AS3038">
        <f>IFERROR(IF((S3038-Q3038)&gt;0,1,0),0)</f>
        <v>1</v>
      </c>
      <c r="AT3038">
        <f>IFERROR(IF((AH3038-AI3038)&lt;0,1,0),0)</f>
        <v>1</v>
      </c>
      <c r="AU3038">
        <f>IFERROR(IF((AJ3038-AK3038)&gt;0,1,0),0)</f>
        <v>0</v>
      </c>
      <c r="AV3038">
        <f>IFERROR(IF((AL3038-AM3038)&gt;0,1,0),0)</f>
        <v>0</v>
      </c>
      <c r="AW3038">
        <f>IFERROR(IF((AN3038-AO3038)&gt;0,1,0),0)</f>
        <v>0</v>
      </c>
      <c r="AX3038">
        <f>IFERROR(IF((AC3038-AD3038)&lt;0,1,0),0)</f>
        <v>0</v>
      </c>
      <c r="AY3038">
        <f>SUM(AP3038:AX3038)</f>
        <v>3</v>
      </c>
    </row>
    <row r="3039" spans="1:51" x14ac:dyDescent="0.45">
      <c r="A3039" s="1" t="s">
        <v>3237</v>
      </c>
      <c r="B3039" s="2">
        <v>4144109</v>
      </c>
      <c r="C3039" s="3" t="s">
        <v>5335</v>
      </c>
      <c r="D3039" s="5">
        <v>32.659999999999997</v>
      </c>
      <c r="E3039" s="5">
        <v>223.68664168000001</v>
      </c>
      <c r="F3039" s="3" t="s">
        <v>4480</v>
      </c>
      <c r="G3039" s="3" t="s">
        <v>4481</v>
      </c>
      <c r="H3039" s="3" t="s">
        <v>4481</v>
      </c>
      <c r="I3039" s="3" t="s">
        <v>4482</v>
      </c>
      <c r="J3039" s="3" t="s">
        <v>4484</v>
      </c>
      <c r="K3039" s="6">
        <v>72442</v>
      </c>
      <c r="L3039" s="6">
        <v>72161</v>
      </c>
      <c r="M3039" s="6" t="s">
        <v>4474</v>
      </c>
      <c r="N3039" s="6" t="s">
        <v>4474</v>
      </c>
      <c r="O3039" s="6">
        <v>64578</v>
      </c>
      <c r="P3039" s="6">
        <v>74883</v>
      </c>
      <c r="Q3039" s="6">
        <v>10297</v>
      </c>
      <c r="R3039" s="6">
        <v>22351</v>
      </c>
      <c r="S3039" s="6">
        <v>13279</v>
      </c>
      <c r="T3039" s="6">
        <v>19441</v>
      </c>
      <c r="U3039" s="6" t="s">
        <v>4474</v>
      </c>
      <c r="V3039" s="6" t="s">
        <v>4474</v>
      </c>
      <c r="W3039" s="6">
        <v>2354730</v>
      </c>
      <c r="X3039" s="6">
        <v>1983941</v>
      </c>
      <c r="Y3039" s="6" t="s">
        <v>4474</v>
      </c>
      <c r="Z3039" s="6" t="s">
        <v>4474</v>
      </c>
      <c r="AA3039" s="6" t="s">
        <v>4474</v>
      </c>
      <c r="AB3039" s="6" t="s">
        <v>4474</v>
      </c>
      <c r="AC3039" s="6">
        <v>6848948</v>
      </c>
      <c r="AD3039" s="6">
        <v>6349603</v>
      </c>
      <c r="AF3039">
        <f>Q3039/W3039</f>
        <v>4.3729005023930559E-3</v>
      </c>
      <c r="AG3039">
        <f>R3039/X3039</f>
        <v>1.1265960026029E-2</v>
      </c>
      <c r="AH3039" t="e">
        <f>U3039/W3039</f>
        <v>#VALUE!</v>
      </c>
      <c r="AI3039" t="e">
        <f>V3039/X3039</f>
        <v>#VALUE!</v>
      </c>
      <c r="AJ3039" t="e">
        <f>Y3039/AA3039</f>
        <v>#VALUE!</v>
      </c>
      <c r="AK3039" t="e">
        <f>Z3039/AB3039</f>
        <v>#VALUE!</v>
      </c>
      <c r="AL3039">
        <f>O3039/K3039</f>
        <v>0.89144418983462637</v>
      </c>
      <c r="AM3039">
        <f>P3039/L3039</f>
        <v>1.0377212067460262</v>
      </c>
      <c r="AN3039">
        <f>K3039/W3039</f>
        <v>3.0764461318282775E-2</v>
      </c>
      <c r="AO3039">
        <f>L3039/X3039</f>
        <v>3.637255341766716E-2</v>
      </c>
      <c r="AP3039">
        <f>IF(OR(Q3039&lt;0, Q3039="NA"), 0, 1)</f>
        <v>1</v>
      </c>
      <c r="AQ3039">
        <f>IF(OR(S3039&lt;0, S3039="NA"), 0, 1)</f>
        <v>1</v>
      </c>
      <c r="AR3039">
        <f>IFERROR(IF((AF3039-AG3039)&gt;0,1,0),0)</f>
        <v>0</v>
      </c>
      <c r="AS3039">
        <f>IFERROR(IF((S3039-Q3039)&gt;0,1,0),0)</f>
        <v>1</v>
      </c>
      <c r="AT3039">
        <f>IFERROR(IF((AH3039-AI3039)&lt;0,1,0),0)</f>
        <v>0</v>
      </c>
      <c r="AU3039">
        <f>IFERROR(IF((AJ3039-AK3039)&gt;0,1,0),0)</f>
        <v>0</v>
      </c>
      <c r="AV3039">
        <f>IFERROR(IF((AL3039-AM3039)&gt;0,1,0),0)</f>
        <v>0</v>
      </c>
      <c r="AW3039">
        <f>IFERROR(IF((AN3039-AO3039)&gt;0,1,0),0)</f>
        <v>0</v>
      </c>
      <c r="AX3039">
        <f>IFERROR(IF((AC3039-AD3039)&lt;0,1,0),0)</f>
        <v>0</v>
      </c>
      <c r="AY3039">
        <f>SUM(AP3039:AX3039)</f>
        <v>3</v>
      </c>
    </row>
    <row r="3040" spans="1:51" x14ac:dyDescent="0.45">
      <c r="A3040" s="1" t="s">
        <v>3257</v>
      </c>
      <c r="B3040" s="2">
        <v>5185778</v>
      </c>
      <c r="C3040" s="3" t="s">
        <v>5337</v>
      </c>
      <c r="D3040" s="5">
        <v>6.7</v>
      </c>
      <c r="E3040" s="5">
        <v>1100.6872894999999</v>
      </c>
      <c r="F3040" s="3" t="s">
        <v>4665</v>
      </c>
      <c r="G3040" s="3" t="s">
        <v>4666</v>
      </c>
      <c r="H3040" s="3" t="s">
        <v>4667</v>
      </c>
      <c r="I3040" s="3" t="s">
        <v>4667</v>
      </c>
      <c r="J3040" s="3" t="s">
        <v>4788</v>
      </c>
      <c r="K3040" s="6">
        <v>117063.36302257367</v>
      </c>
      <c r="L3040" s="6">
        <v>114538.65004792994</v>
      </c>
      <c r="M3040" s="6">
        <v>-3739.9155769852769</v>
      </c>
      <c r="N3040" s="6">
        <v>-2201.2076465821287</v>
      </c>
      <c r="O3040" s="6">
        <v>-7263.9812069450254</v>
      </c>
      <c r="P3040" s="6">
        <v>-4917.7655969079788</v>
      </c>
      <c r="Q3040" s="6">
        <v>-15558.998243324706</v>
      </c>
      <c r="R3040" s="6">
        <v>-8423.3375043364103</v>
      </c>
      <c r="S3040" s="6">
        <v>28860.102195427044</v>
      </c>
      <c r="T3040" s="6">
        <v>25820.31442465476</v>
      </c>
      <c r="U3040" s="6" t="s">
        <v>4474</v>
      </c>
      <c r="V3040" s="6" t="s">
        <v>4474</v>
      </c>
      <c r="W3040" s="6">
        <v>527583.15444707545</v>
      </c>
      <c r="X3040" s="6">
        <v>523010.10985098541</v>
      </c>
      <c r="Y3040" s="6">
        <v>240335.34718687527</v>
      </c>
      <c r="Z3040" s="6">
        <v>234416.51399283487</v>
      </c>
      <c r="AA3040" s="6">
        <v>76105.222003378542</v>
      </c>
      <c r="AB3040" s="6">
        <v>67346.590614082583</v>
      </c>
      <c r="AC3040" s="6">
        <v>164162419</v>
      </c>
      <c r="AD3040" s="6">
        <v>157300000</v>
      </c>
      <c r="AF3040">
        <f>Q3040/W3040</f>
        <v>-2.9491082329251111E-2</v>
      </c>
      <c r="AG3040">
        <f>R3040/X3040</f>
        <v>-1.6105496520394919E-2</v>
      </c>
      <c r="AH3040" t="e">
        <f>U3040/W3040</f>
        <v>#VALUE!</v>
      </c>
      <c r="AI3040" t="e">
        <f>V3040/X3040</f>
        <v>#VALUE!</v>
      </c>
      <c r="AJ3040">
        <f>Y3040/AA3040</f>
        <v>3.1579350386259439</v>
      </c>
      <c r="AK3040">
        <f>Z3040/AB3040</f>
        <v>3.4807480505749155</v>
      </c>
      <c r="AL3040">
        <f>O3040/K3040</f>
        <v>-6.2051704473450764E-2</v>
      </c>
      <c r="AM3040">
        <f>P3040/L3040</f>
        <v>-4.2935424809442804E-2</v>
      </c>
      <c r="AN3040">
        <f>K3040/W3040</f>
        <v>0.22188608949286856</v>
      </c>
      <c r="AO3040">
        <f>L3040/X3040</f>
        <v>0.21899892160892259</v>
      </c>
      <c r="AP3040">
        <f>IF(OR(Q3040&lt;0, Q3040="NA"), 0, 1)</f>
        <v>0</v>
      </c>
      <c r="AQ3040">
        <f>IF(OR(S3040&lt;0, S3040="NA"), 0, 1)</f>
        <v>1</v>
      </c>
      <c r="AR3040">
        <f>IFERROR(IF((AF3040-AG3040)&gt;0,1,0),0)</f>
        <v>0</v>
      </c>
      <c r="AS3040">
        <f>IFERROR(IF((S3040-Q3040)&gt;0,1,0),0)</f>
        <v>1</v>
      </c>
      <c r="AT3040">
        <f>IFERROR(IF((AH3040-AI3040)&lt;0,1,0),0)</f>
        <v>0</v>
      </c>
      <c r="AU3040">
        <f>IFERROR(IF((AJ3040-AK3040)&gt;0,1,0),0)</f>
        <v>0</v>
      </c>
      <c r="AV3040">
        <f>IFERROR(IF((AL3040-AM3040)&gt;0,1,0),0)</f>
        <v>0</v>
      </c>
      <c r="AW3040">
        <f>IFERROR(IF((AN3040-AO3040)&gt;0,1,0),0)</f>
        <v>1</v>
      </c>
      <c r="AX3040">
        <f>IFERROR(IF((AC3040-AD3040)&lt;0,1,0),0)</f>
        <v>0</v>
      </c>
      <c r="AY3040">
        <f>SUM(AP3040:AX3040)</f>
        <v>3</v>
      </c>
    </row>
    <row r="3041" spans="1:51" x14ac:dyDescent="0.45">
      <c r="A3041" s="1" t="s">
        <v>3273</v>
      </c>
      <c r="B3041" s="2">
        <v>4298553</v>
      </c>
      <c r="C3041" s="3" t="s">
        <v>5336</v>
      </c>
      <c r="D3041" s="5">
        <v>10.91</v>
      </c>
      <c r="E3041" s="5">
        <v>182.50479292</v>
      </c>
      <c r="F3041" s="3" t="s">
        <v>4480</v>
      </c>
      <c r="G3041" s="3" t="s">
        <v>4481</v>
      </c>
      <c r="H3041" s="3" t="s">
        <v>4481</v>
      </c>
      <c r="I3041" s="3" t="s">
        <v>4482</v>
      </c>
      <c r="J3041" s="3" t="s">
        <v>4483</v>
      </c>
      <c r="K3041" s="6">
        <v>56647</v>
      </c>
      <c r="L3041" s="6">
        <v>58183</v>
      </c>
      <c r="M3041" s="6" t="s">
        <v>4474</v>
      </c>
      <c r="N3041" s="6" t="s">
        <v>4474</v>
      </c>
      <c r="O3041" s="6">
        <v>46439</v>
      </c>
      <c r="P3041" s="6">
        <v>48005</v>
      </c>
      <c r="Q3041" s="6">
        <v>5313</v>
      </c>
      <c r="R3041" s="6">
        <v>7063</v>
      </c>
      <c r="S3041" s="6">
        <v>12539</v>
      </c>
      <c r="T3041" s="6">
        <v>5515</v>
      </c>
      <c r="U3041" s="6" t="s">
        <v>4474</v>
      </c>
      <c r="V3041" s="6" t="s">
        <v>4474</v>
      </c>
      <c r="W3041" s="6">
        <v>1648204</v>
      </c>
      <c r="X3041" s="6">
        <v>1646802</v>
      </c>
      <c r="Y3041" s="6" t="s">
        <v>4474</v>
      </c>
      <c r="Z3041" s="6" t="s">
        <v>4474</v>
      </c>
      <c r="AA3041" s="6" t="s">
        <v>4474</v>
      </c>
      <c r="AB3041" s="6" t="s">
        <v>4474</v>
      </c>
      <c r="AC3041" s="6">
        <v>17730843</v>
      </c>
      <c r="AD3041" s="6">
        <v>17667327</v>
      </c>
      <c r="AF3041">
        <f>Q3041/W3041</f>
        <v>3.2235087404229087E-3</v>
      </c>
      <c r="AG3041">
        <f>R3041/X3041</f>
        <v>4.2889187649759958E-3</v>
      </c>
      <c r="AH3041" t="e">
        <f>U3041/W3041</f>
        <v>#VALUE!</v>
      </c>
      <c r="AI3041" t="e">
        <f>V3041/X3041</f>
        <v>#VALUE!</v>
      </c>
      <c r="AJ3041" t="e">
        <f>Y3041/AA3041</f>
        <v>#VALUE!</v>
      </c>
      <c r="AK3041" t="e">
        <f>Z3041/AB3041</f>
        <v>#VALUE!</v>
      </c>
      <c r="AL3041">
        <f>O3041/K3041</f>
        <v>0.81979628223913004</v>
      </c>
      <c r="AM3041">
        <f>P3041/L3041</f>
        <v>0.82506917828231618</v>
      </c>
      <c r="AN3041">
        <f>K3041/W3041</f>
        <v>3.4368925205860441E-2</v>
      </c>
      <c r="AO3041">
        <f>L3041/X3041</f>
        <v>3.533090195421186E-2</v>
      </c>
      <c r="AP3041">
        <f>IF(OR(Q3041&lt;0, Q3041="NA"), 0, 1)</f>
        <v>1</v>
      </c>
      <c r="AQ3041">
        <f>IF(OR(S3041&lt;0, S3041="NA"), 0, 1)</f>
        <v>1</v>
      </c>
      <c r="AR3041">
        <f>IFERROR(IF((AF3041-AG3041)&gt;0,1,0),0)</f>
        <v>0</v>
      </c>
      <c r="AS3041">
        <f>IFERROR(IF((S3041-Q3041)&gt;0,1,0),0)</f>
        <v>1</v>
      </c>
      <c r="AT3041">
        <f>IFERROR(IF((AH3041-AI3041)&lt;0,1,0),0)</f>
        <v>0</v>
      </c>
      <c r="AU3041">
        <f>IFERROR(IF((AJ3041-AK3041)&gt;0,1,0),0)</f>
        <v>0</v>
      </c>
      <c r="AV3041">
        <f>IFERROR(IF((AL3041-AM3041)&gt;0,1,0),0)</f>
        <v>0</v>
      </c>
      <c r="AW3041">
        <f>IFERROR(IF((AN3041-AO3041)&gt;0,1,0),0)</f>
        <v>0</v>
      </c>
      <c r="AX3041">
        <f>IFERROR(IF((AC3041-AD3041)&lt;0,1,0),0)</f>
        <v>0</v>
      </c>
      <c r="AY3041">
        <f>SUM(AP3041:AX3041)</f>
        <v>3</v>
      </c>
    </row>
    <row r="3042" spans="1:51" x14ac:dyDescent="0.45">
      <c r="A3042" s="1" t="s">
        <v>3282</v>
      </c>
      <c r="B3042" s="2">
        <v>4811154</v>
      </c>
      <c r="C3042" s="3" t="s">
        <v>5336</v>
      </c>
      <c r="D3042" s="5">
        <v>6.11</v>
      </c>
      <c r="E3042" s="5">
        <v>22.31546135</v>
      </c>
      <c r="F3042" s="3" t="s">
        <v>4470</v>
      </c>
      <c r="G3042" s="3" t="s">
        <v>4471</v>
      </c>
      <c r="H3042" s="3" t="s">
        <v>4673</v>
      </c>
      <c r="I3042" s="3" t="s">
        <v>4673</v>
      </c>
      <c r="J3042" s="3" t="s">
        <v>4544</v>
      </c>
      <c r="K3042" s="6">
        <v>10005</v>
      </c>
      <c r="L3042" s="6">
        <v>11392</v>
      </c>
      <c r="M3042" s="6">
        <v>-7274</v>
      </c>
      <c r="N3042" s="6">
        <v>-8524</v>
      </c>
      <c r="O3042" s="6">
        <v>-7418</v>
      </c>
      <c r="P3042" s="6">
        <v>-8700</v>
      </c>
      <c r="Q3042" s="6">
        <v>-9656</v>
      </c>
      <c r="R3042" s="6">
        <v>-10843</v>
      </c>
      <c r="S3042" s="6">
        <v>-11466</v>
      </c>
      <c r="T3042" s="6">
        <v>-12549</v>
      </c>
      <c r="U3042" s="6" t="s">
        <v>4474</v>
      </c>
      <c r="V3042" s="6" t="s">
        <v>4474</v>
      </c>
      <c r="W3042" s="6">
        <v>11510</v>
      </c>
      <c r="X3042" s="6">
        <v>15780</v>
      </c>
      <c r="Y3042" s="6">
        <v>11446</v>
      </c>
      <c r="Z3042" s="6">
        <v>15636</v>
      </c>
      <c r="AA3042" s="6">
        <v>590</v>
      </c>
      <c r="AB3042" s="6">
        <v>2470</v>
      </c>
      <c r="AC3042" s="6">
        <v>3652285</v>
      </c>
      <c r="AD3042" s="6">
        <v>3652285</v>
      </c>
      <c r="AF3042">
        <f>Q3042/W3042</f>
        <v>-0.83892267593397041</v>
      </c>
      <c r="AG3042">
        <f>R3042/X3042</f>
        <v>-0.68713561470215467</v>
      </c>
      <c r="AH3042" t="e">
        <f>U3042/W3042</f>
        <v>#VALUE!</v>
      </c>
      <c r="AI3042" t="e">
        <f>V3042/X3042</f>
        <v>#VALUE!</v>
      </c>
      <c r="AJ3042">
        <f>Y3042/AA3042</f>
        <v>19.399999999999999</v>
      </c>
      <c r="AK3042">
        <f>Z3042/AB3042</f>
        <v>6.3303643724696359</v>
      </c>
      <c r="AL3042">
        <f>O3042/K3042</f>
        <v>-0.74142928535732133</v>
      </c>
      <c r="AM3042">
        <f>P3042/L3042</f>
        <v>-0.7636938202247191</v>
      </c>
      <c r="AN3042">
        <f>K3042/W3042</f>
        <v>0.86924413553431801</v>
      </c>
      <c r="AO3042">
        <f>L3042/X3042</f>
        <v>0.72192648922686942</v>
      </c>
      <c r="AP3042">
        <f>IF(OR(Q3042&lt;0, Q3042="NA"), 0, 1)</f>
        <v>0</v>
      </c>
      <c r="AQ3042">
        <f>IF(OR(S3042&lt;0, S3042="NA"), 0, 1)</f>
        <v>0</v>
      </c>
      <c r="AR3042">
        <f>IFERROR(IF((AF3042-AG3042)&gt;0,1,0),0)</f>
        <v>0</v>
      </c>
      <c r="AS3042">
        <f>IFERROR(IF((S3042-Q3042)&gt;0,1,0),0)</f>
        <v>0</v>
      </c>
      <c r="AT3042">
        <f>IFERROR(IF((AH3042-AI3042)&lt;0,1,0),0)</f>
        <v>0</v>
      </c>
      <c r="AU3042">
        <f>IFERROR(IF((AJ3042-AK3042)&gt;0,1,0),0)</f>
        <v>1</v>
      </c>
      <c r="AV3042">
        <f>IFERROR(IF((AL3042-AM3042)&gt;0,1,0),0)</f>
        <v>1</v>
      </c>
      <c r="AW3042">
        <f>IFERROR(IF((AN3042-AO3042)&gt;0,1,0),0)</f>
        <v>1</v>
      </c>
      <c r="AX3042">
        <f>IFERROR(IF((AC3042-AD3042)&lt;0,1,0),0)</f>
        <v>0</v>
      </c>
      <c r="AY3042">
        <f>SUM(AP3042:AX3042)</f>
        <v>3</v>
      </c>
    </row>
    <row r="3043" spans="1:51" x14ac:dyDescent="0.45">
      <c r="A3043" s="1" t="s">
        <v>3283</v>
      </c>
      <c r="B3043" s="2">
        <v>5069629</v>
      </c>
      <c r="C3043" s="3" t="s">
        <v>5335</v>
      </c>
      <c r="D3043" s="5">
        <v>6.06</v>
      </c>
      <c r="E3043" s="5">
        <v>239.29654674</v>
      </c>
      <c r="F3043" s="3" t="s">
        <v>4470</v>
      </c>
      <c r="G3043" s="3" t="s">
        <v>4512</v>
      </c>
      <c r="H3043" s="3" t="s">
        <v>4513</v>
      </c>
      <c r="I3043" s="3" t="s">
        <v>4514</v>
      </c>
      <c r="J3043" s="3" t="s">
        <v>4853</v>
      </c>
      <c r="K3043" s="6">
        <v>79302</v>
      </c>
      <c r="L3043" s="6">
        <v>76583</v>
      </c>
      <c r="M3043" s="6">
        <v>-55003</v>
      </c>
      <c r="N3043" s="6">
        <v>-56929</v>
      </c>
      <c r="O3043" s="6">
        <v>-56489</v>
      </c>
      <c r="P3043" s="6">
        <v>-59254</v>
      </c>
      <c r="Q3043" s="6">
        <v>-57107</v>
      </c>
      <c r="R3043" s="6">
        <v>-57863</v>
      </c>
      <c r="S3043" s="6">
        <v>-33256</v>
      </c>
      <c r="T3043" s="6">
        <v>-34640</v>
      </c>
      <c r="U3043" s="6">
        <v>37137</v>
      </c>
      <c r="V3043" s="6">
        <v>37110</v>
      </c>
      <c r="W3043" s="6">
        <v>167401</v>
      </c>
      <c r="X3043" s="6">
        <v>172627</v>
      </c>
      <c r="Y3043" s="6">
        <v>140929</v>
      </c>
      <c r="Z3043" s="6">
        <v>146159</v>
      </c>
      <c r="AA3043" s="6">
        <v>18300</v>
      </c>
      <c r="AB3043" s="6">
        <v>16301</v>
      </c>
      <c r="AC3043" s="6">
        <v>39487879</v>
      </c>
      <c r="AD3043" s="6">
        <v>39151861</v>
      </c>
      <c r="AF3043">
        <f>Q3043/W3043</f>
        <v>-0.34113894182233079</v>
      </c>
      <c r="AG3043">
        <f>R3043/X3043</f>
        <v>-0.33519090292943748</v>
      </c>
      <c r="AH3043">
        <f>U3043/W3043</f>
        <v>0.22184455289992294</v>
      </c>
      <c r="AI3043">
        <f>V3043/X3043</f>
        <v>0.21497216542024133</v>
      </c>
      <c r="AJ3043">
        <f>Y3043/AA3043</f>
        <v>7.7010382513661204</v>
      </c>
      <c r="AK3043">
        <f>Z3043/AB3043</f>
        <v>8.9662597386663396</v>
      </c>
      <c r="AL3043">
        <f>O3043/K3043</f>
        <v>-0.71232755794305314</v>
      </c>
      <c r="AM3043">
        <f>P3043/L3043</f>
        <v>-0.77372262773722633</v>
      </c>
      <c r="AN3043">
        <f>K3043/W3043</f>
        <v>0.47372476866924329</v>
      </c>
      <c r="AO3043">
        <f>L3043/X3043</f>
        <v>0.44363280367497554</v>
      </c>
      <c r="AP3043">
        <f>IF(OR(Q3043&lt;0, Q3043="NA"), 0, 1)</f>
        <v>0</v>
      </c>
      <c r="AQ3043">
        <f>IF(OR(S3043&lt;0, S3043="NA"), 0, 1)</f>
        <v>0</v>
      </c>
      <c r="AR3043">
        <f>IFERROR(IF((AF3043-AG3043)&gt;0,1,0),0)</f>
        <v>0</v>
      </c>
      <c r="AS3043">
        <f>IFERROR(IF((S3043-Q3043)&gt;0,1,0),0)</f>
        <v>1</v>
      </c>
      <c r="AT3043">
        <f>IFERROR(IF((AH3043-AI3043)&lt;0,1,0),0)</f>
        <v>0</v>
      </c>
      <c r="AU3043">
        <f>IFERROR(IF((AJ3043-AK3043)&gt;0,1,0),0)</f>
        <v>0</v>
      </c>
      <c r="AV3043">
        <f>IFERROR(IF((AL3043-AM3043)&gt;0,1,0),0)</f>
        <v>1</v>
      </c>
      <c r="AW3043">
        <f>IFERROR(IF((AN3043-AO3043)&gt;0,1,0),0)</f>
        <v>1</v>
      </c>
      <c r="AX3043">
        <f>IFERROR(IF((AC3043-AD3043)&lt;0,1,0),0)</f>
        <v>0</v>
      </c>
      <c r="AY3043">
        <f>SUM(AP3043:AX3043)</f>
        <v>3</v>
      </c>
    </row>
    <row r="3044" spans="1:51" x14ac:dyDescent="0.45">
      <c r="A3044" s="1" t="s">
        <v>3284</v>
      </c>
      <c r="B3044" s="2">
        <v>4810743</v>
      </c>
      <c r="C3044" s="3" t="s">
        <v>5336</v>
      </c>
      <c r="D3044" s="5">
        <v>18.72</v>
      </c>
      <c r="E3044" s="5">
        <v>1151.5921934400001</v>
      </c>
      <c r="F3044" s="3" t="s">
        <v>4470</v>
      </c>
      <c r="G3044" s="3" t="s">
        <v>4512</v>
      </c>
      <c r="H3044" s="3" t="s">
        <v>4513</v>
      </c>
      <c r="I3044" s="3" t="s">
        <v>4514</v>
      </c>
      <c r="J3044" s="3" t="s">
        <v>4515</v>
      </c>
      <c r="K3044" s="6" t="s">
        <v>4474</v>
      </c>
      <c r="L3044" s="6" t="s">
        <v>4474</v>
      </c>
      <c r="M3044" s="6">
        <v>-47334</v>
      </c>
      <c r="N3044" s="6">
        <v>-44926</v>
      </c>
      <c r="O3044" s="6">
        <v>-48529</v>
      </c>
      <c r="P3044" s="6">
        <v>-46126</v>
      </c>
      <c r="Q3044" s="6">
        <v>-46133</v>
      </c>
      <c r="R3044" s="6">
        <v>-44019</v>
      </c>
      <c r="S3044" s="6">
        <v>-33981</v>
      </c>
      <c r="T3044" s="6">
        <v>-35444</v>
      </c>
      <c r="U3044" s="6" t="s">
        <v>4474</v>
      </c>
      <c r="V3044" s="6" t="s">
        <v>4474</v>
      </c>
      <c r="W3044" s="6">
        <v>93046</v>
      </c>
      <c r="X3044" s="6">
        <v>40428</v>
      </c>
      <c r="Y3044" s="6">
        <v>80414</v>
      </c>
      <c r="Z3044" s="6">
        <v>27239</v>
      </c>
      <c r="AA3044" s="6">
        <v>6741</v>
      </c>
      <c r="AB3044" s="6">
        <v>5962</v>
      </c>
      <c r="AC3044" s="6">
        <v>61516000</v>
      </c>
      <c r="AD3044" s="6">
        <v>55228000</v>
      </c>
      <c r="AF3044">
        <f>Q3044/W3044</f>
        <v>-0.49580852481568255</v>
      </c>
      <c r="AG3044">
        <f>R3044/X3044</f>
        <v>-1.0888245770258236</v>
      </c>
      <c r="AH3044" t="e">
        <f>U3044/W3044</f>
        <v>#VALUE!</v>
      </c>
      <c r="AI3044" t="e">
        <f>V3044/X3044</f>
        <v>#VALUE!</v>
      </c>
      <c r="AJ3044">
        <f>Y3044/AA3044</f>
        <v>11.929090639371013</v>
      </c>
      <c r="AK3044">
        <f>Z3044/AB3044</f>
        <v>4.5687688695068767</v>
      </c>
      <c r="AL3044" t="e">
        <f>O3044/K3044</f>
        <v>#VALUE!</v>
      </c>
      <c r="AM3044" t="e">
        <f>P3044/L3044</f>
        <v>#VALUE!</v>
      </c>
      <c r="AN3044" t="e">
        <f>K3044/W3044</f>
        <v>#VALUE!</v>
      </c>
      <c r="AO3044" t="e">
        <f>L3044/X3044</f>
        <v>#VALUE!</v>
      </c>
      <c r="AP3044">
        <f>IF(OR(Q3044&lt;0, Q3044="NA"), 0, 1)</f>
        <v>0</v>
      </c>
      <c r="AQ3044">
        <f>IF(OR(S3044&lt;0, S3044="NA"), 0, 1)</f>
        <v>0</v>
      </c>
      <c r="AR3044">
        <f>IFERROR(IF((AF3044-AG3044)&gt;0,1,0),0)</f>
        <v>1</v>
      </c>
      <c r="AS3044">
        <f>IFERROR(IF((S3044-Q3044)&gt;0,1,0),0)</f>
        <v>1</v>
      </c>
      <c r="AT3044">
        <f>IFERROR(IF((AH3044-AI3044)&lt;0,1,0),0)</f>
        <v>0</v>
      </c>
      <c r="AU3044">
        <f>IFERROR(IF((AJ3044-AK3044)&gt;0,1,0),0)</f>
        <v>1</v>
      </c>
      <c r="AV3044">
        <f>IFERROR(IF((AL3044-AM3044)&gt;0,1,0),0)</f>
        <v>0</v>
      </c>
      <c r="AW3044">
        <f>IFERROR(IF((AN3044-AO3044)&gt;0,1,0),0)</f>
        <v>0</v>
      </c>
      <c r="AX3044">
        <f>IFERROR(IF((AC3044-AD3044)&lt;0,1,0),0)</f>
        <v>0</v>
      </c>
      <c r="AY3044">
        <f>SUM(AP3044:AX3044)</f>
        <v>3</v>
      </c>
    </row>
    <row r="3045" spans="1:51" x14ac:dyDescent="0.45">
      <c r="A3045" s="1" t="s">
        <v>3289</v>
      </c>
      <c r="B3045" s="2">
        <v>5721507</v>
      </c>
      <c r="C3045" s="3" t="s">
        <v>5337</v>
      </c>
      <c r="D3045" s="7">
        <v>6.17</v>
      </c>
      <c r="E3045" s="5">
        <v>275.56905026999999</v>
      </c>
      <c r="F3045" s="3" t="s">
        <v>4480</v>
      </c>
      <c r="G3045" s="3" t="s">
        <v>4491</v>
      </c>
      <c r="H3045" s="3" t="s">
        <v>4492</v>
      </c>
      <c r="I3045" s="3" t="s">
        <v>4493</v>
      </c>
      <c r="J3045" s="3"/>
      <c r="K3045" s="6">
        <v>19265.125</v>
      </c>
      <c r="L3045" s="6">
        <v>19275.167000000001</v>
      </c>
      <c r="M3045" s="6" t="s">
        <v>4474</v>
      </c>
      <c r="N3045" s="6" t="s">
        <v>4474</v>
      </c>
      <c r="O3045" s="6">
        <v>16845.981</v>
      </c>
      <c r="P3045" s="6">
        <v>16744.616999999998</v>
      </c>
      <c r="Q3045" s="6">
        <v>67151.514999999999</v>
      </c>
      <c r="R3045" s="6">
        <v>43451.036999999997</v>
      </c>
      <c r="S3045" s="6" t="s">
        <v>4474</v>
      </c>
      <c r="T3045" s="6" t="s">
        <v>4474</v>
      </c>
      <c r="U3045" s="6">
        <v>12384.788</v>
      </c>
      <c r="V3045" s="6">
        <v>12384.788</v>
      </c>
      <c r="W3045" s="6">
        <v>420011.20400000003</v>
      </c>
      <c r="X3045" s="6">
        <v>420011.20400000003</v>
      </c>
      <c r="Y3045" s="6">
        <v>6081.3090000000002</v>
      </c>
      <c r="Z3045" s="6">
        <v>6081.3090000000002</v>
      </c>
      <c r="AA3045" s="6">
        <v>3958</v>
      </c>
      <c r="AB3045" s="6">
        <v>3958</v>
      </c>
      <c r="AC3045" s="6">
        <v>44662731</v>
      </c>
      <c r="AD3045" s="6">
        <v>44662731</v>
      </c>
      <c r="AF3045">
        <f>Q3045/W3045</f>
        <v>0.15988029452661934</v>
      </c>
      <c r="AG3045">
        <f>R3045/X3045</f>
        <v>0.10345209029233418</v>
      </c>
      <c r="AH3045">
        <f>U3045/W3045</f>
        <v>2.9486803880593621E-2</v>
      </c>
      <c r="AI3045">
        <f>V3045/X3045</f>
        <v>2.9486803880593621E-2</v>
      </c>
      <c r="AJ3045">
        <f>Y3045/AA3045</f>
        <v>1.5364600808489137</v>
      </c>
      <c r="AK3045">
        <f>Z3045/AB3045</f>
        <v>1.5364600808489137</v>
      </c>
      <c r="AL3045">
        <f>O3045/K3045</f>
        <v>0.87442884486864214</v>
      </c>
      <c r="AM3045">
        <f>P3045/L3045</f>
        <v>0.86871449674080625</v>
      </c>
      <c r="AN3045">
        <f>K3045/W3045</f>
        <v>4.5868121651345281E-2</v>
      </c>
      <c r="AO3045">
        <f>L3045/X3045</f>
        <v>4.5892030537356805E-2</v>
      </c>
      <c r="AP3045">
        <f>IF(OR(Q3045&lt;0, Q3045="NA"), 0, 1)</f>
        <v>1</v>
      </c>
      <c r="AQ3045">
        <f>IF(OR(S3045&lt;0, S3045="NA"), 0, 1)</f>
        <v>0</v>
      </c>
      <c r="AR3045">
        <f>IFERROR(IF((AF3045-AG3045)&gt;0,1,0),0)</f>
        <v>1</v>
      </c>
      <c r="AS3045">
        <f>IFERROR(IF((S3045-Q3045)&gt;0,1,0),0)</f>
        <v>0</v>
      </c>
      <c r="AT3045">
        <f>IFERROR(IF((AH3045-AI3045)&lt;0,1,0),0)</f>
        <v>0</v>
      </c>
      <c r="AU3045">
        <f>IFERROR(IF((AJ3045-AK3045)&gt;0,1,0),0)</f>
        <v>0</v>
      </c>
      <c r="AV3045">
        <f>IFERROR(IF((AL3045-AM3045)&gt;0,1,0),0)</f>
        <v>1</v>
      </c>
      <c r="AW3045">
        <f>IFERROR(IF((AN3045-AO3045)&gt;0,1,0),0)</f>
        <v>0</v>
      </c>
      <c r="AX3045">
        <f>IFERROR(IF((AC3045-AD3045)&lt;0,1,0),0)</f>
        <v>0</v>
      </c>
      <c r="AY3045">
        <f>SUM(AP3045:AX3045)</f>
        <v>3</v>
      </c>
    </row>
    <row r="3046" spans="1:51" x14ac:dyDescent="0.45">
      <c r="A3046" s="1" t="s">
        <v>3297</v>
      </c>
      <c r="B3046" s="2">
        <v>114113660</v>
      </c>
      <c r="C3046" s="3" t="s">
        <v>5336</v>
      </c>
      <c r="D3046" s="5">
        <v>0.73899999999999999</v>
      </c>
      <c r="E3046" s="5">
        <v>12.715486737999999</v>
      </c>
      <c r="F3046" s="3" t="s">
        <v>4665</v>
      </c>
      <c r="G3046" s="3" t="s">
        <v>4666</v>
      </c>
      <c r="H3046" s="3" t="s">
        <v>4679</v>
      </c>
      <c r="I3046" s="3" t="s">
        <v>4851</v>
      </c>
      <c r="J3046" s="3" t="s">
        <v>4966</v>
      </c>
      <c r="K3046" s="6">
        <v>3510.6529999999998</v>
      </c>
      <c r="L3046" s="6">
        <v>3159.2809999999999</v>
      </c>
      <c r="M3046" s="6">
        <v>-781.93899999999996</v>
      </c>
      <c r="N3046" s="6">
        <v>-1026.5260000000001</v>
      </c>
      <c r="O3046" s="6">
        <v>-816.38300000000004</v>
      </c>
      <c r="P3046" s="6">
        <v>-1060.376</v>
      </c>
      <c r="Q3046" s="6">
        <v>-825.32899999999995</v>
      </c>
      <c r="R3046" s="6">
        <v>-1058.279</v>
      </c>
      <c r="S3046" s="6">
        <v>-1250.4829999999999</v>
      </c>
      <c r="T3046" s="6">
        <v>-1192.192</v>
      </c>
      <c r="U3046" s="6" t="s">
        <v>4474</v>
      </c>
      <c r="V3046" s="6" t="s">
        <v>4474</v>
      </c>
      <c r="W3046" s="6">
        <v>1266.326</v>
      </c>
      <c r="X3046" s="6">
        <v>1266.326</v>
      </c>
      <c r="Y3046" s="6">
        <v>884.23</v>
      </c>
      <c r="Z3046" s="6">
        <v>884.23</v>
      </c>
      <c r="AA3046" s="6">
        <v>2266</v>
      </c>
      <c r="AB3046" s="6">
        <v>2266</v>
      </c>
      <c r="AC3046" s="6">
        <v>15000000</v>
      </c>
      <c r="AD3046" s="6">
        <v>15000000</v>
      </c>
      <c r="AF3046">
        <f>Q3046/W3046</f>
        <v>-0.65175081298180715</v>
      </c>
      <c r="AG3046">
        <f>R3046/X3046</f>
        <v>-0.83570818256910151</v>
      </c>
      <c r="AH3046" t="e">
        <f>U3046/W3046</f>
        <v>#VALUE!</v>
      </c>
      <c r="AI3046" t="e">
        <f>V3046/X3046</f>
        <v>#VALUE!</v>
      </c>
      <c r="AJ3046">
        <f>Y3046/AA3046</f>
        <v>0.39021624007060901</v>
      </c>
      <c r="AK3046">
        <f>Z3046/AB3046</f>
        <v>0.39021624007060901</v>
      </c>
      <c r="AL3046">
        <f>O3046/K3046</f>
        <v>-0.23254448673793737</v>
      </c>
      <c r="AM3046">
        <f>P3046/L3046</f>
        <v>-0.33563839367248433</v>
      </c>
      <c r="AN3046">
        <f>K3046/W3046</f>
        <v>2.7723137643861056</v>
      </c>
      <c r="AO3046">
        <f>L3046/X3046</f>
        <v>2.4948401912303781</v>
      </c>
      <c r="AP3046">
        <f>IF(OR(Q3046&lt;0, Q3046="NA"), 0, 1)</f>
        <v>0</v>
      </c>
      <c r="AQ3046">
        <f>IF(OR(S3046&lt;0, S3046="NA"), 0, 1)</f>
        <v>0</v>
      </c>
      <c r="AR3046">
        <f>IFERROR(IF((AF3046-AG3046)&gt;0,1,0),0)</f>
        <v>1</v>
      </c>
      <c r="AS3046">
        <f>IFERROR(IF((S3046-Q3046)&gt;0,1,0),0)</f>
        <v>0</v>
      </c>
      <c r="AT3046">
        <f>IFERROR(IF((AH3046-AI3046)&lt;0,1,0),0)</f>
        <v>0</v>
      </c>
      <c r="AU3046">
        <f>IFERROR(IF((AJ3046-AK3046)&gt;0,1,0),0)</f>
        <v>0</v>
      </c>
      <c r="AV3046">
        <f>IFERROR(IF((AL3046-AM3046)&gt;0,1,0),0)</f>
        <v>1</v>
      </c>
      <c r="AW3046">
        <f>IFERROR(IF((AN3046-AO3046)&gt;0,1,0),0)</f>
        <v>1</v>
      </c>
      <c r="AX3046">
        <f>IFERROR(IF((AC3046-AD3046)&lt;0,1,0),0)</f>
        <v>0</v>
      </c>
      <c r="AY3046">
        <f>SUM(AP3046:AX3046)</f>
        <v>3</v>
      </c>
    </row>
    <row r="3047" spans="1:51" x14ac:dyDescent="0.45">
      <c r="A3047" s="1" t="s">
        <v>3304</v>
      </c>
      <c r="B3047" s="2">
        <v>4987497</v>
      </c>
      <c r="C3047" s="3" t="s">
        <v>5337</v>
      </c>
      <c r="D3047" s="5">
        <v>23.43</v>
      </c>
      <c r="E3047" s="5">
        <v>1101.7856750999999</v>
      </c>
      <c r="F3047" s="3" t="s">
        <v>4485</v>
      </c>
      <c r="G3047" s="3" t="s">
        <v>4486</v>
      </c>
      <c r="H3047" s="3" t="s">
        <v>4496</v>
      </c>
      <c r="I3047" s="3" t="s">
        <v>4496</v>
      </c>
      <c r="J3047" s="3" t="s">
        <v>5227</v>
      </c>
      <c r="K3047" s="6">
        <v>1277862</v>
      </c>
      <c r="L3047" s="6">
        <v>1081193</v>
      </c>
      <c r="M3047" s="6">
        <v>116057</v>
      </c>
      <c r="N3047" s="6">
        <v>130531</v>
      </c>
      <c r="O3047" s="6">
        <v>55729</v>
      </c>
      <c r="P3047" s="6">
        <v>86338</v>
      </c>
      <c r="Q3047" s="6">
        <v>33059</v>
      </c>
      <c r="R3047" s="6">
        <v>74358</v>
      </c>
      <c r="S3047" s="6">
        <v>88812</v>
      </c>
      <c r="T3047" s="6">
        <v>127826</v>
      </c>
      <c r="U3047" s="6">
        <v>680210</v>
      </c>
      <c r="V3047" s="6">
        <v>-911</v>
      </c>
      <c r="W3047" s="6">
        <v>2319788</v>
      </c>
      <c r="X3047" s="6">
        <v>872450</v>
      </c>
      <c r="Y3047" s="6">
        <v>611268</v>
      </c>
      <c r="Z3047" s="6">
        <v>301399</v>
      </c>
      <c r="AA3047" s="6">
        <v>272867</v>
      </c>
      <c r="AB3047" s="6">
        <v>127869</v>
      </c>
      <c r="AC3047" s="6">
        <v>47015270</v>
      </c>
      <c r="AD3047" s="6">
        <v>32875793</v>
      </c>
      <c r="AF3047">
        <f>Q3047/W3047</f>
        <v>1.4250871200299338E-2</v>
      </c>
      <c r="AG3047">
        <f>R3047/X3047</f>
        <v>8.5228952948593048E-2</v>
      </c>
      <c r="AH3047">
        <f>U3047/W3047</f>
        <v>0.29322075982805323</v>
      </c>
      <c r="AI3047">
        <f>V3047/X3047</f>
        <v>-1.04418591323285E-3</v>
      </c>
      <c r="AJ3047">
        <f>Y3047/AA3047</f>
        <v>2.2401682871142352</v>
      </c>
      <c r="AK3047">
        <f>Z3047/AB3047</f>
        <v>2.3570920238681774</v>
      </c>
      <c r="AL3047">
        <f>O3047/K3047</f>
        <v>4.3611125457991548E-2</v>
      </c>
      <c r="AM3047">
        <f>P3047/L3047</f>
        <v>7.9854383074992166E-2</v>
      </c>
      <c r="AN3047">
        <f>K3047/W3047</f>
        <v>0.55085292276708042</v>
      </c>
      <c r="AO3047">
        <f>L3047/X3047</f>
        <v>1.2392607026190612</v>
      </c>
      <c r="AP3047">
        <f>IF(OR(Q3047&lt;0, Q3047="NA"), 0, 1)</f>
        <v>1</v>
      </c>
      <c r="AQ3047">
        <f>IF(OR(S3047&lt;0, S3047="NA"), 0, 1)</f>
        <v>1</v>
      </c>
      <c r="AR3047">
        <f>IFERROR(IF((AF3047-AG3047)&gt;0,1,0),0)</f>
        <v>0</v>
      </c>
      <c r="AS3047">
        <f>IFERROR(IF((S3047-Q3047)&gt;0,1,0),0)</f>
        <v>1</v>
      </c>
      <c r="AT3047">
        <f>IFERROR(IF((AH3047-AI3047)&lt;0,1,0),0)</f>
        <v>0</v>
      </c>
      <c r="AU3047">
        <f>IFERROR(IF((AJ3047-AK3047)&gt;0,1,0),0)</f>
        <v>0</v>
      </c>
      <c r="AV3047">
        <f>IFERROR(IF((AL3047-AM3047)&gt;0,1,0),0)</f>
        <v>0</v>
      </c>
      <c r="AW3047">
        <f>IFERROR(IF((AN3047-AO3047)&gt;0,1,0),0)</f>
        <v>0</v>
      </c>
      <c r="AX3047">
        <f>IFERROR(IF((AC3047-AD3047)&lt;0,1,0),0)</f>
        <v>0</v>
      </c>
      <c r="AY3047">
        <f>SUM(AP3047:AX3047)</f>
        <v>3</v>
      </c>
    </row>
    <row r="3048" spans="1:51" x14ac:dyDescent="0.45">
      <c r="A3048" s="1" t="s">
        <v>3305</v>
      </c>
      <c r="B3048" s="2">
        <v>4097102</v>
      </c>
      <c r="C3048" s="3" t="s">
        <v>5337</v>
      </c>
      <c r="D3048" s="5">
        <v>357.33</v>
      </c>
      <c r="E3048" s="5">
        <v>52746.051241349996</v>
      </c>
      <c r="F3048" s="3" t="s">
        <v>4485</v>
      </c>
      <c r="G3048" s="3" t="s">
        <v>4486</v>
      </c>
      <c r="H3048" s="3" t="s">
        <v>4588</v>
      </c>
      <c r="I3048" s="3" t="s">
        <v>4588</v>
      </c>
      <c r="J3048" s="3" t="s">
        <v>4941</v>
      </c>
      <c r="K3048" s="6">
        <v>22903321</v>
      </c>
      <c r="L3048" s="6">
        <v>22030976</v>
      </c>
      <c r="M3048" s="6">
        <v>1868978</v>
      </c>
      <c r="N3048" s="6">
        <v>1792581</v>
      </c>
      <c r="O3048" s="6">
        <v>1179041</v>
      </c>
      <c r="P3048" s="6">
        <v>1150196</v>
      </c>
      <c r="Q3048" s="6">
        <v>830606</v>
      </c>
      <c r="R3048" s="6">
        <v>805110</v>
      </c>
      <c r="S3048" s="6">
        <v>2372719</v>
      </c>
      <c r="T3048" s="6">
        <v>2039397</v>
      </c>
      <c r="U3048" s="6">
        <v>3945530</v>
      </c>
      <c r="V3048" s="6">
        <v>2800092</v>
      </c>
      <c r="W3048" s="6">
        <v>18866300</v>
      </c>
      <c r="X3048" s="6">
        <v>15929150</v>
      </c>
      <c r="Y3048" s="6">
        <v>8046049</v>
      </c>
      <c r="Z3048" s="6">
        <v>6887553</v>
      </c>
      <c r="AA3048" s="6">
        <v>6525338</v>
      </c>
      <c r="AB3048" s="6">
        <v>5315993</v>
      </c>
      <c r="AC3048" s="6">
        <v>147601543</v>
      </c>
      <c r="AD3048" s="6">
        <v>146444031</v>
      </c>
      <c r="AF3048">
        <f>Q3048/W3048</f>
        <v>4.4025908630733107E-2</v>
      </c>
      <c r="AG3048">
        <f>R3048/X3048</f>
        <v>5.0543186547932564E-2</v>
      </c>
      <c r="AH3048">
        <f>U3048/W3048</f>
        <v>0.20913109618738174</v>
      </c>
      <c r="AI3048">
        <f>V3048/X3048</f>
        <v>0.17578414416337343</v>
      </c>
      <c r="AJ3048">
        <f>Y3048/AA3048</f>
        <v>1.2330470850705357</v>
      </c>
      <c r="AK3048">
        <f>Z3048/AB3048</f>
        <v>1.2956286812266307</v>
      </c>
      <c r="AL3048">
        <f>O3048/K3048</f>
        <v>5.1479040965281844E-2</v>
      </c>
      <c r="AM3048">
        <f>P3048/L3048</f>
        <v>5.2208127320369287E-2</v>
      </c>
      <c r="AN3048">
        <f>K3048/W3048</f>
        <v>1.213980536724212</v>
      </c>
      <c r="AO3048">
        <f>L3048/X3048</f>
        <v>1.3830603641751129</v>
      </c>
      <c r="AP3048">
        <f>IF(OR(Q3048&lt;0, Q3048="NA"), 0, 1)</f>
        <v>1</v>
      </c>
      <c r="AQ3048">
        <f>IF(OR(S3048&lt;0, S3048="NA"), 0, 1)</f>
        <v>1</v>
      </c>
      <c r="AR3048">
        <f>IFERROR(IF((AF3048-AG3048)&gt;0,1,0),0)</f>
        <v>0</v>
      </c>
      <c r="AS3048">
        <f>IFERROR(IF((S3048-Q3048)&gt;0,1,0),0)</f>
        <v>1</v>
      </c>
      <c r="AT3048">
        <f>IFERROR(IF((AH3048-AI3048)&lt;0,1,0),0)</f>
        <v>0</v>
      </c>
      <c r="AU3048">
        <f>IFERROR(IF((AJ3048-AK3048)&gt;0,1,0),0)</f>
        <v>0</v>
      </c>
      <c r="AV3048">
        <f>IFERROR(IF((AL3048-AM3048)&gt;0,1,0),0)</f>
        <v>0</v>
      </c>
      <c r="AW3048">
        <f>IFERROR(IF((AN3048-AO3048)&gt;0,1,0),0)</f>
        <v>0</v>
      </c>
      <c r="AX3048">
        <f>IFERROR(IF((AC3048-AD3048)&lt;0,1,0),0)</f>
        <v>0</v>
      </c>
      <c r="AY3048">
        <f>SUM(AP3048:AX3048)</f>
        <v>3</v>
      </c>
    </row>
    <row r="3049" spans="1:51" x14ac:dyDescent="0.45">
      <c r="A3049" s="1" t="s">
        <v>3306</v>
      </c>
      <c r="B3049" s="2">
        <v>5158064</v>
      </c>
      <c r="C3049" s="3" t="s">
        <v>5338</v>
      </c>
      <c r="D3049" s="5">
        <v>10.02</v>
      </c>
      <c r="E3049" s="5">
        <v>496.71891491999997</v>
      </c>
      <c r="F3049" s="3" t="s">
        <v>4470</v>
      </c>
      <c r="G3049" s="3" t="s">
        <v>4471</v>
      </c>
      <c r="H3049" s="3" t="s">
        <v>4472</v>
      </c>
      <c r="I3049" s="3" t="s">
        <v>4472</v>
      </c>
      <c r="J3049" s="3" t="s">
        <v>4601</v>
      </c>
      <c r="K3049" s="6">
        <v>133809</v>
      </c>
      <c r="L3049" s="6">
        <v>129330</v>
      </c>
      <c r="M3049" s="6">
        <v>-40252</v>
      </c>
      <c r="N3049" s="6">
        <v>-42538</v>
      </c>
      <c r="O3049" s="6">
        <v>-46424</v>
      </c>
      <c r="P3049" s="6">
        <v>-49077</v>
      </c>
      <c r="Q3049" s="6">
        <v>-35716</v>
      </c>
      <c r="R3049" s="6">
        <v>-35652</v>
      </c>
      <c r="S3049" s="6">
        <v>-37054</v>
      </c>
      <c r="T3049" s="6">
        <v>-34773</v>
      </c>
      <c r="U3049" s="6" t="s">
        <v>4474</v>
      </c>
      <c r="V3049" s="6" t="s">
        <v>4474</v>
      </c>
      <c r="W3049" s="6">
        <v>411026</v>
      </c>
      <c r="X3049" s="6">
        <v>411288</v>
      </c>
      <c r="Y3049" s="6">
        <v>366960</v>
      </c>
      <c r="Z3049" s="6">
        <v>365726</v>
      </c>
      <c r="AA3049" s="6">
        <v>36454</v>
      </c>
      <c r="AB3049" s="6">
        <v>37539</v>
      </c>
      <c r="AC3049" s="6">
        <v>38475000</v>
      </c>
      <c r="AD3049" s="6">
        <v>38398000</v>
      </c>
      <c r="AF3049">
        <f>Q3049/W3049</f>
        <v>-8.6894746317751195E-2</v>
      </c>
      <c r="AG3049">
        <f>R3049/X3049</f>
        <v>-8.6683783626072236E-2</v>
      </c>
      <c r="AH3049" t="e">
        <f>U3049/W3049</f>
        <v>#VALUE!</v>
      </c>
      <c r="AI3049" t="e">
        <f>V3049/X3049</f>
        <v>#VALUE!</v>
      </c>
      <c r="AJ3049">
        <f>Y3049/AA3049</f>
        <v>10.066385033192516</v>
      </c>
      <c r="AK3049">
        <f>Z3049/AB3049</f>
        <v>9.7425610698207201</v>
      </c>
      <c r="AL3049">
        <f>O3049/K3049</f>
        <v>-0.34694228340395639</v>
      </c>
      <c r="AM3049">
        <f>P3049/L3049</f>
        <v>-0.37947112038970077</v>
      </c>
      <c r="AN3049">
        <f>K3049/W3049</f>
        <v>0.32554874874095557</v>
      </c>
      <c r="AO3049">
        <f>L3049/X3049</f>
        <v>0.31445118748905876</v>
      </c>
      <c r="AP3049">
        <f>IF(OR(Q3049&lt;0, Q3049="NA"), 0, 1)</f>
        <v>0</v>
      </c>
      <c r="AQ3049">
        <f>IF(OR(S3049&lt;0, S3049="NA"), 0, 1)</f>
        <v>0</v>
      </c>
      <c r="AR3049">
        <f>IFERROR(IF((AF3049-AG3049)&gt;0,1,0),0)</f>
        <v>0</v>
      </c>
      <c r="AS3049">
        <f>IFERROR(IF((S3049-Q3049)&gt;0,1,0),0)</f>
        <v>0</v>
      </c>
      <c r="AT3049">
        <f>IFERROR(IF((AH3049-AI3049)&lt;0,1,0),0)</f>
        <v>0</v>
      </c>
      <c r="AU3049">
        <f>IFERROR(IF((AJ3049-AK3049)&gt;0,1,0),0)</f>
        <v>1</v>
      </c>
      <c r="AV3049">
        <f>IFERROR(IF((AL3049-AM3049)&gt;0,1,0),0)</f>
        <v>1</v>
      </c>
      <c r="AW3049">
        <f>IFERROR(IF((AN3049-AO3049)&gt;0,1,0),0)</f>
        <v>1</v>
      </c>
      <c r="AX3049">
        <f>IFERROR(IF((AC3049-AD3049)&lt;0,1,0),0)</f>
        <v>0</v>
      </c>
      <c r="AY3049">
        <f>SUM(AP3049:AX3049)</f>
        <v>3</v>
      </c>
    </row>
    <row r="3050" spans="1:51" x14ac:dyDescent="0.45">
      <c r="A3050" s="1" t="s">
        <v>3315</v>
      </c>
      <c r="B3050" s="2">
        <v>4963913</v>
      </c>
      <c r="C3050" s="3" t="s">
        <v>5336</v>
      </c>
      <c r="D3050" s="5">
        <v>14.13</v>
      </c>
      <c r="E3050" s="5">
        <v>223.90268004000001</v>
      </c>
      <c r="F3050" s="3" t="s">
        <v>4500</v>
      </c>
      <c r="G3050" s="3" t="s">
        <v>4501</v>
      </c>
      <c r="H3050" s="3" t="s">
        <v>4502</v>
      </c>
      <c r="I3050" s="3" t="s">
        <v>4538</v>
      </c>
      <c r="J3050" s="3" t="s">
        <v>4504</v>
      </c>
      <c r="K3050" s="6">
        <v>58755</v>
      </c>
      <c r="L3050" s="6">
        <v>56129</v>
      </c>
      <c r="M3050" s="6">
        <v>3927</v>
      </c>
      <c r="N3050" s="6">
        <v>1441</v>
      </c>
      <c r="O3050" s="6">
        <v>3198</v>
      </c>
      <c r="P3050" s="6">
        <v>748</v>
      </c>
      <c r="Q3050" s="6">
        <v>7312</v>
      </c>
      <c r="R3050" s="6">
        <v>4780</v>
      </c>
      <c r="S3050" s="6" t="s">
        <v>4474</v>
      </c>
      <c r="T3050" s="6" t="s">
        <v>4474</v>
      </c>
      <c r="U3050" s="6" t="s">
        <v>4474</v>
      </c>
      <c r="V3050" s="6" t="s">
        <v>4474</v>
      </c>
      <c r="W3050" s="6">
        <v>124191</v>
      </c>
      <c r="X3050" s="6">
        <v>117290</v>
      </c>
      <c r="Y3050" s="6">
        <v>113467</v>
      </c>
      <c r="Z3050" s="6">
        <v>106231</v>
      </c>
      <c r="AA3050" s="6">
        <v>27118</v>
      </c>
      <c r="AB3050" s="6">
        <v>24013</v>
      </c>
      <c r="AC3050" s="6">
        <v>15748498</v>
      </c>
      <c r="AD3050" s="6">
        <v>15608402</v>
      </c>
      <c r="AF3050">
        <f>Q3050/W3050</f>
        <v>5.8877052282371507E-2</v>
      </c>
      <c r="AG3050">
        <f>R3050/X3050</f>
        <v>4.0753687441384599E-2</v>
      </c>
      <c r="AH3050" t="e">
        <f>U3050/W3050</f>
        <v>#VALUE!</v>
      </c>
      <c r="AI3050" t="e">
        <f>V3050/X3050</f>
        <v>#VALUE!</v>
      </c>
      <c r="AJ3050">
        <f>Y3050/AA3050</f>
        <v>4.1841949996312415</v>
      </c>
      <c r="AK3050">
        <f>Z3050/AB3050</f>
        <v>4.4238953899970852</v>
      </c>
      <c r="AL3050">
        <f>O3050/K3050</f>
        <v>5.4429410262956342E-2</v>
      </c>
      <c r="AM3050">
        <f>P3050/L3050</f>
        <v>1.3326444440485311E-2</v>
      </c>
      <c r="AN3050">
        <f>K3050/W3050</f>
        <v>0.47310191559774861</v>
      </c>
      <c r="AO3050">
        <f>L3050/X3050</f>
        <v>0.47854889589905364</v>
      </c>
      <c r="AP3050">
        <f>IF(OR(Q3050&lt;0, Q3050="NA"), 0, 1)</f>
        <v>1</v>
      </c>
      <c r="AQ3050">
        <f>IF(OR(S3050&lt;0, S3050="NA"), 0, 1)</f>
        <v>0</v>
      </c>
      <c r="AR3050">
        <f>IFERROR(IF((AF3050-AG3050)&gt;0,1,0),0)</f>
        <v>1</v>
      </c>
      <c r="AS3050">
        <f>IFERROR(IF((S3050-Q3050)&gt;0,1,0),0)</f>
        <v>0</v>
      </c>
      <c r="AT3050">
        <f>IFERROR(IF((AH3050-AI3050)&lt;0,1,0),0)</f>
        <v>0</v>
      </c>
      <c r="AU3050">
        <f>IFERROR(IF((AJ3050-AK3050)&gt;0,1,0),0)</f>
        <v>0</v>
      </c>
      <c r="AV3050">
        <f>IFERROR(IF((AL3050-AM3050)&gt;0,1,0),0)</f>
        <v>1</v>
      </c>
      <c r="AW3050">
        <f>IFERROR(IF((AN3050-AO3050)&gt;0,1,0),0)</f>
        <v>0</v>
      </c>
      <c r="AX3050">
        <f>IFERROR(IF((AC3050-AD3050)&lt;0,1,0),0)</f>
        <v>0</v>
      </c>
      <c r="AY3050">
        <f>SUM(AP3050:AX3050)</f>
        <v>3</v>
      </c>
    </row>
    <row r="3051" spans="1:51" x14ac:dyDescent="0.45">
      <c r="A3051" s="1" t="s">
        <v>3326</v>
      </c>
      <c r="B3051" s="2">
        <v>8874700</v>
      </c>
      <c r="C3051" s="3" t="s">
        <v>5337</v>
      </c>
      <c r="D3051" s="5">
        <v>6.22</v>
      </c>
      <c r="E3051" s="5">
        <v>517.86082274</v>
      </c>
      <c r="F3051" s="3" t="s">
        <v>4583</v>
      </c>
      <c r="G3051" s="3" t="s">
        <v>4583</v>
      </c>
      <c r="H3051" s="3" t="s">
        <v>4682</v>
      </c>
      <c r="I3051" s="3" t="s">
        <v>4683</v>
      </c>
      <c r="J3051" s="3" t="s">
        <v>4944</v>
      </c>
      <c r="K3051" s="6">
        <v>354300</v>
      </c>
      <c r="L3051" s="6">
        <v>344900</v>
      </c>
      <c r="M3051" s="6">
        <v>45500</v>
      </c>
      <c r="N3051" s="6">
        <v>53600</v>
      </c>
      <c r="O3051" s="6">
        <v>-24100</v>
      </c>
      <c r="P3051" s="6">
        <v>-18500</v>
      </c>
      <c r="Q3051" s="6">
        <v>-20000</v>
      </c>
      <c r="R3051" s="6">
        <v>-15200</v>
      </c>
      <c r="S3051" s="6">
        <v>64500</v>
      </c>
      <c r="T3051" s="6">
        <v>60800</v>
      </c>
      <c r="U3051" s="6">
        <v>397900</v>
      </c>
      <c r="V3051" s="6">
        <v>392500</v>
      </c>
      <c r="W3051" s="6">
        <v>1133300</v>
      </c>
      <c r="X3051" s="6">
        <v>1120000</v>
      </c>
      <c r="Y3051" s="6">
        <v>153000</v>
      </c>
      <c r="Z3051" s="6">
        <v>147500</v>
      </c>
      <c r="AA3051" s="6">
        <v>64800</v>
      </c>
      <c r="AB3051" s="6">
        <v>58600</v>
      </c>
      <c r="AC3051" s="6">
        <v>83230863</v>
      </c>
      <c r="AD3051" s="6">
        <v>83211011</v>
      </c>
      <c r="AF3051">
        <f>Q3051/W3051</f>
        <v>-1.7647577869937352E-2</v>
      </c>
      <c r="AG3051">
        <f>R3051/X3051</f>
        <v>-1.3571428571428571E-2</v>
      </c>
      <c r="AH3051">
        <f>U3051/W3051</f>
        <v>0.35109856172240361</v>
      </c>
      <c r="AI3051">
        <f>V3051/X3051</f>
        <v>0.35044642857142855</v>
      </c>
      <c r="AJ3051">
        <f>Y3051/AA3051</f>
        <v>2.3611111111111112</v>
      </c>
      <c r="AK3051">
        <f>Z3051/AB3051</f>
        <v>2.5170648464163823</v>
      </c>
      <c r="AL3051">
        <f>O3051/K3051</f>
        <v>-6.802145074795371E-2</v>
      </c>
      <c r="AM3051">
        <f>P3051/L3051</f>
        <v>-5.3638735865468253E-2</v>
      </c>
      <c r="AN3051">
        <f>K3051/W3051</f>
        <v>0.31262684196594015</v>
      </c>
      <c r="AO3051">
        <f>L3051/X3051</f>
        <v>0.30794642857142857</v>
      </c>
      <c r="AP3051">
        <f>IF(OR(Q3051&lt;0, Q3051="NA"), 0, 1)</f>
        <v>0</v>
      </c>
      <c r="AQ3051">
        <f>IF(OR(S3051&lt;0, S3051="NA"), 0, 1)</f>
        <v>1</v>
      </c>
      <c r="AR3051">
        <f>IFERROR(IF((AF3051-AG3051)&gt;0,1,0),0)</f>
        <v>0</v>
      </c>
      <c r="AS3051">
        <f>IFERROR(IF((S3051-Q3051)&gt;0,1,0),0)</f>
        <v>1</v>
      </c>
      <c r="AT3051">
        <f>IFERROR(IF((AH3051-AI3051)&lt;0,1,0),0)</f>
        <v>0</v>
      </c>
      <c r="AU3051">
        <f>IFERROR(IF((AJ3051-AK3051)&gt;0,1,0),0)</f>
        <v>0</v>
      </c>
      <c r="AV3051">
        <f>IFERROR(IF((AL3051-AM3051)&gt;0,1,0),0)</f>
        <v>0</v>
      </c>
      <c r="AW3051">
        <f>IFERROR(IF((AN3051-AO3051)&gt;0,1,0),0)</f>
        <v>1</v>
      </c>
      <c r="AX3051">
        <f>IFERROR(IF((AC3051-AD3051)&lt;0,1,0),0)</f>
        <v>0</v>
      </c>
      <c r="AY3051">
        <f>SUM(AP3051:AX3051)</f>
        <v>3</v>
      </c>
    </row>
    <row r="3052" spans="1:51" x14ac:dyDescent="0.45">
      <c r="A3052" s="1" t="s">
        <v>3336</v>
      </c>
      <c r="B3052" s="2">
        <v>4996657</v>
      </c>
      <c r="C3052" s="3" t="s">
        <v>5338</v>
      </c>
      <c r="D3052" s="5">
        <v>19.34</v>
      </c>
      <c r="E3052" s="5">
        <v>146.92652151999999</v>
      </c>
      <c r="F3052" s="3" t="s">
        <v>4485</v>
      </c>
      <c r="G3052" s="3" t="s">
        <v>4517</v>
      </c>
      <c r="H3052" s="3" t="s">
        <v>4640</v>
      </c>
      <c r="I3052" s="3" t="s">
        <v>4685</v>
      </c>
      <c r="J3052" s="3" t="s">
        <v>4895</v>
      </c>
      <c r="K3052" s="6">
        <v>272496</v>
      </c>
      <c r="L3052" s="6">
        <v>270181</v>
      </c>
      <c r="M3052" s="6">
        <v>25416</v>
      </c>
      <c r="N3052" s="6">
        <v>25211</v>
      </c>
      <c r="O3052" s="6">
        <v>23946</v>
      </c>
      <c r="P3052" s="6">
        <v>23891</v>
      </c>
      <c r="Q3052" s="6">
        <v>15715</v>
      </c>
      <c r="R3052" s="6">
        <v>16725</v>
      </c>
      <c r="S3052" s="6">
        <v>-7259</v>
      </c>
      <c r="T3052" s="6">
        <v>8122</v>
      </c>
      <c r="U3052" s="6">
        <v>30477</v>
      </c>
      <c r="V3052" s="6">
        <v>23870</v>
      </c>
      <c r="W3052" s="6">
        <v>125545</v>
      </c>
      <c r="X3052" s="6">
        <v>118278</v>
      </c>
      <c r="Y3052" s="6">
        <v>90496</v>
      </c>
      <c r="Z3052" s="6">
        <v>85287</v>
      </c>
      <c r="AA3052" s="6">
        <v>55644</v>
      </c>
      <c r="AB3052" s="6">
        <v>57649</v>
      </c>
      <c r="AC3052" s="6">
        <v>7597028</v>
      </c>
      <c r="AD3052" s="6">
        <v>7666709</v>
      </c>
      <c r="AF3052">
        <f>Q3052/W3052</f>
        <v>0.12517424031223864</v>
      </c>
      <c r="AG3052">
        <f>R3052/X3052</f>
        <v>0.14140414954598488</v>
      </c>
      <c r="AH3052">
        <f>U3052/W3052</f>
        <v>0.24275757696443506</v>
      </c>
      <c r="AI3052">
        <f>V3052/X3052</f>
        <v>0.2018126786046433</v>
      </c>
      <c r="AJ3052">
        <f>Y3052/AA3052</f>
        <v>1.626338868521314</v>
      </c>
      <c r="AK3052">
        <f>Z3052/AB3052</f>
        <v>1.4794185501916772</v>
      </c>
      <c r="AL3052">
        <f>O3052/K3052</f>
        <v>8.7876519288356533E-2</v>
      </c>
      <c r="AM3052">
        <f>P3052/L3052</f>
        <v>8.8425907077107568E-2</v>
      </c>
      <c r="AN3052">
        <f>K3052/W3052</f>
        <v>2.1705045999442429</v>
      </c>
      <c r="AO3052">
        <f>L3052/X3052</f>
        <v>2.2842878641843791</v>
      </c>
      <c r="AP3052">
        <f>IF(OR(Q3052&lt;0, Q3052="NA"), 0, 1)</f>
        <v>1</v>
      </c>
      <c r="AQ3052">
        <f>IF(OR(S3052&lt;0, S3052="NA"), 0, 1)</f>
        <v>0</v>
      </c>
      <c r="AR3052">
        <f>IFERROR(IF((AF3052-AG3052)&gt;0,1,0),0)</f>
        <v>0</v>
      </c>
      <c r="AS3052">
        <f>IFERROR(IF((S3052-Q3052)&gt;0,1,0),0)</f>
        <v>0</v>
      </c>
      <c r="AT3052">
        <f>IFERROR(IF((AH3052-AI3052)&lt;0,1,0),0)</f>
        <v>0</v>
      </c>
      <c r="AU3052">
        <f>IFERROR(IF((AJ3052-AK3052)&gt;0,1,0),0)</f>
        <v>1</v>
      </c>
      <c r="AV3052">
        <f>IFERROR(IF((AL3052-AM3052)&gt;0,1,0),0)</f>
        <v>0</v>
      </c>
      <c r="AW3052">
        <f>IFERROR(IF((AN3052-AO3052)&gt;0,1,0),0)</f>
        <v>0</v>
      </c>
      <c r="AX3052">
        <f>IFERROR(IF((AC3052-AD3052)&lt;0,1,0),0)</f>
        <v>1</v>
      </c>
      <c r="AY3052">
        <f>SUM(AP3052:AX3052)</f>
        <v>3</v>
      </c>
    </row>
    <row r="3053" spans="1:51" x14ac:dyDescent="0.45">
      <c r="A3053" s="1" t="s">
        <v>3340</v>
      </c>
      <c r="B3053" s="2">
        <v>5276065</v>
      </c>
      <c r="C3053" s="3" t="s">
        <v>5335</v>
      </c>
      <c r="D3053" s="7">
        <v>7.49</v>
      </c>
      <c r="E3053" s="5">
        <v>2954.1898912400002</v>
      </c>
      <c r="F3053" s="3" t="s">
        <v>4470</v>
      </c>
      <c r="G3053" s="3" t="s">
        <v>4471</v>
      </c>
      <c r="H3053" s="3" t="s">
        <v>4489</v>
      </c>
      <c r="I3053" s="3" t="s">
        <v>4489</v>
      </c>
      <c r="J3053" s="3" t="s">
        <v>4495</v>
      </c>
      <c r="K3053" s="6">
        <v>65184</v>
      </c>
      <c r="L3053" s="6">
        <v>49635</v>
      </c>
      <c r="M3053" s="6">
        <v>-364150</v>
      </c>
      <c r="N3053" s="6">
        <v>-364948</v>
      </c>
      <c r="O3053" s="6">
        <v>-395246</v>
      </c>
      <c r="P3053" s="6">
        <v>-396424</v>
      </c>
      <c r="Q3053" s="6">
        <v>-377751</v>
      </c>
      <c r="R3053" s="6">
        <v>-374926</v>
      </c>
      <c r="S3053" s="6">
        <v>-317821</v>
      </c>
      <c r="T3053" s="6">
        <v>-331516</v>
      </c>
      <c r="U3053" s="6">
        <v>1015</v>
      </c>
      <c r="V3053" s="6" t="s">
        <v>4474</v>
      </c>
      <c r="W3053" s="6">
        <v>726499</v>
      </c>
      <c r="X3053" s="6">
        <v>775861</v>
      </c>
      <c r="Y3053" s="6">
        <v>474172</v>
      </c>
      <c r="Z3053" s="6">
        <v>522375</v>
      </c>
      <c r="AA3053" s="6">
        <v>108888</v>
      </c>
      <c r="AB3053" s="6">
        <v>86083</v>
      </c>
      <c r="AC3053" s="6">
        <v>286124279</v>
      </c>
      <c r="AD3053" s="6">
        <v>280968276</v>
      </c>
      <c r="AF3053">
        <f>Q3053/W3053</f>
        <v>-0.51996079829428532</v>
      </c>
      <c r="AG3053">
        <f>R3053/X3053</f>
        <v>-0.48323862135098944</v>
      </c>
      <c r="AH3053">
        <f>U3053/W3053</f>
        <v>1.3971113518394382E-3</v>
      </c>
      <c r="AI3053" t="e">
        <f>V3053/X3053</f>
        <v>#VALUE!</v>
      </c>
      <c r="AJ3053">
        <f>Y3053/AA3053</f>
        <v>4.3546763647050177</v>
      </c>
      <c r="AK3053">
        <f>Z3053/AB3053</f>
        <v>6.0682713195404432</v>
      </c>
      <c r="AL3053">
        <f>O3053/K3053</f>
        <v>-6.0635432007854693</v>
      </c>
      <c r="AM3053">
        <f>P3053/L3053</f>
        <v>-7.9867835196937644</v>
      </c>
      <c r="AN3053">
        <f>K3053/W3053</f>
        <v>8.9723454540198949E-2</v>
      </c>
      <c r="AO3053">
        <f>L3053/X3053</f>
        <v>6.3974088142077001E-2</v>
      </c>
      <c r="AP3053">
        <f>IF(OR(Q3053&lt;0, Q3053="NA"), 0, 1)</f>
        <v>0</v>
      </c>
      <c r="AQ3053">
        <f>IF(OR(S3053&lt;0, S3053="NA"), 0, 1)</f>
        <v>0</v>
      </c>
      <c r="AR3053">
        <f>IFERROR(IF((AF3053-AG3053)&gt;0,1,0),0)</f>
        <v>0</v>
      </c>
      <c r="AS3053">
        <f>IFERROR(IF((S3053-Q3053)&gt;0,1,0),0)</f>
        <v>1</v>
      </c>
      <c r="AT3053">
        <f>IFERROR(IF((AH3053-AI3053)&lt;0,1,0),0)</f>
        <v>0</v>
      </c>
      <c r="AU3053">
        <f>IFERROR(IF((AJ3053-AK3053)&gt;0,1,0),0)</f>
        <v>0</v>
      </c>
      <c r="AV3053">
        <f>IFERROR(IF((AL3053-AM3053)&gt;0,1,0),0)</f>
        <v>1</v>
      </c>
      <c r="AW3053">
        <f>IFERROR(IF((AN3053-AO3053)&gt;0,1,0),0)</f>
        <v>1</v>
      </c>
      <c r="AX3053">
        <f>IFERROR(IF((AC3053-AD3053)&lt;0,1,0),0)</f>
        <v>0</v>
      </c>
      <c r="AY3053">
        <f>SUM(AP3053:AX3053)</f>
        <v>3</v>
      </c>
    </row>
    <row r="3054" spans="1:51" x14ac:dyDescent="0.45">
      <c r="A3054" s="1" t="s">
        <v>3349</v>
      </c>
      <c r="B3054" s="2">
        <v>103579</v>
      </c>
      <c r="C3054" s="3" t="s">
        <v>5337</v>
      </c>
      <c r="D3054" s="7">
        <v>6.34</v>
      </c>
      <c r="E3054" s="5">
        <v>840.17413085999999</v>
      </c>
      <c r="F3054" s="3" t="s">
        <v>4480</v>
      </c>
      <c r="G3054" s="3" t="s">
        <v>4491</v>
      </c>
      <c r="H3054" s="3" t="s">
        <v>4542</v>
      </c>
      <c r="I3054" s="3" t="s">
        <v>4543</v>
      </c>
      <c r="J3054" s="3" t="s">
        <v>4494</v>
      </c>
      <c r="K3054" s="6">
        <v>274085</v>
      </c>
      <c r="L3054" s="6">
        <v>215526</v>
      </c>
      <c r="M3054" s="6" t="s">
        <v>4474</v>
      </c>
      <c r="N3054" s="6" t="s">
        <v>4474</v>
      </c>
      <c r="O3054" s="6">
        <v>868864</v>
      </c>
      <c r="P3054" s="6">
        <v>751374</v>
      </c>
      <c r="Q3054" s="6">
        <v>81665</v>
      </c>
      <c r="R3054" s="6">
        <v>36029</v>
      </c>
      <c r="S3054" s="6">
        <v>-6156904</v>
      </c>
      <c r="T3054" s="6">
        <v>-4959565</v>
      </c>
      <c r="U3054" s="6">
        <v>16682114</v>
      </c>
      <c r="V3054" s="6">
        <v>14831340</v>
      </c>
      <c r="W3054" s="6">
        <v>18427426</v>
      </c>
      <c r="X3054" s="6">
        <v>16491104</v>
      </c>
      <c r="Y3054" s="6" t="s">
        <v>4474</v>
      </c>
      <c r="Z3054" s="6" t="s">
        <v>4474</v>
      </c>
      <c r="AA3054" s="6" t="s">
        <v>4474</v>
      </c>
      <c r="AB3054" s="6" t="s">
        <v>4474</v>
      </c>
      <c r="AC3054" s="6">
        <v>132237436</v>
      </c>
      <c r="AD3054" s="6">
        <v>132215757</v>
      </c>
      <c r="AF3054">
        <f>Q3054/W3054</f>
        <v>4.4317095616067054E-3</v>
      </c>
      <c r="AG3054">
        <f>R3054/X3054</f>
        <v>2.1847536708276172E-3</v>
      </c>
      <c r="AH3054">
        <f>U3054/W3054</f>
        <v>0.90528726041282159</v>
      </c>
      <c r="AI3054">
        <f>V3054/X3054</f>
        <v>0.89935397896950986</v>
      </c>
      <c r="AJ3054" t="e">
        <f>Y3054/AA3054</f>
        <v>#VALUE!</v>
      </c>
      <c r="AK3054" t="e">
        <f>Z3054/AB3054</f>
        <v>#VALUE!</v>
      </c>
      <c r="AL3054">
        <f>O3054/K3054</f>
        <v>3.1700530857215825</v>
      </c>
      <c r="AM3054">
        <f>P3054/L3054</f>
        <v>3.4862336794632665</v>
      </c>
      <c r="AN3054">
        <f>K3054/W3054</f>
        <v>1.4873753936116743E-2</v>
      </c>
      <c r="AO3054">
        <f>L3054/X3054</f>
        <v>1.3069228112320436E-2</v>
      </c>
      <c r="AP3054">
        <f>IF(OR(Q3054&lt;0, Q3054="NA"), 0, 1)</f>
        <v>1</v>
      </c>
      <c r="AQ3054">
        <f>IF(OR(S3054&lt;0, S3054="NA"), 0, 1)</f>
        <v>0</v>
      </c>
      <c r="AR3054">
        <f>IFERROR(IF((AF3054-AG3054)&gt;0,1,0),0)</f>
        <v>1</v>
      </c>
      <c r="AS3054">
        <f>IFERROR(IF((S3054-Q3054)&gt;0,1,0),0)</f>
        <v>0</v>
      </c>
      <c r="AT3054">
        <f>IFERROR(IF((AH3054-AI3054)&lt;0,1,0),0)</f>
        <v>0</v>
      </c>
      <c r="AU3054">
        <f>IFERROR(IF((AJ3054-AK3054)&gt;0,1,0),0)</f>
        <v>0</v>
      </c>
      <c r="AV3054">
        <f>IFERROR(IF((AL3054-AM3054)&gt;0,1,0),0)</f>
        <v>0</v>
      </c>
      <c r="AW3054">
        <f>IFERROR(IF((AN3054-AO3054)&gt;0,1,0),0)</f>
        <v>1</v>
      </c>
      <c r="AX3054">
        <f>IFERROR(IF((AC3054-AD3054)&lt;0,1,0),0)</f>
        <v>0</v>
      </c>
      <c r="AY3054">
        <f>SUM(AP3054:AX3054)</f>
        <v>3</v>
      </c>
    </row>
    <row r="3055" spans="1:51" x14ac:dyDescent="0.45">
      <c r="A3055" s="1" t="s">
        <v>3350</v>
      </c>
      <c r="B3055" s="2">
        <v>26426858</v>
      </c>
      <c r="C3055" s="3" t="s">
        <v>5336</v>
      </c>
      <c r="D3055" s="5">
        <v>9.39</v>
      </c>
      <c r="E3055" s="5">
        <v>174.77800434</v>
      </c>
      <c r="F3055" s="3" t="s">
        <v>4475</v>
      </c>
      <c r="G3055" s="3" t="s">
        <v>4564</v>
      </c>
      <c r="H3055" s="3" t="s">
        <v>4565</v>
      </c>
      <c r="I3055" s="3" t="s">
        <v>4566</v>
      </c>
      <c r="J3055" s="3" t="s">
        <v>5181</v>
      </c>
      <c r="K3055" s="6">
        <v>626</v>
      </c>
      <c r="L3055" s="6">
        <v>825</v>
      </c>
      <c r="M3055" s="6">
        <v>-91427</v>
      </c>
      <c r="N3055" s="6">
        <v>-98790</v>
      </c>
      <c r="O3055" s="6">
        <v>-94508</v>
      </c>
      <c r="P3055" s="6">
        <v>-101568</v>
      </c>
      <c r="Q3055" s="6">
        <v>-109691</v>
      </c>
      <c r="R3055" s="6">
        <v>-95345</v>
      </c>
      <c r="S3055" s="6">
        <v>-77592</v>
      </c>
      <c r="T3055" s="6">
        <v>-80850</v>
      </c>
      <c r="U3055" s="6">
        <v>9837</v>
      </c>
      <c r="V3055" s="6">
        <v>4019</v>
      </c>
      <c r="W3055" s="6">
        <v>143892</v>
      </c>
      <c r="X3055" s="6">
        <v>116922</v>
      </c>
      <c r="Y3055" s="6">
        <v>101503</v>
      </c>
      <c r="Z3055" s="6">
        <v>74984</v>
      </c>
      <c r="AA3055" s="6">
        <v>31639</v>
      </c>
      <c r="AB3055" s="6">
        <v>33996</v>
      </c>
      <c r="AC3055" s="6">
        <v>15015194</v>
      </c>
      <c r="AD3055" s="6">
        <v>11125987</v>
      </c>
      <c r="AF3055">
        <f>Q3055/W3055</f>
        <v>-0.7623147916492925</v>
      </c>
      <c r="AG3055">
        <f>R3055/X3055</f>
        <v>-0.81545816869365906</v>
      </c>
      <c r="AH3055">
        <f>U3055/W3055</f>
        <v>6.8363772829622221E-2</v>
      </c>
      <c r="AI3055">
        <f>V3055/X3055</f>
        <v>3.4373342912368932E-2</v>
      </c>
      <c r="AJ3055">
        <f>Y3055/AA3055</f>
        <v>3.2081608141850246</v>
      </c>
      <c r="AK3055">
        <f>Z3055/AB3055</f>
        <v>2.2056712554418167</v>
      </c>
      <c r="AL3055">
        <f>O3055/K3055</f>
        <v>-150.97124600638978</v>
      </c>
      <c r="AM3055">
        <f>P3055/L3055</f>
        <v>-123.11272727272727</v>
      </c>
      <c r="AN3055">
        <f>K3055/W3055</f>
        <v>4.3504850860367501E-3</v>
      </c>
      <c r="AO3055">
        <f>L3055/X3055</f>
        <v>7.0559860419767027E-3</v>
      </c>
      <c r="AP3055">
        <f>IF(OR(Q3055&lt;0, Q3055="NA"), 0, 1)</f>
        <v>0</v>
      </c>
      <c r="AQ3055">
        <f>IF(OR(S3055&lt;0, S3055="NA"), 0, 1)</f>
        <v>0</v>
      </c>
      <c r="AR3055">
        <f>IFERROR(IF((AF3055-AG3055)&gt;0,1,0),0)</f>
        <v>1</v>
      </c>
      <c r="AS3055">
        <f>IFERROR(IF((S3055-Q3055)&gt;0,1,0),0)</f>
        <v>1</v>
      </c>
      <c r="AT3055">
        <f>IFERROR(IF((AH3055-AI3055)&lt;0,1,0),0)</f>
        <v>0</v>
      </c>
      <c r="AU3055">
        <f>IFERROR(IF((AJ3055-AK3055)&gt;0,1,0),0)</f>
        <v>1</v>
      </c>
      <c r="AV3055">
        <f>IFERROR(IF((AL3055-AM3055)&gt;0,1,0),0)</f>
        <v>0</v>
      </c>
      <c r="AW3055">
        <f>IFERROR(IF((AN3055-AO3055)&gt;0,1,0),0)</f>
        <v>0</v>
      </c>
      <c r="AX3055">
        <f>IFERROR(IF((AC3055-AD3055)&lt;0,1,0),0)</f>
        <v>0</v>
      </c>
      <c r="AY3055">
        <f>SUM(AP3055:AX3055)</f>
        <v>3</v>
      </c>
    </row>
    <row r="3056" spans="1:51" x14ac:dyDescent="0.45">
      <c r="A3056" s="1" t="s">
        <v>3355</v>
      </c>
      <c r="B3056" s="2">
        <v>4811054</v>
      </c>
      <c r="C3056" s="3" t="s">
        <v>5335</v>
      </c>
      <c r="D3056" s="5">
        <v>7.85</v>
      </c>
      <c r="E3056" s="5">
        <v>388.92880735</v>
      </c>
      <c r="F3056" s="3" t="s">
        <v>4470</v>
      </c>
      <c r="G3056" s="3" t="s">
        <v>4471</v>
      </c>
      <c r="H3056" s="3" t="s">
        <v>4489</v>
      </c>
      <c r="I3056" s="3" t="s">
        <v>4489</v>
      </c>
      <c r="J3056" s="3" t="s">
        <v>4495</v>
      </c>
      <c r="K3056" s="6">
        <v>84327</v>
      </c>
      <c r="L3056" s="6">
        <v>89044</v>
      </c>
      <c r="M3056" s="6">
        <v>-223553</v>
      </c>
      <c r="N3056" s="6">
        <v>-226024</v>
      </c>
      <c r="O3056" s="6">
        <v>-240080</v>
      </c>
      <c r="P3056" s="6">
        <v>-242962</v>
      </c>
      <c r="Q3056" s="6">
        <v>-238805</v>
      </c>
      <c r="R3056" s="6">
        <v>-241076</v>
      </c>
      <c r="S3056" s="6">
        <v>-182261</v>
      </c>
      <c r="T3056" s="6">
        <v>-191119</v>
      </c>
      <c r="U3056" s="6">
        <v>35052</v>
      </c>
      <c r="V3056" s="6">
        <v>41079</v>
      </c>
      <c r="W3056" s="6">
        <v>519114</v>
      </c>
      <c r="X3056" s="6">
        <v>569379</v>
      </c>
      <c r="Y3056" s="6">
        <v>313396</v>
      </c>
      <c r="Z3056" s="6">
        <v>346683</v>
      </c>
      <c r="AA3056" s="6">
        <v>102725</v>
      </c>
      <c r="AB3056" s="6">
        <v>98273</v>
      </c>
      <c r="AC3056" s="6">
        <v>49534000</v>
      </c>
      <c r="AD3056" s="6">
        <v>49317000</v>
      </c>
      <c r="AF3056">
        <f>Q3056/W3056</f>
        <v>-0.4600241950708322</v>
      </c>
      <c r="AG3056">
        <f>R3056/X3056</f>
        <v>-0.42340163581726759</v>
      </c>
      <c r="AH3056">
        <f>U3056/W3056</f>
        <v>6.752274066967949E-2</v>
      </c>
      <c r="AI3056">
        <f>V3056/X3056</f>
        <v>7.2147023335950217E-2</v>
      </c>
      <c r="AJ3056">
        <f>Y3056/AA3056</f>
        <v>3.0508250182526164</v>
      </c>
      <c r="AK3056">
        <f>Z3056/AB3056</f>
        <v>3.5277543170555492</v>
      </c>
      <c r="AL3056">
        <f>O3056/K3056</f>
        <v>-2.8470122262146167</v>
      </c>
      <c r="AM3056">
        <f>P3056/L3056</f>
        <v>-2.7285611607744484</v>
      </c>
      <c r="AN3056">
        <f>K3056/W3056</f>
        <v>0.16244408742588334</v>
      </c>
      <c r="AO3056">
        <f>L3056/X3056</f>
        <v>0.15638792438779794</v>
      </c>
      <c r="AP3056">
        <f>IF(OR(Q3056&lt;0, Q3056="NA"), 0, 1)</f>
        <v>0</v>
      </c>
      <c r="AQ3056">
        <f>IF(OR(S3056&lt;0, S3056="NA"), 0, 1)</f>
        <v>0</v>
      </c>
      <c r="AR3056">
        <f>IFERROR(IF((AF3056-AG3056)&gt;0,1,0),0)</f>
        <v>0</v>
      </c>
      <c r="AS3056">
        <f>IFERROR(IF((S3056-Q3056)&gt;0,1,0),0)</f>
        <v>1</v>
      </c>
      <c r="AT3056">
        <f>IFERROR(IF((AH3056-AI3056)&lt;0,1,0),0)</f>
        <v>1</v>
      </c>
      <c r="AU3056">
        <f>IFERROR(IF((AJ3056-AK3056)&gt;0,1,0),0)</f>
        <v>0</v>
      </c>
      <c r="AV3056">
        <f>IFERROR(IF((AL3056-AM3056)&gt;0,1,0),0)</f>
        <v>0</v>
      </c>
      <c r="AW3056">
        <f>IFERROR(IF((AN3056-AO3056)&gt;0,1,0),0)</f>
        <v>1</v>
      </c>
      <c r="AX3056">
        <f>IFERROR(IF((AC3056-AD3056)&lt;0,1,0),0)</f>
        <v>0</v>
      </c>
      <c r="AY3056">
        <f>SUM(AP3056:AX3056)</f>
        <v>3</v>
      </c>
    </row>
    <row r="3057" spans="1:51" x14ac:dyDescent="0.45">
      <c r="A3057" s="1" t="s">
        <v>3360</v>
      </c>
      <c r="B3057" s="2">
        <v>5329443</v>
      </c>
      <c r="C3057" s="3" t="s">
        <v>5338</v>
      </c>
      <c r="D3057" s="7">
        <v>4.92</v>
      </c>
      <c r="E3057" s="5">
        <v>823.52415336000001</v>
      </c>
      <c r="F3057" s="3" t="s">
        <v>4470</v>
      </c>
      <c r="G3057" s="3" t="s">
        <v>4471</v>
      </c>
      <c r="H3057" s="3" t="s">
        <v>4489</v>
      </c>
      <c r="I3057" s="3" t="s">
        <v>4489</v>
      </c>
      <c r="J3057" s="3" t="s">
        <v>4495</v>
      </c>
      <c r="K3057" s="6">
        <v>10006</v>
      </c>
      <c r="L3057" s="6">
        <v>35208</v>
      </c>
      <c r="M3057" s="6">
        <v>-389453</v>
      </c>
      <c r="N3057" s="6">
        <v>-367865</v>
      </c>
      <c r="O3057" s="6">
        <v>-394958</v>
      </c>
      <c r="P3057" s="6">
        <v>-373366</v>
      </c>
      <c r="Q3057" s="6">
        <v>-345199</v>
      </c>
      <c r="R3057" s="6">
        <v>-322828</v>
      </c>
      <c r="S3057" s="6">
        <v>-280427</v>
      </c>
      <c r="T3057" s="6">
        <v>-280741</v>
      </c>
      <c r="U3057" s="6" t="s">
        <v>4474</v>
      </c>
      <c r="V3057" s="6" t="s">
        <v>4474</v>
      </c>
      <c r="W3057" s="6">
        <v>930115</v>
      </c>
      <c r="X3057" s="6">
        <v>772550</v>
      </c>
      <c r="Y3057" s="6">
        <v>865129</v>
      </c>
      <c r="Z3057" s="6">
        <v>704270</v>
      </c>
      <c r="AA3057" s="6">
        <v>46968</v>
      </c>
      <c r="AB3057" s="6">
        <v>45043</v>
      </c>
      <c r="AC3057" s="6">
        <v>166886661</v>
      </c>
      <c r="AD3057" s="6">
        <v>133324954</v>
      </c>
      <c r="AF3057">
        <f>Q3057/W3057</f>
        <v>-0.3711358272901738</v>
      </c>
      <c r="AG3057">
        <f>R3057/X3057</f>
        <v>-0.41787327681056241</v>
      </c>
      <c r="AH3057" t="e">
        <f>U3057/W3057</f>
        <v>#VALUE!</v>
      </c>
      <c r="AI3057" t="e">
        <f>V3057/X3057</f>
        <v>#VALUE!</v>
      </c>
      <c r="AJ3057">
        <f>Y3057/AA3057</f>
        <v>18.419540964060637</v>
      </c>
      <c r="AK3057">
        <f>Z3057/AB3057</f>
        <v>15.635503851874875</v>
      </c>
      <c r="AL3057">
        <f>O3057/K3057</f>
        <v>-39.472116729962025</v>
      </c>
      <c r="AM3057">
        <f>P3057/L3057</f>
        <v>-10.604578504885254</v>
      </c>
      <c r="AN3057">
        <f>K3057/W3057</f>
        <v>1.075780951817786E-2</v>
      </c>
      <c r="AO3057">
        <f>L3057/X3057</f>
        <v>4.5573749271891784E-2</v>
      </c>
      <c r="AP3057">
        <f>IF(OR(Q3057&lt;0, Q3057="NA"), 0, 1)</f>
        <v>0</v>
      </c>
      <c r="AQ3057">
        <f>IF(OR(S3057&lt;0, S3057="NA"), 0, 1)</f>
        <v>0</v>
      </c>
      <c r="AR3057">
        <f>IFERROR(IF((AF3057-AG3057)&gt;0,1,0),0)</f>
        <v>1</v>
      </c>
      <c r="AS3057">
        <f>IFERROR(IF((S3057-Q3057)&gt;0,1,0),0)</f>
        <v>1</v>
      </c>
      <c r="AT3057">
        <f>IFERROR(IF((AH3057-AI3057)&lt;0,1,0),0)</f>
        <v>0</v>
      </c>
      <c r="AU3057">
        <f>IFERROR(IF((AJ3057-AK3057)&gt;0,1,0),0)</f>
        <v>1</v>
      </c>
      <c r="AV3057">
        <f>IFERROR(IF((AL3057-AM3057)&gt;0,1,0),0)</f>
        <v>0</v>
      </c>
      <c r="AW3057">
        <f>IFERROR(IF((AN3057-AO3057)&gt;0,1,0),0)</f>
        <v>0</v>
      </c>
      <c r="AX3057">
        <f>IFERROR(IF((AC3057-AD3057)&lt;0,1,0),0)</f>
        <v>0</v>
      </c>
      <c r="AY3057">
        <f>SUM(AP3057:AX3057)</f>
        <v>3</v>
      </c>
    </row>
    <row r="3058" spans="1:51" x14ac:dyDescent="0.45">
      <c r="A3058" s="1" t="s">
        <v>3392</v>
      </c>
      <c r="B3058" s="2">
        <v>11128858</v>
      </c>
      <c r="C3058" s="3" t="s">
        <v>5336</v>
      </c>
      <c r="D3058" s="7">
        <v>9.8699999999999992</v>
      </c>
      <c r="E3058" s="5">
        <v>106.36554537000001</v>
      </c>
      <c r="F3058" s="3" t="s">
        <v>4480</v>
      </c>
      <c r="G3058" s="3" t="s">
        <v>4481</v>
      </c>
      <c r="H3058" s="3" t="s">
        <v>4481</v>
      </c>
      <c r="I3058" s="3" t="s">
        <v>4482</v>
      </c>
      <c r="J3058" s="3" t="s">
        <v>4483</v>
      </c>
      <c r="K3058" s="6">
        <v>42844</v>
      </c>
      <c r="L3058" s="6">
        <v>42675</v>
      </c>
      <c r="M3058" s="6" t="s">
        <v>4474</v>
      </c>
      <c r="N3058" s="6" t="s">
        <v>4474</v>
      </c>
      <c r="O3058" s="6">
        <v>19751</v>
      </c>
      <c r="P3058" s="6">
        <v>31164</v>
      </c>
      <c r="Q3058" s="6">
        <v>-5036</v>
      </c>
      <c r="R3058" s="6">
        <v>4262</v>
      </c>
      <c r="S3058" s="6">
        <v>5051</v>
      </c>
      <c r="T3058" s="6">
        <v>11086</v>
      </c>
      <c r="U3058" s="6" t="s">
        <v>4474</v>
      </c>
      <c r="V3058" s="6" t="s">
        <v>4474</v>
      </c>
      <c r="W3058" s="6">
        <v>1266145</v>
      </c>
      <c r="X3058" s="6">
        <v>1275965</v>
      </c>
      <c r="Y3058" s="6" t="s">
        <v>4474</v>
      </c>
      <c r="Z3058" s="6" t="s">
        <v>4474</v>
      </c>
      <c r="AA3058" s="6" t="s">
        <v>4474</v>
      </c>
      <c r="AB3058" s="6" t="s">
        <v>4474</v>
      </c>
      <c r="AC3058" s="6">
        <v>11087607</v>
      </c>
      <c r="AD3058" s="6">
        <v>11072607</v>
      </c>
      <c r="AF3058">
        <f>Q3058/W3058</f>
        <v>-3.9774275458182122E-3</v>
      </c>
      <c r="AG3058">
        <f>R3058/X3058</f>
        <v>3.3402170122221221E-3</v>
      </c>
      <c r="AH3058" t="e">
        <f>U3058/W3058</f>
        <v>#VALUE!</v>
      </c>
      <c r="AI3058" t="e">
        <f>V3058/X3058</f>
        <v>#VALUE!</v>
      </c>
      <c r="AJ3058" t="e">
        <f>Y3058/AA3058</f>
        <v>#VALUE!</v>
      </c>
      <c r="AK3058" t="e">
        <f>Z3058/AB3058</f>
        <v>#VALUE!</v>
      </c>
      <c r="AL3058">
        <f>O3058/K3058</f>
        <v>0.46099803939874895</v>
      </c>
      <c r="AM3058">
        <f>P3058/L3058</f>
        <v>0.73026362038664328</v>
      </c>
      <c r="AN3058">
        <f>K3058/W3058</f>
        <v>3.3838146499808472E-2</v>
      </c>
      <c r="AO3058">
        <f>L3058/X3058</f>
        <v>3.3445274752834132E-2</v>
      </c>
      <c r="AP3058">
        <f>IF(OR(Q3058&lt;0, Q3058="NA"), 0, 1)</f>
        <v>0</v>
      </c>
      <c r="AQ3058">
        <f>IF(OR(S3058&lt;0, S3058="NA"), 0, 1)</f>
        <v>1</v>
      </c>
      <c r="AR3058">
        <f>IFERROR(IF((AF3058-AG3058)&gt;0,1,0),0)</f>
        <v>0</v>
      </c>
      <c r="AS3058">
        <f>IFERROR(IF((S3058-Q3058)&gt;0,1,0),0)</f>
        <v>1</v>
      </c>
      <c r="AT3058">
        <f>IFERROR(IF((AH3058-AI3058)&lt;0,1,0),0)</f>
        <v>0</v>
      </c>
      <c r="AU3058">
        <f>IFERROR(IF((AJ3058-AK3058)&gt;0,1,0),0)</f>
        <v>0</v>
      </c>
      <c r="AV3058">
        <f>IFERROR(IF((AL3058-AM3058)&gt;0,1,0),0)</f>
        <v>0</v>
      </c>
      <c r="AW3058">
        <f>IFERROR(IF((AN3058-AO3058)&gt;0,1,0),0)</f>
        <v>1</v>
      </c>
      <c r="AX3058">
        <f>IFERROR(IF((AC3058-AD3058)&lt;0,1,0),0)</f>
        <v>0</v>
      </c>
      <c r="AY3058">
        <f>SUM(AP3058:AX3058)</f>
        <v>3</v>
      </c>
    </row>
    <row r="3059" spans="1:51" x14ac:dyDescent="0.45">
      <c r="A3059" s="1" t="s">
        <v>3393</v>
      </c>
      <c r="B3059" s="2">
        <v>5302933</v>
      </c>
      <c r="C3059" s="3" t="s">
        <v>5338</v>
      </c>
      <c r="D3059" s="5">
        <v>57.23</v>
      </c>
      <c r="E3059" s="5">
        <v>3517.1880588700001</v>
      </c>
      <c r="F3059" s="3" t="s">
        <v>4470</v>
      </c>
      <c r="G3059" s="3" t="s">
        <v>4471</v>
      </c>
      <c r="H3059" s="3" t="s">
        <v>4489</v>
      </c>
      <c r="I3059" s="3" t="s">
        <v>4489</v>
      </c>
      <c r="J3059" s="3" t="s">
        <v>4495</v>
      </c>
      <c r="K3059" s="6">
        <v>112530</v>
      </c>
      <c r="L3059" s="6">
        <v>101782</v>
      </c>
      <c r="M3059" s="6">
        <v>-263916</v>
      </c>
      <c r="N3059" s="6">
        <v>-263939</v>
      </c>
      <c r="O3059" s="6">
        <v>-265513</v>
      </c>
      <c r="P3059" s="6">
        <v>-265593</v>
      </c>
      <c r="Q3059" s="6">
        <v>-258943</v>
      </c>
      <c r="R3059" s="6">
        <v>-259429</v>
      </c>
      <c r="S3059" s="6">
        <v>-124417</v>
      </c>
      <c r="T3059" s="6">
        <v>-128453</v>
      </c>
      <c r="U3059" s="6">
        <v>109241</v>
      </c>
      <c r="V3059" s="6">
        <v>108372</v>
      </c>
      <c r="W3059" s="6">
        <v>363572</v>
      </c>
      <c r="X3059" s="6">
        <v>381846</v>
      </c>
      <c r="Y3059" s="6">
        <v>340341</v>
      </c>
      <c r="Z3059" s="6">
        <v>357366</v>
      </c>
      <c r="AA3059" s="6">
        <v>97605</v>
      </c>
      <c r="AB3059" s="6">
        <v>54722</v>
      </c>
      <c r="AC3059" s="6">
        <v>61436251</v>
      </c>
      <c r="AD3059" s="6">
        <v>61095949</v>
      </c>
      <c r="AF3059">
        <f>Q3059/W3059</f>
        <v>-0.71221931281836881</v>
      </c>
      <c r="AG3059">
        <f>R3059/X3059</f>
        <v>-0.67940740507953468</v>
      </c>
      <c r="AH3059">
        <f>U3059/W3059</f>
        <v>0.30046593247004721</v>
      </c>
      <c r="AI3059">
        <f>V3059/X3059</f>
        <v>0.28381075093100361</v>
      </c>
      <c r="AJ3059">
        <f>Y3059/AA3059</f>
        <v>3.4869217765483325</v>
      </c>
      <c r="AK3059">
        <f>Z3059/AB3059</f>
        <v>6.5305727129856361</v>
      </c>
      <c r="AL3059">
        <f>O3059/K3059</f>
        <v>-2.3594863591931041</v>
      </c>
      <c r="AM3059">
        <f>P3059/L3059</f>
        <v>-2.6094299581458413</v>
      </c>
      <c r="AN3059">
        <f>K3059/W3059</f>
        <v>0.30951228367421035</v>
      </c>
      <c r="AO3059">
        <f>L3059/X3059</f>
        <v>0.26655248450946195</v>
      </c>
      <c r="AP3059">
        <f>IF(OR(Q3059&lt;0, Q3059="NA"), 0, 1)</f>
        <v>0</v>
      </c>
      <c r="AQ3059">
        <f>IF(OR(S3059&lt;0, S3059="NA"), 0, 1)</f>
        <v>0</v>
      </c>
      <c r="AR3059">
        <f>IFERROR(IF((AF3059-AG3059)&gt;0,1,0),0)</f>
        <v>0</v>
      </c>
      <c r="AS3059">
        <f>IFERROR(IF((S3059-Q3059)&gt;0,1,0),0)</f>
        <v>1</v>
      </c>
      <c r="AT3059">
        <f>IFERROR(IF((AH3059-AI3059)&lt;0,1,0),0)</f>
        <v>0</v>
      </c>
      <c r="AU3059">
        <f>IFERROR(IF((AJ3059-AK3059)&gt;0,1,0),0)</f>
        <v>0</v>
      </c>
      <c r="AV3059">
        <f>IFERROR(IF((AL3059-AM3059)&gt;0,1,0),0)</f>
        <v>1</v>
      </c>
      <c r="AW3059">
        <f>IFERROR(IF((AN3059-AO3059)&gt;0,1,0),0)</f>
        <v>1</v>
      </c>
      <c r="AX3059">
        <f>IFERROR(IF((AC3059-AD3059)&lt;0,1,0),0)</f>
        <v>0</v>
      </c>
      <c r="AY3059">
        <f>SUM(AP3059:AX3059)</f>
        <v>3</v>
      </c>
    </row>
    <row r="3060" spans="1:51" x14ac:dyDescent="0.45">
      <c r="A3060" s="1" t="s">
        <v>3398</v>
      </c>
      <c r="B3060" s="2">
        <v>4810605</v>
      </c>
      <c r="C3060" s="3" t="s">
        <v>5336</v>
      </c>
      <c r="D3060" s="5">
        <v>13.14</v>
      </c>
      <c r="E3060" s="5">
        <v>4366.7575299</v>
      </c>
      <c r="F3060" s="3" t="s">
        <v>4500</v>
      </c>
      <c r="G3060" s="3" t="s">
        <v>4501</v>
      </c>
      <c r="H3060" s="3" t="s">
        <v>4502</v>
      </c>
      <c r="I3060" s="3" t="s">
        <v>4538</v>
      </c>
      <c r="J3060" s="3" t="s">
        <v>4504</v>
      </c>
      <c r="K3060" s="6">
        <v>312912</v>
      </c>
      <c r="L3060" s="6">
        <v>280017</v>
      </c>
      <c r="M3060" s="6">
        <v>129449</v>
      </c>
      <c r="N3060" s="6">
        <v>109767</v>
      </c>
      <c r="O3060" s="6">
        <v>-62503</v>
      </c>
      <c r="P3060" s="6">
        <v>-86754</v>
      </c>
      <c r="Q3060" s="6">
        <v>12408</v>
      </c>
      <c r="R3060" s="6">
        <v>86730</v>
      </c>
      <c r="S3060" s="6">
        <v>-111661</v>
      </c>
      <c r="T3060" s="6">
        <v>-61496</v>
      </c>
      <c r="U3060" s="6">
        <v>5600</v>
      </c>
      <c r="V3060" s="6">
        <v>400</v>
      </c>
      <c r="W3060" s="6">
        <v>2922296</v>
      </c>
      <c r="X3060" s="6">
        <v>2723587</v>
      </c>
      <c r="Y3060" s="6">
        <v>716865</v>
      </c>
      <c r="Z3060" s="6">
        <v>743824</v>
      </c>
      <c r="AA3060" s="6">
        <v>126228</v>
      </c>
      <c r="AB3060" s="6">
        <v>97295</v>
      </c>
      <c r="AC3060" s="6">
        <v>324280388</v>
      </c>
      <c r="AD3060" s="6">
        <v>283674768</v>
      </c>
      <c r="AF3060">
        <f>Q3060/W3060</f>
        <v>4.2459764513930144E-3</v>
      </c>
      <c r="AG3060">
        <f>R3060/X3060</f>
        <v>3.1844035090489123E-2</v>
      </c>
      <c r="AH3060">
        <f>U3060/W3060</f>
        <v>1.9163014287395938E-3</v>
      </c>
      <c r="AI3060">
        <f>V3060/X3060</f>
        <v>1.4686514511928571E-4</v>
      </c>
      <c r="AJ3060">
        <f>Y3060/AA3060</f>
        <v>5.6791282441296698</v>
      </c>
      <c r="AK3060">
        <f>Z3060/AB3060</f>
        <v>7.645038285626188</v>
      </c>
      <c r="AL3060">
        <f>O3060/K3060</f>
        <v>-0.19974625453801709</v>
      </c>
      <c r="AM3060">
        <f>P3060/L3060</f>
        <v>-0.30981690397368733</v>
      </c>
      <c r="AN3060">
        <f>K3060/W3060</f>
        <v>0.10707744869102924</v>
      </c>
      <c r="AO3060">
        <f>L3060/X3060</f>
        <v>0.10281184335216756</v>
      </c>
      <c r="AP3060">
        <f>IF(OR(Q3060&lt;0, Q3060="NA"), 0, 1)</f>
        <v>1</v>
      </c>
      <c r="AQ3060">
        <f>IF(OR(S3060&lt;0, S3060="NA"), 0, 1)</f>
        <v>0</v>
      </c>
      <c r="AR3060">
        <f>IFERROR(IF((AF3060-AG3060)&gt;0,1,0),0)</f>
        <v>0</v>
      </c>
      <c r="AS3060">
        <f>IFERROR(IF((S3060-Q3060)&gt;0,1,0),0)</f>
        <v>0</v>
      </c>
      <c r="AT3060">
        <f>IFERROR(IF((AH3060-AI3060)&lt;0,1,0),0)</f>
        <v>0</v>
      </c>
      <c r="AU3060">
        <f>IFERROR(IF((AJ3060-AK3060)&gt;0,1,0),0)</f>
        <v>0</v>
      </c>
      <c r="AV3060">
        <f>IFERROR(IF((AL3060-AM3060)&gt;0,1,0),0)</f>
        <v>1</v>
      </c>
      <c r="AW3060">
        <f>IFERROR(IF((AN3060-AO3060)&gt;0,1,0),0)</f>
        <v>1</v>
      </c>
      <c r="AX3060">
        <f>IFERROR(IF((AC3060-AD3060)&lt;0,1,0),0)</f>
        <v>0</v>
      </c>
      <c r="AY3060">
        <f>SUM(AP3060:AX3060)</f>
        <v>3</v>
      </c>
    </row>
    <row r="3061" spans="1:51" x14ac:dyDescent="0.45">
      <c r="A3061" s="1" t="s">
        <v>3400</v>
      </c>
      <c r="B3061" s="2">
        <v>4347089</v>
      </c>
      <c r="C3061" s="3" t="s">
        <v>5337</v>
      </c>
      <c r="D3061" s="5">
        <v>11.26</v>
      </c>
      <c r="E3061" s="5">
        <v>5852.1870717199999</v>
      </c>
      <c r="F3061" s="3" t="s">
        <v>4480</v>
      </c>
      <c r="G3061" s="3" t="s">
        <v>4491</v>
      </c>
      <c r="H3061" s="3" t="s">
        <v>4542</v>
      </c>
      <c r="I3061" s="3" t="s">
        <v>4543</v>
      </c>
      <c r="J3061" s="3" t="s">
        <v>4494</v>
      </c>
      <c r="K3061" s="6">
        <v>2476020</v>
      </c>
      <c r="L3061" s="6">
        <v>2607769</v>
      </c>
      <c r="M3061" s="6" t="s">
        <v>4474</v>
      </c>
      <c r="N3061" s="6" t="s">
        <v>4474</v>
      </c>
      <c r="O3061" s="6">
        <v>2445397</v>
      </c>
      <c r="P3061" s="6">
        <v>2541385</v>
      </c>
      <c r="Q3061" s="6">
        <v>582434</v>
      </c>
      <c r="R3061" s="6">
        <v>680044</v>
      </c>
      <c r="S3061" s="6">
        <v>-1478789</v>
      </c>
      <c r="T3061" s="6">
        <v>-1737869</v>
      </c>
      <c r="U3061" s="6">
        <v>28847986</v>
      </c>
      <c r="V3061" s="6">
        <v>29859288</v>
      </c>
      <c r="W3061" s="6">
        <v>42275962</v>
      </c>
      <c r="X3061" s="6">
        <v>42018889</v>
      </c>
      <c r="Y3061" s="6" t="s">
        <v>4474</v>
      </c>
      <c r="Z3061" s="6" t="s">
        <v>4474</v>
      </c>
      <c r="AA3061" s="6" t="s">
        <v>4474</v>
      </c>
      <c r="AB3061" s="6" t="s">
        <v>4474</v>
      </c>
      <c r="AC3061" s="6">
        <v>519732422</v>
      </c>
      <c r="AD3061" s="6">
        <v>489732422</v>
      </c>
      <c r="AF3061">
        <f>Q3061/W3061</f>
        <v>1.3776954383675526E-2</v>
      </c>
      <c r="AG3061">
        <f>R3061/X3061</f>
        <v>1.6184245137942605E-2</v>
      </c>
      <c r="AH3061">
        <f>U3061/W3061</f>
        <v>0.68237325977348551</v>
      </c>
      <c r="AI3061">
        <f>V3061/X3061</f>
        <v>0.71061583755819913</v>
      </c>
      <c r="AJ3061" t="e">
        <f>Y3061/AA3061</f>
        <v>#VALUE!</v>
      </c>
      <c r="AK3061" t="e">
        <f>Z3061/AB3061</f>
        <v>#VALUE!</v>
      </c>
      <c r="AL3061">
        <f>O3061/K3061</f>
        <v>0.9876321677530876</v>
      </c>
      <c r="AM3061">
        <f>P3061/L3061</f>
        <v>0.97454375751839983</v>
      </c>
      <c r="AN3061">
        <f>K3061/W3061</f>
        <v>5.8568034477843464E-2</v>
      </c>
      <c r="AO3061">
        <f>L3061/X3061</f>
        <v>6.2061826527588577E-2</v>
      </c>
      <c r="AP3061">
        <f>IF(OR(Q3061&lt;0, Q3061="NA"), 0, 1)</f>
        <v>1</v>
      </c>
      <c r="AQ3061">
        <f>IF(OR(S3061&lt;0, S3061="NA"), 0, 1)</f>
        <v>0</v>
      </c>
      <c r="AR3061">
        <f>IFERROR(IF((AF3061-AG3061)&gt;0,1,0),0)</f>
        <v>0</v>
      </c>
      <c r="AS3061">
        <f>IFERROR(IF((S3061-Q3061)&gt;0,1,0),0)</f>
        <v>0</v>
      </c>
      <c r="AT3061">
        <f>IFERROR(IF((AH3061-AI3061)&lt;0,1,0),0)</f>
        <v>1</v>
      </c>
      <c r="AU3061">
        <f>IFERROR(IF((AJ3061-AK3061)&gt;0,1,0),0)</f>
        <v>0</v>
      </c>
      <c r="AV3061">
        <f>IFERROR(IF((AL3061-AM3061)&gt;0,1,0),0)</f>
        <v>1</v>
      </c>
      <c r="AW3061">
        <f>IFERROR(IF((AN3061-AO3061)&gt;0,1,0),0)</f>
        <v>0</v>
      </c>
      <c r="AX3061">
        <f>IFERROR(IF((AC3061-AD3061)&lt;0,1,0),0)</f>
        <v>0</v>
      </c>
      <c r="AY3061">
        <f>SUM(AP3061:AX3061)</f>
        <v>3</v>
      </c>
    </row>
    <row r="3062" spans="1:51" x14ac:dyDescent="0.45">
      <c r="A3062" s="1" t="s">
        <v>3416</v>
      </c>
      <c r="B3062" s="2">
        <v>7528766</v>
      </c>
      <c r="C3062" s="3" t="s">
        <v>5336</v>
      </c>
      <c r="D3062" s="5">
        <v>29.62</v>
      </c>
      <c r="E3062" s="5">
        <v>14807.36613036</v>
      </c>
      <c r="F3062" s="3" t="s">
        <v>4485</v>
      </c>
      <c r="G3062" s="3" t="s">
        <v>4486</v>
      </c>
      <c r="H3062" s="3" t="s">
        <v>4505</v>
      </c>
      <c r="I3062" s="3" t="s">
        <v>4505</v>
      </c>
      <c r="J3062" s="3" t="s">
        <v>5235</v>
      </c>
      <c r="K3062" s="6">
        <v>363817</v>
      </c>
      <c r="L3062" s="6">
        <v>326670</v>
      </c>
      <c r="M3062" s="6">
        <v>-154062</v>
      </c>
      <c r="N3062" s="6">
        <v>-141325</v>
      </c>
      <c r="O3062" s="6">
        <v>-186135</v>
      </c>
      <c r="P3062" s="6">
        <v>-173095</v>
      </c>
      <c r="Q3062" s="6">
        <v>-188327</v>
      </c>
      <c r="R3062" s="6">
        <v>-176956</v>
      </c>
      <c r="S3062" s="6">
        <v>-88720</v>
      </c>
      <c r="T3062" s="6">
        <v>-83006</v>
      </c>
      <c r="U3062" s="6">
        <v>391780</v>
      </c>
      <c r="V3062" s="6">
        <v>394405</v>
      </c>
      <c r="W3062" s="6">
        <v>1153029</v>
      </c>
      <c r="X3062" s="6">
        <v>1188598</v>
      </c>
      <c r="Y3062" s="6">
        <v>695499</v>
      </c>
      <c r="Z3062" s="6">
        <v>751836</v>
      </c>
      <c r="AA3062" s="6">
        <v>269199</v>
      </c>
      <c r="AB3062" s="6">
        <v>266441</v>
      </c>
      <c r="AC3062" s="6">
        <v>499700976</v>
      </c>
      <c r="AD3062" s="6">
        <v>496500849</v>
      </c>
      <c r="AF3062">
        <f>Q3062/W3062</f>
        <v>-0.16333240534279711</v>
      </c>
      <c r="AG3062">
        <f>R3062/X3062</f>
        <v>-0.14887792171953848</v>
      </c>
      <c r="AH3062">
        <f>U3062/W3062</f>
        <v>0.33978330120057693</v>
      </c>
      <c r="AI3062">
        <f>V3062/X3062</f>
        <v>0.33182371163336971</v>
      </c>
      <c r="AJ3062">
        <f>Y3062/AA3062</f>
        <v>2.5835868632498635</v>
      </c>
      <c r="AK3062">
        <f>Z3062/AB3062</f>
        <v>2.8217729253380672</v>
      </c>
      <c r="AL3062">
        <f>O3062/K3062</f>
        <v>-0.51161710420348694</v>
      </c>
      <c r="AM3062">
        <f>P3062/L3062</f>
        <v>-0.52987724615054943</v>
      </c>
      <c r="AN3062">
        <f>K3062/W3062</f>
        <v>0.31553152609344604</v>
      </c>
      <c r="AO3062">
        <f>L3062/X3062</f>
        <v>0.27483640389770131</v>
      </c>
      <c r="AP3062">
        <f>IF(OR(Q3062&lt;0, Q3062="NA"), 0, 1)</f>
        <v>0</v>
      </c>
      <c r="AQ3062">
        <f>IF(OR(S3062&lt;0, S3062="NA"), 0, 1)</f>
        <v>0</v>
      </c>
      <c r="AR3062">
        <f>IFERROR(IF((AF3062-AG3062)&gt;0,1,0),0)</f>
        <v>0</v>
      </c>
      <c r="AS3062">
        <f>IFERROR(IF((S3062-Q3062)&gt;0,1,0),0)</f>
        <v>1</v>
      </c>
      <c r="AT3062">
        <f>IFERROR(IF((AH3062-AI3062)&lt;0,1,0),0)</f>
        <v>0</v>
      </c>
      <c r="AU3062">
        <f>IFERROR(IF((AJ3062-AK3062)&gt;0,1,0),0)</f>
        <v>0</v>
      </c>
      <c r="AV3062">
        <f>IFERROR(IF((AL3062-AM3062)&gt;0,1,0),0)</f>
        <v>1</v>
      </c>
      <c r="AW3062">
        <f>IFERROR(IF((AN3062-AO3062)&gt;0,1,0),0)</f>
        <v>1</v>
      </c>
      <c r="AX3062">
        <f>IFERROR(IF((AC3062-AD3062)&lt;0,1,0),0)</f>
        <v>0</v>
      </c>
      <c r="AY3062">
        <f>SUM(AP3062:AX3062)</f>
        <v>3</v>
      </c>
    </row>
    <row r="3063" spans="1:51" x14ac:dyDescent="0.45">
      <c r="A3063" s="1" t="s">
        <v>3420</v>
      </c>
      <c r="B3063" s="2">
        <v>4963895</v>
      </c>
      <c r="C3063" s="3" t="s">
        <v>5337</v>
      </c>
      <c r="D3063" s="5">
        <v>98.52</v>
      </c>
      <c r="E3063" s="5">
        <v>1838.4380756400001</v>
      </c>
      <c r="F3063" s="3" t="s">
        <v>4500</v>
      </c>
      <c r="G3063" s="3" t="s">
        <v>4574</v>
      </c>
      <c r="H3063" s="3" t="s">
        <v>4580</v>
      </c>
      <c r="I3063" s="3" t="s">
        <v>4613</v>
      </c>
      <c r="J3063" s="3" t="s">
        <v>4820</v>
      </c>
      <c r="K3063" s="6">
        <v>842500</v>
      </c>
      <c r="L3063" s="6">
        <v>861300</v>
      </c>
      <c r="M3063" s="6">
        <v>73600</v>
      </c>
      <c r="N3063" s="6">
        <v>79800</v>
      </c>
      <c r="O3063" s="6">
        <v>26000</v>
      </c>
      <c r="P3063" s="6">
        <v>33500</v>
      </c>
      <c r="Q3063" s="6">
        <v>49800</v>
      </c>
      <c r="R3063" s="6">
        <v>58100</v>
      </c>
      <c r="S3063" s="6">
        <v>165300</v>
      </c>
      <c r="T3063" s="6">
        <v>164900</v>
      </c>
      <c r="U3063" s="6" t="s">
        <v>4474</v>
      </c>
      <c r="V3063" s="6" t="s">
        <v>4474</v>
      </c>
      <c r="W3063" s="6">
        <v>1540000</v>
      </c>
      <c r="X3063" s="6">
        <v>1487100</v>
      </c>
      <c r="Y3063" s="6">
        <v>521200</v>
      </c>
      <c r="Z3063" s="6">
        <v>502100</v>
      </c>
      <c r="AA3063" s="6">
        <v>122500</v>
      </c>
      <c r="AB3063" s="6">
        <v>116500</v>
      </c>
      <c r="AC3063" s="6">
        <v>18600000</v>
      </c>
      <c r="AD3063" s="6">
        <v>18600000</v>
      </c>
      <c r="AF3063">
        <f>Q3063/W3063</f>
        <v>3.2337662337662339E-2</v>
      </c>
      <c r="AG3063">
        <f>R3063/X3063</f>
        <v>3.9069329567614823E-2</v>
      </c>
      <c r="AH3063" t="e">
        <f>U3063/W3063</f>
        <v>#VALUE!</v>
      </c>
      <c r="AI3063" t="e">
        <f>V3063/X3063</f>
        <v>#VALUE!</v>
      </c>
      <c r="AJ3063">
        <f>Y3063/AA3063</f>
        <v>4.2546938775510208</v>
      </c>
      <c r="AK3063">
        <f>Z3063/AB3063</f>
        <v>4.3098712446351932</v>
      </c>
      <c r="AL3063">
        <f>O3063/K3063</f>
        <v>3.086053412462908E-2</v>
      </c>
      <c r="AM3063">
        <f>P3063/L3063</f>
        <v>3.8894694067107861E-2</v>
      </c>
      <c r="AN3063">
        <f>K3063/W3063</f>
        <v>0.54707792207792205</v>
      </c>
      <c r="AO3063">
        <f>L3063/X3063</f>
        <v>0.57918095622352228</v>
      </c>
      <c r="AP3063">
        <f>IF(OR(Q3063&lt;0, Q3063="NA"), 0, 1)</f>
        <v>1</v>
      </c>
      <c r="AQ3063">
        <f>IF(OR(S3063&lt;0, S3063="NA"), 0, 1)</f>
        <v>1</v>
      </c>
      <c r="AR3063">
        <f>IFERROR(IF((AF3063-AG3063)&gt;0,1,0),0)</f>
        <v>0</v>
      </c>
      <c r="AS3063">
        <f>IFERROR(IF((S3063-Q3063)&gt;0,1,0),0)</f>
        <v>1</v>
      </c>
      <c r="AT3063">
        <f>IFERROR(IF((AH3063-AI3063)&lt;0,1,0),0)</f>
        <v>0</v>
      </c>
      <c r="AU3063">
        <f>IFERROR(IF((AJ3063-AK3063)&gt;0,1,0),0)</f>
        <v>0</v>
      </c>
      <c r="AV3063">
        <f>IFERROR(IF((AL3063-AM3063)&gt;0,1,0),0)</f>
        <v>0</v>
      </c>
      <c r="AW3063">
        <f>IFERROR(IF((AN3063-AO3063)&gt;0,1,0),0)</f>
        <v>0</v>
      </c>
      <c r="AX3063">
        <f>IFERROR(IF((AC3063-AD3063)&lt;0,1,0),0)</f>
        <v>0</v>
      </c>
      <c r="AY3063">
        <f>SUM(AP3063:AX3063)</f>
        <v>3</v>
      </c>
    </row>
    <row r="3064" spans="1:51" x14ac:dyDescent="0.45">
      <c r="A3064" s="1" t="s">
        <v>3425</v>
      </c>
      <c r="B3064" s="2">
        <v>4677071</v>
      </c>
      <c r="C3064" s="3" t="s">
        <v>5335</v>
      </c>
      <c r="D3064" s="5">
        <v>534.45000000000005</v>
      </c>
      <c r="E3064" s="5">
        <v>57308.619751949998</v>
      </c>
      <c r="F3064" s="3" t="s">
        <v>4500</v>
      </c>
      <c r="G3064" s="3" t="s">
        <v>4501</v>
      </c>
      <c r="H3064" s="3" t="s">
        <v>4502</v>
      </c>
      <c r="I3064" s="3" t="s">
        <v>4538</v>
      </c>
      <c r="J3064" s="3" t="s">
        <v>4504</v>
      </c>
      <c r="K3064" s="6">
        <v>6775600</v>
      </c>
      <c r="L3064" s="6">
        <v>6574400</v>
      </c>
      <c r="M3064" s="6">
        <v>2732700</v>
      </c>
      <c r="N3064" s="6">
        <v>2667400</v>
      </c>
      <c r="O3064" s="6">
        <v>1934900</v>
      </c>
      <c r="P3064" s="6">
        <v>1884400</v>
      </c>
      <c r="Q3064" s="6">
        <v>1476000</v>
      </c>
      <c r="R3064" s="6">
        <v>1455300</v>
      </c>
      <c r="S3064" s="6">
        <v>2292800</v>
      </c>
      <c r="T3064" s="6">
        <v>2167400</v>
      </c>
      <c r="U3064" s="6">
        <v>7677600</v>
      </c>
      <c r="V3064" s="6">
        <v>6923900</v>
      </c>
      <c r="W3064" s="6">
        <v>31552700</v>
      </c>
      <c r="X3064" s="6">
        <v>29847500</v>
      </c>
      <c r="Y3064" s="6">
        <v>1592300</v>
      </c>
      <c r="Z3064" s="6">
        <v>1490200</v>
      </c>
      <c r="AA3064" s="6">
        <v>3289700</v>
      </c>
      <c r="AB3064" s="6">
        <v>2807800</v>
      </c>
      <c r="AC3064" s="6">
        <v>107229151</v>
      </c>
      <c r="AD3064" s="6">
        <v>107198665</v>
      </c>
      <c r="AF3064">
        <f>Q3064/W3064</f>
        <v>4.6778881046629923E-2</v>
      </c>
      <c r="AG3064">
        <f>R3064/X3064</f>
        <v>4.8757852416450288E-2</v>
      </c>
      <c r="AH3064">
        <f>U3064/W3064</f>
        <v>0.24332624466368963</v>
      </c>
      <c r="AI3064">
        <f>V3064/X3064</f>
        <v>0.23197587737666472</v>
      </c>
      <c r="AJ3064">
        <f>Y3064/AA3064</f>
        <v>0.48402589901814758</v>
      </c>
      <c r="AK3064">
        <f>Z3064/AB3064</f>
        <v>0.53073580739368897</v>
      </c>
      <c r="AL3064">
        <f>O3064/K3064</f>
        <v>0.28556880571462306</v>
      </c>
      <c r="AM3064">
        <f>P3064/L3064</f>
        <v>0.28662691652470185</v>
      </c>
      <c r="AN3064">
        <f>K3064/W3064</f>
        <v>0.21473915069074911</v>
      </c>
      <c r="AO3064">
        <f>L3064/X3064</f>
        <v>0.22026635396599381</v>
      </c>
      <c r="AP3064">
        <f>IF(OR(Q3064&lt;0, Q3064="NA"), 0, 1)</f>
        <v>1</v>
      </c>
      <c r="AQ3064">
        <f>IF(OR(S3064&lt;0, S3064="NA"), 0, 1)</f>
        <v>1</v>
      </c>
      <c r="AR3064">
        <f>IFERROR(IF((AF3064-AG3064)&gt;0,1,0),0)</f>
        <v>0</v>
      </c>
      <c r="AS3064">
        <f>IFERROR(IF((S3064-Q3064)&gt;0,1,0),0)</f>
        <v>1</v>
      </c>
      <c r="AT3064">
        <f>IFERROR(IF((AH3064-AI3064)&lt;0,1,0),0)</f>
        <v>0</v>
      </c>
      <c r="AU3064">
        <f>IFERROR(IF((AJ3064-AK3064)&gt;0,1,0),0)</f>
        <v>0</v>
      </c>
      <c r="AV3064">
        <f>IFERROR(IF((AL3064-AM3064)&gt;0,1,0),0)</f>
        <v>0</v>
      </c>
      <c r="AW3064">
        <f>IFERROR(IF((AN3064-AO3064)&gt;0,1,0),0)</f>
        <v>0</v>
      </c>
      <c r="AX3064">
        <f>IFERROR(IF((AC3064-AD3064)&lt;0,1,0),0)</f>
        <v>0</v>
      </c>
      <c r="AY3064">
        <f>SUM(AP3064:AX3064)</f>
        <v>3</v>
      </c>
    </row>
    <row r="3065" spans="1:51" x14ac:dyDescent="0.45">
      <c r="A3065" s="1" t="s">
        <v>3436</v>
      </c>
      <c r="B3065" s="2">
        <v>5720673</v>
      </c>
      <c r="C3065" s="3" t="s">
        <v>5337</v>
      </c>
      <c r="D3065" s="5">
        <v>16.61</v>
      </c>
      <c r="E3065" s="5">
        <v>1915.8997342099999</v>
      </c>
      <c r="F3065" s="3" t="s">
        <v>4480</v>
      </c>
      <c r="G3065" s="3" t="s">
        <v>4491</v>
      </c>
      <c r="H3065" s="3" t="s">
        <v>4492</v>
      </c>
      <c r="I3065" s="3" t="s">
        <v>4493</v>
      </c>
      <c r="J3065" s="3" t="s">
        <v>4553</v>
      </c>
      <c r="K3065" s="6">
        <v>22915.111000000001</v>
      </c>
      <c r="L3065" s="6">
        <v>22597.422999999999</v>
      </c>
      <c r="M3065" s="6" t="s">
        <v>4474</v>
      </c>
      <c r="N3065" s="6" t="s">
        <v>4474</v>
      </c>
      <c r="O3065" s="6">
        <v>-821.65200000000004</v>
      </c>
      <c r="P3065" s="6">
        <v>-227.57900000000001</v>
      </c>
      <c r="Q3065" s="6">
        <v>227882.24900000001</v>
      </c>
      <c r="R3065" s="6">
        <v>278760.08600000001</v>
      </c>
      <c r="S3065" s="6">
        <v>73281.876999999993</v>
      </c>
      <c r="T3065" s="6">
        <v>72080.601999999999</v>
      </c>
      <c r="U3065" s="6" t="s">
        <v>4474</v>
      </c>
      <c r="V3065" s="6" t="s">
        <v>4474</v>
      </c>
      <c r="W3065" s="6">
        <v>1950304.8060000001</v>
      </c>
      <c r="X3065" s="6">
        <v>1950304.8060000001</v>
      </c>
      <c r="Y3065" s="6">
        <v>39778.68</v>
      </c>
      <c r="Z3065" s="6">
        <v>39778.68</v>
      </c>
      <c r="AA3065" s="6">
        <v>42454</v>
      </c>
      <c r="AB3065" s="6">
        <v>42454</v>
      </c>
      <c r="AC3065" s="6">
        <v>115346169</v>
      </c>
      <c r="AD3065" s="6">
        <v>115346169</v>
      </c>
      <c r="AF3065">
        <f>Q3065/W3065</f>
        <v>0.11684442775248947</v>
      </c>
      <c r="AG3065">
        <f>R3065/X3065</f>
        <v>0.14293154851611437</v>
      </c>
      <c r="AH3065" t="e">
        <f>U3065/W3065</f>
        <v>#VALUE!</v>
      </c>
      <c r="AI3065" t="e">
        <f>V3065/X3065</f>
        <v>#VALUE!</v>
      </c>
      <c r="AJ3065">
        <f>Y3065/AA3065</f>
        <v>0.93698308757714233</v>
      </c>
      <c r="AK3065">
        <f>Z3065/AB3065</f>
        <v>0.93698308757714233</v>
      </c>
      <c r="AL3065">
        <f>O3065/K3065</f>
        <v>-3.5856339513258305E-2</v>
      </c>
      <c r="AM3065">
        <f>P3065/L3065</f>
        <v>-1.0071015619789922E-2</v>
      </c>
      <c r="AN3065">
        <f>K3065/W3065</f>
        <v>1.1749502400600657E-2</v>
      </c>
      <c r="AO3065">
        <f>L3065/X3065</f>
        <v>1.1586610939213364E-2</v>
      </c>
      <c r="AP3065">
        <f>IF(OR(Q3065&lt;0, Q3065="NA"), 0, 1)</f>
        <v>1</v>
      </c>
      <c r="AQ3065">
        <f>IF(OR(S3065&lt;0, S3065="NA"), 0, 1)</f>
        <v>1</v>
      </c>
      <c r="AR3065">
        <f>IFERROR(IF((AF3065-AG3065)&gt;0,1,0),0)</f>
        <v>0</v>
      </c>
      <c r="AS3065">
        <f>IFERROR(IF((S3065-Q3065)&gt;0,1,0),0)</f>
        <v>0</v>
      </c>
      <c r="AT3065">
        <f>IFERROR(IF((AH3065-AI3065)&lt;0,1,0),0)</f>
        <v>0</v>
      </c>
      <c r="AU3065">
        <f>IFERROR(IF((AJ3065-AK3065)&gt;0,1,0),0)</f>
        <v>0</v>
      </c>
      <c r="AV3065">
        <f>IFERROR(IF((AL3065-AM3065)&gt;0,1,0),0)</f>
        <v>0</v>
      </c>
      <c r="AW3065">
        <f>IFERROR(IF((AN3065-AO3065)&gt;0,1,0),0)</f>
        <v>1</v>
      </c>
      <c r="AX3065">
        <f>IFERROR(IF((AC3065-AD3065)&lt;0,1,0),0)</f>
        <v>0</v>
      </c>
      <c r="AY3065">
        <f>SUM(AP3065:AX3065)</f>
        <v>3</v>
      </c>
    </row>
    <row r="3066" spans="1:51" x14ac:dyDescent="0.45">
      <c r="A3066" s="1" t="s">
        <v>3441</v>
      </c>
      <c r="B3066" s="2">
        <v>14719678</v>
      </c>
      <c r="C3066" s="3" t="s">
        <v>5338</v>
      </c>
      <c r="D3066" s="5">
        <v>12.61</v>
      </c>
      <c r="E3066" s="5">
        <v>3580.9657324999998</v>
      </c>
      <c r="F3066" s="3" t="s">
        <v>4665</v>
      </c>
      <c r="G3066" s="3" t="s">
        <v>4666</v>
      </c>
      <c r="H3066" s="3" t="s">
        <v>4667</v>
      </c>
      <c r="I3066" s="3" t="s">
        <v>4667</v>
      </c>
      <c r="J3066" s="3" t="s">
        <v>4801</v>
      </c>
      <c r="K3066" s="6">
        <v>85651.774999999994</v>
      </c>
      <c r="L3066" s="6">
        <v>78577.020999999993</v>
      </c>
      <c r="M3066" s="6">
        <v>-131809.44699999999</v>
      </c>
      <c r="N3066" s="6">
        <v>-141872.33199999999</v>
      </c>
      <c r="O3066" s="6">
        <v>-142701.15700000001</v>
      </c>
      <c r="P3066" s="6">
        <v>-150988.87100000001</v>
      </c>
      <c r="Q3066" s="6">
        <v>-130887.38</v>
      </c>
      <c r="R3066" s="6">
        <v>-128369.00900000001</v>
      </c>
      <c r="S3066" s="6">
        <v>-107733.236</v>
      </c>
      <c r="T3066" s="6">
        <v>-113978.55499999999</v>
      </c>
      <c r="U3066" s="6" t="s">
        <v>4474</v>
      </c>
      <c r="V3066" s="6" t="s">
        <v>4474</v>
      </c>
      <c r="W3066" s="6">
        <v>217191.27299999999</v>
      </c>
      <c r="X3066" s="6">
        <v>243198.07699999999</v>
      </c>
      <c r="Y3066" s="6">
        <v>158830.861</v>
      </c>
      <c r="Z3066" s="6">
        <v>183220.427</v>
      </c>
      <c r="AA3066" s="6">
        <v>40330</v>
      </c>
      <c r="AB3066" s="6">
        <v>40217</v>
      </c>
      <c r="AC3066" s="6">
        <v>283656336</v>
      </c>
      <c r="AD3066" s="6">
        <v>283168891</v>
      </c>
      <c r="AF3066">
        <f>Q3066/W3066</f>
        <v>-0.60263646044378594</v>
      </c>
      <c r="AG3066">
        <f>R3066/X3066</f>
        <v>-0.52783726986459689</v>
      </c>
      <c r="AH3066" t="e">
        <f>U3066/W3066</f>
        <v>#VALUE!</v>
      </c>
      <c r="AI3066" t="e">
        <f>V3066/X3066</f>
        <v>#VALUE!</v>
      </c>
      <c r="AJ3066">
        <f>Y3066/AA3066</f>
        <v>3.9382807091495167</v>
      </c>
      <c r="AK3066">
        <f>Z3066/AB3066</f>
        <v>4.5557954844966062</v>
      </c>
      <c r="AL3066">
        <f>O3066/K3066</f>
        <v>-1.6660618767095021</v>
      </c>
      <c r="AM3066">
        <f>P3066/L3066</f>
        <v>-1.921539771786462</v>
      </c>
      <c r="AN3066">
        <f>K3066/W3066</f>
        <v>0.39436103401815781</v>
      </c>
      <c r="AO3066">
        <f>L3066/X3066</f>
        <v>0.32309885822000145</v>
      </c>
      <c r="AP3066">
        <f>IF(OR(Q3066&lt;0, Q3066="NA"), 0, 1)</f>
        <v>0</v>
      </c>
      <c r="AQ3066">
        <f>IF(OR(S3066&lt;0, S3066="NA"), 0, 1)</f>
        <v>0</v>
      </c>
      <c r="AR3066">
        <f>IFERROR(IF((AF3066-AG3066)&gt;0,1,0),0)</f>
        <v>0</v>
      </c>
      <c r="AS3066">
        <f>IFERROR(IF((S3066-Q3066)&gt;0,1,0),0)</f>
        <v>1</v>
      </c>
      <c r="AT3066">
        <f>IFERROR(IF((AH3066-AI3066)&lt;0,1,0),0)</f>
        <v>0</v>
      </c>
      <c r="AU3066">
        <f>IFERROR(IF((AJ3066-AK3066)&gt;0,1,0),0)</f>
        <v>0</v>
      </c>
      <c r="AV3066">
        <f>IFERROR(IF((AL3066-AM3066)&gt;0,1,0),0)</f>
        <v>1</v>
      </c>
      <c r="AW3066">
        <f>IFERROR(IF((AN3066-AO3066)&gt;0,1,0),0)</f>
        <v>1</v>
      </c>
      <c r="AX3066">
        <f>IFERROR(IF((AC3066-AD3066)&lt;0,1,0),0)</f>
        <v>0</v>
      </c>
      <c r="AY3066">
        <f>SUM(AP3066:AX3066)</f>
        <v>3</v>
      </c>
    </row>
    <row r="3067" spans="1:51" x14ac:dyDescent="0.45">
      <c r="A3067" s="1" t="s">
        <v>3455</v>
      </c>
      <c r="B3067" s="2">
        <v>5720678</v>
      </c>
      <c r="C3067" s="3" t="s">
        <v>5337</v>
      </c>
      <c r="D3067" s="5">
        <v>9.0399999999999991</v>
      </c>
      <c r="E3067" s="5">
        <v>255.42747807999999</v>
      </c>
      <c r="F3067" s="3" t="s">
        <v>4480</v>
      </c>
      <c r="G3067" s="3" t="s">
        <v>4491</v>
      </c>
      <c r="H3067" s="3" t="s">
        <v>4492</v>
      </c>
      <c r="I3067" s="3" t="s">
        <v>4493</v>
      </c>
      <c r="J3067" s="3" t="s">
        <v>4553</v>
      </c>
      <c r="K3067" s="6">
        <v>18763.79</v>
      </c>
      <c r="L3067" s="6">
        <v>24315.360000000001</v>
      </c>
      <c r="M3067" s="6" t="s">
        <v>4474</v>
      </c>
      <c r="N3067" s="6" t="s">
        <v>4474</v>
      </c>
      <c r="O3067" s="6">
        <v>14021.186</v>
      </c>
      <c r="P3067" s="6">
        <v>19311.868999999999</v>
      </c>
      <c r="Q3067" s="6">
        <v>55865.258999999998</v>
      </c>
      <c r="R3067" s="6">
        <v>-40018.195</v>
      </c>
      <c r="S3067" s="6" t="s">
        <v>4474</v>
      </c>
      <c r="T3067" s="6" t="s">
        <v>4474</v>
      </c>
      <c r="U3067" s="6" t="s">
        <v>4474</v>
      </c>
      <c r="V3067" s="6" t="s">
        <v>4474</v>
      </c>
      <c r="W3067" s="6">
        <v>540344.95400000003</v>
      </c>
      <c r="X3067" s="6">
        <v>493523.685</v>
      </c>
      <c r="Y3067" s="6">
        <v>366002.87900000002</v>
      </c>
      <c r="Z3067" s="6">
        <v>32405.012999999999</v>
      </c>
      <c r="AA3067" s="6">
        <v>274837</v>
      </c>
      <c r="AB3067" s="6">
        <v>13328</v>
      </c>
      <c r="AC3067" s="6">
        <v>28135388</v>
      </c>
      <c r="AD3067" s="6">
        <v>51373186</v>
      </c>
      <c r="AF3067">
        <f>Q3067/W3067</f>
        <v>0.10338813860747184</v>
      </c>
      <c r="AG3067">
        <f>R3067/X3067</f>
        <v>-8.1086675708380643E-2</v>
      </c>
      <c r="AH3067" t="e">
        <f>U3067/W3067</f>
        <v>#VALUE!</v>
      </c>
      <c r="AI3067" t="e">
        <f>V3067/X3067</f>
        <v>#VALUE!</v>
      </c>
      <c r="AJ3067">
        <f>Y3067/AA3067</f>
        <v>1.3317089001844731</v>
      </c>
      <c r="AK3067">
        <f>Z3067/AB3067</f>
        <v>2.4313485144057623</v>
      </c>
      <c r="AL3067">
        <f>O3067/K3067</f>
        <v>0.74724701139801708</v>
      </c>
      <c r="AM3067">
        <f>P3067/L3067</f>
        <v>0.79422509064229352</v>
      </c>
      <c r="AN3067">
        <f>K3067/W3067</f>
        <v>3.4725576432420982E-2</v>
      </c>
      <c r="AO3067">
        <f>L3067/X3067</f>
        <v>4.9268881593798282E-2</v>
      </c>
      <c r="AP3067">
        <f>IF(OR(Q3067&lt;0, Q3067="NA"), 0, 1)</f>
        <v>1</v>
      </c>
      <c r="AQ3067">
        <f>IF(OR(S3067&lt;0, S3067="NA"), 0, 1)</f>
        <v>0</v>
      </c>
      <c r="AR3067">
        <f>IFERROR(IF((AF3067-AG3067)&gt;0,1,0),0)</f>
        <v>1</v>
      </c>
      <c r="AS3067">
        <f>IFERROR(IF((S3067-Q3067)&gt;0,1,0),0)</f>
        <v>0</v>
      </c>
      <c r="AT3067">
        <f>IFERROR(IF((AH3067-AI3067)&lt;0,1,0),0)</f>
        <v>0</v>
      </c>
      <c r="AU3067">
        <f>IFERROR(IF((AJ3067-AK3067)&gt;0,1,0),0)</f>
        <v>0</v>
      </c>
      <c r="AV3067">
        <f>IFERROR(IF((AL3067-AM3067)&gt;0,1,0),0)</f>
        <v>0</v>
      </c>
      <c r="AW3067">
        <f>IFERROR(IF((AN3067-AO3067)&gt;0,1,0),0)</f>
        <v>0</v>
      </c>
      <c r="AX3067">
        <f>IFERROR(IF((AC3067-AD3067)&lt;0,1,0),0)</f>
        <v>1</v>
      </c>
      <c r="AY3067">
        <f>SUM(AP3067:AX3067)</f>
        <v>3</v>
      </c>
    </row>
    <row r="3068" spans="1:51" x14ac:dyDescent="0.45">
      <c r="A3068" s="1" t="s">
        <v>3457</v>
      </c>
      <c r="B3068" s="2">
        <v>27717640</v>
      </c>
      <c r="C3068" s="3" t="s">
        <v>5337</v>
      </c>
      <c r="D3068" s="5">
        <v>28.25</v>
      </c>
      <c r="E3068" s="5">
        <v>2517.0711297500002</v>
      </c>
      <c r="F3068" s="3" t="s">
        <v>4654</v>
      </c>
      <c r="G3068" s="3" t="s">
        <v>4654</v>
      </c>
      <c r="H3068" s="3" t="s">
        <v>4655</v>
      </c>
      <c r="I3068" s="3" t="s">
        <v>4717</v>
      </c>
      <c r="J3068" s="3" t="s">
        <v>4718</v>
      </c>
      <c r="K3068" s="6" t="s">
        <v>4474</v>
      </c>
      <c r="L3068" s="6" t="s">
        <v>4474</v>
      </c>
      <c r="M3068" s="6" t="s">
        <v>4474</v>
      </c>
      <c r="N3068" s="6" t="s">
        <v>4474</v>
      </c>
      <c r="O3068" s="6">
        <v>-129351.80100000001</v>
      </c>
      <c r="P3068" s="6">
        <v>-94984.801000000007</v>
      </c>
      <c r="Q3068" s="6">
        <v>-576509.55700000003</v>
      </c>
      <c r="R3068" s="6">
        <v>-344009.55699999997</v>
      </c>
      <c r="S3068" s="6">
        <v>-97209.633000000002</v>
      </c>
      <c r="T3068" s="6">
        <v>-83001.633000000002</v>
      </c>
      <c r="U3068" s="6">
        <v>814421</v>
      </c>
      <c r="V3068" s="6">
        <v>790377</v>
      </c>
      <c r="W3068" s="6">
        <v>1473134</v>
      </c>
      <c r="X3068" s="6">
        <v>1240911</v>
      </c>
      <c r="Y3068" s="6">
        <v>344150</v>
      </c>
      <c r="Z3068" s="6">
        <v>167092</v>
      </c>
      <c r="AA3068" s="6">
        <v>98270</v>
      </c>
      <c r="AB3068" s="6">
        <v>61259</v>
      </c>
      <c r="AC3068" s="6">
        <v>78789516</v>
      </c>
      <c r="AD3068" s="6">
        <v>64845435</v>
      </c>
      <c r="AF3068">
        <f>Q3068/W3068</f>
        <v>-0.39134902663301507</v>
      </c>
      <c r="AG3068">
        <f>R3068/X3068</f>
        <v>-0.27722339233031212</v>
      </c>
      <c r="AH3068">
        <f>U3068/W3068</f>
        <v>0.5528492316381266</v>
      </c>
      <c r="AI3068">
        <f>V3068/X3068</f>
        <v>0.63693286625712886</v>
      </c>
      <c r="AJ3068">
        <f>Y3068/AA3068</f>
        <v>3.5020860893456804</v>
      </c>
      <c r="AK3068">
        <f>Z3068/AB3068</f>
        <v>2.7276318581759416</v>
      </c>
      <c r="AL3068" t="e">
        <f>O3068/K3068</f>
        <v>#VALUE!</v>
      </c>
      <c r="AM3068" t="e">
        <f>P3068/L3068</f>
        <v>#VALUE!</v>
      </c>
      <c r="AN3068" t="e">
        <f>K3068/W3068</f>
        <v>#VALUE!</v>
      </c>
      <c r="AO3068" t="e">
        <f>L3068/X3068</f>
        <v>#VALUE!</v>
      </c>
      <c r="AP3068">
        <f>IF(OR(Q3068&lt;0, Q3068="NA"), 0, 1)</f>
        <v>0</v>
      </c>
      <c r="AQ3068">
        <f>IF(OR(S3068&lt;0, S3068="NA"), 0, 1)</f>
        <v>0</v>
      </c>
      <c r="AR3068">
        <f>IFERROR(IF((AF3068-AG3068)&gt;0,1,0),0)</f>
        <v>0</v>
      </c>
      <c r="AS3068">
        <f>IFERROR(IF((S3068-Q3068)&gt;0,1,0),0)</f>
        <v>1</v>
      </c>
      <c r="AT3068">
        <f>IFERROR(IF((AH3068-AI3068)&lt;0,1,0),0)</f>
        <v>1</v>
      </c>
      <c r="AU3068">
        <f>IFERROR(IF((AJ3068-AK3068)&gt;0,1,0),0)</f>
        <v>1</v>
      </c>
      <c r="AV3068">
        <f>IFERROR(IF((AL3068-AM3068)&gt;0,1,0),0)</f>
        <v>0</v>
      </c>
      <c r="AW3068">
        <f>IFERROR(IF((AN3068-AO3068)&gt;0,1,0),0)</f>
        <v>0</v>
      </c>
      <c r="AX3068">
        <f>IFERROR(IF((AC3068-AD3068)&lt;0,1,0),0)</f>
        <v>0</v>
      </c>
      <c r="AY3068">
        <f>SUM(AP3068:AX3068)</f>
        <v>3</v>
      </c>
    </row>
    <row r="3069" spans="1:51" x14ac:dyDescent="0.45">
      <c r="A3069" s="1" t="s">
        <v>3463</v>
      </c>
      <c r="B3069" s="2">
        <v>4994166</v>
      </c>
      <c r="C3069" s="3" t="s">
        <v>5335</v>
      </c>
      <c r="D3069" s="5">
        <v>495.7</v>
      </c>
      <c r="E3069" s="5">
        <v>13148.202085499999</v>
      </c>
      <c r="F3069" s="3" t="s">
        <v>4485</v>
      </c>
      <c r="G3069" s="3" t="s">
        <v>4607</v>
      </c>
      <c r="H3069" s="3" t="s">
        <v>4742</v>
      </c>
      <c r="I3069" s="3" t="s">
        <v>4743</v>
      </c>
      <c r="J3069" s="3" t="s">
        <v>5243</v>
      </c>
      <c r="K3069" s="6">
        <v>3171254</v>
      </c>
      <c r="L3069" s="6">
        <v>3104295</v>
      </c>
      <c r="M3069" s="6">
        <v>695979</v>
      </c>
      <c r="N3069" s="6">
        <v>690205</v>
      </c>
      <c r="O3069" s="6">
        <v>494249</v>
      </c>
      <c r="P3069" s="6">
        <v>497513</v>
      </c>
      <c r="Q3069" s="6">
        <v>375190</v>
      </c>
      <c r="R3069" s="6">
        <v>380655</v>
      </c>
      <c r="S3069" s="6">
        <v>580640</v>
      </c>
      <c r="T3069" s="6">
        <v>523782</v>
      </c>
      <c r="U3069" s="6">
        <v>183000</v>
      </c>
      <c r="V3069" s="6">
        <v>167000</v>
      </c>
      <c r="W3069" s="6">
        <v>3082124</v>
      </c>
      <c r="X3069" s="6">
        <v>2957122</v>
      </c>
      <c r="Y3069" s="6">
        <v>437347</v>
      </c>
      <c r="Z3069" s="6">
        <v>446061</v>
      </c>
      <c r="AA3069" s="6">
        <v>346673</v>
      </c>
      <c r="AB3069" s="6">
        <v>327828</v>
      </c>
      <c r="AC3069" s="6">
        <v>26524515</v>
      </c>
      <c r="AD3069" s="6">
        <v>26518611</v>
      </c>
      <c r="AF3069">
        <f>Q3069/W3069</f>
        <v>0.12173098811079631</v>
      </c>
      <c r="AG3069">
        <f>R3069/X3069</f>
        <v>0.12872482095767437</v>
      </c>
      <c r="AH3069">
        <f>U3069/W3069</f>
        <v>5.9374639047617812E-2</v>
      </c>
      <c r="AI3069">
        <f>V3069/X3069</f>
        <v>5.6473828269513401E-2</v>
      </c>
      <c r="AJ3069">
        <f>Y3069/AA3069</f>
        <v>1.2615548369789398</v>
      </c>
      <c r="AK3069">
        <f>Z3069/AB3069</f>
        <v>1.3606555876862256</v>
      </c>
      <c r="AL3069">
        <f>O3069/K3069</f>
        <v>0.15585285820687966</v>
      </c>
      <c r="AM3069">
        <f>P3069/L3069</f>
        <v>0.1602660185323882</v>
      </c>
      <c r="AN3069">
        <f>K3069/W3069</f>
        <v>1.0289183692804054</v>
      </c>
      <c r="AO3069">
        <f>L3069/X3069</f>
        <v>1.0497689983707132</v>
      </c>
      <c r="AP3069">
        <f>IF(OR(Q3069&lt;0, Q3069="NA"), 0, 1)</f>
        <v>1</v>
      </c>
      <c r="AQ3069">
        <f>IF(OR(S3069&lt;0, S3069="NA"), 0, 1)</f>
        <v>1</v>
      </c>
      <c r="AR3069">
        <f>IFERROR(IF((AF3069-AG3069)&gt;0,1,0),0)</f>
        <v>0</v>
      </c>
      <c r="AS3069">
        <f>IFERROR(IF((S3069-Q3069)&gt;0,1,0),0)</f>
        <v>1</v>
      </c>
      <c r="AT3069">
        <f>IFERROR(IF((AH3069-AI3069)&lt;0,1,0),0)</f>
        <v>0</v>
      </c>
      <c r="AU3069">
        <f>IFERROR(IF((AJ3069-AK3069)&gt;0,1,0),0)</f>
        <v>0</v>
      </c>
      <c r="AV3069">
        <f>IFERROR(IF((AL3069-AM3069)&gt;0,1,0),0)</f>
        <v>0</v>
      </c>
      <c r="AW3069">
        <f>IFERROR(IF((AN3069-AO3069)&gt;0,1,0),0)</f>
        <v>0</v>
      </c>
      <c r="AX3069">
        <f>IFERROR(IF((AC3069-AD3069)&lt;0,1,0),0)</f>
        <v>0</v>
      </c>
      <c r="AY3069">
        <f>SUM(AP3069:AX3069)</f>
        <v>3</v>
      </c>
    </row>
    <row r="3070" spans="1:51" x14ac:dyDescent="0.45">
      <c r="A3070" s="1" t="s">
        <v>3493</v>
      </c>
      <c r="B3070" s="2">
        <v>4277469</v>
      </c>
      <c r="C3070" s="3" t="s">
        <v>5337</v>
      </c>
      <c r="D3070" s="5">
        <v>37.56</v>
      </c>
      <c r="E3070" s="5">
        <v>2451.5072457599999</v>
      </c>
      <c r="F3070" s="3" t="s">
        <v>4654</v>
      </c>
      <c r="G3070" s="3" t="s">
        <v>4654</v>
      </c>
      <c r="H3070" s="3" t="s">
        <v>4747</v>
      </c>
      <c r="I3070" s="3" t="s">
        <v>5095</v>
      </c>
      <c r="J3070" s="3" t="s">
        <v>5096</v>
      </c>
      <c r="K3070" s="6">
        <v>1472000</v>
      </c>
      <c r="L3070" s="6">
        <v>1532000</v>
      </c>
      <c r="M3070" s="6">
        <v>440000</v>
      </c>
      <c r="N3070" s="6">
        <v>500000</v>
      </c>
      <c r="O3070" s="6">
        <v>274000</v>
      </c>
      <c r="P3070" s="6">
        <v>337000</v>
      </c>
      <c r="Q3070" s="6">
        <v>418000</v>
      </c>
      <c r="R3070" s="6">
        <v>476000</v>
      </c>
      <c r="S3070" s="6">
        <v>221000</v>
      </c>
      <c r="T3070" s="6">
        <v>360000</v>
      </c>
      <c r="U3070" s="6">
        <v>610000</v>
      </c>
      <c r="V3070" s="6">
        <v>609000</v>
      </c>
      <c r="W3070" s="6">
        <v>4152000</v>
      </c>
      <c r="X3070" s="6">
        <v>4297000</v>
      </c>
      <c r="Y3070" s="6">
        <v>1037000</v>
      </c>
      <c r="Z3070" s="6">
        <v>1288000</v>
      </c>
      <c r="AA3070" s="6">
        <v>410000</v>
      </c>
      <c r="AB3070" s="6">
        <v>404000</v>
      </c>
      <c r="AC3070" s="6">
        <v>67000000</v>
      </c>
      <c r="AD3070" s="6">
        <v>68626916</v>
      </c>
      <c r="AF3070">
        <f>Q3070/W3070</f>
        <v>0.10067437379576108</v>
      </c>
      <c r="AG3070">
        <f>R3070/X3070</f>
        <v>0.11077495927391204</v>
      </c>
      <c r="AH3070">
        <f>U3070/W3070</f>
        <v>0.14691714836223507</v>
      </c>
      <c r="AI3070">
        <f>V3070/X3070</f>
        <v>0.14172678612985803</v>
      </c>
      <c r="AJ3070">
        <f>Y3070/AA3070</f>
        <v>2.5292682926829269</v>
      </c>
      <c r="AK3070">
        <f>Z3070/AB3070</f>
        <v>3.1881188118811883</v>
      </c>
      <c r="AL3070">
        <f>O3070/K3070</f>
        <v>0.18614130434782608</v>
      </c>
      <c r="AM3070">
        <f>P3070/L3070</f>
        <v>0.21997389033942558</v>
      </c>
      <c r="AN3070">
        <f>K3070/W3070</f>
        <v>0.35452793834296725</v>
      </c>
      <c r="AO3070">
        <f>L3070/X3070</f>
        <v>0.35652781010006984</v>
      </c>
      <c r="AP3070">
        <f>IF(OR(Q3070&lt;0, Q3070="NA"), 0, 1)</f>
        <v>1</v>
      </c>
      <c r="AQ3070">
        <f>IF(OR(S3070&lt;0, S3070="NA"), 0, 1)</f>
        <v>1</v>
      </c>
      <c r="AR3070">
        <f>IFERROR(IF((AF3070-AG3070)&gt;0,1,0),0)</f>
        <v>0</v>
      </c>
      <c r="AS3070">
        <f>IFERROR(IF((S3070-Q3070)&gt;0,1,0),0)</f>
        <v>0</v>
      </c>
      <c r="AT3070">
        <f>IFERROR(IF((AH3070-AI3070)&lt;0,1,0),0)</f>
        <v>0</v>
      </c>
      <c r="AU3070">
        <f>IFERROR(IF((AJ3070-AK3070)&gt;0,1,0),0)</f>
        <v>0</v>
      </c>
      <c r="AV3070">
        <f>IFERROR(IF((AL3070-AM3070)&gt;0,1,0),0)</f>
        <v>0</v>
      </c>
      <c r="AW3070">
        <f>IFERROR(IF((AN3070-AO3070)&gt;0,1,0),0)</f>
        <v>0</v>
      </c>
      <c r="AX3070">
        <f>IFERROR(IF((AC3070-AD3070)&lt;0,1,0),0)</f>
        <v>1</v>
      </c>
      <c r="AY3070">
        <f>SUM(AP3070:AX3070)</f>
        <v>3</v>
      </c>
    </row>
    <row r="3071" spans="1:51" x14ac:dyDescent="0.45">
      <c r="A3071" s="1" t="s">
        <v>3497</v>
      </c>
      <c r="B3071" s="2">
        <v>4973225</v>
      </c>
      <c r="C3071" s="3" t="s">
        <v>5335</v>
      </c>
      <c r="D3071" s="5">
        <v>8.44</v>
      </c>
      <c r="E3071" s="5">
        <v>750.23215703999995</v>
      </c>
      <c r="F3071" s="3" t="s">
        <v>4500</v>
      </c>
      <c r="G3071" s="3" t="s">
        <v>4501</v>
      </c>
      <c r="H3071" s="3" t="s">
        <v>4502</v>
      </c>
      <c r="I3071" s="3" t="s">
        <v>4503</v>
      </c>
      <c r="J3071" s="3" t="s">
        <v>4504</v>
      </c>
      <c r="K3071" s="6">
        <v>339721</v>
      </c>
      <c r="L3071" s="6">
        <v>346352</v>
      </c>
      <c r="M3071" s="6">
        <v>-27349</v>
      </c>
      <c r="N3071" s="6">
        <v>-28515</v>
      </c>
      <c r="O3071" s="6">
        <v>-50279</v>
      </c>
      <c r="P3071" s="6">
        <v>-53861</v>
      </c>
      <c r="Q3071" s="6">
        <v>-86598</v>
      </c>
      <c r="R3071" s="6">
        <v>-73518</v>
      </c>
      <c r="S3071" s="6">
        <v>10295</v>
      </c>
      <c r="T3071" s="6">
        <v>-577</v>
      </c>
      <c r="U3071" s="6" t="s">
        <v>4474</v>
      </c>
      <c r="V3071" s="6" t="s">
        <v>4474</v>
      </c>
      <c r="W3071" s="6">
        <v>664976</v>
      </c>
      <c r="X3071" s="6">
        <v>665483</v>
      </c>
      <c r="Y3071" s="6">
        <v>120216</v>
      </c>
      <c r="Z3071" s="6">
        <v>114926</v>
      </c>
      <c r="AA3071" s="6">
        <v>195445</v>
      </c>
      <c r="AB3071" s="6">
        <v>181694</v>
      </c>
      <c r="AC3071" s="6">
        <v>88890066</v>
      </c>
      <c r="AD3071" s="6">
        <v>88758000</v>
      </c>
      <c r="AF3071">
        <f>Q3071/W3071</f>
        <v>-0.13022725632203266</v>
      </c>
      <c r="AG3071">
        <f>R3071/X3071</f>
        <v>-0.11047314506907013</v>
      </c>
      <c r="AH3071" t="e">
        <f>U3071/W3071</f>
        <v>#VALUE!</v>
      </c>
      <c r="AI3071" t="e">
        <f>V3071/X3071</f>
        <v>#VALUE!</v>
      </c>
      <c r="AJ3071">
        <f>Y3071/AA3071</f>
        <v>0.61508864386400264</v>
      </c>
      <c r="AK3071">
        <f>Z3071/AB3071</f>
        <v>0.63252501458496158</v>
      </c>
      <c r="AL3071">
        <f>O3071/K3071</f>
        <v>-0.14800085952884867</v>
      </c>
      <c r="AM3071">
        <f>P3071/L3071</f>
        <v>-0.155509423938652</v>
      </c>
      <c r="AN3071">
        <f>K3071/W3071</f>
        <v>0.51087708428574863</v>
      </c>
      <c r="AO3071">
        <f>L3071/X3071</f>
        <v>0.52045206263721233</v>
      </c>
      <c r="AP3071">
        <f>IF(OR(Q3071&lt;0, Q3071="NA"), 0, 1)</f>
        <v>0</v>
      </c>
      <c r="AQ3071">
        <f>IF(OR(S3071&lt;0, S3071="NA"), 0, 1)</f>
        <v>1</v>
      </c>
      <c r="AR3071">
        <f>IFERROR(IF((AF3071-AG3071)&gt;0,1,0),0)</f>
        <v>0</v>
      </c>
      <c r="AS3071">
        <f>IFERROR(IF((S3071-Q3071)&gt;0,1,0),0)</f>
        <v>1</v>
      </c>
      <c r="AT3071">
        <f>IFERROR(IF((AH3071-AI3071)&lt;0,1,0),0)</f>
        <v>0</v>
      </c>
      <c r="AU3071">
        <f>IFERROR(IF((AJ3071-AK3071)&gt;0,1,0),0)</f>
        <v>0</v>
      </c>
      <c r="AV3071">
        <f>IFERROR(IF((AL3071-AM3071)&gt;0,1,0),0)</f>
        <v>1</v>
      </c>
      <c r="AW3071">
        <f>IFERROR(IF((AN3071-AO3071)&gt;0,1,0),0)</f>
        <v>0</v>
      </c>
      <c r="AX3071">
        <f>IFERROR(IF((AC3071-AD3071)&lt;0,1,0),0)</f>
        <v>0</v>
      </c>
      <c r="AY3071">
        <f>SUM(AP3071:AX3071)</f>
        <v>3</v>
      </c>
    </row>
    <row r="3072" spans="1:51" x14ac:dyDescent="0.45">
      <c r="A3072" s="1" t="s">
        <v>3506</v>
      </c>
      <c r="B3072" s="2">
        <v>4811708</v>
      </c>
      <c r="C3072" s="3" t="s">
        <v>5336</v>
      </c>
      <c r="D3072" s="5">
        <v>62.11</v>
      </c>
      <c r="E3072" s="5">
        <v>575.59989097000005</v>
      </c>
      <c r="F3072" s="3" t="s">
        <v>4470</v>
      </c>
      <c r="G3072" s="3" t="s">
        <v>4512</v>
      </c>
      <c r="H3072" s="3" t="s">
        <v>4513</v>
      </c>
      <c r="I3072" s="3" t="s">
        <v>4514</v>
      </c>
      <c r="J3072" s="3" t="s">
        <v>4853</v>
      </c>
      <c r="K3072" s="6">
        <v>58938</v>
      </c>
      <c r="L3072" s="6">
        <v>61741</v>
      </c>
      <c r="M3072" s="6">
        <v>20348</v>
      </c>
      <c r="N3072" s="6">
        <v>22235</v>
      </c>
      <c r="O3072" s="6">
        <v>20048</v>
      </c>
      <c r="P3072" s="6">
        <v>21880</v>
      </c>
      <c r="Q3072" s="6">
        <v>15914</v>
      </c>
      <c r="R3072" s="6">
        <v>15819</v>
      </c>
      <c r="S3072" s="6">
        <v>21425</v>
      </c>
      <c r="T3072" s="6">
        <v>19831</v>
      </c>
      <c r="U3072" s="6" t="s">
        <v>4474</v>
      </c>
      <c r="V3072" s="6" t="s">
        <v>4474</v>
      </c>
      <c r="W3072" s="6">
        <v>92194</v>
      </c>
      <c r="X3072" s="6">
        <v>84786</v>
      </c>
      <c r="Y3072" s="6">
        <v>21494</v>
      </c>
      <c r="Z3072" s="6">
        <v>23690</v>
      </c>
      <c r="AA3072" s="6">
        <v>6839</v>
      </c>
      <c r="AB3072" s="6">
        <v>6364</v>
      </c>
      <c r="AC3072" s="6">
        <v>7120178</v>
      </c>
      <c r="AD3072" s="6">
        <v>6987724</v>
      </c>
      <c r="AF3072">
        <f>Q3072/W3072</f>
        <v>0.17261426990910472</v>
      </c>
      <c r="AG3072">
        <f>R3072/X3072</f>
        <v>0.18657561389852098</v>
      </c>
      <c r="AH3072" t="e">
        <f>U3072/W3072</f>
        <v>#VALUE!</v>
      </c>
      <c r="AI3072" t="e">
        <f>V3072/X3072</f>
        <v>#VALUE!</v>
      </c>
      <c r="AJ3072">
        <f>Y3072/AA3072</f>
        <v>3.1428571428571428</v>
      </c>
      <c r="AK3072">
        <f>Z3072/AB3072</f>
        <v>3.7225015713387806</v>
      </c>
      <c r="AL3072">
        <f>O3072/K3072</f>
        <v>0.34015406019885303</v>
      </c>
      <c r="AM3072">
        <f>P3072/L3072</f>
        <v>0.35438363486176122</v>
      </c>
      <c r="AN3072">
        <f>K3072/W3072</f>
        <v>0.63928238280148386</v>
      </c>
      <c r="AO3072">
        <f>L3072/X3072</f>
        <v>0.72819805156511686</v>
      </c>
      <c r="AP3072">
        <f>IF(OR(Q3072&lt;0, Q3072="NA"), 0, 1)</f>
        <v>1</v>
      </c>
      <c r="AQ3072">
        <f>IF(OR(S3072&lt;0, S3072="NA"), 0, 1)</f>
        <v>1</v>
      </c>
      <c r="AR3072">
        <f>IFERROR(IF((AF3072-AG3072)&gt;0,1,0),0)</f>
        <v>0</v>
      </c>
      <c r="AS3072">
        <f>IFERROR(IF((S3072-Q3072)&gt;0,1,0),0)</f>
        <v>1</v>
      </c>
      <c r="AT3072">
        <f>IFERROR(IF((AH3072-AI3072)&lt;0,1,0),0)</f>
        <v>0</v>
      </c>
      <c r="AU3072">
        <f>IFERROR(IF((AJ3072-AK3072)&gt;0,1,0),0)</f>
        <v>0</v>
      </c>
      <c r="AV3072">
        <f>IFERROR(IF((AL3072-AM3072)&gt;0,1,0),0)</f>
        <v>0</v>
      </c>
      <c r="AW3072">
        <f>IFERROR(IF((AN3072-AO3072)&gt;0,1,0),0)</f>
        <v>0</v>
      </c>
      <c r="AX3072">
        <f>IFERROR(IF((AC3072-AD3072)&lt;0,1,0),0)</f>
        <v>0</v>
      </c>
      <c r="AY3072">
        <f>SUM(AP3072:AX3072)</f>
        <v>3</v>
      </c>
    </row>
    <row r="3073" spans="1:51" x14ac:dyDescent="0.45">
      <c r="A3073" s="1" t="s">
        <v>3517</v>
      </c>
      <c r="B3073" s="2">
        <v>27859111</v>
      </c>
      <c r="C3073" s="3" t="s">
        <v>5336</v>
      </c>
      <c r="D3073" s="5">
        <v>17.91</v>
      </c>
      <c r="E3073" s="5">
        <v>787.57752798000001</v>
      </c>
      <c r="F3073" s="3" t="s">
        <v>4475</v>
      </c>
      <c r="G3073" s="3" t="s">
        <v>4529</v>
      </c>
      <c r="H3073" s="3" t="s">
        <v>4530</v>
      </c>
      <c r="I3073" s="3" t="s">
        <v>4739</v>
      </c>
      <c r="J3073" s="3" t="s">
        <v>4756</v>
      </c>
      <c r="K3073" s="6">
        <v>1679.36</v>
      </c>
      <c r="L3073" s="6">
        <v>1520.37</v>
      </c>
      <c r="M3073" s="6">
        <v>-29560.605</v>
      </c>
      <c r="N3073" s="6">
        <v>-26236.74</v>
      </c>
      <c r="O3073" s="6">
        <v>-30064.17</v>
      </c>
      <c r="P3073" s="6">
        <v>-27196.884999999998</v>
      </c>
      <c r="Q3073" s="6">
        <v>-33134.942999999999</v>
      </c>
      <c r="R3073" s="6">
        <v>-32784.696000000004</v>
      </c>
      <c r="S3073" s="6">
        <v>-18955.350999999999</v>
      </c>
      <c r="T3073" s="6">
        <v>-19200.915000000001</v>
      </c>
      <c r="U3073" s="6" t="s">
        <v>4474</v>
      </c>
      <c r="V3073" s="6" t="s">
        <v>4474</v>
      </c>
      <c r="W3073" s="6">
        <v>61465.360999999997</v>
      </c>
      <c r="X3073" s="6">
        <v>32766.495999999999</v>
      </c>
      <c r="Y3073" s="6">
        <v>54886.154999999999</v>
      </c>
      <c r="Z3073" s="6">
        <v>30882.45</v>
      </c>
      <c r="AA3073" s="6">
        <v>5155</v>
      </c>
      <c r="AB3073" s="6">
        <v>4268</v>
      </c>
      <c r="AC3073" s="6">
        <v>42633427</v>
      </c>
      <c r="AD3073" s="6">
        <v>36318045</v>
      </c>
      <c r="AF3073">
        <f>Q3073/W3073</f>
        <v>-0.53908319191357223</v>
      </c>
      <c r="AG3073">
        <f>R3073/X3073</f>
        <v>-1.0005554454159518</v>
      </c>
      <c r="AH3073" t="e">
        <f>U3073/W3073</f>
        <v>#VALUE!</v>
      </c>
      <c r="AI3073" t="e">
        <f>V3073/X3073</f>
        <v>#VALUE!</v>
      </c>
      <c r="AJ3073">
        <f>Y3073/AA3073</f>
        <v>10.647168768186226</v>
      </c>
      <c r="AK3073">
        <f>Z3073/AB3073</f>
        <v>7.2358130271790069</v>
      </c>
      <c r="AL3073">
        <f>O3073/K3073</f>
        <v>-17.902159155868901</v>
      </c>
      <c r="AM3073">
        <f>P3073/L3073</f>
        <v>-17.888333103126214</v>
      </c>
      <c r="AN3073">
        <f>K3073/W3073</f>
        <v>2.7322055425656737E-2</v>
      </c>
      <c r="AO3073">
        <f>L3073/X3073</f>
        <v>4.6400139947829634E-2</v>
      </c>
      <c r="AP3073">
        <f>IF(OR(Q3073&lt;0, Q3073="NA"), 0, 1)</f>
        <v>0</v>
      </c>
      <c r="AQ3073">
        <f>IF(OR(S3073&lt;0, S3073="NA"), 0, 1)</f>
        <v>0</v>
      </c>
      <c r="AR3073">
        <f>IFERROR(IF((AF3073-AG3073)&gt;0,1,0),0)</f>
        <v>1</v>
      </c>
      <c r="AS3073">
        <f>IFERROR(IF((S3073-Q3073)&gt;0,1,0),0)</f>
        <v>1</v>
      </c>
      <c r="AT3073">
        <f>IFERROR(IF((AH3073-AI3073)&lt;0,1,0),0)</f>
        <v>0</v>
      </c>
      <c r="AU3073">
        <f>IFERROR(IF((AJ3073-AK3073)&gt;0,1,0),0)</f>
        <v>1</v>
      </c>
      <c r="AV3073">
        <f>IFERROR(IF((AL3073-AM3073)&gt;0,1,0),0)</f>
        <v>0</v>
      </c>
      <c r="AW3073">
        <f>IFERROR(IF((AN3073-AO3073)&gt;0,1,0),0)</f>
        <v>0</v>
      </c>
      <c r="AX3073">
        <f>IFERROR(IF((AC3073-AD3073)&lt;0,1,0),0)</f>
        <v>0</v>
      </c>
      <c r="AY3073">
        <f>SUM(AP3073:AX3073)</f>
        <v>3</v>
      </c>
    </row>
    <row r="3074" spans="1:51" x14ac:dyDescent="0.45">
      <c r="A3074" s="1" t="s">
        <v>3526</v>
      </c>
      <c r="B3074" s="2">
        <v>4018931</v>
      </c>
      <c r="C3074" s="3" t="s">
        <v>5335</v>
      </c>
      <c r="D3074" s="5">
        <v>11.22</v>
      </c>
      <c r="E3074" s="5">
        <v>612.63607811999998</v>
      </c>
      <c r="F3074" s="3" t="s">
        <v>4665</v>
      </c>
      <c r="G3074" s="3" t="s">
        <v>4722</v>
      </c>
      <c r="H3074" s="3" t="s">
        <v>4723</v>
      </c>
      <c r="I3074" s="3" t="s">
        <v>4772</v>
      </c>
      <c r="J3074" s="3" t="s">
        <v>4806</v>
      </c>
      <c r="K3074" s="6">
        <v>328807</v>
      </c>
      <c r="L3074" s="6">
        <v>308617</v>
      </c>
      <c r="M3074" s="6">
        <v>89004</v>
      </c>
      <c r="N3074" s="6">
        <v>82015</v>
      </c>
      <c r="O3074" s="6">
        <v>-754</v>
      </c>
      <c r="P3074" s="6">
        <v>3817</v>
      </c>
      <c r="Q3074" s="6">
        <v>199150</v>
      </c>
      <c r="R3074" s="6">
        <v>206006</v>
      </c>
      <c r="S3074" s="6">
        <v>64056</v>
      </c>
      <c r="T3074" s="6">
        <v>61673</v>
      </c>
      <c r="U3074" s="6">
        <v>335931</v>
      </c>
      <c r="V3074" s="6">
        <v>288570</v>
      </c>
      <c r="W3074" s="6">
        <v>1694809</v>
      </c>
      <c r="X3074" s="6">
        <v>1656333</v>
      </c>
      <c r="Y3074" s="6">
        <v>97514</v>
      </c>
      <c r="Z3074" s="6">
        <v>99522</v>
      </c>
      <c r="AA3074" s="6">
        <v>123133</v>
      </c>
      <c r="AB3074" s="6">
        <v>112089</v>
      </c>
      <c r="AC3074" s="6">
        <v>54573000</v>
      </c>
      <c r="AD3074" s="6">
        <v>54572000</v>
      </c>
      <c r="AF3074">
        <f>Q3074/W3074</f>
        <v>0.1175058664427673</v>
      </c>
      <c r="AG3074">
        <f>R3074/X3074</f>
        <v>0.12437474831449956</v>
      </c>
      <c r="AH3074">
        <f>U3074/W3074</f>
        <v>0.1982117158924693</v>
      </c>
      <c r="AI3074">
        <f>V3074/X3074</f>
        <v>0.17422221256232895</v>
      </c>
      <c r="AJ3074">
        <f>Y3074/AA3074</f>
        <v>0.79194042214516014</v>
      </c>
      <c r="AK3074">
        <f>Z3074/AB3074</f>
        <v>0.88788373524609909</v>
      </c>
      <c r="AL3074">
        <f>O3074/K3074</f>
        <v>-2.293138528072699E-3</v>
      </c>
      <c r="AM3074">
        <f>P3074/L3074</f>
        <v>1.2368080825100367E-2</v>
      </c>
      <c r="AN3074">
        <f>K3074/W3074</f>
        <v>0.19400829237984929</v>
      </c>
      <c r="AO3074">
        <f>L3074/X3074</f>
        <v>0.18632545508662812</v>
      </c>
      <c r="AP3074">
        <f>IF(OR(Q3074&lt;0, Q3074="NA"), 0, 1)</f>
        <v>1</v>
      </c>
      <c r="AQ3074">
        <f>IF(OR(S3074&lt;0, S3074="NA"), 0, 1)</f>
        <v>1</v>
      </c>
      <c r="AR3074">
        <f>IFERROR(IF((AF3074-AG3074)&gt;0,1,0),0)</f>
        <v>0</v>
      </c>
      <c r="AS3074">
        <f>IFERROR(IF((S3074-Q3074)&gt;0,1,0),0)</f>
        <v>0</v>
      </c>
      <c r="AT3074">
        <f>IFERROR(IF((AH3074-AI3074)&lt;0,1,0),0)</f>
        <v>0</v>
      </c>
      <c r="AU3074">
        <f>IFERROR(IF((AJ3074-AK3074)&gt;0,1,0),0)</f>
        <v>0</v>
      </c>
      <c r="AV3074">
        <f>IFERROR(IF((AL3074-AM3074)&gt;0,1,0),0)</f>
        <v>0</v>
      </c>
      <c r="AW3074">
        <f>IFERROR(IF((AN3074-AO3074)&gt;0,1,0),0)</f>
        <v>1</v>
      </c>
      <c r="AX3074">
        <f>IFERROR(IF((AC3074-AD3074)&lt;0,1,0),0)</f>
        <v>0</v>
      </c>
      <c r="AY3074">
        <f>SUM(AP3074:AX3074)</f>
        <v>3</v>
      </c>
    </row>
    <row r="3075" spans="1:51" x14ac:dyDescent="0.45">
      <c r="A3075" s="1" t="s">
        <v>3552</v>
      </c>
      <c r="B3075" s="2">
        <v>4014951</v>
      </c>
      <c r="C3075" s="3" t="s">
        <v>5337</v>
      </c>
      <c r="D3075" s="5">
        <v>166.93</v>
      </c>
      <c r="E3075" s="5">
        <v>7038.45120984</v>
      </c>
      <c r="F3075" s="3" t="s">
        <v>4485</v>
      </c>
      <c r="G3075" s="3" t="s">
        <v>4486</v>
      </c>
      <c r="H3075" s="3" t="s">
        <v>4496</v>
      </c>
      <c r="I3075" s="3" t="s">
        <v>4496</v>
      </c>
      <c r="J3075" s="3" t="s">
        <v>5227</v>
      </c>
      <c r="K3075" s="6">
        <v>2216420</v>
      </c>
      <c r="L3075" s="6">
        <v>2209350</v>
      </c>
      <c r="M3075" s="6">
        <v>511176</v>
      </c>
      <c r="N3075" s="6">
        <v>521730</v>
      </c>
      <c r="O3075" s="6">
        <v>429714</v>
      </c>
      <c r="P3075" s="6">
        <v>444509</v>
      </c>
      <c r="Q3075" s="6">
        <v>321580</v>
      </c>
      <c r="R3075" s="6">
        <v>332081</v>
      </c>
      <c r="S3075" s="6">
        <v>251210</v>
      </c>
      <c r="T3075" s="6">
        <v>348868</v>
      </c>
      <c r="U3075" s="6">
        <v>442885</v>
      </c>
      <c r="V3075" s="6">
        <v>448171</v>
      </c>
      <c r="W3075" s="6">
        <v>2897459</v>
      </c>
      <c r="X3075" s="6">
        <v>2773361</v>
      </c>
      <c r="Y3075" s="6">
        <v>1334766</v>
      </c>
      <c r="Z3075" s="6">
        <v>1331076</v>
      </c>
      <c r="AA3075" s="6">
        <v>377951</v>
      </c>
      <c r="AB3075" s="6">
        <v>360325</v>
      </c>
      <c r="AC3075" s="6">
        <v>42164000</v>
      </c>
      <c r="AD3075" s="6">
        <v>42163000</v>
      </c>
      <c r="AF3075">
        <f>Q3075/W3075</f>
        <v>0.11098690266195312</v>
      </c>
      <c r="AG3075">
        <f>R3075/X3075</f>
        <v>0.11973955067515553</v>
      </c>
      <c r="AH3075">
        <f>U3075/W3075</f>
        <v>0.15285289627911905</v>
      </c>
      <c r="AI3075">
        <f>V3075/X3075</f>
        <v>0.16159850809180629</v>
      </c>
      <c r="AJ3075">
        <f>Y3075/AA3075</f>
        <v>3.5315847821543005</v>
      </c>
      <c r="AK3075">
        <f>Z3075/AB3075</f>
        <v>3.6940983834038716</v>
      </c>
      <c r="AL3075">
        <f>O3075/K3075</f>
        <v>0.19387751418954891</v>
      </c>
      <c r="AM3075">
        <f>P3075/L3075</f>
        <v>0.20119446896145926</v>
      </c>
      <c r="AN3075">
        <f>K3075/W3075</f>
        <v>0.76495301572860908</v>
      </c>
      <c r="AO3075">
        <f>L3075/X3075</f>
        <v>0.79663267782304581</v>
      </c>
      <c r="AP3075">
        <f>IF(OR(Q3075&lt;0, Q3075="NA"), 0, 1)</f>
        <v>1</v>
      </c>
      <c r="AQ3075">
        <f>IF(OR(S3075&lt;0, S3075="NA"), 0, 1)</f>
        <v>1</v>
      </c>
      <c r="AR3075">
        <f>IFERROR(IF((AF3075-AG3075)&gt;0,1,0),0)</f>
        <v>0</v>
      </c>
      <c r="AS3075">
        <f>IFERROR(IF((S3075-Q3075)&gt;0,1,0),0)</f>
        <v>0</v>
      </c>
      <c r="AT3075">
        <f>IFERROR(IF((AH3075-AI3075)&lt;0,1,0),0)</f>
        <v>1</v>
      </c>
      <c r="AU3075">
        <f>IFERROR(IF((AJ3075-AK3075)&gt;0,1,0),0)</f>
        <v>0</v>
      </c>
      <c r="AV3075">
        <f>IFERROR(IF((AL3075-AM3075)&gt;0,1,0),0)</f>
        <v>0</v>
      </c>
      <c r="AW3075">
        <f>IFERROR(IF((AN3075-AO3075)&gt;0,1,0),0)</f>
        <v>0</v>
      </c>
      <c r="AX3075">
        <f>IFERROR(IF((AC3075-AD3075)&lt;0,1,0),0)</f>
        <v>0</v>
      </c>
      <c r="AY3075">
        <f>SUM(AP3075:AX3075)</f>
        <v>3</v>
      </c>
    </row>
    <row r="3076" spans="1:51" x14ac:dyDescent="0.45">
      <c r="A3076" s="1" t="s">
        <v>3558</v>
      </c>
      <c r="B3076" s="2">
        <v>4316478</v>
      </c>
      <c r="C3076" s="3" t="s">
        <v>5337</v>
      </c>
      <c r="D3076" s="5">
        <v>14.64</v>
      </c>
      <c r="E3076" s="5">
        <v>2371.0186526399998</v>
      </c>
      <c r="F3076" s="3" t="s">
        <v>4480</v>
      </c>
      <c r="G3076" s="3" t="s">
        <v>4509</v>
      </c>
      <c r="H3076" s="3" t="s">
        <v>4509</v>
      </c>
      <c r="I3076" s="3" t="s">
        <v>4870</v>
      </c>
      <c r="J3076" s="3" t="s">
        <v>4871</v>
      </c>
      <c r="K3076" s="6">
        <v>2754100</v>
      </c>
      <c r="L3076" s="6">
        <v>2777500</v>
      </c>
      <c r="M3076" s="6">
        <v>325400</v>
      </c>
      <c r="N3076" s="6">
        <v>399300</v>
      </c>
      <c r="O3076" s="6">
        <v>313600</v>
      </c>
      <c r="P3076" s="6">
        <v>387600</v>
      </c>
      <c r="Q3076" s="6">
        <v>319100</v>
      </c>
      <c r="R3076" s="6">
        <v>374200</v>
      </c>
      <c r="S3076" s="6">
        <v>180400</v>
      </c>
      <c r="T3076" s="6">
        <v>283900</v>
      </c>
      <c r="U3076" s="6">
        <v>660500</v>
      </c>
      <c r="V3076" s="6">
        <v>648600</v>
      </c>
      <c r="W3076" s="6">
        <v>12682500</v>
      </c>
      <c r="X3076" s="6">
        <v>12764000</v>
      </c>
      <c r="Y3076" s="6" t="s">
        <v>4474</v>
      </c>
      <c r="Z3076" s="6" t="s">
        <v>4474</v>
      </c>
      <c r="AA3076" s="6" t="s">
        <v>4474</v>
      </c>
      <c r="AB3076" s="6" t="s">
        <v>4474</v>
      </c>
      <c r="AC3076" s="6">
        <v>161866867</v>
      </c>
      <c r="AD3076" s="6">
        <v>170572790</v>
      </c>
      <c r="AF3076">
        <f>Q3076/W3076</f>
        <v>2.5160654445101519E-2</v>
      </c>
      <c r="AG3076">
        <f>R3076/X3076</f>
        <v>2.9316828580382325E-2</v>
      </c>
      <c r="AH3076">
        <f>U3076/W3076</f>
        <v>5.2079637295485905E-2</v>
      </c>
      <c r="AI3076">
        <f>V3076/X3076</f>
        <v>5.0814791601378875E-2</v>
      </c>
      <c r="AJ3076" t="e">
        <f>Y3076/AA3076</f>
        <v>#VALUE!</v>
      </c>
      <c r="AK3076" t="e">
        <f>Z3076/AB3076</f>
        <v>#VALUE!</v>
      </c>
      <c r="AL3076">
        <f>O3076/K3076</f>
        <v>0.11386659888892924</v>
      </c>
      <c r="AM3076">
        <f>P3076/L3076</f>
        <v>0.13954995499549955</v>
      </c>
      <c r="AN3076">
        <f>K3076/W3076</f>
        <v>0.21715750049280505</v>
      </c>
      <c r="AO3076">
        <f>L3076/X3076</f>
        <v>0.21760419931056096</v>
      </c>
      <c r="AP3076">
        <f>IF(OR(Q3076&lt;0, Q3076="NA"), 0, 1)</f>
        <v>1</v>
      </c>
      <c r="AQ3076">
        <f>IF(OR(S3076&lt;0, S3076="NA"), 0, 1)</f>
        <v>1</v>
      </c>
      <c r="AR3076">
        <f>IFERROR(IF((AF3076-AG3076)&gt;0,1,0),0)</f>
        <v>0</v>
      </c>
      <c r="AS3076">
        <f>IFERROR(IF((S3076-Q3076)&gt;0,1,0),0)</f>
        <v>0</v>
      </c>
      <c r="AT3076">
        <f>IFERROR(IF((AH3076-AI3076)&lt;0,1,0),0)</f>
        <v>0</v>
      </c>
      <c r="AU3076">
        <f>IFERROR(IF((AJ3076-AK3076)&gt;0,1,0),0)</f>
        <v>0</v>
      </c>
      <c r="AV3076">
        <f>IFERROR(IF((AL3076-AM3076)&gt;0,1,0),0)</f>
        <v>0</v>
      </c>
      <c r="AW3076">
        <f>IFERROR(IF((AN3076-AO3076)&gt;0,1,0),0)</f>
        <v>0</v>
      </c>
      <c r="AX3076">
        <f>IFERROR(IF((AC3076-AD3076)&lt;0,1,0),0)</f>
        <v>1</v>
      </c>
      <c r="AY3076">
        <f>SUM(AP3076:AX3076)</f>
        <v>3</v>
      </c>
    </row>
    <row r="3077" spans="1:51" x14ac:dyDescent="0.45">
      <c r="A3077" s="1" t="s">
        <v>3564</v>
      </c>
      <c r="B3077" s="2">
        <v>4278914</v>
      </c>
      <c r="C3077" s="3" t="s">
        <v>5337</v>
      </c>
      <c r="D3077" s="5">
        <v>21.89</v>
      </c>
      <c r="E3077" s="5">
        <v>2042.7227236900001</v>
      </c>
      <c r="F3077" s="3" t="s">
        <v>4480</v>
      </c>
      <c r="G3077" s="3" t="s">
        <v>4491</v>
      </c>
      <c r="H3077" s="3" t="s">
        <v>4492</v>
      </c>
      <c r="I3077" s="3" t="s">
        <v>4493</v>
      </c>
      <c r="J3077" s="3" t="s">
        <v>4494</v>
      </c>
      <c r="K3077" s="6">
        <v>478363</v>
      </c>
      <c r="L3077" s="6">
        <v>473575</v>
      </c>
      <c r="M3077" s="6" t="s">
        <v>4474</v>
      </c>
      <c r="N3077" s="6" t="s">
        <v>4474</v>
      </c>
      <c r="O3077" s="6">
        <v>374998</v>
      </c>
      <c r="P3077" s="6">
        <v>366378</v>
      </c>
      <c r="Q3077" s="6">
        <v>186736</v>
      </c>
      <c r="R3077" s="6">
        <v>210900</v>
      </c>
      <c r="S3077" s="6">
        <v>-101634</v>
      </c>
      <c r="T3077" s="6">
        <v>9522</v>
      </c>
      <c r="U3077" s="6">
        <v>1524358</v>
      </c>
      <c r="V3077" s="6">
        <v>1370865</v>
      </c>
      <c r="W3077" s="6">
        <v>3529864</v>
      </c>
      <c r="X3077" s="6">
        <v>3386951</v>
      </c>
      <c r="Y3077" s="6">
        <v>88789</v>
      </c>
      <c r="Z3077" s="6">
        <v>69882</v>
      </c>
      <c r="AA3077" s="6">
        <v>381602</v>
      </c>
      <c r="AB3077" s="6">
        <v>378772</v>
      </c>
      <c r="AC3077" s="6">
        <v>93317621</v>
      </c>
      <c r="AD3077" s="6">
        <v>93017205</v>
      </c>
      <c r="AF3077">
        <f>Q3077/W3077</f>
        <v>5.2901754855144562E-2</v>
      </c>
      <c r="AG3077">
        <f>R3077/X3077</f>
        <v>6.2268394198794139E-2</v>
      </c>
      <c r="AH3077">
        <f>U3077/W3077</f>
        <v>0.43184609945312341</v>
      </c>
      <c r="AI3077">
        <f>V3077/X3077</f>
        <v>0.40474899105419593</v>
      </c>
      <c r="AJ3077">
        <f>Y3077/AA3077</f>
        <v>0.232674357052636</v>
      </c>
      <c r="AK3077">
        <f>Z3077/AB3077</f>
        <v>0.1844962140812943</v>
      </c>
      <c r="AL3077">
        <f>O3077/K3077</f>
        <v>0.78391932486417215</v>
      </c>
      <c r="AM3077">
        <f>P3077/L3077</f>
        <v>0.7736430343662567</v>
      </c>
      <c r="AN3077">
        <f>K3077/W3077</f>
        <v>0.135518818855344</v>
      </c>
      <c r="AO3077">
        <f>L3077/X3077</f>
        <v>0.13982339868513008</v>
      </c>
      <c r="AP3077">
        <f>IF(OR(Q3077&lt;0, Q3077="NA"), 0, 1)</f>
        <v>1</v>
      </c>
      <c r="AQ3077">
        <f>IF(OR(S3077&lt;0, S3077="NA"), 0, 1)</f>
        <v>0</v>
      </c>
      <c r="AR3077">
        <f>IFERROR(IF((AF3077-AG3077)&gt;0,1,0),0)</f>
        <v>0</v>
      </c>
      <c r="AS3077">
        <f>IFERROR(IF((S3077-Q3077)&gt;0,1,0),0)</f>
        <v>0</v>
      </c>
      <c r="AT3077">
        <f>IFERROR(IF((AH3077-AI3077)&lt;0,1,0),0)</f>
        <v>0</v>
      </c>
      <c r="AU3077">
        <f>IFERROR(IF((AJ3077-AK3077)&gt;0,1,0),0)</f>
        <v>1</v>
      </c>
      <c r="AV3077">
        <f>IFERROR(IF((AL3077-AM3077)&gt;0,1,0),0)</f>
        <v>1</v>
      </c>
      <c r="AW3077">
        <f>IFERROR(IF((AN3077-AO3077)&gt;0,1,0),0)</f>
        <v>0</v>
      </c>
      <c r="AX3077">
        <f>IFERROR(IF((AC3077-AD3077)&lt;0,1,0),0)</f>
        <v>0</v>
      </c>
      <c r="AY3077">
        <f>SUM(AP3077:AX3077)</f>
        <v>3</v>
      </c>
    </row>
    <row r="3078" spans="1:51" x14ac:dyDescent="0.45">
      <c r="A3078" s="1" t="s">
        <v>3575</v>
      </c>
      <c r="B3078" s="2">
        <v>4265268</v>
      </c>
      <c r="C3078" s="3" t="s">
        <v>5335</v>
      </c>
      <c r="D3078" s="5">
        <v>18.239999999999998</v>
      </c>
      <c r="E3078" s="5">
        <v>408.04703999999998</v>
      </c>
      <c r="F3078" s="3" t="s">
        <v>4475</v>
      </c>
      <c r="G3078" s="3" t="s">
        <v>4476</v>
      </c>
      <c r="H3078" s="3" t="s">
        <v>4477</v>
      </c>
      <c r="I3078" s="3" t="s">
        <v>4753</v>
      </c>
      <c r="J3078" s="3" t="s">
        <v>4835</v>
      </c>
      <c r="K3078" s="6">
        <v>1734997</v>
      </c>
      <c r="L3078" s="6">
        <v>1781028</v>
      </c>
      <c r="M3078" s="6">
        <v>98626</v>
      </c>
      <c r="N3078" s="6">
        <v>95863</v>
      </c>
      <c r="O3078" s="6">
        <v>30600</v>
      </c>
      <c r="P3078" s="6">
        <v>25592</v>
      </c>
      <c r="Q3078" s="6">
        <v>-40857</v>
      </c>
      <c r="R3078" s="6">
        <v>-40039</v>
      </c>
      <c r="S3078" s="6">
        <v>9980</v>
      </c>
      <c r="T3078" s="6">
        <v>-4230</v>
      </c>
      <c r="U3078" s="6" t="s">
        <v>4474</v>
      </c>
      <c r="V3078" s="6" t="s">
        <v>4474</v>
      </c>
      <c r="W3078" s="6">
        <v>864651</v>
      </c>
      <c r="X3078" s="6">
        <v>883645</v>
      </c>
      <c r="Y3078" s="6">
        <v>170268</v>
      </c>
      <c r="Z3078" s="6">
        <v>177384</v>
      </c>
      <c r="AA3078" s="6">
        <v>894042</v>
      </c>
      <c r="AB3078" s="6">
        <v>900570</v>
      </c>
      <c r="AC3078" s="6">
        <v>22371000</v>
      </c>
      <c r="AD3078" s="6">
        <v>22355000</v>
      </c>
      <c r="AF3078">
        <f>Q3078/W3078</f>
        <v>-4.725259092975085E-2</v>
      </c>
      <c r="AG3078">
        <f>R3078/X3078</f>
        <v>-4.5311182658194185E-2</v>
      </c>
      <c r="AH3078" t="e">
        <f>U3078/W3078</f>
        <v>#VALUE!</v>
      </c>
      <c r="AI3078" t="e">
        <f>V3078/X3078</f>
        <v>#VALUE!</v>
      </c>
      <c r="AJ3078">
        <f>Y3078/AA3078</f>
        <v>0.19044742864429187</v>
      </c>
      <c r="AK3078">
        <f>Z3078/AB3078</f>
        <v>0.19696858656184416</v>
      </c>
      <c r="AL3078">
        <f>O3078/K3078</f>
        <v>1.7636918104181162E-2</v>
      </c>
      <c r="AM3078">
        <f>P3078/L3078</f>
        <v>1.4369229456246618E-2</v>
      </c>
      <c r="AN3078">
        <f>K3078/W3078</f>
        <v>2.0065864724611431</v>
      </c>
      <c r="AO3078">
        <f>L3078/X3078</f>
        <v>2.0155469673907507</v>
      </c>
      <c r="AP3078">
        <f>IF(OR(Q3078&lt;0, Q3078="NA"), 0, 1)</f>
        <v>0</v>
      </c>
      <c r="AQ3078">
        <f>IF(OR(S3078&lt;0, S3078="NA"), 0, 1)</f>
        <v>1</v>
      </c>
      <c r="AR3078">
        <f>IFERROR(IF((AF3078-AG3078)&gt;0,1,0),0)</f>
        <v>0</v>
      </c>
      <c r="AS3078">
        <f>IFERROR(IF((S3078-Q3078)&gt;0,1,0),0)</f>
        <v>1</v>
      </c>
      <c r="AT3078">
        <f>IFERROR(IF((AH3078-AI3078)&lt;0,1,0),0)</f>
        <v>0</v>
      </c>
      <c r="AU3078">
        <f>IFERROR(IF((AJ3078-AK3078)&gt;0,1,0),0)</f>
        <v>0</v>
      </c>
      <c r="AV3078">
        <f>IFERROR(IF((AL3078-AM3078)&gt;0,1,0),0)</f>
        <v>1</v>
      </c>
      <c r="AW3078">
        <f>IFERROR(IF((AN3078-AO3078)&gt;0,1,0),0)</f>
        <v>0</v>
      </c>
      <c r="AX3078">
        <f>IFERROR(IF((AC3078-AD3078)&lt;0,1,0),0)</f>
        <v>0</v>
      </c>
      <c r="AY3078">
        <f>SUM(AP3078:AX3078)</f>
        <v>3</v>
      </c>
    </row>
    <row r="3079" spans="1:51" x14ac:dyDescent="0.45">
      <c r="A3079" s="1" t="s">
        <v>3576</v>
      </c>
      <c r="B3079" s="2">
        <v>4536259</v>
      </c>
      <c r="C3079" s="3" t="s">
        <v>5335</v>
      </c>
      <c r="D3079" s="5">
        <v>29.08</v>
      </c>
      <c r="E3079" s="5">
        <v>6174.56998036</v>
      </c>
      <c r="F3079" s="3" t="s">
        <v>4480</v>
      </c>
      <c r="G3079" s="3" t="s">
        <v>4491</v>
      </c>
      <c r="H3079" s="3" t="s">
        <v>4663</v>
      </c>
      <c r="I3079" s="3" t="s">
        <v>4663</v>
      </c>
      <c r="J3079" s="3" t="s">
        <v>4675</v>
      </c>
      <c r="K3079" s="6">
        <v>1586141</v>
      </c>
      <c r="L3079" s="6">
        <v>1684523</v>
      </c>
      <c r="M3079" s="6" t="s">
        <v>4474</v>
      </c>
      <c r="N3079" s="6" t="s">
        <v>4474</v>
      </c>
      <c r="O3079" s="6" t="s">
        <v>4474</v>
      </c>
      <c r="P3079" s="6" t="s">
        <v>4474</v>
      </c>
      <c r="Q3079" s="6">
        <v>665215</v>
      </c>
      <c r="R3079" s="6">
        <v>739732</v>
      </c>
      <c r="S3079" s="6">
        <v>-361075</v>
      </c>
      <c r="T3079" s="6">
        <v>-307004</v>
      </c>
      <c r="U3079" s="6">
        <v>6036527</v>
      </c>
      <c r="V3079" s="6">
        <v>5403012</v>
      </c>
      <c r="W3079" s="6">
        <v>30012767</v>
      </c>
      <c r="X3079" s="6">
        <v>28768844</v>
      </c>
      <c r="Y3079" s="6">
        <v>27633705</v>
      </c>
      <c r="Z3079" s="6">
        <v>26129053</v>
      </c>
      <c r="AA3079" s="6">
        <v>21445457</v>
      </c>
      <c r="AB3079" s="6">
        <v>20744146</v>
      </c>
      <c r="AC3079" s="6">
        <v>212330467</v>
      </c>
      <c r="AD3079" s="6">
        <v>217461360</v>
      </c>
      <c r="AF3079">
        <f>Q3079/W3079</f>
        <v>2.2164400903122328E-2</v>
      </c>
      <c r="AG3079">
        <f>R3079/X3079</f>
        <v>2.5712955306789527E-2</v>
      </c>
      <c r="AH3079">
        <f>U3079/W3079</f>
        <v>0.20113197160395108</v>
      </c>
      <c r="AI3079">
        <f>V3079/X3079</f>
        <v>0.18780775480585873</v>
      </c>
      <c r="AJ3079">
        <f>Y3079/AA3079</f>
        <v>1.2885575252604782</v>
      </c>
      <c r="AK3079">
        <f>Z3079/AB3079</f>
        <v>1.2595868251216511</v>
      </c>
      <c r="AL3079" t="e">
        <f>O3079/K3079</f>
        <v>#VALUE!</v>
      </c>
      <c r="AM3079" t="e">
        <f>P3079/L3079</f>
        <v>#VALUE!</v>
      </c>
      <c r="AN3079">
        <f>K3079/W3079</f>
        <v>5.284887594669295E-2</v>
      </c>
      <c r="AO3079">
        <f>L3079/X3079</f>
        <v>5.8553725690194576E-2</v>
      </c>
      <c r="AP3079">
        <f>IF(OR(Q3079&lt;0, Q3079="NA"), 0, 1)</f>
        <v>1</v>
      </c>
      <c r="AQ3079">
        <f>IF(OR(S3079&lt;0, S3079="NA"), 0, 1)</f>
        <v>0</v>
      </c>
      <c r="AR3079">
        <f>IFERROR(IF((AF3079-AG3079)&gt;0,1,0),0)</f>
        <v>0</v>
      </c>
      <c r="AS3079">
        <f>IFERROR(IF((S3079-Q3079)&gt;0,1,0),0)</f>
        <v>0</v>
      </c>
      <c r="AT3079">
        <f>IFERROR(IF((AH3079-AI3079)&lt;0,1,0),0)</f>
        <v>0</v>
      </c>
      <c r="AU3079">
        <f>IFERROR(IF((AJ3079-AK3079)&gt;0,1,0),0)</f>
        <v>1</v>
      </c>
      <c r="AV3079">
        <f>IFERROR(IF((AL3079-AM3079)&gt;0,1,0),0)</f>
        <v>0</v>
      </c>
      <c r="AW3079">
        <f>IFERROR(IF((AN3079-AO3079)&gt;0,1,0),0)</f>
        <v>0</v>
      </c>
      <c r="AX3079">
        <f>IFERROR(IF((AC3079-AD3079)&lt;0,1,0),0)</f>
        <v>1</v>
      </c>
      <c r="AY3079">
        <f>SUM(AP3079:AX3079)</f>
        <v>3</v>
      </c>
    </row>
    <row r="3080" spans="1:51" x14ac:dyDescent="0.45">
      <c r="A3080" s="1" t="s">
        <v>3588</v>
      </c>
      <c r="B3080" s="2">
        <v>4354366</v>
      </c>
      <c r="C3080" s="3" t="s">
        <v>5337</v>
      </c>
      <c r="D3080" s="5">
        <v>38.479999999999997</v>
      </c>
      <c r="E3080" s="5">
        <v>10991.34285184</v>
      </c>
      <c r="F3080" s="3" t="s">
        <v>4583</v>
      </c>
      <c r="G3080" s="3" t="s">
        <v>4583</v>
      </c>
      <c r="H3080" s="3" t="s">
        <v>4584</v>
      </c>
      <c r="I3080" s="3" t="s">
        <v>4624</v>
      </c>
      <c r="J3080" s="3" t="s">
        <v>4709</v>
      </c>
      <c r="K3080" s="6">
        <v>4766643</v>
      </c>
      <c r="L3080" s="6">
        <v>5530033</v>
      </c>
      <c r="M3080" s="6">
        <v>1494292</v>
      </c>
      <c r="N3080" s="6">
        <v>1975395</v>
      </c>
      <c r="O3080" s="6">
        <v>1186981</v>
      </c>
      <c r="P3080" s="6">
        <v>1684541</v>
      </c>
      <c r="Q3080" s="6">
        <v>-314345</v>
      </c>
      <c r="R3080" s="6">
        <v>33579</v>
      </c>
      <c r="S3080" s="6">
        <v>389175</v>
      </c>
      <c r="T3080" s="6">
        <v>541791</v>
      </c>
      <c r="U3080" s="6">
        <v>3784433</v>
      </c>
      <c r="V3080" s="6">
        <v>2946185</v>
      </c>
      <c r="W3080" s="6">
        <v>11290537</v>
      </c>
      <c r="X3080" s="6">
        <v>10772939</v>
      </c>
      <c r="Y3080" s="6">
        <v>5608147</v>
      </c>
      <c r="Z3080" s="6">
        <v>5229716</v>
      </c>
      <c r="AA3080" s="6">
        <v>1909199</v>
      </c>
      <c r="AB3080" s="6">
        <v>2392647</v>
      </c>
      <c r="AC3080" s="6">
        <v>285637808</v>
      </c>
      <c r="AD3080" s="6">
        <v>285637808</v>
      </c>
      <c r="AF3080">
        <f>Q3080/W3080</f>
        <v>-2.7841456965244434E-2</v>
      </c>
      <c r="AG3080">
        <f>R3080/X3080</f>
        <v>3.1169767135969116E-3</v>
      </c>
      <c r="AH3080">
        <f>U3080/W3080</f>
        <v>0.33518627147672425</v>
      </c>
      <c r="AI3080">
        <f>V3080/X3080</f>
        <v>0.27348015244493634</v>
      </c>
      <c r="AJ3080">
        <f>Y3080/AA3080</f>
        <v>2.9374344947802715</v>
      </c>
      <c r="AK3080">
        <f>Z3080/AB3080</f>
        <v>2.1857449092991987</v>
      </c>
      <c r="AL3080">
        <f>O3080/K3080</f>
        <v>0.24901822939120888</v>
      </c>
      <c r="AM3080">
        <f>P3080/L3080</f>
        <v>0.30461680789246648</v>
      </c>
      <c r="AN3080">
        <f>K3080/W3080</f>
        <v>0.42218036219180716</v>
      </c>
      <c r="AO3080">
        <f>L3080/X3080</f>
        <v>0.51332630770488907</v>
      </c>
      <c r="AP3080">
        <f>IF(OR(Q3080&lt;0, Q3080="NA"), 0, 1)</f>
        <v>0</v>
      </c>
      <c r="AQ3080">
        <f>IF(OR(S3080&lt;0, S3080="NA"), 0, 1)</f>
        <v>1</v>
      </c>
      <c r="AR3080">
        <f>IFERROR(IF((AF3080-AG3080)&gt;0,1,0),0)</f>
        <v>0</v>
      </c>
      <c r="AS3080">
        <f>IFERROR(IF((S3080-Q3080)&gt;0,1,0),0)</f>
        <v>1</v>
      </c>
      <c r="AT3080">
        <f>IFERROR(IF((AH3080-AI3080)&lt;0,1,0),0)</f>
        <v>0</v>
      </c>
      <c r="AU3080">
        <f>IFERROR(IF((AJ3080-AK3080)&gt;0,1,0),0)</f>
        <v>1</v>
      </c>
      <c r="AV3080">
        <f>IFERROR(IF((AL3080-AM3080)&gt;0,1,0),0)</f>
        <v>0</v>
      </c>
      <c r="AW3080">
        <f>IFERROR(IF((AN3080-AO3080)&gt;0,1,0),0)</f>
        <v>0</v>
      </c>
      <c r="AX3080">
        <f>IFERROR(IF((AC3080-AD3080)&lt;0,1,0),0)</f>
        <v>0</v>
      </c>
      <c r="AY3080">
        <f>SUM(AP3080:AX3080)</f>
        <v>3</v>
      </c>
    </row>
    <row r="3081" spans="1:51" x14ac:dyDescent="0.45">
      <c r="A3081" s="1" t="s">
        <v>3600</v>
      </c>
      <c r="B3081" s="2">
        <v>6356269</v>
      </c>
      <c r="C3081" s="3" t="s">
        <v>5335</v>
      </c>
      <c r="D3081" s="5">
        <v>14.14</v>
      </c>
      <c r="E3081" s="5">
        <v>1721.7397926399999</v>
      </c>
      <c r="F3081" s="3" t="s">
        <v>4475</v>
      </c>
      <c r="G3081" s="3" t="s">
        <v>4548</v>
      </c>
      <c r="H3081" s="3" t="s">
        <v>4810</v>
      </c>
      <c r="I3081" s="3" t="s">
        <v>5062</v>
      </c>
      <c r="J3081" s="3" t="s">
        <v>5141</v>
      </c>
      <c r="K3081" s="6">
        <v>1518056</v>
      </c>
      <c r="L3081" s="6">
        <v>1567823</v>
      </c>
      <c r="M3081" s="6">
        <v>12685</v>
      </c>
      <c r="N3081" s="6">
        <v>52469</v>
      </c>
      <c r="O3081" s="6">
        <v>-36193</v>
      </c>
      <c r="P3081" s="6">
        <v>6900</v>
      </c>
      <c r="Q3081" s="6">
        <v>-38146</v>
      </c>
      <c r="R3081" s="6">
        <v>-16293</v>
      </c>
      <c r="S3081" s="6">
        <v>189906</v>
      </c>
      <c r="T3081" s="6">
        <v>249835</v>
      </c>
      <c r="U3081" s="6" t="s">
        <v>4474</v>
      </c>
      <c r="V3081" s="6" t="s">
        <v>4474</v>
      </c>
      <c r="W3081" s="6">
        <v>916312</v>
      </c>
      <c r="X3081" s="6">
        <v>961105</v>
      </c>
      <c r="Y3081" s="6">
        <v>551086</v>
      </c>
      <c r="Z3081" s="6">
        <v>604456</v>
      </c>
      <c r="AA3081" s="6">
        <v>366153</v>
      </c>
      <c r="AB3081" s="6">
        <v>366881</v>
      </c>
      <c r="AC3081" s="6">
        <v>121763776</v>
      </c>
      <c r="AD3081" s="6">
        <v>120973227</v>
      </c>
      <c r="AF3081">
        <f>Q3081/W3081</f>
        <v>-4.1629925178323542E-2</v>
      </c>
      <c r="AG3081">
        <f>R3081/X3081</f>
        <v>-1.6952362124845882E-2</v>
      </c>
      <c r="AH3081" t="e">
        <f>U3081/W3081</f>
        <v>#VALUE!</v>
      </c>
      <c r="AI3081" t="e">
        <f>V3081/X3081</f>
        <v>#VALUE!</v>
      </c>
      <c r="AJ3081">
        <f>Y3081/AA3081</f>
        <v>1.5050702848262885</v>
      </c>
      <c r="AK3081">
        <f>Z3081/AB3081</f>
        <v>1.6475532938473239</v>
      </c>
      <c r="AL3081">
        <f>O3081/K3081</f>
        <v>-2.3841676459893442E-2</v>
      </c>
      <c r="AM3081">
        <f>P3081/L3081</f>
        <v>4.4010070014280948E-3</v>
      </c>
      <c r="AN3081">
        <f>K3081/W3081</f>
        <v>1.6567020840063209</v>
      </c>
      <c r="AO3081">
        <f>L3081/X3081</f>
        <v>1.631271297100733</v>
      </c>
      <c r="AP3081">
        <f>IF(OR(Q3081&lt;0, Q3081="NA"), 0, 1)</f>
        <v>0</v>
      </c>
      <c r="AQ3081">
        <f>IF(OR(S3081&lt;0, S3081="NA"), 0, 1)</f>
        <v>1</v>
      </c>
      <c r="AR3081">
        <f>IFERROR(IF((AF3081-AG3081)&gt;0,1,0),0)</f>
        <v>0</v>
      </c>
      <c r="AS3081">
        <f>IFERROR(IF((S3081-Q3081)&gt;0,1,0),0)</f>
        <v>1</v>
      </c>
      <c r="AT3081">
        <f>IFERROR(IF((AH3081-AI3081)&lt;0,1,0),0)</f>
        <v>0</v>
      </c>
      <c r="AU3081">
        <f>IFERROR(IF((AJ3081-AK3081)&gt;0,1,0),0)</f>
        <v>0</v>
      </c>
      <c r="AV3081">
        <f>IFERROR(IF((AL3081-AM3081)&gt;0,1,0),0)</f>
        <v>0</v>
      </c>
      <c r="AW3081">
        <f>IFERROR(IF((AN3081-AO3081)&gt;0,1,0),0)</f>
        <v>1</v>
      </c>
      <c r="AX3081">
        <f>IFERROR(IF((AC3081-AD3081)&lt;0,1,0),0)</f>
        <v>0</v>
      </c>
      <c r="AY3081">
        <f>SUM(AP3081:AX3081)</f>
        <v>3</v>
      </c>
    </row>
    <row r="3082" spans="1:51" x14ac:dyDescent="0.45">
      <c r="A3082" s="1" t="s">
        <v>3606</v>
      </c>
      <c r="B3082" s="2">
        <v>5720644</v>
      </c>
      <c r="C3082" s="3" t="s">
        <v>5337</v>
      </c>
      <c r="D3082" s="5">
        <v>42.5</v>
      </c>
      <c r="E3082" s="5">
        <v>348.48916250000002</v>
      </c>
      <c r="F3082" s="3" t="s">
        <v>4480</v>
      </c>
      <c r="G3082" s="3" t="s">
        <v>4491</v>
      </c>
      <c r="H3082" s="3" t="s">
        <v>4492</v>
      </c>
      <c r="I3082" s="3" t="s">
        <v>4493</v>
      </c>
      <c r="J3082" s="3" t="s">
        <v>4658</v>
      </c>
      <c r="K3082" s="6">
        <v>21155.719000000001</v>
      </c>
      <c r="L3082" s="6">
        <v>20358.607</v>
      </c>
      <c r="M3082" s="6" t="s">
        <v>4474</v>
      </c>
      <c r="N3082" s="6" t="s">
        <v>4474</v>
      </c>
      <c r="O3082" s="6">
        <v>17736.350999999999</v>
      </c>
      <c r="P3082" s="6">
        <v>16964.076000000001</v>
      </c>
      <c r="Q3082" s="6">
        <v>50001.754999999997</v>
      </c>
      <c r="R3082" s="6">
        <v>51820.377999999997</v>
      </c>
      <c r="S3082" s="6" t="s">
        <v>4474</v>
      </c>
      <c r="T3082" s="6" t="s">
        <v>4474</v>
      </c>
      <c r="U3082" s="6" t="s">
        <v>4474</v>
      </c>
      <c r="V3082" s="6" t="s">
        <v>4474</v>
      </c>
      <c r="W3082" s="6">
        <v>377495.16399999999</v>
      </c>
      <c r="X3082" s="6">
        <v>377495.16399999999</v>
      </c>
      <c r="Y3082" s="6">
        <v>4460.652</v>
      </c>
      <c r="Z3082" s="6">
        <v>4460.652</v>
      </c>
      <c r="AA3082" s="6">
        <v>1171</v>
      </c>
      <c r="AB3082" s="6">
        <v>1171</v>
      </c>
      <c r="AC3082" s="6">
        <v>8199745</v>
      </c>
      <c r="AD3082" s="6">
        <v>8199745</v>
      </c>
      <c r="AF3082">
        <f>Q3082/W3082</f>
        <v>0.13245667698143015</v>
      </c>
      <c r="AG3082">
        <f>R3082/X3082</f>
        <v>0.13727428306869646</v>
      </c>
      <c r="AH3082" t="e">
        <f>U3082/W3082</f>
        <v>#VALUE!</v>
      </c>
      <c r="AI3082" t="e">
        <f>V3082/X3082</f>
        <v>#VALUE!</v>
      </c>
      <c r="AJ3082">
        <f>Y3082/AA3082</f>
        <v>3.809267292912041</v>
      </c>
      <c r="AK3082">
        <f>Z3082/AB3082</f>
        <v>3.809267292912041</v>
      </c>
      <c r="AL3082">
        <f>O3082/K3082</f>
        <v>0.83837145880033659</v>
      </c>
      <c r="AM3082">
        <f>P3082/L3082</f>
        <v>0.83326310095774236</v>
      </c>
      <c r="AN3082">
        <f>K3082/W3082</f>
        <v>5.604235767110384E-2</v>
      </c>
      <c r="AO3082">
        <f>L3082/X3082</f>
        <v>5.3930775653592215E-2</v>
      </c>
      <c r="AP3082">
        <f>IF(OR(Q3082&lt;0, Q3082="NA"), 0, 1)</f>
        <v>1</v>
      </c>
      <c r="AQ3082">
        <f>IF(OR(S3082&lt;0, S3082="NA"), 0, 1)</f>
        <v>0</v>
      </c>
      <c r="AR3082">
        <f>IFERROR(IF((AF3082-AG3082)&gt;0,1,0),0)</f>
        <v>0</v>
      </c>
      <c r="AS3082">
        <f>IFERROR(IF((S3082-Q3082)&gt;0,1,0),0)</f>
        <v>0</v>
      </c>
      <c r="AT3082">
        <f>IFERROR(IF((AH3082-AI3082)&lt;0,1,0),0)</f>
        <v>0</v>
      </c>
      <c r="AU3082">
        <f>IFERROR(IF((AJ3082-AK3082)&gt;0,1,0),0)</f>
        <v>0</v>
      </c>
      <c r="AV3082">
        <f>IFERROR(IF((AL3082-AM3082)&gt;0,1,0),0)</f>
        <v>1</v>
      </c>
      <c r="AW3082">
        <f>IFERROR(IF((AN3082-AO3082)&gt;0,1,0),0)</f>
        <v>1</v>
      </c>
      <c r="AX3082">
        <f>IFERROR(IF((AC3082-AD3082)&lt;0,1,0),0)</f>
        <v>0</v>
      </c>
      <c r="AY3082">
        <f>SUM(AP3082:AX3082)</f>
        <v>3</v>
      </c>
    </row>
    <row r="3083" spans="1:51" x14ac:dyDescent="0.45">
      <c r="A3083" s="1" t="s">
        <v>3611</v>
      </c>
      <c r="B3083" s="2">
        <v>4235306</v>
      </c>
      <c r="C3083" s="3" t="s">
        <v>5335</v>
      </c>
      <c r="D3083" s="5">
        <v>33.57</v>
      </c>
      <c r="E3083" s="5">
        <v>331.9824582</v>
      </c>
      <c r="F3083" s="3" t="s">
        <v>4480</v>
      </c>
      <c r="G3083" s="3" t="s">
        <v>4481</v>
      </c>
      <c r="H3083" s="3" t="s">
        <v>4481</v>
      </c>
      <c r="I3083" s="3" t="s">
        <v>4482</v>
      </c>
      <c r="J3083" s="3" t="s">
        <v>4484</v>
      </c>
      <c r="K3083" s="6">
        <v>97935</v>
      </c>
      <c r="L3083" s="6" t="s">
        <v>4474</v>
      </c>
      <c r="M3083" s="6" t="s">
        <v>4474</v>
      </c>
      <c r="N3083" s="6" t="s">
        <v>4474</v>
      </c>
      <c r="O3083" s="6">
        <v>123666</v>
      </c>
      <c r="P3083" s="6">
        <v>115839</v>
      </c>
      <c r="Q3083" s="6">
        <v>34868</v>
      </c>
      <c r="R3083" s="6">
        <v>32566</v>
      </c>
      <c r="S3083" s="6" t="s">
        <v>4474</v>
      </c>
      <c r="T3083" s="6">
        <v>36451</v>
      </c>
      <c r="U3083" s="6">
        <v>91245</v>
      </c>
      <c r="V3083" s="6">
        <v>91107</v>
      </c>
      <c r="W3083" s="6">
        <v>2849264</v>
      </c>
      <c r="X3083" s="6">
        <v>2841440</v>
      </c>
      <c r="Y3083" s="6" t="s">
        <v>4474</v>
      </c>
      <c r="Z3083" s="6" t="s">
        <v>4474</v>
      </c>
      <c r="AA3083" s="6" t="s">
        <v>4474</v>
      </c>
      <c r="AB3083" s="6" t="s">
        <v>4474</v>
      </c>
      <c r="AC3083" s="6">
        <v>9889260</v>
      </c>
      <c r="AD3083" s="6">
        <v>9882350</v>
      </c>
      <c r="AF3083">
        <f>Q3083/W3083</f>
        <v>1.2237546257559847E-2</v>
      </c>
      <c r="AG3083">
        <f>R3083/X3083</f>
        <v>1.1461090151472493E-2</v>
      </c>
      <c r="AH3083">
        <f>U3083/W3083</f>
        <v>3.202405954660572E-2</v>
      </c>
      <c r="AI3083">
        <f>V3083/X3083</f>
        <v>3.2063671940987672E-2</v>
      </c>
      <c r="AJ3083" t="e">
        <f>Y3083/AA3083</f>
        <v>#VALUE!</v>
      </c>
      <c r="AK3083" t="e">
        <f>Z3083/AB3083</f>
        <v>#VALUE!</v>
      </c>
      <c r="AL3083">
        <f>O3083/K3083</f>
        <v>1.2627354878235564</v>
      </c>
      <c r="AM3083" t="e">
        <f>P3083/L3083</f>
        <v>#VALUE!</v>
      </c>
      <c r="AN3083">
        <f>K3083/W3083</f>
        <v>3.4372034321845921E-2</v>
      </c>
      <c r="AO3083" t="e">
        <f>L3083/X3083</f>
        <v>#VALUE!</v>
      </c>
      <c r="AP3083">
        <f>IF(OR(Q3083&lt;0, Q3083="NA"), 0, 1)</f>
        <v>1</v>
      </c>
      <c r="AQ3083">
        <f>IF(OR(S3083&lt;0, S3083="NA"), 0, 1)</f>
        <v>0</v>
      </c>
      <c r="AR3083">
        <f>IFERROR(IF((AF3083-AG3083)&gt;0,1,0),0)</f>
        <v>1</v>
      </c>
      <c r="AS3083">
        <f>IFERROR(IF((S3083-Q3083)&gt;0,1,0),0)</f>
        <v>0</v>
      </c>
      <c r="AT3083">
        <f>IFERROR(IF((AH3083-AI3083)&lt;0,1,0),0)</f>
        <v>1</v>
      </c>
      <c r="AU3083">
        <f>IFERROR(IF((AJ3083-AK3083)&gt;0,1,0),0)</f>
        <v>0</v>
      </c>
      <c r="AV3083">
        <f>IFERROR(IF((AL3083-AM3083)&gt;0,1,0),0)</f>
        <v>0</v>
      </c>
      <c r="AW3083">
        <f>IFERROR(IF((AN3083-AO3083)&gt;0,1,0),0)</f>
        <v>0</v>
      </c>
      <c r="AX3083">
        <f>IFERROR(IF((AC3083-AD3083)&lt;0,1,0),0)</f>
        <v>0</v>
      </c>
      <c r="AY3083">
        <f>SUM(AP3083:AX3083)</f>
        <v>3</v>
      </c>
    </row>
    <row r="3084" spans="1:51" x14ac:dyDescent="0.45">
      <c r="A3084" s="1" t="s">
        <v>3614</v>
      </c>
      <c r="B3084" s="2">
        <v>4121199</v>
      </c>
      <c r="C3084" s="3" t="s">
        <v>5337</v>
      </c>
      <c r="D3084" s="5">
        <v>31.86</v>
      </c>
      <c r="E3084" s="5">
        <v>19107.627797339999</v>
      </c>
      <c r="F3084" s="3" t="s">
        <v>4485</v>
      </c>
      <c r="G3084" s="3" t="s">
        <v>4607</v>
      </c>
      <c r="H3084" s="3" t="s">
        <v>4621</v>
      </c>
      <c r="I3084" s="3" t="s">
        <v>4621</v>
      </c>
      <c r="J3084" s="3" t="s">
        <v>4622</v>
      </c>
      <c r="K3084" s="6">
        <v>27376000</v>
      </c>
      <c r="L3084" s="6">
        <v>27031000</v>
      </c>
      <c r="M3084" s="6">
        <v>1682000</v>
      </c>
      <c r="N3084" s="6">
        <v>1730000</v>
      </c>
      <c r="O3084" s="6">
        <v>263000</v>
      </c>
      <c r="P3084" s="6">
        <v>373000</v>
      </c>
      <c r="Q3084" s="6">
        <v>-48000</v>
      </c>
      <c r="R3084" s="6">
        <v>78000</v>
      </c>
      <c r="S3084" s="6">
        <v>411000</v>
      </c>
      <c r="T3084" s="6">
        <v>913000</v>
      </c>
      <c r="U3084" s="6">
        <v>5075000</v>
      </c>
      <c r="V3084" s="6">
        <v>5065000</v>
      </c>
      <c r="W3084" s="6">
        <v>34847000</v>
      </c>
      <c r="X3084" s="6">
        <v>35563000</v>
      </c>
      <c r="Y3084" s="6">
        <v>11930000</v>
      </c>
      <c r="Z3084" s="6">
        <v>12751000</v>
      </c>
      <c r="AA3084" s="6">
        <v>13489000</v>
      </c>
      <c r="AB3084" s="6">
        <v>14113000</v>
      </c>
      <c r="AC3084" s="6">
        <v>599737219</v>
      </c>
      <c r="AD3084" s="6">
        <v>599157019</v>
      </c>
      <c r="AF3084">
        <f>Q3084/W3084</f>
        <v>-1.3774499956954688E-3</v>
      </c>
      <c r="AG3084">
        <f>R3084/X3084</f>
        <v>2.1932907797429912E-3</v>
      </c>
      <c r="AH3084">
        <f>U3084/W3084</f>
        <v>0.14563664016988551</v>
      </c>
      <c r="AI3084">
        <f>V3084/X3084</f>
        <v>0.1424233051204904</v>
      </c>
      <c r="AJ3084">
        <f>Y3084/AA3084</f>
        <v>0.88442434576321449</v>
      </c>
      <c r="AK3084">
        <f>Z3084/AB3084</f>
        <v>0.90349323318925812</v>
      </c>
      <c r="AL3084">
        <f>O3084/K3084</f>
        <v>9.606954997077732E-3</v>
      </c>
      <c r="AM3084">
        <f>P3084/L3084</f>
        <v>1.3798971551181977E-2</v>
      </c>
      <c r="AN3084">
        <f>K3084/W3084</f>
        <v>0.7856056475449823</v>
      </c>
      <c r="AO3084">
        <f>L3084/X3084</f>
        <v>0.7600877316311897</v>
      </c>
      <c r="AP3084">
        <f>IF(OR(Q3084&lt;0, Q3084="NA"), 0, 1)</f>
        <v>0</v>
      </c>
      <c r="AQ3084">
        <f>IF(OR(S3084&lt;0, S3084="NA"), 0, 1)</f>
        <v>1</v>
      </c>
      <c r="AR3084">
        <f>IFERROR(IF((AF3084-AG3084)&gt;0,1,0),0)</f>
        <v>0</v>
      </c>
      <c r="AS3084">
        <f>IFERROR(IF((S3084-Q3084)&gt;0,1,0),0)</f>
        <v>1</v>
      </c>
      <c r="AT3084">
        <f>IFERROR(IF((AH3084-AI3084)&lt;0,1,0),0)</f>
        <v>0</v>
      </c>
      <c r="AU3084">
        <f>IFERROR(IF((AJ3084-AK3084)&gt;0,1,0),0)</f>
        <v>0</v>
      </c>
      <c r="AV3084">
        <f>IFERROR(IF((AL3084-AM3084)&gt;0,1,0),0)</f>
        <v>0</v>
      </c>
      <c r="AW3084">
        <f>IFERROR(IF((AN3084-AO3084)&gt;0,1,0),0)</f>
        <v>1</v>
      </c>
      <c r="AX3084">
        <f>IFERROR(IF((AC3084-AD3084)&lt;0,1,0),0)</f>
        <v>0</v>
      </c>
      <c r="AY3084">
        <f>SUM(AP3084:AX3084)</f>
        <v>3</v>
      </c>
    </row>
    <row r="3085" spans="1:51" x14ac:dyDescent="0.45">
      <c r="A3085" s="1" t="s">
        <v>3621</v>
      </c>
      <c r="B3085" s="2">
        <v>5721495</v>
      </c>
      <c r="C3085" s="3" t="s">
        <v>5337</v>
      </c>
      <c r="D3085" s="5">
        <v>15.17</v>
      </c>
      <c r="E3085" s="5">
        <v>161.22909618</v>
      </c>
      <c r="F3085" s="3" t="s">
        <v>4480</v>
      </c>
      <c r="G3085" s="3" t="s">
        <v>4491</v>
      </c>
      <c r="H3085" s="3" t="s">
        <v>4492</v>
      </c>
      <c r="I3085" s="3" t="s">
        <v>4493</v>
      </c>
      <c r="J3085" s="3"/>
      <c r="K3085" s="6">
        <v>8842.15</v>
      </c>
      <c r="L3085" s="6">
        <v>9245.7880000000005</v>
      </c>
      <c r="M3085" s="6" t="s">
        <v>4474</v>
      </c>
      <c r="N3085" s="6" t="s">
        <v>4474</v>
      </c>
      <c r="O3085" s="6">
        <v>5868.74</v>
      </c>
      <c r="P3085" s="6">
        <v>6274.223</v>
      </c>
      <c r="Q3085" s="6">
        <v>34156.385000000002</v>
      </c>
      <c r="R3085" s="6">
        <v>30407.79</v>
      </c>
      <c r="S3085" s="6">
        <v>23223.897000000001</v>
      </c>
      <c r="T3085" s="6">
        <v>20942.495999999999</v>
      </c>
      <c r="U3085" s="6" t="s">
        <v>4474</v>
      </c>
      <c r="V3085" s="6" t="s">
        <v>4474</v>
      </c>
      <c r="W3085" s="6">
        <v>224469.72399999999</v>
      </c>
      <c r="X3085" s="6">
        <v>224469.72399999999</v>
      </c>
      <c r="Y3085" s="6">
        <v>1167.847</v>
      </c>
      <c r="Z3085" s="6">
        <v>1167.847</v>
      </c>
      <c r="AA3085" s="6">
        <v>1243</v>
      </c>
      <c r="AB3085" s="6">
        <v>1243</v>
      </c>
      <c r="AC3085" s="6">
        <v>10778236</v>
      </c>
      <c r="AD3085" s="6">
        <v>10778236</v>
      </c>
      <c r="AF3085">
        <f>Q3085/W3085</f>
        <v>0.15216477479163293</v>
      </c>
      <c r="AG3085">
        <f>R3085/X3085</f>
        <v>0.13546499482487001</v>
      </c>
      <c r="AH3085" t="e">
        <f>U3085/W3085</f>
        <v>#VALUE!</v>
      </c>
      <c r="AI3085" t="e">
        <f>V3085/X3085</f>
        <v>#VALUE!</v>
      </c>
      <c r="AJ3085">
        <f>Y3085/AA3085</f>
        <v>0.9395390185036202</v>
      </c>
      <c r="AK3085">
        <f>Z3085/AB3085</f>
        <v>0.9395390185036202</v>
      </c>
      <c r="AL3085">
        <f>O3085/K3085</f>
        <v>0.66372318949576747</v>
      </c>
      <c r="AM3085">
        <f>P3085/L3085</f>
        <v>0.67860338134510545</v>
      </c>
      <c r="AN3085">
        <f>K3085/W3085</f>
        <v>3.9391281115487987E-2</v>
      </c>
      <c r="AO3085">
        <f>L3085/X3085</f>
        <v>4.1189465711643149E-2</v>
      </c>
      <c r="AP3085">
        <f>IF(OR(Q3085&lt;0, Q3085="NA"), 0, 1)</f>
        <v>1</v>
      </c>
      <c r="AQ3085">
        <f>IF(OR(S3085&lt;0, S3085="NA"), 0, 1)</f>
        <v>1</v>
      </c>
      <c r="AR3085">
        <f>IFERROR(IF((AF3085-AG3085)&gt;0,1,0),0)</f>
        <v>1</v>
      </c>
      <c r="AS3085">
        <f>IFERROR(IF((S3085-Q3085)&gt;0,1,0),0)</f>
        <v>0</v>
      </c>
      <c r="AT3085">
        <f>IFERROR(IF((AH3085-AI3085)&lt;0,1,0),0)</f>
        <v>0</v>
      </c>
      <c r="AU3085">
        <f>IFERROR(IF((AJ3085-AK3085)&gt;0,1,0),0)</f>
        <v>0</v>
      </c>
      <c r="AV3085">
        <f>IFERROR(IF((AL3085-AM3085)&gt;0,1,0),0)</f>
        <v>0</v>
      </c>
      <c r="AW3085">
        <f>IFERROR(IF((AN3085-AO3085)&gt;0,1,0),0)</f>
        <v>0</v>
      </c>
      <c r="AX3085">
        <f>IFERROR(IF((AC3085-AD3085)&lt;0,1,0),0)</f>
        <v>0</v>
      </c>
      <c r="AY3085">
        <f>SUM(AP3085:AX3085)</f>
        <v>3</v>
      </c>
    </row>
    <row r="3086" spans="1:51" x14ac:dyDescent="0.45">
      <c r="A3086" s="1" t="s">
        <v>3623</v>
      </c>
      <c r="B3086" s="2">
        <v>20034948</v>
      </c>
      <c r="C3086" s="3" t="s">
        <v>5337</v>
      </c>
      <c r="D3086" s="5">
        <v>41.5</v>
      </c>
      <c r="E3086" s="5">
        <v>1485.4203315</v>
      </c>
      <c r="F3086" s="3" t="s">
        <v>4665</v>
      </c>
      <c r="G3086" s="3" t="s">
        <v>4666</v>
      </c>
      <c r="H3086" s="3" t="s">
        <v>4776</v>
      </c>
      <c r="I3086" s="3" t="s">
        <v>4777</v>
      </c>
      <c r="J3086" s="3" t="s">
        <v>4925</v>
      </c>
      <c r="K3086" s="6">
        <v>1136795</v>
      </c>
      <c r="L3086" s="6">
        <v>1026889</v>
      </c>
      <c r="M3086" s="6">
        <v>126170</v>
      </c>
      <c r="N3086" s="6">
        <v>103648</v>
      </c>
      <c r="O3086" s="6">
        <v>-197978</v>
      </c>
      <c r="P3086" s="6">
        <v>-152846</v>
      </c>
      <c r="Q3086" s="6">
        <v>-372357</v>
      </c>
      <c r="R3086" s="6">
        <v>-200649</v>
      </c>
      <c r="S3086" s="6">
        <v>109077</v>
      </c>
      <c r="T3086" s="6">
        <v>-19658</v>
      </c>
      <c r="U3086" s="6">
        <v>523420</v>
      </c>
      <c r="V3086" s="6">
        <v>522735</v>
      </c>
      <c r="W3086" s="6">
        <v>4592669</v>
      </c>
      <c r="X3086" s="6">
        <v>4787892</v>
      </c>
      <c r="Y3086" s="6">
        <v>736051</v>
      </c>
      <c r="Z3086" s="6">
        <v>865695</v>
      </c>
      <c r="AA3086" s="6">
        <v>1315426</v>
      </c>
      <c r="AB3086" s="6">
        <v>1373676</v>
      </c>
      <c r="AC3086" s="6">
        <v>35772000</v>
      </c>
      <c r="AD3086" s="6">
        <v>35360000</v>
      </c>
      <c r="AF3086">
        <f>Q3086/W3086</f>
        <v>-8.1076384995304479E-2</v>
      </c>
      <c r="AG3086">
        <f>R3086/X3086</f>
        <v>-4.1907586887924793E-2</v>
      </c>
      <c r="AH3086">
        <f>U3086/W3086</f>
        <v>0.11396858776454388</v>
      </c>
      <c r="AI3086">
        <f>V3086/X3086</f>
        <v>0.10917852783646749</v>
      </c>
      <c r="AJ3086">
        <f>Y3086/AA3086</f>
        <v>0.55955333101215876</v>
      </c>
      <c r="AK3086">
        <f>Z3086/AB3086</f>
        <v>0.63020319201907871</v>
      </c>
      <c r="AL3086">
        <f>O3086/K3086</f>
        <v>-0.17415453094005515</v>
      </c>
      <c r="AM3086">
        <f>P3086/L3086</f>
        <v>-0.1488437406574615</v>
      </c>
      <c r="AN3086">
        <f>K3086/W3086</f>
        <v>0.24752382547054883</v>
      </c>
      <c r="AO3086">
        <f>L3086/X3086</f>
        <v>0.21447622460991184</v>
      </c>
      <c r="AP3086">
        <f>IF(OR(Q3086&lt;0, Q3086="NA"), 0, 1)</f>
        <v>0</v>
      </c>
      <c r="AQ3086">
        <f>IF(OR(S3086&lt;0, S3086="NA"), 0, 1)</f>
        <v>1</v>
      </c>
      <c r="AR3086">
        <f>IFERROR(IF((AF3086-AG3086)&gt;0,1,0),0)</f>
        <v>0</v>
      </c>
      <c r="AS3086">
        <f>IFERROR(IF((S3086-Q3086)&gt;0,1,0),0)</f>
        <v>1</v>
      </c>
      <c r="AT3086">
        <f>IFERROR(IF((AH3086-AI3086)&lt;0,1,0),0)</f>
        <v>0</v>
      </c>
      <c r="AU3086">
        <f>IFERROR(IF((AJ3086-AK3086)&gt;0,1,0),0)</f>
        <v>0</v>
      </c>
      <c r="AV3086">
        <f>IFERROR(IF((AL3086-AM3086)&gt;0,1,0),0)</f>
        <v>0</v>
      </c>
      <c r="AW3086">
        <f>IFERROR(IF((AN3086-AO3086)&gt;0,1,0),0)</f>
        <v>1</v>
      </c>
      <c r="AX3086">
        <f>IFERROR(IF((AC3086-AD3086)&lt;0,1,0),0)</f>
        <v>0</v>
      </c>
      <c r="AY3086">
        <f>SUM(AP3086:AX3086)</f>
        <v>3</v>
      </c>
    </row>
    <row r="3087" spans="1:51" x14ac:dyDescent="0.45">
      <c r="A3087" s="1" t="s">
        <v>3627</v>
      </c>
      <c r="B3087" s="2">
        <v>4121411</v>
      </c>
      <c r="C3087" s="3" t="s">
        <v>5335</v>
      </c>
      <c r="D3087" s="5">
        <v>16.010000000000002</v>
      </c>
      <c r="E3087" s="5">
        <v>324.56040354999999</v>
      </c>
      <c r="F3087" s="3" t="s">
        <v>4665</v>
      </c>
      <c r="G3087" s="3" t="s">
        <v>4722</v>
      </c>
      <c r="H3087" s="3" t="s">
        <v>5069</v>
      </c>
      <c r="I3087" s="3" t="s">
        <v>5069</v>
      </c>
      <c r="J3087" s="3" t="s">
        <v>4707</v>
      </c>
      <c r="K3087" s="6">
        <v>137714</v>
      </c>
      <c r="L3087" s="6">
        <v>138273</v>
      </c>
      <c r="M3087" s="6">
        <v>23826</v>
      </c>
      <c r="N3087" s="6">
        <v>25022</v>
      </c>
      <c r="O3087" s="6">
        <v>19888</v>
      </c>
      <c r="P3087" s="6">
        <v>20892</v>
      </c>
      <c r="Q3087" s="6">
        <v>14686</v>
      </c>
      <c r="R3087" s="6">
        <v>15477</v>
      </c>
      <c r="S3087" s="6">
        <v>32303</v>
      </c>
      <c r="T3087" s="6">
        <v>24406</v>
      </c>
      <c r="U3087" s="6" t="s">
        <v>4474</v>
      </c>
      <c r="V3087" s="6" t="s">
        <v>4474</v>
      </c>
      <c r="W3087" s="6">
        <v>216762</v>
      </c>
      <c r="X3087" s="6">
        <v>216377</v>
      </c>
      <c r="Y3087" s="6">
        <v>58380</v>
      </c>
      <c r="Z3087" s="6">
        <v>56147</v>
      </c>
      <c r="AA3087" s="6">
        <v>45632</v>
      </c>
      <c r="AB3087" s="6">
        <v>43356</v>
      </c>
      <c r="AC3087" s="6">
        <v>20264055</v>
      </c>
      <c r="AD3087" s="6">
        <v>20255615</v>
      </c>
      <c r="AF3087">
        <f>Q3087/W3087</f>
        <v>6.7751727701349865E-2</v>
      </c>
      <c r="AG3087">
        <f>R3087/X3087</f>
        <v>7.1527935039306392E-2</v>
      </c>
      <c r="AH3087" t="e">
        <f>U3087/W3087</f>
        <v>#VALUE!</v>
      </c>
      <c r="AI3087" t="e">
        <f>V3087/X3087</f>
        <v>#VALUE!</v>
      </c>
      <c r="AJ3087">
        <f>Y3087/AA3087</f>
        <v>1.2793653576437587</v>
      </c>
      <c r="AK3087">
        <f>Z3087/AB3087</f>
        <v>1.2950226035612142</v>
      </c>
      <c r="AL3087">
        <f>O3087/K3087</f>
        <v>0.14441523737601114</v>
      </c>
      <c r="AM3087">
        <f>P3087/L3087</f>
        <v>0.15109240415699376</v>
      </c>
      <c r="AN3087">
        <f>K3087/W3087</f>
        <v>0.63532353456786705</v>
      </c>
      <c r="AO3087">
        <f>L3087/X3087</f>
        <v>0.63903742079795911</v>
      </c>
      <c r="AP3087">
        <f>IF(OR(Q3087&lt;0, Q3087="NA"), 0, 1)</f>
        <v>1</v>
      </c>
      <c r="AQ3087">
        <f>IF(OR(S3087&lt;0, S3087="NA"), 0, 1)</f>
        <v>1</v>
      </c>
      <c r="AR3087">
        <f>IFERROR(IF((AF3087-AG3087)&gt;0,1,0),0)</f>
        <v>0</v>
      </c>
      <c r="AS3087">
        <f>IFERROR(IF((S3087-Q3087)&gt;0,1,0),0)</f>
        <v>1</v>
      </c>
      <c r="AT3087">
        <f>IFERROR(IF((AH3087-AI3087)&lt;0,1,0),0)</f>
        <v>0</v>
      </c>
      <c r="AU3087">
        <f>IFERROR(IF((AJ3087-AK3087)&gt;0,1,0),0)</f>
        <v>0</v>
      </c>
      <c r="AV3087">
        <f>IFERROR(IF((AL3087-AM3087)&gt;0,1,0),0)</f>
        <v>0</v>
      </c>
      <c r="AW3087">
        <f>IFERROR(IF((AN3087-AO3087)&gt;0,1,0),0)</f>
        <v>0</v>
      </c>
      <c r="AX3087">
        <f>IFERROR(IF((AC3087-AD3087)&lt;0,1,0),0)</f>
        <v>0</v>
      </c>
      <c r="AY3087">
        <f>SUM(AP3087:AX3087)</f>
        <v>3</v>
      </c>
    </row>
    <row r="3088" spans="1:51" x14ac:dyDescent="0.45">
      <c r="A3088" s="1" t="s">
        <v>3646</v>
      </c>
      <c r="B3088" s="2">
        <v>5720907</v>
      </c>
      <c r="C3088" s="3" t="s">
        <v>5337</v>
      </c>
      <c r="D3088" s="5">
        <v>16.63</v>
      </c>
      <c r="E3088" s="5">
        <v>1604.8948797800001</v>
      </c>
      <c r="F3088" s="3" t="s">
        <v>4480</v>
      </c>
      <c r="G3088" s="3" t="s">
        <v>4491</v>
      </c>
      <c r="H3088" s="3" t="s">
        <v>4492</v>
      </c>
      <c r="I3088" s="3" t="s">
        <v>4493</v>
      </c>
      <c r="J3088" s="3"/>
      <c r="K3088" s="6">
        <v>35242.421999999999</v>
      </c>
      <c r="L3088" s="6">
        <v>35713.394</v>
      </c>
      <c r="M3088" s="6" t="s">
        <v>4474</v>
      </c>
      <c r="N3088" s="6" t="s">
        <v>4474</v>
      </c>
      <c r="O3088" s="6">
        <v>15343.285</v>
      </c>
      <c r="P3088" s="6">
        <v>16476.169000000002</v>
      </c>
      <c r="Q3088" s="6">
        <v>391449.783</v>
      </c>
      <c r="R3088" s="6">
        <v>265881.06900000002</v>
      </c>
      <c r="S3088" s="6">
        <v>59182.684000000001</v>
      </c>
      <c r="T3088" s="6">
        <v>55675.887999999999</v>
      </c>
      <c r="U3088" s="6">
        <v>223454.48300000001</v>
      </c>
      <c r="V3088" s="6">
        <v>223454.48300000001</v>
      </c>
      <c r="W3088" s="6">
        <v>2053015.446</v>
      </c>
      <c r="X3088" s="6">
        <v>2053015.446</v>
      </c>
      <c r="Y3088" s="6">
        <v>2161.922</v>
      </c>
      <c r="Z3088" s="6">
        <v>2161.922</v>
      </c>
      <c r="AA3088" s="6">
        <v>8578</v>
      </c>
      <c r="AB3088" s="6">
        <v>8578</v>
      </c>
      <c r="AC3088" s="6">
        <v>96741348</v>
      </c>
      <c r="AD3088" s="6">
        <v>96741348</v>
      </c>
      <c r="AF3088">
        <f>Q3088/W3088</f>
        <v>0.19067064681012633</v>
      </c>
      <c r="AG3088">
        <f>R3088/X3088</f>
        <v>0.12950758335405141</v>
      </c>
      <c r="AH3088">
        <f>U3088/W3088</f>
        <v>0.10884208564303223</v>
      </c>
      <c r="AI3088">
        <f>V3088/X3088</f>
        <v>0.10884208564303223</v>
      </c>
      <c r="AJ3088">
        <f>Y3088/AA3088</f>
        <v>0.25203100955933783</v>
      </c>
      <c r="AK3088">
        <f>Z3088/AB3088</f>
        <v>0.25203100955933783</v>
      </c>
      <c r="AL3088">
        <f>O3088/K3088</f>
        <v>0.43536409047028607</v>
      </c>
      <c r="AM3088">
        <f>P3088/L3088</f>
        <v>0.46134425084325509</v>
      </c>
      <c r="AN3088">
        <f>K3088/W3088</f>
        <v>1.7166174793601625E-2</v>
      </c>
      <c r="AO3088">
        <f>L3088/X3088</f>
        <v>1.7395579789515135E-2</v>
      </c>
      <c r="AP3088">
        <f>IF(OR(Q3088&lt;0, Q3088="NA"), 0, 1)</f>
        <v>1</v>
      </c>
      <c r="AQ3088">
        <f>IF(OR(S3088&lt;0, S3088="NA"), 0, 1)</f>
        <v>1</v>
      </c>
      <c r="AR3088">
        <f>IFERROR(IF((AF3088-AG3088)&gt;0,1,0),0)</f>
        <v>1</v>
      </c>
      <c r="AS3088">
        <f>IFERROR(IF((S3088-Q3088)&gt;0,1,0),0)</f>
        <v>0</v>
      </c>
      <c r="AT3088">
        <f>IFERROR(IF((AH3088-AI3088)&lt;0,1,0),0)</f>
        <v>0</v>
      </c>
      <c r="AU3088">
        <f>IFERROR(IF((AJ3088-AK3088)&gt;0,1,0),0)</f>
        <v>0</v>
      </c>
      <c r="AV3088">
        <f>IFERROR(IF((AL3088-AM3088)&gt;0,1,0),0)</f>
        <v>0</v>
      </c>
      <c r="AW3088">
        <f>IFERROR(IF((AN3088-AO3088)&gt;0,1,0),0)</f>
        <v>0</v>
      </c>
      <c r="AX3088">
        <f>IFERROR(IF((AC3088-AD3088)&lt;0,1,0),0)</f>
        <v>0</v>
      </c>
      <c r="AY3088">
        <f>SUM(AP3088:AX3088)</f>
        <v>3</v>
      </c>
    </row>
    <row r="3089" spans="1:51" x14ac:dyDescent="0.45">
      <c r="A3089" s="1" t="s">
        <v>3665</v>
      </c>
      <c r="B3089" s="2">
        <v>4263385</v>
      </c>
      <c r="C3089" s="3" t="s">
        <v>5337</v>
      </c>
      <c r="D3089" s="5">
        <v>34.04</v>
      </c>
      <c r="E3089" s="5">
        <v>6202.5064196800004</v>
      </c>
      <c r="F3089" s="3" t="s">
        <v>4525</v>
      </c>
      <c r="G3089" s="3" t="s">
        <v>4526</v>
      </c>
      <c r="H3089" s="3" t="s">
        <v>4713</v>
      </c>
      <c r="I3089" s="3" t="s">
        <v>4713</v>
      </c>
      <c r="J3089" s="3" t="s">
        <v>4528</v>
      </c>
      <c r="K3089" s="6">
        <v>751420</v>
      </c>
      <c r="L3089" s="6">
        <v>739965</v>
      </c>
      <c r="M3089" s="6">
        <v>581195</v>
      </c>
      <c r="N3089" s="6">
        <v>581935</v>
      </c>
      <c r="O3089" s="6">
        <v>290734</v>
      </c>
      <c r="P3089" s="6">
        <v>294219</v>
      </c>
      <c r="Q3089" s="6">
        <v>183886</v>
      </c>
      <c r="R3089" s="6">
        <v>192323</v>
      </c>
      <c r="S3089" s="6">
        <v>446949</v>
      </c>
      <c r="T3089" s="6">
        <v>422266</v>
      </c>
      <c r="U3089" s="6">
        <v>2700581</v>
      </c>
      <c r="V3089" s="6">
        <v>2571012</v>
      </c>
      <c r="W3089" s="6">
        <v>6566232</v>
      </c>
      <c r="X3089" s="6">
        <v>6444119</v>
      </c>
      <c r="Y3089" s="6" t="s">
        <v>4474</v>
      </c>
      <c r="Z3089" s="6" t="s">
        <v>4474</v>
      </c>
      <c r="AA3089" s="6" t="s">
        <v>4474</v>
      </c>
      <c r="AB3089" s="6" t="s">
        <v>4474</v>
      </c>
      <c r="AC3089" s="6">
        <v>182205640</v>
      </c>
      <c r="AD3089" s="6">
        <v>182105303</v>
      </c>
      <c r="AF3089">
        <f>Q3089/W3089</f>
        <v>2.8004797881037404E-2</v>
      </c>
      <c r="AG3089">
        <f>R3089/X3089</f>
        <v>2.9844731296861524E-2</v>
      </c>
      <c r="AH3089">
        <f>U3089/W3089</f>
        <v>0.4112832138736493</v>
      </c>
      <c r="AI3089">
        <f>V3089/X3089</f>
        <v>0.39897028593047396</v>
      </c>
      <c r="AJ3089" t="e">
        <f>Y3089/AA3089</f>
        <v>#VALUE!</v>
      </c>
      <c r="AK3089" t="e">
        <f>Z3089/AB3089</f>
        <v>#VALUE!</v>
      </c>
      <c r="AL3089">
        <f>O3089/K3089</f>
        <v>0.38691277847275823</v>
      </c>
      <c r="AM3089">
        <f>P3089/L3089</f>
        <v>0.39761204921854409</v>
      </c>
      <c r="AN3089">
        <f>K3089/W3089</f>
        <v>0.11443701654160256</v>
      </c>
      <c r="AO3089">
        <f>L3089/X3089</f>
        <v>0.11482795398408999</v>
      </c>
      <c r="AP3089">
        <f>IF(OR(Q3089&lt;0, Q3089="NA"), 0, 1)</f>
        <v>1</v>
      </c>
      <c r="AQ3089">
        <f>IF(OR(S3089&lt;0, S3089="NA"), 0, 1)</f>
        <v>1</v>
      </c>
      <c r="AR3089">
        <f>IFERROR(IF((AF3089-AG3089)&gt;0,1,0),0)</f>
        <v>0</v>
      </c>
      <c r="AS3089">
        <f>IFERROR(IF((S3089-Q3089)&gt;0,1,0),0)</f>
        <v>1</v>
      </c>
      <c r="AT3089">
        <f>IFERROR(IF((AH3089-AI3089)&lt;0,1,0),0)</f>
        <v>0</v>
      </c>
      <c r="AU3089">
        <f>IFERROR(IF((AJ3089-AK3089)&gt;0,1,0),0)</f>
        <v>0</v>
      </c>
      <c r="AV3089">
        <f>IFERROR(IF((AL3089-AM3089)&gt;0,1,0),0)</f>
        <v>0</v>
      </c>
      <c r="AW3089">
        <f>IFERROR(IF((AN3089-AO3089)&gt;0,1,0),0)</f>
        <v>0</v>
      </c>
      <c r="AX3089">
        <f>IFERROR(IF((AC3089-AD3089)&lt;0,1,0),0)</f>
        <v>0</v>
      </c>
      <c r="AY3089">
        <f>SUM(AP3089:AX3089)</f>
        <v>3</v>
      </c>
    </row>
    <row r="3090" spans="1:51" x14ac:dyDescent="0.45">
      <c r="A3090" s="1" t="s">
        <v>3677</v>
      </c>
      <c r="B3090" s="2">
        <v>100447</v>
      </c>
      <c r="C3090" s="3" t="s">
        <v>5337</v>
      </c>
      <c r="D3090" s="5">
        <v>97.17</v>
      </c>
      <c r="E3090" s="5">
        <v>28059.43614084</v>
      </c>
      <c r="F3090" s="3" t="s">
        <v>4480</v>
      </c>
      <c r="G3090" s="3" t="s">
        <v>4491</v>
      </c>
      <c r="H3090" s="3" t="s">
        <v>4492</v>
      </c>
      <c r="I3090" s="3" t="s">
        <v>4493</v>
      </c>
      <c r="J3090" s="3" t="s">
        <v>4494</v>
      </c>
      <c r="K3090" s="6">
        <v>12925000</v>
      </c>
      <c r="L3090" s="6">
        <v>12548000</v>
      </c>
      <c r="M3090" s="6" t="s">
        <v>4474</v>
      </c>
      <c r="N3090" s="6" t="s">
        <v>4474</v>
      </c>
      <c r="O3090" s="6" t="s">
        <v>4474</v>
      </c>
      <c r="P3090" s="6" t="s">
        <v>4474</v>
      </c>
      <c r="Q3090" s="6">
        <v>2687000</v>
      </c>
      <c r="R3090" s="6">
        <v>2114000</v>
      </c>
      <c r="S3090" s="6" t="s">
        <v>4474</v>
      </c>
      <c r="T3090" s="6">
        <v>-1598000</v>
      </c>
      <c r="U3090" s="6">
        <v>23272000</v>
      </c>
      <c r="V3090" s="6">
        <v>20902000</v>
      </c>
      <c r="W3090" s="6">
        <v>353240000</v>
      </c>
      <c r="X3090" s="6">
        <v>338481000</v>
      </c>
      <c r="Y3090" s="6">
        <v>127583000</v>
      </c>
      <c r="Z3090" s="6">
        <v>133733000</v>
      </c>
      <c r="AA3090" s="6">
        <v>304642000</v>
      </c>
      <c r="AB3090" s="6">
        <v>291608000</v>
      </c>
      <c r="AC3090" s="6">
        <v>288766452</v>
      </c>
      <c r="AD3090" s="6">
        <v>294191001</v>
      </c>
      <c r="AF3090">
        <f>Q3090/W3090</f>
        <v>7.606726305061714E-3</v>
      </c>
      <c r="AG3090">
        <f>R3090/X3090</f>
        <v>6.2455499717857131E-3</v>
      </c>
      <c r="AH3090">
        <f>U3090/W3090</f>
        <v>6.5881553617936808E-2</v>
      </c>
      <c r="AI3090">
        <f>V3090/X3090</f>
        <v>6.1752358330305096E-2</v>
      </c>
      <c r="AJ3090">
        <f>Y3090/AA3090</f>
        <v>0.41879648899363842</v>
      </c>
      <c r="AK3090">
        <f>Z3090/AB3090</f>
        <v>0.4586053880551974</v>
      </c>
      <c r="AL3090" t="e">
        <f>O3090/K3090</f>
        <v>#VALUE!</v>
      </c>
      <c r="AM3090" t="e">
        <f>P3090/L3090</f>
        <v>#VALUE!</v>
      </c>
      <c r="AN3090">
        <f>K3090/W3090</f>
        <v>3.6589853923677952E-2</v>
      </c>
      <c r="AO3090">
        <f>L3090/X3090</f>
        <v>3.707150475211312E-2</v>
      </c>
      <c r="AP3090">
        <f>IF(OR(Q3090&lt;0, Q3090="NA"), 0, 1)</f>
        <v>1</v>
      </c>
      <c r="AQ3090">
        <f>IF(OR(S3090&lt;0, S3090="NA"), 0, 1)</f>
        <v>0</v>
      </c>
      <c r="AR3090">
        <f>IFERROR(IF((AF3090-AG3090)&gt;0,1,0),0)</f>
        <v>1</v>
      </c>
      <c r="AS3090">
        <f>IFERROR(IF((S3090-Q3090)&gt;0,1,0),0)</f>
        <v>0</v>
      </c>
      <c r="AT3090">
        <f>IFERROR(IF((AH3090-AI3090)&lt;0,1,0),0)</f>
        <v>0</v>
      </c>
      <c r="AU3090">
        <f>IFERROR(IF((AJ3090-AK3090)&gt;0,1,0),0)</f>
        <v>0</v>
      </c>
      <c r="AV3090">
        <f>IFERROR(IF((AL3090-AM3090)&gt;0,1,0),0)</f>
        <v>0</v>
      </c>
      <c r="AW3090">
        <f>IFERROR(IF((AN3090-AO3090)&gt;0,1,0),0)</f>
        <v>0</v>
      </c>
      <c r="AX3090">
        <f>IFERROR(IF((AC3090-AD3090)&lt;0,1,0),0)</f>
        <v>1</v>
      </c>
      <c r="AY3090">
        <f>SUM(AP3090:AX3090)</f>
        <v>3</v>
      </c>
    </row>
    <row r="3091" spans="1:51" x14ac:dyDescent="0.45">
      <c r="A3091" s="1" t="s">
        <v>3694</v>
      </c>
      <c r="B3091" s="2">
        <v>5269671</v>
      </c>
      <c r="C3091" s="3" t="s">
        <v>5335</v>
      </c>
      <c r="D3091" s="7">
        <v>10.02</v>
      </c>
      <c r="E3091" s="5">
        <v>530.72910953999997</v>
      </c>
      <c r="F3091" s="3" t="s">
        <v>4470</v>
      </c>
      <c r="G3091" s="3" t="s">
        <v>4471</v>
      </c>
      <c r="H3091" s="3" t="s">
        <v>4489</v>
      </c>
      <c r="I3091" s="3" t="s">
        <v>4489</v>
      </c>
      <c r="J3091" s="3" t="s">
        <v>4495</v>
      </c>
      <c r="K3091" s="6">
        <v>16743</v>
      </c>
      <c r="L3091" s="6">
        <v>15157</v>
      </c>
      <c r="M3091" s="6">
        <v>-115030</v>
      </c>
      <c r="N3091" s="6">
        <v>-112162</v>
      </c>
      <c r="O3091" s="6">
        <v>-117305</v>
      </c>
      <c r="P3091" s="6">
        <v>-114534</v>
      </c>
      <c r="Q3091" s="6">
        <v>-105457</v>
      </c>
      <c r="R3091" s="6">
        <v>-103569</v>
      </c>
      <c r="S3091" s="6">
        <v>-84307</v>
      </c>
      <c r="T3091" s="6">
        <v>-79954</v>
      </c>
      <c r="U3091" s="6" t="s">
        <v>4474</v>
      </c>
      <c r="V3091" s="6" t="s">
        <v>4474</v>
      </c>
      <c r="W3091" s="6">
        <v>293319</v>
      </c>
      <c r="X3091" s="6">
        <v>307757</v>
      </c>
      <c r="Y3091" s="6">
        <v>253612</v>
      </c>
      <c r="Z3091" s="6">
        <v>296994</v>
      </c>
      <c r="AA3091" s="6">
        <v>49865</v>
      </c>
      <c r="AB3091" s="6">
        <v>44496</v>
      </c>
      <c r="AC3091" s="6">
        <v>52941191</v>
      </c>
      <c r="AD3091" s="6">
        <v>52305641</v>
      </c>
      <c r="AF3091">
        <f>Q3091/W3091</f>
        <v>-0.35953006794650194</v>
      </c>
      <c r="AG3091">
        <f>R3091/X3091</f>
        <v>-0.33652849488395065</v>
      </c>
      <c r="AH3091" t="e">
        <f>U3091/W3091</f>
        <v>#VALUE!</v>
      </c>
      <c r="AI3091" t="e">
        <f>V3091/X3091</f>
        <v>#VALUE!</v>
      </c>
      <c r="AJ3091">
        <f>Y3091/AA3091</f>
        <v>5.0859721247367897</v>
      </c>
      <c r="AK3091">
        <f>Z3091/AB3091</f>
        <v>6.6746224379719523</v>
      </c>
      <c r="AL3091">
        <f>O3091/K3091</f>
        <v>-7.0062115510959808</v>
      </c>
      <c r="AM3091">
        <f>P3091/L3091</f>
        <v>-7.556508543907106</v>
      </c>
      <c r="AN3091">
        <f>K3091/W3091</f>
        <v>5.7081198285825328E-2</v>
      </c>
      <c r="AO3091">
        <f>L3091/X3091</f>
        <v>4.9249895209532199E-2</v>
      </c>
      <c r="AP3091">
        <f>IF(OR(Q3091&lt;0, Q3091="NA"), 0, 1)</f>
        <v>0</v>
      </c>
      <c r="AQ3091">
        <f>IF(OR(S3091&lt;0, S3091="NA"), 0, 1)</f>
        <v>0</v>
      </c>
      <c r="AR3091">
        <f>IFERROR(IF((AF3091-AG3091)&gt;0,1,0),0)</f>
        <v>0</v>
      </c>
      <c r="AS3091">
        <f>IFERROR(IF((S3091-Q3091)&gt;0,1,0),0)</f>
        <v>1</v>
      </c>
      <c r="AT3091">
        <f>IFERROR(IF((AH3091-AI3091)&lt;0,1,0),0)</f>
        <v>0</v>
      </c>
      <c r="AU3091">
        <f>IFERROR(IF((AJ3091-AK3091)&gt;0,1,0),0)</f>
        <v>0</v>
      </c>
      <c r="AV3091">
        <f>IFERROR(IF((AL3091-AM3091)&gt;0,1,0),0)</f>
        <v>1</v>
      </c>
      <c r="AW3091">
        <f>IFERROR(IF((AN3091-AO3091)&gt;0,1,0),0)</f>
        <v>1</v>
      </c>
      <c r="AX3091">
        <f>IFERROR(IF((AC3091-AD3091)&lt;0,1,0),0)</f>
        <v>0</v>
      </c>
      <c r="AY3091">
        <f>SUM(AP3091:AX3091)</f>
        <v>3</v>
      </c>
    </row>
    <row r="3092" spans="1:51" x14ac:dyDescent="0.45">
      <c r="A3092" s="1" t="s">
        <v>3696</v>
      </c>
      <c r="B3092" s="2">
        <v>4132775</v>
      </c>
      <c r="C3092" s="3" t="s">
        <v>5337</v>
      </c>
      <c r="D3092" s="7">
        <v>5.48</v>
      </c>
      <c r="E3092" s="5">
        <v>151.73062908</v>
      </c>
      <c r="F3092" s="3" t="s">
        <v>4475</v>
      </c>
      <c r="G3092" s="3" t="s">
        <v>4564</v>
      </c>
      <c r="H3092" s="3" t="s">
        <v>4565</v>
      </c>
      <c r="I3092" s="3" t="s">
        <v>4566</v>
      </c>
      <c r="J3092" s="3" t="s">
        <v>5266</v>
      </c>
      <c r="K3092" s="6">
        <v>919562</v>
      </c>
      <c r="L3092" s="6">
        <v>943895</v>
      </c>
      <c r="M3092" s="6">
        <v>46735</v>
      </c>
      <c r="N3092" s="6">
        <v>53579</v>
      </c>
      <c r="O3092" s="6">
        <v>12414</v>
      </c>
      <c r="P3092" s="6">
        <v>19559</v>
      </c>
      <c r="Q3092" s="6">
        <v>-7386</v>
      </c>
      <c r="R3092" s="6">
        <v>1855</v>
      </c>
      <c r="S3092" s="6">
        <v>39131</v>
      </c>
      <c r="T3092" s="6">
        <v>27396</v>
      </c>
      <c r="U3092" s="6">
        <v>196322</v>
      </c>
      <c r="V3092" s="6">
        <v>187417</v>
      </c>
      <c r="W3092" s="6">
        <v>662523</v>
      </c>
      <c r="X3092" s="6">
        <v>666651</v>
      </c>
      <c r="Y3092" s="6">
        <v>414413</v>
      </c>
      <c r="Z3092" s="6">
        <v>421958</v>
      </c>
      <c r="AA3092" s="6">
        <v>169891</v>
      </c>
      <c r="AB3092" s="6">
        <v>186247</v>
      </c>
      <c r="AC3092" s="6">
        <v>27689000</v>
      </c>
      <c r="AD3092" s="6">
        <v>27679000</v>
      </c>
      <c r="AF3092">
        <f>Q3092/W3092</f>
        <v>-1.1148292210232702E-2</v>
      </c>
      <c r="AG3092">
        <f>R3092/X3092</f>
        <v>2.7825653902866718E-3</v>
      </c>
      <c r="AH3092">
        <f>U3092/W3092</f>
        <v>0.29632480683689472</v>
      </c>
      <c r="AI3092">
        <f>V3092/X3092</f>
        <v>0.28113210660450522</v>
      </c>
      <c r="AJ3092">
        <f>Y3092/AA3092</f>
        <v>2.4392875431894567</v>
      </c>
      <c r="AK3092">
        <f>Z3092/AB3092</f>
        <v>2.2655828013337129</v>
      </c>
      <c r="AL3092">
        <f>O3092/K3092</f>
        <v>1.3499905389739898E-2</v>
      </c>
      <c r="AM3092">
        <f>P3092/L3092</f>
        <v>2.0721584498275762E-2</v>
      </c>
      <c r="AN3092">
        <f>K3092/W3092</f>
        <v>1.3879699270817767</v>
      </c>
      <c r="AO3092">
        <f>L3092/X3092</f>
        <v>1.4158757730806675</v>
      </c>
      <c r="AP3092">
        <f>IF(OR(Q3092&lt;0, Q3092="NA"), 0, 1)</f>
        <v>0</v>
      </c>
      <c r="AQ3092">
        <f>IF(OR(S3092&lt;0, S3092="NA"), 0, 1)</f>
        <v>1</v>
      </c>
      <c r="AR3092">
        <f>IFERROR(IF((AF3092-AG3092)&gt;0,1,0),0)</f>
        <v>0</v>
      </c>
      <c r="AS3092">
        <f>IFERROR(IF((S3092-Q3092)&gt;0,1,0),0)</f>
        <v>1</v>
      </c>
      <c r="AT3092">
        <f>IFERROR(IF((AH3092-AI3092)&lt;0,1,0),0)</f>
        <v>0</v>
      </c>
      <c r="AU3092">
        <f>IFERROR(IF((AJ3092-AK3092)&gt;0,1,0),0)</f>
        <v>1</v>
      </c>
      <c r="AV3092">
        <f>IFERROR(IF((AL3092-AM3092)&gt;0,1,0),0)</f>
        <v>0</v>
      </c>
      <c r="AW3092">
        <f>IFERROR(IF((AN3092-AO3092)&gt;0,1,0),0)</f>
        <v>0</v>
      </c>
      <c r="AX3092">
        <f>IFERROR(IF((AC3092-AD3092)&lt;0,1,0),0)</f>
        <v>0</v>
      </c>
      <c r="AY3092">
        <f>SUM(AP3092:AX3092)</f>
        <v>3</v>
      </c>
    </row>
    <row r="3093" spans="1:51" x14ac:dyDescent="0.45">
      <c r="A3093" s="1" t="s">
        <v>3698</v>
      </c>
      <c r="B3093" s="2">
        <v>4963560</v>
      </c>
      <c r="C3093" s="3" t="s">
        <v>5335</v>
      </c>
      <c r="D3093" s="7">
        <v>9.32</v>
      </c>
      <c r="E3093" s="5">
        <v>665.30820000000006</v>
      </c>
      <c r="F3093" s="3" t="s">
        <v>4485</v>
      </c>
      <c r="G3093" s="3" t="s">
        <v>4486</v>
      </c>
      <c r="H3093" s="3" t="s">
        <v>4598</v>
      </c>
      <c r="I3093" s="3" t="s">
        <v>4615</v>
      </c>
      <c r="J3093" s="3" t="s">
        <v>4958</v>
      </c>
      <c r="K3093" s="6">
        <v>578436</v>
      </c>
      <c r="L3093" s="6">
        <v>600561</v>
      </c>
      <c r="M3093" s="6">
        <v>-7142</v>
      </c>
      <c r="N3093" s="6">
        <v>-23706</v>
      </c>
      <c r="O3093" s="6">
        <v>-53985</v>
      </c>
      <c r="P3093" s="6">
        <v>-72117</v>
      </c>
      <c r="Q3093" s="6">
        <v>-93296</v>
      </c>
      <c r="R3093" s="6">
        <v>-113961</v>
      </c>
      <c r="S3093" s="6">
        <v>-7296</v>
      </c>
      <c r="T3093" s="6">
        <v>-15577</v>
      </c>
      <c r="U3093" s="6" t="s">
        <v>4474</v>
      </c>
      <c r="V3093" s="6" t="s">
        <v>4474</v>
      </c>
      <c r="W3093" s="6">
        <v>1082677</v>
      </c>
      <c r="X3093" s="6">
        <v>1081907</v>
      </c>
      <c r="Y3093" s="6">
        <v>519344</v>
      </c>
      <c r="Z3093" s="6">
        <v>523991</v>
      </c>
      <c r="AA3093" s="6">
        <v>169415</v>
      </c>
      <c r="AB3093" s="6">
        <v>164668</v>
      </c>
      <c r="AC3093" s="6">
        <v>71385000</v>
      </c>
      <c r="AD3093" s="6">
        <v>71132000</v>
      </c>
      <c r="AF3093">
        <f>Q3093/W3093</f>
        <v>-8.6171591342570311E-2</v>
      </c>
      <c r="AG3093">
        <f>R3093/X3093</f>
        <v>-0.10533345287533956</v>
      </c>
      <c r="AH3093" t="e">
        <f>U3093/W3093</f>
        <v>#VALUE!</v>
      </c>
      <c r="AI3093" t="e">
        <f>V3093/X3093</f>
        <v>#VALUE!</v>
      </c>
      <c r="AJ3093">
        <f>Y3093/AA3093</f>
        <v>3.0655136794262607</v>
      </c>
      <c r="AK3093">
        <f>Z3093/AB3093</f>
        <v>3.1821058129083974</v>
      </c>
      <c r="AL3093">
        <f>O3093/K3093</f>
        <v>-9.3329253365973072E-2</v>
      </c>
      <c r="AM3093">
        <f>P3093/L3093</f>
        <v>-0.12008272265431821</v>
      </c>
      <c r="AN3093">
        <f>K3093/W3093</f>
        <v>0.53426460523313968</v>
      </c>
      <c r="AO3093">
        <f>L3093/X3093</f>
        <v>0.5550948464147103</v>
      </c>
      <c r="AP3093">
        <f>IF(OR(Q3093&lt;0, Q3093="NA"), 0, 1)</f>
        <v>0</v>
      </c>
      <c r="AQ3093">
        <f>IF(OR(S3093&lt;0, S3093="NA"), 0, 1)</f>
        <v>0</v>
      </c>
      <c r="AR3093">
        <f>IFERROR(IF((AF3093-AG3093)&gt;0,1,0),0)</f>
        <v>1</v>
      </c>
      <c r="AS3093">
        <f>IFERROR(IF((S3093-Q3093)&gt;0,1,0),0)</f>
        <v>1</v>
      </c>
      <c r="AT3093">
        <f>IFERROR(IF((AH3093-AI3093)&lt;0,1,0),0)</f>
        <v>0</v>
      </c>
      <c r="AU3093">
        <f>IFERROR(IF((AJ3093-AK3093)&gt;0,1,0),0)</f>
        <v>0</v>
      </c>
      <c r="AV3093">
        <f>IFERROR(IF((AL3093-AM3093)&gt;0,1,0),0)</f>
        <v>1</v>
      </c>
      <c r="AW3093">
        <f>IFERROR(IF((AN3093-AO3093)&gt;0,1,0),0)</f>
        <v>0</v>
      </c>
      <c r="AX3093">
        <f>IFERROR(IF((AC3093-AD3093)&lt;0,1,0),0)</f>
        <v>0</v>
      </c>
      <c r="AY3093">
        <f>SUM(AP3093:AX3093)</f>
        <v>3</v>
      </c>
    </row>
    <row r="3094" spans="1:51" x14ac:dyDescent="0.45">
      <c r="A3094" s="1" t="s">
        <v>3703</v>
      </c>
      <c r="B3094" s="2">
        <v>4686026</v>
      </c>
      <c r="C3094" s="3" t="s">
        <v>5335</v>
      </c>
      <c r="D3094" s="5">
        <v>19.170000000000002</v>
      </c>
      <c r="E3094" s="5">
        <v>155.01247316999999</v>
      </c>
      <c r="F3094" s="3" t="s">
        <v>4525</v>
      </c>
      <c r="G3094" s="3" t="s">
        <v>4698</v>
      </c>
      <c r="H3094" s="3" t="s">
        <v>4698</v>
      </c>
      <c r="I3094" s="3" t="s">
        <v>4719</v>
      </c>
      <c r="J3094" s="3" t="s">
        <v>5043</v>
      </c>
      <c r="K3094" s="6">
        <v>49165</v>
      </c>
      <c r="L3094" s="6">
        <v>44248</v>
      </c>
      <c r="M3094" s="6">
        <v>3083</v>
      </c>
      <c r="N3094" s="6">
        <v>1180</v>
      </c>
      <c r="O3094" s="6">
        <v>-2477</v>
      </c>
      <c r="P3094" s="6">
        <v>-3982</v>
      </c>
      <c r="Q3094" s="6">
        <v>-2189</v>
      </c>
      <c r="R3094" s="6">
        <v>-3992</v>
      </c>
      <c r="S3094" s="6">
        <v>-14356</v>
      </c>
      <c r="T3094" s="6">
        <v>-26216</v>
      </c>
      <c r="U3094" s="6">
        <v>121344</v>
      </c>
      <c r="V3094" s="6">
        <v>118258</v>
      </c>
      <c r="W3094" s="6">
        <v>523180</v>
      </c>
      <c r="X3094" s="6">
        <v>514016</v>
      </c>
      <c r="Y3094" s="6" t="s">
        <v>4474</v>
      </c>
      <c r="Z3094" s="6" t="s">
        <v>4474</v>
      </c>
      <c r="AA3094" s="6" t="s">
        <v>4474</v>
      </c>
      <c r="AB3094" s="6" t="s">
        <v>4474</v>
      </c>
      <c r="AC3094" s="6">
        <v>8086000</v>
      </c>
      <c r="AD3094" s="6">
        <v>8077000</v>
      </c>
      <c r="AF3094">
        <f>Q3094/W3094</f>
        <v>-4.1840284414541842E-3</v>
      </c>
      <c r="AG3094">
        <f>R3094/X3094</f>
        <v>-7.7662952126003864E-3</v>
      </c>
      <c r="AH3094">
        <f>U3094/W3094</f>
        <v>0.23193547153943195</v>
      </c>
      <c r="AI3094">
        <f>V3094/X3094</f>
        <v>0.23006676834962336</v>
      </c>
      <c r="AJ3094" t="e">
        <f>Y3094/AA3094</f>
        <v>#VALUE!</v>
      </c>
      <c r="AK3094" t="e">
        <f>Z3094/AB3094</f>
        <v>#VALUE!</v>
      </c>
      <c r="AL3094">
        <f>O3094/K3094</f>
        <v>-5.0381368859961355E-2</v>
      </c>
      <c r="AM3094">
        <f>P3094/L3094</f>
        <v>-8.9992768034713427E-2</v>
      </c>
      <c r="AN3094">
        <f>K3094/W3094</f>
        <v>9.3973393478343978E-2</v>
      </c>
      <c r="AO3094">
        <f>L3094/X3094</f>
        <v>8.6082923488762994E-2</v>
      </c>
      <c r="AP3094">
        <f>IF(OR(Q3094&lt;0, Q3094="NA"), 0, 1)</f>
        <v>0</v>
      </c>
      <c r="AQ3094">
        <f>IF(OR(S3094&lt;0, S3094="NA"), 0, 1)</f>
        <v>0</v>
      </c>
      <c r="AR3094">
        <f>IFERROR(IF((AF3094-AG3094)&gt;0,1,0),0)</f>
        <v>1</v>
      </c>
      <c r="AS3094">
        <f>IFERROR(IF((S3094-Q3094)&gt;0,1,0),0)</f>
        <v>0</v>
      </c>
      <c r="AT3094">
        <f>IFERROR(IF((AH3094-AI3094)&lt;0,1,0),0)</f>
        <v>0</v>
      </c>
      <c r="AU3094">
        <f>IFERROR(IF((AJ3094-AK3094)&gt;0,1,0),0)</f>
        <v>0</v>
      </c>
      <c r="AV3094">
        <f>IFERROR(IF((AL3094-AM3094)&gt;0,1,0),0)</f>
        <v>1</v>
      </c>
      <c r="AW3094">
        <f>IFERROR(IF((AN3094-AO3094)&gt;0,1,0),0)</f>
        <v>1</v>
      </c>
      <c r="AX3094">
        <f>IFERROR(IF((AC3094-AD3094)&lt;0,1,0),0)</f>
        <v>0</v>
      </c>
      <c r="AY3094">
        <f>SUM(AP3094:AX3094)</f>
        <v>3</v>
      </c>
    </row>
    <row r="3095" spans="1:51" x14ac:dyDescent="0.45">
      <c r="A3095" s="1" t="s">
        <v>3705</v>
      </c>
      <c r="B3095" s="2">
        <v>28699413</v>
      </c>
      <c r="C3095" s="3" t="s">
        <v>5338</v>
      </c>
      <c r="D3095" s="7">
        <v>4.03</v>
      </c>
      <c r="E3095" s="5">
        <v>59.794032870000002</v>
      </c>
      <c r="F3095" s="3" t="s">
        <v>4500</v>
      </c>
      <c r="G3095" s="3" t="s">
        <v>4501</v>
      </c>
      <c r="H3095" s="3" t="s">
        <v>4502</v>
      </c>
      <c r="I3095" s="3" t="s">
        <v>4538</v>
      </c>
      <c r="J3095" s="3" t="s">
        <v>4620</v>
      </c>
      <c r="K3095" s="6">
        <v>76388.781000000003</v>
      </c>
      <c r="L3095" s="6">
        <v>86092.668000000005</v>
      </c>
      <c r="M3095" s="6">
        <v>-9128.6849999999995</v>
      </c>
      <c r="N3095" s="6">
        <v>-5772.95</v>
      </c>
      <c r="O3095" s="6">
        <v>-46002.093999999997</v>
      </c>
      <c r="P3095" s="6">
        <v>-43689.231</v>
      </c>
      <c r="Q3095" s="6">
        <v>-59256.188999999998</v>
      </c>
      <c r="R3095" s="6">
        <v>-58897.51</v>
      </c>
      <c r="S3095" s="6">
        <v>4690.1620000000003</v>
      </c>
      <c r="T3095" s="6">
        <v>534.88300000000004</v>
      </c>
      <c r="U3095" s="6">
        <v>33879.516000000003</v>
      </c>
      <c r="V3095" s="6">
        <v>38470.192000000003</v>
      </c>
      <c r="W3095" s="6">
        <v>141365.033</v>
      </c>
      <c r="X3095" s="6">
        <v>152900.20199999999</v>
      </c>
      <c r="Y3095" s="6">
        <v>12819.253000000001</v>
      </c>
      <c r="Z3095" s="6">
        <v>15113.142</v>
      </c>
      <c r="AA3095" s="6">
        <v>47679</v>
      </c>
      <c r="AB3095" s="6">
        <v>44182</v>
      </c>
      <c r="AC3095" s="6">
        <v>14737601</v>
      </c>
      <c r="AD3095" s="6">
        <v>12980864</v>
      </c>
      <c r="AF3095">
        <f>Q3095/W3095</f>
        <v>-0.41917147219850331</v>
      </c>
      <c r="AG3095">
        <f>R3095/X3095</f>
        <v>-0.38520230339525652</v>
      </c>
      <c r="AH3095">
        <f>U3095/W3095</f>
        <v>0.23965980328388567</v>
      </c>
      <c r="AI3095">
        <f>V3095/X3095</f>
        <v>0.25160327780338709</v>
      </c>
      <c r="AJ3095">
        <f>Y3095/AA3095</f>
        <v>0.26886581094402151</v>
      </c>
      <c r="AK3095">
        <f>Z3095/AB3095</f>
        <v>0.34206559232266531</v>
      </c>
      <c r="AL3095">
        <f>O3095/K3095</f>
        <v>-0.60221008108507446</v>
      </c>
      <c r="AM3095">
        <f>P3095/L3095</f>
        <v>-0.50746750001986229</v>
      </c>
      <c r="AN3095">
        <f>K3095/W3095</f>
        <v>0.54036545939900149</v>
      </c>
      <c r="AO3095">
        <f>L3095/X3095</f>
        <v>0.56306444905808573</v>
      </c>
      <c r="AP3095">
        <f>IF(OR(Q3095&lt;0, Q3095="NA"), 0, 1)</f>
        <v>0</v>
      </c>
      <c r="AQ3095">
        <f>IF(OR(S3095&lt;0, S3095="NA"), 0, 1)</f>
        <v>1</v>
      </c>
      <c r="AR3095">
        <f>IFERROR(IF((AF3095-AG3095)&gt;0,1,0),0)</f>
        <v>0</v>
      </c>
      <c r="AS3095">
        <f>IFERROR(IF((S3095-Q3095)&gt;0,1,0),0)</f>
        <v>1</v>
      </c>
      <c r="AT3095">
        <f>IFERROR(IF((AH3095-AI3095)&lt;0,1,0),0)</f>
        <v>1</v>
      </c>
      <c r="AU3095">
        <f>IFERROR(IF((AJ3095-AK3095)&gt;0,1,0),0)</f>
        <v>0</v>
      </c>
      <c r="AV3095">
        <f>IFERROR(IF((AL3095-AM3095)&gt;0,1,0),0)</f>
        <v>0</v>
      </c>
      <c r="AW3095">
        <f>IFERROR(IF((AN3095-AO3095)&gt;0,1,0),0)</f>
        <v>0</v>
      </c>
      <c r="AX3095">
        <f>IFERROR(IF((AC3095-AD3095)&lt;0,1,0),0)</f>
        <v>0</v>
      </c>
      <c r="AY3095">
        <f>SUM(AP3095:AX3095)</f>
        <v>3</v>
      </c>
    </row>
    <row r="3096" spans="1:51" x14ac:dyDescent="0.45">
      <c r="A3096" s="1" t="s">
        <v>3710</v>
      </c>
      <c r="B3096" s="2">
        <v>4084137</v>
      </c>
      <c r="C3096" s="3" t="s">
        <v>5337</v>
      </c>
      <c r="D3096" s="5">
        <v>19.100000000000001</v>
      </c>
      <c r="E3096" s="5">
        <v>1231.7608336000001</v>
      </c>
      <c r="F3096" s="3" t="s">
        <v>4651</v>
      </c>
      <c r="G3096" s="3" t="s">
        <v>4651</v>
      </c>
      <c r="H3096" s="3" t="s">
        <v>4783</v>
      </c>
      <c r="I3096" s="3" t="s">
        <v>4783</v>
      </c>
      <c r="J3096" s="3" t="s">
        <v>5378</v>
      </c>
      <c r="K3096" s="6">
        <v>1327172</v>
      </c>
      <c r="L3096" s="6">
        <v>1345126</v>
      </c>
      <c r="M3096" s="6">
        <v>238225</v>
      </c>
      <c r="N3096" s="6">
        <v>259235</v>
      </c>
      <c r="O3096" s="6">
        <v>171250</v>
      </c>
      <c r="P3096" s="6">
        <v>192536</v>
      </c>
      <c r="Q3096" s="6">
        <v>74174</v>
      </c>
      <c r="R3096" s="6">
        <v>97905</v>
      </c>
      <c r="S3096" s="6">
        <v>160585</v>
      </c>
      <c r="T3096" s="6">
        <v>181654</v>
      </c>
      <c r="U3096" s="6">
        <v>1210326</v>
      </c>
      <c r="V3096" s="6">
        <v>1202535</v>
      </c>
      <c r="W3096" s="6">
        <v>2272761</v>
      </c>
      <c r="X3096" s="6">
        <v>2283554</v>
      </c>
      <c r="Y3096" s="6">
        <v>157544</v>
      </c>
      <c r="Z3096" s="6">
        <v>164719</v>
      </c>
      <c r="AA3096" s="6">
        <v>306122</v>
      </c>
      <c r="AB3096" s="6">
        <v>252362</v>
      </c>
      <c r="AC3096" s="6">
        <v>64071854</v>
      </c>
      <c r="AD3096" s="6">
        <v>64048139</v>
      </c>
      <c r="AF3096">
        <f>Q3096/W3096</f>
        <v>3.2636075680636902E-2</v>
      </c>
      <c r="AG3096">
        <f>R3096/X3096</f>
        <v>4.2873958750263841E-2</v>
      </c>
      <c r="AH3096">
        <f>U3096/W3096</f>
        <v>0.53253553717262836</v>
      </c>
      <c r="AI3096">
        <f>V3096/X3096</f>
        <v>0.52660677172512671</v>
      </c>
      <c r="AJ3096">
        <f>Y3096/AA3096</f>
        <v>0.51464448814524932</v>
      </c>
      <c r="AK3096">
        <f>Z3096/AB3096</f>
        <v>0.65270920344584371</v>
      </c>
      <c r="AL3096">
        <f>O3096/K3096</f>
        <v>0.1290337650281953</v>
      </c>
      <c r="AM3096">
        <f>P3096/L3096</f>
        <v>0.14313603335300931</v>
      </c>
      <c r="AN3096">
        <f>K3096/W3096</f>
        <v>0.5839470142263089</v>
      </c>
      <c r="AO3096">
        <f>L3096/X3096</f>
        <v>0.58904935026717131</v>
      </c>
      <c r="AP3096">
        <f>IF(OR(Q3096&lt;0, Q3096="NA"), 0, 1)</f>
        <v>1</v>
      </c>
      <c r="AQ3096">
        <f>IF(OR(S3096&lt;0, S3096="NA"), 0, 1)</f>
        <v>1</v>
      </c>
      <c r="AR3096">
        <f>IFERROR(IF((AF3096-AG3096)&gt;0,1,0),0)</f>
        <v>0</v>
      </c>
      <c r="AS3096">
        <f>IFERROR(IF((S3096-Q3096)&gt;0,1,0),0)</f>
        <v>1</v>
      </c>
      <c r="AT3096">
        <f>IFERROR(IF((AH3096-AI3096)&lt;0,1,0),0)</f>
        <v>0</v>
      </c>
      <c r="AU3096">
        <f>IFERROR(IF((AJ3096-AK3096)&gt;0,1,0),0)</f>
        <v>0</v>
      </c>
      <c r="AV3096">
        <f>IFERROR(IF((AL3096-AM3096)&gt;0,1,0),0)</f>
        <v>0</v>
      </c>
      <c r="AW3096">
        <f>IFERROR(IF((AN3096-AO3096)&gt;0,1,0),0)</f>
        <v>0</v>
      </c>
      <c r="AX3096">
        <f>IFERROR(IF((AC3096-AD3096)&lt;0,1,0),0)</f>
        <v>0</v>
      </c>
      <c r="AY3096">
        <f>SUM(AP3096:AX3096)</f>
        <v>3</v>
      </c>
    </row>
    <row r="3097" spans="1:51" x14ac:dyDescent="0.45">
      <c r="A3097" s="1" t="s">
        <v>3715</v>
      </c>
      <c r="B3097" s="2">
        <v>4811494</v>
      </c>
      <c r="C3097" s="3" t="s">
        <v>5338</v>
      </c>
      <c r="D3097" s="5">
        <v>23.52</v>
      </c>
      <c r="E3097" s="5">
        <v>17344.780393919998</v>
      </c>
      <c r="F3097" s="3" t="s">
        <v>4470</v>
      </c>
      <c r="G3097" s="3" t="s">
        <v>4471</v>
      </c>
      <c r="H3097" s="3" t="s">
        <v>4489</v>
      </c>
      <c r="I3097" s="3" t="s">
        <v>4489</v>
      </c>
      <c r="J3097" s="3" t="s">
        <v>4495</v>
      </c>
      <c r="K3097" s="6" t="s">
        <v>4474</v>
      </c>
      <c r="L3097" s="6" t="s">
        <v>4474</v>
      </c>
      <c r="M3097" s="6">
        <v>-181490</v>
      </c>
      <c r="N3097" s="6">
        <v>-143592</v>
      </c>
      <c r="O3097" s="6">
        <v>-181587</v>
      </c>
      <c r="P3097" s="6">
        <v>-143701</v>
      </c>
      <c r="Q3097" s="6">
        <v>-196679</v>
      </c>
      <c r="R3097" s="6">
        <v>-161693</v>
      </c>
      <c r="S3097" s="6">
        <v>-112892</v>
      </c>
      <c r="T3097" s="6">
        <v>-97492</v>
      </c>
      <c r="U3097" s="6" t="s">
        <v>4474</v>
      </c>
      <c r="V3097" s="6" t="s">
        <v>4474</v>
      </c>
      <c r="W3097" s="6">
        <v>502852</v>
      </c>
      <c r="X3097" s="6">
        <v>341856</v>
      </c>
      <c r="Y3097" s="6">
        <v>490290</v>
      </c>
      <c r="Z3097" s="6">
        <v>328794</v>
      </c>
      <c r="AA3097" s="6">
        <v>59009</v>
      </c>
      <c r="AB3097" s="6">
        <v>140168</v>
      </c>
      <c r="AC3097" s="6">
        <v>737094965</v>
      </c>
      <c r="AD3097" s="6">
        <v>724320201</v>
      </c>
      <c r="AF3097">
        <f>Q3097/W3097</f>
        <v>-0.39112701152625423</v>
      </c>
      <c r="AG3097">
        <f>R3097/X3097</f>
        <v>-0.47298570158195263</v>
      </c>
      <c r="AH3097" t="e">
        <f>U3097/W3097</f>
        <v>#VALUE!</v>
      </c>
      <c r="AI3097" t="e">
        <f>V3097/X3097</f>
        <v>#VALUE!</v>
      </c>
      <c r="AJ3097">
        <f>Y3097/AA3097</f>
        <v>8.3087325662187119</v>
      </c>
      <c r="AK3097">
        <f>Z3097/AB3097</f>
        <v>2.3457137149706067</v>
      </c>
      <c r="AL3097" t="e">
        <f>O3097/K3097</f>
        <v>#VALUE!</v>
      </c>
      <c r="AM3097" t="e">
        <f>P3097/L3097</f>
        <v>#VALUE!</v>
      </c>
      <c r="AN3097" t="e">
        <f>K3097/W3097</f>
        <v>#VALUE!</v>
      </c>
      <c r="AO3097" t="e">
        <f>L3097/X3097</f>
        <v>#VALUE!</v>
      </c>
      <c r="AP3097">
        <f>IF(OR(Q3097&lt;0, Q3097="NA"), 0, 1)</f>
        <v>0</v>
      </c>
      <c r="AQ3097">
        <f>IF(OR(S3097&lt;0, S3097="NA"), 0, 1)</f>
        <v>0</v>
      </c>
      <c r="AR3097">
        <f>IFERROR(IF((AF3097-AG3097)&gt;0,1,0),0)</f>
        <v>1</v>
      </c>
      <c r="AS3097">
        <f>IFERROR(IF((S3097-Q3097)&gt;0,1,0),0)</f>
        <v>1</v>
      </c>
      <c r="AT3097">
        <f>IFERROR(IF((AH3097-AI3097)&lt;0,1,0),0)</f>
        <v>0</v>
      </c>
      <c r="AU3097">
        <f>IFERROR(IF((AJ3097-AK3097)&gt;0,1,0),0)</f>
        <v>1</v>
      </c>
      <c r="AV3097">
        <f>IFERROR(IF((AL3097-AM3097)&gt;0,1,0),0)</f>
        <v>0</v>
      </c>
      <c r="AW3097">
        <f>IFERROR(IF((AN3097-AO3097)&gt;0,1,0),0)</f>
        <v>0</v>
      </c>
      <c r="AX3097">
        <f>IFERROR(IF((AC3097-AD3097)&lt;0,1,0),0)</f>
        <v>0</v>
      </c>
      <c r="AY3097">
        <f>SUM(AP3097:AX3097)</f>
        <v>3</v>
      </c>
    </row>
    <row r="3098" spans="1:51" x14ac:dyDescent="0.45">
      <c r="A3098" s="1" t="s">
        <v>3720</v>
      </c>
      <c r="B3098" s="2">
        <v>10007165</v>
      </c>
      <c r="C3098" s="3" t="s">
        <v>5337</v>
      </c>
      <c r="D3098" s="7">
        <v>6.86</v>
      </c>
      <c r="E3098" s="5">
        <v>93.924952239999996</v>
      </c>
      <c r="F3098" s="3" t="s">
        <v>4475</v>
      </c>
      <c r="G3098" s="3" t="s">
        <v>4529</v>
      </c>
      <c r="H3098" s="3" t="s">
        <v>4569</v>
      </c>
      <c r="I3098" s="3" t="s">
        <v>4572</v>
      </c>
      <c r="J3098" s="3" t="s">
        <v>4573</v>
      </c>
      <c r="K3098" s="6">
        <v>284470.10855254222</v>
      </c>
      <c r="L3098" s="6">
        <v>288290.42359792808</v>
      </c>
      <c r="M3098" s="6">
        <v>53478.743398430503</v>
      </c>
      <c r="N3098" s="6">
        <v>61668.940065651521</v>
      </c>
      <c r="O3098" s="6">
        <v>50892.829509664363</v>
      </c>
      <c r="P3098" s="6">
        <v>58535.134763736991</v>
      </c>
      <c r="Q3098" s="6">
        <v>61030.539610830623</v>
      </c>
      <c r="R3098" s="6">
        <v>66723.603226287072</v>
      </c>
      <c r="S3098" s="6" t="s">
        <v>4474</v>
      </c>
      <c r="T3098" s="6" t="s">
        <v>4474</v>
      </c>
      <c r="U3098" s="6">
        <v>10788.224392330174</v>
      </c>
      <c r="V3098" s="6">
        <v>11743.384386739875</v>
      </c>
      <c r="W3098" s="6">
        <v>307073.63318839547</v>
      </c>
      <c r="X3098" s="6">
        <v>301198.0349254841</v>
      </c>
      <c r="Y3098" s="6">
        <v>129033.00306507948</v>
      </c>
      <c r="Z3098" s="6">
        <v>155402.44120601634</v>
      </c>
      <c r="AA3098" s="6">
        <v>117992.72934635398</v>
      </c>
      <c r="AB3098" s="6">
        <v>123501.63068158363</v>
      </c>
      <c r="AC3098" s="6">
        <v>13657557</v>
      </c>
      <c r="AD3098" s="6">
        <v>13691684</v>
      </c>
      <c r="AF3098">
        <f>Q3098/W3098</f>
        <v>0.19874887653863541</v>
      </c>
      <c r="AG3098">
        <f>R3098/X3098</f>
        <v>0.22152735240385743</v>
      </c>
      <c r="AH3098">
        <f>U3098/W3098</f>
        <v>3.5132369654516687E-2</v>
      </c>
      <c r="AI3098">
        <f>V3098/X3098</f>
        <v>3.8988914352131046E-2</v>
      </c>
      <c r="AJ3098">
        <f>Y3098/AA3098</f>
        <v>1.0935674069062176</v>
      </c>
      <c r="AK3098">
        <f>Z3098/AB3098</f>
        <v>1.2583027474890638</v>
      </c>
      <c r="AL3098">
        <f>O3098/K3098</f>
        <v>0.1789039620669472</v>
      </c>
      <c r="AM3098">
        <f>P3098/L3098</f>
        <v>0.20304224480718297</v>
      </c>
      <c r="AN3098">
        <f>K3098/W3098</f>
        <v>0.92639053896892032</v>
      </c>
      <c r="AO3098">
        <f>L3098/X3098</f>
        <v>0.95714576514169714</v>
      </c>
      <c r="AP3098">
        <f>IF(OR(Q3098&lt;0, Q3098="NA"), 0, 1)</f>
        <v>1</v>
      </c>
      <c r="AQ3098">
        <f>IF(OR(S3098&lt;0, S3098="NA"), 0, 1)</f>
        <v>0</v>
      </c>
      <c r="AR3098">
        <f>IFERROR(IF((AF3098-AG3098)&gt;0,1,0),0)</f>
        <v>0</v>
      </c>
      <c r="AS3098">
        <f>IFERROR(IF((S3098-Q3098)&gt;0,1,0),0)</f>
        <v>0</v>
      </c>
      <c r="AT3098">
        <f>IFERROR(IF((AH3098-AI3098)&lt;0,1,0),0)</f>
        <v>1</v>
      </c>
      <c r="AU3098">
        <f>IFERROR(IF((AJ3098-AK3098)&gt;0,1,0),0)</f>
        <v>0</v>
      </c>
      <c r="AV3098">
        <f>IFERROR(IF((AL3098-AM3098)&gt;0,1,0),0)</f>
        <v>0</v>
      </c>
      <c r="AW3098">
        <f>IFERROR(IF((AN3098-AO3098)&gt;0,1,0),0)</f>
        <v>0</v>
      </c>
      <c r="AX3098">
        <f>IFERROR(IF((AC3098-AD3098)&lt;0,1,0),0)</f>
        <v>1</v>
      </c>
      <c r="AY3098">
        <f>SUM(AP3098:AX3098)</f>
        <v>3</v>
      </c>
    </row>
    <row r="3099" spans="1:51" x14ac:dyDescent="0.45">
      <c r="A3099" s="1" t="s">
        <v>3724</v>
      </c>
      <c r="B3099" s="2">
        <v>118742517</v>
      </c>
      <c r="C3099" s="3" t="s">
        <v>5336</v>
      </c>
      <c r="D3099" s="5">
        <v>10.97</v>
      </c>
      <c r="E3099" s="5">
        <v>75.971583150000001</v>
      </c>
      <c r="F3099" s="3" t="s">
        <v>4480</v>
      </c>
      <c r="G3099" s="3" t="s">
        <v>4491</v>
      </c>
      <c r="H3099" s="3" t="s">
        <v>4542</v>
      </c>
      <c r="I3099" s="3" t="s">
        <v>4543</v>
      </c>
      <c r="J3099" s="3" t="s">
        <v>4675</v>
      </c>
      <c r="K3099" s="6">
        <v>734.226</v>
      </c>
      <c r="L3099" s="6" t="s">
        <v>4474</v>
      </c>
      <c r="M3099" s="6" t="s">
        <v>4474</v>
      </c>
      <c r="N3099" s="6" t="s">
        <v>4474</v>
      </c>
      <c r="O3099" s="6" t="s">
        <v>4474</v>
      </c>
      <c r="P3099" s="6" t="s">
        <v>4474</v>
      </c>
      <c r="Q3099" s="6">
        <v>703.86599999999999</v>
      </c>
      <c r="R3099" s="6" t="s">
        <v>4474</v>
      </c>
      <c r="S3099" s="6">
        <v>733.86599999999999</v>
      </c>
      <c r="T3099" s="6" t="s">
        <v>4474</v>
      </c>
      <c r="U3099" s="6" t="s">
        <v>4474</v>
      </c>
      <c r="V3099" s="6" t="s">
        <v>4474</v>
      </c>
      <c r="W3099" s="6">
        <v>31244.621999999999</v>
      </c>
      <c r="X3099" s="6" t="s">
        <v>4474</v>
      </c>
      <c r="Y3099" s="6">
        <v>31244.621999999999</v>
      </c>
      <c r="Z3099" s="6" t="s">
        <v>4474</v>
      </c>
      <c r="AA3099" s="6">
        <v>10</v>
      </c>
      <c r="AB3099" s="6" t="s">
        <v>4474</v>
      </c>
      <c r="AC3099" s="6">
        <v>20457697</v>
      </c>
      <c r="AD3099" s="6" t="s">
        <v>4474</v>
      </c>
      <c r="AF3099">
        <f>Q3099/W3099</f>
        <v>2.2527588907940699E-2</v>
      </c>
      <c r="AG3099" t="e">
        <f>R3099/X3099</f>
        <v>#VALUE!</v>
      </c>
      <c r="AH3099" t="e">
        <f>U3099/W3099</f>
        <v>#VALUE!</v>
      </c>
      <c r="AI3099" t="e">
        <f>V3099/X3099</f>
        <v>#VALUE!</v>
      </c>
      <c r="AJ3099">
        <f>Y3099/AA3099</f>
        <v>3124.4621999999999</v>
      </c>
      <c r="AK3099" t="e">
        <f>Z3099/AB3099</f>
        <v>#VALUE!</v>
      </c>
      <c r="AL3099" t="e">
        <f>O3099/K3099</f>
        <v>#VALUE!</v>
      </c>
      <c r="AM3099" t="e">
        <f>P3099/L3099</f>
        <v>#VALUE!</v>
      </c>
      <c r="AN3099">
        <f>K3099/W3099</f>
        <v>2.3499276131425113E-2</v>
      </c>
      <c r="AO3099" t="e">
        <f>L3099/X3099</f>
        <v>#VALUE!</v>
      </c>
      <c r="AP3099">
        <f>IF(OR(Q3099&lt;0, Q3099="NA"), 0, 1)</f>
        <v>1</v>
      </c>
      <c r="AQ3099">
        <f>IF(OR(S3099&lt;0, S3099="NA"), 0, 1)</f>
        <v>1</v>
      </c>
      <c r="AR3099">
        <f>IFERROR(IF((AF3099-AG3099)&gt;0,1,0),0)</f>
        <v>0</v>
      </c>
      <c r="AS3099">
        <f>IFERROR(IF((S3099-Q3099)&gt;0,1,0),0)</f>
        <v>1</v>
      </c>
      <c r="AT3099">
        <f>IFERROR(IF((AH3099-AI3099)&lt;0,1,0),0)</f>
        <v>0</v>
      </c>
      <c r="AU3099">
        <f>IFERROR(IF((AJ3099-AK3099)&gt;0,1,0),0)</f>
        <v>0</v>
      </c>
      <c r="AV3099">
        <f>IFERROR(IF((AL3099-AM3099)&gt;0,1,0),0)</f>
        <v>0</v>
      </c>
      <c r="AW3099">
        <f>IFERROR(IF((AN3099-AO3099)&gt;0,1,0),0)</f>
        <v>0</v>
      </c>
      <c r="AX3099">
        <f>IFERROR(IF((AC3099-AD3099)&lt;0,1,0),0)</f>
        <v>0</v>
      </c>
      <c r="AY3099">
        <f>SUM(AP3099:AX3099)</f>
        <v>3</v>
      </c>
    </row>
    <row r="3100" spans="1:51" x14ac:dyDescent="0.45">
      <c r="A3100" s="1" t="s">
        <v>3725</v>
      </c>
      <c r="B3100" s="2">
        <v>4279137</v>
      </c>
      <c r="C3100" s="3" t="s">
        <v>5335</v>
      </c>
      <c r="D3100" s="5">
        <v>8.4600000000000009</v>
      </c>
      <c r="E3100" s="5">
        <v>1897.9111040400001</v>
      </c>
      <c r="F3100" s="3" t="s">
        <v>4485</v>
      </c>
      <c r="G3100" s="3" t="s">
        <v>4486</v>
      </c>
      <c r="H3100" s="3" t="s">
        <v>4545</v>
      </c>
      <c r="I3100" s="3" t="s">
        <v>4546</v>
      </c>
      <c r="J3100" s="3" t="s">
        <v>4587</v>
      </c>
      <c r="K3100" s="6">
        <v>2035817</v>
      </c>
      <c r="L3100" s="6">
        <v>2061825</v>
      </c>
      <c r="M3100" s="6">
        <v>-34922</v>
      </c>
      <c r="N3100" s="6">
        <v>-113393</v>
      </c>
      <c r="O3100" s="6">
        <v>-636479</v>
      </c>
      <c r="P3100" s="6">
        <v>-698178</v>
      </c>
      <c r="Q3100" s="6">
        <v>-1490672</v>
      </c>
      <c r="R3100" s="6">
        <v>-2549422</v>
      </c>
      <c r="S3100" s="6">
        <v>-623801</v>
      </c>
      <c r="T3100" s="6">
        <v>-530885</v>
      </c>
      <c r="U3100" s="6">
        <v>12303033</v>
      </c>
      <c r="V3100" s="6">
        <v>11733176</v>
      </c>
      <c r="W3100" s="6">
        <v>22104323</v>
      </c>
      <c r="X3100" s="6">
        <v>21443359</v>
      </c>
      <c r="Y3100" s="6">
        <v>1602462</v>
      </c>
      <c r="Z3100" s="6">
        <v>1676152</v>
      </c>
      <c r="AA3100" s="6">
        <v>1091508</v>
      </c>
      <c r="AB3100" s="6">
        <v>1007744</v>
      </c>
      <c r="AC3100" s="6">
        <v>224087000</v>
      </c>
      <c r="AD3100" s="6">
        <v>223298000</v>
      </c>
      <c r="AF3100">
        <f>Q3100/W3100</f>
        <v>-6.7438030108409111E-2</v>
      </c>
      <c r="AG3100">
        <f>R3100/X3100</f>
        <v>-0.11889098158548761</v>
      </c>
      <c r="AH3100">
        <f>U3100/W3100</f>
        <v>0.55658945085085842</v>
      </c>
      <c r="AI3100">
        <f>V3100/X3100</f>
        <v>0.54717061818533186</v>
      </c>
      <c r="AJ3100">
        <f>Y3100/AA3100</f>
        <v>1.4681175034905836</v>
      </c>
      <c r="AK3100">
        <f>Z3100/AB3100</f>
        <v>1.6632716245395656</v>
      </c>
      <c r="AL3100">
        <f>O3100/K3100</f>
        <v>-0.31264057624039882</v>
      </c>
      <c r="AM3100">
        <f>P3100/L3100</f>
        <v>-0.33862136699283402</v>
      </c>
      <c r="AN3100">
        <f>K3100/W3100</f>
        <v>9.2100400451079187E-2</v>
      </c>
      <c r="AO3100">
        <f>L3100/X3100</f>
        <v>9.6152146685600889E-2</v>
      </c>
      <c r="AP3100">
        <f>IF(OR(Q3100&lt;0, Q3100="NA"), 0, 1)</f>
        <v>0</v>
      </c>
      <c r="AQ3100">
        <f>IF(OR(S3100&lt;0, S3100="NA"), 0, 1)</f>
        <v>0</v>
      </c>
      <c r="AR3100">
        <f>IFERROR(IF((AF3100-AG3100)&gt;0,1,0),0)</f>
        <v>1</v>
      </c>
      <c r="AS3100">
        <f>IFERROR(IF((S3100-Q3100)&gt;0,1,0),0)</f>
        <v>1</v>
      </c>
      <c r="AT3100">
        <f>IFERROR(IF((AH3100-AI3100)&lt;0,1,0),0)</f>
        <v>0</v>
      </c>
      <c r="AU3100">
        <f>IFERROR(IF((AJ3100-AK3100)&gt;0,1,0),0)</f>
        <v>0</v>
      </c>
      <c r="AV3100">
        <f>IFERROR(IF((AL3100-AM3100)&gt;0,1,0),0)</f>
        <v>1</v>
      </c>
      <c r="AW3100">
        <f>IFERROR(IF((AN3100-AO3100)&gt;0,1,0),0)</f>
        <v>0</v>
      </c>
      <c r="AX3100">
        <f>IFERROR(IF((AC3100-AD3100)&lt;0,1,0),0)</f>
        <v>0</v>
      </c>
      <c r="AY3100">
        <f>SUM(AP3100:AX3100)</f>
        <v>3</v>
      </c>
    </row>
    <row r="3101" spans="1:51" x14ac:dyDescent="0.45">
      <c r="A3101" s="1" t="s">
        <v>3733</v>
      </c>
      <c r="B3101" s="2">
        <v>5329807</v>
      </c>
      <c r="C3101" s="3" t="s">
        <v>5336</v>
      </c>
      <c r="D3101" s="7">
        <v>11.7</v>
      </c>
      <c r="E3101" s="5">
        <v>38.022636599999998</v>
      </c>
      <c r="F3101" s="3" t="s">
        <v>4470</v>
      </c>
      <c r="G3101" s="3" t="s">
        <v>4471</v>
      </c>
      <c r="H3101" s="3" t="s">
        <v>4489</v>
      </c>
      <c r="I3101" s="3" t="s">
        <v>4489</v>
      </c>
      <c r="J3101" s="3" t="s">
        <v>4495</v>
      </c>
      <c r="K3101" s="6">
        <v>10000</v>
      </c>
      <c r="L3101" s="6" t="s">
        <v>4474</v>
      </c>
      <c r="M3101" s="6">
        <v>-25060</v>
      </c>
      <c r="N3101" s="6">
        <v>-35835</v>
      </c>
      <c r="O3101" s="6">
        <v>-26631</v>
      </c>
      <c r="P3101" s="6">
        <v>-37547</v>
      </c>
      <c r="Q3101" s="6">
        <v>-44438</v>
      </c>
      <c r="R3101" s="6">
        <v>-53449</v>
      </c>
      <c r="S3101" s="6">
        <v>-28420</v>
      </c>
      <c r="T3101" s="6">
        <v>-31801</v>
      </c>
      <c r="U3101" s="6" t="s">
        <v>4474</v>
      </c>
      <c r="V3101" s="6" t="s">
        <v>4474</v>
      </c>
      <c r="W3101" s="6">
        <v>47998</v>
      </c>
      <c r="X3101" s="6">
        <v>45071</v>
      </c>
      <c r="Y3101" s="6">
        <v>45286</v>
      </c>
      <c r="Z3101" s="6">
        <v>41637</v>
      </c>
      <c r="AA3101" s="6">
        <v>6120</v>
      </c>
      <c r="AB3101" s="6">
        <v>5983</v>
      </c>
      <c r="AC3101" s="6">
        <v>3250000</v>
      </c>
      <c r="AD3101" s="6">
        <v>3206000</v>
      </c>
      <c r="AF3101">
        <f>Q3101/W3101</f>
        <v>-0.92583024292678862</v>
      </c>
      <c r="AG3101">
        <f>R3101/X3101</f>
        <v>-1.1858844933549288</v>
      </c>
      <c r="AH3101" t="e">
        <f>U3101/W3101</f>
        <v>#VALUE!</v>
      </c>
      <c r="AI3101" t="e">
        <f>V3101/X3101</f>
        <v>#VALUE!</v>
      </c>
      <c r="AJ3101">
        <f>Y3101/AA3101</f>
        <v>7.3996732026143794</v>
      </c>
      <c r="AK3101">
        <f>Z3101/AB3101</f>
        <v>6.9592177837205416</v>
      </c>
      <c r="AL3101">
        <f>O3101/K3101</f>
        <v>-2.6631</v>
      </c>
      <c r="AM3101" t="e">
        <f>P3101/L3101</f>
        <v>#VALUE!</v>
      </c>
      <c r="AN3101">
        <f>K3101/W3101</f>
        <v>0.20834201425059379</v>
      </c>
      <c r="AO3101" t="e">
        <f>L3101/X3101</f>
        <v>#VALUE!</v>
      </c>
      <c r="AP3101">
        <f>IF(OR(Q3101&lt;0, Q3101="NA"), 0, 1)</f>
        <v>0</v>
      </c>
      <c r="AQ3101">
        <f>IF(OR(S3101&lt;0, S3101="NA"), 0, 1)</f>
        <v>0</v>
      </c>
      <c r="AR3101">
        <f>IFERROR(IF((AF3101-AG3101)&gt;0,1,0),0)</f>
        <v>1</v>
      </c>
      <c r="AS3101">
        <f>IFERROR(IF((S3101-Q3101)&gt;0,1,0),0)</f>
        <v>1</v>
      </c>
      <c r="AT3101">
        <f>IFERROR(IF((AH3101-AI3101)&lt;0,1,0),0)</f>
        <v>0</v>
      </c>
      <c r="AU3101">
        <f>IFERROR(IF((AJ3101-AK3101)&gt;0,1,0),0)</f>
        <v>1</v>
      </c>
      <c r="AV3101">
        <f>IFERROR(IF((AL3101-AM3101)&gt;0,1,0),0)</f>
        <v>0</v>
      </c>
      <c r="AW3101">
        <f>IFERROR(IF((AN3101-AO3101)&gt;0,1,0),0)</f>
        <v>0</v>
      </c>
      <c r="AX3101">
        <f>IFERROR(IF((AC3101-AD3101)&lt;0,1,0),0)</f>
        <v>0</v>
      </c>
      <c r="AY3101">
        <f>SUM(AP3101:AX3101)</f>
        <v>3</v>
      </c>
    </row>
    <row r="3102" spans="1:51" x14ac:dyDescent="0.45">
      <c r="A3102" s="1" t="s">
        <v>3742</v>
      </c>
      <c r="B3102" s="2">
        <v>4812070</v>
      </c>
      <c r="C3102" s="3" t="s">
        <v>5335</v>
      </c>
      <c r="D3102" s="5">
        <v>14</v>
      </c>
      <c r="E3102" s="5">
        <v>1195.0074500000001</v>
      </c>
      <c r="F3102" s="3" t="s">
        <v>4470</v>
      </c>
      <c r="G3102" s="3" t="s">
        <v>4471</v>
      </c>
      <c r="H3102" s="3" t="s">
        <v>4489</v>
      </c>
      <c r="I3102" s="3" t="s">
        <v>4489</v>
      </c>
      <c r="J3102" s="3" t="s">
        <v>4495</v>
      </c>
      <c r="K3102" s="6">
        <v>16000</v>
      </c>
      <c r="L3102" s="6">
        <v>3500</v>
      </c>
      <c r="M3102" s="6">
        <v>-321201</v>
      </c>
      <c r="N3102" s="6">
        <v>-287978</v>
      </c>
      <c r="O3102" s="6">
        <v>-321212</v>
      </c>
      <c r="P3102" s="6">
        <v>-287990</v>
      </c>
      <c r="Q3102" s="6">
        <v>-297062</v>
      </c>
      <c r="R3102" s="6">
        <v>-264082</v>
      </c>
      <c r="S3102" s="6">
        <v>-258864</v>
      </c>
      <c r="T3102" s="6">
        <v>-241195</v>
      </c>
      <c r="U3102" s="6" t="s">
        <v>4474</v>
      </c>
      <c r="V3102" s="6" t="s">
        <v>4474</v>
      </c>
      <c r="W3102" s="6">
        <v>425811</v>
      </c>
      <c r="X3102" s="6">
        <v>476947</v>
      </c>
      <c r="Y3102" s="6">
        <v>414809</v>
      </c>
      <c r="Z3102" s="6">
        <v>446056</v>
      </c>
      <c r="AA3102" s="6">
        <v>59377</v>
      </c>
      <c r="AB3102" s="6">
        <v>42472</v>
      </c>
      <c r="AC3102" s="6">
        <v>85571205</v>
      </c>
      <c r="AD3102" s="6">
        <v>85028629</v>
      </c>
      <c r="AF3102">
        <f>Q3102/W3102</f>
        <v>-0.69763815401668816</v>
      </c>
      <c r="AG3102">
        <f>R3102/X3102</f>
        <v>-0.55369254864796302</v>
      </c>
      <c r="AH3102" t="e">
        <f>U3102/W3102</f>
        <v>#VALUE!</v>
      </c>
      <c r="AI3102" t="e">
        <f>V3102/X3102</f>
        <v>#VALUE!</v>
      </c>
      <c r="AJ3102">
        <f>Y3102/AA3102</f>
        <v>6.9860215234855243</v>
      </c>
      <c r="AK3102">
        <f>Z3102/AB3102</f>
        <v>10.502354492371445</v>
      </c>
      <c r="AL3102">
        <f>O3102/K3102</f>
        <v>-20.075749999999999</v>
      </c>
      <c r="AM3102">
        <f>P3102/L3102</f>
        <v>-82.282857142857139</v>
      </c>
      <c r="AN3102">
        <f>K3102/W3102</f>
        <v>3.7575356202634504E-2</v>
      </c>
      <c r="AO3102">
        <f>L3102/X3102</f>
        <v>7.3383415767370383E-3</v>
      </c>
      <c r="AP3102">
        <f>IF(OR(Q3102&lt;0, Q3102="NA"), 0, 1)</f>
        <v>0</v>
      </c>
      <c r="AQ3102">
        <f>IF(OR(S3102&lt;0, S3102="NA"), 0, 1)</f>
        <v>0</v>
      </c>
      <c r="AR3102">
        <f>IFERROR(IF((AF3102-AG3102)&gt;0,1,0),0)</f>
        <v>0</v>
      </c>
      <c r="AS3102">
        <f>IFERROR(IF((S3102-Q3102)&gt;0,1,0),0)</f>
        <v>1</v>
      </c>
      <c r="AT3102">
        <f>IFERROR(IF((AH3102-AI3102)&lt;0,1,0),0)</f>
        <v>0</v>
      </c>
      <c r="AU3102">
        <f>IFERROR(IF((AJ3102-AK3102)&gt;0,1,0),0)</f>
        <v>0</v>
      </c>
      <c r="AV3102">
        <f>IFERROR(IF((AL3102-AM3102)&gt;0,1,0),0)</f>
        <v>1</v>
      </c>
      <c r="AW3102">
        <f>IFERROR(IF((AN3102-AO3102)&gt;0,1,0),0)</f>
        <v>1</v>
      </c>
      <c r="AX3102">
        <f>IFERROR(IF((AC3102-AD3102)&lt;0,1,0),0)</f>
        <v>0</v>
      </c>
      <c r="AY3102">
        <f>SUM(AP3102:AX3102)</f>
        <v>3</v>
      </c>
    </row>
    <row r="3103" spans="1:51" x14ac:dyDescent="0.45">
      <c r="A3103" s="1" t="s">
        <v>3743</v>
      </c>
      <c r="B3103" s="2">
        <v>4912143</v>
      </c>
      <c r="C3103" s="3" t="s">
        <v>5336</v>
      </c>
      <c r="D3103" s="5">
        <v>4.1100000000000003</v>
      </c>
      <c r="E3103" s="5">
        <v>35.772691979999998</v>
      </c>
      <c r="F3103" s="3" t="s">
        <v>4559</v>
      </c>
      <c r="G3103" s="3" t="s">
        <v>4821</v>
      </c>
      <c r="H3103" s="3" t="s">
        <v>4822</v>
      </c>
      <c r="I3103" s="3" t="s">
        <v>4822</v>
      </c>
      <c r="J3103" s="3" t="s">
        <v>4544</v>
      </c>
      <c r="K3103" s="6">
        <v>37781.228999999999</v>
      </c>
      <c r="L3103" s="6">
        <v>41460.631000000001</v>
      </c>
      <c r="M3103" s="6">
        <v>8747.9310000000005</v>
      </c>
      <c r="N3103" s="6">
        <v>9897.5370000000003</v>
      </c>
      <c r="O3103" s="6">
        <v>8869.598</v>
      </c>
      <c r="P3103" s="6">
        <v>9967.5370000000003</v>
      </c>
      <c r="Q3103" s="6">
        <v>4610.6149999999998</v>
      </c>
      <c r="R3103" s="6">
        <v>5111.2089999999998</v>
      </c>
      <c r="S3103" s="6">
        <v>1782.0989999999999</v>
      </c>
      <c r="T3103" s="6">
        <v>1088.4359999999999</v>
      </c>
      <c r="U3103" s="6">
        <v>19090.075000000001</v>
      </c>
      <c r="V3103" s="6">
        <v>22390.075000000001</v>
      </c>
      <c r="W3103" s="6">
        <v>12169.953</v>
      </c>
      <c r="X3103" s="6">
        <v>11223.698</v>
      </c>
      <c r="Y3103" s="6">
        <v>11853.286</v>
      </c>
      <c r="Z3103" s="6">
        <v>10873.698</v>
      </c>
      <c r="AA3103" s="6">
        <v>18249</v>
      </c>
      <c r="AB3103" s="6">
        <v>14712</v>
      </c>
      <c r="AC3103" s="6">
        <v>7553818</v>
      </c>
      <c r="AD3103" s="6">
        <v>7553702</v>
      </c>
      <c r="AF3103">
        <f>Q3103/W3103</f>
        <v>0.37885232588819368</v>
      </c>
      <c r="AG3103">
        <f>R3103/X3103</f>
        <v>0.4553943807112415</v>
      </c>
      <c r="AH3103">
        <f>U3103/W3103</f>
        <v>1.5686235600088185</v>
      </c>
      <c r="AI3103">
        <f>V3103/X3103</f>
        <v>1.9948928597330398</v>
      </c>
      <c r="AJ3103">
        <f>Y3103/AA3103</f>
        <v>0.64953071401172668</v>
      </c>
      <c r="AK3103">
        <f>Z3103/AB3103</f>
        <v>0.73910399673735727</v>
      </c>
      <c r="AL3103">
        <f>O3103/K3103</f>
        <v>0.23476202957823314</v>
      </c>
      <c r="AM3103">
        <f>P3103/L3103</f>
        <v>0.24040967924487208</v>
      </c>
      <c r="AN3103">
        <f>K3103/W3103</f>
        <v>3.1044679465894403</v>
      </c>
      <c r="AO3103">
        <f>L3103/X3103</f>
        <v>3.694025890575459</v>
      </c>
      <c r="AP3103">
        <f>IF(OR(Q3103&lt;0, Q3103="NA"), 0, 1)</f>
        <v>1</v>
      </c>
      <c r="AQ3103">
        <f>IF(OR(S3103&lt;0, S3103="NA"), 0, 1)</f>
        <v>1</v>
      </c>
      <c r="AR3103">
        <f>IFERROR(IF((AF3103-AG3103)&gt;0,1,0),0)</f>
        <v>0</v>
      </c>
      <c r="AS3103">
        <f>IFERROR(IF((S3103-Q3103)&gt;0,1,0),0)</f>
        <v>0</v>
      </c>
      <c r="AT3103">
        <f>IFERROR(IF((AH3103-AI3103)&lt;0,1,0),0)</f>
        <v>1</v>
      </c>
      <c r="AU3103">
        <f>IFERROR(IF((AJ3103-AK3103)&gt;0,1,0),0)</f>
        <v>0</v>
      </c>
      <c r="AV3103">
        <f>IFERROR(IF((AL3103-AM3103)&gt;0,1,0),0)</f>
        <v>0</v>
      </c>
      <c r="AW3103">
        <f>IFERROR(IF((AN3103-AO3103)&gt;0,1,0),0)</f>
        <v>0</v>
      </c>
      <c r="AX3103">
        <f>IFERROR(IF((AC3103-AD3103)&lt;0,1,0),0)</f>
        <v>0</v>
      </c>
      <c r="AY3103">
        <f>SUM(AP3103:AX3103)</f>
        <v>3</v>
      </c>
    </row>
    <row r="3104" spans="1:51" x14ac:dyDescent="0.45">
      <c r="A3104" s="1" t="s">
        <v>3751</v>
      </c>
      <c r="B3104" s="2">
        <v>4965854</v>
      </c>
      <c r="C3104" s="3" t="s">
        <v>5335</v>
      </c>
      <c r="D3104" s="5">
        <v>187.99</v>
      </c>
      <c r="E3104" s="5">
        <v>33016.193234090002</v>
      </c>
      <c r="F3104" s="3" t="s">
        <v>4665</v>
      </c>
      <c r="G3104" s="3" t="s">
        <v>4666</v>
      </c>
      <c r="H3104" s="3" t="s">
        <v>4776</v>
      </c>
      <c r="I3104" s="3" t="s">
        <v>4993</v>
      </c>
      <c r="J3104" s="3" t="s">
        <v>4504</v>
      </c>
      <c r="K3104" s="6">
        <v>5457000</v>
      </c>
      <c r="L3104" s="6">
        <v>5403100</v>
      </c>
      <c r="M3104" s="6">
        <v>385300</v>
      </c>
      <c r="N3104" s="6">
        <v>487800</v>
      </c>
      <c r="O3104" s="6">
        <v>-514800</v>
      </c>
      <c r="P3104" s="6">
        <v>-426000</v>
      </c>
      <c r="Q3104" s="6">
        <v>-3622100</v>
      </c>
      <c r="R3104" s="6">
        <v>-3800200</v>
      </c>
      <c r="S3104" s="6">
        <v>-405300</v>
      </c>
      <c r="T3104" s="6">
        <v>-212100</v>
      </c>
      <c r="U3104" s="6">
        <v>3055900</v>
      </c>
      <c r="V3104" s="6">
        <v>3054400</v>
      </c>
      <c r="W3104" s="6">
        <v>13075300</v>
      </c>
      <c r="X3104" s="6">
        <v>12944600</v>
      </c>
      <c r="Y3104" s="6">
        <v>2705700</v>
      </c>
      <c r="Z3104" s="6">
        <v>2559000</v>
      </c>
      <c r="AA3104" s="6">
        <v>3200500</v>
      </c>
      <c r="AB3104" s="6">
        <v>2846300</v>
      </c>
      <c r="AC3104" s="6">
        <v>175500000</v>
      </c>
      <c r="AD3104" s="6">
        <v>175200000</v>
      </c>
      <c r="AF3104">
        <f>Q3104/W3104</f>
        <v>-0.27701850053153654</v>
      </c>
      <c r="AG3104">
        <f>R3104/X3104</f>
        <v>-0.29357415447368013</v>
      </c>
      <c r="AH3104">
        <f>U3104/W3104</f>
        <v>0.23371547880354562</v>
      </c>
      <c r="AI3104">
        <f>V3104/X3104</f>
        <v>0.23595939619609721</v>
      </c>
      <c r="AJ3104">
        <f>Y3104/AA3104</f>
        <v>0.84539915638181529</v>
      </c>
      <c r="AK3104">
        <f>Z3104/AB3104</f>
        <v>0.89906194006253737</v>
      </c>
      <c r="AL3104">
        <f>O3104/K3104</f>
        <v>-9.4337548103353486E-2</v>
      </c>
      <c r="AM3104">
        <f>P3104/L3104</f>
        <v>-7.8843626806833114E-2</v>
      </c>
      <c r="AN3104">
        <f>K3104/W3104</f>
        <v>0.41735180072350159</v>
      </c>
      <c r="AO3104">
        <f>L3104/X3104</f>
        <v>0.41740185096488108</v>
      </c>
      <c r="AP3104">
        <f>IF(OR(Q3104&lt;0, Q3104="NA"), 0, 1)</f>
        <v>0</v>
      </c>
      <c r="AQ3104">
        <f>IF(OR(S3104&lt;0, S3104="NA"), 0, 1)</f>
        <v>0</v>
      </c>
      <c r="AR3104">
        <f>IFERROR(IF((AF3104-AG3104)&gt;0,1,0),0)</f>
        <v>1</v>
      </c>
      <c r="AS3104">
        <f>IFERROR(IF((S3104-Q3104)&gt;0,1,0),0)</f>
        <v>1</v>
      </c>
      <c r="AT3104">
        <f>IFERROR(IF((AH3104-AI3104)&lt;0,1,0),0)</f>
        <v>1</v>
      </c>
      <c r="AU3104">
        <f>IFERROR(IF((AJ3104-AK3104)&gt;0,1,0),0)</f>
        <v>0</v>
      </c>
      <c r="AV3104">
        <f>IFERROR(IF((AL3104-AM3104)&gt;0,1,0),0)</f>
        <v>0</v>
      </c>
      <c r="AW3104">
        <f>IFERROR(IF((AN3104-AO3104)&gt;0,1,0),0)</f>
        <v>0</v>
      </c>
      <c r="AX3104">
        <f>IFERROR(IF((AC3104-AD3104)&lt;0,1,0),0)</f>
        <v>0</v>
      </c>
      <c r="AY3104">
        <f>SUM(AP3104:AX3104)</f>
        <v>3</v>
      </c>
    </row>
    <row r="3105" spans="1:51" x14ac:dyDescent="0.45">
      <c r="A3105" s="1" t="s">
        <v>3765</v>
      </c>
      <c r="B3105" s="2">
        <v>4992735</v>
      </c>
      <c r="C3105" s="3" t="s">
        <v>5336</v>
      </c>
      <c r="D3105" s="5">
        <v>34.36</v>
      </c>
      <c r="E3105" s="5">
        <v>107.76014124</v>
      </c>
      <c r="F3105" s="3" t="s">
        <v>4485</v>
      </c>
      <c r="G3105" s="3" t="s">
        <v>4486</v>
      </c>
      <c r="H3105" s="3" t="s">
        <v>4598</v>
      </c>
      <c r="I3105" s="3" t="s">
        <v>4615</v>
      </c>
      <c r="J3105" s="3" t="s">
        <v>4991</v>
      </c>
      <c r="K3105" s="6">
        <v>44486.040999999997</v>
      </c>
      <c r="L3105" s="6">
        <v>46277.035000000003</v>
      </c>
      <c r="M3105" s="6">
        <v>10986.501</v>
      </c>
      <c r="N3105" s="6">
        <v>12092.677</v>
      </c>
      <c r="O3105" s="6">
        <v>9355.2999999999993</v>
      </c>
      <c r="P3105" s="6">
        <v>10464.775</v>
      </c>
      <c r="Q3105" s="6">
        <v>8892.366</v>
      </c>
      <c r="R3105" s="6">
        <v>9817.5540000000001</v>
      </c>
      <c r="S3105" s="6">
        <v>2369.9250000000002</v>
      </c>
      <c r="T3105" s="6">
        <v>6591.3069999999998</v>
      </c>
      <c r="U3105" s="6" t="s">
        <v>4474</v>
      </c>
      <c r="V3105" s="6" t="s">
        <v>4474</v>
      </c>
      <c r="W3105" s="6">
        <v>62861.732000000004</v>
      </c>
      <c r="X3105" s="6">
        <v>61894.985999999997</v>
      </c>
      <c r="Y3105" s="6">
        <v>48577.322999999997</v>
      </c>
      <c r="Z3105" s="6">
        <v>48020.81</v>
      </c>
      <c r="AA3105" s="6">
        <v>7063</v>
      </c>
      <c r="AB3105" s="6">
        <v>7971</v>
      </c>
      <c r="AC3105" s="6">
        <v>3136209</v>
      </c>
      <c r="AD3105" s="6">
        <v>3128463</v>
      </c>
      <c r="AF3105">
        <f>Q3105/W3105</f>
        <v>0.14145913128833293</v>
      </c>
      <c r="AG3105">
        <f>R3105/X3105</f>
        <v>0.15861630536599525</v>
      </c>
      <c r="AH3105" t="e">
        <f>U3105/W3105</f>
        <v>#VALUE!</v>
      </c>
      <c r="AI3105" t="e">
        <f>V3105/X3105</f>
        <v>#VALUE!</v>
      </c>
      <c r="AJ3105">
        <f>Y3105/AA3105</f>
        <v>6.8777181084524983</v>
      </c>
      <c r="AK3105">
        <f>Z3105/AB3105</f>
        <v>6.0244398444360803</v>
      </c>
      <c r="AL3105">
        <f>O3105/K3105</f>
        <v>0.21029742790553108</v>
      </c>
      <c r="AM3105">
        <f>P3105/L3105</f>
        <v>0.22613322136995162</v>
      </c>
      <c r="AN3105">
        <f>K3105/W3105</f>
        <v>0.70768080332244099</v>
      </c>
      <c r="AO3105">
        <f>L3105/X3105</f>
        <v>0.74767017476989184</v>
      </c>
      <c r="AP3105">
        <f>IF(OR(Q3105&lt;0, Q3105="NA"), 0, 1)</f>
        <v>1</v>
      </c>
      <c r="AQ3105">
        <f>IF(OR(S3105&lt;0, S3105="NA"), 0, 1)</f>
        <v>1</v>
      </c>
      <c r="AR3105">
        <f>IFERROR(IF((AF3105-AG3105)&gt;0,1,0),0)</f>
        <v>0</v>
      </c>
      <c r="AS3105">
        <f>IFERROR(IF((S3105-Q3105)&gt;0,1,0),0)</f>
        <v>0</v>
      </c>
      <c r="AT3105">
        <f>IFERROR(IF((AH3105-AI3105)&lt;0,1,0),0)</f>
        <v>0</v>
      </c>
      <c r="AU3105">
        <f>IFERROR(IF((AJ3105-AK3105)&gt;0,1,0),0)</f>
        <v>1</v>
      </c>
      <c r="AV3105">
        <f>IFERROR(IF((AL3105-AM3105)&gt;0,1,0),0)</f>
        <v>0</v>
      </c>
      <c r="AW3105">
        <f>IFERROR(IF((AN3105-AO3105)&gt;0,1,0),0)</f>
        <v>0</v>
      </c>
      <c r="AX3105">
        <f>IFERROR(IF((AC3105-AD3105)&lt;0,1,0),0)</f>
        <v>0</v>
      </c>
      <c r="AY3105">
        <f>SUM(AP3105:AX3105)</f>
        <v>3</v>
      </c>
    </row>
    <row r="3106" spans="1:51" x14ac:dyDescent="0.45">
      <c r="A3106" s="1" t="s">
        <v>3786</v>
      </c>
      <c r="B3106" s="2">
        <v>4057224</v>
      </c>
      <c r="C3106" s="3" t="s">
        <v>5337</v>
      </c>
      <c r="D3106" s="5">
        <v>36.43</v>
      </c>
      <c r="E3106" s="5">
        <v>4148.1297096600001</v>
      </c>
      <c r="F3106" s="3" t="s">
        <v>4665</v>
      </c>
      <c r="G3106" s="3" t="s">
        <v>4722</v>
      </c>
      <c r="H3106" s="3" t="s">
        <v>5069</v>
      </c>
      <c r="I3106" s="3" t="s">
        <v>5069</v>
      </c>
      <c r="J3106" s="3" t="s">
        <v>4707</v>
      </c>
      <c r="K3106" s="6">
        <v>5036000</v>
      </c>
      <c r="L3106" s="6">
        <v>5090000</v>
      </c>
      <c r="M3106" s="6">
        <v>1142000</v>
      </c>
      <c r="N3106" s="6">
        <v>1135000</v>
      </c>
      <c r="O3106" s="6">
        <v>204000</v>
      </c>
      <c r="P3106" s="6">
        <v>209000</v>
      </c>
      <c r="Q3106" s="6">
        <v>-537000</v>
      </c>
      <c r="R3106" s="6">
        <v>-454000</v>
      </c>
      <c r="S3106" s="6">
        <v>1152000</v>
      </c>
      <c r="T3106" s="6">
        <v>1254000</v>
      </c>
      <c r="U3106" s="6">
        <v>4097000</v>
      </c>
      <c r="V3106" s="6">
        <v>4103000</v>
      </c>
      <c r="W3106" s="6">
        <v>13726000</v>
      </c>
      <c r="X3106" s="6">
        <v>13872000</v>
      </c>
      <c r="Y3106" s="6">
        <v>1746000</v>
      </c>
      <c r="Z3106" s="6">
        <v>1641000</v>
      </c>
      <c r="AA3106" s="6">
        <v>1098000</v>
      </c>
      <c r="AB3106" s="6">
        <v>1086000</v>
      </c>
      <c r="AC3106" s="6">
        <v>113000000</v>
      </c>
      <c r="AD3106" s="6">
        <v>113000000</v>
      </c>
      <c r="AF3106">
        <f>Q3106/W3106</f>
        <v>-3.9122832580504155E-2</v>
      </c>
      <c r="AG3106">
        <f>R3106/X3106</f>
        <v>-3.27277970011534E-2</v>
      </c>
      <c r="AH3106">
        <f>U3106/W3106</f>
        <v>0.29848462771382778</v>
      </c>
      <c r="AI3106">
        <f>V3106/X3106</f>
        <v>0.29577566320645904</v>
      </c>
      <c r="AJ3106">
        <f>Y3106/AA3106</f>
        <v>1.5901639344262295</v>
      </c>
      <c r="AK3106">
        <f>Z3106/AB3106</f>
        <v>1.511049723756906</v>
      </c>
      <c r="AL3106">
        <f>O3106/K3106</f>
        <v>4.0508339952343132E-2</v>
      </c>
      <c r="AM3106">
        <f>P3106/L3106</f>
        <v>4.1060903732809427E-2</v>
      </c>
      <c r="AN3106">
        <f>K3106/W3106</f>
        <v>0.36689494390208366</v>
      </c>
      <c r="AO3106">
        <f>L3106/X3106</f>
        <v>0.36692618223760093</v>
      </c>
      <c r="AP3106">
        <f>IF(OR(Q3106&lt;0, Q3106="NA"), 0, 1)</f>
        <v>0</v>
      </c>
      <c r="AQ3106">
        <f>IF(OR(S3106&lt;0, S3106="NA"), 0, 1)</f>
        <v>1</v>
      </c>
      <c r="AR3106">
        <f>IFERROR(IF((AF3106-AG3106)&gt;0,1,0),0)</f>
        <v>0</v>
      </c>
      <c r="AS3106">
        <f>IFERROR(IF((S3106-Q3106)&gt;0,1,0),0)</f>
        <v>1</v>
      </c>
      <c r="AT3106">
        <f>IFERROR(IF((AH3106-AI3106)&lt;0,1,0),0)</f>
        <v>0</v>
      </c>
      <c r="AU3106">
        <f>IFERROR(IF((AJ3106-AK3106)&gt;0,1,0),0)</f>
        <v>1</v>
      </c>
      <c r="AV3106">
        <f>IFERROR(IF((AL3106-AM3106)&gt;0,1,0),0)</f>
        <v>0</v>
      </c>
      <c r="AW3106">
        <f>IFERROR(IF((AN3106-AO3106)&gt;0,1,0),0)</f>
        <v>0</v>
      </c>
      <c r="AX3106">
        <f>IFERROR(IF((AC3106-AD3106)&lt;0,1,0),0)</f>
        <v>0</v>
      </c>
      <c r="AY3106">
        <f>SUM(AP3106:AX3106)</f>
        <v>3</v>
      </c>
    </row>
    <row r="3107" spans="1:51" x14ac:dyDescent="0.45">
      <c r="A3107" s="1" t="s">
        <v>3790</v>
      </c>
      <c r="B3107" s="2">
        <v>5721490</v>
      </c>
      <c r="C3107" s="3" t="s">
        <v>5337</v>
      </c>
      <c r="D3107" s="5">
        <v>8.44</v>
      </c>
      <c r="E3107" s="5">
        <v>213.98023151999999</v>
      </c>
      <c r="F3107" s="3" t="s">
        <v>4480</v>
      </c>
      <c r="G3107" s="3" t="s">
        <v>4491</v>
      </c>
      <c r="H3107" s="3" t="s">
        <v>4492</v>
      </c>
      <c r="I3107" s="3" t="s">
        <v>4493</v>
      </c>
      <c r="J3107" s="3"/>
      <c r="K3107" s="6">
        <v>6084.866</v>
      </c>
      <c r="L3107" s="6">
        <v>6040.3119999999999</v>
      </c>
      <c r="M3107" s="6" t="s">
        <v>4474</v>
      </c>
      <c r="N3107" s="6" t="s">
        <v>4474</v>
      </c>
      <c r="O3107" s="6">
        <v>2394.739</v>
      </c>
      <c r="P3107" s="6">
        <v>1809.7380000000001</v>
      </c>
      <c r="Q3107" s="6">
        <v>-43907.343000000001</v>
      </c>
      <c r="R3107" s="6">
        <v>-66181.354000000007</v>
      </c>
      <c r="S3107" s="6" t="s">
        <v>4474</v>
      </c>
      <c r="T3107" s="6" t="s">
        <v>4474</v>
      </c>
      <c r="U3107" s="6" t="s">
        <v>4474</v>
      </c>
      <c r="V3107" s="6" t="s">
        <v>4474</v>
      </c>
      <c r="W3107" s="6">
        <v>241901.88399999999</v>
      </c>
      <c r="X3107" s="6">
        <v>241901.88399999999</v>
      </c>
      <c r="Y3107" s="6">
        <v>8599.3649999999998</v>
      </c>
      <c r="Z3107" s="6">
        <v>8599.3649999999998</v>
      </c>
      <c r="AA3107" s="6">
        <v>2716</v>
      </c>
      <c r="AB3107" s="6">
        <v>2716</v>
      </c>
      <c r="AC3107" s="6">
        <v>25353108</v>
      </c>
      <c r="AD3107" s="6">
        <v>25353108</v>
      </c>
      <c r="AF3107">
        <f>Q3107/W3107</f>
        <v>-0.18150889225815209</v>
      </c>
      <c r="AG3107">
        <f>R3107/X3107</f>
        <v>-0.27358759223222923</v>
      </c>
      <c r="AH3107" t="e">
        <f>U3107/W3107</f>
        <v>#VALUE!</v>
      </c>
      <c r="AI3107" t="e">
        <f>V3107/X3107</f>
        <v>#VALUE!</v>
      </c>
      <c r="AJ3107">
        <f>Y3107/AA3107</f>
        <v>3.1661874079528718</v>
      </c>
      <c r="AK3107">
        <f>Z3107/AB3107</f>
        <v>3.1661874079528718</v>
      </c>
      <c r="AL3107">
        <f>O3107/K3107</f>
        <v>0.39355657133616417</v>
      </c>
      <c r="AM3107">
        <f>P3107/L3107</f>
        <v>0.29961002014465482</v>
      </c>
      <c r="AN3107">
        <f>K3107/W3107</f>
        <v>2.5154272878668445E-2</v>
      </c>
      <c r="AO3107">
        <f>L3107/X3107</f>
        <v>2.4970090766221566E-2</v>
      </c>
      <c r="AP3107">
        <f>IF(OR(Q3107&lt;0, Q3107="NA"), 0, 1)</f>
        <v>0</v>
      </c>
      <c r="AQ3107">
        <f>IF(OR(S3107&lt;0, S3107="NA"), 0, 1)</f>
        <v>0</v>
      </c>
      <c r="AR3107">
        <f>IFERROR(IF((AF3107-AG3107)&gt;0,1,0),0)</f>
        <v>1</v>
      </c>
      <c r="AS3107">
        <f>IFERROR(IF((S3107-Q3107)&gt;0,1,0),0)</f>
        <v>0</v>
      </c>
      <c r="AT3107">
        <f>IFERROR(IF((AH3107-AI3107)&lt;0,1,0),0)</f>
        <v>0</v>
      </c>
      <c r="AU3107">
        <f>IFERROR(IF((AJ3107-AK3107)&gt;0,1,0),0)</f>
        <v>0</v>
      </c>
      <c r="AV3107">
        <f>IFERROR(IF((AL3107-AM3107)&gt;0,1,0),0)</f>
        <v>1</v>
      </c>
      <c r="AW3107">
        <f>IFERROR(IF((AN3107-AO3107)&gt;0,1,0),0)</f>
        <v>1</v>
      </c>
      <c r="AX3107">
        <f>IFERROR(IF((AC3107-AD3107)&lt;0,1,0),0)</f>
        <v>0</v>
      </c>
      <c r="AY3107">
        <f>SUM(AP3107:AX3107)</f>
        <v>3</v>
      </c>
    </row>
    <row r="3108" spans="1:51" x14ac:dyDescent="0.45">
      <c r="A3108" s="1" t="s">
        <v>3801</v>
      </c>
      <c r="B3108" s="2">
        <v>29292121</v>
      </c>
      <c r="C3108" s="3" t="s">
        <v>5336</v>
      </c>
      <c r="D3108" s="7">
        <v>6.23</v>
      </c>
      <c r="E3108" s="5">
        <v>2386.2226304699998</v>
      </c>
      <c r="F3108" s="3" t="s">
        <v>4500</v>
      </c>
      <c r="G3108" s="3" t="s">
        <v>4501</v>
      </c>
      <c r="H3108" s="3" t="s">
        <v>4502</v>
      </c>
      <c r="I3108" s="3" t="s">
        <v>4538</v>
      </c>
      <c r="J3108" s="3" t="s">
        <v>4504</v>
      </c>
      <c r="K3108" s="6">
        <v>128351</v>
      </c>
      <c r="L3108" s="6">
        <v>120247</v>
      </c>
      <c r="M3108" s="6">
        <v>29915</v>
      </c>
      <c r="N3108" s="6">
        <v>23483</v>
      </c>
      <c r="O3108" s="6">
        <v>-23214</v>
      </c>
      <c r="P3108" s="6">
        <v>-17127</v>
      </c>
      <c r="Q3108" s="6">
        <v>-53747</v>
      </c>
      <c r="R3108" s="6">
        <v>-50113</v>
      </c>
      <c r="S3108" s="6">
        <v>29197</v>
      </c>
      <c r="T3108" s="6">
        <v>52500</v>
      </c>
      <c r="U3108" s="6" t="s">
        <v>4474</v>
      </c>
      <c r="V3108" s="6">
        <v>38</v>
      </c>
      <c r="W3108" s="6">
        <v>405905</v>
      </c>
      <c r="X3108" s="6">
        <v>479568</v>
      </c>
      <c r="Y3108" s="6">
        <v>32415</v>
      </c>
      <c r="Z3108" s="6">
        <v>110964</v>
      </c>
      <c r="AA3108" s="6">
        <v>32415</v>
      </c>
      <c r="AB3108" s="6">
        <v>92416</v>
      </c>
      <c r="AC3108" s="6">
        <v>382632083</v>
      </c>
      <c r="AD3108" s="6">
        <v>374456722</v>
      </c>
      <c r="AF3108">
        <f>Q3108/W3108</f>
        <v>-0.1324127566795186</v>
      </c>
      <c r="AG3108">
        <f>R3108/X3108</f>
        <v>-0.10449612985019852</v>
      </c>
      <c r="AH3108" t="e">
        <f>U3108/W3108</f>
        <v>#VALUE!</v>
      </c>
      <c r="AI3108">
        <f>V3108/X3108</f>
        <v>7.923798084943115E-5</v>
      </c>
      <c r="AJ3108">
        <f>Y3108/AA3108</f>
        <v>1</v>
      </c>
      <c r="AK3108">
        <f>Z3108/AB3108</f>
        <v>1.2007011772853187</v>
      </c>
      <c r="AL3108">
        <f>O3108/K3108</f>
        <v>-0.18086341360799682</v>
      </c>
      <c r="AM3108">
        <f>P3108/L3108</f>
        <v>-0.14243182782106831</v>
      </c>
      <c r="AN3108">
        <f>K3108/W3108</f>
        <v>0.31620945787807492</v>
      </c>
      <c r="AO3108">
        <f>L3108/X3108</f>
        <v>0.2507402495579355</v>
      </c>
      <c r="AP3108">
        <f>IF(OR(Q3108&lt;0, Q3108="NA"), 0, 1)</f>
        <v>0</v>
      </c>
      <c r="AQ3108">
        <f>IF(OR(S3108&lt;0, S3108="NA"), 0, 1)</f>
        <v>1</v>
      </c>
      <c r="AR3108">
        <f>IFERROR(IF((AF3108-AG3108)&gt;0,1,0),0)</f>
        <v>0</v>
      </c>
      <c r="AS3108">
        <f>IFERROR(IF((S3108-Q3108)&gt;0,1,0),0)</f>
        <v>1</v>
      </c>
      <c r="AT3108">
        <f>IFERROR(IF((AH3108-AI3108)&lt;0,1,0),0)</f>
        <v>0</v>
      </c>
      <c r="AU3108">
        <f>IFERROR(IF((AJ3108-AK3108)&gt;0,1,0),0)</f>
        <v>0</v>
      </c>
      <c r="AV3108">
        <f>IFERROR(IF((AL3108-AM3108)&gt;0,1,0),0)</f>
        <v>0</v>
      </c>
      <c r="AW3108">
        <f>IFERROR(IF((AN3108-AO3108)&gt;0,1,0),0)</f>
        <v>1</v>
      </c>
      <c r="AX3108">
        <f>IFERROR(IF((AC3108-AD3108)&lt;0,1,0),0)</f>
        <v>0</v>
      </c>
      <c r="AY3108">
        <f>SUM(AP3108:AX3108)</f>
        <v>3</v>
      </c>
    </row>
    <row r="3109" spans="1:51" x14ac:dyDescent="0.45">
      <c r="A3109" s="1" t="s">
        <v>3804</v>
      </c>
      <c r="B3109" s="2">
        <v>10462866</v>
      </c>
      <c r="C3109" s="3" t="s">
        <v>5335</v>
      </c>
      <c r="D3109" s="7">
        <v>4.67</v>
      </c>
      <c r="E3109" s="5">
        <v>396.66445284999998</v>
      </c>
      <c r="F3109" s="3" t="s">
        <v>4470</v>
      </c>
      <c r="G3109" s="3" t="s">
        <v>4471</v>
      </c>
      <c r="H3109" s="3" t="s">
        <v>4673</v>
      </c>
      <c r="I3109" s="3" t="s">
        <v>4673</v>
      </c>
      <c r="J3109" s="3" t="s">
        <v>4544</v>
      </c>
      <c r="K3109" s="6" t="s">
        <v>4474</v>
      </c>
      <c r="L3109" s="6" t="s">
        <v>4474</v>
      </c>
      <c r="M3109" s="6">
        <v>-99655</v>
      </c>
      <c r="N3109" s="6">
        <v>-107911</v>
      </c>
      <c r="O3109" s="6">
        <v>-99980</v>
      </c>
      <c r="P3109" s="6">
        <v>-108225</v>
      </c>
      <c r="Q3109" s="6">
        <v>-88073</v>
      </c>
      <c r="R3109" s="6">
        <v>-95895</v>
      </c>
      <c r="S3109" s="6">
        <v>-74748</v>
      </c>
      <c r="T3109" s="6">
        <v>-78992</v>
      </c>
      <c r="U3109" s="6" t="s">
        <v>4474</v>
      </c>
      <c r="V3109" s="6" t="s">
        <v>4474</v>
      </c>
      <c r="W3109" s="6">
        <v>378233</v>
      </c>
      <c r="X3109" s="6">
        <v>230880</v>
      </c>
      <c r="Y3109" s="6">
        <v>376506</v>
      </c>
      <c r="Z3109" s="6">
        <v>230238</v>
      </c>
      <c r="AA3109" s="6">
        <v>11412</v>
      </c>
      <c r="AB3109" s="6">
        <v>10955</v>
      </c>
      <c r="AC3109" s="6">
        <v>84916975</v>
      </c>
      <c r="AD3109" s="6">
        <v>70335636</v>
      </c>
      <c r="AF3109">
        <f>Q3109/W3109</f>
        <v>-0.23285382290810161</v>
      </c>
      <c r="AG3109">
        <f>R3109/X3109</f>
        <v>-0.41534563409563408</v>
      </c>
      <c r="AH3109" t="e">
        <f>U3109/W3109</f>
        <v>#VALUE!</v>
      </c>
      <c r="AI3109" t="e">
        <f>V3109/X3109</f>
        <v>#VALUE!</v>
      </c>
      <c r="AJ3109">
        <f>Y3109/AA3109</f>
        <v>32.99211356466877</v>
      </c>
      <c r="AK3109">
        <f>Z3109/AB3109</f>
        <v>21.016704701049751</v>
      </c>
      <c r="AL3109" t="e">
        <f>O3109/K3109</f>
        <v>#VALUE!</v>
      </c>
      <c r="AM3109" t="e">
        <f>P3109/L3109</f>
        <v>#VALUE!</v>
      </c>
      <c r="AN3109" t="e">
        <f>K3109/W3109</f>
        <v>#VALUE!</v>
      </c>
      <c r="AO3109" t="e">
        <f>L3109/X3109</f>
        <v>#VALUE!</v>
      </c>
      <c r="AP3109">
        <f>IF(OR(Q3109&lt;0, Q3109="NA"), 0, 1)</f>
        <v>0</v>
      </c>
      <c r="AQ3109">
        <f>IF(OR(S3109&lt;0, S3109="NA"), 0, 1)</f>
        <v>0</v>
      </c>
      <c r="AR3109">
        <f>IFERROR(IF((AF3109-AG3109)&gt;0,1,0),0)</f>
        <v>1</v>
      </c>
      <c r="AS3109">
        <f>IFERROR(IF((S3109-Q3109)&gt;0,1,0),0)</f>
        <v>1</v>
      </c>
      <c r="AT3109">
        <f>IFERROR(IF((AH3109-AI3109)&lt;0,1,0),0)</f>
        <v>0</v>
      </c>
      <c r="AU3109">
        <f>IFERROR(IF((AJ3109-AK3109)&gt;0,1,0),0)</f>
        <v>1</v>
      </c>
      <c r="AV3109">
        <f>IFERROR(IF((AL3109-AM3109)&gt;0,1,0),0)</f>
        <v>0</v>
      </c>
      <c r="AW3109">
        <f>IFERROR(IF((AN3109-AO3109)&gt;0,1,0),0)</f>
        <v>0</v>
      </c>
      <c r="AX3109">
        <f>IFERROR(IF((AC3109-AD3109)&lt;0,1,0),0)</f>
        <v>0</v>
      </c>
      <c r="AY3109">
        <f>SUM(AP3109:AX3109)</f>
        <v>3</v>
      </c>
    </row>
    <row r="3110" spans="1:51" x14ac:dyDescent="0.45">
      <c r="A3110" s="1" t="s">
        <v>3820</v>
      </c>
      <c r="B3110" s="2">
        <v>4055465</v>
      </c>
      <c r="C3110" s="3" t="s">
        <v>5337</v>
      </c>
      <c r="D3110" s="5">
        <v>11.13</v>
      </c>
      <c r="E3110" s="5">
        <v>7913.7309885900004</v>
      </c>
      <c r="F3110" s="3" t="s">
        <v>4651</v>
      </c>
      <c r="G3110" s="3" t="s">
        <v>4651</v>
      </c>
      <c r="H3110" s="3" t="s">
        <v>4779</v>
      </c>
      <c r="I3110" s="3" t="s">
        <v>5269</v>
      </c>
      <c r="J3110" s="3" t="s">
        <v>4659</v>
      </c>
      <c r="K3110" s="6">
        <v>12284000</v>
      </c>
      <c r="L3110" s="6">
        <v>12429000</v>
      </c>
      <c r="M3110" s="6">
        <v>3334000</v>
      </c>
      <c r="N3110" s="6">
        <v>3503000</v>
      </c>
      <c r="O3110" s="6">
        <v>2116000</v>
      </c>
      <c r="P3110" s="6">
        <v>2305000</v>
      </c>
      <c r="Q3110" s="6">
        <v>-194000</v>
      </c>
      <c r="R3110" s="6">
        <v>-113000</v>
      </c>
      <c r="S3110" s="6">
        <v>2389000</v>
      </c>
      <c r="T3110" s="6">
        <v>2526000</v>
      </c>
      <c r="U3110" s="6">
        <v>24506000</v>
      </c>
      <c r="V3110" s="6">
        <v>25488000</v>
      </c>
      <c r="W3110" s="6">
        <v>50079000</v>
      </c>
      <c r="X3110" s="6">
        <v>47738000</v>
      </c>
      <c r="Y3110" s="6">
        <v>10526000</v>
      </c>
      <c r="Z3110" s="6">
        <v>9555000</v>
      </c>
      <c r="AA3110" s="6">
        <v>12375000</v>
      </c>
      <c r="AB3110" s="6">
        <v>9823000</v>
      </c>
      <c r="AC3110" s="6">
        <v>711027043</v>
      </c>
      <c r="AD3110" s="6">
        <v>710823239</v>
      </c>
      <c r="AF3110">
        <f>Q3110/W3110</f>
        <v>-3.8738792707522117E-3</v>
      </c>
      <c r="AG3110">
        <f>R3110/X3110</f>
        <v>-2.3670870166324523E-3</v>
      </c>
      <c r="AH3110">
        <f>U3110/W3110</f>
        <v>0.48934683200543144</v>
      </c>
      <c r="AI3110">
        <f>V3110/X3110</f>
        <v>0.53391428212325609</v>
      </c>
      <c r="AJ3110">
        <f>Y3110/AA3110</f>
        <v>0.85058585858585856</v>
      </c>
      <c r="AK3110">
        <f>Z3110/AB3110</f>
        <v>0.97271709253792116</v>
      </c>
      <c r="AL3110">
        <f>O3110/K3110</f>
        <v>0.17225659394334092</v>
      </c>
      <c r="AM3110">
        <f>P3110/L3110</f>
        <v>0.18545337517097113</v>
      </c>
      <c r="AN3110">
        <f>K3110/W3110</f>
        <v>0.24529243794804209</v>
      </c>
      <c r="AO3110">
        <f>L3110/X3110</f>
        <v>0.26035862415685618</v>
      </c>
      <c r="AP3110">
        <f>IF(OR(Q3110&lt;0, Q3110="NA"), 0, 1)</f>
        <v>0</v>
      </c>
      <c r="AQ3110">
        <f>IF(OR(S3110&lt;0, S3110="NA"), 0, 1)</f>
        <v>1</v>
      </c>
      <c r="AR3110">
        <f>IFERROR(IF((AF3110-AG3110)&gt;0,1,0),0)</f>
        <v>0</v>
      </c>
      <c r="AS3110">
        <f>IFERROR(IF((S3110-Q3110)&gt;0,1,0),0)</f>
        <v>1</v>
      </c>
      <c r="AT3110">
        <f>IFERROR(IF((AH3110-AI3110)&lt;0,1,0),0)</f>
        <v>1</v>
      </c>
      <c r="AU3110">
        <f>IFERROR(IF((AJ3110-AK3110)&gt;0,1,0),0)</f>
        <v>0</v>
      </c>
      <c r="AV3110">
        <f>IFERROR(IF((AL3110-AM3110)&gt;0,1,0),0)</f>
        <v>0</v>
      </c>
      <c r="AW3110">
        <f>IFERROR(IF((AN3110-AO3110)&gt;0,1,0),0)</f>
        <v>0</v>
      </c>
      <c r="AX3110">
        <f>IFERROR(IF((AC3110-AD3110)&lt;0,1,0),0)</f>
        <v>0</v>
      </c>
      <c r="AY3110">
        <f>SUM(AP3110:AX3110)</f>
        <v>3</v>
      </c>
    </row>
    <row r="3111" spans="1:51" x14ac:dyDescent="0.45">
      <c r="A3111" s="1" t="s">
        <v>3834</v>
      </c>
      <c r="B3111" s="2">
        <v>4912139</v>
      </c>
      <c r="C3111" s="3" t="s">
        <v>5337</v>
      </c>
      <c r="D3111" s="5">
        <v>3.69</v>
      </c>
      <c r="E3111" s="5">
        <v>71.245693439999997</v>
      </c>
      <c r="F3111" s="3" t="s">
        <v>4475</v>
      </c>
      <c r="G3111" s="3" t="s">
        <v>4476</v>
      </c>
      <c r="H3111" s="3" t="s">
        <v>4477</v>
      </c>
      <c r="I3111" s="3" t="s">
        <v>4498</v>
      </c>
      <c r="J3111" s="3" t="s">
        <v>4692</v>
      </c>
      <c r="K3111" s="6">
        <v>666779</v>
      </c>
      <c r="L3111" s="6">
        <v>678865</v>
      </c>
      <c r="M3111" s="6">
        <v>-17787</v>
      </c>
      <c r="N3111" s="6">
        <v>-12594</v>
      </c>
      <c r="O3111" s="6">
        <v>-26393</v>
      </c>
      <c r="P3111" s="6">
        <v>-20867</v>
      </c>
      <c r="Q3111" s="6">
        <v>-27423</v>
      </c>
      <c r="R3111" s="6">
        <v>-18426</v>
      </c>
      <c r="S3111" s="6">
        <v>-24459</v>
      </c>
      <c r="T3111" s="6">
        <v>-12266</v>
      </c>
      <c r="U3111" s="6" t="s">
        <v>4474</v>
      </c>
      <c r="V3111" s="6" t="s">
        <v>4474</v>
      </c>
      <c r="W3111" s="6">
        <v>424405</v>
      </c>
      <c r="X3111" s="6">
        <v>455572</v>
      </c>
      <c r="Y3111" s="6">
        <v>230205</v>
      </c>
      <c r="Z3111" s="6">
        <v>243478</v>
      </c>
      <c r="AA3111" s="6">
        <v>169533</v>
      </c>
      <c r="AB3111" s="6">
        <v>173589</v>
      </c>
      <c r="AC3111" s="6">
        <v>19307776</v>
      </c>
      <c r="AD3111" s="6">
        <v>19308500</v>
      </c>
      <c r="AF3111">
        <f>Q3111/W3111</f>
        <v>-6.4615167116315778E-2</v>
      </c>
      <c r="AG3111">
        <f>R3111/X3111</f>
        <v>-4.0445857076378704E-2</v>
      </c>
      <c r="AH3111" t="e">
        <f>U3111/W3111</f>
        <v>#VALUE!</v>
      </c>
      <c r="AI3111" t="e">
        <f>V3111/X3111</f>
        <v>#VALUE!</v>
      </c>
      <c r="AJ3111">
        <f>Y3111/AA3111</f>
        <v>1.3578772274424449</v>
      </c>
      <c r="AK3111">
        <f>Z3111/AB3111</f>
        <v>1.402611916653705</v>
      </c>
      <c r="AL3111">
        <f>O3111/K3111</f>
        <v>-3.9582830293095617E-2</v>
      </c>
      <c r="AM3111">
        <f>P3111/L3111</f>
        <v>-3.0738070161224988E-2</v>
      </c>
      <c r="AN3111">
        <f>K3111/W3111</f>
        <v>1.5710912925154039</v>
      </c>
      <c r="AO3111">
        <f>L3111/X3111</f>
        <v>1.490137673079118</v>
      </c>
      <c r="AP3111">
        <f>IF(OR(Q3111&lt;0, Q3111="NA"), 0, 1)</f>
        <v>0</v>
      </c>
      <c r="AQ3111">
        <f>IF(OR(S3111&lt;0, S3111="NA"), 0, 1)</f>
        <v>0</v>
      </c>
      <c r="AR3111">
        <f>IFERROR(IF((AF3111-AG3111)&gt;0,1,0),0)</f>
        <v>0</v>
      </c>
      <c r="AS3111">
        <f>IFERROR(IF((S3111-Q3111)&gt;0,1,0),0)</f>
        <v>1</v>
      </c>
      <c r="AT3111">
        <f>IFERROR(IF((AH3111-AI3111)&lt;0,1,0),0)</f>
        <v>0</v>
      </c>
      <c r="AU3111">
        <f>IFERROR(IF((AJ3111-AK3111)&gt;0,1,0),0)</f>
        <v>0</v>
      </c>
      <c r="AV3111">
        <f>IFERROR(IF((AL3111-AM3111)&gt;0,1,0),0)</f>
        <v>0</v>
      </c>
      <c r="AW3111">
        <f>IFERROR(IF((AN3111-AO3111)&gt;0,1,0),0)</f>
        <v>1</v>
      </c>
      <c r="AX3111">
        <f>IFERROR(IF((AC3111-AD3111)&lt;0,1,0),0)</f>
        <v>1</v>
      </c>
      <c r="AY3111">
        <f>SUM(AP3111:AX3111)</f>
        <v>3</v>
      </c>
    </row>
    <row r="3112" spans="1:51" x14ac:dyDescent="0.45">
      <c r="A3112" s="1" t="s">
        <v>3835</v>
      </c>
      <c r="B3112" s="2">
        <v>5721788</v>
      </c>
      <c r="C3112" s="3" t="s">
        <v>5337</v>
      </c>
      <c r="D3112" s="5">
        <v>12.25</v>
      </c>
      <c r="E3112" s="5">
        <v>78.346185750000004</v>
      </c>
      <c r="F3112" s="3" t="s">
        <v>4480</v>
      </c>
      <c r="G3112" s="3" t="s">
        <v>4491</v>
      </c>
      <c r="H3112" s="3" t="s">
        <v>4492</v>
      </c>
      <c r="I3112" s="3" t="s">
        <v>4493</v>
      </c>
      <c r="J3112" s="3"/>
      <c r="K3112" s="6">
        <v>3156.172</v>
      </c>
      <c r="L3112" s="6">
        <v>3064.201</v>
      </c>
      <c r="M3112" s="6" t="s">
        <v>4474</v>
      </c>
      <c r="N3112" s="6" t="s">
        <v>4474</v>
      </c>
      <c r="O3112" s="6">
        <v>2188.0349999999999</v>
      </c>
      <c r="P3112" s="6">
        <v>2263.69</v>
      </c>
      <c r="Q3112" s="6">
        <v>17999.498</v>
      </c>
      <c r="R3112" s="6">
        <v>16018.489</v>
      </c>
      <c r="S3112" s="6" t="s">
        <v>4474</v>
      </c>
      <c r="T3112" s="6" t="s">
        <v>4474</v>
      </c>
      <c r="U3112" s="6" t="s">
        <v>4474</v>
      </c>
      <c r="V3112" s="6" t="s">
        <v>4474</v>
      </c>
      <c r="W3112" s="6">
        <v>71887.775999999998</v>
      </c>
      <c r="X3112" s="6">
        <v>71887.775999999998</v>
      </c>
      <c r="Y3112" s="6">
        <v>1416.27</v>
      </c>
      <c r="Z3112" s="6">
        <v>1416.27</v>
      </c>
      <c r="AA3112" s="6">
        <v>1080</v>
      </c>
      <c r="AB3112" s="6">
        <v>1080</v>
      </c>
      <c r="AC3112" s="6">
        <v>6395607</v>
      </c>
      <c r="AD3112" s="6">
        <v>6395607</v>
      </c>
      <c r="AF3112">
        <f>Q3112/W3112</f>
        <v>0.25038329186870378</v>
      </c>
      <c r="AG3112">
        <f>R3112/X3112</f>
        <v>0.22282632585545559</v>
      </c>
      <c r="AH3112" t="e">
        <f>U3112/W3112</f>
        <v>#VALUE!</v>
      </c>
      <c r="AI3112" t="e">
        <f>V3112/X3112</f>
        <v>#VALUE!</v>
      </c>
      <c r="AJ3112">
        <f>Y3112/AA3112</f>
        <v>1.3113611111111112</v>
      </c>
      <c r="AK3112">
        <f>Z3112/AB3112</f>
        <v>1.3113611111111112</v>
      </c>
      <c r="AL3112">
        <f>O3112/K3112</f>
        <v>0.69325594422610681</v>
      </c>
      <c r="AM3112">
        <f>P3112/L3112</f>
        <v>0.73875375668893783</v>
      </c>
      <c r="AN3112">
        <f>K3112/W3112</f>
        <v>4.3904154163845605E-2</v>
      </c>
      <c r="AO3112">
        <f>L3112/X3112</f>
        <v>4.2624785053859506E-2</v>
      </c>
      <c r="AP3112">
        <f>IF(OR(Q3112&lt;0, Q3112="NA"), 0, 1)</f>
        <v>1</v>
      </c>
      <c r="AQ3112">
        <f>IF(OR(S3112&lt;0, S3112="NA"), 0, 1)</f>
        <v>0</v>
      </c>
      <c r="AR3112">
        <f>IFERROR(IF((AF3112-AG3112)&gt;0,1,0),0)</f>
        <v>1</v>
      </c>
      <c r="AS3112">
        <f>IFERROR(IF((S3112-Q3112)&gt;0,1,0),0)</f>
        <v>0</v>
      </c>
      <c r="AT3112">
        <f>IFERROR(IF((AH3112-AI3112)&lt;0,1,0),0)</f>
        <v>0</v>
      </c>
      <c r="AU3112">
        <f>IFERROR(IF((AJ3112-AK3112)&gt;0,1,0),0)</f>
        <v>0</v>
      </c>
      <c r="AV3112">
        <f>IFERROR(IF((AL3112-AM3112)&gt;0,1,0),0)</f>
        <v>0</v>
      </c>
      <c r="AW3112">
        <f>IFERROR(IF((AN3112-AO3112)&gt;0,1,0),0)</f>
        <v>1</v>
      </c>
      <c r="AX3112">
        <f>IFERROR(IF((AC3112-AD3112)&lt;0,1,0),0)</f>
        <v>0</v>
      </c>
      <c r="AY3112">
        <f>SUM(AP3112:AX3112)</f>
        <v>3</v>
      </c>
    </row>
    <row r="3113" spans="1:51" x14ac:dyDescent="0.45">
      <c r="A3113" s="1" t="s">
        <v>3836</v>
      </c>
      <c r="B3113" s="2">
        <v>102775</v>
      </c>
      <c r="C3113" s="3" t="s">
        <v>5337</v>
      </c>
      <c r="D3113" s="5">
        <v>80.599999999999994</v>
      </c>
      <c r="E3113" s="5">
        <v>147542.79610979999</v>
      </c>
      <c r="F3113" s="3" t="s">
        <v>4480</v>
      </c>
      <c r="G3113" s="3" t="s">
        <v>4491</v>
      </c>
      <c r="H3113" s="3" t="s">
        <v>4492</v>
      </c>
      <c r="I3113" s="3" t="s">
        <v>4836</v>
      </c>
      <c r="J3113" s="3" t="s">
        <v>4732</v>
      </c>
      <c r="K3113" s="6">
        <v>19606000</v>
      </c>
      <c r="L3113" s="6">
        <v>18736000</v>
      </c>
      <c r="M3113" s="6">
        <v>15520000</v>
      </c>
      <c r="N3113" s="6">
        <v>14936000</v>
      </c>
      <c r="O3113" s="6">
        <v>14085000</v>
      </c>
      <c r="P3113" s="6">
        <v>13487000</v>
      </c>
      <c r="Q3113" s="6">
        <v>5942000</v>
      </c>
      <c r="R3113" s="6">
        <v>5147000</v>
      </c>
      <c r="S3113" s="6" t="s">
        <v>4474</v>
      </c>
      <c r="T3113" s="6">
        <v>33534000</v>
      </c>
      <c r="U3113" s="6" t="s">
        <v>4474</v>
      </c>
      <c r="V3113" s="6">
        <v>20162000</v>
      </c>
      <c r="W3113" s="6">
        <v>479800000</v>
      </c>
      <c r="X3113" s="6">
        <v>466055000</v>
      </c>
      <c r="Y3113" s="6" t="s">
        <v>4474</v>
      </c>
      <c r="Z3113" s="6" t="s">
        <v>4474</v>
      </c>
      <c r="AA3113" s="6" t="s">
        <v>4474</v>
      </c>
      <c r="AB3113" s="6" t="s">
        <v>4474</v>
      </c>
      <c r="AC3113" s="6" t="s">
        <v>4474</v>
      </c>
      <c r="AD3113" s="6">
        <v>1829548794</v>
      </c>
      <c r="AF3113">
        <f>Q3113/W3113</f>
        <v>1.2384326802834515E-2</v>
      </c>
      <c r="AG3113">
        <f>R3113/X3113</f>
        <v>1.1043760929504029E-2</v>
      </c>
      <c r="AH3113" t="e">
        <f>U3113/W3113</f>
        <v>#VALUE!</v>
      </c>
      <c r="AI3113">
        <f>V3113/X3113</f>
        <v>4.3260988509939813E-2</v>
      </c>
      <c r="AJ3113" t="e">
        <f>Y3113/AA3113</f>
        <v>#VALUE!</v>
      </c>
      <c r="AK3113" t="e">
        <f>Z3113/AB3113</f>
        <v>#VALUE!</v>
      </c>
      <c r="AL3113">
        <f>O3113/K3113</f>
        <v>0.71840252983780473</v>
      </c>
      <c r="AM3113">
        <f>P3113/L3113</f>
        <v>0.71984415029888982</v>
      </c>
      <c r="AN3113">
        <f>K3113/W3113</f>
        <v>4.0862859524802002E-2</v>
      </c>
      <c r="AO3113">
        <f>L3113/X3113</f>
        <v>4.0201263799336986E-2</v>
      </c>
      <c r="AP3113">
        <f>IF(OR(Q3113&lt;0, Q3113="NA"), 0, 1)</f>
        <v>1</v>
      </c>
      <c r="AQ3113">
        <f>IF(OR(S3113&lt;0, S3113="NA"), 0, 1)</f>
        <v>0</v>
      </c>
      <c r="AR3113">
        <f>IFERROR(IF((AF3113-AG3113)&gt;0,1,0),0)</f>
        <v>1</v>
      </c>
      <c r="AS3113">
        <f>IFERROR(IF((S3113-Q3113)&gt;0,1,0),0)</f>
        <v>0</v>
      </c>
      <c r="AT3113">
        <f>IFERROR(IF((AH3113-AI3113)&lt;0,1,0),0)</f>
        <v>0</v>
      </c>
      <c r="AU3113">
        <f>IFERROR(IF((AJ3113-AK3113)&gt;0,1,0),0)</f>
        <v>0</v>
      </c>
      <c r="AV3113">
        <f>IFERROR(IF((AL3113-AM3113)&gt;0,1,0),0)</f>
        <v>0</v>
      </c>
      <c r="AW3113">
        <f>IFERROR(IF((AN3113-AO3113)&gt;0,1,0),0)</f>
        <v>1</v>
      </c>
      <c r="AX3113">
        <f>IFERROR(IF((AC3113-AD3113)&lt;0,1,0),0)</f>
        <v>0</v>
      </c>
      <c r="AY3113">
        <f>SUM(AP3113:AX3113)</f>
        <v>3</v>
      </c>
    </row>
    <row r="3114" spans="1:51" x14ac:dyDescent="0.45">
      <c r="A3114" s="1" t="s">
        <v>3846</v>
      </c>
      <c r="B3114" s="2">
        <v>27805717</v>
      </c>
      <c r="C3114" s="3" t="s">
        <v>5337</v>
      </c>
      <c r="D3114" s="7">
        <v>11.09</v>
      </c>
      <c r="E3114" s="5">
        <v>1632.45434348</v>
      </c>
      <c r="F3114" s="3" t="s">
        <v>4559</v>
      </c>
      <c r="G3114" s="3" t="s">
        <v>4560</v>
      </c>
      <c r="H3114" s="3" t="s">
        <v>4872</v>
      </c>
      <c r="I3114" s="3" t="s">
        <v>4873</v>
      </c>
      <c r="J3114" s="3" t="s">
        <v>5278</v>
      </c>
      <c r="K3114" s="6">
        <v>425914</v>
      </c>
      <c r="L3114" s="6">
        <v>405481</v>
      </c>
      <c r="M3114" s="6">
        <v>139866</v>
      </c>
      <c r="N3114" s="6">
        <v>137300</v>
      </c>
      <c r="O3114" s="6">
        <v>99396</v>
      </c>
      <c r="P3114" s="6">
        <v>100132</v>
      </c>
      <c r="Q3114" s="6">
        <v>51656</v>
      </c>
      <c r="R3114" s="6">
        <v>56021</v>
      </c>
      <c r="S3114" s="6">
        <v>13329</v>
      </c>
      <c r="T3114" s="6">
        <v>4160</v>
      </c>
      <c r="U3114" s="6">
        <v>281263</v>
      </c>
      <c r="V3114" s="6">
        <v>301734</v>
      </c>
      <c r="W3114" s="6">
        <v>1912164</v>
      </c>
      <c r="X3114" s="6">
        <v>1817028</v>
      </c>
      <c r="Y3114" s="6">
        <v>634978</v>
      </c>
      <c r="Z3114" s="6">
        <v>537540</v>
      </c>
      <c r="AA3114" s="6">
        <v>170274</v>
      </c>
      <c r="AB3114" s="6">
        <v>66744</v>
      </c>
      <c r="AC3114" s="6">
        <v>147200572</v>
      </c>
      <c r="AD3114" s="6">
        <v>147073614</v>
      </c>
      <c r="AF3114">
        <f>Q3114/W3114</f>
        <v>2.7014419265293143E-2</v>
      </c>
      <c r="AG3114">
        <f>R3114/X3114</f>
        <v>3.0831115425849244E-2</v>
      </c>
      <c r="AH3114">
        <f>U3114/W3114</f>
        <v>0.14709146286615582</v>
      </c>
      <c r="AI3114">
        <f>V3114/X3114</f>
        <v>0.16605908109286152</v>
      </c>
      <c r="AJ3114">
        <f>Y3114/AA3114</f>
        <v>3.7291541867813054</v>
      </c>
      <c r="AK3114">
        <f>Z3114/AB3114</f>
        <v>8.0537576411362828</v>
      </c>
      <c r="AL3114">
        <f>O3114/K3114</f>
        <v>0.23337105612870204</v>
      </c>
      <c r="AM3114">
        <f>P3114/L3114</f>
        <v>0.24694621942828393</v>
      </c>
      <c r="AN3114">
        <f>K3114/W3114</f>
        <v>0.22273926295024904</v>
      </c>
      <c r="AO3114">
        <f>L3114/X3114</f>
        <v>0.22315616490224696</v>
      </c>
      <c r="AP3114">
        <f>IF(OR(Q3114&lt;0, Q3114="NA"), 0, 1)</f>
        <v>1</v>
      </c>
      <c r="AQ3114">
        <f>IF(OR(S3114&lt;0, S3114="NA"), 0, 1)</f>
        <v>1</v>
      </c>
      <c r="AR3114">
        <f>IFERROR(IF((AF3114-AG3114)&gt;0,1,0),0)</f>
        <v>0</v>
      </c>
      <c r="AS3114">
        <f>IFERROR(IF((S3114-Q3114)&gt;0,1,0),0)</f>
        <v>0</v>
      </c>
      <c r="AT3114">
        <f>IFERROR(IF((AH3114-AI3114)&lt;0,1,0),0)</f>
        <v>1</v>
      </c>
      <c r="AU3114">
        <f>IFERROR(IF((AJ3114-AK3114)&gt;0,1,0),0)</f>
        <v>0</v>
      </c>
      <c r="AV3114">
        <f>IFERROR(IF((AL3114-AM3114)&gt;0,1,0),0)</f>
        <v>0</v>
      </c>
      <c r="AW3114">
        <f>IFERROR(IF((AN3114-AO3114)&gt;0,1,0),0)</f>
        <v>0</v>
      </c>
      <c r="AX3114">
        <f>IFERROR(IF((AC3114-AD3114)&lt;0,1,0),0)</f>
        <v>0</v>
      </c>
      <c r="AY3114">
        <f>SUM(AP3114:AX3114)</f>
        <v>3</v>
      </c>
    </row>
    <row r="3115" spans="1:51" x14ac:dyDescent="0.45">
      <c r="A3115" s="1" t="s">
        <v>3850</v>
      </c>
      <c r="B3115" s="2">
        <v>5721749</v>
      </c>
      <c r="C3115" s="3" t="s">
        <v>5337</v>
      </c>
      <c r="D3115" s="5">
        <v>8.52</v>
      </c>
      <c r="E3115" s="5">
        <v>57.533080679999998</v>
      </c>
      <c r="F3115" s="3" t="s">
        <v>4480</v>
      </c>
      <c r="G3115" s="3" t="s">
        <v>4491</v>
      </c>
      <c r="H3115" s="3" t="s">
        <v>4492</v>
      </c>
      <c r="I3115" s="3" t="s">
        <v>4493</v>
      </c>
      <c r="J3115" s="3"/>
      <c r="K3115" s="6">
        <v>2375.4720000000002</v>
      </c>
      <c r="L3115" s="6">
        <v>2184.3850000000002</v>
      </c>
      <c r="M3115" s="6" t="s">
        <v>4474</v>
      </c>
      <c r="N3115" s="6" t="s">
        <v>4474</v>
      </c>
      <c r="O3115" s="6">
        <v>1300.193</v>
      </c>
      <c r="P3115" s="6">
        <v>1122.5809999999999</v>
      </c>
      <c r="Q3115" s="6">
        <v>5706.9740000000002</v>
      </c>
      <c r="R3115" s="6">
        <v>8787.2510000000002</v>
      </c>
      <c r="S3115" s="6" t="s">
        <v>4474</v>
      </c>
      <c r="T3115" s="6" t="s">
        <v>4474</v>
      </c>
      <c r="U3115" s="6" t="s">
        <v>4474</v>
      </c>
      <c r="V3115" s="6" t="s">
        <v>4474</v>
      </c>
      <c r="W3115" s="6">
        <v>72882.171000000002</v>
      </c>
      <c r="X3115" s="6">
        <v>72882.171000000002</v>
      </c>
      <c r="Y3115" s="6">
        <v>759.298</v>
      </c>
      <c r="Z3115" s="6">
        <v>759.298</v>
      </c>
      <c r="AA3115" s="6">
        <v>556</v>
      </c>
      <c r="AB3115" s="6">
        <v>556</v>
      </c>
      <c r="AC3115" s="6">
        <v>6727380</v>
      </c>
      <c r="AD3115" s="6">
        <v>6727380</v>
      </c>
      <c r="AF3115">
        <f>Q3115/W3115</f>
        <v>7.8304116379848229E-2</v>
      </c>
      <c r="AG3115">
        <f>R3115/X3115</f>
        <v>0.12056790953716238</v>
      </c>
      <c r="AH3115" t="e">
        <f>U3115/W3115</f>
        <v>#VALUE!</v>
      </c>
      <c r="AI3115" t="e">
        <f>V3115/X3115</f>
        <v>#VALUE!</v>
      </c>
      <c r="AJ3115">
        <f>Y3115/AA3115</f>
        <v>1.3656438848920864</v>
      </c>
      <c r="AK3115">
        <f>Z3115/AB3115</f>
        <v>1.3656438848920864</v>
      </c>
      <c r="AL3115">
        <f>O3115/K3115</f>
        <v>0.54734090740703312</v>
      </c>
      <c r="AM3115">
        <f>P3115/L3115</f>
        <v>0.51391169596934594</v>
      </c>
      <c r="AN3115">
        <f>K3115/W3115</f>
        <v>3.259332107436811E-2</v>
      </c>
      <c r="AO3115">
        <f>L3115/X3115</f>
        <v>2.9971459000583286E-2</v>
      </c>
      <c r="AP3115">
        <f>IF(OR(Q3115&lt;0, Q3115="NA"), 0, 1)</f>
        <v>1</v>
      </c>
      <c r="AQ3115">
        <f>IF(OR(S3115&lt;0, S3115="NA"), 0, 1)</f>
        <v>0</v>
      </c>
      <c r="AR3115">
        <f>IFERROR(IF((AF3115-AG3115)&gt;0,1,0),0)</f>
        <v>0</v>
      </c>
      <c r="AS3115">
        <f>IFERROR(IF((S3115-Q3115)&gt;0,1,0),0)</f>
        <v>0</v>
      </c>
      <c r="AT3115">
        <f>IFERROR(IF((AH3115-AI3115)&lt;0,1,0),0)</f>
        <v>0</v>
      </c>
      <c r="AU3115">
        <f>IFERROR(IF((AJ3115-AK3115)&gt;0,1,0),0)</f>
        <v>0</v>
      </c>
      <c r="AV3115">
        <f>IFERROR(IF((AL3115-AM3115)&gt;0,1,0),0)</f>
        <v>1</v>
      </c>
      <c r="AW3115">
        <f>IFERROR(IF((AN3115-AO3115)&gt;0,1,0),0)</f>
        <v>1</v>
      </c>
      <c r="AX3115">
        <f>IFERROR(IF((AC3115-AD3115)&lt;0,1,0),0)</f>
        <v>0</v>
      </c>
      <c r="AY3115">
        <f>SUM(AP3115:AX3115)</f>
        <v>3</v>
      </c>
    </row>
    <row r="3116" spans="1:51" x14ac:dyDescent="0.45">
      <c r="A3116" s="1" t="s">
        <v>3855</v>
      </c>
      <c r="B3116" s="2">
        <v>4101541</v>
      </c>
      <c r="C3116" s="3" t="s">
        <v>5337</v>
      </c>
      <c r="D3116" s="5">
        <v>5.51</v>
      </c>
      <c r="E3116" s="5">
        <v>1607.7961583599999</v>
      </c>
      <c r="F3116" s="3" t="s">
        <v>4480</v>
      </c>
      <c r="G3116" s="3" t="s">
        <v>4491</v>
      </c>
      <c r="H3116" s="3" t="s">
        <v>4492</v>
      </c>
      <c r="I3116" s="3" t="s">
        <v>4493</v>
      </c>
      <c r="J3116" s="3" t="s">
        <v>4494</v>
      </c>
      <c r="K3116" s="6">
        <v>33549.508999999998</v>
      </c>
      <c r="L3116" s="6">
        <v>33815.527000000002</v>
      </c>
      <c r="M3116" s="6" t="s">
        <v>4474</v>
      </c>
      <c r="N3116" s="6" t="s">
        <v>4474</v>
      </c>
      <c r="O3116" s="6">
        <v>11833.032999999999</v>
      </c>
      <c r="P3116" s="6">
        <v>12025.781999999999</v>
      </c>
      <c r="Q3116" s="6">
        <v>145824.17199999999</v>
      </c>
      <c r="R3116" s="6">
        <v>188634.908</v>
      </c>
      <c r="S3116" s="6">
        <v>204376.511</v>
      </c>
      <c r="T3116" s="6">
        <v>173679.815</v>
      </c>
      <c r="U3116" s="6">
        <v>101000</v>
      </c>
      <c r="V3116" s="6">
        <v>101000</v>
      </c>
      <c r="W3116" s="6">
        <v>1931665.4169999999</v>
      </c>
      <c r="X3116" s="6">
        <v>1931665.4169999999</v>
      </c>
      <c r="Y3116" s="6">
        <v>4703.692</v>
      </c>
      <c r="Z3116" s="6">
        <v>4703.692</v>
      </c>
      <c r="AA3116" s="6">
        <v>2459</v>
      </c>
      <c r="AB3116" s="6">
        <v>2459</v>
      </c>
      <c r="AC3116" s="6">
        <v>304703543</v>
      </c>
      <c r="AD3116" s="6">
        <v>304703543</v>
      </c>
      <c r="AF3116">
        <f>Q3116/W3116</f>
        <v>7.5491423471500702E-2</v>
      </c>
      <c r="AG3116">
        <f>R3116/X3116</f>
        <v>9.7654027628118992E-2</v>
      </c>
      <c r="AH3116">
        <f>U3116/W3116</f>
        <v>5.2286487665581062E-2</v>
      </c>
      <c r="AI3116">
        <f>V3116/X3116</f>
        <v>5.2286487665581062E-2</v>
      </c>
      <c r="AJ3116">
        <f>Y3116/AA3116</f>
        <v>1.9128474989833266</v>
      </c>
      <c r="AK3116">
        <f>Z3116/AB3116</f>
        <v>1.9128474989833266</v>
      </c>
      <c r="AL3116">
        <f>O3116/K3116</f>
        <v>0.35270361184719573</v>
      </c>
      <c r="AM3116">
        <f>P3116/L3116</f>
        <v>0.35562899847753365</v>
      </c>
      <c r="AN3116">
        <f>K3116/W3116</f>
        <v>1.736817810410694E-2</v>
      </c>
      <c r="AO3116">
        <f>L3116/X3116</f>
        <v>1.7505892429610134E-2</v>
      </c>
      <c r="AP3116">
        <f>IF(OR(Q3116&lt;0, Q3116="NA"), 0, 1)</f>
        <v>1</v>
      </c>
      <c r="AQ3116">
        <f>IF(OR(S3116&lt;0, S3116="NA"), 0, 1)</f>
        <v>1</v>
      </c>
      <c r="AR3116">
        <f>IFERROR(IF((AF3116-AG3116)&gt;0,1,0),0)</f>
        <v>0</v>
      </c>
      <c r="AS3116">
        <f>IFERROR(IF((S3116-Q3116)&gt;0,1,0),0)</f>
        <v>1</v>
      </c>
      <c r="AT3116">
        <f>IFERROR(IF((AH3116-AI3116)&lt;0,1,0),0)</f>
        <v>0</v>
      </c>
      <c r="AU3116">
        <f>IFERROR(IF((AJ3116-AK3116)&gt;0,1,0),0)</f>
        <v>0</v>
      </c>
      <c r="AV3116">
        <f>IFERROR(IF((AL3116-AM3116)&gt;0,1,0),0)</f>
        <v>0</v>
      </c>
      <c r="AW3116">
        <f>IFERROR(IF((AN3116-AO3116)&gt;0,1,0),0)</f>
        <v>0</v>
      </c>
      <c r="AX3116">
        <f>IFERROR(IF((AC3116-AD3116)&lt;0,1,0),0)</f>
        <v>0</v>
      </c>
      <c r="AY3116">
        <f>SUM(AP3116:AX3116)</f>
        <v>3</v>
      </c>
    </row>
    <row r="3117" spans="1:51" x14ac:dyDescent="0.45">
      <c r="A3117" s="1" t="s">
        <v>3858</v>
      </c>
      <c r="B3117" s="2">
        <v>5721192</v>
      </c>
      <c r="C3117" s="3" t="s">
        <v>5337</v>
      </c>
      <c r="D3117" s="7">
        <v>5.45</v>
      </c>
      <c r="E3117" s="5">
        <v>413.06196369999998</v>
      </c>
      <c r="F3117" s="3" t="s">
        <v>4480</v>
      </c>
      <c r="G3117" s="3" t="s">
        <v>4491</v>
      </c>
      <c r="H3117" s="3" t="s">
        <v>4492</v>
      </c>
      <c r="I3117" s="3" t="s">
        <v>4493</v>
      </c>
      <c r="J3117" s="3" t="s">
        <v>4494</v>
      </c>
      <c r="K3117" s="6">
        <v>10749.700999999999</v>
      </c>
      <c r="L3117" s="6">
        <v>10959.194</v>
      </c>
      <c r="M3117" s="6" t="s">
        <v>4474</v>
      </c>
      <c r="N3117" s="6" t="s">
        <v>4474</v>
      </c>
      <c r="O3117" s="8">
        <v>6691.7</v>
      </c>
      <c r="P3117" s="6">
        <v>6814.6459999999997</v>
      </c>
      <c r="Q3117" s="6">
        <v>7165.0429999999997</v>
      </c>
      <c r="R3117" s="6">
        <v>-1995.2550000000001</v>
      </c>
      <c r="S3117" s="6" t="s">
        <v>4474</v>
      </c>
      <c r="T3117" s="6" t="s">
        <v>4474</v>
      </c>
      <c r="U3117" s="6" t="s">
        <v>4474</v>
      </c>
      <c r="V3117" s="6" t="s">
        <v>4474</v>
      </c>
      <c r="W3117" s="6">
        <v>281529.07299999997</v>
      </c>
      <c r="X3117" s="6">
        <v>281529.07299999997</v>
      </c>
      <c r="Y3117" s="6">
        <v>1197.117</v>
      </c>
      <c r="Z3117" s="6">
        <v>1197.117</v>
      </c>
      <c r="AA3117" s="6">
        <v>21152</v>
      </c>
      <c r="AB3117" s="6">
        <v>21152</v>
      </c>
      <c r="AC3117" s="6">
        <v>75791186</v>
      </c>
      <c r="AD3117" s="6">
        <v>75791186</v>
      </c>
      <c r="AF3117">
        <f>Q3117/W3117</f>
        <v>2.545045498729007E-2</v>
      </c>
      <c r="AG3117">
        <f>R3117/X3117</f>
        <v>-7.0872076504865994E-3</v>
      </c>
      <c r="AH3117" t="e">
        <f>U3117/W3117</f>
        <v>#VALUE!</v>
      </c>
      <c r="AI3117" t="e">
        <f>V3117/X3117</f>
        <v>#VALUE!</v>
      </c>
      <c r="AJ3117">
        <f>Y3117/AA3117</f>
        <v>5.6595924735249617E-2</v>
      </c>
      <c r="AK3117">
        <f>Z3117/AB3117</f>
        <v>5.6595924735249617E-2</v>
      </c>
      <c r="AL3117">
        <f>O3117/K3117</f>
        <v>0.6225010351450706</v>
      </c>
      <c r="AM3117">
        <f>P3117/L3117</f>
        <v>0.62181999880648153</v>
      </c>
      <c r="AN3117">
        <f>K3117/W3117</f>
        <v>3.8183271395206844E-2</v>
      </c>
      <c r="AO3117">
        <f>L3117/X3117</f>
        <v>3.8927397029435748E-2</v>
      </c>
      <c r="AP3117">
        <f>IF(OR(Q3117&lt;0, Q3117="NA"), 0, 1)</f>
        <v>1</v>
      </c>
      <c r="AQ3117">
        <f>IF(OR(S3117&lt;0, S3117="NA"), 0, 1)</f>
        <v>0</v>
      </c>
      <c r="AR3117">
        <f>IFERROR(IF((AF3117-AG3117)&gt;0,1,0),0)</f>
        <v>1</v>
      </c>
      <c r="AS3117">
        <f>IFERROR(IF((S3117-Q3117)&gt;0,1,0),0)</f>
        <v>0</v>
      </c>
      <c r="AT3117">
        <f>IFERROR(IF((AH3117-AI3117)&lt;0,1,0),0)</f>
        <v>0</v>
      </c>
      <c r="AU3117">
        <f>IFERROR(IF((AJ3117-AK3117)&gt;0,1,0),0)</f>
        <v>0</v>
      </c>
      <c r="AV3117">
        <f>IFERROR(IF((AL3117-AM3117)&gt;0,1,0),0)</f>
        <v>1</v>
      </c>
      <c r="AW3117">
        <f>IFERROR(IF((AN3117-AO3117)&gt;0,1,0),0)</f>
        <v>0</v>
      </c>
      <c r="AX3117">
        <f>IFERROR(IF((AC3117-AD3117)&lt;0,1,0),0)</f>
        <v>0</v>
      </c>
      <c r="AY3117">
        <f>SUM(AP3117:AX3117)</f>
        <v>3</v>
      </c>
    </row>
    <row r="3118" spans="1:51" x14ac:dyDescent="0.45">
      <c r="A3118" s="1" t="s">
        <v>3862</v>
      </c>
      <c r="B3118" s="2">
        <v>4039450</v>
      </c>
      <c r="C3118" s="3" t="s">
        <v>5337</v>
      </c>
      <c r="D3118" s="5">
        <v>632.73</v>
      </c>
      <c r="E3118" s="5">
        <v>213993.66512433</v>
      </c>
      <c r="F3118" s="3" t="s">
        <v>4480</v>
      </c>
      <c r="G3118" s="3" t="s">
        <v>4491</v>
      </c>
      <c r="H3118" s="3" t="s">
        <v>4492</v>
      </c>
      <c r="I3118" s="3" t="s">
        <v>4836</v>
      </c>
      <c r="J3118" s="3" t="s">
        <v>4732</v>
      </c>
      <c r="K3118" s="6">
        <v>53512000</v>
      </c>
      <c r="L3118" s="6">
        <v>50961000</v>
      </c>
      <c r="M3118" s="6">
        <v>94130000</v>
      </c>
      <c r="N3118" s="6">
        <v>90459000</v>
      </c>
      <c r="O3118" s="6">
        <v>91738000</v>
      </c>
      <c r="P3118" s="6">
        <v>87785000</v>
      </c>
      <c r="Q3118" s="6">
        <v>14276000</v>
      </c>
      <c r="R3118" s="6">
        <v>12173000</v>
      </c>
      <c r="S3118" s="6" t="s">
        <v>4474</v>
      </c>
      <c r="T3118" s="6">
        <v>-88336000</v>
      </c>
      <c r="U3118" s="6">
        <v>596000000</v>
      </c>
      <c r="V3118" s="6">
        <v>257262000</v>
      </c>
      <c r="W3118" s="6">
        <v>1671000000</v>
      </c>
      <c r="X3118" s="6">
        <v>1728080000</v>
      </c>
      <c r="Y3118" s="6" t="s">
        <v>4474</v>
      </c>
      <c r="Z3118" s="6" t="s">
        <v>4474</v>
      </c>
      <c r="AA3118" s="6" t="s">
        <v>4474</v>
      </c>
      <c r="AB3118" s="6" t="s">
        <v>4474</v>
      </c>
      <c r="AC3118" s="6" t="s">
        <v>4474</v>
      </c>
      <c r="AD3118" s="6">
        <v>314190854</v>
      </c>
      <c r="AF3118">
        <f>Q3118/W3118</f>
        <v>8.5433871932974262E-3</v>
      </c>
      <c r="AG3118">
        <f>R3118/X3118</f>
        <v>7.0442340632378133E-3</v>
      </c>
      <c r="AH3118">
        <f>U3118/W3118</f>
        <v>0.35667265110712149</v>
      </c>
      <c r="AI3118">
        <f>V3118/X3118</f>
        <v>0.14887158001944353</v>
      </c>
      <c r="AJ3118" t="e">
        <f>Y3118/AA3118</f>
        <v>#VALUE!</v>
      </c>
      <c r="AK3118" t="e">
        <f>Z3118/AB3118</f>
        <v>#VALUE!</v>
      </c>
      <c r="AL3118">
        <f>O3118/K3118</f>
        <v>1.7143444461055464</v>
      </c>
      <c r="AM3118">
        <f>P3118/L3118</f>
        <v>1.7225917858754733</v>
      </c>
      <c r="AN3118">
        <f>K3118/W3118</f>
        <v>3.202393776181927E-2</v>
      </c>
      <c r="AO3118">
        <f>L3118/X3118</f>
        <v>2.9489954168788482E-2</v>
      </c>
      <c r="AP3118">
        <f>IF(OR(Q3118&lt;0, Q3118="NA"), 0, 1)</f>
        <v>1</v>
      </c>
      <c r="AQ3118">
        <f>IF(OR(S3118&lt;0, S3118="NA"), 0, 1)</f>
        <v>0</v>
      </c>
      <c r="AR3118">
        <f>IFERROR(IF((AF3118-AG3118)&gt;0,1,0),0)</f>
        <v>1</v>
      </c>
      <c r="AS3118">
        <f>IFERROR(IF((S3118-Q3118)&gt;0,1,0),0)</f>
        <v>0</v>
      </c>
      <c r="AT3118">
        <f>IFERROR(IF((AH3118-AI3118)&lt;0,1,0),0)</f>
        <v>0</v>
      </c>
      <c r="AU3118">
        <f>IFERROR(IF((AJ3118-AK3118)&gt;0,1,0),0)</f>
        <v>0</v>
      </c>
      <c r="AV3118">
        <f>IFERROR(IF((AL3118-AM3118)&gt;0,1,0),0)</f>
        <v>0</v>
      </c>
      <c r="AW3118">
        <f>IFERROR(IF((AN3118-AO3118)&gt;0,1,0),0)</f>
        <v>1</v>
      </c>
      <c r="AX3118">
        <f>IFERROR(IF((AC3118-AD3118)&lt;0,1,0),0)</f>
        <v>0</v>
      </c>
      <c r="AY3118">
        <f>SUM(AP3118:AX3118)</f>
        <v>3</v>
      </c>
    </row>
    <row r="3119" spans="1:51" x14ac:dyDescent="0.45">
      <c r="A3119" s="1" t="s">
        <v>3878</v>
      </c>
      <c r="B3119" s="2">
        <v>5721086</v>
      </c>
      <c r="C3119" s="3" t="s">
        <v>5337</v>
      </c>
      <c r="D3119" s="5">
        <v>20.07</v>
      </c>
      <c r="E3119" s="5">
        <v>84.876210630000003</v>
      </c>
      <c r="F3119" s="3" t="s">
        <v>4480</v>
      </c>
      <c r="G3119" s="3" t="s">
        <v>4491</v>
      </c>
      <c r="H3119" s="3" t="s">
        <v>4492</v>
      </c>
      <c r="I3119" s="3" t="s">
        <v>4493</v>
      </c>
      <c r="J3119" s="3" t="s">
        <v>4494</v>
      </c>
      <c r="K3119" s="6">
        <v>2347.404</v>
      </c>
      <c r="L3119" s="6">
        <v>2012.5740000000001</v>
      </c>
      <c r="M3119" s="6" t="s">
        <v>4474</v>
      </c>
      <c r="N3119" s="6" t="s">
        <v>4474</v>
      </c>
      <c r="O3119" s="6">
        <v>444.74299999999999</v>
      </c>
      <c r="P3119" s="6">
        <v>101.727</v>
      </c>
      <c r="Q3119" s="6">
        <v>10516.433999999999</v>
      </c>
      <c r="R3119" s="6">
        <v>14043.834999999999</v>
      </c>
      <c r="S3119" s="6" t="s">
        <v>4474</v>
      </c>
      <c r="T3119" s="6" t="s">
        <v>4474</v>
      </c>
      <c r="U3119" s="6" t="s">
        <v>4474</v>
      </c>
      <c r="V3119" s="6" t="s">
        <v>4474</v>
      </c>
      <c r="W3119" s="6">
        <v>140147.321</v>
      </c>
      <c r="X3119" s="6">
        <v>140147.321</v>
      </c>
      <c r="Y3119" s="6">
        <v>1760.135</v>
      </c>
      <c r="Z3119" s="6">
        <v>1760.135</v>
      </c>
      <c r="AA3119" s="6">
        <v>1027</v>
      </c>
      <c r="AB3119" s="6">
        <v>1027</v>
      </c>
      <c r="AC3119" s="6">
        <v>4833922</v>
      </c>
      <c r="AD3119" s="6">
        <v>4833922</v>
      </c>
      <c r="AF3119">
        <f>Q3119/W3119</f>
        <v>7.503842331741753E-2</v>
      </c>
      <c r="AG3119">
        <f>R3119/X3119</f>
        <v>0.10020765933870401</v>
      </c>
      <c r="AH3119" t="e">
        <f>U3119/W3119</f>
        <v>#VALUE!</v>
      </c>
      <c r="AI3119" t="e">
        <f>V3119/X3119</f>
        <v>#VALUE!</v>
      </c>
      <c r="AJ3119">
        <f>Y3119/AA3119</f>
        <v>1.7138607594936708</v>
      </c>
      <c r="AK3119">
        <f>Z3119/AB3119</f>
        <v>1.7138607594936708</v>
      </c>
      <c r="AL3119">
        <f>O3119/K3119</f>
        <v>0.18946163506580035</v>
      </c>
      <c r="AM3119">
        <f>P3119/L3119</f>
        <v>5.0545719064243107E-2</v>
      </c>
      <c r="AN3119">
        <f>K3119/W3119</f>
        <v>1.6749546000954241E-2</v>
      </c>
      <c r="AO3119">
        <f>L3119/X3119</f>
        <v>1.4360417206976081E-2</v>
      </c>
      <c r="AP3119">
        <f>IF(OR(Q3119&lt;0, Q3119="NA"), 0, 1)</f>
        <v>1</v>
      </c>
      <c r="AQ3119">
        <f>IF(OR(S3119&lt;0, S3119="NA"), 0, 1)</f>
        <v>0</v>
      </c>
      <c r="AR3119">
        <f>IFERROR(IF((AF3119-AG3119)&gt;0,1,0),0)</f>
        <v>0</v>
      </c>
      <c r="AS3119">
        <f>IFERROR(IF((S3119-Q3119)&gt;0,1,0),0)</f>
        <v>0</v>
      </c>
      <c r="AT3119">
        <f>IFERROR(IF((AH3119-AI3119)&lt;0,1,0),0)</f>
        <v>0</v>
      </c>
      <c r="AU3119">
        <f>IFERROR(IF((AJ3119-AK3119)&gt;0,1,0),0)</f>
        <v>0</v>
      </c>
      <c r="AV3119">
        <f>IFERROR(IF((AL3119-AM3119)&gt;0,1,0),0)</f>
        <v>1</v>
      </c>
      <c r="AW3119">
        <f>IFERROR(IF((AN3119-AO3119)&gt;0,1,0),0)</f>
        <v>1</v>
      </c>
      <c r="AX3119">
        <f>IFERROR(IF((AC3119-AD3119)&lt;0,1,0),0)</f>
        <v>0</v>
      </c>
      <c r="AY3119">
        <f>SUM(AP3119:AX3119)</f>
        <v>3</v>
      </c>
    </row>
    <row r="3120" spans="1:51" x14ac:dyDescent="0.45">
      <c r="A3120" s="1" t="s">
        <v>3912</v>
      </c>
      <c r="B3120" s="2">
        <v>4600340</v>
      </c>
      <c r="C3120" s="3" t="s">
        <v>5336</v>
      </c>
      <c r="D3120" s="5">
        <v>19.28</v>
      </c>
      <c r="E3120" s="5">
        <v>324.76558463999999</v>
      </c>
      <c r="F3120" s="3" t="s">
        <v>4525</v>
      </c>
      <c r="G3120" s="3" t="s">
        <v>4698</v>
      </c>
      <c r="H3120" s="3" t="s">
        <v>4698</v>
      </c>
      <c r="I3120" s="3" t="s">
        <v>4946</v>
      </c>
      <c r="J3120" s="3" t="s">
        <v>5287</v>
      </c>
      <c r="K3120" s="6">
        <v>302004</v>
      </c>
      <c r="L3120" s="6" t="s">
        <v>4474</v>
      </c>
      <c r="M3120" s="6" t="s">
        <v>4474</v>
      </c>
      <c r="N3120" s="6" t="s">
        <v>4474</v>
      </c>
      <c r="O3120" s="6">
        <v>65318</v>
      </c>
      <c r="P3120" s="6" t="s">
        <v>4474</v>
      </c>
      <c r="Q3120" s="6">
        <v>53129</v>
      </c>
      <c r="R3120" s="6">
        <v>57701</v>
      </c>
      <c r="S3120" s="6">
        <v>61375</v>
      </c>
      <c r="T3120" s="6">
        <v>62592</v>
      </c>
      <c r="U3120" s="6">
        <v>86258</v>
      </c>
      <c r="V3120" s="6">
        <v>4789</v>
      </c>
      <c r="W3120" s="6">
        <v>700494</v>
      </c>
      <c r="X3120" s="6">
        <v>602298</v>
      </c>
      <c r="Y3120" s="6" t="s">
        <v>4474</v>
      </c>
      <c r="Z3120" s="6" t="s">
        <v>4474</v>
      </c>
      <c r="AA3120" s="6" t="s">
        <v>4474</v>
      </c>
      <c r="AB3120" s="6" t="s">
        <v>4474</v>
      </c>
      <c r="AC3120" s="6">
        <v>31846025</v>
      </c>
      <c r="AD3120" s="6">
        <v>31729473</v>
      </c>
      <c r="AF3120">
        <f>Q3120/W3120</f>
        <v>7.5845046495758711E-2</v>
      </c>
      <c r="AG3120">
        <f>R3120/X3120</f>
        <v>9.5801413918027295E-2</v>
      </c>
      <c r="AH3120">
        <f>U3120/W3120</f>
        <v>0.12313881346592548</v>
      </c>
      <c r="AI3120">
        <f>V3120/X3120</f>
        <v>7.9512135188893208E-3</v>
      </c>
      <c r="AJ3120" t="e">
        <f>Y3120/AA3120</f>
        <v>#VALUE!</v>
      </c>
      <c r="AK3120" t="e">
        <f>Z3120/AB3120</f>
        <v>#VALUE!</v>
      </c>
      <c r="AL3120">
        <f>O3120/K3120</f>
        <v>0.21628190355094634</v>
      </c>
      <c r="AM3120" t="e">
        <f>P3120/L3120</f>
        <v>#VALUE!</v>
      </c>
      <c r="AN3120">
        <f>K3120/W3120</f>
        <v>0.43113003109234338</v>
      </c>
      <c r="AO3120" t="e">
        <f>L3120/X3120</f>
        <v>#VALUE!</v>
      </c>
      <c r="AP3120">
        <f>IF(OR(Q3120&lt;0, Q3120="NA"), 0, 1)</f>
        <v>1</v>
      </c>
      <c r="AQ3120">
        <f>IF(OR(S3120&lt;0, S3120="NA"), 0, 1)</f>
        <v>1</v>
      </c>
      <c r="AR3120">
        <f>IFERROR(IF((AF3120-AG3120)&gt;0,1,0),0)</f>
        <v>0</v>
      </c>
      <c r="AS3120">
        <f>IFERROR(IF((S3120-Q3120)&gt;0,1,0),0)</f>
        <v>1</v>
      </c>
      <c r="AT3120">
        <f>IFERROR(IF((AH3120-AI3120)&lt;0,1,0),0)</f>
        <v>0</v>
      </c>
      <c r="AU3120">
        <f>IFERROR(IF((AJ3120-AK3120)&gt;0,1,0),0)</f>
        <v>0</v>
      </c>
      <c r="AV3120">
        <f>IFERROR(IF((AL3120-AM3120)&gt;0,1,0),0)</f>
        <v>0</v>
      </c>
      <c r="AW3120">
        <f>IFERROR(IF((AN3120-AO3120)&gt;0,1,0),0)</f>
        <v>0</v>
      </c>
      <c r="AX3120">
        <f>IFERROR(IF((AC3120-AD3120)&lt;0,1,0),0)</f>
        <v>0</v>
      </c>
      <c r="AY3120">
        <f>SUM(AP3120:AX3120)</f>
        <v>3</v>
      </c>
    </row>
    <row r="3121" spans="1:51" x14ac:dyDescent="0.45">
      <c r="A3121" s="1" t="s">
        <v>3915</v>
      </c>
      <c r="B3121" s="2">
        <v>4912118</v>
      </c>
      <c r="C3121" s="3" t="s">
        <v>5335</v>
      </c>
      <c r="D3121" s="5">
        <v>12.43</v>
      </c>
      <c r="E3121" s="5">
        <v>428.96276797000002</v>
      </c>
      <c r="F3121" s="3" t="s">
        <v>4485</v>
      </c>
      <c r="G3121" s="3" t="s">
        <v>4486</v>
      </c>
      <c r="H3121" s="3" t="s">
        <v>4598</v>
      </c>
      <c r="I3121" s="3" t="s">
        <v>4661</v>
      </c>
      <c r="J3121" s="3" t="s">
        <v>5033</v>
      </c>
      <c r="K3121" s="6">
        <v>787077</v>
      </c>
      <c r="L3121" s="6">
        <v>794327</v>
      </c>
      <c r="M3121" s="6">
        <v>19741</v>
      </c>
      <c r="N3121" s="6">
        <v>16783</v>
      </c>
      <c r="O3121" s="6">
        <v>660</v>
      </c>
      <c r="P3121" s="6">
        <v>-1330</v>
      </c>
      <c r="Q3121" s="6">
        <v>-3799</v>
      </c>
      <c r="R3121" s="6">
        <v>-2404</v>
      </c>
      <c r="S3121" s="6">
        <v>28642</v>
      </c>
      <c r="T3121" s="6">
        <v>17796</v>
      </c>
      <c r="U3121" s="6">
        <v>109752</v>
      </c>
      <c r="V3121" s="6">
        <v>64775</v>
      </c>
      <c r="W3121" s="6">
        <v>569434</v>
      </c>
      <c r="X3121" s="6">
        <v>497568</v>
      </c>
      <c r="Y3121" s="6">
        <v>299819</v>
      </c>
      <c r="Z3121" s="6">
        <v>263530</v>
      </c>
      <c r="AA3121" s="6">
        <v>165132</v>
      </c>
      <c r="AB3121" s="6">
        <v>141548</v>
      </c>
      <c r="AC3121" s="6">
        <v>34482000</v>
      </c>
      <c r="AD3121" s="6">
        <v>34448000</v>
      </c>
      <c r="AF3121">
        <f>Q3121/W3121</f>
        <v>-6.6715369998981448E-3</v>
      </c>
      <c r="AG3121">
        <f>R3121/X3121</f>
        <v>-4.8315004180333144E-3</v>
      </c>
      <c r="AH3121">
        <f>U3121/W3121</f>
        <v>0.19273875462301163</v>
      </c>
      <c r="AI3121">
        <f>V3121/X3121</f>
        <v>0.13018321113897999</v>
      </c>
      <c r="AJ3121">
        <f>Y3121/AA3121</f>
        <v>1.8156323426107599</v>
      </c>
      <c r="AK3121">
        <f>Z3121/AB3121</f>
        <v>1.8617712719360218</v>
      </c>
      <c r="AL3121">
        <f>O3121/K3121</f>
        <v>8.385456569052329E-4</v>
      </c>
      <c r="AM3121">
        <f>P3121/L3121</f>
        <v>-1.6743734003754121E-3</v>
      </c>
      <c r="AN3121">
        <f>K3121/W3121</f>
        <v>1.3822093517422565</v>
      </c>
      <c r="AO3121">
        <f>L3121/X3121</f>
        <v>1.5964189819280983</v>
      </c>
      <c r="AP3121">
        <f>IF(OR(Q3121&lt;0, Q3121="NA"), 0, 1)</f>
        <v>0</v>
      </c>
      <c r="AQ3121">
        <f>IF(OR(S3121&lt;0, S3121="NA"), 0, 1)</f>
        <v>1</v>
      </c>
      <c r="AR3121">
        <f>IFERROR(IF((AF3121-AG3121)&gt;0,1,0),0)</f>
        <v>0</v>
      </c>
      <c r="AS3121">
        <f>IFERROR(IF((S3121-Q3121)&gt;0,1,0),0)</f>
        <v>1</v>
      </c>
      <c r="AT3121">
        <f>IFERROR(IF((AH3121-AI3121)&lt;0,1,0),0)</f>
        <v>0</v>
      </c>
      <c r="AU3121">
        <f>IFERROR(IF((AJ3121-AK3121)&gt;0,1,0),0)</f>
        <v>0</v>
      </c>
      <c r="AV3121">
        <f>IFERROR(IF((AL3121-AM3121)&gt;0,1,0),0)</f>
        <v>1</v>
      </c>
      <c r="AW3121">
        <f>IFERROR(IF((AN3121-AO3121)&gt;0,1,0),0)</f>
        <v>0</v>
      </c>
      <c r="AX3121">
        <f>IFERROR(IF((AC3121-AD3121)&lt;0,1,0),0)</f>
        <v>0</v>
      </c>
      <c r="AY3121">
        <f>SUM(AP3121:AX3121)</f>
        <v>3</v>
      </c>
    </row>
    <row r="3122" spans="1:51" x14ac:dyDescent="0.45">
      <c r="A3122" s="1" t="s">
        <v>3919</v>
      </c>
      <c r="B3122" s="2">
        <v>5721787</v>
      </c>
      <c r="C3122" s="3" t="s">
        <v>5337</v>
      </c>
      <c r="D3122" s="5">
        <v>8.48</v>
      </c>
      <c r="E3122" s="5">
        <v>110.1611784</v>
      </c>
      <c r="F3122" s="3" t="s">
        <v>4480</v>
      </c>
      <c r="G3122" s="3" t="s">
        <v>4491</v>
      </c>
      <c r="H3122" s="3" t="s">
        <v>4492</v>
      </c>
      <c r="I3122" s="3" t="s">
        <v>4493</v>
      </c>
      <c r="J3122" s="3"/>
      <c r="K3122" s="6">
        <v>2943.681</v>
      </c>
      <c r="L3122" s="6">
        <v>2960.1489999999999</v>
      </c>
      <c r="M3122" s="6" t="s">
        <v>4474</v>
      </c>
      <c r="N3122" s="6" t="s">
        <v>4474</v>
      </c>
      <c r="O3122" s="6">
        <v>965.81100000000004</v>
      </c>
      <c r="P3122" s="6">
        <v>933.31500000000005</v>
      </c>
      <c r="Q3122" s="6">
        <v>18833.097000000002</v>
      </c>
      <c r="R3122" s="6">
        <v>19535.169000000002</v>
      </c>
      <c r="S3122" s="6">
        <v>8328.4320000000007</v>
      </c>
      <c r="T3122" s="6">
        <v>10438.052</v>
      </c>
      <c r="U3122" s="6" t="s">
        <v>4474</v>
      </c>
      <c r="V3122" s="6" t="s">
        <v>4474</v>
      </c>
      <c r="W3122" s="6">
        <v>127168.88099999999</v>
      </c>
      <c r="X3122" s="6">
        <v>127168.88099999999</v>
      </c>
      <c r="Y3122" s="6">
        <v>2144.0889999999999</v>
      </c>
      <c r="Z3122" s="6">
        <v>2144.0889999999999</v>
      </c>
      <c r="AA3122" s="6">
        <v>338</v>
      </c>
      <c r="AB3122" s="6">
        <v>338</v>
      </c>
      <c r="AC3122" s="6">
        <v>12990705</v>
      </c>
      <c r="AD3122" s="6">
        <v>12990705</v>
      </c>
      <c r="AF3122">
        <f>Q3122/W3122</f>
        <v>0.14809516960363914</v>
      </c>
      <c r="AG3122">
        <f>R3122/X3122</f>
        <v>0.15361595420502286</v>
      </c>
      <c r="AH3122" t="e">
        <f>U3122/W3122</f>
        <v>#VALUE!</v>
      </c>
      <c r="AI3122" t="e">
        <f>V3122/X3122</f>
        <v>#VALUE!</v>
      </c>
      <c r="AJ3122">
        <f>Y3122/AA3122</f>
        <v>6.3434585798816565</v>
      </c>
      <c r="AK3122">
        <f>Z3122/AB3122</f>
        <v>6.3434585798816565</v>
      </c>
      <c r="AL3122">
        <f>O3122/K3122</f>
        <v>0.32809635283170968</v>
      </c>
      <c r="AM3122">
        <f>P3122/L3122</f>
        <v>0.31529325044110956</v>
      </c>
      <c r="AN3122">
        <f>K3122/W3122</f>
        <v>2.314780925059803E-2</v>
      </c>
      <c r="AO3122">
        <f>L3122/X3122</f>
        <v>2.3277306340377408E-2</v>
      </c>
      <c r="AP3122">
        <f>IF(OR(Q3122&lt;0, Q3122="NA"), 0, 1)</f>
        <v>1</v>
      </c>
      <c r="AQ3122">
        <f>IF(OR(S3122&lt;0, S3122="NA"), 0, 1)</f>
        <v>1</v>
      </c>
      <c r="AR3122">
        <f>IFERROR(IF((AF3122-AG3122)&gt;0,1,0),0)</f>
        <v>0</v>
      </c>
      <c r="AS3122">
        <f>IFERROR(IF((S3122-Q3122)&gt;0,1,0),0)</f>
        <v>0</v>
      </c>
      <c r="AT3122">
        <f>IFERROR(IF((AH3122-AI3122)&lt;0,1,0),0)</f>
        <v>0</v>
      </c>
      <c r="AU3122">
        <f>IFERROR(IF((AJ3122-AK3122)&gt;0,1,0),0)</f>
        <v>0</v>
      </c>
      <c r="AV3122">
        <f>IFERROR(IF((AL3122-AM3122)&gt;0,1,0),0)</f>
        <v>1</v>
      </c>
      <c r="AW3122">
        <f>IFERROR(IF((AN3122-AO3122)&gt;0,1,0),0)</f>
        <v>0</v>
      </c>
      <c r="AX3122">
        <f>IFERROR(IF((AC3122-AD3122)&lt;0,1,0),0)</f>
        <v>0</v>
      </c>
      <c r="AY3122">
        <f>SUM(AP3122:AX3122)</f>
        <v>3</v>
      </c>
    </row>
    <row r="3123" spans="1:51" x14ac:dyDescent="0.45">
      <c r="A3123" s="1" t="s">
        <v>3920</v>
      </c>
      <c r="B3123" s="2">
        <v>5720636</v>
      </c>
      <c r="C3123" s="3" t="s">
        <v>5337</v>
      </c>
      <c r="D3123" s="5">
        <v>39.1</v>
      </c>
      <c r="E3123" s="5">
        <v>282.18266679999999</v>
      </c>
      <c r="F3123" s="3" t="s">
        <v>4480</v>
      </c>
      <c r="G3123" s="3" t="s">
        <v>4491</v>
      </c>
      <c r="H3123" s="3" t="s">
        <v>4492</v>
      </c>
      <c r="I3123" s="3" t="s">
        <v>4493</v>
      </c>
      <c r="J3123" s="3"/>
      <c r="K3123" s="6">
        <v>6227.8639999999996</v>
      </c>
      <c r="L3123" s="6">
        <v>5826.9570000000003</v>
      </c>
      <c r="M3123" s="6" t="s">
        <v>4474</v>
      </c>
      <c r="N3123" s="6" t="s">
        <v>4474</v>
      </c>
      <c r="O3123" s="6">
        <v>3458.9319999999998</v>
      </c>
      <c r="P3123" s="6">
        <v>3272.3629999999998</v>
      </c>
      <c r="Q3123" s="6">
        <v>119140.36500000001</v>
      </c>
      <c r="R3123" s="6">
        <v>95892.865999999995</v>
      </c>
      <c r="S3123" s="6" t="s">
        <v>4474</v>
      </c>
      <c r="T3123" s="6" t="s">
        <v>4474</v>
      </c>
      <c r="U3123" s="6" t="s">
        <v>4474</v>
      </c>
      <c r="V3123" s="6" t="s">
        <v>4474</v>
      </c>
      <c r="W3123" s="6">
        <v>349150.179</v>
      </c>
      <c r="X3123" s="6">
        <v>349150.179</v>
      </c>
      <c r="Y3123" s="6">
        <v>31036.287</v>
      </c>
      <c r="Z3123" s="6">
        <v>31036.287</v>
      </c>
      <c r="AA3123" s="6">
        <v>657</v>
      </c>
      <c r="AB3123" s="6">
        <v>657</v>
      </c>
      <c r="AC3123" s="6">
        <v>7190985</v>
      </c>
      <c r="AD3123" s="6">
        <v>7190985</v>
      </c>
      <c r="AF3123">
        <f>Q3123/W3123</f>
        <v>0.3412295687237783</v>
      </c>
      <c r="AG3123">
        <f>R3123/X3123</f>
        <v>0.2746464752635856</v>
      </c>
      <c r="AH3123" t="e">
        <f>U3123/W3123</f>
        <v>#VALUE!</v>
      </c>
      <c r="AI3123" t="e">
        <f>V3123/X3123</f>
        <v>#VALUE!</v>
      </c>
      <c r="AJ3123">
        <f>Y3123/AA3123</f>
        <v>47.23940182648402</v>
      </c>
      <c r="AK3123">
        <f>Z3123/AB3123</f>
        <v>47.23940182648402</v>
      </c>
      <c r="AL3123">
        <f>O3123/K3123</f>
        <v>0.55539620004547308</v>
      </c>
      <c r="AM3123">
        <f>P3123/L3123</f>
        <v>0.5615903807081466</v>
      </c>
      <c r="AN3123">
        <f>K3123/W3123</f>
        <v>1.7837206951567965E-2</v>
      </c>
      <c r="AO3123">
        <f>L3123/X3123</f>
        <v>1.6688970392880711E-2</v>
      </c>
      <c r="AP3123">
        <f>IF(OR(Q3123&lt;0, Q3123="NA"), 0, 1)</f>
        <v>1</v>
      </c>
      <c r="AQ3123">
        <f>IF(OR(S3123&lt;0, S3123="NA"), 0, 1)</f>
        <v>0</v>
      </c>
      <c r="AR3123">
        <f>IFERROR(IF((AF3123-AG3123)&gt;0,1,0),0)</f>
        <v>1</v>
      </c>
      <c r="AS3123">
        <f>IFERROR(IF((S3123-Q3123)&gt;0,1,0),0)</f>
        <v>0</v>
      </c>
      <c r="AT3123">
        <f>IFERROR(IF((AH3123-AI3123)&lt;0,1,0),0)</f>
        <v>0</v>
      </c>
      <c r="AU3123">
        <f>IFERROR(IF((AJ3123-AK3123)&gt;0,1,0),0)</f>
        <v>0</v>
      </c>
      <c r="AV3123">
        <f>IFERROR(IF((AL3123-AM3123)&gt;0,1,0),0)</f>
        <v>0</v>
      </c>
      <c r="AW3123">
        <f>IFERROR(IF((AN3123-AO3123)&gt;0,1,0),0)</f>
        <v>1</v>
      </c>
      <c r="AX3123">
        <f>IFERROR(IF((AC3123-AD3123)&lt;0,1,0),0)</f>
        <v>0</v>
      </c>
      <c r="AY3123">
        <f>SUM(AP3123:AX3123)</f>
        <v>3</v>
      </c>
    </row>
    <row r="3124" spans="1:51" x14ac:dyDescent="0.45">
      <c r="A3124" s="1" t="s">
        <v>3936</v>
      </c>
      <c r="B3124" s="2">
        <v>4810489</v>
      </c>
      <c r="C3124" s="3" t="s">
        <v>5338</v>
      </c>
      <c r="D3124" s="5">
        <v>9.36</v>
      </c>
      <c r="E3124" s="5">
        <v>460.27141055999999</v>
      </c>
      <c r="F3124" s="3" t="s">
        <v>4470</v>
      </c>
      <c r="G3124" s="3" t="s">
        <v>4471</v>
      </c>
      <c r="H3124" s="3" t="s">
        <v>4673</v>
      </c>
      <c r="I3124" s="3" t="s">
        <v>4673</v>
      </c>
      <c r="J3124" s="3" t="s">
        <v>4544</v>
      </c>
      <c r="K3124" s="6">
        <v>63192</v>
      </c>
      <c r="L3124" s="6">
        <v>62017</v>
      </c>
      <c r="M3124" s="6">
        <v>-39693</v>
      </c>
      <c r="N3124" s="6">
        <v>-39175</v>
      </c>
      <c r="O3124" s="6">
        <v>-39476</v>
      </c>
      <c r="P3124" s="6">
        <v>-38961</v>
      </c>
      <c r="Q3124" s="6">
        <v>-49401</v>
      </c>
      <c r="R3124" s="6">
        <v>-45653</v>
      </c>
      <c r="S3124" s="6">
        <v>-11487</v>
      </c>
      <c r="T3124" s="6">
        <v>-8777</v>
      </c>
      <c r="U3124" s="6" t="s">
        <v>4474</v>
      </c>
      <c r="V3124" s="6" t="s">
        <v>4474</v>
      </c>
      <c r="W3124" s="6">
        <v>356105</v>
      </c>
      <c r="X3124" s="6">
        <v>362029</v>
      </c>
      <c r="Y3124" s="6">
        <v>116480</v>
      </c>
      <c r="Z3124" s="6">
        <v>119307</v>
      </c>
      <c r="AA3124" s="6">
        <v>23435</v>
      </c>
      <c r="AB3124" s="6">
        <v>22946</v>
      </c>
      <c r="AC3124" s="6">
        <v>49174000</v>
      </c>
      <c r="AD3124" s="6">
        <v>48922000</v>
      </c>
      <c r="AF3124">
        <f>Q3124/W3124</f>
        <v>-0.13872593757459176</v>
      </c>
      <c r="AG3124">
        <f>R3124/X3124</f>
        <v>-0.12610315748185918</v>
      </c>
      <c r="AH3124" t="e">
        <f>U3124/W3124</f>
        <v>#VALUE!</v>
      </c>
      <c r="AI3124" t="e">
        <f>V3124/X3124</f>
        <v>#VALUE!</v>
      </c>
      <c r="AJ3124">
        <f>Y3124/AA3124</f>
        <v>4.9703435033070198</v>
      </c>
      <c r="AK3124">
        <f>Z3124/AB3124</f>
        <v>5.1994683169179812</v>
      </c>
      <c r="AL3124">
        <f>O3124/K3124</f>
        <v>-0.62469932902899106</v>
      </c>
      <c r="AM3124">
        <f>P3124/L3124</f>
        <v>-0.62823096892787467</v>
      </c>
      <c r="AN3124">
        <f>K3124/W3124</f>
        <v>0.17745327922944076</v>
      </c>
      <c r="AO3124">
        <f>L3124/X3124</f>
        <v>0.17130395631289205</v>
      </c>
      <c r="AP3124">
        <f>IF(OR(Q3124&lt;0, Q3124="NA"), 0, 1)</f>
        <v>0</v>
      </c>
      <c r="AQ3124">
        <f>IF(OR(S3124&lt;0, S3124="NA"), 0, 1)</f>
        <v>0</v>
      </c>
      <c r="AR3124">
        <f>IFERROR(IF((AF3124-AG3124)&gt;0,1,0),0)</f>
        <v>0</v>
      </c>
      <c r="AS3124">
        <f>IFERROR(IF((S3124-Q3124)&gt;0,1,0),0)</f>
        <v>1</v>
      </c>
      <c r="AT3124">
        <f>IFERROR(IF((AH3124-AI3124)&lt;0,1,0),0)</f>
        <v>0</v>
      </c>
      <c r="AU3124">
        <f>IFERROR(IF((AJ3124-AK3124)&gt;0,1,0),0)</f>
        <v>0</v>
      </c>
      <c r="AV3124">
        <f>IFERROR(IF((AL3124-AM3124)&gt;0,1,0),0)</f>
        <v>1</v>
      </c>
      <c r="AW3124">
        <f>IFERROR(IF((AN3124-AO3124)&gt;0,1,0),0)</f>
        <v>1</v>
      </c>
      <c r="AX3124">
        <f>IFERROR(IF((AC3124-AD3124)&lt;0,1,0),0)</f>
        <v>0</v>
      </c>
      <c r="AY3124">
        <f>SUM(AP3124:AX3124)</f>
        <v>3</v>
      </c>
    </row>
    <row r="3125" spans="1:51" x14ac:dyDescent="0.45">
      <c r="A3125" s="1" t="s">
        <v>3937</v>
      </c>
      <c r="B3125" s="2">
        <v>4072879</v>
      </c>
      <c r="C3125" s="3" t="s">
        <v>5337</v>
      </c>
      <c r="D3125" s="7">
        <v>574.59</v>
      </c>
      <c r="E3125" s="5">
        <v>219780.82726635001</v>
      </c>
      <c r="F3125" s="3" t="s">
        <v>4470</v>
      </c>
      <c r="G3125" s="3" t="s">
        <v>4471</v>
      </c>
      <c r="H3125" s="3" t="s">
        <v>4472</v>
      </c>
      <c r="I3125" s="3" t="s">
        <v>4472</v>
      </c>
      <c r="J3125" s="3" t="s">
        <v>4556</v>
      </c>
      <c r="K3125" s="6">
        <v>42370000</v>
      </c>
      <c r="L3125" s="6">
        <v>42346000</v>
      </c>
      <c r="M3125" s="6">
        <v>10582000</v>
      </c>
      <c r="N3125" s="6">
        <v>10765000</v>
      </c>
      <c r="O3125" s="6">
        <v>7382000</v>
      </c>
      <c r="P3125" s="6">
        <v>7446000</v>
      </c>
      <c r="Q3125" s="6">
        <v>6120000</v>
      </c>
      <c r="R3125" s="6">
        <v>6185000</v>
      </c>
      <c r="S3125" s="6">
        <v>9100000</v>
      </c>
      <c r="T3125" s="6">
        <v>9348000</v>
      </c>
      <c r="U3125" s="6">
        <v>31197000</v>
      </c>
      <c r="V3125" s="6">
        <v>30099000</v>
      </c>
      <c r="W3125" s="6">
        <v>100364000</v>
      </c>
      <c r="X3125" s="6">
        <v>98496000</v>
      </c>
      <c r="Y3125" s="6">
        <v>23783000</v>
      </c>
      <c r="Z3125" s="6">
        <v>25476000</v>
      </c>
      <c r="AA3125" s="6">
        <v>14601000</v>
      </c>
      <c r="AB3125" s="6">
        <v>14772000</v>
      </c>
      <c r="AC3125" s="6">
        <v>382500265</v>
      </c>
      <c r="AD3125" s="6">
        <v>381995566</v>
      </c>
      <c r="AF3125">
        <f>Q3125/W3125</f>
        <v>6.097803993463792E-2</v>
      </c>
      <c r="AG3125">
        <f>R3125/X3125</f>
        <v>6.2794428200129954E-2</v>
      </c>
      <c r="AH3125">
        <f>U3125/W3125</f>
        <v>0.31083854768642144</v>
      </c>
      <c r="AI3125">
        <f>V3125/X3125</f>
        <v>0.3055860136452242</v>
      </c>
      <c r="AJ3125">
        <f>Y3125/AA3125</f>
        <v>1.6288610369152798</v>
      </c>
      <c r="AK3125">
        <f>Z3125/AB3125</f>
        <v>1.7246141348497157</v>
      </c>
      <c r="AL3125">
        <f>O3125/K3125</f>
        <v>0.17422704743922587</v>
      </c>
      <c r="AM3125">
        <f>P3125/L3125</f>
        <v>0.17583715108865064</v>
      </c>
      <c r="AN3125">
        <f>K3125/W3125</f>
        <v>0.42216332549519747</v>
      </c>
      <c r="AO3125">
        <f>L3125/X3125</f>
        <v>0.42992608836907081</v>
      </c>
      <c r="AP3125">
        <f>IF(OR(Q3125&lt;0, Q3125="NA"), 0, 1)</f>
        <v>1</v>
      </c>
      <c r="AQ3125">
        <f>IF(OR(S3125&lt;0, S3125="NA"), 0, 1)</f>
        <v>1</v>
      </c>
      <c r="AR3125">
        <f>IFERROR(IF((AF3125-AG3125)&gt;0,1,0),0)</f>
        <v>0</v>
      </c>
      <c r="AS3125">
        <f>IFERROR(IF((S3125-Q3125)&gt;0,1,0),0)</f>
        <v>1</v>
      </c>
      <c r="AT3125">
        <f>IFERROR(IF((AH3125-AI3125)&lt;0,1,0),0)</f>
        <v>0</v>
      </c>
      <c r="AU3125">
        <f>IFERROR(IF((AJ3125-AK3125)&gt;0,1,0),0)</f>
        <v>0</v>
      </c>
      <c r="AV3125">
        <f>IFERROR(IF((AL3125-AM3125)&gt;0,1,0),0)</f>
        <v>0</v>
      </c>
      <c r="AW3125">
        <f>IFERROR(IF((AN3125-AO3125)&gt;0,1,0),0)</f>
        <v>0</v>
      </c>
      <c r="AX3125">
        <f>IFERROR(IF((AC3125-AD3125)&lt;0,1,0),0)</f>
        <v>0</v>
      </c>
      <c r="AY3125">
        <f>SUM(AP3125:AX3125)</f>
        <v>3</v>
      </c>
    </row>
    <row r="3126" spans="1:51" x14ac:dyDescent="0.45">
      <c r="A3126" s="1" t="s">
        <v>3939</v>
      </c>
      <c r="B3126" s="2">
        <v>4377564</v>
      </c>
      <c r="C3126" s="3" t="s">
        <v>5335</v>
      </c>
      <c r="D3126" s="5">
        <v>33.36</v>
      </c>
      <c r="E3126" s="5">
        <v>459.35986079999998</v>
      </c>
      <c r="F3126" s="3" t="s">
        <v>4480</v>
      </c>
      <c r="G3126" s="3" t="s">
        <v>4481</v>
      </c>
      <c r="H3126" s="3" t="s">
        <v>4481</v>
      </c>
      <c r="I3126" s="3" t="s">
        <v>4482</v>
      </c>
      <c r="J3126" s="3" t="s">
        <v>4483</v>
      </c>
      <c r="K3126" s="6">
        <v>171379</v>
      </c>
      <c r="L3126" s="6">
        <v>164556</v>
      </c>
      <c r="M3126" s="6" t="s">
        <v>4474</v>
      </c>
      <c r="N3126" s="6" t="s">
        <v>4474</v>
      </c>
      <c r="O3126" s="6">
        <v>228949</v>
      </c>
      <c r="P3126" s="6">
        <v>220636</v>
      </c>
      <c r="Q3126" s="6">
        <v>47671</v>
      </c>
      <c r="R3126" s="6">
        <v>43627</v>
      </c>
      <c r="S3126" s="6" t="s">
        <v>4474</v>
      </c>
      <c r="T3126" s="6">
        <v>56293</v>
      </c>
      <c r="U3126" s="6">
        <v>111634</v>
      </c>
      <c r="V3126" s="6">
        <v>112583</v>
      </c>
      <c r="W3126" s="6">
        <v>4942446</v>
      </c>
      <c r="X3126" s="6">
        <v>4627770</v>
      </c>
      <c r="Y3126" s="6" t="s">
        <v>4474</v>
      </c>
      <c r="Z3126" s="6" t="s">
        <v>4474</v>
      </c>
      <c r="AA3126" s="6" t="s">
        <v>4474</v>
      </c>
      <c r="AB3126" s="6" t="s">
        <v>4474</v>
      </c>
      <c r="AC3126" s="6">
        <v>13769780</v>
      </c>
      <c r="AD3126" s="6">
        <v>13667591</v>
      </c>
      <c r="AF3126">
        <f>Q3126/W3126</f>
        <v>9.6452242472654225E-3</v>
      </c>
      <c r="AG3126">
        <f>R3126/X3126</f>
        <v>9.4272187252175451E-3</v>
      </c>
      <c r="AH3126">
        <f>U3126/W3126</f>
        <v>2.2586792045881734E-2</v>
      </c>
      <c r="AI3126">
        <f>V3126/X3126</f>
        <v>2.4327699950516122E-2</v>
      </c>
      <c r="AJ3126" t="e">
        <f>Y3126/AA3126</f>
        <v>#VALUE!</v>
      </c>
      <c r="AK3126" t="e">
        <f>Z3126/AB3126</f>
        <v>#VALUE!</v>
      </c>
      <c r="AL3126">
        <f>O3126/K3126</f>
        <v>1.3359221374847561</v>
      </c>
      <c r="AM3126">
        <f>P3126/L3126</f>
        <v>1.3407958384987482</v>
      </c>
      <c r="AN3126">
        <f>K3126/W3126</f>
        <v>3.4674936256258539E-2</v>
      </c>
      <c r="AO3126">
        <f>L3126/X3126</f>
        <v>3.5558379089712759E-2</v>
      </c>
      <c r="AP3126">
        <f>IF(OR(Q3126&lt;0, Q3126="NA"), 0, 1)</f>
        <v>1</v>
      </c>
      <c r="AQ3126">
        <f>IF(OR(S3126&lt;0, S3126="NA"), 0, 1)</f>
        <v>0</v>
      </c>
      <c r="AR3126">
        <f>IFERROR(IF((AF3126-AG3126)&gt;0,1,0),0)</f>
        <v>1</v>
      </c>
      <c r="AS3126">
        <f>IFERROR(IF((S3126-Q3126)&gt;0,1,0),0)</f>
        <v>0</v>
      </c>
      <c r="AT3126">
        <f>IFERROR(IF((AH3126-AI3126)&lt;0,1,0),0)</f>
        <v>1</v>
      </c>
      <c r="AU3126">
        <f>IFERROR(IF((AJ3126-AK3126)&gt;0,1,0),0)</f>
        <v>0</v>
      </c>
      <c r="AV3126">
        <f>IFERROR(IF((AL3126-AM3126)&gt;0,1,0),0)</f>
        <v>0</v>
      </c>
      <c r="AW3126">
        <f>IFERROR(IF((AN3126-AO3126)&gt;0,1,0),0)</f>
        <v>0</v>
      </c>
      <c r="AX3126">
        <f>IFERROR(IF((AC3126-AD3126)&lt;0,1,0),0)</f>
        <v>0</v>
      </c>
      <c r="AY3126">
        <f>SUM(AP3126:AX3126)</f>
        <v>3</v>
      </c>
    </row>
    <row r="3127" spans="1:51" x14ac:dyDescent="0.45">
      <c r="A3127" s="1" t="s">
        <v>3966</v>
      </c>
      <c r="B3127" s="2">
        <v>4329552</v>
      </c>
      <c r="C3127" s="3" t="s">
        <v>5336</v>
      </c>
      <c r="D3127" s="5">
        <v>7.03</v>
      </c>
      <c r="E3127" s="5">
        <v>313.95002829999999</v>
      </c>
      <c r="F3127" s="3" t="s">
        <v>4475</v>
      </c>
      <c r="G3127" s="3" t="s">
        <v>4476</v>
      </c>
      <c r="H3127" s="3" t="s">
        <v>4477</v>
      </c>
      <c r="I3127" s="3" t="s">
        <v>4833</v>
      </c>
      <c r="J3127" s="3" t="s">
        <v>4754</v>
      </c>
      <c r="K3127" s="6">
        <v>352075</v>
      </c>
      <c r="L3127" s="6">
        <v>359682</v>
      </c>
      <c r="M3127" s="6">
        <v>24249</v>
      </c>
      <c r="N3127" s="6">
        <v>27432</v>
      </c>
      <c r="O3127" s="6">
        <v>7212</v>
      </c>
      <c r="P3127" s="6">
        <v>9791</v>
      </c>
      <c r="Q3127" s="6">
        <v>3585</v>
      </c>
      <c r="R3127" s="6">
        <v>5388</v>
      </c>
      <c r="S3127" s="6">
        <v>34399</v>
      </c>
      <c r="T3127" s="6">
        <v>44074</v>
      </c>
      <c r="U3127" s="6" t="s">
        <v>4474</v>
      </c>
      <c r="V3127" s="6" t="s">
        <v>4474</v>
      </c>
      <c r="W3127" s="6">
        <v>320704</v>
      </c>
      <c r="X3127" s="6">
        <v>322296</v>
      </c>
      <c r="Y3127" s="6">
        <v>123167</v>
      </c>
      <c r="Z3127" s="6">
        <v>124982</v>
      </c>
      <c r="AA3127" s="6">
        <v>81104</v>
      </c>
      <c r="AB3127" s="6">
        <v>82027</v>
      </c>
      <c r="AC3127" s="6">
        <v>44661167</v>
      </c>
      <c r="AD3127" s="6">
        <v>44652655</v>
      </c>
      <c r="AF3127">
        <f>Q3127/W3127</f>
        <v>1.1178532229095988E-2</v>
      </c>
      <c r="AG3127">
        <f>R3127/X3127</f>
        <v>1.6717551567503163E-2</v>
      </c>
      <c r="AH3127" t="e">
        <f>U3127/W3127</f>
        <v>#VALUE!</v>
      </c>
      <c r="AI3127" t="e">
        <f>V3127/X3127</f>
        <v>#VALUE!</v>
      </c>
      <c r="AJ3127">
        <f>Y3127/AA3127</f>
        <v>1.5186304004734661</v>
      </c>
      <c r="AK3127">
        <f>Z3127/AB3127</f>
        <v>1.5236690358052836</v>
      </c>
      <c r="AL3127">
        <f>O3127/K3127</f>
        <v>2.048427181708443E-2</v>
      </c>
      <c r="AM3127">
        <f>P3127/L3127</f>
        <v>2.7221267675335434E-2</v>
      </c>
      <c r="AN3127">
        <f>K3127/W3127</f>
        <v>1.0978191728197964</v>
      </c>
      <c r="AO3127">
        <f>L3127/X3127</f>
        <v>1.1159989574800804</v>
      </c>
      <c r="AP3127">
        <f>IF(OR(Q3127&lt;0, Q3127="NA"), 0, 1)</f>
        <v>1</v>
      </c>
      <c r="AQ3127">
        <f>IF(OR(S3127&lt;0, S3127="NA"), 0, 1)</f>
        <v>1</v>
      </c>
      <c r="AR3127">
        <f>IFERROR(IF((AF3127-AG3127)&gt;0,1,0),0)</f>
        <v>0</v>
      </c>
      <c r="AS3127">
        <f>IFERROR(IF((S3127-Q3127)&gt;0,1,0),0)</f>
        <v>1</v>
      </c>
      <c r="AT3127">
        <f>IFERROR(IF((AH3127-AI3127)&lt;0,1,0),0)</f>
        <v>0</v>
      </c>
      <c r="AU3127">
        <f>IFERROR(IF((AJ3127-AK3127)&gt;0,1,0),0)</f>
        <v>0</v>
      </c>
      <c r="AV3127">
        <f>IFERROR(IF((AL3127-AM3127)&gt;0,1,0),0)</f>
        <v>0</v>
      </c>
      <c r="AW3127">
        <f>IFERROR(IF((AN3127-AO3127)&gt;0,1,0),0)</f>
        <v>0</v>
      </c>
      <c r="AX3127">
        <f>IFERROR(IF((AC3127-AD3127)&lt;0,1,0),0)</f>
        <v>0</v>
      </c>
      <c r="AY3127">
        <f>SUM(AP3127:AX3127)</f>
        <v>3</v>
      </c>
    </row>
    <row r="3128" spans="1:51" x14ac:dyDescent="0.45">
      <c r="A3128" s="1" t="s">
        <v>3967</v>
      </c>
      <c r="B3128" s="2">
        <v>113565</v>
      </c>
      <c r="C3128" s="3" t="s">
        <v>5338</v>
      </c>
      <c r="D3128" s="5">
        <v>29.03</v>
      </c>
      <c r="E3128" s="5">
        <v>231.30860147999999</v>
      </c>
      <c r="F3128" s="3" t="s">
        <v>4480</v>
      </c>
      <c r="G3128" s="3" t="s">
        <v>4481</v>
      </c>
      <c r="H3128" s="3" t="s">
        <v>4481</v>
      </c>
      <c r="I3128" s="3" t="s">
        <v>4482</v>
      </c>
      <c r="J3128" s="3" t="s">
        <v>4483</v>
      </c>
      <c r="K3128" s="6">
        <v>75303</v>
      </c>
      <c r="L3128" s="6">
        <v>75500</v>
      </c>
      <c r="M3128" s="6" t="s">
        <v>4474</v>
      </c>
      <c r="N3128" s="6" t="s">
        <v>4474</v>
      </c>
      <c r="O3128" s="6">
        <v>61064</v>
      </c>
      <c r="P3128" s="6">
        <v>57647</v>
      </c>
      <c r="Q3128" s="6">
        <v>24283</v>
      </c>
      <c r="R3128" s="6">
        <v>24570</v>
      </c>
      <c r="S3128" s="6">
        <v>23020</v>
      </c>
      <c r="T3128" s="6">
        <v>24171</v>
      </c>
      <c r="U3128" s="6" t="s">
        <v>4474</v>
      </c>
      <c r="V3128" s="6" t="s">
        <v>4474</v>
      </c>
      <c r="W3128" s="6">
        <v>1923475</v>
      </c>
      <c r="X3128" s="6">
        <v>1900629</v>
      </c>
      <c r="Y3128" s="6" t="s">
        <v>4474</v>
      </c>
      <c r="Z3128" s="6" t="s">
        <v>4474</v>
      </c>
      <c r="AA3128" s="6" t="s">
        <v>4474</v>
      </c>
      <c r="AB3128" s="6" t="s">
        <v>4474</v>
      </c>
      <c r="AC3128" s="6">
        <v>7960127</v>
      </c>
      <c r="AD3128" s="6">
        <v>7953421</v>
      </c>
      <c r="AF3128">
        <f>Q3128/W3128</f>
        <v>1.2624546718829203E-2</v>
      </c>
      <c r="AG3128">
        <f>R3128/X3128</f>
        <v>1.2927299330905716E-2</v>
      </c>
      <c r="AH3128" t="e">
        <f>U3128/W3128</f>
        <v>#VALUE!</v>
      </c>
      <c r="AI3128" t="e">
        <f>V3128/X3128</f>
        <v>#VALUE!</v>
      </c>
      <c r="AJ3128" t="e">
        <f>Y3128/AA3128</f>
        <v>#VALUE!</v>
      </c>
      <c r="AK3128" t="e">
        <f>Z3128/AB3128</f>
        <v>#VALUE!</v>
      </c>
      <c r="AL3128">
        <f>O3128/K3128</f>
        <v>0.81091058789158466</v>
      </c>
      <c r="AM3128">
        <f>P3128/L3128</f>
        <v>0.76353642384105957</v>
      </c>
      <c r="AN3128">
        <f>K3128/W3128</f>
        <v>3.9149456062595039E-2</v>
      </c>
      <c r="AO3128">
        <f>L3128/X3128</f>
        <v>3.97236914726651E-2</v>
      </c>
      <c r="AP3128">
        <f>IF(OR(Q3128&lt;0, Q3128="NA"), 0, 1)</f>
        <v>1</v>
      </c>
      <c r="AQ3128">
        <f>IF(OR(S3128&lt;0, S3128="NA"), 0, 1)</f>
        <v>1</v>
      </c>
      <c r="AR3128">
        <f>IFERROR(IF((AF3128-AG3128)&gt;0,1,0),0)</f>
        <v>0</v>
      </c>
      <c r="AS3128">
        <f>IFERROR(IF((S3128-Q3128)&gt;0,1,0),0)</f>
        <v>0</v>
      </c>
      <c r="AT3128">
        <f>IFERROR(IF((AH3128-AI3128)&lt;0,1,0),0)</f>
        <v>0</v>
      </c>
      <c r="AU3128">
        <f>IFERROR(IF((AJ3128-AK3128)&gt;0,1,0),0)</f>
        <v>0</v>
      </c>
      <c r="AV3128">
        <f>IFERROR(IF((AL3128-AM3128)&gt;0,1,0),0)</f>
        <v>1</v>
      </c>
      <c r="AW3128">
        <f>IFERROR(IF((AN3128-AO3128)&gt;0,1,0),0)</f>
        <v>0</v>
      </c>
      <c r="AX3128">
        <f>IFERROR(IF((AC3128-AD3128)&lt;0,1,0),0)</f>
        <v>0</v>
      </c>
      <c r="AY3128">
        <f>SUM(AP3128:AX3128)</f>
        <v>3</v>
      </c>
    </row>
    <row r="3129" spans="1:51" x14ac:dyDescent="0.45">
      <c r="A3129" s="1" t="s">
        <v>3981</v>
      </c>
      <c r="B3129" s="2">
        <v>5721710</v>
      </c>
      <c r="C3129" s="3" t="s">
        <v>5337</v>
      </c>
      <c r="D3129" s="5">
        <v>47.7</v>
      </c>
      <c r="E3129" s="5">
        <v>822.34799999999996</v>
      </c>
      <c r="F3129" s="3" t="s">
        <v>4480</v>
      </c>
      <c r="G3129" s="3" t="s">
        <v>4491</v>
      </c>
      <c r="H3129" s="3" t="s">
        <v>4492</v>
      </c>
      <c r="I3129" s="3" t="s">
        <v>4493</v>
      </c>
      <c r="J3129" s="3" t="s">
        <v>4927</v>
      </c>
      <c r="K3129" s="6">
        <v>13618.248</v>
      </c>
      <c r="L3129" s="6">
        <v>14688.902</v>
      </c>
      <c r="M3129" s="6" t="s">
        <v>4474</v>
      </c>
      <c r="N3129" s="6" t="s">
        <v>4474</v>
      </c>
      <c r="O3129" s="6">
        <v>6573.7470000000003</v>
      </c>
      <c r="P3129" s="6">
        <v>7574.5039999999999</v>
      </c>
      <c r="Q3129" s="6">
        <v>105171.40300000001</v>
      </c>
      <c r="R3129" s="6">
        <v>44774.396000000001</v>
      </c>
      <c r="S3129" s="6">
        <v>48812.983</v>
      </c>
      <c r="T3129" s="6">
        <v>69745.251999999993</v>
      </c>
      <c r="U3129" s="6">
        <v>85917.441999999995</v>
      </c>
      <c r="V3129" s="6">
        <v>85917.441999999995</v>
      </c>
      <c r="W3129" s="6">
        <v>563922.27399999998</v>
      </c>
      <c r="X3129" s="6">
        <v>563922.27399999998</v>
      </c>
      <c r="Y3129" s="6">
        <v>10168.450000000001</v>
      </c>
      <c r="Z3129" s="6">
        <v>10168.450000000001</v>
      </c>
      <c r="AA3129" s="6">
        <v>42205</v>
      </c>
      <c r="AB3129" s="6">
        <v>42205</v>
      </c>
      <c r="AC3129" s="6">
        <v>10764933</v>
      </c>
      <c r="AD3129" s="6">
        <v>10764933</v>
      </c>
      <c r="AF3129">
        <f>Q3129/W3129</f>
        <v>0.18649982071820062</v>
      </c>
      <c r="AG3129">
        <f>R3129/X3129</f>
        <v>7.93981689753223E-2</v>
      </c>
      <c r="AH3129">
        <f>U3129/W3129</f>
        <v>0.15235688668683442</v>
      </c>
      <c r="AI3129">
        <f>V3129/X3129</f>
        <v>0.15235688668683442</v>
      </c>
      <c r="AJ3129">
        <f>Y3129/AA3129</f>
        <v>0.24092998459898118</v>
      </c>
      <c r="AK3129">
        <f>Z3129/AB3129</f>
        <v>0.24092998459898118</v>
      </c>
      <c r="AL3129">
        <f>O3129/K3129</f>
        <v>0.48271605862956823</v>
      </c>
      <c r="AM3129">
        <f>P3129/L3129</f>
        <v>0.51566168798729817</v>
      </c>
      <c r="AN3129">
        <f>K3129/W3129</f>
        <v>2.41491578323434E-2</v>
      </c>
      <c r="AO3129">
        <f>L3129/X3129</f>
        <v>2.6047742175192037E-2</v>
      </c>
      <c r="AP3129">
        <f>IF(OR(Q3129&lt;0, Q3129="NA"), 0, 1)</f>
        <v>1</v>
      </c>
      <c r="AQ3129">
        <f>IF(OR(S3129&lt;0, S3129="NA"), 0, 1)</f>
        <v>1</v>
      </c>
      <c r="AR3129">
        <f>IFERROR(IF((AF3129-AG3129)&gt;0,1,0),0)</f>
        <v>1</v>
      </c>
      <c r="AS3129">
        <f>IFERROR(IF((S3129-Q3129)&gt;0,1,0),0)</f>
        <v>0</v>
      </c>
      <c r="AT3129">
        <f>IFERROR(IF((AH3129-AI3129)&lt;0,1,0),0)</f>
        <v>0</v>
      </c>
      <c r="AU3129">
        <f>IFERROR(IF((AJ3129-AK3129)&gt;0,1,0),0)</f>
        <v>0</v>
      </c>
      <c r="AV3129">
        <f>IFERROR(IF((AL3129-AM3129)&gt;0,1,0),0)</f>
        <v>0</v>
      </c>
      <c r="AW3129">
        <f>IFERROR(IF((AN3129-AO3129)&gt;0,1,0),0)</f>
        <v>0</v>
      </c>
      <c r="AX3129">
        <f>IFERROR(IF((AC3129-AD3129)&lt;0,1,0),0)</f>
        <v>0</v>
      </c>
      <c r="AY3129">
        <f>SUM(AP3129:AX3129)</f>
        <v>3</v>
      </c>
    </row>
    <row r="3130" spans="1:51" x14ac:dyDescent="0.45">
      <c r="A3130" s="1" t="s">
        <v>3993</v>
      </c>
      <c r="B3130" s="2">
        <v>106431225</v>
      </c>
      <c r="C3130" s="3" t="s">
        <v>5338</v>
      </c>
      <c r="D3130" s="7">
        <v>11.1227</v>
      </c>
      <c r="E3130" s="5">
        <v>50.042317533199999</v>
      </c>
      <c r="F3130" s="3" t="s">
        <v>4480</v>
      </c>
      <c r="G3130" s="3" t="s">
        <v>4491</v>
      </c>
      <c r="H3130" s="3" t="s">
        <v>4492</v>
      </c>
      <c r="I3130" s="3" t="s">
        <v>4493</v>
      </c>
      <c r="J3130" s="3" t="s">
        <v>4494</v>
      </c>
      <c r="K3130" s="6" t="s">
        <v>4474</v>
      </c>
      <c r="L3130" s="6" t="s">
        <v>4474</v>
      </c>
      <c r="M3130" s="6" t="s">
        <v>4474</v>
      </c>
      <c r="N3130" s="6" t="s">
        <v>4474</v>
      </c>
      <c r="O3130" s="6">
        <v>-1604.5229999999999</v>
      </c>
      <c r="P3130" s="6">
        <v>-1265.7439999999999</v>
      </c>
      <c r="Q3130" s="6">
        <v>1418.232</v>
      </c>
      <c r="R3130" s="6">
        <v>1795.8520000000001</v>
      </c>
      <c r="S3130" s="6">
        <v>-903.48900000000003</v>
      </c>
      <c r="T3130" s="6">
        <v>-479.65199999999999</v>
      </c>
      <c r="U3130" s="6" t="s">
        <v>4474</v>
      </c>
      <c r="V3130" s="6" t="s">
        <v>4474</v>
      </c>
      <c r="W3130" s="6">
        <v>77160.600000000006</v>
      </c>
      <c r="X3130" s="6">
        <v>76614.692999999999</v>
      </c>
      <c r="Y3130" s="6">
        <v>50314.65</v>
      </c>
      <c r="Z3130" s="6">
        <v>518.524</v>
      </c>
      <c r="AA3130" s="6">
        <v>54080</v>
      </c>
      <c r="AB3130" s="6">
        <v>3399</v>
      </c>
      <c r="AC3130" s="6">
        <v>4499116</v>
      </c>
      <c r="AD3130" s="6">
        <v>9019500</v>
      </c>
      <c r="AF3130">
        <f>Q3130/W3130</f>
        <v>1.8380261428760272E-2</v>
      </c>
      <c r="AG3130">
        <f>R3130/X3130</f>
        <v>2.3440046937210857E-2</v>
      </c>
      <c r="AH3130" t="e">
        <f>U3130/W3130</f>
        <v>#VALUE!</v>
      </c>
      <c r="AI3130" t="e">
        <f>V3130/X3130</f>
        <v>#VALUE!</v>
      </c>
      <c r="AJ3130">
        <f>Y3130/AA3130</f>
        <v>0.93037444526627222</v>
      </c>
      <c r="AK3130">
        <f>Z3130/AB3130</f>
        <v>0.15255192703736392</v>
      </c>
      <c r="AL3130" t="e">
        <f>O3130/K3130</f>
        <v>#VALUE!</v>
      </c>
      <c r="AM3130" t="e">
        <f>P3130/L3130</f>
        <v>#VALUE!</v>
      </c>
      <c r="AN3130" t="e">
        <f>K3130/W3130</f>
        <v>#VALUE!</v>
      </c>
      <c r="AO3130" t="e">
        <f>L3130/X3130</f>
        <v>#VALUE!</v>
      </c>
      <c r="AP3130">
        <f>IF(OR(Q3130&lt;0, Q3130="NA"), 0, 1)</f>
        <v>1</v>
      </c>
      <c r="AQ3130">
        <f>IF(OR(S3130&lt;0, S3130="NA"), 0, 1)</f>
        <v>0</v>
      </c>
      <c r="AR3130">
        <f>IFERROR(IF((AF3130-AG3130)&gt;0,1,0),0)</f>
        <v>0</v>
      </c>
      <c r="AS3130">
        <f>IFERROR(IF((S3130-Q3130)&gt;0,1,0),0)</f>
        <v>0</v>
      </c>
      <c r="AT3130">
        <f>IFERROR(IF((AH3130-AI3130)&lt;0,1,0),0)</f>
        <v>0</v>
      </c>
      <c r="AU3130">
        <f>IFERROR(IF((AJ3130-AK3130)&gt;0,1,0),0)</f>
        <v>1</v>
      </c>
      <c r="AV3130">
        <f>IFERROR(IF((AL3130-AM3130)&gt;0,1,0),0)</f>
        <v>0</v>
      </c>
      <c r="AW3130">
        <f>IFERROR(IF((AN3130-AO3130)&gt;0,1,0),0)</f>
        <v>0</v>
      </c>
      <c r="AX3130">
        <f>IFERROR(IF((AC3130-AD3130)&lt;0,1,0),0)</f>
        <v>1</v>
      </c>
      <c r="AY3130">
        <f>SUM(AP3130:AX3130)</f>
        <v>3</v>
      </c>
    </row>
    <row r="3131" spans="1:51" x14ac:dyDescent="0.45">
      <c r="A3131" s="1" t="s">
        <v>4024</v>
      </c>
      <c r="B3131" s="2">
        <v>100497235</v>
      </c>
      <c r="C3131" s="3" t="s">
        <v>5338</v>
      </c>
      <c r="D3131" s="5">
        <v>33.61</v>
      </c>
      <c r="E3131" s="5">
        <v>7286.5239791000004</v>
      </c>
      <c r="F3131" s="3" t="s">
        <v>4665</v>
      </c>
      <c r="G3131" s="3" t="s">
        <v>4666</v>
      </c>
      <c r="H3131" s="3" t="s">
        <v>4667</v>
      </c>
      <c r="I3131" s="3" t="s">
        <v>4667</v>
      </c>
      <c r="J3131" s="3" t="s">
        <v>4788</v>
      </c>
      <c r="K3131" s="8">
        <v>3369.8</v>
      </c>
      <c r="L3131" s="8">
        <v>3430.2</v>
      </c>
      <c r="M3131" s="6">
        <v>-142618</v>
      </c>
      <c r="N3131" s="6">
        <v>-125323.3</v>
      </c>
      <c r="O3131" s="6">
        <v>-143401.60000000001</v>
      </c>
      <c r="P3131" s="6">
        <v>-125359.7</v>
      </c>
      <c r="Q3131" s="6">
        <v>-372393.8</v>
      </c>
      <c r="R3131" s="6">
        <v>-379178.5</v>
      </c>
      <c r="S3131" s="6">
        <v>-51906.3</v>
      </c>
      <c r="T3131" s="6">
        <v>-33116.9</v>
      </c>
      <c r="U3131" s="8">
        <v>4683.6000000000004</v>
      </c>
      <c r="V3131" s="6" t="s">
        <v>4474</v>
      </c>
      <c r="W3131" s="6">
        <v>837754.8</v>
      </c>
      <c r="X3131" s="6">
        <v>356493.8</v>
      </c>
      <c r="Y3131" s="6">
        <v>682126.5</v>
      </c>
      <c r="Z3131" s="6">
        <v>353525.3</v>
      </c>
      <c r="AA3131" s="6">
        <v>14363</v>
      </c>
      <c r="AB3131" s="6">
        <v>14295</v>
      </c>
      <c r="AC3131" s="6">
        <v>214389622</v>
      </c>
      <c r="AD3131" s="6">
        <v>191477375</v>
      </c>
      <c r="AF3131">
        <f>Q3131/W3131</f>
        <v>-0.44451407500142043</v>
      </c>
      <c r="AG3131">
        <f>R3131/X3131</f>
        <v>-1.0636328037121543</v>
      </c>
      <c r="AH3131">
        <f>U3131/W3131</f>
        <v>5.5906573140494095E-3</v>
      </c>
      <c r="AI3131" t="e">
        <f>V3131/X3131</f>
        <v>#VALUE!</v>
      </c>
      <c r="AJ3131">
        <f>Y3131/AA3131</f>
        <v>47.491923692821835</v>
      </c>
      <c r="AK3131">
        <f>Z3131/AB3131</f>
        <v>24.730696047569079</v>
      </c>
      <c r="AL3131">
        <f>O3131/K3131</f>
        <v>-42.554929075909548</v>
      </c>
      <c r="AM3131">
        <f>P3131/L3131</f>
        <v>-36.545886537228149</v>
      </c>
      <c r="AN3131">
        <f>K3131/W3131</f>
        <v>4.0224180153906608E-3</v>
      </c>
      <c r="AO3131">
        <f>L3131/X3131</f>
        <v>9.622046722832206E-3</v>
      </c>
      <c r="AP3131">
        <f>IF(OR(Q3131&lt;0, Q3131="NA"), 0, 1)</f>
        <v>0</v>
      </c>
      <c r="AQ3131">
        <f>IF(OR(S3131&lt;0, S3131="NA"), 0, 1)</f>
        <v>0</v>
      </c>
      <c r="AR3131">
        <f>IFERROR(IF((AF3131-AG3131)&gt;0,1,0),0)</f>
        <v>1</v>
      </c>
      <c r="AS3131">
        <f>IFERROR(IF((S3131-Q3131)&gt;0,1,0),0)</f>
        <v>1</v>
      </c>
      <c r="AT3131">
        <f>IFERROR(IF((AH3131-AI3131)&lt;0,1,0),0)</f>
        <v>0</v>
      </c>
      <c r="AU3131">
        <f>IFERROR(IF((AJ3131-AK3131)&gt;0,1,0),0)</f>
        <v>1</v>
      </c>
      <c r="AV3131">
        <f>IFERROR(IF((AL3131-AM3131)&gt;0,1,0),0)</f>
        <v>0</v>
      </c>
      <c r="AW3131">
        <f>IFERROR(IF((AN3131-AO3131)&gt;0,1,0),0)</f>
        <v>0</v>
      </c>
      <c r="AX3131">
        <f>IFERROR(IF((AC3131-AD3131)&lt;0,1,0),0)</f>
        <v>0</v>
      </c>
      <c r="AY3131">
        <f>SUM(AP3131:AX3131)</f>
        <v>3</v>
      </c>
    </row>
    <row r="3132" spans="1:51" x14ac:dyDescent="0.45">
      <c r="A3132" s="1" t="s">
        <v>4027</v>
      </c>
      <c r="B3132" s="2">
        <v>100465</v>
      </c>
      <c r="C3132" s="3" t="s">
        <v>5335</v>
      </c>
      <c r="D3132" s="5">
        <v>31.55</v>
      </c>
      <c r="E3132" s="5">
        <v>600.08100000000002</v>
      </c>
      <c r="F3132" s="3" t="s">
        <v>4480</v>
      </c>
      <c r="G3132" s="3" t="s">
        <v>4481</v>
      </c>
      <c r="H3132" s="3" t="s">
        <v>4481</v>
      </c>
      <c r="I3132" s="3" t="s">
        <v>4482</v>
      </c>
      <c r="J3132" s="3" t="s">
        <v>4484</v>
      </c>
      <c r="K3132" s="6">
        <v>170367</v>
      </c>
      <c r="L3132" s="6">
        <v>170238</v>
      </c>
      <c r="M3132" s="6" t="s">
        <v>4474</v>
      </c>
      <c r="N3132" s="6" t="s">
        <v>4474</v>
      </c>
      <c r="O3132" s="6">
        <v>155423</v>
      </c>
      <c r="P3132" s="6">
        <v>150603</v>
      </c>
      <c r="Q3132" s="6">
        <v>48833</v>
      </c>
      <c r="R3132" s="6">
        <v>47400</v>
      </c>
      <c r="S3132" s="6" t="s">
        <v>4474</v>
      </c>
      <c r="T3132" s="6">
        <v>62919</v>
      </c>
      <c r="U3132" s="6" t="s">
        <v>4474</v>
      </c>
      <c r="V3132" s="6" t="s">
        <v>4474</v>
      </c>
      <c r="W3132" s="6">
        <v>6238744</v>
      </c>
      <c r="X3132" s="6">
        <v>6109680</v>
      </c>
      <c r="Y3132" s="6" t="s">
        <v>4474</v>
      </c>
      <c r="Z3132" s="6" t="s">
        <v>4474</v>
      </c>
      <c r="AA3132" s="6" t="s">
        <v>4474</v>
      </c>
      <c r="AB3132" s="6" t="s">
        <v>4474</v>
      </c>
      <c r="AC3132" s="6">
        <v>19020000</v>
      </c>
      <c r="AD3132" s="6">
        <v>19010433</v>
      </c>
      <c r="AF3132">
        <f>Q3132/W3132</f>
        <v>7.8273767925082349E-3</v>
      </c>
      <c r="AG3132">
        <f>R3132/X3132</f>
        <v>7.7581804611698158E-3</v>
      </c>
      <c r="AH3132" t="e">
        <f>U3132/W3132</f>
        <v>#VALUE!</v>
      </c>
      <c r="AI3132" t="e">
        <f>V3132/X3132</f>
        <v>#VALUE!</v>
      </c>
      <c r="AJ3132" t="e">
        <f>Y3132/AA3132</f>
        <v>#VALUE!</v>
      </c>
      <c r="AK3132" t="e">
        <f>Z3132/AB3132</f>
        <v>#VALUE!</v>
      </c>
      <c r="AL3132">
        <f>O3132/K3132</f>
        <v>0.91228348212975519</v>
      </c>
      <c r="AM3132">
        <f>P3132/L3132</f>
        <v>0.88466147393648886</v>
      </c>
      <c r="AN3132">
        <f>K3132/W3132</f>
        <v>2.7307900436369884E-2</v>
      </c>
      <c r="AO3132">
        <f>L3132/X3132</f>
        <v>2.7863652433515341E-2</v>
      </c>
      <c r="AP3132">
        <f>IF(OR(Q3132&lt;0, Q3132="NA"), 0, 1)</f>
        <v>1</v>
      </c>
      <c r="AQ3132">
        <f>IF(OR(S3132&lt;0, S3132="NA"), 0, 1)</f>
        <v>0</v>
      </c>
      <c r="AR3132">
        <f>IFERROR(IF((AF3132-AG3132)&gt;0,1,0),0)</f>
        <v>1</v>
      </c>
      <c r="AS3132">
        <f>IFERROR(IF((S3132-Q3132)&gt;0,1,0),0)</f>
        <v>0</v>
      </c>
      <c r="AT3132">
        <f>IFERROR(IF((AH3132-AI3132)&lt;0,1,0),0)</f>
        <v>0</v>
      </c>
      <c r="AU3132">
        <f>IFERROR(IF((AJ3132-AK3132)&gt;0,1,0),0)</f>
        <v>0</v>
      </c>
      <c r="AV3132">
        <f>IFERROR(IF((AL3132-AM3132)&gt;0,1,0),0)</f>
        <v>1</v>
      </c>
      <c r="AW3132">
        <f>IFERROR(IF((AN3132-AO3132)&gt;0,1,0),0)</f>
        <v>0</v>
      </c>
      <c r="AX3132">
        <f>IFERROR(IF((AC3132-AD3132)&lt;0,1,0),0)</f>
        <v>0</v>
      </c>
      <c r="AY3132">
        <f>SUM(AP3132:AX3132)</f>
        <v>3</v>
      </c>
    </row>
    <row r="3133" spans="1:51" x14ac:dyDescent="0.45">
      <c r="A3133" s="1" t="s">
        <v>4029</v>
      </c>
      <c r="B3133" s="2">
        <v>4980550</v>
      </c>
      <c r="C3133" s="3" t="s">
        <v>5337</v>
      </c>
      <c r="D3133" s="5">
        <v>17.68</v>
      </c>
      <c r="E3133" s="5">
        <v>521.65906103999998</v>
      </c>
      <c r="F3133" s="3" t="s">
        <v>4654</v>
      </c>
      <c r="G3133" s="3" t="s">
        <v>4654</v>
      </c>
      <c r="H3133" s="3" t="s">
        <v>4655</v>
      </c>
      <c r="I3133" s="3" t="s">
        <v>4725</v>
      </c>
      <c r="J3133" s="3" t="s">
        <v>4752</v>
      </c>
      <c r="K3133" s="6">
        <v>836042</v>
      </c>
      <c r="L3133" s="6">
        <v>822543</v>
      </c>
      <c r="M3133" s="6">
        <v>394902.5</v>
      </c>
      <c r="N3133" s="6">
        <v>392840</v>
      </c>
      <c r="O3133" s="6">
        <v>270629</v>
      </c>
      <c r="P3133" s="6">
        <v>263082</v>
      </c>
      <c r="Q3133" s="6">
        <v>193184</v>
      </c>
      <c r="R3133" s="6">
        <v>197518</v>
      </c>
      <c r="S3133" s="6" t="s">
        <v>4474</v>
      </c>
      <c r="T3133" s="6">
        <v>296999</v>
      </c>
      <c r="U3133" s="6">
        <v>1778816</v>
      </c>
      <c r="V3133" s="6">
        <v>1531911</v>
      </c>
      <c r="W3133" s="6">
        <v>3713403</v>
      </c>
      <c r="X3133" s="6">
        <v>3769051</v>
      </c>
      <c r="Y3133" s="6">
        <v>385901</v>
      </c>
      <c r="Z3133" s="6">
        <v>577236</v>
      </c>
      <c r="AA3133" s="6" t="s">
        <v>4474</v>
      </c>
      <c r="AB3133" s="6">
        <v>436350</v>
      </c>
      <c r="AC3133" s="6">
        <v>29505603</v>
      </c>
      <c r="AD3133" s="6">
        <v>29505603</v>
      </c>
      <c r="AF3133">
        <f>Q3133/W3133</f>
        <v>5.2023440493800428E-2</v>
      </c>
      <c r="AG3133">
        <f>R3133/X3133</f>
        <v>5.2405234102695875E-2</v>
      </c>
      <c r="AH3133">
        <f>U3133/W3133</f>
        <v>0.47902584233383771</v>
      </c>
      <c r="AI3133">
        <f>V3133/X3133</f>
        <v>0.40644475227318494</v>
      </c>
      <c r="AJ3133" t="e">
        <f>Y3133/AA3133</f>
        <v>#VALUE!</v>
      </c>
      <c r="AK3133">
        <f>Z3133/AB3133</f>
        <v>1.322873839807494</v>
      </c>
      <c r="AL3133">
        <f>O3133/K3133</f>
        <v>0.32370263694886142</v>
      </c>
      <c r="AM3133">
        <f>P3133/L3133</f>
        <v>0.31983981384559834</v>
      </c>
      <c r="AN3133">
        <f>K3133/W3133</f>
        <v>0.22514173656885611</v>
      </c>
      <c r="AO3133">
        <f>L3133/X3133</f>
        <v>0.21823610240349625</v>
      </c>
      <c r="AP3133">
        <f>IF(OR(Q3133&lt;0, Q3133="NA"), 0, 1)</f>
        <v>1</v>
      </c>
      <c r="AQ3133">
        <f>IF(OR(S3133&lt;0, S3133="NA"), 0, 1)</f>
        <v>0</v>
      </c>
      <c r="AR3133">
        <f>IFERROR(IF((AF3133-AG3133)&gt;0,1,0),0)</f>
        <v>0</v>
      </c>
      <c r="AS3133">
        <f>IFERROR(IF((S3133-Q3133)&gt;0,1,0),0)</f>
        <v>0</v>
      </c>
      <c r="AT3133">
        <f>IFERROR(IF((AH3133-AI3133)&lt;0,1,0),0)</f>
        <v>0</v>
      </c>
      <c r="AU3133">
        <f>IFERROR(IF((AJ3133-AK3133)&gt;0,1,0),0)</f>
        <v>0</v>
      </c>
      <c r="AV3133">
        <f>IFERROR(IF((AL3133-AM3133)&gt;0,1,0),0)</f>
        <v>1</v>
      </c>
      <c r="AW3133">
        <f>IFERROR(IF((AN3133-AO3133)&gt;0,1,0),0)</f>
        <v>1</v>
      </c>
      <c r="AX3133">
        <f>IFERROR(IF((AC3133-AD3133)&lt;0,1,0),0)</f>
        <v>0</v>
      </c>
      <c r="AY3133">
        <f>SUM(AP3133:AX3133)</f>
        <v>3</v>
      </c>
    </row>
    <row r="3134" spans="1:51" x14ac:dyDescent="0.45">
      <c r="A3134" s="1" t="s">
        <v>4034</v>
      </c>
      <c r="B3134" s="2">
        <v>4990006</v>
      </c>
      <c r="C3134" s="3" t="s">
        <v>5337</v>
      </c>
      <c r="D3134" s="5">
        <v>27.16</v>
      </c>
      <c r="E3134" s="5">
        <v>1424.12924948</v>
      </c>
      <c r="F3134" s="3" t="s">
        <v>4485</v>
      </c>
      <c r="G3134" s="3" t="s">
        <v>4486</v>
      </c>
      <c r="H3134" s="3" t="s">
        <v>4588</v>
      </c>
      <c r="I3134" s="3" t="s">
        <v>4588</v>
      </c>
      <c r="J3134" s="3" t="s">
        <v>5294</v>
      </c>
      <c r="K3134" s="6">
        <v>4280744</v>
      </c>
      <c r="L3134" s="6">
        <v>4258633</v>
      </c>
      <c r="M3134" s="6">
        <v>15978</v>
      </c>
      <c r="N3134" s="6">
        <v>108071</v>
      </c>
      <c r="O3134" s="6">
        <v>-38364</v>
      </c>
      <c r="P3134" s="6">
        <v>56008</v>
      </c>
      <c r="Q3134" s="6">
        <v>-82209</v>
      </c>
      <c r="R3134" s="6">
        <v>-18433</v>
      </c>
      <c r="S3134" s="6">
        <v>301630</v>
      </c>
      <c r="T3134" s="6">
        <v>382234</v>
      </c>
      <c r="U3134" s="6">
        <v>655706</v>
      </c>
      <c r="V3134" s="6">
        <v>657835</v>
      </c>
      <c r="W3134" s="6">
        <v>4386501</v>
      </c>
      <c r="X3134" s="6">
        <v>4293748</v>
      </c>
      <c r="Y3134" s="6">
        <v>3451780</v>
      </c>
      <c r="Z3134" s="6">
        <v>3396240</v>
      </c>
      <c r="AA3134" s="6">
        <v>2232130</v>
      </c>
      <c r="AB3134" s="6">
        <v>2060664</v>
      </c>
      <c r="AC3134" s="6">
        <v>52434803</v>
      </c>
      <c r="AD3134" s="6">
        <v>52389430</v>
      </c>
      <c r="AF3134">
        <f>Q3134/W3134</f>
        <v>-1.8741361280893359E-2</v>
      </c>
      <c r="AG3134">
        <f>R3134/X3134</f>
        <v>-4.2929859879992961E-3</v>
      </c>
      <c r="AH3134">
        <f>U3134/W3134</f>
        <v>0.14948269702890754</v>
      </c>
      <c r="AI3134">
        <f>V3134/X3134</f>
        <v>0.1532076405042867</v>
      </c>
      <c r="AJ3134">
        <f>Y3134/AA3134</f>
        <v>1.5464063473005605</v>
      </c>
      <c r="AK3134">
        <f>Z3134/AB3134</f>
        <v>1.6481289526094502</v>
      </c>
      <c r="AL3134">
        <f>O3134/K3134</f>
        <v>-8.9619935226213018E-3</v>
      </c>
      <c r="AM3134">
        <f>P3134/L3134</f>
        <v>1.3151638096074492E-2</v>
      </c>
      <c r="AN3134">
        <f>K3134/W3134</f>
        <v>0.9758903508741934</v>
      </c>
      <c r="AO3134">
        <f>L3134/X3134</f>
        <v>0.99182183025179871</v>
      </c>
      <c r="AP3134">
        <f>IF(OR(Q3134&lt;0, Q3134="NA"), 0, 1)</f>
        <v>0</v>
      </c>
      <c r="AQ3134">
        <f>IF(OR(S3134&lt;0, S3134="NA"), 0, 1)</f>
        <v>1</v>
      </c>
      <c r="AR3134">
        <f>IFERROR(IF((AF3134-AG3134)&gt;0,1,0),0)</f>
        <v>0</v>
      </c>
      <c r="AS3134">
        <f>IFERROR(IF((S3134-Q3134)&gt;0,1,0),0)</f>
        <v>1</v>
      </c>
      <c r="AT3134">
        <f>IFERROR(IF((AH3134-AI3134)&lt;0,1,0),0)</f>
        <v>1</v>
      </c>
      <c r="AU3134">
        <f>IFERROR(IF((AJ3134-AK3134)&gt;0,1,0),0)</f>
        <v>0</v>
      </c>
      <c r="AV3134">
        <f>IFERROR(IF((AL3134-AM3134)&gt;0,1,0),0)</f>
        <v>0</v>
      </c>
      <c r="AW3134">
        <f>IFERROR(IF((AN3134-AO3134)&gt;0,1,0),0)</f>
        <v>0</v>
      </c>
      <c r="AX3134">
        <f>IFERROR(IF((AC3134-AD3134)&lt;0,1,0),0)</f>
        <v>0</v>
      </c>
      <c r="AY3134">
        <f>SUM(AP3134:AX3134)</f>
        <v>3</v>
      </c>
    </row>
    <row r="3135" spans="1:51" x14ac:dyDescent="0.45">
      <c r="A3135" s="1" t="s">
        <v>4041</v>
      </c>
      <c r="B3135" s="2">
        <v>7624254</v>
      </c>
      <c r="C3135" s="3" t="s">
        <v>5337</v>
      </c>
      <c r="D3135" s="5">
        <v>19.18</v>
      </c>
      <c r="E3135" s="5">
        <v>784.71770776000005</v>
      </c>
      <c r="F3135" s="3" t="s">
        <v>4654</v>
      </c>
      <c r="G3135" s="3" t="s">
        <v>4654</v>
      </c>
      <c r="H3135" s="3" t="s">
        <v>4655</v>
      </c>
      <c r="I3135" s="3" t="s">
        <v>4717</v>
      </c>
      <c r="J3135" s="3" t="s">
        <v>4949</v>
      </c>
      <c r="K3135" s="6">
        <v>285451</v>
      </c>
      <c r="L3135" s="6">
        <v>286594</v>
      </c>
      <c r="M3135" s="6">
        <v>69094</v>
      </c>
      <c r="N3135" s="6">
        <v>74737</v>
      </c>
      <c r="O3135" s="6">
        <v>-210576</v>
      </c>
      <c r="P3135" s="6">
        <v>-201235</v>
      </c>
      <c r="Q3135" s="6">
        <v>-180451</v>
      </c>
      <c r="R3135" s="6">
        <v>-172175</v>
      </c>
      <c r="S3135" s="6">
        <v>86210</v>
      </c>
      <c r="T3135" s="6">
        <v>89679</v>
      </c>
      <c r="U3135" s="6">
        <v>155100</v>
      </c>
      <c r="V3135" s="6">
        <v>7100</v>
      </c>
      <c r="W3135" s="6">
        <v>1016170</v>
      </c>
      <c r="X3135" s="6">
        <v>774519</v>
      </c>
      <c r="Y3135" s="6">
        <v>54129</v>
      </c>
      <c r="Z3135" s="6">
        <v>117023</v>
      </c>
      <c r="AA3135" s="6">
        <v>53141</v>
      </c>
      <c r="AB3135" s="6">
        <v>35842</v>
      </c>
      <c r="AC3135" s="6">
        <v>40913000</v>
      </c>
      <c r="AD3135" s="6">
        <v>37438000</v>
      </c>
      <c r="AF3135">
        <f>Q3135/W3135</f>
        <v>-0.17757953885668737</v>
      </c>
      <c r="AG3135">
        <f>R3135/X3135</f>
        <v>-0.22229925928221259</v>
      </c>
      <c r="AH3135">
        <f>U3135/W3135</f>
        <v>0.15263194150585041</v>
      </c>
      <c r="AI3135">
        <f>V3135/X3135</f>
        <v>9.1669797642149522E-3</v>
      </c>
      <c r="AJ3135">
        <f>Y3135/AA3135</f>
        <v>1.0185920475715549</v>
      </c>
      <c r="AK3135">
        <f>Z3135/AB3135</f>
        <v>3.2649684727414763</v>
      </c>
      <c r="AL3135">
        <f>O3135/K3135</f>
        <v>-0.73769578666741398</v>
      </c>
      <c r="AM3135">
        <f>P3135/L3135</f>
        <v>-0.70216054767371261</v>
      </c>
      <c r="AN3135">
        <f>K3135/W3135</f>
        <v>0.28090870622041586</v>
      </c>
      <c r="AO3135">
        <f>L3135/X3135</f>
        <v>0.37002836599231265</v>
      </c>
      <c r="AP3135">
        <f>IF(OR(Q3135&lt;0, Q3135="NA"), 0, 1)</f>
        <v>0</v>
      </c>
      <c r="AQ3135">
        <f>IF(OR(S3135&lt;0, S3135="NA"), 0, 1)</f>
        <v>1</v>
      </c>
      <c r="AR3135">
        <f>IFERROR(IF((AF3135-AG3135)&gt;0,1,0),0)</f>
        <v>1</v>
      </c>
      <c r="AS3135">
        <f>IFERROR(IF((S3135-Q3135)&gt;0,1,0),0)</f>
        <v>1</v>
      </c>
      <c r="AT3135">
        <f>IFERROR(IF((AH3135-AI3135)&lt;0,1,0),0)</f>
        <v>0</v>
      </c>
      <c r="AU3135">
        <f>IFERROR(IF((AJ3135-AK3135)&gt;0,1,0),0)</f>
        <v>0</v>
      </c>
      <c r="AV3135">
        <f>IFERROR(IF((AL3135-AM3135)&gt;0,1,0),0)</f>
        <v>0</v>
      </c>
      <c r="AW3135">
        <f>IFERROR(IF((AN3135-AO3135)&gt;0,1,0),0)</f>
        <v>0</v>
      </c>
      <c r="AX3135">
        <f>IFERROR(IF((AC3135-AD3135)&lt;0,1,0),0)</f>
        <v>0</v>
      </c>
      <c r="AY3135">
        <f>SUM(AP3135:AX3135)</f>
        <v>3</v>
      </c>
    </row>
    <row r="3136" spans="1:51" x14ac:dyDescent="0.45">
      <c r="A3136" s="1" t="s">
        <v>4064</v>
      </c>
      <c r="B3136" s="2">
        <v>4812764</v>
      </c>
      <c r="C3136" s="3" t="s">
        <v>5335</v>
      </c>
      <c r="D3136" s="5">
        <v>42.94</v>
      </c>
      <c r="E3136" s="5">
        <v>3962.3033142999998</v>
      </c>
      <c r="F3136" s="3" t="s">
        <v>4470</v>
      </c>
      <c r="G3136" s="3" t="s">
        <v>4471</v>
      </c>
      <c r="H3136" s="3" t="s">
        <v>4489</v>
      </c>
      <c r="I3136" s="3" t="s">
        <v>4489</v>
      </c>
      <c r="J3136" s="3" t="s">
        <v>4495</v>
      </c>
      <c r="K3136" s="6">
        <v>522745</v>
      </c>
      <c r="L3136" s="6">
        <v>481303</v>
      </c>
      <c r="M3136" s="6">
        <v>-501062</v>
      </c>
      <c r="N3136" s="6">
        <v>-515738</v>
      </c>
      <c r="O3136" s="6">
        <v>-535744</v>
      </c>
      <c r="P3136" s="6">
        <v>-548854</v>
      </c>
      <c r="Q3136" s="6">
        <v>-558988</v>
      </c>
      <c r="R3136" s="6">
        <v>-585121</v>
      </c>
      <c r="S3136" s="6">
        <v>-418589</v>
      </c>
      <c r="T3136" s="6">
        <v>-469468</v>
      </c>
      <c r="U3136" s="6">
        <v>829686</v>
      </c>
      <c r="V3136" s="6">
        <v>842157</v>
      </c>
      <c r="W3136" s="6">
        <v>1538363</v>
      </c>
      <c r="X3136" s="6">
        <v>1618437</v>
      </c>
      <c r="Y3136" s="6">
        <v>799608</v>
      </c>
      <c r="Z3136" s="6">
        <v>964640</v>
      </c>
      <c r="AA3136" s="6">
        <v>285008</v>
      </c>
      <c r="AB3136" s="6">
        <v>272866</v>
      </c>
      <c r="AC3136" s="6">
        <v>92235394</v>
      </c>
      <c r="AD3136" s="6">
        <v>92070321</v>
      </c>
      <c r="AF3136">
        <f>Q3136/W3136</f>
        <v>-0.36336547355858145</v>
      </c>
      <c r="AG3136">
        <f>R3136/X3136</f>
        <v>-0.36153461642312923</v>
      </c>
      <c r="AH3136">
        <f>U3136/W3136</f>
        <v>0.53933044411494557</v>
      </c>
      <c r="AI3136">
        <f>V3136/X3136</f>
        <v>0.52035204336035323</v>
      </c>
      <c r="AJ3136">
        <f>Y3136/AA3136</f>
        <v>2.805563352607646</v>
      </c>
      <c r="AK3136">
        <f>Z3136/AB3136</f>
        <v>3.5352150872589476</v>
      </c>
      <c r="AL3136">
        <f>O3136/K3136</f>
        <v>-1.0248668088647428</v>
      </c>
      <c r="AM3136">
        <f>P3136/L3136</f>
        <v>-1.1403502575300799</v>
      </c>
      <c r="AN3136">
        <f>K3136/W3136</f>
        <v>0.33980601457523352</v>
      </c>
      <c r="AO3136">
        <f>L3136/X3136</f>
        <v>0.29738754118943156</v>
      </c>
      <c r="AP3136">
        <f>IF(OR(Q3136&lt;0, Q3136="NA"), 0, 1)</f>
        <v>0</v>
      </c>
      <c r="AQ3136">
        <f>IF(OR(S3136&lt;0, S3136="NA"), 0, 1)</f>
        <v>0</v>
      </c>
      <c r="AR3136">
        <f>IFERROR(IF((AF3136-AG3136)&gt;0,1,0),0)</f>
        <v>0</v>
      </c>
      <c r="AS3136">
        <f>IFERROR(IF((S3136-Q3136)&gt;0,1,0),0)</f>
        <v>1</v>
      </c>
      <c r="AT3136">
        <f>IFERROR(IF((AH3136-AI3136)&lt;0,1,0),0)</f>
        <v>0</v>
      </c>
      <c r="AU3136">
        <f>IFERROR(IF((AJ3136-AK3136)&gt;0,1,0),0)</f>
        <v>0</v>
      </c>
      <c r="AV3136">
        <f>IFERROR(IF((AL3136-AM3136)&gt;0,1,0),0)</f>
        <v>1</v>
      </c>
      <c r="AW3136">
        <f>IFERROR(IF((AN3136-AO3136)&gt;0,1,0),0)</f>
        <v>1</v>
      </c>
      <c r="AX3136">
        <f>IFERROR(IF((AC3136-AD3136)&lt;0,1,0),0)</f>
        <v>0</v>
      </c>
      <c r="AY3136">
        <f>SUM(AP3136:AX3136)</f>
        <v>3</v>
      </c>
    </row>
    <row r="3137" spans="1:51" x14ac:dyDescent="0.45">
      <c r="A3137" s="1" t="s">
        <v>4065</v>
      </c>
      <c r="B3137" s="2">
        <v>4220463</v>
      </c>
      <c r="C3137" s="3" t="s">
        <v>5338</v>
      </c>
      <c r="D3137" s="5">
        <v>8.1300000000000008</v>
      </c>
      <c r="E3137" s="5">
        <v>135.17694090000001</v>
      </c>
      <c r="F3137" s="3" t="s">
        <v>4485</v>
      </c>
      <c r="G3137" s="3" t="s">
        <v>4486</v>
      </c>
      <c r="H3137" s="3" t="s">
        <v>4545</v>
      </c>
      <c r="I3137" s="3" t="s">
        <v>4546</v>
      </c>
      <c r="J3137" s="3" t="s">
        <v>5009</v>
      </c>
      <c r="K3137" s="6">
        <v>165152</v>
      </c>
      <c r="L3137" s="6">
        <v>168946</v>
      </c>
      <c r="M3137" s="6">
        <v>16334</v>
      </c>
      <c r="N3137" s="6">
        <v>17701</v>
      </c>
      <c r="O3137" s="6">
        <v>12390</v>
      </c>
      <c r="P3137" s="6">
        <v>13764</v>
      </c>
      <c r="Q3137" s="6">
        <v>9026</v>
      </c>
      <c r="R3137" s="6">
        <v>10050</v>
      </c>
      <c r="S3137" s="6">
        <v>16022</v>
      </c>
      <c r="T3137" s="6" t="s">
        <v>4474</v>
      </c>
      <c r="U3137" s="6">
        <v>5888</v>
      </c>
      <c r="V3137" s="6" t="s">
        <v>4474</v>
      </c>
      <c r="W3137" s="6">
        <v>172440</v>
      </c>
      <c r="X3137" s="6">
        <v>169817</v>
      </c>
      <c r="Y3137" s="6">
        <v>86430</v>
      </c>
      <c r="Z3137" s="6">
        <v>83787</v>
      </c>
      <c r="AA3137" s="6">
        <v>26204</v>
      </c>
      <c r="AB3137" s="6">
        <v>20573</v>
      </c>
      <c r="AC3137" s="6">
        <v>16626513</v>
      </c>
      <c r="AD3137" s="6">
        <v>16623347</v>
      </c>
      <c r="AF3137">
        <f>Q3137/W3137</f>
        <v>5.2342843887729064E-2</v>
      </c>
      <c r="AG3137">
        <f>R3137/X3137</f>
        <v>5.91813540458258E-2</v>
      </c>
      <c r="AH3137">
        <f>U3137/W3137</f>
        <v>3.4145209928090933E-2</v>
      </c>
      <c r="AI3137" t="e">
        <f>V3137/X3137</f>
        <v>#VALUE!</v>
      </c>
      <c r="AJ3137">
        <f>Y3137/AA3137</f>
        <v>3.2983513967333233</v>
      </c>
      <c r="AK3137">
        <f>Z3137/AB3137</f>
        <v>4.0726680600787439</v>
      </c>
      <c r="AL3137">
        <f>O3137/K3137</f>
        <v>7.5021798101143192E-2</v>
      </c>
      <c r="AM3137">
        <f>P3137/L3137</f>
        <v>8.1469818758656609E-2</v>
      </c>
      <c r="AN3137">
        <f>K3137/W3137</f>
        <v>0.95773602412433312</v>
      </c>
      <c r="AO3137">
        <f>L3137/X3137</f>
        <v>0.99487094931602849</v>
      </c>
      <c r="AP3137">
        <f>IF(OR(Q3137&lt;0, Q3137="NA"), 0, 1)</f>
        <v>1</v>
      </c>
      <c r="AQ3137">
        <f>IF(OR(S3137&lt;0, S3137="NA"), 0, 1)</f>
        <v>1</v>
      </c>
      <c r="AR3137">
        <f>IFERROR(IF((AF3137-AG3137)&gt;0,1,0),0)</f>
        <v>0</v>
      </c>
      <c r="AS3137">
        <f>IFERROR(IF((S3137-Q3137)&gt;0,1,0),0)</f>
        <v>1</v>
      </c>
      <c r="AT3137">
        <f>IFERROR(IF((AH3137-AI3137)&lt;0,1,0),0)</f>
        <v>0</v>
      </c>
      <c r="AU3137">
        <f>IFERROR(IF((AJ3137-AK3137)&gt;0,1,0),0)</f>
        <v>0</v>
      </c>
      <c r="AV3137">
        <f>IFERROR(IF((AL3137-AM3137)&gt;0,1,0),0)</f>
        <v>0</v>
      </c>
      <c r="AW3137">
        <f>IFERROR(IF((AN3137-AO3137)&gt;0,1,0),0)</f>
        <v>0</v>
      </c>
      <c r="AX3137">
        <f>IFERROR(IF((AC3137-AD3137)&lt;0,1,0),0)</f>
        <v>0</v>
      </c>
      <c r="AY3137">
        <f>SUM(AP3137:AX3137)</f>
        <v>3</v>
      </c>
    </row>
    <row r="3138" spans="1:51" x14ac:dyDescent="0.45">
      <c r="A3138" s="1" t="s">
        <v>4094</v>
      </c>
      <c r="B3138" s="2">
        <v>101233</v>
      </c>
      <c r="C3138" s="3" t="s">
        <v>5338</v>
      </c>
      <c r="D3138" s="5">
        <v>47.76</v>
      </c>
      <c r="E3138" s="5">
        <v>478.84176000000002</v>
      </c>
      <c r="F3138" s="3" t="s">
        <v>4480</v>
      </c>
      <c r="G3138" s="3" t="s">
        <v>4481</v>
      </c>
      <c r="H3138" s="3" t="s">
        <v>4481</v>
      </c>
      <c r="I3138" s="3" t="s">
        <v>4482</v>
      </c>
      <c r="J3138" s="3" t="s">
        <v>4484</v>
      </c>
      <c r="K3138" s="6">
        <v>107080</v>
      </c>
      <c r="L3138" s="6">
        <v>105274</v>
      </c>
      <c r="M3138" s="6" t="s">
        <v>4474</v>
      </c>
      <c r="N3138" s="6" t="s">
        <v>4474</v>
      </c>
      <c r="O3138" s="6">
        <v>111517</v>
      </c>
      <c r="P3138" s="6">
        <v>110031</v>
      </c>
      <c r="Q3138" s="6">
        <v>41450</v>
      </c>
      <c r="R3138" s="6">
        <v>39715</v>
      </c>
      <c r="S3138" s="6" t="s">
        <v>4474</v>
      </c>
      <c r="T3138" s="6">
        <v>49869</v>
      </c>
      <c r="U3138" s="6" t="s">
        <v>4474</v>
      </c>
      <c r="V3138" s="6" t="s">
        <v>4474</v>
      </c>
      <c r="W3138" s="6">
        <v>2654017</v>
      </c>
      <c r="X3138" s="6">
        <v>2635319</v>
      </c>
      <c r="Y3138" s="6" t="s">
        <v>4474</v>
      </c>
      <c r="Z3138" s="6" t="s">
        <v>4474</v>
      </c>
      <c r="AA3138" s="6" t="s">
        <v>4474</v>
      </c>
      <c r="AB3138" s="6" t="s">
        <v>4474</v>
      </c>
      <c r="AC3138" s="6">
        <v>10026000</v>
      </c>
      <c r="AD3138" s="6">
        <v>9980000</v>
      </c>
      <c r="AF3138">
        <f>Q3138/W3138</f>
        <v>1.5617835153278973E-2</v>
      </c>
      <c r="AG3138">
        <f>R3138/X3138</f>
        <v>1.5070281814080193E-2</v>
      </c>
      <c r="AH3138" t="e">
        <f>U3138/W3138</f>
        <v>#VALUE!</v>
      </c>
      <c r="AI3138" t="e">
        <f>V3138/X3138</f>
        <v>#VALUE!</v>
      </c>
      <c r="AJ3138" t="e">
        <f>Y3138/AA3138</f>
        <v>#VALUE!</v>
      </c>
      <c r="AK3138" t="e">
        <f>Z3138/AB3138</f>
        <v>#VALUE!</v>
      </c>
      <c r="AL3138">
        <f>O3138/K3138</f>
        <v>1.0414363093014569</v>
      </c>
      <c r="AM3138">
        <f>P3138/L3138</f>
        <v>1.0451868457548872</v>
      </c>
      <c r="AN3138">
        <f>K3138/W3138</f>
        <v>4.0346388135418874E-2</v>
      </c>
      <c r="AO3138">
        <f>L3138/X3138</f>
        <v>3.9947346032871166E-2</v>
      </c>
      <c r="AP3138">
        <f>IF(OR(Q3138&lt;0, Q3138="NA"), 0, 1)</f>
        <v>1</v>
      </c>
      <c r="AQ3138">
        <f>IF(OR(S3138&lt;0, S3138="NA"), 0, 1)</f>
        <v>0</v>
      </c>
      <c r="AR3138">
        <f>IFERROR(IF((AF3138-AG3138)&gt;0,1,0),0)</f>
        <v>1</v>
      </c>
      <c r="AS3138">
        <f>IFERROR(IF((S3138-Q3138)&gt;0,1,0),0)</f>
        <v>0</v>
      </c>
      <c r="AT3138">
        <f>IFERROR(IF((AH3138-AI3138)&lt;0,1,0),0)</f>
        <v>0</v>
      </c>
      <c r="AU3138">
        <f>IFERROR(IF((AJ3138-AK3138)&gt;0,1,0),0)</f>
        <v>0</v>
      </c>
      <c r="AV3138">
        <f>IFERROR(IF((AL3138-AM3138)&gt;0,1,0),0)</f>
        <v>0</v>
      </c>
      <c r="AW3138">
        <f>IFERROR(IF((AN3138-AO3138)&gt;0,1,0),0)</f>
        <v>1</v>
      </c>
      <c r="AX3138">
        <f>IFERROR(IF((AC3138-AD3138)&lt;0,1,0),0)</f>
        <v>0</v>
      </c>
      <c r="AY3138">
        <f>SUM(AP3138:AX3138)</f>
        <v>3</v>
      </c>
    </row>
    <row r="3139" spans="1:51" x14ac:dyDescent="0.45">
      <c r="A3139" s="1" t="s">
        <v>4107</v>
      </c>
      <c r="B3139" s="2">
        <v>13380637</v>
      </c>
      <c r="C3139" s="3" t="s">
        <v>5335</v>
      </c>
      <c r="D3139" s="5">
        <v>6.53</v>
      </c>
      <c r="E3139" s="5">
        <v>1220.4302139399999</v>
      </c>
      <c r="F3139" s="3" t="s">
        <v>4480</v>
      </c>
      <c r="G3139" s="3" t="s">
        <v>4491</v>
      </c>
      <c r="H3139" s="3" t="s">
        <v>4492</v>
      </c>
      <c r="I3139" s="3" t="s">
        <v>4836</v>
      </c>
      <c r="J3139" s="3" t="s">
        <v>4732</v>
      </c>
      <c r="K3139" s="6">
        <v>275518</v>
      </c>
      <c r="L3139" s="6">
        <v>260094</v>
      </c>
      <c r="M3139" s="6" t="s">
        <v>4474</v>
      </c>
      <c r="N3139" s="6" t="s">
        <v>4474</v>
      </c>
      <c r="O3139" s="6">
        <v>103927</v>
      </c>
      <c r="P3139" s="6">
        <v>95498</v>
      </c>
      <c r="Q3139" s="6">
        <v>31440</v>
      </c>
      <c r="R3139" s="6">
        <v>26894</v>
      </c>
      <c r="S3139" s="6" t="s">
        <v>4474</v>
      </c>
      <c r="T3139" s="6">
        <v>212403.78400000001</v>
      </c>
      <c r="U3139" s="6">
        <v>158841.59400000001</v>
      </c>
      <c r="V3139" s="6">
        <v>158181.70600000001</v>
      </c>
      <c r="W3139" s="6">
        <v>6374595</v>
      </c>
      <c r="X3139" s="6">
        <v>4793373</v>
      </c>
      <c r="Y3139" s="6" t="s">
        <v>4474</v>
      </c>
      <c r="Z3139" s="6" t="s">
        <v>4474</v>
      </c>
      <c r="AA3139" s="6" t="s">
        <v>4474</v>
      </c>
      <c r="AB3139" s="6" t="s">
        <v>4474</v>
      </c>
      <c r="AC3139" s="6">
        <v>2373182132</v>
      </c>
      <c r="AD3139" s="6">
        <v>2370174212</v>
      </c>
      <c r="AF3139">
        <f>Q3139/W3139</f>
        <v>4.9320780378988779E-3</v>
      </c>
      <c r="AG3139">
        <f>R3139/X3139</f>
        <v>5.6106628881165722E-3</v>
      </c>
      <c r="AH3139">
        <f>U3139/W3139</f>
        <v>2.4917911490847655E-2</v>
      </c>
      <c r="AI3139">
        <f>V3139/X3139</f>
        <v>3.3000082822680396E-2</v>
      </c>
      <c r="AJ3139" t="e">
        <f>Y3139/AA3139</f>
        <v>#VALUE!</v>
      </c>
      <c r="AK3139" t="e">
        <f>Z3139/AB3139</f>
        <v>#VALUE!</v>
      </c>
      <c r="AL3139">
        <f>O3139/K3139</f>
        <v>0.37720584499016396</v>
      </c>
      <c r="AM3139">
        <f>P3139/L3139</f>
        <v>0.36716725491553054</v>
      </c>
      <c r="AN3139">
        <f>K3139/W3139</f>
        <v>4.3221255624867151E-2</v>
      </c>
      <c r="AO3139">
        <f>L3139/X3139</f>
        <v>5.4261164319989286E-2</v>
      </c>
      <c r="AP3139">
        <f>IF(OR(Q3139&lt;0, Q3139="NA"), 0, 1)</f>
        <v>1</v>
      </c>
      <c r="AQ3139">
        <f>IF(OR(S3139&lt;0, S3139="NA"), 0, 1)</f>
        <v>0</v>
      </c>
      <c r="AR3139">
        <f>IFERROR(IF((AF3139-AG3139)&gt;0,1,0),0)</f>
        <v>0</v>
      </c>
      <c r="AS3139">
        <f>IFERROR(IF((S3139-Q3139)&gt;0,1,0),0)</f>
        <v>0</v>
      </c>
      <c r="AT3139">
        <f>IFERROR(IF((AH3139-AI3139)&lt;0,1,0),0)</f>
        <v>1</v>
      </c>
      <c r="AU3139">
        <f>IFERROR(IF((AJ3139-AK3139)&gt;0,1,0),0)</f>
        <v>0</v>
      </c>
      <c r="AV3139">
        <f>IFERROR(IF((AL3139-AM3139)&gt;0,1,0),0)</f>
        <v>1</v>
      </c>
      <c r="AW3139">
        <f>IFERROR(IF((AN3139-AO3139)&gt;0,1,0),0)</f>
        <v>0</v>
      </c>
      <c r="AX3139">
        <f>IFERROR(IF((AC3139-AD3139)&lt;0,1,0),0)</f>
        <v>0</v>
      </c>
      <c r="AY3139">
        <f>SUM(AP3139:AX3139)</f>
        <v>3</v>
      </c>
    </row>
    <row r="3140" spans="1:51" x14ac:dyDescent="0.45">
      <c r="A3140" s="1" t="s">
        <v>4114</v>
      </c>
      <c r="B3140" s="2">
        <v>5260219</v>
      </c>
      <c r="C3140" s="3" t="s">
        <v>5338</v>
      </c>
      <c r="D3140" s="7">
        <v>10.050000000000001</v>
      </c>
      <c r="E3140" s="5">
        <v>424.10411069999998</v>
      </c>
      <c r="F3140" s="3" t="s">
        <v>4470</v>
      </c>
      <c r="G3140" s="3" t="s">
        <v>4471</v>
      </c>
      <c r="H3140" s="3" t="s">
        <v>4489</v>
      </c>
      <c r="I3140" s="3" t="s">
        <v>4489</v>
      </c>
      <c r="J3140" s="3" t="s">
        <v>4825</v>
      </c>
      <c r="K3140" s="6">
        <v>89363</v>
      </c>
      <c r="L3140" s="6">
        <v>85011</v>
      </c>
      <c r="M3140" s="6">
        <v>-83282</v>
      </c>
      <c r="N3140" s="6">
        <v>-78619</v>
      </c>
      <c r="O3140" s="6">
        <v>-83733</v>
      </c>
      <c r="P3140" s="6">
        <v>-79188</v>
      </c>
      <c r="Q3140" s="6">
        <v>-115378</v>
      </c>
      <c r="R3140" s="6">
        <v>-113584</v>
      </c>
      <c r="S3140" s="6">
        <v>-96143</v>
      </c>
      <c r="T3140" s="6">
        <v>-85778</v>
      </c>
      <c r="U3140" s="6">
        <v>121709</v>
      </c>
      <c r="V3140" s="6">
        <v>97813</v>
      </c>
      <c r="W3140" s="6">
        <v>301943</v>
      </c>
      <c r="X3140" s="6">
        <v>281849</v>
      </c>
      <c r="Y3140" s="6">
        <v>295097</v>
      </c>
      <c r="Z3140" s="6">
        <v>278968</v>
      </c>
      <c r="AA3140" s="6">
        <v>32787</v>
      </c>
      <c r="AB3140" s="6">
        <v>34223</v>
      </c>
      <c r="AC3140" s="6">
        <v>42190815</v>
      </c>
      <c r="AD3140" s="6">
        <v>41169954</v>
      </c>
      <c r="AF3140">
        <f>Q3140/W3140</f>
        <v>-0.38211847931563242</v>
      </c>
      <c r="AG3140">
        <f>R3140/X3140</f>
        <v>-0.40299593044502552</v>
      </c>
      <c r="AH3140">
        <f>U3140/W3140</f>
        <v>0.40308601292296892</v>
      </c>
      <c r="AI3140">
        <f>V3140/X3140</f>
        <v>0.34704043654581002</v>
      </c>
      <c r="AJ3140">
        <f>Y3140/AA3140</f>
        <v>9.000426998505505</v>
      </c>
      <c r="AK3140">
        <f>Z3140/AB3140</f>
        <v>8.1514770768196829</v>
      </c>
      <c r="AL3140">
        <f>O3140/K3140</f>
        <v>-0.93699853406890998</v>
      </c>
      <c r="AM3140">
        <f>P3140/L3140</f>
        <v>-0.93150298196703951</v>
      </c>
      <c r="AN3140">
        <f>K3140/W3140</f>
        <v>0.29595983347850424</v>
      </c>
      <c r="AO3140">
        <f>L3140/X3140</f>
        <v>0.3016189519920241</v>
      </c>
      <c r="AP3140">
        <f>IF(OR(Q3140&lt;0, Q3140="NA"), 0, 1)</f>
        <v>0</v>
      </c>
      <c r="AQ3140">
        <f>IF(OR(S3140&lt;0, S3140="NA"), 0, 1)</f>
        <v>0</v>
      </c>
      <c r="AR3140">
        <f>IFERROR(IF((AF3140-AG3140)&gt;0,1,0),0)</f>
        <v>1</v>
      </c>
      <c r="AS3140">
        <f>IFERROR(IF((S3140-Q3140)&gt;0,1,0),0)</f>
        <v>1</v>
      </c>
      <c r="AT3140">
        <f>IFERROR(IF((AH3140-AI3140)&lt;0,1,0),0)</f>
        <v>0</v>
      </c>
      <c r="AU3140">
        <f>IFERROR(IF((AJ3140-AK3140)&gt;0,1,0),0)</f>
        <v>1</v>
      </c>
      <c r="AV3140">
        <f>IFERROR(IF((AL3140-AM3140)&gt;0,1,0),0)</f>
        <v>0</v>
      </c>
      <c r="AW3140">
        <f>IFERROR(IF((AN3140-AO3140)&gt;0,1,0),0)</f>
        <v>0</v>
      </c>
      <c r="AX3140">
        <f>IFERROR(IF((AC3140-AD3140)&lt;0,1,0),0)</f>
        <v>0</v>
      </c>
      <c r="AY3140">
        <f>SUM(AP3140:AX3140)</f>
        <v>3</v>
      </c>
    </row>
    <row r="3141" spans="1:51" x14ac:dyDescent="0.45">
      <c r="A3141" s="1" t="s">
        <v>4117</v>
      </c>
      <c r="B3141" s="2">
        <v>4910209</v>
      </c>
      <c r="C3141" s="3" t="s">
        <v>5337</v>
      </c>
      <c r="D3141" s="5">
        <v>34.01</v>
      </c>
      <c r="E3141" s="5">
        <v>648.21604372000002</v>
      </c>
      <c r="F3141" s="3" t="s">
        <v>4559</v>
      </c>
      <c r="G3141" s="3" t="s">
        <v>4821</v>
      </c>
      <c r="H3141" s="3" t="s">
        <v>4822</v>
      </c>
      <c r="I3141" s="3" t="s">
        <v>4822</v>
      </c>
      <c r="J3141" s="3" t="s">
        <v>4544</v>
      </c>
      <c r="K3141" s="6">
        <v>861973</v>
      </c>
      <c r="L3141" s="6">
        <v>875117</v>
      </c>
      <c r="M3141" s="6">
        <v>95785</v>
      </c>
      <c r="N3141" s="6">
        <v>97493</v>
      </c>
      <c r="O3141" s="6">
        <v>82333</v>
      </c>
      <c r="P3141" s="6">
        <v>84339</v>
      </c>
      <c r="Q3141" s="6">
        <v>54342</v>
      </c>
      <c r="R3141" s="6">
        <v>55082</v>
      </c>
      <c r="S3141" s="6">
        <v>81230</v>
      </c>
      <c r="T3141" s="6">
        <v>73930</v>
      </c>
      <c r="U3141" s="6" t="s">
        <v>4474</v>
      </c>
      <c r="V3141" s="6" t="s">
        <v>4474</v>
      </c>
      <c r="W3141" s="6">
        <v>671308</v>
      </c>
      <c r="X3141" s="6">
        <v>631419</v>
      </c>
      <c r="Y3141" s="6">
        <v>451191</v>
      </c>
      <c r="Z3141" s="6">
        <v>419081</v>
      </c>
      <c r="AA3141" s="6">
        <v>114779</v>
      </c>
      <c r="AB3141" s="6">
        <v>103896</v>
      </c>
      <c r="AC3141" s="6">
        <v>19056000</v>
      </c>
      <c r="AD3141" s="6">
        <v>19051000</v>
      </c>
      <c r="AF3141">
        <f>Q3141/W3141</f>
        <v>8.0949430067867506E-2</v>
      </c>
      <c r="AG3141">
        <f>R3141/X3141</f>
        <v>8.7235258996007412E-2</v>
      </c>
      <c r="AH3141" t="e">
        <f>U3141/W3141</f>
        <v>#VALUE!</v>
      </c>
      <c r="AI3141" t="e">
        <f>V3141/X3141</f>
        <v>#VALUE!</v>
      </c>
      <c r="AJ3141">
        <f>Y3141/AA3141</f>
        <v>3.9309542686379912</v>
      </c>
      <c r="AK3141">
        <f>Z3141/AB3141</f>
        <v>4.0336586586586582</v>
      </c>
      <c r="AL3141">
        <f>O3141/K3141</f>
        <v>9.5516912942748791E-2</v>
      </c>
      <c r="AM3141">
        <f>P3141/L3141</f>
        <v>9.637454191839491E-2</v>
      </c>
      <c r="AN3141">
        <f>K3141/W3141</f>
        <v>1.2840201517038379</v>
      </c>
      <c r="AO3141">
        <f>L3141/X3141</f>
        <v>1.385952909240932</v>
      </c>
      <c r="AP3141">
        <f>IF(OR(Q3141&lt;0, Q3141="NA"), 0, 1)</f>
        <v>1</v>
      </c>
      <c r="AQ3141">
        <f>IF(OR(S3141&lt;0, S3141="NA"), 0, 1)</f>
        <v>1</v>
      </c>
      <c r="AR3141">
        <f>IFERROR(IF((AF3141-AG3141)&gt;0,1,0),0)</f>
        <v>0</v>
      </c>
      <c r="AS3141">
        <f>IFERROR(IF((S3141-Q3141)&gt;0,1,0),0)</f>
        <v>1</v>
      </c>
      <c r="AT3141">
        <f>IFERROR(IF((AH3141-AI3141)&lt;0,1,0),0)</f>
        <v>0</v>
      </c>
      <c r="AU3141">
        <f>IFERROR(IF((AJ3141-AK3141)&gt;0,1,0),0)</f>
        <v>0</v>
      </c>
      <c r="AV3141">
        <f>IFERROR(IF((AL3141-AM3141)&gt;0,1,0),0)</f>
        <v>0</v>
      </c>
      <c r="AW3141">
        <f>IFERROR(IF((AN3141-AO3141)&gt;0,1,0),0)</f>
        <v>0</v>
      </c>
      <c r="AX3141">
        <f>IFERROR(IF((AC3141-AD3141)&lt;0,1,0),0)</f>
        <v>0</v>
      </c>
      <c r="AY3141">
        <f>SUM(AP3141:AX3141)</f>
        <v>3</v>
      </c>
    </row>
    <row r="3142" spans="1:51" x14ac:dyDescent="0.45">
      <c r="A3142" s="1" t="s">
        <v>4132</v>
      </c>
      <c r="B3142" s="2">
        <v>100486</v>
      </c>
      <c r="C3142" s="3" t="s">
        <v>5335</v>
      </c>
      <c r="D3142" s="7">
        <v>9.8000000000000007</v>
      </c>
      <c r="E3142" s="5">
        <v>5473.9455651999997</v>
      </c>
      <c r="F3142" s="3" t="s">
        <v>4480</v>
      </c>
      <c r="G3142" s="3" t="s">
        <v>4481</v>
      </c>
      <c r="H3142" s="3" t="s">
        <v>4481</v>
      </c>
      <c r="I3142" s="3" t="s">
        <v>4482</v>
      </c>
      <c r="J3142" s="3" t="s">
        <v>4484</v>
      </c>
      <c r="K3142" s="6">
        <v>1842246</v>
      </c>
      <c r="L3142" s="6">
        <v>1818033</v>
      </c>
      <c r="M3142" s="6" t="s">
        <v>4474</v>
      </c>
      <c r="N3142" s="6" t="s">
        <v>4474</v>
      </c>
      <c r="O3142" s="6" t="s">
        <v>4474</v>
      </c>
      <c r="P3142" s="6">
        <v>2176272</v>
      </c>
      <c r="Q3142" s="6">
        <v>380271</v>
      </c>
      <c r="R3142" s="6">
        <v>336114</v>
      </c>
      <c r="S3142" s="6" t="s">
        <v>4474</v>
      </c>
      <c r="T3142" s="6">
        <v>-122241</v>
      </c>
      <c r="U3142" s="6">
        <v>3174155</v>
      </c>
      <c r="V3142" s="6">
        <v>647680</v>
      </c>
      <c r="W3142" s="6">
        <v>62491691</v>
      </c>
      <c r="X3142" s="6">
        <v>62092332</v>
      </c>
      <c r="Y3142" s="6" t="s">
        <v>4474</v>
      </c>
      <c r="Z3142" s="6" t="s">
        <v>4474</v>
      </c>
      <c r="AA3142" s="6" t="s">
        <v>4474</v>
      </c>
      <c r="AB3142" s="6" t="s">
        <v>4474</v>
      </c>
      <c r="AC3142" s="6">
        <v>558786093</v>
      </c>
      <c r="AD3142" s="6">
        <v>509252936</v>
      </c>
      <c r="AF3142">
        <f>Q3142/W3142</f>
        <v>6.0851449835146888E-3</v>
      </c>
      <c r="AG3142">
        <f>R3142/X3142</f>
        <v>5.4131321722624302E-3</v>
      </c>
      <c r="AH3142">
        <f>U3142/W3142</f>
        <v>5.0793232655522158E-2</v>
      </c>
      <c r="AI3142">
        <f>V3142/X3142</f>
        <v>1.0430917621196769E-2</v>
      </c>
      <c r="AJ3142" t="e">
        <f>Y3142/AA3142</f>
        <v>#VALUE!</v>
      </c>
      <c r="AK3142" t="e">
        <f>Z3142/AB3142</f>
        <v>#VALUE!</v>
      </c>
      <c r="AL3142" t="e">
        <f>O3142/K3142</f>
        <v>#VALUE!</v>
      </c>
      <c r="AM3142">
        <f>P3142/L3142</f>
        <v>1.1970475783442875</v>
      </c>
      <c r="AN3142">
        <f>K3142/W3142</f>
        <v>2.9479855169865704E-2</v>
      </c>
      <c r="AO3142">
        <f>L3142/X3142</f>
        <v>2.9279509102669875E-2</v>
      </c>
      <c r="AP3142">
        <f>IF(OR(Q3142&lt;0, Q3142="NA"), 0, 1)</f>
        <v>1</v>
      </c>
      <c r="AQ3142">
        <f>IF(OR(S3142&lt;0, S3142="NA"), 0, 1)</f>
        <v>0</v>
      </c>
      <c r="AR3142">
        <f>IFERROR(IF((AF3142-AG3142)&gt;0,1,0),0)</f>
        <v>1</v>
      </c>
      <c r="AS3142">
        <f>IFERROR(IF((S3142-Q3142)&gt;0,1,0),0)</f>
        <v>0</v>
      </c>
      <c r="AT3142">
        <f>IFERROR(IF((AH3142-AI3142)&lt;0,1,0),0)</f>
        <v>0</v>
      </c>
      <c r="AU3142">
        <f>IFERROR(IF((AJ3142-AK3142)&gt;0,1,0),0)</f>
        <v>0</v>
      </c>
      <c r="AV3142">
        <f>IFERROR(IF((AL3142-AM3142)&gt;0,1,0),0)</f>
        <v>0</v>
      </c>
      <c r="AW3142">
        <f>IFERROR(IF((AN3142-AO3142)&gt;0,1,0),0)</f>
        <v>1</v>
      </c>
      <c r="AX3142">
        <f>IFERROR(IF((AC3142-AD3142)&lt;0,1,0),0)</f>
        <v>0</v>
      </c>
      <c r="AY3142">
        <f>SUM(AP3142:AX3142)</f>
        <v>3</v>
      </c>
    </row>
    <row r="3143" spans="1:51" x14ac:dyDescent="0.45">
      <c r="A3143" s="1" t="s">
        <v>4173</v>
      </c>
      <c r="B3143" s="2">
        <v>5327992</v>
      </c>
      <c r="C3143" s="3" t="s">
        <v>5335</v>
      </c>
      <c r="D3143" s="5">
        <v>13.88</v>
      </c>
      <c r="E3143" s="5">
        <v>572.28628000000003</v>
      </c>
      <c r="F3143" s="3" t="s">
        <v>4470</v>
      </c>
      <c r="G3143" s="3" t="s">
        <v>4512</v>
      </c>
      <c r="H3143" s="3" t="s">
        <v>4513</v>
      </c>
      <c r="I3143" s="3" t="s">
        <v>4514</v>
      </c>
      <c r="J3143" s="3" t="s">
        <v>4853</v>
      </c>
      <c r="K3143" s="6">
        <v>811000</v>
      </c>
      <c r="L3143" s="6">
        <v>832700</v>
      </c>
      <c r="M3143" s="6">
        <v>63200</v>
      </c>
      <c r="N3143" s="6">
        <v>78800</v>
      </c>
      <c r="O3143" s="6">
        <v>32100</v>
      </c>
      <c r="P3143" s="6">
        <v>45500</v>
      </c>
      <c r="Q3143" s="6">
        <v>-47200</v>
      </c>
      <c r="R3143" s="6">
        <v>34700</v>
      </c>
      <c r="S3143" s="6">
        <v>47300</v>
      </c>
      <c r="T3143" s="6">
        <v>68500</v>
      </c>
      <c r="U3143" s="6">
        <v>397100</v>
      </c>
      <c r="V3143" s="6">
        <v>396900</v>
      </c>
      <c r="W3143" s="6">
        <v>1217000</v>
      </c>
      <c r="X3143" s="6">
        <v>1252700</v>
      </c>
      <c r="Y3143" s="6">
        <v>649900</v>
      </c>
      <c r="Z3143" s="6">
        <v>649300</v>
      </c>
      <c r="AA3143" s="6">
        <v>195900</v>
      </c>
      <c r="AB3143" s="6">
        <v>194600</v>
      </c>
      <c r="AC3143" s="6">
        <v>41094179</v>
      </c>
      <c r="AD3143" s="6">
        <v>40860965</v>
      </c>
      <c r="AF3143">
        <f>Q3143/W3143</f>
        <v>-3.8783894823336072E-2</v>
      </c>
      <c r="AG3143">
        <f>R3143/X3143</f>
        <v>2.7700167637902132E-2</v>
      </c>
      <c r="AH3143">
        <f>U3143/W3143</f>
        <v>0.32629416598192273</v>
      </c>
      <c r="AI3143">
        <f>V3143/X3143</f>
        <v>0.31683563502833878</v>
      </c>
      <c r="AJ3143">
        <f>Y3143/AA3143</f>
        <v>3.3175089331291474</v>
      </c>
      <c r="AK3143">
        <f>Z3143/AB3143</f>
        <v>3.3365878725590954</v>
      </c>
      <c r="AL3143">
        <f>O3143/K3143</f>
        <v>3.9580764488286069E-2</v>
      </c>
      <c r="AM3143">
        <f>P3143/L3143</f>
        <v>5.4641527560946319E-2</v>
      </c>
      <c r="AN3143">
        <f>K3143/W3143</f>
        <v>0.66639276910435497</v>
      </c>
      <c r="AO3143">
        <f>L3143/X3143</f>
        <v>0.66472419573720765</v>
      </c>
      <c r="AP3143">
        <f>IF(OR(Q3143&lt;0, Q3143="NA"), 0, 1)</f>
        <v>0</v>
      </c>
      <c r="AQ3143">
        <f>IF(OR(S3143&lt;0, S3143="NA"), 0, 1)</f>
        <v>1</v>
      </c>
      <c r="AR3143">
        <f>IFERROR(IF((AF3143-AG3143)&gt;0,1,0),0)</f>
        <v>0</v>
      </c>
      <c r="AS3143">
        <f>IFERROR(IF((S3143-Q3143)&gt;0,1,0),0)</f>
        <v>1</v>
      </c>
      <c r="AT3143">
        <f>IFERROR(IF((AH3143-AI3143)&lt;0,1,0),0)</f>
        <v>0</v>
      </c>
      <c r="AU3143">
        <f>IFERROR(IF((AJ3143-AK3143)&gt;0,1,0),0)</f>
        <v>0</v>
      </c>
      <c r="AV3143">
        <f>IFERROR(IF((AL3143-AM3143)&gt;0,1,0),0)</f>
        <v>0</v>
      </c>
      <c r="AW3143">
        <f>IFERROR(IF((AN3143-AO3143)&gt;0,1,0),0)</f>
        <v>1</v>
      </c>
      <c r="AX3143">
        <f>IFERROR(IF((AC3143-AD3143)&lt;0,1,0),0)</f>
        <v>0</v>
      </c>
      <c r="AY3143">
        <f>SUM(AP3143:AX3143)</f>
        <v>3</v>
      </c>
    </row>
    <row r="3144" spans="1:51" x14ac:dyDescent="0.45">
      <c r="A3144" s="1" t="s">
        <v>4175</v>
      </c>
      <c r="B3144" s="2">
        <v>5301653</v>
      </c>
      <c r="C3144" s="3" t="s">
        <v>5335</v>
      </c>
      <c r="D3144" s="5">
        <v>86.64</v>
      </c>
      <c r="E3144" s="5">
        <v>10798.51034544</v>
      </c>
      <c r="F3144" s="3" t="s">
        <v>4470</v>
      </c>
      <c r="G3144" s="3" t="s">
        <v>4471</v>
      </c>
      <c r="H3144" s="3" t="s">
        <v>4489</v>
      </c>
      <c r="I3144" s="3" t="s">
        <v>4489</v>
      </c>
      <c r="J3144" s="3" t="s">
        <v>4495</v>
      </c>
      <c r="K3144" s="6" t="s">
        <v>4474</v>
      </c>
      <c r="L3144" s="6" t="s">
        <v>4474</v>
      </c>
      <c r="M3144" s="6">
        <v>-599026</v>
      </c>
      <c r="N3144" s="6">
        <v>-573111</v>
      </c>
      <c r="O3144" s="6">
        <v>-604053</v>
      </c>
      <c r="P3144" s="6">
        <v>-577156</v>
      </c>
      <c r="Q3144" s="6">
        <v>-507648</v>
      </c>
      <c r="R3144" s="6">
        <v>-497188</v>
      </c>
      <c r="S3144" s="6">
        <v>-470036</v>
      </c>
      <c r="T3144" s="6">
        <v>-466876</v>
      </c>
      <c r="U3144" s="6" t="s">
        <v>4474</v>
      </c>
      <c r="V3144" s="6" t="s">
        <v>4474</v>
      </c>
      <c r="W3144" s="6">
        <v>3559746</v>
      </c>
      <c r="X3144" s="6">
        <v>2087267</v>
      </c>
      <c r="Y3144" s="6">
        <v>2213865</v>
      </c>
      <c r="Z3144" s="6">
        <v>1481479</v>
      </c>
      <c r="AA3144" s="6">
        <v>123790</v>
      </c>
      <c r="AB3144" s="6">
        <v>82847</v>
      </c>
      <c r="AC3144" s="6">
        <v>124429862</v>
      </c>
      <c r="AD3144" s="6">
        <v>110575993</v>
      </c>
      <c r="AF3144">
        <f>Q3144/W3144</f>
        <v>-0.14260792764427574</v>
      </c>
      <c r="AG3144">
        <f>R3144/X3144</f>
        <v>-0.23820047938284847</v>
      </c>
      <c r="AH3144" t="e">
        <f>U3144/W3144</f>
        <v>#VALUE!</v>
      </c>
      <c r="AI3144" t="e">
        <f>V3144/X3144</f>
        <v>#VALUE!</v>
      </c>
      <c r="AJ3144">
        <f>Y3144/AA3144</f>
        <v>17.884037482833833</v>
      </c>
      <c r="AK3144">
        <f>Z3144/AB3144</f>
        <v>17.882107982184024</v>
      </c>
      <c r="AL3144" t="e">
        <f>O3144/K3144</f>
        <v>#VALUE!</v>
      </c>
      <c r="AM3144" t="e">
        <f>P3144/L3144</f>
        <v>#VALUE!</v>
      </c>
      <c r="AN3144" t="e">
        <f>K3144/W3144</f>
        <v>#VALUE!</v>
      </c>
      <c r="AO3144" t="e">
        <f>L3144/X3144</f>
        <v>#VALUE!</v>
      </c>
      <c r="AP3144">
        <f>IF(OR(Q3144&lt;0, Q3144="NA"), 0, 1)</f>
        <v>0</v>
      </c>
      <c r="AQ3144">
        <f>IF(OR(S3144&lt;0, S3144="NA"), 0, 1)</f>
        <v>0</v>
      </c>
      <c r="AR3144">
        <f>IFERROR(IF((AF3144-AG3144)&gt;0,1,0),0)</f>
        <v>1</v>
      </c>
      <c r="AS3144">
        <f>IFERROR(IF((S3144-Q3144)&gt;0,1,0),0)</f>
        <v>1</v>
      </c>
      <c r="AT3144">
        <f>IFERROR(IF((AH3144-AI3144)&lt;0,1,0),0)</f>
        <v>0</v>
      </c>
      <c r="AU3144">
        <f>IFERROR(IF((AJ3144-AK3144)&gt;0,1,0),0)</f>
        <v>1</v>
      </c>
      <c r="AV3144">
        <f>IFERROR(IF((AL3144-AM3144)&gt;0,1,0),0)</f>
        <v>0</v>
      </c>
      <c r="AW3144">
        <f>IFERROR(IF((AN3144-AO3144)&gt;0,1,0),0)</f>
        <v>0</v>
      </c>
      <c r="AX3144">
        <f>IFERROR(IF((AC3144-AD3144)&lt;0,1,0),0)</f>
        <v>0</v>
      </c>
      <c r="AY3144">
        <f>SUM(AP3144:AX3144)</f>
        <v>3</v>
      </c>
    </row>
    <row r="3145" spans="1:51" x14ac:dyDescent="0.45">
      <c r="A3145" s="1" t="s">
        <v>4181</v>
      </c>
      <c r="B3145" s="2">
        <v>4914301</v>
      </c>
      <c r="C3145" s="3" t="s">
        <v>5335</v>
      </c>
      <c r="D3145" s="7">
        <v>3.65</v>
      </c>
      <c r="E3145" s="5">
        <v>101.20158265000001</v>
      </c>
      <c r="F3145" s="3" t="s">
        <v>4475</v>
      </c>
      <c r="G3145" s="3" t="s">
        <v>4548</v>
      </c>
      <c r="H3145" s="3" t="s">
        <v>4647</v>
      </c>
      <c r="I3145" s="3" t="s">
        <v>4687</v>
      </c>
      <c r="J3145" s="3" t="s">
        <v>5310</v>
      </c>
      <c r="K3145" s="6">
        <v>405268</v>
      </c>
      <c r="L3145" s="6">
        <v>439677</v>
      </c>
      <c r="M3145" s="6">
        <v>-3455</v>
      </c>
      <c r="N3145" s="6">
        <v>12211</v>
      </c>
      <c r="O3145" s="6">
        <v>-13710</v>
      </c>
      <c r="P3145" s="6">
        <v>1674</v>
      </c>
      <c r="Q3145" s="6">
        <v>-17070</v>
      </c>
      <c r="R3145" s="6">
        <v>848</v>
      </c>
      <c r="S3145" s="6">
        <v>-8822</v>
      </c>
      <c r="T3145" s="6">
        <v>18867</v>
      </c>
      <c r="U3145" s="6" t="s">
        <v>4474</v>
      </c>
      <c r="V3145" s="6" t="s">
        <v>4474</v>
      </c>
      <c r="W3145" s="6">
        <v>358975</v>
      </c>
      <c r="X3145" s="6">
        <v>379214</v>
      </c>
      <c r="Y3145" s="6">
        <v>184785</v>
      </c>
      <c r="Z3145" s="6">
        <v>223455</v>
      </c>
      <c r="AA3145" s="6">
        <v>59766</v>
      </c>
      <c r="AB3145" s="6">
        <v>78330</v>
      </c>
      <c r="AC3145" s="6">
        <v>27801691</v>
      </c>
      <c r="AD3145" s="6">
        <v>28705330</v>
      </c>
      <c r="AF3145">
        <f>Q3145/W3145</f>
        <v>-4.7552057942753675E-2</v>
      </c>
      <c r="AG3145">
        <f>R3145/X3145</f>
        <v>2.2362043595436877E-3</v>
      </c>
      <c r="AH3145" t="e">
        <f>U3145/W3145</f>
        <v>#VALUE!</v>
      </c>
      <c r="AI3145" t="e">
        <f>V3145/X3145</f>
        <v>#VALUE!</v>
      </c>
      <c r="AJ3145">
        <f>Y3145/AA3145</f>
        <v>3.091808051400462</v>
      </c>
      <c r="AK3145">
        <f>Z3145/AB3145</f>
        <v>2.8527384144006129</v>
      </c>
      <c r="AL3145">
        <f>O3145/K3145</f>
        <v>-3.3829465933653782E-2</v>
      </c>
      <c r="AM3145">
        <f>P3145/L3145</f>
        <v>3.8073403885124763E-3</v>
      </c>
      <c r="AN3145">
        <f>K3145/W3145</f>
        <v>1.1289588411449265</v>
      </c>
      <c r="AO3145">
        <f>L3145/X3145</f>
        <v>1.1594429530555306</v>
      </c>
      <c r="AP3145">
        <f>IF(OR(Q3145&lt;0, Q3145="NA"), 0, 1)</f>
        <v>0</v>
      </c>
      <c r="AQ3145">
        <f>IF(OR(S3145&lt;0, S3145="NA"), 0, 1)</f>
        <v>0</v>
      </c>
      <c r="AR3145">
        <f>IFERROR(IF((AF3145-AG3145)&gt;0,1,0),0)</f>
        <v>0</v>
      </c>
      <c r="AS3145">
        <f>IFERROR(IF((S3145-Q3145)&gt;0,1,0),0)</f>
        <v>1</v>
      </c>
      <c r="AT3145">
        <f>IFERROR(IF((AH3145-AI3145)&lt;0,1,0),0)</f>
        <v>0</v>
      </c>
      <c r="AU3145">
        <f>IFERROR(IF((AJ3145-AK3145)&gt;0,1,0),0)</f>
        <v>1</v>
      </c>
      <c r="AV3145">
        <f>IFERROR(IF((AL3145-AM3145)&gt;0,1,0),0)</f>
        <v>0</v>
      </c>
      <c r="AW3145">
        <f>IFERROR(IF((AN3145-AO3145)&gt;0,1,0),0)</f>
        <v>0</v>
      </c>
      <c r="AX3145">
        <f>IFERROR(IF((AC3145-AD3145)&lt;0,1,0),0)</f>
        <v>1</v>
      </c>
      <c r="AY3145">
        <f>SUM(AP3145:AX3145)</f>
        <v>3</v>
      </c>
    </row>
    <row r="3146" spans="1:51" x14ac:dyDescent="0.45">
      <c r="A3146" s="1" t="s">
        <v>4206</v>
      </c>
      <c r="B3146" s="2">
        <v>4991114</v>
      </c>
      <c r="C3146" s="3" t="s">
        <v>5335</v>
      </c>
      <c r="D3146" s="5">
        <v>60.6</v>
      </c>
      <c r="E3146" s="5">
        <v>2735.0956145999999</v>
      </c>
      <c r="F3146" s="3" t="s">
        <v>4485</v>
      </c>
      <c r="G3146" s="3" t="s">
        <v>4486</v>
      </c>
      <c r="H3146" s="3" t="s">
        <v>4545</v>
      </c>
      <c r="I3146" s="3" t="s">
        <v>4546</v>
      </c>
      <c r="J3146" s="3" t="s">
        <v>4587</v>
      </c>
      <c r="K3146" s="6">
        <v>355544</v>
      </c>
      <c r="L3146" s="6">
        <v>370222</v>
      </c>
      <c r="M3146" s="6">
        <v>34938</v>
      </c>
      <c r="N3146" s="6">
        <v>44519</v>
      </c>
      <c r="O3146" s="6">
        <v>16884</v>
      </c>
      <c r="P3146" s="6">
        <v>26652</v>
      </c>
      <c r="Q3146" s="6">
        <v>4561</v>
      </c>
      <c r="R3146" s="6">
        <v>9590</v>
      </c>
      <c r="S3146" s="6">
        <v>62259</v>
      </c>
      <c r="T3146" s="6">
        <v>63523</v>
      </c>
      <c r="U3146" s="6" t="s">
        <v>4474</v>
      </c>
      <c r="V3146" s="6" t="s">
        <v>4474</v>
      </c>
      <c r="W3146" s="6">
        <v>632762</v>
      </c>
      <c r="X3146" s="6">
        <v>613234</v>
      </c>
      <c r="Y3146" s="6">
        <v>450824</v>
      </c>
      <c r="Z3146" s="6">
        <v>435335</v>
      </c>
      <c r="AA3146" s="6">
        <v>70371</v>
      </c>
      <c r="AB3146" s="6">
        <v>67836</v>
      </c>
      <c r="AC3146" s="6">
        <v>45133051</v>
      </c>
      <c r="AD3146" s="6">
        <v>45028141</v>
      </c>
      <c r="AF3146">
        <f>Q3146/W3146</f>
        <v>7.2080813955326013E-3</v>
      </c>
      <c r="AG3146">
        <f>R3146/X3146</f>
        <v>1.5638402306460502E-2</v>
      </c>
      <c r="AH3146" t="e">
        <f>U3146/W3146</f>
        <v>#VALUE!</v>
      </c>
      <c r="AI3146" t="e">
        <f>V3146/X3146</f>
        <v>#VALUE!</v>
      </c>
      <c r="AJ3146">
        <f>Y3146/AA3146</f>
        <v>6.4063889954668829</v>
      </c>
      <c r="AK3146">
        <f>Z3146/AB3146</f>
        <v>6.4174627041688783</v>
      </c>
      <c r="AL3146">
        <f>O3146/K3146</f>
        <v>4.7487793353283979E-2</v>
      </c>
      <c r="AM3146">
        <f>P3146/L3146</f>
        <v>7.1989238889098972E-2</v>
      </c>
      <c r="AN3146">
        <f>K3146/W3146</f>
        <v>0.56189214902285534</v>
      </c>
      <c r="AO3146">
        <f>L3146/X3146</f>
        <v>0.60372060257585192</v>
      </c>
      <c r="AP3146">
        <f>IF(OR(Q3146&lt;0, Q3146="NA"), 0, 1)</f>
        <v>1</v>
      </c>
      <c r="AQ3146">
        <f>IF(OR(S3146&lt;0, S3146="NA"), 0, 1)</f>
        <v>1</v>
      </c>
      <c r="AR3146">
        <f>IFERROR(IF((AF3146-AG3146)&gt;0,1,0),0)</f>
        <v>0</v>
      </c>
      <c r="AS3146">
        <f>IFERROR(IF((S3146-Q3146)&gt;0,1,0),0)</f>
        <v>1</v>
      </c>
      <c r="AT3146">
        <f>IFERROR(IF((AH3146-AI3146)&lt;0,1,0),0)</f>
        <v>0</v>
      </c>
      <c r="AU3146">
        <f>IFERROR(IF((AJ3146-AK3146)&gt;0,1,0),0)</f>
        <v>0</v>
      </c>
      <c r="AV3146">
        <f>IFERROR(IF((AL3146-AM3146)&gt;0,1,0),0)</f>
        <v>0</v>
      </c>
      <c r="AW3146">
        <f>IFERROR(IF((AN3146-AO3146)&gt;0,1,0),0)</f>
        <v>0</v>
      </c>
      <c r="AX3146">
        <f>IFERROR(IF((AC3146-AD3146)&lt;0,1,0),0)</f>
        <v>0</v>
      </c>
      <c r="AY3146">
        <f>SUM(AP3146:AX3146)</f>
        <v>3</v>
      </c>
    </row>
    <row r="3147" spans="1:51" x14ac:dyDescent="0.45">
      <c r="A3147" s="1" t="s">
        <v>4247</v>
      </c>
      <c r="B3147" s="2">
        <v>4392979</v>
      </c>
      <c r="C3147" s="3" t="s">
        <v>5336</v>
      </c>
      <c r="D3147" s="5">
        <v>35.520000000000003</v>
      </c>
      <c r="E3147" s="5">
        <v>190.77479424000001</v>
      </c>
      <c r="F3147" s="3" t="s">
        <v>4480</v>
      </c>
      <c r="G3147" s="3" t="s">
        <v>4481</v>
      </c>
      <c r="H3147" s="3" t="s">
        <v>4481</v>
      </c>
      <c r="I3147" s="3" t="s">
        <v>4482</v>
      </c>
      <c r="J3147" s="3" t="s">
        <v>4484</v>
      </c>
      <c r="K3147" s="6">
        <v>51972</v>
      </c>
      <c r="L3147" s="6">
        <v>51530</v>
      </c>
      <c r="M3147" s="6" t="s">
        <v>4474</v>
      </c>
      <c r="N3147" s="6" t="s">
        <v>4474</v>
      </c>
      <c r="O3147" s="6">
        <v>48658</v>
      </c>
      <c r="P3147" s="6">
        <v>47220</v>
      </c>
      <c r="Q3147" s="6">
        <v>15573</v>
      </c>
      <c r="R3147" s="6">
        <v>15626</v>
      </c>
      <c r="S3147" s="6">
        <v>15138</v>
      </c>
      <c r="T3147" s="6">
        <v>537</v>
      </c>
      <c r="U3147" s="6" t="s">
        <v>4474</v>
      </c>
      <c r="V3147" s="6" t="s">
        <v>4474</v>
      </c>
      <c r="W3147" s="6">
        <v>1614780</v>
      </c>
      <c r="X3147" s="6">
        <v>1573820</v>
      </c>
      <c r="Y3147" s="6" t="s">
        <v>4474</v>
      </c>
      <c r="Z3147" s="6" t="s">
        <v>4474</v>
      </c>
      <c r="AA3147" s="6" t="s">
        <v>4474</v>
      </c>
      <c r="AB3147" s="6" t="s">
        <v>4474</v>
      </c>
      <c r="AC3147" s="6">
        <v>5370912</v>
      </c>
      <c r="AD3147" s="6">
        <v>5370912</v>
      </c>
      <c r="AF3147">
        <f>Q3147/W3147</f>
        <v>9.6440381971537922E-3</v>
      </c>
      <c r="AG3147">
        <f>R3147/X3147</f>
        <v>9.9287084927119993E-3</v>
      </c>
      <c r="AH3147" t="e">
        <f>U3147/W3147</f>
        <v>#VALUE!</v>
      </c>
      <c r="AI3147" t="e">
        <f>V3147/X3147</f>
        <v>#VALUE!</v>
      </c>
      <c r="AJ3147" t="e">
        <f>Y3147/AA3147</f>
        <v>#VALUE!</v>
      </c>
      <c r="AK3147" t="e">
        <f>Z3147/AB3147</f>
        <v>#VALUE!</v>
      </c>
      <c r="AL3147">
        <f>O3147/K3147</f>
        <v>0.93623489571307628</v>
      </c>
      <c r="AM3147">
        <f>P3147/L3147</f>
        <v>0.91635940228992818</v>
      </c>
      <c r="AN3147">
        <f>K3147/W3147</f>
        <v>3.2185189313714564E-2</v>
      </c>
      <c r="AO3147">
        <f>L3147/X3147</f>
        <v>3.2741990824871968E-2</v>
      </c>
      <c r="AP3147">
        <f>IF(OR(Q3147&lt;0, Q3147="NA"), 0, 1)</f>
        <v>1</v>
      </c>
      <c r="AQ3147">
        <f>IF(OR(S3147&lt;0, S3147="NA"), 0, 1)</f>
        <v>1</v>
      </c>
      <c r="AR3147">
        <f>IFERROR(IF((AF3147-AG3147)&gt;0,1,0),0)</f>
        <v>0</v>
      </c>
      <c r="AS3147">
        <f>IFERROR(IF((S3147-Q3147)&gt;0,1,0),0)</f>
        <v>0</v>
      </c>
      <c r="AT3147">
        <f>IFERROR(IF((AH3147-AI3147)&lt;0,1,0),0)</f>
        <v>0</v>
      </c>
      <c r="AU3147">
        <f>IFERROR(IF((AJ3147-AK3147)&gt;0,1,0),0)</f>
        <v>0</v>
      </c>
      <c r="AV3147">
        <f>IFERROR(IF((AL3147-AM3147)&gt;0,1,0),0)</f>
        <v>1</v>
      </c>
      <c r="AW3147">
        <f>IFERROR(IF((AN3147-AO3147)&gt;0,1,0),0)</f>
        <v>0</v>
      </c>
      <c r="AX3147">
        <f>IFERROR(IF((AC3147-AD3147)&lt;0,1,0),0)</f>
        <v>0</v>
      </c>
      <c r="AY3147">
        <f>SUM(AP3147:AX3147)</f>
        <v>3</v>
      </c>
    </row>
    <row r="3148" spans="1:51" x14ac:dyDescent="0.45">
      <c r="A3148" s="1" t="s">
        <v>4254</v>
      </c>
      <c r="B3148" s="2">
        <v>5724200</v>
      </c>
      <c r="C3148" s="3" t="s">
        <v>5337</v>
      </c>
      <c r="D3148" s="5">
        <v>13.04</v>
      </c>
      <c r="E3148" s="5">
        <v>1236.21261624</v>
      </c>
      <c r="F3148" s="3" t="s">
        <v>4480</v>
      </c>
      <c r="G3148" s="3" t="s">
        <v>4491</v>
      </c>
      <c r="H3148" s="3" t="s">
        <v>4492</v>
      </c>
      <c r="I3148" s="3" t="s">
        <v>4493</v>
      </c>
      <c r="J3148" s="3"/>
      <c r="K3148" s="6">
        <v>30856</v>
      </c>
      <c r="L3148" s="6">
        <v>27904</v>
      </c>
      <c r="M3148" s="6" t="s">
        <v>4474</v>
      </c>
      <c r="N3148" s="6" t="s">
        <v>4474</v>
      </c>
      <c r="O3148" s="6">
        <v>18225</v>
      </c>
      <c r="P3148" s="6">
        <v>15362</v>
      </c>
      <c r="Q3148" s="6">
        <v>95486</v>
      </c>
      <c r="R3148" s="6">
        <v>113400</v>
      </c>
      <c r="S3148" s="6" t="s">
        <v>4474</v>
      </c>
      <c r="T3148" s="6" t="s">
        <v>4474</v>
      </c>
      <c r="U3148" s="6" t="s">
        <v>4474</v>
      </c>
      <c r="V3148" s="6" t="s">
        <v>4474</v>
      </c>
      <c r="W3148" s="6">
        <v>1353987</v>
      </c>
      <c r="X3148" s="6">
        <v>1353987</v>
      </c>
      <c r="Y3148" s="6">
        <v>42118</v>
      </c>
      <c r="Z3148" s="6">
        <v>42118</v>
      </c>
      <c r="AA3148" s="6">
        <v>5784</v>
      </c>
      <c r="AB3148" s="6">
        <v>5784</v>
      </c>
      <c r="AC3148" s="6">
        <v>94801581</v>
      </c>
      <c r="AD3148" s="6">
        <v>94801581</v>
      </c>
      <c r="AF3148">
        <f>Q3148/W3148</f>
        <v>7.0522095116127406E-2</v>
      </c>
      <c r="AG3148">
        <f>R3148/X3148</f>
        <v>8.3752650505507065E-2</v>
      </c>
      <c r="AH3148" t="e">
        <f>U3148/W3148</f>
        <v>#VALUE!</v>
      </c>
      <c r="AI3148" t="e">
        <f>V3148/X3148</f>
        <v>#VALUE!</v>
      </c>
      <c r="AJ3148">
        <f>Y3148/AA3148</f>
        <v>7.2818118948824342</v>
      </c>
      <c r="AK3148">
        <f>Z3148/AB3148</f>
        <v>7.2818118948824342</v>
      </c>
      <c r="AL3148">
        <f>O3148/K3148</f>
        <v>0.59064687581021524</v>
      </c>
      <c r="AM3148">
        <f>P3148/L3148</f>
        <v>0.55053038990825687</v>
      </c>
      <c r="AN3148">
        <f>K3148/W3148</f>
        <v>2.2788992804214515E-2</v>
      </c>
      <c r="AO3148">
        <f>L3148/X3148</f>
        <v>2.0608765076769571E-2</v>
      </c>
      <c r="AP3148">
        <f>IF(OR(Q3148&lt;0, Q3148="NA"), 0, 1)</f>
        <v>1</v>
      </c>
      <c r="AQ3148">
        <f>IF(OR(S3148&lt;0, S3148="NA"), 0, 1)</f>
        <v>0</v>
      </c>
      <c r="AR3148">
        <f>IFERROR(IF((AF3148-AG3148)&gt;0,1,0),0)</f>
        <v>0</v>
      </c>
      <c r="AS3148">
        <f>IFERROR(IF((S3148-Q3148)&gt;0,1,0),0)</f>
        <v>0</v>
      </c>
      <c r="AT3148">
        <f>IFERROR(IF((AH3148-AI3148)&lt;0,1,0),0)</f>
        <v>0</v>
      </c>
      <c r="AU3148">
        <f>IFERROR(IF((AJ3148-AK3148)&gt;0,1,0),0)</f>
        <v>0</v>
      </c>
      <c r="AV3148">
        <f>IFERROR(IF((AL3148-AM3148)&gt;0,1,0),0)</f>
        <v>1</v>
      </c>
      <c r="AW3148">
        <f>IFERROR(IF((AN3148-AO3148)&gt;0,1,0),0)</f>
        <v>1</v>
      </c>
      <c r="AX3148">
        <f>IFERROR(IF((AC3148-AD3148)&lt;0,1,0),0)</f>
        <v>0</v>
      </c>
      <c r="AY3148">
        <f>SUM(AP3148:AX3148)</f>
        <v>3</v>
      </c>
    </row>
    <row r="3149" spans="1:51" x14ac:dyDescent="0.45">
      <c r="A3149" s="1" t="s">
        <v>4263</v>
      </c>
      <c r="B3149" s="2">
        <v>4088403</v>
      </c>
      <c r="C3149" s="3" t="s">
        <v>5335</v>
      </c>
      <c r="D3149" s="5">
        <v>85.85</v>
      </c>
      <c r="E3149" s="5">
        <v>2371.0815348000001</v>
      </c>
      <c r="F3149" s="3" t="s">
        <v>4475</v>
      </c>
      <c r="G3149" s="3" t="s">
        <v>4564</v>
      </c>
      <c r="H3149" s="3" t="s">
        <v>4565</v>
      </c>
      <c r="I3149" s="3" t="s">
        <v>4566</v>
      </c>
      <c r="J3149" s="3" t="s">
        <v>4567</v>
      </c>
      <c r="K3149" s="6">
        <v>3917000</v>
      </c>
      <c r="L3149" s="6">
        <v>3951000</v>
      </c>
      <c r="M3149" s="6">
        <v>428000</v>
      </c>
      <c r="N3149" s="6">
        <v>450000</v>
      </c>
      <c r="O3149" s="6">
        <v>335000</v>
      </c>
      <c r="P3149" s="6">
        <v>358000</v>
      </c>
      <c r="Q3149" s="6">
        <v>532000</v>
      </c>
      <c r="R3149" s="6">
        <v>563000</v>
      </c>
      <c r="S3149" s="6">
        <v>322000</v>
      </c>
      <c r="T3149" s="6">
        <v>351000</v>
      </c>
      <c r="U3149" s="6">
        <v>306000</v>
      </c>
      <c r="V3149" s="6">
        <v>309000</v>
      </c>
      <c r="W3149" s="6">
        <v>2893000</v>
      </c>
      <c r="X3149" s="6">
        <v>2731000</v>
      </c>
      <c r="Y3149" s="6">
        <v>1702000</v>
      </c>
      <c r="Z3149" s="6">
        <v>1641000</v>
      </c>
      <c r="AA3149" s="6">
        <v>937000</v>
      </c>
      <c r="AB3149" s="6">
        <v>887000</v>
      </c>
      <c r="AC3149" s="6">
        <v>27600000</v>
      </c>
      <c r="AD3149" s="6">
        <v>27600000</v>
      </c>
      <c r="AF3149">
        <f>Q3149/W3149</f>
        <v>0.18389215347390253</v>
      </c>
      <c r="AG3149">
        <f>R3149/X3149</f>
        <v>0.20615159282314172</v>
      </c>
      <c r="AH3149">
        <f>U3149/W3149</f>
        <v>0.10577255444175596</v>
      </c>
      <c r="AI3149">
        <f>V3149/X3149</f>
        <v>0.11314536799707067</v>
      </c>
      <c r="AJ3149">
        <f>Y3149/AA3149</f>
        <v>1.816435432230523</v>
      </c>
      <c r="AK3149">
        <f>Z3149/AB3149</f>
        <v>1.8500563697857948</v>
      </c>
      <c r="AL3149">
        <f>O3149/K3149</f>
        <v>8.552463620117437E-2</v>
      </c>
      <c r="AM3149">
        <f>P3149/L3149</f>
        <v>9.0609972158947102E-2</v>
      </c>
      <c r="AN3149">
        <f>K3149/W3149</f>
        <v>1.3539578292430003</v>
      </c>
      <c r="AO3149">
        <f>L3149/X3149</f>
        <v>1.4467228121567191</v>
      </c>
      <c r="AP3149">
        <f>IF(OR(Q3149&lt;0, Q3149="NA"), 0, 1)</f>
        <v>1</v>
      </c>
      <c r="AQ3149">
        <f>IF(OR(S3149&lt;0, S3149="NA"), 0, 1)</f>
        <v>1</v>
      </c>
      <c r="AR3149">
        <f>IFERROR(IF((AF3149-AG3149)&gt;0,1,0),0)</f>
        <v>0</v>
      </c>
      <c r="AS3149">
        <f>IFERROR(IF((S3149-Q3149)&gt;0,1,0),0)</f>
        <v>0</v>
      </c>
      <c r="AT3149">
        <f>IFERROR(IF((AH3149-AI3149)&lt;0,1,0),0)</f>
        <v>1</v>
      </c>
      <c r="AU3149">
        <f>IFERROR(IF((AJ3149-AK3149)&gt;0,1,0),0)</f>
        <v>0</v>
      </c>
      <c r="AV3149">
        <f>IFERROR(IF((AL3149-AM3149)&gt;0,1,0),0)</f>
        <v>0</v>
      </c>
      <c r="AW3149">
        <f>IFERROR(IF((AN3149-AO3149)&gt;0,1,0),0)</f>
        <v>0</v>
      </c>
      <c r="AX3149">
        <f>IFERROR(IF((AC3149-AD3149)&lt;0,1,0),0)</f>
        <v>0</v>
      </c>
      <c r="AY3149">
        <f>SUM(AP3149:AX3149)</f>
        <v>3</v>
      </c>
    </row>
    <row r="3150" spans="1:51" x14ac:dyDescent="0.45">
      <c r="A3150" s="1" t="s">
        <v>4268</v>
      </c>
      <c r="B3150" s="2">
        <v>6376635</v>
      </c>
      <c r="C3150" s="3" t="s">
        <v>5337</v>
      </c>
      <c r="D3150" s="7">
        <v>11.35</v>
      </c>
      <c r="E3150" s="5">
        <v>2298.43278285</v>
      </c>
      <c r="F3150" s="3" t="s">
        <v>4475</v>
      </c>
      <c r="G3150" s="3" t="s">
        <v>4548</v>
      </c>
      <c r="H3150" s="3" t="s">
        <v>4810</v>
      </c>
      <c r="I3150" s="3" t="s">
        <v>5062</v>
      </c>
      <c r="J3150" s="3" t="s">
        <v>5141</v>
      </c>
      <c r="K3150" s="6">
        <v>1738600</v>
      </c>
      <c r="L3150" s="6">
        <v>1719900</v>
      </c>
      <c r="M3150" s="6">
        <v>8200</v>
      </c>
      <c r="N3150" s="6">
        <v>16300</v>
      </c>
      <c r="O3150" s="6">
        <v>1300</v>
      </c>
      <c r="P3150" s="6">
        <v>9100</v>
      </c>
      <c r="Q3150" s="6">
        <v>1800</v>
      </c>
      <c r="R3150" s="6">
        <v>15100</v>
      </c>
      <c r="S3150" s="6">
        <v>13200</v>
      </c>
      <c r="T3150" s="6">
        <v>4500</v>
      </c>
      <c r="U3150" s="6" t="s">
        <v>4474</v>
      </c>
      <c r="V3150" s="6" t="s">
        <v>4474</v>
      </c>
      <c r="W3150" s="6">
        <v>988900</v>
      </c>
      <c r="X3150" s="6">
        <v>943200</v>
      </c>
      <c r="Y3150" s="6">
        <v>810900</v>
      </c>
      <c r="Z3150" s="6">
        <v>758500</v>
      </c>
      <c r="AA3150" s="6">
        <v>489700</v>
      </c>
      <c r="AB3150" s="6">
        <v>457200</v>
      </c>
      <c r="AC3150" s="6">
        <v>202500000</v>
      </c>
      <c r="AD3150" s="6">
        <v>201000000</v>
      </c>
      <c r="AF3150">
        <f>Q3150/W3150</f>
        <v>1.8202042673677824E-3</v>
      </c>
      <c r="AG3150">
        <f>R3150/X3150</f>
        <v>1.6009329940627651E-2</v>
      </c>
      <c r="AH3150" t="e">
        <f>U3150/W3150</f>
        <v>#VALUE!</v>
      </c>
      <c r="AI3150" t="e">
        <f>V3150/X3150</f>
        <v>#VALUE!</v>
      </c>
      <c r="AJ3150">
        <f>Y3150/AA3150</f>
        <v>1.6559117827241168</v>
      </c>
      <c r="AK3150">
        <f>Z3150/AB3150</f>
        <v>1.6590113735783028</v>
      </c>
      <c r="AL3150">
        <f>O3150/K3150</f>
        <v>7.4772805705740255E-4</v>
      </c>
      <c r="AM3150">
        <f>P3150/L3150</f>
        <v>5.2910052910052907E-3</v>
      </c>
      <c r="AN3150">
        <f>K3150/W3150</f>
        <v>1.7581150773586813</v>
      </c>
      <c r="AO3150">
        <f>L3150/X3150</f>
        <v>1.8234732824427482</v>
      </c>
      <c r="AP3150">
        <f>IF(OR(Q3150&lt;0, Q3150="NA"), 0, 1)</f>
        <v>1</v>
      </c>
      <c r="AQ3150">
        <f>IF(OR(S3150&lt;0, S3150="NA"), 0, 1)</f>
        <v>1</v>
      </c>
      <c r="AR3150">
        <f>IFERROR(IF((AF3150-AG3150)&gt;0,1,0),0)</f>
        <v>0</v>
      </c>
      <c r="AS3150">
        <f>IFERROR(IF((S3150-Q3150)&gt;0,1,0),0)</f>
        <v>1</v>
      </c>
      <c r="AT3150">
        <f>IFERROR(IF((AH3150-AI3150)&lt;0,1,0),0)</f>
        <v>0</v>
      </c>
      <c r="AU3150">
        <f>IFERROR(IF((AJ3150-AK3150)&gt;0,1,0),0)</f>
        <v>0</v>
      </c>
      <c r="AV3150">
        <f>IFERROR(IF((AL3150-AM3150)&gt;0,1,0),0)</f>
        <v>0</v>
      </c>
      <c r="AW3150">
        <f>IFERROR(IF((AN3150-AO3150)&gt;0,1,0),0)</f>
        <v>0</v>
      </c>
      <c r="AX3150">
        <f>IFERROR(IF((AC3150-AD3150)&lt;0,1,0),0)</f>
        <v>0</v>
      </c>
      <c r="AY3150">
        <f>SUM(AP3150:AX3150)</f>
        <v>3</v>
      </c>
    </row>
    <row r="3151" spans="1:51" x14ac:dyDescent="0.45">
      <c r="A3151" s="1" t="s">
        <v>4271</v>
      </c>
      <c r="B3151" s="2">
        <v>103050</v>
      </c>
      <c r="C3151" s="3" t="s">
        <v>5337</v>
      </c>
      <c r="D3151" s="5">
        <v>41.47</v>
      </c>
      <c r="E3151" s="5">
        <v>7906.2165596699997</v>
      </c>
      <c r="F3151" s="3" t="s">
        <v>4525</v>
      </c>
      <c r="G3151" s="3" t="s">
        <v>4526</v>
      </c>
      <c r="H3151" s="3" t="s">
        <v>4860</v>
      </c>
      <c r="I3151" s="3" t="s">
        <v>4860</v>
      </c>
      <c r="J3151" s="3" t="s">
        <v>4528</v>
      </c>
      <c r="K3151" s="6">
        <v>1935617</v>
      </c>
      <c r="L3151" s="6">
        <v>1940322</v>
      </c>
      <c r="M3151" s="6">
        <v>761143</v>
      </c>
      <c r="N3151" s="6">
        <v>828544</v>
      </c>
      <c r="O3151" s="6">
        <v>316507</v>
      </c>
      <c r="P3151" s="6">
        <v>389565</v>
      </c>
      <c r="Q3151" s="6">
        <v>-86255</v>
      </c>
      <c r="R3151" s="6">
        <v>-7217</v>
      </c>
      <c r="S3151" s="6">
        <v>542820</v>
      </c>
      <c r="T3151" s="6">
        <v>499575</v>
      </c>
      <c r="U3151" s="6">
        <v>8290441</v>
      </c>
      <c r="V3151" s="6">
        <v>8286986</v>
      </c>
      <c r="W3151" s="6">
        <v>16083101</v>
      </c>
      <c r="X3151" s="6">
        <v>16210181</v>
      </c>
      <c r="Y3151" s="6" t="s">
        <v>4474</v>
      </c>
      <c r="Z3151" s="6" t="s">
        <v>4474</v>
      </c>
      <c r="AA3151" s="6" t="s">
        <v>4474</v>
      </c>
      <c r="AB3151" s="6" t="s">
        <v>4474</v>
      </c>
      <c r="AC3151" s="6">
        <v>190649061</v>
      </c>
      <c r="AD3151" s="6">
        <v>190505371</v>
      </c>
      <c r="AF3151">
        <f>Q3151/W3151</f>
        <v>-5.3630826542717105E-3</v>
      </c>
      <c r="AG3151">
        <f>R3151/X3151</f>
        <v>-4.4521402938067133E-4</v>
      </c>
      <c r="AH3151">
        <f>U3151/W3151</f>
        <v>0.51547528054446712</v>
      </c>
      <c r="AI3151">
        <f>V3151/X3151</f>
        <v>0.51122106532925204</v>
      </c>
      <c r="AJ3151" t="e">
        <f>Y3151/AA3151</f>
        <v>#VALUE!</v>
      </c>
      <c r="AK3151" t="e">
        <f>Z3151/AB3151</f>
        <v>#VALUE!</v>
      </c>
      <c r="AL3151">
        <f>O3151/K3151</f>
        <v>0.16351736939694164</v>
      </c>
      <c r="AM3151">
        <f>P3151/L3151</f>
        <v>0.20077337679003796</v>
      </c>
      <c r="AN3151">
        <f>K3151/W3151</f>
        <v>0.12035098206496371</v>
      </c>
      <c r="AO3151">
        <f>L3151/X3151</f>
        <v>0.11969773810668739</v>
      </c>
      <c r="AP3151">
        <f>IF(OR(Q3151&lt;0, Q3151="NA"), 0, 1)</f>
        <v>0</v>
      </c>
      <c r="AQ3151">
        <f>IF(OR(S3151&lt;0, S3151="NA"), 0, 1)</f>
        <v>1</v>
      </c>
      <c r="AR3151">
        <f>IFERROR(IF((AF3151-AG3151)&gt;0,1,0),0)</f>
        <v>0</v>
      </c>
      <c r="AS3151">
        <f>IFERROR(IF((S3151-Q3151)&gt;0,1,0),0)</f>
        <v>1</v>
      </c>
      <c r="AT3151">
        <f>IFERROR(IF((AH3151-AI3151)&lt;0,1,0),0)</f>
        <v>0</v>
      </c>
      <c r="AU3151">
        <f>IFERROR(IF((AJ3151-AK3151)&gt;0,1,0),0)</f>
        <v>0</v>
      </c>
      <c r="AV3151">
        <f>IFERROR(IF((AL3151-AM3151)&gt;0,1,0),0)</f>
        <v>0</v>
      </c>
      <c r="AW3151">
        <f>IFERROR(IF((AN3151-AO3151)&gt;0,1,0),0)</f>
        <v>1</v>
      </c>
      <c r="AX3151">
        <f>IFERROR(IF((AC3151-AD3151)&lt;0,1,0),0)</f>
        <v>0</v>
      </c>
      <c r="AY3151">
        <f>SUM(AP3151:AX3151)</f>
        <v>3</v>
      </c>
    </row>
    <row r="3152" spans="1:51" x14ac:dyDescent="0.45">
      <c r="A3152" s="1" t="s">
        <v>4272</v>
      </c>
      <c r="B3152" s="2">
        <v>4914224</v>
      </c>
      <c r="C3152" s="3" t="s">
        <v>5335</v>
      </c>
      <c r="D3152" s="5">
        <v>7.33</v>
      </c>
      <c r="E3152" s="5">
        <v>165.03296356999999</v>
      </c>
      <c r="F3152" s="3" t="s">
        <v>4475</v>
      </c>
      <c r="G3152" s="3" t="s">
        <v>4548</v>
      </c>
      <c r="H3152" s="3" t="s">
        <v>4810</v>
      </c>
      <c r="I3152" s="3" t="s">
        <v>5062</v>
      </c>
      <c r="J3152" s="3" t="s">
        <v>5141</v>
      </c>
      <c r="K3152" s="6">
        <v>427492</v>
      </c>
      <c r="L3152" s="6">
        <v>448646</v>
      </c>
      <c r="M3152" s="6">
        <v>-11840</v>
      </c>
      <c r="N3152" s="6">
        <v>-10930</v>
      </c>
      <c r="O3152" s="6">
        <v>-22169</v>
      </c>
      <c r="P3152" s="6">
        <v>-21639</v>
      </c>
      <c r="Q3152" s="6">
        <v>-29695</v>
      </c>
      <c r="R3152" s="6">
        <v>-44064</v>
      </c>
      <c r="S3152" s="6">
        <v>-11095</v>
      </c>
      <c r="T3152" s="6">
        <v>-27859</v>
      </c>
      <c r="U3152" s="6">
        <v>50015</v>
      </c>
      <c r="V3152" s="6">
        <v>63684</v>
      </c>
      <c r="W3152" s="6">
        <v>421164</v>
      </c>
      <c r="X3152" s="6">
        <v>412202</v>
      </c>
      <c r="Y3152" s="6">
        <v>226944</v>
      </c>
      <c r="Z3152" s="6">
        <v>207399</v>
      </c>
      <c r="AA3152" s="6">
        <v>108004</v>
      </c>
      <c r="AB3152" s="6">
        <v>86226</v>
      </c>
      <c r="AC3152" s="6">
        <v>21908150</v>
      </c>
      <c r="AD3152" s="6">
        <v>21900374</v>
      </c>
      <c r="AF3152">
        <f>Q3152/W3152</f>
        <v>-7.0506975904873162E-2</v>
      </c>
      <c r="AG3152">
        <f>R3152/X3152</f>
        <v>-0.1068990446431604</v>
      </c>
      <c r="AH3152">
        <f>U3152/W3152</f>
        <v>0.11875421451026204</v>
      </c>
      <c r="AI3152">
        <f>V3152/X3152</f>
        <v>0.15449706697201857</v>
      </c>
      <c r="AJ3152">
        <f>Y3152/AA3152</f>
        <v>2.1012555090552203</v>
      </c>
      <c r="AK3152">
        <f>Z3152/AB3152</f>
        <v>2.4052953865423423</v>
      </c>
      <c r="AL3152">
        <f>O3152/K3152</f>
        <v>-5.1858280388872774E-2</v>
      </c>
      <c r="AM3152">
        <f>P3152/L3152</f>
        <v>-4.8231790765993682E-2</v>
      </c>
      <c r="AN3152">
        <f>K3152/W3152</f>
        <v>1.0150250258806546</v>
      </c>
      <c r="AO3152">
        <f>L3152/X3152</f>
        <v>1.0884129625766008</v>
      </c>
      <c r="AP3152">
        <f>IF(OR(Q3152&lt;0, Q3152="NA"), 0, 1)</f>
        <v>0</v>
      </c>
      <c r="AQ3152">
        <f>IF(OR(S3152&lt;0, S3152="NA"), 0, 1)</f>
        <v>0</v>
      </c>
      <c r="AR3152">
        <f>IFERROR(IF((AF3152-AG3152)&gt;0,1,0),0)</f>
        <v>1</v>
      </c>
      <c r="AS3152">
        <f>IFERROR(IF((S3152-Q3152)&gt;0,1,0),0)</f>
        <v>1</v>
      </c>
      <c r="AT3152">
        <f>IFERROR(IF((AH3152-AI3152)&lt;0,1,0),0)</f>
        <v>1</v>
      </c>
      <c r="AU3152">
        <f>IFERROR(IF((AJ3152-AK3152)&gt;0,1,0),0)</f>
        <v>0</v>
      </c>
      <c r="AV3152">
        <f>IFERROR(IF((AL3152-AM3152)&gt;0,1,0),0)</f>
        <v>0</v>
      </c>
      <c r="AW3152">
        <f>IFERROR(IF((AN3152-AO3152)&gt;0,1,0),0)</f>
        <v>0</v>
      </c>
      <c r="AX3152">
        <f>IFERROR(IF((AC3152-AD3152)&lt;0,1,0),0)</f>
        <v>0</v>
      </c>
      <c r="AY3152">
        <f>SUM(AP3152:AX3152)</f>
        <v>3</v>
      </c>
    </row>
    <row r="3153" spans="1:51" x14ac:dyDescent="0.45">
      <c r="A3153" s="1" t="s">
        <v>4283</v>
      </c>
      <c r="B3153" s="2">
        <v>4810774</v>
      </c>
      <c r="C3153" s="3" t="s">
        <v>5336</v>
      </c>
      <c r="D3153" s="5">
        <v>13.48</v>
      </c>
      <c r="E3153" s="5">
        <v>35.213224359999998</v>
      </c>
      <c r="F3153" s="3" t="s">
        <v>4470</v>
      </c>
      <c r="G3153" s="3" t="s">
        <v>4471</v>
      </c>
      <c r="H3153" s="3" t="s">
        <v>4489</v>
      </c>
      <c r="I3153" s="3" t="s">
        <v>4489</v>
      </c>
      <c r="J3153" s="3" t="s">
        <v>4495</v>
      </c>
      <c r="K3153" s="6">
        <v>1000</v>
      </c>
      <c r="L3153" s="6">
        <v>1000</v>
      </c>
      <c r="M3153" s="6">
        <v>-23905</v>
      </c>
      <c r="N3153" s="6">
        <v>-22767</v>
      </c>
      <c r="O3153" s="6">
        <v>-23995</v>
      </c>
      <c r="P3153" s="6">
        <v>-22857</v>
      </c>
      <c r="Q3153" s="6">
        <v>-22709</v>
      </c>
      <c r="R3153" s="6">
        <v>-25409</v>
      </c>
      <c r="S3153" s="6">
        <v>-23396</v>
      </c>
      <c r="T3153" s="6">
        <v>-21812</v>
      </c>
      <c r="U3153" s="6" t="s">
        <v>4474</v>
      </c>
      <c r="V3153" s="6" t="s">
        <v>4474</v>
      </c>
      <c r="W3153" s="6">
        <v>43164</v>
      </c>
      <c r="X3153" s="6">
        <v>46458</v>
      </c>
      <c r="Y3153" s="6">
        <v>42958</v>
      </c>
      <c r="Z3153" s="6">
        <v>46200</v>
      </c>
      <c r="AA3153" s="6">
        <v>6424</v>
      </c>
      <c r="AB3153" s="6">
        <v>6985</v>
      </c>
      <c r="AC3153" s="6">
        <v>2612257</v>
      </c>
      <c r="AD3153" s="6">
        <v>2432857</v>
      </c>
      <c r="AF3153">
        <f>Q3153/W3153</f>
        <v>-0.52610972106384946</v>
      </c>
      <c r="AG3153">
        <f>R3153/X3153</f>
        <v>-0.54692410349132548</v>
      </c>
      <c r="AH3153" t="e">
        <f>U3153/W3153</f>
        <v>#VALUE!</v>
      </c>
      <c r="AI3153" t="e">
        <f>V3153/X3153</f>
        <v>#VALUE!</v>
      </c>
      <c r="AJ3153">
        <f>Y3153/AA3153</f>
        <v>6.6871108343711088</v>
      </c>
      <c r="AK3153">
        <f>Z3153/AB3153</f>
        <v>6.6141732283464565</v>
      </c>
      <c r="AL3153">
        <f>O3153/K3153</f>
        <v>-23.995000000000001</v>
      </c>
      <c r="AM3153">
        <f>P3153/L3153</f>
        <v>-22.856999999999999</v>
      </c>
      <c r="AN3153">
        <f>K3153/W3153</f>
        <v>2.3167454360114911E-2</v>
      </c>
      <c r="AO3153">
        <f>L3153/X3153</f>
        <v>2.1524818115286927E-2</v>
      </c>
      <c r="AP3153">
        <f>IF(OR(Q3153&lt;0, Q3153="NA"), 0, 1)</f>
        <v>0</v>
      </c>
      <c r="AQ3153">
        <f>IF(OR(S3153&lt;0, S3153="NA"), 0, 1)</f>
        <v>0</v>
      </c>
      <c r="AR3153">
        <f>IFERROR(IF((AF3153-AG3153)&gt;0,1,0),0)</f>
        <v>1</v>
      </c>
      <c r="AS3153">
        <f>IFERROR(IF((S3153-Q3153)&gt;0,1,0),0)</f>
        <v>0</v>
      </c>
      <c r="AT3153">
        <f>IFERROR(IF((AH3153-AI3153)&lt;0,1,0),0)</f>
        <v>0</v>
      </c>
      <c r="AU3153">
        <f>IFERROR(IF((AJ3153-AK3153)&gt;0,1,0),0)</f>
        <v>1</v>
      </c>
      <c r="AV3153">
        <f>IFERROR(IF((AL3153-AM3153)&gt;0,1,0),0)</f>
        <v>0</v>
      </c>
      <c r="AW3153">
        <f>IFERROR(IF((AN3153-AO3153)&gt;0,1,0),0)</f>
        <v>1</v>
      </c>
      <c r="AX3153">
        <f>IFERROR(IF((AC3153-AD3153)&lt;0,1,0),0)</f>
        <v>0</v>
      </c>
      <c r="AY3153">
        <f>SUM(AP3153:AX3153)</f>
        <v>3</v>
      </c>
    </row>
    <row r="3154" spans="1:51" x14ac:dyDescent="0.45">
      <c r="A3154" s="1" t="s">
        <v>4289</v>
      </c>
      <c r="B3154" s="2">
        <v>102038</v>
      </c>
      <c r="C3154" s="3" t="s">
        <v>5335</v>
      </c>
      <c r="D3154" s="5">
        <v>29.18</v>
      </c>
      <c r="E3154" s="5">
        <v>2374.4863168000002</v>
      </c>
      <c r="F3154" s="3" t="s">
        <v>4480</v>
      </c>
      <c r="G3154" s="3" t="s">
        <v>4481</v>
      </c>
      <c r="H3154" s="3" t="s">
        <v>4481</v>
      </c>
      <c r="I3154" s="3" t="s">
        <v>4482</v>
      </c>
      <c r="J3154" s="3" t="s">
        <v>4484</v>
      </c>
      <c r="K3154" s="6">
        <v>726253</v>
      </c>
      <c r="L3154" s="6">
        <v>721524</v>
      </c>
      <c r="M3154" s="6" t="s">
        <v>4474</v>
      </c>
      <c r="N3154" s="6" t="s">
        <v>4474</v>
      </c>
      <c r="O3154" s="6">
        <v>1010572</v>
      </c>
      <c r="P3154" s="6">
        <v>966934</v>
      </c>
      <c r="Q3154" s="6">
        <v>188855</v>
      </c>
      <c r="R3154" s="6">
        <v>200041</v>
      </c>
      <c r="S3154" s="6" t="s">
        <v>4474</v>
      </c>
      <c r="T3154" s="6">
        <v>439233</v>
      </c>
      <c r="U3154" s="6">
        <v>50952</v>
      </c>
      <c r="V3154" s="6">
        <v>50718</v>
      </c>
      <c r="W3154" s="6">
        <v>27684454</v>
      </c>
      <c r="X3154" s="6">
        <v>28060330</v>
      </c>
      <c r="Y3154" s="6" t="s">
        <v>4474</v>
      </c>
      <c r="Z3154" s="6" t="s">
        <v>4474</v>
      </c>
      <c r="AA3154" s="6" t="s">
        <v>4474</v>
      </c>
      <c r="AB3154" s="6" t="s">
        <v>4474</v>
      </c>
      <c r="AC3154" s="6">
        <v>81373760</v>
      </c>
      <c r="AD3154" s="6">
        <v>81220269</v>
      </c>
      <c r="AF3154">
        <f>Q3154/W3154</f>
        <v>6.8216985604989721E-3</v>
      </c>
      <c r="AG3154">
        <f>R3154/X3154</f>
        <v>7.1289610635370286E-3</v>
      </c>
      <c r="AH3154">
        <f>U3154/W3154</f>
        <v>1.8404552966802235E-3</v>
      </c>
      <c r="AI3154">
        <f>V3154/X3154</f>
        <v>1.8074627062475744E-3</v>
      </c>
      <c r="AJ3154" t="e">
        <f>Y3154/AA3154</f>
        <v>#VALUE!</v>
      </c>
      <c r="AK3154" t="e">
        <f>Z3154/AB3154</f>
        <v>#VALUE!</v>
      </c>
      <c r="AL3154">
        <f>O3154/K3154</f>
        <v>1.3914875394662742</v>
      </c>
      <c r="AM3154">
        <f>P3154/L3154</f>
        <v>1.3401272861332403</v>
      </c>
      <c r="AN3154">
        <f>K3154/W3154</f>
        <v>2.6233242671139551E-2</v>
      </c>
      <c r="AO3154">
        <f>L3154/X3154</f>
        <v>2.5713311283224394E-2</v>
      </c>
      <c r="AP3154">
        <f>IF(OR(Q3154&lt;0, Q3154="NA"), 0, 1)</f>
        <v>1</v>
      </c>
      <c r="AQ3154">
        <f>IF(OR(S3154&lt;0, S3154="NA"), 0, 1)</f>
        <v>0</v>
      </c>
      <c r="AR3154">
        <f>IFERROR(IF((AF3154-AG3154)&gt;0,1,0),0)</f>
        <v>0</v>
      </c>
      <c r="AS3154">
        <f>IFERROR(IF((S3154-Q3154)&gt;0,1,0),0)</f>
        <v>0</v>
      </c>
      <c r="AT3154">
        <f>IFERROR(IF((AH3154-AI3154)&lt;0,1,0),0)</f>
        <v>0</v>
      </c>
      <c r="AU3154">
        <f>IFERROR(IF((AJ3154-AK3154)&gt;0,1,0),0)</f>
        <v>0</v>
      </c>
      <c r="AV3154">
        <f>IFERROR(IF((AL3154-AM3154)&gt;0,1,0),0)</f>
        <v>1</v>
      </c>
      <c r="AW3154">
        <f>IFERROR(IF((AN3154-AO3154)&gt;0,1,0),0)</f>
        <v>1</v>
      </c>
      <c r="AX3154">
        <f>IFERROR(IF((AC3154-AD3154)&lt;0,1,0),0)</f>
        <v>0</v>
      </c>
      <c r="AY3154">
        <f>SUM(AP3154:AX3154)</f>
        <v>3</v>
      </c>
    </row>
    <row r="3155" spans="1:51" x14ac:dyDescent="0.45">
      <c r="A3155" s="1" t="s">
        <v>4319</v>
      </c>
      <c r="B3155" s="2">
        <v>4994161</v>
      </c>
      <c r="C3155" s="3" t="s">
        <v>5335</v>
      </c>
      <c r="D3155" s="5">
        <v>37.43</v>
      </c>
      <c r="E3155" s="5">
        <v>2313.4660662900001</v>
      </c>
      <c r="F3155" s="3" t="s">
        <v>4485</v>
      </c>
      <c r="G3155" s="3" t="s">
        <v>4607</v>
      </c>
      <c r="H3155" s="3" t="s">
        <v>4742</v>
      </c>
      <c r="I3155" s="3" t="s">
        <v>4743</v>
      </c>
      <c r="J3155" s="3" t="s">
        <v>4960</v>
      </c>
      <c r="K3155" s="6">
        <v>3097524</v>
      </c>
      <c r="L3155" s="6">
        <v>3169567</v>
      </c>
      <c r="M3155" s="6">
        <v>370547</v>
      </c>
      <c r="N3155" s="6">
        <v>387390</v>
      </c>
      <c r="O3155" s="6">
        <v>76309</v>
      </c>
      <c r="P3155" s="6">
        <v>90150</v>
      </c>
      <c r="Q3155" s="6">
        <v>45220</v>
      </c>
      <c r="R3155" s="6">
        <v>62184</v>
      </c>
      <c r="S3155" s="6">
        <v>377047</v>
      </c>
      <c r="T3155" s="6">
        <v>390233</v>
      </c>
      <c r="U3155" s="6">
        <v>690000</v>
      </c>
      <c r="V3155" s="6">
        <v>660000</v>
      </c>
      <c r="W3155" s="6">
        <v>3121717</v>
      </c>
      <c r="X3155" s="6">
        <v>3093570</v>
      </c>
      <c r="Y3155" s="6">
        <v>546966</v>
      </c>
      <c r="Z3155" s="6">
        <v>577666</v>
      </c>
      <c r="AA3155" s="6">
        <v>357709</v>
      </c>
      <c r="AB3155" s="6">
        <v>342459</v>
      </c>
      <c r="AC3155" s="6">
        <v>61807803</v>
      </c>
      <c r="AD3155" s="6">
        <v>61807803</v>
      </c>
      <c r="AF3155">
        <f>Q3155/W3155</f>
        <v>1.4485618010857487E-2</v>
      </c>
      <c r="AG3155">
        <f>R3155/X3155</f>
        <v>2.0101048303416441E-2</v>
      </c>
      <c r="AH3155">
        <f>U3155/W3155</f>
        <v>0.22103220759601205</v>
      </c>
      <c r="AI3155">
        <f>V3155/X3155</f>
        <v>0.21334574617674726</v>
      </c>
      <c r="AJ3155">
        <f>Y3155/AA3155</f>
        <v>1.5290809009558048</v>
      </c>
      <c r="AK3155">
        <f>Z3155/AB3155</f>
        <v>1.6868179840506454</v>
      </c>
      <c r="AL3155">
        <f>O3155/K3155</f>
        <v>2.4635483050333105E-2</v>
      </c>
      <c r="AM3155">
        <f>P3155/L3155</f>
        <v>2.84423708348806E-2</v>
      </c>
      <c r="AN3155">
        <f>K3155/W3155</f>
        <v>0.99225009826323141</v>
      </c>
      <c r="AO3155">
        <f>L3155/X3155</f>
        <v>1.0245661161699913</v>
      </c>
      <c r="AP3155">
        <f>IF(OR(Q3155&lt;0, Q3155="NA"), 0, 1)</f>
        <v>1</v>
      </c>
      <c r="AQ3155">
        <f>IF(OR(S3155&lt;0, S3155="NA"), 0, 1)</f>
        <v>1</v>
      </c>
      <c r="AR3155">
        <f>IFERROR(IF((AF3155-AG3155)&gt;0,1,0),0)</f>
        <v>0</v>
      </c>
      <c r="AS3155">
        <f>IFERROR(IF((S3155-Q3155)&gt;0,1,0),0)</f>
        <v>1</v>
      </c>
      <c r="AT3155">
        <f>IFERROR(IF((AH3155-AI3155)&lt;0,1,0),0)</f>
        <v>0</v>
      </c>
      <c r="AU3155">
        <f>IFERROR(IF((AJ3155-AK3155)&gt;0,1,0),0)</f>
        <v>0</v>
      </c>
      <c r="AV3155">
        <f>IFERROR(IF((AL3155-AM3155)&gt;0,1,0),0)</f>
        <v>0</v>
      </c>
      <c r="AW3155">
        <f>IFERROR(IF((AN3155-AO3155)&gt;0,1,0),0)</f>
        <v>0</v>
      </c>
      <c r="AX3155">
        <f>IFERROR(IF((AC3155-AD3155)&lt;0,1,0),0)</f>
        <v>0</v>
      </c>
      <c r="AY3155">
        <f>SUM(AP3155:AX3155)</f>
        <v>3</v>
      </c>
    </row>
    <row r="3156" spans="1:51" x14ac:dyDescent="0.45">
      <c r="A3156" s="1" t="s">
        <v>4336</v>
      </c>
      <c r="B3156" s="2">
        <v>5721139</v>
      </c>
      <c r="C3156" s="3" t="s">
        <v>5337</v>
      </c>
      <c r="D3156" s="5">
        <v>10.34</v>
      </c>
      <c r="E3156" s="5">
        <v>564.75888831999998</v>
      </c>
      <c r="F3156" s="3" t="s">
        <v>4480</v>
      </c>
      <c r="G3156" s="3" t="s">
        <v>4491</v>
      </c>
      <c r="H3156" s="3" t="s">
        <v>4492</v>
      </c>
      <c r="I3156" s="3" t="s">
        <v>4493</v>
      </c>
      <c r="J3156" s="3" t="s">
        <v>4494</v>
      </c>
      <c r="K3156" s="6">
        <v>36285.355000000003</v>
      </c>
      <c r="L3156" s="6">
        <v>34151.618000000002</v>
      </c>
      <c r="M3156" s="6" t="s">
        <v>4474</v>
      </c>
      <c r="N3156" s="6" t="s">
        <v>4474</v>
      </c>
      <c r="O3156" s="6">
        <v>27749.071</v>
      </c>
      <c r="P3156" s="6">
        <v>26312.720000000001</v>
      </c>
      <c r="Q3156" s="6">
        <v>26046.496999999999</v>
      </c>
      <c r="R3156" s="6">
        <v>26501.697</v>
      </c>
      <c r="S3156" s="6">
        <v>21899.638999999999</v>
      </c>
      <c r="T3156" s="6">
        <v>30539.628000000001</v>
      </c>
      <c r="U3156" s="6">
        <v>296401.82799999998</v>
      </c>
      <c r="V3156" s="6">
        <v>296401.82799999998</v>
      </c>
      <c r="W3156" s="6">
        <v>930262.47100000002</v>
      </c>
      <c r="X3156" s="6">
        <v>930262.47100000002</v>
      </c>
      <c r="Y3156" s="6">
        <v>13810.594999999999</v>
      </c>
      <c r="Z3156" s="6">
        <v>13810.594999999999</v>
      </c>
      <c r="AA3156" s="6">
        <v>11494</v>
      </c>
      <c r="AB3156" s="6">
        <v>11494</v>
      </c>
      <c r="AC3156" s="6">
        <v>54654289</v>
      </c>
      <c r="AD3156" s="6">
        <v>54654289</v>
      </c>
      <c r="AF3156">
        <f>Q3156/W3156</f>
        <v>2.7999083927357529E-2</v>
      </c>
      <c r="AG3156">
        <f>R3156/X3156</f>
        <v>2.8488408192487429E-2</v>
      </c>
      <c r="AH3156">
        <f>U3156/W3156</f>
        <v>0.31862171939643902</v>
      </c>
      <c r="AI3156">
        <f>V3156/X3156</f>
        <v>0.31862171939643902</v>
      </c>
      <c r="AJ3156">
        <f>Y3156/AA3156</f>
        <v>1.2015481990603794</v>
      </c>
      <c r="AK3156">
        <f>Z3156/AB3156</f>
        <v>1.2015481990603794</v>
      </c>
      <c r="AL3156">
        <f>O3156/K3156</f>
        <v>0.76474574935259687</v>
      </c>
      <c r="AM3156">
        <f>P3156/L3156</f>
        <v>0.77046774182119271</v>
      </c>
      <c r="AN3156">
        <f>K3156/W3156</f>
        <v>3.9005502351389602E-2</v>
      </c>
      <c r="AO3156">
        <f>L3156/X3156</f>
        <v>3.6711808833143823E-2</v>
      </c>
      <c r="AP3156">
        <f>IF(OR(Q3156&lt;0, Q3156="NA"), 0, 1)</f>
        <v>1</v>
      </c>
      <c r="AQ3156">
        <f>IF(OR(S3156&lt;0, S3156="NA"), 0, 1)</f>
        <v>1</v>
      </c>
      <c r="AR3156">
        <f>IFERROR(IF((AF3156-AG3156)&gt;0,1,0),0)</f>
        <v>0</v>
      </c>
      <c r="AS3156">
        <f>IFERROR(IF((S3156-Q3156)&gt;0,1,0),0)</f>
        <v>0</v>
      </c>
      <c r="AT3156">
        <f>IFERROR(IF((AH3156-AI3156)&lt;0,1,0),0)</f>
        <v>0</v>
      </c>
      <c r="AU3156">
        <f>IFERROR(IF((AJ3156-AK3156)&gt;0,1,0),0)</f>
        <v>0</v>
      </c>
      <c r="AV3156">
        <f>IFERROR(IF((AL3156-AM3156)&gt;0,1,0),0)</f>
        <v>0</v>
      </c>
      <c r="AW3156">
        <f>IFERROR(IF((AN3156-AO3156)&gt;0,1,0),0)</f>
        <v>1</v>
      </c>
      <c r="AX3156">
        <f>IFERROR(IF((AC3156-AD3156)&lt;0,1,0),0)</f>
        <v>0</v>
      </c>
      <c r="AY3156">
        <f>SUM(AP3156:AX3156)</f>
        <v>3</v>
      </c>
    </row>
    <row r="3157" spans="1:51" x14ac:dyDescent="0.45">
      <c r="A3157" s="1" t="s">
        <v>4339</v>
      </c>
      <c r="B3157" s="2">
        <v>5721243</v>
      </c>
      <c r="C3157" s="3" t="s">
        <v>5337</v>
      </c>
      <c r="D3157" s="5">
        <v>10.99</v>
      </c>
      <c r="E3157" s="5">
        <v>130.40294399999999</v>
      </c>
      <c r="F3157" s="3" t="s">
        <v>4480</v>
      </c>
      <c r="G3157" s="3" t="s">
        <v>4491</v>
      </c>
      <c r="H3157" s="3" t="s">
        <v>4492</v>
      </c>
      <c r="I3157" s="3" t="s">
        <v>4493</v>
      </c>
      <c r="J3157" s="3"/>
      <c r="K3157" s="6">
        <v>13620.888999999999</v>
      </c>
      <c r="L3157" s="6">
        <v>13588.84</v>
      </c>
      <c r="M3157" s="6" t="s">
        <v>4474</v>
      </c>
      <c r="N3157" s="6" t="s">
        <v>4474</v>
      </c>
      <c r="O3157" s="6">
        <v>12283.457</v>
      </c>
      <c r="P3157" s="6">
        <v>12245.432000000001</v>
      </c>
      <c r="Q3157" s="6">
        <v>9343.9950000000008</v>
      </c>
      <c r="R3157" s="6">
        <v>10875.773999999999</v>
      </c>
      <c r="S3157" s="6">
        <v>-7668.924</v>
      </c>
      <c r="T3157" s="6">
        <v>10897.396000000001</v>
      </c>
      <c r="U3157" s="6">
        <v>59000</v>
      </c>
      <c r="V3157" s="6">
        <v>59000</v>
      </c>
      <c r="W3157" s="6">
        <v>200343.08100000001</v>
      </c>
      <c r="X3157" s="6">
        <v>200343.08100000001</v>
      </c>
      <c r="Y3157" s="6">
        <v>3794.6559999999999</v>
      </c>
      <c r="Z3157" s="6">
        <v>3794.6559999999999</v>
      </c>
      <c r="AA3157" s="6">
        <v>9068</v>
      </c>
      <c r="AB3157" s="6">
        <v>9068</v>
      </c>
      <c r="AC3157" s="6">
        <v>11865600</v>
      </c>
      <c r="AD3157" s="6">
        <v>11865600</v>
      </c>
      <c r="AF3157">
        <f>Q3157/W3157</f>
        <v>4.663996856472423E-2</v>
      </c>
      <c r="AG3157">
        <f>R3157/X3157</f>
        <v>5.4285747956526631E-2</v>
      </c>
      <c r="AH3157">
        <f>U3157/W3157</f>
        <v>0.29449482210967892</v>
      </c>
      <c r="AI3157">
        <f>V3157/X3157</f>
        <v>0.29449482210967892</v>
      </c>
      <c r="AJ3157">
        <f>Y3157/AA3157</f>
        <v>0.41846669607410675</v>
      </c>
      <c r="AK3157">
        <f>Z3157/AB3157</f>
        <v>0.41846669607410675</v>
      </c>
      <c r="AL3157">
        <f>O3157/K3157</f>
        <v>0.90181022692424861</v>
      </c>
      <c r="AM3157">
        <f>P3157/L3157</f>
        <v>0.90113887572449158</v>
      </c>
      <c r="AN3157">
        <f>K3157/W3157</f>
        <v>6.7987818356452248E-2</v>
      </c>
      <c r="AO3157">
        <f>L3157/X3157</f>
        <v>6.7827847770794744E-2</v>
      </c>
      <c r="AP3157">
        <f>IF(OR(Q3157&lt;0, Q3157="NA"), 0, 1)</f>
        <v>1</v>
      </c>
      <c r="AQ3157">
        <f>IF(OR(S3157&lt;0, S3157="NA"), 0, 1)</f>
        <v>0</v>
      </c>
      <c r="AR3157">
        <f>IFERROR(IF((AF3157-AG3157)&gt;0,1,0),0)</f>
        <v>0</v>
      </c>
      <c r="AS3157">
        <f>IFERROR(IF((S3157-Q3157)&gt;0,1,0),0)</f>
        <v>0</v>
      </c>
      <c r="AT3157">
        <f>IFERROR(IF((AH3157-AI3157)&lt;0,1,0),0)</f>
        <v>0</v>
      </c>
      <c r="AU3157">
        <f>IFERROR(IF((AJ3157-AK3157)&gt;0,1,0),0)</f>
        <v>0</v>
      </c>
      <c r="AV3157">
        <f>IFERROR(IF((AL3157-AM3157)&gt;0,1,0),0)</f>
        <v>1</v>
      </c>
      <c r="AW3157">
        <f>IFERROR(IF((AN3157-AO3157)&gt;0,1,0),0)</f>
        <v>1</v>
      </c>
      <c r="AX3157">
        <f>IFERROR(IF((AC3157-AD3157)&lt;0,1,0),0)</f>
        <v>0</v>
      </c>
      <c r="AY3157">
        <f>SUM(AP3157:AX3157)</f>
        <v>3</v>
      </c>
    </row>
    <row r="3158" spans="1:51" x14ac:dyDescent="0.45">
      <c r="A3158" s="1" t="s">
        <v>4349</v>
      </c>
      <c r="B3158" s="2">
        <v>4911655</v>
      </c>
      <c r="C3158" s="3" t="s">
        <v>5335</v>
      </c>
      <c r="D3158" s="5">
        <v>35.42</v>
      </c>
      <c r="E3158" s="5">
        <v>335.2938666</v>
      </c>
      <c r="F3158" s="3" t="s">
        <v>4475</v>
      </c>
      <c r="G3158" s="3" t="s">
        <v>4476</v>
      </c>
      <c r="H3158" s="3" t="s">
        <v>4674</v>
      </c>
      <c r="I3158" s="3" t="s">
        <v>4674</v>
      </c>
      <c r="J3158" s="3" t="s">
        <v>5325</v>
      </c>
      <c r="K3158" s="6">
        <v>290409</v>
      </c>
      <c r="L3158" s="6">
        <v>300230</v>
      </c>
      <c r="M3158" s="6">
        <v>39200</v>
      </c>
      <c r="N3158" s="6">
        <v>41410</v>
      </c>
      <c r="O3158" s="6">
        <v>36437</v>
      </c>
      <c r="P3158" s="6">
        <v>38639</v>
      </c>
      <c r="Q3158" s="6">
        <v>28862</v>
      </c>
      <c r="R3158" s="6">
        <v>30136</v>
      </c>
      <c r="S3158" s="6">
        <v>52987</v>
      </c>
      <c r="T3158" s="6">
        <v>72718</v>
      </c>
      <c r="U3158" s="6" t="s">
        <v>4474</v>
      </c>
      <c r="V3158" s="6" t="s">
        <v>4474</v>
      </c>
      <c r="W3158" s="6">
        <v>314688</v>
      </c>
      <c r="X3158" s="6">
        <v>303819</v>
      </c>
      <c r="Y3158" s="6">
        <v>197882</v>
      </c>
      <c r="Z3158" s="6">
        <v>187527</v>
      </c>
      <c r="AA3158" s="6">
        <v>22962</v>
      </c>
      <c r="AB3158" s="6">
        <v>18952</v>
      </c>
      <c r="AC3158" s="6">
        <v>9465935</v>
      </c>
      <c r="AD3158" s="6">
        <v>9423335</v>
      </c>
      <c r="AF3158">
        <f>Q3158/W3158</f>
        <v>9.1716239576977832E-2</v>
      </c>
      <c r="AG3158">
        <f>R3158/X3158</f>
        <v>9.9190636530302578E-2</v>
      </c>
      <c r="AH3158" t="e">
        <f>U3158/W3158</f>
        <v>#VALUE!</v>
      </c>
      <c r="AI3158" t="e">
        <f>V3158/X3158</f>
        <v>#VALUE!</v>
      </c>
      <c r="AJ3158">
        <f>Y3158/AA3158</f>
        <v>8.6178033272363042</v>
      </c>
      <c r="AK3158">
        <f>Z3158/AB3158</f>
        <v>9.8948395947657239</v>
      </c>
      <c r="AL3158">
        <f>O3158/K3158</f>
        <v>0.12546787461821088</v>
      </c>
      <c r="AM3158">
        <f>P3158/L3158</f>
        <v>0.12869799820137895</v>
      </c>
      <c r="AN3158">
        <f>K3158/W3158</f>
        <v>0.92284739170225749</v>
      </c>
      <c r="AO3158">
        <f>L3158/X3158</f>
        <v>0.98818704557647807</v>
      </c>
      <c r="AP3158">
        <f>IF(OR(Q3158&lt;0, Q3158="NA"), 0, 1)</f>
        <v>1</v>
      </c>
      <c r="AQ3158">
        <f>IF(OR(S3158&lt;0, S3158="NA"), 0, 1)</f>
        <v>1</v>
      </c>
      <c r="AR3158">
        <f>IFERROR(IF((AF3158-AG3158)&gt;0,1,0),0)</f>
        <v>0</v>
      </c>
      <c r="AS3158">
        <f>IFERROR(IF((S3158-Q3158)&gt;0,1,0),0)</f>
        <v>1</v>
      </c>
      <c r="AT3158">
        <f>IFERROR(IF((AH3158-AI3158)&lt;0,1,0),0)</f>
        <v>0</v>
      </c>
      <c r="AU3158">
        <f>IFERROR(IF((AJ3158-AK3158)&gt;0,1,0),0)</f>
        <v>0</v>
      </c>
      <c r="AV3158">
        <f>IFERROR(IF((AL3158-AM3158)&gt;0,1,0),0)</f>
        <v>0</v>
      </c>
      <c r="AW3158">
        <f>IFERROR(IF((AN3158-AO3158)&gt;0,1,0),0)</f>
        <v>0</v>
      </c>
      <c r="AX3158">
        <f>IFERROR(IF((AC3158-AD3158)&lt;0,1,0),0)</f>
        <v>0</v>
      </c>
      <c r="AY3158">
        <f>SUM(AP3158:AX3158)</f>
        <v>3</v>
      </c>
    </row>
    <row r="3159" spans="1:51" x14ac:dyDescent="0.45">
      <c r="A3159" s="1" t="s">
        <v>4355</v>
      </c>
      <c r="B3159" s="2">
        <v>4335211</v>
      </c>
      <c r="C3159" s="3" t="s">
        <v>5335</v>
      </c>
      <c r="D3159" s="5">
        <v>10.039999999999999</v>
      </c>
      <c r="E3159" s="5">
        <v>233.36060352000001</v>
      </c>
      <c r="F3159" s="3" t="s">
        <v>4480</v>
      </c>
      <c r="G3159" s="3" t="s">
        <v>4491</v>
      </c>
      <c r="H3159" s="3" t="s">
        <v>4492</v>
      </c>
      <c r="I3159" s="3" t="s">
        <v>4493</v>
      </c>
      <c r="J3159" s="3" t="s">
        <v>4494</v>
      </c>
      <c r="K3159" s="6">
        <v>97441</v>
      </c>
      <c r="L3159" s="6">
        <v>100458</v>
      </c>
      <c r="M3159" s="6" t="s">
        <v>4474</v>
      </c>
      <c r="N3159" s="6" t="s">
        <v>4474</v>
      </c>
      <c r="O3159" s="6">
        <v>69907</v>
      </c>
      <c r="P3159" s="6">
        <v>72078</v>
      </c>
      <c r="Q3159" s="6">
        <v>10376</v>
      </c>
      <c r="R3159" s="6">
        <v>22833</v>
      </c>
      <c r="S3159" s="6">
        <v>73485</v>
      </c>
      <c r="T3159" s="6">
        <v>101204</v>
      </c>
      <c r="U3159" s="6">
        <v>352796</v>
      </c>
      <c r="V3159" s="6">
        <v>358896</v>
      </c>
      <c r="W3159" s="6">
        <v>683584</v>
      </c>
      <c r="X3159" s="6">
        <v>703183</v>
      </c>
      <c r="Y3159" s="6">
        <v>29246</v>
      </c>
      <c r="Z3159" s="6">
        <v>43178</v>
      </c>
      <c r="AA3159" s="6">
        <v>33499</v>
      </c>
      <c r="AB3159" s="6">
        <v>31217</v>
      </c>
      <c r="AC3159" s="6">
        <v>23243088</v>
      </c>
      <c r="AD3159" s="6">
        <v>23243088</v>
      </c>
      <c r="AF3159">
        <f>Q3159/W3159</f>
        <v>1.517882220765846E-2</v>
      </c>
      <c r="AG3159">
        <f>R3159/X3159</f>
        <v>3.247092150976346E-2</v>
      </c>
      <c r="AH3159">
        <f>U3159/W3159</f>
        <v>0.51609750959647971</v>
      </c>
      <c r="AI3159">
        <f>V3159/X3159</f>
        <v>0.5103877653470007</v>
      </c>
      <c r="AJ3159">
        <f>Y3159/AA3159</f>
        <v>0.87304098629809845</v>
      </c>
      <c r="AK3159">
        <f>Z3159/AB3159</f>
        <v>1.3831566133837332</v>
      </c>
      <c r="AL3159">
        <f>O3159/K3159</f>
        <v>0.71742900832298517</v>
      </c>
      <c r="AM3159">
        <f>P3159/L3159</f>
        <v>0.71749387803858333</v>
      </c>
      <c r="AN3159">
        <f>K3159/W3159</f>
        <v>0.14254429594607246</v>
      </c>
      <c r="AO3159">
        <f>L3159/X3159</f>
        <v>0.14286181548757579</v>
      </c>
      <c r="AP3159">
        <f>IF(OR(Q3159&lt;0, Q3159="NA"), 0, 1)</f>
        <v>1</v>
      </c>
      <c r="AQ3159">
        <f>IF(OR(S3159&lt;0, S3159="NA"), 0, 1)</f>
        <v>1</v>
      </c>
      <c r="AR3159">
        <f>IFERROR(IF((AF3159-AG3159)&gt;0,1,0),0)</f>
        <v>0</v>
      </c>
      <c r="AS3159">
        <f>IFERROR(IF((S3159-Q3159)&gt;0,1,0),0)</f>
        <v>1</v>
      </c>
      <c r="AT3159">
        <f>IFERROR(IF((AH3159-AI3159)&lt;0,1,0),0)</f>
        <v>0</v>
      </c>
      <c r="AU3159">
        <f>IFERROR(IF((AJ3159-AK3159)&gt;0,1,0),0)</f>
        <v>0</v>
      </c>
      <c r="AV3159">
        <f>IFERROR(IF((AL3159-AM3159)&gt;0,1,0),0)</f>
        <v>0</v>
      </c>
      <c r="AW3159">
        <f>IFERROR(IF((AN3159-AO3159)&gt;0,1,0),0)</f>
        <v>0</v>
      </c>
      <c r="AX3159">
        <f>IFERROR(IF((AC3159-AD3159)&lt;0,1,0),0)</f>
        <v>0</v>
      </c>
      <c r="AY3159">
        <f>SUM(AP3159:AX3159)</f>
        <v>3</v>
      </c>
    </row>
    <row r="3160" spans="1:51" x14ac:dyDescent="0.45">
      <c r="A3160" s="1" t="s">
        <v>4357</v>
      </c>
      <c r="B3160" s="2">
        <v>6347287</v>
      </c>
      <c r="C3160" s="3" t="s">
        <v>5337</v>
      </c>
      <c r="D3160" s="7">
        <v>4.3</v>
      </c>
      <c r="E3160" s="5">
        <v>352.95686990000002</v>
      </c>
      <c r="F3160" s="3" t="s">
        <v>4665</v>
      </c>
      <c r="G3160" s="3" t="s">
        <v>4666</v>
      </c>
      <c r="H3160" s="3" t="s">
        <v>4679</v>
      </c>
      <c r="I3160" s="3" t="s">
        <v>4882</v>
      </c>
      <c r="J3160" s="3" t="s">
        <v>4668</v>
      </c>
      <c r="K3160" s="6">
        <v>647100</v>
      </c>
      <c r="L3160" s="6">
        <v>662200</v>
      </c>
      <c r="M3160" s="6">
        <v>232400</v>
      </c>
      <c r="N3160" s="6">
        <v>237100</v>
      </c>
      <c r="O3160" s="6">
        <v>22600</v>
      </c>
      <c r="P3160" s="6">
        <v>30900</v>
      </c>
      <c r="Q3160" s="6">
        <v>-91700</v>
      </c>
      <c r="R3160" s="6">
        <v>-173800</v>
      </c>
      <c r="S3160" s="6">
        <v>177500</v>
      </c>
      <c r="T3160" s="6">
        <v>180500</v>
      </c>
      <c r="U3160" s="6">
        <v>931500</v>
      </c>
      <c r="V3160" s="6">
        <v>933000</v>
      </c>
      <c r="W3160" s="6">
        <v>1494100</v>
      </c>
      <c r="X3160" s="6">
        <v>1523800</v>
      </c>
      <c r="Y3160" s="6">
        <v>98900</v>
      </c>
      <c r="Z3160" s="6">
        <v>106200</v>
      </c>
      <c r="AA3160" s="6">
        <v>170800</v>
      </c>
      <c r="AB3160" s="6">
        <v>170800</v>
      </c>
      <c r="AC3160" s="6">
        <v>82066871</v>
      </c>
      <c r="AD3160" s="6">
        <v>82030580</v>
      </c>
      <c r="AF3160">
        <f>Q3160/W3160</f>
        <v>-6.1374740646543066E-2</v>
      </c>
      <c r="AG3160">
        <f>R3160/X3160</f>
        <v>-0.11405696285601785</v>
      </c>
      <c r="AH3160">
        <f>U3160/W3160</f>
        <v>0.62345224549896261</v>
      </c>
      <c r="AI3160">
        <f>V3160/X3160</f>
        <v>0.61228507678172983</v>
      </c>
      <c r="AJ3160">
        <f>Y3160/AA3160</f>
        <v>0.57903981264637006</v>
      </c>
      <c r="AK3160">
        <f>Z3160/AB3160</f>
        <v>0.62177985948477754</v>
      </c>
      <c r="AL3160">
        <f>O3160/K3160</f>
        <v>3.4925050224076652E-2</v>
      </c>
      <c r="AM3160">
        <f>P3160/L3160</f>
        <v>4.6662639685895499E-2</v>
      </c>
      <c r="AN3160">
        <f>K3160/W3160</f>
        <v>0.4331035405929991</v>
      </c>
      <c r="AO3160">
        <f>L3160/X3160</f>
        <v>0.43457146607166297</v>
      </c>
      <c r="AP3160">
        <f>IF(OR(Q3160&lt;0, Q3160="NA"), 0, 1)</f>
        <v>0</v>
      </c>
      <c r="AQ3160">
        <f>IF(OR(S3160&lt;0, S3160="NA"), 0, 1)</f>
        <v>1</v>
      </c>
      <c r="AR3160">
        <f>IFERROR(IF((AF3160-AG3160)&gt;0,1,0),0)</f>
        <v>1</v>
      </c>
      <c r="AS3160">
        <f>IFERROR(IF((S3160-Q3160)&gt;0,1,0),0)</f>
        <v>1</v>
      </c>
      <c r="AT3160">
        <f>IFERROR(IF((AH3160-AI3160)&lt;0,1,0),0)</f>
        <v>0</v>
      </c>
      <c r="AU3160">
        <f>IFERROR(IF((AJ3160-AK3160)&gt;0,1,0),0)</f>
        <v>0</v>
      </c>
      <c r="AV3160">
        <f>IFERROR(IF((AL3160-AM3160)&gt;0,1,0),0)</f>
        <v>0</v>
      </c>
      <c r="AW3160">
        <f>IFERROR(IF((AN3160-AO3160)&gt;0,1,0),0)</f>
        <v>0</v>
      </c>
      <c r="AX3160">
        <f>IFERROR(IF((AC3160-AD3160)&lt;0,1,0),0)</f>
        <v>0</v>
      </c>
      <c r="AY3160">
        <f>SUM(AP3160:AX3160)</f>
        <v>3</v>
      </c>
    </row>
    <row r="3161" spans="1:51" x14ac:dyDescent="0.45">
      <c r="A3161" s="1" t="s">
        <v>4392</v>
      </c>
      <c r="B3161" s="2">
        <v>4963899</v>
      </c>
      <c r="C3161" s="3" t="s">
        <v>5337</v>
      </c>
      <c r="D3161" s="7">
        <v>6.18</v>
      </c>
      <c r="E3161" s="5">
        <v>961.03227119999997</v>
      </c>
      <c r="F3161" s="3" t="s">
        <v>4500</v>
      </c>
      <c r="G3161" s="3" t="s">
        <v>4539</v>
      </c>
      <c r="H3161" s="3" t="s">
        <v>4539</v>
      </c>
      <c r="I3161" s="3" t="s">
        <v>4582</v>
      </c>
      <c r="J3161" s="3" t="s">
        <v>5376</v>
      </c>
      <c r="K3161" s="6">
        <v>804500</v>
      </c>
      <c r="L3161" s="6">
        <v>807200</v>
      </c>
      <c r="M3161" s="6">
        <v>-212800</v>
      </c>
      <c r="N3161" s="6">
        <v>-192100</v>
      </c>
      <c r="O3161" s="6">
        <v>-404900</v>
      </c>
      <c r="P3161" s="6">
        <v>-372000</v>
      </c>
      <c r="Q3161" s="6">
        <v>-750700</v>
      </c>
      <c r="R3161" s="6">
        <v>-864200</v>
      </c>
      <c r="S3161" s="6">
        <v>-710200</v>
      </c>
      <c r="T3161" s="6">
        <v>-725600</v>
      </c>
      <c r="U3161" s="6">
        <v>6169900</v>
      </c>
      <c r="V3161" s="6">
        <v>6161100</v>
      </c>
      <c r="W3161" s="6">
        <v>7857800</v>
      </c>
      <c r="X3161" s="6">
        <v>7984600</v>
      </c>
      <c r="Y3161" s="6">
        <v>2458400</v>
      </c>
      <c r="Z3161" s="6">
        <v>2999600</v>
      </c>
      <c r="AA3161" s="6">
        <v>782900</v>
      </c>
      <c r="AB3161" s="6">
        <v>665300</v>
      </c>
      <c r="AC3161" s="6">
        <v>126888000</v>
      </c>
      <c r="AD3161" s="6">
        <v>126409000</v>
      </c>
      <c r="AF3161">
        <f>Q3161/W3161</f>
        <v>-9.553564610959811E-2</v>
      </c>
      <c r="AG3161">
        <f>R3161/X3161</f>
        <v>-0.10823334919720462</v>
      </c>
      <c r="AH3161">
        <f>U3161/W3161</f>
        <v>0.78519432920155774</v>
      </c>
      <c r="AI3161">
        <f>V3161/X3161</f>
        <v>0.77162287403251262</v>
      </c>
      <c r="AJ3161">
        <f>Y3161/AA3161</f>
        <v>3.1401200664197217</v>
      </c>
      <c r="AK3161">
        <f>Z3161/AB3161</f>
        <v>4.5086427175710204</v>
      </c>
      <c r="AL3161">
        <f>O3161/K3161</f>
        <v>-0.50329397141081422</v>
      </c>
      <c r="AM3161">
        <f>P3161/L3161</f>
        <v>-0.46085232903865214</v>
      </c>
      <c r="AN3161">
        <f>K3161/W3161</f>
        <v>0.10238234620377205</v>
      </c>
      <c r="AO3161">
        <f>L3161/X3161</f>
        <v>0.10109460711870351</v>
      </c>
      <c r="AP3161">
        <f>IF(OR(Q3161&lt;0, Q3161="NA"), 0, 1)</f>
        <v>0</v>
      </c>
      <c r="AQ3161">
        <f>IF(OR(S3161&lt;0, S3161="NA"), 0, 1)</f>
        <v>0</v>
      </c>
      <c r="AR3161">
        <f>IFERROR(IF((AF3161-AG3161)&gt;0,1,0),0)</f>
        <v>1</v>
      </c>
      <c r="AS3161">
        <f>IFERROR(IF((S3161-Q3161)&gt;0,1,0),0)</f>
        <v>1</v>
      </c>
      <c r="AT3161">
        <f>IFERROR(IF((AH3161-AI3161)&lt;0,1,0),0)</f>
        <v>0</v>
      </c>
      <c r="AU3161">
        <f>IFERROR(IF((AJ3161-AK3161)&gt;0,1,0),0)</f>
        <v>0</v>
      </c>
      <c r="AV3161">
        <f>IFERROR(IF((AL3161-AM3161)&gt;0,1,0),0)</f>
        <v>0</v>
      </c>
      <c r="AW3161">
        <f>IFERROR(IF((AN3161-AO3161)&gt;0,1,0),0)</f>
        <v>1</v>
      </c>
      <c r="AX3161">
        <f>IFERROR(IF((AC3161-AD3161)&lt;0,1,0),0)</f>
        <v>0</v>
      </c>
      <c r="AY3161">
        <f>SUM(AP3161:AX3161)</f>
        <v>3</v>
      </c>
    </row>
    <row r="3162" spans="1:51" x14ac:dyDescent="0.45">
      <c r="A3162" s="1" t="s">
        <v>4407</v>
      </c>
      <c r="B3162" s="2">
        <v>4812491</v>
      </c>
      <c r="C3162" s="3" t="s">
        <v>5335</v>
      </c>
      <c r="D3162" s="5">
        <v>3.77</v>
      </c>
      <c r="E3162" s="5">
        <v>114.92272337</v>
      </c>
      <c r="F3162" s="3" t="s">
        <v>4470</v>
      </c>
      <c r="G3162" s="3" t="s">
        <v>4471</v>
      </c>
      <c r="H3162" s="3" t="s">
        <v>4489</v>
      </c>
      <c r="I3162" s="3" t="s">
        <v>4489</v>
      </c>
      <c r="J3162" s="3" t="s">
        <v>4495</v>
      </c>
      <c r="K3162" s="6" t="s">
        <v>4474</v>
      </c>
      <c r="L3162" s="6" t="s">
        <v>4474</v>
      </c>
      <c r="M3162" s="6">
        <v>-40570</v>
      </c>
      <c r="N3162" s="6">
        <v>-41192</v>
      </c>
      <c r="O3162" s="6">
        <v>-42310</v>
      </c>
      <c r="P3162" s="6">
        <v>-42925</v>
      </c>
      <c r="Q3162" s="6">
        <v>-32658</v>
      </c>
      <c r="R3162" s="6">
        <v>-35007</v>
      </c>
      <c r="S3162" s="6">
        <v>-27856</v>
      </c>
      <c r="T3162" s="6">
        <v>-23498</v>
      </c>
      <c r="U3162" s="6" t="s">
        <v>4474</v>
      </c>
      <c r="V3162" s="6" t="s">
        <v>4474</v>
      </c>
      <c r="W3162" s="6">
        <v>209851</v>
      </c>
      <c r="X3162" s="6">
        <v>215555</v>
      </c>
      <c r="Y3162" s="6">
        <v>185034</v>
      </c>
      <c r="Z3162" s="6">
        <v>190639</v>
      </c>
      <c r="AA3162" s="6">
        <v>15992</v>
      </c>
      <c r="AB3162" s="6">
        <v>17135</v>
      </c>
      <c r="AC3162" s="6">
        <v>30479406</v>
      </c>
      <c r="AD3162" s="6">
        <v>30463156</v>
      </c>
      <c r="AF3162">
        <f>Q3162/W3162</f>
        <v>-0.1556247051479383</v>
      </c>
      <c r="AG3162">
        <f>R3162/X3162</f>
        <v>-0.16240402681450211</v>
      </c>
      <c r="AH3162" t="e">
        <f>U3162/W3162</f>
        <v>#VALUE!</v>
      </c>
      <c r="AI3162" t="e">
        <f>V3162/X3162</f>
        <v>#VALUE!</v>
      </c>
      <c r="AJ3162">
        <f>Y3162/AA3162</f>
        <v>11.570410205102551</v>
      </c>
      <c r="AK3162">
        <f>Z3162/AB3162</f>
        <v>11.125707615990663</v>
      </c>
      <c r="AL3162" t="e">
        <f>O3162/K3162</f>
        <v>#VALUE!</v>
      </c>
      <c r="AM3162" t="e">
        <f>P3162/L3162</f>
        <v>#VALUE!</v>
      </c>
      <c r="AN3162" t="e">
        <f>K3162/W3162</f>
        <v>#VALUE!</v>
      </c>
      <c r="AO3162" t="e">
        <f>L3162/X3162</f>
        <v>#VALUE!</v>
      </c>
      <c r="AP3162">
        <f>IF(OR(Q3162&lt;0, Q3162="NA"), 0, 1)</f>
        <v>0</v>
      </c>
      <c r="AQ3162">
        <f>IF(OR(S3162&lt;0, S3162="NA"), 0, 1)</f>
        <v>0</v>
      </c>
      <c r="AR3162">
        <f>IFERROR(IF((AF3162-AG3162)&gt;0,1,0),0)</f>
        <v>1</v>
      </c>
      <c r="AS3162">
        <f>IFERROR(IF((S3162-Q3162)&gt;0,1,0),0)</f>
        <v>1</v>
      </c>
      <c r="AT3162">
        <f>IFERROR(IF((AH3162-AI3162)&lt;0,1,0),0)</f>
        <v>0</v>
      </c>
      <c r="AU3162">
        <f>IFERROR(IF((AJ3162-AK3162)&gt;0,1,0),0)</f>
        <v>1</v>
      </c>
      <c r="AV3162">
        <f>IFERROR(IF((AL3162-AM3162)&gt;0,1,0),0)</f>
        <v>0</v>
      </c>
      <c r="AW3162">
        <f>IFERROR(IF((AN3162-AO3162)&gt;0,1,0),0)</f>
        <v>0</v>
      </c>
      <c r="AX3162">
        <f>IFERROR(IF((AC3162-AD3162)&lt;0,1,0),0)</f>
        <v>0</v>
      </c>
      <c r="AY3162">
        <f>SUM(AP3162:AX3162)</f>
        <v>3</v>
      </c>
    </row>
    <row r="3163" spans="1:51" x14ac:dyDescent="0.45">
      <c r="A3163" s="1" t="s">
        <v>4414</v>
      </c>
      <c r="B3163" s="2">
        <v>108629900</v>
      </c>
      <c r="C3163" s="3" t="s">
        <v>5338</v>
      </c>
      <c r="D3163" s="5">
        <v>5.19</v>
      </c>
      <c r="E3163" s="5">
        <v>50.00026278</v>
      </c>
      <c r="F3163" s="3" t="s">
        <v>4500</v>
      </c>
      <c r="G3163" s="3" t="s">
        <v>4501</v>
      </c>
      <c r="H3163" s="3" t="s">
        <v>4502</v>
      </c>
      <c r="I3163" s="3" t="s">
        <v>4538</v>
      </c>
      <c r="J3163" s="3"/>
      <c r="K3163" s="6">
        <v>65643.604999999996</v>
      </c>
      <c r="L3163" s="6">
        <v>62404.432000000001</v>
      </c>
      <c r="M3163" s="6">
        <v>-22802.300999999999</v>
      </c>
      <c r="N3163" s="6">
        <v>-22240.226999999999</v>
      </c>
      <c r="O3163" s="6">
        <v>-23128.927</v>
      </c>
      <c r="P3163" s="6">
        <v>-22525.554</v>
      </c>
      <c r="Q3163" s="6">
        <v>-23778.715</v>
      </c>
      <c r="R3163" s="6">
        <v>-25392.241999999998</v>
      </c>
      <c r="S3163" s="6" t="s">
        <v>4474</v>
      </c>
      <c r="T3163" s="6" t="s">
        <v>4474</v>
      </c>
      <c r="U3163" s="6">
        <v>7177.8720000000003</v>
      </c>
      <c r="V3163" s="6">
        <v>7177.8720000000003</v>
      </c>
      <c r="W3163" s="6">
        <v>87562.755000000005</v>
      </c>
      <c r="X3163" s="6">
        <v>87562.755000000005</v>
      </c>
      <c r="Y3163" s="6">
        <v>61452.565999999999</v>
      </c>
      <c r="Z3163" s="6">
        <v>61452.565999999999</v>
      </c>
      <c r="AA3163" s="6">
        <v>95706</v>
      </c>
      <c r="AB3163" s="6">
        <v>95706</v>
      </c>
      <c r="AC3163" s="6">
        <v>8259642</v>
      </c>
      <c r="AD3163" s="6">
        <v>8259642</v>
      </c>
      <c r="AF3163">
        <f>Q3163/W3163</f>
        <v>-0.27156197860608655</v>
      </c>
      <c r="AG3163">
        <f>R3163/X3163</f>
        <v>-0.28998907126665896</v>
      </c>
      <c r="AH3163">
        <f>U3163/W3163</f>
        <v>8.1974031082050813E-2</v>
      </c>
      <c r="AI3163">
        <f>V3163/X3163</f>
        <v>8.1974031082050813E-2</v>
      </c>
      <c r="AJ3163">
        <f>Y3163/AA3163</f>
        <v>0.64209731887237997</v>
      </c>
      <c r="AK3163">
        <f>Z3163/AB3163</f>
        <v>0.64209731887237997</v>
      </c>
      <c r="AL3163">
        <f>O3163/K3163</f>
        <v>-0.35234090205740531</v>
      </c>
      <c r="AM3163">
        <f>P3163/L3163</f>
        <v>-0.36096080483514376</v>
      </c>
      <c r="AN3163">
        <f>K3163/W3163</f>
        <v>0.74967496168890524</v>
      </c>
      <c r="AO3163">
        <f>L3163/X3163</f>
        <v>0.7126823727736753</v>
      </c>
      <c r="AP3163">
        <f>IF(OR(Q3163&lt;0, Q3163="NA"), 0, 1)</f>
        <v>0</v>
      </c>
      <c r="AQ3163">
        <f>IF(OR(S3163&lt;0, S3163="NA"), 0, 1)</f>
        <v>0</v>
      </c>
      <c r="AR3163">
        <f>IFERROR(IF((AF3163-AG3163)&gt;0,1,0),0)</f>
        <v>1</v>
      </c>
      <c r="AS3163">
        <f>IFERROR(IF((S3163-Q3163)&gt;0,1,0),0)</f>
        <v>0</v>
      </c>
      <c r="AT3163">
        <f>IFERROR(IF((AH3163-AI3163)&lt;0,1,0),0)</f>
        <v>0</v>
      </c>
      <c r="AU3163">
        <f>IFERROR(IF((AJ3163-AK3163)&gt;0,1,0),0)</f>
        <v>0</v>
      </c>
      <c r="AV3163">
        <f>IFERROR(IF((AL3163-AM3163)&gt;0,1,0),0)</f>
        <v>1</v>
      </c>
      <c r="AW3163">
        <f>IFERROR(IF((AN3163-AO3163)&gt;0,1,0),0)</f>
        <v>1</v>
      </c>
      <c r="AX3163">
        <f>IFERROR(IF((AC3163-AD3163)&lt;0,1,0),0)</f>
        <v>0</v>
      </c>
      <c r="AY3163">
        <f>SUM(AP3163:AX3163)</f>
        <v>3</v>
      </c>
    </row>
    <row r="3164" spans="1:51" x14ac:dyDescent="0.45">
      <c r="A3164" s="1" t="s">
        <v>4415</v>
      </c>
      <c r="B3164" s="2">
        <v>4811750</v>
      </c>
      <c r="C3164" s="3" t="s">
        <v>5338</v>
      </c>
      <c r="D3164" s="5">
        <v>26.05</v>
      </c>
      <c r="E3164" s="5">
        <v>306.93993415</v>
      </c>
      <c r="F3164" s="3" t="s">
        <v>4470</v>
      </c>
      <c r="G3164" s="3" t="s">
        <v>4471</v>
      </c>
      <c r="H3164" s="3" t="s">
        <v>4489</v>
      </c>
      <c r="I3164" s="3" t="s">
        <v>4489</v>
      </c>
      <c r="J3164" s="3" t="s">
        <v>4495</v>
      </c>
      <c r="K3164" s="6">
        <v>21606</v>
      </c>
      <c r="L3164" s="6">
        <v>15239</v>
      </c>
      <c r="M3164" s="6">
        <v>-15171</v>
      </c>
      <c r="N3164" s="6">
        <v>-19097</v>
      </c>
      <c r="O3164" s="6">
        <v>-15404</v>
      </c>
      <c r="P3164" s="6">
        <v>-19551</v>
      </c>
      <c r="Q3164" s="6">
        <v>-29962</v>
      </c>
      <c r="R3164" s="6">
        <v>-18228</v>
      </c>
      <c r="S3164" s="6">
        <v>-14772</v>
      </c>
      <c r="T3164" s="6">
        <v>-8246</v>
      </c>
      <c r="U3164" s="6">
        <v>108089</v>
      </c>
      <c r="V3164" s="6">
        <v>115077</v>
      </c>
      <c r="W3164" s="6">
        <v>223340</v>
      </c>
      <c r="X3164" s="6">
        <v>243280</v>
      </c>
      <c r="Y3164" s="6">
        <v>159021</v>
      </c>
      <c r="Z3164" s="6">
        <v>162203</v>
      </c>
      <c r="AA3164" s="6">
        <v>21134</v>
      </c>
      <c r="AB3164" s="6">
        <v>18615</v>
      </c>
      <c r="AC3164" s="6">
        <v>11755223</v>
      </c>
      <c r="AD3164" s="6">
        <v>11658383</v>
      </c>
      <c r="AF3164">
        <f>Q3164/W3164</f>
        <v>-0.1341542043521089</v>
      </c>
      <c r="AG3164">
        <f>R3164/X3164</f>
        <v>-7.4926011180532714E-2</v>
      </c>
      <c r="AH3164">
        <f>U3164/W3164</f>
        <v>0.48396615026417122</v>
      </c>
      <c r="AI3164">
        <f>V3164/X3164</f>
        <v>0.47302285432423546</v>
      </c>
      <c r="AJ3164">
        <f>Y3164/AA3164</f>
        <v>7.5244156335762282</v>
      </c>
      <c r="AK3164">
        <f>Z3164/AB3164</f>
        <v>8.7135643298415264</v>
      </c>
      <c r="AL3164">
        <f>O3164/K3164</f>
        <v>-0.71295010645191148</v>
      </c>
      <c r="AM3164">
        <f>P3164/L3164</f>
        <v>-1.2829581993569132</v>
      </c>
      <c r="AN3164">
        <f>K3164/W3164</f>
        <v>9.6740395809080323E-2</v>
      </c>
      <c r="AO3164">
        <f>L3164/X3164</f>
        <v>6.2639756658993753E-2</v>
      </c>
      <c r="AP3164">
        <f>IF(OR(Q3164&lt;0, Q3164="NA"), 0, 1)</f>
        <v>0</v>
      </c>
      <c r="AQ3164">
        <f>IF(OR(S3164&lt;0, S3164="NA"), 0, 1)</f>
        <v>0</v>
      </c>
      <c r="AR3164">
        <f>IFERROR(IF((AF3164-AG3164)&gt;0,1,0),0)</f>
        <v>0</v>
      </c>
      <c r="AS3164">
        <f>IFERROR(IF((S3164-Q3164)&gt;0,1,0),0)</f>
        <v>1</v>
      </c>
      <c r="AT3164">
        <f>IFERROR(IF((AH3164-AI3164)&lt;0,1,0),0)</f>
        <v>0</v>
      </c>
      <c r="AU3164">
        <f>IFERROR(IF((AJ3164-AK3164)&gt;0,1,0),0)</f>
        <v>0</v>
      </c>
      <c r="AV3164">
        <f>IFERROR(IF((AL3164-AM3164)&gt;0,1,0),0)</f>
        <v>1</v>
      </c>
      <c r="AW3164">
        <f>IFERROR(IF((AN3164-AO3164)&gt;0,1,0),0)</f>
        <v>1</v>
      </c>
      <c r="AX3164">
        <f>IFERROR(IF((AC3164-AD3164)&lt;0,1,0),0)</f>
        <v>0</v>
      </c>
      <c r="AY3164">
        <f>SUM(AP3164:AX3164)</f>
        <v>3</v>
      </c>
    </row>
    <row r="3165" spans="1:51" x14ac:dyDescent="0.45">
      <c r="A3165" s="1" t="s">
        <v>4416</v>
      </c>
      <c r="B3165" s="2">
        <v>6578094</v>
      </c>
      <c r="C3165" s="3" t="s">
        <v>5335</v>
      </c>
      <c r="D3165" s="5">
        <v>33.01</v>
      </c>
      <c r="E3165" s="5">
        <v>1636.1153313299999</v>
      </c>
      <c r="F3165" s="3" t="s">
        <v>4485</v>
      </c>
      <c r="G3165" s="3" t="s">
        <v>4486</v>
      </c>
      <c r="H3165" s="3" t="s">
        <v>4590</v>
      </c>
      <c r="I3165" s="3" t="s">
        <v>4590</v>
      </c>
      <c r="J3165" s="3" t="s">
        <v>5068</v>
      </c>
      <c r="K3165" s="6">
        <v>525128</v>
      </c>
      <c r="L3165" s="6">
        <v>502357</v>
      </c>
      <c r="M3165" s="6">
        <v>-61342</v>
      </c>
      <c r="N3165" s="6">
        <v>-54891</v>
      </c>
      <c r="O3165" s="6">
        <v>-73763</v>
      </c>
      <c r="P3165" s="6">
        <v>-66577</v>
      </c>
      <c r="Q3165" s="6">
        <v>-51060</v>
      </c>
      <c r="R3165" s="6">
        <v>-52871</v>
      </c>
      <c r="S3165" s="6">
        <v>-25763</v>
      </c>
      <c r="T3165" s="6">
        <v>-28105</v>
      </c>
      <c r="U3165" s="6">
        <v>283163</v>
      </c>
      <c r="V3165" s="6">
        <v>282699</v>
      </c>
      <c r="W3165" s="6">
        <v>678208</v>
      </c>
      <c r="X3165" s="6">
        <v>678626</v>
      </c>
      <c r="Y3165" s="6">
        <v>325709</v>
      </c>
      <c r="Z3165" s="6">
        <v>327407</v>
      </c>
      <c r="AA3165" s="6">
        <v>70892</v>
      </c>
      <c r="AB3165" s="6">
        <v>70513</v>
      </c>
      <c r="AC3165" s="6">
        <v>49444955</v>
      </c>
      <c r="AD3165" s="6">
        <v>48998964</v>
      </c>
      <c r="AF3165">
        <f>Q3165/W3165</f>
        <v>-7.528663772765877E-2</v>
      </c>
      <c r="AG3165">
        <f>R3165/X3165</f>
        <v>-7.7908892379602315E-2</v>
      </c>
      <c r="AH3165">
        <f>U3165/W3165</f>
        <v>0.41751645512881003</v>
      </c>
      <c r="AI3165">
        <f>V3165/X3165</f>
        <v>0.41657555118725187</v>
      </c>
      <c r="AJ3165">
        <f>Y3165/AA3165</f>
        <v>4.5944394289905768</v>
      </c>
      <c r="AK3165">
        <f>Z3165/AB3165</f>
        <v>4.6432147263625145</v>
      </c>
      <c r="AL3165">
        <f>O3165/K3165</f>
        <v>-0.14046670526043173</v>
      </c>
      <c r="AM3165">
        <f>P3165/L3165</f>
        <v>-0.13252925708211491</v>
      </c>
      <c r="AN3165">
        <f>K3165/W3165</f>
        <v>0.77428753420779461</v>
      </c>
      <c r="AO3165">
        <f>L3165/X3165</f>
        <v>0.74025604677686974</v>
      </c>
      <c r="AP3165">
        <f>IF(OR(Q3165&lt;0, Q3165="NA"), 0, 1)</f>
        <v>0</v>
      </c>
      <c r="AQ3165">
        <f>IF(OR(S3165&lt;0, S3165="NA"), 0, 1)</f>
        <v>0</v>
      </c>
      <c r="AR3165">
        <f>IFERROR(IF((AF3165-AG3165)&gt;0,1,0),0)</f>
        <v>1</v>
      </c>
      <c r="AS3165">
        <f>IFERROR(IF((S3165-Q3165)&gt;0,1,0),0)</f>
        <v>1</v>
      </c>
      <c r="AT3165">
        <f>IFERROR(IF((AH3165-AI3165)&lt;0,1,0),0)</f>
        <v>0</v>
      </c>
      <c r="AU3165">
        <f>IFERROR(IF((AJ3165-AK3165)&gt;0,1,0),0)</f>
        <v>0</v>
      </c>
      <c r="AV3165">
        <f>IFERROR(IF((AL3165-AM3165)&gt;0,1,0),0)</f>
        <v>0</v>
      </c>
      <c r="AW3165">
        <f>IFERROR(IF((AN3165-AO3165)&gt;0,1,0),0)</f>
        <v>1</v>
      </c>
      <c r="AX3165">
        <f>IFERROR(IF((AC3165-AD3165)&lt;0,1,0),0)</f>
        <v>0</v>
      </c>
      <c r="AY3165">
        <f>SUM(AP3165:AX3165)</f>
        <v>3</v>
      </c>
    </row>
    <row r="3166" spans="1:51" x14ac:dyDescent="0.45">
      <c r="A3166" s="1" t="s">
        <v>4418</v>
      </c>
      <c r="B3166" s="2">
        <v>4910878</v>
      </c>
      <c r="C3166" s="3" t="s">
        <v>5336</v>
      </c>
      <c r="D3166" s="5">
        <v>44.62</v>
      </c>
      <c r="E3166" s="5">
        <v>1233.6376968</v>
      </c>
      <c r="F3166" s="3" t="s">
        <v>4475</v>
      </c>
      <c r="G3166" s="3" t="s">
        <v>4564</v>
      </c>
      <c r="H3166" s="3" t="s">
        <v>4565</v>
      </c>
      <c r="I3166" s="3" t="s">
        <v>4566</v>
      </c>
      <c r="J3166" s="3" t="s">
        <v>4662</v>
      </c>
      <c r="K3166" s="6">
        <v>418411</v>
      </c>
      <c r="L3166" s="6">
        <v>408236</v>
      </c>
      <c r="M3166" s="6">
        <v>72365</v>
      </c>
      <c r="N3166" s="6">
        <v>71115</v>
      </c>
      <c r="O3166" s="6">
        <v>61026</v>
      </c>
      <c r="P3166" s="6">
        <v>60268</v>
      </c>
      <c r="Q3166" s="6">
        <v>48561</v>
      </c>
      <c r="R3166" s="6">
        <v>47325</v>
      </c>
      <c r="S3166" s="6">
        <v>40380</v>
      </c>
      <c r="T3166" s="6">
        <v>31949</v>
      </c>
      <c r="U3166" s="6">
        <v>260</v>
      </c>
      <c r="V3166" s="6">
        <v>11272</v>
      </c>
      <c r="W3166" s="6">
        <v>273041</v>
      </c>
      <c r="X3166" s="6">
        <v>261830</v>
      </c>
      <c r="Y3166" s="6">
        <v>158721</v>
      </c>
      <c r="Z3166" s="6">
        <v>147906</v>
      </c>
      <c r="AA3166" s="6">
        <v>36520</v>
      </c>
      <c r="AB3166" s="6">
        <v>31031</v>
      </c>
      <c r="AC3166" s="6">
        <v>27647223</v>
      </c>
      <c r="AD3166" s="6">
        <v>27638219</v>
      </c>
      <c r="AF3166">
        <f>Q3166/W3166</f>
        <v>0.17785241044385275</v>
      </c>
      <c r="AG3166">
        <f>R3166/X3166</f>
        <v>0.18074704961234389</v>
      </c>
      <c r="AH3166">
        <f>U3166/W3166</f>
        <v>9.5223794228705577E-4</v>
      </c>
      <c r="AI3166">
        <f>V3166/X3166</f>
        <v>4.3050834510942215E-2</v>
      </c>
      <c r="AJ3166">
        <f>Y3166/AA3166</f>
        <v>4.3461391018619935</v>
      </c>
      <c r="AK3166">
        <f>Z3166/AB3166</f>
        <v>4.7663948954271538</v>
      </c>
      <c r="AL3166">
        <f>O3166/K3166</f>
        <v>0.14585180599936426</v>
      </c>
      <c r="AM3166">
        <f>P3166/L3166</f>
        <v>0.14763029228191538</v>
      </c>
      <c r="AN3166">
        <f>K3166/W3166</f>
        <v>1.5324108833471897</v>
      </c>
      <c r="AO3166">
        <f>L3166/X3166</f>
        <v>1.5591643432761715</v>
      </c>
      <c r="AP3166">
        <f>IF(OR(Q3166&lt;0, Q3166="NA"), 0, 1)</f>
        <v>1</v>
      </c>
      <c r="AQ3166">
        <f>IF(OR(S3166&lt;0, S3166="NA"), 0, 1)</f>
        <v>1</v>
      </c>
      <c r="AR3166">
        <f>IFERROR(IF((AF3166-AG3166)&gt;0,1,0),0)</f>
        <v>0</v>
      </c>
      <c r="AS3166">
        <f>IFERROR(IF((S3166-Q3166)&gt;0,1,0),0)</f>
        <v>0</v>
      </c>
      <c r="AT3166">
        <f>IFERROR(IF((AH3166-AI3166)&lt;0,1,0),0)</f>
        <v>1</v>
      </c>
      <c r="AU3166">
        <f>IFERROR(IF((AJ3166-AK3166)&gt;0,1,0),0)</f>
        <v>0</v>
      </c>
      <c r="AV3166">
        <f>IFERROR(IF((AL3166-AM3166)&gt;0,1,0),0)</f>
        <v>0</v>
      </c>
      <c r="AW3166">
        <f>IFERROR(IF((AN3166-AO3166)&gt;0,1,0),0)</f>
        <v>0</v>
      </c>
      <c r="AX3166">
        <f>IFERROR(IF((AC3166-AD3166)&lt;0,1,0),0)</f>
        <v>0</v>
      </c>
      <c r="AY3166">
        <f>SUM(AP3166:AX3166)</f>
        <v>3</v>
      </c>
    </row>
    <row r="3167" spans="1:51" x14ac:dyDescent="0.45">
      <c r="A3167" s="1" t="s">
        <v>4429</v>
      </c>
      <c r="B3167" s="2">
        <v>105658596</v>
      </c>
      <c r="C3167" s="3" t="s">
        <v>5336</v>
      </c>
      <c r="D3167" s="7">
        <v>11.27</v>
      </c>
      <c r="E3167" s="5">
        <v>41.502947079999998</v>
      </c>
      <c r="F3167" s="3" t="s">
        <v>4480</v>
      </c>
      <c r="G3167" s="3" t="s">
        <v>4491</v>
      </c>
      <c r="H3167" s="3" t="s">
        <v>4492</v>
      </c>
      <c r="I3167" s="3" t="s">
        <v>4493</v>
      </c>
      <c r="J3167" s="3" t="s">
        <v>4494</v>
      </c>
      <c r="K3167" s="6" t="s">
        <v>4474</v>
      </c>
      <c r="L3167" s="6" t="s">
        <v>4474</v>
      </c>
      <c r="M3167" s="6" t="s">
        <v>4474</v>
      </c>
      <c r="N3167" s="6" t="s">
        <v>4474</v>
      </c>
      <c r="O3167" s="6">
        <v>-490.17700000000002</v>
      </c>
      <c r="P3167" s="6">
        <v>-509.24</v>
      </c>
      <c r="Q3167" s="6">
        <v>518.37599999999998</v>
      </c>
      <c r="R3167" s="6">
        <v>1311.001</v>
      </c>
      <c r="S3167" s="6">
        <v>-858.55600000000004</v>
      </c>
      <c r="T3167" s="6">
        <v>-649.38499999999999</v>
      </c>
      <c r="U3167" s="6" t="s">
        <v>4474</v>
      </c>
      <c r="V3167" s="6" t="s">
        <v>4474</v>
      </c>
      <c r="W3167" s="6">
        <v>5766.08</v>
      </c>
      <c r="X3167" s="6">
        <v>8341.6820000000007</v>
      </c>
      <c r="Y3167" s="6">
        <v>465.88099999999997</v>
      </c>
      <c r="Z3167" s="6">
        <v>213.76599999999999</v>
      </c>
      <c r="AA3167" s="6">
        <v>4444</v>
      </c>
      <c r="AB3167" s="6">
        <v>4108</v>
      </c>
      <c r="AC3167" s="6">
        <v>3682604</v>
      </c>
      <c r="AD3167" s="6">
        <v>3944835</v>
      </c>
      <c r="AF3167">
        <f>Q3167/W3167</f>
        <v>8.9900937898884509E-2</v>
      </c>
      <c r="AG3167">
        <f>R3167/X3167</f>
        <v>0.15716266815253804</v>
      </c>
      <c r="AH3167" t="e">
        <f>U3167/W3167</f>
        <v>#VALUE!</v>
      </c>
      <c r="AI3167" t="e">
        <f>V3167/X3167</f>
        <v>#VALUE!</v>
      </c>
      <c r="AJ3167">
        <f>Y3167/AA3167</f>
        <v>0.10483370837083708</v>
      </c>
      <c r="AK3167">
        <f>Z3167/AB3167</f>
        <v>5.20365141187926E-2</v>
      </c>
      <c r="AL3167" t="e">
        <f>O3167/K3167</f>
        <v>#VALUE!</v>
      </c>
      <c r="AM3167" t="e">
        <f>P3167/L3167</f>
        <v>#VALUE!</v>
      </c>
      <c r="AN3167" t="e">
        <f>K3167/W3167</f>
        <v>#VALUE!</v>
      </c>
      <c r="AO3167" t="e">
        <f>L3167/X3167</f>
        <v>#VALUE!</v>
      </c>
      <c r="AP3167">
        <f>IF(OR(Q3167&lt;0, Q3167="NA"), 0, 1)</f>
        <v>1</v>
      </c>
      <c r="AQ3167">
        <f>IF(OR(S3167&lt;0, S3167="NA"), 0, 1)</f>
        <v>0</v>
      </c>
      <c r="AR3167">
        <f>IFERROR(IF((AF3167-AG3167)&gt;0,1,0),0)</f>
        <v>0</v>
      </c>
      <c r="AS3167">
        <f>IFERROR(IF((S3167-Q3167)&gt;0,1,0),0)</f>
        <v>0</v>
      </c>
      <c r="AT3167">
        <f>IFERROR(IF((AH3167-AI3167)&lt;0,1,0),0)</f>
        <v>0</v>
      </c>
      <c r="AU3167">
        <f>IFERROR(IF((AJ3167-AK3167)&gt;0,1,0),0)</f>
        <v>1</v>
      </c>
      <c r="AV3167">
        <f>IFERROR(IF((AL3167-AM3167)&gt;0,1,0),0)</f>
        <v>0</v>
      </c>
      <c r="AW3167">
        <f>IFERROR(IF((AN3167-AO3167)&gt;0,1,0),0)</f>
        <v>0</v>
      </c>
      <c r="AX3167">
        <f>IFERROR(IF((AC3167-AD3167)&lt;0,1,0),0)</f>
        <v>1</v>
      </c>
      <c r="AY3167">
        <f>SUM(AP3167:AX3167)</f>
        <v>3</v>
      </c>
    </row>
    <row r="3168" spans="1:51" x14ac:dyDescent="0.45">
      <c r="A3168" s="1" t="s">
        <v>4437</v>
      </c>
      <c r="B3168" s="2">
        <v>4810723</v>
      </c>
      <c r="C3168" s="3" t="s">
        <v>5335</v>
      </c>
      <c r="D3168" s="5">
        <v>8.15</v>
      </c>
      <c r="E3168" s="5">
        <v>435.01384580000001</v>
      </c>
      <c r="F3168" s="3" t="s">
        <v>4470</v>
      </c>
      <c r="G3168" s="3" t="s">
        <v>4471</v>
      </c>
      <c r="H3168" s="3" t="s">
        <v>4673</v>
      </c>
      <c r="I3168" s="3" t="s">
        <v>4673</v>
      </c>
      <c r="J3168" s="3" t="s">
        <v>4544</v>
      </c>
      <c r="K3168" s="6">
        <v>24489</v>
      </c>
      <c r="L3168" s="6">
        <v>23689</v>
      </c>
      <c r="M3168" s="6">
        <v>-81216</v>
      </c>
      <c r="N3168" s="6">
        <v>-70829</v>
      </c>
      <c r="O3168" s="6">
        <v>-86744</v>
      </c>
      <c r="P3168" s="6">
        <v>-74802</v>
      </c>
      <c r="Q3168" s="6">
        <v>-89664</v>
      </c>
      <c r="R3168" s="6">
        <v>-66806</v>
      </c>
      <c r="S3168" s="6">
        <v>-69573</v>
      </c>
      <c r="T3168" s="6">
        <v>-56060</v>
      </c>
      <c r="U3168" s="6">
        <v>58904</v>
      </c>
      <c r="V3168" s="6">
        <v>58328</v>
      </c>
      <c r="W3168" s="6">
        <v>191551</v>
      </c>
      <c r="X3168" s="6">
        <v>144408</v>
      </c>
      <c r="Y3168" s="6">
        <v>99442</v>
      </c>
      <c r="Z3168" s="6">
        <v>60891</v>
      </c>
      <c r="AA3168" s="6">
        <v>34481</v>
      </c>
      <c r="AB3168" s="6">
        <v>30449</v>
      </c>
      <c r="AC3168" s="6">
        <v>53227364</v>
      </c>
      <c r="AD3168" s="6">
        <v>41991464</v>
      </c>
      <c r="AF3168">
        <f>Q3168/W3168</f>
        <v>-0.46809465886369689</v>
      </c>
      <c r="AG3168">
        <f>R3168/X3168</f>
        <v>-0.46261979945709381</v>
      </c>
      <c r="AH3168">
        <f>U3168/W3168</f>
        <v>0.30751079347014632</v>
      </c>
      <c r="AI3168">
        <f>V3168/X3168</f>
        <v>0.40391114065702732</v>
      </c>
      <c r="AJ3168">
        <f>Y3168/AA3168</f>
        <v>2.8839650822191931</v>
      </c>
      <c r="AK3168">
        <f>Z3168/AB3168</f>
        <v>1.9997701073926895</v>
      </c>
      <c r="AL3168">
        <f>O3168/K3168</f>
        <v>-3.5421617869247419</v>
      </c>
      <c r="AM3168">
        <f>P3168/L3168</f>
        <v>-3.1576681160032081</v>
      </c>
      <c r="AN3168">
        <f>K3168/W3168</f>
        <v>0.12784584784208905</v>
      </c>
      <c r="AO3168">
        <f>L3168/X3168</f>
        <v>0.16404215832917843</v>
      </c>
      <c r="AP3168">
        <f>IF(OR(Q3168&lt;0, Q3168="NA"), 0, 1)</f>
        <v>0</v>
      </c>
      <c r="AQ3168">
        <f>IF(OR(S3168&lt;0, S3168="NA"), 0, 1)</f>
        <v>0</v>
      </c>
      <c r="AR3168">
        <f>IFERROR(IF((AF3168-AG3168)&gt;0,1,0),0)</f>
        <v>0</v>
      </c>
      <c r="AS3168">
        <f>IFERROR(IF((S3168-Q3168)&gt;0,1,0),0)</f>
        <v>1</v>
      </c>
      <c r="AT3168">
        <f>IFERROR(IF((AH3168-AI3168)&lt;0,1,0),0)</f>
        <v>1</v>
      </c>
      <c r="AU3168">
        <f>IFERROR(IF((AJ3168-AK3168)&gt;0,1,0),0)</f>
        <v>1</v>
      </c>
      <c r="AV3168">
        <f>IFERROR(IF((AL3168-AM3168)&gt;0,1,0),0)</f>
        <v>0</v>
      </c>
      <c r="AW3168">
        <f>IFERROR(IF((AN3168-AO3168)&gt;0,1,0),0)</f>
        <v>0</v>
      </c>
      <c r="AX3168">
        <f>IFERROR(IF((AC3168-AD3168)&lt;0,1,0),0)</f>
        <v>0</v>
      </c>
      <c r="AY3168">
        <f>SUM(AP3168:AX3168)</f>
        <v>3</v>
      </c>
    </row>
    <row r="3169" spans="1:51" x14ac:dyDescent="0.45">
      <c r="A3169" s="1" t="s">
        <v>4454</v>
      </c>
      <c r="B3169" s="2">
        <v>5148240</v>
      </c>
      <c r="C3169" s="3" t="s">
        <v>5335</v>
      </c>
      <c r="D3169" s="5">
        <v>14.67</v>
      </c>
      <c r="E3169" s="5">
        <v>1010.43330642</v>
      </c>
      <c r="F3169" s="3" t="s">
        <v>4470</v>
      </c>
      <c r="G3169" s="3" t="s">
        <v>4471</v>
      </c>
      <c r="H3169" s="3" t="s">
        <v>4489</v>
      </c>
      <c r="I3169" s="3" t="s">
        <v>4489</v>
      </c>
      <c r="J3169" s="3" t="s">
        <v>4495</v>
      </c>
      <c r="K3169" s="6">
        <v>62199</v>
      </c>
      <c r="L3169" s="6">
        <v>62705</v>
      </c>
      <c r="M3169" s="6">
        <v>-114707</v>
      </c>
      <c r="N3169" s="6">
        <v>-112849</v>
      </c>
      <c r="O3169" s="6">
        <v>-122601</v>
      </c>
      <c r="P3169" s="6">
        <v>-121801</v>
      </c>
      <c r="Q3169" s="6">
        <v>-113671</v>
      </c>
      <c r="R3169" s="6">
        <v>-112508</v>
      </c>
      <c r="S3169" s="6">
        <v>-54582</v>
      </c>
      <c r="T3169" s="6">
        <v>-91372</v>
      </c>
      <c r="U3169" s="6" t="s">
        <v>4474</v>
      </c>
      <c r="V3169" s="6" t="s">
        <v>4474</v>
      </c>
      <c r="W3169" s="6">
        <v>487152</v>
      </c>
      <c r="X3169" s="6">
        <v>515634</v>
      </c>
      <c r="Y3169" s="6">
        <v>343769</v>
      </c>
      <c r="Z3169" s="6">
        <v>383495</v>
      </c>
      <c r="AA3169" s="6">
        <v>83909</v>
      </c>
      <c r="AB3169" s="6">
        <v>54713</v>
      </c>
      <c r="AC3169" s="6">
        <v>69584882</v>
      </c>
      <c r="AD3169" s="6">
        <v>70831545</v>
      </c>
      <c r="AF3169">
        <f>Q3169/W3169</f>
        <v>-0.23333784937760699</v>
      </c>
      <c r="AG3169">
        <f>R3169/X3169</f>
        <v>-0.21819352486453569</v>
      </c>
      <c r="AH3169" t="e">
        <f>U3169/W3169</f>
        <v>#VALUE!</v>
      </c>
      <c r="AI3169" t="e">
        <f>V3169/X3169</f>
        <v>#VALUE!</v>
      </c>
      <c r="AJ3169">
        <f>Y3169/AA3169</f>
        <v>4.0969264322063186</v>
      </c>
      <c r="AK3169">
        <f>Z3169/AB3169</f>
        <v>7.0092117047136879</v>
      </c>
      <c r="AL3169">
        <f>O3169/K3169</f>
        <v>-1.9711088602710654</v>
      </c>
      <c r="AM3169">
        <f>P3169/L3169</f>
        <v>-1.9424447811179333</v>
      </c>
      <c r="AN3169">
        <f>K3169/W3169</f>
        <v>0.12767883535323676</v>
      </c>
      <c r="AO3169">
        <f>L3169/X3169</f>
        <v>0.12160757436476261</v>
      </c>
      <c r="AP3169">
        <f>IF(OR(Q3169&lt;0, Q3169="NA"), 0, 1)</f>
        <v>0</v>
      </c>
      <c r="AQ3169">
        <f>IF(OR(S3169&lt;0, S3169="NA"), 0, 1)</f>
        <v>0</v>
      </c>
      <c r="AR3169">
        <f>IFERROR(IF((AF3169-AG3169)&gt;0,1,0),0)</f>
        <v>0</v>
      </c>
      <c r="AS3169">
        <f>IFERROR(IF((S3169-Q3169)&gt;0,1,0),0)</f>
        <v>1</v>
      </c>
      <c r="AT3169">
        <f>IFERROR(IF((AH3169-AI3169)&lt;0,1,0),0)</f>
        <v>0</v>
      </c>
      <c r="AU3169">
        <f>IFERROR(IF((AJ3169-AK3169)&gt;0,1,0),0)</f>
        <v>0</v>
      </c>
      <c r="AV3169">
        <f>IFERROR(IF((AL3169-AM3169)&gt;0,1,0),0)</f>
        <v>0</v>
      </c>
      <c r="AW3169">
        <f>IFERROR(IF((AN3169-AO3169)&gt;0,1,0),0)</f>
        <v>1</v>
      </c>
      <c r="AX3169">
        <f>IFERROR(IF((AC3169-AD3169)&lt;0,1,0),0)</f>
        <v>1</v>
      </c>
      <c r="AY3169">
        <f>SUM(AP3169:AX3169)</f>
        <v>3</v>
      </c>
    </row>
    <row r="3170" spans="1:51" x14ac:dyDescent="0.45">
      <c r="A3170" s="1" t="s">
        <v>6</v>
      </c>
      <c r="B3170" s="2">
        <v>25688942</v>
      </c>
      <c r="C3170" s="3" t="s">
        <v>5336</v>
      </c>
      <c r="D3170" s="5">
        <v>10</v>
      </c>
      <c r="E3170" s="5">
        <v>106.56717</v>
      </c>
      <c r="F3170" s="3" t="s">
        <v>4480</v>
      </c>
      <c r="G3170" s="3" t="s">
        <v>4491</v>
      </c>
      <c r="H3170" s="3" t="s">
        <v>4492</v>
      </c>
      <c r="I3170" s="3" t="s">
        <v>4493</v>
      </c>
      <c r="J3170" s="3" t="s">
        <v>4494</v>
      </c>
      <c r="K3170" s="6" t="s">
        <v>4474</v>
      </c>
      <c r="L3170" s="6" t="s">
        <v>4474</v>
      </c>
      <c r="M3170" s="6" t="s">
        <v>4474</v>
      </c>
      <c r="N3170" s="6" t="s">
        <v>4474</v>
      </c>
      <c r="O3170" s="6">
        <v>-1317.9829999999999</v>
      </c>
      <c r="P3170" s="6">
        <v>-1200.069</v>
      </c>
      <c r="Q3170" s="6">
        <v>-1187.1849999999999</v>
      </c>
      <c r="R3170" s="6">
        <v>-1186.415</v>
      </c>
      <c r="S3170" s="6">
        <v>-1111.117</v>
      </c>
      <c r="T3170" s="6">
        <v>-986.68499999999995</v>
      </c>
      <c r="U3170" s="6">
        <v>1000</v>
      </c>
      <c r="V3170" s="6">
        <v>1000</v>
      </c>
      <c r="W3170" s="6">
        <v>83430.063999999998</v>
      </c>
      <c r="X3170" s="6">
        <v>83681.820000000007</v>
      </c>
      <c r="Y3170" s="6">
        <v>739.00199999999995</v>
      </c>
      <c r="Z3170" s="6">
        <v>1100.2070000000001</v>
      </c>
      <c r="AA3170" s="6">
        <v>275</v>
      </c>
      <c r="AB3170" s="6">
        <v>315</v>
      </c>
      <c r="AC3170" s="6">
        <v>10656717</v>
      </c>
      <c r="AD3170" s="6">
        <v>10685467</v>
      </c>
      <c r="AF3170">
        <f>Q3170/W3170</f>
        <v>-1.4229702616553189E-2</v>
      </c>
      <c r="AG3170">
        <f>R3170/X3170</f>
        <v>-1.4177691163982809E-2</v>
      </c>
      <c r="AH3170">
        <f>U3170/W3170</f>
        <v>1.1986086933841978E-2</v>
      </c>
      <c r="AI3170">
        <f>V3170/X3170</f>
        <v>1.195002689951055E-2</v>
      </c>
      <c r="AJ3170">
        <f>Y3170/AA3170</f>
        <v>2.6872799999999999</v>
      </c>
      <c r="AK3170">
        <f>Z3170/AB3170</f>
        <v>3.4927206349206354</v>
      </c>
      <c r="AL3170" t="e">
        <f>O3170/K3170</f>
        <v>#VALUE!</v>
      </c>
      <c r="AM3170" t="e">
        <f>P3170/L3170</f>
        <v>#VALUE!</v>
      </c>
      <c r="AN3170" t="e">
        <f>K3170/W3170</f>
        <v>#VALUE!</v>
      </c>
      <c r="AO3170" t="e">
        <f>L3170/X3170</f>
        <v>#VALUE!</v>
      </c>
      <c r="AP3170">
        <f>IF(OR(Q3170&lt;0, Q3170="NA"), 0, 1)</f>
        <v>0</v>
      </c>
      <c r="AQ3170">
        <f>IF(OR(S3170&lt;0, S3170="NA"), 0, 1)</f>
        <v>0</v>
      </c>
      <c r="AR3170">
        <f>IFERROR(IF((AF3170-AG3170)&gt;0,1,0),0)</f>
        <v>0</v>
      </c>
      <c r="AS3170">
        <f>IFERROR(IF((S3170-Q3170)&gt;0,1,0),0)</f>
        <v>1</v>
      </c>
      <c r="AT3170">
        <f>IFERROR(IF((AH3170-AI3170)&lt;0,1,0),0)</f>
        <v>0</v>
      </c>
      <c r="AU3170">
        <f>IFERROR(IF((AJ3170-AK3170)&gt;0,1,0),0)</f>
        <v>0</v>
      </c>
      <c r="AV3170">
        <f>IFERROR(IF((AL3170-AM3170)&gt;0,1,0),0)</f>
        <v>0</v>
      </c>
      <c r="AW3170">
        <f>IFERROR(IF((AN3170-AO3170)&gt;0,1,0),0)</f>
        <v>0</v>
      </c>
      <c r="AX3170">
        <f>IFERROR(IF((AC3170-AD3170)&lt;0,1,0),0)</f>
        <v>1</v>
      </c>
      <c r="AY3170">
        <f>SUM(AP3170:AX3170)</f>
        <v>2</v>
      </c>
    </row>
    <row r="3171" spans="1:51" x14ac:dyDescent="0.45">
      <c r="A3171" s="1" t="s">
        <v>19</v>
      </c>
      <c r="B3171" s="2">
        <v>107089758</v>
      </c>
      <c r="C3171" s="3" t="s">
        <v>5336</v>
      </c>
      <c r="D3171" s="5">
        <v>7.63</v>
      </c>
      <c r="E3171" s="5">
        <v>716.39980551999997</v>
      </c>
      <c r="F3171" s="3" t="s">
        <v>4480</v>
      </c>
      <c r="G3171" s="3" t="s">
        <v>4509</v>
      </c>
      <c r="H3171" s="3" t="s">
        <v>4509</v>
      </c>
      <c r="I3171" s="3" t="s">
        <v>4510</v>
      </c>
      <c r="J3171" s="3" t="s">
        <v>4511</v>
      </c>
      <c r="K3171" s="6">
        <v>102407.32399999999</v>
      </c>
      <c r="L3171" s="6">
        <v>95379.763000000006</v>
      </c>
      <c r="M3171" s="6">
        <v>27886.217000000001</v>
      </c>
      <c r="N3171" s="6">
        <v>25797.275000000001</v>
      </c>
      <c r="O3171" s="6">
        <v>20995.498</v>
      </c>
      <c r="P3171" s="6">
        <v>18956.982</v>
      </c>
      <c r="Q3171" s="6">
        <v>-12273.362999999999</v>
      </c>
      <c r="R3171" s="6">
        <v>-5937.58</v>
      </c>
      <c r="S3171" s="6">
        <v>-131117.95300000001</v>
      </c>
      <c r="T3171" s="6">
        <v>-90701.487999999998</v>
      </c>
      <c r="U3171" s="6">
        <v>166512.995</v>
      </c>
      <c r="V3171" s="6">
        <v>151311.29699999999</v>
      </c>
      <c r="W3171" s="6">
        <v>477309.16800000001</v>
      </c>
      <c r="X3171" s="6">
        <v>483854.90500000003</v>
      </c>
      <c r="Y3171" s="6">
        <v>30796.677</v>
      </c>
      <c r="Z3171" s="6">
        <v>101637.36900000001</v>
      </c>
      <c r="AA3171" s="6">
        <v>23862</v>
      </c>
      <c r="AB3171" s="6">
        <v>55383</v>
      </c>
      <c r="AC3171" s="6">
        <v>74708213</v>
      </c>
      <c r="AD3171" s="6">
        <v>74436341</v>
      </c>
      <c r="AF3171">
        <f>Q3171/W3171</f>
        <v>-2.5713654425343031E-2</v>
      </c>
      <c r="AG3171">
        <f>R3171/X3171</f>
        <v>-1.2271406032351785E-2</v>
      </c>
      <c r="AH3171">
        <f>U3171/W3171</f>
        <v>0.34885773449044666</v>
      </c>
      <c r="AI3171">
        <f>V3171/X3171</f>
        <v>0.31272039497047155</v>
      </c>
      <c r="AJ3171">
        <f>Y3171/AA3171</f>
        <v>1.29061591651999</v>
      </c>
      <c r="AK3171">
        <f>Z3171/AB3171</f>
        <v>1.8351726883700776</v>
      </c>
      <c r="AL3171">
        <f>O3171/K3171</f>
        <v>0.20501949645710887</v>
      </c>
      <c r="AM3171">
        <f>P3171/L3171</f>
        <v>0.19875266412645626</v>
      </c>
      <c r="AN3171">
        <f>K3171/W3171</f>
        <v>0.21455134505189305</v>
      </c>
      <c r="AO3171">
        <f>L3171/X3171</f>
        <v>0.19712472068460277</v>
      </c>
      <c r="AP3171">
        <f>IF(OR(Q3171&lt;0, Q3171="NA"), 0, 1)</f>
        <v>0</v>
      </c>
      <c r="AQ3171">
        <f>IF(OR(S3171&lt;0, S3171="NA"), 0, 1)</f>
        <v>0</v>
      </c>
      <c r="AR3171">
        <f>IFERROR(IF((AF3171-AG3171)&gt;0,1,0),0)</f>
        <v>0</v>
      </c>
      <c r="AS3171">
        <f>IFERROR(IF((S3171-Q3171)&gt;0,1,0),0)</f>
        <v>0</v>
      </c>
      <c r="AT3171">
        <f>IFERROR(IF((AH3171-AI3171)&lt;0,1,0),0)</f>
        <v>0</v>
      </c>
      <c r="AU3171">
        <f>IFERROR(IF((AJ3171-AK3171)&gt;0,1,0),0)</f>
        <v>0</v>
      </c>
      <c r="AV3171">
        <f>IFERROR(IF((AL3171-AM3171)&gt;0,1,0),0)</f>
        <v>1</v>
      </c>
      <c r="AW3171">
        <f>IFERROR(IF((AN3171-AO3171)&gt;0,1,0),0)</f>
        <v>1</v>
      </c>
      <c r="AX3171">
        <f>IFERROR(IF((AC3171-AD3171)&lt;0,1,0),0)</f>
        <v>0</v>
      </c>
      <c r="AY3171">
        <f>SUM(AP3171:AX3171)</f>
        <v>2</v>
      </c>
    </row>
    <row r="3172" spans="1:51" x14ac:dyDescent="0.45">
      <c r="A3172" s="1" t="s">
        <v>22</v>
      </c>
      <c r="B3172" s="2">
        <v>4812619</v>
      </c>
      <c r="C3172" s="3" t="s">
        <v>5336</v>
      </c>
      <c r="D3172" s="5">
        <v>5.14</v>
      </c>
      <c r="E3172" s="5">
        <v>223.44109420000001</v>
      </c>
      <c r="F3172" s="3" t="s">
        <v>4470</v>
      </c>
      <c r="G3172" s="3" t="s">
        <v>4471</v>
      </c>
      <c r="H3172" s="3" t="s">
        <v>4489</v>
      </c>
      <c r="I3172" s="3" t="s">
        <v>4489</v>
      </c>
      <c r="J3172" s="3" t="s">
        <v>4495</v>
      </c>
      <c r="K3172" s="6">
        <v>0</v>
      </c>
      <c r="L3172" s="6">
        <v>0</v>
      </c>
      <c r="M3172" s="6">
        <v>-58792</v>
      </c>
      <c r="N3172" s="6">
        <v>-54747</v>
      </c>
      <c r="O3172" s="6">
        <v>-60748</v>
      </c>
      <c r="P3172" s="6">
        <v>-56737</v>
      </c>
      <c r="Q3172" s="6">
        <v>-71032</v>
      </c>
      <c r="R3172" s="6">
        <v>-52599</v>
      </c>
      <c r="S3172" s="6">
        <v>-48691</v>
      </c>
      <c r="T3172" s="6">
        <v>-42203</v>
      </c>
      <c r="U3172" s="6">
        <v>14206</v>
      </c>
      <c r="V3172" s="6">
        <v>16133</v>
      </c>
      <c r="W3172" s="6">
        <v>120592</v>
      </c>
      <c r="X3172" s="6">
        <v>134003</v>
      </c>
      <c r="Y3172" s="6">
        <v>112657</v>
      </c>
      <c r="Z3172" s="6">
        <v>125904</v>
      </c>
      <c r="AA3172" s="6">
        <v>18422</v>
      </c>
      <c r="AB3172" s="6">
        <v>16843</v>
      </c>
      <c r="AC3172" s="6">
        <v>43404706</v>
      </c>
      <c r="AD3172" s="6">
        <v>41661993</v>
      </c>
      <c r="AF3172">
        <f>Q3172/W3172</f>
        <v>-0.58902746450842514</v>
      </c>
      <c r="AG3172">
        <f>R3172/X3172</f>
        <v>-0.39252106296127698</v>
      </c>
      <c r="AH3172">
        <f>U3172/W3172</f>
        <v>0.11780217593206846</v>
      </c>
      <c r="AI3172">
        <f>V3172/X3172</f>
        <v>0.12039282702626061</v>
      </c>
      <c r="AJ3172">
        <f>Y3172/AA3172</f>
        <v>6.1153512105091741</v>
      </c>
      <c r="AK3172">
        <f>Z3172/AB3172</f>
        <v>7.4751528825031173</v>
      </c>
      <c r="AL3172" t="e">
        <f>O3172/K3172</f>
        <v>#DIV/0!</v>
      </c>
      <c r="AM3172" t="e">
        <f>P3172/L3172</f>
        <v>#DIV/0!</v>
      </c>
      <c r="AN3172">
        <f>K3172/W3172</f>
        <v>0</v>
      </c>
      <c r="AO3172">
        <f>L3172/X3172</f>
        <v>0</v>
      </c>
      <c r="AP3172">
        <f>IF(OR(Q3172&lt;0, Q3172="NA"), 0, 1)</f>
        <v>0</v>
      </c>
      <c r="AQ3172">
        <f>IF(OR(S3172&lt;0, S3172="NA"), 0, 1)</f>
        <v>0</v>
      </c>
      <c r="AR3172">
        <f>IFERROR(IF((AF3172-AG3172)&gt;0,1,0),0)</f>
        <v>0</v>
      </c>
      <c r="AS3172">
        <f>IFERROR(IF((S3172-Q3172)&gt;0,1,0),0)</f>
        <v>1</v>
      </c>
      <c r="AT3172">
        <f>IFERROR(IF((AH3172-AI3172)&lt;0,1,0),0)</f>
        <v>1</v>
      </c>
      <c r="AU3172">
        <f>IFERROR(IF((AJ3172-AK3172)&gt;0,1,0),0)</f>
        <v>0</v>
      </c>
      <c r="AV3172">
        <f>IFERROR(IF((AL3172-AM3172)&gt;0,1,0),0)</f>
        <v>0</v>
      </c>
      <c r="AW3172">
        <f>IFERROR(IF((AN3172-AO3172)&gt;0,1,0),0)</f>
        <v>0</v>
      </c>
      <c r="AX3172">
        <f>IFERROR(IF((AC3172-AD3172)&lt;0,1,0),0)</f>
        <v>0</v>
      </c>
      <c r="AY3172">
        <f>SUM(AP3172:AX3172)</f>
        <v>2</v>
      </c>
    </row>
    <row r="3173" spans="1:51" x14ac:dyDescent="0.45">
      <c r="A3173" s="1" t="s">
        <v>50</v>
      </c>
      <c r="B3173" s="2">
        <v>4047880</v>
      </c>
      <c r="C3173" s="3" t="s">
        <v>5337</v>
      </c>
      <c r="D3173" s="5">
        <v>21.21</v>
      </c>
      <c r="E3173" s="5">
        <v>2368.0235588099999</v>
      </c>
      <c r="F3173" s="3" t="s">
        <v>4480</v>
      </c>
      <c r="G3173" s="3" t="s">
        <v>4491</v>
      </c>
      <c r="H3173" s="3" t="s">
        <v>4492</v>
      </c>
      <c r="I3173" s="3" t="s">
        <v>4493</v>
      </c>
      <c r="J3173" s="3" t="s">
        <v>4553</v>
      </c>
      <c r="K3173" s="6">
        <v>34758.821000000004</v>
      </c>
      <c r="L3173" s="6">
        <v>34949.589</v>
      </c>
      <c r="M3173" s="6" t="s">
        <v>4474</v>
      </c>
      <c r="N3173" s="6" t="s">
        <v>4474</v>
      </c>
      <c r="O3173" s="6">
        <v>19512.632000000001</v>
      </c>
      <c r="P3173" s="6">
        <v>20264.469000000001</v>
      </c>
      <c r="Q3173" s="6">
        <v>625495.99</v>
      </c>
      <c r="R3173" s="6">
        <v>589208.86399999994</v>
      </c>
      <c r="S3173" s="6" t="s">
        <v>4474</v>
      </c>
      <c r="T3173" s="6" t="s">
        <v>4474</v>
      </c>
      <c r="U3173" s="6" t="s">
        <v>4474</v>
      </c>
      <c r="V3173" s="6" t="s">
        <v>4474</v>
      </c>
      <c r="W3173" s="6">
        <v>2945556.5720000002</v>
      </c>
      <c r="X3173" s="6">
        <v>2945556.5720000002</v>
      </c>
      <c r="Y3173" s="6">
        <v>5510.5619999999999</v>
      </c>
      <c r="Z3173" s="6">
        <v>5510.5619999999999</v>
      </c>
      <c r="AA3173" s="6">
        <v>7212</v>
      </c>
      <c r="AB3173" s="6">
        <v>7212</v>
      </c>
      <c r="AC3173" s="6">
        <v>124027617</v>
      </c>
      <c r="AD3173" s="6">
        <v>124027617</v>
      </c>
      <c r="AF3173">
        <f>Q3173/W3173</f>
        <v>0.21235239409280643</v>
      </c>
      <c r="AG3173">
        <f>R3173/X3173</f>
        <v>0.20003311754421124</v>
      </c>
      <c r="AH3173" t="e">
        <f>U3173/W3173</f>
        <v>#VALUE!</v>
      </c>
      <c r="AI3173" t="e">
        <f>V3173/X3173</f>
        <v>#VALUE!</v>
      </c>
      <c r="AJ3173">
        <f>Y3173/AA3173</f>
        <v>0.76408236272878538</v>
      </c>
      <c r="AK3173">
        <f>Z3173/AB3173</f>
        <v>0.76408236272878538</v>
      </c>
      <c r="AL3173">
        <f>O3173/K3173</f>
        <v>0.56137209026738855</v>
      </c>
      <c r="AM3173">
        <f>P3173/L3173</f>
        <v>0.57981995153076049</v>
      </c>
      <c r="AN3173">
        <f>K3173/W3173</f>
        <v>1.1800425539408042E-2</v>
      </c>
      <c r="AO3173">
        <f>L3173/X3173</f>
        <v>1.1865190209628063E-2</v>
      </c>
      <c r="AP3173">
        <f>IF(OR(Q3173&lt;0, Q3173="NA"), 0, 1)</f>
        <v>1</v>
      </c>
      <c r="AQ3173">
        <f>IF(OR(S3173&lt;0, S3173="NA"), 0, 1)</f>
        <v>0</v>
      </c>
      <c r="AR3173">
        <f>IFERROR(IF((AF3173-AG3173)&gt;0,1,0),0)</f>
        <v>1</v>
      </c>
      <c r="AS3173">
        <f>IFERROR(IF((S3173-Q3173)&gt;0,1,0),0)</f>
        <v>0</v>
      </c>
      <c r="AT3173">
        <f>IFERROR(IF((AH3173-AI3173)&lt;0,1,0),0)</f>
        <v>0</v>
      </c>
      <c r="AU3173">
        <f>IFERROR(IF((AJ3173-AK3173)&gt;0,1,0),0)</f>
        <v>0</v>
      </c>
      <c r="AV3173">
        <f>IFERROR(IF((AL3173-AM3173)&gt;0,1,0),0)</f>
        <v>0</v>
      </c>
      <c r="AW3173">
        <f>IFERROR(IF((AN3173-AO3173)&gt;0,1,0),0)</f>
        <v>0</v>
      </c>
      <c r="AX3173">
        <f>IFERROR(IF((AC3173-AD3173)&lt;0,1,0),0)</f>
        <v>0</v>
      </c>
      <c r="AY3173">
        <f>SUM(AP3173:AX3173)</f>
        <v>2</v>
      </c>
    </row>
    <row r="3174" spans="1:51" x14ac:dyDescent="0.45">
      <c r="A3174" s="1" t="s">
        <v>51</v>
      </c>
      <c r="B3174" s="2">
        <v>4783704</v>
      </c>
      <c r="C3174" s="3" t="s">
        <v>5337</v>
      </c>
      <c r="D3174" s="5">
        <v>23.06</v>
      </c>
      <c r="E3174" s="5">
        <v>586.96096146000002</v>
      </c>
      <c r="F3174" s="3" t="s">
        <v>4480</v>
      </c>
      <c r="G3174" s="3" t="s">
        <v>4491</v>
      </c>
      <c r="H3174" s="3" t="s">
        <v>4492</v>
      </c>
      <c r="I3174" s="3" t="s">
        <v>4493</v>
      </c>
      <c r="J3174" s="3" t="s">
        <v>4494</v>
      </c>
      <c r="K3174" s="6">
        <v>20665.905999999999</v>
      </c>
      <c r="L3174" s="6">
        <v>20938.509999999998</v>
      </c>
      <c r="M3174" s="6" t="s">
        <v>4474</v>
      </c>
      <c r="N3174" s="6" t="s">
        <v>4474</v>
      </c>
      <c r="O3174" s="6">
        <v>16580.77</v>
      </c>
      <c r="P3174" s="6">
        <v>16836.300999999999</v>
      </c>
      <c r="Q3174" s="6">
        <v>94740.384000000005</v>
      </c>
      <c r="R3174" s="6">
        <v>52217.131000000001</v>
      </c>
      <c r="S3174" s="6" t="s">
        <v>4474</v>
      </c>
      <c r="T3174" s="6" t="s">
        <v>4474</v>
      </c>
      <c r="U3174" s="6" t="s">
        <v>4474</v>
      </c>
      <c r="V3174" s="6" t="s">
        <v>4474</v>
      </c>
      <c r="W3174" s="6">
        <v>692272.56599999999</v>
      </c>
      <c r="X3174" s="6">
        <v>692272.56599999999</v>
      </c>
      <c r="Y3174" s="6">
        <v>2417.2109999999998</v>
      </c>
      <c r="Z3174" s="6">
        <v>2417.2109999999998</v>
      </c>
      <c r="AA3174" s="6">
        <v>1778</v>
      </c>
      <c r="AB3174" s="6">
        <v>1778</v>
      </c>
      <c r="AC3174" s="6">
        <v>25453641</v>
      </c>
      <c r="AD3174" s="6">
        <v>25453641</v>
      </c>
      <c r="AF3174">
        <f>Q3174/W3174</f>
        <v>0.13685416503995915</v>
      </c>
      <c r="AG3174">
        <f>R3174/X3174</f>
        <v>7.542857187265746E-2</v>
      </c>
      <c r="AH3174" t="e">
        <f>U3174/W3174</f>
        <v>#VALUE!</v>
      </c>
      <c r="AI3174" t="e">
        <f>V3174/X3174</f>
        <v>#VALUE!</v>
      </c>
      <c r="AJ3174">
        <f>Y3174/AA3174</f>
        <v>1.3595112485939256</v>
      </c>
      <c r="AK3174">
        <f>Z3174/AB3174</f>
        <v>1.3595112485939256</v>
      </c>
      <c r="AL3174">
        <f>O3174/K3174</f>
        <v>0.80232485331153647</v>
      </c>
      <c r="AM3174">
        <f>P3174/L3174</f>
        <v>0.80408305079969877</v>
      </c>
      <c r="AN3174">
        <f>K3174/W3174</f>
        <v>2.9852267755472488E-2</v>
      </c>
      <c r="AO3174">
        <f>L3174/X3174</f>
        <v>3.0246049068482078E-2</v>
      </c>
      <c r="AP3174">
        <f>IF(OR(Q3174&lt;0, Q3174="NA"), 0, 1)</f>
        <v>1</v>
      </c>
      <c r="AQ3174">
        <f>IF(OR(S3174&lt;0, S3174="NA"), 0, 1)</f>
        <v>0</v>
      </c>
      <c r="AR3174">
        <f>IFERROR(IF((AF3174-AG3174)&gt;0,1,0),0)</f>
        <v>1</v>
      </c>
      <c r="AS3174">
        <f>IFERROR(IF((S3174-Q3174)&gt;0,1,0),0)</f>
        <v>0</v>
      </c>
      <c r="AT3174">
        <f>IFERROR(IF((AH3174-AI3174)&lt;0,1,0),0)</f>
        <v>0</v>
      </c>
      <c r="AU3174">
        <f>IFERROR(IF((AJ3174-AK3174)&gt;0,1,0),0)</f>
        <v>0</v>
      </c>
      <c r="AV3174">
        <f>IFERROR(IF((AL3174-AM3174)&gt;0,1,0),0)</f>
        <v>0</v>
      </c>
      <c r="AW3174">
        <f>IFERROR(IF((AN3174-AO3174)&gt;0,1,0),0)</f>
        <v>0</v>
      </c>
      <c r="AX3174">
        <f>IFERROR(IF((AC3174-AD3174)&lt;0,1,0),0)</f>
        <v>0</v>
      </c>
      <c r="AY3174">
        <f>SUM(AP3174:AX3174)</f>
        <v>2</v>
      </c>
    </row>
    <row r="3175" spans="1:51" x14ac:dyDescent="0.45">
      <c r="A3175" s="1" t="s">
        <v>72</v>
      </c>
      <c r="B3175" s="2">
        <v>4810761</v>
      </c>
      <c r="C3175" s="3" t="s">
        <v>5336</v>
      </c>
      <c r="D3175" s="5">
        <v>4.47</v>
      </c>
      <c r="E3175" s="5">
        <v>92.987009610000001</v>
      </c>
      <c r="F3175" s="3" t="s">
        <v>4470</v>
      </c>
      <c r="G3175" s="3" t="s">
        <v>4471</v>
      </c>
      <c r="H3175" s="3" t="s">
        <v>4489</v>
      </c>
      <c r="I3175" s="3" t="s">
        <v>4489</v>
      </c>
      <c r="J3175" s="3" t="s">
        <v>4495</v>
      </c>
      <c r="K3175" s="6">
        <v>1000</v>
      </c>
      <c r="L3175" s="6">
        <v>0</v>
      </c>
      <c r="M3175" s="6">
        <v>-99024</v>
      </c>
      <c r="N3175" s="6">
        <v>-103713</v>
      </c>
      <c r="O3175" s="6">
        <v>-102876</v>
      </c>
      <c r="P3175" s="6">
        <v>-108184</v>
      </c>
      <c r="Q3175" s="6">
        <v>-94111</v>
      </c>
      <c r="R3175" s="6">
        <v>-99862</v>
      </c>
      <c r="S3175" s="6">
        <v>-85541</v>
      </c>
      <c r="T3175" s="6">
        <v>-88330</v>
      </c>
      <c r="U3175" s="6" t="s">
        <v>4474</v>
      </c>
      <c r="V3175" s="6" t="s">
        <v>4474</v>
      </c>
      <c r="W3175" s="6">
        <v>234375</v>
      </c>
      <c r="X3175" s="6">
        <v>253803</v>
      </c>
      <c r="Y3175" s="6">
        <v>161080</v>
      </c>
      <c r="Z3175" s="6">
        <v>179418</v>
      </c>
      <c r="AA3175" s="6">
        <v>27657</v>
      </c>
      <c r="AB3175" s="6">
        <v>22461</v>
      </c>
      <c r="AC3175" s="6">
        <v>20801000</v>
      </c>
      <c r="AD3175" s="6">
        <v>20801000</v>
      </c>
      <c r="AF3175">
        <f>Q3175/W3175</f>
        <v>-0.40154026666666665</v>
      </c>
      <c r="AG3175">
        <f>R3175/X3175</f>
        <v>-0.39346264622561594</v>
      </c>
      <c r="AH3175" t="e">
        <f>U3175/W3175</f>
        <v>#VALUE!</v>
      </c>
      <c r="AI3175" t="e">
        <f>V3175/X3175</f>
        <v>#VALUE!</v>
      </c>
      <c r="AJ3175">
        <f>Y3175/AA3175</f>
        <v>5.8242036374154829</v>
      </c>
      <c r="AK3175">
        <f>Z3175/AB3175</f>
        <v>7.9879791638840656</v>
      </c>
      <c r="AL3175">
        <f>O3175/K3175</f>
        <v>-102.876</v>
      </c>
      <c r="AM3175" t="e">
        <f>P3175/L3175</f>
        <v>#DIV/0!</v>
      </c>
      <c r="AN3175">
        <f>K3175/W3175</f>
        <v>4.2666666666666669E-3</v>
      </c>
      <c r="AO3175">
        <f>L3175/X3175</f>
        <v>0</v>
      </c>
      <c r="AP3175">
        <f>IF(OR(Q3175&lt;0, Q3175="NA"), 0, 1)</f>
        <v>0</v>
      </c>
      <c r="AQ3175">
        <f>IF(OR(S3175&lt;0, S3175="NA"), 0, 1)</f>
        <v>0</v>
      </c>
      <c r="AR3175">
        <f>IFERROR(IF((AF3175-AG3175)&gt;0,1,0),0)</f>
        <v>0</v>
      </c>
      <c r="AS3175">
        <f>IFERROR(IF((S3175-Q3175)&gt;0,1,0),0)</f>
        <v>1</v>
      </c>
      <c r="AT3175">
        <f>IFERROR(IF((AH3175-AI3175)&lt;0,1,0),0)</f>
        <v>0</v>
      </c>
      <c r="AU3175">
        <f>IFERROR(IF((AJ3175-AK3175)&gt;0,1,0),0)</f>
        <v>0</v>
      </c>
      <c r="AV3175">
        <f>IFERROR(IF((AL3175-AM3175)&gt;0,1,0),0)</f>
        <v>0</v>
      </c>
      <c r="AW3175">
        <f>IFERROR(IF((AN3175-AO3175)&gt;0,1,0),0)</f>
        <v>1</v>
      </c>
      <c r="AX3175">
        <f>IFERROR(IF((AC3175-AD3175)&lt;0,1,0),0)</f>
        <v>0</v>
      </c>
      <c r="AY3175">
        <f>SUM(AP3175:AX3175)</f>
        <v>2</v>
      </c>
    </row>
    <row r="3176" spans="1:51" x14ac:dyDescent="0.45">
      <c r="A3176" s="1" t="s">
        <v>79</v>
      </c>
      <c r="B3176" s="2">
        <v>4963251</v>
      </c>
      <c r="C3176" s="3" t="s">
        <v>5336</v>
      </c>
      <c r="D3176" s="5">
        <v>12.59</v>
      </c>
      <c r="E3176" s="5">
        <v>374.07161236000002</v>
      </c>
      <c r="F3176" s="3" t="s">
        <v>4500</v>
      </c>
      <c r="G3176" s="3" t="s">
        <v>4539</v>
      </c>
      <c r="H3176" s="3" t="s">
        <v>4539</v>
      </c>
      <c r="I3176" s="3" t="s">
        <v>4540</v>
      </c>
      <c r="J3176" s="3" t="s">
        <v>5376</v>
      </c>
      <c r="K3176" s="6">
        <v>50735</v>
      </c>
      <c r="L3176" s="6">
        <v>58713</v>
      </c>
      <c r="M3176" s="6">
        <v>468</v>
      </c>
      <c r="N3176" s="6">
        <v>6988</v>
      </c>
      <c r="O3176" s="6">
        <v>-859</v>
      </c>
      <c r="P3176" s="6">
        <v>6122</v>
      </c>
      <c r="Q3176" s="6">
        <v>22025</v>
      </c>
      <c r="R3176" s="6">
        <v>29142</v>
      </c>
      <c r="S3176" s="6">
        <v>-5093</v>
      </c>
      <c r="T3176" s="6">
        <v>235</v>
      </c>
      <c r="U3176" s="6" t="s">
        <v>4474</v>
      </c>
      <c r="V3176" s="6" t="s">
        <v>4474</v>
      </c>
      <c r="W3176" s="6">
        <v>142280</v>
      </c>
      <c r="X3176" s="6">
        <v>145862</v>
      </c>
      <c r="Y3176" s="6">
        <v>88521</v>
      </c>
      <c r="Z3176" s="6">
        <v>92919</v>
      </c>
      <c r="AA3176" s="6">
        <v>11717</v>
      </c>
      <c r="AB3176" s="6">
        <v>15420</v>
      </c>
      <c r="AC3176" s="6">
        <v>29709000</v>
      </c>
      <c r="AD3176" s="6">
        <v>29584000</v>
      </c>
      <c r="AF3176">
        <f>Q3176/W3176</f>
        <v>0.15480039359010403</v>
      </c>
      <c r="AG3176">
        <f>R3176/X3176</f>
        <v>0.19979158382580794</v>
      </c>
      <c r="AH3176" t="e">
        <f>U3176/W3176</f>
        <v>#VALUE!</v>
      </c>
      <c r="AI3176" t="e">
        <f>V3176/X3176</f>
        <v>#VALUE!</v>
      </c>
      <c r="AJ3176">
        <f>Y3176/AA3176</f>
        <v>7.5549202014167447</v>
      </c>
      <c r="AK3176">
        <f>Z3176/AB3176</f>
        <v>6.0258754863813229</v>
      </c>
      <c r="AL3176">
        <f>O3176/K3176</f>
        <v>-1.6931112644131271E-2</v>
      </c>
      <c r="AM3176">
        <f>P3176/L3176</f>
        <v>0.10426992318566587</v>
      </c>
      <c r="AN3176">
        <f>K3176/W3176</f>
        <v>0.35658560584762439</v>
      </c>
      <c r="AO3176">
        <f>L3176/X3176</f>
        <v>0.40252430379399706</v>
      </c>
      <c r="AP3176">
        <f>IF(OR(Q3176&lt;0, Q3176="NA"), 0, 1)</f>
        <v>1</v>
      </c>
      <c r="AQ3176">
        <f>IF(OR(S3176&lt;0, S3176="NA"), 0, 1)</f>
        <v>0</v>
      </c>
      <c r="AR3176">
        <f>IFERROR(IF((AF3176-AG3176)&gt;0,1,0),0)</f>
        <v>0</v>
      </c>
      <c r="AS3176">
        <f>IFERROR(IF((S3176-Q3176)&gt;0,1,0),0)</f>
        <v>0</v>
      </c>
      <c r="AT3176">
        <f>IFERROR(IF((AH3176-AI3176)&lt;0,1,0),0)</f>
        <v>0</v>
      </c>
      <c r="AU3176">
        <f>IFERROR(IF((AJ3176-AK3176)&gt;0,1,0),0)</f>
        <v>1</v>
      </c>
      <c r="AV3176">
        <f>IFERROR(IF((AL3176-AM3176)&gt;0,1,0),0)</f>
        <v>0</v>
      </c>
      <c r="AW3176">
        <f>IFERROR(IF((AN3176-AO3176)&gt;0,1,0),0)</f>
        <v>0</v>
      </c>
      <c r="AX3176">
        <f>IFERROR(IF((AC3176-AD3176)&lt;0,1,0),0)</f>
        <v>0</v>
      </c>
      <c r="AY3176">
        <f>SUM(AP3176:AX3176)</f>
        <v>2</v>
      </c>
    </row>
    <row r="3177" spans="1:51" x14ac:dyDescent="0.45">
      <c r="A3177" s="1" t="s">
        <v>96</v>
      </c>
      <c r="B3177" s="2">
        <v>100430949</v>
      </c>
      <c r="C3177" s="3" t="s">
        <v>5338</v>
      </c>
      <c r="D3177" s="5">
        <v>10.48</v>
      </c>
      <c r="E3177" s="5">
        <v>451.95</v>
      </c>
      <c r="F3177" s="3" t="s">
        <v>4480</v>
      </c>
      <c r="G3177" s="3" t="s">
        <v>4491</v>
      </c>
      <c r="H3177" s="3" t="s">
        <v>4492</v>
      </c>
      <c r="I3177" s="3" t="s">
        <v>4493</v>
      </c>
      <c r="J3177" s="3" t="s">
        <v>4494</v>
      </c>
      <c r="K3177" s="6" t="s">
        <v>4474</v>
      </c>
      <c r="L3177" s="6" t="s">
        <v>4474</v>
      </c>
      <c r="M3177" s="6" t="s">
        <v>4474</v>
      </c>
      <c r="N3177" s="6" t="s">
        <v>4474</v>
      </c>
      <c r="O3177" s="6">
        <v>-8554.6640000000007</v>
      </c>
      <c r="P3177" s="6">
        <v>-4215.5860000000002</v>
      </c>
      <c r="Q3177" s="6">
        <v>8175.9009999999998</v>
      </c>
      <c r="R3177" s="6">
        <v>7685.3180000000002</v>
      </c>
      <c r="S3177" s="6">
        <v>-1181.7760000000001</v>
      </c>
      <c r="T3177" s="6">
        <v>-1604.3309999999999</v>
      </c>
      <c r="U3177" s="6" t="s">
        <v>4474</v>
      </c>
      <c r="V3177" s="6" t="s">
        <v>4474</v>
      </c>
      <c r="W3177" s="6">
        <v>362172.45799999998</v>
      </c>
      <c r="X3177" s="6">
        <v>357247.73300000001</v>
      </c>
      <c r="Y3177" s="6">
        <v>441.89299999999997</v>
      </c>
      <c r="Z3177" s="6">
        <v>346.82900000000001</v>
      </c>
      <c r="AA3177" s="6">
        <v>2581</v>
      </c>
      <c r="AB3177" s="6">
        <v>427</v>
      </c>
      <c r="AC3177" s="6">
        <v>43125000</v>
      </c>
      <c r="AD3177" s="6">
        <v>43125000</v>
      </c>
      <c r="AF3177">
        <f>Q3177/W3177</f>
        <v>2.257460726072108E-2</v>
      </c>
      <c r="AG3177">
        <f>R3177/X3177</f>
        <v>2.151257318125515E-2</v>
      </c>
      <c r="AH3177" t="e">
        <f>U3177/W3177</f>
        <v>#VALUE!</v>
      </c>
      <c r="AI3177" t="e">
        <f>V3177/X3177</f>
        <v>#VALUE!</v>
      </c>
      <c r="AJ3177">
        <f>Y3177/AA3177</f>
        <v>0.17120999612553273</v>
      </c>
      <c r="AK3177">
        <f>Z3177/AB3177</f>
        <v>0.81224590163934429</v>
      </c>
      <c r="AL3177" t="e">
        <f>O3177/K3177</f>
        <v>#VALUE!</v>
      </c>
      <c r="AM3177" t="e">
        <f>P3177/L3177</f>
        <v>#VALUE!</v>
      </c>
      <c r="AN3177" t="e">
        <f>K3177/W3177</f>
        <v>#VALUE!</v>
      </c>
      <c r="AO3177" t="e">
        <f>L3177/X3177</f>
        <v>#VALUE!</v>
      </c>
      <c r="AP3177">
        <f>IF(OR(Q3177&lt;0, Q3177="NA"), 0, 1)</f>
        <v>1</v>
      </c>
      <c r="AQ3177">
        <f>IF(OR(S3177&lt;0, S3177="NA"), 0, 1)</f>
        <v>0</v>
      </c>
      <c r="AR3177">
        <f>IFERROR(IF((AF3177-AG3177)&gt;0,1,0),0)</f>
        <v>1</v>
      </c>
      <c r="AS3177">
        <f>IFERROR(IF((S3177-Q3177)&gt;0,1,0),0)</f>
        <v>0</v>
      </c>
      <c r="AT3177">
        <f>IFERROR(IF((AH3177-AI3177)&lt;0,1,0),0)</f>
        <v>0</v>
      </c>
      <c r="AU3177">
        <f>IFERROR(IF((AJ3177-AK3177)&gt;0,1,0),0)</f>
        <v>0</v>
      </c>
      <c r="AV3177">
        <f>IFERROR(IF((AL3177-AM3177)&gt;0,1,0),0)</f>
        <v>0</v>
      </c>
      <c r="AW3177">
        <f>IFERROR(IF((AN3177-AO3177)&gt;0,1,0),0)</f>
        <v>0</v>
      </c>
      <c r="AX3177">
        <f>IFERROR(IF((AC3177-AD3177)&lt;0,1,0),0)</f>
        <v>0</v>
      </c>
      <c r="AY3177">
        <f>SUM(AP3177:AX3177)</f>
        <v>2</v>
      </c>
    </row>
    <row r="3178" spans="1:51" x14ac:dyDescent="0.45">
      <c r="A3178" s="1" t="s">
        <v>98</v>
      </c>
      <c r="B3178" s="2">
        <v>110337488</v>
      </c>
      <c r="C3178" s="3" t="s">
        <v>5336</v>
      </c>
      <c r="D3178" s="7">
        <v>10.81</v>
      </c>
      <c r="E3178" s="5">
        <v>84.726077500000002</v>
      </c>
      <c r="F3178" s="3" t="s">
        <v>4480</v>
      </c>
      <c r="G3178" s="3" t="s">
        <v>4491</v>
      </c>
      <c r="H3178" s="3" t="s">
        <v>4492</v>
      </c>
      <c r="I3178" s="3" t="s">
        <v>4493</v>
      </c>
      <c r="J3178" s="3" t="s">
        <v>4494</v>
      </c>
      <c r="K3178" s="6" t="s">
        <v>4474</v>
      </c>
      <c r="L3178" s="6" t="s">
        <v>4474</v>
      </c>
      <c r="M3178" s="6" t="s">
        <v>4474</v>
      </c>
      <c r="N3178" s="6" t="s">
        <v>4474</v>
      </c>
      <c r="O3178" s="6" t="s">
        <v>4474</v>
      </c>
      <c r="P3178" s="6" t="s">
        <v>4474</v>
      </c>
      <c r="Q3178" s="6">
        <v>1684.0540000000001</v>
      </c>
      <c r="R3178" s="6">
        <v>-35.880000000000003</v>
      </c>
      <c r="S3178" s="6">
        <v>-624.19299999999998</v>
      </c>
      <c r="T3178" s="6">
        <v>-90.179000000000002</v>
      </c>
      <c r="U3178" s="6" t="s">
        <v>4474</v>
      </c>
      <c r="V3178" s="6" t="s">
        <v>4474</v>
      </c>
      <c r="W3178" s="6">
        <v>63182.879999999997</v>
      </c>
      <c r="X3178" s="6">
        <v>61305.822</v>
      </c>
      <c r="Y3178" s="6">
        <v>77.801000000000002</v>
      </c>
      <c r="Z3178" s="6">
        <v>584.63499999999999</v>
      </c>
      <c r="AA3178" s="6">
        <v>224</v>
      </c>
      <c r="AB3178" s="6">
        <v>67</v>
      </c>
      <c r="AC3178" s="6">
        <v>7837750</v>
      </c>
      <c r="AD3178" s="6">
        <v>7837750</v>
      </c>
      <c r="AF3178">
        <f>Q3178/W3178</f>
        <v>2.6653644151706922E-2</v>
      </c>
      <c r="AG3178">
        <f>R3178/X3178</f>
        <v>-5.8526252204888472E-4</v>
      </c>
      <c r="AH3178" t="e">
        <f>U3178/W3178</f>
        <v>#VALUE!</v>
      </c>
      <c r="AI3178" t="e">
        <f>V3178/X3178</f>
        <v>#VALUE!</v>
      </c>
      <c r="AJ3178">
        <f>Y3178/AA3178</f>
        <v>0.34732589285714288</v>
      </c>
      <c r="AK3178">
        <f>Z3178/AB3178</f>
        <v>8.7258955223880594</v>
      </c>
      <c r="AL3178" t="e">
        <f>O3178/K3178</f>
        <v>#VALUE!</v>
      </c>
      <c r="AM3178" t="e">
        <f>P3178/L3178</f>
        <v>#VALUE!</v>
      </c>
      <c r="AN3178" t="e">
        <f>K3178/W3178</f>
        <v>#VALUE!</v>
      </c>
      <c r="AO3178" t="e">
        <f>L3178/X3178</f>
        <v>#VALUE!</v>
      </c>
      <c r="AP3178">
        <f>IF(OR(Q3178&lt;0, Q3178="NA"), 0, 1)</f>
        <v>1</v>
      </c>
      <c r="AQ3178">
        <f>IF(OR(S3178&lt;0, S3178="NA"), 0, 1)</f>
        <v>0</v>
      </c>
      <c r="AR3178">
        <f>IFERROR(IF((AF3178-AG3178)&gt;0,1,0),0)</f>
        <v>1</v>
      </c>
      <c r="AS3178">
        <f>IFERROR(IF((S3178-Q3178)&gt;0,1,0),0)</f>
        <v>0</v>
      </c>
      <c r="AT3178">
        <f>IFERROR(IF((AH3178-AI3178)&lt;0,1,0),0)</f>
        <v>0</v>
      </c>
      <c r="AU3178">
        <f>IFERROR(IF((AJ3178-AK3178)&gt;0,1,0),0)</f>
        <v>0</v>
      </c>
      <c r="AV3178">
        <f>IFERROR(IF((AL3178-AM3178)&gt;0,1,0),0)</f>
        <v>0</v>
      </c>
      <c r="AW3178">
        <f>IFERROR(IF((AN3178-AO3178)&gt;0,1,0),0)</f>
        <v>0</v>
      </c>
      <c r="AX3178">
        <f>IFERROR(IF((AC3178-AD3178)&lt;0,1,0),0)</f>
        <v>0</v>
      </c>
      <c r="AY3178">
        <f>SUM(AP3178:AX3178)</f>
        <v>2</v>
      </c>
    </row>
    <row r="3179" spans="1:51" x14ac:dyDescent="0.45">
      <c r="A3179" s="1" t="s">
        <v>99</v>
      </c>
      <c r="B3179" s="2">
        <v>111553149</v>
      </c>
      <c r="C3179" s="3" t="s">
        <v>5338</v>
      </c>
      <c r="D3179" s="7">
        <v>10.75</v>
      </c>
      <c r="E3179" s="5">
        <v>97.029499999999999</v>
      </c>
      <c r="F3179" s="3" t="s">
        <v>4480</v>
      </c>
      <c r="G3179" s="3" t="s">
        <v>4491</v>
      </c>
      <c r="H3179" s="3" t="s">
        <v>4492</v>
      </c>
      <c r="I3179" s="3" t="s">
        <v>4493</v>
      </c>
      <c r="J3179" s="3"/>
      <c r="K3179" s="6" t="s">
        <v>4474</v>
      </c>
      <c r="L3179" s="6" t="s">
        <v>4474</v>
      </c>
      <c r="M3179" s="6" t="s">
        <v>4474</v>
      </c>
      <c r="N3179" s="6" t="s">
        <v>4474</v>
      </c>
      <c r="O3179" s="6">
        <v>-701.83600000000001</v>
      </c>
      <c r="P3179" s="6">
        <v>-42.689</v>
      </c>
      <c r="Q3179" s="6">
        <v>2368.8040000000001</v>
      </c>
      <c r="R3179" s="6">
        <v>257.084</v>
      </c>
      <c r="S3179" s="6">
        <v>-477.15800000000002</v>
      </c>
      <c r="T3179" s="6">
        <v>0</v>
      </c>
      <c r="U3179" s="6" t="s">
        <v>4474</v>
      </c>
      <c r="V3179" s="6" t="s">
        <v>4474</v>
      </c>
      <c r="W3179" s="6">
        <v>72784.615000000005</v>
      </c>
      <c r="X3179" s="6">
        <v>70470.565000000002</v>
      </c>
      <c r="Y3179" s="8">
        <v>123.9</v>
      </c>
      <c r="Z3179" s="6">
        <v>580.71699999999998</v>
      </c>
      <c r="AA3179" s="6">
        <v>231</v>
      </c>
      <c r="AB3179" s="6">
        <v>25</v>
      </c>
      <c r="AC3179" s="6">
        <v>9026000</v>
      </c>
      <c r="AD3179" s="6">
        <v>9026000</v>
      </c>
      <c r="AF3179">
        <f>Q3179/W3179</f>
        <v>3.2545394380392063E-2</v>
      </c>
      <c r="AG3179">
        <f>R3179/X3179</f>
        <v>3.6481047086822705E-3</v>
      </c>
      <c r="AH3179" t="e">
        <f>U3179/W3179</f>
        <v>#VALUE!</v>
      </c>
      <c r="AI3179" t="e">
        <f>V3179/X3179</f>
        <v>#VALUE!</v>
      </c>
      <c r="AJ3179">
        <f>Y3179/AA3179</f>
        <v>0.53636363636363638</v>
      </c>
      <c r="AK3179">
        <f>Z3179/AB3179</f>
        <v>23.228680000000001</v>
      </c>
      <c r="AL3179" t="e">
        <f>O3179/K3179</f>
        <v>#VALUE!</v>
      </c>
      <c r="AM3179" t="e">
        <f>P3179/L3179</f>
        <v>#VALUE!</v>
      </c>
      <c r="AN3179" t="e">
        <f>K3179/W3179</f>
        <v>#VALUE!</v>
      </c>
      <c r="AO3179" t="e">
        <f>L3179/X3179</f>
        <v>#VALUE!</v>
      </c>
      <c r="AP3179">
        <f>IF(OR(Q3179&lt;0, Q3179="NA"), 0, 1)</f>
        <v>1</v>
      </c>
      <c r="AQ3179">
        <f>IF(OR(S3179&lt;0, S3179="NA"), 0, 1)</f>
        <v>0</v>
      </c>
      <c r="AR3179">
        <f>IFERROR(IF((AF3179-AG3179)&gt;0,1,0),0)</f>
        <v>1</v>
      </c>
      <c r="AS3179">
        <f>IFERROR(IF((S3179-Q3179)&gt;0,1,0),0)</f>
        <v>0</v>
      </c>
      <c r="AT3179">
        <f>IFERROR(IF((AH3179-AI3179)&lt;0,1,0),0)</f>
        <v>0</v>
      </c>
      <c r="AU3179">
        <f>IFERROR(IF((AJ3179-AK3179)&gt;0,1,0),0)</f>
        <v>0</v>
      </c>
      <c r="AV3179">
        <f>IFERROR(IF((AL3179-AM3179)&gt;0,1,0),0)</f>
        <v>0</v>
      </c>
      <c r="AW3179">
        <f>IFERROR(IF((AN3179-AO3179)&gt;0,1,0),0)</f>
        <v>0</v>
      </c>
      <c r="AX3179">
        <f>IFERROR(IF((AC3179-AD3179)&lt;0,1,0),0)</f>
        <v>0</v>
      </c>
      <c r="AY3179">
        <f>SUM(AP3179:AX3179)</f>
        <v>2</v>
      </c>
    </row>
    <row r="3180" spans="1:51" x14ac:dyDescent="0.45">
      <c r="A3180" s="1" t="s">
        <v>107</v>
      </c>
      <c r="B3180" s="2">
        <v>111741641</v>
      </c>
      <c r="C3180" s="3" t="s">
        <v>5336</v>
      </c>
      <c r="D3180" s="5">
        <v>8.77</v>
      </c>
      <c r="E3180" s="5">
        <v>489.74455705000003</v>
      </c>
      <c r="F3180" s="3" t="s">
        <v>4485</v>
      </c>
      <c r="G3180" s="3" t="s">
        <v>4486</v>
      </c>
      <c r="H3180" s="3" t="s">
        <v>4598</v>
      </c>
      <c r="I3180" s="3" t="s">
        <v>4615</v>
      </c>
      <c r="J3180" s="3" t="s">
        <v>4616</v>
      </c>
      <c r="K3180" s="6" t="s">
        <v>4474</v>
      </c>
      <c r="L3180" s="6" t="s">
        <v>4474</v>
      </c>
      <c r="M3180" s="6">
        <v>-11367.623</v>
      </c>
      <c r="N3180" s="6">
        <v>-13546.434999999999</v>
      </c>
      <c r="O3180" s="6">
        <v>-11373.145</v>
      </c>
      <c r="P3180" s="6">
        <v>-13550.906999999999</v>
      </c>
      <c r="Q3180" s="6">
        <v>227043.753</v>
      </c>
      <c r="R3180" s="6">
        <v>187478.54199999999</v>
      </c>
      <c r="S3180" s="6">
        <v>-22614.68</v>
      </c>
      <c r="T3180" s="6">
        <v>-20820.738000000001</v>
      </c>
      <c r="U3180" s="6" t="s">
        <v>4474</v>
      </c>
      <c r="V3180" s="6" t="s">
        <v>4474</v>
      </c>
      <c r="W3180" s="6">
        <v>374393.45299999998</v>
      </c>
      <c r="X3180" s="6">
        <v>379019.50300000003</v>
      </c>
      <c r="Y3180" s="6">
        <v>33597.497000000003</v>
      </c>
      <c r="Z3180" s="6">
        <v>35956.112000000001</v>
      </c>
      <c r="AA3180" s="6">
        <v>4501</v>
      </c>
      <c r="AB3180" s="6">
        <v>3542</v>
      </c>
      <c r="AC3180" s="6">
        <v>55843165</v>
      </c>
      <c r="AD3180" s="6">
        <v>55775670</v>
      </c>
      <c r="AF3180">
        <f>Q3180/W3180</f>
        <v>0.60643088489050045</v>
      </c>
      <c r="AG3180">
        <f>R3180/X3180</f>
        <v>0.4946408839547235</v>
      </c>
      <c r="AH3180" t="e">
        <f>U3180/W3180</f>
        <v>#VALUE!</v>
      </c>
      <c r="AI3180" t="e">
        <f>V3180/X3180</f>
        <v>#VALUE!</v>
      </c>
      <c r="AJ3180">
        <f>Y3180/AA3180</f>
        <v>7.4644516774050214</v>
      </c>
      <c r="AK3180">
        <f>Z3180/AB3180</f>
        <v>10.15135855448899</v>
      </c>
      <c r="AL3180" t="e">
        <f>O3180/K3180</f>
        <v>#VALUE!</v>
      </c>
      <c r="AM3180" t="e">
        <f>P3180/L3180</f>
        <v>#VALUE!</v>
      </c>
      <c r="AN3180" t="e">
        <f>K3180/W3180</f>
        <v>#VALUE!</v>
      </c>
      <c r="AO3180" t="e">
        <f>L3180/X3180</f>
        <v>#VALUE!</v>
      </c>
      <c r="AP3180">
        <f>IF(OR(Q3180&lt;0, Q3180="NA"), 0, 1)</f>
        <v>1</v>
      </c>
      <c r="AQ3180">
        <f>IF(OR(S3180&lt;0, S3180="NA"), 0, 1)</f>
        <v>0</v>
      </c>
      <c r="AR3180">
        <f>IFERROR(IF((AF3180-AG3180)&gt;0,1,0),0)</f>
        <v>1</v>
      </c>
      <c r="AS3180">
        <f>IFERROR(IF((S3180-Q3180)&gt;0,1,0),0)</f>
        <v>0</v>
      </c>
      <c r="AT3180">
        <f>IFERROR(IF((AH3180-AI3180)&lt;0,1,0),0)</f>
        <v>0</v>
      </c>
      <c r="AU3180">
        <f>IFERROR(IF((AJ3180-AK3180)&gt;0,1,0),0)</f>
        <v>0</v>
      </c>
      <c r="AV3180">
        <f>IFERROR(IF((AL3180-AM3180)&gt;0,1,0),0)</f>
        <v>0</v>
      </c>
      <c r="AW3180">
        <f>IFERROR(IF((AN3180-AO3180)&gt;0,1,0),0)</f>
        <v>0</v>
      </c>
      <c r="AX3180">
        <f>IFERROR(IF((AC3180-AD3180)&lt;0,1,0),0)</f>
        <v>0</v>
      </c>
      <c r="AY3180">
        <f>SUM(AP3180:AX3180)</f>
        <v>2</v>
      </c>
    </row>
    <row r="3181" spans="1:51" x14ac:dyDescent="0.45">
      <c r="A3181" s="1" t="s">
        <v>115</v>
      </c>
      <c r="B3181" s="2">
        <v>4121019</v>
      </c>
      <c r="C3181" s="3" t="s">
        <v>5337</v>
      </c>
      <c r="D3181" s="5">
        <v>90.25</v>
      </c>
      <c r="E3181" s="5">
        <v>10608.015594750001</v>
      </c>
      <c r="F3181" s="3" t="s">
        <v>4583</v>
      </c>
      <c r="G3181" s="3" t="s">
        <v>4583</v>
      </c>
      <c r="H3181" s="3" t="s">
        <v>4584</v>
      </c>
      <c r="I3181" s="3" t="s">
        <v>4624</v>
      </c>
      <c r="J3181" s="3" t="s">
        <v>4625</v>
      </c>
      <c r="K3181" s="6">
        <v>6501978</v>
      </c>
      <c r="L3181" s="6">
        <v>7457882</v>
      </c>
      <c r="M3181" s="6">
        <v>-935078</v>
      </c>
      <c r="N3181" s="6">
        <v>-840955</v>
      </c>
      <c r="O3181" s="6">
        <v>-1504753</v>
      </c>
      <c r="P3181" s="6">
        <v>-1352573</v>
      </c>
      <c r="Q3181" s="6">
        <v>-1823880</v>
      </c>
      <c r="R3181" s="6">
        <v>-442546</v>
      </c>
      <c r="S3181" s="6">
        <v>603175</v>
      </c>
      <c r="T3181" s="6">
        <v>991480</v>
      </c>
      <c r="U3181" s="6">
        <v>3456711</v>
      </c>
      <c r="V3181" s="6">
        <v>3409617</v>
      </c>
      <c r="W3181" s="6">
        <v>17455186</v>
      </c>
      <c r="X3181" s="6">
        <v>18388282</v>
      </c>
      <c r="Y3181" s="6">
        <v>4669610</v>
      </c>
      <c r="Z3181" s="6">
        <v>5225705</v>
      </c>
      <c r="AA3181" s="6">
        <v>1910720</v>
      </c>
      <c r="AB3181" s="6">
        <v>1958458</v>
      </c>
      <c r="AC3181" s="6">
        <v>117537834</v>
      </c>
      <c r="AD3181" s="6">
        <v>117528174</v>
      </c>
      <c r="AF3181">
        <f>Q3181/W3181</f>
        <v>-0.10448929046072611</v>
      </c>
      <c r="AG3181">
        <f>R3181/X3181</f>
        <v>-2.4066739894461047E-2</v>
      </c>
      <c r="AH3181">
        <f>U3181/W3181</f>
        <v>0.19803346695933233</v>
      </c>
      <c r="AI3181">
        <f>V3181/X3181</f>
        <v>0.18542335820170694</v>
      </c>
      <c r="AJ3181">
        <f>Y3181/AA3181</f>
        <v>2.4439007285211858</v>
      </c>
      <c r="AK3181">
        <f>Z3181/AB3181</f>
        <v>2.6682752451163108</v>
      </c>
      <c r="AL3181">
        <f>O3181/K3181</f>
        <v>-0.23143003559839789</v>
      </c>
      <c r="AM3181">
        <f>P3181/L3181</f>
        <v>-0.18136154473884139</v>
      </c>
      <c r="AN3181">
        <f>K3181/W3181</f>
        <v>0.37249548644167985</v>
      </c>
      <c r="AO3181">
        <f>L3181/X3181</f>
        <v>0.40557796535859086</v>
      </c>
      <c r="AP3181">
        <f>IF(OR(Q3181&lt;0, Q3181="NA"), 0, 1)</f>
        <v>0</v>
      </c>
      <c r="AQ3181">
        <f>IF(OR(S3181&lt;0, S3181="NA"), 0, 1)</f>
        <v>1</v>
      </c>
      <c r="AR3181">
        <f>IFERROR(IF((AF3181-AG3181)&gt;0,1,0),0)</f>
        <v>0</v>
      </c>
      <c r="AS3181">
        <f>IFERROR(IF((S3181-Q3181)&gt;0,1,0),0)</f>
        <v>1</v>
      </c>
      <c r="AT3181">
        <f>IFERROR(IF((AH3181-AI3181)&lt;0,1,0),0)</f>
        <v>0</v>
      </c>
      <c r="AU3181">
        <f>IFERROR(IF((AJ3181-AK3181)&gt;0,1,0),0)</f>
        <v>0</v>
      </c>
      <c r="AV3181">
        <f>IFERROR(IF((AL3181-AM3181)&gt;0,1,0),0)</f>
        <v>0</v>
      </c>
      <c r="AW3181">
        <f>IFERROR(IF((AN3181-AO3181)&gt;0,1,0),0)</f>
        <v>0</v>
      </c>
      <c r="AX3181">
        <f>IFERROR(IF((AC3181-AD3181)&lt;0,1,0),0)</f>
        <v>0</v>
      </c>
      <c r="AY3181">
        <f>SUM(AP3181:AX3181)</f>
        <v>2</v>
      </c>
    </row>
    <row r="3182" spans="1:51" x14ac:dyDescent="0.45">
      <c r="A3182" s="1" t="s">
        <v>117</v>
      </c>
      <c r="B3182" s="2">
        <v>108534958</v>
      </c>
      <c r="C3182" s="3" t="s">
        <v>5336</v>
      </c>
      <c r="D3182" s="7">
        <v>11.05</v>
      </c>
      <c r="E3182" s="5">
        <v>50.083716150000001</v>
      </c>
      <c r="F3182" s="3" t="s">
        <v>4480</v>
      </c>
      <c r="G3182" s="3" t="s">
        <v>4491</v>
      </c>
      <c r="H3182" s="3" t="s">
        <v>4492</v>
      </c>
      <c r="I3182" s="3" t="s">
        <v>4493</v>
      </c>
      <c r="J3182" s="3"/>
      <c r="K3182" s="6" t="s">
        <v>4474</v>
      </c>
      <c r="L3182" s="6" t="s">
        <v>4474</v>
      </c>
      <c r="M3182" s="6" t="s">
        <v>4474</v>
      </c>
      <c r="N3182" s="6" t="s">
        <v>4474</v>
      </c>
      <c r="O3182" s="6">
        <v>-825.60400000000004</v>
      </c>
      <c r="P3182" s="6">
        <v>-842.07899999999995</v>
      </c>
      <c r="Q3182" s="6">
        <v>5546.42</v>
      </c>
      <c r="R3182" s="6">
        <v>5452.8180000000002</v>
      </c>
      <c r="S3182" s="6">
        <v>-614.53499999999997</v>
      </c>
      <c r="T3182" s="6">
        <v>-714.399</v>
      </c>
      <c r="U3182" s="6" t="s">
        <v>4474</v>
      </c>
      <c r="V3182" s="6" t="s">
        <v>4474</v>
      </c>
      <c r="W3182" s="6">
        <v>125904.83500000001</v>
      </c>
      <c r="X3182" s="6">
        <v>124592.023</v>
      </c>
      <c r="Y3182" s="6">
        <v>464.9</v>
      </c>
      <c r="Z3182" s="6">
        <v>762.02300000000002</v>
      </c>
      <c r="AA3182" s="6">
        <v>1342</v>
      </c>
      <c r="AB3182" s="6">
        <v>1486</v>
      </c>
      <c r="AC3182" s="6">
        <v>14970500</v>
      </c>
      <c r="AD3182" s="6">
        <v>14970500</v>
      </c>
      <c r="AF3182">
        <f>Q3182/W3182</f>
        <v>4.4052478207052173E-2</v>
      </c>
      <c r="AG3182">
        <f>R3182/X3182</f>
        <v>4.376538616762006E-2</v>
      </c>
      <c r="AH3182" t="e">
        <f>U3182/W3182</f>
        <v>#VALUE!</v>
      </c>
      <c r="AI3182" t="e">
        <f>V3182/X3182</f>
        <v>#VALUE!</v>
      </c>
      <c r="AJ3182">
        <f>Y3182/AA3182</f>
        <v>0.34642324888226528</v>
      </c>
      <c r="AK3182">
        <f>Z3182/AB3182</f>
        <v>0.51280148048452223</v>
      </c>
      <c r="AL3182" t="e">
        <f>O3182/K3182</f>
        <v>#VALUE!</v>
      </c>
      <c r="AM3182" t="e">
        <f>P3182/L3182</f>
        <v>#VALUE!</v>
      </c>
      <c r="AN3182" t="e">
        <f>K3182/W3182</f>
        <v>#VALUE!</v>
      </c>
      <c r="AO3182" t="e">
        <f>L3182/X3182</f>
        <v>#VALUE!</v>
      </c>
      <c r="AP3182">
        <f>IF(OR(Q3182&lt;0, Q3182="NA"), 0, 1)</f>
        <v>1</v>
      </c>
      <c r="AQ3182">
        <f>IF(OR(S3182&lt;0, S3182="NA"), 0, 1)</f>
        <v>0</v>
      </c>
      <c r="AR3182">
        <f>IFERROR(IF((AF3182-AG3182)&gt;0,1,0),0)</f>
        <v>1</v>
      </c>
      <c r="AS3182">
        <f>IFERROR(IF((S3182-Q3182)&gt;0,1,0),0)</f>
        <v>0</v>
      </c>
      <c r="AT3182">
        <f>IFERROR(IF((AH3182-AI3182)&lt;0,1,0),0)</f>
        <v>0</v>
      </c>
      <c r="AU3182">
        <f>IFERROR(IF((AJ3182-AK3182)&gt;0,1,0),0)</f>
        <v>0</v>
      </c>
      <c r="AV3182">
        <f>IFERROR(IF((AL3182-AM3182)&gt;0,1,0),0)</f>
        <v>0</v>
      </c>
      <c r="AW3182">
        <f>IFERROR(IF((AN3182-AO3182)&gt;0,1,0),0)</f>
        <v>0</v>
      </c>
      <c r="AX3182">
        <f>IFERROR(IF((AC3182-AD3182)&lt;0,1,0),0)</f>
        <v>0</v>
      </c>
      <c r="AY3182">
        <f>SUM(AP3182:AX3182)</f>
        <v>2</v>
      </c>
    </row>
    <row r="3183" spans="1:51" x14ac:dyDescent="0.45">
      <c r="A3183" s="1" t="s">
        <v>124</v>
      </c>
      <c r="B3183" s="2">
        <v>4111519</v>
      </c>
      <c r="C3183" s="3" t="s">
        <v>5338</v>
      </c>
      <c r="D3183" s="5">
        <v>8.5</v>
      </c>
      <c r="E3183" s="5">
        <v>887.59611199999995</v>
      </c>
      <c r="F3183" s="3" t="s">
        <v>4583</v>
      </c>
      <c r="G3183" s="3" t="s">
        <v>4583</v>
      </c>
      <c r="H3183" s="3" t="s">
        <v>4602</v>
      </c>
      <c r="I3183" s="3" t="s">
        <v>4635</v>
      </c>
      <c r="J3183" s="3" t="s">
        <v>4636</v>
      </c>
      <c r="K3183" s="6">
        <v>1827973.6999232804</v>
      </c>
      <c r="L3183" s="6">
        <v>1933466.6143279651</v>
      </c>
      <c r="M3183" s="6">
        <v>-20949.513610991431</v>
      </c>
      <c r="N3183" s="6">
        <v>70278.348166936077</v>
      </c>
      <c r="O3183" s="6">
        <v>-120184.05176831926</v>
      </c>
      <c r="P3183" s="6">
        <v>-21260.676756384022</v>
      </c>
      <c r="Q3183" s="6">
        <v>-115626.61371961235</v>
      </c>
      <c r="R3183" s="6">
        <v>-14469.071681428015</v>
      </c>
      <c r="S3183" s="6">
        <v>82180.899007327782</v>
      </c>
      <c r="T3183" s="6">
        <v>105934.27481045511</v>
      </c>
      <c r="U3183" s="6">
        <v>439468.52215107885</v>
      </c>
      <c r="V3183" s="6">
        <v>437292.22226281371</v>
      </c>
      <c r="W3183" s="6">
        <v>2291646.6190458564</v>
      </c>
      <c r="X3183" s="6">
        <v>2281956.6726336172</v>
      </c>
      <c r="Y3183" s="6">
        <v>1178355.9717236019</v>
      </c>
      <c r="Z3183" s="6">
        <v>1200745.259927666</v>
      </c>
      <c r="AA3183" s="6">
        <v>355897.70161738031</v>
      </c>
      <c r="AB3183" s="6">
        <v>286852.0074525993</v>
      </c>
      <c r="AC3183" s="6">
        <v>104423072</v>
      </c>
      <c r="AD3183" s="6">
        <v>104123072</v>
      </c>
      <c r="AF3183">
        <f>Q3183/W3183</f>
        <v>-5.0455691012148425E-2</v>
      </c>
      <c r="AG3183">
        <f>R3183/X3183</f>
        <v>-6.3406425963071378E-3</v>
      </c>
      <c r="AH3183">
        <f>U3183/W3183</f>
        <v>0.19176976000516813</v>
      </c>
      <c r="AI3183">
        <f>V3183/X3183</f>
        <v>0.19163037909836064</v>
      </c>
      <c r="AJ3183">
        <f>Y3183/AA3183</f>
        <v>3.3109400998336111</v>
      </c>
      <c r="AK3183">
        <f>Z3183/AB3183</f>
        <v>4.1859398879266427</v>
      </c>
      <c r="AL3183">
        <f>O3183/K3183</f>
        <v>-6.5747144925205087E-2</v>
      </c>
      <c r="AM3183">
        <f>P3183/L3183</f>
        <v>-1.0996143713489366E-2</v>
      </c>
      <c r="AN3183">
        <f>K3183/W3183</f>
        <v>0.79766822891933065</v>
      </c>
      <c r="AO3183">
        <f>L3183/X3183</f>
        <v>0.84728454204020531</v>
      </c>
      <c r="AP3183">
        <f>IF(OR(Q3183&lt;0, Q3183="NA"), 0, 1)</f>
        <v>0</v>
      </c>
      <c r="AQ3183">
        <f>IF(OR(S3183&lt;0, S3183="NA"), 0, 1)</f>
        <v>1</v>
      </c>
      <c r="AR3183">
        <f>IFERROR(IF((AF3183-AG3183)&gt;0,1,0),0)</f>
        <v>0</v>
      </c>
      <c r="AS3183">
        <f>IFERROR(IF((S3183-Q3183)&gt;0,1,0),0)</f>
        <v>1</v>
      </c>
      <c r="AT3183">
        <f>IFERROR(IF((AH3183-AI3183)&lt;0,1,0),0)</f>
        <v>0</v>
      </c>
      <c r="AU3183">
        <f>IFERROR(IF((AJ3183-AK3183)&gt;0,1,0),0)</f>
        <v>0</v>
      </c>
      <c r="AV3183">
        <f>IFERROR(IF((AL3183-AM3183)&gt;0,1,0),0)</f>
        <v>0</v>
      </c>
      <c r="AW3183">
        <f>IFERROR(IF((AN3183-AO3183)&gt;0,1,0),0)</f>
        <v>0</v>
      </c>
      <c r="AX3183">
        <f>IFERROR(IF((AC3183-AD3183)&lt;0,1,0),0)</f>
        <v>0</v>
      </c>
      <c r="AY3183">
        <f>SUM(AP3183:AX3183)</f>
        <v>2</v>
      </c>
    </row>
    <row r="3184" spans="1:51" x14ac:dyDescent="0.45">
      <c r="A3184" s="1" t="s">
        <v>145</v>
      </c>
      <c r="B3184" s="2">
        <v>102864</v>
      </c>
      <c r="C3184" s="3" t="s">
        <v>5337</v>
      </c>
      <c r="D3184" s="5">
        <v>39.65</v>
      </c>
      <c r="E3184" s="5">
        <v>12108.6342</v>
      </c>
      <c r="F3184" s="3" t="s">
        <v>4480</v>
      </c>
      <c r="G3184" s="3" t="s">
        <v>4491</v>
      </c>
      <c r="H3184" s="3" t="s">
        <v>4663</v>
      </c>
      <c r="I3184" s="3" t="s">
        <v>4663</v>
      </c>
      <c r="J3184" s="3" t="s">
        <v>4595</v>
      </c>
      <c r="K3184" s="6">
        <v>6816000</v>
      </c>
      <c r="L3184" s="6">
        <v>6764000</v>
      </c>
      <c r="M3184" s="6" t="s">
        <v>4474</v>
      </c>
      <c r="N3184" s="6" t="s">
        <v>4474</v>
      </c>
      <c r="O3184" s="6" t="s">
        <v>4474</v>
      </c>
      <c r="P3184" s="6" t="s">
        <v>4474</v>
      </c>
      <c r="Q3184" s="6">
        <v>668000</v>
      </c>
      <c r="R3184" s="6">
        <v>884000</v>
      </c>
      <c r="S3184" s="6" t="s">
        <v>4474</v>
      </c>
      <c r="T3184" s="6">
        <v>3891000</v>
      </c>
      <c r="U3184" s="6">
        <v>15195000</v>
      </c>
      <c r="V3184" s="6">
        <v>12007000</v>
      </c>
      <c r="W3184" s="6">
        <v>191836000</v>
      </c>
      <c r="X3184" s="6">
        <v>192981000</v>
      </c>
      <c r="Y3184" s="6">
        <v>13242000</v>
      </c>
      <c r="Z3184" s="6">
        <v>13583000</v>
      </c>
      <c r="AA3184" s="6">
        <v>159203000</v>
      </c>
      <c r="AB3184" s="6">
        <v>156066000</v>
      </c>
      <c r="AC3184" s="6">
        <v>304714784</v>
      </c>
      <c r="AD3184" s="6">
        <v>304714784</v>
      </c>
      <c r="AF3184">
        <f>Q3184/W3184</f>
        <v>3.4821409954335996E-3</v>
      </c>
      <c r="AG3184">
        <f>R3184/X3184</f>
        <v>4.5807618366574951E-3</v>
      </c>
      <c r="AH3184">
        <f>U3184/W3184</f>
        <v>7.9208282074271774E-2</v>
      </c>
      <c r="AI3184">
        <f>V3184/X3184</f>
        <v>6.2218560376410111E-2</v>
      </c>
      <c r="AJ3184">
        <f>Y3184/AA3184</f>
        <v>8.3176824557326182E-2</v>
      </c>
      <c r="AK3184">
        <f>Z3184/AB3184</f>
        <v>8.7033690874373668E-2</v>
      </c>
      <c r="AL3184" t="e">
        <f>O3184/K3184</f>
        <v>#VALUE!</v>
      </c>
      <c r="AM3184" t="e">
        <f>P3184/L3184</f>
        <v>#VALUE!</v>
      </c>
      <c r="AN3184">
        <f>K3184/W3184</f>
        <v>3.5530348839633852E-2</v>
      </c>
      <c r="AO3184">
        <f>L3184/X3184</f>
        <v>3.5050082650623635E-2</v>
      </c>
      <c r="AP3184">
        <f>IF(OR(Q3184&lt;0, Q3184="NA"), 0, 1)</f>
        <v>1</v>
      </c>
      <c r="AQ3184">
        <f>IF(OR(S3184&lt;0, S3184="NA"), 0, 1)</f>
        <v>0</v>
      </c>
      <c r="AR3184">
        <f>IFERROR(IF((AF3184-AG3184)&gt;0,1,0),0)</f>
        <v>0</v>
      </c>
      <c r="AS3184">
        <f>IFERROR(IF((S3184-Q3184)&gt;0,1,0),0)</f>
        <v>0</v>
      </c>
      <c r="AT3184">
        <f>IFERROR(IF((AH3184-AI3184)&lt;0,1,0),0)</f>
        <v>0</v>
      </c>
      <c r="AU3184">
        <f>IFERROR(IF((AJ3184-AK3184)&gt;0,1,0),0)</f>
        <v>0</v>
      </c>
      <c r="AV3184">
        <f>IFERROR(IF((AL3184-AM3184)&gt;0,1,0),0)</f>
        <v>0</v>
      </c>
      <c r="AW3184">
        <f>IFERROR(IF((AN3184-AO3184)&gt;0,1,0),0)</f>
        <v>1</v>
      </c>
      <c r="AX3184">
        <f>IFERROR(IF((AC3184-AD3184)&lt;0,1,0),0)</f>
        <v>0</v>
      </c>
      <c r="AY3184">
        <f>SUM(AP3184:AX3184)</f>
        <v>2</v>
      </c>
    </row>
    <row r="3185" spans="1:51" x14ac:dyDescent="0.45">
      <c r="A3185" s="1" t="s">
        <v>161</v>
      </c>
      <c r="B3185" s="2">
        <v>5050244</v>
      </c>
      <c r="C3185" s="3" t="s">
        <v>5338</v>
      </c>
      <c r="D3185" s="5">
        <v>6.94</v>
      </c>
      <c r="E3185" s="5">
        <v>493.60489749999999</v>
      </c>
      <c r="F3185" s="3" t="s">
        <v>4470</v>
      </c>
      <c r="G3185" s="3" t="s">
        <v>4471</v>
      </c>
      <c r="H3185" s="3" t="s">
        <v>4489</v>
      </c>
      <c r="I3185" s="3" t="s">
        <v>4489</v>
      </c>
      <c r="J3185" s="3" t="s">
        <v>4495</v>
      </c>
      <c r="K3185" s="6">
        <v>52</v>
      </c>
      <c r="L3185" s="6">
        <v>409</v>
      </c>
      <c r="M3185" s="6">
        <v>-99191</v>
      </c>
      <c r="N3185" s="6">
        <v>-96888</v>
      </c>
      <c r="O3185" s="6">
        <v>-99510</v>
      </c>
      <c r="P3185" s="6">
        <v>-97283</v>
      </c>
      <c r="Q3185" s="6">
        <v>-103520</v>
      </c>
      <c r="R3185" s="6">
        <v>-101346</v>
      </c>
      <c r="S3185" s="6">
        <v>-78116</v>
      </c>
      <c r="T3185" s="6">
        <v>-71485</v>
      </c>
      <c r="U3185" s="6" t="s">
        <v>4474</v>
      </c>
      <c r="V3185" s="6" t="s">
        <v>4474</v>
      </c>
      <c r="W3185" s="6">
        <v>147864</v>
      </c>
      <c r="X3185" s="6">
        <v>173346</v>
      </c>
      <c r="Y3185" s="6">
        <v>145759</v>
      </c>
      <c r="Z3185" s="6">
        <v>171186</v>
      </c>
      <c r="AA3185" s="6">
        <v>8638</v>
      </c>
      <c r="AB3185" s="6">
        <v>15155</v>
      </c>
      <c r="AC3185" s="6">
        <v>71124407</v>
      </c>
      <c r="AD3185" s="6">
        <v>71046267</v>
      </c>
      <c r="AF3185">
        <f>Q3185/W3185</f>
        <v>-0.70010279716496238</v>
      </c>
      <c r="AG3185">
        <f>R3185/X3185</f>
        <v>-0.58464573742688031</v>
      </c>
      <c r="AH3185" t="e">
        <f>U3185/W3185</f>
        <v>#VALUE!</v>
      </c>
      <c r="AI3185" t="e">
        <f>V3185/X3185</f>
        <v>#VALUE!</v>
      </c>
      <c r="AJ3185">
        <f>Y3185/AA3185</f>
        <v>16.874160685343831</v>
      </c>
      <c r="AK3185">
        <f>Z3185/AB3185</f>
        <v>11.295677994061366</v>
      </c>
      <c r="AL3185">
        <f>O3185/K3185</f>
        <v>-1913.6538461538462</v>
      </c>
      <c r="AM3185">
        <f>P3185/L3185</f>
        <v>-237.8557457212714</v>
      </c>
      <c r="AN3185">
        <f>K3185/W3185</f>
        <v>3.5167451171346642E-4</v>
      </c>
      <c r="AO3185">
        <f>L3185/X3185</f>
        <v>2.3594429637834157E-3</v>
      </c>
      <c r="AP3185">
        <f>IF(OR(Q3185&lt;0, Q3185="NA"), 0, 1)</f>
        <v>0</v>
      </c>
      <c r="AQ3185">
        <f>IF(OR(S3185&lt;0, S3185="NA"), 0, 1)</f>
        <v>0</v>
      </c>
      <c r="AR3185">
        <f>IFERROR(IF((AF3185-AG3185)&gt;0,1,0),0)</f>
        <v>0</v>
      </c>
      <c r="AS3185">
        <f>IFERROR(IF((S3185-Q3185)&gt;0,1,0),0)</f>
        <v>1</v>
      </c>
      <c r="AT3185">
        <f>IFERROR(IF((AH3185-AI3185)&lt;0,1,0),0)</f>
        <v>0</v>
      </c>
      <c r="AU3185">
        <f>IFERROR(IF((AJ3185-AK3185)&gt;0,1,0),0)</f>
        <v>1</v>
      </c>
      <c r="AV3185">
        <f>IFERROR(IF((AL3185-AM3185)&gt;0,1,0),0)</f>
        <v>0</v>
      </c>
      <c r="AW3185">
        <f>IFERROR(IF((AN3185-AO3185)&gt;0,1,0),0)</f>
        <v>0</v>
      </c>
      <c r="AX3185">
        <f>IFERROR(IF((AC3185-AD3185)&lt;0,1,0),0)</f>
        <v>0</v>
      </c>
      <c r="AY3185">
        <f>SUM(AP3185:AX3185)</f>
        <v>2</v>
      </c>
    </row>
    <row r="3186" spans="1:51" x14ac:dyDescent="0.45">
      <c r="A3186" s="1" t="s">
        <v>166</v>
      </c>
      <c r="B3186" s="2">
        <v>4772643</v>
      </c>
      <c r="C3186" s="3" t="s">
        <v>5335</v>
      </c>
      <c r="D3186" s="5">
        <v>27</v>
      </c>
      <c r="E3186" s="5">
        <v>625.96959300000003</v>
      </c>
      <c r="F3186" s="3" t="s">
        <v>4475</v>
      </c>
      <c r="G3186" s="3" t="s">
        <v>4476</v>
      </c>
      <c r="H3186" s="3" t="s">
        <v>4674</v>
      </c>
      <c r="I3186" s="3" t="s">
        <v>4674</v>
      </c>
      <c r="J3186" s="3" t="s">
        <v>4675</v>
      </c>
      <c r="K3186" s="6">
        <v>9929517</v>
      </c>
      <c r="L3186" s="6">
        <v>9699039</v>
      </c>
      <c r="M3186" s="6">
        <v>75697</v>
      </c>
      <c r="N3186" s="6">
        <v>86581</v>
      </c>
      <c r="O3186" s="6">
        <v>62383</v>
      </c>
      <c r="P3186" s="6">
        <v>75184</v>
      </c>
      <c r="Q3186" s="6">
        <v>58468</v>
      </c>
      <c r="R3186" s="6">
        <v>69033</v>
      </c>
      <c r="S3186" s="6">
        <v>-22333</v>
      </c>
      <c r="T3186" s="6">
        <v>60934</v>
      </c>
      <c r="U3186" s="6">
        <v>340994</v>
      </c>
      <c r="V3186" s="6">
        <v>248994</v>
      </c>
      <c r="W3186" s="6">
        <v>2029017</v>
      </c>
      <c r="X3186" s="6">
        <v>1827820</v>
      </c>
      <c r="Y3186" s="6">
        <v>1645542</v>
      </c>
      <c r="Z3186" s="6">
        <v>1442203</v>
      </c>
      <c r="AA3186" s="6">
        <v>989616</v>
      </c>
      <c r="AB3186" s="6">
        <v>883770</v>
      </c>
      <c r="AC3186" s="6">
        <v>23184059</v>
      </c>
      <c r="AD3186" s="6">
        <v>22953391</v>
      </c>
      <c r="AF3186">
        <f>Q3186/W3186</f>
        <v>2.8815924164262794E-2</v>
      </c>
      <c r="AG3186">
        <f>R3186/X3186</f>
        <v>3.7767942138722629E-2</v>
      </c>
      <c r="AH3186">
        <f>U3186/W3186</f>
        <v>0.16805872006000935</v>
      </c>
      <c r="AI3186">
        <f>V3186/X3186</f>
        <v>0.13622457353568732</v>
      </c>
      <c r="AJ3186">
        <f>Y3186/AA3186</f>
        <v>1.6628086045496435</v>
      </c>
      <c r="AK3186">
        <f>Z3186/AB3186</f>
        <v>1.6318759405727734</v>
      </c>
      <c r="AL3186">
        <f>O3186/K3186</f>
        <v>6.2825815193226419E-3</v>
      </c>
      <c r="AM3186">
        <f>P3186/L3186</f>
        <v>7.7516958123376965E-3</v>
      </c>
      <c r="AN3186">
        <f>K3186/W3186</f>
        <v>4.8937574204651808</v>
      </c>
      <c r="AO3186">
        <f>L3186/X3186</f>
        <v>5.3063425282577059</v>
      </c>
      <c r="AP3186">
        <f>IF(OR(Q3186&lt;0, Q3186="NA"), 0, 1)</f>
        <v>1</v>
      </c>
      <c r="AQ3186">
        <f>IF(OR(S3186&lt;0, S3186="NA"), 0, 1)</f>
        <v>0</v>
      </c>
      <c r="AR3186">
        <f>IFERROR(IF((AF3186-AG3186)&gt;0,1,0),0)</f>
        <v>0</v>
      </c>
      <c r="AS3186">
        <f>IFERROR(IF((S3186-Q3186)&gt;0,1,0),0)</f>
        <v>0</v>
      </c>
      <c r="AT3186">
        <f>IFERROR(IF((AH3186-AI3186)&lt;0,1,0),0)</f>
        <v>0</v>
      </c>
      <c r="AU3186">
        <f>IFERROR(IF((AJ3186-AK3186)&gt;0,1,0),0)</f>
        <v>1</v>
      </c>
      <c r="AV3186">
        <f>IFERROR(IF((AL3186-AM3186)&gt;0,1,0),0)</f>
        <v>0</v>
      </c>
      <c r="AW3186">
        <f>IFERROR(IF((AN3186-AO3186)&gt;0,1,0),0)</f>
        <v>0</v>
      </c>
      <c r="AX3186">
        <f>IFERROR(IF((AC3186-AD3186)&lt;0,1,0),0)</f>
        <v>0</v>
      </c>
      <c r="AY3186">
        <f>SUM(AP3186:AX3186)</f>
        <v>2</v>
      </c>
    </row>
    <row r="3187" spans="1:51" x14ac:dyDescent="0.45">
      <c r="A3187" s="1" t="s">
        <v>174</v>
      </c>
      <c r="B3187" s="2">
        <v>6924454</v>
      </c>
      <c r="C3187" s="3" t="s">
        <v>5337</v>
      </c>
      <c r="D3187" s="5">
        <v>23.12</v>
      </c>
      <c r="E3187" s="5">
        <v>5625.1462397599998</v>
      </c>
      <c r="F3187" s="3" t="s">
        <v>4485</v>
      </c>
      <c r="G3187" s="3" t="s">
        <v>4517</v>
      </c>
      <c r="H3187" s="3" t="s">
        <v>4640</v>
      </c>
      <c r="I3187" s="3" t="s">
        <v>4685</v>
      </c>
      <c r="J3187" s="3" t="s">
        <v>4686</v>
      </c>
      <c r="K3187" s="6">
        <v>8388000</v>
      </c>
      <c r="L3187" s="6">
        <v>5616000</v>
      </c>
      <c r="M3187" s="6">
        <v>468000</v>
      </c>
      <c r="N3187" s="6">
        <v>433000</v>
      </c>
      <c r="O3187" s="6">
        <v>217000</v>
      </c>
      <c r="P3187" s="6">
        <v>361000</v>
      </c>
      <c r="Q3187" s="6">
        <v>-83000</v>
      </c>
      <c r="R3187" s="6">
        <v>270000</v>
      </c>
      <c r="S3187" s="6">
        <v>47000</v>
      </c>
      <c r="T3187" s="6">
        <v>352000</v>
      </c>
      <c r="U3187" s="6">
        <v>4643000</v>
      </c>
      <c r="V3187" s="6" t="s">
        <v>4474</v>
      </c>
      <c r="W3187" s="6">
        <v>11974000</v>
      </c>
      <c r="X3187" s="6">
        <v>4052000</v>
      </c>
      <c r="Y3187" s="6">
        <v>3084000</v>
      </c>
      <c r="Z3187" s="6">
        <v>1312000</v>
      </c>
      <c r="AA3187" s="6">
        <v>1965000</v>
      </c>
      <c r="AB3187" s="6">
        <v>629000</v>
      </c>
      <c r="AC3187" s="6">
        <v>243302173</v>
      </c>
      <c r="AD3187" s="6" t="s">
        <v>4474</v>
      </c>
      <c r="AF3187">
        <f>Q3187/W3187</f>
        <v>-6.9316853181894105E-3</v>
      </c>
      <c r="AG3187">
        <f>R3187/X3187</f>
        <v>6.6633761105626854E-2</v>
      </c>
      <c r="AH3187">
        <f>U3187/W3187</f>
        <v>0.38775680641389676</v>
      </c>
      <c r="AI3187" t="e">
        <f>V3187/X3187</f>
        <v>#VALUE!</v>
      </c>
      <c r="AJ3187">
        <f>Y3187/AA3187</f>
        <v>1.5694656488549619</v>
      </c>
      <c r="AK3187">
        <f>Z3187/AB3187</f>
        <v>2.0858505564387917</v>
      </c>
      <c r="AL3187">
        <f>O3187/K3187</f>
        <v>2.5870290891750119E-2</v>
      </c>
      <c r="AM3187">
        <f>P3187/L3187</f>
        <v>6.4280626780626779E-2</v>
      </c>
      <c r="AN3187">
        <f>K3187/W3187</f>
        <v>0.70051778854184066</v>
      </c>
      <c r="AO3187">
        <f>L3187/X3187</f>
        <v>1.3859822309970384</v>
      </c>
      <c r="AP3187">
        <f>IF(OR(Q3187&lt;0, Q3187="NA"), 0, 1)</f>
        <v>0</v>
      </c>
      <c r="AQ3187">
        <f>IF(OR(S3187&lt;0, S3187="NA"), 0, 1)</f>
        <v>1</v>
      </c>
      <c r="AR3187">
        <f>IFERROR(IF((AF3187-AG3187)&gt;0,1,0),0)</f>
        <v>0</v>
      </c>
      <c r="AS3187">
        <f>IFERROR(IF((S3187-Q3187)&gt;0,1,0),0)</f>
        <v>1</v>
      </c>
      <c r="AT3187">
        <f>IFERROR(IF((AH3187-AI3187)&lt;0,1,0),0)</f>
        <v>0</v>
      </c>
      <c r="AU3187">
        <f>IFERROR(IF((AJ3187-AK3187)&gt;0,1,0),0)</f>
        <v>0</v>
      </c>
      <c r="AV3187">
        <f>IFERROR(IF((AL3187-AM3187)&gt;0,1,0),0)</f>
        <v>0</v>
      </c>
      <c r="AW3187">
        <f>IFERROR(IF((AN3187-AO3187)&gt;0,1,0),0)</f>
        <v>0</v>
      </c>
      <c r="AX3187">
        <f>IFERROR(IF((AC3187-AD3187)&lt;0,1,0),0)</f>
        <v>0</v>
      </c>
      <c r="AY3187">
        <f>SUM(AP3187:AX3187)</f>
        <v>2</v>
      </c>
    </row>
    <row r="3188" spans="1:51" x14ac:dyDescent="0.45">
      <c r="A3188" s="1" t="s">
        <v>176</v>
      </c>
      <c r="B3188" s="2">
        <v>1020142</v>
      </c>
      <c r="C3188" s="3" t="s">
        <v>5337</v>
      </c>
      <c r="D3188" s="5">
        <v>22.4</v>
      </c>
      <c r="E3188" s="5">
        <v>939.84051839999995</v>
      </c>
      <c r="F3188" s="3" t="s">
        <v>4480</v>
      </c>
      <c r="G3188" s="3" t="s">
        <v>4481</v>
      </c>
      <c r="H3188" s="3" t="s">
        <v>4481</v>
      </c>
      <c r="I3188" s="3" t="s">
        <v>4482</v>
      </c>
      <c r="J3188" s="3" t="s">
        <v>4484</v>
      </c>
      <c r="K3188" s="6">
        <v>412050</v>
      </c>
      <c r="L3188" s="6">
        <v>393821</v>
      </c>
      <c r="M3188" s="6" t="s">
        <v>4474</v>
      </c>
      <c r="N3188" s="6" t="s">
        <v>4474</v>
      </c>
      <c r="O3188" s="6" t="s">
        <v>4474</v>
      </c>
      <c r="P3188" s="6">
        <v>205222</v>
      </c>
      <c r="Q3188" s="6">
        <v>-15752</v>
      </c>
      <c r="R3188" s="6">
        <v>-50573</v>
      </c>
      <c r="S3188" s="6" t="s">
        <v>4474</v>
      </c>
      <c r="T3188" s="6">
        <v>35007</v>
      </c>
      <c r="U3188" s="6" t="s">
        <v>4474</v>
      </c>
      <c r="V3188" s="6">
        <v>89224</v>
      </c>
      <c r="W3188" s="6">
        <v>9897691</v>
      </c>
      <c r="X3188" s="6">
        <v>10353127</v>
      </c>
      <c r="Y3188" s="6" t="s">
        <v>4474</v>
      </c>
      <c r="Z3188" s="6" t="s">
        <v>4474</v>
      </c>
      <c r="AA3188" s="6" t="s">
        <v>4474</v>
      </c>
      <c r="AB3188" s="6" t="s">
        <v>4474</v>
      </c>
      <c r="AC3188" s="6">
        <v>42127316</v>
      </c>
      <c r="AD3188" s="6">
        <v>42103623</v>
      </c>
      <c r="AF3188">
        <f>Q3188/W3188</f>
        <v>-1.5914822962244427E-3</v>
      </c>
      <c r="AG3188">
        <f>R3188/X3188</f>
        <v>-4.8848043687670399E-3</v>
      </c>
      <c r="AH3188" t="e">
        <f>U3188/W3188</f>
        <v>#VALUE!</v>
      </c>
      <c r="AI3188">
        <f>V3188/X3188</f>
        <v>8.6180725881175799E-3</v>
      </c>
      <c r="AJ3188" t="e">
        <f>Y3188/AA3188</f>
        <v>#VALUE!</v>
      </c>
      <c r="AK3188" t="e">
        <f>Z3188/AB3188</f>
        <v>#VALUE!</v>
      </c>
      <c r="AL3188" t="e">
        <f>O3188/K3188</f>
        <v>#VALUE!</v>
      </c>
      <c r="AM3188">
        <f>P3188/L3188</f>
        <v>0.52110476587078902</v>
      </c>
      <c r="AN3188">
        <f>K3188/W3188</f>
        <v>4.1630921797821331E-2</v>
      </c>
      <c r="AO3188">
        <f>L3188/X3188</f>
        <v>3.8038845655037359E-2</v>
      </c>
      <c r="AP3188">
        <f>IF(OR(Q3188&lt;0, Q3188="NA"), 0, 1)</f>
        <v>0</v>
      </c>
      <c r="AQ3188">
        <f>IF(OR(S3188&lt;0, S3188="NA"), 0, 1)</f>
        <v>0</v>
      </c>
      <c r="AR3188">
        <f>IFERROR(IF((AF3188-AG3188)&gt;0,1,0),0)</f>
        <v>1</v>
      </c>
      <c r="AS3188">
        <f>IFERROR(IF((S3188-Q3188)&gt;0,1,0),0)</f>
        <v>0</v>
      </c>
      <c r="AT3188">
        <f>IFERROR(IF((AH3188-AI3188)&lt;0,1,0),0)</f>
        <v>0</v>
      </c>
      <c r="AU3188">
        <f>IFERROR(IF((AJ3188-AK3188)&gt;0,1,0),0)</f>
        <v>0</v>
      </c>
      <c r="AV3188">
        <f>IFERROR(IF((AL3188-AM3188)&gt;0,1,0),0)</f>
        <v>0</v>
      </c>
      <c r="AW3188">
        <f>IFERROR(IF((AN3188-AO3188)&gt;0,1,0),0)</f>
        <v>1</v>
      </c>
      <c r="AX3188">
        <f>IFERROR(IF((AC3188-AD3188)&lt;0,1,0),0)</f>
        <v>0</v>
      </c>
      <c r="AY3188">
        <f>SUM(AP3188:AX3188)</f>
        <v>2</v>
      </c>
    </row>
    <row r="3189" spans="1:51" x14ac:dyDescent="0.45">
      <c r="A3189" s="1" t="s">
        <v>180</v>
      </c>
      <c r="B3189" s="2">
        <v>4270741</v>
      </c>
      <c r="C3189" s="3" t="s">
        <v>5337</v>
      </c>
      <c r="D3189" s="5">
        <v>24.41</v>
      </c>
      <c r="E3189" s="5">
        <v>1486.60764103</v>
      </c>
      <c r="F3189" s="3" t="s">
        <v>4525</v>
      </c>
      <c r="G3189" s="3" t="s">
        <v>4526</v>
      </c>
      <c r="H3189" s="3" t="s">
        <v>4632</v>
      </c>
      <c r="I3189" s="3" t="s">
        <v>4632</v>
      </c>
      <c r="J3189" s="3" t="s">
        <v>4528</v>
      </c>
      <c r="K3189" s="6">
        <v>471107</v>
      </c>
      <c r="L3189" s="6">
        <v>458135</v>
      </c>
      <c r="M3189" s="6">
        <v>267436</v>
      </c>
      <c r="N3189" s="6">
        <v>255746</v>
      </c>
      <c r="O3189" s="6">
        <v>142771</v>
      </c>
      <c r="P3189" s="6">
        <v>134742</v>
      </c>
      <c r="Q3189" s="6">
        <v>74727</v>
      </c>
      <c r="R3189" s="6">
        <v>68544</v>
      </c>
      <c r="S3189" s="6" t="s">
        <v>4474</v>
      </c>
      <c r="T3189" s="6">
        <v>204693</v>
      </c>
      <c r="U3189" s="6">
        <v>1684579</v>
      </c>
      <c r="V3189" s="6">
        <v>1165973</v>
      </c>
      <c r="W3189" s="6">
        <v>3396318</v>
      </c>
      <c r="X3189" s="6">
        <v>2992932</v>
      </c>
      <c r="Y3189" s="6" t="s">
        <v>4474</v>
      </c>
      <c r="Z3189" s="6" t="s">
        <v>4474</v>
      </c>
      <c r="AA3189" s="6" t="s">
        <v>4474</v>
      </c>
      <c r="AB3189" s="6" t="s">
        <v>4474</v>
      </c>
      <c r="AC3189" s="6">
        <v>60901583</v>
      </c>
      <c r="AD3189" s="6">
        <v>60901583</v>
      </c>
      <c r="AF3189">
        <f>Q3189/W3189</f>
        <v>2.2002356669781804E-2</v>
      </c>
      <c r="AG3189">
        <f>R3189/X3189</f>
        <v>2.2901957010717251E-2</v>
      </c>
      <c r="AH3189">
        <f>U3189/W3189</f>
        <v>0.49600155226925158</v>
      </c>
      <c r="AI3189">
        <f>V3189/X3189</f>
        <v>0.3895755065601223</v>
      </c>
      <c r="AJ3189" t="e">
        <f>Y3189/AA3189</f>
        <v>#VALUE!</v>
      </c>
      <c r="AK3189" t="e">
        <f>Z3189/AB3189</f>
        <v>#VALUE!</v>
      </c>
      <c r="AL3189">
        <f>O3189/K3189</f>
        <v>0.30305429552097507</v>
      </c>
      <c r="AM3189">
        <f>P3189/L3189</f>
        <v>0.29410981479258297</v>
      </c>
      <c r="AN3189">
        <f>K3189/W3189</f>
        <v>0.13871109831293771</v>
      </c>
      <c r="AO3189">
        <f>L3189/X3189</f>
        <v>0.15307230501728739</v>
      </c>
      <c r="AP3189">
        <f>IF(OR(Q3189&lt;0, Q3189="NA"), 0, 1)</f>
        <v>1</v>
      </c>
      <c r="AQ3189">
        <f>IF(OR(S3189&lt;0, S3189="NA"), 0, 1)</f>
        <v>0</v>
      </c>
      <c r="AR3189">
        <f>IFERROR(IF((AF3189-AG3189)&gt;0,1,0),0)</f>
        <v>0</v>
      </c>
      <c r="AS3189">
        <f>IFERROR(IF((S3189-Q3189)&gt;0,1,0),0)</f>
        <v>0</v>
      </c>
      <c r="AT3189">
        <f>IFERROR(IF((AH3189-AI3189)&lt;0,1,0),0)</f>
        <v>0</v>
      </c>
      <c r="AU3189">
        <f>IFERROR(IF((AJ3189-AK3189)&gt;0,1,0),0)</f>
        <v>0</v>
      </c>
      <c r="AV3189">
        <f>IFERROR(IF((AL3189-AM3189)&gt;0,1,0),0)</f>
        <v>1</v>
      </c>
      <c r="AW3189">
        <f>IFERROR(IF((AN3189-AO3189)&gt;0,1,0),0)</f>
        <v>0</v>
      </c>
      <c r="AX3189">
        <f>IFERROR(IF((AC3189-AD3189)&lt;0,1,0),0)</f>
        <v>0</v>
      </c>
      <c r="AY3189">
        <f>SUM(AP3189:AX3189)</f>
        <v>2</v>
      </c>
    </row>
    <row r="3190" spans="1:51" x14ac:dyDescent="0.45">
      <c r="A3190" s="1" t="s">
        <v>196</v>
      </c>
      <c r="B3190" s="2">
        <v>4433631</v>
      </c>
      <c r="C3190" s="3" t="s">
        <v>5337</v>
      </c>
      <c r="D3190" s="7">
        <v>8.99</v>
      </c>
      <c r="E3190" s="5">
        <v>23.949180200000001</v>
      </c>
      <c r="F3190" s="3" t="s">
        <v>4525</v>
      </c>
      <c r="G3190" s="3" t="s">
        <v>4698</v>
      </c>
      <c r="H3190" s="3" t="s">
        <v>4698</v>
      </c>
      <c r="I3190" s="3" t="s">
        <v>4699</v>
      </c>
      <c r="J3190" s="3" t="s">
        <v>4703</v>
      </c>
      <c r="K3190" s="6">
        <v>62098</v>
      </c>
      <c r="L3190" s="6">
        <v>62665</v>
      </c>
      <c r="M3190" s="6">
        <v>-166733</v>
      </c>
      <c r="N3190" s="6">
        <v>-140096</v>
      </c>
      <c r="O3190" s="6">
        <v>-187891</v>
      </c>
      <c r="P3190" s="6">
        <v>-163339</v>
      </c>
      <c r="Q3190" s="6">
        <v>-207817</v>
      </c>
      <c r="R3190" s="6">
        <v>-182725</v>
      </c>
      <c r="S3190" s="6">
        <v>-169</v>
      </c>
      <c r="T3190" s="6">
        <v>-2489</v>
      </c>
      <c r="U3190" s="6">
        <v>347913</v>
      </c>
      <c r="V3190" s="6">
        <v>347115</v>
      </c>
      <c r="W3190" s="6">
        <v>567912</v>
      </c>
      <c r="X3190" s="6">
        <v>598916</v>
      </c>
      <c r="Y3190" s="6" t="s">
        <v>4474</v>
      </c>
      <c r="Z3190" s="6" t="s">
        <v>4474</v>
      </c>
      <c r="AA3190" s="6" t="s">
        <v>4474</v>
      </c>
      <c r="AB3190" s="6" t="s">
        <v>4474</v>
      </c>
      <c r="AC3190" s="6">
        <v>2663980</v>
      </c>
      <c r="AD3190" s="6">
        <v>2642764</v>
      </c>
      <c r="AF3190">
        <f>Q3190/W3190</f>
        <v>-0.36593169364267703</v>
      </c>
      <c r="AG3190">
        <f>R3190/X3190</f>
        <v>-0.30509286778112454</v>
      </c>
      <c r="AH3190">
        <f>U3190/W3190</f>
        <v>0.61261779994083587</v>
      </c>
      <c r="AI3190">
        <f>V3190/X3190</f>
        <v>0.57957209358240558</v>
      </c>
      <c r="AJ3190" t="e">
        <f>Y3190/AA3190</f>
        <v>#VALUE!</v>
      </c>
      <c r="AK3190" t="e">
        <f>Z3190/AB3190</f>
        <v>#VALUE!</v>
      </c>
      <c r="AL3190">
        <f>O3190/K3190</f>
        <v>-3.0257174144094816</v>
      </c>
      <c r="AM3190">
        <f>P3190/L3190</f>
        <v>-2.6065427272001913</v>
      </c>
      <c r="AN3190">
        <f>K3190/W3190</f>
        <v>0.1093444054712702</v>
      </c>
      <c r="AO3190">
        <f>L3190/X3190</f>
        <v>0.10463069946369774</v>
      </c>
      <c r="AP3190">
        <f>IF(OR(Q3190&lt;0, Q3190="NA"), 0, 1)</f>
        <v>0</v>
      </c>
      <c r="AQ3190">
        <f>IF(OR(S3190&lt;0, S3190="NA"), 0, 1)</f>
        <v>0</v>
      </c>
      <c r="AR3190">
        <f>IFERROR(IF((AF3190-AG3190)&gt;0,1,0),0)</f>
        <v>0</v>
      </c>
      <c r="AS3190">
        <f>IFERROR(IF((S3190-Q3190)&gt;0,1,0),0)</f>
        <v>1</v>
      </c>
      <c r="AT3190">
        <f>IFERROR(IF((AH3190-AI3190)&lt;0,1,0),0)</f>
        <v>0</v>
      </c>
      <c r="AU3190">
        <f>IFERROR(IF((AJ3190-AK3190)&gt;0,1,0),0)</f>
        <v>0</v>
      </c>
      <c r="AV3190">
        <f>IFERROR(IF((AL3190-AM3190)&gt;0,1,0),0)</f>
        <v>0</v>
      </c>
      <c r="AW3190">
        <f>IFERROR(IF((AN3190-AO3190)&gt;0,1,0),0)</f>
        <v>1</v>
      </c>
      <c r="AX3190">
        <f>IFERROR(IF((AC3190-AD3190)&lt;0,1,0),0)</f>
        <v>0</v>
      </c>
      <c r="AY3190">
        <f>SUM(AP3190:AX3190)</f>
        <v>2</v>
      </c>
    </row>
    <row r="3191" spans="1:51" x14ac:dyDescent="0.45">
      <c r="A3191" s="1" t="s">
        <v>231</v>
      </c>
      <c r="B3191" s="2">
        <v>4811734</v>
      </c>
      <c r="C3191" s="3" t="s">
        <v>5338</v>
      </c>
      <c r="D3191" s="5">
        <v>58.16</v>
      </c>
      <c r="E3191" s="5">
        <v>1135.5609139999999</v>
      </c>
      <c r="F3191" s="3" t="s">
        <v>4470</v>
      </c>
      <c r="G3191" s="3" t="s">
        <v>4471</v>
      </c>
      <c r="H3191" s="3" t="s">
        <v>4673</v>
      </c>
      <c r="I3191" s="3" t="s">
        <v>4673</v>
      </c>
      <c r="J3191" s="3" t="s">
        <v>4544</v>
      </c>
      <c r="K3191" s="6">
        <v>555456</v>
      </c>
      <c r="L3191" s="6">
        <v>538953</v>
      </c>
      <c r="M3191" s="6">
        <v>82125</v>
      </c>
      <c r="N3191" s="6">
        <v>107871</v>
      </c>
      <c r="O3191" s="6">
        <v>21800</v>
      </c>
      <c r="P3191" s="6">
        <v>48087</v>
      </c>
      <c r="Q3191" s="6">
        <v>-7091</v>
      </c>
      <c r="R3191" s="6">
        <v>27015</v>
      </c>
      <c r="S3191" s="6">
        <v>92897</v>
      </c>
      <c r="T3191" s="6">
        <v>112592</v>
      </c>
      <c r="U3191" s="6">
        <v>618211</v>
      </c>
      <c r="V3191" s="6">
        <v>284394</v>
      </c>
      <c r="W3191" s="6">
        <v>1287377</v>
      </c>
      <c r="X3191" s="6">
        <v>920753</v>
      </c>
      <c r="Y3191" s="6">
        <v>521297</v>
      </c>
      <c r="Z3191" s="6">
        <v>555460</v>
      </c>
      <c r="AA3191" s="6">
        <v>189933</v>
      </c>
      <c r="AB3191" s="6">
        <v>139978</v>
      </c>
      <c r="AC3191" s="6">
        <v>19576863</v>
      </c>
      <c r="AD3191" s="6">
        <v>19551528</v>
      </c>
      <c r="AF3191">
        <f>Q3191/W3191</f>
        <v>-5.5080990261593922E-3</v>
      </c>
      <c r="AG3191">
        <f>R3191/X3191</f>
        <v>2.9340116187511742E-2</v>
      </c>
      <c r="AH3191">
        <f>U3191/W3191</f>
        <v>0.48020975984501818</v>
      </c>
      <c r="AI3191">
        <f>V3191/X3191</f>
        <v>0.30887110875555118</v>
      </c>
      <c r="AJ3191">
        <f>Y3191/AA3191</f>
        <v>2.7446362664729143</v>
      </c>
      <c r="AK3191">
        <f>Z3191/AB3191</f>
        <v>3.968195002071754</v>
      </c>
      <c r="AL3191">
        <f>O3191/K3191</f>
        <v>3.9247033068325846E-2</v>
      </c>
      <c r="AM3191">
        <f>P3191/L3191</f>
        <v>8.9222993470673695E-2</v>
      </c>
      <c r="AN3191">
        <f>K3191/W3191</f>
        <v>0.43146335533414065</v>
      </c>
      <c r="AO3191">
        <f>L3191/X3191</f>
        <v>0.58533939069435559</v>
      </c>
      <c r="AP3191">
        <f>IF(OR(Q3191&lt;0, Q3191="NA"), 0, 1)</f>
        <v>0</v>
      </c>
      <c r="AQ3191">
        <f>IF(OR(S3191&lt;0, S3191="NA"), 0, 1)</f>
        <v>1</v>
      </c>
      <c r="AR3191">
        <f>IFERROR(IF((AF3191-AG3191)&gt;0,1,0),0)</f>
        <v>0</v>
      </c>
      <c r="AS3191">
        <f>IFERROR(IF((S3191-Q3191)&gt;0,1,0),0)</f>
        <v>1</v>
      </c>
      <c r="AT3191">
        <f>IFERROR(IF((AH3191-AI3191)&lt;0,1,0),0)</f>
        <v>0</v>
      </c>
      <c r="AU3191">
        <f>IFERROR(IF((AJ3191-AK3191)&gt;0,1,0),0)</f>
        <v>0</v>
      </c>
      <c r="AV3191">
        <f>IFERROR(IF((AL3191-AM3191)&gt;0,1,0),0)</f>
        <v>0</v>
      </c>
      <c r="AW3191">
        <f>IFERROR(IF((AN3191-AO3191)&gt;0,1,0),0)</f>
        <v>0</v>
      </c>
      <c r="AX3191">
        <f>IFERROR(IF((AC3191-AD3191)&lt;0,1,0),0)</f>
        <v>0</v>
      </c>
      <c r="AY3191">
        <f>SUM(AP3191:AX3191)</f>
        <v>2</v>
      </c>
    </row>
    <row r="3192" spans="1:51" x14ac:dyDescent="0.45">
      <c r="A3192" s="1" t="s">
        <v>253</v>
      </c>
      <c r="B3192" s="2">
        <v>4992232</v>
      </c>
      <c r="C3192" s="3" t="s">
        <v>5335</v>
      </c>
      <c r="D3192" s="7">
        <v>9.64</v>
      </c>
      <c r="E3192" s="5">
        <v>2148.7894604399999</v>
      </c>
      <c r="F3192" s="3" t="s">
        <v>4500</v>
      </c>
      <c r="G3192" s="3" t="s">
        <v>4501</v>
      </c>
      <c r="H3192" s="3" t="s">
        <v>4533</v>
      </c>
      <c r="I3192" s="3" t="s">
        <v>4618</v>
      </c>
      <c r="J3192" s="3" t="s">
        <v>4620</v>
      </c>
      <c r="K3192" s="6">
        <v>211620</v>
      </c>
      <c r="L3192" s="6">
        <v>189956</v>
      </c>
      <c r="M3192" s="6">
        <v>17533</v>
      </c>
      <c r="N3192" s="6">
        <v>15068</v>
      </c>
      <c r="O3192" s="6">
        <v>-101304</v>
      </c>
      <c r="P3192" s="6">
        <v>-90855</v>
      </c>
      <c r="Q3192" s="6">
        <v>-270934</v>
      </c>
      <c r="R3192" s="6">
        <v>-142108</v>
      </c>
      <c r="S3192" s="6">
        <v>-123414</v>
      </c>
      <c r="T3192" s="6">
        <v>-66613</v>
      </c>
      <c r="U3192" s="6">
        <v>468244</v>
      </c>
      <c r="V3192" s="6">
        <v>106227</v>
      </c>
      <c r="W3192" s="6">
        <v>1543169</v>
      </c>
      <c r="X3192" s="6">
        <v>937732</v>
      </c>
      <c r="Y3192" s="6">
        <v>328388</v>
      </c>
      <c r="Z3192" s="6">
        <v>84110</v>
      </c>
      <c r="AA3192" s="6">
        <v>424353</v>
      </c>
      <c r="AB3192" s="6">
        <v>386665</v>
      </c>
      <c r="AC3192" s="6">
        <v>216555069</v>
      </c>
      <c r="AD3192" s="6">
        <v>157438246</v>
      </c>
      <c r="AF3192">
        <f>Q3192/W3192</f>
        <v>-0.17556988249504754</v>
      </c>
      <c r="AG3192">
        <f>R3192/X3192</f>
        <v>-0.15154436448793471</v>
      </c>
      <c r="AH3192">
        <f>U3192/W3192</f>
        <v>0.30343014925779355</v>
      </c>
      <c r="AI3192">
        <f>V3192/X3192</f>
        <v>0.11328076678624596</v>
      </c>
      <c r="AJ3192">
        <f>Y3192/AA3192</f>
        <v>0.77385572860330909</v>
      </c>
      <c r="AK3192">
        <f>Z3192/AB3192</f>
        <v>0.21752679968448141</v>
      </c>
      <c r="AL3192">
        <f>O3192/K3192</f>
        <v>-0.47870711652962861</v>
      </c>
      <c r="AM3192">
        <f>P3192/L3192</f>
        <v>-0.47829497357282741</v>
      </c>
      <c r="AN3192">
        <f>K3192/W3192</f>
        <v>0.13713339238929761</v>
      </c>
      <c r="AO3192">
        <f>L3192/X3192</f>
        <v>0.20256960410863659</v>
      </c>
      <c r="AP3192">
        <f>IF(OR(Q3192&lt;0, Q3192="NA"), 0, 1)</f>
        <v>0</v>
      </c>
      <c r="AQ3192">
        <f>IF(OR(S3192&lt;0, S3192="NA"), 0, 1)</f>
        <v>0</v>
      </c>
      <c r="AR3192">
        <f>IFERROR(IF((AF3192-AG3192)&gt;0,1,0),0)</f>
        <v>0</v>
      </c>
      <c r="AS3192">
        <f>IFERROR(IF((S3192-Q3192)&gt;0,1,0),0)</f>
        <v>1</v>
      </c>
      <c r="AT3192">
        <f>IFERROR(IF((AH3192-AI3192)&lt;0,1,0),0)</f>
        <v>0</v>
      </c>
      <c r="AU3192">
        <f>IFERROR(IF((AJ3192-AK3192)&gt;0,1,0),0)</f>
        <v>1</v>
      </c>
      <c r="AV3192">
        <f>IFERROR(IF((AL3192-AM3192)&gt;0,1,0),0)</f>
        <v>0</v>
      </c>
      <c r="AW3192">
        <f>IFERROR(IF((AN3192-AO3192)&gt;0,1,0),0)</f>
        <v>0</v>
      </c>
      <c r="AX3192">
        <f>IFERROR(IF((AC3192-AD3192)&lt;0,1,0),0)</f>
        <v>0</v>
      </c>
      <c r="AY3192">
        <f>SUM(AP3192:AX3192)</f>
        <v>2</v>
      </c>
    </row>
    <row r="3193" spans="1:51" x14ac:dyDescent="0.45">
      <c r="A3193" s="1" t="s">
        <v>262</v>
      </c>
      <c r="B3193" s="2">
        <v>29201067</v>
      </c>
      <c r="C3193" s="3" t="s">
        <v>5336</v>
      </c>
      <c r="D3193" s="5">
        <v>11.4</v>
      </c>
      <c r="E3193" s="5">
        <v>27.683896799999999</v>
      </c>
      <c r="F3193" s="3" t="s">
        <v>4480</v>
      </c>
      <c r="G3193" s="3" t="s">
        <v>4491</v>
      </c>
      <c r="H3193" s="3" t="s">
        <v>4492</v>
      </c>
      <c r="I3193" s="3" t="s">
        <v>4493</v>
      </c>
      <c r="J3193" s="3" t="s">
        <v>4494</v>
      </c>
      <c r="K3193" s="6" t="s">
        <v>4474</v>
      </c>
      <c r="L3193" s="6" t="s">
        <v>4474</v>
      </c>
      <c r="M3193" s="6" t="s">
        <v>4474</v>
      </c>
      <c r="N3193" s="6" t="s">
        <v>4474</v>
      </c>
      <c r="O3193" s="6">
        <v>-676.41600000000005</v>
      </c>
      <c r="P3193" s="6">
        <v>-452.39299999999997</v>
      </c>
      <c r="Q3193" s="6">
        <v>178.274</v>
      </c>
      <c r="R3193" s="6">
        <v>689.19500000000005</v>
      </c>
      <c r="S3193" s="6">
        <v>-967.30700000000002</v>
      </c>
      <c r="T3193" s="6">
        <v>-908.71500000000003</v>
      </c>
      <c r="U3193" s="6" t="s">
        <v>4474</v>
      </c>
      <c r="V3193" s="6" t="s">
        <v>4474</v>
      </c>
      <c r="W3193" s="6">
        <v>9384.4509999999991</v>
      </c>
      <c r="X3193" s="6">
        <v>9230.9089999999997</v>
      </c>
      <c r="Y3193" s="6">
        <v>274.63600000000002</v>
      </c>
      <c r="Z3193" s="6">
        <v>317.49799999999999</v>
      </c>
      <c r="AA3193" s="6">
        <v>2706</v>
      </c>
      <c r="AB3193" s="6">
        <v>2295</v>
      </c>
      <c r="AC3193" s="6">
        <v>2428412</v>
      </c>
      <c r="AD3193" s="6">
        <v>4553150</v>
      </c>
      <c r="AF3193">
        <f>Q3193/W3193</f>
        <v>1.899674259048292E-2</v>
      </c>
      <c r="AG3193">
        <f>R3193/X3193</f>
        <v>7.4661661164680537E-2</v>
      </c>
      <c r="AH3193" t="e">
        <f>U3193/W3193</f>
        <v>#VALUE!</v>
      </c>
      <c r="AI3193" t="e">
        <f>V3193/X3193</f>
        <v>#VALUE!</v>
      </c>
      <c r="AJ3193">
        <f>Y3193/AA3193</f>
        <v>0.10149150036954915</v>
      </c>
      <c r="AK3193">
        <f>Z3193/AB3193</f>
        <v>0.13834335511982571</v>
      </c>
      <c r="AL3193" t="e">
        <f>O3193/K3193</f>
        <v>#VALUE!</v>
      </c>
      <c r="AM3193" t="e">
        <f>P3193/L3193</f>
        <v>#VALUE!</v>
      </c>
      <c r="AN3193" t="e">
        <f>K3193/W3193</f>
        <v>#VALUE!</v>
      </c>
      <c r="AO3193" t="e">
        <f>L3193/X3193</f>
        <v>#VALUE!</v>
      </c>
      <c r="AP3193">
        <f>IF(OR(Q3193&lt;0, Q3193="NA"), 0, 1)</f>
        <v>1</v>
      </c>
      <c r="AQ3193">
        <f>IF(OR(S3193&lt;0, S3193="NA"), 0, 1)</f>
        <v>0</v>
      </c>
      <c r="AR3193">
        <f>IFERROR(IF((AF3193-AG3193)&gt;0,1,0),0)</f>
        <v>0</v>
      </c>
      <c r="AS3193">
        <f>IFERROR(IF((S3193-Q3193)&gt;0,1,0),0)</f>
        <v>0</v>
      </c>
      <c r="AT3193">
        <f>IFERROR(IF((AH3193-AI3193)&lt;0,1,0),0)</f>
        <v>0</v>
      </c>
      <c r="AU3193">
        <f>IFERROR(IF((AJ3193-AK3193)&gt;0,1,0),0)</f>
        <v>0</v>
      </c>
      <c r="AV3193">
        <f>IFERROR(IF((AL3193-AM3193)&gt;0,1,0),0)</f>
        <v>0</v>
      </c>
      <c r="AW3193">
        <f>IFERROR(IF((AN3193-AO3193)&gt;0,1,0),0)</f>
        <v>0</v>
      </c>
      <c r="AX3193">
        <f>IFERROR(IF((AC3193-AD3193)&lt;0,1,0),0)</f>
        <v>1</v>
      </c>
      <c r="AY3193">
        <f>SUM(AP3193:AX3193)</f>
        <v>2</v>
      </c>
    </row>
    <row r="3194" spans="1:51" x14ac:dyDescent="0.45">
      <c r="A3194" s="1" t="s">
        <v>265</v>
      </c>
      <c r="B3194" s="2">
        <v>11067148</v>
      </c>
      <c r="C3194" s="3" t="s">
        <v>5337</v>
      </c>
      <c r="D3194" s="7">
        <v>5.73</v>
      </c>
      <c r="E3194" s="5">
        <v>6162.0181632000003</v>
      </c>
      <c r="F3194" s="3" t="s">
        <v>4583</v>
      </c>
      <c r="G3194" s="3" t="s">
        <v>4583</v>
      </c>
      <c r="H3194" s="3" t="s">
        <v>4584</v>
      </c>
      <c r="I3194" s="3" t="s">
        <v>4624</v>
      </c>
      <c r="J3194" s="3" t="s">
        <v>4741</v>
      </c>
      <c r="K3194" s="6">
        <v>900600</v>
      </c>
      <c r="L3194" s="6">
        <v>908900</v>
      </c>
      <c r="M3194" s="6">
        <v>240400</v>
      </c>
      <c r="N3194" s="6">
        <v>313800</v>
      </c>
      <c r="O3194" s="6">
        <v>154900</v>
      </c>
      <c r="P3194" s="6">
        <v>249600</v>
      </c>
      <c r="Q3194" s="6">
        <v>176800</v>
      </c>
      <c r="R3194" s="6">
        <v>239500</v>
      </c>
      <c r="S3194" s="6">
        <v>-123400</v>
      </c>
      <c r="T3194" s="6">
        <v>-4000</v>
      </c>
      <c r="U3194" s="6">
        <v>436000</v>
      </c>
      <c r="V3194" s="6">
        <v>590600</v>
      </c>
      <c r="W3194" s="6">
        <v>10004600</v>
      </c>
      <c r="X3194" s="6">
        <v>9930300</v>
      </c>
      <c r="Y3194" s="6">
        <v>865600</v>
      </c>
      <c r="Z3194" s="6">
        <v>1071600</v>
      </c>
      <c r="AA3194" s="6">
        <v>735300</v>
      </c>
      <c r="AB3194" s="6">
        <v>473800</v>
      </c>
      <c r="AC3194" s="6">
        <v>1075164487</v>
      </c>
      <c r="AD3194" s="6">
        <v>1074948055</v>
      </c>
      <c r="AF3194">
        <f>Q3194/W3194</f>
        <v>1.7671870939367892E-2</v>
      </c>
      <c r="AG3194">
        <f>R3194/X3194</f>
        <v>2.4118103179158735E-2</v>
      </c>
      <c r="AH3194">
        <f>U3194/W3194</f>
        <v>4.35799532215181E-2</v>
      </c>
      <c r="AI3194">
        <f>V3194/X3194</f>
        <v>5.9474537526560123E-2</v>
      </c>
      <c r="AJ3194">
        <f>Y3194/AA3194</f>
        <v>1.1772065823473412</v>
      </c>
      <c r="AK3194">
        <f>Z3194/AB3194</f>
        <v>2.2617138032925284</v>
      </c>
      <c r="AL3194">
        <f>O3194/K3194</f>
        <v>0.17199644681323562</v>
      </c>
      <c r="AM3194">
        <f>P3194/L3194</f>
        <v>0.27461766971063922</v>
      </c>
      <c r="AN3194">
        <f>K3194/W3194</f>
        <v>9.0018591447933949E-2</v>
      </c>
      <c r="AO3194">
        <f>L3194/X3194</f>
        <v>9.1527949810176937E-2</v>
      </c>
      <c r="AP3194">
        <f>IF(OR(Q3194&lt;0, Q3194="NA"), 0, 1)</f>
        <v>1</v>
      </c>
      <c r="AQ3194">
        <f>IF(OR(S3194&lt;0, S3194="NA"), 0, 1)</f>
        <v>0</v>
      </c>
      <c r="AR3194">
        <f>IFERROR(IF((AF3194-AG3194)&gt;0,1,0),0)</f>
        <v>0</v>
      </c>
      <c r="AS3194">
        <f>IFERROR(IF((S3194-Q3194)&gt;0,1,0),0)</f>
        <v>0</v>
      </c>
      <c r="AT3194">
        <f>IFERROR(IF((AH3194-AI3194)&lt;0,1,0),0)</f>
        <v>1</v>
      </c>
      <c r="AU3194">
        <f>IFERROR(IF((AJ3194-AK3194)&gt;0,1,0),0)</f>
        <v>0</v>
      </c>
      <c r="AV3194">
        <f>IFERROR(IF((AL3194-AM3194)&gt;0,1,0),0)</f>
        <v>0</v>
      </c>
      <c r="AW3194">
        <f>IFERROR(IF((AN3194-AO3194)&gt;0,1,0),0)</f>
        <v>0</v>
      </c>
      <c r="AX3194">
        <f>IFERROR(IF((AC3194-AD3194)&lt;0,1,0),0)</f>
        <v>0</v>
      </c>
      <c r="AY3194">
        <f>SUM(AP3194:AX3194)</f>
        <v>2</v>
      </c>
    </row>
    <row r="3195" spans="1:51" x14ac:dyDescent="0.45">
      <c r="A3195" s="1" t="s">
        <v>290</v>
      </c>
      <c r="B3195" s="2">
        <v>10812170</v>
      </c>
      <c r="C3195" s="3" t="s">
        <v>5337</v>
      </c>
      <c r="D3195" s="7">
        <v>11.83</v>
      </c>
      <c r="E3195" s="5">
        <v>1187.03847808</v>
      </c>
      <c r="F3195" s="3" t="s">
        <v>4500</v>
      </c>
      <c r="G3195" s="3" t="s">
        <v>4574</v>
      </c>
      <c r="H3195" s="3" t="s">
        <v>4580</v>
      </c>
      <c r="I3195" s="3" t="s">
        <v>4581</v>
      </c>
      <c r="J3195" s="3" t="s">
        <v>4758</v>
      </c>
      <c r="K3195" s="6">
        <v>524407</v>
      </c>
      <c r="L3195" s="6">
        <v>516743</v>
      </c>
      <c r="M3195" s="6">
        <v>-23372</v>
      </c>
      <c r="N3195" s="6">
        <v>-20547</v>
      </c>
      <c r="O3195" s="6">
        <v>-26619</v>
      </c>
      <c r="P3195" s="6">
        <v>-24539</v>
      </c>
      <c r="Q3195" s="6">
        <v>-24951</v>
      </c>
      <c r="R3195" s="6">
        <v>-21632</v>
      </c>
      <c r="S3195" s="6">
        <v>52569</v>
      </c>
      <c r="T3195" s="6">
        <v>41662</v>
      </c>
      <c r="U3195" s="6" t="s">
        <v>4474</v>
      </c>
      <c r="V3195" s="6" t="s">
        <v>4474</v>
      </c>
      <c r="W3195" s="6">
        <v>312375</v>
      </c>
      <c r="X3195" s="6">
        <v>295806</v>
      </c>
      <c r="Y3195" s="6">
        <v>279540</v>
      </c>
      <c r="Z3195" s="6">
        <v>263231</v>
      </c>
      <c r="AA3195" s="6">
        <v>197274</v>
      </c>
      <c r="AB3195" s="6">
        <v>177613</v>
      </c>
      <c r="AC3195" s="6">
        <v>100321524</v>
      </c>
      <c r="AD3195" s="6">
        <v>98326212</v>
      </c>
      <c r="AF3195">
        <f>Q3195/W3195</f>
        <v>-7.9875150060024006E-2</v>
      </c>
      <c r="AG3195">
        <f>R3195/X3195</f>
        <v>-7.3129010229677563E-2</v>
      </c>
      <c r="AH3195" t="e">
        <f>U3195/W3195</f>
        <v>#VALUE!</v>
      </c>
      <c r="AI3195" t="e">
        <f>V3195/X3195</f>
        <v>#VALUE!</v>
      </c>
      <c r="AJ3195">
        <f>Y3195/AA3195</f>
        <v>1.4170138994494967</v>
      </c>
      <c r="AK3195">
        <f>Z3195/AB3195</f>
        <v>1.482048048284754</v>
      </c>
      <c r="AL3195">
        <f>O3195/K3195</f>
        <v>-5.0760191988283909E-2</v>
      </c>
      <c r="AM3195">
        <f>P3195/L3195</f>
        <v>-4.7487822766829932E-2</v>
      </c>
      <c r="AN3195">
        <f>K3195/W3195</f>
        <v>1.6787739095638254</v>
      </c>
      <c r="AO3195">
        <f>L3195/X3195</f>
        <v>1.7468983049701494</v>
      </c>
      <c r="AP3195">
        <f>IF(OR(Q3195&lt;0, Q3195="NA"), 0, 1)</f>
        <v>0</v>
      </c>
      <c r="AQ3195">
        <f>IF(OR(S3195&lt;0, S3195="NA"), 0, 1)</f>
        <v>1</v>
      </c>
      <c r="AR3195">
        <f>IFERROR(IF((AF3195-AG3195)&gt;0,1,0),0)</f>
        <v>0</v>
      </c>
      <c r="AS3195">
        <f>IFERROR(IF((S3195-Q3195)&gt;0,1,0),0)</f>
        <v>1</v>
      </c>
      <c r="AT3195">
        <f>IFERROR(IF((AH3195-AI3195)&lt;0,1,0),0)</f>
        <v>0</v>
      </c>
      <c r="AU3195">
        <f>IFERROR(IF((AJ3195-AK3195)&gt;0,1,0),0)</f>
        <v>0</v>
      </c>
      <c r="AV3195">
        <f>IFERROR(IF((AL3195-AM3195)&gt;0,1,0),0)</f>
        <v>0</v>
      </c>
      <c r="AW3195">
        <f>IFERROR(IF((AN3195-AO3195)&gt;0,1,0),0)</f>
        <v>0</v>
      </c>
      <c r="AX3195">
        <f>IFERROR(IF((AC3195-AD3195)&lt;0,1,0),0)</f>
        <v>0</v>
      </c>
      <c r="AY3195">
        <f>SUM(AP3195:AX3195)</f>
        <v>2</v>
      </c>
    </row>
    <row r="3196" spans="1:51" x14ac:dyDescent="0.45">
      <c r="A3196" s="1" t="s">
        <v>293</v>
      </c>
      <c r="B3196" s="2">
        <v>113594655</v>
      </c>
      <c r="C3196" s="3" t="s">
        <v>5338</v>
      </c>
      <c r="D3196" s="5">
        <v>3.99</v>
      </c>
      <c r="E3196" s="5">
        <v>166.29181653000001</v>
      </c>
      <c r="F3196" s="3" t="s">
        <v>4485</v>
      </c>
      <c r="G3196" s="3" t="s">
        <v>4607</v>
      </c>
      <c r="H3196" s="3" t="s">
        <v>4742</v>
      </c>
      <c r="I3196" s="3" t="s">
        <v>4743</v>
      </c>
      <c r="J3196" s="3" t="s">
        <v>4759</v>
      </c>
      <c r="K3196" s="6">
        <v>168213.08499999999</v>
      </c>
      <c r="L3196" s="6">
        <v>166977.03400000001</v>
      </c>
      <c r="M3196" s="6">
        <v>-2666.7739999999999</v>
      </c>
      <c r="N3196" s="6">
        <v>8162.424</v>
      </c>
      <c r="O3196" s="6">
        <v>-4852.9960000000001</v>
      </c>
      <c r="P3196" s="6">
        <v>6165.7060000000001</v>
      </c>
      <c r="Q3196" s="6">
        <v>38.570999999999998</v>
      </c>
      <c r="R3196" s="6">
        <v>7441.2179999999998</v>
      </c>
      <c r="S3196" s="6">
        <v>-3623.9859999999999</v>
      </c>
      <c r="T3196" s="6">
        <v>3040.538</v>
      </c>
      <c r="U3196" s="6" t="s">
        <v>4474</v>
      </c>
      <c r="V3196" s="6" t="s">
        <v>4474</v>
      </c>
      <c r="W3196" s="6">
        <v>157490.80300000001</v>
      </c>
      <c r="X3196" s="6">
        <v>167034.856</v>
      </c>
      <c r="Y3196" s="6">
        <v>31651.287</v>
      </c>
      <c r="Z3196" s="6">
        <v>37984.932000000001</v>
      </c>
      <c r="AA3196" s="6">
        <v>33908</v>
      </c>
      <c r="AB3196" s="6">
        <v>32964</v>
      </c>
      <c r="AC3196" s="6">
        <v>41634000</v>
      </c>
      <c r="AD3196" s="6">
        <v>41634000</v>
      </c>
      <c r="AF3196">
        <f>Q3196/W3196</f>
        <v>2.4490953925734946E-4</v>
      </c>
      <c r="AG3196">
        <f>R3196/X3196</f>
        <v>4.4548893435750921E-2</v>
      </c>
      <c r="AH3196" t="e">
        <f>U3196/W3196</f>
        <v>#VALUE!</v>
      </c>
      <c r="AI3196" t="e">
        <f>V3196/X3196</f>
        <v>#VALUE!</v>
      </c>
      <c r="AJ3196">
        <f>Y3196/AA3196</f>
        <v>0.93344600094373009</v>
      </c>
      <c r="AK3196">
        <f>Z3196/AB3196</f>
        <v>1.1523156170367674</v>
      </c>
      <c r="AL3196">
        <f>O3196/K3196</f>
        <v>-2.8850288311399797E-2</v>
      </c>
      <c r="AM3196">
        <f>P3196/L3196</f>
        <v>3.6925473236037953E-2</v>
      </c>
      <c r="AN3196">
        <f>K3196/W3196</f>
        <v>1.0680819565063744</v>
      </c>
      <c r="AO3196">
        <f>L3196/X3196</f>
        <v>0.99965383273057695</v>
      </c>
      <c r="AP3196">
        <f>IF(OR(Q3196&lt;0, Q3196="NA"), 0, 1)</f>
        <v>1</v>
      </c>
      <c r="AQ3196">
        <f>IF(OR(S3196&lt;0, S3196="NA"), 0, 1)</f>
        <v>0</v>
      </c>
      <c r="AR3196">
        <f>IFERROR(IF((AF3196-AG3196)&gt;0,1,0),0)</f>
        <v>0</v>
      </c>
      <c r="AS3196">
        <f>IFERROR(IF((S3196-Q3196)&gt;0,1,0),0)</f>
        <v>0</v>
      </c>
      <c r="AT3196">
        <f>IFERROR(IF((AH3196-AI3196)&lt;0,1,0),0)</f>
        <v>0</v>
      </c>
      <c r="AU3196">
        <f>IFERROR(IF((AJ3196-AK3196)&gt;0,1,0),0)</f>
        <v>0</v>
      </c>
      <c r="AV3196">
        <f>IFERROR(IF((AL3196-AM3196)&gt;0,1,0),0)</f>
        <v>0</v>
      </c>
      <c r="AW3196">
        <f>IFERROR(IF((AN3196-AO3196)&gt;0,1,0),0)</f>
        <v>1</v>
      </c>
      <c r="AX3196">
        <f>IFERROR(IF((AC3196-AD3196)&lt;0,1,0),0)</f>
        <v>0</v>
      </c>
      <c r="AY3196">
        <f>SUM(AP3196:AX3196)</f>
        <v>2</v>
      </c>
    </row>
    <row r="3197" spans="1:51" x14ac:dyDescent="0.45">
      <c r="A3197" s="1" t="s">
        <v>297</v>
      </c>
      <c r="B3197" s="2">
        <v>13472004</v>
      </c>
      <c r="C3197" s="3" t="s">
        <v>5336</v>
      </c>
      <c r="D3197" s="5">
        <v>29.11</v>
      </c>
      <c r="E3197" s="5">
        <v>363.99170199000002</v>
      </c>
      <c r="F3197" s="3" t="s">
        <v>4500</v>
      </c>
      <c r="G3197" s="3" t="s">
        <v>4501</v>
      </c>
      <c r="H3197" s="3" t="s">
        <v>4502</v>
      </c>
      <c r="I3197" s="3" t="s">
        <v>4538</v>
      </c>
      <c r="J3197" s="3" t="s">
        <v>4504</v>
      </c>
      <c r="K3197" s="6">
        <v>293</v>
      </c>
      <c r="L3197" s="6">
        <v>740</v>
      </c>
      <c r="M3197" s="6">
        <v>-33144</v>
      </c>
      <c r="N3197" s="6">
        <v>-61885</v>
      </c>
      <c r="O3197" s="6">
        <v>-34961</v>
      </c>
      <c r="P3197" s="6">
        <v>-63201</v>
      </c>
      <c r="Q3197" s="6">
        <v>-23977</v>
      </c>
      <c r="R3197" s="6">
        <v>-99744</v>
      </c>
      <c r="S3197" s="6">
        <v>-34126</v>
      </c>
      <c r="T3197" s="6">
        <v>-46124</v>
      </c>
      <c r="U3197" s="6" t="s">
        <v>4474</v>
      </c>
      <c r="V3197" s="6" t="s">
        <v>4474</v>
      </c>
      <c r="W3197" s="6">
        <v>26719</v>
      </c>
      <c r="X3197" s="6">
        <v>41804</v>
      </c>
      <c r="Y3197" s="6">
        <v>23702</v>
      </c>
      <c r="Z3197" s="6">
        <v>29124</v>
      </c>
      <c r="AA3197" s="6">
        <v>12197</v>
      </c>
      <c r="AB3197" s="6">
        <v>17181</v>
      </c>
      <c r="AC3197" s="6">
        <v>11545354</v>
      </c>
      <c r="AD3197" s="6">
        <v>6652570</v>
      </c>
      <c r="AF3197">
        <f>Q3197/W3197</f>
        <v>-0.89737639881732101</v>
      </c>
      <c r="AG3197">
        <f>R3197/X3197</f>
        <v>-2.3859917711223808</v>
      </c>
      <c r="AH3197" t="e">
        <f>U3197/W3197</f>
        <v>#VALUE!</v>
      </c>
      <c r="AI3197" t="e">
        <f>V3197/X3197</f>
        <v>#VALUE!</v>
      </c>
      <c r="AJ3197">
        <f>Y3197/AA3197</f>
        <v>1.9432647372304666</v>
      </c>
      <c r="AK3197">
        <f>Z3197/AB3197</f>
        <v>1.6951283394447354</v>
      </c>
      <c r="AL3197">
        <f>O3197/K3197</f>
        <v>-119.32081911262799</v>
      </c>
      <c r="AM3197">
        <f>P3197/L3197</f>
        <v>-85.406756756756764</v>
      </c>
      <c r="AN3197">
        <f>K3197/W3197</f>
        <v>1.0965979265691081E-2</v>
      </c>
      <c r="AO3197">
        <f>L3197/X3197</f>
        <v>1.7701655343986222E-2</v>
      </c>
      <c r="AP3197">
        <f>IF(OR(Q3197&lt;0, Q3197="NA"), 0, 1)</f>
        <v>0</v>
      </c>
      <c r="AQ3197">
        <f>IF(OR(S3197&lt;0, S3197="NA"), 0, 1)</f>
        <v>0</v>
      </c>
      <c r="AR3197">
        <f>IFERROR(IF((AF3197-AG3197)&gt;0,1,0),0)</f>
        <v>1</v>
      </c>
      <c r="AS3197">
        <f>IFERROR(IF((S3197-Q3197)&gt;0,1,0),0)</f>
        <v>0</v>
      </c>
      <c r="AT3197">
        <f>IFERROR(IF((AH3197-AI3197)&lt;0,1,0),0)</f>
        <v>0</v>
      </c>
      <c r="AU3197">
        <f>IFERROR(IF((AJ3197-AK3197)&gt;0,1,0),0)</f>
        <v>1</v>
      </c>
      <c r="AV3197">
        <f>IFERROR(IF((AL3197-AM3197)&gt;0,1,0),0)</f>
        <v>0</v>
      </c>
      <c r="AW3197">
        <f>IFERROR(IF((AN3197-AO3197)&gt;0,1,0),0)</f>
        <v>0</v>
      </c>
      <c r="AX3197">
        <f>IFERROR(IF((AC3197-AD3197)&lt;0,1,0),0)</f>
        <v>0</v>
      </c>
      <c r="AY3197">
        <f>SUM(AP3197:AX3197)</f>
        <v>2</v>
      </c>
    </row>
    <row r="3198" spans="1:51" x14ac:dyDescent="0.45">
      <c r="A3198" s="1" t="s">
        <v>298</v>
      </c>
      <c r="B3198" s="2">
        <v>4260944</v>
      </c>
      <c r="C3198" s="3" t="s">
        <v>5338</v>
      </c>
      <c r="D3198" s="5">
        <v>6.3849999999999998</v>
      </c>
      <c r="E3198" s="5">
        <v>970.15593368500004</v>
      </c>
      <c r="F3198" s="3" t="s">
        <v>4485</v>
      </c>
      <c r="G3198" s="3" t="s">
        <v>4486</v>
      </c>
      <c r="H3198" s="3" t="s">
        <v>4545</v>
      </c>
      <c r="I3198" s="3" t="s">
        <v>4546</v>
      </c>
      <c r="J3198" s="3" t="s">
        <v>4762</v>
      </c>
      <c r="K3198" s="6">
        <v>982190</v>
      </c>
      <c r="L3198" s="6">
        <v>1101222</v>
      </c>
      <c r="M3198" s="6">
        <v>142987</v>
      </c>
      <c r="N3198" s="6">
        <v>158441</v>
      </c>
      <c r="O3198" s="6">
        <v>104022</v>
      </c>
      <c r="P3198" s="6">
        <v>119130</v>
      </c>
      <c r="Q3198" s="6">
        <v>-94149</v>
      </c>
      <c r="R3198" s="6">
        <v>70303</v>
      </c>
      <c r="S3198" s="6">
        <v>190375</v>
      </c>
      <c r="T3198" s="6">
        <v>217058</v>
      </c>
      <c r="U3198" s="6">
        <v>648318</v>
      </c>
      <c r="V3198" s="6">
        <v>651522</v>
      </c>
      <c r="W3198" s="6">
        <v>1563104</v>
      </c>
      <c r="X3198" s="6">
        <v>1651522</v>
      </c>
      <c r="Y3198" s="6">
        <v>902282</v>
      </c>
      <c r="Z3198" s="6">
        <v>848937</v>
      </c>
      <c r="AA3198" s="6">
        <v>374888</v>
      </c>
      <c r="AB3198" s="6">
        <v>337579</v>
      </c>
      <c r="AC3198" s="6">
        <v>151934046</v>
      </c>
      <c r="AD3198" s="6">
        <v>151875097</v>
      </c>
      <c r="AF3198">
        <f>Q3198/W3198</f>
        <v>-6.0232076688435318E-2</v>
      </c>
      <c r="AG3198">
        <f>R3198/X3198</f>
        <v>4.2568612467772153E-2</v>
      </c>
      <c r="AH3198">
        <f>U3198/W3198</f>
        <v>0.41476318914160543</v>
      </c>
      <c r="AI3198">
        <f>V3198/X3198</f>
        <v>0.3944979237333805</v>
      </c>
      <c r="AJ3198">
        <f>Y3198/AA3198</f>
        <v>2.4068041655107657</v>
      </c>
      <c r="AK3198">
        <f>Z3198/AB3198</f>
        <v>2.5147802440317673</v>
      </c>
      <c r="AL3198">
        <f>O3198/K3198</f>
        <v>0.10590822549608528</v>
      </c>
      <c r="AM3198">
        <f>P3198/L3198</f>
        <v>0.10817982205222926</v>
      </c>
      <c r="AN3198">
        <f>K3198/W3198</f>
        <v>0.62835870166028618</v>
      </c>
      <c r="AO3198">
        <f>L3198/X3198</f>
        <v>0.66679220743047929</v>
      </c>
      <c r="AP3198">
        <f>IF(OR(Q3198&lt;0, Q3198="NA"), 0, 1)</f>
        <v>0</v>
      </c>
      <c r="AQ3198">
        <f>IF(OR(S3198&lt;0, S3198="NA"), 0, 1)</f>
        <v>1</v>
      </c>
      <c r="AR3198">
        <f>IFERROR(IF((AF3198-AG3198)&gt;0,1,0),0)</f>
        <v>0</v>
      </c>
      <c r="AS3198">
        <f>IFERROR(IF((S3198-Q3198)&gt;0,1,0),0)</f>
        <v>1</v>
      </c>
      <c r="AT3198">
        <f>IFERROR(IF((AH3198-AI3198)&lt;0,1,0),0)</f>
        <v>0</v>
      </c>
      <c r="AU3198">
        <f>IFERROR(IF((AJ3198-AK3198)&gt;0,1,0),0)</f>
        <v>0</v>
      </c>
      <c r="AV3198">
        <f>IFERROR(IF((AL3198-AM3198)&gt;0,1,0),0)</f>
        <v>0</v>
      </c>
      <c r="AW3198">
        <f>IFERROR(IF((AN3198-AO3198)&gt;0,1,0),0)</f>
        <v>0</v>
      </c>
      <c r="AX3198">
        <f>IFERROR(IF((AC3198-AD3198)&lt;0,1,0),0)</f>
        <v>0</v>
      </c>
      <c r="AY3198">
        <f>SUM(AP3198:AX3198)</f>
        <v>2</v>
      </c>
    </row>
    <row r="3199" spans="1:51" x14ac:dyDescent="0.45">
      <c r="A3199" s="1" t="s">
        <v>333</v>
      </c>
      <c r="B3199" s="2">
        <v>4810919</v>
      </c>
      <c r="C3199" s="3" t="s">
        <v>5338</v>
      </c>
      <c r="D3199" s="5">
        <v>7.5</v>
      </c>
      <c r="E3199" s="5">
        <v>423.2566425</v>
      </c>
      <c r="F3199" s="3" t="s">
        <v>4470</v>
      </c>
      <c r="G3199" s="3" t="s">
        <v>4471</v>
      </c>
      <c r="H3199" s="3" t="s">
        <v>4489</v>
      </c>
      <c r="I3199" s="3" t="s">
        <v>4489</v>
      </c>
      <c r="J3199" s="3" t="s">
        <v>4495</v>
      </c>
      <c r="K3199" s="6" t="s">
        <v>4474</v>
      </c>
      <c r="L3199" s="6" t="s">
        <v>4474</v>
      </c>
      <c r="M3199" s="6" t="s">
        <v>4474</v>
      </c>
      <c r="N3199" s="6" t="s">
        <v>4474</v>
      </c>
      <c r="O3199" s="6">
        <v>-100967</v>
      </c>
      <c r="P3199" s="6">
        <v>-92189</v>
      </c>
      <c r="Q3199" s="6">
        <v>-100044</v>
      </c>
      <c r="R3199" s="6">
        <v>-93237</v>
      </c>
      <c r="S3199" s="6">
        <v>-94088</v>
      </c>
      <c r="T3199" s="6">
        <v>-80381</v>
      </c>
      <c r="U3199" s="6" t="s">
        <v>4474</v>
      </c>
      <c r="V3199" s="6" t="s">
        <v>4474</v>
      </c>
      <c r="W3199" s="6">
        <v>361639</v>
      </c>
      <c r="X3199" s="6">
        <v>367989</v>
      </c>
      <c r="Y3199" s="6">
        <v>351863</v>
      </c>
      <c r="Z3199" s="6">
        <v>357889</v>
      </c>
      <c r="AA3199" s="6">
        <v>15724</v>
      </c>
      <c r="AB3199" s="6">
        <v>16368</v>
      </c>
      <c r="AC3199" s="6">
        <v>56434219</v>
      </c>
      <c r="AD3199" s="6">
        <v>54920663</v>
      </c>
      <c r="AF3199">
        <f>Q3199/W3199</f>
        <v>-0.27664051720085497</v>
      </c>
      <c r="AG3199">
        <f>R3199/X3199</f>
        <v>-0.25336898657296819</v>
      </c>
      <c r="AH3199" t="e">
        <f>U3199/W3199</f>
        <v>#VALUE!</v>
      </c>
      <c r="AI3199" t="e">
        <f>V3199/X3199</f>
        <v>#VALUE!</v>
      </c>
      <c r="AJ3199">
        <f>Y3199/AA3199</f>
        <v>22.377448486390232</v>
      </c>
      <c r="AK3199">
        <f>Z3199/AB3199</f>
        <v>21.865163734115345</v>
      </c>
      <c r="AL3199" t="e">
        <f>O3199/K3199</f>
        <v>#VALUE!</v>
      </c>
      <c r="AM3199" t="e">
        <f>P3199/L3199</f>
        <v>#VALUE!</v>
      </c>
      <c r="AN3199" t="e">
        <f>K3199/W3199</f>
        <v>#VALUE!</v>
      </c>
      <c r="AO3199" t="e">
        <f>L3199/X3199</f>
        <v>#VALUE!</v>
      </c>
      <c r="AP3199">
        <f>IF(OR(Q3199&lt;0, Q3199="NA"), 0, 1)</f>
        <v>0</v>
      </c>
      <c r="AQ3199">
        <f>IF(OR(S3199&lt;0, S3199="NA"), 0, 1)</f>
        <v>0</v>
      </c>
      <c r="AR3199">
        <f>IFERROR(IF((AF3199-AG3199)&gt;0,1,0),0)</f>
        <v>0</v>
      </c>
      <c r="AS3199">
        <f>IFERROR(IF((S3199-Q3199)&gt;0,1,0),0)</f>
        <v>1</v>
      </c>
      <c r="AT3199">
        <f>IFERROR(IF((AH3199-AI3199)&lt;0,1,0),0)</f>
        <v>0</v>
      </c>
      <c r="AU3199">
        <f>IFERROR(IF((AJ3199-AK3199)&gt;0,1,0),0)</f>
        <v>1</v>
      </c>
      <c r="AV3199">
        <f>IFERROR(IF((AL3199-AM3199)&gt;0,1,0),0)</f>
        <v>0</v>
      </c>
      <c r="AW3199">
        <f>IFERROR(IF((AN3199-AO3199)&gt;0,1,0),0)</f>
        <v>0</v>
      </c>
      <c r="AX3199">
        <f>IFERROR(IF((AC3199-AD3199)&lt;0,1,0),0)</f>
        <v>0</v>
      </c>
      <c r="AY3199">
        <f>SUM(AP3199:AX3199)</f>
        <v>2</v>
      </c>
    </row>
    <row r="3200" spans="1:51" x14ac:dyDescent="0.45">
      <c r="A3200" s="1" t="s">
        <v>336</v>
      </c>
      <c r="B3200" s="2">
        <v>4987796</v>
      </c>
      <c r="C3200" s="3" t="s">
        <v>5336</v>
      </c>
      <c r="D3200" s="7">
        <v>7.02</v>
      </c>
      <c r="E3200" s="5">
        <v>11.685660479999999</v>
      </c>
      <c r="F3200" s="3" t="s">
        <v>4500</v>
      </c>
      <c r="G3200" s="3" t="s">
        <v>4574</v>
      </c>
      <c r="H3200" s="3" t="s">
        <v>4580</v>
      </c>
      <c r="I3200" s="3" t="s">
        <v>4581</v>
      </c>
      <c r="J3200" s="3" t="s">
        <v>4758</v>
      </c>
      <c r="K3200" s="6">
        <v>1273</v>
      </c>
      <c r="L3200" s="6">
        <v>1664</v>
      </c>
      <c r="M3200" s="6">
        <v>-12759</v>
      </c>
      <c r="N3200" s="6">
        <v>-12549</v>
      </c>
      <c r="O3200" s="6">
        <v>-13573</v>
      </c>
      <c r="P3200" s="6">
        <v>-13280</v>
      </c>
      <c r="Q3200" s="6">
        <v>-12032</v>
      </c>
      <c r="R3200" s="6">
        <v>-11666</v>
      </c>
      <c r="S3200" s="6">
        <v>-10361</v>
      </c>
      <c r="T3200" s="6">
        <v>-9725</v>
      </c>
      <c r="U3200" s="6" t="s">
        <v>4474</v>
      </c>
      <c r="V3200" s="6" t="s">
        <v>4474</v>
      </c>
      <c r="W3200" s="6">
        <v>34449</v>
      </c>
      <c r="X3200" s="6">
        <v>37640</v>
      </c>
      <c r="Y3200" s="6">
        <v>31612</v>
      </c>
      <c r="Z3200" s="6">
        <v>34728</v>
      </c>
      <c r="AA3200" s="6">
        <v>2127</v>
      </c>
      <c r="AB3200" s="6">
        <v>2528</v>
      </c>
      <c r="AC3200" s="6">
        <v>1664624</v>
      </c>
      <c r="AD3200" s="6">
        <v>1657956</v>
      </c>
      <c r="AF3200">
        <f>Q3200/W3200</f>
        <v>-0.34926993526662603</v>
      </c>
      <c r="AG3200">
        <f>R3200/X3200</f>
        <v>-0.30993623804463338</v>
      </c>
      <c r="AH3200" t="e">
        <f>U3200/W3200</f>
        <v>#VALUE!</v>
      </c>
      <c r="AI3200" t="e">
        <f>V3200/X3200</f>
        <v>#VALUE!</v>
      </c>
      <c r="AJ3200">
        <f>Y3200/AA3200</f>
        <v>14.862247296661966</v>
      </c>
      <c r="AK3200">
        <f>Z3200/AB3200</f>
        <v>13.737341772151899</v>
      </c>
      <c r="AL3200">
        <f>O3200/K3200</f>
        <v>-10.662215239591516</v>
      </c>
      <c r="AM3200">
        <f>P3200/L3200</f>
        <v>-7.9807692307692308</v>
      </c>
      <c r="AN3200">
        <f>K3200/W3200</f>
        <v>3.6953177160440068E-2</v>
      </c>
      <c r="AO3200">
        <f>L3200/X3200</f>
        <v>4.4208289054197665E-2</v>
      </c>
      <c r="AP3200">
        <f>IF(OR(Q3200&lt;0, Q3200="NA"), 0, 1)</f>
        <v>0</v>
      </c>
      <c r="AQ3200">
        <f>IF(OR(S3200&lt;0, S3200="NA"), 0, 1)</f>
        <v>0</v>
      </c>
      <c r="AR3200">
        <f>IFERROR(IF((AF3200-AG3200)&gt;0,1,0),0)</f>
        <v>0</v>
      </c>
      <c r="AS3200">
        <f>IFERROR(IF((S3200-Q3200)&gt;0,1,0),0)</f>
        <v>1</v>
      </c>
      <c r="AT3200">
        <f>IFERROR(IF((AH3200-AI3200)&lt;0,1,0),0)</f>
        <v>0</v>
      </c>
      <c r="AU3200">
        <f>IFERROR(IF((AJ3200-AK3200)&gt;0,1,0),0)</f>
        <v>1</v>
      </c>
      <c r="AV3200">
        <f>IFERROR(IF((AL3200-AM3200)&gt;0,1,0),0)</f>
        <v>0</v>
      </c>
      <c r="AW3200">
        <f>IFERROR(IF((AN3200-AO3200)&gt;0,1,0),0)</f>
        <v>0</v>
      </c>
      <c r="AX3200">
        <f>IFERROR(IF((AC3200-AD3200)&lt;0,1,0),0)</f>
        <v>0</v>
      </c>
      <c r="AY3200">
        <f>SUM(AP3200:AX3200)</f>
        <v>2</v>
      </c>
    </row>
    <row r="3201" spans="1:51" x14ac:dyDescent="0.45">
      <c r="A3201" s="1" t="s">
        <v>337</v>
      </c>
      <c r="B3201" s="2">
        <v>4963619</v>
      </c>
      <c r="C3201" s="3" t="s">
        <v>5336</v>
      </c>
      <c r="D3201" s="5">
        <v>12.62</v>
      </c>
      <c r="E3201" s="5">
        <v>335.11054611999998</v>
      </c>
      <c r="F3201" s="3" t="s">
        <v>4485</v>
      </c>
      <c r="G3201" s="3" t="s">
        <v>4517</v>
      </c>
      <c r="H3201" s="3" t="s">
        <v>4640</v>
      </c>
      <c r="I3201" s="3" t="s">
        <v>4641</v>
      </c>
      <c r="J3201" s="3" t="s">
        <v>4504</v>
      </c>
      <c r="K3201" s="6">
        <v>115264</v>
      </c>
      <c r="L3201" s="6">
        <v>115294</v>
      </c>
      <c r="M3201" s="6">
        <v>9084</v>
      </c>
      <c r="N3201" s="6">
        <v>11686</v>
      </c>
      <c r="O3201" s="6">
        <v>-12008</v>
      </c>
      <c r="P3201" s="6">
        <v>-8133</v>
      </c>
      <c r="Q3201" s="6">
        <v>-12151</v>
      </c>
      <c r="R3201" s="6">
        <v>-10456</v>
      </c>
      <c r="S3201" s="6">
        <v>6671</v>
      </c>
      <c r="T3201" s="6">
        <v>11085</v>
      </c>
      <c r="U3201" s="6">
        <v>7506</v>
      </c>
      <c r="V3201" s="6">
        <v>5985</v>
      </c>
      <c r="W3201" s="6">
        <v>428109</v>
      </c>
      <c r="X3201" s="6">
        <v>420118</v>
      </c>
      <c r="Y3201" s="6">
        <v>226889</v>
      </c>
      <c r="Z3201" s="6">
        <v>232346</v>
      </c>
      <c r="AA3201" s="6">
        <v>212461</v>
      </c>
      <c r="AB3201" s="6">
        <v>208683</v>
      </c>
      <c r="AC3201" s="6">
        <v>26540000</v>
      </c>
      <c r="AD3201" s="6">
        <v>25918000</v>
      </c>
      <c r="AF3201">
        <f>Q3201/W3201</f>
        <v>-2.8382958545604041E-2</v>
      </c>
      <c r="AG3201">
        <f>R3201/X3201</f>
        <v>-2.4888245683355629E-2</v>
      </c>
      <c r="AH3201">
        <f>U3201/W3201</f>
        <v>1.7532918018542006E-2</v>
      </c>
      <c r="AI3201">
        <f>V3201/X3201</f>
        <v>1.4245997553068424E-2</v>
      </c>
      <c r="AJ3201">
        <f>Y3201/AA3201</f>
        <v>1.067908933874923</v>
      </c>
      <c r="AK3201">
        <f>Z3201/AB3201</f>
        <v>1.1133920827283488</v>
      </c>
      <c r="AL3201">
        <f>O3201/K3201</f>
        <v>-0.10417823431426985</v>
      </c>
      <c r="AM3201">
        <f>P3201/L3201</f>
        <v>-7.0541398511631132E-2</v>
      </c>
      <c r="AN3201">
        <f>K3201/W3201</f>
        <v>0.26923984312406418</v>
      </c>
      <c r="AO3201">
        <f>L3201/X3201</f>
        <v>0.27443242136733015</v>
      </c>
      <c r="AP3201">
        <f>IF(OR(Q3201&lt;0, Q3201="NA"), 0, 1)</f>
        <v>0</v>
      </c>
      <c r="AQ3201">
        <f>IF(OR(S3201&lt;0, S3201="NA"), 0, 1)</f>
        <v>1</v>
      </c>
      <c r="AR3201">
        <f>IFERROR(IF((AF3201-AG3201)&gt;0,1,0),0)</f>
        <v>0</v>
      </c>
      <c r="AS3201">
        <f>IFERROR(IF((S3201-Q3201)&gt;0,1,0),0)</f>
        <v>1</v>
      </c>
      <c r="AT3201">
        <f>IFERROR(IF((AH3201-AI3201)&lt;0,1,0),0)</f>
        <v>0</v>
      </c>
      <c r="AU3201">
        <f>IFERROR(IF((AJ3201-AK3201)&gt;0,1,0),0)</f>
        <v>0</v>
      </c>
      <c r="AV3201">
        <f>IFERROR(IF((AL3201-AM3201)&gt;0,1,0),0)</f>
        <v>0</v>
      </c>
      <c r="AW3201">
        <f>IFERROR(IF((AN3201-AO3201)&gt;0,1,0),0)</f>
        <v>0</v>
      </c>
      <c r="AX3201">
        <f>IFERROR(IF((AC3201-AD3201)&lt;0,1,0),0)</f>
        <v>0</v>
      </c>
      <c r="AY3201">
        <f>SUM(AP3201:AX3201)</f>
        <v>2</v>
      </c>
    </row>
    <row r="3202" spans="1:51" x14ac:dyDescent="0.45">
      <c r="A3202" s="1" t="s">
        <v>364</v>
      </c>
      <c r="B3202" s="2">
        <v>4929352</v>
      </c>
      <c r="C3202" s="3" t="s">
        <v>5337</v>
      </c>
      <c r="D3202" s="5">
        <v>27.21</v>
      </c>
      <c r="E3202" s="5">
        <v>3295.4294392800002</v>
      </c>
      <c r="F3202" s="3" t="s">
        <v>4665</v>
      </c>
      <c r="G3202" s="3" t="s">
        <v>4666</v>
      </c>
      <c r="H3202" s="3" t="s">
        <v>4667</v>
      </c>
      <c r="I3202" s="3" t="s">
        <v>4667</v>
      </c>
      <c r="J3202" s="3" t="s">
        <v>4788</v>
      </c>
      <c r="K3202" s="6">
        <v>995369.51301267801</v>
      </c>
      <c r="L3202" s="6">
        <v>1010779.0576648989</v>
      </c>
      <c r="M3202" s="6">
        <v>185631.39288507614</v>
      </c>
      <c r="N3202" s="6">
        <v>198763.64385582079</v>
      </c>
      <c r="O3202" s="6">
        <v>158007.51809601483</v>
      </c>
      <c r="P3202" s="6">
        <v>169115.11764118311</v>
      </c>
      <c r="Q3202" s="6">
        <v>243435.58101643567</v>
      </c>
      <c r="R3202" s="6">
        <v>262966.7010280735</v>
      </c>
      <c r="S3202" s="6" t="s">
        <v>4474</v>
      </c>
      <c r="T3202" s="6" t="s">
        <v>4474</v>
      </c>
      <c r="U3202" s="6" t="s">
        <v>4474</v>
      </c>
      <c r="V3202" s="6" t="s">
        <v>4474</v>
      </c>
      <c r="W3202" s="6">
        <v>4265719.7234300375</v>
      </c>
      <c r="X3202" s="6">
        <v>4205836.1887462335</v>
      </c>
      <c r="Y3202" s="6">
        <v>3537117.5422339439</v>
      </c>
      <c r="Z3202" s="6">
        <v>3493530.6664464907</v>
      </c>
      <c r="AA3202" s="6">
        <v>481720.00855371018</v>
      </c>
      <c r="AB3202" s="6">
        <v>598711.55513355078</v>
      </c>
      <c r="AC3202" s="6">
        <v>121551878</v>
      </c>
      <c r="AD3202" s="6">
        <v>121215156</v>
      </c>
      <c r="AF3202">
        <f>Q3202/W3202</f>
        <v>5.7067879935789753E-2</v>
      </c>
      <c r="AG3202">
        <f>R3202/X3202</f>
        <v>6.2524237565815488E-2</v>
      </c>
      <c r="AH3202" t="e">
        <f>U3202/W3202</f>
        <v>#VALUE!</v>
      </c>
      <c r="AI3202" t="e">
        <f>V3202/X3202</f>
        <v>#VALUE!</v>
      </c>
      <c r="AJ3202">
        <f>Y3202/AA3202</f>
        <v>7.3426834663845337</v>
      </c>
      <c r="AK3202">
        <f>Z3202/AB3202</f>
        <v>5.835081411894933</v>
      </c>
      <c r="AL3202">
        <f>O3202/K3202</f>
        <v>0.1587425735170194</v>
      </c>
      <c r="AM3202">
        <f>P3202/L3202</f>
        <v>0.16731165565684822</v>
      </c>
      <c r="AN3202">
        <f>K3202/W3202</f>
        <v>0.23334151738696696</v>
      </c>
      <c r="AO3202">
        <f>L3202/X3202</f>
        <v>0.24032772849534442</v>
      </c>
      <c r="AP3202">
        <f>IF(OR(Q3202&lt;0, Q3202="NA"), 0, 1)</f>
        <v>1</v>
      </c>
      <c r="AQ3202">
        <f>IF(OR(S3202&lt;0, S3202="NA"), 0, 1)</f>
        <v>0</v>
      </c>
      <c r="AR3202">
        <f>IFERROR(IF((AF3202-AG3202)&gt;0,1,0),0)</f>
        <v>0</v>
      </c>
      <c r="AS3202">
        <f>IFERROR(IF((S3202-Q3202)&gt;0,1,0),0)</f>
        <v>0</v>
      </c>
      <c r="AT3202">
        <f>IFERROR(IF((AH3202-AI3202)&lt;0,1,0),0)</f>
        <v>0</v>
      </c>
      <c r="AU3202">
        <f>IFERROR(IF((AJ3202-AK3202)&gt;0,1,0),0)</f>
        <v>1</v>
      </c>
      <c r="AV3202">
        <f>IFERROR(IF((AL3202-AM3202)&gt;0,1,0),0)</f>
        <v>0</v>
      </c>
      <c r="AW3202">
        <f>IFERROR(IF((AN3202-AO3202)&gt;0,1,0),0)</f>
        <v>0</v>
      </c>
      <c r="AX3202">
        <f>IFERROR(IF((AC3202-AD3202)&lt;0,1,0),0)</f>
        <v>0</v>
      </c>
      <c r="AY3202">
        <f>SUM(AP3202:AX3202)</f>
        <v>2</v>
      </c>
    </row>
    <row r="3203" spans="1:51" x14ac:dyDescent="0.45">
      <c r="A3203" s="1" t="s">
        <v>402</v>
      </c>
      <c r="B3203" s="2">
        <v>10603596</v>
      </c>
      <c r="C3203" s="3" t="s">
        <v>5338</v>
      </c>
      <c r="D3203" s="7">
        <v>1.74</v>
      </c>
      <c r="E3203" s="5">
        <v>44.572983180000001</v>
      </c>
      <c r="F3203" s="3" t="s">
        <v>4500</v>
      </c>
      <c r="G3203" s="3" t="s">
        <v>4501</v>
      </c>
      <c r="H3203" s="3" t="s">
        <v>4502</v>
      </c>
      <c r="I3203" s="3" t="s">
        <v>4538</v>
      </c>
      <c r="J3203" s="3" t="s">
        <v>4504</v>
      </c>
      <c r="K3203" s="6">
        <v>59794.661</v>
      </c>
      <c r="L3203" s="6">
        <v>71896.698000000004</v>
      </c>
      <c r="M3203" s="6">
        <v>-48347.027000000002</v>
      </c>
      <c r="N3203" s="6">
        <v>-30256.931</v>
      </c>
      <c r="O3203" s="6">
        <v>-49401.114999999998</v>
      </c>
      <c r="P3203" s="6">
        <v>-31390.506000000001</v>
      </c>
      <c r="Q3203" s="6">
        <v>-83084.078999999998</v>
      </c>
      <c r="R3203" s="6">
        <v>-29544.105</v>
      </c>
      <c r="S3203" s="6">
        <v>-6501.7150000000001</v>
      </c>
      <c r="T3203" s="6" t="s">
        <v>4474</v>
      </c>
      <c r="U3203" s="6" t="s">
        <v>4474</v>
      </c>
      <c r="V3203" s="6" t="s">
        <v>4474</v>
      </c>
      <c r="W3203" s="6">
        <v>61203.044999999998</v>
      </c>
      <c r="X3203" s="6">
        <v>156367.33499999999</v>
      </c>
      <c r="Y3203" s="6">
        <v>49902.207999999999</v>
      </c>
      <c r="Z3203" s="6">
        <v>115045.849</v>
      </c>
      <c r="AA3203" s="6">
        <v>35694</v>
      </c>
      <c r="AB3203" s="6">
        <v>69493</v>
      </c>
      <c r="AC3203" s="6">
        <v>20616657</v>
      </c>
      <c r="AD3203" s="6">
        <v>19255390</v>
      </c>
      <c r="AF3203">
        <f>Q3203/W3203</f>
        <v>-1.3575154471480952</v>
      </c>
      <c r="AG3203">
        <f>R3203/X3203</f>
        <v>-0.18894038834901164</v>
      </c>
      <c r="AH3203" t="e">
        <f>U3203/W3203</f>
        <v>#VALUE!</v>
      </c>
      <c r="AI3203" t="e">
        <f>V3203/X3203</f>
        <v>#VALUE!</v>
      </c>
      <c r="AJ3203">
        <f>Y3203/AA3203</f>
        <v>1.3980559197624249</v>
      </c>
      <c r="AK3203">
        <f>Z3203/AB3203</f>
        <v>1.6555026981134791</v>
      </c>
      <c r="AL3203">
        <f>O3203/K3203</f>
        <v>-0.82617936407399317</v>
      </c>
      <c r="AM3203">
        <f>P3203/L3203</f>
        <v>-0.43660566998501099</v>
      </c>
      <c r="AN3203">
        <f>K3203/W3203</f>
        <v>0.97698833448564526</v>
      </c>
      <c r="AO3203">
        <f>L3203/X3203</f>
        <v>0.45979358796388009</v>
      </c>
      <c r="AP3203">
        <f>IF(OR(Q3203&lt;0, Q3203="NA"), 0, 1)</f>
        <v>0</v>
      </c>
      <c r="AQ3203">
        <f>IF(OR(S3203&lt;0, S3203="NA"), 0, 1)</f>
        <v>0</v>
      </c>
      <c r="AR3203">
        <f>IFERROR(IF((AF3203-AG3203)&gt;0,1,0),0)</f>
        <v>0</v>
      </c>
      <c r="AS3203">
        <f>IFERROR(IF((S3203-Q3203)&gt;0,1,0),0)</f>
        <v>1</v>
      </c>
      <c r="AT3203">
        <f>IFERROR(IF((AH3203-AI3203)&lt;0,1,0),0)</f>
        <v>0</v>
      </c>
      <c r="AU3203">
        <f>IFERROR(IF((AJ3203-AK3203)&gt;0,1,0),0)</f>
        <v>0</v>
      </c>
      <c r="AV3203">
        <f>IFERROR(IF((AL3203-AM3203)&gt;0,1,0),0)</f>
        <v>0</v>
      </c>
      <c r="AW3203">
        <f>IFERROR(IF((AN3203-AO3203)&gt;0,1,0),0)</f>
        <v>1</v>
      </c>
      <c r="AX3203">
        <f>IFERROR(IF((AC3203-AD3203)&lt;0,1,0),0)</f>
        <v>0</v>
      </c>
      <c r="AY3203">
        <f>SUM(AP3203:AX3203)</f>
        <v>2</v>
      </c>
    </row>
    <row r="3204" spans="1:51" x14ac:dyDescent="0.45">
      <c r="A3204" s="1" t="s">
        <v>411</v>
      </c>
      <c r="B3204" s="2">
        <v>4093941</v>
      </c>
      <c r="C3204" s="3" t="s">
        <v>5337</v>
      </c>
      <c r="D3204" s="5">
        <v>37.869999999999997</v>
      </c>
      <c r="E3204" s="5">
        <v>1393.1236899999999</v>
      </c>
      <c r="F3204" s="3" t="s">
        <v>4480</v>
      </c>
      <c r="G3204" s="3" t="s">
        <v>4491</v>
      </c>
      <c r="H3204" s="3" t="s">
        <v>4491</v>
      </c>
      <c r="I3204" s="3" t="s">
        <v>4805</v>
      </c>
      <c r="J3204" s="3" t="s">
        <v>4484</v>
      </c>
      <c r="K3204" s="6">
        <v>279781</v>
      </c>
      <c r="L3204" s="6">
        <v>271035</v>
      </c>
      <c r="M3204" s="6" t="s">
        <v>4474</v>
      </c>
      <c r="N3204" s="6" t="s">
        <v>4474</v>
      </c>
      <c r="O3204" s="6" t="s">
        <v>4474</v>
      </c>
      <c r="P3204" s="6" t="s">
        <v>4474</v>
      </c>
      <c r="Q3204" s="6">
        <v>200768</v>
      </c>
      <c r="R3204" s="6">
        <v>193528</v>
      </c>
      <c r="S3204" s="6">
        <v>-998393</v>
      </c>
      <c r="T3204" s="6">
        <v>-457032</v>
      </c>
      <c r="U3204" s="6">
        <v>2795387</v>
      </c>
      <c r="V3204" s="6">
        <v>2737098</v>
      </c>
      <c r="W3204" s="6">
        <v>11412143</v>
      </c>
      <c r="X3204" s="6">
        <v>10906614</v>
      </c>
      <c r="Y3204" s="6">
        <v>2071973</v>
      </c>
      <c r="Z3204" s="6">
        <v>2274221</v>
      </c>
      <c r="AA3204" s="6">
        <v>7271357</v>
      </c>
      <c r="AB3204" s="6">
        <v>6871541</v>
      </c>
      <c r="AC3204" s="6">
        <v>36786978</v>
      </c>
      <c r="AD3204" s="6">
        <v>36786978</v>
      </c>
      <c r="AF3204">
        <f>Q3204/W3204</f>
        <v>1.759248898300696E-2</v>
      </c>
      <c r="AG3204">
        <f>R3204/X3204</f>
        <v>1.7744095463541665E-2</v>
      </c>
      <c r="AH3204">
        <f>U3204/W3204</f>
        <v>0.24494847286789168</v>
      </c>
      <c r="AI3204">
        <f>V3204/X3204</f>
        <v>0.25095762992987558</v>
      </c>
      <c r="AJ3204">
        <f>Y3204/AA3204</f>
        <v>0.28494997563728475</v>
      </c>
      <c r="AK3204">
        <f>Z3204/AB3204</f>
        <v>0.33096229797653831</v>
      </c>
      <c r="AL3204" t="e">
        <f>O3204/K3204</f>
        <v>#VALUE!</v>
      </c>
      <c r="AM3204" t="e">
        <f>P3204/L3204</f>
        <v>#VALUE!</v>
      </c>
      <c r="AN3204">
        <f>K3204/W3204</f>
        <v>2.4516079057193729E-2</v>
      </c>
      <c r="AO3204">
        <f>L3204/X3204</f>
        <v>2.4850517309955224E-2</v>
      </c>
      <c r="AP3204">
        <f>IF(OR(Q3204&lt;0, Q3204="NA"), 0, 1)</f>
        <v>1</v>
      </c>
      <c r="AQ3204">
        <f>IF(OR(S3204&lt;0, S3204="NA"), 0, 1)</f>
        <v>0</v>
      </c>
      <c r="AR3204">
        <f>IFERROR(IF((AF3204-AG3204)&gt;0,1,0),0)</f>
        <v>0</v>
      </c>
      <c r="AS3204">
        <f>IFERROR(IF((S3204-Q3204)&gt;0,1,0),0)</f>
        <v>0</v>
      </c>
      <c r="AT3204">
        <f>IFERROR(IF((AH3204-AI3204)&lt;0,1,0),0)</f>
        <v>1</v>
      </c>
      <c r="AU3204">
        <f>IFERROR(IF((AJ3204-AK3204)&gt;0,1,0),0)</f>
        <v>0</v>
      </c>
      <c r="AV3204">
        <f>IFERROR(IF((AL3204-AM3204)&gt;0,1,0),0)</f>
        <v>0</v>
      </c>
      <c r="AW3204">
        <f>IFERROR(IF((AN3204-AO3204)&gt;0,1,0),0)</f>
        <v>0</v>
      </c>
      <c r="AX3204">
        <f>IFERROR(IF((AC3204-AD3204)&lt;0,1,0),0)</f>
        <v>0</v>
      </c>
      <c r="AY3204">
        <f>SUM(AP3204:AX3204)</f>
        <v>2</v>
      </c>
    </row>
    <row r="3205" spans="1:51" x14ac:dyDescent="0.45">
      <c r="A3205" s="1" t="s">
        <v>413</v>
      </c>
      <c r="B3205" s="2">
        <v>1021435</v>
      </c>
      <c r="C3205" s="3" t="s">
        <v>5336</v>
      </c>
      <c r="D3205" s="5">
        <v>99.37</v>
      </c>
      <c r="E3205" s="5">
        <v>994.90118456000005</v>
      </c>
      <c r="F3205" s="3" t="s">
        <v>4480</v>
      </c>
      <c r="G3205" s="3" t="s">
        <v>4481</v>
      </c>
      <c r="H3205" s="3" t="s">
        <v>4481</v>
      </c>
      <c r="I3205" s="3" t="s">
        <v>4482</v>
      </c>
      <c r="J3205" s="3" t="s">
        <v>4484</v>
      </c>
      <c r="K3205" s="6">
        <v>157446</v>
      </c>
      <c r="L3205" s="6">
        <v>146016</v>
      </c>
      <c r="M3205" s="6" t="s">
        <v>4474</v>
      </c>
      <c r="N3205" s="6" t="s">
        <v>4474</v>
      </c>
      <c r="O3205" s="6">
        <v>148118</v>
      </c>
      <c r="P3205" s="6">
        <v>169896</v>
      </c>
      <c r="Q3205" s="6">
        <v>65563</v>
      </c>
      <c r="R3205" s="6">
        <v>82921</v>
      </c>
      <c r="S3205" s="6" t="s">
        <v>4474</v>
      </c>
      <c r="T3205" s="6">
        <v>55346</v>
      </c>
      <c r="U3205" s="6">
        <v>147372</v>
      </c>
      <c r="V3205" s="6">
        <v>12000</v>
      </c>
      <c r="W3205" s="6">
        <v>4495060</v>
      </c>
      <c r="X3205" s="6">
        <v>4294498</v>
      </c>
      <c r="Y3205" s="6" t="s">
        <v>4474</v>
      </c>
      <c r="Z3205" s="6" t="s">
        <v>4474</v>
      </c>
      <c r="AA3205" s="6" t="s">
        <v>4474</v>
      </c>
      <c r="AB3205" s="6" t="s">
        <v>4474</v>
      </c>
      <c r="AC3205" s="6">
        <v>10012088</v>
      </c>
      <c r="AD3205" s="6">
        <v>10011428</v>
      </c>
      <c r="AF3205">
        <f>Q3205/W3205</f>
        <v>1.4585567267177746E-2</v>
      </c>
      <c r="AG3205">
        <f>R3205/X3205</f>
        <v>1.9308659591877792E-2</v>
      </c>
      <c r="AH3205">
        <f>U3205/W3205</f>
        <v>3.2785324333824244E-2</v>
      </c>
      <c r="AI3205">
        <f>V3205/X3205</f>
        <v>2.7942730442533678E-3</v>
      </c>
      <c r="AJ3205" t="e">
        <f>Y3205/AA3205</f>
        <v>#VALUE!</v>
      </c>
      <c r="AK3205" t="e">
        <f>Z3205/AB3205</f>
        <v>#VALUE!</v>
      </c>
      <c r="AL3205">
        <f>O3205/K3205</f>
        <v>0.94075429035986946</v>
      </c>
      <c r="AM3205">
        <f>P3205/L3205</f>
        <v>1.1635437212360289</v>
      </c>
      <c r="AN3205">
        <f>K3205/W3205</f>
        <v>3.5026451259827458E-2</v>
      </c>
      <c r="AO3205">
        <f>L3205/X3205</f>
        <v>3.4000714402474978E-2</v>
      </c>
      <c r="AP3205">
        <f>IF(OR(Q3205&lt;0, Q3205="NA"), 0, 1)</f>
        <v>1</v>
      </c>
      <c r="AQ3205">
        <f>IF(OR(S3205&lt;0, S3205="NA"), 0, 1)</f>
        <v>0</v>
      </c>
      <c r="AR3205">
        <f>IFERROR(IF((AF3205-AG3205)&gt;0,1,0),0)</f>
        <v>0</v>
      </c>
      <c r="AS3205">
        <f>IFERROR(IF((S3205-Q3205)&gt;0,1,0),0)</f>
        <v>0</v>
      </c>
      <c r="AT3205">
        <f>IFERROR(IF((AH3205-AI3205)&lt;0,1,0),0)</f>
        <v>0</v>
      </c>
      <c r="AU3205">
        <f>IFERROR(IF((AJ3205-AK3205)&gt;0,1,0),0)</f>
        <v>0</v>
      </c>
      <c r="AV3205">
        <f>IFERROR(IF((AL3205-AM3205)&gt;0,1,0),0)</f>
        <v>0</v>
      </c>
      <c r="AW3205">
        <f>IFERROR(IF((AN3205-AO3205)&gt;0,1,0),0)</f>
        <v>1</v>
      </c>
      <c r="AX3205">
        <f>IFERROR(IF((AC3205-AD3205)&lt;0,1,0),0)</f>
        <v>0</v>
      </c>
      <c r="AY3205">
        <f>SUM(AP3205:AX3205)</f>
        <v>2</v>
      </c>
    </row>
    <row r="3206" spans="1:51" x14ac:dyDescent="0.45">
      <c r="A3206" s="1" t="s">
        <v>418</v>
      </c>
      <c r="B3206" s="2">
        <v>1005468</v>
      </c>
      <c r="C3206" s="3" t="s">
        <v>5335</v>
      </c>
      <c r="D3206" s="5">
        <v>50.97</v>
      </c>
      <c r="E3206" s="5">
        <v>5782.9402942200004</v>
      </c>
      <c r="F3206" s="3" t="s">
        <v>4480</v>
      </c>
      <c r="G3206" s="3" t="s">
        <v>4481</v>
      </c>
      <c r="H3206" s="3" t="s">
        <v>4481</v>
      </c>
      <c r="I3206" s="3" t="s">
        <v>4482</v>
      </c>
      <c r="J3206" s="3" t="s">
        <v>4484</v>
      </c>
      <c r="K3206" s="6">
        <v>1656793</v>
      </c>
      <c r="L3206" s="6">
        <v>1649062</v>
      </c>
      <c r="M3206" s="6" t="s">
        <v>4474</v>
      </c>
      <c r="N3206" s="6" t="s">
        <v>4474</v>
      </c>
      <c r="O3206" s="6">
        <v>2047145</v>
      </c>
      <c r="P3206" s="6">
        <v>1982546</v>
      </c>
      <c r="Q3206" s="6">
        <v>716503</v>
      </c>
      <c r="R3206" s="6">
        <v>709428</v>
      </c>
      <c r="S3206" s="6" t="s">
        <v>4474</v>
      </c>
      <c r="T3206" s="6">
        <v>883134</v>
      </c>
      <c r="U3206" s="6">
        <v>769388</v>
      </c>
      <c r="V3206" s="6">
        <v>348370</v>
      </c>
      <c r="W3206" s="6">
        <v>38258852</v>
      </c>
      <c r="X3206" s="6">
        <v>37441804</v>
      </c>
      <c r="Y3206" s="6" t="s">
        <v>4474</v>
      </c>
      <c r="Z3206" s="6" t="s">
        <v>4474</v>
      </c>
      <c r="AA3206" s="6" t="s">
        <v>4474</v>
      </c>
      <c r="AB3206" s="6" t="s">
        <v>4474</v>
      </c>
      <c r="AC3206" s="6">
        <v>113457726</v>
      </c>
      <c r="AD3206" s="6">
        <v>113449886</v>
      </c>
      <c r="AF3206">
        <f>Q3206/W3206</f>
        <v>1.8727770503934617E-2</v>
      </c>
      <c r="AG3206">
        <f>R3206/X3206</f>
        <v>1.8947484474839942E-2</v>
      </c>
      <c r="AH3206">
        <f>U3206/W3206</f>
        <v>2.0110064985745E-2</v>
      </c>
      <c r="AI3206">
        <f>V3206/X3206</f>
        <v>9.3043059570527102E-3</v>
      </c>
      <c r="AJ3206" t="e">
        <f>Y3206/AA3206</f>
        <v>#VALUE!</v>
      </c>
      <c r="AK3206" t="e">
        <f>Z3206/AB3206</f>
        <v>#VALUE!</v>
      </c>
      <c r="AL3206">
        <f>O3206/K3206</f>
        <v>1.2356069828880252</v>
      </c>
      <c r="AM3206">
        <f>P3206/L3206</f>
        <v>1.2022264778401297</v>
      </c>
      <c r="AN3206">
        <f>K3206/W3206</f>
        <v>4.3304827860490953E-2</v>
      </c>
      <c r="AO3206">
        <f>L3206/X3206</f>
        <v>4.4043337228088689E-2</v>
      </c>
      <c r="AP3206">
        <f>IF(OR(Q3206&lt;0, Q3206="NA"), 0, 1)</f>
        <v>1</v>
      </c>
      <c r="AQ3206">
        <f>IF(OR(S3206&lt;0, S3206="NA"), 0, 1)</f>
        <v>0</v>
      </c>
      <c r="AR3206">
        <f>IFERROR(IF((AF3206-AG3206)&gt;0,1,0),0)</f>
        <v>0</v>
      </c>
      <c r="AS3206">
        <f>IFERROR(IF((S3206-Q3206)&gt;0,1,0),0)</f>
        <v>0</v>
      </c>
      <c r="AT3206">
        <f>IFERROR(IF((AH3206-AI3206)&lt;0,1,0),0)</f>
        <v>0</v>
      </c>
      <c r="AU3206">
        <f>IFERROR(IF((AJ3206-AK3206)&gt;0,1,0),0)</f>
        <v>0</v>
      </c>
      <c r="AV3206">
        <f>IFERROR(IF((AL3206-AM3206)&gt;0,1,0),0)</f>
        <v>1</v>
      </c>
      <c r="AW3206">
        <f>IFERROR(IF((AN3206-AO3206)&gt;0,1,0),0)</f>
        <v>0</v>
      </c>
      <c r="AX3206">
        <f>IFERROR(IF((AC3206-AD3206)&lt;0,1,0),0)</f>
        <v>0</v>
      </c>
      <c r="AY3206">
        <f>SUM(AP3206:AX3206)</f>
        <v>2</v>
      </c>
    </row>
    <row r="3207" spans="1:51" x14ac:dyDescent="0.45">
      <c r="A3207" s="1" t="s">
        <v>422</v>
      </c>
      <c r="B3207" s="2">
        <v>4143686</v>
      </c>
      <c r="C3207" s="3" t="s">
        <v>5338</v>
      </c>
      <c r="D3207" s="5">
        <v>29.74</v>
      </c>
      <c r="E3207" s="5">
        <v>226.98370980000001</v>
      </c>
      <c r="F3207" s="3" t="s">
        <v>4480</v>
      </c>
      <c r="G3207" s="3" t="s">
        <v>4481</v>
      </c>
      <c r="H3207" s="3" t="s">
        <v>4481</v>
      </c>
      <c r="I3207" s="3" t="s">
        <v>4482</v>
      </c>
      <c r="J3207" s="3" t="s">
        <v>4484</v>
      </c>
      <c r="K3207" s="6">
        <v>87000</v>
      </c>
      <c r="L3207" s="6">
        <v>89211</v>
      </c>
      <c r="M3207" s="6" t="s">
        <v>4474</v>
      </c>
      <c r="N3207" s="6" t="s">
        <v>4474</v>
      </c>
      <c r="O3207" s="6">
        <v>121442</v>
      </c>
      <c r="P3207" s="6">
        <v>128955</v>
      </c>
      <c r="Q3207" s="6">
        <v>9314</v>
      </c>
      <c r="R3207" s="6">
        <v>15331</v>
      </c>
      <c r="S3207" s="6" t="s">
        <v>4474</v>
      </c>
      <c r="T3207" s="6">
        <v>15094</v>
      </c>
      <c r="U3207" s="6">
        <v>69451</v>
      </c>
      <c r="V3207" s="6">
        <v>73682</v>
      </c>
      <c r="W3207" s="6">
        <v>3268620</v>
      </c>
      <c r="X3207" s="6">
        <v>3161080</v>
      </c>
      <c r="Y3207" s="6" t="s">
        <v>4474</v>
      </c>
      <c r="Z3207" s="6" t="s">
        <v>4474</v>
      </c>
      <c r="AA3207" s="6" t="s">
        <v>4474</v>
      </c>
      <c r="AB3207" s="6" t="s">
        <v>4474</v>
      </c>
      <c r="AC3207" s="6">
        <v>7859873</v>
      </c>
      <c r="AD3207" s="6">
        <v>7858573</v>
      </c>
      <c r="AF3207">
        <f>Q3207/W3207</f>
        <v>2.8495205927883938E-3</v>
      </c>
      <c r="AG3207">
        <f>R3207/X3207</f>
        <v>4.8499247092765761E-3</v>
      </c>
      <c r="AH3207">
        <f>U3207/W3207</f>
        <v>2.1247804884018333E-2</v>
      </c>
      <c r="AI3207">
        <f>V3207/X3207</f>
        <v>2.3309122198742201E-2</v>
      </c>
      <c r="AJ3207" t="e">
        <f>Y3207/AA3207</f>
        <v>#VALUE!</v>
      </c>
      <c r="AK3207" t="e">
        <f>Z3207/AB3207</f>
        <v>#VALUE!</v>
      </c>
      <c r="AL3207">
        <f>O3207/K3207</f>
        <v>1.3958850574712645</v>
      </c>
      <c r="AM3207">
        <f>P3207/L3207</f>
        <v>1.4455055990853145</v>
      </c>
      <c r="AN3207">
        <f>K3207/W3207</f>
        <v>2.6616737338693394E-2</v>
      </c>
      <c r="AO3207">
        <f>L3207/X3207</f>
        <v>2.8221683728346009E-2</v>
      </c>
      <c r="AP3207">
        <f>IF(OR(Q3207&lt;0, Q3207="NA"), 0, 1)</f>
        <v>1</v>
      </c>
      <c r="AQ3207">
        <f>IF(OR(S3207&lt;0, S3207="NA"), 0, 1)</f>
        <v>0</v>
      </c>
      <c r="AR3207">
        <f>IFERROR(IF((AF3207-AG3207)&gt;0,1,0),0)</f>
        <v>0</v>
      </c>
      <c r="AS3207">
        <f>IFERROR(IF((S3207-Q3207)&gt;0,1,0),0)</f>
        <v>0</v>
      </c>
      <c r="AT3207">
        <f>IFERROR(IF((AH3207-AI3207)&lt;0,1,0),0)</f>
        <v>1</v>
      </c>
      <c r="AU3207">
        <f>IFERROR(IF((AJ3207-AK3207)&gt;0,1,0),0)</f>
        <v>0</v>
      </c>
      <c r="AV3207">
        <f>IFERROR(IF((AL3207-AM3207)&gt;0,1,0),0)</f>
        <v>0</v>
      </c>
      <c r="AW3207">
        <f>IFERROR(IF((AN3207-AO3207)&gt;0,1,0),0)</f>
        <v>0</v>
      </c>
      <c r="AX3207">
        <f>IFERROR(IF((AC3207-AD3207)&lt;0,1,0),0)</f>
        <v>0</v>
      </c>
      <c r="AY3207">
        <f>SUM(AP3207:AX3207)</f>
        <v>2</v>
      </c>
    </row>
    <row r="3208" spans="1:51" x14ac:dyDescent="0.45">
      <c r="A3208" s="1" t="s">
        <v>424</v>
      </c>
      <c r="B3208" s="2">
        <v>27790666</v>
      </c>
      <c r="C3208" s="3" t="s">
        <v>5336</v>
      </c>
      <c r="D3208" s="7">
        <v>11.7</v>
      </c>
      <c r="E3208" s="5">
        <v>33.3303516</v>
      </c>
      <c r="F3208" s="3" t="s">
        <v>4480</v>
      </c>
      <c r="G3208" s="3" t="s">
        <v>4491</v>
      </c>
      <c r="H3208" s="3" t="s">
        <v>4492</v>
      </c>
      <c r="I3208" s="3" t="s">
        <v>4493</v>
      </c>
      <c r="J3208" s="3" t="s">
        <v>4494</v>
      </c>
      <c r="K3208" s="6" t="s">
        <v>4474</v>
      </c>
      <c r="L3208" s="6" t="s">
        <v>4474</v>
      </c>
      <c r="M3208" s="6" t="s">
        <v>4474</v>
      </c>
      <c r="N3208" s="6" t="s">
        <v>4474</v>
      </c>
      <c r="O3208" s="6">
        <v>-1324.431</v>
      </c>
      <c r="P3208" s="6">
        <v>-1469.796</v>
      </c>
      <c r="Q3208" s="6">
        <v>-241.011</v>
      </c>
      <c r="R3208" s="6">
        <v>-187.46600000000001</v>
      </c>
      <c r="S3208" s="6">
        <v>-806.41899999999998</v>
      </c>
      <c r="T3208" s="6">
        <v>-795.10199999999998</v>
      </c>
      <c r="U3208" s="6" t="s">
        <v>4474</v>
      </c>
      <c r="V3208" s="6" t="s">
        <v>4474</v>
      </c>
      <c r="W3208" s="6">
        <v>3939.5920000000001</v>
      </c>
      <c r="X3208" s="6">
        <v>17410.827000000001</v>
      </c>
      <c r="Y3208" s="6">
        <v>275.94</v>
      </c>
      <c r="Z3208" s="6">
        <v>34.984000000000002</v>
      </c>
      <c r="AA3208" s="6">
        <v>5071</v>
      </c>
      <c r="AB3208" s="6">
        <v>4459</v>
      </c>
      <c r="AC3208" s="6">
        <v>2848748</v>
      </c>
      <c r="AD3208" s="6">
        <v>4081747</v>
      </c>
      <c r="AF3208">
        <f>Q3208/W3208</f>
        <v>-6.1176639611411537E-2</v>
      </c>
      <c r="AG3208">
        <f>R3208/X3208</f>
        <v>-1.0767208243468274E-2</v>
      </c>
      <c r="AH3208" t="e">
        <f>U3208/W3208</f>
        <v>#VALUE!</v>
      </c>
      <c r="AI3208" t="e">
        <f>V3208/X3208</f>
        <v>#VALUE!</v>
      </c>
      <c r="AJ3208">
        <f>Y3208/AA3208</f>
        <v>5.4415302701636754E-2</v>
      </c>
      <c r="AK3208">
        <f>Z3208/AB3208</f>
        <v>7.8457053150930711E-3</v>
      </c>
      <c r="AL3208" t="e">
        <f>O3208/K3208</f>
        <v>#VALUE!</v>
      </c>
      <c r="AM3208" t="e">
        <f>P3208/L3208</f>
        <v>#VALUE!</v>
      </c>
      <c r="AN3208" t="e">
        <f>K3208/W3208</f>
        <v>#VALUE!</v>
      </c>
      <c r="AO3208" t="e">
        <f>L3208/X3208</f>
        <v>#VALUE!</v>
      </c>
      <c r="AP3208">
        <f>IF(OR(Q3208&lt;0, Q3208="NA"), 0, 1)</f>
        <v>0</v>
      </c>
      <c r="AQ3208">
        <f>IF(OR(S3208&lt;0, S3208="NA"), 0, 1)</f>
        <v>0</v>
      </c>
      <c r="AR3208">
        <f>IFERROR(IF((AF3208-AG3208)&gt;0,1,0),0)</f>
        <v>0</v>
      </c>
      <c r="AS3208">
        <f>IFERROR(IF((S3208-Q3208)&gt;0,1,0),0)</f>
        <v>0</v>
      </c>
      <c r="AT3208">
        <f>IFERROR(IF((AH3208-AI3208)&lt;0,1,0),0)</f>
        <v>0</v>
      </c>
      <c r="AU3208">
        <f>IFERROR(IF((AJ3208-AK3208)&gt;0,1,0),0)</f>
        <v>1</v>
      </c>
      <c r="AV3208">
        <f>IFERROR(IF((AL3208-AM3208)&gt;0,1,0),0)</f>
        <v>0</v>
      </c>
      <c r="AW3208">
        <f>IFERROR(IF((AN3208-AO3208)&gt;0,1,0),0)</f>
        <v>0</v>
      </c>
      <c r="AX3208">
        <f>IFERROR(IF((AC3208-AD3208)&lt;0,1,0),0)</f>
        <v>1</v>
      </c>
      <c r="AY3208">
        <f>SUM(AP3208:AX3208)</f>
        <v>2</v>
      </c>
    </row>
    <row r="3209" spans="1:51" x14ac:dyDescent="0.45">
      <c r="A3209" s="1" t="s">
        <v>445</v>
      </c>
      <c r="B3209" s="2">
        <v>4121707</v>
      </c>
      <c r="C3209" s="3" t="s">
        <v>5336</v>
      </c>
      <c r="D3209" s="7">
        <v>8.4</v>
      </c>
      <c r="E3209" s="5">
        <v>14.8833468</v>
      </c>
      <c r="F3209" s="3" t="s">
        <v>4665</v>
      </c>
      <c r="G3209" s="3" t="s">
        <v>4666</v>
      </c>
      <c r="H3209" s="3" t="s">
        <v>4679</v>
      </c>
      <c r="I3209" s="3" t="s">
        <v>4680</v>
      </c>
      <c r="J3209" s="3" t="s">
        <v>4816</v>
      </c>
      <c r="K3209" s="6">
        <v>238754.777</v>
      </c>
      <c r="L3209" s="6">
        <v>240684.41800000001</v>
      </c>
      <c r="M3209" s="6">
        <v>16621.347000000002</v>
      </c>
      <c r="N3209" s="6">
        <v>18183.415000000001</v>
      </c>
      <c r="O3209" s="6">
        <v>8983.3559999999998</v>
      </c>
      <c r="P3209" s="6">
        <v>10131.886</v>
      </c>
      <c r="Q3209" s="6">
        <v>2555.268</v>
      </c>
      <c r="R3209" s="6">
        <v>-61420.993999999999</v>
      </c>
      <c r="S3209" s="6">
        <v>-1915.0060000000001</v>
      </c>
      <c r="T3209" s="6">
        <v>-2146.4340000000002</v>
      </c>
      <c r="U3209" s="6">
        <v>265209.92599999998</v>
      </c>
      <c r="V3209" s="6">
        <v>264874.288</v>
      </c>
      <c r="W3209" s="6">
        <v>571478.78700000001</v>
      </c>
      <c r="X3209" s="6">
        <v>573168.18299999996</v>
      </c>
      <c r="Y3209" s="6">
        <v>87575.361999999994</v>
      </c>
      <c r="Z3209" s="6">
        <v>88422.748999999996</v>
      </c>
      <c r="AA3209" s="6">
        <v>54693</v>
      </c>
      <c r="AB3209" s="6">
        <v>49922</v>
      </c>
      <c r="AC3209" s="6">
        <v>1535579</v>
      </c>
      <c r="AD3209" s="6">
        <v>1522968</v>
      </c>
      <c r="AF3209">
        <f>Q3209/W3209</f>
        <v>4.4713260721609251E-3</v>
      </c>
      <c r="AG3209">
        <f>R3209/X3209</f>
        <v>-0.10716050859368795</v>
      </c>
      <c r="AH3209">
        <f>U3209/W3209</f>
        <v>0.46407658872559338</v>
      </c>
      <c r="AI3209">
        <f>V3209/X3209</f>
        <v>0.46212315312694185</v>
      </c>
      <c r="AJ3209">
        <f>Y3209/AA3209</f>
        <v>1.6012170113177189</v>
      </c>
      <c r="AK3209">
        <f>Z3209/AB3209</f>
        <v>1.7712180802051198</v>
      </c>
      <c r="AL3209">
        <f>O3209/K3209</f>
        <v>3.7625869156955129E-2</v>
      </c>
      <c r="AM3209">
        <f>P3209/L3209</f>
        <v>4.2096144337852401E-2</v>
      </c>
      <c r="AN3209">
        <f>K3209/W3209</f>
        <v>0.41778414602815345</v>
      </c>
      <c r="AO3209">
        <f>L3209/X3209</f>
        <v>0.41991936248143075</v>
      </c>
      <c r="AP3209">
        <f>IF(OR(Q3209&lt;0, Q3209="NA"), 0, 1)</f>
        <v>1</v>
      </c>
      <c r="AQ3209">
        <f>IF(OR(S3209&lt;0, S3209="NA"), 0, 1)</f>
        <v>0</v>
      </c>
      <c r="AR3209">
        <f>IFERROR(IF((AF3209-AG3209)&gt;0,1,0),0)</f>
        <v>1</v>
      </c>
      <c r="AS3209">
        <f>IFERROR(IF((S3209-Q3209)&gt;0,1,0),0)</f>
        <v>0</v>
      </c>
      <c r="AT3209">
        <f>IFERROR(IF((AH3209-AI3209)&lt;0,1,0),0)</f>
        <v>0</v>
      </c>
      <c r="AU3209">
        <f>IFERROR(IF((AJ3209-AK3209)&gt;0,1,0),0)</f>
        <v>0</v>
      </c>
      <c r="AV3209">
        <f>IFERROR(IF((AL3209-AM3209)&gt;0,1,0),0)</f>
        <v>0</v>
      </c>
      <c r="AW3209">
        <f>IFERROR(IF((AN3209-AO3209)&gt;0,1,0),0)</f>
        <v>0</v>
      </c>
      <c r="AX3209">
        <f>IFERROR(IF((AC3209-AD3209)&lt;0,1,0),0)</f>
        <v>0</v>
      </c>
      <c r="AY3209">
        <f>SUM(AP3209:AX3209)</f>
        <v>2</v>
      </c>
    </row>
    <row r="3210" spans="1:51" x14ac:dyDescent="0.45">
      <c r="A3210" s="1" t="s">
        <v>451</v>
      </c>
      <c r="B3210" s="2">
        <v>105883072</v>
      </c>
      <c r="C3210" s="3" t="s">
        <v>5336</v>
      </c>
      <c r="D3210" s="5">
        <v>58.91</v>
      </c>
      <c r="E3210" s="5">
        <v>1819.10144812</v>
      </c>
      <c r="F3210" s="3" t="s">
        <v>4470</v>
      </c>
      <c r="G3210" s="3" t="s">
        <v>4471</v>
      </c>
      <c r="H3210" s="3" t="s">
        <v>4673</v>
      </c>
      <c r="I3210" s="3" t="s">
        <v>4673</v>
      </c>
      <c r="J3210" s="3" t="s">
        <v>4544</v>
      </c>
      <c r="K3210" s="6" t="s">
        <v>4474</v>
      </c>
      <c r="L3210" s="6" t="s">
        <v>4474</v>
      </c>
      <c r="M3210" s="6">
        <v>-35298.75</v>
      </c>
      <c r="N3210" s="6">
        <v>-36538.5</v>
      </c>
      <c r="O3210" s="6">
        <v>-35494</v>
      </c>
      <c r="P3210" s="6">
        <v>-36715</v>
      </c>
      <c r="Q3210" s="6">
        <v>-33034</v>
      </c>
      <c r="R3210" s="6">
        <v>-35290</v>
      </c>
      <c r="S3210" s="6" t="s">
        <v>4474</v>
      </c>
      <c r="T3210" s="6" t="s">
        <v>4474</v>
      </c>
      <c r="U3210" s="6" t="s">
        <v>4474</v>
      </c>
      <c r="V3210" s="6" t="s">
        <v>4474</v>
      </c>
      <c r="W3210" s="6">
        <v>115821</v>
      </c>
      <c r="X3210" s="6">
        <v>118430</v>
      </c>
      <c r="Y3210" s="6">
        <v>111268</v>
      </c>
      <c r="Z3210" s="6">
        <v>113858</v>
      </c>
      <c r="AA3210" s="6">
        <v>3621</v>
      </c>
      <c r="AB3210" s="6">
        <v>3837</v>
      </c>
      <c r="AC3210" s="6">
        <v>30879332</v>
      </c>
      <c r="AD3210" s="6">
        <v>30612359</v>
      </c>
      <c r="AF3210">
        <f>Q3210/W3210</f>
        <v>-0.28521597983094604</v>
      </c>
      <c r="AG3210">
        <f>R3210/X3210</f>
        <v>-0.29798193025415859</v>
      </c>
      <c r="AH3210" t="e">
        <f>U3210/W3210</f>
        <v>#VALUE!</v>
      </c>
      <c r="AI3210" t="e">
        <f>V3210/X3210</f>
        <v>#VALUE!</v>
      </c>
      <c r="AJ3210">
        <f>Y3210/AA3210</f>
        <v>30.728528030930683</v>
      </c>
      <c r="AK3210">
        <f>Z3210/AB3210</f>
        <v>29.673703414125619</v>
      </c>
      <c r="AL3210" t="e">
        <f>O3210/K3210</f>
        <v>#VALUE!</v>
      </c>
      <c r="AM3210" t="e">
        <f>P3210/L3210</f>
        <v>#VALUE!</v>
      </c>
      <c r="AN3210" t="e">
        <f>K3210/W3210</f>
        <v>#VALUE!</v>
      </c>
      <c r="AO3210" t="e">
        <f>L3210/X3210</f>
        <v>#VALUE!</v>
      </c>
      <c r="AP3210">
        <f>IF(OR(Q3210&lt;0, Q3210="NA"), 0, 1)</f>
        <v>0</v>
      </c>
      <c r="AQ3210">
        <f>IF(OR(S3210&lt;0, S3210="NA"), 0, 1)</f>
        <v>0</v>
      </c>
      <c r="AR3210">
        <f>IFERROR(IF((AF3210-AG3210)&gt;0,1,0),0)</f>
        <v>1</v>
      </c>
      <c r="AS3210">
        <f>IFERROR(IF((S3210-Q3210)&gt;0,1,0),0)</f>
        <v>0</v>
      </c>
      <c r="AT3210">
        <f>IFERROR(IF((AH3210-AI3210)&lt;0,1,0),0)</f>
        <v>0</v>
      </c>
      <c r="AU3210">
        <f>IFERROR(IF((AJ3210-AK3210)&gt;0,1,0),0)</f>
        <v>1</v>
      </c>
      <c r="AV3210">
        <f>IFERROR(IF((AL3210-AM3210)&gt;0,1,0),0)</f>
        <v>0</v>
      </c>
      <c r="AW3210">
        <f>IFERROR(IF((AN3210-AO3210)&gt;0,1,0),0)</f>
        <v>0</v>
      </c>
      <c r="AX3210">
        <f>IFERROR(IF((AC3210-AD3210)&lt;0,1,0),0)</f>
        <v>0</v>
      </c>
      <c r="AY3210">
        <f>SUM(AP3210:AX3210)</f>
        <v>2</v>
      </c>
    </row>
    <row r="3211" spans="1:51" x14ac:dyDescent="0.45">
      <c r="A3211" s="1" t="s">
        <v>465</v>
      </c>
      <c r="B3211" s="2">
        <v>4098120</v>
      </c>
      <c r="C3211" s="3" t="s">
        <v>5337</v>
      </c>
      <c r="D3211" s="7">
        <v>6.93</v>
      </c>
      <c r="E3211" s="5">
        <v>317.51742330000002</v>
      </c>
      <c r="F3211" s="3" t="s">
        <v>4475</v>
      </c>
      <c r="G3211" s="3" t="s">
        <v>4476</v>
      </c>
      <c r="H3211" s="3" t="s">
        <v>4477</v>
      </c>
      <c r="I3211" s="3" t="s">
        <v>4753</v>
      </c>
      <c r="J3211" s="3" t="s">
        <v>4835</v>
      </c>
      <c r="K3211" s="6">
        <v>1476271</v>
      </c>
      <c r="L3211" s="6">
        <v>1538156</v>
      </c>
      <c r="M3211" s="6">
        <v>-203480</v>
      </c>
      <c r="N3211" s="6">
        <v>-199776</v>
      </c>
      <c r="O3211" s="6">
        <v>-212641</v>
      </c>
      <c r="P3211" s="6">
        <v>-210018</v>
      </c>
      <c r="Q3211" s="6">
        <v>-338529</v>
      </c>
      <c r="R3211" s="6">
        <v>-340548</v>
      </c>
      <c r="S3211" s="6">
        <v>-180342</v>
      </c>
      <c r="T3211" s="6">
        <v>-147860</v>
      </c>
      <c r="U3211" s="6">
        <v>34232</v>
      </c>
      <c r="V3211" s="6">
        <v>34220</v>
      </c>
      <c r="W3211" s="6">
        <v>428338</v>
      </c>
      <c r="X3211" s="6">
        <v>496782</v>
      </c>
      <c r="Y3211" s="6">
        <v>183082</v>
      </c>
      <c r="Z3211" s="6">
        <v>232206</v>
      </c>
      <c r="AA3211" s="6">
        <v>189039</v>
      </c>
      <c r="AB3211" s="6">
        <v>203045</v>
      </c>
      <c r="AC3211" s="6">
        <v>45817000</v>
      </c>
      <c r="AD3211" s="6">
        <v>45750000</v>
      </c>
      <c r="AF3211">
        <f>Q3211/W3211</f>
        <v>-0.79033146720580472</v>
      </c>
      <c r="AG3211">
        <f>R3211/X3211</f>
        <v>-0.68550792903124513</v>
      </c>
      <c r="AH3211">
        <f>U3211/W3211</f>
        <v>7.9918195443785048E-2</v>
      </c>
      <c r="AI3211">
        <f>V3211/X3211</f>
        <v>6.8883333132037788E-2</v>
      </c>
      <c r="AJ3211">
        <f>Y3211/AA3211</f>
        <v>0.96848798396098157</v>
      </c>
      <c r="AK3211">
        <f>Z3211/AB3211</f>
        <v>1.1436184097121327</v>
      </c>
      <c r="AL3211">
        <f>O3211/K3211</f>
        <v>-0.1440392719222961</v>
      </c>
      <c r="AM3211">
        <f>P3211/L3211</f>
        <v>-0.13653881660897854</v>
      </c>
      <c r="AN3211">
        <f>K3211/W3211</f>
        <v>3.4465095321918673</v>
      </c>
      <c r="AO3211">
        <f>L3211/X3211</f>
        <v>3.0962393967575315</v>
      </c>
      <c r="AP3211">
        <f>IF(OR(Q3211&lt;0, Q3211="NA"), 0, 1)</f>
        <v>0</v>
      </c>
      <c r="AQ3211">
        <f>IF(OR(S3211&lt;0, S3211="NA"), 0, 1)</f>
        <v>0</v>
      </c>
      <c r="AR3211">
        <f>IFERROR(IF((AF3211-AG3211)&gt;0,1,0),0)</f>
        <v>0</v>
      </c>
      <c r="AS3211">
        <f>IFERROR(IF((S3211-Q3211)&gt;0,1,0),0)</f>
        <v>1</v>
      </c>
      <c r="AT3211">
        <f>IFERROR(IF((AH3211-AI3211)&lt;0,1,0),0)</f>
        <v>0</v>
      </c>
      <c r="AU3211">
        <f>IFERROR(IF((AJ3211-AK3211)&gt;0,1,0),0)</f>
        <v>0</v>
      </c>
      <c r="AV3211">
        <f>IFERROR(IF((AL3211-AM3211)&gt;0,1,0),0)</f>
        <v>0</v>
      </c>
      <c r="AW3211">
        <f>IFERROR(IF((AN3211-AO3211)&gt;0,1,0),0)</f>
        <v>1</v>
      </c>
      <c r="AX3211">
        <f>IFERROR(IF((AC3211-AD3211)&lt;0,1,0),0)</f>
        <v>0</v>
      </c>
      <c r="AY3211">
        <f>SUM(AP3211:AX3211)</f>
        <v>2</v>
      </c>
    </row>
    <row r="3212" spans="1:51" x14ac:dyDescent="0.45">
      <c r="A3212" s="1" t="s">
        <v>467</v>
      </c>
      <c r="B3212" s="2">
        <v>19299585</v>
      </c>
      <c r="C3212" s="3" t="s">
        <v>5336</v>
      </c>
      <c r="D3212" s="7">
        <v>13</v>
      </c>
      <c r="E3212" s="5">
        <v>1263.887833</v>
      </c>
      <c r="F3212" s="3" t="s">
        <v>4470</v>
      </c>
      <c r="G3212" s="3" t="s">
        <v>4471</v>
      </c>
      <c r="H3212" s="3" t="s">
        <v>4673</v>
      </c>
      <c r="I3212" s="3" t="s">
        <v>4673</v>
      </c>
      <c r="J3212" s="3" t="s">
        <v>4837</v>
      </c>
      <c r="K3212" s="6">
        <v>29870.460999999999</v>
      </c>
      <c r="L3212" s="6">
        <v>38170.97</v>
      </c>
      <c r="M3212" s="6">
        <v>-2373.4229999999998</v>
      </c>
      <c r="N3212" s="6">
        <v>-1920.23</v>
      </c>
      <c r="O3212" s="6">
        <v>-3499.8180000000002</v>
      </c>
      <c r="P3212" s="6">
        <v>-3054.9589999999998</v>
      </c>
      <c r="Q3212" s="6">
        <v>-8232.67</v>
      </c>
      <c r="R3212" s="6">
        <v>-8177.37</v>
      </c>
      <c r="S3212" s="6">
        <v>2955.8989999999999</v>
      </c>
      <c r="T3212" s="6">
        <v>1634.0550000000001</v>
      </c>
      <c r="U3212" s="6" t="s">
        <v>4474</v>
      </c>
      <c r="V3212" s="6" t="s">
        <v>4474</v>
      </c>
      <c r="W3212" s="6">
        <v>49852.37</v>
      </c>
      <c r="X3212" s="6">
        <v>49852.37</v>
      </c>
      <c r="Y3212" s="6">
        <v>33326.42</v>
      </c>
      <c r="Z3212" s="6">
        <v>33326.42</v>
      </c>
      <c r="AA3212" s="6">
        <v>4729</v>
      </c>
      <c r="AB3212" s="6">
        <v>4729</v>
      </c>
      <c r="AC3212" s="6">
        <v>7150000</v>
      </c>
      <c r="AD3212" s="6">
        <v>7150000</v>
      </c>
      <c r="AF3212">
        <f>Q3212/W3212</f>
        <v>-0.16514099530273083</v>
      </c>
      <c r="AG3212">
        <f>R3212/X3212</f>
        <v>-0.16403172005663921</v>
      </c>
      <c r="AH3212" t="e">
        <f>U3212/W3212</f>
        <v>#VALUE!</v>
      </c>
      <c r="AI3212" t="e">
        <f>V3212/X3212</f>
        <v>#VALUE!</v>
      </c>
      <c r="AJ3212">
        <f>Y3212/AA3212</f>
        <v>7.0472446606047789</v>
      </c>
      <c r="AK3212">
        <f>Z3212/AB3212</f>
        <v>7.0472446606047789</v>
      </c>
      <c r="AL3212">
        <f>O3212/K3212</f>
        <v>-0.1171665211327003</v>
      </c>
      <c r="AM3212">
        <f>P3212/L3212</f>
        <v>-8.0033570014070896E-2</v>
      </c>
      <c r="AN3212">
        <f>K3212/W3212</f>
        <v>0.59917835400804409</v>
      </c>
      <c r="AO3212">
        <f>L3212/X3212</f>
        <v>0.76568014720263045</v>
      </c>
      <c r="AP3212">
        <f>IF(OR(Q3212&lt;0, Q3212="NA"), 0, 1)</f>
        <v>0</v>
      </c>
      <c r="AQ3212">
        <f>IF(OR(S3212&lt;0, S3212="NA"), 0, 1)</f>
        <v>1</v>
      </c>
      <c r="AR3212">
        <f>IFERROR(IF((AF3212-AG3212)&gt;0,1,0),0)</f>
        <v>0</v>
      </c>
      <c r="AS3212">
        <f>IFERROR(IF((S3212-Q3212)&gt;0,1,0),0)</f>
        <v>1</v>
      </c>
      <c r="AT3212">
        <f>IFERROR(IF((AH3212-AI3212)&lt;0,1,0),0)</f>
        <v>0</v>
      </c>
      <c r="AU3212">
        <f>IFERROR(IF((AJ3212-AK3212)&gt;0,1,0),0)</f>
        <v>0</v>
      </c>
      <c r="AV3212">
        <f>IFERROR(IF((AL3212-AM3212)&gt;0,1,0),0)</f>
        <v>0</v>
      </c>
      <c r="AW3212">
        <f>IFERROR(IF((AN3212-AO3212)&gt;0,1,0),0)</f>
        <v>0</v>
      </c>
      <c r="AX3212">
        <f>IFERROR(IF((AC3212-AD3212)&lt;0,1,0),0)</f>
        <v>0</v>
      </c>
      <c r="AY3212">
        <f>SUM(AP3212:AX3212)</f>
        <v>2</v>
      </c>
    </row>
    <row r="3213" spans="1:51" x14ac:dyDescent="0.45">
      <c r="A3213" s="1" t="s">
        <v>510</v>
      </c>
      <c r="B3213" s="2">
        <v>5724331</v>
      </c>
      <c r="C3213" s="3" t="s">
        <v>5337</v>
      </c>
      <c r="D3213" s="7">
        <v>11.24</v>
      </c>
      <c r="E3213" s="5">
        <v>674.26128716000005</v>
      </c>
      <c r="F3213" s="3" t="s">
        <v>4480</v>
      </c>
      <c r="G3213" s="3" t="s">
        <v>4491</v>
      </c>
      <c r="H3213" s="3" t="s">
        <v>4492</v>
      </c>
      <c r="I3213" s="3" t="s">
        <v>4493</v>
      </c>
      <c r="J3213" s="3" t="s">
        <v>4721</v>
      </c>
      <c r="K3213" s="6">
        <v>18473.172999999999</v>
      </c>
      <c r="L3213" s="6">
        <v>19294.153999999999</v>
      </c>
      <c r="M3213" s="6" t="s">
        <v>4474</v>
      </c>
      <c r="N3213" s="6" t="s">
        <v>4474</v>
      </c>
      <c r="O3213" s="6">
        <v>11930.909</v>
      </c>
      <c r="P3213" s="6">
        <v>12807.109</v>
      </c>
      <c r="Q3213" s="6">
        <v>79264.604999999996</v>
      </c>
      <c r="R3213" s="6">
        <v>88122.399000000005</v>
      </c>
      <c r="S3213" s="6">
        <v>54196.847000000002</v>
      </c>
      <c r="T3213" s="6">
        <v>54598.313999999998</v>
      </c>
      <c r="U3213" s="6" t="s">
        <v>4474</v>
      </c>
      <c r="V3213" s="6" t="s">
        <v>4474</v>
      </c>
      <c r="W3213" s="6">
        <v>760646.68599999999</v>
      </c>
      <c r="X3213" s="6">
        <v>760646.68599999999</v>
      </c>
      <c r="Y3213" s="6">
        <v>10066.635</v>
      </c>
      <c r="Z3213" s="6">
        <v>10066.635</v>
      </c>
      <c r="AA3213" s="6">
        <v>13627</v>
      </c>
      <c r="AB3213" s="6">
        <v>13627</v>
      </c>
      <c r="AC3213" s="6">
        <v>61525804</v>
      </c>
      <c r="AD3213" s="6">
        <v>61525804</v>
      </c>
      <c r="AF3213">
        <f>Q3213/W3213</f>
        <v>0.10420686300078089</v>
      </c>
      <c r="AG3213">
        <f>R3213/X3213</f>
        <v>0.11585194627404188</v>
      </c>
      <c r="AH3213" t="e">
        <f>U3213/W3213</f>
        <v>#VALUE!</v>
      </c>
      <c r="AI3213" t="e">
        <f>V3213/X3213</f>
        <v>#VALUE!</v>
      </c>
      <c r="AJ3213">
        <f>Y3213/AA3213</f>
        <v>0.7387271593160637</v>
      </c>
      <c r="AK3213">
        <f>Z3213/AB3213</f>
        <v>0.7387271593160637</v>
      </c>
      <c r="AL3213">
        <f>O3213/K3213</f>
        <v>0.64585055312371087</v>
      </c>
      <c r="AM3213">
        <f>P3213/L3213</f>
        <v>0.66378183775251309</v>
      </c>
      <c r="AN3213">
        <f>K3213/W3213</f>
        <v>2.4286141437287481E-2</v>
      </c>
      <c r="AO3213">
        <f>L3213/X3213</f>
        <v>2.5365461199156527E-2</v>
      </c>
      <c r="AP3213">
        <f>IF(OR(Q3213&lt;0, Q3213="NA"), 0, 1)</f>
        <v>1</v>
      </c>
      <c r="AQ3213">
        <f>IF(OR(S3213&lt;0, S3213="NA"), 0, 1)</f>
        <v>1</v>
      </c>
      <c r="AR3213">
        <f>IFERROR(IF((AF3213-AG3213)&gt;0,1,0),0)</f>
        <v>0</v>
      </c>
      <c r="AS3213">
        <f>IFERROR(IF((S3213-Q3213)&gt;0,1,0),0)</f>
        <v>0</v>
      </c>
      <c r="AT3213">
        <f>IFERROR(IF((AH3213-AI3213)&lt;0,1,0),0)</f>
        <v>0</v>
      </c>
      <c r="AU3213">
        <f>IFERROR(IF((AJ3213-AK3213)&gt;0,1,0),0)</f>
        <v>0</v>
      </c>
      <c r="AV3213">
        <f>IFERROR(IF((AL3213-AM3213)&gt;0,1,0),0)</f>
        <v>0</v>
      </c>
      <c r="AW3213">
        <f>IFERROR(IF((AN3213-AO3213)&gt;0,1,0),0)</f>
        <v>0</v>
      </c>
      <c r="AX3213">
        <f>IFERROR(IF((AC3213-AD3213)&lt;0,1,0),0)</f>
        <v>0</v>
      </c>
      <c r="AY3213">
        <f>SUM(AP3213:AX3213)</f>
        <v>2</v>
      </c>
    </row>
    <row r="3214" spans="1:51" x14ac:dyDescent="0.45">
      <c r="A3214" s="1" t="s">
        <v>559</v>
      </c>
      <c r="B3214" s="2">
        <v>4048287</v>
      </c>
      <c r="C3214" s="3" t="s">
        <v>5337</v>
      </c>
      <c r="D3214" s="5">
        <v>1006.34</v>
      </c>
      <c r="E3214" s="5">
        <v>155860.86241619999</v>
      </c>
      <c r="F3214" s="3" t="s">
        <v>4480</v>
      </c>
      <c r="G3214" s="3" t="s">
        <v>4491</v>
      </c>
      <c r="H3214" s="3" t="s">
        <v>4492</v>
      </c>
      <c r="I3214" s="3" t="s">
        <v>4493</v>
      </c>
      <c r="J3214" s="3" t="s">
        <v>4553</v>
      </c>
      <c r="K3214" s="6">
        <v>20407000</v>
      </c>
      <c r="L3214" s="6">
        <v>19361000</v>
      </c>
      <c r="M3214" s="6">
        <v>8116666.557</v>
      </c>
      <c r="N3214" s="6">
        <v>7674000</v>
      </c>
      <c r="O3214" s="6">
        <v>7678000</v>
      </c>
      <c r="P3214" s="6">
        <v>7234000</v>
      </c>
      <c r="Q3214" s="6">
        <v>6512000</v>
      </c>
      <c r="R3214" s="6">
        <v>6340000</v>
      </c>
      <c r="S3214" s="6" t="s">
        <v>4474</v>
      </c>
      <c r="T3214" s="6">
        <v>4336000</v>
      </c>
      <c r="U3214" s="6" t="s">
        <v>4474</v>
      </c>
      <c r="V3214" s="6">
        <v>12370000</v>
      </c>
      <c r="W3214" s="6" t="s">
        <v>4474</v>
      </c>
      <c r="X3214" s="6">
        <v>132816000</v>
      </c>
      <c r="Y3214" s="6" t="s">
        <v>4474</v>
      </c>
      <c r="Z3214" s="6">
        <v>25288000</v>
      </c>
      <c r="AA3214" s="6" t="s">
        <v>4474</v>
      </c>
      <c r="AB3214" s="6">
        <v>9880000</v>
      </c>
      <c r="AC3214" s="6">
        <v>154900000</v>
      </c>
      <c r="AD3214" s="6">
        <v>147953572</v>
      </c>
      <c r="AF3214" t="e">
        <f>Q3214/W3214</f>
        <v>#VALUE!</v>
      </c>
      <c r="AG3214">
        <f>R3214/X3214</f>
        <v>4.7735212624984945E-2</v>
      </c>
      <c r="AH3214" t="e">
        <f>U3214/W3214</f>
        <v>#VALUE!</v>
      </c>
      <c r="AI3214">
        <f>V3214/X3214</f>
        <v>9.3136369112155157E-2</v>
      </c>
      <c r="AJ3214" t="e">
        <f>Y3214/AA3214</f>
        <v>#VALUE!</v>
      </c>
      <c r="AK3214">
        <f>Z3214/AB3214</f>
        <v>2.5595141700404858</v>
      </c>
      <c r="AL3214">
        <f>O3214/K3214</f>
        <v>0.37624344587641495</v>
      </c>
      <c r="AM3214">
        <f>P3214/L3214</f>
        <v>0.37363772532410516</v>
      </c>
      <c r="AN3214" t="e">
        <f>K3214/W3214</f>
        <v>#VALUE!</v>
      </c>
      <c r="AO3214">
        <f>L3214/X3214</f>
        <v>0.14577309962655102</v>
      </c>
      <c r="AP3214">
        <f>IF(OR(Q3214&lt;0, Q3214="NA"), 0, 1)</f>
        <v>1</v>
      </c>
      <c r="AQ3214">
        <f>IF(OR(S3214&lt;0, S3214="NA"), 0, 1)</f>
        <v>0</v>
      </c>
      <c r="AR3214">
        <f>IFERROR(IF((AF3214-AG3214)&gt;0,1,0),0)</f>
        <v>0</v>
      </c>
      <c r="AS3214">
        <f>IFERROR(IF((S3214-Q3214)&gt;0,1,0),0)</f>
        <v>0</v>
      </c>
      <c r="AT3214">
        <f>IFERROR(IF((AH3214-AI3214)&lt;0,1,0),0)</f>
        <v>0</v>
      </c>
      <c r="AU3214">
        <f>IFERROR(IF((AJ3214-AK3214)&gt;0,1,0),0)</f>
        <v>0</v>
      </c>
      <c r="AV3214">
        <f>IFERROR(IF((AL3214-AM3214)&gt;0,1,0),0)</f>
        <v>1</v>
      </c>
      <c r="AW3214">
        <f>IFERROR(IF((AN3214-AO3214)&gt;0,1,0),0)</f>
        <v>0</v>
      </c>
      <c r="AX3214">
        <f>IFERROR(IF((AC3214-AD3214)&lt;0,1,0),0)</f>
        <v>0</v>
      </c>
      <c r="AY3214">
        <f>SUM(AP3214:AX3214)</f>
        <v>2</v>
      </c>
    </row>
    <row r="3215" spans="1:51" x14ac:dyDescent="0.45">
      <c r="A3215" s="1" t="s">
        <v>564</v>
      </c>
      <c r="B3215" s="2">
        <v>11221175</v>
      </c>
      <c r="C3215" s="3" t="s">
        <v>5337</v>
      </c>
      <c r="D3215" s="5">
        <v>32.479999999999997</v>
      </c>
      <c r="E3215" s="5">
        <v>7269.0454043199998</v>
      </c>
      <c r="F3215" s="3" t="s">
        <v>4480</v>
      </c>
      <c r="G3215" s="3" t="s">
        <v>4491</v>
      </c>
      <c r="H3215" s="3" t="s">
        <v>4492</v>
      </c>
      <c r="I3215" s="3" t="s">
        <v>4493</v>
      </c>
      <c r="J3215" s="3" t="s">
        <v>4721</v>
      </c>
      <c r="K3215" s="6">
        <v>1278496</v>
      </c>
      <c r="L3215" s="6">
        <v>1219238</v>
      </c>
      <c r="M3215" s="6" t="s">
        <v>4474</v>
      </c>
      <c r="N3215" s="6" t="s">
        <v>4474</v>
      </c>
      <c r="O3215" s="6">
        <v>1014247</v>
      </c>
      <c r="P3215" s="6">
        <v>967260</v>
      </c>
      <c r="Q3215" s="6">
        <v>688913</v>
      </c>
      <c r="R3215" s="6">
        <v>708244</v>
      </c>
      <c r="S3215" s="6">
        <v>-1750370</v>
      </c>
      <c r="T3215" s="6">
        <v>-1323037</v>
      </c>
      <c r="U3215" s="6">
        <v>6389094</v>
      </c>
      <c r="V3215" s="6">
        <v>6084261</v>
      </c>
      <c r="W3215" s="6">
        <v>12371566</v>
      </c>
      <c r="X3215" s="6">
        <v>11770391</v>
      </c>
      <c r="Y3215" s="6">
        <v>376857</v>
      </c>
      <c r="Z3215" s="6">
        <v>463546</v>
      </c>
      <c r="AA3215" s="6">
        <v>281805</v>
      </c>
      <c r="AB3215" s="6">
        <v>291557</v>
      </c>
      <c r="AC3215" s="6">
        <v>209034336</v>
      </c>
      <c r="AD3215" s="6">
        <v>198381800</v>
      </c>
      <c r="AF3215">
        <f>Q3215/W3215</f>
        <v>5.5685189732649854E-2</v>
      </c>
      <c r="AG3215">
        <f>R3215/X3215</f>
        <v>6.0171662946456067E-2</v>
      </c>
      <c r="AH3215">
        <f>U3215/W3215</f>
        <v>0.51643373199480158</v>
      </c>
      <c r="AI3215">
        <f>V3215/X3215</f>
        <v>0.51691239483888007</v>
      </c>
      <c r="AJ3215">
        <f>Y3215/AA3215</f>
        <v>1.3372970671208815</v>
      </c>
      <c r="AK3215">
        <f>Z3215/AB3215</f>
        <v>1.589898373216901</v>
      </c>
      <c r="AL3215">
        <f>O3215/K3215</f>
        <v>0.79331261106800488</v>
      </c>
      <c r="AM3215">
        <f>P3215/L3215</f>
        <v>0.79333157267079935</v>
      </c>
      <c r="AN3215">
        <f>K3215/W3215</f>
        <v>0.10334148482091919</v>
      </c>
      <c r="AO3215">
        <f>L3215/X3215</f>
        <v>0.1035851740184332</v>
      </c>
      <c r="AP3215">
        <f>IF(OR(Q3215&lt;0, Q3215="NA"), 0, 1)</f>
        <v>1</v>
      </c>
      <c r="AQ3215">
        <f>IF(OR(S3215&lt;0, S3215="NA"), 0, 1)</f>
        <v>0</v>
      </c>
      <c r="AR3215">
        <f>IFERROR(IF((AF3215-AG3215)&gt;0,1,0),0)</f>
        <v>0</v>
      </c>
      <c r="AS3215">
        <f>IFERROR(IF((S3215-Q3215)&gt;0,1,0),0)</f>
        <v>0</v>
      </c>
      <c r="AT3215">
        <f>IFERROR(IF((AH3215-AI3215)&lt;0,1,0),0)</f>
        <v>1</v>
      </c>
      <c r="AU3215">
        <f>IFERROR(IF((AJ3215-AK3215)&gt;0,1,0),0)</f>
        <v>0</v>
      </c>
      <c r="AV3215">
        <f>IFERROR(IF((AL3215-AM3215)&gt;0,1,0),0)</f>
        <v>0</v>
      </c>
      <c r="AW3215">
        <f>IFERROR(IF((AN3215-AO3215)&gt;0,1,0),0)</f>
        <v>0</v>
      </c>
      <c r="AX3215">
        <f>IFERROR(IF((AC3215-AD3215)&lt;0,1,0),0)</f>
        <v>0</v>
      </c>
      <c r="AY3215">
        <f>SUM(AP3215:AX3215)</f>
        <v>2</v>
      </c>
    </row>
    <row r="3216" spans="1:51" x14ac:dyDescent="0.45">
      <c r="A3216" s="1" t="s">
        <v>570</v>
      </c>
      <c r="B3216" s="2">
        <v>4252232</v>
      </c>
      <c r="C3216" s="3" t="s">
        <v>5337</v>
      </c>
      <c r="D3216" s="5">
        <v>25.53</v>
      </c>
      <c r="E3216" s="5">
        <v>5835.5447183400001</v>
      </c>
      <c r="F3216" s="3" t="s">
        <v>4485</v>
      </c>
      <c r="G3216" s="3" t="s">
        <v>4486</v>
      </c>
      <c r="H3216" s="3" t="s">
        <v>4545</v>
      </c>
      <c r="I3216" s="3" t="s">
        <v>4844</v>
      </c>
      <c r="J3216" s="3" t="s">
        <v>4660</v>
      </c>
      <c r="K3216" s="6">
        <v>1258379</v>
      </c>
      <c r="L3216" s="6">
        <v>1328249</v>
      </c>
      <c r="M3216" s="6">
        <v>-34679</v>
      </c>
      <c r="N3216" s="6">
        <v>2751</v>
      </c>
      <c r="O3216" s="6">
        <v>-75270</v>
      </c>
      <c r="P3216" s="6">
        <v>-39215</v>
      </c>
      <c r="Q3216" s="6">
        <v>-128243</v>
      </c>
      <c r="R3216" s="6">
        <v>-281689</v>
      </c>
      <c r="S3216" s="6">
        <v>-270397</v>
      </c>
      <c r="T3216" s="6">
        <v>-334097</v>
      </c>
      <c r="U3216" s="6">
        <v>1348485</v>
      </c>
      <c r="V3216" s="6">
        <v>1481445</v>
      </c>
      <c r="W3216" s="6">
        <v>2604517</v>
      </c>
      <c r="X3216" s="6">
        <v>2548044</v>
      </c>
      <c r="Y3216" s="6">
        <v>1902888</v>
      </c>
      <c r="Z3216" s="6">
        <v>1830014</v>
      </c>
      <c r="AA3216" s="6">
        <v>566923</v>
      </c>
      <c r="AB3216" s="6">
        <v>393475</v>
      </c>
      <c r="AC3216" s="6">
        <v>228509625</v>
      </c>
      <c r="AD3216" s="6">
        <v>227556594</v>
      </c>
      <c r="AF3216">
        <f>Q3216/W3216</f>
        <v>-4.9238688017778344E-2</v>
      </c>
      <c r="AG3216">
        <f>R3216/X3216</f>
        <v>-0.11055107368632566</v>
      </c>
      <c r="AH3216">
        <f>U3216/W3216</f>
        <v>0.51774858831791082</v>
      </c>
      <c r="AI3216">
        <f>V3216/X3216</f>
        <v>0.58140479520761812</v>
      </c>
      <c r="AJ3216">
        <f>Y3216/AA3216</f>
        <v>3.3565193156742628</v>
      </c>
      <c r="AK3216">
        <f>Z3216/AB3216</f>
        <v>4.6509028527860732</v>
      </c>
      <c r="AL3216">
        <f>O3216/K3216</f>
        <v>-5.9815047771776229E-2</v>
      </c>
      <c r="AM3216">
        <f>P3216/L3216</f>
        <v>-2.9523831751426127E-2</v>
      </c>
      <c r="AN3216">
        <f>K3216/W3216</f>
        <v>0.4831525384553067</v>
      </c>
      <c r="AO3216">
        <f>L3216/X3216</f>
        <v>0.52128181459974787</v>
      </c>
      <c r="AP3216">
        <f>IF(OR(Q3216&lt;0, Q3216="NA"), 0, 1)</f>
        <v>0</v>
      </c>
      <c r="AQ3216">
        <f>IF(OR(S3216&lt;0, S3216="NA"), 0, 1)</f>
        <v>0</v>
      </c>
      <c r="AR3216">
        <f>IFERROR(IF((AF3216-AG3216)&gt;0,1,0),0)</f>
        <v>1</v>
      </c>
      <c r="AS3216">
        <f>IFERROR(IF((S3216-Q3216)&gt;0,1,0),0)</f>
        <v>0</v>
      </c>
      <c r="AT3216">
        <f>IFERROR(IF((AH3216-AI3216)&lt;0,1,0),0)</f>
        <v>1</v>
      </c>
      <c r="AU3216">
        <f>IFERROR(IF((AJ3216-AK3216)&gt;0,1,0),0)</f>
        <v>0</v>
      </c>
      <c r="AV3216">
        <f>IFERROR(IF((AL3216-AM3216)&gt;0,1,0),0)</f>
        <v>0</v>
      </c>
      <c r="AW3216">
        <f>IFERROR(IF((AN3216-AO3216)&gt;0,1,0),0)</f>
        <v>0</v>
      </c>
      <c r="AX3216">
        <f>IFERROR(IF((AC3216-AD3216)&lt;0,1,0),0)</f>
        <v>0</v>
      </c>
      <c r="AY3216">
        <f>SUM(AP3216:AX3216)</f>
        <v>2</v>
      </c>
    </row>
    <row r="3217" spans="1:51" x14ac:dyDescent="0.45">
      <c r="A3217" s="1" t="s">
        <v>591</v>
      </c>
      <c r="B3217" s="2">
        <v>4388680</v>
      </c>
      <c r="C3217" s="3" t="s">
        <v>5337</v>
      </c>
      <c r="D3217" s="7">
        <v>163.44</v>
      </c>
      <c r="E3217" s="5">
        <v>4989.0471868799996</v>
      </c>
      <c r="F3217" s="3" t="s">
        <v>4475</v>
      </c>
      <c r="G3217" s="3" t="s">
        <v>4476</v>
      </c>
      <c r="H3217" s="3" t="s">
        <v>4477</v>
      </c>
      <c r="I3217" s="3" t="s">
        <v>4498</v>
      </c>
      <c r="J3217" s="3" t="s">
        <v>4692</v>
      </c>
      <c r="K3217" s="6">
        <v>1758043</v>
      </c>
      <c r="L3217" s="6">
        <v>1706700</v>
      </c>
      <c r="M3217" s="6">
        <v>262113</v>
      </c>
      <c r="N3217" s="6">
        <v>257439</v>
      </c>
      <c r="O3217" s="6">
        <v>205592</v>
      </c>
      <c r="P3217" s="6">
        <v>204191</v>
      </c>
      <c r="Q3217" s="6">
        <v>153400</v>
      </c>
      <c r="R3217" s="6">
        <v>151652</v>
      </c>
      <c r="S3217" s="6">
        <v>124162</v>
      </c>
      <c r="T3217" s="6">
        <v>206589</v>
      </c>
      <c r="U3217" s="6" t="s">
        <v>4474</v>
      </c>
      <c r="V3217" s="6" t="s">
        <v>4474</v>
      </c>
      <c r="W3217" s="6">
        <v>1866777</v>
      </c>
      <c r="X3217" s="6">
        <v>1774459</v>
      </c>
      <c r="Y3217" s="6">
        <v>807105</v>
      </c>
      <c r="Z3217" s="6">
        <v>755983</v>
      </c>
      <c r="AA3217" s="6">
        <v>358406</v>
      </c>
      <c r="AB3217" s="6">
        <v>323116</v>
      </c>
      <c r="AC3217" s="6">
        <v>30525252</v>
      </c>
      <c r="AD3217" s="6">
        <v>30502351</v>
      </c>
      <c r="AF3217">
        <f>Q3217/W3217</f>
        <v>8.2173714375096754E-2</v>
      </c>
      <c r="AG3217">
        <f>R3217/X3217</f>
        <v>8.5463794880580507E-2</v>
      </c>
      <c r="AH3217" t="e">
        <f>U3217/W3217</f>
        <v>#VALUE!</v>
      </c>
      <c r="AI3217" t="e">
        <f>V3217/X3217</f>
        <v>#VALUE!</v>
      </c>
      <c r="AJ3217">
        <f>Y3217/AA3217</f>
        <v>2.2519293761823183</v>
      </c>
      <c r="AK3217">
        <f>Z3217/AB3217</f>
        <v>2.3396643929734213</v>
      </c>
      <c r="AL3217">
        <f>O3217/K3217</f>
        <v>0.11694366975096741</v>
      </c>
      <c r="AM3217">
        <f>P3217/L3217</f>
        <v>0.11964082732759126</v>
      </c>
      <c r="AN3217">
        <f>K3217/W3217</f>
        <v>0.94175308566582938</v>
      </c>
      <c r="AO3217">
        <f>L3217/X3217</f>
        <v>0.96181427691482302</v>
      </c>
      <c r="AP3217">
        <f>IF(OR(Q3217&lt;0, Q3217="NA"), 0, 1)</f>
        <v>1</v>
      </c>
      <c r="AQ3217">
        <f>IF(OR(S3217&lt;0, S3217="NA"), 0, 1)</f>
        <v>1</v>
      </c>
      <c r="AR3217">
        <f>IFERROR(IF((AF3217-AG3217)&gt;0,1,0),0)</f>
        <v>0</v>
      </c>
      <c r="AS3217">
        <f>IFERROR(IF((S3217-Q3217)&gt;0,1,0),0)</f>
        <v>0</v>
      </c>
      <c r="AT3217">
        <f>IFERROR(IF((AH3217-AI3217)&lt;0,1,0),0)</f>
        <v>0</v>
      </c>
      <c r="AU3217">
        <f>IFERROR(IF((AJ3217-AK3217)&gt;0,1,0),0)</f>
        <v>0</v>
      </c>
      <c r="AV3217">
        <f>IFERROR(IF((AL3217-AM3217)&gt;0,1,0),0)</f>
        <v>0</v>
      </c>
      <c r="AW3217">
        <f>IFERROR(IF((AN3217-AO3217)&gt;0,1,0),0)</f>
        <v>0</v>
      </c>
      <c r="AX3217">
        <f>IFERROR(IF((AC3217-AD3217)&lt;0,1,0),0)</f>
        <v>0</v>
      </c>
      <c r="AY3217">
        <f>SUM(AP3217:AX3217)</f>
        <v>2</v>
      </c>
    </row>
    <row r="3218" spans="1:51" x14ac:dyDescent="0.45">
      <c r="A3218" s="1" t="s">
        <v>597</v>
      </c>
      <c r="B3218" s="2">
        <v>110943906</v>
      </c>
      <c r="C3218" s="3" t="s">
        <v>5338</v>
      </c>
      <c r="D3218" s="5">
        <v>6.87</v>
      </c>
      <c r="E3218" s="5">
        <v>62.973855</v>
      </c>
      <c r="F3218" s="3" t="s">
        <v>4480</v>
      </c>
      <c r="G3218" s="3" t="s">
        <v>4491</v>
      </c>
      <c r="H3218" s="3" t="s">
        <v>4492</v>
      </c>
      <c r="I3218" s="3" t="s">
        <v>4493</v>
      </c>
      <c r="J3218" s="3" t="s">
        <v>4494</v>
      </c>
      <c r="K3218" s="6" t="s">
        <v>4474</v>
      </c>
      <c r="L3218" s="6" t="s">
        <v>4474</v>
      </c>
      <c r="M3218" s="6" t="s">
        <v>4474</v>
      </c>
      <c r="N3218" s="6" t="s">
        <v>4474</v>
      </c>
      <c r="O3218" s="6">
        <v>-492.60399999999998</v>
      </c>
      <c r="P3218" s="6">
        <v>-552.60299999999995</v>
      </c>
      <c r="Q3218" s="6">
        <v>3639.884</v>
      </c>
      <c r="R3218" s="6">
        <v>3387.9690000000001</v>
      </c>
      <c r="S3218" s="6">
        <v>-287.69799999999998</v>
      </c>
      <c r="T3218" s="6">
        <v>-504.78500000000003</v>
      </c>
      <c r="U3218" s="6" t="s">
        <v>4474</v>
      </c>
      <c r="V3218" s="6" t="s">
        <v>4474</v>
      </c>
      <c r="W3218" s="6">
        <v>74534.486000000004</v>
      </c>
      <c r="X3218" s="6">
        <v>73644.737999999998</v>
      </c>
      <c r="Y3218" s="6">
        <v>296.99900000000002</v>
      </c>
      <c r="Z3218" s="6">
        <v>360.03800000000001</v>
      </c>
      <c r="AA3218" s="6">
        <v>284</v>
      </c>
      <c r="AB3218" s="6">
        <v>220</v>
      </c>
      <c r="AC3218" s="6">
        <v>9166500</v>
      </c>
      <c r="AD3218" s="6">
        <v>9166500</v>
      </c>
      <c r="AF3218">
        <f>Q3218/W3218</f>
        <v>4.8834897714327835E-2</v>
      </c>
      <c r="AG3218">
        <f>R3218/X3218</f>
        <v>4.6004223682620748E-2</v>
      </c>
      <c r="AH3218" t="e">
        <f>U3218/W3218</f>
        <v>#VALUE!</v>
      </c>
      <c r="AI3218" t="e">
        <f>V3218/X3218</f>
        <v>#VALUE!</v>
      </c>
      <c r="AJ3218">
        <f>Y3218/AA3218</f>
        <v>1.0457711267605634</v>
      </c>
      <c r="AK3218">
        <f>Z3218/AB3218</f>
        <v>1.6365363636363637</v>
      </c>
      <c r="AL3218" t="e">
        <f>O3218/K3218</f>
        <v>#VALUE!</v>
      </c>
      <c r="AM3218" t="e">
        <f>P3218/L3218</f>
        <v>#VALUE!</v>
      </c>
      <c r="AN3218" t="e">
        <f>K3218/W3218</f>
        <v>#VALUE!</v>
      </c>
      <c r="AO3218" t="e">
        <f>L3218/X3218</f>
        <v>#VALUE!</v>
      </c>
      <c r="AP3218">
        <f>IF(OR(Q3218&lt;0, Q3218="NA"), 0, 1)</f>
        <v>1</v>
      </c>
      <c r="AQ3218">
        <f>IF(OR(S3218&lt;0, S3218="NA"), 0, 1)</f>
        <v>0</v>
      </c>
      <c r="AR3218">
        <f>IFERROR(IF((AF3218-AG3218)&gt;0,1,0),0)</f>
        <v>1</v>
      </c>
      <c r="AS3218">
        <f>IFERROR(IF((S3218-Q3218)&gt;0,1,0),0)</f>
        <v>0</v>
      </c>
      <c r="AT3218">
        <f>IFERROR(IF((AH3218-AI3218)&lt;0,1,0),0)</f>
        <v>0</v>
      </c>
      <c r="AU3218">
        <f>IFERROR(IF((AJ3218-AK3218)&gt;0,1,0),0)</f>
        <v>0</v>
      </c>
      <c r="AV3218">
        <f>IFERROR(IF((AL3218-AM3218)&gt;0,1,0),0)</f>
        <v>0</v>
      </c>
      <c r="AW3218">
        <f>IFERROR(IF((AN3218-AO3218)&gt;0,1,0),0)</f>
        <v>0</v>
      </c>
      <c r="AX3218">
        <f>IFERROR(IF((AC3218-AD3218)&lt;0,1,0),0)</f>
        <v>0</v>
      </c>
      <c r="AY3218">
        <f>SUM(AP3218:AX3218)</f>
        <v>2</v>
      </c>
    </row>
    <row r="3219" spans="1:51" x14ac:dyDescent="0.45">
      <c r="A3219" s="1" t="s">
        <v>621</v>
      </c>
      <c r="B3219" s="2">
        <v>29632054</v>
      </c>
      <c r="C3219" s="3" t="s">
        <v>5338</v>
      </c>
      <c r="D3219" s="5">
        <v>11.7</v>
      </c>
      <c r="E3219" s="5">
        <v>55.090152000000003</v>
      </c>
      <c r="F3219" s="3" t="s">
        <v>4480</v>
      </c>
      <c r="G3219" s="3" t="s">
        <v>4491</v>
      </c>
      <c r="H3219" s="3" t="s">
        <v>4492</v>
      </c>
      <c r="I3219" s="3" t="s">
        <v>4493</v>
      </c>
      <c r="J3219" s="3" t="s">
        <v>4494</v>
      </c>
      <c r="K3219" s="6" t="s">
        <v>4474</v>
      </c>
      <c r="L3219" s="6" t="s">
        <v>4474</v>
      </c>
      <c r="M3219" s="6" t="s">
        <v>4474</v>
      </c>
      <c r="N3219" s="6" t="s">
        <v>4474</v>
      </c>
      <c r="O3219" s="6">
        <v>-1914.691</v>
      </c>
      <c r="P3219" s="6">
        <v>-2358.3029999999999</v>
      </c>
      <c r="Q3219" s="6">
        <v>-1041.787</v>
      </c>
      <c r="R3219" s="6">
        <v>-1118.8409999999999</v>
      </c>
      <c r="S3219" s="6">
        <v>-1310.9159999999999</v>
      </c>
      <c r="T3219" s="6">
        <v>-1424.32</v>
      </c>
      <c r="U3219" s="6" t="s">
        <v>4474</v>
      </c>
      <c r="V3219" s="6" t="s">
        <v>4474</v>
      </c>
      <c r="W3219" s="6">
        <v>20211.331999999999</v>
      </c>
      <c r="X3219" s="6">
        <v>19849.509999999998</v>
      </c>
      <c r="Y3219" s="6">
        <v>50.93</v>
      </c>
      <c r="Z3219" s="6">
        <v>43.326000000000001</v>
      </c>
      <c r="AA3219" s="6">
        <v>8826</v>
      </c>
      <c r="AB3219" s="6">
        <v>8356</v>
      </c>
      <c r="AC3219" s="6">
        <v>4708560</v>
      </c>
      <c r="AD3219" s="6">
        <v>4708560</v>
      </c>
      <c r="AF3219">
        <f>Q3219/W3219</f>
        <v>-5.1544697796265984E-2</v>
      </c>
      <c r="AG3219">
        <f>R3219/X3219</f>
        <v>-5.636617730110214E-2</v>
      </c>
      <c r="AH3219" t="e">
        <f>U3219/W3219</f>
        <v>#VALUE!</v>
      </c>
      <c r="AI3219" t="e">
        <f>V3219/X3219</f>
        <v>#VALUE!</v>
      </c>
      <c r="AJ3219">
        <f>Y3219/AA3219</f>
        <v>5.770450940403354E-3</v>
      </c>
      <c r="AK3219">
        <f>Z3219/AB3219</f>
        <v>5.1850167544279556E-3</v>
      </c>
      <c r="AL3219" t="e">
        <f>O3219/K3219</f>
        <v>#VALUE!</v>
      </c>
      <c r="AM3219" t="e">
        <f>P3219/L3219</f>
        <v>#VALUE!</v>
      </c>
      <c r="AN3219" t="e">
        <f>K3219/W3219</f>
        <v>#VALUE!</v>
      </c>
      <c r="AO3219" t="e">
        <f>L3219/X3219</f>
        <v>#VALUE!</v>
      </c>
      <c r="AP3219">
        <f>IF(OR(Q3219&lt;0, Q3219="NA"), 0, 1)</f>
        <v>0</v>
      </c>
      <c r="AQ3219">
        <f>IF(OR(S3219&lt;0, S3219="NA"), 0, 1)</f>
        <v>0</v>
      </c>
      <c r="AR3219">
        <f>IFERROR(IF((AF3219-AG3219)&gt;0,1,0),0)</f>
        <v>1</v>
      </c>
      <c r="AS3219">
        <f>IFERROR(IF((S3219-Q3219)&gt;0,1,0),0)</f>
        <v>0</v>
      </c>
      <c r="AT3219">
        <f>IFERROR(IF((AH3219-AI3219)&lt;0,1,0),0)</f>
        <v>0</v>
      </c>
      <c r="AU3219">
        <f>IFERROR(IF((AJ3219-AK3219)&gt;0,1,0),0)</f>
        <v>1</v>
      </c>
      <c r="AV3219">
        <f>IFERROR(IF((AL3219-AM3219)&gt;0,1,0),0)</f>
        <v>0</v>
      </c>
      <c r="AW3219">
        <f>IFERROR(IF((AN3219-AO3219)&gt;0,1,0),0)</f>
        <v>0</v>
      </c>
      <c r="AX3219">
        <f>IFERROR(IF((AC3219-AD3219)&lt;0,1,0),0)</f>
        <v>0</v>
      </c>
      <c r="AY3219">
        <f>SUM(AP3219:AX3219)</f>
        <v>2</v>
      </c>
    </row>
    <row r="3220" spans="1:51" x14ac:dyDescent="0.45">
      <c r="A3220" s="1" t="s">
        <v>627</v>
      </c>
      <c r="B3220" s="2">
        <v>29522999</v>
      </c>
      <c r="C3220" s="3" t="s">
        <v>5337</v>
      </c>
      <c r="D3220" s="5">
        <v>23.14</v>
      </c>
      <c r="E3220" s="5">
        <v>1688.1659035800001</v>
      </c>
      <c r="F3220" s="3" t="s">
        <v>4485</v>
      </c>
      <c r="G3220" s="3" t="s">
        <v>4486</v>
      </c>
      <c r="H3220" s="3" t="s">
        <v>4487</v>
      </c>
      <c r="I3220" s="3" t="s">
        <v>4487</v>
      </c>
      <c r="J3220" s="3" t="s">
        <v>4867</v>
      </c>
      <c r="K3220" s="6">
        <v>7945000</v>
      </c>
      <c r="L3220" s="6">
        <v>7704000</v>
      </c>
      <c r="M3220" s="6">
        <v>805000</v>
      </c>
      <c r="N3220" s="6">
        <v>886000</v>
      </c>
      <c r="O3220" s="6">
        <v>372000</v>
      </c>
      <c r="P3220" s="6">
        <v>398000</v>
      </c>
      <c r="Q3220" s="6">
        <v>2204000</v>
      </c>
      <c r="R3220" s="6">
        <v>2722000</v>
      </c>
      <c r="S3220" s="6">
        <v>-35000</v>
      </c>
      <c r="T3220" s="6">
        <v>188000</v>
      </c>
      <c r="U3220" s="6">
        <v>8361000</v>
      </c>
      <c r="V3220" s="6">
        <v>8094000</v>
      </c>
      <c r="W3220" s="6">
        <v>20625000</v>
      </c>
      <c r="X3220" s="6">
        <v>20503000</v>
      </c>
      <c r="Y3220" s="6">
        <v>2827000</v>
      </c>
      <c r="Z3220" s="6">
        <v>2755000</v>
      </c>
      <c r="AA3220" s="6">
        <v>4734000</v>
      </c>
      <c r="AB3220" s="6">
        <v>4407000</v>
      </c>
      <c r="AC3220" s="6">
        <v>72954447</v>
      </c>
      <c r="AD3220" s="6">
        <v>72954447</v>
      </c>
      <c r="AF3220">
        <f>Q3220/W3220</f>
        <v>0.10686060606060606</v>
      </c>
      <c r="AG3220">
        <f>R3220/X3220</f>
        <v>0.13276105935716725</v>
      </c>
      <c r="AH3220">
        <f>U3220/W3220</f>
        <v>0.40538181818181818</v>
      </c>
      <c r="AI3220">
        <f>V3220/X3220</f>
        <v>0.39477149685411889</v>
      </c>
      <c r="AJ3220">
        <f>Y3220/AA3220</f>
        <v>0.59716941275876634</v>
      </c>
      <c r="AK3220">
        <f>Z3220/AB3220</f>
        <v>0.62514181983208528</v>
      </c>
      <c r="AL3220">
        <f>O3220/K3220</f>
        <v>4.6821900566393959E-2</v>
      </c>
      <c r="AM3220">
        <f>P3220/L3220</f>
        <v>5.1661474558670824E-2</v>
      </c>
      <c r="AN3220">
        <f>K3220/W3220</f>
        <v>0.38521212121212123</v>
      </c>
      <c r="AO3220">
        <f>L3220/X3220</f>
        <v>0.37574989025996197</v>
      </c>
      <c r="AP3220">
        <f>IF(OR(Q3220&lt;0, Q3220="NA"), 0, 1)</f>
        <v>1</v>
      </c>
      <c r="AQ3220">
        <f>IF(OR(S3220&lt;0, S3220="NA"), 0, 1)</f>
        <v>0</v>
      </c>
      <c r="AR3220">
        <f>IFERROR(IF((AF3220-AG3220)&gt;0,1,0),0)</f>
        <v>0</v>
      </c>
      <c r="AS3220">
        <f>IFERROR(IF((S3220-Q3220)&gt;0,1,0),0)</f>
        <v>0</v>
      </c>
      <c r="AT3220">
        <f>IFERROR(IF((AH3220-AI3220)&lt;0,1,0),0)</f>
        <v>0</v>
      </c>
      <c r="AU3220">
        <f>IFERROR(IF((AJ3220-AK3220)&gt;0,1,0),0)</f>
        <v>0</v>
      </c>
      <c r="AV3220">
        <f>IFERROR(IF((AL3220-AM3220)&gt;0,1,0),0)</f>
        <v>0</v>
      </c>
      <c r="AW3220">
        <f>IFERROR(IF((AN3220-AO3220)&gt;0,1,0),0)</f>
        <v>1</v>
      </c>
      <c r="AX3220">
        <f>IFERROR(IF((AC3220-AD3220)&lt;0,1,0),0)</f>
        <v>0</v>
      </c>
      <c r="AY3220">
        <f>SUM(AP3220:AX3220)</f>
        <v>2</v>
      </c>
    </row>
    <row r="3221" spans="1:51" x14ac:dyDescent="0.45">
      <c r="A3221" s="1" t="s">
        <v>636</v>
      </c>
      <c r="B3221" s="2">
        <v>102926</v>
      </c>
      <c r="C3221" s="3" t="s">
        <v>5337</v>
      </c>
      <c r="D3221" s="5">
        <v>17.149999999999999</v>
      </c>
      <c r="E3221" s="5">
        <v>339.02535030000001</v>
      </c>
      <c r="F3221" s="3" t="s">
        <v>4525</v>
      </c>
      <c r="G3221" s="3" t="s">
        <v>4526</v>
      </c>
      <c r="H3221" s="3" t="s">
        <v>4693</v>
      </c>
      <c r="I3221" s="3" t="s">
        <v>4728</v>
      </c>
      <c r="J3221" s="3" t="s">
        <v>4528</v>
      </c>
      <c r="K3221" s="6">
        <v>96743</v>
      </c>
      <c r="L3221" s="6">
        <v>96256</v>
      </c>
      <c r="M3221" s="6">
        <v>38580</v>
      </c>
      <c r="N3221" s="6">
        <v>39356</v>
      </c>
      <c r="O3221" s="6">
        <v>12791</v>
      </c>
      <c r="P3221" s="6">
        <v>13522</v>
      </c>
      <c r="Q3221" s="6">
        <v>-9313</v>
      </c>
      <c r="R3221" s="6">
        <v>-8606</v>
      </c>
      <c r="S3221" s="6">
        <v>20499</v>
      </c>
      <c r="T3221" s="6">
        <v>20854</v>
      </c>
      <c r="U3221" s="6">
        <v>484305</v>
      </c>
      <c r="V3221" s="6">
        <v>458403</v>
      </c>
      <c r="W3221" s="6">
        <v>717741</v>
      </c>
      <c r="X3221" s="6">
        <v>694713</v>
      </c>
      <c r="Y3221" s="6" t="s">
        <v>4474</v>
      </c>
      <c r="Z3221" s="6" t="s">
        <v>4474</v>
      </c>
      <c r="AA3221" s="6" t="s">
        <v>4474</v>
      </c>
      <c r="AB3221" s="6" t="s">
        <v>4474</v>
      </c>
      <c r="AC3221" s="6">
        <v>17798000</v>
      </c>
      <c r="AD3221" s="6">
        <v>17748000</v>
      </c>
      <c r="AF3221">
        <f>Q3221/W3221</f>
        <v>-1.2975432642136927E-2</v>
      </c>
      <c r="AG3221">
        <f>R3221/X3221</f>
        <v>-1.2387849370891289E-2</v>
      </c>
      <c r="AH3221">
        <f>U3221/W3221</f>
        <v>0.67476290193816435</v>
      </c>
      <c r="AI3221">
        <f>V3221/X3221</f>
        <v>0.65984514468564714</v>
      </c>
      <c r="AJ3221" t="e">
        <f>Y3221/AA3221</f>
        <v>#VALUE!</v>
      </c>
      <c r="AK3221" t="e">
        <f>Z3221/AB3221</f>
        <v>#VALUE!</v>
      </c>
      <c r="AL3221">
        <f>O3221/K3221</f>
        <v>0.13221628438233257</v>
      </c>
      <c r="AM3221">
        <f>P3221/L3221</f>
        <v>0.14047955452127658</v>
      </c>
      <c r="AN3221">
        <f>K3221/W3221</f>
        <v>0.13478817567897056</v>
      </c>
      <c r="AO3221">
        <f>L3221/X3221</f>
        <v>0.13855505798797488</v>
      </c>
      <c r="AP3221">
        <f>IF(OR(Q3221&lt;0, Q3221="NA"), 0, 1)</f>
        <v>0</v>
      </c>
      <c r="AQ3221">
        <f>IF(OR(S3221&lt;0, S3221="NA"), 0, 1)</f>
        <v>1</v>
      </c>
      <c r="AR3221">
        <f>IFERROR(IF((AF3221-AG3221)&gt;0,1,0),0)</f>
        <v>0</v>
      </c>
      <c r="AS3221">
        <f>IFERROR(IF((S3221-Q3221)&gt;0,1,0),0)</f>
        <v>1</v>
      </c>
      <c r="AT3221">
        <f>IFERROR(IF((AH3221-AI3221)&lt;0,1,0),0)</f>
        <v>0</v>
      </c>
      <c r="AU3221">
        <f>IFERROR(IF((AJ3221-AK3221)&gt;0,1,0),0)</f>
        <v>0</v>
      </c>
      <c r="AV3221">
        <f>IFERROR(IF((AL3221-AM3221)&gt;0,1,0),0)</f>
        <v>0</v>
      </c>
      <c r="AW3221">
        <f>IFERROR(IF((AN3221-AO3221)&gt;0,1,0),0)</f>
        <v>0</v>
      </c>
      <c r="AX3221">
        <f>IFERROR(IF((AC3221-AD3221)&lt;0,1,0),0)</f>
        <v>0</v>
      </c>
      <c r="AY3221">
        <f>SUM(AP3221:AX3221)</f>
        <v>2</v>
      </c>
    </row>
    <row r="3222" spans="1:51" x14ac:dyDescent="0.45">
      <c r="A3222" s="1" t="s">
        <v>653</v>
      </c>
      <c r="B3222" s="2">
        <v>19951366</v>
      </c>
      <c r="C3222" s="3" t="s">
        <v>5336</v>
      </c>
      <c r="D3222" s="5">
        <v>11.4</v>
      </c>
      <c r="E3222" s="5">
        <v>87.754874400000006</v>
      </c>
      <c r="F3222" s="3" t="s">
        <v>4480</v>
      </c>
      <c r="G3222" s="3" t="s">
        <v>4491</v>
      </c>
      <c r="H3222" s="3" t="s">
        <v>4492</v>
      </c>
      <c r="I3222" s="3" t="s">
        <v>4493</v>
      </c>
      <c r="J3222" s="3" t="s">
        <v>4731</v>
      </c>
      <c r="K3222" s="6" t="s">
        <v>4474</v>
      </c>
      <c r="L3222" s="6" t="s">
        <v>4474</v>
      </c>
      <c r="M3222" s="6" t="s">
        <v>4474</v>
      </c>
      <c r="N3222" s="6" t="s">
        <v>4474</v>
      </c>
      <c r="O3222" s="6">
        <v>-1198.0329999999999</v>
      </c>
      <c r="P3222" s="6">
        <v>-1165.4760000000001</v>
      </c>
      <c r="Q3222" s="6">
        <v>218.92099999999999</v>
      </c>
      <c r="R3222" s="6">
        <v>1141.3920000000001</v>
      </c>
      <c r="S3222" s="6">
        <v>-1566.454</v>
      </c>
      <c r="T3222" s="6">
        <v>-1971.586</v>
      </c>
      <c r="U3222" s="6" t="s">
        <v>4474</v>
      </c>
      <c r="V3222" s="6" t="s">
        <v>4474</v>
      </c>
      <c r="W3222" s="6">
        <v>13700.63</v>
      </c>
      <c r="X3222" s="6">
        <v>42698.966</v>
      </c>
      <c r="Y3222" s="6">
        <v>2003.202</v>
      </c>
      <c r="Z3222" s="6">
        <v>1944.085</v>
      </c>
      <c r="AA3222" s="6">
        <v>8325</v>
      </c>
      <c r="AB3222" s="6">
        <v>7331</v>
      </c>
      <c r="AC3222" s="6">
        <v>7697796</v>
      </c>
      <c r="AD3222" s="6">
        <v>10276272</v>
      </c>
      <c r="AF3222">
        <f>Q3222/W3222</f>
        <v>1.5978900240353911E-2</v>
      </c>
      <c r="AG3222">
        <f>R3222/X3222</f>
        <v>2.6731139110019668E-2</v>
      </c>
      <c r="AH3222" t="e">
        <f>U3222/W3222</f>
        <v>#VALUE!</v>
      </c>
      <c r="AI3222" t="e">
        <f>V3222/X3222</f>
        <v>#VALUE!</v>
      </c>
      <c r="AJ3222">
        <f>Y3222/AA3222</f>
        <v>0.24062486486486487</v>
      </c>
      <c r="AK3222">
        <f>Z3222/AB3222</f>
        <v>0.2651868776428864</v>
      </c>
      <c r="AL3222" t="e">
        <f>O3222/K3222</f>
        <v>#VALUE!</v>
      </c>
      <c r="AM3222" t="e">
        <f>P3222/L3222</f>
        <v>#VALUE!</v>
      </c>
      <c r="AN3222" t="e">
        <f>K3222/W3222</f>
        <v>#VALUE!</v>
      </c>
      <c r="AO3222" t="e">
        <f>L3222/X3222</f>
        <v>#VALUE!</v>
      </c>
      <c r="AP3222">
        <f>IF(OR(Q3222&lt;0, Q3222="NA"), 0, 1)</f>
        <v>1</v>
      </c>
      <c r="AQ3222">
        <f>IF(OR(S3222&lt;0, S3222="NA"), 0, 1)</f>
        <v>0</v>
      </c>
      <c r="AR3222">
        <f>IFERROR(IF((AF3222-AG3222)&gt;0,1,0),0)</f>
        <v>0</v>
      </c>
      <c r="AS3222">
        <f>IFERROR(IF((S3222-Q3222)&gt;0,1,0),0)</f>
        <v>0</v>
      </c>
      <c r="AT3222">
        <f>IFERROR(IF((AH3222-AI3222)&lt;0,1,0),0)</f>
        <v>0</v>
      </c>
      <c r="AU3222">
        <f>IFERROR(IF((AJ3222-AK3222)&gt;0,1,0),0)</f>
        <v>0</v>
      </c>
      <c r="AV3222">
        <f>IFERROR(IF((AL3222-AM3222)&gt;0,1,0),0)</f>
        <v>0</v>
      </c>
      <c r="AW3222">
        <f>IFERROR(IF((AN3222-AO3222)&gt;0,1,0),0)</f>
        <v>0</v>
      </c>
      <c r="AX3222">
        <f>IFERROR(IF((AC3222-AD3222)&lt;0,1,0),0)</f>
        <v>1</v>
      </c>
      <c r="AY3222">
        <f>SUM(AP3222:AX3222)</f>
        <v>2</v>
      </c>
    </row>
    <row r="3223" spans="1:51" x14ac:dyDescent="0.45">
      <c r="A3223" s="1" t="s">
        <v>677</v>
      </c>
      <c r="B3223" s="2">
        <v>4055941</v>
      </c>
      <c r="C3223" s="3" t="s">
        <v>5336</v>
      </c>
      <c r="D3223" s="5">
        <v>14.92</v>
      </c>
      <c r="E3223" s="5">
        <v>479.90460495999997</v>
      </c>
      <c r="F3223" s="3" t="s">
        <v>4480</v>
      </c>
      <c r="G3223" s="3" t="s">
        <v>4481</v>
      </c>
      <c r="H3223" s="3" t="s">
        <v>4481</v>
      </c>
      <c r="I3223" s="3" t="s">
        <v>4482</v>
      </c>
      <c r="J3223" s="3" t="s">
        <v>4484</v>
      </c>
      <c r="K3223" s="6">
        <v>104675</v>
      </c>
      <c r="L3223" s="6">
        <v>90635</v>
      </c>
      <c r="M3223" s="6" t="s">
        <v>4474</v>
      </c>
      <c r="N3223" s="6" t="s">
        <v>4474</v>
      </c>
      <c r="O3223" s="6">
        <v>40109</v>
      </c>
      <c r="P3223" s="6">
        <v>63065</v>
      </c>
      <c r="Q3223" s="6">
        <v>-6927</v>
      </c>
      <c r="R3223" s="6">
        <v>16093</v>
      </c>
      <c r="S3223" s="6">
        <v>18226</v>
      </c>
      <c r="T3223" s="6">
        <v>11041</v>
      </c>
      <c r="U3223" s="6">
        <v>69142</v>
      </c>
      <c r="V3223" s="6">
        <v>17913</v>
      </c>
      <c r="W3223" s="6">
        <v>4362767</v>
      </c>
      <c r="X3223" s="6">
        <v>2293693</v>
      </c>
      <c r="Y3223" s="6" t="s">
        <v>4474</v>
      </c>
      <c r="Z3223" s="6" t="s">
        <v>4474</v>
      </c>
      <c r="AA3223" s="6" t="s">
        <v>4474</v>
      </c>
      <c r="AB3223" s="6" t="s">
        <v>4474</v>
      </c>
      <c r="AC3223" s="6">
        <v>32142427</v>
      </c>
      <c r="AD3223" s="6">
        <v>18547352</v>
      </c>
      <c r="AF3223">
        <f>Q3223/W3223</f>
        <v>-1.5877538268717995E-3</v>
      </c>
      <c r="AG3223">
        <f>R3223/X3223</f>
        <v>7.0161961517953798E-3</v>
      </c>
      <c r="AH3223">
        <f>U3223/W3223</f>
        <v>1.5848199090164567E-2</v>
      </c>
      <c r="AI3223">
        <f>V3223/X3223</f>
        <v>7.8096763603498808E-3</v>
      </c>
      <c r="AJ3223" t="e">
        <f>Y3223/AA3223</f>
        <v>#VALUE!</v>
      </c>
      <c r="AK3223" t="e">
        <f>Z3223/AB3223</f>
        <v>#VALUE!</v>
      </c>
      <c r="AL3223">
        <f>O3223/K3223</f>
        <v>0.38317649868641029</v>
      </c>
      <c r="AM3223">
        <f>P3223/L3223</f>
        <v>0.69581287582059914</v>
      </c>
      <c r="AN3223">
        <f>K3223/W3223</f>
        <v>2.3992800899062451E-2</v>
      </c>
      <c r="AO3223">
        <f>L3223/X3223</f>
        <v>3.9514878407877603E-2</v>
      </c>
      <c r="AP3223">
        <f>IF(OR(Q3223&lt;0, Q3223="NA"), 0, 1)</f>
        <v>0</v>
      </c>
      <c r="AQ3223">
        <f>IF(OR(S3223&lt;0, S3223="NA"), 0, 1)</f>
        <v>1</v>
      </c>
      <c r="AR3223">
        <f>IFERROR(IF((AF3223-AG3223)&gt;0,1,0),0)</f>
        <v>0</v>
      </c>
      <c r="AS3223">
        <f>IFERROR(IF((S3223-Q3223)&gt;0,1,0),0)</f>
        <v>1</v>
      </c>
      <c r="AT3223">
        <f>IFERROR(IF((AH3223-AI3223)&lt;0,1,0),0)</f>
        <v>0</v>
      </c>
      <c r="AU3223">
        <f>IFERROR(IF((AJ3223-AK3223)&gt;0,1,0),0)</f>
        <v>0</v>
      </c>
      <c r="AV3223">
        <f>IFERROR(IF((AL3223-AM3223)&gt;0,1,0),0)</f>
        <v>0</v>
      </c>
      <c r="AW3223">
        <f>IFERROR(IF((AN3223-AO3223)&gt;0,1,0),0)</f>
        <v>0</v>
      </c>
      <c r="AX3223">
        <f>IFERROR(IF((AC3223-AD3223)&lt;0,1,0),0)</f>
        <v>0</v>
      </c>
      <c r="AY3223">
        <f>SUM(AP3223:AX3223)</f>
        <v>2</v>
      </c>
    </row>
    <row r="3224" spans="1:51" x14ac:dyDescent="0.45">
      <c r="A3224" s="1" t="s">
        <v>682</v>
      </c>
      <c r="B3224" s="2">
        <v>4109349</v>
      </c>
      <c r="C3224" s="3" t="s">
        <v>5335</v>
      </c>
      <c r="D3224" s="5">
        <v>15.98</v>
      </c>
      <c r="E3224" s="5">
        <v>1372.7475979000001</v>
      </c>
      <c r="F3224" s="3" t="s">
        <v>4654</v>
      </c>
      <c r="G3224" s="3" t="s">
        <v>4654</v>
      </c>
      <c r="H3224" s="3" t="s">
        <v>4655</v>
      </c>
      <c r="I3224" s="3" t="s">
        <v>4888</v>
      </c>
      <c r="J3224" s="3" t="s">
        <v>4889</v>
      </c>
      <c r="K3224" s="6">
        <v>4216400</v>
      </c>
      <c r="L3224" s="6">
        <v>4265400</v>
      </c>
      <c r="M3224" s="6">
        <v>222000</v>
      </c>
      <c r="N3224" s="6">
        <v>434700</v>
      </c>
      <c r="O3224" s="6">
        <v>64400</v>
      </c>
      <c r="P3224" s="6">
        <v>278900</v>
      </c>
      <c r="Q3224" s="6">
        <v>-229300</v>
      </c>
      <c r="R3224" s="6">
        <v>-28900</v>
      </c>
      <c r="S3224" s="6">
        <v>-50500</v>
      </c>
      <c r="T3224" s="6">
        <v>10200</v>
      </c>
      <c r="U3224" s="6">
        <v>1657100</v>
      </c>
      <c r="V3224" s="6">
        <v>1623600</v>
      </c>
      <c r="W3224" s="6">
        <v>2640100</v>
      </c>
      <c r="X3224" s="6">
        <v>2670900</v>
      </c>
      <c r="Y3224" s="6">
        <v>789800</v>
      </c>
      <c r="Z3224" s="6">
        <v>795600</v>
      </c>
      <c r="AA3224" s="6">
        <v>1254400</v>
      </c>
      <c r="AB3224" s="6">
        <v>1220100</v>
      </c>
      <c r="AC3224" s="6">
        <v>85904105</v>
      </c>
      <c r="AD3224" s="6">
        <v>80388555</v>
      </c>
      <c r="AF3224">
        <f>Q3224/W3224</f>
        <v>-8.6852770728381504E-2</v>
      </c>
      <c r="AG3224">
        <f>R3224/X3224</f>
        <v>-1.0820322737653975E-2</v>
      </c>
      <c r="AH3224">
        <f>U3224/W3224</f>
        <v>0.62766561872656335</v>
      </c>
      <c r="AI3224">
        <f>V3224/X3224</f>
        <v>0.60788498259013812</v>
      </c>
      <c r="AJ3224">
        <f>Y3224/AA3224</f>
        <v>0.62962372448979587</v>
      </c>
      <c r="AK3224">
        <f>Z3224/AB3224</f>
        <v>0.6520776985492992</v>
      </c>
      <c r="AL3224">
        <f>O3224/K3224</f>
        <v>1.5273693197988806E-2</v>
      </c>
      <c r="AM3224">
        <f>P3224/L3224</f>
        <v>6.5386599146621649E-2</v>
      </c>
      <c r="AN3224">
        <f>K3224/W3224</f>
        <v>1.5970607173970683</v>
      </c>
      <c r="AO3224">
        <f>L3224/X3224</f>
        <v>1.5969897787262721</v>
      </c>
      <c r="AP3224">
        <f>IF(OR(Q3224&lt;0, Q3224="NA"), 0, 1)</f>
        <v>0</v>
      </c>
      <c r="AQ3224">
        <f>IF(OR(S3224&lt;0, S3224="NA"), 0, 1)</f>
        <v>0</v>
      </c>
      <c r="AR3224">
        <f>IFERROR(IF((AF3224-AG3224)&gt;0,1,0),0)</f>
        <v>0</v>
      </c>
      <c r="AS3224">
        <f>IFERROR(IF((S3224-Q3224)&gt;0,1,0),0)</f>
        <v>1</v>
      </c>
      <c r="AT3224">
        <f>IFERROR(IF((AH3224-AI3224)&lt;0,1,0),0)</f>
        <v>0</v>
      </c>
      <c r="AU3224">
        <f>IFERROR(IF((AJ3224-AK3224)&gt;0,1,0),0)</f>
        <v>0</v>
      </c>
      <c r="AV3224">
        <f>IFERROR(IF((AL3224-AM3224)&gt;0,1,0),0)</f>
        <v>0</v>
      </c>
      <c r="AW3224">
        <f>IFERROR(IF((AN3224-AO3224)&gt;0,1,0),0)</f>
        <v>1</v>
      </c>
      <c r="AX3224">
        <f>IFERROR(IF((AC3224-AD3224)&lt;0,1,0),0)</f>
        <v>0</v>
      </c>
      <c r="AY3224">
        <f>SUM(AP3224:AX3224)</f>
        <v>2</v>
      </c>
    </row>
    <row r="3225" spans="1:51" x14ac:dyDescent="0.45">
      <c r="A3225" s="1" t="s">
        <v>689</v>
      </c>
      <c r="B3225" s="2">
        <v>4246977</v>
      </c>
      <c r="C3225" s="3" t="s">
        <v>5335</v>
      </c>
      <c r="D3225" s="5">
        <v>10.37</v>
      </c>
      <c r="E3225" s="5">
        <v>686.11419875000001</v>
      </c>
      <c r="F3225" s="3" t="s">
        <v>4500</v>
      </c>
      <c r="G3225" s="3" t="s">
        <v>4539</v>
      </c>
      <c r="H3225" s="3" t="s">
        <v>4539</v>
      </c>
      <c r="I3225" s="3" t="s">
        <v>4582</v>
      </c>
      <c r="J3225" s="3" t="s">
        <v>5376</v>
      </c>
      <c r="K3225" s="6">
        <v>6174205</v>
      </c>
      <c r="L3225" s="6">
        <v>6512866</v>
      </c>
      <c r="M3225" s="6">
        <v>479712</v>
      </c>
      <c r="N3225" s="6">
        <v>595434</v>
      </c>
      <c r="O3225" s="6">
        <v>114672</v>
      </c>
      <c r="P3225" s="6">
        <v>197394</v>
      </c>
      <c r="Q3225" s="6">
        <v>54377</v>
      </c>
      <c r="R3225" s="6">
        <v>122916</v>
      </c>
      <c r="S3225" s="6">
        <v>-761793</v>
      </c>
      <c r="T3225" s="6">
        <v>-372941</v>
      </c>
      <c r="U3225" s="6">
        <v>2633059</v>
      </c>
      <c r="V3225" s="6">
        <v>1998789</v>
      </c>
      <c r="W3225" s="6">
        <v>13779988</v>
      </c>
      <c r="X3225" s="6">
        <v>12136937</v>
      </c>
      <c r="Y3225" s="6">
        <v>6387212</v>
      </c>
      <c r="Z3225" s="6">
        <v>5779929</v>
      </c>
      <c r="AA3225" s="6">
        <v>6018150</v>
      </c>
      <c r="AB3225" s="6">
        <v>5578890</v>
      </c>
      <c r="AC3225" s="6">
        <v>66933121</v>
      </c>
      <c r="AD3225" s="6">
        <v>66413750</v>
      </c>
      <c r="AF3225">
        <f>Q3225/W3225</f>
        <v>3.9460847135715941E-3</v>
      </c>
      <c r="AG3225">
        <f>R3225/X3225</f>
        <v>1.0127431657592027E-2</v>
      </c>
      <c r="AH3225">
        <f>U3225/W3225</f>
        <v>0.19107846828313638</v>
      </c>
      <c r="AI3225">
        <f>V3225/X3225</f>
        <v>0.16468644436401045</v>
      </c>
      <c r="AJ3225">
        <f>Y3225/AA3225</f>
        <v>1.0613248257354835</v>
      </c>
      <c r="AK3225">
        <f>Z3225/AB3225</f>
        <v>1.0360356630082328</v>
      </c>
      <c r="AL3225">
        <f>O3225/K3225</f>
        <v>1.8572755520751254E-2</v>
      </c>
      <c r="AM3225">
        <f>P3225/L3225</f>
        <v>3.0308315878140285E-2</v>
      </c>
      <c r="AN3225">
        <f>K3225/W3225</f>
        <v>0.44805590541878554</v>
      </c>
      <c r="AO3225">
        <f>L3225/X3225</f>
        <v>0.53661529263932073</v>
      </c>
      <c r="AP3225">
        <f>IF(OR(Q3225&lt;0, Q3225="NA"), 0, 1)</f>
        <v>1</v>
      </c>
      <c r="AQ3225">
        <f>IF(OR(S3225&lt;0, S3225="NA"), 0, 1)</f>
        <v>0</v>
      </c>
      <c r="AR3225">
        <f>IFERROR(IF((AF3225-AG3225)&gt;0,1,0),0)</f>
        <v>0</v>
      </c>
      <c r="AS3225">
        <f>IFERROR(IF((S3225-Q3225)&gt;0,1,0),0)</f>
        <v>0</v>
      </c>
      <c r="AT3225">
        <f>IFERROR(IF((AH3225-AI3225)&lt;0,1,0),0)</f>
        <v>0</v>
      </c>
      <c r="AU3225">
        <f>IFERROR(IF((AJ3225-AK3225)&gt;0,1,0),0)</f>
        <v>1</v>
      </c>
      <c r="AV3225">
        <f>IFERROR(IF((AL3225-AM3225)&gt;0,1,0),0)</f>
        <v>0</v>
      </c>
      <c r="AW3225">
        <f>IFERROR(IF((AN3225-AO3225)&gt;0,1,0),0)</f>
        <v>0</v>
      </c>
      <c r="AX3225">
        <f>IFERROR(IF((AC3225-AD3225)&lt;0,1,0),0)</f>
        <v>0</v>
      </c>
      <c r="AY3225">
        <f>SUM(AP3225:AX3225)</f>
        <v>2</v>
      </c>
    </row>
    <row r="3226" spans="1:51" x14ac:dyDescent="0.45">
      <c r="A3226" s="1" t="s">
        <v>693</v>
      </c>
      <c r="B3226" s="2">
        <v>12079034</v>
      </c>
      <c r="C3226" s="3" t="s">
        <v>5338</v>
      </c>
      <c r="D3226" s="7">
        <v>10.4</v>
      </c>
      <c r="E3226" s="7">
        <v>133.12</v>
      </c>
      <c r="F3226" s="3" t="s">
        <v>4480</v>
      </c>
      <c r="G3226" s="3" t="s">
        <v>4491</v>
      </c>
      <c r="H3226" s="3" t="s">
        <v>4492</v>
      </c>
      <c r="I3226" s="3" t="s">
        <v>4493</v>
      </c>
      <c r="J3226" s="3" t="s">
        <v>4494</v>
      </c>
      <c r="K3226" s="6" t="s">
        <v>4474</v>
      </c>
      <c r="L3226" s="6" t="s">
        <v>4474</v>
      </c>
      <c r="M3226" s="6" t="s">
        <v>4474</v>
      </c>
      <c r="N3226" s="6" t="s">
        <v>4474</v>
      </c>
      <c r="O3226" s="6">
        <v>-414.24900000000002</v>
      </c>
      <c r="P3226" s="6">
        <v>-263.25</v>
      </c>
      <c r="Q3226" s="6">
        <v>212.99600000000001</v>
      </c>
      <c r="R3226" s="6">
        <v>-263.25</v>
      </c>
      <c r="S3226" s="6">
        <v>-107.55</v>
      </c>
      <c r="T3226" s="6">
        <v>0</v>
      </c>
      <c r="U3226" s="6" t="s">
        <v>4474</v>
      </c>
      <c r="V3226" s="6" t="s">
        <v>4474</v>
      </c>
      <c r="W3226" s="6">
        <v>101483.85799999999</v>
      </c>
      <c r="X3226" s="6">
        <v>42.671999999999997</v>
      </c>
      <c r="Y3226" s="6">
        <v>489.01299999999998</v>
      </c>
      <c r="Z3226" s="6" t="s">
        <v>4474</v>
      </c>
      <c r="AA3226" s="6">
        <v>571</v>
      </c>
      <c r="AB3226" s="6">
        <v>373</v>
      </c>
      <c r="AC3226" s="6">
        <v>12800000</v>
      </c>
      <c r="AD3226" s="6">
        <v>2500000</v>
      </c>
      <c r="AF3226">
        <f>Q3226/W3226</f>
        <v>2.0988165428239831E-3</v>
      </c>
      <c r="AG3226">
        <f>R3226/X3226</f>
        <v>-6.1691507311586058</v>
      </c>
      <c r="AH3226" t="e">
        <f>U3226/W3226</f>
        <v>#VALUE!</v>
      </c>
      <c r="AI3226" t="e">
        <f>V3226/X3226</f>
        <v>#VALUE!</v>
      </c>
      <c r="AJ3226">
        <f>Y3226/AA3226</f>
        <v>0.85641506129597189</v>
      </c>
      <c r="AK3226" t="e">
        <f>Z3226/AB3226</f>
        <v>#VALUE!</v>
      </c>
      <c r="AL3226" t="e">
        <f>O3226/K3226</f>
        <v>#VALUE!</v>
      </c>
      <c r="AM3226" t="e">
        <f>P3226/L3226</f>
        <v>#VALUE!</v>
      </c>
      <c r="AN3226" t="e">
        <f>K3226/W3226</f>
        <v>#VALUE!</v>
      </c>
      <c r="AO3226" t="e">
        <f>L3226/X3226</f>
        <v>#VALUE!</v>
      </c>
      <c r="AP3226">
        <f>IF(OR(Q3226&lt;0, Q3226="NA"), 0, 1)</f>
        <v>1</v>
      </c>
      <c r="AQ3226">
        <f>IF(OR(S3226&lt;0, S3226="NA"), 0, 1)</f>
        <v>0</v>
      </c>
      <c r="AR3226">
        <f>IFERROR(IF((AF3226-AG3226)&gt;0,1,0),0)</f>
        <v>1</v>
      </c>
      <c r="AS3226">
        <f>IFERROR(IF((S3226-Q3226)&gt;0,1,0),0)</f>
        <v>0</v>
      </c>
      <c r="AT3226">
        <f>IFERROR(IF((AH3226-AI3226)&lt;0,1,0),0)</f>
        <v>0</v>
      </c>
      <c r="AU3226">
        <f>IFERROR(IF((AJ3226-AK3226)&gt;0,1,0),0)</f>
        <v>0</v>
      </c>
      <c r="AV3226">
        <f>IFERROR(IF((AL3226-AM3226)&gt;0,1,0),0)</f>
        <v>0</v>
      </c>
      <c r="AW3226">
        <f>IFERROR(IF((AN3226-AO3226)&gt;0,1,0),0)</f>
        <v>0</v>
      </c>
      <c r="AX3226">
        <f>IFERROR(IF((AC3226-AD3226)&lt;0,1,0),0)</f>
        <v>0</v>
      </c>
      <c r="AY3226">
        <f>SUM(AP3226:AX3226)</f>
        <v>2</v>
      </c>
    </row>
    <row r="3227" spans="1:51" x14ac:dyDescent="0.45">
      <c r="A3227" s="1" t="s">
        <v>698</v>
      </c>
      <c r="B3227" s="2">
        <v>4074337</v>
      </c>
      <c r="C3227" s="3" t="s">
        <v>5335</v>
      </c>
      <c r="D3227" s="5">
        <v>22.44</v>
      </c>
      <c r="E3227" s="5">
        <v>1070.0892114000001</v>
      </c>
      <c r="F3227" s="3" t="s">
        <v>4480</v>
      </c>
      <c r="G3227" s="3" t="s">
        <v>4491</v>
      </c>
      <c r="H3227" s="3" t="s">
        <v>4492</v>
      </c>
      <c r="I3227" s="3" t="s">
        <v>4493</v>
      </c>
      <c r="J3227" s="3" t="s">
        <v>4494</v>
      </c>
      <c r="K3227" s="6">
        <v>195057</v>
      </c>
      <c r="L3227" s="6">
        <v>189128</v>
      </c>
      <c r="M3227" s="6">
        <v>173756</v>
      </c>
      <c r="N3227" s="6">
        <v>167890</v>
      </c>
      <c r="O3227" s="6">
        <v>168795</v>
      </c>
      <c r="P3227" s="6">
        <v>163086</v>
      </c>
      <c r="Q3227" s="6">
        <v>73672</v>
      </c>
      <c r="R3227" s="6">
        <v>73612</v>
      </c>
      <c r="S3227" s="6">
        <v>-76785</v>
      </c>
      <c r="T3227" s="6">
        <v>-101745</v>
      </c>
      <c r="U3227" s="6">
        <v>785031</v>
      </c>
      <c r="V3227" s="6">
        <v>735441</v>
      </c>
      <c r="W3227" s="6">
        <v>1604498</v>
      </c>
      <c r="X3227" s="6">
        <v>1544032</v>
      </c>
      <c r="Y3227" s="6">
        <v>79179</v>
      </c>
      <c r="Z3227" s="6">
        <v>59202</v>
      </c>
      <c r="AA3227" s="6">
        <v>799</v>
      </c>
      <c r="AB3227" s="6">
        <v>449</v>
      </c>
      <c r="AC3227" s="6">
        <v>47686685</v>
      </c>
      <c r="AD3227" s="6">
        <v>46837511</v>
      </c>
      <c r="AF3227">
        <f>Q3227/W3227</f>
        <v>4.591591887306809E-2</v>
      </c>
      <c r="AG3227">
        <f>R3227/X3227</f>
        <v>4.7675177716524013E-2</v>
      </c>
      <c r="AH3227">
        <f>U3227/W3227</f>
        <v>0.48926891775496134</v>
      </c>
      <c r="AI3227">
        <f>V3227/X3227</f>
        <v>0.47631201944001161</v>
      </c>
      <c r="AJ3227">
        <f>Y3227/AA3227</f>
        <v>99.097622027534413</v>
      </c>
      <c r="AK3227">
        <f>Z3227/AB3227</f>
        <v>131.85300668151447</v>
      </c>
      <c r="AL3227">
        <f>O3227/K3227</f>
        <v>0.865362432519725</v>
      </c>
      <c r="AM3227">
        <f>P3227/L3227</f>
        <v>0.8623048940400152</v>
      </c>
      <c r="AN3227">
        <f>K3227/W3227</f>
        <v>0.12156886452959119</v>
      </c>
      <c r="AO3227">
        <f>L3227/X3227</f>
        <v>0.12248968933286357</v>
      </c>
      <c r="AP3227">
        <f>IF(OR(Q3227&lt;0, Q3227="NA"), 0, 1)</f>
        <v>1</v>
      </c>
      <c r="AQ3227">
        <f>IF(OR(S3227&lt;0, S3227="NA"), 0, 1)</f>
        <v>0</v>
      </c>
      <c r="AR3227">
        <f>IFERROR(IF((AF3227-AG3227)&gt;0,1,0),0)</f>
        <v>0</v>
      </c>
      <c r="AS3227">
        <f>IFERROR(IF((S3227-Q3227)&gt;0,1,0),0)</f>
        <v>0</v>
      </c>
      <c r="AT3227">
        <f>IFERROR(IF((AH3227-AI3227)&lt;0,1,0),0)</f>
        <v>0</v>
      </c>
      <c r="AU3227">
        <f>IFERROR(IF((AJ3227-AK3227)&gt;0,1,0),0)</f>
        <v>0</v>
      </c>
      <c r="AV3227">
        <f>IFERROR(IF((AL3227-AM3227)&gt;0,1,0),0)</f>
        <v>1</v>
      </c>
      <c r="AW3227">
        <f>IFERROR(IF((AN3227-AO3227)&gt;0,1,0),0)</f>
        <v>0</v>
      </c>
      <c r="AX3227">
        <f>IFERROR(IF((AC3227-AD3227)&lt;0,1,0),0)</f>
        <v>0</v>
      </c>
      <c r="AY3227">
        <f>SUM(AP3227:AX3227)</f>
        <v>2</v>
      </c>
    </row>
    <row r="3228" spans="1:51" x14ac:dyDescent="0.45">
      <c r="A3228" s="1" t="s">
        <v>701</v>
      </c>
      <c r="B3228" s="2">
        <v>4810335</v>
      </c>
      <c r="C3228" s="3" t="s">
        <v>5336</v>
      </c>
      <c r="D3228" s="5">
        <v>14.9</v>
      </c>
      <c r="E3228" s="5">
        <v>677.50162920000002</v>
      </c>
      <c r="F3228" s="3" t="s">
        <v>4470</v>
      </c>
      <c r="G3228" s="3" t="s">
        <v>4471</v>
      </c>
      <c r="H3228" s="3" t="s">
        <v>4489</v>
      </c>
      <c r="I3228" s="3" t="s">
        <v>4489</v>
      </c>
      <c r="J3228" s="3" t="s">
        <v>4495</v>
      </c>
      <c r="K3228" s="6">
        <v>23228.044999999998</v>
      </c>
      <c r="L3228" s="6">
        <v>27152.218000000001</v>
      </c>
      <c r="M3228" s="6">
        <v>-34791.175999999999</v>
      </c>
      <c r="N3228" s="6">
        <v>-28730.593000000001</v>
      </c>
      <c r="O3228" s="6">
        <v>-36148.292999999998</v>
      </c>
      <c r="P3228" s="6">
        <v>-30003.012999999999</v>
      </c>
      <c r="Q3228" s="6">
        <v>-34112.671999999999</v>
      </c>
      <c r="R3228" s="6">
        <v>-27946.552</v>
      </c>
      <c r="S3228" s="6">
        <v>-36793.464999999997</v>
      </c>
      <c r="T3228" s="6">
        <v>-33945.82</v>
      </c>
      <c r="U3228" s="6" t="s">
        <v>4474</v>
      </c>
      <c r="V3228" s="6" t="s">
        <v>4474</v>
      </c>
      <c r="W3228" s="6">
        <v>92951.612999999998</v>
      </c>
      <c r="X3228" s="6">
        <v>38277.453000000001</v>
      </c>
      <c r="Y3228" s="6">
        <v>85823.370999999999</v>
      </c>
      <c r="Z3228" s="6">
        <v>30669.223000000002</v>
      </c>
      <c r="AA3228" s="6">
        <v>20476</v>
      </c>
      <c r="AB3228" s="6">
        <v>22355</v>
      </c>
      <c r="AC3228" s="6">
        <v>40332392</v>
      </c>
      <c r="AD3228" s="6">
        <v>31983927</v>
      </c>
      <c r="AF3228">
        <f>Q3228/W3228</f>
        <v>-0.36699386808919604</v>
      </c>
      <c r="AG3228">
        <f>R3228/X3228</f>
        <v>-0.7301047956351745</v>
      </c>
      <c r="AH3228" t="e">
        <f>U3228/W3228</f>
        <v>#VALUE!</v>
      </c>
      <c r="AI3228" t="e">
        <f>V3228/X3228</f>
        <v>#VALUE!</v>
      </c>
      <c r="AJ3228">
        <f>Y3228/AA3228</f>
        <v>4.1914129224457906</v>
      </c>
      <c r="AK3228">
        <f>Z3228/AB3228</f>
        <v>1.3719178259897116</v>
      </c>
      <c r="AL3228">
        <f>O3228/K3228</f>
        <v>-1.5562348445596692</v>
      </c>
      <c r="AM3228">
        <f>P3228/L3228</f>
        <v>-1.1049930801233254</v>
      </c>
      <c r="AN3228">
        <f>K3228/W3228</f>
        <v>0.24989394213094504</v>
      </c>
      <c r="AO3228">
        <f>L3228/X3228</f>
        <v>0.70935278791930068</v>
      </c>
      <c r="AP3228">
        <f>IF(OR(Q3228&lt;0, Q3228="NA"), 0, 1)</f>
        <v>0</v>
      </c>
      <c r="AQ3228">
        <f>IF(OR(S3228&lt;0, S3228="NA"), 0, 1)</f>
        <v>0</v>
      </c>
      <c r="AR3228">
        <f>IFERROR(IF((AF3228-AG3228)&gt;0,1,0),0)</f>
        <v>1</v>
      </c>
      <c r="AS3228">
        <f>IFERROR(IF((S3228-Q3228)&gt;0,1,0),0)</f>
        <v>0</v>
      </c>
      <c r="AT3228">
        <f>IFERROR(IF((AH3228-AI3228)&lt;0,1,0),0)</f>
        <v>0</v>
      </c>
      <c r="AU3228">
        <f>IFERROR(IF((AJ3228-AK3228)&gt;0,1,0),0)</f>
        <v>1</v>
      </c>
      <c r="AV3228">
        <f>IFERROR(IF((AL3228-AM3228)&gt;0,1,0),0)</f>
        <v>0</v>
      </c>
      <c r="AW3228">
        <f>IFERROR(IF((AN3228-AO3228)&gt;0,1,0),0)</f>
        <v>0</v>
      </c>
      <c r="AX3228">
        <f>IFERROR(IF((AC3228-AD3228)&lt;0,1,0),0)</f>
        <v>0</v>
      </c>
      <c r="AY3228">
        <f>SUM(AP3228:AX3228)</f>
        <v>2</v>
      </c>
    </row>
    <row r="3229" spans="1:51" x14ac:dyDescent="0.45">
      <c r="A3229" s="1" t="s">
        <v>705</v>
      </c>
      <c r="B3229" s="2">
        <v>107507545</v>
      </c>
      <c r="C3229" s="3" t="s">
        <v>5335</v>
      </c>
      <c r="D3229" s="5">
        <v>12.72</v>
      </c>
      <c r="E3229" s="5">
        <v>585.47268743999996</v>
      </c>
      <c r="F3229" s="3" t="s">
        <v>4470</v>
      </c>
      <c r="G3229" s="3" t="s">
        <v>4471</v>
      </c>
      <c r="H3229" s="3" t="s">
        <v>4489</v>
      </c>
      <c r="I3229" s="3" t="s">
        <v>4489</v>
      </c>
      <c r="J3229" s="3"/>
      <c r="K3229" s="6" t="s">
        <v>4474</v>
      </c>
      <c r="L3229" s="6" t="s">
        <v>4474</v>
      </c>
      <c r="M3229" s="6">
        <v>-169785</v>
      </c>
      <c r="N3229" s="6">
        <v>-151634</v>
      </c>
      <c r="O3229" s="6">
        <v>-172192</v>
      </c>
      <c r="P3229" s="6">
        <v>-153791</v>
      </c>
      <c r="Q3229" s="6">
        <v>-154144</v>
      </c>
      <c r="R3229" s="6">
        <v>-147707</v>
      </c>
      <c r="S3229" s="6">
        <v>-133837</v>
      </c>
      <c r="T3229" s="6">
        <v>-117429</v>
      </c>
      <c r="U3229" s="6" t="s">
        <v>4474</v>
      </c>
      <c r="V3229" s="6" t="s">
        <v>4474</v>
      </c>
      <c r="W3229" s="6">
        <v>450961</v>
      </c>
      <c r="X3229" s="6">
        <v>490014</v>
      </c>
      <c r="Y3229" s="6">
        <v>410018</v>
      </c>
      <c r="Z3229" s="6">
        <v>448096</v>
      </c>
      <c r="AA3229" s="6">
        <v>21642</v>
      </c>
      <c r="AB3229" s="6">
        <v>26424</v>
      </c>
      <c r="AC3229" s="6">
        <v>45990022</v>
      </c>
      <c r="AD3229" s="6">
        <v>45862391</v>
      </c>
      <c r="AF3229">
        <f>Q3229/W3229</f>
        <v>-0.34181226314470653</v>
      </c>
      <c r="AG3229">
        <f>R3229/X3229</f>
        <v>-0.30143424473586466</v>
      </c>
      <c r="AH3229" t="e">
        <f>U3229/W3229</f>
        <v>#VALUE!</v>
      </c>
      <c r="AI3229" t="e">
        <f>V3229/X3229</f>
        <v>#VALUE!</v>
      </c>
      <c r="AJ3229">
        <f>Y3229/AA3229</f>
        <v>18.945476388503835</v>
      </c>
      <c r="AK3229">
        <f>Z3229/AB3229</f>
        <v>16.957917045110506</v>
      </c>
      <c r="AL3229" t="e">
        <f>O3229/K3229</f>
        <v>#VALUE!</v>
      </c>
      <c r="AM3229" t="e">
        <f>P3229/L3229</f>
        <v>#VALUE!</v>
      </c>
      <c r="AN3229" t="e">
        <f>K3229/W3229</f>
        <v>#VALUE!</v>
      </c>
      <c r="AO3229" t="e">
        <f>L3229/X3229</f>
        <v>#VALUE!</v>
      </c>
      <c r="AP3229">
        <f>IF(OR(Q3229&lt;0, Q3229="NA"), 0, 1)</f>
        <v>0</v>
      </c>
      <c r="AQ3229">
        <f>IF(OR(S3229&lt;0, S3229="NA"), 0, 1)</f>
        <v>0</v>
      </c>
      <c r="AR3229">
        <f>IFERROR(IF((AF3229-AG3229)&gt;0,1,0),0)</f>
        <v>0</v>
      </c>
      <c r="AS3229">
        <f>IFERROR(IF((S3229-Q3229)&gt;0,1,0),0)</f>
        <v>1</v>
      </c>
      <c r="AT3229">
        <f>IFERROR(IF((AH3229-AI3229)&lt;0,1,0),0)</f>
        <v>0</v>
      </c>
      <c r="AU3229">
        <f>IFERROR(IF((AJ3229-AK3229)&gt;0,1,0),0)</f>
        <v>1</v>
      </c>
      <c r="AV3229">
        <f>IFERROR(IF((AL3229-AM3229)&gt;0,1,0),0)</f>
        <v>0</v>
      </c>
      <c r="AW3229">
        <f>IFERROR(IF((AN3229-AO3229)&gt;0,1,0),0)</f>
        <v>0</v>
      </c>
      <c r="AX3229">
        <f>IFERROR(IF((AC3229-AD3229)&lt;0,1,0),0)</f>
        <v>0</v>
      </c>
      <c r="AY3229">
        <f>SUM(AP3229:AX3229)</f>
        <v>2</v>
      </c>
    </row>
    <row r="3230" spans="1:51" x14ac:dyDescent="0.45">
      <c r="A3230" s="1" t="s">
        <v>724</v>
      </c>
      <c r="B3230" s="2">
        <v>4811048</v>
      </c>
      <c r="C3230" s="3" t="s">
        <v>5336</v>
      </c>
      <c r="D3230" s="5">
        <v>2.58</v>
      </c>
      <c r="E3230" s="5">
        <v>39.970858980000003</v>
      </c>
      <c r="F3230" s="3" t="s">
        <v>4470</v>
      </c>
      <c r="G3230" s="3" t="s">
        <v>4471</v>
      </c>
      <c r="H3230" s="3" t="s">
        <v>4489</v>
      </c>
      <c r="I3230" s="3" t="s">
        <v>4489</v>
      </c>
      <c r="J3230" s="3" t="s">
        <v>4495</v>
      </c>
      <c r="K3230" s="6">
        <v>22055</v>
      </c>
      <c r="L3230" s="6">
        <v>23100</v>
      </c>
      <c r="M3230" s="6">
        <v>-26892.75</v>
      </c>
      <c r="N3230" s="6">
        <v>-24385.5</v>
      </c>
      <c r="O3230" s="6">
        <v>-31623</v>
      </c>
      <c r="P3230" s="6">
        <v>-28786</v>
      </c>
      <c r="Q3230" s="6">
        <v>-30780</v>
      </c>
      <c r="R3230" s="6">
        <v>-26851</v>
      </c>
      <c r="S3230" s="6" t="s">
        <v>4474</v>
      </c>
      <c r="T3230" s="6">
        <v>-24858</v>
      </c>
      <c r="U3230" s="6">
        <v>19123</v>
      </c>
      <c r="V3230" s="6">
        <v>18465</v>
      </c>
      <c r="W3230" s="6">
        <v>63616</v>
      </c>
      <c r="X3230" s="6">
        <v>51271</v>
      </c>
      <c r="Y3230" s="6">
        <v>47152</v>
      </c>
      <c r="Z3230" s="6">
        <v>37196</v>
      </c>
      <c r="AA3230" s="6">
        <v>14739</v>
      </c>
      <c r="AB3230" s="6">
        <v>9583</v>
      </c>
      <c r="AC3230" s="6">
        <v>15294393</v>
      </c>
      <c r="AD3230" s="6">
        <v>14027172</v>
      </c>
      <c r="AF3230">
        <f>Q3230/W3230</f>
        <v>-0.48384054325955733</v>
      </c>
      <c r="AG3230">
        <f>R3230/X3230</f>
        <v>-0.52370735893585063</v>
      </c>
      <c r="AH3230">
        <f>U3230/W3230</f>
        <v>0.30060047786720323</v>
      </c>
      <c r="AI3230">
        <f>V3230/X3230</f>
        <v>0.36014511127147902</v>
      </c>
      <c r="AJ3230">
        <f>Y3230/AA3230</f>
        <v>3.1991315557364812</v>
      </c>
      <c r="AK3230">
        <f>Z3230/AB3230</f>
        <v>3.8814567463216112</v>
      </c>
      <c r="AL3230">
        <f>O3230/K3230</f>
        <v>-1.4338245295851282</v>
      </c>
      <c r="AM3230">
        <f>P3230/L3230</f>
        <v>-1.2461471861471862</v>
      </c>
      <c r="AN3230">
        <f>K3230/W3230</f>
        <v>0.34668951207243459</v>
      </c>
      <c r="AO3230">
        <f>L3230/X3230</f>
        <v>0.45054709289851963</v>
      </c>
      <c r="AP3230">
        <f>IF(OR(Q3230&lt;0, Q3230="NA"), 0, 1)</f>
        <v>0</v>
      </c>
      <c r="AQ3230">
        <f>IF(OR(S3230&lt;0, S3230="NA"), 0, 1)</f>
        <v>0</v>
      </c>
      <c r="AR3230">
        <f>IFERROR(IF((AF3230-AG3230)&gt;0,1,0),0)</f>
        <v>1</v>
      </c>
      <c r="AS3230">
        <f>IFERROR(IF((S3230-Q3230)&gt;0,1,0),0)</f>
        <v>0</v>
      </c>
      <c r="AT3230">
        <f>IFERROR(IF((AH3230-AI3230)&lt;0,1,0),0)</f>
        <v>1</v>
      </c>
      <c r="AU3230">
        <f>IFERROR(IF((AJ3230-AK3230)&gt;0,1,0),0)</f>
        <v>0</v>
      </c>
      <c r="AV3230">
        <f>IFERROR(IF((AL3230-AM3230)&gt;0,1,0),0)</f>
        <v>0</v>
      </c>
      <c r="AW3230">
        <f>IFERROR(IF((AN3230-AO3230)&gt;0,1,0),0)</f>
        <v>0</v>
      </c>
      <c r="AX3230">
        <f>IFERROR(IF((AC3230-AD3230)&lt;0,1,0),0)</f>
        <v>0</v>
      </c>
      <c r="AY3230">
        <f>SUM(AP3230:AX3230)</f>
        <v>2</v>
      </c>
    </row>
    <row r="3231" spans="1:51" x14ac:dyDescent="0.45">
      <c r="A3231" s="1" t="s">
        <v>743</v>
      </c>
      <c r="B3231" s="2">
        <v>4987321</v>
      </c>
      <c r="C3231" s="3" t="s">
        <v>5336</v>
      </c>
      <c r="D3231" s="5">
        <v>7.38</v>
      </c>
      <c r="E3231" s="5">
        <v>5.8418603999999998</v>
      </c>
      <c r="F3231" s="3" t="s">
        <v>4485</v>
      </c>
      <c r="G3231" s="3" t="s">
        <v>4486</v>
      </c>
      <c r="H3231" s="3" t="s">
        <v>4496</v>
      </c>
      <c r="I3231" s="3" t="s">
        <v>4496</v>
      </c>
      <c r="J3231" s="3" t="s">
        <v>4905</v>
      </c>
      <c r="K3231" s="6">
        <v>2637.116</v>
      </c>
      <c r="L3231" s="6">
        <v>3159.87</v>
      </c>
      <c r="M3231" s="6">
        <v>-3119.4720000000002</v>
      </c>
      <c r="N3231" s="6">
        <v>-3177.0810000000001</v>
      </c>
      <c r="O3231" s="6">
        <v>-3142.9789999999998</v>
      </c>
      <c r="P3231" s="6">
        <v>-3203.3690000000001</v>
      </c>
      <c r="Q3231" s="6">
        <v>-3114.8240000000001</v>
      </c>
      <c r="R3231" s="6">
        <v>-3173.44</v>
      </c>
      <c r="S3231" s="6">
        <v>-3047.6460000000002</v>
      </c>
      <c r="T3231" s="6">
        <v>-2872.098</v>
      </c>
      <c r="U3231" s="6" t="s">
        <v>4474</v>
      </c>
      <c r="V3231" s="6" t="s">
        <v>4474</v>
      </c>
      <c r="W3231" s="6">
        <v>11336.31</v>
      </c>
      <c r="X3231" s="6">
        <v>12552.456</v>
      </c>
      <c r="Y3231" s="6">
        <v>11036.753000000001</v>
      </c>
      <c r="Z3231" s="6">
        <v>12220.352999999999</v>
      </c>
      <c r="AA3231" s="6">
        <v>966</v>
      </c>
      <c r="AB3231" s="6">
        <v>1411</v>
      </c>
      <c r="AC3231" s="6">
        <v>791580</v>
      </c>
      <c r="AD3231" s="6">
        <v>791580</v>
      </c>
      <c r="AF3231">
        <f>Q3231/W3231</f>
        <v>-0.27476524548111336</v>
      </c>
      <c r="AG3231">
        <f>R3231/X3231</f>
        <v>-0.25281426997234646</v>
      </c>
      <c r="AH3231" t="e">
        <f>U3231/W3231</f>
        <v>#VALUE!</v>
      </c>
      <c r="AI3231" t="e">
        <f>V3231/X3231</f>
        <v>#VALUE!</v>
      </c>
      <c r="AJ3231">
        <f>Y3231/AA3231</f>
        <v>11.425210144927537</v>
      </c>
      <c r="AK3231">
        <f>Z3231/AB3231</f>
        <v>8.6607746279234572</v>
      </c>
      <c r="AL3231">
        <f>O3231/K3231</f>
        <v>-1.1918243262715784</v>
      </c>
      <c r="AM3231">
        <f>P3231/L3231</f>
        <v>-1.0137660726548878</v>
      </c>
      <c r="AN3231">
        <f>K3231/W3231</f>
        <v>0.23262560745074898</v>
      </c>
      <c r="AO3231">
        <f>L3231/X3231</f>
        <v>0.25173320663302862</v>
      </c>
      <c r="AP3231">
        <f>IF(OR(Q3231&lt;0, Q3231="NA"), 0, 1)</f>
        <v>0</v>
      </c>
      <c r="AQ3231">
        <f>IF(OR(S3231&lt;0, S3231="NA"), 0, 1)</f>
        <v>0</v>
      </c>
      <c r="AR3231">
        <f>IFERROR(IF((AF3231-AG3231)&gt;0,1,0),0)</f>
        <v>0</v>
      </c>
      <c r="AS3231">
        <f>IFERROR(IF((S3231-Q3231)&gt;0,1,0),0)</f>
        <v>1</v>
      </c>
      <c r="AT3231">
        <f>IFERROR(IF((AH3231-AI3231)&lt;0,1,0),0)</f>
        <v>0</v>
      </c>
      <c r="AU3231">
        <f>IFERROR(IF((AJ3231-AK3231)&gt;0,1,0),0)</f>
        <v>1</v>
      </c>
      <c r="AV3231">
        <f>IFERROR(IF((AL3231-AM3231)&gt;0,1,0),0)</f>
        <v>0</v>
      </c>
      <c r="AW3231">
        <f>IFERROR(IF((AN3231-AO3231)&gt;0,1,0),0)</f>
        <v>0</v>
      </c>
      <c r="AX3231">
        <f>IFERROR(IF((AC3231-AD3231)&lt;0,1,0),0)</f>
        <v>0</v>
      </c>
      <c r="AY3231">
        <f>SUM(AP3231:AX3231)</f>
        <v>2</v>
      </c>
    </row>
    <row r="3232" spans="1:51" x14ac:dyDescent="0.45">
      <c r="A3232" s="1" t="s">
        <v>747</v>
      </c>
      <c r="B3232" s="2">
        <v>4812050</v>
      </c>
      <c r="C3232" s="3" t="s">
        <v>5336</v>
      </c>
      <c r="D3232" s="5">
        <v>24.24</v>
      </c>
      <c r="E3232" s="5">
        <v>1608.18428064</v>
      </c>
      <c r="F3232" s="3" t="s">
        <v>4470</v>
      </c>
      <c r="G3232" s="3" t="s">
        <v>4471</v>
      </c>
      <c r="H3232" s="3" t="s">
        <v>4489</v>
      </c>
      <c r="I3232" s="3" t="s">
        <v>4489</v>
      </c>
      <c r="J3232" s="3" t="s">
        <v>4495</v>
      </c>
      <c r="K3232" s="6">
        <v>9976</v>
      </c>
      <c r="L3232" s="6">
        <v>8303</v>
      </c>
      <c r="M3232" s="6">
        <v>-171061</v>
      </c>
      <c r="N3232" s="6">
        <v>-160193</v>
      </c>
      <c r="O3232" s="6">
        <v>-174178</v>
      </c>
      <c r="P3232" s="6">
        <v>-163291</v>
      </c>
      <c r="Q3232" s="6">
        <v>-154077</v>
      </c>
      <c r="R3232" s="6">
        <v>-150216</v>
      </c>
      <c r="S3232" s="6">
        <v>-157835</v>
      </c>
      <c r="T3232" s="6">
        <v>-121491</v>
      </c>
      <c r="U3232" s="6" t="s">
        <v>4474</v>
      </c>
      <c r="V3232" s="6" t="s">
        <v>4474</v>
      </c>
      <c r="W3232" s="6">
        <v>823179</v>
      </c>
      <c r="X3232" s="6">
        <v>845586</v>
      </c>
      <c r="Y3232" s="6">
        <v>778842</v>
      </c>
      <c r="Z3232" s="6">
        <v>811975</v>
      </c>
      <c r="AA3232" s="6">
        <v>32093</v>
      </c>
      <c r="AB3232" s="6">
        <v>27658</v>
      </c>
      <c r="AC3232" s="6">
        <v>66344236</v>
      </c>
      <c r="AD3232" s="6">
        <v>66280667</v>
      </c>
      <c r="AF3232">
        <f>Q3232/W3232</f>
        <v>-0.18717314217199418</v>
      </c>
      <c r="AG3232">
        <f>R3232/X3232</f>
        <v>-0.17764721743264433</v>
      </c>
      <c r="AH3232" t="e">
        <f>U3232/W3232</f>
        <v>#VALUE!</v>
      </c>
      <c r="AI3232" t="e">
        <f>V3232/X3232</f>
        <v>#VALUE!</v>
      </c>
      <c r="AJ3232">
        <f>Y3232/AA3232</f>
        <v>24.268282803103482</v>
      </c>
      <c r="AK3232">
        <f>Z3232/AB3232</f>
        <v>29.357690360835925</v>
      </c>
      <c r="AL3232">
        <f>O3232/K3232</f>
        <v>-17.459703287890939</v>
      </c>
      <c r="AM3232">
        <f>P3232/L3232</f>
        <v>-19.666506082138987</v>
      </c>
      <c r="AN3232">
        <f>K3232/W3232</f>
        <v>1.2118870865267457E-2</v>
      </c>
      <c r="AO3232">
        <f>L3232/X3232</f>
        <v>9.8192259569103556E-3</v>
      </c>
      <c r="AP3232">
        <f>IF(OR(Q3232&lt;0, Q3232="NA"), 0, 1)</f>
        <v>0</v>
      </c>
      <c r="AQ3232">
        <f>IF(OR(S3232&lt;0, S3232="NA"), 0, 1)</f>
        <v>0</v>
      </c>
      <c r="AR3232">
        <f>IFERROR(IF((AF3232-AG3232)&gt;0,1,0),0)</f>
        <v>0</v>
      </c>
      <c r="AS3232">
        <f>IFERROR(IF((S3232-Q3232)&gt;0,1,0),0)</f>
        <v>0</v>
      </c>
      <c r="AT3232">
        <f>IFERROR(IF((AH3232-AI3232)&lt;0,1,0),0)</f>
        <v>0</v>
      </c>
      <c r="AU3232">
        <f>IFERROR(IF((AJ3232-AK3232)&gt;0,1,0),0)</f>
        <v>0</v>
      </c>
      <c r="AV3232">
        <f>IFERROR(IF((AL3232-AM3232)&gt;0,1,0),0)</f>
        <v>1</v>
      </c>
      <c r="AW3232">
        <f>IFERROR(IF((AN3232-AO3232)&gt;0,1,0),0)</f>
        <v>1</v>
      </c>
      <c r="AX3232">
        <f>IFERROR(IF((AC3232-AD3232)&lt;0,1,0),0)</f>
        <v>0</v>
      </c>
      <c r="AY3232">
        <f>SUM(AP3232:AX3232)</f>
        <v>2</v>
      </c>
    </row>
    <row r="3233" spans="1:51" x14ac:dyDescent="0.45">
      <c r="A3233" s="1" t="s">
        <v>761</v>
      </c>
      <c r="B3233" s="2">
        <v>4535992</v>
      </c>
      <c r="C3233" s="3" t="s">
        <v>5337</v>
      </c>
      <c r="D3233" s="5">
        <v>77.260000000000005</v>
      </c>
      <c r="E3233" s="5">
        <v>2421.1014101199999</v>
      </c>
      <c r="F3233" s="3" t="s">
        <v>4475</v>
      </c>
      <c r="G3233" s="3" t="s">
        <v>4548</v>
      </c>
      <c r="H3233" s="3" t="s">
        <v>4810</v>
      </c>
      <c r="I3233" s="3" t="s">
        <v>4817</v>
      </c>
      <c r="J3233" s="3" t="s">
        <v>4913</v>
      </c>
      <c r="K3233" s="6">
        <v>4330440</v>
      </c>
      <c r="L3233" s="6">
        <v>4082998</v>
      </c>
      <c r="M3233" s="6">
        <v>467135</v>
      </c>
      <c r="N3233" s="6">
        <v>466382</v>
      </c>
      <c r="O3233" s="6">
        <v>444943</v>
      </c>
      <c r="P3233" s="6">
        <v>446356</v>
      </c>
      <c r="Q3233" s="6">
        <v>322393</v>
      </c>
      <c r="R3233" s="6">
        <v>322523</v>
      </c>
      <c r="S3233" s="6">
        <v>-165363</v>
      </c>
      <c r="T3233" s="6">
        <v>-169607</v>
      </c>
      <c r="U3233" s="6">
        <v>1118943</v>
      </c>
      <c r="V3233" s="6">
        <v>1075344</v>
      </c>
      <c r="W3233" s="6">
        <v>4780965</v>
      </c>
      <c r="X3233" s="6">
        <v>4331444</v>
      </c>
      <c r="Y3233" s="6">
        <v>4306629</v>
      </c>
      <c r="Z3233" s="6">
        <v>3932179</v>
      </c>
      <c r="AA3233" s="6">
        <v>998488</v>
      </c>
      <c r="AB3233" s="6">
        <v>658625</v>
      </c>
      <c r="AC3233" s="6">
        <v>31337062</v>
      </c>
      <c r="AD3233" s="6">
        <v>31336340</v>
      </c>
      <c r="AF3233">
        <f>Q3233/W3233</f>
        <v>6.7432620820273736E-2</v>
      </c>
      <c r="AG3233">
        <f>R3233/X3233</f>
        <v>7.4460849545786578E-2</v>
      </c>
      <c r="AH3233">
        <f>U3233/W3233</f>
        <v>0.23404124481145544</v>
      </c>
      <c r="AI3233">
        <f>V3233/X3233</f>
        <v>0.24826455103655964</v>
      </c>
      <c r="AJ3233">
        <f>Y3233/AA3233</f>
        <v>4.313150483531099</v>
      </c>
      <c r="AK3233">
        <f>Z3233/AB3233</f>
        <v>5.9702850635794267</v>
      </c>
      <c r="AL3233">
        <f>O3233/K3233</f>
        <v>0.10274775773362523</v>
      </c>
      <c r="AM3233">
        <f>P3233/L3233</f>
        <v>0.10932065114898415</v>
      </c>
      <c r="AN3233">
        <f>K3233/W3233</f>
        <v>0.90576693198967151</v>
      </c>
      <c r="AO3233">
        <f>L3233/X3233</f>
        <v>0.94264129929880192</v>
      </c>
      <c r="AP3233">
        <f>IF(OR(Q3233&lt;0, Q3233="NA"), 0, 1)</f>
        <v>1</v>
      </c>
      <c r="AQ3233">
        <f>IF(OR(S3233&lt;0, S3233="NA"), 0, 1)</f>
        <v>0</v>
      </c>
      <c r="AR3233">
        <f>IFERROR(IF((AF3233-AG3233)&gt;0,1,0),0)</f>
        <v>0</v>
      </c>
      <c r="AS3233">
        <f>IFERROR(IF((S3233-Q3233)&gt;0,1,0),0)</f>
        <v>0</v>
      </c>
      <c r="AT3233">
        <f>IFERROR(IF((AH3233-AI3233)&lt;0,1,0),0)</f>
        <v>1</v>
      </c>
      <c r="AU3233">
        <f>IFERROR(IF((AJ3233-AK3233)&gt;0,1,0),0)</f>
        <v>0</v>
      </c>
      <c r="AV3233">
        <f>IFERROR(IF((AL3233-AM3233)&gt;0,1,0),0)</f>
        <v>0</v>
      </c>
      <c r="AW3233">
        <f>IFERROR(IF((AN3233-AO3233)&gt;0,1,0),0)</f>
        <v>0</v>
      </c>
      <c r="AX3233">
        <f>IFERROR(IF((AC3233-AD3233)&lt;0,1,0),0)</f>
        <v>0</v>
      </c>
      <c r="AY3233">
        <f>SUM(AP3233:AX3233)</f>
        <v>2</v>
      </c>
    </row>
    <row r="3234" spans="1:51" x14ac:dyDescent="0.45">
      <c r="A3234" s="1" t="s">
        <v>766</v>
      </c>
      <c r="B3234" s="2">
        <v>27744629</v>
      </c>
      <c r="C3234" s="3" t="s">
        <v>5338</v>
      </c>
      <c r="D3234" s="7">
        <v>11.28</v>
      </c>
      <c r="E3234" s="5">
        <v>115.95991152000001</v>
      </c>
      <c r="F3234" s="3" t="s">
        <v>4480</v>
      </c>
      <c r="G3234" s="3" t="s">
        <v>4491</v>
      </c>
      <c r="H3234" s="3" t="s">
        <v>4492</v>
      </c>
      <c r="I3234" s="3" t="s">
        <v>4493</v>
      </c>
      <c r="J3234" s="3" t="s">
        <v>4494</v>
      </c>
      <c r="K3234" s="6" t="s">
        <v>4474</v>
      </c>
      <c r="L3234" s="6" t="s">
        <v>4474</v>
      </c>
      <c r="M3234" s="6" t="s">
        <v>4474</v>
      </c>
      <c r="N3234" s="6" t="s">
        <v>4474</v>
      </c>
      <c r="O3234" s="6">
        <v>-1379.298</v>
      </c>
      <c r="P3234" s="6">
        <v>-1438.3720000000001</v>
      </c>
      <c r="Q3234" s="6">
        <v>-2712.3290000000002</v>
      </c>
      <c r="R3234" s="6">
        <v>-1811.748</v>
      </c>
      <c r="S3234" s="6">
        <v>0</v>
      </c>
      <c r="T3234" s="6">
        <v>0</v>
      </c>
      <c r="U3234" s="6" t="s">
        <v>4474</v>
      </c>
      <c r="V3234" s="6" t="s">
        <v>4474</v>
      </c>
      <c r="W3234" s="6">
        <v>59988.805</v>
      </c>
      <c r="X3234" s="6">
        <v>59353.881999999998</v>
      </c>
      <c r="Y3234" s="6">
        <v>422.48200000000003</v>
      </c>
      <c r="Z3234" s="6">
        <v>702.70600000000002</v>
      </c>
      <c r="AA3234" s="6">
        <v>12737</v>
      </c>
      <c r="AB3234" s="6">
        <v>12269</v>
      </c>
      <c r="AC3234" s="6">
        <v>10280134</v>
      </c>
      <c r="AD3234" s="6">
        <v>10280134</v>
      </c>
      <c r="AF3234">
        <f>Q3234/W3234</f>
        <v>-4.5213919497146177E-2</v>
      </c>
      <c r="AG3234">
        <f>R3234/X3234</f>
        <v>-3.0524507225997453E-2</v>
      </c>
      <c r="AH3234" t="e">
        <f>U3234/W3234</f>
        <v>#VALUE!</v>
      </c>
      <c r="AI3234" t="e">
        <f>V3234/X3234</f>
        <v>#VALUE!</v>
      </c>
      <c r="AJ3234">
        <f>Y3234/AA3234</f>
        <v>3.3169663185993563E-2</v>
      </c>
      <c r="AK3234">
        <f>Z3234/AB3234</f>
        <v>5.7274920531420657E-2</v>
      </c>
      <c r="AL3234" t="e">
        <f>O3234/K3234</f>
        <v>#VALUE!</v>
      </c>
      <c r="AM3234" t="e">
        <f>P3234/L3234</f>
        <v>#VALUE!</v>
      </c>
      <c r="AN3234" t="e">
        <f>K3234/W3234</f>
        <v>#VALUE!</v>
      </c>
      <c r="AO3234" t="e">
        <f>L3234/X3234</f>
        <v>#VALUE!</v>
      </c>
      <c r="AP3234">
        <f>IF(OR(Q3234&lt;0, Q3234="NA"), 0, 1)</f>
        <v>0</v>
      </c>
      <c r="AQ3234">
        <f>IF(OR(S3234&lt;0, S3234="NA"), 0, 1)</f>
        <v>1</v>
      </c>
      <c r="AR3234">
        <f>IFERROR(IF((AF3234-AG3234)&gt;0,1,0),0)</f>
        <v>0</v>
      </c>
      <c r="AS3234">
        <f>IFERROR(IF((S3234-Q3234)&gt;0,1,0),0)</f>
        <v>1</v>
      </c>
      <c r="AT3234">
        <f>IFERROR(IF((AH3234-AI3234)&lt;0,1,0),0)</f>
        <v>0</v>
      </c>
      <c r="AU3234">
        <f>IFERROR(IF((AJ3234-AK3234)&gt;0,1,0),0)</f>
        <v>0</v>
      </c>
      <c r="AV3234">
        <f>IFERROR(IF((AL3234-AM3234)&gt;0,1,0),0)</f>
        <v>0</v>
      </c>
      <c r="AW3234">
        <f>IFERROR(IF((AN3234-AO3234)&gt;0,1,0),0)</f>
        <v>0</v>
      </c>
      <c r="AX3234">
        <f>IFERROR(IF((AC3234-AD3234)&lt;0,1,0),0)</f>
        <v>0</v>
      </c>
      <c r="AY3234">
        <f>SUM(AP3234:AX3234)</f>
        <v>2</v>
      </c>
    </row>
    <row r="3235" spans="1:51" x14ac:dyDescent="0.45">
      <c r="A3235" s="1" t="s">
        <v>770</v>
      </c>
      <c r="B3235" s="2">
        <v>5210215</v>
      </c>
      <c r="C3235" s="3" t="s">
        <v>5335</v>
      </c>
      <c r="D3235" s="5">
        <v>30.21</v>
      </c>
      <c r="E3235" s="5">
        <v>2299.8774817499998</v>
      </c>
      <c r="F3235" s="3" t="s">
        <v>4470</v>
      </c>
      <c r="G3235" s="3" t="s">
        <v>4471</v>
      </c>
      <c r="H3235" s="3" t="s">
        <v>4489</v>
      </c>
      <c r="I3235" s="3" t="s">
        <v>4489</v>
      </c>
      <c r="J3235" s="3" t="s">
        <v>4490</v>
      </c>
      <c r="K3235" s="6">
        <v>684</v>
      </c>
      <c r="L3235" s="6">
        <v>539</v>
      </c>
      <c r="M3235" s="6">
        <v>-95936</v>
      </c>
      <c r="N3235" s="6">
        <v>-68180</v>
      </c>
      <c r="O3235" s="6">
        <v>-95972</v>
      </c>
      <c r="P3235" s="6">
        <v>-68197</v>
      </c>
      <c r="Q3235" s="6">
        <v>-72796</v>
      </c>
      <c r="R3235" s="6">
        <v>-56872</v>
      </c>
      <c r="S3235" s="6">
        <v>-72696</v>
      </c>
      <c r="T3235" s="6">
        <v>-63705</v>
      </c>
      <c r="U3235" s="6" t="s">
        <v>4474</v>
      </c>
      <c r="V3235" s="6" t="s">
        <v>4474</v>
      </c>
      <c r="W3235" s="6">
        <v>552471</v>
      </c>
      <c r="X3235" s="6">
        <v>579108</v>
      </c>
      <c r="Y3235" s="6">
        <v>552080</v>
      </c>
      <c r="Z3235" s="6">
        <v>578610</v>
      </c>
      <c r="AA3235" s="6">
        <v>15630</v>
      </c>
      <c r="AB3235" s="6">
        <v>9984</v>
      </c>
      <c r="AC3235" s="6">
        <v>67537858</v>
      </c>
      <c r="AD3235" s="6">
        <v>66636252</v>
      </c>
      <c r="AF3235">
        <f>Q3235/W3235</f>
        <v>-0.13176438220286676</v>
      </c>
      <c r="AG3235">
        <f>R3235/X3235</f>
        <v>-9.8206206786989644E-2</v>
      </c>
      <c r="AH3235" t="e">
        <f>U3235/W3235</f>
        <v>#VALUE!</v>
      </c>
      <c r="AI3235" t="e">
        <f>V3235/X3235</f>
        <v>#VALUE!</v>
      </c>
      <c r="AJ3235">
        <f>Y3235/AA3235</f>
        <v>35.321817018554064</v>
      </c>
      <c r="AK3235">
        <f>Z3235/AB3235</f>
        <v>57.95372596153846</v>
      </c>
      <c r="AL3235">
        <f>O3235/K3235</f>
        <v>-140.30994152046785</v>
      </c>
      <c r="AM3235">
        <f>P3235/L3235</f>
        <v>-126.52504638218925</v>
      </c>
      <c r="AN3235">
        <f>K3235/W3235</f>
        <v>1.2380740346552128E-3</v>
      </c>
      <c r="AO3235">
        <f>L3235/X3235</f>
        <v>9.3074176146763646E-4</v>
      </c>
      <c r="AP3235">
        <f>IF(OR(Q3235&lt;0, Q3235="NA"), 0, 1)</f>
        <v>0</v>
      </c>
      <c r="AQ3235">
        <f>IF(OR(S3235&lt;0, S3235="NA"), 0, 1)</f>
        <v>0</v>
      </c>
      <c r="AR3235">
        <f>IFERROR(IF((AF3235-AG3235)&gt;0,1,0),0)</f>
        <v>0</v>
      </c>
      <c r="AS3235">
        <f>IFERROR(IF((S3235-Q3235)&gt;0,1,0),0)</f>
        <v>1</v>
      </c>
      <c r="AT3235">
        <f>IFERROR(IF((AH3235-AI3235)&lt;0,1,0),0)</f>
        <v>0</v>
      </c>
      <c r="AU3235">
        <f>IFERROR(IF((AJ3235-AK3235)&gt;0,1,0),0)</f>
        <v>0</v>
      </c>
      <c r="AV3235">
        <f>IFERROR(IF((AL3235-AM3235)&gt;0,1,0),0)</f>
        <v>0</v>
      </c>
      <c r="AW3235">
        <f>IFERROR(IF((AN3235-AO3235)&gt;0,1,0),0)</f>
        <v>1</v>
      </c>
      <c r="AX3235">
        <f>IFERROR(IF((AC3235-AD3235)&lt;0,1,0),0)</f>
        <v>0</v>
      </c>
      <c r="AY3235">
        <f>SUM(AP3235:AX3235)</f>
        <v>2</v>
      </c>
    </row>
    <row r="3236" spans="1:51" x14ac:dyDescent="0.45">
      <c r="A3236" s="1" t="s">
        <v>793</v>
      </c>
      <c r="B3236" s="2">
        <v>4994261</v>
      </c>
      <c r="C3236" s="3" t="s">
        <v>5337</v>
      </c>
      <c r="D3236" s="7">
        <v>11.79</v>
      </c>
      <c r="E3236" s="5">
        <v>443.68282448999997</v>
      </c>
      <c r="F3236" s="3" t="s">
        <v>4485</v>
      </c>
      <c r="G3236" s="3" t="s">
        <v>4486</v>
      </c>
      <c r="H3236" s="3" t="s">
        <v>4598</v>
      </c>
      <c r="I3236" s="3" t="s">
        <v>4661</v>
      </c>
      <c r="J3236" s="3" t="s">
        <v>4921</v>
      </c>
      <c r="K3236" s="6">
        <v>2656293.9693373912</v>
      </c>
      <c r="L3236" s="6">
        <v>2598424.8669954948</v>
      </c>
      <c r="M3236" s="6">
        <v>147610.74624806092</v>
      </c>
      <c r="N3236" s="6">
        <v>144057.97164566518</v>
      </c>
      <c r="O3236" s="6">
        <v>59300.652912609439</v>
      </c>
      <c r="P3236" s="6">
        <v>56343.370087625888</v>
      </c>
      <c r="Q3236" s="6">
        <v>70128.552619281967</v>
      </c>
      <c r="R3236" s="6">
        <v>64860.743380632186</v>
      </c>
      <c r="S3236" s="6" t="s">
        <v>4474</v>
      </c>
      <c r="T3236" s="6" t="s">
        <v>4474</v>
      </c>
      <c r="U3236" s="6" t="s">
        <v>4474</v>
      </c>
      <c r="V3236" s="6" t="s">
        <v>4474</v>
      </c>
      <c r="W3236" s="6" t="s">
        <v>4474</v>
      </c>
      <c r="X3236" s="6" t="s">
        <v>4474</v>
      </c>
      <c r="Y3236" s="6" t="s">
        <v>4474</v>
      </c>
      <c r="Z3236" s="6" t="s">
        <v>4474</v>
      </c>
      <c r="AA3236" s="6" t="s">
        <v>4474</v>
      </c>
      <c r="AB3236" s="6" t="s">
        <v>4474</v>
      </c>
      <c r="AC3236" s="6">
        <v>40858290</v>
      </c>
      <c r="AD3236" s="6">
        <v>40858290</v>
      </c>
      <c r="AF3236" t="e">
        <f>Q3236/W3236</f>
        <v>#VALUE!</v>
      </c>
      <c r="AG3236" t="e">
        <f>R3236/X3236</f>
        <v>#VALUE!</v>
      </c>
      <c r="AH3236" t="e">
        <f>U3236/W3236</f>
        <v>#VALUE!</v>
      </c>
      <c r="AI3236" t="e">
        <f>V3236/X3236</f>
        <v>#VALUE!</v>
      </c>
      <c r="AJ3236" t="e">
        <f>Y3236/AA3236</f>
        <v>#VALUE!</v>
      </c>
      <c r="AK3236" t="e">
        <f>Z3236/AB3236</f>
        <v>#VALUE!</v>
      </c>
      <c r="AL3236">
        <f>O3236/K3236</f>
        <v>2.2324582142315336E-2</v>
      </c>
      <c r="AM3236">
        <f>P3236/L3236</f>
        <v>2.1683663362094655E-2</v>
      </c>
      <c r="AN3236" t="e">
        <f>K3236/W3236</f>
        <v>#VALUE!</v>
      </c>
      <c r="AO3236" t="e">
        <f>L3236/X3236</f>
        <v>#VALUE!</v>
      </c>
      <c r="AP3236">
        <f>IF(OR(Q3236&lt;0, Q3236="NA"), 0, 1)</f>
        <v>1</v>
      </c>
      <c r="AQ3236">
        <f>IF(OR(S3236&lt;0, S3236="NA"), 0, 1)</f>
        <v>0</v>
      </c>
      <c r="AR3236">
        <f>IFERROR(IF((AF3236-AG3236)&gt;0,1,0),0)</f>
        <v>0</v>
      </c>
      <c r="AS3236">
        <f>IFERROR(IF((S3236-Q3236)&gt;0,1,0),0)</f>
        <v>0</v>
      </c>
      <c r="AT3236">
        <f>IFERROR(IF((AH3236-AI3236)&lt;0,1,0),0)</f>
        <v>0</v>
      </c>
      <c r="AU3236">
        <f>IFERROR(IF((AJ3236-AK3236)&gt;0,1,0),0)</f>
        <v>0</v>
      </c>
      <c r="AV3236">
        <f>IFERROR(IF((AL3236-AM3236)&gt;0,1,0),0)</f>
        <v>1</v>
      </c>
      <c r="AW3236">
        <f>IFERROR(IF((AN3236-AO3236)&gt;0,1,0),0)</f>
        <v>0</v>
      </c>
      <c r="AX3236">
        <f>IFERROR(IF((AC3236-AD3236)&lt;0,1,0),0)</f>
        <v>0</v>
      </c>
      <c r="AY3236">
        <f>SUM(AP3236:AX3236)</f>
        <v>2</v>
      </c>
    </row>
    <row r="3237" spans="1:51" x14ac:dyDescent="0.45">
      <c r="A3237" s="1" t="s">
        <v>814</v>
      </c>
      <c r="B3237" s="2">
        <v>4073466</v>
      </c>
      <c r="C3237" s="3" t="s">
        <v>5335</v>
      </c>
      <c r="D3237" s="5">
        <v>26.93</v>
      </c>
      <c r="E3237" s="5">
        <v>226.18889406</v>
      </c>
      <c r="F3237" s="3" t="s">
        <v>4475</v>
      </c>
      <c r="G3237" s="3" t="s">
        <v>4476</v>
      </c>
      <c r="H3237" s="3" t="s">
        <v>4477</v>
      </c>
      <c r="I3237" s="3" t="s">
        <v>4498</v>
      </c>
      <c r="J3237" s="3" t="s">
        <v>4692</v>
      </c>
      <c r="K3237" s="6">
        <v>757086</v>
      </c>
      <c r="L3237" s="6">
        <v>757540</v>
      </c>
      <c r="M3237" s="6">
        <v>-13368</v>
      </c>
      <c r="N3237" s="6">
        <v>-12748</v>
      </c>
      <c r="O3237" s="6">
        <v>-32551</v>
      </c>
      <c r="P3237" s="6">
        <v>-31925</v>
      </c>
      <c r="Q3237" s="6">
        <v>-25440</v>
      </c>
      <c r="R3237" s="6">
        <v>-22151</v>
      </c>
      <c r="S3237" s="6">
        <v>-9057</v>
      </c>
      <c r="T3237" s="6">
        <v>6388</v>
      </c>
      <c r="U3237" s="6" t="s">
        <v>4474</v>
      </c>
      <c r="V3237" s="6" t="s">
        <v>4474</v>
      </c>
      <c r="W3237" s="6">
        <v>467076</v>
      </c>
      <c r="X3237" s="6">
        <v>506731</v>
      </c>
      <c r="Y3237" s="6">
        <v>183112</v>
      </c>
      <c r="Z3237" s="6">
        <v>215116</v>
      </c>
      <c r="AA3237" s="6">
        <v>159566</v>
      </c>
      <c r="AB3237" s="6">
        <v>185483</v>
      </c>
      <c r="AC3237" s="6">
        <v>8319142</v>
      </c>
      <c r="AD3237" s="6">
        <v>8304461</v>
      </c>
      <c r="AF3237">
        <f>Q3237/W3237</f>
        <v>-5.4466510803381031E-2</v>
      </c>
      <c r="AG3237">
        <f>R3237/X3237</f>
        <v>-4.3713528479607522E-2</v>
      </c>
      <c r="AH3237" t="e">
        <f>U3237/W3237</f>
        <v>#VALUE!</v>
      </c>
      <c r="AI3237" t="e">
        <f>V3237/X3237</f>
        <v>#VALUE!</v>
      </c>
      <c r="AJ3237">
        <f>Y3237/AA3237</f>
        <v>1.1475627639973427</v>
      </c>
      <c r="AK3237">
        <f>Z3237/AB3237</f>
        <v>1.1597612719224943</v>
      </c>
      <c r="AL3237">
        <f>O3237/K3237</f>
        <v>-4.2995115482256971E-2</v>
      </c>
      <c r="AM3237">
        <f>P3237/L3237</f>
        <v>-4.2142989149087838E-2</v>
      </c>
      <c r="AN3237">
        <f>K3237/W3237</f>
        <v>1.6209053772833544</v>
      </c>
      <c r="AO3237">
        <f>L3237/X3237</f>
        <v>1.4949549169085767</v>
      </c>
      <c r="AP3237">
        <f>IF(OR(Q3237&lt;0, Q3237="NA"), 0, 1)</f>
        <v>0</v>
      </c>
      <c r="AQ3237">
        <f>IF(OR(S3237&lt;0, S3237="NA"), 0, 1)</f>
        <v>0</v>
      </c>
      <c r="AR3237">
        <f>IFERROR(IF((AF3237-AG3237)&gt;0,1,0),0)</f>
        <v>0</v>
      </c>
      <c r="AS3237">
        <f>IFERROR(IF((S3237-Q3237)&gt;0,1,0),0)</f>
        <v>1</v>
      </c>
      <c r="AT3237">
        <f>IFERROR(IF((AH3237-AI3237)&lt;0,1,0),0)</f>
        <v>0</v>
      </c>
      <c r="AU3237">
        <f>IFERROR(IF((AJ3237-AK3237)&gt;0,1,0),0)</f>
        <v>0</v>
      </c>
      <c r="AV3237">
        <f>IFERROR(IF((AL3237-AM3237)&gt;0,1,0),0)</f>
        <v>0</v>
      </c>
      <c r="AW3237">
        <f>IFERROR(IF((AN3237-AO3237)&gt;0,1,0),0)</f>
        <v>1</v>
      </c>
      <c r="AX3237">
        <f>IFERROR(IF((AC3237-AD3237)&lt;0,1,0),0)</f>
        <v>0</v>
      </c>
      <c r="AY3237">
        <f>SUM(AP3237:AX3237)</f>
        <v>2</v>
      </c>
    </row>
    <row r="3238" spans="1:51" x14ac:dyDescent="0.45">
      <c r="A3238" s="1" t="s">
        <v>826</v>
      </c>
      <c r="B3238" s="2">
        <v>4988767</v>
      </c>
      <c r="C3238" s="3" t="s">
        <v>5336</v>
      </c>
      <c r="D3238" s="5">
        <v>11.14</v>
      </c>
      <c r="E3238" s="5">
        <v>3128.1832960000002</v>
      </c>
      <c r="F3238" s="3" t="s">
        <v>4500</v>
      </c>
      <c r="G3238" s="3" t="s">
        <v>4501</v>
      </c>
      <c r="H3238" s="3" t="s">
        <v>4502</v>
      </c>
      <c r="I3238" s="3" t="s">
        <v>4538</v>
      </c>
      <c r="J3238" s="3" t="s">
        <v>4504</v>
      </c>
      <c r="K3238" s="6">
        <v>378968</v>
      </c>
      <c r="L3238" s="6">
        <v>342213</v>
      </c>
      <c r="M3238" s="6">
        <v>208789</v>
      </c>
      <c r="N3238" s="6">
        <v>198469</v>
      </c>
      <c r="O3238" s="6">
        <v>54180</v>
      </c>
      <c r="P3238" s="6">
        <v>37505</v>
      </c>
      <c r="Q3238" s="6">
        <v>-145777</v>
      </c>
      <c r="R3238" s="6">
        <v>-158477</v>
      </c>
      <c r="S3238" s="6">
        <v>-233662</v>
      </c>
      <c r="T3238" s="6">
        <v>-199051</v>
      </c>
      <c r="U3238" s="6">
        <v>7176</v>
      </c>
      <c r="V3238" s="6">
        <v>1314</v>
      </c>
      <c r="W3238" s="6">
        <v>1962662</v>
      </c>
      <c r="X3238" s="6">
        <v>1475575</v>
      </c>
      <c r="Y3238" s="6">
        <v>705430</v>
      </c>
      <c r="Z3238" s="6">
        <v>598835</v>
      </c>
      <c r="AA3238" s="6">
        <v>187887</v>
      </c>
      <c r="AB3238" s="6">
        <v>66985</v>
      </c>
      <c r="AC3238" s="6">
        <v>270897784</v>
      </c>
      <c r="AD3238" s="6">
        <v>235525077</v>
      </c>
      <c r="AF3238">
        <f>Q3238/W3238</f>
        <v>-7.4275142637907091E-2</v>
      </c>
      <c r="AG3238">
        <f>R3238/X3238</f>
        <v>-0.10740016603696864</v>
      </c>
      <c r="AH3238">
        <f>U3238/W3238</f>
        <v>3.6562586935498828E-3</v>
      </c>
      <c r="AI3238">
        <f>V3238/X3238</f>
        <v>8.9050031343713466E-4</v>
      </c>
      <c r="AJ3238">
        <f>Y3238/AA3238</f>
        <v>3.754543954611016</v>
      </c>
      <c r="AK3238">
        <f>Z3238/AB3238</f>
        <v>8.9398372770023133</v>
      </c>
      <c r="AL3238">
        <f>O3238/K3238</f>
        <v>0.14296721622933861</v>
      </c>
      <c r="AM3238">
        <f>P3238/L3238</f>
        <v>0.10959548585237849</v>
      </c>
      <c r="AN3238">
        <f>K3238/W3238</f>
        <v>0.19308877432792809</v>
      </c>
      <c r="AO3238">
        <f>L3238/X3238</f>
        <v>0.23191840468969724</v>
      </c>
      <c r="AP3238">
        <f>IF(OR(Q3238&lt;0, Q3238="NA"), 0, 1)</f>
        <v>0</v>
      </c>
      <c r="AQ3238">
        <f>IF(OR(S3238&lt;0, S3238="NA"), 0, 1)</f>
        <v>0</v>
      </c>
      <c r="AR3238">
        <f>IFERROR(IF((AF3238-AG3238)&gt;0,1,0),0)</f>
        <v>1</v>
      </c>
      <c r="AS3238">
        <f>IFERROR(IF((S3238-Q3238)&gt;0,1,0),0)</f>
        <v>0</v>
      </c>
      <c r="AT3238">
        <f>IFERROR(IF((AH3238-AI3238)&lt;0,1,0),0)</f>
        <v>0</v>
      </c>
      <c r="AU3238">
        <f>IFERROR(IF((AJ3238-AK3238)&gt;0,1,0),0)</f>
        <v>0</v>
      </c>
      <c r="AV3238">
        <f>IFERROR(IF((AL3238-AM3238)&gt;0,1,0),0)</f>
        <v>1</v>
      </c>
      <c r="AW3238">
        <f>IFERROR(IF((AN3238-AO3238)&gt;0,1,0),0)</f>
        <v>0</v>
      </c>
      <c r="AX3238">
        <f>IFERROR(IF((AC3238-AD3238)&lt;0,1,0),0)</f>
        <v>0</v>
      </c>
      <c r="AY3238">
        <f>SUM(AP3238:AX3238)</f>
        <v>2</v>
      </c>
    </row>
    <row r="3239" spans="1:51" x14ac:dyDescent="0.45">
      <c r="A3239" s="1" t="s">
        <v>834</v>
      </c>
      <c r="B3239" s="2">
        <v>4059268</v>
      </c>
      <c r="C3239" s="3" t="s">
        <v>5337</v>
      </c>
      <c r="D3239" s="7">
        <v>9.7200000000000006</v>
      </c>
      <c r="E3239" s="5">
        <v>4801.1313351600002</v>
      </c>
      <c r="F3239" s="3" t="s">
        <v>4583</v>
      </c>
      <c r="G3239" s="3" t="s">
        <v>4583</v>
      </c>
      <c r="H3239" s="3" t="s">
        <v>4602</v>
      </c>
      <c r="I3239" s="3" t="s">
        <v>4635</v>
      </c>
      <c r="J3239" s="3" t="s">
        <v>4636</v>
      </c>
      <c r="K3239" s="6">
        <v>19972000</v>
      </c>
      <c r="L3239" s="6">
        <v>21008000</v>
      </c>
      <c r="M3239" s="6">
        <v>1068000</v>
      </c>
      <c r="N3239" s="6">
        <v>1643000</v>
      </c>
      <c r="O3239" s="6">
        <v>140000</v>
      </c>
      <c r="P3239" s="6">
        <v>701000</v>
      </c>
      <c r="Q3239" s="6">
        <v>-413000</v>
      </c>
      <c r="R3239" s="6">
        <v>92000</v>
      </c>
      <c r="S3239" s="6">
        <v>1229000</v>
      </c>
      <c r="T3239" s="6">
        <v>2080000</v>
      </c>
      <c r="U3239" s="6">
        <v>3774000</v>
      </c>
      <c r="V3239" s="6">
        <v>3507000</v>
      </c>
      <c r="W3239" s="6">
        <v>16796000</v>
      </c>
      <c r="X3239" s="6">
        <v>16928000</v>
      </c>
      <c r="Y3239" s="6">
        <v>6027000</v>
      </c>
      <c r="Z3239" s="6">
        <v>6192000</v>
      </c>
      <c r="AA3239" s="6">
        <v>3255000</v>
      </c>
      <c r="AB3239" s="6">
        <v>3318000</v>
      </c>
      <c r="AC3239" s="6">
        <v>468067482</v>
      </c>
      <c r="AD3239" s="6">
        <v>468038839</v>
      </c>
      <c r="AF3239">
        <f>Q3239/W3239</f>
        <v>-2.4589187901881401E-2</v>
      </c>
      <c r="AG3239">
        <f>R3239/X3239</f>
        <v>5.434782608695652E-3</v>
      </c>
      <c r="AH3239">
        <f>U3239/W3239</f>
        <v>0.22469635627530365</v>
      </c>
      <c r="AI3239">
        <f>V3239/X3239</f>
        <v>0.20717155009451796</v>
      </c>
      <c r="AJ3239">
        <f>Y3239/AA3239</f>
        <v>1.8516129032258064</v>
      </c>
      <c r="AK3239">
        <f>Z3239/AB3239</f>
        <v>1.8661844484629295</v>
      </c>
      <c r="AL3239">
        <f>O3239/K3239</f>
        <v>7.0098137392349286E-3</v>
      </c>
      <c r="AM3239">
        <f>P3239/L3239</f>
        <v>3.3368240670220865E-2</v>
      </c>
      <c r="AN3239">
        <f>K3239/W3239</f>
        <v>1.1890926411050251</v>
      </c>
      <c r="AO3239">
        <f>L3239/X3239</f>
        <v>1.2410207939508506</v>
      </c>
      <c r="AP3239">
        <f>IF(OR(Q3239&lt;0, Q3239="NA"), 0, 1)</f>
        <v>0</v>
      </c>
      <c r="AQ3239">
        <f>IF(OR(S3239&lt;0, S3239="NA"), 0, 1)</f>
        <v>1</v>
      </c>
      <c r="AR3239">
        <f>IFERROR(IF((AF3239-AG3239)&gt;0,1,0),0)</f>
        <v>0</v>
      </c>
      <c r="AS3239">
        <f>IFERROR(IF((S3239-Q3239)&gt;0,1,0),0)</f>
        <v>1</v>
      </c>
      <c r="AT3239">
        <f>IFERROR(IF((AH3239-AI3239)&lt;0,1,0),0)</f>
        <v>0</v>
      </c>
      <c r="AU3239">
        <f>IFERROR(IF((AJ3239-AK3239)&gt;0,1,0),0)</f>
        <v>0</v>
      </c>
      <c r="AV3239">
        <f>IFERROR(IF((AL3239-AM3239)&gt;0,1,0),0)</f>
        <v>0</v>
      </c>
      <c r="AW3239">
        <f>IFERROR(IF((AN3239-AO3239)&gt;0,1,0),0)</f>
        <v>0</v>
      </c>
      <c r="AX3239">
        <f>IFERROR(IF((AC3239-AD3239)&lt;0,1,0),0)</f>
        <v>0</v>
      </c>
      <c r="AY3239">
        <f>SUM(AP3239:AX3239)</f>
        <v>2</v>
      </c>
    </row>
    <row r="3240" spans="1:51" x14ac:dyDescent="0.45">
      <c r="A3240" s="1" t="s">
        <v>853</v>
      </c>
      <c r="B3240" s="2">
        <v>4121438</v>
      </c>
      <c r="C3240" s="3" t="s">
        <v>5335</v>
      </c>
      <c r="D3240" s="5">
        <v>74.540000000000006</v>
      </c>
      <c r="E3240" s="5">
        <v>3536.2844903599998</v>
      </c>
      <c r="F3240" s="3" t="s">
        <v>4665</v>
      </c>
      <c r="G3240" s="3" t="s">
        <v>4722</v>
      </c>
      <c r="H3240" s="3" t="s">
        <v>4723</v>
      </c>
      <c r="I3240" s="3" t="s">
        <v>4724</v>
      </c>
      <c r="J3240" s="3" t="s">
        <v>4938</v>
      </c>
      <c r="K3240" s="6">
        <v>976013</v>
      </c>
      <c r="L3240" s="6">
        <v>999440</v>
      </c>
      <c r="M3240" s="6">
        <v>100780</v>
      </c>
      <c r="N3240" s="6">
        <v>109322</v>
      </c>
      <c r="O3240" s="6">
        <v>-197773</v>
      </c>
      <c r="P3240" s="6">
        <v>-190148</v>
      </c>
      <c r="Q3240" s="6">
        <v>39396</v>
      </c>
      <c r="R3240" s="6">
        <v>45785</v>
      </c>
      <c r="S3240" s="6">
        <v>-71875</v>
      </c>
      <c r="T3240" s="6">
        <v>-104081</v>
      </c>
      <c r="U3240" s="6">
        <v>1447655</v>
      </c>
      <c r="V3240" s="6">
        <v>1450091</v>
      </c>
      <c r="W3240" s="6">
        <v>3204094</v>
      </c>
      <c r="X3240" s="6">
        <v>3344173</v>
      </c>
      <c r="Y3240" s="6">
        <v>569403</v>
      </c>
      <c r="Z3240" s="6">
        <v>689475</v>
      </c>
      <c r="AA3240" s="6">
        <v>280633</v>
      </c>
      <c r="AB3240" s="6">
        <v>312960</v>
      </c>
      <c r="AC3240" s="6">
        <v>47429818</v>
      </c>
      <c r="AD3240" s="6">
        <v>47366326</v>
      </c>
      <c r="AF3240">
        <f>Q3240/W3240</f>
        <v>1.2295519419842239E-2</v>
      </c>
      <c r="AG3240">
        <f>R3240/X3240</f>
        <v>1.3690978307641381E-2</v>
      </c>
      <c r="AH3240">
        <f>U3240/W3240</f>
        <v>0.45181414777469076</v>
      </c>
      <c r="AI3240">
        <f>V3240/X3240</f>
        <v>0.43361722016175597</v>
      </c>
      <c r="AJ3240">
        <f>Y3240/AA3240</f>
        <v>2.0289951645031055</v>
      </c>
      <c r="AK3240">
        <f>Z3240/AB3240</f>
        <v>2.2030770705521472</v>
      </c>
      <c r="AL3240">
        <f>O3240/K3240</f>
        <v>-0.20263357147906841</v>
      </c>
      <c r="AM3240">
        <f>P3240/L3240</f>
        <v>-0.19025454254382454</v>
      </c>
      <c r="AN3240">
        <f>K3240/W3240</f>
        <v>0.30461434652042046</v>
      </c>
      <c r="AO3240">
        <f>L3240/X3240</f>
        <v>0.29886013672139572</v>
      </c>
      <c r="AP3240">
        <f>IF(OR(Q3240&lt;0, Q3240="NA"), 0, 1)</f>
        <v>1</v>
      </c>
      <c r="AQ3240">
        <f>IF(OR(S3240&lt;0, S3240="NA"), 0, 1)</f>
        <v>0</v>
      </c>
      <c r="AR3240">
        <f>IFERROR(IF((AF3240-AG3240)&gt;0,1,0),0)</f>
        <v>0</v>
      </c>
      <c r="AS3240">
        <f>IFERROR(IF((S3240-Q3240)&gt;0,1,0),0)</f>
        <v>0</v>
      </c>
      <c r="AT3240">
        <f>IFERROR(IF((AH3240-AI3240)&lt;0,1,0),0)</f>
        <v>0</v>
      </c>
      <c r="AU3240">
        <f>IFERROR(IF((AJ3240-AK3240)&gt;0,1,0),0)</f>
        <v>0</v>
      </c>
      <c r="AV3240">
        <f>IFERROR(IF((AL3240-AM3240)&gt;0,1,0),0)</f>
        <v>0</v>
      </c>
      <c r="AW3240">
        <f>IFERROR(IF((AN3240-AO3240)&gt;0,1,0),0)</f>
        <v>1</v>
      </c>
      <c r="AX3240">
        <f>IFERROR(IF((AC3240-AD3240)&lt;0,1,0),0)</f>
        <v>0</v>
      </c>
      <c r="AY3240">
        <f>SUM(AP3240:AX3240)</f>
        <v>2</v>
      </c>
    </row>
    <row r="3241" spans="1:51" x14ac:dyDescent="0.45">
      <c r="A3241" s="1" t="s">
        <v>856</v>
      </c>
      <c r="B3241" s="2">
        <v>26021653</v>
      </c>
      <c r="C3241" s="3" t="s">
        <v>5335</v>
      </c>
      <c r="D3241" s="5">
        <v>9.4</v>
      </c>
      <c r="E3241" s="5">
        <v>676.80016920000003</v>
      </c>
      <c r="F3241" s="3" t="s">
        <v>4500</v>
      </c>
      <c r="G3241" s="3" t="s">
        <v>4501</v>
      </c>
      <c r="H3241" s="3" t="s">
        <v>4502</v>
      </c>
      <c r="I3241" s="3" t="s">
        <v>4538</v>
      </c>
      <c r="J3241" s="3" t="s">
        <v>4504</v>
      </c>
      <c r="K3241" s="6">
        <v>339818</v>
      </c>
      <c r="L3241" s="6">
        <v>330212</v>
      </c>
      <c r="M3241" s="6">
        <v>108</v>
      </c>
      <c r="N3241" s="6">
        <v>958</v>
      </c>
      <c r="O3241" s="6">
        <v>-10376</v>
      </c>
      <c r="P3241" s="6">
        <v>-9812</v>
      </c>
      <c r="Q3241" s="6">
        <v>-8895</v>
      </c>
      <c r="R3241" s="6">
        <v>-160</v>
      </c>
      <c r="S3241" s="6">
        <v>37855</v>
      </c>
      <c r="T3241" s="6">
        <v>25112</v>
      </c>
      <c r="U3241" s="6" t="s">
        <v>4474</v>
      </c>
      <c r="V3241" s="6" t="s">
        <v>4474</v>
      </c>
      <c r="W3241" s="6">
        <v>504058</v>
      </c>
      <c r="X3241" s="6">
        <v>467018</v>
      </c>
      <c r="Y3241" s="6">
        <v>293850</v>
      </c>
      <c r="Z3241" s="6">
        <v>256639</v>
      </c>
      <c r="AA3241" s="6">
        <v>225389</v>
      </c>
      <c r="AB3241" s="6">
        <v>192439</v>
      </c>
      <c r="AC3241" s="6">
        <v>72000018</v>
      </c>
      <c r="AD3241" s="6">
        <v>71894969</v>
      </c>
      <c r="AF3241">
        <f>Q3241/W3241</f>
        <v>-1.7646778743716E-2</v>
      </c>
      <c r="AG3241">
        <f>R3241/X3241</f>
        <v>-3.4259921459130053E-4</v>
      </c>
      <c r="AH3241" t="e">
        <f>U3241/W3241</f>
        <v>#VALUE!</v>
      </c>
      <c r="AI3241" t="e">
        <f>V3241/X3241</f>
        <v>#VALUE!</v>
      </c>
      <c r="AJ3241">
        <f>Y3241/AA3241</f>
        <v>1.3037459680818495</v>
      </c>
      <c r="AK3241">
        <f>Z3241/AB3241</f>
        <v>1.3336122095832965</v>
      </c>
      <c r="AL3241">
        <f>O3241/K3241</f>
        <v>-3.0533991724982196E-2</v>
      </c>
      <c r="AM3241">
        <f>P3241/L3241</f>
        <v>-2.9714244182525166E-2</v>
      </c>
      <c r="AN3241">
        <f>K3241/W3241</f>
        <v>0.67416448107162275</v>
      </c>
      <c r="AO3241">
        <f>L3241/X3241</f>
        <v>0.70706482405389082</v>
      </c>
      <c r="AP3241">
        <f>IF(OR(Q3241&lt;0, Q3241="NA"), 0, 1)</f>
        <v>0</v>
      </c>
      <c r="AQ3241">
        <f>IF(OR(S3241&lt;0, S3241="NA"), 0, 1)</f>
        <v>1</v>
      </c>
      <c r="AR3241">
        <f>IFERROR(IF((AF3241-AG3241)&gt;0,1,0),0)</f>
        <v>0</v>
      </c>
      <c r="AS3241">
        <f>IFERROR(IF((S3241-Q3241)&gt;0,1,0),0)</f>
        <v>1</v>
      </c>
      <c r="AT3241">
        <f>IFERROR(IF((AH3241-AI3241)&lt;0,1,0),0)</f>
        <v>0</v>
      </c>
      <c r="AU3241">
        <f>IFERROR(IF((AJ3241-AK3241)&gt;0,1,0),0)</f>
        <v>0</v>
      </c>
      <c r="AV3241">
        <f>IFERROR(IF((AL3241-AM3241)&gt;0,1,0),0)</f>
        <v>0</v>
      </c>
      <c r="AW3241">
        <f>IFERROR(IF((AN3241-AO3241)&gt;0,1,0),0)</f>
        <v>0</v>
      </c>
      <c r="AX3241">
        <f>IFERROR(IF((AC3241-AD3241)&lt;0,1,0),0)</f>
        <v>0</v>
      </c>
      <c r="AY3241">
        <f>SUM(AP3241:AX3241)</f>
        <v>2</v>
      </c>
    </row>
    <row r="3242" spans="1:51" x14ac:dyDescent="0.45">
      <c r="A3242" s="1" t="s">
        <v>865</v>
      </c>
      <c r="B3242" s="2">
        <v>5721586</v>
      </c>
      <c r="C3242" s="3" t="s">
        <v>5337</v>
      </c>
      <c r="D3242" s="5">
        <v>11.94</v>
      </c>
      <c r="E3242" s="5">
        <v>317.03015166</v>
      </c>
      <c r="F3242" s="3" t="s">
        <v>4480</v>
      </c>
      <c r="G3242" s="3" t="s">
        <v>4491</v>
      </c>
      <c r="H3242" s="3" t="s">
        <v>4492</v>
      </c>
      <c r="I3242" s="3" t="s">
        <v>4493</v>
      </c>
      <c r="J3242" s="3"/>
      <c r="K3242" s="6">
        <v>11587.81</v>
      </c>
      <c r="L3242" s="6">
        <v>11716.227999999999</v>
      </c>
      <c r="M3242" s="6" t="s">
        <v>4474</v>
      </c>
      <c r="N3242" s="6" t="s">
        <v>4474</v>
      </c>
      <c r="O3242" s="6">
        <v>8806.8179999999993</v>
      </c>
      <c r="P3242" s="6">
        <v>8901.5720000000001</v>
      </c>
      <c r="Q3242" s="6">
        <v>18380.263999999999</v>
      </c>
      <c r="R3242" s="6">
        <v>26823.352999999999</v>
      </c>
      <c r="S3242" s="6" t="s">
        <v>4474</v>
      </c>
      <c r="T3242" s="6" t="s">
        <v>4474</v>
      </c>
      <c r="U3242" s="6" t="s">
        <v>4474</v>
      </c>
      <c r="V3242" s="6" t="s">
        <v>4474</v>
      </c>
      <c r="W3242" s="6">
        <v>305868.989</v>
      </c>
      <c r="X3242" s="6">
        <v>305868.989</v>
      </c>
      <c r="Y3242" s="6">
        <v>3795.7719999999999</v>
      </c>
      <c r="Z3242" s="6">
        <v>3795.7719999999999</v>
      </c>
      <c r="AA3242" s="6">
        <v>561</v>
      </c>
      <c r="AB3242" s="6">
        <v>561</v>
      </c>
      <c r="AC3242" s="6">
        <v>26618087</v>
      </c>
      <c r="AD3242" s="6">
        <v>26618087</v>
      </c>
      <c r="AF3242">
        <f>Q3242/W3242</f>
        <v>6.0091950021124892E-2</v>
      </c>
      <c r="AG3242">
        <f>R3242/X3242</f>
        <v>8.7695562363793597E-2</v>
      </c>
      <c r="AH3242" t="e">
        <f>U3242/W3242</f>
        <v>#VALUE!</v>
      </c>
      <c r="AI3242" t="e">
        <f>V3242/X3242</f>
        <v>#VALUE!</v>
      </c>
      <c r="AJ3242">
        <f>Y3242/AA3242</f>
        <v>6.7660819964349379</v>
      </c>
      <c r="AK3242">
        <f>Z3242/AB3242</f>
        <v>6.7660819964349379</v>
      </c>
      <c r="AL3242">
        <f>O3242/K3242</f>
        <v>0.76000711092087281</v>
      </c>
      <c r="AM3242">
        <f>P3242/L3242</f>
        <v>0.75976432005249472</v>
      </c>
      <c r="AN3242">
        <f>K3242/W3242</f>
        <v>3.7884880183129646E-2</v>
      </c>
      <c r="AO3242">
        <f>L3242/X3242</f>
        <v>3.830472660306207E-2</v>
      </c>
      <c r="AP3242">
        <f>IF(OR(Q3242&lt;0, Q3242="NA"), 0, 1)</f>
        <v>1</v>
      </c>
      <c r="AQ3242">
        <f>IF(OR(S3242&lt;0, S3242="NA"), 0, 1)</f>
        <v>0</v>
      </c>
      <c r="AR3242">
        <f>IFERROR(IF((AF3242-AG3242)&gt;0,1,0),0)</f>
        <v>0</v>
      </c>
      <c r="AS3242">
        <f>IFERROR(IF((S3242-Q3242)&gt;0,1,0),0)</f>
        <v>0</v>
      </c>
      <c r="AT3242">
        <f>IFERROR(IF((AH3242-AI3242)&lt;0,1,0),0)</f>
        <v>0</v>
      </c>
      <c r="AU3242">
        <f>IFERROR(IF((AJ3242-AK3242)&gt;0,1,0),0)</f>
        <v>0</v>
      </c>
      <c r="AV3242">
        <f>IFERROR(IF((AL3242-AM3242)&gt;0,1,0),0)</f>
        <v>1</v>
      </c>
      <c r="AW3242">
        <f>IFERROR(IF((AN3242-AO3242)&gt;0,1,0),0)</f>
        <v>0</v>
      </c>
      <c r="AX3242">
        <f>IFERROR(IF((AC3242-AD3242)&lt;0,1,0),0)</f>
        <v>0</v>
      </c>
      <c r="AY3242">
        <f>SUM(AP3242:AX3242)</f>
        <v>2</v>
      </c>
    </row>
    <row r="3243" spans="1:51" x14ac:dyDescent="0.45">
      <c r="A3243" s="1" t="s">
        <v>866</v>
      </c>
      <c r="B3243" s="2">
        <v>4092178</v>
      </c>
      <c r="C3243" s="3" t="s">
        <v>5337</v>
      </c>
      <c r="D3243" s="5">
        <v>86.65</v>
      </c>
      <c r="E3243" s="5">
        <v>4380.8297307000003</v>
      </c>
      <c r="F3243" s="3" t="s">
        <v>4480</v>
      </c>
      <c r="G3243" s="3" t="s">
        <v>4491</v>
      </c>
      <c r="H3243" s="3" t="s">
        <v>4492</v>
      </c>
      <c r="I3243" s="3" t="s">
        <v>4493</v>
      </c>
      <c r="J3243" s="3" t="s">
        <v>4553</v>
      </c>
      <c r="K3243" s="6">
        <v>517417</v>
      </c>
      <c r="L3243" s="6">
        <v>496822</v>
      </c>
      <c r="M3243" s="6">
        <v>183942.33100000001</v>
      </c>
      <c r="N3243" s="6">
        <v>171473</v>
      </c>
      <c r="O3243" s="6">
        <v>172877</v>
      </c>
      <c r="P3243" s="6">
        <v>161406</v>
      </c>
      <c r="Q3243" s="6">
        <v>162792</v>
      </c>
      <c r="R3243" s="6">
        <v>162411</v>
      </c>
      <c r="S3243" s="6" t="s">
        <v>4474</v>
      </c>
      <c r="T3243" s="6">
        <v>120439</v>
      </c>
      <c r="U3243" s="6" t="s">
        <v>4474</v>
      </c>
      <c r="V3243" s="6" t="s">
        <v>4474</v>
      </c>
      <c r="W3243" s="6" t="s">
        <v>4474</v>
      </c>
      <c r="X3243" s="6">
        <v>727787</v>
      </c>
      <c r="Y3243" s="6" t="s">
        <v>4474</v>
      </c>
      <c r="Z3243" s="6">
        <v>373856</v>
      </c>
      <c r="AA3243" s="6" t="s">
        <v>4474</v>
      </c>
      <c r="AB3243" s="6">
        <v>62167</v>
      </c>
      <c r="AC3243" s="6">
        <v>50555483</v>
      </c>
      <c r="AD3243" s="6">
        <v>50555483</v>
      </c>
      <c r="AF3243" t="e">
        <f>Q3243/W3243</f>
        <v>#VALUE!</v>
      </c>
      <c r="AG3243">
        <f>R3243/X3243</f>
        <v>0.22315732487664661</v>
      </c>
      <c r="AH3243" t="e">
        <f>U3243/W3243</f>
        <v>#VALUE!</v>
      </c>
      <c r="AI3243" t="e">
        <f>V3243/X3243</f>
        <v>#VALUE!</v>
      </c>
      <c r="AJ3243" t="e">
        <f>Y3243/AA3243</f>
        <v>#VALUE!</v>
      </c>
      <c r="AK3243">
        <f>Z3243/AB3243</f>
        <v>6.0137371917576852</v>
      </c>
      <c r="AL3243">
        <f>O3243/K3243</f>
        <v>0.33411542334326083</v>
      </c>
      <c r="AM3243">
        <f>P3243/L3243</f>
        <v>0.3248769176888302</v>
      </c>
      <c r="AN3243" t="e">
        <f>K3243/W3243</f>
        <v>#VALUE!</v>
      </c>
      <c r="AO3243">
        <f>L3243/X3243</f>
        <v>0.68264753286332402</v>
      </c>
      <c r="AP3243">
        <f>IF(OR(Q3243&lt;0, Q3243="NA"), 0, 1)</f>
        <v>1</v>
      </c>
      <c r="AQ3243">
        <f>IF(OR(S3243&lt;0, S3243="NA"), 0, 1)</f>
        <v>0</v>
      </c>
      <c r="AR3243">
        <f>IFERROR(IF((AF3243-AG3243)&gt;0,1,0),0)</f>
        <v>0</v>
      </c>
      <c r="AS3243">
        <f>IFERROR(IF((S3243-Q3243)&gt;0,1,0),0)</f>
        <v>0</v>
      </c>
      <c r="AT3243">
        <f>IFERROR(IF((AH3243-AI3243)&lt;0,1,0),0)</f>
        <v>0</v>
      </c>
      <c r="AU3243">
        <f>IFERROR(IF((AJ3243-AK3243)&gt;0,1,0),0)</f>
        <v>0</v>
      </c>
      <c r="AV3243">
        <f>IFERROR(IF((AL3243-AM3243)&gt;0,1,0),0)</f>
        <v>1</v>
      </c>
      <c r="AW3243">
        <f>IFERROR(IF((AN3243-AO3243)&gt;0,1,0),0)</f>
        <v>0</v>
      </c>
      <c r="AX3243">
        <f>IFERROR(IF((AC3243-AD3243)&lt;0,1,0),0)</f>
        <v>0</v>
      </c>
      <c r="AY3243">
        <f>SUM(AP3243:AX3243)</f>
        <v>2</v>
      </c>
    </row>
    <row r="3244" spans="1:51" x14ac:dyDescent="0.45">
      <c r="A3244" s="1" t="s">
        <v>891</v>
      </c>
      <c r="B3244" s="2">
        <v>100405</v>
      </c>
      <c r="C3244" s="3" t="s">
        <v>5335</v>
      </c>
      <c r="D3244" s="5">
        <v>53.29</v>
      </c>
      <c r="E3244" s="5">
        <v>962.30671667000001</v>
      </c>
      <c r="F3244" s="3" t="s">
        <v>4480</v>
      </c>
      <c r="G3244" s="3" t="s">
        <v>4481</v>
      </c>
      <c r="H3244" s="3" t="s">
        <v>4481</v>
      </c>
      <c r="I3244" s="3" t="s">
        <v>4482</v>
      </c>
      <c r="J3244" s="3" t="s">
        <v>4484</v>
      </c>
      <c r="K3244" s="6">
        <v>248560</v>
      </c>
      <c r="L3244" s="6">
        <v>239573</v>
      </c>
      <c r="M3244" s="6" t="s">
        <v>4474</v>
      </c>
      <c r="N3244" s="6" t="s">
        <v>4474</v>
      </c>
      <c r="O3244" s="6">
        <v>234134</v>
      </c>
      <c r="P3244" s="6">
        <v>225962</v>
      </c>
      <c r="Q3244" s="6">
        <v>82813</v>
      </c>
      <c r="R3244" s="6">
        <v>78979</v>
      </c>
      <c r="S3244" s="6" t="s">
        <v>4474</v>
      </c>
      <c r="T3244" s="6">
        <v>102734</v>
      </c>
      <c r="U3244" s="6">
        <v>64830</v>
      </c>
      <c r="V3244" s="6" t="s">
        <v>4474</v>
      </c>
      <c r="W3244" s="6">
        <v>6193245</v>
      </c>
      <c r="X3244" s="6">
        <v>5962968</v>
      </c>
      <c r="Y3244" s="6" t="s">
        <v>4474</v>
      </c>
      <c r="Z3244" s="6" t="s">
        <v>4474</v>
      </c>
      <c r="AA3244" s="6" t="s">
        <v>4474</v>
      </c>
      <c r="AB3244" s="6" t="s">
        <v>4474</v>
      </c>
      <c r="AC3244" s="6">
        <v>18058000</v>
      </c>
      <c r="AD3244" s="6">
        <v>18052147</v>
      </c>
      <c r="AF3244">
        <f>Q3244/W3244</f>
        <v>1.3371503953097285E-2</v>
      </c>
      <c r="AG3244">
        <f>R3244/X3244</f>
        <v>1.3244914277587939E-2</v>
      </c>
      <c r="AH3244">
        <f>U3244/W3244</f>
        <v>1.0467856511408802E-2</v>
      </c>
      <c r="AI3244" t="e">
        <f>V3244/X3244</f>
        <v>#VALUE!</v>
      </c>
      <c r="AJ3244" t="e">
        <f>Y3244/AA3244</f>
        <v>#VALUE!</v>
      </c>
      <c r="AK3244" t="e">
        <f>Z3244/AB3244</f>
        <v>#VALUE!</v>
      </c>
      <c r="AL3244">
        <f>O3244/K3244</f>
        <v>0.94196169938847762</v>
      </c>
      <c r="AM3244">
        <f>P3244/L3244</f>
        <v>0.94318641917077461</v>
      </c>
      <c r="AN3244">
        <f>K3244/W3244</f>
        <v>4.013404927465327E-2</v>
      </c>
      <c r="AO3244">
        <f>L3244/X3244</f>
        <v>4.0176804571146446E-2</v>
      </c>
      <c r="AP3244">
        <f>IF(OR(Q3244&lt;0, Q3244="NA"), 0, 1)</f>
        <v>1</v>
      </c>
      <c r="AQ3244">
        <f>IF(OR(S3244&lt;0, S3244="NA"), 0, 1)</f>
        <v>0</v>
      </c>
      <c r="AR3244">
        <f>IFERROR(IF((AF3244-AG3244)&gt;0,1,0),0)</f>
        <v>1</v>
      </c>
      <c r="AS3244">
        <f>IFERROR(IF((S3244-Q3244)&gt;0,1,0),0)</f>
        <v>0</v>
      </c>
      <c r="AT3244">
        <f>IFERROR(IF((AH3244-AI3244)&lt;0,1,0),0)</f>
        <v>0</v>
      </c>
      <c r="AU3244">
        <f>IFERROR(IF((AJ3244-AK3244)&gt;0,1,0),0)</f>
        <v>0</v>
      </c>
      <c r="AV3244">
        <f>IFERROR(IF((AL3244-AM3244)&gt;0,1,0),0)</f>
        <v>0</v>
      </c>
      <c r="AW3244">
        <f>IFERROR(IF((AN3244-AO3244)&gt;0,1,0),0)</f>
        <v>0</v>
      </c>
      <c r="AX3244">
        <f>IFERROR(IF((AC3244-AD3244)&lt;0,1,0),0)</f>
        <v>0</v>
      </c>
      <c r="AY3244">
        <f>SUM(AP3244:AX3244)</f>
        <v>2</v>
      </c>
    </row>
    <row r="3245" spans="1:51" x14ac:dyDescent="0.45">
      <c r="A3245" s="1" t="s">
        <v>896</v>
      </c>
      <c r="B3245" s="2">
        <v>4349405</v>
      </c>
      <c r="C3245" s="3" t="s">
        <v>5337</v>
      </c>
      <c r="D3245" s="5">
        <v>13.68</v>
      </c>
      <c r="E3245" s="5">
        <v>567.07420823999996</v>
      </c>
      <c r="F3245" s="3" t="s">
        <v>4583</v>
      </c>
      <c r="G3245" s="3" t="s">
        <v>4583</v>
      </c>
      <c r="H3245" s="3" t="s">
        <v>4602</v>
      </c>
      <c r="I3245" s="3" t="s">
        <v>4943</v>
      </c>
      <c r="J3245" s="3" t="s">
        <v>4782</v>
      </c>
      <c r="K3245" s="6">
        <v>1117400</v>
      </c>
      <c r="L3245" s="6">
        <v>1142200</v>
      </c>
      <c r="M3245" s="6">
        <v>155500</v>
      </c>
      <c r="N3245" s="6">
        <v>177800</v>
      </c>
      <c r="O3245" s="6">
        <v>52100</v>
      </c>
      <c r="P3245" s="6">
        <v>76800</v>
      </c>
      <c r="Q3245" s="6">
        <v>-206100</v>
      </c>
      <c r="R3245" s="6">
        <v>-161800</v>
      </c>
      <c r="S3245" s="6">
        <v>14400</v>
      </c>
      <c r="T3245" s="6">
        <v>6200</v>
      </c>
      <c r="U3245" s="6">
        <v>910000</v>
      </c>
      <c r="V3245" s="6">
        <v>868800</v>
      </c>
      <c r="W3245" s="6">
        <v>1640100</v>
      </c>
      <c r="X3245" s="6">
        <v>1595200</v>
      </c>
      <c r="Y3245" s="6">
        <v>587300</v>
      </c>
      <c r="Z3245" s="6">
        <v>547000</v>
      </c>
      <c r="AA3245" s="6">
        <v>217000</v>
      </c>
      <c r="AB3245" s="6">
        <v>188400</v>
      </c>
      <c r="AC3245" s="6">
        <v>41381951</v>
      </c>
      <c r="AD3245" s="6">
        <v>41362545</v>
      </c>
      <c r="AF3245">
        <f>Q3245/W3245</f>
        <v>-0.12566306932504115</v>
      </c>
      <c r="AG3245">
        <f>R3245/X3245</f>
        <v>-0.10142928786359078</v>
      </c>
      <c r="AH3245">
        <f>U3245/W3245</f>
        <v>0.55484421681604779</v>
      </c>
      <c r="AI3245">
        <f>V3245/X3245</f>
        <v>0.54463390170511539</v>
      </c>
      <c r="AJ3245">
        <f>Y3245/AA3245</f>
        <v>2.7064516129032259</v>
      </c>
      <c r="AK3245">
        <f>Z3245/AB3245</f>
        <v>2.9033970276008492</v>
      </c>
      <c r="AL3245">
        <f>O3245/K3245</f>
        <v>4.662609629497047E-2</v>
      </c>
      <c r="AM3245">
        <f>P3245/L3245</f>
        <v>6.7238662230782703E-2</v>
      </c>
      <c r="AN3245">
        <f>K3245/W3245</f>
        <v>0.68129992073654044</v>
      </c>
      <c r="AO3245">
        <f>L3245/X3245</f>
        <v>0.71602306920762282</v>
      </c>
      <c r="AP3245">
        <f>IF(OR(Q3245&lt;0, Q3245="NA"), 0, 1)</f>
        <v>0</v>
      </c>
      <c r="AQ3245">
        <f>IF(OR(S3245&lt;0, S3245="NA"), 0, 1)</f>
        <v>1</v>
      </c>
      <c r="AR3245">
        <f>IFERROR(IF((AF3245-AG3245)&gt;0,1,0),0)</f>
        <v>0</v>
      </c>
      <c r="AS3245">
        <f>IFERROR(IF((S3245-Q3245)&gt;0,1,0),0)</f>
        <v>1</v>
      </c>
      <c r="AT3245">
        <f>IFERROR(IF((AH3245-AI3245)&lt;0,1,0),0)</f>
        <v>0</v>
      </c>
      <c r="AU3245">
        <f>IFERROR(IF((AJ3245-AK3245)&gt;0,1,0),0)</f>
        <v>0</v>
      </c>
      <c r="AV3245">
        <f>IFERROR(IF((AL3245-AM3245)&gt;0,1,0),0)</f>
        <v>0</v>
      </c>
      <c r="AW3245">
        <f>IFERROR(IF((AN3245-AO3245)&gt;0,1,0),0)</f>
        <v>0</v>
      </c>
      <c r="AX3245">
        <f>IFERROR(IF((AC3245-AD3245)&lt;0,1,0),0)</f>
        <v>0</v>
      </c>
      <c r="AY3245">
        <f>SUM(AP3245:AX3245)</f>
        <v>2</v>
      </c>
    </row>
    <row r="3246" spans="1:51" x14ac:dyDescent="0.45">
      <c r="A3246" s="1" t="s">
        <v>928</v>
      </c>
      <c r="B3246" s="2">
        <v>4812213</v>
      </c>
      <c r="C3246" s="3" t="s">
        <v>5336</v>
      </c>
      <c r="D3246" s="5">
        <v>11.35</v>
      </c>
      <c r="E3246" s="5">
        <v>138.23712069999999</v>
      </c>
      <c r="F3246" s="3" t="s">
        <v>4470</v>
      </c>
      <c r="G3246" s="3" t="s">
        <v>4471</v>
      </c>
      <c r="H3246" s="3" t="s">
        <v>4489</v>
      </c>
      <c r="I3246" s="3" t="s">
        <v>4489</v>
      </c>
      <c r="J3246" s="3" t="s">
        <v>4495</v>
      </c>
      <c r="K3246" s="6" t="s">
        <v>4474</v>
      </c>
      <c r="L3246" s="6" t="s">
        <v>4474</v>
      </c>
      <c r="M3246" s="6">
        <v>-45617.7</v>
      </c>
      <c r="N3246" s="6">
        <v>-39599.699999999997</v>
      </c>
      <c r="O3246" s="6">
        <v>-46219.300999999999</v>
      </c>
      <c r="P3246" s="6">
        <v>-40202.300999999999</v>
      </c>
      <c r="Q3246" s="6">
        <v>-38700.315999999999</v>
      </c>
      <c r="R3246" s="6">
        <v>-34970.315999999999</v>
      </c>
      <c r="S3246" s="6">
        <v>-36860.472999999998</v>
      </c>
      <c r="T3246" s="6">
        <v>-30094.473000000002</v>
      </c>
      <c r="U3246" s="6" t="s">
        <v>4474</v>
      </c>
      <c r="V3246" s="6" t="s">
        <v>4474</v>
      </c>
      <c r="W3246" s="6">
        <v>164171</v>
      </c>
      <c r="X3246" s="6">
        <v>151979</v>
      </c>
      <c r="Y3246" s="6">
        <v>160890</v>
      </c>
      <c r="Z3246" s="6">
        <v>148311</v>
      </c>
      <c r="AA3246" s="6">
        <v>11625</v>
      </c>
      <c r="AB3246" s="6">
        <v>23980</v>
      </c>
      <c r="AC3246" s="6">
        <v>12179482</v>
      </c>
      <c r="AD3246" s="6">
        <v>11498917</v>
      </c>
      <c r="AF3246">
        <f>Q3246/W3246</f>
        <v>-0.23573174312150136</v>
      </c>
      <c r="AG3246">
        <f>R3246/X3246</f>
        <v>-0.23009965850545142</v>
      </c>
      <c r="AH3246" t="e">
        <f>U3246/W3246</f>
        <v>#VALUE!</v>
      </c>
      <c r="AI3246" t="e">
        <f>V3246/X3246</f>
        <v>#VALUE!</v>
      </c>
      <c r="AJ3246">
        <f>Y3246/AA3246</f>
        <v>13.84</v>
      </c>
      <c r="AK3246">
        <f>Z3246/AB3246</f>
        <v>6.1847789824854047</v>
      </c>
      <c r="AL3246" t="e">
        <f>O3246/K3246</f>
        <v>#VALUE!</v>
      </c>
      <c r="AM3246" t="e">
        <f>P3246/L3246</f>
        <v>#VALUE!</v>
      </c>
      <c r="AN3246" t="e">
        <f>K3246/W3246</f>
        <v>#VALUE!</v>
      </c>
      <c r="AO3246" t="e">
        <f>L3246/X3246</f>
        <v>#VALUE!</v>
      </c>
      <c r="AP3246">
        <f>IF(OR(Q3246&lt;0, Q3246="NA"), 0, 1)</f>
        <v>0</v>
      </c>
      <c r="AQ3246">
        <f>IF(OR(S3246&lt;0, S3246="NA"), 0, 1)</f>
        <v>0</v>
      </c>
      <c r="AR3246">
        <f>IFERROR(IF((AF3246-AG3246)&gt;0,1,0),0)</f>
        <v>0</v>
      </c>
      <c r="AS3246">
        <f>IFERROR(IF((S3246-Q3246)&gt;0,1,0),0)</f>
        <v>1</v>
      </c>
      <c r="AT3246">
        <f>IFERROR(IF((AH3246-AI3246)&lt;0,1,0),0)</f>
        <v>0</v>
      </c>
      <c r="AU3246">
        <f>IFERROR(IF((AJ3246-AK3246)&gt;0,1,0),0)</f>
        <v>1</v>
      </c>
      <c r="AV3246">
        <f>IFERROR(IF((AL3246-AM3246)&gt;0,1,0),0)</f>
        <v>0</v>
      </c>
      <c r="AW3246">
        <f>IFERROR(IF((AN3246-AO3246)&gt;0,1,0),0)</f>
        <v>0</v>
      </c>
      <c r="AX3246">
        <f>IFERROR(IF((AC3246-AD3246)&lt;0,1,0),0)</f>
        <v>0</v>
      </c>
      <c r="AY3246">
        <f>SUM(AP3246:AX3246)</f>
        <v>2</v>
      </c>
    </row>
    <row r="3247" spans="1:51" x14ac:dyDescent="0.45">
      <c r="A3247" s="1" t="s">
        <v>940</v>
      </c>
      <c r="B3247" s="2">
        <v>5196215</v>
      </c>
      <c r="C3247" s="3" t="s">
        <v>5335</v>
      </c>
      <c r="D3247" s="7">
        <v>8.93</v>
      </c>
      <c r="E3247" s="5">
        <v>934.97428623999997</v>
      </c>
      <c r="F3247" s="3" t="s">
        <v>4500</v>
      </c>
      <c r="G3247" s="3" t="s">
        <v>4574</v>
      </c>
      <c r="H3247" s="3" t="s">
        <v>4734</v>
      </c>
      <c r="I3247" s="3" t="s">
        <v>4734</v>
      </c>
      <c r="J3247" s="3" t="s">
        <v>4958</v>
      </c>
      <c r="K3247" s="6">
        <v>1320042</v>
      </c>
      <c r="L3247" s="6">
        <v>1379036</v>
      </c>
      <c r="M3247" s="6">
        <v>7000</v>
      </c>
      <c r="N3247" s="6">
        <v>26896</v>
      </c>
      <c r="O3247" s="6">
        <v>-43753</v>
      </c>
      <c r="P3247" s="6">
        <v>-23567</v>
      </c>
      <c r="Q3247" s="6">
        <v>-78546</v>
      </c>
      <c r="R3247" s="6">
        <v>-29846</v>
      </c>
      <c r="S3247" s="6">
        <v>37415</v>
      </c>
      <c r="T3247" s="6">
        <v>402</v>
      </c>
      <c r="U3247" s="6">
        <v>164993</v>
      </c>
      <c r="V3247" s="6">
        <v>168050</v>
      </c>
      <c r="W3247" s="6">
        <v>1202666</v>
      </c>
      <c r="X3247" s="6">
        <v>1234241</v>
      </c>
      <c r="Y3247" s="6">
        <v>571553</v>
      </c>
      <c r="Z3247" s="6">
        <v>579624</v>
      </c>
      <c r="AA3247" s="6">
        <v>361124</v>
      </c>
      <c r="AB3247" s="6">
        <v>322730</v>
      </c>
      <c r="AC3247" s="6">
        <v>104690000</v>
      </c>
      <c r="AD3247" s="6">
        <v>104073000</v>
      </c>
      <c r="AF3247">
        <f>Q3247/W3247</f>
        <v>-6.5309903165134797E-2</v>
      </c>
      <c r="AG3247">
        <f>R3247/X3247</f>
        <v>-2.4181663062562336E-2</v>
      </c>
      <c r="AH3247">
        <f>U3247/W3247</f>
        <v>0.13718937759943325</v>
      </c>
      <c r="AI3247">
        <f>V3247/X3247</f>
        <v>0.1361565528936407</v>
      </c>
      <c r="AJ3247">
        <f>Y3247/AA3247</f>
        <v>1.5827056634286283</v>
      </c>
      <c r="AK3247">
        <f>Z3247/AB3247</f>
        <v>1.7960028506801351</v>
      </c>
      <c r="AL3247">
        <f>O3247/K3247</f>
        <v>-3.3145157502564311E-2</v>
      </c>
      <c r="AM3247">
        <f>P3247/L3247</f>
        <v>-1.7089474096397772E-2</v>
      </c>
      <c r="AN3247">
        <f>K3247/W3247</f>
        <v>1.0975965064282187</v>
      </c>
      <c r="AO3247">
        <f>L3247/X3247</f>
        <v>1.1173150138425154</v>
      </c>
      <c r="AP3247">
        <f>IF(OR(Q3247&lt;0, Q3247="NA"), 0, 1)</f>
        <v>0</v>
      </c>
      <c r="AQ3247">
        <f>IF(OR(S3247&lt;0, S3247="NA"), 0, 1)</f>
        <v>1</v>
      </c>
      <c r="AR3247">
        <f>IFERROR(IF((AF3247-AG3247)&gt;0,1,0),0)</f>
        <v>0</v>
      </c>
      <c r="AS3247">
        <f>IFERROR(IF((S3247-Q3247)&gt;0,1,0),0)</f>
        <v>1</v>
      </c>
      <c r="AT3247">
        <f>IFERROR(IF((AH3247-AI3247)&lt;0,1,0),0)</f>
        <v>0</v>
      </c>
      <c r="AU3247">
        <f>IFERROR(IF((AJ3247-AK3247)&gt;0,1,0),0)</f>
        <v>0</v>
      </c>
      <c r="AV3247">
        <f>IFERROR(IF((AL3247-AM3247)&gt;0,1,0),0)</f>
        <v>0</v>
      </c>
      <c r="AW3247">
        <f>IFERROR(IF((AN3247-AO3247)&gt;0,1,0),0)</f>
        <v>0</v>
      </c>
      <c r="AX3247">
        <f>IFERROR(IF((AC3247-AD3247)&lt;0,1,0),0)</f>
        <v>0</v>
      </c>
      <c r="AY3247">
        <f>SUM(AP3247:AX3247)</f>
        <v>2</v>
      </c>
    </row>
    <row r="3248" spans="1:51" x14ac:dyDescent="0.45">
      <c r="A3248" s="1" t="s">
        <v>968</v>
      </c>
      <c r="B3248" s="2">
        <v>5289558</v>
      </c>
      <c r="C3248" s="3" t="s">
        <v>5335</v>
      </c>
      <c r="D3248" s="5">
        <v>38.65</v>
      </c>
      <c r="E3248" s="5">
        <v>3584.3092835500001</v>
      </c>
      <c r="F3248" s="3" t="s">
        <v>4470</v>
      </c>
      <c r="G3248" s="3" t="s">
        <v>4471</v>
      </c>
      <c r="H3248" s="3" t="s">
        <v>4489</v>
      </c>
      <c r="I3248" s="3" t="s">
        <v>4489</v>
      </c>
      <c r="J3248" s="3" t="s">
        <v>4544</v>
      </c>
      <c r="K3248" s="6">
        <v>1039</v>
      </c>
      <c r="L3248" s="6">
        <v>1385</v>
      </c>
      <c r="M3248" s="6">
        <v>-304508</v>
      </c>
      <c r="N3248" s="6">
        <v>-276185</v>
      </c>
      <c r="O3248" s="6">
        <v>-306767</v>
      </c>
      <c r="P3248" s="6">
        <v>-277947</v>
      </c>
      <c r="Q3248" s="6">
        <v>-277910</v>
      </c>
      <c r="R3248" s="6">
        <v>-258540</v>
      </c>
      <c r="S3248" s="6">
        <v>-199811</v>
      </c>
      <c r="T3248" s="6">
        <v>-178327</v>
      </c>
      <c r="U3248" s="6" t="s">
        <v>4474</v>
      </c>
      <c r="V3248" s="6" t="s">
        <v>4474</v>
      </c>
      <c r="W3248" s="6">
        <v>937374</v>
      </c>
      <c r="X3248" s="6">
        <v>935535</v>
      </c>
      <c r="Y3248" s="6">
        <v>877587</v>
      </c>
      <c r="Z3248" s="6">
        <v>874776</v>
      </c>
      <c r="AA3248" s="6">
        <v>53562</v>
      </c>
      <c r="AB3248" s="6">
        <v>54377</v>
      </c>
      <c r="AC3248" s="6">
        <v>80841000</v>
      </c>
      <c r="AD3248" s="6">
        <v>79322611</v>
      </c>
      <c r="AF3248">
        <f>Q3248/W3248</f>
        <v>-0.29647717986630734</v>
      </c>
      <c r="AG3248">
        <f>R3248/X3248</f>
        <v>-0.27635524058426464</v>
      </c>
      <c r="AH3248" t="e">
        <f>U3248/W3248</f>
        <v>#VALUE!</v>
      </c>
      <c r="AI3248" t="e">
        <f>V3248/X3248</f>
        <v>#VALUE!</v>
      </c>
      <c r="AJ3248">
        <f>Y3248/AA3248</f>
        <v>16.384507673350509</v>
      </c>
      <c r="AK3248">
        <f>Z3248/AB3248</f>
        <v>16.087242768082092</v>
      </c>
      <c r="AL3248">
        <f>O3248/K3248</f>
        <v>-295.2521655437921</v>
      </c>
      <c r="AM3248">
        <f>P3248/L3248</f>
        <v>-200.68375451263537</v>
      </c>
      <c r="AN3248">
        <f>K3248/W3248</f>
        <v>1.1084156377283774E-3</v>
      </c>
      <c r="AO3248">
        <f>L3248/X3248</f>
        <v>1.4804363278765626E-3</v>
      </c>
      <c r="AP3248">
        <f>IF(OR(Q3248&lt;0, Q3248="NA"), 0, 1)</f>
        <v>0</v>
      </c>
      <c r="AQ3248">
        <f>IF(OR(S3248&lt;0, S3248="NA"), 0, 1)</f>
        <v>0</v>
      </c>
      <c r="AR3248">
        <f>IFERROR(IF((AF3248-AG3248)&gt;0,1,0),0)</f>
        <v>0</v>
      </c>
      <c r="AS3248">
        <f>IFERROR(IF((S3248-Q3248)&gt;0,1,0),0)</f>
        <v>1</v>
      </c>
      <c r="AT3248">
        <f>IFERROR(IF((AH3248-AI3248)&lt;0,1,0),0)</f>
        <v>0</v>
      </c>
      <c r="AU3248">
        <f>IFERROR(IF((AJ3248-AK3248)&gt;0,1,0),0)</f>
        <v>1</v>
      </c>
      <c r="AV3248">
        <f>IFERROR(IF((AL3248-AM3248)&gt;0,1,0),0)</f>
        <v>0</v>
      </c>
      <c r="AW3248">
        <f>IFERROR(IF((AN3248-AO3248)&gt;0,1,0),0)</f>
        <v>0</v>
      </c>
      <c r="AX3248">
        <f>IFERROR(IF((AC3248-AD3248)&lt;0,1,0),0)</f>
        <v>0</v>
      </c>
      <c r="AY3248">
        <f>SUM(AP3248:AX3248)</f>
        <v>2</v>
      </c>
    </row>
    <row r="3249" spans="1:51" x14ac:dyDescent="0.45">
      <c r="A3249" s="1" t="s">
        <v>971</v>
      </c>
      <c r="B3249" s="2">
        <v>4698627</v>
      </c>
      <c r="C3249" s="3" t="s">
        <v>5338</v>
      </c>
      <c r="D3249" s="7">
        <v>7.56</v>
      </c>
      <c r="E3249" s="5">
        <v>685.78400520000002</v>
      </c>
      <c r="F3249" s="3" t="s">
        <v>4583</v>
      </c>
      <c r="G3249" s="3" t="s">
        <v>4583</v>
      </c>
      <c r="H3249" s="3" t="s">
        <v>4602</v>
      </c>
      <c r="I3249" s="3" t="s">
        <v>4943</v>
      </c>
      <c r="J3249" s="3" t="s">
        <v>4967</v>
      </c>
      <c r="K3249" s="6">
        <v>117.66</v>
      </c>
      <c r="L3249" s="6">
        <v>114.43899999999999</v>
      </c>
      <c r="M3249" s="6">
        <v>-3219.5450000000001</v>
      </c>
      <c r="N3249" s="6">
        <v>-1833.1220000000001</v>
      </c>
      <c r="O3249" s="6">
        <v>-3226.1869999999999</v>
      </c>
      <c r="P3249" s="6">
        <v>-1839.857</v>
      </c>
      <c r="Q3249" s="6">
        <v>-147489.253</v>
      </c>
      <c r="R3249" s="6">
        <v>-77242.755000000005</v>
      </c>
      <c r="S3249" s="6">
        <v>-15122.353999999999</v>
      </c>
      <c r="T3249" s="6">
        <v>-9057.4050000000007</v>
      </c>
      <c r="U3249" s="6" t="s">
        <v>4474</v>
      </c>
      <c r="V3249" s="6" t="s">
        <v>4474</v>
      </c>
      <c r="W3249" s="6">
        <v>59351.536</v>
      </c>
      <c r="X3249" s="6">
        <v>59351.536</v>
      </c>
      <c r="Y3249" s="6">
        <v>3742.3519999999999</v>
      </c>
      <c r="Z3249" s="6">
        <v>3742.3519999999999</v>
      </c>
      <c r="AA3249" s="6">
        <v>63437</v>
      </c>
      <c r="AB3249" s="6">
        <v>63437</v>
      </c>
      <c r="AC3249" s="6">
        <v>80994098</v>
      </c>
      <c r="AD3249" s="6">
        <v>80994098</v>
      </c>
      <c r="AF3249">
        <f>Q3249/W3249</f>
        <v>-2.4850115589257875</v>
      </c>
      <c r="AG3249">
        <f>R3249/X3249</f>
        <v>-1.3014449196394851</v>
      </c>
      <c r="AH3249" t="e">
        <f>U3249/W3249</f>
        <v>#VALUE!</v>
      </c>
      <c r="AI3249" t="e">
        <f>V3249/X3249</f>
        <v>#VALUE!</v>
      </c>
      <c r="AJ3249">
        <f>Y3249/AA3249</f>
        <v>5.8993205857780159E-2</v>
      </c>
      <c r="AK3249">
        <f>Z3249/AB3249</f>
        <v>5.8993205857780159E-2</v>
      </c>
      <c r="AL3249">
        <f>O3249/K3249</f>
        <v>-27.419573346931838</v>
      </c>
      <c r="AM3249">
        <f>P3249/L3249</f>
        <v>-16.077185225316544</v>
      </c>
      <c r="AN3249">
        <f>K3249/W3249</f>
        <v>1.9824255264429889E-3</v>
      </c>
      <c r="AO3249">
        <f>L3249/X3249</f>
        <v>1.9281556588527041E-3</v>
      </c>
      <c r="AP3249">
        <f>IF(OR(Q3249&lt;0, Q3249="NA"), 0, 1)</f>
        <v>0</v>
      </c>
      <c r="AQ3249">
        <f>IF(OR(S3249&lt;0, S3249="NA"), 0, 1)</f>
        <v>0</v>
      </c>
      <c r="AR3249">
        <f>IFERROR(IF((AF3249-AG3249)&gt;0,1,0),0)</f>
        <v>0</v>
      </c>
      <c r="AS3249">
        <f>IFERROR(IF((S3249-Q3249)&gt;0,1,0),0)</f>
        <v>1</v>
      </c>
      <c r="AT3249">
        <f>IFERROR(IF((AH3249-AI3249)&lt;0,1,0),0)</f>
        <v>0</v>
      </c>
      <c r="AU3249">
        <f>IFERROR(IF((AJ3249-AK3249)&gt;0,1,0),0)</f>
        <v>0</v>
      </c>
      <c r="AV3249">
        <f>IFERROR(IF((AL3249-AM3249)&gt;0,1,0),0)</f>
        <v>0</v>
      </c>
      <c r="AW3249">
        <f>IFERROR(IF((AN3249-AO3249)&gt;0,1,0),0)</f>
        <v>1</v>
      </c>
      <c r="AX3249">
        <f>IFERROR(IF((AC3249-AD3249)&lt;0,1,0),0)</f>
        <v>0</v>
      </c>
      <c r="AY3249">
        <f>SUM(AP3249:AX3249)</f>
        <v>2</v>
      </c>
    </row>
    <row r="3250" spans="1:51" x14ac:dyDescent="0.45">
      <c r="A3250" s="1" t="s">
        <v>974</v>
      </c>
      <c r="B3250" s="2">
        <v>4979569</v>
      </c>
      <c r="C3250" s="3" t="s">
        <v>5337</v>
      </c>
      <c r="D3250" s="5">
        <v>10.43</v>
      </c>
      <c r="E3250" s="5">
        <v>62.58</v>
      </c>
      <c r="F3250" s="3" t="s">
        <v>4654</v>
      </c>
      <c r="G3250" s="3" t="s">
        <v>4654</v>
      </c>
      <c r="H3250" s="3" t="s">
        <v>4655</v>
      </c>
      <c r="I3250" s="3" t="s">
        <v>4717</v>
      </c>
      <c r="J3250" s="3" t="s">
        <v>4718</v>
      </c>
      <c r="K3250" s="6">
        <v>7711.1329999999998</v>
      </c>
      <c r="L3250" s="6">
        <v>8691.7209999999995</v>
      </c>
      <c r="M3250" s="6" t="s">
        <v>4474</v>
      </c>
      <c r="N3250" s="6" t="s">
        <v>4474</v>
      </c>
      <c r="O3250" s="6">
        <v>6777.1080000000002</v>
      </c>
      <c r="P3250" s="6">
        <v>7707.0479999999998</v>
      </c>
      <c r="Q3250" s="6">
        <v>6777.1080000000002</v>
      </c>
      <c r="R3250" s="6">
        <v>7707.0479999999998</v>
      </c>
      <c r="S3250" s="6" t="s">
        <v>4474</v>
      </c>
      <c r="T3250" s="6" t="s">
        <v>4474</v>
      </c>
      <c r="U3250" s="6" t="s">
        <v>4474</v>
      </c>
      <c r="V3250" s="6" t="s">
        <v>4474</v>
      </c>
      <c r="W3250" s="6">
        <v>4091.355</v>
      </c>
      <c r="X3250" s="6">
        <v>3731.7689999999998</v>
      </c>
      <c r="Y3250" s="6">
        <v>1613.38</v>
      </c>
      <c r="Z3250" s="6">
        <v>1181.0440000000001</v>
      </c>
      <c r="AA3250" s="6">
        <v>1613</v>
      </c>
      <c r="AB3250" s="6">
        <v>1181</v>
      </c>
      <c r="AC3250" s="6">
        <v>6000000</v>
      </c>
      <c r="AD3250" s="6">
        <v>6000000</v>
      </c>
      <c r="AF3250">
        <f>Q3250/W3250</f>
        <v>1.6564458474026331</v>
      </c>
      <c r="AG3250">
        <f>R3250/X3250</f>
        <v>2.0652532351278978</v>
      </c>
      <c r="AH3250" t="e">
        <f>U3250/W3250</f>
        <v>#VALUE!</v>
      </c>
      <c r="AI3250" t="e">
        <f>V3250/X3250</f>
        <v>#VALUE!</v>
      </c>
      <c r="AJ3250">
        <f>Y3250/AA3250</f>
        <v>1.0002355858648482</v>
      </c>
      <c r="AK3250">
        <f>Z3250/AB3250</f>
        <v>1.0000372565622355</v>
      </c>
      <c r="AL3250">
        <f>O3250/K3250</f>
        <v>0.87887318244932366</v>
      </c>
      <c r="AM3250">
        <f>P3250/L3250</f>
        <v>0.88671138891825918</v>
      </c>
      <c r="AN3250">
        <f>K3250/W3250</f>
        <v>1.8847381857599743</v>
      </c>
      <c r="AO3250">
        <f>L3250/X3250</f>
        <v>2.3291154945549954</v>
      </c>
      <c r="AP3250">
        <f>IF(OR(Q3250&lt;0, Q3250="NA"), 0, 1)</f>
        <v>1</v>
      </c>
      <c r="AQ3250">
        <f>IF(OR(S3250&lt;0, S3250="NA"), 0, 1)</f>
        <v>0</v>
      </c>
      <c r="AR3250">
        <f>IFERROR(IF((AF3250-AG3250)&gt;0,1,0),0)</f>
        <v>0</v>
      </c>
      <c r="AS3250">
        <f>IFERROR(IF((S3250-Q3250)&gt;0,1,0),0)</f>
        <v>0</v>
      </c>
      <c r="AT3250">
        <f>IFERROR(IF((AH3250-AI3250)&lt;0,1,0),0)</f>
        <v>0</v>
      </c>
      <c r="AU3250">
        <f>IFERROR(IF((AJ3250-AK3250)&gt;0,1,0),0)</f>
        <v>1</v>
      </c>
      <c r="AV3250">
        <f>IFERROR(IF((AL3250-AM3250)&gt;0,1,0),0)</f>
        <v>0</v>
      </c>
      <c r="AW3250">
        <f>IFERROR(IF((AN3250-AO3250)&gt;0,1,0),0)</f>
        <v>0</v>
      </c>
      <c r="AX3250">
        <f>IFERROR(IF((AC3250-AD3250)&lt;0,1,0),0)</f>
        <v>0</v>
      </c>
      <c r="AY3250">
        <f>SUM(AP3250:AX3250)</f>
        <v>2</v>
      </c>
    </row>
    <row r="3251" spans="1:51" x14ac:dyDescent="0.45">
      <c r="A3251" s="1" t="s">
        <v>984</v>
      </c>
      <c r="B3251" s="2">
        <v>4963986</v>
      </c>
      <c r="C3251" s="3" t="s">
        <v>5338</v>
      </c>
      <c r="D3251" s="5">
        <v>17.14</v>
      </c>
      <c r="E3251" s="5">
        <v>169.38798682000001</v>
      </c>
      <c r="F3251" s="3" t="s">
        <v>4500</v>
      </c>
      <c r="G3251" s="3" t="s">
        <v>4501</v>
      </c>
      <c r="H3251" s="3" t="s">
        <v>4533</v>
      </c>
      <c r="I3251" s="3" t="s">
        <v>4534</v>
      </c>
      <c r="J3251" s="3" t="s">
        <v>4970</v>
      </c>
      <c r="K3251" s="6">
        <v>55219</v>
      </c>
      <c r="L3251" s="6">
        <v>57512</v>
      </c>
      <c r="M3251" s="6">
        <v>-1574</v>
      </c>
      <c r="N3251" s="6">
        <v>182</v>
      </c>
      <c r="O3251" s="6">
        <v>-1872</v>
      </c>
      <c r="P3251" s="6">
        <v>-135</v>
      </c>
      <c r="Q3251" s="6">
        <v>-326</v>
      </c>
      <c r="R3251" s="6">
        <v>2738</v>
      </c>
      <c r="S3251" s="6">
        <v>4213</v>
      </c>
      <c r="T3251" s="6">
        <v>14576</v>
      </c>
      <c r="U3251" s="6" t="s">
        <v>4474</v>
      </c>
      <c r="V3251" s="6" t="s">
        <v>4474</v>
      </c>
      <c r="W3251" s="6">
        <v>69436</v>
      </c>
      <c r="X3251" s="6">
        <v>66804</v>
      </c>
      <c r="Y3251" s="6">
        <v>54849</v>
      </c>
      <c r="Z3251" s="6">
        <v>51608</v>
      </c>
      <c r="AA3251" s="6">
        <v>18682</v>
      </c>
      <c r="AB3251" s="6">
        <v>14603</v>
      </c>
      <c r="AC3251" s="6">
        <v>9776000</v>
      </c>
      <c r="AD3251" s="6">
        <v>9743000</v>
      </c>
      <c r="AF3251">
        <f>Q3251/W3251</f>
        <v>-4.694970908462469E-3</v>
      </c>
      <c r="AG3251">
        <f>R3251/X3251</f>
        <v>4.0985569726363691E-2</v>
      </c>
      <c r="AH3251" t="e">
        <f>U3251/W3251</f>
        <v>#VALUE!</v>
      </c>
      <c r="AI3251" t="e">
        <f>V3251/X3251</f>
        <v>#VALUE!</v>
      </c>
      <c r="AJ3251">
        <f>Y3251/AA3251</f>
        <v>2.9359276308746387</v>
      </c>
      <c r="AK3251">
        <f>Z3251/AB3251</f>
        <v>3.5340683421214818</v>
      </c>
      <c r="AL3251">
        <f>O3251/K3251</f>
        <v>-3.3901374526883861E-2</v>
      </c>
      <c r="AM3251">
        <f>P3251/L3251</f>
        <v>-2.3473362080957019E-3</v>
      </c>
      <c r="AN3251">
        <f>K3251/W3251</f>
        <v>0.7952503024367763</v>
      </c>
      <c r="AO3251">
        <f>L3251/X3251</f>
        <v>0.86090653254296146</v>
      </c>
      <c r="AP3251">
        <f>IF(OR(Q3251&lt;0, Q3251="NA"), 0, 1)</f>
        <v>0</v>
      </c>
      <c r="AQ3251">
        <f>IF(OR(S3251&lt;0, S3251="NA"), 0, 1)</f>
        <v>1</v>
      </c>
      <c r="AR3251">
        <f>IFERROR(IF((AF3251-AG3251)&gt;0,1,0),0)</f>
        <v>0</v>
      </c>
      <c r="AS3251">
        <f>IFERROR(IF((S3251-Q3251)&gt;0,1,0),0)</f>
        <v>1</v>
      </c>
      <c r="AT3251">
        <f>IFERROR(IF((AH3251-AI3251)&lt;0,1,0),0)</f>
        <v>0</v>
      </c>
      <c r="AU3251">
        <f>IFERROR(IF((AJ3251-AK3251)&gt;0,1,0),0)</f>
        <v>0</v>
      </c>
      <c r="AV3251">
        <f>IFERROR(IF((AL3251-AM3251)&gt;0,1,0),0)</f>
        <v>0</v>
      </c>
      <c r="AW3251">
        <f>IFERROR(IF((AN3251-AO3251)&gt;0,1,0),0)</f>
        <v>0</v>
      </c>
      <c r="AX3251">
        <f>IFERROR(IF((AC3251-AD3251)&lt;0,1,0),0)</f>
        <v>0</v>
      </c>
      <c r="AY3251">
        <f>SUM(AP3251:AX3251)</f>
        <v>2</v>
      </c>
    </row>
    <row r="3252" spans="1:51" x14ac:dyDescent="0.45">
      <c r="A3252" s="1" t="s">
        <v>1007</v>
      </c>
      <c r="B3252" s="2">
        <v>4810184</v>
      </c>
      <c r="C3252" s="3" t="s">
        <v>5335</v>
      </c>
      <c r="D3252" s="5">
        <v>46.82</v>
      </c>
      <c r="E3252" s="5">
        <v>5525.4267167999997</v>
      </c>
      <c r="F3252" s="3" t="s">
        <v>4470</v>
      </c>
      <c r="G3252" s="3" t="s">
        <v>4471</v>
      </c>
      <c r="H3252" s="3" t="s">
        <v>4489</v>
      </c>
      <c r="I3252" s="3" t="s">
        <v>4489</v>
      </c>
      <c r="J3252" s="3" t="s">
        <v>4495</v>
      </c>
      <c r="K3252" s="6">
        <v>3219</v>
      </c>
      <c r="L3252" s="6">
        <v>3134</v>
      </c>
      <c r="M3252" s="6">
        <v>-511143</v>
      </c>
      <c r="N3252" s="6">
        <v>-493164</v>
      </c>
      <c r="O3252" s="6">
        <v>-524626</v>
      </c>
      <c r="P3252" s="6">
        <v>-506090</v>
      </c>
      <c r="Q3252" s="6">
        <v>-576402</v>
      </c>
      <c r="R3252" s="6">
        <v>-545279</v>
      </c>
      <c r="S3252" s="6">
        <v>-404357</v>
      </c>
      <c r="T3252" s="6">
        <v>-399062</v>
      </c>
      <c r="U3252" s="6">
        <v>763098</v>
      </c>
      <c r="V3252" s="6">
        <v>643431</v>
      </c>
      <c r="W3252" s="6">
        <v>1436060</v>
      </c>
      <c r="X3252" s="6">
        <v>1523788</v>
      </c>
      <c r="Y3252" s="6">
        <v>1018601</v>
      </c>
      <c r="Z3252" s="6">
        <v>1067810</v>
      </c>
      <c r="AA3252" s="6">
        <v>109812</v>
      </c>
      <c r="AB3252" s="6">
        <v>102777</v>
      </c>
      <c r="AC3252" s="6">
        <v>117888619</v>
      </c>
      <c r="AD3252" s="6">
        <v>117525034</v>
      </c>
      <c r="AF3252">
        <f>Q3252/W3252</f>
        <v>-0.40137737977521831</v>
      </c>
      <c r="AG3252">
        <f>R3252/X3252</f>
        <v>-0.357844398302126</v>
      </c>
      <c r="AH3252">
        <f>U3252/W3252</f>
        <v>0.53138308984304272</v>
      </c>
      <c r="AI3252">
        <f>V3252/X3252</f>
        <v>0.42225755813800869</v>
      </c>
      <c r="AJ3252">
        <f>Y3252/AA3252</f>
        <v>9.2758623829818241</v>
      </c>
      <c r="AK3252">
        <f>Z3252/AB3252</f>
        <v>10.389581326561391</v>
      </c>
      <c r="AL3252">
        <f>O3252/K3252</f>
        <v>-162.97794346070208</v>
      </c>
      <c r="AM3252">
        <f>P3252/L3252</f>
        <v>-161.48372686662412</v>
      </c>
      <c r="AN3252">
        <f>K3252/W3252</f>
        <v>2.2415497959695279E-3</v>
      </c>
      <c r="AO3252">
        <f>L3252/X3252</f>
        <v>2.0567165511212846E-3</v>
      </c>
      <c r="AP3252">
        <f>IF(OR(Q3252&lt;0, Q3252="NA"), 0, 1)</f>
        <v>0</v>
      </c>
      <c r="AQ3252">
        <f>IF(OR(S3252&lt;0, S3252="NA"), 0, 1)</f>
        <v>0</v>
      </c>
      <c r="AR3252">
        <f>IFERROR(IF((AF3252-AG3252)&gt;0,1,0),0)</f>
        <v>0</v>
      </c>
      <c r="AS3252">
        <f>IFERROR(IF((S3252-Q3252)&gt;0,1,0),0)</f>
        <v>1</v>
      </c>
      <c r="AT3252">
        <f>IFERROR(IF((AH3252-AI3252)&lt;0,1,0),0)</f>
        <v>0</v>
      </c>
      <c r="AU3252">
        <f>IFERROR(IF((AJ3252-AK3252)&gt;0,1,0),0)</f>
        <v>0</v>
      </c>
      <c r="AV3252">
        <f>IFERROR(IF((AL3252-AM3252)&gt;0,1,0),0)</f>
        <v>0</v>
      </c>
      <c r="AW3252">
        <f>IFERROR(IF((AN3252-AO3252)&gt;0,1,0),0)</f>
        <v>1</v>
      </c>
      <c r="AX3252">
        <f>IFERROR(IF((AC3252-AD3252)&lt;0,1,0),0)</f>
        <v>0</v>
      </c>
      <c r="AY3252">
        <f>SUM(AP3252:AX3252)</f>
        <v>2</v>
      </c>
    </row>
    <row r="3253" spans="1:51" x14ac:dyDescent="0.45">
      <c r="A3253" s="1" t="s">
        <v>1038</v>
      </c>
      <c r="B3253" s="2">
        <v>4004278</v>
      </c>
      <c r="C3253" s="3" t="s">
        <v>5337</v>
      </c>
      <c r="D3253" s="5">
        <v>67.78</v>
      </c>
      <c r="E3253" s="5">
        <v>43454.751112559999</v>
      </c>
      <c r="F3253" s="3" t="s">
        <v>4485</v>
      </c>
      <c r="G3253" s="3" t="s">
        <v>4607</v>
      </c>
      <c r="H3253" s="3" t="s">
        <v>4621</v>
      </c>
      <c r="I3253" s="3" t="s">
        <v>4621</v>
      </c>
      <c r="J3253" s="3" t="s">
        <v>4690</v>
      </c>
      <c r="K3253" s="6">
        <v>61643000</v>
      </c>
      <c r="L3253" s="6">
        <v>60307000</v>
      </c>
      <c r="M3253" s="6">
        <v>8519999.3739999998</v>
      </c>
      <c r="N3253" s="6">
        <v>8415000</v>
      </c>
      <c r="O3253" s="6">
        <v>6016000</v>
      </c>
      <c r="P3253" s="6">
        <v>6267000</v>
      </c>
      <c r="Q3253" s="6">
        <v>3457000</v>
      </c>
      <c r="R3253" s="6">
        <v>4651000</v>
      </c>
      <c r="S3253" s="6" t="s">
        <v>4474</v>
      </c>
      <c r="T3253" s="6">
        <v>6676000</v>
      </c>
      <c r="U3253" s="6">
        <v>14019000</v>
      </c>
      <c r="V3253" s="6">
        <v>13881000</v>
      </c>
      <c r="W3253" s="6">
        <v>75272000</v>
      </c>
      <c r="X3253" s="6">
        <v>75368000</v>
      </c>
      <c r="Y3253" s="6">
        <v>9856000</v>
      </c>
      <c r="Z3253" s="6">
        <v>11062000</v>
      </c>
      <c r="AA3253" s="6">
        <v>26631000</v>
      </c>
      <c r="AB3253" s="6">
        <v>28118000</v>
      </c>
      <c r="AC3253" s="6">
        <v>642000000</v>
      </c>
      <c r="AD3253" s="6">
        <v>641114652</v>
      </c>
      <c r="AF3253">
        <f>Q3253/W3253</f>
        <v>4.5926772239345305E-2</v>
      </c>
      <c r="AG3253">
        <f>R3253/X3253</f>
        <v>6.1710540282347945E-2</v>
      </c>
      <c r="AH3253">
        <f>U3253/W3253</f>
        <v>0.18624455308746946</v>
      </c>
      <c r="AI3253">
        <f>V3253/X3253</f>
        <v>0.18417630824753212</v>
      </c>
      <c r="AJ3253">
        <f>Y3253/AA3253</f>
        <v>0.3700950020652623</v>
      </c>
      <c r="AK3253">
        <f>Z3253/AB3253</f>
        <v>0.39341347179742514</v>
      </c>
      <c r="AL3253">
        <f>O3253/K3253</f>
        <v>9.7594211832649283E-2</v>
      </c>
      <c r="AM3253">
        <f>P3253/L3253</f>
        <v>0.1039182847762283</v>
      </c>
      <c r="AN3253">
        <f>K3253/W3253</f>
        <v>0.81893665639281543</v>
      </c>
      <c r="AO3253">
        <f>L3253/X3253</f>
        <v>0.80016717970491458</v>
      </c>
      <c r="AP3253">
        <f>IF(OR(Q3253&lt;0, Q3253="NA"), 0, 1)</f>
        <v>1</v>
      </c>
      <c r="AQ3253">
        <f>IF(OR(S3253&lt;0, S3253="NA"), 0, 1)</f>
        <v>0</v>
      </c>
      <c r="AR3253">
        <f>IFERROR(IF((AF3253-AG3253)&gt;0,1,0),0)</f>
        <v>0</v>
      </c>
      <c r="AS3253">
        <f>IFERROR(IF((S3253-Q3253)&gt;0,1,0),0)</f>
        <v>0</v>
      </c>
      <c r="AT3253">
        <f>IFERROR(IF((AH3253-AI3253)&lt;0,1,0),0)</f>
        <v>0</v>
      </c>
      <c r="AU3253">
        <f>IFERROR(IF((AJ3253-AK3253)&gt;0,1,0),0)</f>
        <v>0</v>
      </c>
      <c r="AV3253">
        <f>IFERROR(IF((AL3253-AM3253)&gt;0,1,0),0)</f>
        <v>0</v>
      </c>
      <c r="AW3253">
        <f>IFERROR(IF((AN3253-AO3253)&gt;0,1,0),0)</f>
        <v>1</v>
      </c>
      <c r="AX3253">
        <f>IFERROR(IF((AC3253-AD3253)&lt;0,1,0),0)</f>
        <v>0</v>
      </c>
      <c r="AY3253">
        <f>SUM(AP3253:AX3253)</f>
        <v>2</v>
      </c>
    </row>
    <row r="3254" spans="1:51" x14ac:dyDescent="0.45">
      <c r="A3254" s="1" t="s">
        <v>1044</v>
      </c>
      <c r="B3254" s="2">
        <v>15188260</v>
      </c>
      <c r="C3254" s="3" t="s">
        <v>5335</v>
      </c>
      <c r="D3254" s="7">
        <v>5.18</v>
      </c>
      <c r="E3254" s="5">
        <v>293.29697166</v>
      </c>
      <c r="F3254" s="3" t="s">
        <v>4470</v>
      </c>
      <c r="G3254" s="3" t="s">
        <v>4471</v>
      </c>
      <c r="H3254" s="3" t="s">
        <v>4489</v>
      </c>
      <c r="I3254" s="3" t="s">
        <v>4489</v>
      </c>
      <c r="J3254" s="3" t="s">
        <v>4495</v>
      </c>
      <c r="K3254" s="6" t="s">
        <v>4474</v>
      </c>
      <c r="L3254" s="6" t="s">
        <v>4474</v>
      </c>
      <c r="M3254" s="6">
        <v>-60225</v>
      </c>
      <c r="N3254" s="6">
        <v>-62817</v>
      </c>
      <c r="O3254" s="6">
        <v>-60810</v>
      </c>
      <c r="P3254" s="6">
        <v>-63386</v>
      </c>
      <c r="Q3254" s="6">
        <v>-47779</v>
      </c>
      <c r="R3254" s="6">
        <v>-50529</v>
      </c>
      <c r="S3254" s="6">
        <v>-46043</v>
      </c>
      <c r="T3254" s="6">
        <v>-51031</v>
      </c>
      <c r="U3254" s="6" t="s">
        <v>4474</v>
      </c>
      <c r="V3254" s="6" t="s">
        <v>4474</v>
      </c>
      <c r="W3254" s="6">
        <v>261629</v>
      </c>
      <c r="X3254" s="6">
        <v>269582</v>
      </c>
      <c r="Y3254" s="6">
        <v>257242</v>
      </c>
      <c r="Z3254" s="6">
        <v>264842</v>
      </c>
      <c r="AA3254" s="6">
        <v>7432</v>
      </c>
      <c r="AB3254" s="6">
        <v>6394</v>
      </c>
      <c r="AC3254" s="6">
        <v>56621037</v>
      </c>
      <c r="AD3254" s="6">
        <v>56620014</v>
      </c>
      <c r="AF3254">
        <f>Q3254/W3254</f>
        <v>-0.18262119260479534</v>
      </c>
      <c r="AG3254">
        <f>R3254/X3254</f>
        <v>-0.18743462100585351</v>
      </c>
      <c r="AH3254" t="e">
        <f>U3254/W3254</f>
        <v>#VALUE!</v>
      </c>
      <c r="AI3254" t="e">
        <f>V3254/X3254</f>
        <v>#VALUE!</v>
      </c>
      <c r="AJ3254">
        <f>Y3254/AA3254</f>
        <v>34.61275565123789</v>
      </c>
      <c r="AK3254">
        <f>Z3254/AB3254</f>
        <v>41.420394119487021</v>
      </c>
      <c r="AL3254" t="e">
        <f>O3254/K3254</f>
        <v>#VALUE!</v>
      </c>
      <c r="AM3254" t="e">
        <f>P3254/L3254</f>
        <v>#VALUE!</v>
      </c>
      <c r="AN3254" t="e">
        <f>K3254/W3254</f>
        <v>#VALUE!</v>
      </c>
      <c r="AO3254" t="e">
        <f>L3254/X3254</f>
        <v>#VALUE!</v>
      </c>
      <c r="AP3254">
        <f>IF(OR(Q3254&lt;0, Q3254="NA"), 0, 1)</f>
        <v>0</v>
      </c>
      <c r="AQ3254">
        <f>IF(OR(S3254&lt;0, S3254="NA"), 0, 1)</f>
        <v>0</v>
      </c>
      <c r="AR3254">
        <f>IFERROR(IF((AF3254-AG3254)&gt;0,1,0),0)</f>
        <v>1</v>
      </c>
      <c r="AS3254">
        <f>IFERROR(IF((S3254-Q3254)&gt;0,1,0),0)</f>
        <v>1</v>
      </c>
      <c r="AT3254">
        <f>IFERROR(IF((AH3254-AI3254)&lt;0,1,0),0)</f>
        <v>0</v>
      </c>
      <c r="AU3254">
        <f>IFERROR(IF((AJ3254-AK3254)&gt;0,1,0),0)</f>
        <v>0</v>
      </c>
      <c r="AV3254">
        <f>IFERROR(IF((AL3254-AM3254)&gt;0,1,0),0)</f>
        <v>0</v>
      </c>
      <c r="AW3254">
        <f>IFERROR(IF((AN3254-AO3254)&gt;0,1,0),0)</f>
        <v>0</v>
      </c>
      <c r="AX3254">
        <f>IFERROR(IF((AC3254-AD3254)&lt;0,1,0),0)</f>
        <v>0</v>
      </c>
      <c r="AY3254">
        <f>SUM(AP3254:AX3254)</f>
        <v>2</v>
      </c>
    </row>
    <row r="3255" spans="1:51" x14ac:dyDescent="0.45">
      <c r="A3255" s="1" t="s">
        <v>1063</v>
      </c>
      <c r="B3255" s="2">
        <v>102643</v>
      </c>
      <c r="C3255" s="3" t="s">
        <v>5335</v>
      </c>
      <c r="D3255" s="5">
        <v>31.75</v>
      </c>
      <c r="E3255" s="5">
        <v>1385.69182475</v>
      </c>
      <c r="F3255" s="3" t="s">
        <v>4480</v>
      </c>
      <c r="G3255" s="3" t="s">
        <v>4481</v>
      </c>
      <c r="H3255" s="3" t="s">
        <v>4481</v>
      </c>
      <c r="I3255" s="3" t="s">
        <v>4482</v>
      </c>
      <c r="J3255" s="3" t="s">
        <v>4484</v>
      </c>
      <c r="K3255" s="6">
        <v>306880</v>
      </c>
      <c r="L3255" s="6">
        <v>333190</v>
      </c>
      <c r="M3255" s="6" t="s">
        <v>4474</v>
      </c>
      <c r="N3255" s="6" t="s">
        <v>4474</v>
      </c>
      <c r="O3255" s="6" t="s">
        <v>4474</v>
      </c>
      <c r="P3255" s="6">
        <v>436204</v>
      </c>
      <c r="Q3255" s="6">
        <v>29084</v>
      </c>
      <c r="R3255" s="6">
        <v>65805</v>
      </c>
      <c r="S3255" s="6" t="s">
        <v>4474</v>
      </c>
      <c r="T3255" s="6">
        <v>-30001</v>
      </c>
      <c r="U3255" s="6">
        <v>272325</v>
      </c>
      <c r="V3255" s="6">
        <v>272300</v>
      </c>
      <c r="W3255" s="6">
        <v>14353258</v>
      </c>
      <c r="X3255" s="6">
        <v>13746529</v>
      </c>
      <c r="Y3255" s="6" t="s">
        <v>4474</v>
      </c>
      <c r="Z3255" s="6" t="s">
        <v>4474</v>
      </c>
      <c r="AA3255" s="6" t="s">
        <v>4474</v>
      </c>
      <c r="AB3255" s="6" t="s">
        <v>4474</v>
      </c>
      <c r="AC3255" s="6">
        <v>43622000</v>
      </c>
      <c r="AD3255" s="6">
        <v>39151650</v>
      </c>
      <c r="AF3255">
        <f>Q3255/W3255</f>
        <v>2.0262995342242157E-3</v>
      </c>
      <c r="AG3255">
        <f>R3255/X3255</f>
        <v>4.7870266014060714E-3</v>
      </c>
      <c r="AH3255">
        <f>U3255/W3255</f>
        <v>1.897304430812851E-2</v>
      </c>
      <c r="AI3255">
        <f>V3255/X3255</f>
        <v>1.9808636783874678E-2</v>
      </c>
      <c r="AJ3255" t="e">
        <f>Y3255/AA3255</f>
        <v>#VALUE!</v>
      </c>
      <c r="AK3255" t="e">
        <f>Z3255/AB3255</f>
        <v>#VALUE!</v>
      </c>
      <c r="AL3255" t="e">
        <f>O3255/K3255</f>
        <v>#VALUE!</v>
      </c>
      <c r="AM3255">
        <f>P3255/L3255</f>
        <v>1.3091749452264474</v>
      </c>
      <c r="AN3255">
        <f>K3255/W3255</f>
        <v>2.1380511658050039E-2</v>
      </c>
      <c r="AO3255">
        <f>L3255/X3255</f>
        <v>2.4238118582516358E-2</v>
      </c>
      <c r="AP3255">
        <f>IF(OR(Q3255&lt;0, Q3255="NA"), 0, 1)</f>
        <v>1</v>
      </c>
      <c r="AQ3255">
        <f>IF(OR(S3255&lt;0, S3255="NA"), 0, 1)</f>
        <v>0</v>
      </c>
      <c r="AR3255">
        <f>IFERROR(IF((AF3255-AG3255)&gt;0,1,0),0)</f>
        <v>0</v>
      </c>
      <c r="AS3255">
        <f>IFERROR(IF((S3255-Q3255)&gt;0,1,0),0)</f>
        <v>0</v>
      </c>
      <c r="AT3255">
        <f>IFERROR(IF((AH3255-AI3255)&lt;0,1,0),0)</f>
        <v>1</v>
      </c>
      <c r="AU3255">
        <f>IFERROR(IF((AJ3255-AK3255)&gt;0,1,0),0)</f>
        <v>0</v>
      </c>
      <c r="AV3255">
        <f>IFERROR(IF((AL3255-AM3255)&gt;0,1,0),0)</f>
        <v>0</v>
      </c>
      <c r="AW3255">
        <f>IFERROR(IF((AN3255-AO3255)&gt;0,1,0),0)</f>
        <v>0</v>
      </c>
      <c r="AX3255">
        <f>IFERROR(IF((AC3255-AD3255)&lt;0,1,0),0)</f>
        <v>0</v>
      </c>
      <c r="AY3255">
        <f>SUM(AP3255:AX3255)</f>
        <v>2</v>
      </c>
    </row>
    <row r="3256" spans="1:51" x14ac:dyDescent="0.45">
      <c r="A3256" s="1" t="s">
        <v>1121</v>
      </c>
      <c r="B3256" s="2">
        <v>14929172</v>
      </c>
      <c r="C3256" s="3" t="s">
        <v>5335</v>
      </c>
      <c r="D3256" s="7">
        <v>15.75</v>
      </c>
      <c r="E3256" s="5">
        <v>498.2602905</v>
      </c>
      <c r="F3256" s="3" t="s">
        <v>4665</v>
      </c>
      <c r="G3256" s="3" t="s">
        <v>4666</v>
      </c>
      <c r="H3256" s="3" t="s">
        <v>4776</v>
      </c>
      <c r="I3256" s="3" t="s">
        <v>4993</v>
      </c>
      <c r="J3256" s="3" t="s">
        <v>4504</v>
      </c>
      <c r="K3256" s="6">
        <v>615307.18445940048</v>
      </c>
      <c r="L3256" s="6">
        <v>654578.47175528598</v>
      </c>
      <c r="M3256" s="6">
        <v>-52925.769994884024</v>
      </c>
      <c r="N3256" s="6">
        <v>-41278.015512464954</v>
      </c>
      <c r="O3256" s="6">
        <v>-67347.87488678009</v>
      </c>
      <c r="P3256" s="6">
        <v>-55335.928897741309</v>
      </c>
      <c r="Q3256" s="6">
        <v>-27210.81958815247</v>
      </c>
      <c r="R3256" s="6">
        <v>-17028.813572420189</v>
      </c>
      <c r="S3256" s="6" t="s">
        <v>4474</v>
      </c>
      <c r="T3256" s="6" t="s">
        <v>4474</v>
      </c>
      <c r="U3256" s="6" t="s">
        <v>4474</v>
      </c>
      <c r="V3256" s="6" t="s">
        <v>4474</v>
      </c>
      <c r="W3256" s="6">
        <v>784965.00106921385</v>
      </c>
      <c r="X3256" s="6">
        <v>1078023.2286119254</v>
      </c>
      <c r="Y3256" s="6">
        <v>626940.90811889654</v>
      </c>
      <c r="Z3256" s="6">
        <v>916189.43428422033</v>
      </c>
      <c r="AA3256" s="6">
        <v>172959.29859576593</v>
      </c>
      <c r="AB3256" s="6">
        <v>182260.3861343902</v>
      </c>
      <c r="AC3256" s="6">
        <v>30228317</v>
      </c>
      <c r="AD3256" s="6">
        <v>31128544</v>
      </c>
      <c r="AF3256">
        <f>Q3256/W3256</f>
        <v>-3.4665009969983583E-2</v>
      </c>
      <c r="AG3256">
        <f>R3256/X3256</f>
        <v>-1.5796332695304421E-2</v>
      </c>
      <c r="AH3256" t="e">
        <f>U3256/W3256</f>
        <v>#VALUE!</v>
      </c>
      <c r="AI3256" t="e">
        <f>V3256/X3256</f>
        <v>#VALUE!</v>
      </c>
      <c r="AJ3256">
        <f>Y3256/AA3256</f>
        <v>3.6247886827071358</v>
      </c>
      <c r="AK3256">
        <f>Z3256/AB3256</f>
        <v>5.0268160499158911</v>
      </c>
      <c r="AL3256">
        <f>O3256/K3256</f>
        <v>-0.10945406877696529</v>
      </c>
      <c r="AM3256">
        <f>P3256/L3256</f>
        <v>-8.4536738199402064E-2</v>
      </c>
      <c r="AN3256">
        <f>K3256/W3256</f>
        <v>0.78386575658950441</v>
      </c>
      <c r="AO3256">
        <f>L3256/X3256</f>
        <v>0.60720256705240805</v>
      </c>
      <c r="AP3256">
        <f>IF(OR(Q3256&lt;0, Q3256="NA"), 0, 1)</f>
        <v>0</v>
      </c>
      <c r="AQ3256">
        <f>IF(OR(S3256&lt;0, S3256="NA"), 0, 1)</f>
        <v>0</v>
      </c>
      <c r="AR3256">
        <f>IFERROR(IF((AF3256-AG3256)&gt;0,1,0),0)</f>
        <v>0</v>
      </c>
      <c r="AS3256">
        <f>IFERROR(IF((S3256-Q3256)&gt;0,1,0),0)</f>
        <v>0</v>
      </c>
      <c r="AT3256">
        <f>IFERROR(IF((AH3256-AI3256)&lt;0,1,0),0)</f>
        <v>0</v>
      </c>
      <c r="AU3256">
        <f>IFERROR(IF((AJ3256-AK3256)&gt;0,1,0),0)</f>
        <v>0</v>
      </c>
      <c r="AV3256">
        <f>IFERROR(IF((AL3256-AM3256)&gt;0,1,0),0)</f>
        <v>0</v>
      </c>
      <c r="AW3256">
        <f>IFERROR(IF((AN3256-AO3256)&gt;0,1,0),0)</f>
        <v>1</v>
      </c>
      <c r="AX3256">
        <f>IFERROR(IF((AC3256-AD3256)&lt;0,1,0),0)</f>
        <v>1</v>
      </c>
      <c r="AY3256">
        <f>SUM(AP3256:AX3256)</f>
        <v>2</v>
      </c>
    </row>
    <row r="3257" spans="1:51" x14ac:dyDescent="0.45">
      <c r="A3257" s="1" t="s">
        <v>1125</v>
      </c>
      <c r="B3257" s="2">
        <v>100509075</v>
      </c>
      <c r="C3257" s="3" t="s">
        <v>5338</v>
      </c>
      <c r="D3257" s="5">
        <v>12.6</v>
      </c>
      <c r="E3257" s="5">
        <v>73.055997000000005</v>
      </c>
      <c r="F3257" s="3" t="s">
        <v>4480</v>
      </c>
      <c r="G3257" s="3" t="s">
        <v>4491</v>
      </c>
      <c r="H3257" s="3" t="s">
        <v>4492</v>
      </c>
      <c r="I3257" s="3" t="s">
        <v>4493</v>
      </c>
      <c r="J3257" s="3" t="s">
        <v>4494</v>
      </c>
      <c r="K3257" s="6" t="s">
        <v>4474</v>
      </c>
      <c r="L3257" s="6" t="s">
        <v>4474</v>
      </c>
      <c r="M3257" s="6" t="s">
        <v>4474</v>
      </c>
      <c r="N3257" s="6" t="s">
        <v>4474</v>
      </c>
      <c r="O3257" s="6">
        <v>-1182.0409999999999</v>
      </c>
      <c r="P3257" s="6">
        <v>-1320.58</v>
      </c>
      <c r="Q3257" s="6">
        <v>29.742000000000001</v>
      </c>
      <c r="R3257" s="6">
        <v>270.23</v>
      </c>
      <c r="S3257" s="6">
        <v>-860.60599999999999</v>
      </c>
      <c r="T3257" s="6">
        <v>-860.76700000000005</v>
      </c>
      <c r="U3257" s="6">
        <v>4600</v>
      </c>
      <c r="V3257" s="6">
        <v>4600</v>
      </c>
      <c r="W3257" s="6">
        <v>17623.201000000001</v>
      </c>
      <c r="X3257" s="6">
        <v>17427.413</v>
      </c>
      <c r="Y3257" s="6">
        <v>304.82900000000001</v>
      </c>
      <c r="Z3257" s="6">
        <v>441.35899999999998</v>
      </c>
      <c r="AA3257" s="6">
        <v>1389</v>
      </c>
      <c r="AB3257" s="6">
        <v>1376</v>
      </c>
      <c r="AC3257" s="6">
        <v>7250000</v>
      </c>
      <c r="AD3257" s="6">
        <v>7250000</v>
      </c>
      <c r="AF3257">
        <f>Q3257/W3257</f>
        <v>1.6876616228799751E-3</v>
      </c>
      <c r="AG3257">
        <f>R3257/X3257</f>
        <v>1.550603064264329E-2</v>
      </c>
      <c r="AH3257">
        <f>U3257/W3257</f>
        <v>0.26101955030757462</v>
      </c>
      <c r="AI3257">
        <f>V3257/X3257</f>
        <v>0.26395197038137558</v>
      </c>
      <c r="AJ3257">
        <f>Y3257/AA3257</f>
        <v>0.21945932325413967</v>
      </c>
      <c r="AK3257">
        <f>Z3257/AB3257</f>
        <v>0.32075508720930229</v>
      </c>
      <c r="AL3257" t="e">
        <f>O3257/K3257</f>
        <v>#VALUE!</v>
      </c>
      <c r="AM3257" t="e">
        <f>P3257/L3257</f>
        <v>#VALUE!</v>
      </c>
      <c r="AN3257" t="e">
        <f>K3257/W3257</f>
        <v>#VALUE!</v>
      </c>
      <c r="AO3257" t="e">
        <f>L3257/X3257</f>
        <v>#VALUE!</v>
      </c>
      <c r="AP3257">
        <f>IF(OR(Q3257&lt;0, Q3257="NA"), 0, 1)</f>
        <v>1</v>
      </c>
      <c r="AQ3257">
        <f>IF(OR(S3257&lt;0, S3257="NA"), 0, 1)</f>
        <v>0</v>
      </c>
      <c r="AR3257">
        <f>IFERROR(IF((AF3257-AG3257)&gt;0,1,0),0)</f>
        <v>0</v>
      </c>
      <c r="AS3257">
        <f>IFERROR(IF((S3257-Q3257)&gt;0,1,0),0)</f>
        <v>0</v>
      </c>
      <c r="AT3257">
        <f>IFERROR(IF((AH3257-AI3257)&lt;0,1,0),0)</f>
        <v>1</v>
      </c>
      <c r="AU3257">
        <f>IFERROR(IF((AJ3257-AK3257)&gt;0,1,0),0)</f>
        <v>0</v>
      </c>
      <c r="AV3257">
        <f>IFERROR(IF((AL3257-AM3257)&gt;0,1,0),0)</f>
        <v>0</v>
      </c>
      <c r="AW3257">
        <f>IFERROR(IF((AN3257-AO3257)&gt;0,1,0),0)</f>
        <v>0</v>
      </c>
      <c r="AX3257">
        <f>IFERROR(IF((AC3257-AD3257)&lt;0,1,0),0)</f>
        <v>0</v>
      </c>
      <c r="AY3257">
        <f>SUM(AP3257:AX3257)</f>
        <v>2</v>
      </c>
    </row>
    <row r="3258" spans="1:51" x14ac:dyDescent="0.45">
      <c r="A3258" s="1" t="s">
        <v>1131</v>
      </c>
      <c r="B3258" s="2">
        <v>107059191</v>
      </c>
      <c r="C3258" s="3" t="s">
        <v>5338</v>
      </c>
      <c r="D3258" s="5">
        <v>10.49</v>
      </c>
      <c r="E3258" s="5">
        <v>94.021870000000007</v>
      </c>
      <c r="F3258" s="3" t="s">
        <v>4480</v>
      </c>
      <c r="G3258" s="3" t="s">
        <v>4491</v>
      </c>
      <c r="H3258" s="3" t="s">
        <v>4492</v>
      </c>
      <c r="I3258" s="3" t="s">
        <v>4493</v>
      </c>
      <c r="J3258" s="3" t="s">
        <v>4995</v>
      </c>
      <c r="K3258" s="6" t="s">
        <v>4474</v>
      </c>
      <c r="L3258" s="6" t="s">
        <v>4474</v>
      </c>
      <c r="M3258" s="6" t="s">
        <v>4474</v>
      </c>
      <c r="N3258" s="6" t="s">
        <v>4474</v>
      </c>
      <c r="O3258" s="6" t="s">
        <v>4474</v>
      </c>
      <c r="P3258" s="6" t="s">
        <v>4474</v>
      </c>
      <c r="Q3258" s="6">
        <v>1550.989</v>
      </c>
      <c r="R3258" s="6">
        <v>785.72699999999998</v>
      </c>
      <c r="S3258" s="6">
        <v>-666.36800000000005</v>
      </c>
      <c r="T3258" s="6">
        <v>-519.49199999999996</v>
      </c>
      <c r="U3258" s="6" t="s">
        <v>4474</v>
      </c>
      <c r="V3258" s="6" t="s">
        <v>4474</v>
      </c>
      <c r="W3258" s="6">
        <v>71721.91</v>
      </c>
      <c r="X3258" s="6">
        <v>70966.038</v>
      </c>
      <c r="Y3258" s="6">
        <v>205.46700000000001</v>
      </c>
      <c r="Z3258" s="6">
        <v>367.46</v>
      </c>
      <c r="AA3258" s="6">
        <v>139</v>
      </c>
      <c r="AB3258" s="6">
        <v>143</v>
      </c>
      <c r="AC3258" s="6">
        <v>8963000</v>
      </c>
      <c r="AD3258" s="6">
        <v>8963000</v>
      </c>
      <c r="AF3258">
        <f>Q3258/W3258</f>
        <v>2.1625037593114852E-2</v>
      </c>
      <c r="AG3258">
        <f>R3258/X3258</f>
        <v>1.1071873562956974E-2</v>
      </c>
      <c r="AH3258" t="e">
        <f>U3258/W3258</f>
        <v>#VALUE!</v>
      </c>
      <c r="AI3258" t="e">
        <f>V3258/X3258</f>
        <v>#VALUE!</v>
      </c>
      <c r="AJ3258">
        <f>Y3258/AA3258</f>
        <v>1.478179856115108</v>
      </c>
      <c r="AK3258">
        <f>Z3258/AB3258</f>
        <v>2.5696503496503493</v>
      </c>
      <c r="AL3258" t="e">
        <f>O3258/K3258</f>
        <v>#VALUE!</v>
      </c>
      <c r="AM3258" t="e">
        <f>P3258/L3258</f>
        <v>#VALUE!</v>
      </c>
      <c r="AN3258" t="e">
        <f>K3258/W3258</f>
        <v>#VALUE!</v>
      </c>
      <c r="AO3258" t="e">
        <f>L3258/X3258</f>
        <v>#VALUE!</v>
      </c>
      <c r="AP3258">
        <f>IF(OR(Q3258&lt;0, Q3258="NA"), 0, 1)</f>
        <v>1</v>
      </c>
      <c r="AQ3258">
        <f>IF(OR(S3258&lt;0, S3258="NA"), 0, 1)</f>
        <v>0</v>
      </c>
      <c r="AR3258">
        <f>IFERROR(IF((AF3258-AG3258)&gt;0,1,0),0)</f>
        <v>1</v>
      </c>
      <c r="AS3258">
        <f>IFERROR(IF((S3258-Q3258)&gt;0,1,0),0)</f>
        <v>0</v>
      </c>
      <c r="AT3258">
        <f>IFERROR(IF((AH3258-AI3258)&lt;0,1,0),0)</f>
        <v>0</v>
      </c>
      <c r="AU3258">
        <f>IFERROR(IF((AJ3258-AK3258)&gt;0,1,0),0)</f>
        <v>0</v>
      </c>
      <c r="AV3258">
        <f>IFERROR(IF((AL3258-AM3258)&gt;0,1,0),0)</f>
        <v>0</v>
      </c>
      <c r="AW3258">
        <f>IFERROR(IF((AN3258-AO3258)&gt;0,1,0),0)</f>
        <v>0</v>
      </c>
      <c r="AX3258">
        <f>IFERROR(IF((AC3258-AD3258)&lt;0,1,0),0)</f>
        <v>0</v>
      </c>
      <c r="AY3258">
        <f>SUM(AP3258:AX3258)</f>
        <v>2</v>
      </c>
    </row>
    <row r="3259" spans="1:51" x14ac:dyDescent="0.45">
      <c r="A3259" s="1" t="s">
        <v>1137</v>
      </c>
      <c r="B3259" s="2">
        <v>101311446</v>
      </c>
      <c r="C3259" s="3" t="s">
        <v>5338</v>
      </c>
      <c r="D3259" s="5">
        <v>11.331200000000001</v>
      </c>
      <c r="E3259" s="5">
        <v>44.3711208832</v>
      </c>
      <c r="F3259" s="3" t="s">
        <v>4480</v>
      </c>
      <c r="G3259" s="3" t="s">
        <v>4491</v>
      </c>
      <c r="H3259" s="3" t="s">
        <v>4492</v>
      </c>
      <c r="I3259" s="3" t="s">
        <v>4493</v>
      </c>
      <c r="J3259" s="3" t="s">
        <v>4494</v>
      </c>
      <c r="K3259" s="6" t="s">
        <v>4474</v>
      </c>
      <c r="L3259" s="6" t="s">
        <v>4474</v>
      </c>
      <c r="M3259" s="6" t="s">
        <v>4474</v>
      </c>
      <c r="N3259" s="6" t="s">
        <v>4474</v>
      </c>
      <c r="O3259" s="6">
        <v>-1621.394</v>
      </c>
      <c r="P3259" s="6">
        <v>-2591.482</v>
      </c>
      <c r="Q3259" s="6">
        <v>517.42600000000004</v>
      </c>
      <c r="R3259" s="6">
        <v>129.68600000000001</v>
      </c>
      <c r="S3259" s="6">
        <v>-547.68299999999999</v>
      </c>
      <c r="T3259" s="6">
        <v>-663.62099999999998</v>
      </c>
      <c r="U3259" s="6" t="s">
        <v>4474</v>
      </c>
      <c r="V3259" s="6" t="s">
        <v>4474</v>
      </c>
      <c r="W3259" s="6">
        <v>14592.264999999999</v>
      </c>
      <c r="X3259" s="6">
        <v>14465.251</v>
      </c>
      <c r="Y3259" s="8">
        <v>3.5550000000000002</v>
      </c>
      <c r="Z3259" s="6">
        <v>16.661000000000001</v>
      </c>
      <c r="AA3259" s="6">
        <v>5677</v>
      </c>
      <c r="AB3259" s="6">
        <v>5552</v>
      </c>
      <c r="AC3259" s="6">
        <v>3915836</v>
      </c>
      <c r="AD3259" s="6">
        <v>3915836</v>
      </c>
      <c r="AF3259">
        <f>Q3259/W3259</f>
        <v>3.5458922929373887E-2</v>
      </c>
      <c r="AG3259">
        <f>R3259/X3259</f>
        <v>8.965347369361238E-3</v>
      </c>
      <c r="AH3259" t="e">
        <f>U3259/W3259</f>
        <v>#VALUE!</v>
      </c>
      <c r="AI3259" t="e">
        <f>V3259/X3259</f>
        <v>#VALUE!</v>
      </c>
      <c r="AJ3259">
        <f>Y3259/AA3259</f>
        <v>6.2621102695085431E-4</v>
      </c>
      <c r="AK3259">
        <f>Z3259/AB3259</f>
        <v>3.0009005763688762E-3</v>
      </c>
      <c r="AL3259" t="e">
        <f>O3259/K3259</f>
        <v>#VALUE!</v>
      </c>
      <c r="AM3259" t="e">
        <f>P3259/L3259</f>
        <v>#VALUE!</v>
      </c>
      <c r="AN3259" t="e">
        <f>K3259/W3259</f>
        <v>#VALUE!</v>
      </c>
      <c r="AO3259" t="e">
        <f>L3259/X3259</f>
        <v>#VALUE!</v>
      </c>
      <c r="AP3259">
        <f>IF(OR(Q3259&lt;0, Q3259="NA"), 0, 1)</f>
        <v>1</v>
      </c>
      <c r="AQ3259">
        <f>IF(OR(S3259&lt;0, S3259="NA"), 0, 1)</f>
        <v>0</v>
      </c>
      <c r="AR3259">
        <f>IFERROR(IF((AF3259-AG3259)&gt;0,1,0),0)</f>
        <v>1</v>
      </c>
      <c r="AS3259">
        <f>IFERROR(IF((S3259-Q3259)&gt;0,1,0),0)</f>
        <v>0</v>
      </c>
      <c r="AT3259">
        <f>IFERROR(IF((AH3259-AI3259)&lt;0,1,0),0)</f>
        <v>0</v>
      </c>
      <c r="AU3259">
        <f>IFERROR(IF((AJ3259-AK3259)&gt;0,1,0),0)</f>
        <v>0</v>
      </c>
      <c r="AV3259">
        <f>IFERROR(IF((AL3259-AM3259)&gt;0,1,0),0)</f>
        <v>0</v>
      </c>
      <c r="AW3259">
        <f>IFERROR(IF((AN3259-AO3259)&gt;0,1,0),0)</f>
        <v>0</v>
      </c>
      <c r="AX3259">
        <f>IFERROR(IF((AC3259-AD3259)&lt;0,1,0),0)</f>
        <v>0</v>
      </c>
      <c r="AY3259">
        <f>SUM(AP3259:AX3259)</f>
        <v>2</v>
      </c>
    </row>
    <row r="3260" spans="1:51" x14ac:dyDescent="0.45">
      <c r="A3260" s="1" t="s">
        <v>1195</v>
      </c>
      <c r="B3260" s="2">
        <v>1022658</v>
      </c>
      <c r="C3260" s="3" t="s">
        <v>5335</v>
      </c>
      <c r="D3260" s="5">
        <v>17.54</v>
      </c>
      <c r="E3260" s="5">
        <v>3540.6383267599999</v>
      </c>
      <c r="F3260" s="3" t="s">
        <v>4480</v>
      </c>
      <c r="G3260" s="3" t="s">
        <v>4481</v>
      </c>
      <c r="H3260" s="3" t="s">
        <v>4481</v>
      </c>
      <c r="I3260" s="3" t="s">
        <v>4482</v>
      </c>
      <c r="J3260" s="3" t="s">
        <v>4484</v>
      </c>
      <c r="K3260" s="6">
        <v>678240</v>
      </c>
      <c r="L3260" s="6">
        <v>627997</v>
      </c>
      <c r="M3260" s="6" t="s">
        <v>4474</v>
      </c>
      <c r="N3260" s="6" t="s">
        <v>4474</v>
      </c>
      <c r="O3260" s="6">
        <v>435347</v>
      </c>
      <c r="P3260" s="6">
        <v>454786</v>
      </c>
      <c r="Q3260" s="6">
        <v>377293</v>
      </c>
      <c r="R3260" s="6">
        <v>442594</v>
      </c>
      <c r="S3260" s="6">
        <v>247877</v>
      </c>
      <c r="T3260" s="6">
        <v>175596</v>
      </c>
      <c r="U3260" s="6">
        <v>29405</v>
      </c>
      <c r="V3260" s="6">
        <v>20155</v>
      </c>
      <c r="W3260" s="6">
        <v>25507187</v>
      </c>
      <c r="X3260" s="6">
        <v>21044169</v>
      </c>
      <c r="Y3260" s="6" t="s">
        <v>4474</v>
      </c>
      <c r="Z3260" s="6" t="s">
        <v>4474</v>
      </c>
      <c r="AA3260" s="6" t="s">
        <v>4474</v>
      </c>
      <c r="AB3260" s="6" t="s">
        <v>4474</v>
      </c>
      <c r="AC3260" s="6">
        <v>214802602</v>
      </c>
      <c r="AD3260" s="6">
        <v>176687829</v>
      </c>
      <c r="AF3260">
        <f>Q3260/W3260</f>
        <v>1.4791635000754885E-2</v>
      </c>
      <c r="AG3260">
        <f>R3260/X3260</f>
        <v>2.1031669152628454E-2</v>
      </c>
      <c r="AH3260">
        <f>U3260/W3260</f>
        <v>1.1528123426546408E-3</v>
      </c>
      <c r="AI3260">
        <f>V3260/X3260</f>
        <v>9.5774748815218122E-4</v>
      </c>
      <c r="AJ3260" t="e">
        <f>Y3260/AA3260</f>
        <v>#VALUE!</v>
      </c>
      <c r="AK3260" t="e">
        <f>Z3260/AB3260</f>
        <v>#VALUE!</v>
      </c>
      <c r="AL3260">
        <f>O3260/K3260</f>
        <v>0.64187750648737907</v>
      </c>
      <c r="AM3260">
        <f>P3260/L3260</f>
        <v>0.72418498814484777</v>
      </c>
      <c r="AN3260">
        <f>K3260/W3260</f>
        <v>2.6590152806736392E-2</v>
      </c>
      <c r="AO3260">
        <f>L3260/X3260</f>
        <v>2.9841853104296968E-2</v>
      </c>
      <c r="AP3260">
        <f>IF(OR(Q3260&lt;0, Q3260="NA"), 0, 1)</f>
        <v>1</v>
      </c>
      <c r="AQ3260">
        <f>IF(OR(S3260&lt;0, S3260="NA"), 0, 1)</f>
        <v>1</v>
      </c>
      <c r="AR3260">
        <f>IFERROR(IF((AF3260-AG3260)&gt;0,1,0),0)</f>
        <v>0</v>
      </c>
      <c r="AS3260">
        <f>IFERROR(IF((S3260-Q3260)&gt;0,1,0),0)</f>
        <v>0</v>
      </c>
      <c r="AT3260">
        <f>IFERROR(IF((AH3260-AI3260)&lt;0,1,0),0)</f>
        <v>0</v>
      </c>
      <c r="AU3260">
        <f>IFERROR(IF((AJ3260-AK3260)&gt;0,1,0),0)</f>
        <v>0</v>
      </c>
      <c r="AV3260">
        <f>IFERROR(IF((AL3260-AM3260)&gt;0,1,0),0)</f>
        <v>0</v>
      </c>
      <c r="AW3260">
        <f>IFERROR(IF((AN3260-AO3260)&gt;0,1,0),0)</f>
        <v>0</v>
      </c>
      <c r="AX3260">
        <f>IFERROR(IF((AC3260-AD3260)&lt;0,1,0),0)</f>
        <v>0</v>
      </c>
      <c r="AY3260">
        <f>SUM(AP3260:AX3260)</f>
        <v>2</v>
      </c>
    </row>
    <row r="3261" spans="1:51" x14ac:dyDescent="0.45">
      <c r="A3261" s="1" t="s">
        <v>1199</v>
      </c>
      <c r="B3261" s="2">
        <v>5721997</v>
      </c>
      <c r="C3261" s="3" t="s">
        <v>5337</v>
      </c>
      <c r="D3261" s="5">
        <v>21.2</v>
      </c>
      <c r="E3261" s="5">
        <v>849.72436560000006</v>
      </c>
      <c r="F3261" s="3" t="s">
        <v>4480</v>
      </c>
      <c r="G3261" s="3" t="s">
        <v>4491</v>
      </c>
      <c r="H3261" s="3" t="s">
        <v>4492</v>
      </c>
      <c r="I3261" s="3" t="s">
        <v>4493</v>
      </c>
      <c r="J3261" s="3"/>
      <c r="K3261" s="6">
        <v>8331.0820000000003</v>
      </c>
      <c r="L3261" s="6">
        <v>8764.2559999999994</v>
      </c>
      <c r="M3261" s="6" t="s">
        <v>4474</v>
      </c>
      <c r="N3261" s="6" t="s">
        <v>4474</v>
      </c>
      <c r="O3261" s="6">
        <v>870.96600000000001</v>
      </c>
      <c r="P3261" s="6">
        <v>1531.191</v>
      </c>
      <c r="Q3261" s="6">
        <v>186442.24900000001</v>
      </c>
      <c r="R3261" s="6">
        <v>149035.08199999999</v>
      </c>
      <c r="S3261" s="6" t="s">
        <v>4474</v>
      </c>
      <c r="T3261" s="6" t="s">
        <v>4474</v>
      </c>
      <c r="U3261" s="6" t="s">
        <v>4474</v>
      </c>
      <c r="V3261" s="6" t="s">
        <v>4474</v>
      </c>
      <c r="W3261" s="6">
        <v>768070.75699999998</v>
      </c>
      <c r="X3261" s="6">
        <v>768070.75699999998</v>
      </c>
      <c r="Y3261" s="6">
        <v>2032.835</v>
      </c>
      <c r="Z3261" s="6">
        <v>2032.835</v>
      </c>
      <c r="AA3261" s="6">
        <v>5398</v>
      </c>
      <c r="AB3261" s="6">
        <v>5398</v>
      </c>
      <c r="AC3261" s="6">
        <v>40366976</v>
      </c>
      <c r="AD3261" s="6">
        <v>40366976</v>
      </c>
      <c r="AF3261">
        <f>Q3261/W3261</f>
        <v>0.24274098095886759</v>
      </c>
      <c r="AG3261">
        <f>R3261/X3261</f>
        <v>0.19403821931994217</v>
      </c>
      <c r="AH3261" t="e">
        <f>U3261/W3261</f>
        <v>#VALUE!</v>
      </c>
      <c r="AI3261" t="e">
        <f>V3261/X3261</f>
        <v>#VALUE!</v>
      </c>
      <c r="AJ3261">
        <f>Y3261/AA3261</f>
        <v>0.37659040385327902</v>
      </c>
      <c r="AK3261">
        <f>Z3261/AB3261</f>
        <v>0.37659040385327902</v>
      </c>
      <c r="AL3261">
        <f>O3261/K3261</f>
        <v>0.10454416365125202</v>
      </c>
      <c r="AM3261">
        <f>P3261/L3261</f>
        <v>0.17470861188901832</v>
      </c>
      <c r="AN3261">
        <f>K3261/W3261</f>
        <v>1.0846763692111247E-2</v>
      </c>
      <c r="AO3261">
        <f>L3261/X3261</f>
        <v>1.1410740377920676E-2</v>
      </c>
      <c r="AP3261">
        <f>IF(OR(Q3261&lt;0, Q3261="NA"), 0, 1)</f>
        <v>1</v>
      </c>
      <c r="AQ3261">
        <f>IF(OR(S3261&lt;0, S3261="NA"), 0, 1)</f>
        <v>0</v>
      </c>
      <c r="AR3261">
        <f>IFERROR(IF((AF3261-AG3261)&gt;0,1,0),0)</f>
        <v>1</v>
      </c>
      <c r="AS3261">
        <f>IFERROR(IF((S3261-Q3261)&gt;0,1,0),0)</f>
        <v>0</v>
      </c>
      <c r="AT3261">
        <f>IFERROR(IF((AH3261-AI3261)&lt;0,1,0),0)</f>
        <v>0</v>
      </c>
      <c r="AU3261">
        <f>IFERROR(IF((AJ3261-AK3261)&gt;0,1,0),0)</f>
        <v>0</v>
      </c>
      <c r="AV3261">
        <f>IFERROR(IF((AL3261-AM3261)&gt;0,1,0),0)</f>
        <v>0</v>
      </c>
      <c r="AW3261">
        <f>IFERROR(IF((AN3261-AO3261)&gt;0,1,0),0)</f>
        <v>0</v>
      </c>
      <c r="AX3261">
        <f>IFERROR(IF((AC3261-AD3261)&lt;0,1,0),0)</f>
        <v>0</v>
      </c>
      <c r="AY3261">
        <f>SUM(AP3261:AX3261)</f>
        <v>2</v>
      </c>
    </row>
    <row r="3262" spans="1:51" x14ac:dyDescent="0.45">
      <c r="A3262" s="1" t="s">
        <v>1200</v>
      </c>
      <c r="B3262" s="2">
        <v>5722042</v>
      </c>
      <c r="C3262" s="3" t="s">
        <v>5337</v>
      </c>
      <c r="D3262" s="5">
        <v>24.31</v>
      </c>
      <c r="E3262" s="5">
        <v>1271.5932586500001</v>
      </c>
      <c r="F3262" s="3" t="s">
        <v>4480</v>
      </c>
      <c r="G3262" s="3" t="s">
        <v>4491</v>
      </c>
      <c r="H3262" s="3" t="s">
        <v>4492</v>
      </c>
      <c r="I3262" s="3" t="s">
        <v>4493</v>
      </c>
      <c r="J3262" s="3" t="s">
        <v>4494</v>
      </c>
      <c r="K3262" s="6">
        <v>7000.5439999999999</v>
      </c>
      <c r="L3262" s="6">
        <v>7298.7349999999997</v>
      </c>
      <c r="M3262" s="6" t="s">
        <v>4474</v>
      </c>
      <c r="N3262" s="6" t="s">
        <v>4474</v>
      </c>
      <c r="O3262" s="6">
        <v>-4339.7299999999996</v>
      </c>
      <c r="P3262" s="6">
        <v>-3439.5120000000002</v>
      </c>
      <c r="Q3262" s="6">
        <v>288363.87699999998</v>
      </c>
      <c r="R3262" s="6">
        <v>283955.88900000002</v>
      </c>
      <c r="S3262" s="6" t="s">
        <v>4474</v>
      </c>
      <c r="T3262" s="6" t="s">
        <v>4474</v>
      </c>
      <c r="U3262" s="6" t="s">
        <v>4474</v>
      </c>
      <c r="V3262" s="6" t="s">
        <v>4474</v>
      </c>
      <c r="W3262" s="6">
        <v>1192515.909</v>
      </c>
      <c r="X3262" s="6">
        <v>1192515.909</v>
      </c>
      <c r="Y3262" s="6">
        <v>380.14299999999997</v>
      </c>
      <c r="Z3262" s="6">
        <v>380.14299999999997</v>
      </c>
      <c r="AA3262" s="6">
        <v>8948</v>
      </c>
      <c r="AB3262" s="6">
        <v>8948</v>
      </c>
      <c r="AC3262" s="6">
        <v>52307415</v>
      </c>
      <c r="AD3262" s="6">
        <v>52307415</v>
      </c>
      <c r="AF3262">
        <f>Q3262/W3262</f>
        <v>0.24181134593148643</v>
      </c>
      <c r="AG3262">
        <f>R3262/X3262</f>
        <v>0.23811496924859896</v>
      </c>
      <c r="AH3262" t="e">
        <f>U3262/W3262</f>
        <v>#VALUE!</v>
      </c>
      <c r="AI3262" t="e">
        <f>V3262/X3262</f>
        <v>#VALUE!</v>
      </c>
      <c r="AJ3262">
        <f>Y3262/AA3262</f>
        <v>4.2483571747876619E-2</v>
      </c>
      <c r="AK3262">
        <f>Z3262/AB3262</f>
        <v>4.2483571747876619E-2</v>
      </c>
      <c r="AL3262">
        <f>O3262/K3262</f>
        <v>-0.61991325245580908</v>
      </c>
      <c r="AM3262">
        <f>P3262/L3262</f>
        <v>-0.47124768881182838</v>
      </c>
      <c r="AN3262">
        <f>K3262/W3262</f>
        <v>5.8703988325576294E-3</v>
      </c>
      <c r="AO3262">
        <f>L3262/X3262</f>
        <v>6.1204508425555934E-3</v>
      </c>
      <c r="AP3262">
        <f>IF(OR(Q3262&lt;0, Q3262="NA"), 0, 1)</f>
        <v>1</v>
      </c>
      <c r="AQ3262">
        <f>IF(OR(S3262&lt;0, S3262="NA"), 0, 1)</f>
        <v>0</v>
      </c>
      <c r="AR3262">
        <f>IFERROR(IF((AF3262-AG3262)&gt;0,1,0),0)</f>
        <v>1</v>
      </c>
      <c r="AS3262">
        <f>IFERROR(IF((S3262-Q3262)&gt;0,1,0),0)</f>
        <v>0</v>
      </c>
      <c r="AT3262">
        <f>IFERROR(IF((AH3262-AI3262)&lt;0,1,0),0)</f>
        <v>0</v>
      </c>
      <c r="AU3262">
        <f>IFERROR(IF((AJ3262-AK3262)&gt;0,1,0),0)</f>
        <v>0</v>
      </c>
      <c r="AV3262">
        <f>IFERROR(IF((AL3262-AM3262)&gt;0,1,0),0)</f>
        <v>0</v>
      </c>
      <c r="AW3262">
        <f>IFERROR(IF((AN3262-AO3262)&gt;0,1,0),0)</f>
        <v>0</v>
      </c>
      <c r="AX3262">
        <f>IFERROR(IF((AC3262-AD3262)&lt;0,1,0),0)</f>
        <v>0</v>
      </c>
      <c r="AY3262">
        <f>SUM(AP3262:AX3262)</f>
        <v>2</v>
      </c>
    </row>
    <row r="3263" spans="1:51" x14ac:dyDescent="0.45">
      <c r="A3263" s="1" t="s">
        <v>1213</v>
      </c>
      <c r="B3263" s="2">
        <v>5724376</v>
      </c>
      <c r="C3263" s="3" t="s">
        <v>5337</v>
      </c>
      <c r="D3263" s="5">
        <v>14.49</v>
      </c>
      <c r="E3263" s="5">
        <v>1691.77369032</v>
      </c>
      <c r="F3263" s="3" t="s">
        <v>4480</v>
      </c>
      <c r="G3263" s="3" t="s">
        <v>4491</v>
      </c>
      <c r="H3263" s="3" t="s">
        <v>4492</v>
      </c>
      <c r="I3263" s="3" t="s">
        <v>4493</v>
      </c>
      <c r="J3263" s="3" t="s">
        <v>4494</v>
      </c>
      <c r="K3263" s="6">
        <v>20940.054</v>
      </c>
      <c r="L3263" s="6">
        <v>20990.167000000001</v>
      </c>
      <c r="M3263" s="6" t="s">
        <v>4474</v>
      </c>
      <c r="N3263" s="6" t="s">
        <v>4474</v>
      </c>
      <c r="O3263" s="6">
        <v>3956.5680000000002</v>
      </c>
      <c r="P3263" s="6">
        <v>4488.7879999999996</v>
      </c>
      <c r="Q3263" s="6">
        <v>255416.05799999999</v>
      </c>
      <c r="R3263" s="6">
        <v>255242.12599999999</v>
      </c>
      <c r="S3263" s="6" t="s">
        <v>4474</v>
      </c>
      <c r="T3263" s="6" t="s">
        <v>4474</v>
      </c>
      <c r="U3263" s="6" t="s">
        <v>4474</v>
      </c>
      <c r="V3263" s="6" t="s">
        <v>4474</v>
      </c>
      <c r="W3263" s="6">
        <v>1689589.6629999999</v>
      </c>
      <c r="X3263" s="6">
        <v>1689589.6629999999</v>
      </c>
      <c r="Y3263" s="6">
        <v>6619.2169999999996</v>
      </c>
      <c r="Z3263" s="6">
        <v>6619.2169999999996</v>
      </c>
      <c r="AA3263" s="6">
        <v>25357</v>
      </c>
      <c r="AB3263" s="6">
        <v>25357</v>
      </c>
      <c r="AC3263" s="6">
        <v>116754568</v>
      </c>
      <c r="AD3263" s="6">
        <v>116754568</v>
      </c>
      <c r="AF3263">
        <f>Q3263/W3263</f>
        <v>0.15117046676675838</v>
      </c>
      <c r="AG3263">
        <f>R3263/X3263</f>
        <v>0.15106752342861604</v>
      </c>
      <c r="AH3263" t="e">
        <f>U3263/W3263</f>
        <v>#VALUE!</v>
      </c>
      <c r="AI3263" t="e">
        <f>V3263/X3263</f>
        <v>#VALUE!</v>
      </c>
      <c r="AJ3263">
        <f>Y3263/AA3263</f>
        <v>0.26104101431557358</v>
      </c>
      <c r="AK3263">
        <f>Z3263/AB3263</f>
        <v>0.26104101431557358</v>
      </c>
      <c r="AL3263">
        <f>O3263/K3263</f>
        <v>0.18894736374605339</v>
      </c>
      <c r="AM3263">
        <f>P3263/L3263</f>
        <v>0.21385194315033318</v>
      </c>
      <c r="AN3263">
        <f>K3263/W3263</f>
        <v>1.2393573693401556E-2</v>
      </c>
      <c r="AO3263">
        <f>L3263/X3263</f>
        <v>1.2423233557626236E-2</v>
      </c>
      <c r="AP3263">
        <f>IF(OR(Q3263&lt;0, Q3263="NA"), 0, 1)</f>
        <v>1</v>
      </c>
      <c r="AQ3263">
        <f>IF(OR(S3263&lt;0, S3263="NA"), 0, 1)</f>
        <v>0</v>
      </c>
      <c r="AR3263">
        <f>IFERROR(IF((AF3263-AG3263)&gt;0,1,0),0)</f>
        <v>1</v>
      </c>
      <c r="AS3263">
        <f>IFERROR(IF((S3263-Q3263)&gt;0,1,0),0)</f>
        <v>0</v>
      </c>
      <c r="AT3263">
        <f>IFERROR(IF((AH3263-AI3263)&lt;0,1,0),0)</f>
        <v>0</v>
      </c>
      <c r="AU3263">
        <f>IFERROR(IF((AJ3263-AK3263)&gt;0,1,0),0)</f>
        <v>0</v>
      </c>
      <c r="AV3263">
        <f>IFERROR(IF((AL3263-AM3263)&gt;0,1,0),0)</f>
        <v>0</v>
      </c>
      <c r="AW3263">
        <f>IFERROR(IF((AN3263-AO3263)&gt;0,1,0),0)</f>
        <v>0</v>
      </c>
      <c r="AX3263">
        <f>IFERROR(IF((AC3263-AD3263)&lt;0,1,0),0)</f>
        <v>0</v>
      </c>
      <c r="AY3263">
        <f>SUM(AP3263:AX3263)</f>
        <v>2</v>
      </c>
    </row>
    <row r="3264" spans="1:51" x14ac:dyDescent="0.45">
      <c r="A3264" s="1" t="s">
        <v>1214</v>
      </c>
      <c r="B3264" s="2">
        <v>5724621</v>
      </c>
      <c r="C3264" s="3" t="s">
        <v>5337</v>
      </c>
      <c r="D3264" s="5">
        <v>15.35</v>
      </c>
      <c r="E3264" s="5">
        <v>2414.95423815</v>
      </c>
      <c r="F3264" s="3" t="s">
        <v>4480</v>
      </c>
      <c r="G3264" s="3" t="s">
        <v>4491</v>
      </c>
      <c r="H3264" s="3" t="s">
        <v>4492</v>
      </c>
      <c r="I3264" s="3" t="s">
        <v>4493</v>
      </c>
      <c r="J3264" s="3" t="s">
        <v>4553</v>
      </c>
      <c r="K3264" s="6">
        <v>20042.352999999999</v>
      </c>
      <c r="L3264" s="6">
        <v>22638.714</v>
      </c>
      <c r="M3264" s="6" t="s">
        <v>4474</v>
      </c>
      <c r="N3264" s="6" t="s">
        <v>4474</v>
      </c>
      <c r="O3264" s="6">
        <v>-3223.3339999999998</v>
      </c>
      <c r="P3264" s="6">
        <v>350.04899999999998</v>
      </c>
      <c r="Q3264" s="6">
        <v>682646.20600000001</v>
      </c>
      <c r="R3264" s="6">
        <v>537470.06200000003</v>
      </c>
      <c r="S3264" s="6" t="s">
        <v>4474</v>
      </c>
      <c r="T3264" s="6" t="s">
        <v>4474</v>
      </c>
      <c r="U3264" s="6" t="s">
        <v>4474</v>
      </c>
      <c r="V3264" s="6" t="s">
        <v>4474</v>
      </c>
      <c r="W3264" s="6">
        <v>2352690.051</v>
      </c>
      <c r="X3264" s="6">
        <v>2352690.051</v>
      </c>
      <c r="Y3264" s="6">
        <v>1854.83</v>
      </c>
      <c r="Z3264" s="6">
        <v>1854.83</v>
      </c>
      <c r="AA3264" s="6">
        <v>5783</v>
      </c>
      <c r="AB3264" s="6">
        <v>5783</v>
      </c>
      <c r="AC3264" s="6">
        <v>157388026</v>
      </c>
      <c r="AD3264" s="6">
        <v>157388026</v>
      </c>
      <c r="AF3264">
        <f>Q3264/W3264</f>
        <v>0.29015560537175067</v>
      </c>
      <c r="AG3264">
        <f>R3264/X3264</f>
        <v>0.22844915834601795</v>
      </c>
      <c r="AH3264" t="e">
        <f>U3264/W3264</f>
        <v>#VALUE!</v>
      </c>
      <c r="AI3264" t="e">
        <f>V3264/X3264</f>
        <v>#VALUE!</v>
      </c>
      <c r="AJ3264">
        <f>Y3264/AA3264</f>
        <v>0.32073837108767073</v>
      </c>
      <c r="AK3264">
        <f>Z3264/AB3264</f>
        <v>0.32073837108767073</v>
      </c>
      <c r="AL3264">
        <f>O3264/K3264</f>
        <v>-0.16082612655310483</v>
      </c>
      <c r="AM3264">
        <f>P3264/L3264</f>
        <v>1.5462406566026673E-2</v>
      </c>
      <c r="AN3264">
        <f>K3264/W3264</f>
        <v>8.5189092339133625E-3</v>
      </c>
      <c r="AO3264">
        <f>L3264/X3264</f>
        <v>9.6224804412198359E-3</v>
      </c>
      <c r="AP3264">
        <f>IF(OR(Q3264&lt;0, Q3264="NA"), 0, 1)</f>
        <v>1</v>
      </c>
      <c r="AQ3264">
        <f>IF(OR(S3264&lt;0, S3264="NA"), 0, 1)</f>
        <v>0</v>
      </c>
      <c r="AR3264">
        <f>IFERROR(IF((AF3264-AG3264)&gt;0,1,0),0)</f>
        <v>1</v>
      </c>
      <c r="AS3264">
        <f>IFERROR(IF((S3264-Q3264)&gt;0,1,0),0)</f>
        <v>0</v>
      </c>
      <c r="AT3264">
        <f>IFERROR(IF((AH3264-AI3264)&lt;0,1,0),0)</f>
        <v>0</v>
      </c>
      <c r="AU3264">
        <f>IFERROR(IF((AJ3264-AK3264)&gt;0,1,0),0)</f>
        <v>0</v>
      </c>
      <c r="AV3264">
        <f>IFERROR(IF((AL3264-AM3264)&gt;0,1,0),0)</f>
        <v>0</v>
      </c>
      <c r="AW3264">
        <f>IFERROR(IF((AN3264-AO3264)&gt;0,1,0),0)</f>
        <v>0</v>
      </c>
      <c r="AX3264">
        <f>IFERROR(IF((AC3264-AD3264)&lt;0,1,0),0)</f>
        <v>0</v>
      </c>
      <c r="AY3264">
        <f>SUM(AP3264:AX3264)</f>
        <v>2</v>
      </c>
    </row>
    <row r="3265" spans="1:51" x14ac:dyDescent="0.45">
      <c r="A3265" s="1" t="s">
        <v>1237</v>
      </c>
      <c r="B3265" s="2">
        <v>4072364</v>
      </c>
      <c r="C3265" s="3" t="s">
        <v>5337</v>
      </c>
      <c r="D3265" s="5">
        <v>390.73</v>
      </c>
      <c r="E3265" s="5">
        <v>90619.201504950004</v>
      </c>
      <c r="F3265" s="3" t="s">
        <v>4470</v>
      </c>
      <c r="G3265" s="3" t="s">
        <v>4512</v>
      </c>
      <c r="H3265" s="3" t="s">
        <v>4522</v>
      </c>
      <c r="I3265" s="3" t="s">
        <v>4645</v>
      </c>
      <c r="J3265" s="3" t="s">
        <v>4909</v>
      </c>
      <c r="K3265" s="6" t="s">
        <v>4474</v>
      </c>
      <c r="L3265" s="6">
        <v>174015000</v>
      </c>
      <c r="M3265" s="6" t="s">
        <v>4474</v>
      </c>
      <c r="N3265" s="6">
        <v>10822000</v>
      </c>
      <c r="O3265" s="6">
        <v>9089000</v>
      </c>
      <c r="P3265" s="6">
        <v>9403000</v>
      </c>
      <c r="Q3265" s="6">
        <v>5971000</v>
      </c>
      <c r="R3265" s="6">
        <v>6389000</v>
      </c>
      <c r="S3265" s="6">
        <v>5808000</v>
      </c>
      <c r="T3265" s="6">
        <v>2131000</v>
      </c>
      <c r="U3265" s="6">
        <v>29218000</v>
      </c>
      <c r="V3265" s="6">
        <v>24688000</v>
      </c>
      <c r="W3265" s="6">
        <v>116673000</v>
      </c>
      <c r="X3265" s="6">
        <v>116533000</v>
      </c>
      <c r="Y3265" s="6" t="s">
        <v>4474</v>
      </c>
      <c r="Z3265" s="6">
        <v>62846000</v>
      </c>
      <c r="AA3265" s="6" t="s">
        <v>4474</v>
      </c>
      <c r="AB3265" s="6">
        <v>42033000</v>
      </c>
      <c r="AC3265" s="6" t="s">
        <v>4474</v>
      </c>
      <c r="AD3265" s="6">
        <v>231929643</v>
      </c>
      <c r="AF3265">
        <f>Q3265/W3265</f>
        <v>5.1177221807958993E-2</v>
      </c>
      <c r="AG3265">
        <f>R3265/X3265</f>
        <v>5.4825671698145589E-2</v>
      </c>
      <c r="AH3265">
        <f>U3265/W3265</f>
        <v>0.25042640542370559</v>
      </c>
      <c r="AI3265">
        <f>V3265/X3265</f>
        <v>0.21185415290089502</v>
      </c>
      <c r="AJ3265" t="e">
        <f>Y3265/AA3265</f>
        <v>#VALUE!</v>
      </c>
      <c r="AK3265">
        <f>Z3265/AB3265</f>
        <v>1.4951585658887065</v>
      </c>
      <c r="AL3265" t="e">
        <f>O3265/K3265</f>
        <v>#VALUE!</v>
      </c>
      <c r="AM3265">
        <f>P3265/L3265</f>
        <v>5.4035571646122459E-2</v>
      </c>
      <c r="AN3265" t="e">
        <f>K3265/W3265</f>
        <v>#VALUE!</v>
      </c>
      <c r="AO3265">
        <f>L3265/X3265</f>
        <v>1.4932680013386765</v>
      </c>
      <c r="AP3265">
        <f>IF(OR(Q3265&lt;0, Q3265="NA"), 0, 1)</f>
        <v>1</v>
      </c>
      <c r="AQ3265">
        <f>IF(OR(S3265&lt;0, S3265="NA"), 0, 1)</f>
        <v>1</v>
      </c>
      <c r="AR3265">
        <f>IFERROR(IF((AF3265-AG3265)&gt;0,1,0),0)</f>
        <v>0</v>
      </c>
      <c r="AS3265">
        <f>IFERROR(IF((S3265-Q3265)&gt;0,1,0),0)</f>
        <v>0</v>
      </c>
      <c r="AT3265">
        <f>IFERROR(IF((AH3265-AI3265)&lt;0,1,0),0)</f>
        <v>0</v>
      </c>
      <c r="AU3265">
        <f>IFERROR(IF((AJ3265-AK3265)&gt;0,1,0),0)</f>
        <v>0</v>
      </c>
      <c r="AV3265">
        <f>IFERROR(IF((AL3265-AM3265)&gt;0,1,0),0)</f>
        <v>0</v>
      </c>
      <c r="AW3265">
        <f>IFERROR(IF((AN3265-AO3265)&gt;0,1,0),0)</f>
        <v>0</v>
      </c>
      <c r="AX3265">
        <f>IFERROR(IF((AC3265-AD3265)&lt;0,1,0),0)</f>
        <v>0</v>
      </c>
      <c r="AY3265">
        <f>SUM(AP3265:AX3265)</f>
        <v>2</v>
      </c>
    </row>
    <row r="3266" spans="1:51" x14ac:dyDescent="0.45">
      <c r="A3266" s="1" t="s">
        <v>1252</v>
      </c>
      <c r="B3266" s="2">
        <v>4081641</v>
      </c>
      <c r="C3266" s="3" t="s">
        <v>5335</v>
      </c>
      <c r="D3266" s="5">
        <v>5.18</v>
      </c>
      <c r="E3266" s="5">
        <v>109.78660868</v>
      </c>
      <c r="F3266" s="3" t="s">
        <v>4470</v>
      </c>
      <c r="G3266" s="3" t="s">
        <v>4471</v>
      </c>
      <c r="H3266" s="3" t="s">
        <v>4489</v>
      </c>
      <c r="I3266" s="3" t="s">
        <v>4489</v>
      </c>
      <c r="J3266" s="3" t="s">
        <v>4544</v>
      </c>
      <c r="K3266" s="6">
        <v>67635</v>
      </c>
      <c r="L3266" s="6">
        <v>71960</v>
      </c>
      <c r="M3266" s="6">
        <v>-119355</v>
      </c>
      <c r="N3266" s="6">
        <v>-120341</v>
      </c>
      <c r="O3266" s="6">
        <v>-121691</v>
      </c>
      <c r="P3266" s="6">
        <v>-122867</v>
      </c>
      <c r="Q3266" s="6">
        <v>-116045</v>
      </c>
      <c r="R3266" s="6">
        <v>-115329</v>
      </c>
      <c r="S3266" s="6">
        <v>-78764</v>
      </c>
      <c r="T3266" s="6">
        <v>-89966</v>
      </c>
      <c r="U3266" s="6">
        <v>136129</v>
      </c>
      <c r="V3266" s="6">
        <v>143312</v>
      </c>
      <c r="W3266" s="6">
        <v>376652</v>
      </c>
      <c r="X3266" s="6">
        <v>398821</v>
      </c>
      <c r="Y3266" s="6">
        <v>299852</v>
      </c>
      <c r="Z3266" s="6">
        <v>286584</v>
      </c>
      <c r="AA3266" s="6">
        <v>57535</v>
      </c>
      <c r="AB3266" s="6">
        <v>58231</v>
      </c>
      <c r="AC3266" s="6">
        <v>21194326</v>
      </c>
      <c r="AD3266" s="6">
        <v>21182000</v>
      </c>
      <c r="AF3266">
        <f>Q3266/W3266</f>
        <v>-0.30809606745749391</v>
      </c>
      <c r="AG3266">
        <f>R3266/X3266</f>
        <v>-0.28917484284929829</v>
      </c>
      <c r="AH3266">
        <f>U3266/W3266</f>
        <v>0.36141849771141532</v>
      </c>
      <c r="AI3266">
        <f>V3266/X3266</f>
        <v>0.35933915215096496</v>
      </c>
      <c r="AJ3266">
        <f>Y3266/AA3266</f>
        <v>5.2116450856000691</v>
      </c>
      <c r="AK3266">
        <f>Z3266/AB3266</f>
        <v>4.9215022925932921</v>
      </c>
      <c r="AL3266">
        <f>O3266/K3266</f>
        <v>-1.7992311672950396</v>
      </c>
      <c r="AM3266">
        <f>P3266/L3266</f>
        <v>-1.7074346859366314</v>
      </c>
      <c r="AN3266">
        <f>K3266/W3266</f>
        <v>0.17956893896753501</v>
      </c>
      <c r="AO3266">
        <f>L3266/X3266</f>
        <v>0.18043182279769621</v>
      </c>
      <c r="AP3266">
        <f>IF(OR(Q3266&lt;0, Q3266="NA"), 0, 1)</f>
        <v>0</v>
      </c>
      <c r="AQ3266">
        <f>IF(OR(S3266&lt;0, S3266="NA"), 0, 1)</f>
        <v>0</v>
      </c>
      <c r="AR3266">
        <f>IFERROR(IF((AF3266-AG3266)&gt;0,1,0),0)</f>
        <v>0</v>
      </c>
      <c r="AS3266">
        <f>IFERROR(IF((S3266-Q3266)&gt;0,1,0),0)</f>
        <v>1</v>
      </c>
      <c r="AT3266">
        <f>IFERROR(IF((AH3266-AI3266)&lt;0,1,0),0)</f>
        <v>0</v>
      </c>
      <c r="AU3266">
        <f>IFERROR(IF((AJ3266-AK3266)&gt;0,1,0),0)</f>
        <v>1</v>
      </c>
      <c r="AV3266">
        <f>IFERROR(IF((AL3266-AM3266)&gt;0,1,0),0)</f>
        <v>0</v>
      </c>
      <c r="AW3266">
        <f>IFERROR(IF((AN3266-AO3266)&gt;0,1,0),0)</f>
        <v>0</v>
      </c>
      <c r="AX3266">
        <f>IFERROR(IF((AC3266-AD3266)&lt;0,1,0),0)</f>
        <v>0</v>
      </c>
      <c r="AY3266">
        <f>SUM(AP3266:AX3266)</f>
        <v>2</v>
      </c>
    </row>
    <row r="3267" spans="1:51" x14ac:dyDescent="0.45">
      <c r="A3267" s="1" t="s">
        <v>1267</v>
      </c>
      <c r="B3267" s="2">
        <v>26484129</v>
      </c>
      <c r="C3267" s="3" t="s">
        <v>5335</v>
      </c>
      <c r="D3267" s="5">
        <v>22.05</v>
      </c>
      <c r="E3267" s="5">
        <v>1077.3446103000001</v>
      </c>
      <c r="F3267" s="3" t="s">
        <v>4470</v>
      </c>
      <c r="G3267" s="3" t="s">
        <v>4471</v>
      </c>
      <c r="H3267" s="3" t="s">
        <v>4673</v>
      </c>
      <c r="I3267" s="3" t="s">
        <v>4673</v>
      </c>
      <c r="J3267" s="3" t="s">
        <v>4544</v>
      </c>
      <c r="K3267" s="6" t="s">
        <v>4474</v>
      </c>
      <c r="L3267" s="6" t="s">
        <v>4474</v>
      </c>
      <c r="M3267" s="6">
        <v>-98772</v>
      </c>
      <c r="N3267" s="6">
        <v>-95954</v>
      </c>
      <c r="O3267" s="6">
        <v>-99087</v>
      </c>
      <c r="P3267" s="6">
        <v>-96267</v>
      </c>
      <c r="Q3267" s="6">
        <v>-85214</v>
      </c>
      <c r="R3267" s="6">
        <v>-82827</v>
      </c>
      <c r="S3267" s="6">
        <v>-68471</v>
      </c>
      <c r="T3267" s="6">
        <v>-72172</v>
      </c>
      <c r="U3267" s="6" t="s">
        <v>4474</v>
      </c>
      <c r="V3267" s="6" t="s">
        <v>4474</v>
      </c>
      <c r="W3267" s="6">
        <v>305430</v>
      </c>
      <c r="X3267" s="6">
        <v>327043</v>
      </c>
      <c r="Y3267" s="6">
        <v>296997</v>
      </c>
      <c r="Z3267" s="6">
        <v>318127</v>
      </c>
      <c r="AA3267" s="6">
        <v>17027</v>
      </c>
      <c r="AB3267" s="6">
        <v>22105</v>
      </c>
      <c r="AC3267" s="6">
        <v>47254280</v>
      </c>
      <c r="AD3267" s="6">
        <v>47173466</v>
      </c>
      <c r="AF3267">
        <f>Q3267/W3267</f>
        <v>-0.27899682414955962</v>
      </c>
      <c r="AG3267">
        <f>R3267/X3267</f>
        <v>-0.253260274642784</v>
      </c>
      <c r="AH3267" t="e">
        <f>U3267/W3267</f>
        <v>#VALUE!</v>
      </c>
      <c r="AI3267" t="e">
        <f>V3267/X3267</f>
        <v>#VALUE!</v>
      </c>
      <c r="AJ3267">
        <f>Y3267/AA3267</f>
        <v>17.442708639220061</v>
      </c>
      <c r="AK3267">
        <f>Z3267/AB3267</f>
        <v>14.391630852748246</v>
      </c>
      <c r="AL3267" t="e">
        <f>O3267/K3267</f>
        <v>#VALUE!</v>
      </c>
      <c r="AM3267" t="e">
        <f>P3267/L3267</f>
        <v>#VALUE!</v>
      </c>
      <c r="AN3267" t="e">
        <f>K3267/W3267</f>
        <v>#VALUE!</v>
      </c>
      <c r="AO3267" t="e">
        <f>L3267/X3267</f>
        <v>#VALUE!</v>
      </c>
      <c r="AP3267">
        <f>IF(OR(Q3267&lt;0, Q3267="NA"), 0, 1)</f>
        <v>0</v>
      </c>
      <c r="AQ3267">
        <f>IF(OR(S3267&lt;0, S3267="NA"), 0, 1)</f>
        <v>0</v>
      </c>
      <c r="AR3267">
        <f>IFERROR(IF((AF3267-AG3267)&gt;0,1,0),0)</f>
        <v>0</v>
      </c>
      <c r="AS3267">
        <f>IFERROR(IF((S3267-Q3267)&gt;0,1,0),0)</f>
        <v>1</v>
      </c>
      <c r="AT3267">
        <f>IFERROR(IF((AH3267-AI3267)&lt;0,1,0),0)</f>
        <v>0</v>
      </c>
      <c r="AU3267">
        <f>IFERROR(IF((AJ3267-AK3267)&gt;0,1,0),0)</f>
        <v>1</v>
      </c>
      <c r="AV3267">
        <f>IFERROR(IF((AL3267-AM3267)&gt;0,1,0),0)</f>
        <v>0</v>
      </c>
      <c r="AW3267">
        <f>IFERROR(IF((AN3267-AO3267)&gt;0,1,0),0)</f>
        <v>0</v>
      </c>
      <c r="AX3267">
        <f>IFERROR(IF((AC3267-AD3267)&lt;0,1,0),0)</f>
        <v>0</v>
      </c>
      <c r="AY3267">
        <f>SUM(AP3267:AX3267)</f>
        <v>2</v>
      </c>
    </row>
    <row r="3268" spans="1:51" x14ac:dyDescent="0.45">
      <c r="A3268" s="1" t="s">
        <v>1280</v>
      </c>
      <c r="B3268" s="2">
        <v>13523310</v>
      </c>
      <c r="C3268" s="3" t="s">
        <v>5338</v>
      </c>
      <c r="D3268" s="5">
        <v>12.54</v>
      </c>
      <c r="E3268" s="5">
        <v>443.98330218000001</v>
      </c>
      <c r="F3268" s="3" t="s">
        <v>4470</v>
      </c>
      <c r="G3268" s="3" t="s">
        <v>4471</v>
      </c>
      <c r="H3268" s="3" t="s">
        <v>4489</v>
      </c>
      <c r="I3268" s="3" t="s">
        <v>4489</v>
      </c>
      <c r="J3268" s="3" t="s">
        <v>4495</v>
      </c>
      <c r="K3268" s="6">
        <v>215232</v>
      </c>
      <c r="L3268" s="6">
        <v>239397</v>
      </c>
      <c r="M3268" s="6">
        <v>61300</v>
      </c>
      <c r="N3268" s="6">
        <v>96867</v>
      </c>
      <c r="O3268" s="6">
        <v>57783</v>
      </c>
      <c r="P3268" s="6">
        <v>93453</v>
      </c>
      <c r="Q3268" s="6">
        <v>54951</v>
      </c>
      <c r="R3268" s="6">
        <v>104444</v>
      </c>
      <c r="S3268" s="6">
        <v>-13965</v>
      </c>
      <c r="T3268" s="6">
        <v>-14191</v>
      </c>
      <c r="U3268" s="6" t="s">
        <v>4474</v>
      </c>
      <c r="V3268" s="6" t="s">
        <v>4474</v>
      </c>
      <c r="W3268" s="6">
        <v>554590</v>
      </c>
      <c r="X3268" s="6">
        <v>581963</v>
      </c>
      <c r="Y3268" s="6">
        <v>465335</v>
      </c>
      <c r="Z3268" s="6">
        <v>489536</v>
      </c>
      <c r="AA3268" s="6">
        <v>70603</v>
      </c>
      <c r="AB3268" s="6">
        <v>85809</v>
      </c>
      <c r="AC3268" s="6">
        <v>35400291</v>
      </c>
      <c r="AD3268" s="6">
        <v>35177616</v>
      </c>
      <c r="AF3268">
        <f>Q3268/W3268</f>
        <v>9.9084008005914284E-2</v>
      </c>
      <c r="AG3268">
        <f>R3268/X3268</f>
        <v>0.17946845418007673</v>
      </c>
      <c r="AH3268" t="e">
        <f>U3268/W3268</f>
        <v>#VALUE!</v>
      </c>
      <c r="AI3268" t="e">
        <f>V3268/X3268</f>
        <v>#VALUE!</v>
      </c>
      <c r="AJ3268">
        <f>Y3268/AA3268</f>
        <v>6.5908672436015463</v>
      </c>
      <c r="AK3268">
        <f>Z3268/AB3268</f>
        <v>5.7049493642857971</v>
      </c>
      <c r="AL3268">
        <f>O3268/K3268</f>
        <v>0.2684684433541481</v>
      </c>
      <c r="AM3268">
        <f>P3268/L3268</f>
        <v>0.39036830035464104</v>
      </c>
      <c r="AN3268">
        <f>K3268/W3268</f>
        <v>0.3880921040768856</v>
      </c>
      <c r="AO3268">
        <f>L3268/X3268</f>
        <v>0.41136120337547233</v>
      </c>
      <c r="AP3268">
        <f>IF(OR(Q3268&lt;0, Q3268="NA"), 0, 1)</f>
        <v>1</v>
      </c>
      <c r="AQ3268">
        <f>IF(OR(S3268&lt;0, S3268="NA"), 0, 1)</f>
        <v>0</v>
      </c>
      <c r="AR3268">
        <f>IFERROR(IF((AF3268-AG3268)&gt;0,1,0),0)</f>
        <v>0</v>
      </c>
      <c r="AS3268">
        <f>IFERROR(IF((S3268-Q3268)&gt;0,1,0),0)</f>
        <v>0</v>
      </c>
      <c r="AT3268">
        <f>IFERROR(IF((AH3268-AI3268)&lt;0,1,0),0)</f>
        <v>0</v>
      </c>
      <c r="AU3268">
        <f>IFERROR(IF((AJ3268-AK3268)&gt;0,1,0),0)</f>
        <v>1</v>
      </c>
      <c r="AV3268">
        <f>IFERROR(IF((AL3268-AM3268)&gt;0,1,0),0)</f>
        <v>0</v>
      </c>
      <c r="AW3268">
        <f>IFERROR(IF((AN3268-AO3268)&gt;0,1,0),0)</f>
        <v>0</v>
      </c>
      <c r="AX3268">
        <f>IFERROR(IF((AC3268-AD3268)&lt;0,1,0),0)</f>
        <v>0</v>
      </c>
      <c r="AY3268">
        <f>SUM(AP3268:AX3268)</f>
        <v>2</v>
      </c>
    </row>
    <row r="3269" spans="1:51" x14ac:dyDescent="0.45">
      <c r="A3269" s="1" t="s">
        <v>1304</v>
      </c>
      <c r="B3269" s="2">
        <v>106288642</v>
      </c>
      <c r="C3269" s="3" t="s">
        <v>5338</v>
      </c>
      <c r="D3269" s="5">
        <v>10.77</v>
      </c>
      <c r="E3269" s="5">
        <v>157.91512499999999</v>
      </c>
      <c r="F3269" s="3" t="s">
        <v>4480</v>
      </c>
      <c r="G3269" s="3" t="s">
        <v>4491</v>
      </c>
      <c r="H3269" s="3" t="s">
        <v>4492</v>
      </c>
      <c r="I3269" s="3" t="s">
        <v>4493</v>
      </c>
      <c r="J3269" s="3" t="s">
        <v>4494</v>
      </c>
      <c r="K3269" s="6" t="s">
        <v>4474</v>
      </c>
      <c r="L3269" s="6" t="s">
        <v>4474</v>
      </c>
      <c r="M3269" s="6" t="s">
        <v>4474</v>
      </c>
      <c r="N3269" s="6" t="s">
        <v>4474</v>
      </c>
      <c r="O3269" s="6">
        <v>-821.66600000000005</v>
      </c>
      <c r="P3269" s="6">
        <v>-857.81</v>
      </c>
      <c r="Q3269" s="6">
        <v>4255.2110000000002</v>
      </c>
      <c r="R3269" s="6">
        <v>4094.018</v>
      </c>
      <c r="S3269" s="6">
        <v>-1272.6500000000001</v>
      </c>
      <c r="T3269" s="6">
        <v>-1445.9939999999999</v>
      </c>
      <c r="U3269" s="6" t="s">
        <v>4474</v>
      </c>
      <c r="V3269" s="6" t="s">
        <v>4474</v>
      </c>
      <c r="W3269" s="6">
        <v>125582.05899999999</v>
      </c>
      <c r="X3269" s="6">
        <v>124295.986</v>
      </c>
      <c r="Y3269" s="6">
        <v>1787.991</v>
      </c>
      <c r="Z3269" s="6">
        <v>2090.73</v>
      </c>
      <c r="AA3269" s="6">
        <v>1071</v>
      </c>
      <c r="AB3269" s="6">
        <v>844</v>
      </c>
      <c r="AC3269" s="6">
        <v>14662500</v>
      </c>
      <c r="AD3269" s="6">
        <v>14662500</v>
      </c>
      <c r="AF3269">
        <f>Q3269/W3269</f>
        <v>3.388390852868562E-2</v>
      </c>
      <c r="AG3269">
        <f>R3269/X3269</f>
        <v>3.293765254816837E-2</v>
      </c>
      <c r="AH3269" t="e">
        <f>U3269/W3269</f>
        <v>#VALUE!</v>
      </c>
      <c r="AI3269" t="e">
        <f>V3269/X3269</f>
        <v>#VALUE!</v>
      </c>
      <c r="AJ3269">
        <f>Y3269/AA3269</f>
        <v>1.6694593837535014</v>
      </c>
      <c r="AK3269">
        <f>Z3269/AB3269</f>
        <v>2.4771682464454976</v>
      </c>
      <c r="AL3269" t="e">
        <f>O3269/K3269</f>
        <v>#VALUE!</v>
      </c>
      <c r="AM3269" t="e">
        <f>P3269/L3269</f>
        <v>#VALUE!</v>
      </c>
      <c r="AN3269" t="e">
        <f>K3269/W3269</f>
        <v>#VALUE!</v>
      </c>
      <c r="AO3269" t="e">
        <f>L3269/X3269</f>
        <v>#VALUE!</v>
      </c>
      <c r="AP3269">
        <f>IF(OR(Q3269&lt;0, Q3269="NA"), 0, 1)</f>
        <v>1</v>
      </c>
      <c r="AQ3269">
        <f>IF(OR(S3269&lt;0, S3269="NA"), 0, 1)</f>
        <v>0</v>
      </c>
      <c r="AR3269">
        <f>IFERROR(IF((AF3269-AG3269)&gt;0,1,0),0)</f>
        <v>1</v>
      </c>
      <c r="AS3269">
        <f>IFERROR(IF((S3269-Q3269)&gt;0,1,0),0)</f>
        <v>0</v>
      </c>
      <c r="AT3269">
        <f>IFERROR(IF((AH3269-AI3269)&lt;0,1,0),0)</f>
        <v>0</v>
      </c>
      <c r="AU3269">
        <f>IFERROR(IF((AJ3269-AK3269)&gt;0,1,0),0)</f>
        <v>0</v>
      </c>
      <c r="AV3269">
        <f>IFERROR(IF((AL3269-AM3269)&gt;0,1,0),0)</f>
        <v>0</v>
      </c>
      <c r="AW3269">
        <f>IFERROR(IF((AN3269-AO3269)&gt;0,1,0),0)</f>
        <v>0</v>
      </c>
      <c r="AX3269">
        <f>IFERROR(IF((AC3269-AD3269)&lt;0,1,0),0)</f>
        <v>0</v>
      </c>
      <c r="AY3269">
        <f>SUM(AP3269:AX3269)</f>
        <v>2</v>
      </c>
    </row>
    <row r="3270" spans="1:51" x14ac:dyDescent="0.45">
      <c r="A3270" s="1" t="s">
        <v>1305</v>
      </c>
      <c r="B3270" s="2">
        <v>4270423</v>
      </c>
      <c r="C3270" s="3" t="s">
        <v>5336</v>
      </c>
      <c r="D3270" s="5">
        <v>89</v>
      </c>
      <c r="E3270" s="5">
        <v>696.59196399999996</v>
      </c>
      <c r="F3270" s="3" t="s">
        <v>4480</v>
      </c>
      <c r="G3270" s="3" t="s">
        <v>4481</v>
      </c>
      <c r="H3270" s="3" t="s">
        <v>4481</v>
      </c>
      <c r="I3270" s="3" t="s">
        <v>4482</v>
      </c>
      <c r="J3270" s="3" t="s">
        <v>4484</v>
      </c>
      <c r="K3270" s="6">
        <v>124824</v>
      </c>
      <c r="L3270" s="6">
        <v>120705</v>
      </c>
      <c r="M3270" s="6" t="s">
        <v>4474</v>
      </c>
      <c r="N3270" s="6" t="s">
        <v>4474</v>
      </c>
      <c r="O3270" s="6">
        <v>72725</v>
      </c>
      <c r="P3270" s="6">
        <v>69589</v>
      </c>
      <c r="Q3270" s="6">
        <v>43658</v>
      </c>
      <c r="R3270" s="6">
        <v>41787</v>
      </c>
      <c r="S3270" s="6" t="s">
        <v>4474</v>
      </c>
      <c r="T3270" s="6">
        <v>47050</v>
      </c>
      <c r="U3270" s="6" t="s">
        <v>4474</v>
      </c>
      <c r="V3270" s="6" t="s">
        <v>4474</v>
      </c>
      <c r="W3270" s="6">
        <v>1892503</v>
      </c>
      <c r="X3270" s="6">
        <v>1782474</v>
      </c>
      <c r="Y3270" s="6" t="s">
        <v>4474</v>
      </c>
      <c r="Z3270" s="6" t="s">
        <v>4474</v>
      </c>
      <c r="AA3270" s="6" t="s">
        <v>4474</v>
      </c>
      <c r="AB3270" s="6" t="s">
        <v>4474</v>
      </c>
      <c r="AC3270" s="6">
        <v>8354753</v>
      </c>
      <c r="AD3270" s="6">
        <v>8320317</v>
      </c>
      <c r="AF3270">
        <f>Q3270/W3270</f>
        <v>2.3068919837907785E-2</v>
      </c>
      <c r="AG3270">
        <f>R3270/X3270</f>
        <v>2.3443259200414703E-2</v>
      </c>
      <c r="AH3270" t="e">
        <f>U3270/W3270</f>
        <v>#VALUE!</v>
      </c>
      <c r="AI3270" t="e">
        <f>V3270/X3270</f>
        <v>#VALUE!</v>
      </c>
      <c r="AJ3270" t="e">
        <f>Y3270/AA3270</f>
        <v>#VALUE!</v>
      </c>
      <c r="AK3270" t="e">
        <f>Z3270/AB3270</f>
        <v>#VALUE!</v>
      </c>
      <c r="AL3270">
        <f>O3270/K3270</f>
        <v>0.5826203294238288</v>
      </c>
      <c r="AM3270">
        <f>P3270/L3270</f>
        <v>0.57652127086698979</v>
      </c>
      <c r="AN3270">
        <f>K3270/W3270</f>
        <v>6.5957094916097886E-2</v>
      </c>
      <c r="AO3270">
        <f>L3270/X3270</f>
        <v>6.7717677789409556E-2</v>
      </c>
      <c r="AP3270">
        <f>IF(OR(Q3270&lt;0, Q3270="NA"), 0, 1)</f>
        <v>1</v>
      </c>
      <c r="AQ3270">
        <f>IF(OR(S3270&lt;0, S3270="NA"), 0, 1)</f>
        <v>0</v>
      </c>
      <c r="AR3270">
        <f>IFERROR(IF((AF3270-AG3270)&gt;0,1,0),0)</f>
        <v>0</v>
      </c>
      <c r="AS3270">
        <f>IFERROR(IF((S3270-Q3270)&gt;0,1,0),0)</f>
        <v>0</v>
      </c>
      <c r="AT3270">
        <f>IFERROR(IF((AH3270-AI3270)&lt;0,1,0),0)</f>
        <v>0</v>
      </c>
      <c r="AU3270">
        <f>IFERROR(IF((AJ3270-AK3270)&gt;0,1,0),0)</f>
        <v>0</v>
      </c>
      <c r="AV3270">
        <f>IFERROR(IF((AL3270-AM3270)&gt;0,1,0),0)</f>
        <v>1</v>
      </c>
      <c r="AW3270">
        <f>IFERROR(IF((AN3270-AO3270)&gt;0,1,0),0)</f>
        <v>0</v>
      </c>
      <c r="AX3270">
        <f>IFERROR(IF((AC3270-AD3270)&lt;0,1,0),0)</f>
        <v>0</v>
      </c>
      <c r="AY3270">
        <f>SUM(AP3270:AX3270)</f>
        <v>2</v>
      </c>
    </row>
    <row r="3271" spans="1:51" x14ac:dyDescent="0.45">
      <c r="A3271" s="1" t="s">
        <v>1339</v>
      </c>
      <c r="B3271" s="2">
        <v>101506927</v>
      </c>
      <c r="C3271" s="3" t="s">
        <v>5338</v>
      </c>
      <c r="D3271" s="5">
        <v>11.9</v>
      </c>
      <c r="E3271" s="5">
        <v>96.050338300000007</v>
      </c>
      <c r="F3271" s="3" t="s">
        <v>4480</v>
      </c>
      <c r="G3271" s="3" t="s">
        <v>4491</v>
      </c>
      <c r="H3271" s="3" t="s">
        <v>4492</v>
      </c>
      <c r="I3271" s="3" t="s">
        <v>4493</v>
      </c>
      <c r="J3271" s="3" t="s">
        <v>4494</v>
      </c>
      <c r="K3271" s="6" t="s">
        <v>4474</v>
      </c>
      <c r="L3271" s="6" t="s">
        <v>4474</v>
      </c>
      <c r="M3271" s="6" t="s">
        <v>4474</v>
      </c>
      <c r="N3271" s="6" t="s">
        <v>4474</v>
      </c>
      <c r="O3271" s="6">
        <v>-1100.22</v>
      </c>
      <c r="P3271" s="6">
        <v>-1191.828</v>
      </c>
      <c r="Q3271" s="6">
        <v>2784.6239999999998</v>
      </c>
      <c r="R3271" s="6">
        <v>3352.4659999999999</v>
      </c>
      <c r="S3271" s="6">
        <v>-657.93799999999999</v>
      </c>
      <c r="T3271" s="6">
        <v>-767.26</v>
      </c>
      <c r="U3271" s="6" t="s">
        <v>4474</v>
      </c>
      <c r="V3271" s="6" t="s">
        <v>4474</v>
      </c>
      <c r="W3271" s="6">
        <v>54585.955999999998</v>
      </c>
      <c r="X3271" s="6">
        <v>53627.006999999998</v>
      </c>
      <c r="Y3271" s="6">
        <v>66.742000000000004</v>
      </c>
      <c r="Z3271" s="6">
        <v>47.844999999999999</v>
      </c>
      <c r="AA3271" s="6">
        <v>5680</v>
      </c>
      <c r="AB3271" s="6">
        <v>5265</v>
      </c>
      <c r="AC3271" s="6">
        <v>8071457</v>
      </c>
      <c r="AD3271" s="6">
        <v>8071457</v>
      </c>
      <c r="AF3271">
        <f>Q3271/W3271</f>
        <v>5.1013561070543494E-2</v>
      </c>
      <c r="AG3271">
        <f>R3271/X3271</f>
        <v>6.2514508780995362E-2</v>
      </c>
      <c r="AH3271" t="e">
        <f>U3271/W3271</f>
        <v>#VALUE!</v>
      </c>
      <c r="AI3271" t="e">
        <f>V3271/X3271</f>
        <v>#VALUE!</v>
      </c>
      <c r="AJ3271">
        <f>Y3271/AA3271</f>
        <v>1.1750352112676056E-2</v>
      </c>
      <c r="AK3271">
        <f>Z3271/AB3271</f>
        <v>9.0873694207027535E-3</v>
      </c>
      <c r="AL3271" t="e">
        <f>O3271/K3271</f>
        <v>#VALUE!</v>
      </c>
      <c r="AM3271" t="e">
        <f>P3271/L3271</f>
        <v>#VALUE!</v>
      </c>
      <c r="AN3271" t="e">
        <f>K3271/W3271</f>
        <v>#VALUE!</v>
      </c>
      <c r="AO3271" t="e">
        <f>L3271/X3271</f>
        <v>#VALUE!</v>
      </c>
      <c r="AP3271">
        <f>IF(OR(Q3271&lt;0, Q3271="NA"), 0, 1)</f>
        <v>1</v>
      </c>
      <c r="AQ3271">
        <f>IF(OR(S3271&lt;0, S3271="NA"), 0, 1)</f>
        <v>0</v>
      </c>
      <c r="AR3271">
        <f>IFERROR(IF((AF3271-AG3271)&gt;0,1,0),0)</f>
        <v>0</v>
      </c>
      <c r="AS3271">
        <f>IFERROR(IF((S3271-Q3271)&gt;0,1,0),0)</f>
        <v>0</v>
      </c>
      <c r="AT3271">
        <f>IFERROR(IF((AH3271-AI3271)&lt;0,1,0),0)</f>
        <v>0</v>
      </c>
      <c r="AU3271">
        <f>IFERROR(IF((AJ3271-AK3271)&gt;0,1,0),0)</f>
        <v>1</v>
      </c>
      <c r="AV3271">
        <f>IFERROR(IF((AL3271-AM3271)&gt;0,1,0),0)</f>
        <v>0</v>
      </c>
      <c r="AW3271">
        <f>IFERROR(IF((AN3271-AO3271)&gt;0,1,0),0)</f>
        <v>0</v>
      </c>
      <c r="AX3271">
        <f>IFERROR(IF((AC3271-AD3271)&lt;0,1,0),0)</f>
        <v>0</v>
      </c>
      <c r="AY3271">
        <f>SUM(AP3271:AX3271)</f>
        <v>2</v>
      </c>
    </row>
    <row r="3272" spans="1:51" x14ac:dyDescent="0.45">
      <c r="A3272" s="1" t="s">
        <v>1349</v>
      </c>
      <c r="B3272" s="2">
        <v>5255986</v>
      </c>
      <c r="C3272" s="3" t="s">
        <v>5338</v>
      </c>
      <c r="D3272" s="7">
        <v>14.13</v>
      </c>
      <c r="E3272" s="5">
        <v>894.73269608999999</v>
      </c>
      <c r="F3272" s="3" t="s">
        <v>4470</v>
      </c>
      <c r="G3272" s="3" t="s">
        <v>4471</v>
      </c>
      <c r="H3272" s="3" t="s">
        <v>4673</v>
      </c>
      <c r="I3272" s="3" t="s">
        <v>4673</v>
      </c>
      <c r="J3272" s="3" t="s">
        <v>4544</v>
      </c>
      <c r="K3272" s="6">
        <v>248326</v>
      </c>
      <c r="L3272" s="6">
        <v>237260</v>
      </c>
      <c r="M3272" s="6">
        <v>-26272</v>
      </c>
      <c r="N3272" s="6">
        <v>-24641</v>
      </c>
      <c r="O3272" s="6">
        <v>-31568</v>
      </c>
      <c r="P3272" s="6">
        <v>-30161</v>
      </c>
      <c r="Q3272" s="6">
        <v>-55460</v>
      </c>
      <c r="R3272" s="6">
        <v>-53213</v>
      </c>
      <c r="S3272" s="6">
        <v>-21994</v>
      </c>
      <c r="T3272" s="6">
        <v>-17196</v>
      </c>
      <c r="U3272" s="6">
        <v>121208</v>
      </c>
      <c r="V3272" s="6">
        <v>120918</v>
      </c>
      <c r="W3272" s="6">
        <v>229608</v>
      </c>
      <c r="X3272" s="6">
        <v>233772</v>
      </c>
      <c r="Y3272" s="6">
        <v>150361</v>
      </c>
      <c r="Z3272" s="6">
        <v>158134</v>
      </c>
      <c r="AA3272" s="6">
        <v>60815</v>
      </c>
      <c r="AB3272" s="6">
        <v>54118</v>
      </c>
      <c r="AC3272" s="6">
        <v>63251148</v>
      </c>
      <c r="AD3272" s="6">
        <v>63052598</v>
      </c>
      <c r="AF3272">
        <f>Q3272/W3272</f>
        <v>-0.24154210654681021</v>
      </c>
      <c r="AG3272">
        <f>R3272/X3272</f>
        <v>-0.22762777407046181</v>
      </c>
      <c r="AH3272">
        <f>U3272/W3272</f>
        <v>0.52789101425037455</v>
      </c>
      <c r="AI3272">
        <f>V3272/X3272</f>
        <v>0.51724757455982751</v>
      </c>
      <c r="AJ3272">
        <f>Y3272/AA3272</f>
        <v>2.4724327879634957</v>
      </c>
      <c r="AK3272">
        <f>Z3272/AB3272</f>
        <v>2.9220222476809932</v>
      </c>
      <c r="AL3272">
        <f>O3272/K3272</f>
        <v>-0.12712321706144342</v>
      </c>
      <c r="AM3272">
        <f>P3272/L3272</f>
        <v>-0.12712214448284581</v>
      </c>
      <c r="AN3272">
        <f>K3272/W3272</f>
        <v>1.0815215497717849</v>
      </c>
      <c r="AO3272">
        <f>L3272/X3272</f>
        <v>1.0149205208493746</v>
      </c>
      <c r="AP3272">
        <f>IF(OR(Q3272&lt;0, Q3272="NA"), 0, 1)</f>
        <v>0</v>
      </c>
      <c r="AQ3272">
        <f>IF(OR(S3272&lt;0, S3272="NA"), 0, 1)</f>
        <v>0</v>
      </c>
      <c r="AR3272">
        <f>IFERROR(IF((AF3272-AG3272)&gt;0,1,0),0)</f>
        <v>0</v>
      </c>
      <c r="AS3272">
        <f>IFERROR(IF((S3272-Q3272)&gt;0,1,0),0)</f>
        <v>1</v>
      </c>
      <c r="AT3272">
        <f>IFERROR(IF((AH3272-AI3272)&lt;0,1,0),0)</f>
        <v>0</v>
      </c>
      <c r="AU3272">
        <f>IFERROR(IF((AJ3272-AK3272)&gt;0,1,0),0)</f>
        <v>0</v>
      </c>
      <c r="AV3272">
        <f>IFERROR(IF((AL3272-AM3272)&gt;0,1,0),0)</f>
        <v>0</v>
      </c>
      <c r="AW3272">
        <f>IFERROR(IF((AN3272-AO3272)&gt;0,1,0),0)</f>
        <v>1</v>
      </c>
      <c r="AX3272">
        <f>IFERROR(IF((AC3272-AD3272)&lt;0,1,0),0)</f>
        <v>0</v>
      </c>
      <c r="AY3272">
        <f>SUM(AP3272:AX3272)</f>
        <v>2</v>
      </c>
    </row>
    <row r="3273" spans="1:51" x14ac:dyDescent="0.45">
      <c r="A3273" s="1" t="s">
        <v>1382</v>
      </c>
      <c r="B3273" s="2">
        <v>8128658</v>
      </c>
      <c r="C3273" s="3" t="s">
        <v>5336</v>
      </c>
      <c r="D3273" s="7">
        <v>5.61</v>
      </c>
      <c r="E3273" s="5">
        <v>96.485038830500002</v>
      </c>
      <c r="F3273" s="3" t="s">
        <v>4475</v>
      </c>
      <c r="G3273" s="3" t="s">
        <v>4529</v>
      </c>
      <c r="H3273" s="3" t="s">
        <v>4530</v>
      </c>
      <c r="I3273" s="3" t="s">
        <v>4739</v>
      </c>
      <c r="J3273" s="3" t="s">
        <v>4740</v>
      </c>
      <c r="K3273" s="6">
        <v>606008</v>
      </c>
      <c r="L3273" s="6">
        <v>572009</v>
      </c>
      <c r="M3273" s="6">
        <v>9129</v>
      </c>
      <c r="N3273" s="6">
        <v>20887</v>
      </c>
      <c r="O3273" s="6">
        <v>-31961</v>
      </c>
      <c r="P3273" s="6">
        <v>-16507</v>
      </c>
      <c r="Q3273" s="6">
        <v>-148667</v>
      </c>
      <c r="R3273" s="6">
        <v>-128568</v>
      </c>
      <c r="S3273" s="6">
        <v>-58408</v>
      </c>
      <c r="T3273" s="6">
        <v>-57011</v>
      </c>
      <c r="U3273" s="6">
        <v>1177921</v>
      </c>
      <c r="V3273" s="6">
        <v>1168416</v>
      </c>
      <c r="W3273" s="6">
        <v>1339635</v>
      </c>
      <c r="X3273" s="6">
        <v>1356348</v>
      </c>
      <c r="Y3273" s="6">
        <v>91418</v>
      </c>
      <c r="Z3273" s="6">
        <v>101114</v>
      </c>
      <c r="AA3273" s="6">
        <v>302215</v>
      </c>
      <c r="AB3273" s="6">
        <v>271958</v>
      </c>
      <c r="AC3273" s="6">
        <v>17106468</v>
      </c>
      <c r="AD3273" s="6">
        <v>17013320</v>
      </c>
      <c r="AF3273">
        <f>Q3273/W3273</f>
        <v>-0.1109757508575097</v>
      </c>
      <c r="AG3273">
        <f>R3273/X3273</f>
        <v>-9.4789832697803222E-2</v>
      </c>
      <c r="AH3273">
        <f>U3273/W3273</f>
        <v>0.87928502913106932</v>
      </c>
      <c r="AI3273">
        <f>V3273/X3273</f>
        <v>0.86144263861486881</v>
      </c>
      <c r="AJ3273">
        <f>Y3273/AA3273</f>
        <v>0.30249325811094752</v>
      </c>
      <c r="AK3273">
        <f>Z3273/AB3273</f>
        <v>0.3718000573617985</v>
      </c>
      <c r="AL3273">
        <f>O3273/K3273</f>
        <v>-5.2740227851777531E-2</v>
      </c>
      <c r="AM3273">
        <f>P3273/L3273</f>
        <v>-2.8857937549933654E-2</v>
      </c>
      <c r="AN3273">
        <f>K3273/W3273</f>
        <v>0.45236799576003911</v>
      </c>
      <c r="AO3273">
        <f>L3273/X3273</f>
        <v>0.42172731481891079</v>
      </c>
      <c r="AP3273">
        <f>IF(OR(Q3273&lt;0, Q3273="NA"), 0, 1)</f>
        <v>0</v>
      </c>
      <c r="AQ3273">
        <f>IF(OR(S3273&lt;0, S3273="NA"), 0, 1)</f>
        <v>0</v>
      </c>
      <c r="AR3273">
        <f>IFERROR(IF((AF3273-AG3273)&gt;0,1,0),0)</f>
        <v>0</v>
      </c>
      <c r="AS3273">
        <f>IFERROR(IF((S3273-Q3273)&gt;0,1,0),0)</f>
        <v>1</v>
      </c>
      <c r="AT3273">
        <f>IFERROR(IF((AH3273-AI3273)&lt;0,1,0),0)</f>
        <v>0</v>
      </c>
      <c r="AU3273">
        <f>IFERROR(IF((AJ3273-AK3273)&gt;0,1,0),0)</f>
        <v>0</v>
      </c>
      <c r="AV3273">
        <f>IFERROR(IF((AL3273-AM3273)&gt;0,1,0),0)</f>
        <v>0</v>
      </c>
      <c r="AW3273">
        <f>IFERROR(IF((AN3273-AO3273)&gt;0,1,0),0)</f>
        <v>1</v>
      </c>
      <c r="AX3273">
        <f>IFERROR(IF((AC3273-AD3273)&lt;0,1,0),0)</f>
        <v>0</v>
      </c>
      <c r="AY3273">
        <f>SUM(AP3273:AX3273)</f>
        <v>2</v>
      </c>
    </row>
    <row r="3274" spans="1:51" x14ac:dyDescent="0.45">
      <c r="A3274" s="1" t="s">
        <v>1391</v>
      </c>
      <c r="B3274" s="2">
        <v>105678400</v>
      </c>
      <c r="C3274" s="3" t="s">
        <v>5336</v>
      </c>
      <c r="D3274" s="7">
        <v>4.3</v>
      </c>
      <c r="E3274" s="5">
        <v>2.8180866999999998</v>
      </c>
      <c r="F3274" s="3" t="s">
        <v>4500</v>
      </c>
      <c r="G3274" s="3" t="s">
        <v>4501</v>
      </c>
      <c r="H3274" s="3" t="s">
        <v>4502</v>
      </c>
      <c r="I3274" s="3" t="s">
        <v>4538</v>
      </c>
      <c r="J3274" s="3" t="s">
        <v>4504</v>
      </c>
      <c r="K3274" s="6">
        <v>749.5177316316441</v>
      </c>
      <c r="L3274" s="6">
        <v>826.87275035029336</v>
      </c>
      <c r="M3274" s="6">
        <v>-7817.4050929850382</v>
      </c>
      <c r="N3274" s="6">
        <v>-7542.5321779914912</v>
      </c>
      <c r="O3274" s="6">
        <v>-7821.8508002944864</v>
      </c>
      <c r="P3274" s="6">
        <v>-7548.9465536976095</v>
      </c>
      <c r="Q3274" s="6">
        <v>-37581.215590523701</v>
      </c>
      <c r="R3274" s="6">
        <v>-34804.987250011283</v>
      </c>
      <c r="S3274" s="6">
        <v>-4302.4552704469806</v>
      </c>
      <c r="T3274" s="6">
        <v>-4231.7413423854205</v>
      </c>
      <c r="U3274" s="6" t="s">
        <v>4474</v>
      </c>
      <c r="V3274" s="6">
        <v>9.466993022321267</v>
      </c>
      <c r="W3274" s="6">
        <v>25165.721899404118</v>
      </c>
      <c r="X3274" s="6">
        <v>30242.153947320352</v>
      </c>
      <c r="Y3274" s="6">
        <v>4537.9710574040491</v>
      </c>
      <c r="Z3274" s="6">
        <v>5788.0137361633733</v>
      </c>
      <c r="AA3274" s="6">
        <v>498.16795588289716</v>
      </c>
      <c r="AB3274" s="6">
        <v>471.26730720052609</v>
      </c>
      <c r="AC3274" s="6">
        <v>655369</v>
      </c>
      <c r="AD3274" s="6">
        <v>648440</v>
      </c>
      <c r="AF3274">
        <f>Q3274/W3274</f>
        <v>-1.4933493956878527</v>
      </c>
      <c r="AG3274">
        <f>R3274/X3274</f>
        <v>-1.1508765979645186</v>
      </c>
      <c r="AH3274" t="e">
        <f>U3274/W3274</f>
        <v>#VALUE!</v>
      </c>
      <c r="AI3274">
        <f>V3274/X3274</f>
        <v>3.1303964125082114E-4</v>
      </c>
      <c r="AJ3274">
        <f>Y3274/AA3274</f>
        <v>9.1093194650817253</v>
      </c>
      <c r="AK3274">
        <f>Z3274/AB3274</f>
        <v>12.281806201550388</v>
      </c>
      <c r="AL3274">
        <f>O3274/K3274</f>
        <v>-10.435844904251834</v>
      </c>
      <c r="AM3274">
        <f>P3274/L3274</f>
        <v>-9.1295142456920981</v>
      </c>
      <c r="AN3274">
        <f>K3274/W3274</f>
        <v>2.9783279598642923E-2</v>
      </c>
      <c r="AO3274">
        <f>L3274/X3274</f>
        <v>2.7341728098820142E-2</v>
      </c>
      <c r="AP3274">
        <f>IF(OR(Q3274&lt;0, Q3274="NA"), 0, 1)</f>
        <v>0</v>
      </c>
      <c r="AQ3274">
        <f>IF(OR(S3274&lt;0, S3274="NA"), 0, 1)</f>
        <v>0</v>
      </c>
      <c r="AR3274">
        <f>IFERROR(IF((AF3274-AG3274)&gt;0,1,0),0)</f>
        <v>0</v>
      </c>
      <c r="AS3274">
        <f>IFERROR(IF((S3274-Q3274)&gt;0,1,0),0)</f>
        <v>1</v>
      </c>
      <c r="AT3274">
        <f>IFERROR(IF((AH3274-AI3274)&lt;0,1,0),0)</f>
        <v>0</v>
      </c>
      <c r="AU3274">
        <f>IFERROR(IF((AJ3274-AK3274)&gt;0,1,0),0)</f>
        <v>0</v>
      </c>
      <c r="AV3274">
        <f>IFERROR(IF((AL3274-AM3274)&gt;0,1,0),0)</f>
        <v>0</v>
      </c>
      <c r="AW3274">
        <f>IFERROR(IF((AN3274-AO3274)&gt;0,1,0),0)</f>
        <v>1</v>
      </c>
      <c r="AX3274">
        <f>IFERROR(IF((AC3274-AD3274)&lt;0,1,0),0)</f>
        <v>0</v>
      </c>
      <c r="AY3274">
        <f>SUM(AP3274:AX3274)</f>
        <v>2</v>
      </c>
    </row>
    <row r="3275" spans="1:51" x14ac:dyDescent="0.45">
      <c r="A3275" s="1" t="s">
        <v>1404</v>
      </c>
      <c r="B3275" s="2">
        <v>1000055</v>
      </c>
      <c r="C3275" s="3" t="s">
        <v>5336</v>
      </c>
      <c r="D3275" s="7">
        <v>12.77</v>
      </c>
      <c r="E3275" s="5">
        <v>70.994470210000003</v>
      </c>
      <c r="F3275" s="3" t="s">
        <v>4480</v>
      </c>
      <c r="G3275" s="3" t="s">
        <v>4481</v>
      </c>
      <c r="H3275" s="3" t="s">
        <v>4481</v>
      </c>
      <c r="I3275" s="3" t="s">
        <v>4482</v>
      </c>
      <c r="J3275" s="3" t="s">
        <v>4484</v>
      </c>
      <c r="K3275" s="6">
        <v>9322</v>
      </c>
      <c r="L3275" s="6">
        <v>8790</v>
      </c>
      <c r="M3275" s="6" t="s">
        <v>4474</v>
      </c>
      <c r="N3275" s="6" t="s">
        <v>4474</v>
      </c>
      <c r="O3275" s="6">
        <v>7522</v>
      </c>
      <c r="P3275" s="6">
        <v>8061</v>
      </c>
      <c r="Q3275" s="6">
        <v>-1059</v>
      </c>
      <c r="R3275" s="6">
        <v>-232</v>
      </c>
      <c r="S3275" s="6">
        <v>-958.45699999999999</v>
      </c>
      <c r="T3275" s="6">
        <v>-1306.4570000000001</v>
      </c>
      <c r="U3275" s="6" t="s">
        <v>4474</v>
      </c>
      <c r="V3275" s="6" t="s">
        <v>4474</v>
      </c>
      <c r="W3275" s="6">
        <v>523821</v>
      </c>
      <c r="X3275" s="6">
        <v>516009</v>
      </c>
      <c r="Y3275" s="6" t="s">
        <v>4474</v>
      </c>
      <c r="Z3275" s="6" t="s">
        <v>4474</v>
      </c>
      <c r="AA3275" s="6" t="s">
        <v>4474</v>
      </c>
      <c r="AB3275" s="6" t="s">
        <v>4474</v>
      </c>
      <c r="AC3275" s="6">
        <v>5559473</v>
      </c>
      <c r="AD3275" s="6" t="s">
        <v>4474</v>
      </c>
      <c r="AF3275">
        <f>Q3275/W3275</f>
        <v>-2.0216829794910858E-3</v>
      </c>
      <c r="AG3275">
        <f>R3275/X3275</f>
        <v>-4.4960456116075495E-4</v>
      </c>
      <c r="AH3275" t="e">
        <f>U3275/W3275</f>
        <v>#VALUE!</v>
      </c>
      <c r="AI3275" t="e">
        <f>V3275/X3275</f>
        <v>#VALUE!</v>
      </c>
      <c r="AJ3275" t="e">
        <f>Y3275/AA3275</f>
        <v>#VALUE!</v>
      </c>
      <c r="AK3275" t="e">
        <f>Z3275/AB3275</f>
        <v>#VALUE!</v>
      </c>
      <c r="AL3275">
        <f>O3275/K3275</f>
        <v>0.80690838875777726</v>
      </c>
      <c r="AM3275">
        <f>P3275/L3275</f>
        <v>0.91706484641638231</v>
      </c>
      <c r="AN3275">
        <f>K3275/W3275</f>
        <v>1.7796155556955524E-2</v>
      </c>
      <c r="AO3275">
        <f>L3275/X3275</f>
        <v>1.7034586606047571E-2</v>
      </c>
      <c r="AP3275">
        <f>IF(OR(Q3275&lt;0, Q3275="NA"), 0, 1)</f>
        <v>0</v>
      </c>
      <c r="AQ3275">
        <f>IF(OR(S3275&lt;0, S3275="NA"), 0, 1)</f>
        <v>0</v>
      </c>
      <c r="AR3275">
        <f>IFERROR(IF((AF3275-AG3275)&gt;0,1,0),0)</f>
        <v>0</v>
      </c>
      <c r="AS3275">
        <f>IFERROR(IF((S3275-Q3275)&gt;0,1,0),0)</f>
        <v>1</v>
      </c>
      <c r="AT3275">
        <f>IFERROR(IF((AH3275-AI3275)&lt;0,1,0),0)</f>
        <v>0</v>
      </c>
      <c r="AU3275">
        <f>IFERROR(IF((AJ3275-AK3275)&gt;0,1,0),0)</f>
        <v>0</v>
      </c>
      <c r="AV3275">
        <f>IFERROR(IF((AL3275-AM3275)&gt;0,1,0),0)</f>
        <v>0</v>
      </c>
      <c r="AW3275">
        <f>IFERROR(IF((AN3275-AO3275)&gt;0,1,0),0)</f>
        <v>1</v>
      </c>
      <c r="AX3275">
        <f>IFERROR(IF((AC3275-AD3275)&lt;0,1,0),0)</f>
        <v>0</v>
      </c>
      <c r="AY3275">
        <f>SUM(AP3275:AX3275)</f>
        <v>2</v>
      </c>
    </row>
    <row r="3276" spans="1:51" x14ac:dyDescent="0.45">
      <c r="A3276" s="1" t="s">
        <v>1411</v>
      </c>
      <c r="B3276" s="2">
        <v>4089446</v>
      </c>
      <c r="C3276" s="3" t="s">
        <v>5338</v>
      </c>
      <c r="D3276" s="5">
        <v>16.47</v>
      </c>
      <c r="E3276" s="5">
        <v>217.58780519999999</v>
      </c>
      <c r="F3276" s="3" t="s">
        <v>4480</v>
      </c>
      <c r="G3276" s="3" t="s">
        <v>4481</v>
      </c>
      <c r="H3276" s="3" t="s">
        <v>4481</v>
      </c>
      <c r="I3276" s="3" t="s">
        <v>4482</v>
      </c>
      <c r="J3276" s="3" t="s">
        <v>4484</v>
      </c>
      <c r="K3276" s="6">
        <v>80142</v>
      </c>
      <c r="L3276" s="6">
        <v>78628</v>
      </c>
      <c r="M3276" s="6" t="s">
        <v>4474</v>
      </c>
      <c r="N3276" s="6" t="s">
        <v>4474</v>
      </c>
      <c r="O3276" s="6">
        <v>34401</v>
      </c>
      <c r="P3276" s="6">
        <v>34930</v>
      </c>
      <c r="Q3276" s="6">
        <v>14105</v>
      </c>
      <c r="R3276" s="6">
        <v>15455</v>
      </c>
      <c r="S3276" s="6">
        <v>-5920</v>
      </c>
      <c r="T3276" s="6">
        <v>12198</v>
      </c>
      <c r="U3276" s="6">
        <v>106</v>
      </c>
      <c r="V3276" s="6">
        <v>127</v>
      </c>
      <c r="W3276" s="6">
        <v>683031</v>
      </c>
      <c r="X3276" s="6">
        <v>617820</v>
      </c>
      <c r="Y3276" s="6" t="s">
        <v>4474</v>
      </c>
      <c r="Z3276" s="6" t="s">
        <v>4474</v>
      </c>
      <c r="AA3276" s="6" t="s">
        <v>4474</v>
      </c>
      <c r="AB3276" s="6" t="s">
        <v>4474</v>
      </c>
      <c r="AC3276" s="6">
        <v>13211160</v>
      </c>
      <c r="AD3276" s="6">
        <v>13143560</v>
      </c>
      <c r="AF3276">
        <f>Q3276/W3276</f>
        <v>2.0650600045971558E-2</v>
      </c>
      <c r="AG3276">
        <f>R3276/X3276</f>
        <v>2.5015376646919815E-2</v>
      </c>
      <c r="AH3276">
        <f>U3276/W3276</f>
        <v>1.5519061360318932E-4</v>
      </c>
      <c r="AI3276">
        <f>V3276/X3276</f>
        <v>2.0556149040173514E-4</v>
      </c>
      <c r="AJ3276" t="e">
        <f>Y3276/AA3276</f>
        <v>#VALUE!</v>
      </c>
      <c r="AK3276" t="e">
        <f>Z3276/AB3276</f>
        <v>#VALUE!</v>
      </c>
      <c r="AL3276">
        <f>O3276/K3276</f>
        <v>0.42925058022010931</v>
      </c>
      <c r="AM3276">
        <f>P3276/L3276</f>
        <v>0.44424378084143051</v>
      </c>
      <c r="AN3276">
        <f>K3276/W3276</f>
        <v>0.11733288825836602</v>
      </c>
      <c r="AO3276">
        <f>L3276/X3276</f>
        <v>0.12726684147486322</v>
      </c>
      <c r="AP3276">
        <f>IF(OR(Q3276&lt;0, Q3276="NA"), 0, 1)</f>
        <v>1</v>
      </c>
      <c r="AQ3276">
        <f>IF(OR(S3276&lt;0, S3276="NA"), 0, 1)</f>
        <v>0</v>
      </c>
      <c r="AR3276">
        <f>IFERROR(IF((AF3276-AG3276)&gt;0,1,0),0)</f>
        <v>0</v>
      </c>
      <c r="AS3276">
        <f>IFERROR(IF((S3276-Q3276)&gt;0,1,0),0)</f>
        <v>0</v>
      </c>
      <c r="AT3276">
        <f>IFERROR(IF((AH3276-AI3276)&lt;0,1,0),0)</f>
        <v>1</v>
      </c>
      <c r="AU3276">
        <f>IFERROR(IF((AJ3276-AK3276)&gt;0,1,0),0)</f>
        <v>0</v>
      </c>
      <c r="AV3276">
        <f>IFERROR(IF((AL3276-AM3276)&gt;0,1,0),0)</f>
        <v>0</v>
      </c>
      <c r="AW3276">
        <f>IFERROR(IF((AN3276-AO3276)&gt;0,1,0),0)</f>
        <v>0</v>
      </c>
      <c r="AX3276">
        <f>IFERROR(IF((AC3276-AD3276)&lt;0,1,0),0)</f>
        <v>0</v>
      </c>
      <c r="AY3276">
        <f>SUM(AP3276:AX3276)</f>
        <v>2</v>
      </c>
    </row>
    <row r="3277" spans="1:51" x14ac:dyDescent="0.45">
      <c r="A3277" s="1" t="s">
        <v>1428</v>
      </c>
      <c r="B3277" s="2">
        <v>4161046</v>
      </c>
      <c r="C3277" s="3" t="s">
        <v>5337</v>
      </c>
      <c r="D3277" s="5">
        <v>6.12</v>
      </c>
      <c r="E3277" s="5">
        <v>504.07154172000003</v>
      </c>
      <c r="F3277" s="3" t="s">
        <v>4480</v>
      </c>
      <c r="G3277" s="3" t="s">
        <v>4481</v>
      </c>
      <c r="H3277" s="3" t="s">
        <v>4481</v>
      </c>
      <c r="I3277" s="3" t="s">
        <v>4482</v>
      </c>
      <c r="J3277" s="3" t="s">
        <v>4484</v>
      </c>
      <c r="K3277" s="6">
        <v>225302</v>
      </c>
      <c r="L3277" s="6">
        <v>228017</v>
      </c>
      <c r="M3277" s="6" t="s">
        <v>4474</v>
      </c>
      <c r="N3277" s="6" t="s">
        <v>4474</v>
      </c>
      <c r="O3277" s="6">
        <v>317121</v>
      </c>
      <c r="P3277" s="6">
        <v>420324</v>
      </c>
      <c r="Q3277" s="6">
        <v>-75748</v>
      </c>
      <c r="R3277" s="6">
        <v>8606</v>
      </c>
      <c r="S3277" s="6">
        <v>-24062</v>
      </c>
      <c r="T3277" s="6">
        <v>-22419</v>
      </c>
      <c r="U3277" s="6">
        <v>439897</v>
      </c>
      <c r="V3277" s="6">
        <v>446980</v>
      </c>
      <c r="W3277" s="6">
        <v>13376561</v>
      </c>
      <c r="X3277" s="6">
        <v>13714423</v>
      </c>
      <c r="Y3277" s="6" t="s">
        <v>4474</v>
      </c>
      <c r="Z3277" s="6" t="s">
        <v>4474</v>
      </c>
      <c r="AA3277" s="6" t="s">
        <v>4474</v>
      </c>
      <c r="AB3277" s="6" t="s">
        <v>4474</v>
      </c>
      <c r="AC3277" s="6">
        <v>67855084</v>
      </c>
      <c r="AD3277" s="6">
        <v>56543382</v>
      </c>
      <c r="AF3277">
        <f>Q3277/W3277</f>
        <v>-5.6627409690726939E-3</v>
      </c>
      <c r="AG3277">
        <f>R3277/X3277</f>
        <v>6.2751455165120694E-4</v>
      </c>
      <c r="AH3277">
        <f>U3277/W3277</f>
        <v>3.2885657232826881E-2</v>
      </c>
      <c r="AI3277">
        <f>V3277/X3277</f>
        <v>3.2591965407512954E-2</v>
      </c>
      <c r="AJ3277" t="e">
        <f>Y3277/AA3277</f>
        <v>#VALUE!</v>
      </c>
      <c r="AK3277" t="e">
        <f>Z3277/AB3277</f>
        <v>#VALUE!</v>
      </c>
      <c r="AL3277">
        <f>O3277/K3277</f>
        <v>1.4075374386379171</v>
      </c>
      <c r="AM3277">
        <f>P3277/L3277</f>
        <v>1.8433888701281045</v>
      </c>
      <c r="AN3277">
        <f>K3277/W3277</f>
        <v>1.684304358945472E-2</v>
      </c>
      <c r="AO3277">
        <f>L3277/X3277</f>
        <v>1.6626073149413577E-2</v>
      </c>
      <c r="AP3277">
        <f>IF(OR(Q3277&lt;0, Q3277="NA"), 0, 1)</f>
        <v>0</v>
      </c>
      <c r="AQ3277">
        <f>IF(OR(S3277&lt;0, S3277="NA"), 0, 1)</f>
        <v>0</v>
      </c>
      <c r="AR3277">
        <f>IFERROR(IF((AF3277-AG3277)&gt;0,1,0),0)</f>
        <v>0</v>
      </c>
      <c r="AS3277">
        <f>IFERROR(IF((S3277-Q3277)&gt;0,1,0),0)</f>
        <v>1</v>
      </c>
      <c r="AT3277">
        <f>IFERROR(IF((AH3277-AI3277)&lt;0,1,0),0)</f>
        <v>0</v>
      </c>
      <c r="AU3277">
        <f>IFERROR(IF((AJ3277-AK3277)&gt;0,1,0),0)</f>
        <v>0</v>
      </c>
      <c r="AV3277">
        <f>IFERROR(IF((AL3277-AM3277)&gt;0,1,0),0)</f>
        <v>0</v>
      </c>
      <c r="AW3277">
        <f>IFERROR(IF((AN3277-AO3277)&gt;0,1,0),0)</f>
        <v>1</v>
      </c>
      <c r="AX3277">
        <f>IFERROR(IF((AC3277-AD3277)&lt;0,1,0),0)</f>
        <v>0</v>
      </c>
      <c r="AY3277">
        <f>SUM(AP3277:AX3277)</f>
        <v>2</v>
      </c>
    </row>
    <row r="3278" spans="1:51" x14ac:dyDescent="0.45">
      <c r="A3278" s="1" t="s">
        <v>1556</v>
      </c>
      <c r="B3278" s="2">
        <v>100013227</v>
      </c>
      <c r="C3278" s="3" t="s">
        <v>5338</v>
      </c>
      <c r="D3278" s="7">
        <v>10.190099999999999</v>
      </c>
      <c r="E3278" s="5">
        <v>90.314856300000002</v>
      </c>
      <c r="F3278" s="3" t="s">
        <v>4480</v>
      </c>
      <c r="G3278" s="3" t="s">
        <v>4491</v>
      </c>
      <c r="H3278" s="3" t="s">
        <v>4492</v>
      </c>
      <c r="I3278" s="3" t="s">
        <v>4493</v>
      </c>
      <c r="J3278" s="3" t="s">
        <v>4494</v>
      </c>
      <c r="K3278" s="6" t="s">
        <v>4474</v>
      </c>
      <c r="L3278" s="6" t="s">
        <v>4474</v>
      </c>
      <c r="M3278" s="6" t="s">
        <v>4474</v>
      </c>
      <c r="N3278" s="6" t="s">
        <v>4474</v>
      </c>
      <c r="O3278" s="6" t="s">
        <v>4474</v>
      </c>
      <c r="P3278" s="6" t="s">
        <v>4474</v>
      </c>
      <c r="Q3278" s="6">
        <v>415.86799999999999</v>
      </c>
      <c r="R3278" s="6">
        <v>-118.268</v>
      </c>
      <c r="S3278" s="6">
        <v>-651.05999999999995</v>
      </c>
      <c r="T3278" s="6">
        <v>-283.892</v>
      </c>
      <c r="U3278" s="6" t="s">
        <v>4474</v>
      </c>
      <c r="V3278" s="6" t="s">
        <v>4474</v>
      </c>
      <c r="W3278" s="6">
        <v>70110.002999999997</v>
      </c>
      <c r="X3278" s="6">
        <v>69335.607000000004</v>
      </c>
      <c r="Y3278" s="6">
        <v>120.76</v>
      </c>
      <c r="Z3278" s="6">
        <v>237.66200000000001</v>
      </c>
      <c r="AA3278" s="6">
        <v>328</v>
      </c>
      <c r="AB3278" s="6">
        <v>42</v>
      </c>
      <c r="AC3278" s="6">
        <v>8863000</v>
      </c>
      <c r="AD3278" s="6">
        <v>8863000</v>
      </c>
      <c r="AF3278">
        <f>Q3278/W3278</f>
        <v>5.9316500100563396E-3</v>
      </c>
      <c r="AG3278">
        <f>R3278/X3278</f>
        <v>-1.7057325249925338E-3</v>
      </c>
      <c r="AH3278" t="e">
        <f>U3278/W3278</f>
        <v>#VALUE!</v>
      </c>
      <c r="AI3278" t="e">
        <f>V3278/X3278</f>
        <v>#VALUE!</v>
      </c>
      <c r="AJ3278">
        <f>Y3278/AA3278</f>
        <v>0.36817073170731707</v>
      </c>
      <c r="AK3278">
        <f>Z3278/AB3278</f>
        <v>5.6586190476190481</v>
      </c>
      <c r="AL3278" t="e">
        <f>O3278/K3278</f>
        <v>#VALUE!</v>
      </c>
      <c r="AM3278" t="e">
        <f>P3278/L3278</f>
        <v>#VALUE!</v>
      </c>
      <c r="AN3278" t="e">
        <f>K3278/W3278</f>
        <v>#VALUE!</v>
      </c>
      <c r="AO3278" t="e">
        <f>L3278/X3278</f>
        <v>#VALUE!</v>
      </c>
      <c r="AP3278">
        <f>IF(OR(Q3278&lt;0, Q3278="NA"), 0, 1)</f>
        <v>1</v>
      </c>
      <c r="AQ3278">
        <f>IF(OR(S3278&lt;0, S3278="NA"), 0, 1)</f>
        <v>0</v>
      </c>
      <c r="AR3278">
        <f>IFERROR(IF((AF3278-AG3278)&gt;0,1,0),0)</f>
        <v>1</v>
      </c>
      <c r="AS3278">
        <f>IFERROR(IF((S3278-Q3278)&gt;0,1,0),0)</f>
        <v>0</v>
      </c>
      <c r="AT3278">
        <f>IFERROR(IF((AH3278-AI3278)&lt;0,1,0),0)</f>
        <v>0</v>
      </c>
      <c r="AU3278">
        <f>IFERROR(IF((AJ3278-AK3278)&gt;0,1,0),0)</f>
        <v>0</v>
      </c>
      <c r="AV3278">
        <f>IFERROR(IF((AL3278-AM3278)&gt;0,1,0),0)</f>
        <v>0</v>
      </c>
      <c r="AW3278">
        <f>IFERROR(IF((AN3278-AO3278)&gt;0,1,0),0)</f>
        <v>0</v>
      </c>
      <c r="AX3278">
        <f>IFERROR(IF((AC3278-AD3278)&lt;0,1,0),0)</f>
        <v>0</v>
      </c>
      <c r="AY3278">
        <f>SUM(AP3278:AX3278)</f>
        <v>2</v>
      </c>
    </row>
    <row r="3279" spans="1:51" x14ac:dyDescent="0.45">
      <c r="A3279" s="1" t="s">
        <v>1595</v>
      </c>
      <c r="B3279" s="2">
        <v>107492417</v>
      </c>
      <c r="C3279" s="3" t="s">
        <v>5336</v>
      </c>
      <c r="D3279" s="7">
        <v>11.2</v>
      </c>
      <c r="E3279" s="5">
        <v>45.675313600000003</v>
      </c>
      <c r="F3279" s="3" t="s">
        <v>4480</v>
      </c>
      <c r="G3279" s="3" t="s">
        <v>4491</v>
      </c>
      <c r="H3279" s="3" t="s">
        <v>4492</v>
      </c>
      <c r="I3279" s="3" t="s">
        <v>4493</v>
      </c>
      <c r="J3279" s="3" t="s">
        <v>4494</v>
      </c>
      <c r="K3279" s="6" t="s">
        <v>4474</v>
      </c>
      <c r="L3279" s="6" t="s">
        <v>4474</v>
      </c>
      <c r="M3279" s="6" t="s">
        <v>4474</v>
      </c>
      <c r="N3279" s="6" t="s">
        <v>4474</v>
      </c>
      <c r="O3279" s="6">
        <v>-1513.0219999999999</v>
      </c>
      <c r="P3279" s="6">
        <v>-1648.171</v>
      </c>
      <c r="Q3279" s="6">
        <v>574.87199999999996</v>
      </c>
      <c r="R3279" s="6">
        <v>721.71600000000001</v>
      </c>
      <c r="S3279" s="6">
        <v>-1772.595</v>
      </c>
      <c r="T3279" s="6">
        <v>-1423.058</v>
      </c>
      <c r="U3279" s="6" t="s">
        <v>4474</v>
      </c>
      <c r="V3279" s="6" t="s">
        <v>4474</v>
      </c>
      <c r="W3279" s="6">
        <v>29734.539000000001</v>
      </c>
      <c r="X3279" s="6">
        <v>29471.317999999999</v>
      </c>
      <c r="Y3279" s="6">
        <v>178.554</v>
      </c>
      <c r="Z3279" s="6">
        <v>56.362000000000002</v>
      </c>
      <c r="AA3279" s="6">
        <v>3147</v>
      </c>
      <c r="AB3279" s="6">
        <v>3016</v>
      </c>
      <c r="AC3279" s="6">
        <v>4078153</v>
      </c>
      <c r="AD3279" s="6">
        <v>4078153</v>
      </c>
      <c r="AF3279">
        <f>Q3279/W3279</f>
        <v>1.9333476130233597E-2</v>
      </c>
      <c r="AG3279">
        <f>R3279/X3279</f>
        <v>2.4488758867180629E-2</v>
      </c>
      <c r="AH3279" t="e">
        <f>U3279/W3279</f>
        <v>#VALUE!</v>
      </c>
      <c r="AI3279" t="e">
        <f>V3279/X3279</f>
        <v>#VALUE!</v>
      </c>
      <c r="AJ3279">
        <f>Y3279/AA3279</f>
        <v>5.6737845567206867E-2</v>
      </c>
      <c r="AK3279">
        <f>Z3279/AB3279</f>
        <v>1.8687665782493368E-2</v>
      </c>
      <c r="AL3279" t="e">
        <f>O3279/K3279</f>
        <v>#VALUE!</v>
      </c>
      <c r="AM3279" t="e">
        <f>P3279/L3279</f>
        <v>#VALUE!</v>
      </c>
      <c r="AN3279" t="e">
        <f>K3279/W3279</f>
        <v>#VALUE!</v>
      </c>
      <c r="AO3279" t="e">
        <f>L3279/X3279</f>
        <v>#VALUE!</v>
      </c>
      <c r="AP3279">
        <f>IF(OR(Q3279&lt;0, Q3279="NA"), 0, 1)</f>
        <v>1</v>
      </c>
      <c r="AQ3279">
        <f>IF(OR(S3279&lt;0, S3279="NA"), 0, 1)</f>
        <v>0</v>
      </c>
      <c r="AR3279">
        <f>IFERROR(IF((AF3279-AG3279)&gt;0,1,0),0)</f>
        <v>0</v>
      </c>
      <c r="AS3279">
        <f>IFERROR(IF((S3279-Q3279)&gt;0,1,0),0)</f>
        <v>0</v>
      </c>
      <c r="AT3279">
        <f>IFERROR(IF((AH3279-AI3279)&lt;0,1,0),0)</f>
        <v>0</v>
      </c>
      <c r="AU3279">
        <f>IFERROR(IF((AJ3279-AK3279)&gt;0,1,0),0)</f>
        <v>1</v>
      </c>
      <c r="AV3279">
        <f>IFERROR(IF((AL3279-AM3279)&gt;0,1,0),0)</f>
        <v>0</v>
      </c>
      <c r="AW3279">
        <f>IFERROR(IF((AN3279-AO3279)&gt;0,1,0),0)</f>
        <v>0</v>
      </c>
      <c r="AX3279">
        <f>IFERROR(IF((AC3279-AD3279)&lt;0,1,0),0)</f>
        <v>0</v>
      </c>
      <c r="AY3279">
        <f>SUM(AP3279:AX3279)</f>
        <v>2</v>
      </c>
    </row>
    <row r="3280" spans="1:51" x14ac:dyDescent="0.45">
      <c r="A3280" s="1" t="s">
        <v>1621</v>
      </c>
      <c r="B3280" s="2">
        <v>4304579</v>
      </c>
      <c r="C3280" s="3" t="s">
        <v>5336</v>
      </c>
      <c r="D3280" s="5">
        <v>39.97</v>
      </c>
      <c r="E3280" s="5">
        <v>308.96614147000003</v>
      </c>
      <c r="F3280" s="3" t="s">
        <v>4480</v>
      </c>
      <c r="G3280" s="3" t="s">
        <v>4481</v>
      </c>
      <c r="H3280" s="3" t="s">
        <v>4481</v>
      </c>
      <c r="I3280" s="3" t="s">
        <v>4482</v>
      </c>
      <c r="J3280" s="3" t="s">
        <v>4483</v>
      </c>
      <c r="K3280" s="6">
        <v>144661</v>
      </c>
      <c r="L3280" s="6">
        <v>144848</v>
      </c>
      <c r="M3280" s="6" t="s">
        <v>4474</v>
      </c>
      <c r="N3280" s="6" t="s">
        <v>4474</v>
      </c>
      <c r="O3280" s="6">
        <v>103313</v>
      </c>
      <c r="P3280" s="6">
        <v>103666</v>
      </c>
      <c r="Q3280" s="6">
        <v>35024</v>
      </c>
      <c r="R3280" s="6">
        <v>37414</v>
      </c>
      <c r="S3280" s="6" t="s">
        <v>4474</v>
      </c>
      <c r="T3280" s="6">
        <v>22377</v>
      </c>
      <c r="U3280" s="6">
        <v>49600</v>
      </c>
      <c r="V3280" s="6">
        <v>49577</v>
      </c>
      <c r="W3280" s="6">
        <v>3029177</v>
      </c>
      <c r="X3280" s="6">
        <v>2970208</v>
      </c>
      <c r="Y3280" s="6" t="s">
        <v>4474</v>
      </c>
      <c r="Z3280" s="6" t="s">
        <v>4474</v>
      </c>
      <c r="AA3280" s="6" t="s">
        <v>4474</v>
      </c>
      <c r="AB3280" s="6" t="s">
        <v>4474</v>
      </c>
      <c r="AC3280" s="6">
        <v>7833014</v>
      </c>
      <c r="AD3280" s="6">
        <v>7817172</v>
      </c>
      <c r="AF3280">
        <f>Q3280/W3280</f>
        <v>1.1562216403993559E-2</v>
      </c>
      <c r="AG3280">
        <f>R3280/X3280</f>
        <v>1.2596424223488726E-2</v>
      </c>
      <c r="AH3280">
        <f>U3280/W3280</f>
        <v>1.6374084446039303E-2</v>
      </c>
      <c r="AI3280">
        <f>V3280/X3280</f>
        <v>1.6691423630937632E-2</v>
      </c>
      <c r="AJ3280" t="e">
        <f>Y3280/AA3280</f>
        <v>#VALUE!</v>
      </c>
      <c r="AK3280" t="e">
        <f>Z3280/AB3280</f>
        <v>#VALUE!</v>
      </c>
      <c r="AL3280">
        <f>O3280/K3280</f>
        <v>0.71417313581407571</v>
      </c>
      <c r="AM3280">
        <f>P3280/L3280</f>
        <v>0.71568816966751359</v>
      </c>
      <c r="AN3280">
        <f>K3280/W3280</f>
        <v>4.7755875605816366E-2</v>
      </c>
      <c r="AO3280">
        <f>L3280/X3280</f>
        <v>4.8766955041532445E-2</v>
      </c>
      <c r="AP3280">
        <f>IF(OR(Q3280&lt;0, Q3280="NA"), 0, 1)</f>
        <v>1</v>
      </c>
      <c r="AQ3280">
        <f>IF(OR(S3280&lt;0, S3280="NA"), 0, 1)</f>
        <v>0</v>
      </c>
      <c r="AR3280">
        <f>IFERROR(IF((AF3280-AG3280)&gt;0,1,0),0)</f>
        <v>0</v>
      </c>
      <c r="AS3280">
        <f>IFERROR(IF((S3280-Q3280)&gt;0,1,0),0)</f>
        <v>0</v>
      </c>
      <c r="AT3280">
        <f>IFERROR(IF((AH3280-AI3280)&lt;0,1,0),0)</f>
        <v>1</v>
      </c>
      <c r="AU3280">
        <f>IFERROR(IF((AJ3280-AK3280)&gt;0,1,0),0)</f>
        <v>0</v>
      </c>
      <c r="AV3280">
        <f>IFERROR(IF((AL3280-AM3280)&gt;0,1,0),0)</f>
        <v>0</v>
      </c>
      <c r="AW3280">
        <f>IFERROR(IF((AN3280-AO3280)&gt;0,1,0),0)</f>
        <v>0</v>
      </c>
      <c r="AX3280">
        <f>IFERROR(IF((AC3280-AD3280)&lt;0,1,0),0)</f>
        <v>0</v>
      </c>
      <c r="AY3280">
        <f>SUM(AP3280:AX3280)</f>
        <v>2</v>
      </c>
    </row>
    <row r="3281" spans="1:51" x14ac:dyDescent="0.45">
      <c r="A3281" s="1" t="s">
        <v>1632</v>
      </c>
      <c r="B3281" s="2">
        <v>4594207</v>
      </c>
      <c r="C3281" s="3" t="s">
        <v>5338</v>
      </c>
      <c r="D3281" s="5">
        <v>21.68</v>
      </c>
      <c r="E3281" s="5">
        <v>27.408419680000002</v>
      </c>
      <c r="F3281" s="3" t="s">
        <v>4480</v>
      </c>
      <c r="G3281" s="3" t="s">
        <v>4509</v>
      </c>
      <c r="H3281" s="3" t="s">
        <v>4509</v>
      </c>
      <c r="I3281" s="3" t="s">
        <v>4677</v>
      </c>
      <c r="J3281" s="3" t="s">
        <v>5057</v>
      </c>
      <c r="K3281" s="6">
        <v>22351</v>
      </c>
      <c r="L3281" s="6">
        <v>28537</v>
      </c>
      <c r="M3281" s="6">
        <v>-13995</v>
      </c>
      <c r="N3281" s="6">
        <v>-10218</v>
      </c>
      <c r="O3281" s="6">
        <v>-14938</v>
      </c>
      <c r="P3281" s="6">
        <v>-11187</v>
      </c>
      <c r="Q3281" s="6">
        <v>-11261</v>
      </c>
      <c r="R3281" s="6">
        <v>-10137</v>
      </c>
      <c r="S3281" s="6">
        <v>-4228</v>
      </c>
      <c r="T3281" s="6">
        <v>-3113</v>
      </c>
      <c r="U3281" s="6">
        <v>4916</v>
      </c>
      <c r="V3281" s="6">
        <v>4898</v>
      </c>
      <c r="W3281" s="6">
        <v>67480</v>
      </c>
      <c r="X3281" s="6">
        <v>79095</v>
      </c>
      <c r="Y3281" s="6">
        <v>16247</v>
      </c>
      <c r="Z3281" s="6">
        <v>26508</v>
      </c>
      <c r="AA3281" s="6">
        <v>18737</v>
      </c>
      <c r="AB3281" s="6">
        <v>27743</v>
      </c>
      <c r="AC3281" s="6">
        <v>415000</v>
      </c>
      <c r="AD3281" s="6">
        <v>19470000</v>
      </c>
      <c r="AF3281">
        <f>Q3281/W3281</f>
        <v>-0.1668790752815649</v>
      </c>
      <c r="AG3281">
        <f>R3281/X3281</f>
        <v>-0.12816233643087427</v>
      </c>
      <c r="AH3281">
        <f>U3281/W3281</f>
        <v>7.2851215174866632E-2</v>
      </c>
      <c r="AI3281">
        <f>V3281/X3281</f>
        <v>6.1925532587394902E-2</v>
      </c>
      <c r="AJ3281">
        <f>Y3281/AA3281</f>
        <v>0.8671078614506057</v>
      </c>
      <c r="AK3281">
        <f>Z3281/AB3281</f>
        <v>0.95548426630140937</v>
      </c>
      <c r="AL3281">
        <f>O3281/K3281</f>
        <v>-0.66833698715941126</v>
      </c>
      <c r="AM3281">
        <f>P3281/L3281</f>
        <v>-0.39201738094403754</v>
      </c>
      <c r="AN3281">
        <f>K3281/W3281</f>
        <v>0.33122406639004148</v>
      </c>
      <c r="AO3281">
        <f>L3281/X3281</f>
        <v>0.3607939819204754</v>
      </c>
      <c r="AP3281">
        <f>IF(OR(Q3281&lt;0, Q3281="NA"), 0, 1)</f>
        <v>0</v>
      </c>
      <c r="AQ3281">
        <f>IF(OR(S3281&lt;0, S3281="NA"), 0, 1)</f>
        <v>0</v>
      </c>
      <c r="AR3281">
        <f>IFERROR(IF((AF3281-AG3281)&gt;0,1,0),0)</f>
        <v>0</v>
      </c>
      <c r="AS3281">
        <f>IFERROR(IF((S3281-Q3281)&gt;0,1,0),0)</f>
        <v>1</v>
      </c>
      <c r="AT3281">
        <f>IFERROR(IF((AH3281-AI3281)&lt;0,1,0),0)</f>
        <v>0</v>
      </c>
      <c r="AU3281">
        <f>IFERROR(IF((AJ3281-AK3281)&gt;0,1,0),0)</f>
        <v>0</v>
      </c>
      <c r="AV3281">
        <f>IFERROR(IF((AL3281-AM3281)&gt;0,1,0),0)</f>
        <v>0</v>
      </c>
      <c r="AW3281">
        <f>IFERROR(IF((AN3281-AO3281)&gt;0,1,0),0)</f>
        <v>0</v>
      </c>
      <c r="AX3281">
        <f>IFERROR(IF((AC3281-AD3281)&lt;0,1,0),0)</f>
        <v>1</v>
      </c>
      <c r="AY3281">
        <f>SUM(AP3281:AX3281)</f>
        <v>2</v>
      </c>
    </row>
    <row r="3282" spans="1:51" x14ac:dyDescent="0.45">
      <c r="A3282" s="1" t="s">
        <v>1637</v>
      </c>
      <c r="B3282" s="2">
        <v>101317017</v>
      </c>
      <c r="C3282" s="3" t="s">
        <v>5336</v>
      </c>
      <c r="D3282" s="7">
        <v>11.9894</v>
      </c>
      <c r="E3282" s="5">
        <v>51.092648259000001</v>
      </c>
      <c r="F3282" s="3" t="s">
        <v>4480</v>
      </c>
      <c r="G3282" s="3" t="s">
        <v>4491</v>
      </c>
      <c r="H3282" s="3" t="s">
        <v>4492</v>
      </c>
      <c r="I3282" s="3" t="s">
        <v>4493</v>
      </c>
      <c r="J3282" s="3" t="s">
        <v>4494</v>
      </c>
      <c r="K3282" s="6" t="s">
        <v>4474</v>
      </c>
      <c r="L3282" s="6" t="s">
        <v>4474</v>
      </c>
      <c r="M3282" s="6" t="s">
        <v>4474</v>
      </c>
      <c r="N3282" s="6" t="s">
        <v>4474</v>
      </c>
      <c r="O3282" s="6">
        <v>-1096.961</v>
      </c>
      <c r="P3282" s="6">
        <v>-1152.508</v>
      </c>
      <c r="Q3282" s="6">
        <v>1352.9490000000001</v>
      </c>
      <c r="R3282" s="6">
        <v>2233.79</v>
      </c>
      <c r="S3282" s="6">
        <v>-1604.52</v>
      </c>
      <c r="T3282" s="6">
        <v>-1935.692</v>
      </c>
      <c r="U3282" s="6" t="s">
        <v>4474</v>
      </c>
      <c r="V3282" s="6" t="s">
        <v>4474</v>
      </c>
      <c r="W3282" s="6">
        <v>27455.739000000001</v>
      </c>
      <c r="X3282" s="6">
        <v>26982.092000000001</v>
      </c>
      <c r="Y3282" s="6">
        <v>795.38800000000003</v>
      </c>
      <c r="Z3282" s="6">
        <v>754.82500000000005</v>
      </c>
      <c r="AA3282" s="6">
        <v>2627</v>
      </c>
      <c r="AB3282" s="6">
        <v>2568</v>
      </c>
      <c r="AC3282" s="6">
        <v>5829510</v>
      </c>
      <c r="AD3282" s="6">
        <v>5829510</v>
      </c>
      <c r="AF3282">
        <f>Q3282/W3282</f>
        <v>4.9277457073728735E-2</v>
      </c>
      <c r="AG3282">
        <f>R3282/X3282</f>
        <v>8.2787872786142747E-2</v>
      </c>
      <c r="AH3282" t="e">
        <f>U3282/W3282</f>
        <v>#VALUE!</v>
      </c>
      <c r="AI3282" t="e">
        <f>V3282/X3282</f>
        <v>#VALUE!</v>
      </c>
      <c r="AJ3282">
        <f>Y3282/AA3282</f>
        <v>0.30277426722497147</v>
      </c>
      <c r="AK3282">
        <f>Z3282/AB3282</f>
        <v>0.29393496884735204</v>
      </c>
      <c r="AL3282" t="e">
        <f>O3282/K3282</f>
        <v>#VALUE!</v>
      </c>
      <c r="AM3282" t="e">
        <f>P3282/L3282</f>
        <v>#VALUE!</v>
      </c>
      <c r="AN3282" t="e">
        <f>K3282/W3282</f>
        <v>#VALUE!</v>
      </c>
      <c r="AO3282" t="e">
        <f>L3282/X3282</f>
        <v>#VALUE!</v>
      </c>
      <c r="AP3282">
        <f>IF(OR(Q3282&lt;0, Q3282="NA"), 0, 1)</f>
        <v>1</v>
      </c>
      <c r="AQ3282">
        <f>IF(OR(S3282&lt;0, S3282="NA"), 0, 1)</f>
        <v>0</v>
      </c>
      <c r="AR3282">
        <f>IFERROR(IF((AF3282-AG3282)&gt;0,1,0),0)</f>
        <v>0</v>
      </c>
      <c r="AS3282">
        <f>IFERROR(IF((S3282-Q3282)&gt;0,1,0),0)</f>
        <v>0</v>
      </c>
      <c r="AT3282">
        <f>IFERROR(IF((AH3282-AI3282)&lt;0,1,0),0)</f>
        <v>0</v>
      </c>
      <c r="AU3282">
        <f>IFERROR(IF((AJ3282-AK3282)&gt;0,1,0),0)</f>
        <v>1</v>
      </c>
      <c r="AV3282">
        <f>IFERROR(IF((AL3282-AM3282)&gt;0,1,0),0)</f>
        <v>0</v>
      </c>
      <c r="AW3282">
        <f>IFERROR(IF((AN3282-AO3282)&gt;0,1,0),0)</f>
        <v>0</v>
      </c>
      <c r="AX3282">
        <f>IFERROR(IF((AC3282-AD3282)&lt;0,1,0),0)</f>
        <v>0</v>
      </c>
      <c r="AY3282">
        <f>SUM(AP3282:AX3282)</f>
        <v>2</v>
      </c>
    </row>
    <row r="3283" spans="1:51" x14ac:dyDescent="0.45">
      <c r="A3283" s="1" t="s">
        <v>1642</v>
      </c>
      <c r="B3283" s="2">
        <v>5233167</v>
      </c>
      <c r="C3283" s="3" t="s">
        <v>5336</v>
      </c>
      <c r="D3283" s="7">
        <v>5.5</v>
      </c>
      <c r="E3283" s="5">
        <v>7.2434395</v>
      </c>
      <c r="F3283" s="3" t="s">
        <v>4470</v>
      </c>
      <c r="G3283" s="3" t="s">
        <v>4471</v>
      </c>
      <c r="H3283" s="3" t="s">
        <v>4489</v>
      </c>
      <c r="I3283" s="3" t="s">
        <v>4489</v>
      </c>
      <c r="J3283" s="3" t="s">
        <v>4544</v>
      </c>
      <c r="K3283" s="6" t="s">
        <v>4474</v>
      </c>
      <c r="L3283" s="6" t="s">
        <v>4474</v>
      </c>
      <c r="M3283" s="6">
        <v>-20102</v>
      </c>
      <c r="N3283" s="6">
        <v>-21912</v>
      </c>
      <c r="O3283" s="6">
        <v>-20141</v>
      </c>
      <c r="P3283" s="6">
        <v>-22156</v>
      </c>
      <c r="Q3283" s="6">
        <v>-21173</v>
      </c>
      <c r="R3283" s="6">
        <v>-25426</v>
      </c>
      <c r="S3283" s="6">
        <v>-25161</v>
      </c>
      <c r="T3283" s="6">
        <v>-29964</v>
      </c>
      <c r="U3283" s="6" t="s">
        <v>4474</v>
      </c>
      <c r="V3283" s="6" t="s">
        <v>4474</v>
      </c>
      <c r="W3283" s="6">
        <v>23376</v>
      </c>
      <c r="X3283" s="6">
        <v>27297</v>
      </c>
      <c r="Y3283" s="6">
        <v>21178</v>
      </c>
      <c r="Z3283" s="6">
        <v>25168</v>
      </c>
      <c r="AA3283" s="6">
        <v>2441</v>
      </c>
      <c r="AB3283" s="6">
        <v>3709</v>
      </c>
      <c r="AC3283" s="6">
        <v>1253843</v>
      </c>
      <c r="AD3283" s="6">
        <v>1084841</v>
      </c>
      <c r="AF3283">
        <f>Q3283/W3283</f>
        <v>-0.90575804243668723</v>
      </c>
      <c r="AG3283">
        <f>R3283/X3283</f>
        <v>-0.9314576693409532</v>
      </c>
      <c r="AH3283" t="e">
        <f>U3283/W3283</f>
        <v>#VALUE!</v>
      </c>
      <c r="AI3283" t="e">
        <f>V3283/X3283</f>
        <v>#VALUE!</v>
      </c>
      <c r="AJ3283">
        <f>Y3283/AA3283</f>
        <v>8.6759524784924213</v>
      </c>
      <c r="AK3283">
        <f>Z3283/AB3283</f>
        <v>6.7856565111889999</v>
      </c>
      <c r="AL3283" t="e">
        <f>O3283/K3283</f>
        <v>#VALUE!</v>
      </c>
      <c r="AM3283" t="e">
        <f>P3283/L3283</f>
        <v>#VALUE!</v>
      </c>
      <c r="AN3283" t="e">
        <f>K3283/W3283</f>
        <v>#VALUE!</v>
      </c>
      <c r="AO3283" t="e">
        <f>L3283/X3283</f>
        <v>#VALUE!</v>
      </c>
      <c r="AP3283">
        <f>IF(OR(Q3283&lt;0, Q3283="NA"), 0, 1)</f>
        <v>0</v>
      </c>
      <c r="AQ3283">
        <f>IF(OR(S3283&lt;0, S3283="NA"), 0, 1)</f>
        <v>0</v>
      </c>
      <c r="AR3283">
        <f>IFERROR(IF((AF3283-AG3283)&gt;0,1,0),0)</f>
        <v>1</v>
      </c>
      <c r="AS3283">
        <f>IFERROR(IF((S3283-Q3283)&gt;0,1,0),0)</f>
        <v>0</v>
      </c>
      <c r="AT3283">
        <f>IFERROR(IF((AH3283-AI3283)&lt;0,1,0),0)</f>
        <v>0</v>
      </c>
      <c r="AU3283">
        <f>IFERROR(IF((AJ3283-AK3283)&gt;0,1,0),0)</f>
        <v>1</v>
      </c>
      <c r="AV3283">
        <f>IFERROR(IF((AL3283-AM3283)&gt;0,1,0),0)</f>
        <v>0</v>
      </c>
      <c r="AW3283">
        <f>IFERROR(IF((AN3283-AO3283)&gt;0,1,0),0)</f>
        <v>0</v>
      </c>
      <c r="AX3283">
        <f>IFERROR(IF((AC3283-AD3283)&lt;0,1,0),0)</f>
        <v>0</v>
      </c>
      <c r="AY3283">
        <f>SUM(AP3283:AX3283)</f>
        <v>2</v>
      </c>
    </row>
    <row r="3284" spans="1:51" x14ac:dyDescent="0.45">
      <c r="A3284" s="1" t="s">
        <v>1663</v>
      </c>
      <c r="B3284" s="2">
        <v>5291382</v>
      </c>
      <c r="C3284" s="3" t="s">
        <v>5336</v>
      </c>
      <c r="D3284" s="7">
        <v>3.99</v>
      </c>
      <c r="E3284" s="5">
        <v>72.976565339999993</v>
      </c>
      <c r="F3284" s="3" t="s">
        <v>4470</v>
      </c>
      <c r="G3284" s="3" t="s">
        <v>4471</v>
      </c>
      <c r="H3284" s="3" t="s">
        <v>4489</v>
      </c>
      <c r="I3284" s="3" t="s">
        <v>4489</v>
      </c>
      <c r="J3284" s="3" t="s">
        <v>4825</v>
      </c>
      <c r="K3284" s="6" t="s">
        <v>4474</v>
      </c>
      <c r="L3284" s="6" t="s">
        <v>4474</v>
      </c>
      <c r="M3284" s="6">
        <v>-10176.004826480927</v>
      </c>
      <c r="N3284" s="6">
        <v>-11442.219732689224</v>
      </c>
      <c r="O3284" s="6">
        <v>-10222.994667845011</v>
      </c>
      <c r="P3284" s="6">
        <v>-11488.802799501313</v>
      </c>
      <c r="Q3284" s="6">
        <v>-9653.6054706576942</v>
      </c>
      <c r="R3284" s="6">
        <v>-11155.872763026053</v>
      </c>
      <c r="S3284" s="6">
        <v>-6147.1954279566007</v>
      </c>
      <c r="T3284" s="6">
        <v>-9158.9520199148701</v>
      </c>
      <c r="U3284" s="6" t="s">
        <v>4474</v>
      </c>
      <c r="V3284" s="6" t="s">
        <v>4474</v>
      </c>
      <c r="W3284" s="6">
        <v>20376.306653809064</v>
      </c>
      <c r="X3284" s="6">
        <v>20516.999676340492</v>
      </c>
      <c r="Y3284" s="6">
        <v>19896.574520518592</v>
      </c>
      <c r="Z3284" s="6">
        <v>20033.955119214592</v>
      </c>
      <c r="AA3284" s="6">
        <v>2138.6478088503163</v>
      </c>
      <c r="AB3284" s="6">
        <v>2153.4146078325603</v>
      </c>
      <c r="AC3284" s="6">
        <v>18289866</v>
      </c>
      <c r="AD3284" s="6">
        <v>18289866</v>
      </c>
      <c r="AF3284">
        <f>Q3284/W3284</f>
        <v>-0.47376620477259496</v>
      </c>
      <c r="AG3284">
        <f>R3284/X3284</f>
        <v>-0.54373801915543363</v>
      </c>
      <c r="AH3284" t="e">
        <f>U3284/W3284</f>
        <v>#VALUE!</v>
      </c>
      <c r="AI3284" t="e">
        <f>V3284/X3284</f>
        <v>#VALUE!</v>
      </c>
      <c r="AJ3284">
        <f>Y3284/AA3284</f>
        <v>9.3033431863727447</v>
      </c>
      <c r="AK3284">
        <f>Z3284/AB3284</f>
        <v>9.3033431863727483</v>
      </c>
      <c r="AL3284" t="e">
        <f>O3284/K3284</f>
        <v>#VALUE!</v>
      </c>
      <c r="AM3284" t="e">
        <f>P3284/L3284</f>
        <v>#VALUE!</v>
      </c>
      <c r="AN3284" t="e">
        <f>K3284/W3284</f>
        <v>#VALUE!</v>
      </c>
      <c r="AO3284" t="e">
        <f>L3284/X3284</f>
        <v>#VALUE!</v>
      </c>
      <c r="AP3284">
        <f>IF(OR(Q3284&lt;0, Q3284="NA"), 0, 1)</f>
        <v>0</v>
      </c>
      <c r="AQ3284">
        <f>IF(OR(S3284&lt;0, S3284="NA"), 0, 1)</f>
        <v>0</v>
      </c>
      <c r="AR3284">
        <f>IFERROR(IF((AF3284-AG3284)&gt;0,1,0),0)</f>
        <v>1</v>
      </c>
      <c r="AS3284">
        <f>IFERROR(IF((S3284-Q3284)&gt;0,1,0),0)</f>
        <v>1</v>
      </c>
      <c r="AT3284">
        <f>IFERROR(IF((AH3284-AI3284)&lt;0,1,0),0)</f>
        <v>0</v>
      </c>
      <c r="AU3284">
        <f>IFERROR(IF((AJ3284-AK3284)&gt;0,1,0),0)</f>
        <v>0</v>
      </c>
      <c r="AV3284">
        <f>IFERROR(IF((AL3284-AM3284)&gt;0,1,0),0)</f>
        <v>0</v>
      </c>
      <c r="AW3284">
        <f>IFERROR(IF((AN3284-AO3284)&gt;0,1,0),0)</f>
        <v>0</v>
      </c>
      <c r="AX3284">
        <f>IFERROR(IF((AC3284-AD3284)&lt;0,1,0),0)</f>
        <v>0</v>
      </c>
      <c r="AY3284">
        <f>SUM(AP3284:AX3284)</f>
        <v>2</v>
      </c>
    </row>
    <row r="3285" spans="1:51" x14ac:dyDescent="0.45">
      <c r="A3285" s="1" t="s">
        <v>1665</v>
      </c>
      <c r="B3285" s="2">
        <v>109838</v>
      </c>
      <c r="C3285" s="3" t="s">
        <v>5337</v>
      </c>
      <c r="D3285" s="5">
        <v>53.5</v>
      </c>
      <c r="E3285" s="5">
        <v>1247.2895305</v>
      </c>
      <c r="F3285" s="3" t="s">
        <v>4480</v>
      </c>
      <c r="G3285" s="3" t="s">
        <v>4491</v>
      </c>
      <c r="H3285" s="3" t="s">
        <v>4492</v>
      </c>
      <c r="I3285" s="3" t="s">
        <v>4493</v>
      </c>
      <c r="J3285" s="3" t="s">
        <v>4494</v>
      </c>
      <c r="K3285" s="6">
        <v>26748.28</v>
      </c>
      <c r="L3285" s="6">
        <v>26666.940999999999</v>
      </c>
      <c r="M3285" s="6" t="s">
        <v>4474</v>
      </c>
      <c r="N3285" s="6" t="s">
        <v>4474</v>
      </c>
      <c r="O3285" s="6">
        <v>10304.985000000001</v>
      </c>
      <c r="P3285" s="6">
        <v>10482.832</v>
      </c>
      <c r="Q3285" s="6">
        <v>294727.08399999997</v>
      </c>
      <c r="R3285" s="6">
        <v>315814.95699999999</v>
      </c>
      <c r="S3285" s="6" t="s">
        <v>4474</v>
      </c>
      <c r="T3285" s="6" t="s">
        <v>4474</v>
      </c>
      <c r="U3285" s="6" t="s">
        <v>4474</v>
      </c>
      <c r="V3285" s="6" t="s">
        <v>4474</v>
      </c>
      <c r="W3285" s="6">
        <v>1610257.4839999999</v>
      </c>
      <c r="X3285" s="6">
        <v>1563635.585</v>
      </c>
      <c r="Y3285" s="6">
        <v>2290.8809999999999</v>
      </c>
      <c r="Z3285" s="6">
        <v>11478.788</v>
      </c>
      <c r="AA3285" s="6">
        <v>10513</v>
      </c>
      <c r="AB3285" s="6">
        <v>19586</v>
      </c>
      <c r="AC3285" s="6">
        <v>23313823</v>
      </c>
      <c r="AD3285" s="6">
        <v>23584493</v>
      </c>
      <c r="AF3285">
        <f>Q3285/W3285</f>
        <v>0.18303102884383177</v>
      </c>
      <c r="AG3285">
        <f>R3285/X3285</f>
        <v>0.20197478237872157</v>
      </c>
      <c r="AH3285" t="e">
        <f>U3285/W3285</f>
        <v>#VALUE!</v>
      </c>
      <c r="AI3285" t="e">
        <f>V3285/X3285</f>
        <v>#VALUE!</v>
      </c>
      <c r="AJ3285">
        <f>Y3285/AA3285</f>
        <v>0.21790935032816511</v>
      </c>
      <c r="AK3285">
        <f>Z3285/AB3285</f>
        <v>0.58607107117328705</v>
      </c>
      <c r="AL3285">
        <f>O3285/K3285</f>
        <v>0.38525785583222549</v>
      </c>
      <c r="AM3285">
        <f>P3285/L3285</f>
        <v>0.39310215596157055</v>
      </c>
      <c r="AN3285">
        <f>K3285/W3285</f>
        <v>1.6611181917040543E-2</v>
      </c>
      <c r="AO3285">
        <f>L3285/X3285</f>
        <v>1.7054447504147842E-2</v>
      </c>
      <c r="AP3285">
        <f>IF(OR(Q3285&lt;0, Q3285="NA"), 0, 1)</f>
        <v>1</v>
      </c>
      <c r="AQ3285">
        <f>IF(OR(S3285&lt;0, S3285="NA"), 0, 1)</f>
        <v>0</v>
      </c>
      <c r="AR3285">
        <f>IFERROR(IF((AF3285-AG3285)&gt;0,1,0),0)</f>
        <v>0</v>
      </c>
      <c r="AS3285">
        <f>IFERROR(IF((S3285-Q3285)&gt;0,1,0),0)</f>
        <v>0</v>
      </c>
      <c r="AT3285">
        <f>IFERROR(IF((AH3285-AI3285)&lt;0,1,0),0)</f>
        <v>0</v>
      </c>
      <c r="AU3285">
        <f>IFERROR(IF((AJ3285-AK3285)&gt;0,1,0),0)</f>
        <v>0</v>
      </c>
      <c r="AV3285">
        <f>IFERROR(IF((AL3285-AM3285)&gt;0,1,0),0)</f>
        <v>0</v>
      </c>
      <c r="AW3285">
        <f>IFERROR(IF((AN3285-AO3285)&gt;0,1,0),0)</f>
        <v>0</v>
      </c>
      <c r="AX3285">
        <f>IFERROR(IF((AC3285-AD3285)&lt;0,1,0),0)</f>
        <v>1</v>
      </c>
      <c r="AY3285">
        <f>SUM(AP3285:AX3285)</f>
        <v>2</v>
      </c>
    </row>
    <row r="3286" spans="1:51" x14ac:dyDescent="0.45">
      <c r="A3286" s="1" t="s">
        <v>1680</v>
      </c>
      <c r="B3286" s="2">
        <v>4977240</v>
      </c>
      <c r="C3286" s="3" t="s">
        <v>5335</v>
      </c>
      <c r="D3286" s="5">
        <v>9.4499999999999993</v>
      </c>
      <c r="E3286" s="5">
        <v>121.13540145</v>
      </c>
      <c r="F3286" s="3" t="s">
        <v>4654</v>
      </c>
      <c r="G3286" s="3" t="s">
        <v>4654</v>
      </c>
      <c r="H3286" s="3" t="s">
        <v>4747</v>
      </c>
      <c r="I3286" s="3" t="s">
        <v>4748</v>
      </c>
      <c r="J3286" s="3" t="s">
        <v>4749</v>
      </c>
      <c r="K3286" s="6">
        <v>135598</v>
      </c>
      <c r="L3286" s="6">
        <v>129475</v>
      </c>
      <c r="M3286" s="6">
        <v>24644</v>
      </c>
      <c r="N3286" s="6">
        <v>25078</v>
      </c>
      <c r="O3286" s="6">
        <v>9878</v>
      </c>
      <c r="P3286" s="6">
        <v>10022</v>
      </c>
      <c r="Q3286" s="6">
        <v>-6578</v>
      </c>
      <c r="R3286" s="6">
        <v>10720</v>
      </c>
      <c r="S3286" s="6">
        <v>-9083</v>
      </c>
      <c r="T3286" s="6">
        <v>4903</v>
      </c>
      <c r="U3286" s="6" t="s">
        <v>4474</v>
      </c>
      <c r="V3286" s="6" t="s">
        <v>4474</v>
      </c>
      <c r="W3286" s="6">
        <v>152194</v>
      </c>
      <c r="X3286" s="6">
        <v>151953</v>
      </c>
      <c r="Y3286" s="6">
        <v>89366</v>
      </c>
      <c r="Z3286" s="6">
        <v>86008</v>
      </c>
      <c r="AA3286" s="6">
        <v>17197</v>
      </c>
      <c r="AB3286" s="6">
        <v>14138</v>
      </c>
      <c r="AC3286" s="6">
        <v>12709381</v>
      </c>
      <c r="AD3286" s="6">
        <v>13070615</v>
      </c>
      <c r="AF3286">
        <f>Q3286/W3286</f>
        <v>-4.322115195079964E-2</v>
      </c>
      <c r="AG3286">
        <f>R3286/X3286</f>
        <v>7.0548130013885879E-2</v>
      </c>
      <c r="AH3286" t="e">
        <f>U3286/W3286</f>
        <v>#VALUE!</v>
      </c>
      <c r="AI3286" t="e">
        <f>V3286/X3286</f>
        <v>#VALUE!</v>
      </c>
      <c r="AJ3286">
        <f>Y3286/AA3286</f>
        <v>5.1966040588474733</v>
      </c>
      <c r="AK3286">
        <f>Z3286/AB3286</f>
        <v>6.0834630074975244</v>
      </c>
      <c r="AL3286">
        <f>O3286/K3286</f>
        <v>7.2847682119205295E-2</v>
      </c>
      <c r="AM3286">
        <f>P3286/L3286</f>
        <v>7.740490442170303E-2</v>
      </c>
      <c r="AN3286">
        <f>K3286/W3286</f>
        <v>0.89095496537314223</v>
      </c>
      <c r="AO3286">
        <f>L3286/X3286</f>
        <v>0.85207268036827177</v>
      </c>
      <c r="AP3286">
        <f>IF(OR(Q3286&lt;0, Q3286="NA"), 0, 1)</f>
        <v>0</v>
      </c>
      <c r="AQ3286">
        <f>IF(OR(S3286&lt;0, S3286="NA"), 0, 1)</f>
        <v>0</v>
      </c>
      <c r="AR3286">
        <f>IFERROR(IF((AF3286-AG3286)&gt;0,1,0),0)</f>
        <v>0</v>
      </c>
      <c r="AS3286">
        <f>IFERROR(IF((S3286-Q3286)&gt;0,1,0),0)</f>
        <v>0</v>
      </c>
      <c r="AT3286">
        <f>IFERROR(IF((AH3286-AI3286)&lt;0,1,0),0)</f>
        <v>0</v>
      </c>
      <c r="AU3286">
        <f>IFERROR(IF((AJ3286-AK3286)&gt;0,1,0),0)</f>
        <v>0</v>
      </c>
      <c r="AV3286">
        <f>IFERROR(IF((AL3286-AM3286)&gt;0,1,0),0)</f>
        <v>0</v>
      </c>
      <c r="AW3286">
        <f>IFERROR(IF((AN3286-AO3286)&gt;0,1,0),0)</f>
        <v>1</v>
      </c>
      <c r="AX3286">
        <f>IFERROR(IF((AC3286-AD3286)&lt;0,1,0),0)</f>
        <v>1</v>
      </c>
      <c r="AY3286">
        <f>SUM(AP3286:AX3286)</f>
        <v>2</v>
      </c>
    </row>
    <row r="3287" spans="1:51" x14ac:dyDescent="0.45">
      <c r="A3287" s="1" t="s">
        <v>1704</v>
      </c>
      <c r="B3287" s="2">
        <v>113594216</v>
      </c>
      <c r="C3287" s="3" t="s">
        <v>5338</v>
      </c>
      <c r="D3287" s="7">
        <v>10.7</v>
      </c>
      <c r="E3287" s="5">
        <v>96.032499999999999</v>
      </c>
      <c r="F3287" s="3" t="s">
        <v>4480</v>
      </c>
      <c r="G3287" s="3" t="s">
        <v>4491</v>
      </c>
      <c r="H3287" s="3" t="s">
        <v>4492</v>
      </c>
      <c r="I3287" s="3" t="s">
        <v>4493</v>
      </c>
      <c r="J3287" s="3" t="s">
        <v>4494</v>
      </c>
      <c r="K3287" s="6" t="s">
        <v>4474</v>
      </c>
      <c r="L3287" s="6" t="s">
        <v>4474</v>
      </c>
      <c r="M3287" s="6" t="s">
        <v>4474</v>
      </c>
      <c r="N3287" s="6" t="s">
        <v>4474</v>
      </c>
      <c r="O3287" s="6">
        <v>-905.35799999999995</v>
      </c>
      <c r="P3287" s="6">
        <v>-774.49699999999996</v>
      </c>
      <c r="Q3287" s="6">
        <v>2306.7750000000001</v>
      </c>
      <c r="R3287" s="6">
        <v>1506.4159999999999</v>
      </c>
      <c r="S3287" s="6">
        <v>-1869.0530000000001</v>
      </c>
      <c r="T3287" s="6">
        <v>-1644.115</v>
      </c>
      <c r="U3287" s="6" t="s">
        <v>4474</v>
      </c>
      <c r="V3287" s="6" t="s">
        <v>4474</v>
      </c>
      <c r="W3287" s="6">
        <v>72610.172000000006</v>
      </c>
      <c r="X3287" s="6">
        <v>71747.865999999995</v>
      </c>
      <c r="Y3287" s="6">
        <v>53.039000000000001</v>
      </c>
      <c r="Z3287" s="6">
        <v>121.953</v>
      </c>
      <c r="AA3287" s="6">
        <v>572</v>
      </c>
      <c r="AB3287" s="6">
        <v>494</v>
      </c>
      <c r="AC3287" s="6">
        <v>8975000</v>
      </c>
      <c r="AD3287" s="6">
        <v>8975000</v>
      </c>
      <c r="AF3287">
        <f>Q3287/W3287</f>
        <v>3.1769309126550474E-2</v>
      </c>
      <c r="AG3287">
        <f>R3287/X3287</f>
        <v>2.0995969413222688E-2</v>
      </c>
      <c r="AH3287" t="e">
        <f>U3287/W3287</f>
        <v>#VALUE!</v>
      </c>
      <c r="AI3287" t="e">
        <f>V3287/X3287</f>
        <v>#VALUE!</v>
      </c>
      <c r="AJ3287">
        <f>Y3287/AA3287</f>
        <v>9.2725524475524485E-2</v>
      </c>
      <c r="AK3287">
        <f>Z3287/AB3287</f>
        <v>0.2468684210526316</v>
      </c>
      <c r="AL3287" t="e">
        <f>O3287/K3287</f>
        <v>#VALUE!</v>
      </c>
      <c r="AM3287" t="e">
        <f>P3287/L3287</f>
        <v>#VALUE!</v>
      </c>
      <c r="AN3287" t="e">
        <f>K3287/W3287</f>
        <v>#VALUE!</v>
      </c>
      <c r="AO3287" t="e">
        <f>L3287/X3287</f>
        <v>#VALUE!</v>
      </c>
      <c r="AP3287">
        <f>IF(OR(Q3287&lt;0, Q3287="NA"), 0, 1)</f>
        <v>1</v>
      </c>
      <c r="AQ3287">
        <f>IF(OR(S3287&lt;0, S3287="NA"), 0, 1)</f>
        <v>0</v>
      </c>
      <c r="AR3287">
        <f>IFERROR(IF((AF3287-AG3287)&gt;0,1,0),0)</f>
        <v>1</v>
      </c>
      <c r="AS3287">
        <f>IFERROR(IF((S3287-Q3287)&gt;0,1,0),0)</f>
        <v>0</v>
      </c>
      <c r="AT3287">
        <f>IFERROR(IF((AH3287-AI3287)&lt;0,1,0),0)</f>
        <v>0</v>
      </c>
      <c r="AU3287">
        <f>IFERROR(IF((AJ3287-AK3287)&gt;0,1,0),0)</f>
        <v>0</v>
      </c>
      <c r="AV3287">
        <f>IFERROR(IF((AL3287-AM3287)&gt;0,1,0),0)</f>
        <v>0</v>
      </c>
      <c r="AW3287">
        <f>IFERROR(IF((AN3287-AO3287)&gt;0,1,0),0)</f>
        <v>0</v>
      </c>
      <c r="AX3287">
        <f>IFERROR(IF((AC3287-AD3287)&lt;0,1,0),0)</f>
        <v>0</v>
      </c>
      <c r="AY3287">
        <f>SUM(AP3287:AX3287)</f>
        <v>2</v>
      </c>
    </row>
    <row r="3288" spans="1:51" x14ac:dyDescent="0.45">
      <c r="A3288" s="1" t="s">
        <v>1765</v>
      </c>
      <c r="B3288" s="2">
        <v>29200170</v>
      </c>
      <c r="C3288" s="3" t="s">
        <v>5336</v>
      </c>
      <c r="D3288" s="7">
        <v>11.36</v>
      </c>
      <c r="E3288" s="5">
        <v>39.102494559999997</v>
      </c>
      <c r="F3288" s="3" t="s">
        <v>4480</v>
      </c>
      <c r="G3288" s="3" t="s">
        <v>4491</v>
      </c>
      <c r="H3288" s="3" t="s">
        <v>4492</v>
      </c>
      <c r="I3288" s="3" t="s">
        <v>4493</v>
      </c>
      <c r="J3288" s="3" t="s">
        <v>4494</v>
      </c>
      <c r="K3288" s="6" t="s">
        <v>4474</v>
      </c>
      <c r="L3288" s="6" t="s">
        <v>4474</v>
      </c>
      <c r="M3288" s="6" t="s">
        <v>4474</v>
      </c>
      <c r="N3288" s="6" t="s">
        <v>4474</v>
      </c>
      <c r="O3288" s="6">
        <v>-859.68899999999996</v>
      </c>
      <c r="P3288" s="6">
        <v>-1100.261</v>
      </c>
      <c r="Q3288" s="6">
        <v>1335.672</v>
      </c>
      <c r="R3288" s="6">
        <v>1329.9749999999999</v>
      </c>
      <c r="S3288" s="6">
        <v>-1549.222</v>
      </c>
      <c r="T3288" s="6">
        <v>-1151.116</v>
      </c>
      <c r="U3288" s="6" t="s">
        <v>4474</v>
      </c>
      <c r="V3288" s="6" t="s">
        <v>4474</v>
      </c>
      <c r="W3288" s="6">
        <v>18397.505000000001</v>
      </c>
      <c r="X3288" s="6">
        <v>18468.897000000001</v>
      </c>
      <c r="Y3288" s="6">
        <v>109.746</v>
      </c>
      <c r="Z3288" s="6">
        <v>485.166</v>
      </c>
      <c r="AA3288" s="6">
        <v>3908</v>
      </c>
      <c r="AB3288" s="6">
        <v>4010</v>
      </c>
      <c r="AC3288" s="6">
        <v>3442121</v>
      </c>
      <c r="AD3288" s="6">
        <v>3442121</v>
      </c>
      <c r="AF3288">
        <f>Q3288/W3288</f>
        <v>7.2600714064216851E-2</v>
      </c>
      <c r="AG3288">
        <f>R3288/X3288</f>
        <v>7.2011609572569482E-2</v>
      </c>
      <c r="AH3288" t="e">
        <f>U3288/W3288</f>
        <v>#VALUE!</v>
      </c>
      <c r="AI3288" t="e">
        <f>V3288/X3288</f>
        <v>#VALUE!</v>
      </c>
      <c r="AJ3288">
        <f>Y3288/AA3288</f>
        <v>2.8082395087001024E-2</v>
      </c>
      <c r="AK3288">
        <f>Z3288/AB3288</f>
        <v>0.12098902743142144</v>
      </c>
      <c r="AL3288" t="e">
        <f>O3288/K3288</f>
        <v>#VALUE!</v>
      </c>
      <c r="AM3288" t="e">
        <f>P3288/L3288</f>
        <v>#VALUE!</v>
      </c>
      <c r="AN3288" t="e">
        <f>K3288/W3288</f>
        <v>#VALUE!</v>
      </c>
      <c r="AO3288" t="e">
        <f>L3288/X3288</f>
        <v>#VALUE!</v>
      </c>
      <c r="AP3288">
        <f>IF(OR(Q3288&lt;0, Q3288="NA"), 0, 1)</f>
        <v>1</v>
      </c>
      <c r="AQ3288">
        <f>IF(OR(S3288&lt;0, S3288="NA"), 0, 1)</f>
        <v>0</v>
      </c>
      <c r="AR3288">
        <f>IFERROR(IF((AF3288-AG3288)&gt;0,1,0),0)</f>
        <v>1</v>
      </c>
      <c r="AS3288">
        <f>IFERROR(IF((S3288-Q3288)&gt;0,1,0),0)</f>
        <v>0</v>
      </c>
      <c r="AT3288">
        <f>IFERROR(IF((AH3288-AI3288)&lt;0,1,0),0)</f>
        <v>0</v>
      </c>
      <c r="AU3288">
        <f>IFERROR(IF((AJ3288-AK3288)&gt;0,1,0),0)</f>
        <v>0</v>
      </c>
      <c r="AV3288">
        <f>IFERROR(IF((AL3288-AM3288)&gt;0,1,0),0)</f>
        <v>0</v>
      </c>
      <c r="AW3288">
        <f>IFERROR(IF((AN3288-AO3288)&gt;0,1,0),0)</f>
        <v>0</v>
      </c>
      <c r="AX3288">
        <f>IFERROR(IF((AC3288-AD3288)&lt;0,1,0),0)</f>
        <v>0</v>
      </c>
      <c r="AY3288">
        <f>SUM(AP3288:AX3288)</f>
        <v>2</v>
      </c>
    </row>
    <row r="3289" spans="1:51" x14ac:dyDescent="0.45">
      <c r="A3289" s="1" t="s">
        <v>1773</v>
      </c>
      <c r="B3289" s="2">
        <v>27854483</v>
      </c>
      <c r="C3289" s="3" t="s">
        <v>5338</v>
      </c>
      <c r="D3289" s="7">
        <v>10.19</v>
      </c>
      <c r="E3289" s="5">
        <v>366.203125</v>
      </c>
      <c r="F3289" s="3" t="s">
        <v>4480</v>
      </c>
      <c r="G3289" s="3" t="s">
        <v>4491</v>
      </c>
      <c r="H3289" s="3" t="s">
        <v>4492</v>
      </c>
      <c r="I3289" s="3" t="s">
        <v>4493</v>
      </c>
      <c r="J3289" s="3" t="s">
        <v>4494</v>
      </c>
      <c r="K3289" s="6" t="s">
        <v>4474</v>
      </c>
      <c r="L3289" s="6" t="s">
        <v>4474</v>
      </c>
      <c r="M3289" s="6" t="s">
        <v>4474</v>
      </c>
      <c r="N3289" s="6" t="s">
        <v>4474</v>
      </c>
      <c r="O3289" s="6">
        <v>-392.72199999999998</v>
      </c>
      <c r="P3289" s="6">
        <v>-249.876</v>
      </c>
      <c r="Q3289" s="6">
        <v>5355.26</v>
      </c>
      <c r="R3289" s="6">
        <v>1698.1869999999999</v>
      </c>
      <c r="S3289" s="6">
        <v>-565.32000000000005</v>
      </c>
      <c r="T3289" s="6">
        <v>-507.178</v>
      </c>
      <c r="U3289" s="6" t="s">
        <v>4474</v>
      </c>
      <c r="V3289" s="6" t="s">
        <v>4474</v>
      </c>
      <c r="W3289" s="6">
        <v>294096.533</v>
      </c>
      <c r="X3289" s="6">
        <v>290451.30699999997</v>
      </c>
      <c r="Y3289" s="6">
        <v>848.55100000000004</v>
      </c>
      <c r="Z3289" s="6">
        <v>1003.244</v>
      </c>
      <c r="AA3289" s="6">
        <v>559</v>
      </c>
      <c r="AB3289" s="6">
        <v>570</v>
      </c>
      <c r="AC3289" s="6">
        <v>35937500</v>
      </c>
      <c r="AD3289" s="6">
        <v>35937500</v>
      </c>
      <c r="AF3289">
        <f>Q3289/W3289</f>
        <v>1.8209191197775868E-2</v>
      </c>
      <c r="AG3289">
        <f>R3289/X3289</f>
        <v>5.8467183967603909E-3</v>
      </c>
      <c r="AH3289" t="e">
        <f>U3289/W3289</f>
        <v>#VALUE!</v>
      </c>
      <c r="AI3289" t="e">
        <f>V3289/X3289</f>
        <v>#VALUE!</v>
      </c>
      <c r="AJ3289">
        <f>Y3289/AA3289</f>
        <v>1.5179803220035779</v>
      </c>
      <c r="AK3289">
        <f>Z3289/AB3289</f>
        <v>1.7600771929824561</v>
      </c>
      <c r="AL3289" t="e">
        <f>O3289/K3289</f>
        <v>#VALUE!</v>
      </c>
      <c r="AM3289" t="e">
        <f>P3289/L3289</f>
        <v>#VALUE!</v>
      </c>
      <c r="AN3289" t="e">
        <f>K3289/W3289</f>
        <v>#VALUE!</v>
      </c>
      <c r="AO3289" t="e">
        <f>L3289/X3289</f>
        <v>#VALUE!</v>
      </c>
      <c r="AP3289">
        <f>IF(OR(Q3289&lt;0, Q3289="NA"), 0, 1)</f>
        <v>1</v>
      </c>
      <c r="AQ3289">
        <f>IF(OR(S3289&lt;0, S3289="NA"), 0, 1)</f>
        <v>0</v>
      </c>
      <c r="AR3289">
        <f>IFERROR(IF((AF3289-AG3289)&gt;0,1,0),0)</f>
        <v>1</v>
      </c>
      <c r="AS3289">
        <f>IFERROR(IF((S3289-Q3289)&gt;0,1,0),0)</f>
        <v>0</v>
      </c>
      <c r="AT3289">
        <f>IFERROR(IF((AH3289-AI3289)&lt;0,1,0),0)</f>
        <v>0</v>
      </c>
      <c r="AU3289">
        <f>IFERROR(IF((AJ3289-AK3289)&gt;0,1,0),0)</f>
        <v>0</v>
      </c>
      <c r="AV3289">
        <f>IFERROR(IF((AL3289-AM3289)&gt;0,1,0),0)</f>
        <v>0</v>
      </c>
      <c r="AW3289">
        <f>IFERROR(IF((AN3289-AO3289)&gt;0,1,0),0)</f>
        <v>0</v>
      </c>
      <c r="AX3289">
        <f>IFERROR(IF((AC3289-AD3289)&lt;0,1,0),0)</f>
        <v>0</v>
      </c>
      <c r="AY3289">
        <f>SUM(AP3289:AX3289)</f>
        <v>2</v>
      </c>
    </row>
    <row r="3290" spans="1:51" x14ac:dyDescent="0.45">
      <c r="A3290" s="1" t="s">
        <v>1800</v>
      </c>
      <c r="B3290" s="2">
        <v>4969617</v>
      </c>
      <c r="C3290" s="3" t="s">
        <v>5338</v>
      </c>
      <c r="D3290" s="5">
        <v>59.78</v>
      </c>
      <c r="E3290" s="5">
        <v>415.40524199999999</v>
      </c>
      <c r="F3290" s="3" t="s">
        <v>4665</v>
      </c>
      <c r="G3290" s="3" t="s">
        <v>4666</v>
      </c>
      <c r="H3290" s="3" t="s">
        <v>4776</v>
      </c>
      <c r="I3290" s="3" t="s">
        <v>4993</v>
      </c>
      <c r="J3290" s="3" t="s">
        <v>4504</v>
      </c>
      <c r="K3290" s="6">
        <v>372598.63225841662</v>
      </c>
      <c r="L3290" s="6">
        <v>413524.19457361946</v>
      </c>
      <c r="M3290" s="6">
        <v>61703.095581156296</v>
      </c>
      <c r="N3290" s="6">
        <v>72009.677245229817</v>
      </c>
      <c r="O3290" s="6">
        <v>59827.225247462346</v>
      </c>
      <c r="P3290" s="6">
        <v>70187.592675806343</v>
      </c>
      <c r="Q3290" s="6">
        <v>62041.603631165017</v>
      </c>
      <c r="R3290" s="6">
        <v>67524.343925979512</v>
      </c>
      <c r="S3290" s="6" t="s">
        <v>4474</v>
      </c>
      <c r="T3290" s="6" t="s">
        <v>4474</v>
      </c>
      <c r="U3290" s="6" t="s">
        <v>4474</v>
      </c>
      <c r="V3290" s="6" t="s">
        <v>4474</v>
      </c>
      <c r="W3290" s="6">
        <v>475354.2305906</v>
      </c>
      <c r="X3290" s="6">
        <v>445478.22931785195</v>
      </c>
      <c r="Y3290" s="6">
        <v>453437.99727427075</v>
      </c>
      <c r="Z3290" s="6">
        <v>424616.11030478956</v>
      </c>
      <c r="AA3290" s="6">
        <v>63227.019742502336</v>
      </c>
      <c r="AB3290" s="6">
        <v>70094.339622641506</v>
      </c>
      <c r="AC3290" s="6">
        <v>6948900</v>
      </c>
      <c r="AD3290" s="6">
        <v>6948900</v>
      </c>
      <c r="AF3290">
        <f>Q3290/W3290</f>
        <v>0.13051656983063331</v>
      </c>
      <c r="AG3290">
        <f>R3290/X3290</f>
        <v>0.15157720283969345</v>
      </c>
      <c r="AH3290" t="e">
        <f>U3290/W3290</f>
        <v>#VALUE!</v>
      </c>
      <c r="AI3290" t="e">
        <f>V3290/X3290</f>
        <v>#VALUE!</v>
      </c>
      <c r="AJ3290">
        <f>Y3290/AA3290</f>
        <v>7.1715858049444261</v>
      </c>
      <c r="AK3290">
        <f>Z3290/AB3290</f>
        <v>6.0577803085205515</v>
      </c>
      <c r="AL3290">
        <f>O3290/K3290</f>
        <v>0.16056748486926553</v>
      </c>
      <c r="AM3290">
        <f>P3290/L3290</f>
        <v>0.16973031710557115</v>
      </c>
      <c r="AN3290">
        <f>K3290/W3290</f>
        <v>0.78383363033391851</v>
      </c>
      <c r="AO3290">
        <f>L3290/X3290</f>
        <v>0.92827026633116783</v>
      </c>
      <c r="AP3290">
        <f>IF(OR(Q3290&lt;0, Q3290="NA"), 0, 1)</f>
        <v>1</v>
      </c>
      <c r="AQ3290">
        <f>IF(OR(S3290&lt;0, S3290="NA"), 0, 1)</f>
        <v>0</v>
      </c>
      <c r="AR3290">
        <f>IFERROR(IF((AF3290-AG3290)&gt;0,1,0),0)</f>
        <v>0</v>
      </c>
      <c r="AS3290">
        <f>IFERROR(IF((S3290-Q3290)&gt;0,1,0),0)</f>
        <v>0</v>
      </c>
      <c r="AT3290">
        <f>IFERROR(IF((AH3290-AI3290)&lt;0,1,0),0)</f>
        <v>0</v>
      </c>
      <c r="AU3290">
        <f>IFERROR(IF((AJ3290-AK3290)&gt;0,1,0),0)</f>
        <v>1</v>
      </c>
      <c r="AV3290">
        <f>IFERROR(IF((AL3290-AM3290)&gt;0,1,0),0)</f>
        <v>0</v>
      </c>
      <c r="AW3290">
        <f>IFERROR(IF((AN3290-AO3290)&gt;0,1,0),0)</f>
        <v>0</v>
      </c>
      <c r="AX3290">
        <f>IFERROR(IF((AC3290-AD3290)&lt;0,1,0),0)</f>
        <v>0</v>
      </c>
      <c r="AY3290">
        <f>SUM(AP3290:AX3290)</f>
        <v>2</v>
      </c>
    </row>
    <row r="3291" spans="1:51" x14ac:dyDescent="0.45">
      <c r="A3291" s="1" t="s">
        <v>1801</v>
      </c>
      <c r="B3291" s="2">
        <v>4846928</v>
      </c>
      <c r="C3291" s="3" t="s">
        <v>5338</v>
      </c>
      <c r="D3291" s="7">
        <v>10.765000000000001</v>
      </c>
      <c r="E3291" s="5">
        <v>112.49304432</v>
      </c>
      <c r="F3291" s="3" t="s">
        <v>4480</v>
      </c>
      <c r="G3291" s="3" t="s">
        <v>4491</v>
      </c>
      <c r="H3291" s="3" t="s">
        <v>4492</v>
      </c>
      <c r="I3291" s="3" t="s">
        <v>4493</v>
      </c>
      <c r="J3291" s="3" t="s">
        <v>4927</v>
      </c>
      <c r="K3291" s="6">
        <v>39468</v>
      </c>
      <c r="L3291" s="6">
        <v>36895</v>
      </c>
      <c r="M3291" s="6" t="s">
        <v>4474</v>
      </c>
      <c r="N3291" s="6" t="s">
        <v>4474</v>
      </c>
      <c r="O3291" s="6">
        <v>27326</v>
      </c>
      <c r="P3291" s="6">
        <v>25282</v>
      </c>
      <c r="Q3291" s="6">
        <v>5901</v>
      </c>
      <c r="R3291" s="6">
        <v>10187</v>
      </c>
      <c r="S3291" s="6">
        <v>-112002</v>
      </c>
      <c r="T3291" s="6">
        <v>-47105</v>
      </c>
      <c r="U3291" s="6">
        <v>229967</v>
      </c>
      <c r="V3291" s="6">
        <v>173765</v>
      </c>
      <c r="W3291" s="6">
        <v>427026</v>
      </c>
      <c r="X3291" s="6">
        <v>326519</v>
      </c>
      <c r="Y3291" s="6">
        <v>8007</v>
      </c>
      <c r="Z3291" s="6">
        <v>8152</v>
      </c>
      <c r="AA3291" s="6">
        <v>71233</v>
      </c>
      <c r="AB3291" s="6">
        <v>26745</v>
      </c>
      <c r="AC3291" s="6">
        <v>10449888</v>
      </c>
      <c r="AD3291" s="6">
        <v>10449888</v>
      </c>
      <c r="AF3291">
        <f>Q3291/W3291</f>
        <v>1.3818830703516883E-2</v>
      </c>
      <c r="AG3291">
        <f>R3291/X3291</f>
        <v>3.119879700721857E-2</v>
      </c>
      <c r="AH3291">
        <f>U3291/W3291</f>
        <v>0.53853161165830654</v>
      </c>
      <c r="AI3291">
        <f>V3291/X3291</f>
        <v>0.532174237946337</v>
      </c>
      <c r="AJ3291">
        <f>Y3291/AA3291</f>
        <v>0.11240576699001867</v>
      </c>
      <c r="AK3291">
        <f>Z3291/AB3291</f>
        <v>0.30480463638063188</v>
      </c>
      <c r="AL3291">
        <f>O3291/K3291</f>
        <v>0.69235836627140979</v>
      </c>
      <c r="AM3291">
        <f>P3291/L3291</f>
        <v>0.68524190269684238</v>
      </c>
      <c r="AN3291">
        <f>K3291/W3291</f>
        <v>9.2425285579800759E-2</v>
      </c>
      <c r="AO3291">
        <f>L3291/X3291</f>
        <v>0.1129949558831186</v>
      </c>
      <c r="AP3291">
        <f>IF(OR(Q3291&lt;0, Q3291="NA"), 0, 1)</f>
        <v>1</v>
      </c>
      <c r="AQ3291">
        <f>IF(OR(S3291&lt;0, S3291="NA"), 0, 1)</f>
        <v>0</v>
      </c>
      <c r="AR3291">
        <f>IFERROR(IF((AF3291-AG3291)&gt;0,1,0),0)</f>
        <v>0</v>
      </c>
      <c r="AS3291">
        <f>IFERROR(IF((S3291-Q3291)&gt;0,1,0),0)</f>
        <v>0</v>
      </c>
      <c r="AT3291">
        <f>IFERROR(IF((AH3291-AI3291)&lt;0,1,0),0)</f>
        <v>0</v>
      </c>
      <c r="AU3291">
        <f>IFERROR(IF((AJ3291-AK3291)&gt;0,1,0),0)</f>
        <v>0</v>
      </c>
      <c r="AV3291">
        <f>IFERROR(IF((AL3291-AM3291)&gt;0,1,0),0)</f>
        <v>1</v>
      </c>
      <c r="AW3291">
        <f>IFERROR(IF((AN3291-AO3291)&gt;0,1,0),0)</f>
        <v>0</v>
      </c>
      <c r="AX3291">
        <f>IFERROR(IF((AC3291-AD3291)&lt;0,1,0),0)</f>
        <v>0</v>
      </c>
      <c r="AY3291">
        <f>SUM(AP3291:AX3291)</f>
        <v>2</v>
      </c>
    </row>
    <row r="3292" spans="1:51" x14ac:dyDescent="0.45">
      <c r="A3292" s="1" t="s">
        <v>1810</v>
      </c>
      <c r="B3292" s="2">
        <v>19850752</v>
      </c>
      <c r="C3292" s="3" t="s">
        <v>5336</v>
      </c>
      <c r="D3292" s="5">
        <v>12.71</v>
      </c>
      <c r="E3292" s="5">
        <v>167.06853963</v>
      </c>
      <c r="F3292" s="3" t="s">
        <v>4470</v>
      </c>
      <c r="G3292" s="3" t="s">
        <v>4471</v>
      </c>
      <c r="H3292" s="3" t="s">
        <v>4489</v>
      </c>
      <c r="I3292" s="3" t="s">
        <v>4489</v>
      </c>
      <c r="J3292" s="3" t="s">
        <v>4495</v>
      </c>
      <c r="K3292" s="6" t="s">
        <v>4474</v>
      </c>
      <c r="L3292" s="6" t="s">
        <v>4474</v>
      </c>
      <c r="M3292" s="6">
        <v>-10760.076999999999</v>
      </c>
      <c r="N3292" s="6">
        <v>-10533.950999999999</v>
      </c>
      <c r="O3292" s="6">
        <v>-10763.689</v>
      </c>
      <c r="P3292" s="6">
        <v>-10537.563</v>
      </c>
      <c r="Q3292" s="6">
        <v>-10495.329</v>
      </c>
      <c r="R3292" s="6">
        <v>-10218.405000000001</v>
      </c>
      <c r="S3292" s="6">
        <v>-7568.5320000000002</v>
      </c>
      <c r="T3292" s="6">
        <v>-6785.223</v>
      </c>
      <c r="U3292" s="6" t="s">
        <v>4474</v>
      </c>
      <c r="V3292" s="6" t="s">
        <v>4474</v>
      </c>
      <c r="W3292" s="6">
        <v>5825.049</v>
      </c>
      <c r="X3292" s="6">
        <v>7228.46</v>
      </c>
      <c r="Y3292" s="6">
        <v>5822.3670000000002</v>
      </c>
      <c r="Z3292" s="6">
        <v>7224.875</v>
      </c>
      <c r="AA3292" s="6">
        <v>842</v>
      </c>
      <c r="AB3292" s="6">
        <v>1353</v>
      </c>
      <c r="AC3292" s="6">
        <v>13144653</v>
      </c>
      <c r="AD3292" s="6">
        <v>13067687</v>
      </c>
      <c r="AF3292">
        <f>Q3292/W3292</f>
        <v>-1.8017580624643672</v>
      </c>
      <c r="AG3292">
        <f>R3292/X3292</f>
        <v>-1.4136351311344326</v>
      </c>
      <c r="AH3292" t="e">
        <f>U3292/W3292</f>
        <v>#VALUE!</v>
      </c>
      <c r="AI3292" t="e">
        <f>V3292/X3292</f>
        <v>#VALUE!</v>
      </c>
      <c r="AJ3292">
        <f>Y3292/AA3292</f>
        <v>6.9149251781472687</v>
      </c>
      <c r="AK3292">
        <f>Z3292/AB3292</f>
        <v>5.3398928307464892</v>
      </c>
      <c r="AL3292" t="e">
        <f>O3292/K3292</f>
        <v>#VALUE!</v>
      </c>
      <c r="AM3292" t="e">
        <f>P3292/L3292</f>
        <v>#VALUE!</v>
      </c>
      <c r="AN3292" t="e">
        <f>K3292/W3292</f>
        <v>#VALUE!</v>
      </c>
      <c r="AO3292" t="e">
        <f>L3292/X3292</f>
        <v>#VALUE!</v>
      </c>
      <c r="AP3292">
        <f>IF(OR(Q3292&lt;0, Q3292="NA"), 0, 1)</f>
        <v>0</v>
      </c>
      <c r="AQ3292">
        <f>IF(OR(S3292&lt;0, S3292="NA"), 0, 1)</f>
        <v>0</v>
      </c>
      <c r="AR3292">
        <f>IFERROR(IF((AF3292-AG3292)&gt;0,1,0),0)</f>
        <v>0</v>
      </c>
      <c r="AS3292">
        <f>IFERROR(IF((S3292-Q3292)&gt;0,1,0),0)</f>
        <v>1</v>
      </c>
      <c r="AT3292">
        <f>IFERROR(IF((AH3292-AI3292)&lt;0,1,0),0)</f>
        <v>0</v>
      </c>
      <c r="AU3292">
        <f>IFERROR(IF((AJ3292-AK3292)&gt;0,1,0),0)</f>
        <v>1</v>
      </c>
      <c r="AV3292">
        <f>IFERROR(IF((AL3292-AM3292)&gt;0,1,0),0)</f>
        <v>0</v>
      </c>
      <c r="AW3292">
        <f>IFERROR(IF((AN3292-AO3292)&gt;0,1,0),0)</f>
        <v>0</v>
      </c>
      <c r="AX3292">
        <f>IFERROR(IF((AC3292-AD3292)&lt;0,1,0),0)</f>
        <v>0</v>
      </c>
      <c r="AY3292">
        <f>SUM(AP3292:AX3292)</f>
        <v>2</v>
      </c>
    </row>
    <row r="3293" spans="1:51" x14ac:dyDescent="0.45">
      <c r="A3293" s="1" t="s">
        <v>1819</v>
      </c>
      <c r="B3293" s="2">
        <v>118673913</v>
      </c>
      <c r="C3293" s="3" t="s">
        <v>5338</v>
      </c>
      <c r="D3293" s="5">
        <v>9.91</v>
      </c>
      <c r="E3293" s="5">
        <v>289.09947499999998</v>
      </c>
      <c r="F3293" s="3" t="s">
        <v>4480</v>
      </c>
      <c r="G3293" s="3" t="s">
        <v>4491</v>
      </c>
      <c r="H3293" s="3" t="s">
        <v>4492</v>
      </c>
      <c r="I3293" s="3" t="s">
        <v>4493</v>
      </c>
      <c r="J3293" s="3" t="s">
        <v>4494</v>
      </c>
      <c r="K3293" s="6" t="s">
        <v>4474</v>
      </c>
      <c r="L3293" s="6" t="s">
        <v>4474</v>
      </c>
      <c r="M3293" s="6" t="s">
        <v>4474</v>
      </c>
      <c r="N3293" s="6" t="s">
        <v>4474</v>
      </c>
      <c r="O3293" s="6">
        <v>-127.59</v>
      </c>
      <c r="P3293" s="6">
        <v>-24.747</v>
      </c>
      <c r="Q3293" s="6">
        <v>-127.59</v>
      </c>
      <c r="R3293" s="6">
        <v>-24.747</v>
      </c>
      <c r="S3293" s="6">
        <v>-37.5</v>
      </c>
      <c r="T3293" s="6">
        <v>-37.5</v>
      </c>
      <c r="U3293" s="6" t="s">
        <v>4474</v>
      </c>
      <c r="V3293" s="6" t="s">
        <v>4474</v>
      </c>
      <c r="W3293" s="8">
        <v>749.79200000000003</v>
      </c>
      <c r="X3293" s="6">
        <v>8.5020000000000007</v>
      </c>
      <c r="Y3293" s="8" t="s">
        <v>4474</v>
      </c>
      <c r="Z3293" s="6">
        <v>8.5020000000000007</v>
      </c>
      <c r="AA3293" s="6">
        <v>744</v>
      </c>
      <c r="AB3293" s="6" t="s">
        <v>4474</v>
      </c>
      <c r="AC3293" s="6">
        <v>5750000</v>
      </c>
      <c r="AD3293" s="6">
        <v>5750000</v>
      </c>
      <c r="AF3293">
        <f>Q3293/W3293</f>
        <v>-0.17016719303486832</v>
      </c>
      <c r="AG3293">
        <f>R3293/X3293</f>
        <v>-2.9107268877911077</v>
      </c>
      <c r="AH3293" t="e">
        <f>U3293/W3293</f>
        <v>#VALUE!</v>
      </c>
      <c r="AI3293" t="e">
        <f>V3293/X3293</f>
        <v>#VALUE!</v>
      </c>
      <c r="AJ3293" t="e">
        <f>Y3293/AA3293</f>
        <v>#VALUE!</v>
      </c>
      <c r="AK3293" t="e">
        <f>Z3293/AB3293</f>
        <v>#VALUE!</v>
      </c>
      <c r="AL3293" t="e">
        <f>O3293/K3293</f>
        <v>#VALUE!</v>
      </c>
      <c r="AM3293" t="e">
        <f>P3293/L3293</f>
        <v>#VALUE!</v>
      </c>
      <c r="AN3293" t="e">
        <f>K3293/W3293</f>
        <v>#VALUE!</v>
      </c>
      <c r="AO3293" t="e">
        <f>L3293/X3293</f>
        <v>#VALUE!</v>
      </c>
      <c r="AP3293">
        <f>IF(OR(Q3293&lt;0, Q3293="NA"), 0, 1)</f>
        <v>0</v>
      </c>
      <c r="AQ3293">
        <f>IF(OR(S3293&lt;0, S3293="NA"), 0, 1)</f>
        <v>0</v>
      </c>
      <c r="AR3293">
        <f>IFERROR(IF((AF3293-AG3293)&gt;0,1,0),0)</f>
        <v>1</v>
      </c>
      <c r="AS3293">
        <f>IFERROR(IF((S3293-Q3293)&gt;0,1,0),0)</f>
        <v>1</v>
      </c>
      <c r="AT3293">
        <f>IFERROR(IF((AH3293-AI3293)&lt;0,1,0),0)</f>
        <v>0</v>
      </c>
      <c r="AU3293">
        <f>IFERROR(IF((AJ3293-AK3293)&gt;0,1,0),0)</f>
        <v>0</v>
      </c>
      <c r="AV3293">
        <f>IFERROR(IF((AL3293-AM3293)&gt;0,1,0),0)</f>
        <v>0</v>
      </c>
      <c r="AW3293">
        <f>IFERROR(IF((AN3293-AO3293)&gt;0,1,0),0)</f>
        <v>0</v>
      </c>
      <c r="AX3293">
        <f>IFERROR(IF((AC3293-AD3293)&lt;0,1,0),0)</f>
        <v>0</v>
      </c>
      <c r="AY3293">
        <f>SUM(AP3293:AX3293)</f>
        <v>2</v>
      </c>
    </row>
    <row r="3294" spans="1:51" x14ac:dyDescent="0.45">
      <c r="A3294" s="1" t="s">
        <v>1828</v>
      </c>
      <c r="B3294" s="2">
        <v>25883524</v>
      </c>
      <c r="C3294" s="3" t="s">
        <v>5337</v>
      </c>
      <c r="D3294" s="5">
        <v>12.6</v>
      </c>
      <c r="E3294" s="5">
        <v>779.76125639999998</v>
      </c>
      <c r="F3294" s="3" t="s">
        <v>4480</v>
      </c>
      <c r="G3294" s="3" t="s">
        <v>4491</v>
      </c>
      <c r="H3294" s="3" t="s">
        <v>4491</v>
      </c>
      <c r="I3294" s="3" t="s">
        <v>4831</v>
      </c>
      <c r="J3294" s="3" t="s">
        <v>5032</v>
      </c>
      <c r="K3294" s="6">
        <v>829864</v>
      </c>
      <c r="L3294" s="6">
        <v>913919</v>
      </c>
      <c r="M3294" s="6">
        <v>-7740</v>
      </c>
      <c r="N3294" s="6">
        <v>142361</v>
      </c>
      <c r="O3294" s="6">
        <v>-22734</v>
      </c>
      <c r="P3294" s="6">
        <v>127456</v>
      </c>
      <c r="Q3294" s="6">
        <v>-94081</v>
      </c>
      <c r="R3294" s="6">
        <v>27113</v>
      </c>
      <c r="S3294" s="6">
        <v>-842765</v>
      </c>
      <c r="T3294" s="6">
        <v>-626762</v>
      </c>
      <c r="U3294" s="6">
        <v>1716725</v>
      </c>
      <c r="V3294" s="6">
        <v>1700204</v>
      </c>
      <c r="W3294" s="6">
        <v>4644441</v>
      </c>
      <c r="X3294" s="6">
        <v>4579844</v>
      </c>
      <c r="Y3294" s="6">
        <v>3021587</v>
      </c>
      <c r="Z3294" s="6">
        <v>2834810</v>
      </c>
      <c r="AA3294" s="6">
        <v>1337534</v>
      </c>
      <c r="AB3294" s="6">
        <v>1200426</v>
      </c>
      <c r="AC3294" s="6">
        <v>61384839</v>
      </c>
      <c r="AD3294" s="6">
        <v>61394226</v>
      </c>
      <c r="AF3294">
        <f>Q3294/W3294</f>
        <v>-2.0256689664052144E-2</v>
      </c>
      <c r="AG3294">
        <f>R3294/X3294</f>
        <v>5.9200706399606621E-3</v>
      </c>
      <c r="AH3294">
        <f>U3294/W3294</f>
        <v>0.36963005881655081</v>
      </c>
      <c r="AI3294">
        <f>V3294/X3294</f>
        <v>0.37123622551335811</v>
      </c>
      <c r="AJ3294">
        <f>Y3294/AA3294</f>
        <v>2.2590730403862631</v>
      </c>
      <c r="AK3294">
        <f>Z3294/AB3294</f>
        <v>2.3615033329834576</v>
      </c>
      <c r="AL3294">
        <f>O3294/K3294</f>
        <v>-2.7394850240521337E-2</v>
      </c>
      <c r="AM3294">
        <f>P3294/L3294</f>
        <v>0.13946093691016381</v>
      </c>
      <c r="AN3294">
        <f>K3294/W3294</f>
        <v>0.1786789841877634</v>
      </c>
      <c r="AO3294">
        <f>L3294/X3294</f>
        <v>0.1995524301701106</v>
      </c>
      <c r="AP3294">
        <f>IF(OR(Q3294&lt;0, Q3294="NA"), 0, 1)</f>
        <v>0</v>
      </c>
      <c r="AQ3294">
        <f>IF(OR(S3294&lt;0, S3294="NA"), 0, 1)</f>
        <v>0</v>
      </c>
      <c r="AR3294">
        <f>IFERROR(IF((AF3294-AG3294)&gt;0,1,0),0)</f>
        <v>0</v>
      </c>
      <c r="AS3294">
        <f>IFERROR(IF((S3294-Q3294)&gt;0,1,0),0)</f>
        <v>0</v>
      </c>
      <c r="AT3294">
        <f>IFERROR(IF((AH3294-AI3294)&lt;0,1,0),0)</f>
        <v>1</v>
      </c>
      <c r="AU3294">
        <f>IFERROR(IF((AJ3294-AK3294)&gt;0,1,0),0)</f>
        <v>0</v>
      </c>
      <c r="AV3294">
        <f>IFERROR(IF((AL3294-AM3294)&gt;0,1,0),0)</f>
        <v>0</v>
      </c>
      <c r="AW3294">
        <f>IFERROR(IF((AN3294-AO3294)&gt;0,1,0),0)</f>
        <v>0</v>
      </c>
      <c r="AX3294">
        <f>IFERROR(IF((AC3294-AD3294)&lt;0,1,0),0)</f>
        <v>1</v>
      </c>
      <c r="AY3294">
        <f>SUM(AP3294:AX3294)</f>
        <v>2</v>
      </c>
    </row>
    <row r="3295" spans="1:51" x14ac:dyDescent="0.45">
      <c r="A3295" s="1" t="s">
        <v>1866</v>
      </c>
      <c r="B3295" s="2">
        <v>111613766</v>
      </c>
      <c r="C3295" s="3" t="s">
        <v>5337</v>
      </c>
      <c r="D3295" s="7">
        <v>10.81</v>
      </c>
      <c r="E3295" s="5">
        <v>319.40955600000001</v>
      </c>
      <c r="F3295" s="3" t="s">
        <v>4480</v>
      </c>
      <c r="G3295" s="3" t="s">
        <v>4491</v>
      </c>
      <c r="H3295" s="3" t="s">
        <v>4492</v>
      </c>
      <c r="I3295" s="3" t="s">
        <v>4493</v>
      </c>
      <c r="J3295" s="3"/>
      <c r="K3295" s="6" t="s">
        <v>4474</v>
      </c>
      <c r="L3295" s="6" t="s">
        <v>4474</v>
      </c>
      <c r="M3295" s="6" t="s">
        <v>4474</v>
      </c>
      <c r="N3295" s="6" t="s">
        <v>4474</v>
      </c>
      <c r="O3295" s="6">
        <v>-995.76099999999997</v>
      </c>
      <c r="P3295" s="6">
        <v>-920.43899999999996</v>
      </c>
      <c r="Q3295" s="6">
        <v>12532.504999999999</v>
      </c>
      <c r="R3295" s="6">
        <v>10519.717000000001</v>
      </c>
      <c r="S3295" s="6">
        <v>-414.24</v>
      </c>
      <c r="T3295" s="6">
        <v>-1038.819</v>
      </c>
      <c r="U3295" s="6" t="s">
        <v>4474</v>
      </c>
      <c r="V3295" s="6" t="s">
        <v>4474</v>
      </c>
      <c r="W3295" s="6">
        <v>247154.76699999999</v>
      </c>
      <c r="X3295" s="6">
        <v>244085.24799999999</v>
      </c>
      <c r="Y3295" s="6">
        <v>260.04199999999997</v>
      </c>
      <c r="Z3295" s="6">
        <v>324.55799999999999</v>
      </c>
      <c r="AA3295" s="6">
        <v>541</v>
      </c>
      <c r="AB3295" s="6">
        <v>349</v>
      </c>
      <c r="AC3295" s="6">
        <v>29547600</v>
      </c>
      <c r="AD3295" s="6">
        <v>29547600</v>
      </c>
      <c r="AF3295">
        <f>Q3295/W3295</f>
        <v>5.070711421884086E-2</v>
      </c>
      <c r="AG3295">
        <f>R3295/X3295</f>
        <v>4.3098536622745841E-2</v>
      </c>
      <c r="AH3295" t="e">
        <f>U3295/W3295</f>
        <v>#VALUE!</v>
      </c>
      <c r="AI3295" t="e">
        <f>V3295/X3295</f>
        <v>#VALUE!</v>
      </c>
      <c r="AJ3295">
        <f>Y3295/AA3295</f>
        <v>0.48066913123844729</v>
      </c>
      <c r="AK3295">
        <f>Z3295/AB3295</f>
        <v>0.92996561604584527</v>
      </c>
      <c r="AL3295" t="e">
        <f>O3295/K3295</f>
        <v>#VALUE!</v>
      </c>
      <c r="AM3295" t="e">
        <f>P3295/L3295</f>
        <v>#VALUE!</v>
      </c>
      <c r="AN3295" t="e">
        <f>K3295/W3295</f>
        <v>#VALUE!</v>
      </c>
      <c r="AO3295" t="e">
        <f>L3295/X3295</f>
        <v>#VALUE!</v>
      </c>
      <c r="AP3295">
        <f>IF(OR(Q3295&lt;0, Q3295="NA"), 0, 1)</f>
        <v>1</v>
      </c>
      <c r="AQ3295">
        <f>IF(OR(S3295&lt;0, S3295="NA"), 0, 1)</f>
        <v>0</v>
      </c>
      <c r="AR3295">
        <f>IFERROR(IF((AF3295-AG3295)&gt;0,1,0),0)</f>
        <v>1</v>
      </c>
      <c r="AS3295">
        <f>IFERROR(IF((S3295-Q3295)&gt;0,1,0),0)</f>
        <v>0</v>
      </c>
      <c r="AT3295">
        <f>IFERROR(IF((AH3295-AI3295)&lt;0,1,0),0)</f>
        <v>0</v>
      </c>
      <c r="AU3295">
        <f>IFERROR(IF((AJ3295-AK3295)&gt;0,1,0),0)</f>
        <v>0</v>
      </c>
      <c r="AV3295">
        <f>IFERROR(IF((AL3295-AM3295)&gt;0,1,0),0)</f>
        <v>0</v>
      </c>
      <c r="AW3295">
        <f>IFERROR(IF((AN3295-AO3295)&gt;0,1,0),0)</f>
        <v>0</v>
      </c>
      <c r="AX3295">
        <f>IFERROR(IF((AC3295-AD3295)&lt;0,1,0),0)</f>
        <v>0</v>
      </c>
      <c r="AY3295">
        <f>SUM(AP3295:AX3295)</f>
        <v>2</v>
      </c>
    </row>
    <row r="3296" spans="1:51" x14ac:dyDescent="0.45">
      <c r="A3296" s="1" t="s">
        <v>1887</v>
      </c>
      <c r="B3296" s="2">
        <v>115758482</v>
      </c>
      <c r="C3296" s="3" t="s">
        <v>5338</v>
      </c>
      <c r="D3296" s="5">
        <v>10.51</v>
      </c>
      <c r="E3296" s="5">
        <v>247.07959</v>
      </c>
      <c r="F3296" s="3" t="s">
        <v>4480</v>
      </c>
      <c r="G3296" s="3" t="s">
        <v>4491</v>
      </c>
      <c r="H3296" s="3" t="s">
        <v>4492</v>
      </c>
      <c r="I3296" s="3" t="s">
        <v>4493</v>
      </c>
      <c r="J3296" s="3" t="s">
        <v>4494</v>
      </c>
      <c r="K3296" s="6" t="s">
        <v>4474</v>
      </c>
      <c r="L3296" s="6" t="s">
        <v>4474</v>
      </c>
      <c r="M3296" s="6" t="s">
        <v>4474</v>
      </c>
      <c r="N3296" s="6" t="s">
        <v>4474</v>
      </c>
      <c r="O3296" s="6">
        <v>-41.692</v>
      </c>
      <c r="P3296" s="6">
        <v>-3.52</v>
      </c>
      <c r="Q3296" s="6">
        <v>-41.692</v>
      </c>
      <c r="R3296" s="6">
        <v>-3.52</v>
      </c>
      <c r="S3296" s="6">
        <v>0</v>
      </c>
      <c r="T3296" s="6">
        <v>0</v>
      </c>
      <c r="U3296" s="6" t="s">
        <v>4474</v>
      </c>
      <c r="V3296" s="6" t="s">
        <v>4474</v>
      </c>
      <c r="W3296" s="6">
        <v>332.89400000000001</v>
      </c>
      <c r="X3296" s="6">
        <v>144.578</v>
      </c>
      <c r="Y3296" s="6" t="s">
        <v>4474</v>
      </c>
      <c r="Z3296" s="6" t="s">
        <v>4474</v>
      </c>
      <c r="AA3296" s="6">
        <v>396</v>
      </c>
      <c r="AB3296" s="6">
        <v>166</v>
      </c>
      <c r="AC3296" s="6">
        <v>4000000</v>
      </c>
      <c r="AD3296" s="6">
        <v>2875000</v>
      </c>
      <c r="AF3296">
        <f>Q3296/W3296</f>
        <v>-0.12524106772726454</v>
      </c>
      <c r="AG3296">
        <f>R3296/X3296</f>
        <v>-2.4346719417892071E-2</v>
      </c>
      <c r="AH3296" t="e">
        <f>U3296/W3296</f>
        <v>#VALUE!</v>
      </c>
      <c r="AI3296" t="e">
        <f>V3296/X3296</f>
        <v>#VALUE!</v>
      </c>
      <c r="AJ3296" t="e">
        <f>Y3296/AA3296</f>
        <v>#VALUE!</v>
      </c>
      <c r="AK3296" t="e">
        <f>Z3296/AB3296</f>
        <v>#VALUE!</v>
      </c>
      <c r="AL3296" t="e">
        <f>O3296/K3296</f>
        <v>#VALUE!</v>
      </c>
      <c r="AM3296" t="e">
        <f>P3296/L3296</f>
        <v>#VALUE!</v>
      </c>
      <c r="AN3296" t="e">
        <f>K3296/W3296</f>
        <v>#VALUE!</v>
      </c>
      <c r="AO3296" t="e">
        <f>L3296/X3296</f>
        <v>#VALUE!</v>
      </c>
      <c r="AP3296">
        <f>IF(OR(Q3296&lt;0, Q3296="NA"), 0, 1)</f>
        <v>0</v>
      </c>
      <c r="AQ3296">
        <f>IF(OR(S3296&lt;0, S3296="NA"), 0, 1)</f>
        <v>1</v>
      </c>
      <c r="AR3296">
        <f>IFERROR(IF((AF3296-AG3296)&gt;0,1,0),0)</f>
        <v>0</v>
      </c>
      <c r="AS3296">
        <f>IFERROR(IF((S3296-Q3296)&gt;0,1,0),0)</f>
        <v>1</v>
      </c>
      <c r="AT3296">
        <f>IFERROR(IF((AH3296-AI3296)&lt;0,1,0),0)</f>
        <v>0</v>
      </c>
      <c r="AU3296">
        <f>IFERROR(IF((AJ3296-AK3296)&gt;0,1,0),0)</f>
        <v>0</v>
      </c>
      <c r="AV3296">
        <f>IFERROR(IF((AL3296-AM3296)&gt;0,1,0),0)</f>
        <v>0</v>
      </c>
      <c r="AW3296">
        <f>IFERROR(IF((AN3296-AO3296)&gt;0,1,0),0)</f>
        <v>0</v>
      </c>
      <c r="AX3296">
        <f>IFERROR(IF((AC3296-AD3296)&lt;0,1,0),0)</f>
        <v>0</v>
      </c>
      <c r="AY3296">
        <f>SUM(AP3296:AX3296)</f>
        <v>2</v>
      </c>
    </row>
    <row r="3297" spans="1:51" x14ac:dyDescent="0.45">
      <c r="A3297" s="1" t="s">
        <v>1905</v>
      </c>
      <c r="B3297" s="2">
        <v>5721537</v>
      </c>
      <c r="C3297" s="3" t="s">
        <v>5337</v>
      </c>
      <c r="D3297" s="7">
        <v>6.63</v>
      </c>
      <c r="E3297" s="5">
        <v>124.0900635</v>
      </c>
      <c r="F3297" s="3" t="s">
        <v>4480</v>
      </c>
      <c r="G3297" s="3" t="s">
        <v>4491</v>
      </c>
      <c r="H3297" s="3" t="s">
        <v>4492</v>
      </c>
      <c r="I3297" s="3" t="s">
        <v>4493</v>
      </c>
      <c r="J3297" s="3" t="s">
        <v>4553</v>
      </c>
      <c r="K3297" s="6">
        <v>7723.1629999999996</v>
      </c>
      <c r="L3297" s="6">
        <v>7614.4849999999997</v>
      </c>
      <c r="M3297" s="6" t="s">
        <v>4474</v>
      </c>
      <c r="N3297" s="6" t="s">
        <v>4474</v>
      </c>
      <c r="O3297" s="6">
        <v>6330.4319999999998</v>
      </c>
      <c r="P3297" s="6">
        <v>6373.2929999999997</v>
      </c>
      <c r="Q3297" s="6">
        <v>18115.305</v>
      </c>
      <c r="R3297" s="6">
        <v>5897.2190000000001</v>
      </c>
      <c r="S3297" s="6" t="s">
        <v>4474</v>
      </c>
      <c r="T3297" s="6" t="s">
        <v>4474</v>
      </c>
      <c r="U3297" s="6" t="s">
        <v>4474</v>
      </c>
      <c r="V3297" s="6" t="s">
        <v>4474</v>
      </c>
      <c r="W3297" s="6">
        <v>213764.86199999999</v>
      </c>
      <c r="X3297" s="6">
        <v>131152.22500000001</v>
      </c>
      <c r="Y3297" s="6">
        <v>1870.3420000000001</v>
      </c>
      <c r="Z3297" s="6">
        <v>795.42399999999998</v>
      </c>
      <c r="AA3297" s="6">
        <v>2161</v>
      </c>
      <c r="AB3297" s="6">
        <v>843</v>
      </c>
      <c r="AC3297" s="6">
        <v>29391450</v>
      </c>
      <c r="AD3297" s="6">
        <v>17530463</v>
      </c>
      <c r="AF3297">
        <f>Q3297/W3297</f>
        <v>8.4744072671775222E-2</v>
      </c>
      <c r="AG3297">
        <f>R3297/X3297</f>
        <v>4.4964688933031821E-2</v>
      </c>
      <c r="AH3297" t="e">
        <f>U3297/W3297</f>
        <v>#VALUE!</v>
      </c>
      <c r="AI3297" t="e">
        <f>V3297/X3297</f>
        <v>#VALUE!</v>
      </c>
      <c r="AJ3297">
        <f>Y3297/AA3297</f>
        <v>0.86549838037945404</v>
      </c>
      <c r="AK3297">
        <f>Z3297/AB3297</f>
        <v>0.94356346381969158</v>
      </c>
      <c r="AL3297">
        <f>O3297/K3297</f>
        <v>0.81966831465294732</v>
      </c>
      <c r="AM3297">
        <f>P3297/L3297</f>
        <v>0.83699593603506994</v>
      </c>
      <c r="AN3297">
        <f>K3297/W3297</f>
        <v>3.6129244665103095E-2</v>
      </c>
      <c r="AO3297">
        <f>L3297/X3297</f>
        <v>5.8058374533867037E-2</v>
      </c>
      <c r="AP3297">
        <f>IF(OR(Q3297&lt;0, Q3297="NA"), 0, 1)</f>
        <v>1</v>
      </c>
      <c r="AQ3297">
        <f>IF(OR(S3297&lt;0, S3297="NA"), 0, 1)</f>
        <v>0</v>
      </c>
      <c r="AR3297">
        <f>IFERROR(IF((AF3297-AG3297)&gt;0,1,0),0)</f>
        <v>1</v>
      </c>
      <c r="AS3297">
        <f>IFERROR(IF((S3297-Q3297)&gt;0,1,0),0)</f>
        <v>0</v>
      </c>
      <c r="AT3297">
        <f>IFERROR(IF((AH3297-AI3297)&lt;0,1,0),0)</f>
        <v>0</v>
      </c>
      <c r="AU3297">
        <f>IFERROR(IF((AJ3297-AK3297)&gt;0,1,0),0)</f>
        <v>0</v>
      </c>
      <c r="AV3297">
        <f>IFERROR(IF((AL3297-AM3297)&gt;0,1,0),0)</f>
        <v>0</v>
      </c>
      <c r="AW3297">
        <f>IFERROR(IF((AN3297-AO3297)&gt;0,1,0),0)</f>
        <v>0</v>
      </c>
      <c r="AX3297">
        <f>IFERROR(IF((AC3297-AD3297)&lt;0,1,0),0)</f>
        <v>0</v>
      </c>
      <c r="AY3297">
        <f>SUM(AP3297:AX3297)</f>
        <v>2</v>
      </c>
    </row>
    <row r="3298" spans="1:51" x14ac:dyDescent="0.45">
      <c r="A3298" s="1" t="s">
        <v>1927</v>
      </c>
      <c r="B3298" s="2">
        <v>4910587</v>
      </c>
      <c r="C3298" s="3" t="s">
        <v>5335</v>
      </c>
      <c r="D3298" s="5">
        <v>13.38</v>
      </c>
      <c r="E3298" s="5">
        <v>141.04436016</v>
      </c>
      <c r="F3298" s="3" t="s">
        <v>4475</v>
      </c>
      <c r="G3298" s="3" t="s">
        <v>4548</v>
      </c>
      <c r="H3298" s="3" t="s">
        <v>4810</v>
      </c>
      <c r="I3298" s="3" t="s">
        <v>4811</v>
      </c>
      <c r="J3298" s="3" t="s">
        <v>5103</v>
      </c>
      <c r="K3298" s="6">
        <v>389779</v>
      </c>
      <c r="L3298" s="6">
        <v>402257</v>
      </c>
      <c r="M3298" s="6">
        <v>-4404</v>
      </c>
      <c r="N3298" s="6">
        <v>9614</v>
      </c>
      <c r="O3298" s="6">
        <v>-13264</v>
      </c>
      <c r="P3298" s="6">
        <v>813</v>
      </c>
      <c r="Q3298" s="6">
        <v>-9581</v>
      </c>
      <c r="R3298" s="6">
        <v>1589</v>
      </c>
      <c r="S3298" s="6">
        <v>-5633</v>
      </c>
      <c r="T3298" s="6">
        <v>9373</v>
      </c>
      <c r="U3298" s="6">
        <v>20553</v>
      </c>
      <c r="V3298" s="6" t="s">
        <v>4474</v>
      </c>
      <c r="W3298" s="6">
        <v>326864</v>
      </c>
      <c r="X3298" s="6">
        <v>332428</v>
      </c>
      <c r="Y3298" s="6">
        <v>150719</v>
      </c>
      <c r="Z3298" s="6">
        <v>154326</v>
      </c>
      <c r="AA3298" s="6">
        <v>47766</v>
      </c>
      <c r="AB3298" s="6">
        <v>66453</v>
      </c>
      <c r="AC3298" s="6">
        <v>10541000</v>
      </c>
      <c r="AD3298" s="6">
        <v>10532000</v>
      </c>
      <c r="AF3298">
        <f>Q3298/W3298</f>
        <v>-2.9311885065348278E-2</v>
      </c>
      <c r="AG3298">
        <f>R3298/X3298</f>
        <v>4.7799824322860892E-3</v>
      </c>
      <c r="AH3298">
        <f>U3298/W3298</f>
        <v>6.2879362670713201E-2</v>
      </c>
      <c r="AI3298" t="e">
        <f>V3298/X3298</f>
        <v>#VALUE!</v>
      </c>
      <c r="AJ3298">
        <f>Y3298/AA3298</f>
        <v>3.1553615542436044</v>
      </c>
      <c r="AK3298">
        <f>Z3298/AB3298</f>
        <v>2.3223330775134308</v>
      </c>
      <c r="AL3298">
        <f>O3298/K3298</f>
        <v>-3.4029539816152227E-2</v>
      </c>
      <c r="AM3298">
        <f>P3298/L3298</f>
        <v>2.0210959660117785E-3</v>
      </c>
      <c r="AN3298">
        <f>K3298/W3298</f>
        <v>1.1924806647412991</v>
      </c>
      <c r="AO3298">
        <f>L3298/X3298</f>
        <v>1.2100575162140372</v>
      </c>
      <c r="AP3298">
        <f>IF(OR(Q3298&lt;0, Q3298="NA"), 0, 1)</f>
        <v>0</v>
      </c>
      <c r="AQ3298">
        <f>IF(OR(S3298&lt;0, S3298="NA"), 0, 1)</f>
        <v>0</v>
      </c>
      <c r="AR3298">
        <f>IFERROR(IF((AF3298-AG3298)&gt;0,1,0),0)</f>
        <v>0</v>
      </c>
      <c r="AS3298">
        <f>IFERROR(IF((S3298-Q3298)&gt;0,1,0),0)</f>
        <v>1</v>
      </c>
      <c r="AT3298">
        <f>IFERROR(IF((AH3298-AI3298)&lt;0,1,0),0)</f>
        <v>0</v>
      </c>
      <c r="AU3298">
        <f>IFERROR(IF((AJ3298-AK3298)&gt;0,1,0),0)</f>
        <v>1</v>
      </c>
      <c r="AV3298">
        <f>IFERROR(IF((AL3298-AM3298)&gt;0,1,0),0)</f>
        <v>0</v>
      </c>
      <c r="AW3298">
        <f>IFERROR(IF((AN3298-AO3298)&gt;0,1,0),0)</f>
        <v>0</v>
      </c>
      <c r="AX3298">
        <f>IFERROR(IF((AC3298-AD3298)&lt;0,1,0),0)</f>
        <v>0</v>
      </c>
      <c r="AY3298">
        <f>SUM(AP3298:AX3298)</f>
        <v>2</v>
      </c>
    </row>
    <row r="3299" spans="1:51" x14ac:dyDescent="0.45">
      <c r="A3299" s="1" t="s">
        <v>1932</v>
      </c>
      <c r="B3299" s="2">
        <v>120923973</v>
      </c>
      <c r="C3299" s="3" t="s">
        <v>5338</v>
      </c>
      <c r="D3299" s="5">
        <v>10.09</v>
      </c>
      <c r="E3299" s="5">
        <v>82.218365000000006</v>
      </c>
      <c r="F3299" s="3" t="s">
        <v>4480</v>
      </c>
      <c r="G3299" s="3" t="s">
        <v>4491</v>
      </c>
      <c r="H3299" s="3" t="s">
        <v>4492</v>
      </c>
      <c r="I3299" s="3" t="s">
        <v>4493</v>
      </c>
      <c r="J3299" s="3" t="s">
        <v>4494</v>
      </c>
      <c r="K3299" s="6" t="s">
        <v>4474</v>
      </c>
      <c r="L3299" s="6" t="s">
        <v>4474</v>
      </c>
      <c r="M3299" s="6" t="s">
        <v>4474</v>
      </c>
      <c r="N3299" s="6" t="s">
        <v>4474</v>
      </c>
      <c r="O3299" s="6">
        <v>-46.128</v>
      </c>
      <c r="P3299" s="6">
        <v>-5.673</v>
      </c>
      <c r="Q3299" s="6">
        <v>-46.128</v>
      </c>
      <c r="R3299" s="6">
        <v>-5.673</v>
      </c>
      <c r="S3299" s="6">
        <v>0</v>
      </c>
      <c r="T3299" s="6">
        <v>0</v>
      </c>
      <c r="U3299" s="6" t="s">
        <v>4474</v>
      </c>
      <c r="V3299" s="6" t="s">
        <v>4474</v>
      </c>
      <c r="W3299" s="6">
        <v>192.893</v>
      </c>
      <c r="X3299" s="6" t="s">
        <v>4474</v>
      </c>
      <c r="Y3299" s="6">
        <v>41.2</v>
      </c>
      <c r="Z3299" s="6" t="s">
        <v>4474</v>
      </c>
      <c r="AA3299" s="6">
        <v>217</v>
      </c>
      <c r="AB3299" s="6">
        <v>4</v>
      </c>
      <c r="AC3299" s="6" t="s">
        <v>4474</v>
      </c>
      <c r="AD3299" s="6">
        <v>1500000</v>
      </c>
      <c r="AF3299">
        <f>Q3299/W3299</f>
        <v>-0.23913776031271222</v>
      </c>
      <c r="AG3299" t="e">
        <f>R3299/X3299</f>
        <v>#VALUE!</v>
      </c>
      <c r="AH3299" t="e">
        <f>U3299/W3299</f>
        <v>#VALUE!</v>
      </c>
      <c r="AI3299" t="e">
        <f>V3299/X3299</f>
        <v>#VALUE!</v>
      </c>
      <c r="AJ3299">
        <f>Y3299/AA3299</f>
        <v>0.18986175115207374</v>
      </c>
      <c r="AK3299" t="e">
        <f>Z3299/AB3299</f>
        <v>#VALUE!</v>
      </c>
      <c r="AL3299" t="e">
        <f>O3299/K3299</f>
        <v>#VALUE!</v>
      </c>
      <c r="AM3299" t="e">
        <f>P3299/L3299</f>
        <v>#VALUE!</v>
      </c>
      <c r="AN3299" t="e">
        <f>K3299/W3299</f>
        <v>#VALUE!</v>
      </c>
      <c r="AO3299" t="e">
        <f>L3299/X3299</f>
        <v>#VALUE!</v>
      </c>
      <c r="AP3299">
        <f>IF(OR(Q3299&lt;0, Q3299="NA"), 0, 1)</f>
        <v>0</v>
      </c>
      <c r="AQ3299">
        <f>IF(OR(S3299&lt;0, S3299="NA"), 0, 1)</f>
        <v>1</v>
      </c>
      <c r="AR3299">
        <f>IFERROR(IF((AF3299-AG3299)&gt;0,1,0),0)</f>
        <v>0</v>
      </c>
      <c r="AS3299">
        <f>IFERROR(IF((S3299-Q3299)&gt;0,1,0),0)</f>
        <v>1</v>
      </c>
      <c r="AT3299">
        <f>IFERROR(IF((AH3299-AI3299)&lt;0,1,0),0)</f>
        <v>0</v>
      </c>
      <c r="AU3299">
        <f>IFERROR(IF((AJ3299-AK3299)&gt;0,1,0),0)</f>
        <v>0</v>
      </c>
      <c r="AV3299">
        <f>IFERROR(IF((AL3299-AM3299)&gt;0,1,0),0)</f>
        <v>0</v>
      </c>
      <c r="AW3299">
        <f>IFERROR(IF((AN3299-AO3299)&gt;0,1,0),0)</f>
        <v>0</v>
      </c>
      <c r="AX3299">
        <f>IFERROR(IF((AC3299-AD3299)&lt;0,1,0),0)</f>
        <v>0</v>
      </c>
      <c r="AY3299">
        <f>SUM(AP3299:AX3299)</f>
        <v>2</v>
      </c>
    </row>
    <row r="3300" spans="1:51" x14ac:dyDescent="0.45">
      <c r="A3300" s="1" t="s">
        <v>1944</v>
      </c>
      <c r="B3300" s="2">
        <v>29161904</v>
      </c>
      <c r="C3300" s="3" t="s">
        <v>5338</v>
      </c>
      <c r="D3300" s="5">
        <v>12.56</v>
      </c>
      <c r="E3300" s="5">
        <v>27.394465279999999</v>
      </c>
      <c r="F3300" s="3" t="s">
        <v>4480</v>
      </c>
      <c r="G3300" s="3" t="s">
        <v>4491</v>
      </c>
      <c r="H3300" s="3" t="s">
        <v>4492</v>
      </c>
      <c r="I3300" s="3" t="s">
        <v>4493</v>
      </c>
      <c r="J3300" s="3"/>
      <c r="K3300" s="6" t="s">
        <v>4474</v>
      </c>
      <c r="L3300" s="6" t="s">
        <v>4474</v>
      </c>
      <c r="M3300" s="6" t="s">
        <v>4474</v>
      </c>
      <c r="N3300" s="6" t="s">
        <v>4474</v>
      </c>
      <c r="O3300" s="6">
        <v>-940.94200000000001</v>
      </c>
      <c r="P3300" s="6">
        <v>-1344.3219999999999</v>
      </c>
      <c r="Q3300" s="6">
        <v>-722.95899999999995</v>
      </c>
      <c r="R3300" s="6">
        <v>-420.78899999999999</v>
      </c>
      <c r="S3300" s="6">
        <v>-1152.633</v>
      </c>
      <c r="T3300" s="6">
        <v>-1278.5070000000001</v>
      </c>
      <c r="U3300" s="6" t="s">
        <v>4474</v>
      </c>
      <c r="V3300" s="6" t="s">
        <v>4474</v>
      </c>
      <c r="W3300" s="6">
        <v>1547.4490000000001</v>
      </c>
      <c r="X3300" s="6">
        <v>1441.873</v>
      </c>
      <c r="Y3300" s="6">
        <v>433.755</v>
      </c>
      <c r="Z3300" s="6">
        <v>251.13300000000001</v>
      </c>
      <c r="AA3300" s="6">
        <v>4628</v>
      </c>
      <c r="AB3300" s="6">
        <v>3999</v>
      </c>
      <c r="AC3300" s="6">
        <v>2181088</v>
      </c>
      <c r="AD3300" s="6">
        <v>2184288</v>
      </c>
      <c r="AF3300">
        <f>Q3300/W3300</f>
        <v>-0.46719407230868348</v>
      </c>
      <c r="AG3300">
        <f>R3300/X3300</f>
        <v>-0.29183499517641287</v>
      </c>
      <c r="AH3300" t="e">
        <f>U3300/W3300</f>
        <v>#VALUE!</v>
      </c>
      <c r="AI3300" t="e">
        <f>V3300/X3300</f>
        <v>#VALUE!</v>
      </c>
      <c r="AJ3300">
        <f>Y3300/AA3300</f>
        <v>9.3724070872947277E-2</v>
      </c>
      <c r="AK3300">
        <f>Z3300/AB3300</f>
        <v>6.2798949737434356E-2</v>
      </c>
      <c r="AL3300" t="e">
        <f>O3300/K3300</f>
        <v>#VALUE!</v>
      </c>
      <c r="AM3300" t="e">
        <f>P3300/L3300</f>
        <v>#VALUE!</v>
      </c>
      <c r="AN3300" t="e">
        <f>K3300/W3300</f>
        <v>#VALUE!</v>
      </c>
      <c r="AO3300" t="e">
        <f>L3300/X3300</f>
        <v>#VALUE!</v>
      </c>
      <c r="AP3300">
        <f>IF(OR(Q3300&lt;0, Q3300="NA"), 0, 1)</f>
        <v>0</v>
      </c>
      <c r="AQ3300">
        <f>IF(OR(S3300&lt;0, S3300="NA"), 0, 1)</f>
        <v>0</v>
      </c>
      <c r="AR3300">
        <f>IFERROR(IF((AF3300-AG3300)&gt;0,1,0),0)</f>
        <v>0</v>
      </c>
      <c r="AS3300">
        <f>IFERROR(IF((S3300-Q3300)&gt;0,1,0),0)</f>
        <v>0</v>
      </c>
      <c r="AT3300">
        <f>IFERROR(IF((AH3300-AI3300)&lt;0,1,0),0)</f>
        <v>0</v>
      </c>
      <c r="AU3300">
        <f>IFERROR(IF((AJ3300-AK3300)&gt;0,1,0),0)</f>
        <v>1</v>
      </c>
      <c r="AV3300">
        <f>IFERROR(IF((AL3300-AM3300)&gt;0,1,0),0)</f>
        <v>0</v>
      </c>
      <c r="AW3300">
        <f>IFERROR(IF((AN3300-AO3300)&gt;0,1,0),0)</f>
        <v>0</v>
      </c>
      <c r="AX3300">
        <f>IFERROR(IF((AC3300-AD3300)&lt;0,1,0),0)</f>
        <v>1</v>
      </c>
      <c r="AY3300">
        <f>SUM(AP3300:AX3300)</f>
        <v>2</v>
      </c>
    </row>
    <row r="3301" spans="1:51" x14ac:dyDescent="0.45">
      <c r="A3301" s="1" t="s">
        <v>1945</v>
      </c>
      <c r="B3301" s="2">
        <v>4335346</v>
      </c>
      <c r="C3301" s="3" t="s">
        <v>5335</v>
      </c>
      <c r="D3301" s="5">
        <v>12.51</v>
      </c>
      <c r="E3301" s="5">
        <v>34.167124350000002</v>
      </c>
      <c r="F3301" s="3" t="s">
        <v>4485</v>
      </c>
      <c r="G3301" s="3" t="s">
        <v>4517</v>
      </c>
      <c r="H3301" s="3" t="s">
        <v>4640</v>
      </c>
      <c r="I3301" s="3" t="s">
        <v>4641</v>
      </c>
      <c r="J3301" s="3" t="s">
        <v>5107</v>
      </c>
      <c r="K3301" s="6">
        <v>140427</v>
      </c>
      <c r="L3301" s="6">
        <v>142972</v>
      </c>
      <c r="M3301" s="6">
        <v>-3669</v>
      </c>
      <c r="N3301" s="6">
        <v>-1877</v>
      </c>
      <c r="O3301" s="6">
        <v>-4938</v>
      </c>
      <c r="P3301" s="6">
        <v>-3217</v>
      </c>
      <c r="Q3301" s="6">
        <v>-3452</v>
      </c>
      <c r="R3301" s="6">
        <v>-2073</v>
      </c>
      <c r="S3301" s="6">
        <v>-1471</v>
      </c>
      <c r="T3301" s="6">
        <v>-3438</v>
      </c>
      <c r="U3301" s="6" t="s">
        <v>4474</v>
      </c>
      <c r="V3301" s="6" t="s">
        <v>4474</v>
      </c>
      <c r="W3301" s="6">
        <v>57154</v>
      </c>
      <c r="X3301" s="6">
        <v>56130</v>
      </c>
      <c r="Y3301" s="6">
        <v>43021</v>
      </c>
      <c r="Z3301" s="6">
        <v>42018</v>
      </c>
      <c r="AA3301" s="6">
        <v>13141</v>
      </c>
      <c r="AB3301" s="6">
        <v>12734</v>
      </c>
      <c r="AC3301" s="6">
        <v>2731000</v>
      </c>
      <c r="AD3301" s="6">
        <v>2751000</v>
      </c>
      <c r="AF3301">
        <f>Q3301/W3301</f>
        <v>-6.0398222346642404E-2</v>
      </c>
      <c r="AG3301">
        <f>R3301/X3301</f>
        <v>-3.6932121859967929E-2</v>
      </c>
      <c r="AH3301" t="e">
        <f>U3301/W3301</f>
        <v>#VALUE!</v>
      </c>
      <c r="AI3301" t="e">
        <f>V3301/X3301</f>
        <v>#VALUE!</v>
      </c>
      <c r="AJ3301">
        <f>Y3301/AA3301</f>
        <v>3.2737995586332853</v>
      </c>
      <c r="AK3301">
        <f>Z3301/AB3301</f>
        <v>3.2996701743364221</v>
      </c>
      <c r="AL3301">
        <f>O3301/K3301</f>
        <v>-3.5164177829049972E-2</v>
      </c>
      <c r="AM3301">
        <f>P3301/L3301</f>
        <v>-2.2500909268947766E-2</v>
      </c>
      <c r="AN3301">
        <f>K3301/W3301</f>
        <v>2.4569933862896733</v>
      </c>
      <c r="AO3301">
        <f>L3301/X3301</f>
        <v>2.5471583823267414</v>
      </c>
      <c r="AP3301">
        <f>IF(OR(Q3301&lt;0, Q3301="NA"), 0, 1)</f>
        <v>0</v>
      </c>
      <c r="AQ3301">
        <f>IF(OR(S3301&lt;0, S3301="NA"), 0, 1)</f>
        <v>0</v>
      </c>
      <c r="AR3301">
        <f>IFERROR(IF((AF3301-AG3301)&gt;0,1,0),0)</f>
        <v>0</v>
      </c>
      <c r="AS3301">
        <f>IFERROR(IF((S3301-Q3301)&gt;0,1,0),0)</f>
        <v>1</v>
      </c>
      <c r="AT3301">
        <f>IFERROR(IF((AH3301-AI3301)&lt;0,1,0),0)</f>
        <v>0</v>
      </c>
      <c r="AU3301">
        <f>IFERROR(IF((AJ3301-AK3301)&gt;0,1,0),0)</f>
        <v>0</v>
      </c>
      <c r="AV3301">
        <f>IFERROR(IF((AL3301-AM3301)&gt;0,1,0),0)</f>
        <v>0</v>
      </c>
      <c r="AW3301">
        <f>IFERROR(IF((AN3301-AO3301)&gt;0,1,0),0)</f>
        <v>0</v>
      </c>
      <c r="AX3301">
        <f>IFERROR(IF((AC3301-AD3301)&lt;0,1,0),0)</f>
        <v>1</v>
      </c>
      <c r="AY3301">
        <f>SUM(AP3301:AX3301)</f>
        <v>2</v>
      </c>
    </row>
    <row r="3302" spans="1:51" x14ac:dyDescent="0.45">
      <c r="A3302" s="1" t="s">
        <v>1968</v>
      </c>
      <c r="B3302" s="2">
        <v>4991112</v>
      </c>
      <c r="C3302" s="3" t="s">
        <v>5336</v>
      </c>
      <c r="D3302" s="5">
        <v>7.42</v>
      </c>
      <c r="E3302" s="5">
        <v>60.456497919999997</v>
      </c>
      <c r="F3302" s="3" t="s">
        <v>4485</v>
      </c>
      <c r="G3302" s="3" t="s">
        <v>4486</v>
      </c>
      <c r="H3302" s="3" t="s">
        <v>4545</v>
      </c>
      <c r="I3302" s="3" t="s">
        <v>4546</v>
      </c>
      <c r="J3302" s="3" t="s">
        <v>4983</v>
      </c>
      <c r="K3302" s="6">
        <v>142.107</v>
      </c>
      <c r="L3302" s="8">
        <v>143.11000000000001</v>
      </c>
      <c r="M3302" s="6">
        <v>-10468.707</v>
      </c>
      <c r="N3302" s="6">
        <v>-10423.469999999999</v>
      </c>
      <c r="O3302" s="6">
        <v>-10797.489</v>
      </c>
      <c r="P3302" s="6">
        <v>-10737.664000000001</v>
      </c>
      <c r="Q3302" s="6">
        <v>-10227.787</v>
      </c>
      <c r="R3302" s="6">
        <v>-10277.92</v>
      </c>
      <c r="S3302" s="6">
        <v>-8145.5510000000004</v>
      </c>
      <c r="T3302" s="6">
        <v>-7694.0159999999996</v>
      </c>
      <c r="U3302" s="6" t="s">
        <v>4474</v>
      </c>
      <c r="V3302" s="6" t="s">
        <v>4474</v>
      </c>
      <c r="W3302" s="6">
        <v>22601.404999999999</v>
      </c>
      <c r="X3302" s="6">
        <v>23419.699000000001</v>
      </c>
      <c r="Y3302" s="6">
        <v>19021.298999999999</v>
      </c>
      <c r="Z3302" s="6">
        <v>20463.080000000002</v>
      </c>
      <c r="AA3302" s="6">
        <v>907</v>
      </c>
      <c r="AB3302" s="6">
        <v>880</v>
      </c>
      <c r="AC3302" s="6">
        <v>8142776</v>
      </c>
      <c r="AD3302" s="6">
        <v>7693917</v>
      </c>
      <c r="AF3302">
        <f>Q3302/W3302</f>
        <v>-0.45252881402726958</v>
      </c>
      <c r="AG3302">
        <f>R3302/X3302</f>
        <v>-0.4388579033402607</v>
      </c>
      <c r="AH3302" t="e">
        <f>U3302/W3302</f>
        <v>#VALUE!</v>
      </c>
      <c r="AI3302" t="e">
        <f>V3302/X3302</f>
        <v>#VALUE!</v>
      </c>
      <c r="AJ3302">
        <f>Y3302/AA3302</f>
        <v>20.971663726571112</v>
      </c>
      <c r="AK3302">
        <f>Z3302/AB3302</f>
        <v>23.253500000000003</v>
      </c>
      <c r="AL3302">
        <f>O3302/K3302</f>
        <v>-75.981401338428086</v>
      </c>
      <c r="AM3302">
        <f>P3302/L3302</f>
        <v>-75.030843407169314</v>
      </c>
      <c r="AN3302">
        <f>K3302/W3302</f>
        <v>6.2875294699599434E-3</v>
      </c>
      <c r="AO3302">
        <f>L3302/X3302</f>
        <v>6.1106677758753433E-3</v>
      </c>
      <c r="AP3302">
        <f>IF(OR(Q3302&lt;0, Q3302="NA"), 0, 1)</f>
        <v>0</v>
      </c>
      <c r="AQ3302">
        <f>IF(OR(S3302&lt;0, S3302="NA"), 0, 1)</f>
        <v>0</v>
      </c>
      <c r="AR3302">
        <f>IFERROR(IF((AF3302-AG3302)&gt;0,1,0),0)</f>
        <v>0</v>
      </c>
      <c r="AS3302">
        <f>IFERROR(IF((S3302-Q3302)&gt;0,1,0),0)</f>
        <v>1</v>
      </c>
      <c r="AT3302">
        <f>IFERROR(IF((AH3302-AI3302)&lt;0,1,0),0)</f>
        <v>0</v>
      </c>
      <c r="AU3302">
        <f>IFERROR(IF((AJ3302-AK3302)&gt;0,1,0),0)</f>
        <v>0</v>
      </c>
      <c r="AV3302">
        <f>IFERROR(IF((AL3302-AM3302)&gt;0,1,0),0)</f>
        <v>0</v>
      </c>
      <c r="AW3302">
        <f>IFERROR(IF((AN3302-AO3302)&gt;0,1,0),0)</f>
        <v>1</v>
      </c>
      <c r="AX3302">
        <f>IFERROR(IF((AC3302-AD3302)&lt;0,1,0),0)</f>
        <v>0</v>
      </c>
      <c r="AY3302">
        <f>SUM(AP3302:AX3302)</f>
        <v>2</v>
      </c>
    </row>
    <row r="3303" spans="1:51" x14ac:dyDescent="0.45">
      <c r="A3303" s="1" t="s">
        <v>1982</v>
      </c>
      <c r="B3303" s="2">
        <v>5200558</v>
      </c>
      <c r="C3303" s="3" t="s">
        <v>5336</v>
      </c>
      <c r="D3303" s="7">
        <v>10.210000000000001</v>
      </c>
      <c r="E3303" s="5">
        <v>637.27598745</v>
      </c>
      <c r="F3303" s="3" t="s">
        <v>4470</v>
      </c>
      <c r="G3303" s="3" t="s">
        <v>4471</v>
      </c>
      <c r="H3303" s="3" t="s">
        <v>4489</v>
      </c>
      <c r="I3303" s="3" t="s">
        <v>4489</v>
      </c>
      <c r="J3303" s="3" t="s">
        <v>4495</v>
      </c>
      <c r="K3303" s="6">
        <v>10129</v>
      </c>
      <c r="L3303" s="6">
        <v>10784</v>
      </c>
      <c r="M3303" s="6">
        <v>-110441</v>
      </c>
      <c r="N3303" s="6">
        <v>-71558</v>
      </c>
      <c r="O3303" s="6">
        <v>-111709</v>
      </c>
      <c r="P3303" s="6">
        <v>-72526</v>
      </c>
      <c r="Q3303" s="6">
        <v>-305348</v>
      </c>
      <c r="R3303" s="6">
        <v>-262593</v>
      </c>
      <c r="S3303" s="6">
        <v>-86193</v>
      </c>
      <c r="T3303" s="6">
        <v>-60640</v>
      </c>
      <c r="U3303" s="6" t="s">
        <v>4474</v>
      </c>
      <c r="V3303" s="6" t="s">
        <v>4474</v>
      </c>
      <c r="W3303" s="6">
        <v>256898</v>
      </c>
      <c r="X3303" s="6">
        <v>296215</v>
      </c>
      <c r="Y3303" s="6">
        <v>244040</v>
      </c>
      <c r="Z3303" s="6">
        <v>284284</v>
      </c>
      <c r="AA3303" s="6">
        <v>39528</v>
      </c>
      <c r="AB3303" s="6">
        <v>39900</v>
      </c>
      <c r="AC3303" s="6">
        <v>60422062</v>
      </c>
      <c r="AD3303" s="6">
        <v>60013655</v>
      </c>
      <c r="AF3303">
        <f>Q3303/W3303</f>
        <v>-1.1885962522090479</v>
      </c>
      <c r="AG3303">
        <f>R3303/X3303</f>
        <v>-0.88649460695778404</v>
      </c>
      <c r="AH3303" t="e">
        <f>U3303/W3303</f>
        <v>#VALUE!</v>
      </c>
      <c r="AI3303" t="e">
        <f>V3303/X3303</f>
        <v>#VALUE!</v>
      </c>
      <c r="AJ3303">
        <f>Y3303/AA3303</f>
        <v>6.1738514470754904</v>
      </c>
      <c r="AK3303">
        <f>Z3303/AB3303</f>
        <v>7.1249122807017544</v>
      </c>
      <c r="AL3303">
        <f>O3303/K3303</f>
        <v>-11.028630664428867</v>
      </c>
      <c r="AM3303">
        <f>P3303/L3303</f>
        <v>-6.7253338278931754</v>
      </c>
      <c r="AN3303">
        <f>K3303/W3303</f>
        <v>3.9428099868430273E-2</v>
      </c>
      <c r="AO3303">
        <f>L3303/X3303</f>
        <v>3.6405988893202575E-2</v>
      </c>
      <c r="AP3303">
        <f>IF(OR(Q3303&lt;0, Q3303="NA"), 0, 1)</f>
        <v>0</v>
      </c>
      <c r="AQ3303">
        <f>IF(OR(S3303&lt;0, S3303="NA"), 0, 1)</f>
        <v>0</v>
      </c>
      <c r="AR3303">
        <f>IFERROR(IF((AF3303-AG3303)&gt;0,1,0),0)</f>
        <v>0</v>
      </c>
      <c r="AS3303">
        <f>IFERROR(IF((S3303-Q3303)&gt;0,1,0),0)</f>
        <v>1</v>
      </c>
      <c r="AT3303">
        <f>IFERROR(IF((AH3303-AI3303)&lt;0,1,0),0)</f>
        <v>0</v>
      </c>
      <c r="AU3303">
        <f>IFERROR(IF((AJ3303-AK3303)&gt;0,1,0),0)</f>
        <v>0</v>
      </c>
      <c r="AV3303">
        <f>IFERROR(IF((AL3303-AM3303)&gt;0,1,0),0)</f>
        <v>0</v>
      </c>
      <c r="AW3303">
        <f>IFERROR(IF((AN3303-AO3303)&gt;0,1,0),0)</f>
        <v>1</v>
      </c>
      <c r="AX3303">
        <f>IFERROR(IF((AC3303-AD3303)&lt;0,1,0),0)</f>
        <v>0</v>
      </c>
      <c r="AY3303">
        <f>SUM(AP3303:AX3303)</f>
        <v>2</v>
      </c>
    </row>
    <row r="3304" spans="1:51" x14ac:dyDescent="0.45">
      <c r="A3304" s="1" t="s">
        <v>2024</v>
      </c>
      <c r="B3304" s="2">
        <v>19303233</v>
      </c>
      <c r="C3304" s="3" t="s">
        <v>5336</v>
      </c>
      <c r="D3304" s="5">
        <v>19.72</v>
      </c>
      <c r="E3304" s="5">
        <v>128.69049164</v>
      </c>
      <c r="F3304" s="3" t="s">
        <v>4470</v>
      </c>
      <c r="G3304" s="3" t="s">
        <v>4471</v>
      </c>
      <c r="H3304" s="3" t="s">
        <v>4489</v>
      </c>
      <c r="I3304" s="3" t="s">
        <v>4489</v>
      </c>
      <c r="J3304" s="3" t="s">
        <v>4544</v>
      </c>
      <c r="K3304" s="6" t="s">
        <v>4474</v>
      </c>
      <c r="L3304" s="6" t="s">
        <v>4474</v>
      </c>
      <c r="M3304" s="6">
        <v>-56910</v>
      </c>
      <c r="N3304" s="6">
        <v>-66022</v>
      </c>
      <c r="O3304" s="6">
        <v>-60815</v>
      </c>
      <c r="P3304" s="6">
        <v>-69979</v>
      </c>
      <c r="Q3304" s="6">
        <v>-75165</v>
      </c>
      <c r="R3304" s="6">
        <v>-119576</v>
      </c>
      <c r="S3304" s="6">
        <v>-58518</v>
      </c>
      <c r="T3304" s="6">
        <v>-52811</v>
      </c>
      <c r="U3304" s="6">
        <v>82173</v>
      </c>
      <c r="V3304" s="6">
        <v>81926</v>
      </c>
      <c r="W3304" s="6">
        <v>272562</v>
      </c>
      <c r="X3304" s="6">
        <v>294316</v>
      </c>
      <c r="Y3304" s="6">
        <v>132573</v>
      </c>
      <c r="Z3304" s="6">
        <v>154926</v>
      </c>
      <c r="AA3304" s="6">
        <v>10280</v>
      </c>
      <c r="AB3304" s="6">
        <v>10289</v>
      </c>
      <c r="AC3304" s="6">
        <v>6525266</v>
      </c>
      <c r="AD3304" s="6">
        <v>6503913</v>
      </c>
      <c r="AF3304">
        <f>Q3304/W3304</f>
        <v>-0.27577211790344947</v>
      </c>
      <c r="AG3304">
        <f>R3304/X3304</f>
        <v>-0.40628440179942649</v>
      </c>
      <c r="AH3304">
        <f>U3304/W3304</f>
        <v>0.30148369912166773</v>
      </c>
      <c r="AI3304">
        <f>V3304/X3304</f>
        <v>0.27836067356174998</v>
      </c>
      <c r="AJ3304">
        <f>Y3304/AA3304</f>
        <v>12.896206225680935</v>
      </c>
      <c r="AK3304">
        <f>Z3304/AB3304</f>
        <v>15.057439984449411</v>
      </c>
      <c r="AL3304" t="e">
        <f>O3304/K3304</f>
        <v>#VALUE!</v>
      </c>
      <c r="AM3304" t="e">
        <f>P3304/L3304</f>
        <v>#VALUE!</v>
      </c>
      <c r="AN3304" t="e">
        <f>K3304/W3304</f>
        <v>#VALUE!</v>
      </c>
      <c r="AO3304" t="e">
        <f>L3304/X3304</f>
        <v>#VALUE!</v>
      </c>
      <c r="AP3304">
        <f>IF(OR(Q3304&lt;0, Q3304="NA"), 0, 1)</f>
        <v>0</v>
      </c>
      <c r="AQ3304">
        <f>IF(OR(S3304&lt;0, S3304="NA"), 0, 1)</f>
        <v>0</v>
      </c>
      <c r="AR3304">
        <f>IFERROR(IF((AF3304-AG3304)&gt;0,1,0),0)</f>
        <v>1</v>
      </c>
      <c r="AS3304">
        <f>IFERROR(IF((S3304-Q3304)&gt;0,1,0),0)</f>
        <v>1</v>
      </c>
      <c r="AT3304">
        <f>IFERROR(IF((AH3304-AI3304)&lt;0,1,0),0)</f>
        <v>0</v>
      </c>
      <c r="AU3304">
        <f>IFERROR(IF((AJ3304-AK3304)&gt;0,1,0),0)</f>
        <v>0</v>
      </c>
      <c r="AV3304">
        <f>IFERROR(IF((AL3304-AM3304)&gt;0,1,0),0)</f>
        <v>0</v>
      </c>
      <c r="AW3304">
        <f>IFERROR(IF((AN3304-AO3304)&gt;0,1,0),0)</f>
        <v>0</v>
      </c>
      <c r="AX3304">
        <f>IFERROR(IF((AC3304-AD3304)&lt;0,1,0),0)</f>
        <v>0</v>
      </c>
      <c r="AY3304">
        <f>SUM(AP3304:AX3304)</f>
        <v>2</v>
      </c>
    </row>
    <row r="3305" spans="1:51" x14ac:dyDescent="0.45">
      <c r="A3305" s="1" t="s">
        <v>2033</v>
      </c>
      <c r="B3305" s="2">
        <v>4403916</v>
      </c>
      <c r="C3305" s="3" t="s">
        <v>5335</v>
      </c>
      <c r="D3305" s="5">
        <v>4.97</v>
      </c>
      <c r="E3305" s="5">
        <v>2181.7503507800002</v>
      </c>
      <c r="F3305" s="3" t="s">
        <v>4480</v>
      </c>
      <c r="G3305" s="3" t="s">
        <v>4481</v>
      </c>
      <c r="H3305" s="3" t="s">
        <v>4481</v>
      </c>
      <c r="I3305" s="3" t="s">
        <v>4807</v>
      </c>
      <c r="J3305" s="3" t="s">
        <v>4484</v>
      </c>
      <c r="K3305" s="6">
        <v>1137865.675599948</v>
      </c>
      <c r="L3305" s="6">
        <v>1091212.1835693964</v>
      </c>
      <c r="M3305" s="6" t="s">
        <v>4474</v>
      </c>
      <c r="N3305" s="6" t="s">
        <v>4474</v>
      </c>
      <c r="O3305" s="6">
        <v>814162.18478439888</v>
      </c>
      <c r="P3305" s="6">
        <v>797383.28842174972</v>
      </c>
      <c r="Q3305" s="6">
        <v>162512.18817933992</v>
      </c>
      <c r="R3305" s="6">
        <v>136503.63682954217</v>
      </c>
      <c r="S3305" s="6">
        <v>-1362934.0562862265</v>
      </c>
      <c r="T3305" s="6">
        <v>-1342713.6727213552</v>
      </c>
      <c r="U3305" s="6">
        <v>605107.98501432454</v>
      </c>
      <c r="V3305" s="6">
        <v>471468.76576122199</v>
      </c>
      <c r="W3305" s="6">
        <v>12842150.33423933</v>
      </c>
      <c r="X3305" s="6">
        <v>11991760.933784856</v>
      </c>
      <c r="Y3305" s="6" t="s">
        <v>4474</v>
      </c>
      <c r="Z3305" s="6" t="s">
        <v>4474</v>
      </c>
      <c r="AA3305" s="6" t="s">
        <v>4474</v>
      </c>
      <c r="AB3305" s="6" t="s">
        <v>4474</v>
      </c>
      <c r="AC3305" s="6">
        <v>438983974</v>
      </c>
      <c r="AD3305" s="6">
        <v>438843748</v>
      </c>
      <c r="AF3305">
        <f>Q3305/W3305</f>
        <v>1.2654593191146122E-2</v>
      </c>
      <c r="AG3305">
        <f>R3305/X3305</f>
        <v>1.1383118591445994E-2</v>
      </c>
      <c r="AH3305">
        <f>U3305/W3305</f>
        <v>4.7118899036791756E-2</v>
      </c>
      <c r="AI3305">
        <f>V3305/X3305</f>
        <v>3.9316057780382753E-2</v>
      </c>
      <c r="AJ3305" t="e">
        <f>Y3305/AA3305</f>
        <v>#VALUE!</v>
      </c>
      <c r="AK3305" t="e">
        <f>Z3305/AB3305</f>
        <v>#VALUE!</v>
      </c>
      <c r="AL3305">
        <f>O3305/K3305</f>
        <v>0.71551695621289035</v>
      </c>
      <c r="AM3305">
        <f>P3305/L3305</f>
        <v>0.73073165826785291</v>
      </c>
      <c r="AN3305">
        <f>K3305/W3305</f>
        <v>8.8603983443972537E-2</v>
      </c>
      <c r="AO3305">
        <f>L3305/X3305</f>
        <v>9.099682603704029E-2</v>
      </c>
      <c r="AP3305">
        <f>IF(OR(Q3305&lt;0, Q3305="NA"), 0, 1)</f>
        <v>1</v>
      </c>
      <c r="AQ3305">
        <f>IF(OR(S3305&lt;0, S3305="NA"), 0, 1)</f>
        <v>0</v>
      </c>
      <c r="AR3305">
        <f>IFERROR(IF((AF3305-AG3305)&gt;0,1,0),0)</f>
        <v>1</v>
      </c>
      <c r="AS3305">
        <f>IFERROR(IF((S3305-Q3305)&gt;0,1,0),0)</f>
        <v>0</v>
      </c>
      <c r="AT3305">
        <f>IFERROR(IF((AH3305-AI3305)&lt;0,1,0),0)</f>
        <v>0</v>
      </c>
      <c r="AU3305">
        <f>IFERROR(IF((AJ3305-AK3305)&gt;0,1,0),0)</f>
        <v>0</v>
      </c>
      <c r="AV3305">
        <f>IFERROR(IF((AL3305-AM3305)&gt;0,1,0),0)</f>
        <v>0</v>
      </c>
      <c r="AW3305">
        <f>IFERROR(IF((AN3305-AO3305)&gt;0,1,0),0)</f>
        <v>0</v>
      </c>
      <c r="AX3305">
        <f>IFERROR(IF((AC3305-AD3305)&lt;0,1,0),0)</f>
        <v>0</v>
      </c>
      <c r="AY3305">
        <f>SUM(AP3305:AX3305)</f>
        <v>2</v>
      </c>
    </row>
    <row r="3306" spans="1:51" x14ac:dyDescent="0.45">
      <c r="A3306" s="1" t="s">
        <v>2068</v>
      </c>
      <c r="B3306" s="2">
        <v>5724656</v>
      </c>
      <c r="C3306" s="3" t="s">
        <v>5338</v>
      </c>
      <c r="D3306" s="5">
        <v>47.162999999999997</v>
      </c>
      <c r="E3306" s="5">
        <v>718.76412000000005</v>
      </c>
      <c r="F3306" s="3" t="s">
        <v>4480</v>
      </c>
      <c r="G3306" s="3" t="s">
        <v>4491</v>
      </c>
      <c r="H3306" s="3" t="s">
        <v>4492</v>
      </c>
      <c r="I3306" s="3" t="s">
        <v>4493</v>
      </c>
      <c r="J3306" s="3"/>
      <c r="K3306" s="6">
        <v>14666.267</v>
      </c>
      <c r="L3306" s="6">
        <v>14944.62</v>
      </c>
      <c r="M3306" s="6" t="s">
        <v>4474</v>
      </c>
      <c r="N3306" s="6" t="s">
        <v>4474</v>
      </c>
      <c r="O3306" s="6">
        <v>11289.218000000001</v>
      </c>
      <c r="P3306" s="6">
        <v>11617.876</v>
      </c>
      <c r="Q3306" s="6">
        <v>164989.98199999999</v>
      </c>
      <c r="R3306" s="6">
        <v>116905.057</v>
      </c>
      <c r="S3306" s="6" t="s">
        <v>4474</v>
      </c>
      <c r="T3306" s="6" t="s">
        <v>4474</v>
      </c>
      <c r="U3306" s="6" t="s">
        <v>4474</v>
      </c>
      <c r="V3306" s="6" t="s">
        <v>4474</v>
      </c>
      <c r="W3306" s="6">
        <v>711901.44700000004</v>
      </c>
      <c r="X3306" s="6">
        <v>711901.44700000004</v>
      </c>
      <c r="Y3306" s="6">
        <v>12165.290999999999</v>
      </c>
      <c r="Z3306" s="6">
        <v>12165.290999999999</v>
      </c>
      <c r="AA3306" s="6">
        <v>11853</v>
      </c>
      <c r="AB3306" s="6">
        <v>11853</v>
      </c>
      <c r="AC3306" s="6">
        <v>15300000</v>
      </c>
      <c r="AD3306" s="6">
        <v>15300000</v>
      </c>
      <c r="AF3306">
        <f>Q3306/W3306</f>
        <v>0.23175958230634131</v>
      </c>
      <c r="AG3306">
        <f>R3306/X3306</f>
        <v>0.16421522598759375</v>
      </c>
      <c r="AH3306" t="e">
        <f>U3306/W3306</f>
        <v>#VALUE!</v>
      </c>
      <c r="AI3306" t="e">
        <f>V3306/X3306</f>
        <v>#VALUE!</v>
      </c>
      <c r="AJ3306">
        <f>Y3306/AA3306</f>
        <v>1.0263470007593014</v>
      </c>
      <c r="AK3306">
        <f>Z3306/AB3306</f>
        <v>1.0263470007593014</v>
      </c>
      <c r="AL3306">
        <f>O3306/K3306</f>
        <v>0.76974038451638727</v>
      </c>
      <c r="AM3306">
        <f>P3306/L3306</f>
        <v>0.77739520978117871</v>
      </c>
      <c r="AN3306">
        <f>K3306/W3306</f>
        <v>2.0601541213049395E-2</v>
      </c>
      <c r="AO3306">
        <f>L3306/X3306</f>
        <v>2.0992540558777653E-2</v>
      </c>
      <c r="AP3306">
        <f>IF(OR(Q3306&lt;0, Q3306="NA"), 0, 1)</f>
        <v>1</v>
      </c>
      <c r="AQ3306">
        <f>IF(OR(S3306&lt;0, S3306="NA"), 0, 1)</f>
        <v>0</v>
      </c>
      <c r="AR3306">
        <f>IFERROR(IF((AF3306-AG3306)&gt;0,1,0),0)</f>
        <v>1</v>
      </c>
      <c r="AS3306">
        <f>IFERROR(IF((S3306-Q3306)&gt;0,1,0),0)</f>
        <v>0</v>
      </c>
      <c r="AT3306">
        <f>IFERROR(IF((AH3306-AI3306)&lt;0,1,0),0)</f>
        <v>0</v>
      </c>
      <c r="AU3306">
        <f>IFERROR(IF((AJ3306-AK3306)&gt;0,1,0),0)</f>
        <v>0</v>
      </c>
      <c r="AV3306">
        <f>IFERROR(IF((AL3306-AM3306)&gt;0,1,0),0)</f>
        <v>0</v>
      </c>
      <c r="AW3306">
        <f>IFERROR(IF((AN3306-AO3306)&gt;0,1,0),0)</f>
        <v>0</v>
      </c>
      <c r="AX3306">
        <f>IFERROR(IF((AC3306-AD3306)&lt;0,1,0),0)</f>
        <v>0</v>
      </c>
      <c r="AY3306">
        <f>SUM(AP3306:AX3306)</f>
        <v>2</v>
      </c>
    </row>
    <row r="3307" spans="1:51" x14ac:dyDescent="0.45">
      <c r="A3307" s="1" t="s">
        <v>2081</v>
      </c>
      <c r="B3307" s="2">
        <v>5724483</v>
      </c>
      <c r="C3307" s="3" t="s">
        <v>5338</v>
      </c>
      <c r="D3307" s="5">
        <v>21.55</v>
      </c>
      <c r="E3307" s="5">
        <v>1204.4295</v>
      </c>
      <c r="F3307" s="3" t="s">
        <v>4480</v>
      </c>
      <c r="G3307" s="3" t="s">
        <v>4491</v>
      </c>
      <c r="H3307" s="3" t="s">
        <v>4492</v>
      </c>
      <c r="I3307" s="3" t="s">
        <v>4493</v>
      </c>
      <c r="J3307" s="3"/>
      <c r="K3307" s="6">
        <v>59190.77</v>
      </c>
      <c r="L3307" s="6">
        <v>62951.413999999997</v>
      </c>
      <c r="M3307" s="6" t="s">
        <v>4474</v>
      </c>
      <c r="N3307" s="6" t="s">
        <v>4474</v>
      </c>
      <c r="O3307" s="6">
        <v>52879.873</v>
      </c>
      <c r="P3307" s="6">
        <v>56494.985999999997</v>
      </c>
      <c r="Q3307" s="6">
        <v>264723.35800000001</v>
      </c>
      <c r="R3307" s="6">
        <v>161585.342</v>
      </c>
      <c r="S3307" s="6" t="s">
        <v>4474</v>
      </c>
      <c r="T3307" s="6" t="s">
        <v>4474</v>
      </c>
      <c r="U3307" s="6" t="s">
        <v>4474</v>
      </c>
      <c r="V3307" s="6" t="s">
        <v>4474</v>
      </c>
      <c r="W3307" s="6">
        <v>1285515.818</v>
      </c>
      <c r="X3307" s="6">
        <v>1285515.818</v>
      </c>
      <c r="Y3307" s="6">
        <v>67821.044999999998</v>
      </c>
      <c r="Z3307" s="6">
        <v>67821.044999999998</v>
      </c>
      <c r="AA3307" s="6">
        <v>66906</v>
      </c>
      <c r="AB3307" s="6">
        <v>66906</v>
      </c>
      <c r="AC3307" s="6">
        <v>56430000</v>
      </c>
      <c r="AD3307" s="6">
        <v>56430000</v>
      </c>
      <c r="AF3307">
        <f>Q3307/W3307</f>
        <v>0.20592773289390984</v>
      </c>
      <c r="AG3307">
        <f>R3307/X3307</f>
        <v>0.12569689126921346</v>
      </c>
      <c r="AH3307" t="e">
        <f>U3307/W3307</f>
        <v>#VALUE!</v>
      </c>
      <c r="AI3307" t="e">
        <f>V3307/X3307</f>
        <v>#VALUE!</v>
      </c>
      <c r="AJ3307">
        <f>Y3307/AA3307</f>
        <v>1.0136765760918303</v>
      </c>
      <c r="AK3307">
        <f>Z3307/AB3307</f>
        <v>1.0136765760918303</v>
      </c>
      <c r="AL3307">
        <f>O3307/K3307</f>
        <v>0.89338038684071863</v>
      </c>
      <c r="AM3307">
        <f>P3307/L3307</f>
        <v>0.8974379193452271</v>
      </c>
      <c r="AN3307">
        <f>K3307/W3307</f>
        <v>4.6044373138938693E-2</v>
      </c>
      <c r="AO3307">
        <f>L3307/X3307</f>
        <v>4.8969770047590344E-2</v>
      </c>
      <c r="AP3307">
        <f>IF(OR(Q3307&lt;0, Q3307="NA"), 0, 1)</f>
        <v>1</v>
      </c>
      <c r="AQ3307">
        <f>IF(OR(S3307&lt;0, S3307="NA"), 0, 1)</f>
        <v>0</v>
      </c>
      <c r="AR3307">
        <f>IFERROR(IF((AF3307-AG3307)&gt;0,1,0),0)</f>
        <v>1</v>
      </c>
      <c r="AS3307">
        <f>IFERROR(IF((S3307-Q3307)&gt;0,1,0),0)</f>
        <v>0</v>
      </c>
      <c r="AT3307">
        <f>IFERROR(IF((AH3307-AI3307)&lt;0,1,0),0)</f>
        <v>0</v>
      </c>
      <c r="AU3307">
        <f>IFERROR(IF((AJ3307-AK3307)&gt;0,1,0),0)</f>
        <v>0</v>
      </c>
      <c r="AV3307">
        <f>IFERROR(IF((AL3307-AM3307)&gt;0,1,0),0)</f>
        <v>0</v>
      </c>
      <c r="AW3307">
        <f>IFERROR(IF((AN3307-AO3307)&gt;0,1,0),0)</f>
        <v>0</v>
      </c>
      <c r="AX3307">
        <f>IFERROR(IF((AC3307-AD3307)&lt;0,1,0),0)</f>
        <v>0</v>
      </c>
      <c r="AY3307">
        <f>SUM(AP3307:AX3307)</f>
        <v>2</v>
      </c>
    </row>
    <row r="3308" spans="1:51" x14ac:dyDescent="0.45">
      <c r="A3308" s="1" t="s">
        <v>2171</v>
      </c>
      <c r="B3308" s="2">
        <v>100585045</v>
      </c>
      <c r="C3308" s="3" t="s">
        <v>5336</v>
      </c>
      <c r="D3308" s="7">
        <v>11.33</v>
      </c>
      <c r="E3308" s="5">
        <v>107.96127001000001</v>
      </c>
      <c r="F3308" s="3" t="s">
        <v>4470</v>
      </c>
      <c r="G3308" s="3" t="s">
        <v>4471</v>
      </c>
      <c r="H3308" s="3" t="s">
        <v>4489</v>
      </c>
      <c r="I3308" s="3" t="s">
        <v>4489</v>
      </c>
      <c r="J3308" s="3" t="s">
        <v>4495</v>
      </c>
      <c r="K3308" s="6">
        <v>-0.7</v>
      </c>
      <c r="L3308" s="6">
        <v>-0.7</v>
      </c>
      <c r="M3308" s="6">
        <v>-4675.0550000000003</v>
      </c>
      <c r="N3308" s="6">
        <v>-3474.3290000000002</v>
      </c>
      <c r="O3308" s="6">
        <v>-4933.8360000000002</v>
      </c>
      <c r="P3308" s="6">
        <v>-3713.9549999999999</v>
      </c>
      <c r="Q3308" s="6">
        <v>-5123.9250000000002</v>
      </c>
      <c r="R3308" s="6">
        <v>-3988.1480000000001</v>
      </c>
      <c r="S3308" s="6">
        <v>-3581.4029999999998</v>
      </c>
      <c r="T3308" s="6">
        <v>-3073.8589999999999</v>
      </c>
      <c r="U3308" s="6" t="s">
        <v>4474</v>
      </c>
      <c r="V3308" s="6" t="s">
        <v>4474</v>
      </c>
      <c r="W3308" s="6">
        <v>3560.3649999999998</v>
      </c>
      <c r="X3308" s="6">
        <v>4053.8389999999999</v>
      </c>
      <c r="Y3308" s="6">
        <v>1422.5909999999999</v>
      </c>
      <c r="Z3308" s="6">
        <v>1781.692</v>
      </c>
      <c r="AA3308" s="6">
        <v>5802</v>
      </c>
      <c r="AB3308" s="6">
        <v>4933</v>
      </c>
      <c r="AC3308" s="6">
        <v>6252349</v>
      </c>
      <c r="AD3308" s="6">
        <v>6252347</v>
      </c>
      <c r="AF3308">
        <f>Q3308/W3308</f>
        <v>-1.4391572212399573</v>
      </c>
      <c r="AG3308">
        <f>R3308/X3308</f>
        <v>-0.98379536039788462</v>
      </c>
      <c r="AH3308" t="e">
        <f>U3308/W3308</f>
        <v>#VALUE!</v>
      </c>
      <c r="AI3308" t="e">
        <f>V3308/X3308</f>
        <v>#VALUE!</v>
      </c>
      <c r="AJ3308">
        <f>Y3308/AA3308</f>
        <v>0.2451897621509824</v>
      </c>
      <c r="AK3308">
        <f>Z3308/AB3308</f>
        <v>0.36117818771538618</v>
      </c>
      <c r="AL3308">
        <f>O3308/K3308</f>
        <v>7048.3371428571436</v>
      </c>
      <c r="AM3308">
        <f>P3308/L3308</f>
        <v>5305.6500000000005</v>
      </c>
      <c r="AN3308">
        <f>K3308/W3308</f>
        <v>-1.9660905553222773E-4</v>
      </c>
      <c r="AO3308">
        <f>L3308/X3308</f>
        <v>-1.7267582654367872E-4</v>
      </c>
      <c r="AP3308">
        <f>IF(OR(Q3308&lt;0, Q3308="NA"), 0, 1)</f>
        <v>0</v>
      </c>
      <c r="AQ3308">
        <f>IF(OR(S3308&lt;0, S3308="NA"), 0, 1)</f>
        <v>0</v>
      </c>
      <c r="AR3308">
        <f>IFERROR(IF((AF3308-AG3308)&gt;0,1,0),0)</f>
        <v>0</v>
      </c>
      <c r="AS3308">
        <f>IFERROR(IF((S3308-Q3308)&gt;0,1,0),0)</f>
        <v>1</v>
      </c>
      <c r="AT3308">
        <f>IFERROR(IF((AH3308-AI3308)&lt;0,1,0),0)</f>
        <v>0</v>
      </c>
      <c r="AU3308">
        <f>IFERROR(IF((AJ3308-AK3308)&gt;0,1,0),0)</f>
        <v>0</v>
      </c>
      <c r="AV3308">
        <f>IFERROR(IF((AL3308-AM3308)&gt;0,1,0),0)</f>
        <v>1</v>
      </c>
      <c r="AW3308">
        <f>IFERROR(IF((AN3308-AO3308)&gt;0,1,0),0)</f>
        <v>0</v>
      </c>
      <c r="AX3308">
        <f>IFERROR(IF((AC3308-AD3308)&lt;0,1,0),0)</f>
        <v>0</v>
      </c>
      <c r="AY3308">
        <f>SUM(AP3308:AX3308)</f>
        <v>2</v>
      </c>
    </row>
    <row r="3309" spans="1:51" x14ac:dyDescent="0.45">
      <c r="A3309" s="1" t="s">
        <v>2180</v>
      </c>
      <c r="B3309" s="2">
        <v>27845249</v>
      </c>
      <c r="C3309" s="3" t="s">
        <v>5335</v>
      </c>
      <c r="D3309" s="5">
        <v>11.66</v>
      </c>
      <c r="E3309" s="5">
        <v>2500.15094714</v>
      </c>
      <c r="F3309" s="3" t="s">
        <v>4500</v>
      </c>
      <c r="G3309" s="3" t="s">
        <v>4501</v>
      </c>
      <c r="H3309" s="3" t="s">
        <v>4502</v>
      </c>
      <c r="I3309" s="3" t="s">
        <v>4538</v>
      </c>
      <c r="J3309" s="3" t="s">
        <v>4504</v>
      </c>
      <c r="K3309" s="6">
        <v>208751</v>
      </c>
      <c r="L3309" s="6">
        <v>188758</v>
      </c>
      <c r="M3309" s="6">
        <v>20977</v>
      </c>
      <c r="N3309" s="6">
        <v>23258</v>
      </c>
      <c r="O3309" s="6">
        <v>-55827</v>
      </c>
      <c r="P3309" s="6">
        <v>-27157</v>
      </c>
      <c r="Q3309" s="6">
        <v>-75361</v>
      </c>
      <c r="R3309" s="6">
        <v>-28955</v>
      </c>
      <c r="S3309" s="6">
        <v>45025</v>
      </c>
      <c r="T3309" s="6">
        <v>52716</v>
      </c>
      <c r="U3309" s="6" t="s">
        <v>4474</v>
      </c>
      <c r="V3309" s="6" t="s">
        <v>4474</v>
      </c>
      <c r="W3309" s="6">
        <v>1281211</v>
      </c>
      <c r="X3309" s="6">
        <v>1153033</v>
      </c>
      <c r="Y3309" s="6">
        <v>158789</v>
      </c>
      <c r="Z3309" s="6">
        <v>452386</v>
      </c>
      <c r="AA3309" s="6">
        <v>146039</v>
      </c>
      <c r="AB3309" s="6">
        <v>50997</v>
      </c>
      <c r="AC3309" s="6">
        <v>197129482</v>
      </c>
      <c r="AD3309" s="6">
        <v>187864454</v>
      </c>
      <c r="AF3309">
        <f>Q3309/W3309</f>
        <v>-5.8820131890843896E-2</v>
      </c>
      <c r="AG3309">
        <f>R3309/X3309</f>
        <v>-2.511203061837779E-2</v>
      </c>
      <c r="AH3309" t="e">
        <f>U3309/W3309</f>
        <v>#VALUE!</v>
      </c>
      <c r="AI3309" t="e">
        <f>V3309/X3309</f>
        <v>#VALUE!</v>
      </c>
      <c r="AJ3309">
        <f>Y3309/AA3309</f>
        <v>1.0873054458055724</v>
      </c>
      <c r="AK3309">
        <f>Z3309/AB3309</f>
        <v>8.8708355393454514</v>
      </c>
      <c r="AL3309">
        <f>O3309/K3309</f>
        <v>-0.2674334494206016</v>
      </c>
      <c r="AM3309">
        <f>P3309/L3309</f>
        <v>-0.14387204780724525</v>
      </c>
      <c r="AN3309">
        <f>K3309/W3309</f>
        <v>0.16293256926454738</v>
      </c>
      <c r="AO3309">
        <f>L3309/X3309</f>
        <v>0.16370563548484734</v>
      </c>
      <c r="AP3309">
        <f>IF(OR(Q3309&lt;0, Q3309="NA"), 0, 1)</f>
        <v>0</v>
      </c>
      <c r="AQ3309">
        <f>IF(OR(S3309&lt;0, S3309="NA"), 0, 1)</f>
        <v>1</v>
      </c>
      <c r="AR3309">
        <f>IFERROR(IF((AF3309-AG3309)&gt;0,1,0),0)</f>
        <v>0</v>
      </c>
      <c r="AS3309">
        <f>IFERROR(IF((S3309-Q3309)&gt;0,1,0),0)</f>
        <v>1</v>
      </c>
      <c r="AT3309">
        <f>IFERROR(IF((AH3309-AI3309)&lt;0,1,0),0)</f>
        <v>0</v>
      </c>
      <c r="AU3309">
        <f>IFERROR(IF((AJ3309-AK3309)&gt;0,1,0),0)</f>
        <v>0</v>
      </c>
      <c r="AV3309">
        <f>IFERROR(IF((AL3309-AM3309)&gt;0,1,0),0)</f>
        <v>0</v>
      </c>
      <c r="AW3309">
        <f>IFERROR(IF((AN3309-AO3309)&gt;0,1,0),0)</f>
        <v>0</v>
      </c>
      <c r="AX3309">
        <f>IFERROR(IF((AC3309-AD3309)&lt;0,1,0),0)</f>
        <v>0</v>
      </c>
      <c r="AY3309">
        <f>SUM(AP3309:AX3309)</f>
        <v>2</v>
      </c>
    </row>
    <row r="3310" spans="1:51" x14ac:dyDescent="0.45">
      <c r="A3310" s="1" t="s">
        <v>2182</v>
      </c>
      <c r="B3310" s="2">
        <v>108074125</v>
      </c>
      <c r="C3310" s="3" t="s">
        <v>5338</v>
      </c>
      <c r="D3310" s="7">
        <v>10.34</v>
      </c>
      <c r="E3310" s="5">
        <v>91.684780000000003</v>
      </c>
      <c r="F3310" s="3" t="s">
        <v>4480</v>
      </c>
      <c r="G3310" s="3" t="s">
        <v>4491</v>
      </c>
      <c r="H3310" s="3" t="s">
        <v>4492</v>
      </c>
      <c r="I3310" s="3" t="s">
        <v>4493</v>
      </c>
      <c r="J3310" s="3" t="s">
        <v>4494</v>
      </c>
      <c r="K3310" s="6" t="s">
        <v>4474</v>
      </c>
      <c r="L3310" s="6" t="s">
        <v>4474</v>
      </c>
      <c r="M3310" s="6" t="s">
        <v>4474</v>
      </c>
      <c r="N3310" s="6" t="s">
        <v>4474</v>
      </c>
      <c r="O3310" s="6">
        <v>-1016.097</v>
      </c>
      <c r="P3310" s="6">
        <v>-862.43</v>
      </c>
      <c r="Q3310" s="6">
        <v>1414.069</v>
      </c>
      <c r="R3310" s="6">
        <v>811.40200000000004</v>
      </c>
      <c r="S3310" s="6">
        <v>-598.51700000000005</v>
      </c>
      <c r="T3310" s="6">
        <v>-510.15499999999997</v>
      </c>
      <c r="U3310" s="6" t="s">
        <v>4474</v>
      </c>
      <c r="V3310" s="6" t="s">
        <v>4474</v>
      </c>
      <c r="W3310" s="6">
        <v>71768.683000000005</v>
      </c>
      <c r="X3310" s="6">
        <v>70992.744999999995</v>
      </c>
      <c r="Y3310" s="6">
        <v>71.299000000000007</v>
      </c>
      <c r="Z3310" s="6">
        <v>239.45500000000001</v>
      </c>
      <c r="AA3310" s="6">
        <v>1519</v>
      </c>
      <c r="AB3310" s="6">
        <v>1209</v>
      </c>
      <c r="AC3310" s="6">
        <v>8867000</v>
      </c>
      <c r="AD3310" s="6">
        <v>8867000</v>
      </c>
      <c r="AF3310">
        <f>Q3310/W3310</f>
        <v>1.9703148238069242E-2</v>
      </c>
      <c r="AG3310">
        <f>R3310/X3310</f>
        <v>1.1429365071036486E-2</v>
      </c>
      <c r="AH3310" t="e">
        <f>U3310/W3310</f>
        <v>#VALUE!</v>
      </c>
      <c r="AI3310" t="e">
        <f>V3310/X3310</f>
        <v>#VALUE!</v>
      </c>
      <c r="AJ3310">
        <f>Y3310/AA3310</f>
        <v>4.6938117182356819E-2</v>
      </c>
      <c r="AK3310">
        <f>Z3310/AB3310</f>
        <v>0.19806038047973532</v>
      </c>
      <c r="AL3310" t="e">
        <f>O3310/K3310</f>
        <v>#VALUE!</v>
      </c>
      <c r="AM3310" t="e">
        <f>P3310/L3310</f>
        <v>#VALUE!</v>
      </c>
      <c r="AN3310" t="e">
        <f>K3310/W3310</f>
        <v>#VALUE!</v>
      </c>
      <c r="AO3310" t="e">
        <f>L3310/X3310</f>
        <v>#VALUE!</v>
      </c>
      <c r="AP3310">
        <f>IF(OR(Q3310&lt;0, Q3310="NA"), 0, 1)</f>
        <v>1</v>
      </c>
      <c r="AQ3310">
        <f>IF(OR(S3310&lt;0, S3310="NA"), 0, 1)</f>
        <v>0</v>
      </c>
      <c r="AR3310">
        <f>IFERROR(IF((AF3310-AG3310)&gt;0,1,0),0)</f>
        <v>1</v>
      </c>
      <c r="AS3310">
        <f>IFERROR(IF((S3310-Q3310)&gt;0,1,0),0)</f>
        <v>0</v>
      </c>
      <c r="AT3310">
        <f>IFERROR(IF((AH3310-AI3310)&lt;0,1,0),0)</f>
        <v>0</v>
      </c>
      <c r="AU3310">
        <f>IFERROR(IF((AJ3310-AK3310)&gt;0,1,0),0)</f>
        <v>0</v>
      </c>
      <c r="AV3310">
        <f>IFERROR(IF((AL3310-AM3310)&gt;0,1,0),0)</f>
        <v>0</v>
      </c>
      <c r="AW3310">
        <f>IFERROR(IF((AN3310-AO3310)&gt;0,1,0),0)</f>
        <v>0</v>
      </c>
      <c r="AX3310">
        <f>IFERROR(IF((AC3310-AD3310)&lt;0,1,0),0)</f>
        <v>0</v>
      </c>
      <c r="AY3310">
        <f>SUM(AP3310:AX3310)</f>
        <v>2</v>
      </c>
    </row>
    <row r="3311" spans="1:51" x14ac:dyDescent="0.45">
      <c r="A3311" s="1" t="s">
        <v>2196</v>
      </c>
      <c r="B3311" s="2">
        <v>5721841</v>
      </c>
      <c r="C3311" s="3" t="s">
        <v>5338</v>
      </c>
      <c r="D3311" s="5">
        <v>136.29</v>
      </c>
      <c r="E3311" s="5">
        <v>6392.0010000000002</v>
      </c>
      <c r="F3311" s="3" t="s">
        <v>4480</v>
      </c>
      <c r="G3311" s="3" t="s">
        <v>4491</v>
      </c>
      <c r="H3311" s="3" t="s">
        <v>4492</v>
      </c>
      <c r="I3311" s="3" t="s">
        <v>4493</v>
      </c>
      <c r="J3311" s="3"/>
      <c r="K3311" s="6">
        <v>54081.855000000003</v>
      </c>
      <c r="L3311" s="6">
        <v>56115.356</v>
      </c>
      <c r="M3311" s="6" t="s">
        <v>4474</v>
      </c>
      <c r="N3311" s="6" t="s">
        <v>4474</v>
      </c>
      <c r="O3311" s="6">
        <v>18031.494999999999</v>
      </c>
      <c r="P3311" s="6">
        <v>19781.362000000001</v>
      </c>
      <c r="Q3311" s="6">
        <v>359145.02100000001</v>
      </c>
      <c r="R3311" s="6">
        <v>133184.519</v>
      </c>
      <c r="S3311" s="6" t="s">
        <v>4474</v>
      </c>
      <c r="T3311" s="6" t="s">
        <v>4474</v>
      </c>
      <c r="U3311" s="6" t="s">
        <v>4474</v>
      </c>
      <c r="V3311" s="6" t="s">
        <v>4474</v>
      </c>
      <c r="W3311" s="6">
        <v>7764006.2939999998</v>
      </c>
      <c r="X3311" s="6">
        <v>7764006.2939999998</v>
      </c>
      <c r="Y3311" s="6">
        <v>809758.09499999997</v>
      </c>
      <c r="Z3311" s="6">
        <v>809758.09499999997</v>
      </c>
      <c r="AA3311" s="6">
        <v>803642</v>
      </c>
      <c r="AB3311" s="6">
        <v>803642</v>
      </c>
      <c r="AC3311" s="6">
        <v>56900000</v>
      </c>
      <c r="AD3311" s="6">
        <v>56900000</v>
      </c>
      <c r="AF3311">
        <f>Q3311/W3311</f>
        <v>4.6257693180587214E-2</v>
      </c>
      <c r="AG3311">
        <f>R3311/X3311</f>
        <v>1.7154097247824823E-2</v>
      </c>
      <c r="AH3311" t="e">
        <f>U3311/W3311</f>
        <v>#VALUE!</v>
      </c>
      <c r="AI3311" t="e">
        <f>V3311/X3311</f>
        <v>#VALUE!</v>
      </c>
      <c r="AJ3311">
        <f>Y3311/AA3311</f>
        <v>1.0076104720758745</v>
      </c>
      <c r="AK3311">
        <f>Z3311/AB3311</f>
        <v>1.0076104720758745</v>
      </c>
      <c r="AL3311">
        <f>O3311/K3311</f>
        <v>0.33341117829630657</v>
      </c>
      <c r="AM3311">
        <f>P3311/L3311</f>
        <v>0.35251245666159547</v>
      </c>
      <c r="AN3311">
        <f>K3311/W3311</f>
        <v>6.9657149868353786E-3</v>
      </c>
      <c r="AO3311">
        <f>L3311/X3311</f>
        <v>7.2276288651859765E-3</v>
      </c>
      <c r="AP3311">
        <f>IF(OR(Q3311&lt;0, Q3311="NA"), 0, 1)</f>
        <v>1</v>
      </c>
      <c r="AQ3311">
        <f>IF(OR(S3311&lt;0, S3311="NA"), 0, 1)</f>
        <v>0</v>
      </c>
      <c r="AR3311">
        <f>IFERROR(IF((AF3311-AG3311)&gt;0,1,0),0)</f>
        <v>1</v>
      </c>
      <c r="AS3311">
        <f>IFERROR(IF((S3311-Q3311)&gt;0,1,0),0)</f>
        <v>0</v>
      </c>
      <c r="AT3311">
        <f>IFERROR(IF((AH3311-AI3311)&lt;0,1,0),0)</f>
        <v>0</v>
      </c>
      <c r="AU3311">
        <f>IFERROR(IF((AJ3311-AK3311)&gt;0,1,0),0)</f>
        <v>0</v>
      </c>
      <c r="AV3311">
        <f>IFERROR(IF((AL3311-AM3311)&gt;0,1,0),0)</f>
        <v>0</v>
      </c>
      <c r="AW3311">
        <f>IFERROR(IF((AN3311-AO3311)&gt;0,1,0),0)</f>
        <v>0</v>
      </c>
      <c r="AX3311">
        <f>IFERROR(IF((AC3311-AD3311)&lt;0,1,0),0)</f>
        <v>0</v>
      </c>
      <c r="AY3311">
        <f>SUM(AP3311:AX3311)</f>
        <v>2</v>
      </c>
    </row>
    <row r="3312" spans="1:51" x14ac:dyDescent="0.45">
      <c r="A3312" s="1" t="s">
        <v>2203</v>
      </c>
      <c r="B3312" s="2">
        <v>5721849</v>
      </c>
      <c r="C3312" s="3" t="s">
        <v>5338</v>
      </c>
      <c r="D3312" s="5">
        <v>145.72</v>
      </c>
      <c r="E3312" s="5">
        <v>21981.862000000001</v>
      </c>
      <c r="F3312" s="3" t="s">
        <v>4480</v>
      </c>
      <c r="G3312" s="3" t="s">
        <v>4491</v>
      </c>
      <c r="H3312" s="3" t="s">
        <v>4492</v>
      </c>
      <c r="I3312" s="3" t="s">
        <v>4493</v>
      </c>
      <c r="J3312" s="3"/>
      <c r="K3312" s="6">
        <v>138127.71799999999</v>
      </c>
      <c r="L3312" s="6">
        <v>149016.64300000001</v>
      </c>
      <c r="M3312" s="6" t="s">
        <v>4474</v>
      </c>
      <c r="N3312" s="6" t="s">
        <v>4474</v>
      </c>
      <c r="O3312" s="6">
        <v>131474.28200000001</v>
      </c>
      <c r="P3312" s="6">
        <v>142871.606</v>
      </c>
      <c r="Q3312" s="6">
        <v>5504584.9040000001</v>
      </c>
      <c r="R3312" s="6">
        <v>4845578.9919999996</v>
      </c>
      <c r="S3312" s="6" t="s">
        <v>4474</v>
      </c>
      <c r="T3312" s="6" t="s">
        <v>4474</v>
      </c>
      <c r="U3312" s="6" t="s">
        <v>4474</v>
      </c>
      <c r="V3312" s="6" t="s">
        <v>4474</v>
      </c>
      <c r="W3312" s="6">
        <v>20002567.045000002</v>
      </c>
      <c r="X3312" s="6">
        <v>20002567.045000002</v>
      </c>
      <c r="Y3312" s="6">
        <v>118167.132</v>
      </c>
      <c r="Z3312" s="6">
        <v>118167.132</v>
      </c>
      <c r="AA3312" s="6">
        <v>88505</v>
      </c>
      <c r="AB3312" s="6">
        <v>88505</v>
      </c>
      <c r="AC3312" s="6">
        <v>151050000</v>
      </c>
      <c r="AD3312" s="6">
        <v>151050000</v>
      </c>
      <c r="AF3312">
        <f>Q3312/W3312</f>
        <v>0.27519392344074001</v>
      </c>
      <c r="AG3312">
        <f>R3312/X3312</f>
        <v>0.24224785654255504</v>
      </c>
      <c r="AH3312" t="e">
        <f>U3312/W3312</f>
        <v>#VALUE!</v>
      </c>
      <c r="AI3312" t="e">
        <f>V3312/X3312</f>
        <v>#VALUE!</v>
      </c>
      <c r="AJ3312">
        <f>Y3312/AA3312</f>
        <v>1.3351463985085588</v>
      </c>
      <c r="AK3312">
        <f>Z3312/AB3312</f>
        <v>1.3351463985085588</v>
      </c>
      <c r="AL3312">
        <f>O3312/K3312</f>
        <v>0.9518312754576892</v>
      </c>
      <c r="AM3312">
        <f>P3312/L3312</f>
        <v>0.95876274705772291</v>
      </c>
      <c r="AN3312">
        <f>K3312/W3312</f>
        <v>6.9054995635936377E-3</v>
      </c>
      <c r="AO3312">
        <f>L3312/X3312</f>
        <v>7.4498759416606669E-3</v>
      </c>
      <c r="AP3312">
        <f>IF(OR(Q3312&lt;0, Q3312="NA"), 0, 1)</f>
        <v>1</v>
      </c>
      <c r="AQ3312">
        <f>IF(OR(S3312&lt;0, S3312="NA"), 0, 1)</f>
        <v>0</v>
      </c>
      <c r="AR3312">
        <f>IFERROR(IF((AF3312-AG3312)&gt;0,1,0),0)</f>
        <v>1</v>
      </c>
      <c r="AS3312">
        <f>IFERROR(IF((S3312-Q3312)&gt;0,1,0),0)</f>
        <v>0</v>
      </c>
      <c r="AT3312">
        <f>IFERROR(IF((AH3312-AI3312)&lt;0,1,0),0)</f>
        <v>0</v>
      </c>
      <c r="AU3312">
        <f>IFERROR(IF((AJ3312-AK3312)&gt;0,1,0),0)</f>
        <v>0</v>
      </c>
      <c r="AV3312">
        <f>IFERROR(IF((AL3312-AM3312)&gt;0,1,0),0)</f>
        <v>0</v>
      </c>
      <c r="AW3312">
        <f>IFERROR(IF((AN3312-AO3312)&gt;0,1,0),0)</f>
        <v>0</v>
      </c>
      <c r="AX3312">
        <f>IFERROR(IF((AC3312-AD3312)&lt;0,1,0),0)</f>
        <v>0</v>
      </c>
      <c r="AY3312">
        <f>SUM(AP3312:AX3312)</f>
        <v>2</v>
      </c>
    </row>
    <row r="3313" spans="1:51" x14ac:dyDescent="0.45">
      <c r="A3313" s="1" t="s">
        <v>2267</v>
      </c>
      <c r="B3313" s="2">
        <v>5721870</v>
      </c>
      <c r="C3313" s="3" t="s">
        <v>5338</v>
      </c>
      <c r="D3313" s="5">
        <v>140.93</v>
      </c>
      <c r="E3313" s="5">
        <v>6708.268</v>
      </c>
      <c r="F3313" s="3" t="s">
        <v>4480</v>
      </c>
      <c r="G3313" s="3" t="s">
        <v>4491</v>
      </c>
      <c r="H3313" s="3" t="s">
        <v>4492</v>
      </c>
      <c r="I3313" s="3" t="s">
        <v>4493</v>
      </c>
      <c r="J3313" s="3"/>
      <c r="K3313" s="6">
        <v>72293.229000000007</v>
      </c>
      <c r="L3313" s="6">
        <v>73525.986999999994</v>
      </c>
      <c r="M3313" s="6" t="s">
        <v>4474</v>
      </c>
      <c r="N3313" s="6" t="s">
        <v>4474</v>
      </c>
      <c r="O3313" s="6">
        <v>63019.614000000001</v>
      </c>
      <c r="P3313" s="6">
        <v>64296.129000000001</v>
      </c>
      <c r="Q3313" s="6">
        <v>970429.67299999995</v>
      </c>
      <c r="R3313" s="6">
        <v>710963.43900000001</v>
      </c>
      <c r="S3313" s="6" t="s">
        <v>4474</v>
      </c>
      <c r="T3313" s="6" t="s">
        <v>4474</v>
      </c>
      <c r="U3313" s="6" t="s">
        <v>4474</v>
      </c>
      <c r="V3313" s="6" t="s">
        <v>4474</v>
      </c>
      <c r="W3313" s="6">
        <v>6241307.409</v>
      </c>
      <c r="X3313" s="6">
        <v>6241307.409</v>
      </c>
      <c r="Y3313" s="6">
        <v>415705.51299999998</v>
      </c>
      <c r="Z3313" s="6">
        <v>415705.51299999998</v>
      </c>
      <c r="AA3313" s="6">
        <v>329618</v>
      </c>
      <c r="AB3313" s="6">
        <v>329618</v>
      </c>
      <c r="AC3313" s="6">
        <v>45200000</v>
      </c>
      <c r="AD3313" s="6">
        <v>45200000</v>
      </c>
      <c r="AF3313">
        <f>Q3313/W3313</f>
        <v>0.1554849984797472</v>
      </c>
      <c r="AG3313">
        <f>R3313/X3313</f>
        <v>0.11391258151694095</v>
      </c>
      <c r="AH3313" t="e">
        <f>U3313/W3313</f>
        <v>#VALUE!</v>
      </c>
      <c r="AI3313" t="e">
        <f>V3313/X3313</f>
        <v>#VALUE!</v>
      </c>
      <c r="AJ3313">
        <f>Y3313/AA3313</f>
        <v>1.261173579719554</v>
      </c>
      <c r="AK3313">
        <f>Z3313/AB3313</f>
        <v>1.261173579719554</v>
      </c>
      <c r="AL3313">
        <f>O3313/K3313</f>
        <v>0.87172221896465563</v>
      </c>
      <c r="AM3313">
        <f>P3313/L3313</f>
        <v>0.87446808432507006</v>
      </c>
      <c r="AN3313">
        <f>K3313/W3313</f>
        <v>1.1583026481879866E-2</v>
      </c>
      <c r="AO3313">
        <f>L3313/X3313</f>
        <v>1.1780542469991962E-2</v>
      </c>
      <c r="AP3313">
        <f>IF(OR(Q3313&lt;0, Q3313="NA"), 0, 1)</f>
        <v>1</v>
      </c>
      <c r="AQ3313">
        <f>IF(OR(S3313&lt;0, S3313="NA"), 0, 1)</f>
        <v>0</v>
      </c>
      <c r="AR3313">
        <f>IFERROR(IF((AF3313-AG3313)&gt;0,1,0),0)</f>
        <v>1</v>
      </c>
      <c r="AS3313">
        <f>IFERROR(IF((S3313-Q3313)&gt;0,1,0),0)</f>
        <v>0</v>
      </c>
      <c r="AT3313">
        <f>IFERROR(IF((AH3313-AI3313)&lt;0,1,0),0)</f>
        <v>0</v>
      </c>
      <c r="AU3313">
        <f>IFERROR(IF((AJ3313-AK3313)&gt;0,1,0),0)</f>
        <v>0</v>
      </c>
      <c r="AV3313">
        <f>IFERROR(IF((AL3313-AM3313)&gt;0,1,0),0)</f>
        <v>0</v>
      </c>
      <c r="AW3313">
        <f>IFERROR(IF((AN3313-AO3313)&gt;0,1,0),0)</f>
        <v>0</v>
      </c>
      <c r="AX3313">
        <f>IFERROR(IF((AC3313-AD3313)&lt;0,1,0),0)</f>
        <v>0</v>
      </c>
      <c r="AY3313">
        <f>SUM(AP3313:AX3313)</f>
        <v>2</v>
      </c>
    </row>
    <row r="3314" spans="1:51" x14ac:dyDescent="0.45">
      <c r="A3314" s="1" t="s">
        <v>2268</v>
      </c>
      <c r="B3314" s="2">
        <v>5724456</v>
      </c>
      <c r="C3314" s="3" t="s">
        <v>5338</v>
      </c>
      <c r="D3314" s="5">
        <v>134.01</v>
      </c>
      <c r="E3314" s="5">
        <v>20081.398499999999</v>
      </c>
      <c r="F3314" s="3" t="s">
        <v>4480</v>
      </c>
      <c r="G3314" s="3" t="s">
        <v>4491</v>
      </c>
      <c r="H3314" s="3" t="s">
        <v>4492</v>
      </c>
      <c r="I3314" s="3" t="s">
        <v>4493</v>
      </c>
      <c r="J3314" s="3"/>
      <c r="K3314" s="6">
        <v>790144.47499999998</v>
      </c>
      <c r="L3314" s="6">
        <v>810863.24699999997</v>
      </c>
      <c r="M3314" s="6" t="s">
        <v>4474</v>
      </c>
      <c r="N3314" s="6" t="s">
        <v>4474</v>
      </c>
      <c r="O3314" s="6">
        <v>719001.71100000001</v>
      </c>
      <c r="P3314" s="6">
        <v>739349.75</v>
      </c>
      <c r="Q3314" s="6">
        <v>5394375.5829999996</v>
      </c>
      <c r="R3314" s="6">
        <v>3139748.75</v>
      </c>
      <c r="S3314" s="6" t="s">
        <v>4474</v>
      </c>
      <c r="T3314" s="6" t="s">
        <v>4474</v>
      </c>
      <c r="U3314" s="6" t="s">
        <v>4474</v>
      </c>
      <c r="V3314" s="6" t="s">
        <v>4474</v>
      </c>
      <c r="W3314" s="6">
        <v>20086915.438000001</v>
      </c>
      <c r="X3314" s="6">
        <v>20086915.438000001</v>
      </c>
      <c r="Y3314" s="6">
        <v>71389.3</v>
      </c>
      <c r="Z3314" s="6">
        <v>71389.3</v>
      </c>
      <c r="AA3314" s="6">
        <v>6525</v>
      </c>
      <c r="AB3314" s="6">
        <v>6525</v>
      </c>
      <c r="AC3314" s="6">
        <v>148950000</v>
      </c>
      <c r="AD3314" s="6">
        <v>148950000</v>
      </c>
      <c r="AF3314">
        <f>Q3314/W3314</f>
        <v>0.26855171465475652</v>
      </c>
      <c r="AG3314">
        <f>R3314/X3314</f>
        <v>0.15630815789965888</v>
      </c>
      <c r="AH3314" t="e">
        <f>U3314/W3314</f>
        <v>#VALUE!</v>
      </c>
      <c r="AI3314" t="e">
        <f>V3314/X3314</f>
        <v>#VALUE!</v>
      </c>
      <c r="AJ3314">
        <f>Y3314/AA3314</f>
        <v>10.940888888888889</v>
      </c>
      <c r="AK3314">
        <f>Z3314/AB3314</f>
        <v>10.940888888888889</v>
      </c>
      <c r="AL3314">
        <f>O3314/K3314</f>
        <v>0.90996233441991736</v>
      </c>
      <c r="AM3314">
        <f>P3314/L3314</f>
        <v>0.91180572400514781</v>
      </c>
      <c r="AN3314">
        <f>K3314/W3314</f>
        <v>3.9336277261625814E-2</v>
      </c>
      <c r="AO3314">
        <f>L3314/X3314</f>
        <v>4.0367733388573246E-2</v>
      </c>
      <c r="AP3314">
        <f>IF(OR(Q3314&lt;0, Q3314="NA"), 0, 1)</f>
        <v>1</v>
      </c>
      <c r="AQ3314">
        <f>IF(OR(S3314&lt;0, S3314="NA"), 0, 1)</f>
        <v>0</v>
      </c>
      <c r="AR3314">
        <f>IFERROR(IF((AF3314-AG3314)&gt;0,1,0),0)</f>
        <v>1</v>
      </c>
      <c r="AS3314">
        <f>IFERROR(IF((S3314-Q3314)&gt;0,1,0),0)</f>
        <v>0</v>
      </c>
      <c r="AT3314">
        <f>IFERROR(IF((AH3314-AI3314)&lt;0,1,0),0)</f>
        <v>0</v>
      </c>
      <c r="AU3314">
        <f>IFERROR(IF((AJ3314-AK3314)&gt;0,1,0),0)</f>
        <v>0</v>
      </c>
      <c r="AV3314">
        <f>IFERROR(IF((AL3314-AM3314)&gt;0,1,0),0)</f>
        <v>0</v>
      </c>
      <c r="AW3314">
        <f>IFERROR(IF((AN3314-AO3314)&gt;0,1,0),0)</f>
        <v>0</v>
      </c>
      <c r="AX3314">
        <f>IFERROR(IF((AC3314-AD3314)&lt;0,1,0),0)</f>
        <v>0</v>
      </c>
      <c r="AY3314">
        <f>SUM(AP3314:AX3314)</f>
        <v>2</v>
      </c>
    </row>
    <row r="3315" spans="1:51" x14ac:dyDescent="0.45">
      <c r="A3315" s="1" t="s">
        <v>2269</v>
      </c>
      <c r="B3315" s="2">
        <v>5721832</v>
      </c>
      <c r="C3315" s="3" t="s">
        <v>5338</v>
      </c>
      <c r="D3315" s="5">
        <v>235.81</v>
      </c>
      <c r="E3315" s="5">
        <v>14879.611000000001</v>
      </c>
      <c r="F3315" s="3" t="s">
        <v>4480</v>
      </c>
      <c r="G3315" s="3" t="s">
        <v>4491</v>
      </c>
      <c r="H3315" s="3" t="s">
        <v>4492</v>
      </c>
      <c r="I3315" s="3" t="s">
        <v>4493</v>
      </c>
      <c r="J3315" s="3"/>
      <c r="K3315" s="6">
        <v>104059.97100000001</v>
      </c>
      <c r="L3315" s="6">
        <v>104619.488</v>
      </c>
      <c r="M3315" s="6" t="s">
        <v>4474</v>
      </c>
      <c r="N3315" s="6" t="s">
        <v>4474</v>
      </c>
      <c r="O3315" s="6">
        <v>77372.729000000007</v>
      </c>
      <c r="P3315" s="6">
        <v>78001.663</v>
      </c>
      <c r="Q3315" s="6">
        <v>2796325.7480000001</v>
      </c>
      <c r="R3315" s="6">
        <v>1125880.091</v>
      </c>
      <c r="S3315" s="6" t="s">
        <v>4474</v>
      </c>
      <c r="T3315" s="6" t="s">
        <v>4474</v>
      </c>
      <c r="U3315" s="6" t="s">
        <v>4474</v>
      </c>
      <c r="V3315" s="6" t="s">
        <v>4474</v>
      </c>
      <c r="W3315" s="6">
        <v>8879981.8619999997</v>
      </c>
      <c r="X3315" s="6">
        <v>8879981.8619999997</v>
      </c>
      <c r="Y3315" s="6">
        <v>458283.75599999999</v>
      </c>
      <c r="Z3315" s="6">
        <v>458283.75599999999</v>
      </c>
      <c r="AA3315" s="6">
        <v>442785</v>
      </c>
      <c r="AB3315" s="6">
        <v>442785</v>
      </c>
      <c r="AC3315" s="6">
        <v>53400000</v>
      </c>
      <c r="AD3315" s="6">
        <v>53400000</v>
      </c>
      <c r="AF3315">
        <f>Q3315/W3315</f>
        <v>0.31490219140720133</v>
      </c>
      <c r="AG3315">
        <f>R3315/X3315</f>
        <v>0.12678855751023155</v>
      </c>
      <c r="AH3315" t="e">
        <f>U3315/W3315</f>
        <v>#VALUE!</v>
      </c>
      <c r="AI3315" t="e">
        <f>V3315/X3315</f>
        <v>#VALUE!</v>
      </c>
      <c r="AJ3315">
        <f>Y3315/AA3315</f>
        <v>1.0350028930519326</v>
      </c>
      <c r="AK3315">
        <f>Z3315/AB3315</f>
        <v>1.0350028930519326</v>
      </c>
      <c r="AL3315">
        <f>O3315/K3315</f>
        <v>0.74353979014658766</v>
      </c>
      <c r="AM3315">
        <f>P3315/L3315</f>
        <v>0.74557488753911705</v>
      </c>
      <c r="AN3315">
        <f>K3315/W3315</f>
        <v>1.1718489138508559E-2</v>
      </c>
      <c r="AO3315">
        <f>L3315/X3315</f>
        <v>1.1781497938379461E-2</v>
      </c>
      <c r="AP3315">
        <f>IF(OR(Q3315&lt;0, Q3315="NA"), 0, 1)</f>
        <v>1</v>
      </c>
      <c r="AQ3315">
        <f>IF(OR(S3315&lt;0, S3315="NA"), 0, 1)</f>
        <v>0</v>
      </c>
      <c r="AR3315">
        <f>IFERROR(IF((AF3315-AG3315)&gt;0,1,0),0)</f>
        <v>1</v>
      </c>
      <c r="AS3315">
        <f>IFERROR(IF((S3315-Q3315)&gt;0,1,0),0)</f>
        <v>0</v>
      </c>
      <c r="AT3315">
        <f>IFERROR(IF((AH3315-AI3315)&lt;0,1,0),0)</f>
        <v>0</v>
      </c>
      <c r="AU3315">
        <f>IFERROR(IF((AJ3315-AK3315)&gt;0,1,0),0)</f>
        <v>0</v>
      </c>
      <c r="AV3315">
        <f>IFERROR(IF((AL3315-AM3315)&gt;0,1,0),0)</f>
        <v>0</v>
      </c>
      <c r="AW3315">
        <f>IFERROR(IF((AN3315-AO3315)&gt;0,1,0),0)</f>
        <v>0</v>
      </c>
      <c r="AX3315">
        <f>IFERROR(IF((AC3315-AD3315)&lt;0,1,0),0)</f>
        <v>0</v>
      </c>
      <c r="AY3315">
        <f>SUM(AP3315:AX3315)</f>
        <v>2</v>
      </c>
    </row>
    <row r="3316" spans="1:51" x14ac:dyDescent="0.45">
      <c r="A3316" s="1" t="s">
        <v>2280</v>
      </c>
      <c r="B3316" s="2">
        <v>105830922</v>
      </c>
      <c r="C3316" s="3" t="s">
        <v>5338</v>
      </c>
      <c r="D3316" s="7">
        <v>11.32</v>
      </c>
      <c r="E3316" s="5">
        <v>145.05201224000001</v>
      </c>
      <c r="F3316" s="3" t="s">
        <v>4480</v>
      </c>
      <c r="G3316" s="3" t="s">
        <v>4491</v>
      </c>
      <c r="H3316" s="3" t="s">
        <v>4492</v>
      </c>
      <c r="I3316" s="3" t="s">
        <v>4493</v>
      </c>
      <c r="J3316" s="3" t="s">
        <v>4494</v>
      </c>
      <c r="K3316" s="6" t="s">
        <v>4474</v>
      </c>
      <c r="L3316" s="6" t="s">
        <v>4474</v>
      </c>
      <c r="M3316" s="6" t="s">
        <v>4474</v>
      </c>
      <c r="N3316" s="6" t="s">
        <v>4474</v>
      </c>
      <c r="O3316" s="6">
        <v>-1298.81</v>
      </c>
      <c r="P3316" s="6">
        <v>-1291.8340000000001</v>
      </c>
      <c r="Q3316" s="6">
        <v>3849.6709999999998</v>
      </c>
      <c r="R3316" s="6">
        <v>4808.451</v>
      </c>
      <c r="S3316" s="6">
        <v>2785.174</v>
      </c>
      <c r="T3316" s="6">
        <v>1897.6010000000001</v>
      </c>
      <c r="U3316" s="6" t="s">
        <v>4474</v>
      </c>
      <c r="V3316" s="6" t="s">
        <v>4474</v>
      </c>
      <c r="W3316" s="6">
        <v>81564.971000000005</v>
      </c>
      <c r="X3316" s="6">
        <v>80450.752999999997</v>
      </c>
      <c r="Y3316" s="6">
        <v>81564.971000000005</v>
      </c>
      <c r="Z3316" s="6">
        <v>80450.752999999997</v>
      </c>
      <c r="AA3316" s="6">
        <v>6510</v>
      </c>
      <c r="AB3316" s="6">
        <v>6207</v>
      </c>
      <c r="AC3316" s="6">
        <v>12813782</v>
      </c>
      <c r="AD3316" s="6">
        <v>12813782</v>
      </c>
      <c r="AF3316">
        <f>Q3316/W3316</f>
        <v>4.7197601529215275E-2</v>
      </c>
      <c r="AG3316">
        <f>R3316/X3316</f>
        <v>5.9768875003568957E-2</v>
      </c>
      <c r="AH3316" t="e">
        <f>U3316/W3316</f>
        <v>#VALUE!</v>
      </c>
      <c r="AI3316" t="e">
        <f>V3316/X3316</f>
        <v>#VALUE!</v>
      </c>
      <c r="AJ3316">
        <f>Y3316/AA3316</f>
        <v>12.529181413210447</v>
      </c>
      <c r="AK3316">
        <f>Z3316/AB3316</f>
        <v>12.961294183985823</v>
      </c>
      <c r="AL3316" t="e">
        <f>O3316/K3316</f>
        <v>#VALUE!</v>
      </c>
      <c r="AM3316" t="e">
        <f>P3316/L3316</f>
        <v>#VALUE!</v>
      </c>
      <c r="AN3316" t="e">
        <f>K3316/W3316</f>
        <v>#VALUE!</v>
      </c>
      <c r="AO3316" t="e">
        <f>L3316/X3316</f>
        <v>#VALUE!</v>
      </c>
      <c r="AP3316">
        <f>IF(OR(Q3316&lt;0, Q3316="NA"), 0, 1)</f>
        <v>1</v>
      </c>
      <c r="AQ3316">
        <f>IF(OR(S3316&lt;0, S3316="NA"), 0, 1)</f>
        <v>1</v>
      </c>
      <c r="AR3316">
        <f>IFERROR(IF((AF3316-AG3316)&gt;0,1,0),0)</f>
        <v>0</v>
      </c>
      <c r="AS3316">
        <f>IFERROR(IF((S3316-Q3316)&gt;0,1,0),0)</f>
        <v>0</v>
      </c>
      <c r="AT3316">
        <f>IFERROR(IF((AH3316-AI3316)&lt;0,1,0),0)</f>
        <v>0</v>
      </c>
      <c r="AU3316">
        <f>IFERROR(IF((AJ3316-AK3316)&gt;0,1,0),0)</f>
        <v>0</v>
      </c>
      <c r="AV3316">
        <f>IFERROR(IF((AL3316-AM3316)&gt;0,1,0),0)</f>
        <v>0</v>
      </c>
      <c r="AW3316">
        <f>IFERROR(IF((AN3316-AO3316)&gt;0,1,0),0)</f>
        <v>0</v>
      </c>
      <c r="AX3316">
        <f>IFERROR(IF((AC3316-AD3316)&lt;0,1,0),0)</f>
        <v>0</v>
      </c>
      <c r="AY3316">
        <f>SUM(AP3316:AX3316)</f>
        <v>2</v>
      </c>
    </row>
    <row r="3317" spans="1:51" x14ac:dyDescent="0.45">
      <c r="A3317" s="1" t="s">
        <v>2281</v>
      </c>
      <c r="B3317" s="2">
        <v>20035436</v>
      </c>
      <c r="C3317" s="3" t="s">
        <v>5338</v>
      </c>
      <c r="D3317" s="7">
        <v>7.71</v>
      </c>
      <c r="E3317" s="5">
        <v>281.67650778000001</v>
      </c>
      <c r="F3317" s="3" t="s">
        <v>4470</v>
      </c>
      <c r="G3317" s="3" t="s">
        <v>4471</v>
      </c>
      <c r="H3317" s="3" t="s">
        <v>4489</v>
      </c>
      <c r="I3317" s="3" t="s">
        <v>4489</v>
      </c>
      <c r="J3317" s="3" t="s">
        <v>4495</v>
      </c>
      <c r="K3317" s="6">
        <v>35000</v>
      </c>
      <c r="L3317" s="6">
        <v>35000</v>
      </c>
      <c r="M3317" s="6">
        <v>-144951</v>
      </c>
      <c r="N3317" s="6">
        <v>-139265</v>
      </c>
      <c r="O3317" s="6">
        <v>-146094</v>
      </c>
      <c r="P3317" s="6">
        <v>-140330</v>
      </c>
      <c r="Q3317" s="6">
        <v>-121253</v>
      </c>
      <c r="R3317" s="6">
        <v>-108135</v>
      </c>
      <c r="S3317" s="6">
        <v>-117443</v>
      </c>
      <c r="T3317" s="6">
        <v>-113982</v>
      </c>
      <c r="U3317" s="6" t="s">
        <v>4474</v>
      </c>
      <c r="V3317" s="6" t="s">
        <v>4474</v>
      </c>
      <c r="W3317" s="6">
        <v>723077</v>
      </c>
      <c r="X3317" s="6">
        <v>751841</v>
      </c>
      <c r="Y3317" s="6">
        <v>544875</v>
      </c>
      <c r="Z3317" s="6">
        <v>626605</v>
      </c>
      <c r="AA3317" s="6">
        <v>36814</v>
      </c>
      <c r="AB3317" s="6">
        <v>34666</v>
      </c>
      <c r="AC3317" s="6">
        <v>36527470</v>
      </c>
      <c r="AD3317" s="6">
        <v>36519945</v>
      </c>
      <c r="AF3317">
        <f>Q3317/W3317</f>
        <v>-0.16769030130954241</v>
      </c>
      <c r="AG3317">
        <f>R3317/X3317</f>
        <v>-0.14382695277325924</v>
      </c>
      <c r="AH3317" t="e">
        <f>U3317/W3317</f>
        <v>#VALUE!</v>
      </c>
      <c r="AI3317" t="e">
        <f>V3317/X3317</f>
        <v>#VALUE!</v>
      </c>
      <c r="AJ3317">
        <f>Y3317/AA3317</f>
        <v>14.800755147498235</v>
      </c>
      <c r="AK3317">
        <f>Z3317/AB3317</f>
        <v>18.07549183638147</v>
      </c>
      <c r="AL3317">
        <f>O3317/K3317</f>
        <v>-4.1741142857142854</v>
      </c>
      <c r="AM3317">
        <f>P3317/L3317</f>
        <v>-4.0094285714285718</v>
      </c>
      <c r="AN3317">
        <f>K3317/W3317</f>
        <v>4.8404250169760618E-2</v>
      </c>
      <c r="AO3317">
        <f>L3317/X3317</f>
        <v>4.655239605182479E-2</v>
      </c>
      <c r="AP3317">
        <f>IF(OR(Q3317&lt;0, Q3317="NA"), 0, 1)</f>
        <v>0</v>
      </c>
      <c r="AQ3317">
        <f>IF(OR(S3317&lt;0, S3317="NA"), 0, 1)</f>
        <v>0</v>
      </c>
      <c r="AR3317">
        <f>IFERROR(IF((AF3317-AG3317)&gt;0,1,0),0)</f>
        <v>0</v>
      </c>
      <c r="AS3317">
        <f>IFERROR(IF((S3317-Q3317)&gt;0,1,0),0)</f>
        <v>1</v>
      </c>
      <c r="AT3317">
        <f>IFERROR(IF((AH3317-AI3317)&lt;0,1,0),0)</f>
        <v>0</v>
      </c>
      <c r="AU3317">
        <f>IFERROR(IF((AJ3317-AK3317)&gt;0,1,0),0)</f>
        <v>0</v>
      </c>
      <c r="AV3317">
        <f>IFERROR(IF((AL3317-AM3317)&gt;0,1,0),0)</f>
        <v>0</v>
      </c>
      <c r="AW3317">
        <f>IFERROR(IF((AN3317-AO3317)&gt;0,1,0),0)</f>
        <v>1</v>
      </c>
      <c r="AX3317">
        <f>IFERROR(IF((AC3317-AD3317)&lt;0,1,0),0)</f>
        <v>0</v>
      </c>
      <c r="AY3317">
        <f>SUM(AP3317:AX3317)</f>
        <v>2</v>
      </c>
    </row>
    <row r="3318" spans="1:51" x14ac:dyDescent="0.45">
      <c r="A3318" s="1" t="s">
        <v>2312</v>
      </c>
      <c r="B3318" s="2">
        <v>19548525</v>
      </c>
      <c r="C3318" s="3" t="s">
        <v>5336</v>
      </c>
      <c r="D3318" s="5">
        <v>6.01</v>
      </c>
      <c r="E3318" s="5">
        <v>90.158131530000006</v>
      </c>
      <c r="F3318" s="3" t="s">
        <v>4470</v>
      </c>
      <c r="G3318" s="3" t="s">
        <v>4471</v>
      </c>
      <c r="H3318" s="3" t="s">
        <v>4489</v>
      </c>
      <c r="I3318" s="3" t="s">
        <v>4489</v>
      </c>
      <c r="J3318" s="3" t="s">
        <v>4495</v>
      </c>
      <c r="K3318" s="6" t="s">
        <v>4474</v>
      </c>
      <c r="L3318" s="6" t="s">
        <v>4474</v>
      </c>
      <c r="M3318" s="6">
        <v>-67268</v>
      </c>
      <c r="N3318" s="6">
        <v>-67006</v>
      </c>
      <c r="O3318" s="6">
        <v>-68679</v>
      </c>
      <c r="P3318" s="6">
        <v>-68152</v>
      </c>
      <c r="Q3318" s="6">
        <v>-63529</v>
      </c>
      <c r="R3318" s="6">
        <v>-62436</v>
      </c>
      <c r="S3318" s="6">
        <v>-57947</v>
      </c>
      <c r="T3318" s="6">
        <v>-55876</v>
      </c>
      <c r="U3318" s="6" t="s">
        <v>4474</v>
      </c>
      <c r="V3318" s="6" t="s">
        <v>4474</v>
      </c>
      <c r="W3318" s="6">
        <v>99413</v>
      </c>
      <c r="X3318" s="6">
        <v>113929</v>
      </c>
      <c r="Y3318" s="6">
        <v>94806</v>
      </c>
      <c r="Z3318" s="6">
        <v>108680</v>
      </c>
      <c r="AA3318" s="6">
        <v>12459</v>
      </c>
      <c r="AB3318" s="6">
        <v>10068</v>
      </c>
      <c r="AC3318" s="6">
        <v>15001353</v>
      </c>
      <c r="AD3318" s="6">
        <v>15105300</v>
      </c>
      <c r="AF3318">
        <f>Q3318/W3318</f>
        <v>-0.63904117167774843</v>
      </c>
      <c r="AG3318">
        <f>R3318/X3318</f>
        <v>-0.54802552466887267</v>
      </c>
      <c r="AH3318" t="e">
        <f>U3318/W3318</f>
        <v>#VALUE!</v>
      </c>
      <c r="AI3318" t="e">
        <f>V3318/X3318</f>
        <v>#VALUE!</v>
      </c>
      <c r="AJ3318">
        <f>Y3318/AA3318</f>
        <v>7.6094389597881049</v>
      </c>
      <c r="AK3318">
        <f>Z3318/AB3318</f>
        <v>10.794596742153358</v>
      </c>
      <c r="AL3318" t="e">
        <f>O3318/K3318</f>
        <v>#VALUE!</v>
      </c>
      <c r="AM3318" t="e">
        <f>P3318/L3318</f>
        <v>#VALUE!</v>
      </c>
      <c r="AN3318" t="e">
        <f>K3318/W3318</f>
        <v>#VALUE!</v>
      </c>
      <c r="AO3318" t="e">
        <f>L3318/X3318</f>
        <v>#VALUE!</v>
      </c>
      <c r="AP3318">
        <f>IF(OR(Q3318&lt;0, Q3318="NA"), 0, 1)</f>
        <v>0</v>
      </c>
      <c r="AQ3318">
        <f>IF(OR(S3318&lt;0, S3318="NA"), 0, 1)</f>
        <v>0</v>
      </c>
      <c r="AR3318">
        <f>IFERROR(IF((AF3318-AG3318)&gt;0,1,0),0)</f>
        <v>0</v>
      </c>
      <c r="AS3318">
        <f>IFERROR(IF((S3318-Q3318)&gt;0,1,0),0)</f>
        <v>1</v>
      </c>
      <c r="AT3318">
        <f>IFERROR(IF((AH3318-AI3318)&lt;0,1,0),0)</f>
        <v>0</v>
      </c>
      <c r="AU3318">
        <f>IFERROR(IF((AJ3318-AK3318)&gt;0,1,0),0)</f>
        <v>0</v>
      </c>
      <c r="AV3318">
        <f>IFERROR(IF((AL3318-AM3318)&gt;0,1,0),0)</f>
        <v>0</v>
      </c>
      <c r="AW3318">
        <f>IFERROR(IF((AN3318-AO3318)&gt;0,1,0),0)</f>
        <v>0</v>
      </c>
      <c r="AX3318">
        <f>IFERROR(IF((AC3318-AD3318)&lt;0,1,0),0)</f>
        <v>1</v>
      </c>
      <c r="AY3318">
        <f>SUM(AP3318:AX3318)</f>
        <v>2</v>
      </c>
    </row>
    <row r="3319" spans="1:51" x14ac:dyDescent="0.45">
      <c r="A3319" s="1" t="s">
        <v>2317</v>
      </c>
      <c r="B3319" s="2">
        <v>6534026</v>
      </c>
      <c r="C3319" s="3" t="s">
        <v>5337</v>
      </c>
      <c r="D3319" s="7">
        <v>9.6</v>
      </c>
      <c r="E3319" s="5">
        <v>812.34876480000003</v>
      </c>
      <c r="F3319" s="3" t="s">
        <v>4485</v>
      </c>
      <c r="G3319" s="3" t="s">
        <v>4486</v>
      </c>
      <c r="H3319" s="3" t="s">
        <v>4496</v>
      </c>
      <c r="I3319" s="3" t="s">
        <v>4496</v>
      </c>
      <c r="J3319" s="3" t="s">
        <v>5127</v>
      </c>
      <c r="K3319" s="6">
        <v>3900923</v>
      </c>
      <c r="L3319" s="6">
        <v>4043187</v>
      </c>
      <c r="M3319" s="6">
        <v>186113</v>
      </c>
      <c r="N3319" s="6">
        <v>212256</v>
      </c>
      <c r="O3319" s="6">
        <v>54973</v>
      </c>
      <c r="P3319" s="6">
        <v>78038</v>
      </c>
      <c r="Q3319" s="6">
        <v>-155378</v>
      </c>
      <c r="R3319" s="6">
        <v>-37191</v>
      </c>
      <c r="S3319" s="6">
        <v>150230</v>
      </c>
      <c r="T3319" s="6">
        <v>232195</v>
      </c>
      <c r="U3319" s="6">
        <v>1115518</v>
      </c>
      <c r="V3319" s="6">
        <v>1113798</v>
      </c>
      <c r="W3319" s="6">
        <v>2834720</v>
      </c>
      <c r="X3319" s="6">
        <v>2888076</v>
      </c>
      <c r="Y3319" s="6">
        <v>1406820</v>
      </c>
      <c r="Z3319" s="6">
        <v>1418031</v>
      </c>
      <c r="AA3319" s="6">
        <v>693920</v>
      </c>
      <c r="AB3319" s="6">
        <v>697703</v>
      </c>
      <c r="AC3319" s="6">
        <v>84617518</v>
      </c>
      <c r="AD3319" s="6">
        <v>84511647</v>
      </c>
      <c r="AF3319">
        <f>Q3319/W3319</f>
        <v>-5.4812468250832531E-2</v>
      </c>
      <c r="AG3319">
        <f>R3319/X3319</f>
        <v>-1.2877431203333985E-2</v>
      </c>
      <c r="AH3319">
        <f>U3319/W3319</f>
        <v>0.39351964215160579</v>
      </c>
      <c r="AI3319">
        <f>V3319/X3319</f>
        <v>0.38565397863491124</v>
      </c>
      <c r="AJ3319">
        <f>Y3319/AA3319</f>
        <v>2.0273518561217432</v>
      </c>
      <c r="AK3319">
        <f>Z3319/AB3319</f>
        <v>2.0324278382062282</v>
      </c>
      <c r="AL3319">
        <f>O3319/K3319</f>
        <v>1.4092305846590665E-2</v>
      </c>
      <c r="AM3319">
        <f>P3319/L3319</f>
        <v>1.9301110732696757E-2</v>
      </c>
      <c r="AN3319">
        <f>K3319/W3319</f>
        <v>1.376122862222724</v>
      </c>
      <c r="AO3319">
        <f>L3319/X3319</f>
        <v>1.3999586575976533</v>
      </c>
      <c r="AP3319">
        <f>IF(OR(Q3319&lt;0, Q3319="NA"), 0, 1)</f>
        <v>0</v>
      </c>
      <c r="AQ3319">
        <f>IF(OR(S3319&lt;0, S3319="NA"), 0, 1)</f>
        <v>1</v>
      </c>
      <c r="AR3319">
        <f>IFERROR(IF((AF3319-AG3319)&gt;0,1,0),0)</f>
        <v>0</v>
      </c>
      <c r="AS3319">
        <f>IFERROR(IF((S3319-Q3319)&gt;0,1,0),0)</f>
        <v>1</v>
      </c>
      <c r="AT3319">
        <f>IFERROR(IF((AH3319-AI3319)&lt;0,1,0),0)</f>
        <v>0</v>
      </c>
      <c r="AU3319">
        <f>IFERROR(IF((AJ3319-AK3319)&gt;0,1,0),0)</f>
        <v>0</v>
      </c>
      <c r="AV3319">
        <f>IFERROR(IF((AL3319-AM3319)&gt;0,1,0),0)</f>
        <v>0</v>
      </c>
      <c r="AW3319">
        <f>IFERROR(IF((AN3319-AO3319)&gt;0,1,0),0)</f>
        <v>0</v>
      </c>
      <c r="AX3319">
        <f>IFERROR(IF((AC3319-AD3319)&lt;0,1,0),0)</f>
        <v>0</v>
      </c>
      <c r="AY3319">
        <f>SUM(AP3319:AX3319)</f>
        <v>2</v>
      </c>
    </row>
    <row r="3320" spans="1:51" x14ac:dyDescent="0.45">
      <c r="A3320" s="1" t="s">
        <v>2320</v>
      </c>
      <c r="B3320" s="2">
        <v>5242460</v>
      </c>
      <c r="C3320" s="3" t="s">
        <v>5335</v>
      </c>
      <c r="D3320" s="5">
        <v>34.299999999999997</v>
      </c>
      <c r="E3320" s="5">
        <v>3826.6181372999999</v>
      </c>
      <c r="F3320" s="3" t="s">
        <v>4500</v>
      </c>
      <c r="G3320" s="3" t="s">
        <v>4501</v>
      </c>
      <c r="H3320" s="3" t="s">
        <v>4502</v>
      </c>
      <c r="I3320" s="3" t="s">
        <v>4503</v>
      </c>
      <c r="J3320" s="3" t="s">
        <v>4504</v>
      </c>
      <c r="K3320" s="6">
        <v>409670</v>
      </c>
      <c r="L3320" s="6">
        <v>389250</v>
      </c>
      <c r="M3320" s="6">
        <v>-58172</v>
      </c>
      <c r="N3320" s="6">
        <v>-50506</v>
      </c>
      <c r="O3320" s="6">
        <v>-76568</v>
      </c>
      <c r="P3320" s="6">
        <v>-65759</v>
      </c>
      <c r="Q3320" s="6">
        <v>-57271</v>
      </c>
      <c r="R3320" s="6">
        <v>-48073</v>
      </c>
      <c r="S3320" s="6">
        <v>94399</v>
      </c>
      <c r="T3320" s="6">
        <v>92740</v>
      </c>
      <c r="U3320" s="6" t="s">
        <v>4474</v>
      </c>
      <c r="V3320" s="6" t="s">
        <v>4474</v>
      </c>
      <c r="W3320" s="6">
        <v>1080889</v>
      </c>
      <c r="X3320" s="6">
        <v>1021143</v>
      </c>
      <c r="Y3320" s="6">
        <v>593376</v>
      </c>
      <c r="Z3320" s="6">
        <v>703188</v>
      </c>
      <c r="AA3320" s="6">
        <v>292220</v>
      </c>
      <c r="AB3320" s="6">
        <v>269790</v>
      </c>
      <c r="AC3320" s="6">
        <v>111556211</v>
      </c>
      <c r="AD3320" s="6">
        <v>110022835</v>
      </c>
      <c r="AF3320">
        <f>Q3320/W3320</f>
        <v>-5.2985089125710413E-2</v>
      </c>
      <c r="AG3320">
        <f>R3320/X3320</f>
        <v>-4.7077637510123463E-2</v>
      </c>
      <c r="AH3320" t="e">
        <f>U3320/W3320</f>
        <v>#VALUE!</v>
      </c>
      <c r="AI3320" t="e">
        <f>V3320/X3320</f>
        <v>#VALUE!</v>
      </c>
      <c r="AJ3320">
        <f>Y3320/AA3320</f>
        <v>2.0305797002258572</v>
      </c>
      <c r="AK3320">
        <f>Z3320/AB3320</f>
        <v>2.6064272211720225</v>
      </c>
      <c r="AL3320">
        <f>O3320/K3320</f>
        <v>-0.18690165254961311</v>
      </c>
      <c r="AM3320">
        <f>P3320/L3320</f>
        <v>-0.16893770070648684</v>
      </c>
      <c r="AN3320">
        <f>K3320/W3320</f>
        <v>0.37901209097326366</v>
      </c>
      <c r="AO3320">
        <f>L3320/X3320</f>
        <v>0.38119048948090523</v>
      </c>
      <c r="AP3320">
        <f>IF(OR(Q3320&lt;0, Q3320="NA"), 0, 1)</f>
        <v>0</v>
      </c>
      <c r="AQ3320">
        <f>IF(OR(S3320&lt;0, S3320="NA"), 0, 1)</f>
        <v>1</v>
      </c>
      <c r="AR3320">
        <f>IFERROR(IF((AF3320-AG3320)&gt;0,1,0),0)</f>
        <v>0</v>
      </c>
      <c r="AS3320">
        <f>IFERROR(IF((S3320-Q3320)&gt;0,1,0),0)</f>
        <v>1</v>
      </c>
      <c r="AT3320">
        <f>IFERROR(IF((AH3320-AI3320)&lt;0,1,0),0)</f>
        <v>0</v>
      </c>
      <c r="AU3320">
        <f>IFERROR(IF((AJ3320-AK3320)&gt;0,1,0),0)</f>
        <v>0</v>
      </c>
      <c r="AV3320">
        <f>IFERROR(IF((AL3320-AM3320)&gt;0,1,0),0)</f>
        <v>0</v>
      </c>
      <c r="AW3320">
        <f>IFERROR(IF((AN3320-AO3320)&gt;0,1,0),0)</f>
        <v>0</v>
      </c>
      <c r="AX3320">
        <f>IFERROR(IF((AC3320-AD3320)&lt;0,1,0),0)</f>
        <v>0</v>
      </c>
      <c r="AY3320">
        <f>SUM(AP3320:AX3320)</f>
        <v>2</v>
      </c>
    </row>
    <row r="3321" spans="1:51" x14ac:dyDescent="0.45">
      <c r="A3321" s="1" t="s">
        <v>2323</v>
      </c>
      <c r="B3321" s="2">
        <v>9992057</v>
      </c>
      <c r="C3321" s="3" t="s">
        <v>5337</v>
      </c>
      <c r="D3321" s="5">
        <v>8.77</v>
      </c>
      <c r="E3321" s="5">
        <v>6709.8002998100001</v>
      </c>
      <c r="F3321" s="3" t="s">
        <v>4485</v>
      </c>
      <c r="G3321" s="3" t="s">
        <v>4607</v>
      </c>
      <c r="H3321" s="3" t="s">
        <v>4621</v>
      </c>
      <c r="I3321" s="3" t="s">
        <v>4621</v>
      </c>
      <c r="J3321" s="3" t="s">
        <v>4610</v>
      </c>
      <c r="K3321" s="6">
        <v>1113</v>
      </c>
      <c r="L3321" s="6">
        <v>1085</v>
      </c>
      <c r="M3321" s="6">
        <v>-540885</v>
      </c>
      <c r="N3321" s="6">
        <v>-513433</v>
      </c>
      <c r="O3321" s="6">
        <v>-575121</v>
      </c>
      <c r="P3321" s="6">
        <v>-546593</v>
      </c>
      <c r="Q3321" s="6">
        <v>-476860</v>
      </c>
      <c r="R3321" s="6">
        <v>-331457</v>
      </c>
      <c r="S3321" s="6">
        <v>-399112</v>
      </c>
      <c r="T3321" s="6">
        <v>-368990</v>
      </c>
      <c r="U3321" s="6" t="s">
        <v>4474</v>
      </c>
      <c r="V3321" s="6" t="s">
        <v>4474</v>
      </c>
      <c r="W3321" s="6">
        <v>964257</v>
      </c>
      <c r="X3321" s="6">
        <v>1077814</v>
      </c>
      <c r="Y3321" s="6">
        <v>737800</v>
      </c>
      <c r="Z3321" s="6">
        <v>857662</v>
      </c>
      <c r="AA3321" s="6">
        <v>45766</v>
      </c>
      <c r="AB3321" s="6">
        <v>43157</v>
      </c>
      <c r="AC3321" s="6">
        <v>717094083</v>
      </c>
      <c r="AD3321" s="6">
        <v>713879586</v>
      </c>
      <c r="AF3321">
        <f>Q3321/W3321</f>
        <v>-0.49453620767077655</v>
      </c>
      <c r="AG3321">
        <f>R3321/X3321</f>
        <v>-0.30752708723397543</v>
      </c>
      <c r="AH3321" t="e">
        <f>U3321/W3321</f>
        <v>#VALUE!</v>
      </c>
      <c r="AI3321" t="e">
        <f>V3321/X3321</f>
        <v>#VALUE!</v>
      </c>
      <c r="AJ3321">
        <f>Y3321/AA3321</f>
        <v>16.121137962679718</v>
      </c>
      <c r="AK3321">
        <f>Z3321/AB3321</f>
        <v>19.87306810019232</v>
      </c>
      <c r="AL3321">
        <f>O3321/K3321</f>
        <v>-516.73045822102426</v>
      </c>
      <c r="AM3321">
        <f>P3321/L3321</f>
        <v>-503.77235023041476</v>
      </c>
      <c r="AN3321">
        <f>K3321/W3321</f>
        <v>1.1542565934185595E-3</v>
      </c>
      <c r="AO3321">
        <f>L3321/X3321</f>
        <v>1.006667198607552E-3</v>
      </c>
      <c r="AP3321">
        <f>IF(OR(Q3321&lt;0, Q3321="NA"), 0, 1)</f>
        <v>0</v>
      </c>
      <c r="AQ3321">
        <f>IF(OR(S3321&lt;0, S3321="NA"), 0, 1)</f>
        <v>0</v>
      </c>
      <c r="AR3321">
        <f>IFERROR(IF((AF3321-AG3321)&gt;0,1,0),0)</f>
        <v>0</v>
      </c>
      <c r="AS3321">
        <f>IFERROR(IF((S3321-Q3321)&gt;0,1,0),0)</f>
        <v>1</v>
      </c>
      <c r="AT3321">
        <f>IFERROR(IF((AH3321-AI3321)&lt;0,1,0),0)</f>
        <v>0</v>
      </c>
      <c r="AU3321">
        <f>IFERROR(IF((AJ3321-AK3321)&gt;0,1,0),0)</f>
        <v>0</v>
      </c>
      <c r="AV3321">
        <f>IFERROR(IF((AL3321-AM3321)&gt;0,1,0),0)</f>
        <v>0</v>
      </c>
      <c r="AW3321">
        <f>IFERROR(IF((AN3321-AO3321)&gt;0,1,0),0)</f>
        <v>1</v>
      </c>
      <c r="AX3321">
        <f>IFERROR(IF((AC3321-AD3321)&lt;0,1,0),0)</f>
        <v>0</v>
      </c>
      <c r="AY3321">
        <f>SUM(AP3321:AX3321)</f>
        <v>2</v>
      </c>
    </row>
    <row r="3322" spans="1:51" x14ac:dyDescent="0.45">
      <c r="A3322" s="1" t="s">
        <v>2337</v>
      </c>
      <c r="B3322" s="2">
        <v>4044333</v>
      </c>
      <c r="C3322" s="3" t="s">
        <v>5337</v>
      </c>
      <c r="D3322" s="5">
        <v>145.27000000000001</v>
      </c>
      <c r="E3322" s="5">
        <v>349755.38914243999</v>
      </c>
      <c r="F3322" s="3" t="s">
        <v>4470</v>
      </c>
      <c r="G3322" s="3" t="s">
        <v>4471</v>
      </c>
      <c r="H3322" s="3" t="s">
        <v>4673</v>
      </c>
      <c r="I3322" s="3" t="s">
        <v>4673</v>
      </c>
      <c r="J3322" s="3" t="s">
        <v>4544</v>
      </c>
      <c r="K3322" s="6">
        <v>87696000</v>
      </c>
      <c r="L3322" s="6">
        <v>86576000</v>
      </c>
      <c r="M3322" s="6">
        <v>30052000</v>
      </c>
      <c r="N3322" s="6">
        <v>31037000</v>
      </c>
      <c r="O3322" s="6">
        <v>23149000</v>
      </c>
      <c r="P3322" s="6">
        <v>24151000</v>
      </c>
      <c r="Q3322" s="6">
        <v>14684000</v>
      </c>
      <c r="R3322" s="6">
        <v>38018000</v>
      </c>
      <c r="S3322" s="6" t="s">
        <v>4474</v>
      </c>
      <c r="T3322" s="6">
        <v>24642000</v>
      </c>
      <c r="U3322" s="6" t="s">
        <v>4474</v>
      </c>
      <c r="V3322" s="6">
        <v>31636000</v>
      </c>
      <c r="W3322" s="6">
        <v>178287000</v>
      </c>
      <c r="X3322" s="6">
        <v>181088000</v>
      </c>
      <c r="Y3322" s="6">
        <v>53249000</v>
      </c>
      <c r="Z3322" s="6">
        <v>57817000</v>
      </c>
      <c r="AA3322" s="6">
        <v>51759000</v>
      </c>
      <c r="AB3322" s="6">
        <v>53933000</v>
      </c>
      <c r="AC3322" s="6">
        <v>2407298000</v>
      </c>
      <c r="AD3322" s="6">
        <v>2406846000</v>
      </c>
      <c r="AF3322">
        <f>Q3322/W3322</f>
        <v>8.2361585533437656E-2</v>
      </c>
      <c r="AG3322">
        <f>R3322/X3322</f>
        <v>0.20994212758437886</v>
      </c>
      <c r="AH3322" t="e">
        <f>U3322/W3322</f>
        <v>#VALUE!</v>
      </c>
      <c r="AI3322">
        <f>V3322/X3322</f>
        <v>0.17469959356776815</v>
      </c>
      <c r="AJ3322">
        <f>Y3322/AA3322</f>
        <v>1.0287872640506965</v>
      </c>
      <c r="AK3322">
        <f>Z3322/AB3322</f>
        <v>1.0720152782155639</v>
      </c>
      <c r="AL3322">
        <f>O3322/K3322</f>
        <v>0.26396871008939976</v>
      </c>
      <c r="AM3322">
        <f>P3322/L3322</f>
        <v>0.27895721678063207</v>
      </c>
      <c r="AN3322">
        <f>K3322/W3322</f>
        <v>0.4918810681653738</v>
      </c>
      <c r="AO3322">
        <f>L3322/X3322</f>
        <v>0.47808800141367735</v>
      </c>
      <c r="AP3322">
        <f>IF(OR(Q3322&lt;0, Q3322="NA"), 0, 1)</f>
        <v>1</v>
      </c>
      <c r="AQ3322">
        <f>IF(OR(S3322&lt;0, S3322="NA"), 0, 1)</f>
        <v>0</v>
      </c>
      <c r="AR3322">
        <f>IFERROR(IF((AF3322-AG3322)&gt;0,1,0),0)</f>
        <v>0</v>
      </c>
      <c r="AS3322">
        <f>IFERROR(IF((S3322-Q3322)&gt;0,1,0),0)</f>
        <v>0</v>
      </c>
      <c r="AT3322">
        <f>IFERROR(IF((AH3322-AI3322)&lt;0,1,0),0)</f>
        <v>0</v>
      </c>
      <c r="AU3322">
        <f>IFERROR(IF((AJ3322-AK3322)&gt;0,1,0),0)</f>
        <v>0</v>
      </c>
      <c r="AV3322">
        <f>IFERROR(IF((AL3322-AM3322)&gt;0,1,0),0)</f>
        <v>0</v>
      </c>
      <c r="AW3322">
        <f>IFERROR(IF((AN3322-AO3322)&gt;0,1,0),0)</f>
        <v>1</v>
      </c>
      <c r="AX3322">
        <f>IFERROR(IF((AC3322-AD3322)&lt;0,1,0),0)</f>
        <v>0</v>
      </c>
      <c r="AY3322">
        <f>SUM(AP3322:AX3322)</f>
        <v>2</v>
      </c>
    </row>
    <row r="3323" spans="1:51" x14ac:dyDescent="0.45">
      <c r="A3323" s="1" t="s">
        <v>2343</v>
      </c>
      <c r="B3323" s="2">
        <v>4972653</v>
      </c>
      <c r="C3323" s="3" t="s">
        <v>5335</v>
      </c>
      <c r="D3323" s="5">
        <v>44.16</v>
      </c>
      <c r="E3323" s="5">
        <v>2377.0695628799999</v>
      </c>
      <c r="F3323" s="3" t="s">
        <v>4665</v>
      </c>
      <c r="G3323" s="3" t="s">
        <v>4666</v>
      </c>
      <c r="H3323" s="3" t="s">
        <v>4667</v>
      </c>
      <c r="I3323" s="3" t="s">
        <v>4667</v>
      </c>
      <c r="J3323" s="3" t="s">
        <v>4788</v>
      </c>
      <c r="K3323" s="6">
        <v>2258181</v>
      </c>
      <c r="L3323" s="6">
        <v>2266596</v>
      </c>
      <c r="M3323" s="6">
        <v>123859.25</v>
      </c>
      <c r="N3323" s="6">
        <v>132829.5</v>
      </c>
      <c r="O3323" s="6">
        <v>25381</v>
      </c>
      <c r="P3323" s="6">
        <v>27191</v>
      </c>
      <c r="Q3323" s="6">
        <v>182597</v>
      </c>
      <c r="R3323" s="6">
        <v>243087</v>
      </c>
      <c r="S3323" s="6" t="s">
        <v>4474</v>
      </c>
      <c r="T3323" s="6" t="s">
        <v>4474</v>
      </c>
      <c r="U3323" s="6" t="s">
        <v>4474</v>
      </c>
      <c r="V3323" s="6">
        <v>593</v>
      </c>
      <c r="W3323" s="6">
        <v>8080143</v>
      </c>
      <c r="X3323" s="6">
        <v>8099842</v>
      </c>
      <c r="Y3323" s="6">
        <v>3287158</v>
      </c>
      <c r="Z3323" s="6">
        <v>3624648</v>
      </c>
      <c r="AA3323" s="6">
        <v>2696040</v>
      </c>
      <c r="AB3323" s="6">
        <v>2693816</v>
      </c>
      <c r="AC3323" s="6">
        <v>53828569</v>
      </c>
      <c r="AD3323" s="6">
        <v>57110165</v>
      </c>
      <c r="AF3323">
        <f>Q3323/W3323</f>
        <v>2.2598238669785917E-2</v>
      </c>
      <c r="AG3323">
        <f>R3323/X3323</f>
        <v>3.0011326146855703E-2</v>
      </c>
      <c r="AH3323" t="e">
        <f>U3323/W3323</f>
        <v>#VALUE!</v>
      </c>
      <c r="AI3323">
        <f>V3323/X3323</f>
        <v>7.321130461557151E-5</v>
      </c>
      <c r="AJ3323">
        <f>Y3323/AA3323</f>
        <v>1.2192541653684663</v>
      </c>
      <c r="AK3323">
        <f>Z3323/AB3323</f>
        <v>1.3455440163693437</v>
      </c>
      <c r="AL3323">
        <f>O3323/K3323</f>
        <v>1.1239577341231726E-2</v>
      </c>
      <c r="AM3323">
        <f>P3323/L3323</f>
        <v>1.1996403417283009E-2</v>
      </c>
      <c r="AN3323">
        <f>K3323/W3323</f>
        <v>0.27947290041772777</v>
      </c>
      <c r="AO3323">
        <f>L3323/X3323</f>
        <v>0.27983212512046529</v>
      </c>
      <c r="AP3323">
        <f>IF(OR(Q3323&lt;0, Q3323="NA"), 0, 1)</f>
        <v>1</v>
      </c>
      <c r="AQ3323">
        <f>IF(OR(S3323&lt;0, S3323="NA"), 0, 1)</f>
        <v>0</v>
      </c>
      <c r="AR3323">
        <f>IFERROR(IF((AF3323-AG3323)&gt;0,1,0),0)</f>
        <v>0</v>
      </c>
      <c r="AS3323">
        <f>IFERROR(IF((S3323-Q3323)&gt;0,1,0),0)</f>
        <v>0</v>
      </c>
      <c r="AT3323">
        <f>IFERROR(IF((AH3323-AI3323)&lt;0,1,0),0)</f>
        <v>0</v>
      </c>
      <c r="AU3323">
        <f>IFERROR(IF((AJ3323-AK3323)&gt;0,1,0),0)</f>
        <v>0</v>
      </c>
      <c r="AV3323">
        <f>IFERROR(IF((AL3323-AM3323)&gt;0,1,0),0)</f>
        <v>0</v>
      </c>
      <c r="AW3323">
        <f>IFERROR(IF((AN3323-AO3323)&gt;0,1,0),0)</f>
        <v>0</v>
      </c>
      <c r="AX3323">
        <f>IFERROR(IF((AC3323-AD3323)&lt;0,1,0),0)</f>
        <v>1</v>
      </c>
      <c r="AY3323">
        <f>SUM(AP3323:AX3323)</f>
        <v>2</v>
      </c>
    </row>
    <row r="3324" spans="1:51" x14ac:dyDescent="0.45">
      <c r="A3324" s="1" t="s">
        <v>2346</v>
      </c>
      <c r="B3324" s="2">
        <v>29367542</v>
      </c>
      <c r="C3324" s="3" t="s">
        <v>5336</v>
      </c>
      <c r="D3324" s="5">
        <v>10.58</v>
      </c>
      <c r="E3324" s="5">
        <v>81.320525000000004</v>
      </c>
      <c r="F3324" s="3" t="s">
        <v>4485</v>
      </c>
      <c r="G3324" s="3" t="s">
        <v>4486</v>
      </c>
      <c r="H3324" s="3" t="s">
        <v>4588</v>
      </c>
      <c r="I3324" s="3" t="s">
        <v>4588</v>
      </c>
      <c r="J3324" s="3" t="s">
        <v>4494</v>
      </c>
      <c r="K3324" s="6" t="s">
        <v>4474</v>
      </c>
      <c r="L3324" s="6" t="s">
        <v>4474</v>
      </c>
      <c r="M3324" s="6" t="s">
        <v>4474</v>
      </c>
      <c r="N3324" s="6" t="s">
        <v>4474</v>
      </c>
      <c r="O3324" s="6">
        <v>-736.41800000000001</v>
      </c>
      <c r="P3324" s="6">
        <v>-636.29200000000003</v>
      </c>
      <c r="Q3324" s="6">
        <v>1372.452</v>
      </c>
      <c r="R3324" s="6">
        <v>696.64099999999996</v>
      </c>
      <c r="S3324" s="6">
        <v>-692.61900000000003</v>
      </c>
      <c r="T3324" s="6">
        <v>-627.10900000000004</v>
      </c>
      <c r="U3324" s="6" t="s">
        <v>4474</v>
      </c>
      <c r="V3324" s="6" t="s">
        <v>4474</v>
      </c>
      <c r="W3324" s="6">
        <v>60549.428</v>
      </c>
      <c r="X3324" s="6">
        <v>59901.163999999997</v>
      </c>
      <c r="Y3324" s="6">
        <v>969.577</v>
      </c>
      <c r="Z3324" s="6">
        <v>1085.98</v>
      </c>
      <c r="AA3324" s="6">
        <v>467</v>
      </c>
      <c r="AB3324" s="6">
        <v>446</v>
      </c>
      <c r="AC3324" s="6">
        <v>7686250</v>
      </c>
      <c r="AD3324" s="6">
        <v>7686250</v>
      </c>
      <c r="AF3324">
        <f>Q3324/W3324</f>
        <v>2.2666638568410589E-2</v>
      </c>
      <c r="AG3324">
        <f>R3324/X3324</f>
        <v>1.1629840782392809E-2</v>
      </c>
      <c r="AH3324" t="e">
        <f>U3324/W3324</f>
        <v>#VALUE!</v>
      </c>
      <c r="AI3324" t="e">
        <f>V3324/X3324</f>
        <v>#VALUE!</v>
      </c>
      <c r="AJ3324">
        <f>Y3324/AA3324</f>
        <v>2.0761820128479656</v>
      </c>
      <c r="AK3324">
        <f>Z3324/AB3324</f>
        <v>2.4349327354260089</v>
      </c>
      <c r="AL3324" t="e">
        <f>O3324/K3324</f>
        <v>#VALUE!</v>
      </c>
      <c r="AM3324" t="e">
        <f>P3324/L3324</f>
        <v>#VALUE!</v>
      </c>
      <c r="AN3324" t="e">
        <f>K3324/W3324</f>
        <v>#VALUE!</v>
      </c>
      <c r="AO3324" t="e">
        <f>L3324/X3324</f>
        <v>#VALUE!</v>
      </c>
      <c r="AP3324">
        <f>IF(OR(Q3324&lt;0, Q3324="NA"), 0, 1)</f>
        <v>1</v>
      </c>
      <c r="AQ3324">
        <f>IF(OR(S3324&lt;0, S3324="NA"), 0, 1)</f>
        <v>0</v>
      </c>
      <c r="AR3324">
        <f>IFERROR(IF((AF3324-AG3324)&gt;0,1,0),0)</f>
        <v>1</v>
      </c>
      <c r="AS3324">
        <f>IFERROR(IF((S3324-Q3324)&gt;0,1,0),0)</f>
        <v>0</v>
      </c>
      <c r="AT3324">
        <f>IFERROR(IF((AH3324-AI3324)&lt;0,1,0),0)</f>
        <v>0</v>
      </c>
      <c r="AU3324">
        <f>IFERROR(IF((AJ3324-AK3324)&gt;0,1,0),0)</f>
        <v>0</v>
      </c>
      <c r="AV3324">
        <f>IFERROR(IF((AL3324-AM3324)&gt;0,1,0),0)</f>
        <v>0</v>
      </c>
      <c r="AW3324">
        <f>IFERROR(IF((AN3324-AO3324)&gt;0,1,0),0)</f>
        <v>0</v>
      </c>
      <c r="AX3324">
        <f>IFERROR(IF((AC3324-AD3324)&lt;0,1,0),0)</f>
        <v>0</v>
      </c>
      <c r="AY3324">
        <f>SUM(AP3324:AX3324)</f>
        <v>2</v>
      </c>
    </row>
    <row r="3325" spans="1:51" x14ac:dyDescent="0.45">
      <c r="A3325" s="1" t="s">
        <v>2348</v>
      </c>
      <c r="B3325" s="2">
        <v>29594917</v>
      </c>
      <c r="C3325" s="3" t="s">
        <v>5374</v>
      </c>
      <c r="D3325" s="5">
        <v>12.63</v>
      </c>
      <c r="E3325" s="5">
        <v>46.527732780000001</v>
      </c>
      <c r="F3325" s="3" t="s">
        <v>4480</v>
      </c>
      <c r="G3325" s="3" t="s">
        <v>4491</v>
      </c>
      <c r="H3325" s="3" t="s">
        <v>4492</v>
      </c>
      <c r="I3325" s="3" t="s">
        <v>4493</v>
      </c>
      <c r="J3325" s="3" t="s">
        <v>4494</v>
      </c>
      <c r="K3325" s="6" t="s">
        <v>4474</v>
      </c>
      <c r="L3325" s="6" t="s">
        <v>4474</v>
      </c>
      <c r="M3325" s="6" t="s">
        <v>4474</v>
      </c>
      <c r="N3325" s="6" t="s">
        <v>4474</v>
      </c>
      <c r="O3325" s="6">
        <v>-787.66</v>
      </c>
      <c r="P3325" s="6">
        <v>-914.37</v>
      </c>
      <c r="Q3325" s="6">
        <v>148.12700000000001</v>
      </c>
      <c r="R3325" s="6">
        <v>107.203</v>
      </c>
      <c r="S3325" s="6">
        <v>-619.88699999999994</v>
      </c>
      <c r="T3325" s="6">
        <v>-729.74400000000003</v>
      </c>
      <c r="U3325" s="6" t="s">
        <v>4474</v>
      </c>
      <c r="V3325" s="6" t="s">
        <v>4474</v>
      </c>
      <c r="W3325" s="6">
        <v>16560.52</v>
      </c>
      <c r="X3325" s="6">
        <v>16225.295</v>
      </c>
      <c r="Y3325" s="6">
        <v>44.529000000000003</v>
      </c>
      <c r="Z3325" s="6">
        <v>73.186999999999998</v>
      </c>
      <c r="AA3325" s="6">
        <v>3561</v>
      </c>
      <c r="AB3325" s="6">
        <v>3209</v>
      </c>
      <c r="AC3325" s="6">
        <v>3683906</v>
      </c>
      <c r="AD3325" s="6">
        <v>3683906</v>
      </c>
      <c r="AF3325">
        <f>Q3325/W3325</f>
        <v>8.9445862811071159E-3</v>
      </c>
      <c r="AG3325">
        <f>R3325/X3325</f>
        <v>6.607152597225505E-3</v>
      </c>
      <c r="AH3325" t="e">
        <f>U3325/W3325</f>
        <v>#VALUE!</v>
      </c>
      <c r="AI3325" t="e">
        <f>V3325/X3325</f>
        <v>#VALUE!</v>
      </c>
      <c r="AJ3325">
        <f>Y3325/AA3325</f>
        <v>1.2504633529907331E-2</v>
      </c>
      <c r="AK3325">
        <f>Z3325/AB3325</f>
        <v>2.2806793393580552E-2</v>
      </c>
      <c r="AL3325" t="e">
        <f>O3325/K3325</f>
        <v>#VALUE!</v>
      </c>
      <c r="AM3325" t="e">
        <f>P3325/L3325</f>
        <v>#VALUE!</v>
      </c>
      <c r="AN3325" t="e">
        <f>K3325/W3325</f>
        <v>#VALUE!</v>
      </c>
      <c r="AO3325" t="e">
        <f>L3325/X3325</f>
        <v>#VALUE!</v>
      </c>
      <c r="AP3325">
        <f>IF(OR(Q3325&lt;0, Q3325="NA"), 0, 1)</f>
        <v>1</v>
      </c>
      <c r="AQ3325">
        <f>IF(OR(S3325&lt;0, S3325="NA"), 0, 1)</f>
        <v>0</v>
      </c>
      <c r="AR3325">
        <f>IFERROR(IF((AF3325-AG3325)&gt;0,1,0),0)</f>
        <v>1</v>
      </c>
      <c r="AS3325">
        <f>IFERROR(IF((S3325-Q3325)&gt;0,1,0),0)</f>
        <v>0</v>
      </c>
      <c r="AT3325">
        <f>IFERROR(IF((AH3325-AI3325)&lt;0,1,0),0)</f>
        <v>0</v>
      </c>
      <c r="AU3325">
        <f>IFERROR(IF((AJ3325-AK3325)&gt;0,1,0),0)</f>
        <v>0</v>
      </c>
      <c r="AV3325">
        <f>IFERROR(IF((AL3325-AM3325)&gt;0,1,0),0)</f>
        <v>0</v>
      </c>
      <c r="AW3325">
        <f>IFERROR(IF((AN3325-AO3325)&gt;0,1,0),0)</f>
        <v>0</v>
      </c>
      <c r="AX3325">
        <f>IFERROR(IF((AC3325-AD3325)&lt;0,1,0),0)</f>
        <v>0</v>
      </c>
      <c r="AY3325">
        <f>SUM(AP3325:AX3325)</f>
        <v>2</v>
      </c>
    </row>
    <row r="3326" spans="1:51" x14ac:dyDescent="0.45">
      <c r="A3326" s="1" t="s">
        <v>2350</v>
      </c>
      <c r="B3326" s="2">
        <v>5187412</v>
      </c>
      <c r="C3326" s="3" t="s">
        <v>5336</v>
      </c>
      <c r="D3326" s="7">
        <v>7.69</v>
      </c>
      <c r="E3326" s="5">
        <v>35.451968909999998</v>
      </c>
      <c r="F3326" s="3" t="s">
        <v>4470</v>
      </c>
      <c r="G3326" s="3" t="s">
        <v>4471</v>
      </c>
      <c r="H3326" s="3" t="s">
        <v>4489</v>
      </c>
      <c r="I3326" s="3" t="s">
        <v>4489</v>
      </c>
      <c r="J3326" s="3" t="s">
        <v>4544</v>
      </c>
      <c r="K3326" s="6" t="s">
        <v>4474</v>
      </c>
      <c r="L3326" s="6" t="s">
        <v>4474</v>
      </c>
      <c r="M3326" s="6">
        <v>-40056</v>
      </c>
      <c r="N3326" s="6">
        <v>-40978</v>
      </c>
      <c r="O3326" s="6">
        <v>-40316</v>
      </c>
      <c r="P3326" s="6">
        <v>-41254</v>
      </c>
      <c r="Q3326" s="6">
        <v>-38963</v>
      </c>
      <c r="R3326" s="6">
        <v>-38717</v>
      </c>
      <c r="S3326" s="6">
        <v>-32480</v>
      </c>
      <c r="T3326" s="6">
        <v>-30707</v>
      </c>
      <c r="U3326" s="6">
        <v>17162</v>
      </c>
      <c r="V3326" s="6">
        <v>22832</v>
      </c>
      <c r="W3326" s="6">
        <v>54079</v>
      </c>
      <c r="X3326" s="6">
        <v>61606</v>
      </c>
      <c r="Y3326" s="6">
        <v>51279</v>
      </c>
      <c r="Z3326" s="6">
        <v>58853</v>
      </c>
      <c r="AA3326" s="6">
        <v>23867</v>
      </c>
      <c r="AB3326" s="6">
        <v>19190</v>
      </c>
      <c r="AC3326" s="6">
        <v>4610139</v>
      </c>
      <c r="AD3326" s="6">
        <v>4598419</v>
      </c>
      <c r="AF3326">
        <f>Q3326/W3326</f>
        <v>-0.72048299709683983</v>
      </c>
      <c r="AG3326">
        <f>R3326/X3326</f>
        <v>-0.62846151348894586</v>
      </c>
      <c r="AH3326">
        <f>U3326/W3326</f>
        <v>0.31735054272453261</v>
      </c>
      <c r="AI3326">
        <f>V3326/X3326</f>
        <v>0.37061325195597833</v>
      </c>
      <c r="AJ3326">
        <f>Y3326/AA3326</f>
        <v>2.1485314450915491</v>
      </c>
      <c r="AK3326">
        <f>Z3326/AB3326</f>
        <v>3.0668577384054196</v>
      </c>
      <c r="AL3326" t="e">
        <f>O3326/K3326</f>
        <v>#VALUE!</v>
      </c>
      <c r="AM3326" t="e">
        <f>P3326/L3326</f>
        <v>#VALUE!</v>
      </c>
      <c r="AN3326" t="e">
        <f>K3326/W3326</f>
        <v>#VALUE!</v>
      </c>
      <c r="AO3326" t="e">
        <f>L3326/X3326</f>
        <v>#VALUE!</v>
      </c>
      <c r="AP3326">
        <f>IF(OR(Q3326&lt;0, Q3326="NA"), 0, 1)</f>
        <v>0</v>
      </c>
      <c r="AQ3326">
        <f>IF(OR(S3326&lt;0, S3326="NA"), 0, 1)</f>
        <v>0</v>
      </c>
      <c r="AR3326">
        <f>IFERROR(IF((AF3326-AG3326)&gt;0,1,0),0)</f>
        <v>0</v>
      </c>
      <c r="AS3326">
        <f>IFERROR(IF((S3326-Q3326)&gt;0,1,0),0)</f>
        <v>1</v>
      </c>
      <c r="AT3326">
        <f>IFERROR(IF((AH3326-AI3326)&lt;0,1,0),0)</f>
        <v>1</v>
      </c>
      <c r="AU3326">
        <f>IFERROR(IF((AJ3326-AK3326)&gt;0,1,0),0)</f>
        <v>0</v>
      </c>
      <c r="AV3326">
        <f>IFERROR(IF((AL3326-AM3326)&gt;0,1,0),0)</f>
        <v>0</v>
      </c>
      <c r="AW3326">
        <f>IFERROR(IF((AN3326-AO3326)&gt;0,1,0),0)</f>
        <v>0</v>
      </c>
      <c r="AX3326">
        <f>IFERROR(IF((AC3326-AD3326)&lt;0,1,0),0)</f>
        <v>0</v>
      </c>
      <c r="AY3326">
        <f>SUM(AP3326:AX3326)</f>
        <v>2</v>
      </c>
    </row>
    <row r="3327" spans="1:51" x14ac:dyDescent="0.45">
      <c r="A3327" s="1" t="s">
        <v>2362</v>
      </c>
      <c r="B3327" s="2">
        <v>109782588</v>
      </c>
      <c r="C3327" s="3" t="s">
        <v>5338</v>
      </c>
      <c r="D3327" s="5">
        <v>11.02</v>
      </c>
      <c r="E3327" s="5">
        <v>213.41414649999999</v>
      </c>
      <c r="F3327" s="3" t="s">
        <v>4480</v>
      </c>
      <c r="G3327" s="3" t="s">
        <v>4491</v>
      </c>
      <c r="H3327" s="3" t="s">
        <v>4492</v>
      </c>
      <c r="I3327" s="3" t="s">
        <v>4493</v>
      </c>
      <c r="J3327" s="3"/>
      <c r="K3327" s="6" t="s">
        <v>4474</v>
      </c>
      <c r="L3327" s="6" t="s">
        <v>4474</v>
      </c>
      <c r="M3327" s="6" t="s">
        <v>4474</v>
      </c>
      <c r="N3327" s="6" t="s">
        <v>4474</v>
      </c>
      <c r="O3327" s="6" t="s">
        <v>4474</v>
      </c>
      <c r="P3327" s="6" t="s">
        <v>4474</v>
      </c>
      <c r="Q3327" s="6">
        <v>8365.9750000000004</v>
      </c>
      <c r="R3327" s="6">
        <v>6500.3630000000003</v>
      </c>
      <c r="S3327" s="6">
        <v>-764.90800000000002</v>
      </c>
      <c r="T3327" s="6">
        <v>-1073.598</v>
      </c>
      <c r="U3327" s="6" t="s">
        <v>4474</v>
      </c>
      <c r="V3327" s="6" t="s">
        <v>4474</v>
      </c>
      <c r="W3327" s="6">
        <v>160985.20600000001</v>
      </c>
      <c r="X3327" s="6">
        <v>159211.49</v>
      </c>
      <c r="Y3327" s="6">
        <v>42.988</v>
      </c>
      <c r="Z3327" s="6">
        <v>334.85399999999998</v>
      </c>
      <c r="AA3327" s="6">
        <v>231</v>
      </c>
      <c r="AB3327" s="6">
        <v>17</v>
      </c>
      <c r="AC3327" s="6">
        <v>19366075</v>
      </c>
      <c r="AD3327" s="6">
        <v>19366075</v>
      </c>
      <c r="AF3327">
        <f>Q3327/W3327</f>
        <v>5.1967352826196959E-2</v>
      </c>
      <c r="AG3327">
        <f>R3327/X3327</f>
        <v>4.0828479150593969E-2</v>
      </c>
      <c r="AH3327" t="e">
        <f>U3327/W3327</f>
        <v>#VALUE!</v>
      </c>
      <c r="AI3327" t="e">
        <f>V3327/X3327</f>
        <v>#VALUE!</v>
      </c>
      <c r="AJ3327">
        <f>Y3327/AA3327</f>
        <v>0.18609523809523809</v>
      </c>
      <c r="AK3327">
        <f>Z3327/AB3327</f>
        <v>19.697294117647058</v>
      </c>
      <c r="AL3327" t="e">
        <f>O3327/K3327</f>
        <v>#VALUE!</v>
      </c>
      <c r="AM3327" t="e">
        <f>P3327/L3327</f>
        <v>#VALUE!</v>
      </c>
      <c r="AN3327" t="e">
        <f>K3327/W3327</f>
        <v>#VALUE!</v>
      </c>
      <c r="AO3327" t="e">
        <f>L3327/X3327</f>
        <v>#VALUE!</v>
      </c>
      <c r="AP3327">
        <f>IF(OR(Q3327&lt;0, Q3327="NA"), 0, 1)</f>
        <v>1</v>
      </c>
      <c r="AQ3327">
        <f>IF(OR(S3327&lt;0, S3327="NA"), 0, 1)</f>
        <v>0</v>
      </c>
      <c r="AR3327">
        <f>IFERROR(IF((AF3327-AG3327)&gt;0,1,0),0)</f>
        <v>1</v>
      </c>
      <c r="AS3327">
        <f>IFERROR(IF((S3327-Q3327)&gt;0,1,0),0)</f>
        <v>0</v>
      </c>
      <c r="AT3327">
        <f>IFERROR(IF((AH3327-AI3327)&lt;0,1,0),0)</f>
        <v>0</v>
      </c>
      <c r="AU3327">
        <f>IFERROR(IF((AJ3327-AK3327)&gt;0,1,0),0)</f>
        <v>0</v>
      </c>
      <c r="AV3327">
        <f>IFERROR(IF((AL3327-AM3327)&gt;0,1,0),0)</f>
        <v>0</v>
      </c>
      <c r="AW3327">
        <f>IFERROR(IF((AN3327-AO3327)&gt;0,1,0),0)</f>
        <v>0</v>
      </c>
      <c r="AX3327">
        <f>IFERROR(IF((AC3327-AD3327)&lt;0,1,0),0)</f>
        <v>0</v>
      </c>
      <c r="AY3327">
        <f>SUM(AP3327:AX3327)</f>
        <v>2</v>
      </c>
    </row>
    <row r="3328" spans="1:51" x14ac:dyDescent="0.45">
      <c r="A3328" s="1" t="s">
        <v>2373</v>
      </c>
      <c r="B3328" s="2">
        <v>100334</v>
      </c>
      <c r="C3328" s="3" t="s">
        <v>5337</v>
      </c>
      <c r="D3328" s="5">
        <v>17.3</v>
      </c>
      <c r="E3328" s="5">
        <v>19139.427724599998</v>
      </c>
      <c r="F3328" s="3" t="s">
        <v>4480</v>
      </c>
      <c r="G3328" s="3" t="s">
        <v>4481</v>
      </c>
      <c r="H3328" s="3" t="s">
        <v>4481</v>
      </c>
      <c r="I3328" s="3" t="s">
        <v>4807</v>
      </c>
      <c r="J3328" s="3" t="s">
        <v>4484</v>
      </c>
      <c r="K3328" s="6">
        <v>6410000</v>
      </c>
      <c r="L3328" s="6">
        <v>6168000</v>
      </c>
      <c r="M3328" s="6" t="s">
        <v>4474</v>
      </c>
      <c r="N3328" s="6" t="s">
        <v>4474</v>
      </c>
      <c r="O3328" s="6">
        <v>4356000</v>
      </c>
      <c r="P3328" s="6">
        <v>4874000</v>
      </c>
      <c r="Q3328" s="6">
        <v>-161000</v>
      </c>
      <c r="R3328" s="6">
        <v>148000</v>
      </c>
      <c r="S3328" s="6" t="s">
        <v>4474</v>
      </c>
      <c r="T3328" s="6">
        <v>-26000</v>
      </c>
      <c r="U3328" s="6">
        <v>12105000</v>
      </c>
      <c r="V3328" s="6">
        <v>15245000</v>
      </c>
      <c r="W3328" s="6">
        <v>187168000</v>
      </c>
      <c r="X3328" s="6">
        <v>189763000</v>
      </c>
      <c r="Y3328" s="6" t="s">
        <v>4474</v>
      </c>
      <c r="Z3328" s="6" t="s">
        <v>4474</v>
      </c>
      <c r="AA3328" s="6" t="s">
        <v>4474</v>
      </c>
      <c r="AB3328" s="6" t="s">
        <v>4474</v>
      </c>
      <c r="AC3328" s="6">
        <v>1106786000</v>
      </c>
      <c r="AD3328" s="6">
        <v>991250972</v>
      </c>
      <c r="AF3328">
        <f>Q3328/W3328</f>
        <v>-8.6018977603009058E-4</v>
      </c>
      <c r="AG3328">
        <f>R3328/X3328</f>
        <v>7.7992021626976807E-4</v>
      </c>
      <c r="AH3328">
        <f>U3328/W3328</f>
        <v>6.4674517011454949E-2</v>
      </c>
      <c r="AI3328">
        <f>V3328/X3328</f>
        <v>8.0337052006977119E-2</v>
      </c>
      <c r="AJ3328" t="e">
        <f>Y3328/AA3328</f>
        <v>#VALUE!</v>
      </c>
      <c r="AK3328" t="e">
        <f>Z3328/AB3328</f>
        <v>#VALUE!</v>
      </c>
      <c r="AL3328">
        <f>O3328/K3328</f>
        <v>0.67956318252730108</v>
      </c>
      <c r="AM3328">
        <f>P3328/L3328</f>
        <v>0.79020752269779504</v>
      </c>
      <c r="AN3328">
        <f>K3328/W3328</f>
        <v>3.4247307232005468E-2</v>
      </c>
      <c r="AO3328">
        <f>L3328/X3328</f>
        <v>3.2503701986161683E-2</v>
      </c>
      <c r="AP3328">
        <f>IF(OR(Q3328&lt;0, Q3328="NA"), 0, 1)</f>
        <v>0</v>
      </c>
      <c r="AQ3328">
        <f>IF(OR(S3328&lt;0, S3328="NA"), 0, 1)</f>
        <v>0</v>
      </c>
      <c r="AR3328">
        <f>IFERROR(IF((AF3328-AG3328)&gt;0,1,0),0)</f>
        <v>0</v>
      </c>
      <c r="AS3328">
        <f>IFERROR(IF((S3328-Q3328)&gt;0,1,0),0)</f>
        <v>0</v>
      </c>
      <c r="AT3328">
        <f>IFERROR(IF((AH3328-AI3328)&lt;0,1,0),0)</f>
        <v>1</v>
      </c>
      <c r="AU3328">
        <f>IFERROR(IF((AJ3328-AK3328)&gt;0,1,0),0)</f>
        <v>0</v>
      </c>
      <c r="AV3328">
        <f>IFERROR(IF((AL3328-AM3328)&gt;0,1,0),0)</f>
        <v>0</v>
      </c>
      <c r="AW3328">
        <f>IFERROR(IF((AN3328-AO3328)&gt;0,1,0),0)</f>
        <v>1</v>
      </c>
      <c r="AX3328">
        <f>IFERROR(IF((AC3328-AD3328)&lt;0,1,0),0)</f>
        <v>0</v>
      </c>
      <c r="AY3328">
        <f>SUM(AP3328:AX3328)</f>
        <v>2</v>
      </c>
    </row>
    <row r="3329" spans="1:51" x14ac:dyDescent="0.45">
      <c r="A3329" s="1" t="s">
        <v>2375</v>
      </c>
      <c r="B3329" s="2">
        <v>5299274</v>
      </c>
      <c r="C3329" s="3" t="s">
        <v>5336</v>
      </c>
      <c r="D3329" s="5">
        <v>6.4</v>
      </c>
      <c r="E3329" s="5">
        <v>46.6958208</v>
      </c>
      <c r="F3329" s="3" t="s">
        <v>4470</v>
      </c>
      <c r="G3329" s="3" t="s">
        <v>4471</v>
      </c>
      <c r="H3329" s="3" t="s">
        <v>4489</v>
      </c>
      <c r="I3329" s="3" t="s">
        <v>4489</v>
      </c>
      <c r="J3329" s="3" t="s">
        <v>4495</v>
      </c>
      <c r="K3329" s="6">
        <v>0</v>
      </c>
      <c r="L3329" s="6">
        <v>7000</v>
      </c>
      <c r="M3329" s="6">
        <v>-94901</v>
      </c>
      <c r="N3329" s="6">
        <v>-98462</v>
      </c>
      <c r="O3329" s="6">
        <v>-95962</v>
      </c>
      <c r="P3329" s="6">
        <v>-99541</v>
      </c>
      <c r="Q3329" s="6">
        <v>-95778</v>
      </c>
      <c r="R3329" s="6">
        <v>-98568</v>
      </c>
      <c r="S3329" s="6">
        <v>-76367</v>
      </c>
      <c r="T3329" s="6">
        <v>-79078</v>
      </c>
      <c r="U3329" s="6">
        <v>6349</v>
      </c>
      <c r="V3329" s="6">
        <v>7589</v>
      </c>
      <c r="W3329" s="6">
        <v>164086</v>
      </c>
      <c r="X3329" s="6">
        <v>179921</v>
      </c>
      <c r="Y3329" s="6">
        <v>156379</v>
      </c>
      <c r="Z3329" s="6">
        <v>167617</v>
      </c>
      <c r="AA3329" s="6">
        <v>20429</v>
      </c>
      <c r="AB3329" s="6">
        <v>17495</v>
      </c>
      <c r="AC3329" s="6">
        <v>7296222</v>
      </c>
      <c r="AD3329" s="6">
        <v>7288754</v>
      </c>
      <c r="AF3329">
        <f>Q3329/W3329</f>
        <v>-0.58370610533500722</v>
      </c>
      <c r="AG3329">
        <f>R3329/X3329</f>
        <v>-0.54784044108247509</v>
      </c>
      <c r="AH3329">
        <f>U3329/W3329</f>
        <v>3.8693124337237789E-2</v>
      </c>
      <c r="AI3329">
        <f>V3329/X3329</f>
        <v>4.2179623279105828E-2</v>
      </c>
      <c r="AJ3329">
        <f>Y3329/AA3329</f>
        <v>7.6547554946399723</v>
      </c>
      <c r="AK3329">
        <f>Z3329/AB3329</f>
        <v>9.5808516719062595</v>
      </c>
      <c r="AL3329" t="e">
        <f>O3329/K3329</f>
        <v>#DIV/0!</v>
      </c>
      <c r="AM3329">
        <f>P3329/L3329</f>
        <v>-14.220142857142857</v>
      </c>
      <c r="AN3329">
        <f>K3329/W3329</f>
        <v>0</v>
      </c>
      <c r="AO3329">
        <f>L3329/X3329</f>
        <v>3.8905964284324787E-2</v>
      </c>
      <c r="AP3329">
        <f>IF(OR(Q3329&lt;0, Q3329="NA"), 0, 1)</f>
        <v>0</v>
      </c>
      <c r="AQ3329">
        <f>IF(OR(S3329&lt;0, S3329="NA"), 0, 1)</f>
        <v>0</v>
      </c>
      <c r="AR3329">
        <f>IFERROR(IF((AF3329-AG3329)&gt;0,1,0),0)</f>
        <v>0</v>
      </c>
      <c r="AS3329">
        <f>IFERROR(IF((S3329-Q3329)&gt;0,1,0),0)</f>
        <v>1</v>
      </c>
      <c r="AT3329">
        <f>IFERROR(IF((AH3329-AI3329)&lt;0,1,0),0)</f>
        <v>1</v>
      </c>
      <c r="AU3329">
        <f>IFERROR(IF((AJ3329-AK3329)&gt;0,1,0),0)</f>
        <v>0</v>
      </c>
      <c r="AV3329">
        <f>IFERROR(IF((AL3329-AM3329)&gt;0,1,0),0)</f>
        <v>0</v>
      </c>
      <c r="AW3329">
        <f>IFERROR(IF((AN3329-AO3329)&gt;0,1,0),0)</f>
        <v>0</v>
      </c>
      <c r="AX3329">
        <f>IFERROR(IF((AC3329-AD3329)&lt;0,1,0),0)</f>
        <v>0</v>
      </c>
      <c r="AY3329">
        <f>SUM(AP3329:AX3329)</f>
        <v>2</v>
      </c>
    </row>
    <row r="3330" spans="1:51" x14ac:dyDescent="0.45">
      <c r="A3330" s="1" t="s">
        <v>2399</v>
      </c>
      <c r="B3330" s="2">
        <v>5274273</v>
      </c>
      <c r="C3330" s="3" t="s">
        <v>5336</v>
      </c>
      <c r="D3330" s="5">
        <v>12.1</v>
      </c>
      <c r="E3330" s="5">
        <v>50.966518899999997</v>
      </c>
      <c r="F3330" s="3" t="s">
        <v>4485</v>
      </c>
      <c r="G3330" s="3" t="s">
        <v>4517</v>
      </c>
      <c r="H3330" s="3" t="s">
        <v>4518</v>
      </c>
      <c r="I3330" s="3" t="s">
        <v>4953</v>
      </c>
      <c r="J3330" s="3" t="s">
        <v>4954</v>
      </c>
      <c r="K3330" s="6">
        <v>11005</v>
      </c>
      <c r="L3330" s="6">
        <v>11794</v>
      </c>
      <c r="M3330" s="6">
        <v>-27177</v>
      </c>
      <c r="N3330" s="6">
        <v>-25960</v>
      </c>
      <c r="O3330" s="6">
        <v>-29674</v>
      </c>
      <c r="P3330" s="6">
        <v>-28449</v>
      </c>
      <c r="Q3330" s="6">
        <v>-31301</v>
      </c>
      <c r="R3330" s="6">
        <v>-28739</v>
      </c>
      <c r="S3330" s="6">
        <v>-23374</v>
      </c>
      <c r="T3330" s="6">
        <v>-25582</v>
      </c>
      <c r="U3330" s="6">
        <v>3932</v>
      </c>
      <c r="V3330" s="6">
        <v>3917</v>
      </c>
      <c r="W3330" s="6">
        <v>24922</v>
      </c>
      <c r="X3330" s="6">
        <v>24550</v>
      </c>
      <c r="Y3330" s="6">
        <v>11529</v>
      </c>
      <c r="Z3330" s="6">
        <v>10726</v>
      </c>
      <c r="AA3330" s="6">
        <v>11523</v>
      </c>
      <c r="AB3330" s="6">
        <v>8899</v>
      </c>
      <c r="AC3330" s="6">
        <v>3572568</v>
      </c>
      <c r="AD3330" s="6">
        <v>2673863</v>
      </c>
      <c r="AF3330">
        <f>Q3330/W3330</f>
        <v>-1.2559585908033064</v>
      </c>
      <c r="AG3330">
        <f>R3330/X3330</f>
        <v>-1.170631364562118</v>
      </c>
      <c r="AH3330">
        <f>U3330/W3330</f>
        <v>0.15777224941818474</v>
      </c>
      <c r="AI3330">
        <f>V3330/X3330</f>
        <v>0.1595519348268839</v>
      </c>
      <c r="AJ3330">
        <f>Y3330/AA3330</f>
        <v>1.0005206977349648</v>
      </c>
      <c r="AK3330">
        <f>Z3330/AB3330</f>
        <v>1.2053039667378358</v>
      </c>
      <c r="AL3330">
        <f>O3330/K3330</f>
        <v>-2.6964107223989098</v>
      </c>
      <c r="AM3330">
        <f>P3330/L3330</f>
        <v>-2.4121587247753093</v>
      </c>
      <c r="AN3330">
        <f>K3330/W3330</f>
        <v>0.44157772249418187</v>
      </c>
      <c r="AO3330">
        <f>L3330/X3330</f>
        <v>0.48040733197556007</v>
      </c>
      <c r="AP3330">
        <f>IF(OR(Q3330&lt;0, Q3330="NA"), 0, 1)</f>
        <v>0</v>
      </c>
      <c r="AQ3330">
        <f>IF(OR(S3330&lt;0, S3330="NA"), 0, 1)</f>
        <v>0</v>
      </c>
      <c r="AR3330">
        <f>IFERROR(IF((AF3330-AG3330)&gt;0,1,0),0)</f>
        <v>0</v>
      </c>
      <c r="AS3330">
        <f>IFERROR(IF((S3330-Q3330)&gt;0,1,0),0)</f>
        <v>1</v>
      </c>
      <c r="AT3330">
        <f>IFERROR(IF((AH3330-AI3330)&lt;0,1,0),0)</f>
        <v>1</v>
      </c>
      <c r="AU3330">
        <f>IFERROR(IF((AJ3330-AK3330)&gt;0,1,0),0)</f>
        <v>0</v>
      </c>
      <c r="AV3330">
        <f>IFERROR(IF((AL3330-AM3330)&gt;0,1,0),0)</f>
        <v>0</v>
      </c>
      <c r="AW3330">
        <f>IFERROR(IF((AN3330-AO3330)&gt;0,1,0),0)</f>
        <v>0</v>
      </c>
      <c r="AX3330">
        <f>IFERROR(IF((AC3330-AD3330)&lt;0,1,0),0)</f>
        <v>0</v>
      </c>
      <c r="AY3330">
        <f>SUM(AP3330:AX3330)</f>
        <v>2</v>
      </c>
    </row>
    <row r="3331" spans="1:51" x14ac:dyDescent="0.45">
      <c r="A3331" s="1" t="s">
        <v>2411</v>
      </c>
      <c r="B3331" s="2">
        <v>4911962</v>
      </c>
      <c r="C3331" s="3" t="s">
        <v>5336</v>
      </c>
      <c r="D3331" s="5">
        <v>6.6</v>
      </c>
      <c r="E3331" s="5">
        <v>61.715246999999998</v>
      </c>
      <c r="F3331" s="3" t="s">
        <v>4475</v>
      </c>
      <c r="G3331" s="3" t="s">
        <v>4548</v>
      </c>
      <c r="H3331" s="3" t="s">
        <v>4810</v>
      </c>
      <c r="I3331" s="3" t="s">
        <v>5062</v>
      </c>
      <c r="J3331" s="3" t="s">
        <v>5141</v>
      </c>
      <c r="K3331" s="6">
        <v>12092.999</v>
      </c>
      <c r="L3331" s="6">
        <v>12265.069</v>
      </c>
      <c r="M3331" s="6">
        <v>-1840.912</v>
      </c>
      <c r="N3331" s="6">
        <v>-1679.8869999999999</v>
      </c>
      <c r="O3331" s="6">
        <v>-2040.703</v>
      </c>
      <c r="P3331" s="6">
        <v>-1872.1590000000001</v>
      </c>
      <c r="Q3331" s="6">
        <v>-1112.837</v>
      </c>
      <c r="R3331" s="6">
        <v>-950.91099999999994</v>
      </c>
      <c r="S3331" s="6">
        <v>724.27</v>
      </c>
      <c r="T3331" s="6">
        <v>-190.53100000000001</v>
      </c>
      <c r="U3331" s="6" t="s">
        <v>4474</v>
      </c>
      <c r="V3331" s="6" t="s">
        <v>4474</v>
      </c>
      <c r="W3331" s="6">
        <v>38101.747000000003</v>
      </c>
      <c r="X3331" s="6">
        <v>37199.478999999999</v>
      </c>
      <c r="Y3331" s="6">
        <v>19337.208999999999</v>
      </c>
      <c r="Z3331" s="6">
        <v>21917.161</v>
      </c>
      <c r="AA3331" s="6">
        <v>2365</v>
      </c>
      <c r="AB3331" s="6">
        <v>1298</v>
      </c>
      <c r="AC3331" s="6">
        <v>9350795</v>
      </c>
      <c r="AD3331" s="6">
        <v>9299795</v>
      </c>
      <c r="AF3331">
        <f>Q3331/W3331</f>
        <v>-2.9206980981738184E-2</v>
      </c>
      <c r="AG3331">
        <f>R3331/X3331</f>
        <v>-2.5562481668090029E-2</v>
      </c>
      <c r="AH3331" t="e">
        <f>U3331/W3331</f>
        <v>#VALUE!</v>
      </c>
      <c r="AI3331" t="e">
        <f>V3331/X3331</f>
        <v>#VALUE!</v>
      </c>
      <c r="AJ3331">
        <f>Y3331/AA3331</f>
        <v>8.1764097251585621</v>
      </c>
      <c r="AK3331">
        <f>Z3331/AB3331</f>
        <v>16.885332049306626</v>
      </c>
      <c r="AL3331">
        <f>O3331/K3331</f>
        <v>-0.1687507788597353</v>
      </c>
      <c r="AM3331">
        <f>P3331/L3331</f>
        <v>-0.15264153833949082</v>
      </c>
      <c r="AN3331">
        <f>K3331/W3331</f>
        <v>0.31738699540469889</v>
      </c>
      <c r="AO3331">
        <f>L3331/X3331</f>
        <v>0.329710773637448</v>
      </c>
      <c r="AP3331">
        <f>IF(OR(Q3331&lt;0, Q3331="NA"), 0, 1)</f>
        <v>0</v>
      </c>
      <c r="AQ3331">
        <f>IF(OR(S3331&lt;0, S3331="NA"), 0, 1)</f>
        <v>1</v>
      </c>
      <c r="AR3331">
        <f>IFERROR(IF((AF3331-AG3331)&gt;0,1,0),0)</f>
        <v>0</v>
      </c>
      <c r="AS3331">
        <f>IFERROR(IF((S3331-Q3331)&gt;0,1,0),0)</f>
        <v>1</v>
      </c>
      <c r="AT3331">
        <f>IFERROR(IF((AH3331-AI3331)&lt;0,1,0),0)</f>
        <v>0</v>
      </c>
      <c r="AU3331">
        <f>IFERROR(IF((AJ3331-AK3331)&gt;0,1,0),0)</f>
        <v>0</v>
      </c>
      <c r="AV3331">
        <f>IFERROR(IF((AL3331-AM3331)&gt;0,1,0),0)</f>
        <v>0</v>
      </c>
      <c r="AW3331">
        <f>IFERROR(IF((AN3331-AO3331)&gt;0,1,0),0)</f>
        <v>0</v>
      </c>
      <c r="AX3331">
        <f>IFERROR(IF((AC3331-AD3331)&lt;0,1,0),0)</f>
        <v>0</v>
      </c>
      <c r="AY3331">
        <f>SUM(AP3331:AX3331)</f>
        <v>2</v>
      </c>
    </row>
    <row r="3332" spans="1:51" x14ac:dyDescent="0.45">
      <c r="A3332" s="1" t="s">
        <v>2418</v>
      </c>
      <c r="B3332" s="2">
        <v>4811554</v>
      </c>
      <c r="C3332" s="3" t="s">
        <v>5335</v>
      </c>
      <c r="D3332" s="5">
        <v>7.86</v>
      </c>
      <c r="E3332" s="5">
        <v>611.22307499999999</v>
      </c>
      <c r="F3332" s="3" t="s">
        <v>4470</v>
      </c>
      <c r="G3332" s="3" t="s">
        <v>4471</v>
      </c>
      <c r="H3332" s="3" t="s">
        <v>4489</v>
      </c>
      <c r="I3332" s="3" t="s">
        <v>4489</v>
      </c>
      <c r="J3332" s="3" t="s">
        <v>4544</v>
      </c>
      <c r="K3332" s="6" t="s">
        <v>4474</v>
      </c>
      <c r="L3332" s="6" t="s">
        <v>4474</v>
      </c>
      <c r="M3332" s="6">
        <v>-216644</v>
      </c>
      <c r="N3332" s="6">
        <v>-199225</v>
      </c>
      <c r="O3332" s="6">
        <v>-217502</v>
      </c>
      <c r="P3332" s="6">
        <v>-200091</v>
      </c>
      <c r="Q3332" s="6">
        <v>-197552</v>
      </c>
      <c r="R3332" s="6">
        <v>-181750</v>
      </c>
      <c r="S3332" s="6">
        <v>-169122</v>
      </c>
      <c r="T3332" s="6">
        <v>-154709</v>
      </c>
      <c r="U3332" s="6">
        <v>7757</v>
      </c>
      <c r="V3332" s="6">
        <v>8576</v>
      </c>
      <c r="W3332" s="6">
        <v>478837</v>
      </c>
      <c r="X3332" s="6">
        <v>515116</v>
      </c>
      <c r="Y3332" s="6">
        <v>463189</v>
      </c>
      <c r="Z3332" s="6">
        <v>499768</v>
      </c>
      <c r="AA3332" s="6">
        <v>40372</v>
      </c>
      <c r="AB3332" s="6">
        <v>33451</v>
      </c>
      <c r="AC3332" s="6">
        <v>77749000</v>
      </c>
      <c r="AD3332" s="6">
        <v>76422000</v>
      </c>
      <c r="AF3332">
        <f>Q3332/W3332</f>
        <v>-0.41256628038351256</v>
      </c>
      <c r="AG3332">
        <f>R3332/X3332</f>
        <v>-0.35283314826175077</v>
      </c>
      <c r="AH3332">
        <f>U3332/W3332</f>
        <v>1.6199667110102185E-2</v>
      </c>
      <c r="AI3332">
        <f>V3332/X3332</f>
        <v>1.6648677191156942E-2</v>
      </c>
      <c r="AJ3332">
        <f>Y3332/AA3332</f>
        <v>11.473025859506588</v>
      </c>
      <c r="AK3332">
        <f>Z3332/AB3332</f>
        <v>14.940300738393471</v>
      </c>
      <c r="AL3332" t="e">
        <f>O3332/K3332</f>
        <v>#VALUE!</v>
      </c>
      <c r="AM3332" t="e">
        <f>P3332/L3332</f>
        <v>#VALUE!</v>
      </c>
      <c r="AN3332" t="e">
        <f>K3332/W3332</f>
        <v>#VALUE!</v>
      </c>
      <c r="AO3332" t="e">
        <f>L3332/X3332</f>
        <v>#VALUE!</v>
      </c>
      <c r="AP3332">
        <f>IF(OR(Q3332&lt;0, Q3332="NA"), 0, 1)</f>
        <v>0</v>
      </c>
      <c r="AQ3332">
        <f>IF(OR(S3332&lt;0, S3332="NA"), 0, 1)</f>
        <v>0</v>
      </c>
      <c r="AR3332">
        <f>IFERROR(IF((AF3332-AG3332)&gt;0,1,0),0)</f>
        <v>0</v>
      </c>
      <c r="AS3332">
        <f>IFERROR(IF((S3332-Q3332)&gt;0,1,0),0)</f>
        <v>1</v>
      </c>
      <c r="AT3332">
        <f>IFERROR(IF((AH3332-AI3332)&lt;0,1,0),0)</f>
        <v>1</v>
      </c>
      <c r="AU3332">
        <f>IFERROR(IF((AJ3332-AK3332)&gt;0,1,0),0)</f>
        <v>0</v>
      </c>
      <c r="AV3332">
        <f>IFERROR(IF((AL3332-AM3332)&gt;0,1,0),0)</f>
        <v>0</v>
      </c>
      <c r="AW3332">
        <f>IFERROR(IF((AN3332-AO3332)&gt;0,1,0),0)</f>
        <v>0</v>
      </c>
      <c r="AX3332">
        <f>IFERROR(IF((AC3332-AD3332)&lt;0,1,0),0)</f>
        <v>0</v>
      </c>
      <c r="AY3332">
        <f>SUM(AP3332:AX3332)</f>
        <v>2</v>
      </c>
    </row>
    <row r="3333" spans="1:51" x14ac:dyDescent="0.45">
      <c r="A3333" s="1" t="s">
        <v>2441</v>
      </c>
      <c r="B3333" s="2">
        <v>10828063</v>
      </c>
      <c r="C3333" s="3" t="s">
        <v>5338</v>
      </c>
      <c r="D3333" s="5">
        <v>3.46</v>
      </c>
      <c r="E3333" s="5">
        <v>220.77093288</v>
      </c>
      <c r="F3333" s="3" t="s">
        <v>4470</v>
      </c>
      <c r="G3333" s="3" t="s">
        <v>4471</v>
      </c>
      <c r="H3333" s="3" t="s">
        <v>4489</v>
      </c>
      <c r="I3333" s="3" t="s">
        <v>4489</v>
      </c>
      <c r="J3333" s="3" t="s">
        <v>4495</v>
      </c>
      <c r="K3333" s="6" t="s">
        <v>4474</v>
      </c>
      <c r="L3333" s="6" t="s">
        <v>4474</v>
      </c>
      <c r="M3333" s="6">
        <v>-73437</v>
      </c>
      <c r="N3333" s="6">
        <v>-65510</v>
      </c>
      <c r="O3333" s="6">
        <v>-73759</v>
      </c>
      <c r="P3333" s="6">
        <v>-65834</v>
      </c>
      <c r="Q3333" s="6">
        <v>-64773</v>
      </c>
      <c r="R3333" s="6">
        <v>-58338</v>
      </c>
      <c r="S3333" s="6">
        <v>-58288</v>
      </c>
      <c r="T3333" s="6">
        <v>-42942</v>
      </c>
      <c r="U3333" s="6" t="s">
        <v>4474</v>
      </c>
      <c r="V3333" s="6" t="s">
        <v>4474</v>
      </c>
      <c r="W3333" s="6">
        <v>219021</v>
      </c>
      <c r="X3333" s="6">
        <v>237162</v>
      </c>
      <c r="Y3333" s="6">
        <v>213256</v>
      </c>
      <c r="Z3333" s="6">
        <v>231130</v>
      </c>
      <c r="AA3333" s="6">
        <v>16285</v>
      </c>
      <c r="AB3333" s="6">
        <v>21155</v>
      </c>
      <c r="AC3333" s="6">
        <v>63806628</v>
      </c>
      <c r="AD3333" s="6">
        <v>63802517</v>
      </c>
      <c r="AF3333">
        <f>Q3333/W3333</f>
        <v>-0.29573876477598038</v>
      </c>
      <c r="AG3333">
        <f>R3333/X3333</f>
        <v>-0.24598375793761226</v>
      </c>
      <c r="AH3333" t="e">
        <f>U3333/W3333</f>
        <v>#VALUE!</v>
      </c>
      <c r="AI3333" t="e">
        <f>V3333/X3333</f>
        <v>#VALUE!</v>
      </c>
      <c r="AJ3333">
        <f>Y3333/AA3333</f>
        <v>13.095241019342954</v>
      </c>
      <c r="AK3333">
        <f>Z3333/AB3333</f>
        <v>10.925549515480974</v>
      </c>
      <c r="AL3333" t="e">
        <f>O3333/K3333</f>
        <v>#VALUE!</v>
      </c>
      <c r="AM3333" t="e">
        <f>P3333/L3333</f>
        <v>#VALUE!</v>
      </c>
      <c r="AN3333" t="e">
        <f>K3333/W3333</f>
        <v>#VALUE!</v>
      </c>
      <c r="AO3333" t="e">
        <f>L3333/X3333</f>
        <v>#VALUE!</v>
      </c>
      <c r="AP3333">
        <f>IF(OR(Q3333&lt;0, Q3333="NA"), 0, 1)</f>
        <v>0</v>
      </c>
      <c r="AQ3333">
        <f>IF(OR(S3333&lt;0, S3333="NA"), 0, 1)</f>
        <v>0</v>
      </c>
      <c r="AR3333">
        <f>IFERROR(IF((AF3333-AG3333)&gt;0,1,0),0)</f>
        <v>0</v>
      </c>
      <c r="AS3333">
        <f>IFERROR(IF((S3333-Q3333)&gt;0,1,0),0)</f>
        <v>1</v>
      </c>
      <c r="AT3333">
        <f>IFERROR(IF((AH3333-AI3333)&lt;0,1,0),0)</f>
        <v>0</v>
      </c>
      <c r="AU3333">
        <f>IFERROR(IF((AJ3333-AK3333)&gt;0,1,0),0)</f>
        <v>1</v>
      </c>
      <c r="AV3333">
        <f>IFERROR(IF((AL3333-AM3333)&gt;0,1,0),0)</f>
        <v>0</v>
      </c>
      <c r="AW3333">
        <f>IFERROR(IF((AN3333-AO3333)&gt;0,1,0),0)</f>
        <v>0</v>
      </c>
      <c r="AX3333">
        <f>IFERROR(IF((AC3333-AD3333)&lt;0,1,0),0)</f>
        <v>0</v>
      </c>
      <c r="AY3333">
        <f>SUM(AP3333:AX3333)</f>
        <v>2</v>
      </c>
    </row>
    <row r="3334" spans="1:51" x14ac:dyDescent="0.45">
      <c r="A3334" s="1" t="s">
        <v>2450</v>
      </c>
      <c r="B3334" s="2">
        <v>5721888</v>
      </c>
      <c r="C3334" s="3" t="s">
        <v>5337</v>
      </c>
      <c r="D3334" s="5">
        <v>16.510000000000002</v>
      </c>
      <c r="E3334" s="5">
        <v>214.84367241999999</v>
      </c>
      <c r="F3334" s="3" t="s">
        <v>4480</v>
      </c>
      <c r="G3334" s="3" t="s">
        <v>4491</v>
      </c>
      <c r="H3334" s="3" t="s">
        <v>4492</v>
      </c>
      <c r="I3334" s="3" t="s">
        <v>4493</v>
      </c>
      <c r="J3334" s="3"/>
      <c r="K3334" s="6">
        <v>5112.9629999999997</v>
      </c>
      <c r="L3334" s="6">
        <v>5205.6409999999996</v>
      </c>
      <c r="M3334" s="6" t="s">
        <v>4474</v>
      </c>
      <c r="N3334" s="6" t="s">
        <v>4474</v>
      </c>
      <c r="O3334" s="6">
        <v>1518.713</v>
      </c>
      <c r="P3334" s="6">
        <v>1703.91</v>
      </c>
      <c r="Q3334" s="6">
        <v>25115.387999999999</v>
      </c>
      <c r="R3334" s="6">
        <v>32335.044999999998</v>
      </c>
      <c r="S3334" s="6">
        <v>19668.828000000001</v>
      </c>
      <c r="T3334" s="6">
        <v>18093.861000000001</v>
      </c>
      <c r="U3334" s="6" t="s">
        <v>4474</v>
      </c>
      <c r="V3334" s="6" t="s">
        <v>4474</v>
      </c>
      <c r="W3334" s="6">
        <v>264399.57799999998</v>
      </c>
      <c r="X3334" s="6">
        <v>264399.57799999998</v>
      </c>
      <c r="Y3334" s="6">
        <v>2703.14</v>
      </c>
      <c r="Z3334" s="6">
        <v>2703.14</v>
      </c>
      <c r="AA3334" s="6">
        <v>26106</v>
      </c>
      <c r="AB3334" s="6">
        <v>26106</v>
      </c>
      <c r="AC3334" s="6">
        <v>13012942</v>
      </c>
      <c r="AD3334" s="6">
        <v>13012942</v>
      </c>
      <c r="AF3334">
        <f>Q3334/W3334</f>
        <v>9.4990272639542572E-2</v>
      </c>
      <c r="AG3334">
        <f>R3334/X3334</f>
        <v>0.12229612938338351</v>
      </c>
      <c r="AH3334" t="e">
        <f>U3334/W3334</f>
        <v>#VALUE!</v>
      </c>
      <c r="AI3334" t="e">
        <f>V3334/X3334</f>
        <v>#VALUE!</v>
      </c>
      <c r="AJ3334">
        <f>Y3334/AA3334</f>
        <v>0.10354477897801272</v>
      </c>
      <c r="AK3334">
        <f>Z3334/AB3334</f>
        <v>0.10354477897801272</v>
      </c>
      <c r="AL3334">
        <f>O3334/K3334</f>
        <v>0.2970318776020871</v>
      </c>
      <c r="AM3334">
        <f>P3334/L3334</f>
        <v>0.32731992083203593</v>
      </c>
      <c r="AN3334">
        <f>K3334/W3334</f>
        <v>1.9338014979736466E-2</v>
      </c>
      <c r="AO3334">
        <f>L3334/X3334</f>
        <v>1.9688537475653613E-2</v>
      </c>
      <c r="AP3334">
        <f>IF(OR(Q3334&lt;0, Q3334="NA"), 0, 1)</f>
        <v>1</v>
      </c>
      <c r="AQ3334">
        <f>IF(OR(S3334&lt;0, S3334="NA"), 0, 1)</f>
        <v>1</v>
      </c>
      <c r="AR3334">
        <f>IFERROR(IF((AF3334-AG3334)&gt;0,1,0),0)</f>
        <v>0</v>
      </c>
      <c r="AS3334">
        <f>IFERROR(IF((S3334-Q3334)&gt;0,1,0),0)</f>
        <v>0</v>
      </c>
      <c r="AT3334">
        <f>IFERROR(IF((AH3334-AI3334)&lt;0,1,0),0)</f>
        <v>0</v>
      </c>
      <c r="AU3334">
        <f>IFERROR(IF((AJ3334-AK3334)&gt;0,1,0),0)</f>
        <v>0</v>
      </c>
      <c r="AV3334">
        <f>IFERROR(IF((AL3334-AM3334)&gt;0,1,0),0)</f>
        <v>0</v>
      </c>
      <c r="AW3334">
        <f>IFERROR(IF((AN3334-AO3334)&gt;0,1,0),0)</f>
        <v>0</v>
      </c>
      <c r="AX3334">
        <f>IFERROR(IF((AC3334-AD3334)&lt;0,1,0),0)</f>
        <v>0</v>
      </c>
      <c r="AY3334">
        <f>SUM(AP3334:AX3334)</f>
        <v>2</v>
      </c>
    </row>
    <row r="3335" spans="1:51" x14ac:dyDescent="0.45">
      <c r="A3335" s="1" t="s">
        <v>2470</v>
      </c>
      <c r="B3335" s="2">
        <v>4861263</v>
      </c>
      <c r="C3335" s="3" t="s">
        <v>5337</v>
      </c>
      <c r="D3335" s="5">
        <v>31.68</v>
      </c>
      <c r="E3335" s="5">
        <v>2262.0958271999998</v>
      </c>
      <c r="F3335" s="3" t="s">
        <v>4480</v>
      </c>
      <c r="G3335" s="3" t="s">
        <v>4509</v>
      </c>
      <c r="H3335" s="3" t="s">
        <v>4509</v>
      </c>
      <c r="I3335" s="3" t="s">
        <v>4677</v>
      </c>
      <c r="J3335" s="3" t="s">
        <v>4691</v>
      </c>
      <c r="K3335" s="6">
        <v>492500</v>
      </c>
      <c r="L3335" s="6">
        <v>471300</v>
      </c>
      <c r="M3335" s="6">
        <v>-186000</v>
      </c>
      <c r="N3335" s="6">
        <v>-170800</v>
      </c>
      <c r="O3335" s="6">
        <v>-206100</v>
      </c>
      <c r="P3335" s="6">
        <v>-190800</v>
      </c>
      <c r="Q3335" s="6">
        <v>-214600</v>
      </c>
      <c r="R3335" s="6">
        <v>-208400</v>
      </c>
      <c r="S3335" s="6">
        <v>-41300</v>
      </c>
      <c r="T3335" s="6">
        <v>-63900</v>
      </c>
      <c r="U3335" s="6">
        <v>67400</v>
      </c>
      <c r="V3335" s="6">
        <v>43900</v>
      </c>
      <c r="W3335" s="6">
        <v>1823000</v>
      </c>
      <c r="X3335" s="6">
        <v>1713900</v>
      </c>
      <c r="Y3335" s="6">
        <v>1111200</v>
      </c>
      <c r="Z3335" s="6">
        <v>1074600</v>
      </c>
      <c r="AA3335" s="6">
        <v>816000</v>
      </c>
      <c r="AB3335" s="6">
        <v>695600</v>
      </c>
      <c r="AC3335" s="6">
        <v>71378678</v>
      </c>
      <c r="AD3335" s="6">
        <v>71002862</v>
      </c>
      <c r="AF3335">
        <f>Q3335/W3335</f>
        <v>-0.11771804717498628</v>
      </c>
      <c r="AG3335">
        <f>R3335/X3335</f>
        <v>-0.1215940253223642</v>
      </c>
      <c r="AH3335">
        <f>U3335/W3335</f>
        <v>3.6972024136039498E-2</v>
      </c>
      <c r="AI3335">
        <f>V3335/X3335</f>
        <v>2.5614096505046969E-2</v>
      </c>
      <c r="AJ3335">
        <f>Y3335/AA3335</f>
        <v>1.361764705882353</v>
      </c>
      <c r="AK3335">
        <f>Z3335/AB3335</f>
        <v>1.5448533640023001</v>
      </c>
      <c r="AL3335">
        <f>O3335/K3335</f>
        <v>-0.41847715736040608</v>
      </c>
      <c r="AM3335">
        <f>P3335/L3335</f>
        <v>-0.40483768300445577</v>
      </c>
      <c r="AN3335">
        <f>K3335/W3335</f>
        <v>0.27015907844212839</v>
      </c>
      <c r="AO3335">
        <f>L3335/X3335</f>
        <v>0.27498687204621042</v>
      </c>
      <c r="AP3335">
        <f>IF(OR(Q3335&lt;0, Q3335="NA"), 0, 1)</f>
        <v>0</v>
      </c>
      <c r="AQ3335">
        <f>IF(OR(S3335&lt;0, S3335="NA"), 0, 1)</f>
        <v>0</v>
      </c>
      <c r="AR3335">
        <f>IFERROR(IF((AF3335-AG3335)&gt;0,1,0),0)</f>
        <v>1</v>
      </c>
      <c r="AS3335">
        <f>IFERROR(IF((S3335-Q3335)&gt;0,1,0),0)</f>
        <v>1</v>
      </c>
      <c r="AT3335">
        <f>IFERROR(IF((AH3335-AI3335)&lt;0,1,0),0)</f>
        <v>0</v>
      </c>
      <c r="AU3335">
        <f>IFERROR(IF((AJ3335-AK3335)&gt;0,1,0),0)</f>
        <v>0</v>
      </c>
      <c r="AV3335">
        <f>IFERROR(IF((AL3335-AM3335)&gt;0,1,0),0)</f>
        <v>0</v>
      </c>
      <c r="AW3335">
        <f>IFERROR(IF((AN3335-AO3335)&gt;0,1,0),0)</f>
        <v>0</v>
      </c>
      <c r="AX3335">
        <f>IFERROR(IF((AC3335-AD3335)&lt;0,1,0),0)</f>
        <v>0</v>
      </c>
      <c r="AY3335">
        <f>SUM(AP3335:AX3335)</f>
        <v>2</v>
      </c>
    </row>
    <row r="3336" spans="1:51" x14ac:dyDescent="0.45">
      <c r="A3336" s="1" t="s">
        <v>2476</v>
      </c>
      <c r="B3336" s="2">
        <v>5317362</v>
      </c>
      <c r="C3336" s="3" t="s">
        <v>5335</v>
      </c>
      <c r="D3336" s="5">
        <v>24.46</v>
      </c>
      <c r="E3336" s="5">
        <v>672.67181832000006</v>
      </c>
      <c r="F3336" s="3" t="s">
        <v>4470</v>
      </c>
      <c r="G3336" s="3" t="s">
        <v>4471</v>
      </c>
      <c r="H3336" s="3" t="s">
        <v>4489</v>
      </c>
      <c r="I3336" s="3" t="s">
        <v>4489</v>
      </c>
      <c r="J3336" s="3" t="s">
        <v>4825</v>
      </c>
      <c r="K3336" s="6" t="s">
        <v>4474</v>
      </c>
      <c r="L3336" s="6" t="s">
        <v>4474</v>
      </c>
      <c r="M3336" s="6">
        <v>-68337</v>
      </c>
      <c r="N3336" s="6">
        <v>-75263</v>
      </c>
      <c r="O3336" s="6">
        <v>-68374</v>
      </c>
      <c r="P3336" s="6">
        <v>-75294</v>
      </c>
      <c r="Q3336" s="6">
        <v>-60809</v>
      </c>
      <c r="R3336" s="6">
        <v>-69474</v>
      </c>
      <c r="S3336" s="6">
        <v>-71283</v>
      </c>
      <c r="T3336" s="6">
        <v>-73790</v>
      </c>
      <c r="U3336" s="6" t="s">
        <v>4474</v>
      </c>
      <c r="V3336" s="6" t="s">
        <v>4474</v>
      </c>
      <c r="W3336" s="6">
        <v>224007</v>
      </c>
      <c r="X3336" s="6">
        <v>202639</v>
      </c>
      <c r="Y3336" s="6">
        <v>220704</v>
      </c>
      <c r="Z3336" s="6">
        <v>199350</v>
      </c>
      <c r="AA3336" s="6">
        <v>7710</v>
      </c>
      <c r="AB3336" s="6">
        <v>8583</v>
      </c>
      <c r="AC3336" s="6">
        <v>27500401</v>
      </c>
      <c r="AD3336" s="6">
        <v>25845671</v>
      </c>
      <c r="AF3336">
        <f>Q3336/W3336</f>
        <v>-0.27146026686666042</v>
      </c>
      <c r="AG3336">
        <f>R3336/X3336</f>
        <v>-0.34284614511520489</v>
      </c>
      <c r="AH3336" t="e">
        <f>U3336/W3336</f>
        <v>#VALUE!</v>
      </c>
      <c r="AI3336" t="e">
        <f>V3336/X3336</f>
        <v>#VALUE!</v>
      </c>
      <c r="AJ3336">
        <f>Y3336/AA3336</f>
        <v>28.625680933852141</v>
      </c>
      <c r="AK3336">
        <f>Z3336/AB3336</f>
        <v>23.226144704648725</v>
      </c>
      <c r="AL3336" t="e">
        <f>O3336/K3336</f>
        <v>#VALUE!</v>
      </c>
      <c r="AM3336" t="e">
        <f>P3336/L3336</f>
        <v>#VALUE!</v>
      </c>
      <c r="AN3336" t="e">
        <f>K3336/W3336</f>
        <v>#VALUE!</v>
      </c>
      <c r="AO3336" t="e">
        <f>L3336/X3336</f>
        <v>#VALUE!</v>
      </c>
      <c r="AP3336">
        <f>IF(OR(Q3336&lt;0, Q3336="NA"), 0, 1)</f>
        <v>0</v>
      </c>
      <c r="AQ3336">
        <f>IF(OR(S3336&lt;0, S3336="NA"), 0, 1)</f>
        <v>0</v>
      </c>
      <c r="AR3336">
        <f>IFERROR(IF((AF3336-AG3336)&gt;0,1,0),0)</f>
        <v>1</v>
      </c>
      <c r="AS3336">
        <f>IFERROR(IF((S3336-Q3336)&gt;0,1,0),0)</f>
        <v>0</v>
      </c>
      <c r="AT3336">
        <f>IFERROR(IF((AH3336-AI3336)&lt;0,1,0),0)</f>
        <v>0</v>
      </c>
      <c r="AU3336">
        <f>IFERROR(IF((AJ3336-AK3336)&gt;0,1,0),0)</f>
        <v>1</v>
      </c>
      <c r="AV3336">
        <f>IFERROR(IF((AL3336-AM3336)&gt;0,1,0),0)</f>
        <v>0</v>
      </c>
      <c r="AW3336">
        <f>IFERROR(IF((AN3336-AO3336)&gt;0,1,0),0)</f>
        <v>0</v>
      </c>
      <c r="AX3336">
        <f>IFERROR(IF((AC3336-AD3336)&lt;0,1,0),0)</f>
        <v>0</v>
      </c>
      <c r="AY3336">
        <f>SUM(AP3336:AX3336)</f>
        <v>2</v>
      </c>
    </row>
    <row r="3337" spans="1:51" x14ac:dyDescent="0.45">
      <c r="A3337" s="1" t="s">
        <v>2481</v>
      </c>
      <c r="B3337" s="2">
        <v>4398514</v>
      </c>
      <c r="C3337" s="3" t="s">
        <v>5335</v>
      </c>
      <c r="D3337" s="7">
        <v>93.19</v>
      </c>
      <c r="E3337" s="5">
        <v>2191.2219467199998</v>
      </c>
      <c r="F3337" s="3" t="s">
        <v>4475</v>
      </c>
      <c r="G3337" s="3" t="s">
        <v>4548</v>
      </c>
      <c r="H3337" s="3" t="s">
        <v>4810</v>
      </c>
      <c r="I3337" s="3" t="s">
        <v>4817</v>
      </c>
      <c r="J3337" s="3" t="s">
        <v>4981</v>
      </c>
      <c r="K3337" s="6">
        <v>2253616</v>
      </c>
      <c r="L3337" s="6">
        <v>2219301</v>
      </c>
      <c r="M3337" s="6">
        <v>233424</v>
      </c>
      <c r="N3337" s="6">
        <v>234968</v>
      </c>
      <c r="O3337" s="6">
        <v>230516</v>
      </c>
      <c r="P3337" s="6">
        <v>232097</v>
      </c>
      <c r="Q3337" s="6">
        <v>197290</v>
      </c>
      <c r="R3337" s="6">
        <v>194757</v>
      </c>
      <c r="S3337" s="6">
        <v>-235040</v>
      </c>
      <c r="T3337" s="6">
        <v>-332786</v>
      </c>
      <c r="U3337" s="6">
        <v>1546459</v>
      </c>
      <c r="V3337" s="6">
        <v>1501365</v>
      </c>
      <c r="W3337" s="6">
        <v>3825833</v>
      </c>
      <c r="X3337" s="6">
        <v>3701927</v>
      </c>
      <c r="Y3337" s="6">
        <v>3549593</v>
      </c>
      <c r="Z3337" s="6">
        <v>3454549</v>
      </c>
      <c r="AA3337" s="6">
        <v>133495</v>
      </c>
      <c r="AB3337" s="6">
        <v>121537</v>
      </c>
      <c r="AC3337" s="6">
        <v>23513488</v>
      </c>
      <c r="AD3337" s="6">
        <v>23500280</v>
      </c>
      <c r="AF3337">
        <f>Q3337/W3337</f>
        <v>5.1567854634533186E-2</v>
      </c>
      <c r="AG3337">
        <f>R3337/X3337</f>
        <v>5.2609627364342951E-2</v>
      </c>
      <c r="AH3337">
        <f>U3337/W3337</f>
        <v>0.40421497749640406</v>
      </c>
      <c r="AI3337">
        <f>V3337/X3337</f>
        <v>0.40556310267598472</v>
      </c>
      <c r="AJ3337">
        <f>Y3337/AA3337</f>
        <v>26.589707479680886</v>
      </c>
      <c r="AK3337">
        <f>Z3337/AB3337</f>
        <v>28.423846236125623</v>
      </c>
      <c r="AL3337">
        <f>O3337/K3337</f>
        <v>0.1022871687101973</v>
      </c>
      <c r="AM3337">
        <f>P3337/L3337</f>
        <v>0.10458112712065645</v>
      </c>
      <c r="AN3337">
        <f>K3337/W3337</f>
        <v>0.58905237107840303</v>
      </c>
      <c r="AO3337">
        <f>L3337/X3337</f>
        <v>0.59949885559601801</v>
      </c>
      <c r="AP3337">
        <f>IF(OR(Q3337&lt;0, Q3337="NA"), 0, 1)</f>
        <v>1</v>
      </c>
      <c r="AQ3337">
        <f>IF(OR(S3337&lt;0, S3337="NA"), 0, 1)</f>
        <v>0</v>
      </c>
      <c r="AR3337">
        <f>IFERROR(IF((AF3337-AG3337)&gt;0,1,0),0)</f>
        <v>0</v>
      </c>
      <c r="AS3337">
        <f>IFERROR(IF((S3337-Q3337)&gt;0,1,0),0)</f>
        <v>0</v>
      </c>
      <c r="AT3337">
        <f>IFERROR(IF((AH3337-AI3337)&lt;0,1,0),0)</f>
        <v>1</v>
      </c>
      <c r="AU3337">
        <f>IFERROR(IF((AJ3337-AK3337)&gt;0,1,0),0)</f>
        <v>0</v>
      </c>
      <c r="AV3337">
        <f>IFERROR(IF((AL3337-AM3337)&gt;0,1,0),0)</f>
        <v>0</v>
      </c>
      <c r="AW3337">
        <f>IFERROR(IF((AN3337-AO3337)&gt;0,1,0),0)</f>
        <v>0</v>
      </c>
      <c r="AX3337">
        <f>IFERROR(IF((AC3337-AD3337)&lt;0,1,0),0)</f>
        <v>0</v>
      </c>
      <c r="AY3337">
        <f>SUM(AP3337:AX3337)</f>
        <v>2</v>
      </c>
    </row>
    <row r="3338" spans="1:51" x14ac:dyDescent="0.45">
      <c r="A3338" s="1" t="s">
        <v>2483</v>
      </c>
      <c r="B3338" s="2">
        <v>5721089</v>
      </c>
      <c r="C3338" s="3" t="s">
        <v>5337</v>
      </c>
      <c r="D3338" s="7">
        <v>7.32</v>
      </c>
      <c r="E3338" s="5">
        <v>2068.5902174399998</v>
      </c>
      <c r="F3338" s="3" t="s">
        <v>4480</v>
      </c>
      <c r="G3338" s="3" t="s">
        <v>4491</v>
      </c>
      <c r="H3338" s="3" t="s">
        <v>4492</v>
      </c>
      <c r="I3338" s="3" t="s">
        <v>4493</v>
      </c>
      <c r="J3338" s="3" t="s">
        <v>4553</v>
      </c>
      <c r="K3338" s="6">
        <v>27509.896000000001</v>
      </c>
      <c r="L3338" s="6">
        <v>26632.453000000001</v>
      </c>
      <c r="M3338" s="6" t="s">
        <v>4474</v>
      </c>
      <c r="N3338" s="6" t="s">
        <v>4474</v>
      </c>
      <c r="O3338" s="6">
        <v>10672.272999999999</v>
      </c>
      <c r="P3338" s="6">
        <v>10373.058999999999</v>
      </c>
      <c r="Q3338" s="6">
        <v>350799.51500000001</v>
      </c>
      <c r="R3338" s="6">
        <v>373688.07400000002</v>
      </c>
      <c r="S3338" s="6" t="s">
        <v>4474</v>
      </c>
      <c r="T3338" s="6" t="s">
        <v>4474</v>
      </c>
      <c r="U3338" s="6" t="s">
        <v>4474</v>
      </c>
      <c r="V3338" s="6" t="s">
        <v>4474</v>
      </c>
      <c r="W3338" s="6">
        <v>2008434.9839999999</v>
      </c>
      <c r="X3338" s="6">
        <v>2008434.9839999999</v>
      </c>
      <c r="Y3338" s="6">
        <v>2403.9630000000002</v>
      </c>
      <c r="Z3338" s="6">
        <v>2403.9630000000002</v>
      </c>
      <c r="AA3338" s="6">
        <v>25127</v>
      </c>
      <c r="AB3338" s="6">
        <v>25127</v>
      </c>
      <c r="AC3338" s="6">
        <v>282594292</v>
      </c>
      <c r="AD3338" s="6">
        <v>282594292</v>
      </c>
      <c r="AF3338">
        <f>Q3338/W3338</f>
        <v>0.17466311720051178</v>
      </c>
      <c r="AG3338">
        <f>R3338/X3338</f>
        <v>0.18605933325049073</v>
      </c>
      <c r="AH3338" t="e">
        <f>U3338/W3338</f>
        <v>#VALUE!</v>
      </c>
      <c r="AI3338" t="e">
        <f>V3338/X3338</f>
        <v>#VALUE!</v>
      </c>
      <c r="AJ3338">
        <f>Y3338/AA3338</f>
        <v>9.5672503681299009E-2</v>
      </c>
      <c r="AK3338">
        <f>Z3338/AB3338</f>
        <v>9.5672503681299009E-2</v>
      </c>
      <c r="AL3338">
        <f>O3338/K3338</f>
        <v>0.38794305147500374</v>
      </c>
      <c r="AM3338">
        <f>P3338/L3338</f>
        <v>0.38948943231027194</v>
      </c>
      <c r="AN3338">
        <f>K3338/W3338</f>
        <v>1.3697180251865202E-2</v>
      </c>
      <c r="AO3338">
        <f>L3338/X3338</f>
        <v>1.326030128541119E-2</v>
      </c>
      <c r="AP3338">
        <f>IF(OR(Q3338&lt;0, Q3338="NA"), 0, 1)</f>
        <v>1</v>
      </c>
      <c r="AQ3338">
        <f>IF(OR(S3338&lt;0, S3338="NA"), 0, 1)</f>
        <v>0</v>
      </c>
      <c r="AR3338">
        <f>IFERROR(IF((AF3338-AG3338)&gt;0,1,0),0)</f>
        <v>0</v>
      </c>
      <c r="AS3338">
        <f>IFERROR(IF((S3338-Q3338)&gt;0,1,0),0)</f>
        <v>0</v>
      </c>
      <c r="AT3338">
        <f>IFERROR(IF((AH3338-AI3338)&lt;0,1,0),0)</f>
        <v>0</v>
      </c>
      <c r="AU3338">
        <f>IFERROR(IF((AJ3338-AK3338)&gt;0,1,0),0)</f>
        <v>0</v>
      </c>
      <c r="AV3338">
        <f>IFERROR(IF((AL3338-AM3338)&gt;0,1,0),0)</f>
        <v>0</v>
      </c>
      <c r="AW3338">
        <f>IFERROR(IF((AN3338-AO3338)&gt;0,1,0),0)</f>
        <v>1</v>
      </c>
      <c r="AX3338">
        <f>IFERROR(IF((AC3338-AD3338)&lt;0,1,0),0)</f>
        <v>0</v>
      </c>
      <c r="AY3338">
        <f>SUM(AP3338:AX3338)</f>
        <v>2</v>
      </c>
    </row>
    <row r="3339" spans="1:51" x14ac:dyDescent="0.45">
      <c r="A3339" s="1" t="s">
        <v>2484</v>
      </c>
      <c r="B3339" s="2">
        <v>5721087</v>
      </c>
      <c r="C3339" s="3" t="s">
        <v>5337</v>
      </c>
      <c r="D3339" s="5">
        <v>6</v>
      </c>
      <c r="E3339" s="5">
        <v>352.60020600000001</v>
      </c>
      <c r="F3339" s="3" t="s">
        <v>4480</v>
      </c>
      <c r="G3339" s="3" t="s">
        <v>4491</v>
      </c>
      <c r="H3339" s="3" t="s">
        <v>4492</v>
      </c>
      <c r="I3339" s="3" t="s">
        <v>4493</v>
      </c>
      <c r="J3339" s="3"/>
      <c r="K3339" s="6">
        <v>2037.288</v>
      </c>
      <c r="L3339" s="6">
        <v>2030.222</v>
      </c>
      <c r="M3339" s="6" t="s">
        <v>4474</v>
      </c>
      <c r="N3339" s="6" t="s">
        <v>4474</v>
      </c>
      <c r="O3339" s="6">
        <v>-1725.433</v>
      </c>
      <c r="P3339" s="6">
        <v>-1636.796</v>
      </c>
      <c r="Q3339" s="6">
        <v>36020.904999999999</v>
      </c>
      <c r="R3339" s="6">
        <v>46025.504000000001</v>
      </c>
      <c r="S3339" s="6" t="s">
        <v>4474</v>
      </c>
      <c r="T3339" s="6" t="s">
        <v>4474</v>
      </c>
      <c r="U3339" s="6" t="s">
        <v>4474</v>
      </c>
      <c r="V3339" s="6" t="s">
        <v>4474</v>
      </c>
      <c r="W3339" s="6">
        <v>351249.22899999999</v>
      </c>
      <c r="X3339" s="6">
        <v>351249.22899999999</v>
      </c>
      <c r="Y3339" s="6">
        <v>282.29899999999998</v>
      </c>
      <c r="Z3339" s="6">
        <v>282.29899999999998</v>
      </c>
      <c r="AA3339" s="6">
        <v>590</v>
      </c>
      <c r="AB3339" s="6">
        <v>590</v>
      </c>
      <c r="AC3339" s="6">
        <v>60155589</v>
      </c>
      <c r="AD3339" s="6">
        <v>60155589</v>
      </c>
      <c r="AF3339">
        <f>Q3339/W3339</f>
        <v>0.10255084431800987</v>
      </c>
      <c r="AG3339">
        <f>R3339/X3339</f>
        <v>0.13103375096661066</v>
      </c>
      <c r="AH3339" t="e">
        <f>U3339/W3339</f>
        <v>#VALUE!</v>
      </c>
      <c r="AI3339" t="e">
        <f>V3339/X3339</f>
        <v>#VALUE!</v>
      </c>
      <c r="AJ3339">
        <f>Y3339/AA3339</f>
        <v>0.47847288135593219</v>
      </c>
      <c r="AK3339">
        <f>Z3339/AB3339</f>
        <v>0.47847288135593219</v>
      </c>
      <c r="AL3339">
        <f>O3339/K3339</f>
        <v>-0.84692640412155762</v>
      </c>
      <c r="AM3339">
        <f>P3339/L3339</f>
        <v>-0.80621528089046424</v>
      </c>
      <c r="AN3339">
        <f>K3339/W3339</f>
        <v>5.8001209164219971E-3</v>
      </c>
      <c r="AO3339">
        <f>L3339/X3339</f>
        <v>5.7800041462866816E-3</v>
      </c>
      <c r="AP3339">
        <f>IF(OR(Q3339&lt;0, Q3339="NA"), 0, 1)</f>
        <v>1</v>
      </c>
      <c r="AQ3339">
        <f>IF(OR(S3339&lt;0, S3339="NA"), 0, 1)</f>
        <v>0</v>
      </c>
      <c r="AR3339">
        <f>IFERROR(IF((AF3339-AG3339)&gt;0,1,0),0)</f>
        <v>0</v>
      </c>
      <c r="AS3339">
        <f>IFERROR(IF((S3339-Q3339)&gt;0,1,0),0)</f>
        <v>0</v>
      </c>
      <c r="AT3339">
        <f>IFERROR(IF((AH3339-AI3339)&lt;0,1,0),0)</f>
        <v>0</v>
      </c>
      <c r="AU3339">
        <f>IFERROR(IF((AJ3339-AK3339)&gt;0,1,0),0)</f>
        <v>0</v>
      </c>
      <c r="AV3339">
        <f>IFERROR(IF((AL3339-AM3339)&gt;0,1,0),0)</f>
        <v>0</v>
      </c>
      <c r="AW3339">
        <f>IFERROR(IF((AN3339-AO3339)&gt;0,1,0),0)</f>
        <v>1</v>
      </c>
      <c r="AX3339">
        <f>IFERROR(IF((AC3339-AD3339)&lt;0,1,0),0)</f>
        <v>0</v>
      </c>
      <c r="AY3339">
        <f>SUM(AP3339:AX3339)</f>
        <v>2</v>
      </c>
    </row>
    <row r="3340" spans="1:51" x14ac:dyDescent="0.45">
      <c r="A3340" s="1" t="s">
        <v>2505</v>
      </c>
      <c r="B3340" s="2">
        <v>103362</v>
      </c>
      <c r="C3340" s="3" t="s">
        <v>5337</v>
      </c>
      <c r="D3340" s="5">
        <v>33.06</v>
      </c>
      <c r="E3340" s="5">
        <v>5631.6394542600001</v>
      </c>
      <c r="F3340" s="3" t="s">
        <v>4480</v>
      </c>
      <c r="G3340" s="3" t="s">
        <v>4509</v>
      </c>
      <c r="H3340" s="3" t="s">
        <v>4509</v>
      </c>
      <c r="I3340" s="3" t="s">
        <v>4596</v>
      </c>
      <c r="J3340" s="3" t="s">
        <v>4597</v>
      </c>
      <c r="K3340" s="6">
        <v>14080000</v>
      </c>
      <c r="L3340" s="6">
        <v>14172000</v>
      </c>
      <c r="M3340" s="6" t="s">
        <v>4474</v>
      </c>
      <c r="N3340" s="6" t="s">
        <v>4474</v>
      </c>
      <c r="O3340" s="6">
        <v>642000</v>
      </c>
      <c r="P3340" s="6">
        <v>2377000</v>
      </c>
      <c r="Q3340" s="6">
        <v>354000</v>
      </c>
      <c r="R3340" s="6">
        <v>1735000</v>
      </c>
      <c r="S3340" s="6">
        <v>-4097000</v>
      </c>
      <c r="T3340" s="6">
        <v>-4024000</v>
      </c>
      <c r="U3340" s="6">
        <v>6182000</v>
      </c>
      <c r="V3340" s="6">
        <v>8916000</v>
      </c>
      <c r="W3340" s="6">
        <v>396840000</v>
      </c>
      <c r="X3340" s="6">
        <v>384533000</v>
      </c>
      <c r="Y3340" s="6" t="s">
        <v>4474</v>
      </c>
      <c r="Z3340" s="6" t="s">
        <v>4474</v>
      </c>
      <c r="AA3340" s="6" t="s">
        <v>4474</v>
      </c>
      <c r="AB3340" s="6" t="s">
        <v>4474</v>
      </c>
      <c r="AC3340" s="6">
        <v>170341467</v>
      </c>
      <c r="AD3340" s="6">
        <v>170188487</v>
      </c>
      <c r="AF3340">
        <f>Q3340/W3340</f>
        <v>8.9204717266404602E-4</v>
      </c>
      <c r="AG3340">
        <f>R3340/X3340</f>
        <v>4.511966463216421E-3</v>
      </c>
      <c r="AH3340">
        <f>U3340/W3340</f>
        <v>1.5578066727144442E-2</v>
      </c>
      <c r="AI3340">
        <f>V3340/X3340</f>
        <v>2.3186566562557701E-2</v>
      </c>
      <c r="AJ3340" t="e">
        <f>Y3340/AA3340</f>
        <v>#VALUE!</v>
      </c>
      <c r="AK3340" t="e">
        <f>Z3340/AB3340</f>
        <v>#VALUE!</v>
      </c>
      <c r="AL3340">
        <f>O3340/K3340</f>
        <v>4.5596590909090906E-2</v>
      </c>
      <c r="AM3340">
        <f>P3340/L3340</f>
        <v>0.16772509173017217</v>
      </c>
      <c r="AN3340">
        <f>K3340/W3340</f>
        <v>3.5480294325168832E-2</v>
      </c>
      <c r="AO3340">
        <f>L3340/X3340</f>
        <v>3.6855094361212169E-2</v>
      </c>
      <c r="AP3340">
        <f>IF(OR(Q3340&lt;0, Q3340="NA"), 0, 1)</f>
        <v>1</v>
      </c>
      <c r="AQ3340">
        <f>IF(OR(S3340&lt;0, S3340="NA"), 0, 1)</f>
        <v>0</v>
      </c>
      <c r="AR3340">
        <f>IFERROR(IF((AF3340-AG3340)&gt;0,1,0),0)</f>
        <v>0</v>
      </c>
      <c r="AS3340">
        <f>IFERROR(IF((S3340-Q3340)&gt;0,1,0),0)</f>
        <v>0</v>
      </c>
      <c r="AT3340">
        <f>IFERROR(IF((AH3340-AI3340)&lt;0,1,0),0)</f>
        <v>1</v>
      </c>
      <c r="AU3340">
        <f>IFERROR(IF((AJ3340-AK3340)&gt;0,1,0),0)</f>
        <v>0</v>
      </c>
      <c r="AV3340">
        <f>IFERROR(IF((AL3340-AM3340)&gt;0,1,0),0)</f>
        <v>0</v>
      </c>
      <c r="AW3340">
        <f>IFERROR(IF((AN3340-AO3340)&gt;0,1,0),0)</f>
        <v>0</v>
      </c>
      <c r="AX3340">
        <f>IFERROR(IF((AC3340-AD3340)&lt;0,1,0),0)</f>
        <v>0</v>
      </c>
      <c r="AY3340">
        <f>SUM(AP3340:AX3340)</f>
        <v>2</v>
      </c>
    </row>
    <row r="3341" spans="1:51" x14ac:dyDescent="0.45">
      <c r="A3341" s="1" t="s">
        <v>2532</v>
      </c>
      <c r="B3341" s="2">
        <v>101352435</v>
      </c>
      <c r="C3341" s="3" t="s">
        <v>5337</v>
      </c>
      <c r="D3341" s="5">
        <v>3.93</v>
      </c>
      <c r="E3341" s="5">
        <v>798.77347464000002</v>
      </c>
      <c r="F3341" s="3" t="s">
        <v>4475</v>
      </c>
      <c r="G3341" s="3" t="s">
        <v>4564</v>
      </c>
      <c r="H3341" s="3" t="s">
        <v>5035</v>
      </c>
      <c r="I3341" s="3" t="s">
        <v>5089</v>
      </c>
      <c r="J3341" s="3" t="s">
        <v>5090</v>
      </c>
      <c r="K3341" s="6">
        <v>30963</v>
      </c>
      <c r="L3341" s="6">
        <v>34662</v>
      </c>
      <c r="M3341" s="6">
        <v>-102580</v>
      </c>
      <c r="N3341" s="6">
        <v>-108183</v>
      </c>
      <c r="O3341" s="6">
        <v>-113335</v>
      </c>
      <c r="P3341" s="6">
        <v>-117685</v>
      </c>
      <c r="Q3341" s="6">
        <v>-104236</v>
      </c>
      <c r="R3341" s="6">
        <v>-96120</v>
      </c>
      <c r="S3341" s="6">
        <v>-99576</v>
      </c>
      <c r="T3341" s="6">
        <v>-91153</v>
      </c>
      <c r="U3341" s="6" t="s">
        <v>4474</v>
      </c>
      <c r="V3341" s="6" t="s">
        <v>4474</v>
      </c>
      <c r="W3341" s="6">
        <v>178298</v>
      </c>
      <c r="X3341" s="6">
        <v>204916</v>
      </c>
      <c r="Y3341" s="6">
        <v>127374</v>
      </c>
      <c r="Z3341" s="6">
        <v>151487</v>
      </c>
      <c r="AA3341" s="6">
        <v>35942</v>
      </c>
      <c r="AB3341" s="6">
        <v>38770</v>
      </c>
      <c r="AC3341" s="6">
        <v>203250000</v>
      </c>
      <c r="AD3341" s="6">
        <v>203250000</v>
      </c>
      <c r="AF3341">
        <f>Q3341/W3341</f>
        <v>-0.58461676519086025</v>
      </c>
      <c r="AG3341">
        <f>R3341/X3341</f>
        <v>-0.46907025317691153</v>
      </c>
      <c r="AH3341" t="e">
        <f>U3341/W3341</f>
        <v>#VALUE!</v>
      </c>
      <c r="AI3341" t="e">
        <f>V3341/X3341</f>
        <v>#VALUE!</v>
      </c>
      <c r="AJ3341">
        <f>Y3341/AA3341</f>
        <v>3.543876245061488</v>
      </c>
      <c r="AK3341">
        <f>Z3341/AB3341</f>
        <v>3.9073252514831056</v>
      </c>
      <c r="AL3341">
        <f>O3341/K3341</f>
        <v>-3.6603365306979296</v>
      </c>
      <c r="AM3341">
        <f>P3341/L3341</f>
        <v>-3.395216663781663</v>
      </c>
      <c r="AN3341">
        <f>K3341/W3341</f>
        <v>0.1736587062109502</v>
      </c>
      <c r="AO3341">
        <f>L3341/X3341</f>
        <v>0.16915223799020088</v>
      </c>
      <c r="AP3341">
        <f>IF(OR(Q3341&lt;0, Q3341="NA"), 0, 1)</f>
        <v>0</v>
      </c>
      <c r="AQ3341">
        <f>IF(OR(S3341&lt;0, S3341="NA"), 0, 1)</f>
        <v>0</v>
      </c>
      <c r="AR3341">
        <f>IFERROR(IF((AF3341-AG3341)&gt;0,1,0),0)</f>
        <v>0</v>
      </c>
      <c r="AS3341">
        <f>IFERROR(IF((S3341-Q3341)&gt;0,1,0),0)</f>
        <v>1</v>
      </c>
      <c r="AT3341">
        <f>IFERROR(IF((AH3341-AI3341)&lt;0,1,0),0)</f>
        <v>0</v>
      </c>
      <c r="AU3341">
        <f>IFERROR(IF((AJ3341-AK3341)&gt;0,1,0),0)</f>
        <v>0</v>
      </c>
      <c r="AV3341">
        <f>IFERROR(IF((AL3341-AM3341)&gt;0,1,0),0)</f>
        <v>0</v>
      </c>
      <c r="AW3341">
        <f>IFERROR(IF((AN3341-AO3341)&gt;0,1,0),0)</f>
        <v>1</v>
      </c>
      <c r="AX3341">
        <f>IFERROR(IF((AC3341-AD3341)&lt;0,1,0),0)</f>
        <v>0</v>
      </c>
      <c r="AY3341">
        <f>SUM(AP3341:AX3341)</f>
        <v>2</v>
      </c>
    </row>
    <row r="3342" spans="1:51" x14ac:dyDescent="0.45">
      <c r="A3342" s="1" t="s">
        <v>2582</v>
      </c>
      <c r="B3342" s="2">
        <v>4121865</v>
      </c>
      <c r="C3342" s="3" t="s">
        <v>5336</v>
      </c>
      <c r="D3342" s="5">
        <v>5.66</v>
      </c>
      <c r="E3342" s="5">
        <v>64.742764660000006</v>
      </c>
      <c r="F3342" s="3" t="s">
        <v>4480</v>
      </c>
      <c r="G3342" s="3" t="s">
        <v>4491</v>
      </c>
      <c r="H3342" s="3" t="s">
        <v>4542</v>
      </c>
      <c r="I3342" s="3" t="s">
        <v>4543</v>
      </c>
      <c r="J3342" s="3" t="s">
        <v>4494</v>
      </c>
      <c r="K3342" s="6">
        <v>7412</v>
      </c>
      <c r="L3342" s="6">
        <v>7455</v>
      </c>
      <c r="M3342" s="6">
        <v>8139</v>
      </c>
      <c r="N3342" s="6">
        <v>8263</v>
      </c>
      <c r="O3342" s="6">
        <v>8135</v>
      </c>
      <c r="P3342" s="6">
        <v>8259</v>
      </c>
      <c r="Q3342" s="6">
        <v>5633</v>
      </c>
      <c r="R3342" s="6">
        <v>5680</v>
      </c>
      <c r="S3342" s="6">
        <v>5476.6189999999997</v>
      </c>
      <c r="T3342" s="6">
        <v>5538.884</v>
      </c>
      <c r="U3342" s="6">
        <v>25104.511999999999</v>
      </c>
      <c r="V3342" s="6">
        <v>23210.982</v>
      </c>
      <c r="W3342" s="6">
        <v>70702</v>
      </c>
      <c r="X3342" s="6">
        <v>68792</v>
      </c>
      <c r="Y3342" s="6" t="s">
        <v>4474</v>
      </c>
      <c r="Z3342" s="6" t="s">
        <v>4474</v>
      </c>
      <c r="AA3342" s="6" t="s">
        <v>4474</v>
      </c>
      <c r="AB3342" s="6" t="s">
        <v>4474</v>
      </c>
      <c r="AC3342" s="6">
        <v>11438651</v>
      </c>
      <c r="AD3342" s="6">
        <v>11438651</v>
      </c>
      <c r="AF3342">
        <f>Q3342/W3342</f>
        <v>7.9672427936974904E-2</v>
      </c>
      <c r="AG3342">
        <f>R3342/X3342</f>
        <v>8.2567740434934297E-2</v>
      </c>
      <c r="AH3342">
        <f>U3342/W3342</f>
        <v>0.35507499080648353</v>
      </c>
      <c r="AI3342">
        <f>V3342/X3342</f>
        <v>0.33740815792534018</v>
      </c>
      <c r="AJ3342" t="e">
        <f>Y3342/AA3342</f>
        <v>#VALUE!</v>
      </c>
      <c r="AK3342" t="e">
        <f>Z3342/AB3342</f>
        <v>#VALUE!</v>
      </c>
      <c r="AL3342">
        <f>O3342/K3342</f>
        <v>1.0975445223961144</v>
      </c>
      <c r="AM3342">
        <f>P3342/L3342</f>
        <v>1.1078470824949698</v>
      </c>
      <c r="AN3342">
        <f>K3342/W3342</f>
        <v>0.10483437526519759</v>
      </c>
      <c r="AO3342">
        <f>L3342/X3342</f>
        <v>0.10837015932085126</v>
      </c>
      <c r="AP3342">
        <f>IF(OR(Q3342&lt;0, Q3342="NA"), 0, 1)</f>
        <v>1</v>
      </c>
      <c r="AQ3342">
        <f>IF(OR(S3342&lt;0, S3342="NA"), 0, 1)</f>
        <v>1</v>
      </c>
      <c r="AR3342">
        <f>IFERROR(IF((AF3342-AG3342)&gt;0,1,0),0)</f>
        <v>0</v>
      </c>
      <c r="AS3342">
        <f>IFERROR(IF((S3342-Q3342)&gt;0,1,0),0)</f>
        <v>0</v>
      </c>
      <c r="AT3342">
        <f>IFERROR(IF((AH3342-AI3342)&lt;0,1,0),0)</f>
        <v>0</v>
      </c>
      <c r="AU3342">
        <f>IFERROR(IF((AJ3342-AK3342)&gt;0,1,0),0)</f>
        <v>0</v>
      </c>
      <c r="AV3342">
        <f>IFERROR(IF((AL3342-AM3342)&gt;0,1,0),0)</f>
        <v>0</v>
      </c>
      <c r="AW3342">
        <f>IFERROR(IF((AN3342-AO3342)&gt;0,1,0),0)</f>
        <v>0</v>
      </c>
      <c r="AX3342">
        <f>IFERROR(IF((AC3342-AD3342)&lt;0,1,0),0)</f>
        <v>0</v>
      </c>
      <c r="AY3342">
        <f>SUM(AP3342:AX3342)</f>
        <v>2</v>
      </c>
    </row>
    <row r="3343" spans="1:51" x14ac:dyDescent="0.45">
      <c r="A3343" s="1" t="s">
        <v>2588</v>
      </c>
      <c r="B3343" s="2">
        <v>4356306</v>
      </c>
      <c r="C3343" s="3" t="s">
        <v>5336</v>
      </c>
      <c r="D3343" s="5">
        <v>19.690000000000001</v>
      </c>
      <c r="E3343" s="5">
        <v>6336.8619790299999</v>
      </c>
      <c r="F3343" s="3" t="s">
        <v>4500</v>
      </c>
      <c r="G3343" s="3" t="s">
        <v>4501</v>
      </c>
      <c r="H3343" s="3" t="s">
        <v>4502</v>
      </c>
      <c r="I3343" s="3" t="s">
        <v>4538</v>
      </c>
      <c r="J3343" s="3" t="s">
        <v>4504</v>
      </c>
      <c r="K3343" s="6">
        <v>598752</v>
      </c>
      <c r="L3343" s="6">
        <v>564954</v>
      </c>
      <c r="M3343" s="6">
        <v>330969</v>
      </c>
      <c r="N3343" s="6">
        <v>381467</v>
      </c>
      <c r="O3343" s="6">
        <v>-29585</v>
      </c>
      <c r="P3343" s="6">
        <v>68720</v>
      </c>
      <c r="Q3343" s="6">
        <v>164551</v>
      </c>
      <c r="R3343" s="6">
        <v>288950</v>
      </c>
      <c r="S3343" s="6">
        <v>-454760</v>
      </c>
      <c r="T3343" s="6">
        <v>-376294</v>
      </c>
      <c r="U3343" s="6">
        <v>618683</v>
      </c>
      <c r="V3343" s="6">
        <v>326513</v>
      </c>
      <c r="W3343" s="6">
        <v>3580149</v>
      </c>
      <c r="X3343" s="6">
        <v>3117155</v>
      </c>
      <c r="Y3343" s="6">
        <v>239372</v>
      </c>
      <c r="Z3343" s="6">
        <v>371946</v>
      </c>
      <c r="AA3343" s="6">
        <v>59789</v>
      </c>
      <c r="AB3343" s="6">
        <v>99211</v>
      </c>
      <c r="AC3343" s="6">
        <v>304912746</v>
      </c>
      <c r="AD3343" s="6">
        <v>287046579</v>
      </c>
      <c r="AF3343">
        <f>Q3343/W3343</f>
        <v>4.5962053534643388E-2</v>
      </c>
      <c r="AG3343">
        <f>R3343/X3343</f>
        <v>9.2696705810266095E-2</v>
      </c>
      <c r="AH3343">
        <f>U3343/W3343</f>
        <v>0.17280928810504814</v>
      </c>
      <c r="AI3343">
        <f>V3343/X3343</f>
        <v>0.10474711716292581</v>
      </c>
      <c r="AJ3343">
        <f>Y3343/AA3343</f>
        <v>4.003612704678118</v>
      </c>
      <c r="AK3343">
        <f>Z3343/AB3343</f>
        <v>3.7490399250083155</v>
      </c>
      <c r="AL3343">
        <f>O3343/K3343</f>
        <v>-4.9411108438886214E-2</v>
      </c>
      <c r="AM3343">
        <f>P3343/L3343</f>
        <v>0.12163822187293125</v>
      </c>
      <c r="AN3343">
        <f>K3343/W3343</f>
        <v>0.1672422013720658</v>
      </c>
      <c r="AO3343">
        <f>L3343/X3343</f>
        <v>0.18124026556266853</v>
      </c>
      <c r="AP3343">
        <f>IF(OR(Q3343&lt;0, Q3343="NA"), 0, 1)</f>
        <v>1</v>
      </c>
      <c r="AQ3343">
        <f>IF(OR(S3343&lt;0, S3343="NA"), 0, 1)</f>
        <v>0</v>
      </c>
      <c r="AR3343">
        <f>IFERROR(IF((AF3343-AG3343)&gt;0,1,0),0)</f>
        <v>0</v>
      </c>
      <c r="AS3343">
        <f>IFERROR(IF((S3343-Q3343)&gt;0,1,0),0)</f>
        <v>0</v>
      </c>
      <c r="AT3343">
        <f>IFERROR(IF((AH3343-AI3343)&lt;0,1,0),0)</f>
        <v>0</v>
      </c>
      <c r="AU3343">
        <f>IFERROR(IF((AJ3343-AK3343)&gt;0,1,0),0)</f>
        <v>1</v>
      </c>
      <c r="AV3343">
        <f>IFERROR(IF((AL3343-AM3343)&gt;0,1,0),0)</f>
        <v>0</v>
      </c>
      <c r="AW3343">
        <f>IFERROR(IF((AN3343-AO3343)&gt;0,1,0),0)</f>
        <v>0</v>
      </c>
      <c r="AX3343">
        <f>IFERROR(IF((AC3343-AD3343)&lt;0,1,0),0)</f>
        <v>0</v>
      </c>
      <c r="AY3343">
        <f>SUM(AP3343:AX3343)</f>
        <v>2</v>
      </c>
    </row>
    <row r="3344" spans="1:51" x14ac:dyDescent="0.45">
      <c r="A3344" s="1" t="s">
        <v>2616</v>
      </c>
      <c r="B3344" s="2">
        <v>4977226</v>
      </c>
      <c r="C3344" s="3" t="s">
        <v>5335</v>
      </c>
      <c r="D3344" s="5">
        <v>15.04</v>
      </c>
      <c r="E3344" s="5">
        <v>414.42538015999997</v>
      </c>
      <c r="F3344" s="3" t="s">
        <v>4485</v>
      </c>
      <c r="G3344" s="3" t="s">
        <v>4486</v>
      </c>
      <c r="H3344" s="3" t="s">
        <v>4588</v>
      </c>
      <c r="I3344" s="3" t="s">
        <v>4588</v>
      </c>
      <c r="J3344" s="3" t="s">
        <v>4689</v>
      </c>
      <c r="K3344" s="6">
        <v>696133</v>
      </c>
      <c r="L3344" s="6">
        <v>728213</v>
      </c>
      <c r="M3344" s="6">
        <v>-24498</v>
      </c>
      <c r="N3344" s="6">
        <v>-18589</v>
      </c>
      <c r="O3344" s="6">
        <v>-35125</v>
      </c>
      <c r="P3344" s="6">
        <v>-29612</v>
      </c>
      <c r="Q3344" s="6">
        <v>-31032</v>
      </c>
      <c r="R3344" s="6">
        <v>-24976</v>
      </c>
      <c r="S3344" s="6">
        <v>113364</v>
      </c>
      <c r="T3344" s="6">
        <v>72571</v>
      </c>
      <c r="U3344" s="6" t="s">
        <v>4474</v>
      </c>
      <c r="V3344" s="6" t="s">
        <v>4474</v>
      </c>
      <c r="W3344" s="6">
        <v>470157</v>
      </c>
      <c r="X3344" s="6">
        <v>451351</v>
      </c>
      <c r="Y3344" s="6">
        <v>308893</v>
      </c>
      <c r="Z3344" s="6">
        <v>301591</v>
      </c>
      <c r="AA3344" s="6">
        <v>292151</v>
      </c>
      <c r="AB3344" s="6">
        <v>265115</v>
      </c>
      <c r="AC3344" s="6">
        <v>27550202</v>
      </c>
      <c r="AD3344" s="6">
        <v>27308795</v>
      </c>
      <c r="AF3344">
        <f>Q3344/W3344</f>
        <v>-6.6003483942597904E-2</v>
      </c>
      <c r="AG3344">
        <f>R3344/X3344</f>
        <v>-5.5336090980190586E-2</v>
      </c>
      <c r="AH3344" t="e">
        <f>U3344/W3344</f>
        <v>#VALUE!</v>
      </c>
      <c r="AI3344" t="e">
        <f>V3344/X3344</f>
        <v>#VALUE!</v>
      </c>
      <c r="AJ3344">
        <f>Y3344/AA3344</f>
        <v>1.0573059821804478</v>
      </c>
      <c r="AK3344">
        <f>Z3344/AB3344</f>
        <v>1.1375855760707618</v>
      </c>
      <c r="AL3344">
        <f>O3344/K3344</f>
        <v>-5.0457312036636677E-2</v>
      </c>
      <c r="AM3344">
        <f>P3344/L3344</f>
        <v>-4.0663926625863586E-2</v>
      </c>
      <c r="AN3344">
        <f>K3344/W3344</f>
        <v>1.4806394459723029</v>
      </c>
      <c r="AO3344">
        <f>L3344/X3344</f>
        <v>1.613407303849997</v>
      </c>
      <c r="AP3344">
        <f>IF(OR(Q3344&lt;0, Q3344="NA"), 0, 1)</f>
        <v>0</v>
      </c>
      <c r="AQ3344">
        <f>IF(OR(S3344&lt;0, S3344="NA"), 0, 1)</f>
        <v>1</v>
      </c>
      <c r="AR3344">
        <f>IFERROR(IF((AF3344-AG3344)&gt;0,1,0),0)</f>
        <v>0</v>
      </c>
      <c r="AS3344">
        <f>IFERROR(IF((S3344-Q3344)&gt;0,1,0),0)</f>
        <v>1</v>
      </c>
      <c r="AT3344">
        <f>IFERROR(IF((AH3344-AI3344)&lt;0,1,0),0)</f>
        <v>0</v>
      </c>
      <c r="AU3344">
        <f>IFERROR(IF((AJ3344-AK3344)&gt;0,1,0),0)</f>
        <v>0</v>
      </c>
      <c r="AV3344">
        <f>IFERROR(IF((AL3344-AM3344)&gt;0,1,0),0)</f>
        <v>0</v>
      </c>
      <c r="AW3344">
        <f>IFERROR(IF((AN3344-AO3344)&gt;0,1,0),0)</f>
        <v>0</v>
      </c>
      <c r="AX3344">
        <f>IFERROR(IF((AC3344-AD3344)&lt;0,1,0),0)</f>
        <v>0</v>
      </c>
      <c r="AY3344">
        <f>SUM(AP3344:AX3344)</f>
        <v>2</v>
      </c>
    </row>
    <row r="3345" spans="1:51" x14ac:dyDescent="0.45">
      <c r="A3345" s="1" t="s">
        <v>2623</v>
      </c>
      <c r="B3345" s="2">
        <v>19454739</v>
      </c>
      <c r="C3345" s="3" t="s">
        <v>5335</v>
      </c>
      <c r="D3345" s="5">
        <v>6.51</v>
      </c>
      <c r="E3345" s="5">
        <v>108.78553076999999</v>
      </c>
      <c r="F3345" s="3" t="s">
        <v>4500</v>
      </c>
      <c r="G3345" s="3" t="s">
        <v>4539</v>
      </c>
      <c r="H3345" s="3" t="s">
        <v>4539</v>
      </c>
      <c r="I3345" s="3" t="s">
        <v>4582</v>
      </c>
      <c r="J3345" s="3" t="s">
        <v>5376</v>
      </c>
      <c r="K3345" s="6">
        <v>689010</v>
      </c>
      <c r="L3345" s="6">
        <v>828080</v>
      </c>
      <c r="M3345" s="6">
        <v>-287900</v>
      </c>
      <c r="N3345" s="6">
        <v>-169950</v>
      </c>
      <c r="O3345" s="6">
        <v>-337363</v>
      </c>
      <c r="P3345" s="6">
        <v>-217904</v>
      </c>
      <c r="Q3345" s="6">
        <v>-695037</v>
      </c>
      <c r="R3345" s="6">
        <v>-409682</v>
      </c>
      <c r="S3345" s="6">
        <v>-339521</v>
      </c>
      <c r="T3345" s="6">
        <v>-375162</v>
      </c>
      <c r="U3345" s="6">
        <v>287826</v>
      </c>
      <c r="V3345" s="6">
        <v>364153</v>
      </c>
      <c r="W3345" s="6">
        <v>441362</v>
      </c>
      <c r="X3345" s="6">
        <v>764156</v>
      </c>
      <c r="Y3345" s="6">
        <v>262115</v>
      </c>
      <c r="Z3345" s="6">
        <v>389095</v>
      </c>
      <c r="AA3345" s="6">
        <v>237077</v>
      </c>
      <c r="AB3345" s="6">
        <v>285680</v>
      </c>
      <c r="AC3345" s="6">
        <v>15221383</v>
      </c>
      <c r="AD3345" s="6">
        <v>557056</v>
      </c>
      <c r="AF3345">
        <f>Q3345/W3345</f>
        <v>-1.574754963046207</v>
      </c>
      <c r="AG3345">
        <f>R3345/X3345</f>
        <v>-0.53612351404686998</v>
      </c>
      <c r="AH3345">
        <f>U3345/W3345</f>
        <v>0.65213135702665836</v>
      </c>
      <c r="AI3345">
        <f>V3345/X3345</f>
        <v>0.47654274781589101</v>
      </c>
      <c r="AJ3345">
        <f>Y3345/AA3345</f>
        <v>1.105611257102123</v>
      </c>
      <c r="AK3345">
        <f>Z3345/AB3345</f>
        <v>1.3619959395127414</v>
      </c>
      <c r="AL3345">
        <f>O3345/K3345</f>
        <v>-0.48963440298399152</v>
      </c>
      <c r="AM3345">
        <f>P3345/L3345</f>
        <v>-0.26314365761762148</v>
      </c>
      <c r="AN3345">
        <f>K3345/W3345</f>
        <v>1.561099505621236</v>
      </c>
      <c r="AO3345">
        <f>L3345/X3345</f>
        <v>1.0836530760734719</v>
      </c>
      <c r="AP3345">
        <f>IF(OR(Q3345&lt;0, Q3345="NA"), 0, 1)</f>
        <v>0</v>
      </c>
      <c r="AQ3345">
        <f>IF(OR(S3345&lt;0, S3345="NA"), 0, 1)</f>
        <v>0</v>
      </c>
      <c r="AR3345">
        <f>IFERROR(IF((AF3345-AG3345)&gt;0,1,0),0)</f>
        <v>0</v>
      </c>
      <c r="AS3345">
        <f>IFERROR(IF((S3345-Q3345)&gt;0,1,0),0)</f>
        <v>1</v>
      </c>
      <c r="AT3345">
        <f>IFERROR(IF((AH3345-AI3345)&lt;0,1,0),0)</f>
        <v>0</v>
      </c>
      <c r="AU3345">
        <f>IFERROR(IF((AJ3345-AK3345)&gt;0,1,0),0)</f>
        <v>0</v>
      </c>
      <c r="AV3345">
        <f>IFERROR(IF((AL3345-AM3345)&gt;0,1,0),0)</f>
        <v>0</v>
      </c>
      <c r="AW3345">
        <f>IFERROR(IF((AN3345-AO3345)&gt;0,1,0),0)</f>
        <v>1</v>
      </c>
      <c r="AX3345">
        <f>IFERROR(IF((AC3345-AD3345)&lt;0,1,0),0)</f>
        <v>0</v>
      </c>
      <c r="AY3345">
        <f>SUM(AP3345:AX3345)</f>
        <v>2</v>
      </c>
    </row>
    <row r="3346" spans="1:51" x14ac:dyDescent="0.45">
      <c r="A3346" s="1" t="s">
        <v>2627</v>
      </c>
      <c r="B3346" s="2">
        <v>103405</v>
      </c>
      <c r="C3346" s="3" t="s">
        <v>5337</v>
      </c>
      <c r="D3346" s="7">
        <v>5.95</v>
      </c>
      <c r="E3346" s="5">
        <v>303.62914260000002</v>
      </c>
      <c r="F3346" s="3" t="s">
        <v>4480</v>
      </c>
      <c r="G3346" s="3" t="s">
        <v>4509</v>
      </c>
      <c r="H3346" s="3" t="s">
        <v>4509</v>
      </c>
      <c r="I3346" s="3" t="s">
        <v>4677</v>
      </c>
      <c r="J3346" s="3" t="s">
        <v>4691</v>
      </c>
      <c r="K3346" s="6" t="s">
        <v>4474</v>
      </c>
      <c r="L3346" s="6" t="s">
        <v>4474</v>
      </c>
      <c r="M3346" s="6" t="s">
        <v>4474</v>
      </c>
      <c r="N3346" s="6" t="s">
        <v>4474</v>
      </c>
      <c r="O3346" s="6">
        <v>-317000</v>
      </c>
      <c r="P3346" s="6">
        <v>-451000</v>
      </c>
      <c r="Q3346" s="6">
        <v>-532000</v>
      </c>
      <c r="R3346" s="6">
        <v>-666000</v>
      </c>
      <c r="S3346" s="6">
        <v>-181000</v>
      </c>
      <c r="T3346" s="6">
        <v>-157000</v>
      </c>
      <c r="U3346" s="6">
        <v>3383000</v>
      </c>
      <c r="V3346" s="6">
        <v>3352000</v>
      </c>
      <c r="W3346" s="6">
        <v>2230000</v>
      </c>
      <c r="X3346" s="6">
        <v>2304000</v>
      </c>
      <c r="Y3346" s="6" t="s">
        <v>4474</v>
      </c>
      <c r="Z3346" s="6" t="s">
        <v>4474</v>
      </c>
      <c r="AA3346" s="6" t="s">
        <v>4474</v>
      </c>
      <c r="AB3346" s="6" t="s">
        <v>4474</v>
      </c>
      <c r="AC3346" s="6">
        <v>51029400</v>
      </c>
      <c r="AD3346" s="6">
        <v>51027700</v>
      </c>
      <c r="AF3346">
        <f>Q3346/W3346</f>
        <v>-0.23856502242152466</v>
      </c>
      <c r="AG3346">
        <f>R3346/X3346</f>
        <v>-0.2890625</v>
      </c>
      <c r="AH3346">
        <f>U3346/W3346</f>
        <v>1.5170403587443946</v>
      </c>
      <c r="AI3346">
        <f>V3346/X3346</f>
        <v>1.4548611111111112</v>
      </c>
      <c r="AJ3346" t="e">
        <f>Y3346/AA3346</f>
        <v>#VALUE!</v>
      </c>
      <c r="AK3346" t="e">
        <f>Z3346/AB3346</f>
        <v>#VALUE!</v>
      </c>
      <c r="AL3346" t="e">
        <f>O3346/K3346</f>
        <v>#VALUE!</v>
      </c>
      <c r="AM3346" t="e">
        <f>P3346/L3346</f>
        <v>#VALUE!</v>
      </c>
      <c r="AN3346" t="e">
        <f>K3346/W3346</f>
        <v>#VALUE!</v>
      </c>
      <c r="AO3346" t="e">
        <f>L3346/X3346</f>
        <v>#VALUE!</v>
      </c>
      <c r="AP3346">
        <f>IF(OR(Q3346&lt;0, Q3346="NA"), 0, 1)</f>
        <v>0</v>
      </c>
      <c r="AQ3346">
        <f>IF(OR(S3346&lt;0, S3346="NA"), 0, 1)</f>
        <v>0</v>
      </c>
      <c r="AR3346">
        <f>IFERROR(IF((AF3346-AG3346)&gt;0,1,0),0)</f>
        <v>1</v>
      </c>
      <c r="AS3346">
        <f>IFERROR(IF((S3346-Q3346)&gt;0,1,0),0)</f>
        <v>1</v>
      </c>
      <c r="AT3346">
        <f>IFERROR(IF((AH3346-AI3346)&lt;0,1,0),0)</f>
        <v>0</v>
      </c>
      <c r="AU3346">
        <f>IFERROR(IF((AJ3346-AK3346)&gt;0,1,0),0)</f>
        <v>0</v>
      </c>
      <c r="AV3346">
        <f>IFERROR(IF((AL3346-AM3346)&gt;0,1,0),0)</f>
        <v>0</v>
      </c>
      <c r="AW3346">
        <f>IFERROR(IF((AN3346-AO3346)&gt;0,1,0),0)</f>
        <v>0</v>
      </c>
      <c r="AX3346">
        <f>IFERROR(IF((AC3346-AD3346)&lt;0,1,0),0)</f>
        <v>0</v>
      </c>
      <c r="AY3346">
        <f>SUM(AP3346:AX3346)</f>
        <v>2</v>
      </c>
    </row>
    <row r="3347" spans="1:51" x14ac:dyDescent="0.45">
      <c r="A3347" s="1" t="s">
        <v>2634</v>
      </c>
      <c r="B3347" s="2">
        <v>106387505</v>
      </c>
      <c r="C3347" s="3" t="s">
        <v>5336</v>
      </c>
      <c r="D3347" s="7">
        <v>6.15</v>
      </c>
      <c r="E3347" s="5">
        <v>61.196386799999999</v>
      </c>
      <c r="F3347" s="3" t="s">
        <v>4480</v>
      </c>
      <c r="G3347" s="3" t="s">
        <v>4491</v>
      </c>
      <c r="H3347" s="3" t="s">
        <v>4492</v>
      </c>
      <c r="I3347" s="3" t="s">
        <v>4836</v>
      </c>
      <c r="J3347" s="3"/>
      <c r="K3347" s="6">
        <v>1937.885</v>
      </c>
      <c r="L3347" s="6">
        <v>1776.7260000000001</v>
      </c>
      <c r="M3347" s="6" t="s">
        <v>4474</v>
      </c>
      <c r="N3347" s="6" t="s">
        <v>4474</v>
      </c>
      <c r="O3347" s="6" t="s">
        <v>4474</v>
      </c>
      <c r="P3347" s="6" t="s">
        <v>4474</v>
      </c>
      <c r="Q3347" s="6">
        <v>-26806.418000000001</v>
      </c>
      <c r="R3347" s="6">
        <v>-21552.241999999998</v>
      </c>
      <c r="S3347" s="6">
        <v>-10694.77</v>
      </c>
      <c r="T3347" s="6">
        <v>-9982.91</v>
      </c>
      <c r="U3347" s="6" t="s">
        <v>4474</v>
      </c>
      <c r="V3347" s="6" t="s">
        <v>4474</v>
      </c>
      <c r="W3347" s="6">
        <v>34210.837</v>
      </c>
      <c r="X3347" s="6">
        <v>37705.536999999997</v>
      </c>
      <c r="Y3347" s="6">
        <v>19763.591</v>
      </c>
      <c r="Z3347" s="6">
        <v>22652.99</v>
      </c>
      <c r="AA3347" s="6">
        <v>1473</v>
      </c>
      <c r="AB3347" s="6">
        <v>1051</v>
      </c>
      <c r="AC3347" s="6">
        <v>9295632</v>
      </c>
      <c r="AD3347" s="6">
        <v>9295632</v>
      </c>
      <c r="AF3347">
        <f>Q3347/W3347</f>
        <v>-0.78356510248492317</v>
      </c>
      <c r="AG3347">
        <f>R3347/X3347</f>
        <v>-0.57159355667046996</v>
      </c>
      <c r="AH3347" t="e">
        <f>U3347/W3347</f>
        <v>#VALUE!</v>
      </c>
      <c r="AI3347" t="e">
        <f>V3347/X3347</f>
        <v>#VALUE!</v>
      </c>
      <c r="AJ3347">
        <f>Y3347/AA3347</f>
        <v>13.417237610319077</v>
      </c>
      <c r="AK3347">
        <f>Z3347/AB3347</f>
        <v>21.553748810656518</v>
      </c>
      <c r="AL3347" t="e">
        <f>O3347/K3347</f>
        <v>#VALUE!</v>
      </c>
      <c r="AM3347" t="e">
        <f>P3347/L3347</f>
        <v>#VALUE!</v>
      </c>
      <c r="AN3347">
        <f>K3347/W3347</f>
        <v>5.664535480380091E-2</v>
      </c>
      <c r="AO3347">
        <f>L3347/X3347</f>
        <v>4.7121089934351025E-2</v>
      </c>
      <c r="AP3347">
        <f>IF(OR(Q3347&lt;0, Q3347="NA"), 0, 1)</f>
        <v>0</v>
      </c>
      <c r="AQ3347">
        <f>IF(OR(S3347&lt;0, S3347="NA"), 0, 1)</f>
        <v>0</v>
      </c>
      <c r="AR3347">
        <f>IFERROR(IF((AF3347-AG3347)&gt;0,1,0),0)</f>
        <v>0</v>
      </c>
      <c r="AS3347">
        <f>IFERROR(IF((S3347-Q3347)&gt;0,1,0),0)</f>
        <v>1</v>
      </c>
      <c r="AT3347">
        <f>IFERROR(IF((AH3347-AI3347)&lt;0,1,0),0)</f>
        <v>0</v>
      </c>
      <c r="AU3347">
        <f>IFERROR(IF((AJ3347-AK3347)&gt;0,1,0),0)</f>
        <v>0</v>
      </c>
      <c r="AV3347">
        <f>IFERROR(IF((AL3347-AM3347)&gt;0,1,0),0)</f>
        <v>0</v>
      </c>
      <c r="AW3347">
        <f>IFERROR(IF((AN3347-AO3347)&gt;0,1,0),0)</f>
        <v>1</v>
      </c>
      <c r="AX3347">
        <f>IFERROR(IF((AC3347-AD3347)&lt;0,1,0),0)</f>
        <v>0</v>
      </c>
      <c r="AY3347">
        <f>SUM(AP3347:AX3347)</f>
        <v>2</v>
      </c>
    </row>
    <row r="3348" spans="1:51" x14ac:dyDescent="0.45">
      <c r="A3348" s="1" t="s">
        <v>2640</v>
      </c>
      <c r="B3348" s="2">
        <v>4813169</v>
      </c>
      <c r="C3348" s="3" t="s">
        <v>5338</v>
      </c>
      <c r="D3348" s="5">
        <v>18.41</v>
      </c>
      <c r="E3348" s="5">
        <v>198.64456276000001</v>
      </c>
      <c r="F3348" s="3" t="s">
        <v>4470</v>
      </c>
      <c r="G3348" s="3" t="s">
        <v>4471</v>
      </c>
      <c r="H3348" s="3" t="s">
        <v>4673</v>
      </c>
      <c r="I3348" s="3" t="s">
        <v>4673</v>
      </c>
      <c r="J3348" s="3" t="s">
        <v>4544</v>
      </c>
      <c r="K3348" s="6">
        <v>19720</v>
      </c>
      <c r="L3348" s="6">
        <v>20141</v>
      </c>
      <c r="M3348" s="6">
        <v>-16537</v>
      </c>
      <c r="N3348" s="6">
        <v>-14503</v>
      </c>
      <c r="O3348" s="6">
        <v>-17404</v>
      </c>
      <c r="P3348" s="6">
        <v>-15348</v>
      </c>
      <c r="Q3348" s="6">
        <v>-28059</v>
      </c>
      <c r="R3348" s="6">
        <v>-19973</v>
      </c>
      <c r="S3348" s="6">
        <v>-14602</v>
      </c>
      <c r="T3348" s="6">
        <v>-14097</v>
      </c>
      <c r="U3348" s="6" t="s">
        <v>4474</v>
      </c>
      <c r="V3348" s="6" t="s">
        <v>4474</v>
      </c>
      <c r="W3348" s="6">
        <v>74734</v>
      </c>
      <c r="X3348" s="6">
        <v>57296</v>
      </c>
      <c r="Y3348" s="6">
        <v>53888</v>
      </c>
      <c r="Z3348" s="6">
        <v>37313</v>
      </c>
      <c r="AA3348" s="6">
        <v>25577</v>
      </c>
      <c r="AB3348" s="6">
        <v>22611</v>
      </c>
      <c r="AC3348" s="6">
        <v>10511288</v>
      </c>
      <c r="AD3348" s="6">
        <v>9286252</v>
      </c>
      <c r="AF3348">
        <f>Q3348/W3348</f>
        <v>-0.3754516016806273</v>
      </c>
      <c r="AG3348">
        <f>R3348/X3348</f>
        <v>-0.34859327003630269</v>
      </c>
      <c r="AH3348" t="e">
        <f>U3348/W3348</f>
        <v>#VALUE!</v>
      </c>
      <c r="AI3348" t="e">
        <f>V3348/X3348</f>
        <v>#VALUE!</v>
      </c>
      <c r="AJ3348">
        <f>Y3348/AA3348</f>
        <v>2.1068929116002657</v>
      </c>
      <c r="AK3348">
        <f>Z3348/AB3348</f>
        <v>1.6502144973685375</v>
      </c>
      <c r="AL3348">
        <f>O3348/K3348</f>
        <v>-0.88255578093306286</v>
      </c>
      <c r="AM3348">
        <f>P3348/L3348</f>
        <v>-0.76202770468199199</v>
      </c>
      <c r="AN3348">
        <f>K3348/W3348</f>
        <v>0.26386918939170928</v>
      </c>
      <c r="AO3348">
        <f>L3348/X3348</f>
        <v>0.35152541189611841</v>
      </c>
      <c r="AP3348">
        <f>IF(OR(Q3348&lt;0, Q3348="NA"), 0, 1)</f>
        <v>0</v>
      </c>
      <c r="AQ3348">
        <f>IF(OR(S3348&lt;0, S3348="NA"), 0, 1)</f>
        <v>0</v>
      </c>
      <c r="AR3348">
        <f>IFERROR(IF((AF3348-AG3348)&gt;0,1,0),0)</f>
        <v>0</v>
      </c>
      <c r="AS3348">
        <f>IFERROR(IF((S3348-Q3348)&gt;0,1,0),0)</f>
        <v>1</v>
      </c>
      <c r="AT3348">
        <f>IFERROR(IF((AH3348-AI3348)&lt;0,1,0),0)</f>
        <v>0</v>
      </c>
      <c r="AU3348">
        <f>IFERROR(IF((AJ3348-AK3348)&gt;0,1,0),0)</f>
        <v>1</v>
      </c>
      <c r="AV3348">
        <f>IFERROR(IF((AL3348-AM3348)&gt;0,1,0),0)</f>
        <v>0</v>
      </c>
      <c r="AW3348">
        <f>IFERROR(IF((AN3348-AO3348)&gt;0,1,0),0)</f>
        <v>0</v>
      </c>
      <c r="AX3348">
        <f>IFERROR(IF((AC3348-AD3348)&lt;0,1,0),0)</f>
        <v>0</v>
      </c>
      <c r="AY3348">
        <f>SUM(AP3348:AX3348)</f>
        <v>2</v>
      </c>
    </row>
    <row r="3349" spans="1:51" x14ac:dyDescent="0.45">
      <c r="A3349" s="1" t="s">
        <v>2657</v>
      </c>
      <c r="B3349" s="2">
        <v>4812191</v>
      </c>
      <c r="C3349" s="3" t="s">
        <v>5338</v>
      </c>
      <c r="D3349" s="5">
        <v>40.630000000000003</v>
      </c>
      <c r="E3349" s="5">
        <v>2781.6793590299999</v>
      </c>
      <c r="F3349" s="3" t="s">
        <v>4470</v>
      </c>
      <c r="G3349" s="3" t="s">
        <v>4471</v>
      </c>
      <c r="H3349" s="3" t="s">
        <v>4489</v>
      </c>
      <c r="I3349" s="3" t="s">
        <v>4489</v>
      </c>
      <c r="J3349" s="3" t="s">
        <v>4495</v>
      </c>
      <c r="K3349" s="6">
        <v>35932</v>
      </c>
      <c r="L3349" s="6">
        <v>35193</v>
      </c>
      <c r="M3349" s="6">
        <v>-228457</v>
      </c>
      <c r="N3349" s="6">
        <v>-194569</v>
      </c>
      <c r="O3349" s="6">
        <v>-230957</v>
      </c>
      <c r="P3349" s="6">
        <v>-197093</v>
      </c>
      <c r="Q3349" s="6">
        <v>-244556</v>
      </c>
      <c r="R3349" s="6">
        <v>-167663</v>
      </c>
      <c r="S3349" s="6">
        <v>-155525</v>
      </c>
      <c r="T3349" s="6">
        <v>-102633</v>
      </c>
      <c r="U3349" s="6" t="s">
        <v>4474</v>
      </c>
      <c r="V3349" s="6" t="s">
        <v>4474</v>
      </c>
      <c r="W3349" s="6">
        <v>844676</v>
      </c>
      <c r="X3349" s="6">
        <v>892228</v>
      </c>
      <c r="Y3349" s="6">
        <v>666276</v>
      </c>
      <c r="Z3349" s="6">
        <v>806553</v>
      </c>
      <c r="AA3349" s="6">
        <v>80076</v>
      </c>
      <c r="AB3349" s="6">
        <v>80864</v>
      </c>
      <c r="AC3349" s="6">
        <v>68426779</v>
      </c>
      <c r="AD3349" s="6">
        <v>67852920</v>
      </c>
      <c r="AF3349">
        <f>Q3349/W3349</f>
        <v>-0.28952639828762744</v>
      </c>
      <c r="AG3349">
        <f>R3349/X3349</f>
        <v>-0.18791497240615626</v>
      </c>
      <c r="AH3349" t="e">
        <f>U3349/W3349</f>
        <v>#VALUE!</v>
      </c>
      <c r="AI3349" t="e">
        <f>V3349/X3349</f>
        <v>#VALUE!</v>
      </c>
      <c r="AJ3349">
        <f>Y3349/AA3349</f>
        <v>8.3205454817922977</v>
      </c>
      <c r="AK3349">
        <f>Z3349/AB3349</f>
        <v>9.9741912346656108</v>
      </c>
      <c r="AL3349">
        <f>O3349/K3349</f>
        <v>-6.4276132695090729</v>
      </c>
      <c r="AM3349">
        <f>P3349/L3349</f>
        <v>-5.600346659847129</v>
      </c>
      <c r="AN3349">
        <f>K3349/W3349</f>
        <v>4.2539387883638223E-2</v>
      </c>
      <c r="AO3349">
        <f>L3349/X3349</f>
        <v>3.9443953787596894E-2</v>
      </c>
      <c r="AP3349">
        <f>IF(OR(Q3349&lt;0, Q3349="NA"), 0, 1)</f>
        <v>0</v>
      </c>
      <c r="AQ3349">
        <f>IF(OR(S3349&lt;0, S3349="NA"), 0, 1)</f>
        <v>0</v>
      </c>
      <c r="AR3349">
        <f>IFERROR(IF((AF3349-AG3349)&gt;0,1,0),0)</f>
        <v>0</v>
      </c>
      <c r="AS3349">
        <f>IFERROR(IF((S3349-Q3349)&gt;0,1,0),0)</f>
        <v>1</v>
      </c>
      <c r="AT3349">
        <f>IFERROR(IF((AH3349-AI3349)&lt;0,1,0),0)</f>
        <v>0</v>
      </c>
      <c r="AU3349">
        <f>IFERROR(IF((AJ3349-AK3349)&gt;0,1,0),0)</f>
        <v>0</v>
      </c>
      <c r="AV3349">
        <f>IFERROR(IF((AL3349-AM3349)&gt;0,1,0),0)</f>
        <v>0</v>
      </c>
      <c r="AW3349">
        <f>IFERROR(IF((AN3349-AO3349)&gt;0,1,0),0)</f>
        <v>1</v>
      </c>
      <c r="AX3349">
        <f>IFERROR(IF((AC3349-AD3349)&lt;0,1,0),0)</f>
        <v>0</v>
      </c>
      <c r="AY3349">
        <f>SUM(AP3349:AX3349)</f>
        <v>2</v>
      </c>
    </row>
    <row r="3350" spans="1:51" x14ac:dyDescent="0.45">
      <c r="A3350" s="1" t="s">
        <v>2659</v>
      </c>
      <c r="B3350" s="2">
        <v>4979802</v>
      </c>
      <c r="C3350" s="3" t="s">
        <v>5337</v>
      </c>
      <c r="D3350" s="7">
        <v>7.11</v>
      </c>
      <c r="E3350" s="5">
        <v>13.250124899999999</v>
      </c>
      <c r="F3350" s="3" t="s">
        <v>4654</v>
      </c>
      <c r="G3350" s="3" t="s">
        <v>4654</v>
      </c>
      <c r="H3350" s="3" t="s">
        <v>4655</v>
      </c>
      <c r="I3350" s="3" t="s">
        <v>4717</v>
      </c>
      <c r="J3350" s="3" t="s">
        <v>4718</v>
      </c>
      <c r="K3350" s="6">
        <v>966.16899999999998</v>
      </c>
      <c r="L3350" s="6">
        <v>1248.7719999999999</v>
      </c>
      <c r="M3350" s="6" t="s">
        <v>4474</v>
      </c>
      <c r="N3350" s="6" t="s">
        <v>4474</v>
      </c>
      <c r="O3350" s="6">
        <v>773.21799999999996</v>
      </c>
      <c r="P3350" s="6">
        <v>1076.9480000000001</v>
      </c>
      <c r="Q3350" s="6">
        <v>651.21799999999996</v>
      </c>
      <c r="R3350" s="6">
        <v>879.94799999999998</v>
      </c>
      <c r="S3350" s="6" t="s">
        <v>4474</v>
      </c>
      <c r="T3350" s="6" t="s">
        <v>4474</v>
      </c>
      <c r="U3350" s="6" t="s">
        <v>4474</v>
      </c>
      <c r="V3350" s="6" t="s">
        <v>4474</v>
      </c>
      <c r="W3350" s="6">
        <v>3157.0059999999999</v>
      </c>
      <c r="X3350" s="6">
        <v>3318.0740000000001</v>
      </c>
      <c r="Y3350" s="6">
        <v>1878.107</v>
      </c>
      <c r="Z3350" s="6">
        <v>2032.9069999999999</v>
      </c>
      <c r="AA3350" s="6">
        <v>10</v>
      </c>
      <c r="AB3350" s="6">
        <v>210</v>
      </c>
      <c r="AC3350" s="6">
        <v>1863590</v>
      </c>
      <c r="AD3350" s="6">
        <v>1863590</v>
      </c>
      <c r="AF3350">
        <f>Q3350/W3350</f>
        <v>0.20627708658140023</v>
      </c>
      <c r="AG3350">
        <f>R3350/X3350</f>
        <v>0.26519842535157445</v>
      </c>
      <c r="AH3350" t="e">
        <f>U3350/W3350</f>
        <v>#VALUE!</v>
      </c>
      <c r="AI3350" t="e">
        <f>V3350/X3350</f>
        <v>#VALUE!</v>
      </c>
      <c r="AJ3350">
        <f>Y3350/AA3350</f>
        <v>187.8107</v>
      </c>
      <c r="AK3350">
        <f>Z3350/AB3350</f>
        <v>9.6805095238095227</v>
      </c>
      <c r="AL3350">
        <f>O3350/K3350</f>
        <v>0.80029270241541595</v>
      </c>
      <c r="AM3350">
        <f>P3350/L3350</f>
        <v>0.8624056272882481</v>
      </c>
      <c r="AN3350">
        <f>K3350/W3350</f>
        <v>0.30603964642449205</v>
      </c>
      <c r="AO3350">
        <f>L3350/X3350</f>
        <v>0.37635447551802642</v>
      </c>
      <c r="AP3350">
        <f>IF(OR(Q3350&lt;0, Q3350="NA"), 0, 1)</f>
        <v>1</v>
      </c>
      <c r="AQ3350">
        <f>IF(OR(S3350&lt;0, S3350="NA"), 0, 1)</f>
        <v>0</v>
      </c>
      <c r="AR3350">
        <f>IFERROR(IF((AF3350-AG3350)&gt;0,1,0),0)</f>
        <v>0</v>
      </c>
      <c r="AS3350">
        <f>IFERROR(IF((S3350-Q3350)&gt;0,1,0),0)</f>
        <v>0</v>
      </c>
      <c r="AT3350">
        <f>IFERROR(IF((AH3350-AI3350)&lt;0,1,0),0)</f>
        <v>0</v>
      </c>
      <c r="AU3350">
        <f>IFERROR(IF((AJ3350-AK3350)&gt;0,1,0),0)</f>
        <v>1</v>
      </c>
      <c r="AV3350">
        <f>IFERROR(IF((AL3350-AM3350)&gt;0,1,0),0)</f>
        <v>0</v>
      </c>
      <c r="AW3350">
        <f>IFERROR(IF((AN3350-AO3350)&gt;0,1,0),0)</f>
        <v>0</v>
      </c>
      <c r="AX3350">
        <f>IFERROR(IF((AC3350-AD3350)&lt;0,1,0),0)</f>
        <v>0</v>
      </c>
      <c r="AY3350">
        <f>SUM(AP3350:AX3350)</f>
        <v>2</v>
      </c>
    </row>
    <row r="3351" spans="1:51" x14ac:dyDescent="0.45">
      <c r="A3351" s="1" t="s">
        <v>2662</v>
      </c>
      <c r="B3351" s="2">
        <v>100459531</v>
      </c>
      <c r="C3351" s="3" t="s">
        <v>5338</v>
      </c>
      <c r="D3351" s="5">
        <v>11.93</v>
      </c>
      <c r="E3351" s="5">
        <v>76.440472880000002</v>
      </c>
      <c r="F3351" s="3" t="s">
        <v>4480</v>
      </c>
      <c r="G3351" s="3" t="s">
        <v>4491</v>
      </c>
      <c r="H3351" s="3" t="s">
        <v>4492</v>
      </c>
      <c r="I3351" s="3" t="s">
        <v>4493</v>
      </c>
      <c r="J3351" s="3" t="s">
        <v>4494</v>
      </c>
      <c r="K3351" s="6" t="s">
        <v>4474</v>
      </c>
      <c r="L3351" s="6" t="s">
        <v>4474</v>
      </c>
      <c r="M3351" s="6">
        <v>-697.43799999999999</v>
      </c>
      <c r="N3351" s="6">
        <v>-481.20499999999998</v>
      </c>
      <c r="O3351" s="6">
        <v>-766.06299999999999</v>
      </c>
      <c r="P3351" s="6">
        <v>-547.08000000000004</v>
      </c>
      <c r="Q3351" s="6">
        <v>1261.1610000000001</v>
      </c>
      <c r="R3351" s="6">
        <v>1779.414</v>
      </c>
      <c r="S3351" s="6">
        <v>189.51900000000001</v>
      </c>
      <c r="T3351" s="6">
        <v>111.017</v>
      </c>
      <c r="U3351" s="6" t="s">
        <v>4474</v>
      </c>
      <c r="V3351" s="6" t="s">
        <v>4474</v>
      </c>
      <c r="W3351" s="6">
        <v>37287.080999999998</v>
      </c>
      <c r="X3351" s="6">
        <v>36729.839999999997</v>
      </c>
      <c r="Y3351" s="6">
        <v>29.1</v>
      </c>
      <c r="Z3351" s="6">
        <v>45.6</v>
      </c>
      <c r="AA3351" s="6">
        <v>3939</v>
      </c>
      <c r="AB3351" s="6">
        <v>3526</v>
      </c>
      <c r="AC3351" s="6">
        <v>6407416</v>
      </c>
      <c r="AD3351" s="6">
        <v>6407416</v>
      </c>
      <c r="AF3351">
        <f>Q3351/W3351</f>
        <v>3.3823001591355463E-2</v>
      </c>
      <c r="AG3351">
        <f>R3351/X3351</f>
        <v>4.8446004665416459E-2</v>
      </c>
      <c r="AH3351" t="e">
        <f>U3351/W3351</f>
        <v>#VALUE!</v>
      </c>
      <c r="AI3351" t="e">
        <f>V3351/X3351</f>
        <v>#VALUE!</v>
      </c>
      <c r="AJ3351">
        <f>Y3351/AA3351</f>
        <v>7.387661843107388E-3</v>
      </c>
      <c r="AK3351">
        <f>Z3351/AB3351</f>
        <v>1.2932501418037437E-2</v>
      </c>
      <c r="AL3351" t="e">
        <f>O3351/K3351</f>
        <v>#VALUE!</v>
      </c>
      <c r="AM3351" t="e">
        <f>P3351/L3351</f>
        <v>#VALUE!</v>
      </c>
      <c r="AN3351" t="e">
        <f>K3351/W3351</f>
        <v>#VALUE!</v>
      </c>
      <c r="AO3351" t="e">
        <f>L3351/X3351</f>
        <v>#VALUE!</v>
      </c>
      <c r="AP3351">
        <f>IF(OR(Q3351&lt;0, Q3351="NA"), 0, 1)</f>
        <v>1</v>
      </c>
      <c r="AQ3351">
        <f>IF(OR(S3351&lt;0, S3351="NA"), 0, 1)</f>
        <v>1</v>
      </c>
      <c r="AR3351">
        <f>IFERROR(IF((AF3351-AG3351)&gt;0,1,0),0)</f>
        <v>0</v>
      </c>
      <c r="AS3351">
        <f>IFERROR(IF((S3351-Q3351)&gt;0,1,0),0)</f>
        <v>0</v>
      </c>
      <c r="AT3351">
        <f>IFERROR(IF((AH3351-AI3351)&lt;0,1,0),0)</f>
        <v>0</v>
      </c>
      <c r="AU3351">
        <f>IFERROR(IF((AJ3351-AK3351)&gt;0,1,0),0)</f>
        <v>0</v>
      </c>
      <c r="AV3351">
        <f>IFERROR(IF((AL3351-AM3351)&gt;0,1,0),0)</f>
        <v>0</v>
      </c>
      <c r="AW3351">
        <f>IFERROR(IF((AN3351-AO3351)&gt;0,1,0),0)</f>
        <v>0</v>
      </c>
      <c r="AX3351">
        <f>IFERROR(IF((AC3351-AD3351)&lt;0,1,0),0)</f>
        <v>0</v>
      </c>
      <c r="AY3351">
        <f>SUM(AP3351:AX3351)</f>
        <v>2</v>
      </c>
    </row>
    <row r="3352" spans="1:51" x14ac:dyDescent="0.45">
      <c r="A3352" s="1" t="s">
        <v>2670</v>
      </c>
      <c r="B3352" s="2">
        <v>5721526</v>
      </c>
      <c r="C3352" s="3" t="s">
        <v>5337</v>
      </c>
      <c r="D3352" s="5">
        <v>8.25</v>
      </c>
      <c r="E3352" s="5">
        <v>36.301724249999999</v>
      </c>
      <c r="F3352" s="3" t="s">
        <v>4480</v>
      </c>
      <c r="G3352" s="3" t="s">
        <v>4491</v>
      </c>
      <c r="H3352" s="3" t="s">
        <v>4492</v>
      </c>
      <c r="I3352" s="3" t="s">
        <v>4493</v>
      </c>
      <c r="J3352" s="3"/>
      <c r="K3352" s="6">
        <v>3298.4969999999998</v>
      </c>
      <c r="L3352" s="6">
        <v>2796.83</v>
      </c>
      <c r="M3352" s="6" t="s">
        <v>4474</v>
      </c>
      <c r="N3352" s="6" t="s">
        <v>4474</v>
      </c>
      <c r="O3352" s="6">
        <v>2096.4969999999998</v>
      </c>
      <c r="P3352" s="6">
        <v>1606.2570000000001</v>
      </c>
      <c r="Q3352" s="6">
        <v>-6667.5550000000003</v>
      </c>
      <c r="R3352" s="6">
        <v>829.21100000000001</v>
      </c>
      <c r="S3352" s="6" t="s">
        <v>4474</v>
      </c>
      <c r="T3352" s="6" t="s">
        <v>4474</v>
      </c>
      <c r="U3352" s="6" t="s">
        <v>4474</v>
      </c>
      <c r="V3352" s="6" t="s">
        <v>4474</v>
      </c>
      <c r="W3352" s="6">
        <v>57799.275999999998</v>
      </c>
      <c r="X3352" s="6">
        <v>57799.275999999998</v>
      </c>
      <c r="Y3352" s="6">
        <v>3.69</v>
      </c>
      <c r="Z3352" s="6">
        <v>3.69</v>
      </c>
      <c r="AA3352" s="6">
        <v>236</v>
      </c>
      <c r="AB3352" s="6">
        <v>236</v>
      </c>
      <c r="AC3352" s="6">
        <v>4400209</v>
      </c>
      <c r="AD3352" s="6">
        <v>4400209</v>
      </c>
      <c r="AF3352">
        <f>Q3352/W3352</f>
        <v>-0.11535706779441321</v>
      </c>
      <c r="AG3352">
        <f>R3352/X3352</f>
        <v>1.4346390774860225E-2</v>
      </c>
      <c r="AH3352" t="e">
        <f>U3352/W3352</f>
        <v>#VALUE!</v>
      </c>
      <c r="AI3352" t="e">
        <f>V3352/X3352</f>
        <v>#VALUE!</v>
      </c>
      <c r="AJ3352">
        <f>Y3352/AA3352</f>
        <v>1.5635593220338983E-2</v>
      </c>
      <c r="AK3352">
        <f>Z3352/AB3352</f>
        <v>1.5635593220338983E-2</v>
      </c>
      <c r="AL3352">
        <f>O3352/K3352</f>
        <v>0.63559160429735118</v>
      </c>
      <c r="AM3352">
        <f>P3352/L3352</f>
        <v>0.57431341912093337</v>
      </c>
      <c r="AN3352">
        <f>K3352/W3352</f>
        <v>5.7068136978047961E-2</v>
      </c>
      <c r="AO3352">
        <f>L3352/X3352</f>
        <v>4.8388668397853288E-2</v>
      </c>
      <c r="AP3352">
        <f>IF(OR(Q3352&lt;0, Q3352="NA"), 0, 1)</f>
        <v>0</v>
      </c>
      <c r="AQ3352">
        <f>IF(OR(S3352&lt;0, S3352="NA"), 0, 1)</f>
        <v>0</v>
      </c>
      <c r="AR3352">
        <f>IFERROR(IF((AF3352-AG3352)&gt;0,1,0),0)</f>
        <v>0</v>
      </c>
      <c r="AS3352">
        <f>IFERROR(IF((S3352-Q3352)&gt;0,1,0),0)</f>
        <v>0</v>
      </c>
      <c r="AT3352">
        <f>IFERROR(IF((AH3352-AI3352)&lt;0,1,0),0)</f>
        <v>0</v>
      </c>
      <c r="AU3352">
        <f>IFERROR(IF((AJ3352-AK3352)&gt;0,1,0),0)</f>
        <v>0</v>
      </c>
      <c r="AV3352">
        <f>IFERROR(IF((AL3352-AM3352)&gt;0,1,0),0)</f>
        <v>1</v>
      </c>
      <c r="AW3352">
        <f>IFERROR(IF((AN3352-AO3352)&gt;0,1,0),0)</f>
        <v>1</v>
      </c>
      <c r="AX3352">
        <f>IFERROR(IF((AC3352-AD3352)&lt;0,1,0),0)</f>
        <v>0</v>
      </c>
      <c r="AY3352">
        <f>SUM(AP3352:AX3352)</f>
        <v>2</v>
      </c>
    </row>
    <row r="3353" spans="1:51" x14ac:dyDescent="0.45">
      <c r="A3353" s="1" t="s">
        <v>2711</v>
      </c>
      <c r="B3353" s="2">
        <v>4616102</v>
      </c>
      <c r="C3353" s="3" t="s">
        <v>5335</v>
      </c>
      <c r="D3353" s="5">
        <v>5.42</v>
      </c>
      <c r="E3353" s="5">
        <v>77.417458879999998</v>
      </c>
      <c r="F3353" s="3" t="s">
        <v>4470</v>
      </c>
      <c r="G3353" s="3" t="s">
        <v>4512</v>
      </c>
      <c r="H3353" s="3" t="s">
        <v>4522</v>
      </c>
      <c r="I3353" s="3" t="s">
        <v>4557</v>
      </c>
      <c r="J3353" s="3" t="s">
        <v>5185</v>
      </c>
      <c r="K3353" s="6">
        <v>2787619</v>
      </c>
      <c r="L3353" s="6">
        <v>2772507</v>
      </c>
      <c r="M3353" s="6">
        <v>130922</v>
      </c>
      <c r="N3353" s="6">
        <v>136191</v>
      </c>
      <c r="O3353" s="6">
        <v>23535</v>
      </c>
      <c r="P3353" s="6">
        <v>29767</v>
      </c>
      <c r="Q3353" s="6">
        <v>-183040</v>
      </c>
      <c r="R3353" s="6">
        <v>-160738</v>
      </c>
      <c r="S3353" s="6">
        <v>-62097</v>
      </c>
      <c r="T3353" s="6">
        <v>-17823</v>
      </c>
      <c r="U3353" s="6">
        <v>986125</v>
      </c>
      <c r="V3353" s="6">
        <v>986057</v>
      </c>
      <c r="W3353" s="6">
        <v>1651748</v>
      </c>
      <c r="X3353" s="6">
        <v>1676142</v>
      </c>
      <c r="Y3353" s="6">
        <v>463449</v>
      </c>
      <c r="Z3353" s="6">
        <v>456699</v>
      </c>
      <c r="AA3353" s="6">
        <v>581519</v>
      </c>
      <c r="AB3353" s="6">
        <v>568616</v>
      </c>
      <c r="AC3353" s="6">
        <v>14298957</v>
      </c>
      <c r="AD3353" s="6">
        <v>14255486</v>
      </c>
      <c r="AF3353">
        <f>Q3353/W3353</f>
        <v>-0.11081593560276749</v>
      </c>
      <c r="AG3353">
        <f>R3353/X3353</f>
        <v>-9.5897602947721608E-2</v>
      </c>
      <c r="AH3353">
        <f>U3353/W3353</f>
        <v>0.59701903680222412</v>
      </c>
      <c r="AI3353">
        <f>V3353/X3353</f>
        <v>0.58828965564970037</v>
      </c>
      <c r="AJ3353">
        <f>Y3353/AA3353</f>
        <v>0.79696278195553372</v>
      </c>
      <c r="AK3353">
        <f>Z3353/AB3353</f>
        <v>0.80317648465748415</v>
      </c>
      <c r="AL3353">
        <f>O3353/K3353</f>
        <v>8.4426889040432E-3</v>
      </c>
      <c r="AM3353">
        <f>P3353/L3353</f>
        <v>1.073649227937026E-2</v>
      </c>
      <c r="AN3353">
        <f>K3353/W3353</f>
        <v>1.6876781446080154</v>
      </c>
      <c r="AO3353">
        <f>L3353/X3353</f>
        <v>1.654100308923707</v>
      </c>
      <c r="AP3353">
        <f>IF(OR(Q3353&lt;0, Q3353="NA"), 0, 1)</f>
        <v>0</v>
      </c>
      <c r="AQ3353">
        <f>IF(OR(S3353&lt;0, S3353="NA"), 0, 1)</f>
        <v>0</v>
      </c>
      <c r="AR3353">
        <f>IFERROR(IF((AF3353-AG3353)&gt;0,1,0),0)</f>
        <v>0</v>
      </c>
      <c r="AS3353">
        <f>IFERROR(IF((S3353-Q3353)&gt;0,1,0),0)</f>
        <v>1</v>
      </c>
      <c r="AT3353">
        <f>IFERROR(IF((AH3353-AI3353)&lt;0,1,0),0)</f>
        <v>0</v>
      </c>
      <c r="AU3353">
        <f>IFERROR(IF((AJ3353-AK3353)&gt;0,1,0),0)</f>
        <v>0</v>
      </c>
      <c r="AV3353">
        <f>IFERROR(IF((AL3353-AM3353)&gt;0,1,0),0)</f>
        <v>0</v>
      </c>
      <c r="AW3353">
        <f>IFERROR(IF((AN3353-AO3353)&gt;0,1,0),0)</f>
        <v>1</v>
      </c>
      <c r="AX3353">
        <f>IFERROR(IF((AC3353-AD3353)&lt;0,1,0),0)</f>
        <v>0</v>
      </c>
      <c r="AY3353">
        <f>SUM(AP3353:AX3353)</f>
        <v>2</v>
      </c>
    </row>
    <row r="3354" spans="1:51" x14ac:dyDescent="0.45">
      <c r="A3354" s="1" t="s">
        <v>2795</v>
      </c>
      <c r="B3354" s="2">
        <v>4884349</v>
      </c>
      <c r="C3354" s="3" t="s">
        <v>5335</v>
      </c>
      <c r="D3354" s="5">
        <v>39.520000000000003</v>
      </c>
      <c r="E3354" s="5">
        <v>9305.1586388800006</v>
      </c>
      <c r="F3354" s="3" t="s">
        <v>4665</v>
      </c>
      <c r="G3354" s="3" t="s">
        <v>4666</v>
      </c>
      <c r="H3354" s="3" t="s">
        <v>4667</v>
      </c>
      <c r="I3354" s="3" t="s">
        <v>4667</v>
      </c>
      <c r="J3354" s="3" t="s">
        <v>4788</v>
      </c>
      <c r="K3354" s="6">
        <v>8657142.25</v>
      </c>
      <c r="L3354" s="6">
        <v>9303749.25</v>
      </c>
      <c r="M3354" s="6">
        <v>714785.09900000005</v>
      </c>
      <c r="N3354" s="6">
        <v>785163.08700000006</v>
      </c>
      <c r="O3354" s="6">
        <v>325168</v>
      </c>
      <c r="P3354" s="6">
        <v>365384</v>
      </c>
      <c r="Q3354" s="6">
        <v>-593480.05000000005</v>
      </c>
      <c r="R3354" s="6">
        <v>-396340.65</v>
      </c>
      <c r="S3354" s="6" t="s">
        <v>4474</v>
      </c>
      <c r="T3354" s="6" t="s">
        <v>4474</v>
      </c>
      <c r="U3354" s="6" t="s">
        <v>4474</v>
      </c>
      <c r="V3354" s="6" t="s">
        <v>4474</v>
      </c>
      <c r="W3354" s="6">
        <v>3005200</v>
      </c>
      <c r="X3354" s="6">
        <v>4414100</v>
      </c>
      <c r="Y3354" s="6">
        <v>2381900</v>
      </c>
      <c r="Z3354" s="6">
        <v>3965800</v>
      </c>
      <c r="AA3354" s="6">
        <v>107100</v>
      </c>
      <c r="AB3354" s="6">
        <v>76600</v>
      </c>
      <c r="AC3354" s="6">
        <v>199340118</v>
      </c>
      <c r="AD3354" s="6">
        <v>293850159</v>
      </c>
      <c r="AF3354">
        <f>Q3354/W3354</f>
        <v>-0.19748437707972849</v>
      </c>
      <c r="AG3354">
        <f>R3354/X3354</f>
        <v>-8.9789685326567142E-2</v>
      </c>
      <c r="AH3354" t="e">
        <f>U3354/W3354</f>
        <v>#VALUE!</v>
      </c>
      <c r="AI3354" t="e">
        <f>V3354/X3354</f>
        <v>#VALUE!</v>
      </c>
      <c r="AJ3354">
        <f>Y3354/AA3354</f>
        <v>22.239962651727357</v>
      </c>
      <c r="AK3354">
        <f>Z3354/AB3354</f>
        <v>51.772845953002609</v>
      </c>
      <c r="AL3354">
        <f>O3354/K3354</f>
        <v>3.7560662700211495E-2</v>
      </c>
      <c r="AM3354">
        <f>P3354/L3354</f>
        <v>3.927276952353375E-2</v>
      </c>
      <c r="AN3354">
        <f>K3354/W3354</f>
        <v>2.8807208338879278</v>
      </c>
      <c r="AO3354">
        <f>L3354/X3354</f>
        <v>2.1077341360639767</v>
      </c>
      <c r="AP3354">
        <f>IF(OR(Q3354&lt;0, Q3354="NA"), 0, 1)</f>
        <v>0</v>
      </c>
      <c r="AQ3354">
        <f>IF(OR(S3354&lt;0, S3354="NA"), 0, 1)</f>
        <v>0</v>
      </c>
      <c r="AR3354">
        <f>IFERROR(IF((AF3354-AG3354)&gt;0,1,0),0)</f>
        <v>0</v>
      </c>
      <c r="AS3354">
        <f>IFERROR(IF((S3354-Q3354)&gt;0,1,0),0)</f>
        <v>0</v>
      </c>
      <c r="AT3354">
        <f>IFERROR(IF((AH3354-AI3354)&lt;0,1,0),0)</f>
        <v>0</v>
      </c>
      <c r="AU3354">
        <f>IFERROR(IF((AJ3354-AK3354)&gt;0,1,0),0)</f>
        <v>0</v>
      </c>
      <c r="AV3354">
        <f>IFERROR(IF((AL3354-AM3354)&gt;0,1,0),0)</f>
        <v>0</v>
      </c>
      <c r="AW3354">
        <f>IFERROR(IF((AN3354-AO3354)&gt;0,1,0),0)</f>
        <v>1</v>
      </c>
      <c r="AX3354">
        <f>IFERROR(IF((AC3354-AD3354)&lt;0,1,0),0)</f>
        <v>1</v>
      </c>
      <c r="AY3354">
        <f>SUM(AP3354:AX3354)</f>
        <v>2</v>
      </c>
    </row>
    <row r="3355" spans="1:51" x14ac:dyDescent="0.45">
      <c r="A3355" s="1" t="s">
        <v>2801</v>
      </c>
      <c r="B3355" s="2">
        <v>10945663</v>
      </c>
      <c r="C3355" s="3" t="s">
        <v>5336</v>
      </c>
      <c r="D3355" s="5">
        <v>3.85</v>
      </c>
      <c r="E3355" s="5">
        <v>128.44258735</v>
      </c>
      <c r="F3355" s="3" t="s">
        <v>4485</v>
      </c>
      <c r="G3355" s="3" t="s">
        <v>4486</v>
      </c>
      <c r="H3355" s="3" t="s">
        <v>4545</v>
      </c>
      <c r="I3355" s="3" t="s">
        <v>4546</v>
      </c>
      <c r="J3355" s="3" t="s">
        <v>4775</v>
      </c>
      <c r="K3355" s="6">
        <v>2471.1779999999999</v>
      </c>
      <c r="L3355" s="6">
        <v>2645.0720000000001</v>
      </c>
      <c r="M3355" s="6" t="s">
        <v>4474</v>
      </c>
      <c r="N3355" s="6" t="s">
        <v>4474</v>
      </c>
      <c r="O3355" s="6">
        <v>-2868.855</v>
      </c>
      <c r="P3355" s="6">
        <v>-2336.9540000000002</v>
      </c>
      <c r="Q3355" s="6">
        <v>-2839.0889999999999</v>
      </c>
      <c r="R3355" s="6">
        <v>-2303.31</v>
      </c>
      <c r="S3355" s="6">
        <v>-1430.3040000000001</v>
      </c>
      <c r="T3355" s="6">
        <v>-1016.362</v>
      </c>
      <c r="U3355" s="6" t="s">
        <v>4474</v>
      </c>
      <c r="V3355" s="6" t="s">
        <v>4474</v>
      </c>
      <c r="W3355" s="8">
        <v>4150.1099999999997</v>
      </c>
      <c r="X3355" s="6">
        <v>4656.53</v>
      </c>
      <c r="Y3355" s="8">
        <v>4150.1099999999997</v>
      </c>
      <c r="Z3355" s="6">
        <v>4656.53</v>
      </c>
      <c r="AA3355" s="6">
        <v>254</v>
      </c>
      <c r="AB3355" s="6">
        <v>61</v>
      </c>
      <c r="AC3355" s="6">
        <v>33245867</v>
      </c>
      <c r="AD3355" s="6">
        <v>33236091</v>
      </c>
      <c r="AF3355">
        <f>Q3355/W3355</f>
        <v>-0.68409969856220687</v>
      </c>
      <c r="AG3355">
        <f>R3355/X3355</f>
        <v>-0.49464085918054862</v>
      </c>
      <c r="AH3355" t="e">
        <f>U3355/W3355</f>
        <v>#VALUE!</v>
      </c>
      <c r="AI3355" t="e">
        <f>V3355/X3355</f>
        <v>#VALUE!</v>
      </c>
      <c r="AJ3355">
        <f>Y3355/AA3355</f>
        <v>16.339015748031496</v>
      </c>
      <c r="AK3355">
        <f>Z3355/AB3355</f>
        <v>76.336557377049175</v>
      </c>
      <c r="AL3355">
        <f>O3355/K3355</f>
        <v>-1.1609260846446514</v>
      </c>
      <c r="AM3355">
        <f>P3355/L3355</f>
        <v>-0.88351243368800547</v>
      </c>
      <c r="AN3355">
        <f>K3355/W3355</f>
        <v>0.59544879533313577</v>
      </c>
      <c r="AO3355">
        <f>L3355/X3355</f>
        <v>0.56803499601634699</v>
      </c>
      <c r="AP3355">
        <f>IF(OR(Q3355&lt;0, Q3355="NA"), 0, 1)</f>
        <v>0</v>
      </c>
      <c r="AQ3355">
        <f>IF(OR(S3355&lt;0, S3355="NA"), 0, 1)</f>
        <v>0</v>
      </c>
      <c r="AR3355">
        <f>IFERROR(IF((AF3355-AG3355)&gt;0,1,0),0)</f>
        <v>0</v>
      </c>
      <c r="AS3355">
        <f>IFERROR(IF((S3355-Q3355)&gt;0,1,0),0)</f>
        <v>1</v>
      </c>
      <c r="AT3355">
        <f>IFERROR(IF((AH3355-AI3355)&lt;0,1,0),0)</f>
        <v>0</v>
      </c>
      <c r="AU3355">
        <f>IFERROR(IF((AJ3355-AK3355)&gt;0,1,0),0)</f>
        <v>0</v>
      </c>
      <c r="AV3355">
        <f>IFERROR(IF((AL3355-AM3355)&gt;0,1,0),0)</f>
        <v>0</v>
      </c>
      <c r="AW3355">
        <f>IFERROR(IF((AN3355-AO3355)&gt;0,1,0),0)</f>
        <v>1</v>
      </c>
      <c r="AX3355">
        <f>IFERROR(IF((AC3355-AD3355)&lt;0,1,0),0)</f>
        <v>0</v>
      </c>
      <c r="AY3355">
        <f>SUM(AP3355:AX3355)</f>
        <v>2</v>
      </c>
    </row>
    <row r="3356" spans="1:51" x14ac:dyDescent="0.45">
      <c r="A3356" s="1" t="s">
        <v>2804</v>
      </c>
      <c r="B3356" s="2">
        <v>4334947</v>
      </c>
      <c r="C3356" s="3" t="s">
        <v>5337</v>
      </c>
      <c r="D3356" s="5">
        <v>9.59</v>
      </c>
      <c r="E3356" s="5">
        <v>721.63249165000002</v>
      </c>
      <c r="F3356" s="3" t="s">
        <v>4485</v>
      </c>
      <c r="G3356" s="3" t="s">
        <v>4486</v>
      </c>
      <c r="H3356" s="3" t="s">
        <v>4545</v>
      </c>
      <c r="I3356" s="3" t="s">
        <v>4844</v>
      </c>
      <c r="J3356" s="3" t="s">
        <v>5063</v>
      </c>
      <c r="K3356" s="6">
        <v>250</v>
      </c>
      <c r="L3356" s="6">
        <v>238</v>
      </c>
      <c r="M3356" s="6">
        <v>-141658</v>
      </c>
      <c r="N3356" s="6">
        <v>-133243</v>
      </c>
      <c r="O3356" s="6">
        <v>-154686</v>
      </c>
      <c r="P3356" s="6">
        <v>-146111</v>
      </c>
      <c r="Q3356" s="6">
        <v>-4927</v>
      </c>
      <c r="R3356" s="6">
        <v>-90079</v>
      </c>
      <c r="S3356" s="6">
        <v>-21686</v>
      </c>
      <c r="T3356" s="6">
        <v>-13724</v>
      </c>
      <c r="U3356" s="6" t="s">
        <v>4474</v>
      </c>
      <c r="V3356" s="6" t="s">
        <v>4474</v>
      </c>
      <c r="W3356" s="6">
        <v>2336548</v>
      </c>
      <c r="X3356" s="6">
        <v>2357173</v>
      </c>
      <c r="Y3356" s="6">
        <v>564074</v>
      </c>
      <c r="Z3356" s="6">
        <v>583113</v>
      </c>
      <c r="AA3356" s="6">
        <v>26915</v>
      </c>
      <c r="AB3356" s="6">
        <v>14557</v>
      </c>
      <c r="AC3356" s="6">
        <v>75244708</v>
      </c>
      <c r="AD3356" s="6">
        <v>72584336</v>
      </c>
      <c r="AF3356">
        <f>Q3356/W3356</f>
        <v>-2.1086662889014049E-3</v>
      </c>
      <c r="AG3356">
        <f>R3356/X3356</f>
        <v>-3.8214844646532097E-2</v>
      </c>
      <c r="AH3356" t="e">
        <f>U3356/W3356</f>
        <v>#VALUE!</v>
      </c>
      <c r="AI3356" t="e">
        <f>V3356/X3356</f>
        <v>#VALUE!</v>
      </c>
      <c r="AJ3356">
        <f>Y3356/AA3356</f>
        <v>20.957607282184654</v>
      </c>
      <c r="AK3356">
        <f>Z3356/AB3356</f>
        <v>40.057223328982623</v>
      </c>
      <c r="AL3356">
        <f>O3356/K3356</f>
        <v>-618.74400000000003</v>
      </c>
      <c r="AM3356">
        <f>P3356/L3356</f>
        <v>-613.91176470588232</v>
      </c>
      <c r="AN3356">
        <f>K3356/W3356</f>
        <v>1.069954479856609E-4</v>
      </c>
      <c r="AO3356">
        <f>L3356/X3356</f>
        <v>1.0096840579796222E-4</v>
      </c>
      <c r="AP3356">
        <f>IF(OR(Q3356&lt;0, Q3356="NA"), 0, 1)</f>
        <v>0</v>
      </c>
      <c r="AQ3356">
        <f>IF(OR(S3356&lt;0, S3356="NA"), 0, 1)</f>
        <v>0</v>
      </c>
      <c r="AR3356">
        <f>IFERROR(IF((AF3356-AG3356)&gt;0,1,0),0)</f>
        <v>1</v>
      </c>
      <c r="AS3356">
        <f>IFERROR(IF((S3356-Q3356)&gt;0,1,0),0)</f>
        <v>0</v>
      </c>
      <c r="AT3356">
        <f>IFERROR(IF((AH3356-AI3356)&lt;0,1,0),0)</f>
        <v>0</v>
      </c>
      <c r="AU3356">
        <f>IFERROR(IF((AJ3356-AK3356)&gt;0,1,0),0)</f>
        <v>0</v>
      </c>
      <c r="AV3356">
        <f>IFERROR(IF((AL3356-AM3356)&gt;0,1,0),0)</f>
        <v>0</v>
      </c>
      <c r="AW3356">
        <f>IFERROR(IF((AN3356-AO3356)&gt;0,1,0),0)</f>
        <v>1</v>
      </c>
      <c r="AX3356">
        <f>IFERROR(IF((AC3356-AD3356)&lt;0,1,0),0)</f>
        <v>0</v>
      </c>
      <c r="AY3356">
        <f>SUM(AP3356:AX3356)</f>
        <v>2</v>
      </c>
    </row>
    <row r="3357" spans="1:51" x14ac:dyDescent="0.45">
      <c r="A3357" s="1" t="s">
        <v>2831</v>
      </c>
      <c r="B3357" s="2">
        <v>4423700</v>
      </c>
      <c r="C3357" s="3" t="s">
        <v>5338</v>
      </c>
      <c r="D3357" s="5">
        <v>12.88</v>
      </c>
      <c r="E3357" s="5">
        <v>338.80912128</v>
      </c>
      <c r="F3357" s="3" t="s">
        <v>4480</v>
      </c>
      <c r="G3357" s="3" t="s">
        <v>4491</v>
      </c>
      <c r="H3357" s="3" t="s">
        <v>4491</v>
      </c>
      <c r="I3357" s="3" t="s">
        <v>4631</v>
      </c>
      <c r="J3357" s="3" t="s">
        <v>4484</v>
      </c>
      <c r="K3357" s="6">
        <v>239659</v>
      </c>
      <c r="L3357" s="6">
        <v>225930</v>
      </c>
      <c r="M3357" s="6" t="s">
        <v>4474</v>
      </c>
      <c r="N3357" s="6" t="s">
        <v>4474</v>
      </c>
      <c r="O3357" s="6">
        <v>136519</v>
      </c>
      <c r="P3357" s="6">
        <v>132168</v>
      </c>
      <c r="Q3357" s="6">
        <v>43378</v>
      </c>
      <c r="R3357" s="6">
        <v>42363</v>
      </c>
      <c r="S3357" s="6">
        <v>-129164</v>
      </c>
      <c r="T3357" s="6">
        <v>-2118</v>
      </c>
      <c r="U3357" s="6">
        <v>655834</v>
      </c>
      <c r="V3357" s="6">
        <v>613740</v>
      </c>
      <c r="W3357" s="6">
        <v>1674170</v>
      </c>
      <c r="X3357" s="6">
        <v>1617004</v>
      </c>
      <c r="Y3357" s="6" t="s">
        <v>4474</v>
      </c>
      <c r="Z3357" s="6" t="s">
        <v>4474</v>
      </c>
      <c r="AA3357" s="6" t="s">
        <v>4474</v>
      </c>
      <c r="AB3357" s="6" t="s">
        <v>4474</v>
      </c>
      <c r="AC3357" s="6">
        <v>26018000</v>
      </c>
      <c r="AD3357" s="6">
        <v>25852000</v>
      </c>
      <c r="AF3357">
        <f>Q3357/W3357</f>
        <v>2.5910152493474378E-2</v>
      </c>
      <c r="AG3357">
        <f>R3357/X3357</f>
        <v>2.6198450962397125E-2</v>
      </c>
      <c r="AH3357">
        <f>U3357/W3357</f>
        <v>0.39173680092224805</v>
      </c>
      <c r="AI3357">
        <f>V3357/X3357</f>
        <v>0.37955379207472584</v>
      </c>
      <c r="AJ3357" t="e">
        <f>Y3357/AA3357</f>
        <v>#VALUE!</v>
      </c>
      <c r="AK3357" t="e">
        <f>Z3357/AB3357</f>
        <v>#VALUE!</v>
      </c>
      <c r="AL3357">
        <f>O3357/K3357</f>
        <v>0.56963852807530702</v>
      </c>
      <c r="AM3357">
        <f>P3357/L3357</f>
        <v>0.58499535254282298</v>
      </c>
      <c r="AN3357">
        <f>K3357/W3357</f>
        <v>0.14315093449291291</v>
      </c>
      <c r="AO3357">
        <f>L3357/X3357</f>
        <v>0.13972136123349108</v>
      </c>
      <c r="AP3357">
        <f>IF(OR(Q3357&lt;0, Q3357="NA"), 0, 1)</f>
        <v>1</v>
      </c>
      <c r="AQ3357">
        <f>IF(OR(S3357&lt;0, S3357="NA"), 0, 1)</f>
        <v>0</v>
      </c>
      <c r="AR3357">
        <f>IFERROR(IF((AF3357-AG3357)&gt;0,1,0),0)</f>
        <v>0</v>
      </c>
      <c r="AS3357">
        <f>IFERROR(IF((S3357-Q3357)&gt;0,1,0),0)</f>
        <v>0</v>
      </c>
      <c r="AT3357">
        <f>IFERROR(IF((AH3357-AI3357)&lt;0,1,0),0)</f>
        <v>0</v>
      </c>
      <c r="AU3357">
        <f>IFERROR(IF((AJ3357-AK3357)&gt;0,1,0),0)</f>
        <v>0</v>
      </c>
      <c r="AV3357">
        <f>IFERROR(IF((AL3357-AM3357)&gt;0,1,0),0)</f>
        <v>0</v>
      </c>
      <c r="AW3357">
        <f>IFERROR(IF((AN3357-AO3357)&gt;0,1,0),0)</f>
        <v>1</v>
      </c>
      <c r="AX3357">
        <f>IFERROR(IF((AC3357-AD3357)&lt;0,1,0),0)</f>
        <v>0</v>
      </c>
      <c r="AY3357">
        <f>SUM(AP3357:AX3357)</f>
        <v>2</v>
      </c>
    </row>
    <row r="3358" spans="1:51" x14ac:dyDescent="0.45">
      <c r="A3358" s="1" t="s">
        <v>2837</v>
      </c>
      <c r="B3358" s="2">
        <v>4571228</v>
      </c>
      <c r="C3358" s="3" t="s">
        <v>5336</v>
      </c>
      <c r="D3358" s="7">
        <v>8.67</v>
      </c>
      <c r="E3358" s="5">
        <v>2256.7245826200001</v>
      </c>
      <c r="F3358" s="3" t="s">
        <v>4654</v>
      </c>
      <c r="G3358" s="3" t="s">
        <v>4654</v>
      </c>
      <c r="H3358" s="3" t="s">
        <v>4655</v>
      </c>
      <c r="I3358" s="3" t="s">
        <v>4725</v>
      </c>
      <c r="J3358" s="3" t="s">
        <v>5011</v>
      </c>
      <c r="K3358" s="6" t="s">
        <v>4474</v>
      </c>
      <c r="L3358" s="6" t="s">
        <v>4474</v>
      </c>
      <c r="M3358" s="6">
        <v>-157585</v>
      </c>
      <c r="N3358" s="6">
        <v>-144836</v>
      </c>
      <c r="O3358" s="6">
        <v>-158953</v>
      </c>
      <c r="P3358" s="6">
        <v>-145633</v>
      </c>
      <c r="Q3358" s="6">
        <v>-459844</v>
      </c>
      <c r="R3358" s="6">
        <v>115075</v>
      </c>
      <c r="S3358" s="6">
        <v>-107675</v>
      </c>
      <c r="T3358" s="6">
        <v>-55254</v>
      </c>
      <c r="U3358" s="6">
        <v>3315150</v>
      </c>
      <c r="V3358" s="6">
        <v>2833809</v>
      </c>
      <c r="W3358" s="6">
        <v>5123962</v>
      </c>
      <c r="X3358" s="6">
        <v>4757174</v>
      </c>
      <c r="Y3358" s="6">
        <v>271373</v>
      </c>
      <c r="Z3358" s="6">
        <v>224055</v>
      </c>
      <c r="AA3358" s="6">
        <v>558274</v>
      </c>
      <c r="AB3358" s="6">
        <v>499555</v>
      </c>
      <c r="AC3358" s="6">
        <v>260100000</v>
      </c>
      <c r="AD3358" s="6">
        <v>257900000</v>
      </c>
      <c r="AF3358">
        <f>Q3358/W3358</f>
        <v>-8.9743834946473061E-2</v>
      </c>
      <c r="AG3358">
        <f>R3358/X3358</f>
        <v>2.4189781580408874E-2</v>
      </c>
      <c r="AH3358">
        <f>U3358/W3358</f>
        <v>0.64698957564478421</v>
      </c>
      <c r="AI3358">
        <f>V3358/X3358</f>
        <v>0.59569168586223675</v>
      </c>
      <c r="AJ3358">
        <f>Y3358/AA3358</f>
        <v>0.48609285046410899</v>
      </c>
      <c r="AK3358">
        <f>Z3358/AB3358</f>
        <v>0.44850917316411604</v>
      </c>
      <c r="AL3358" t="e">
        <f>O3358/K3358</f>
        <v>#VALUE!</v>
      </c>
      <c r="AM3358" t="e">
        <f>P3358/L3358</f>
        <v>#VALUE!</v>
      </c>
      <c r="AN3358" t="e">
        <f>K3358/W3358</f>
        <v>#VALUE!</v>
      </c>
      <c r="AO3358" t="e">
        <f>L3358/X3358</f>
        <v>#VALUE!</v>
      </c>
      <c r="AP3358">
        <f>IF(OR(Q3358&lt;0, Q3358="NA"), 0, 1)</f>
        <v>0</v>
      </c>
      <c r="AQ3358">
        <f>IF(OR(S3358&lt;0, S3358="NA"), 0, 1)</f>
        <v>0</v>
      </c>
      <c r="AR3358">
        <f>IFERROR(IF((AF3358-AG3358)&gt;0,1,0),0)</f>
        <v>0</v>
      </c>
      <c r="AS3358">
        <f>IFERROR(IF((S3358-Q3358)&gt;0,1,0),0)</f>
        <v>1</v>
      </c>
      <c r="AT3358">
        <f>IFERROR(IF((AH3358-AI3358)&lt;0,1,0),0)</f>
        <v>0</v>
      </c>
      <c r="AU3358">
        <f>IFERROR(IF((AJ3358-AK3358)&gt;0,1,0),0)</f>
        <v>1</v>
      </c>
      <c r="AV3358">
        <f>IFERROR(IF((AL3358-AM3358)&gt;0,1,0),0)</f>
        <v>0</v>
      </c>
      <c r="AW3358">
        <f>IFERROR(IF((AN3358-AO3358)&gt;0,1,0),0)</f>
        <v>0</v>
      </c>
      <c r="AX3358">
        <f>IFERROR(IF((AC3358-AD3358)&lt;0,1,0),0)</f>
        <v>0</v>
      </c>
      <c r="AY3358">
        <f>SUM(AP3358:AX3358)</f>
        <v>2</v>
      </c>
    </row>
    <row r="3359" spans="1:51" x14ac:dyDescent="0.45">
      <c r="A3359" s="1" t="s">
        <v>2847</v>
      </c>
      <c r="B3359" s="2">
        <v>4992930</v>
      </c>
      <c r="C3359" s="3" t="s">
        <v>5336</v>
      </c>
      <c r="D3359" s="5">
        <v>5.7</v>
      </c>
      <c r="E3359" s="5">
        <v>25.921821600000001</v>
      </c>
      <c r="F3359" s="3" t="s">
        <v>4500</v>
      </c>
      <c r="G3359" s="3" t="s">
        <v>4501</v>
      </c>
      <c r="H3359" s="3" t="s">
        <v>4502</v>
      </c>
      <c r="I3359" s="3" t="s">
        <v>4538</v>
      </c>
      <c r="J3359" s="3" t="s">
        <v>4504</v>
      </c>
      <c r="K3359" s="6">
        <v>452263.984</v>
      </c>
      <c r="L3359" s="6">
        <v>419467.44199999998</v>
      </c>
      <c r="M3359" s="6">
        <v>26023.582999999999</v>
      </c>
      <c r="N3359" s="6">
        <v>26277.279999999999</v>
      </c>
      <c r="O3359" s="6">
        <v>24231.941999999999</v>
      </c>
      <c r="P3359" s="6">
        <v>24262.348000000002</v>
      </c>
      <c r="Q3359" s="6">
        <v>16661.66</v>
      </c>
      <c r="R3359" s="6">
        <v>17182.669999999998</v>
      </c>
      <c r="S3359" s="6">
        <v>-91072.486000000004</v>
      </c>
      <c r="T3359" s="6">
        <v>-27786.353999999999</v>
      </c>
      <c r="U3359" s="6" t="s">
        <v>4474</v>
      </c>
      <c r="V3359" s="6" t="s">
        <v>4474</v>
      </c>
      <c r="W3359" s="6">
        <v>268833.505</v>
      </c>
      <c r="X3359" s="6">
        <v>268833.505</v>
      </c>
      <c r="Y3359" s="6">
        <v>247517.22200000001</v>
      </c>
      <c r="Z3359" s="6">
        <v>247517.22200000001</v>
      </c>
      <c r="AA3359" s="6">
        <v>58590</v>
      </c>
      <c r="AB3359" s="6">
        <v>58590</v>
      </c>
      <c r="AC3359" s="6">
        <v>3952198</v>
      </c>
      <c r="AD3359" s="6">
        <v>3952198</v>
      </c>
      <c r="AF3359">
        <f>Q3359/W3359</f>
        <v>6.1977616964075957E-2</v>
      </c>
      <c r="AG3359">
        <f>R3359/X3359</f>
        <v>6.3915656644063013E-2</v>
      </c>
      <c r="AH3359" t="e">
        <f>U3359/W3359</f>
        <v>#VALUE!</v>
      </c>
      <c r="AI3359" t="e">
        <f>V3359/X3359</f>
        <v>#VALUE!</v>
      </c>
      <c r="AJ3359">
        <f>Y3359/AA3359</f>
        <v>4.2245642942481654</v>
      </c>
      <c r="AK3359">
        <f>Z3359/AB3359</f>
        <v>4.2245642942481654</v>
      </c>
      <c r="AL3359">
        <f>O3359/K3359</f>
        <v>5.3579199001616715E-2</v>
      </c>
      <c r="AM3359">
        <f>P3359/L3359</f>
        <v>5.784083714416148E-2</v>
      </c>
      <c r="AN3359">
        <f>K3359/W3359</f>
        <v>1.6823200069500266</v>
      </c>
      <c r="AO3359">
        <f>L3359/X3359</f>
        <v>1.5603242683608205</v>
      </c>
      <c r="AP3359">
        <f>IF(OR(Q3359&lt;0, Q3359="NA"), 0, 1)</f>
        <v>1</v>
      </c>
      <c r="AQ3359">
        <f>IF(OR(S3359&lt;0, S3359="NA"), 0, 1)</f>
        <v>0</v>
      </c>
      <c r="AR3359">
        <f>IFERROR(IF((AF3359-AG3359)&gt;0,1,0),0)</f>
        <v>0</v>
      </c>
      <c r="AS3359">
        <f>IFERROR(IF((S3359-Q3359)&gt;0,1,0),0)</f>
        <v>0</v>
      </c>
      <c r="AT3359">
        <f>IFERROR(IF((AH3359-AI3359)&lt;0,1,0),0)</f>
        <v>0</v>
      </c>
      <c r="AU3359">
        <f>IFERROR(IF((AJ3359-AK3359)&gt;0,1,0),0)</f>
        <v>0</v>
      </c>
      <c r="AV3359">
        <f>IFERROR(IF((AL3359-AM3359)&gt;0,1,0),0)</f>
        <v>0</v>
      </c>
      <c r="AW3359">
        <f>IFERROR(IF((AN3359-AO3359)&gt;0,1,0),0)</f>
        <v>1</v>
      </c>
      <c r="AX3359">
        <f>IFERROR(IF((AC3359-AD3359)&lt;0,1,0),0)</f>
        <v>0</v>
      </c>
      <c r="AY3359">
        <f>SUM(AP3359:AX3359)</f>
        <v>2</v>
      </c>
    </row>
    <row r="3360" spans="1:51" x14ac:dyDescent="0.45">
      <c r="A3360" s="1" t="s">
        <v>2892</v>
      </c>
      <c r="B3360" s="2">
        <v>4261521</v>
      </c>
      <c r="C3360" s="3" t="s">
        <v>5337</v>
      </c>
      <c r="D3360" s="5">
        <v>25.57</v>
      </c>
      <c r="E3360" s="5">
        <v>2585.0531794100002</v>
      </c>
      <c r="F3360" s="3" t="s">
        <v>4485</v>
      </c>
      <c r="G3360" s="3" t="s">
        <v>4486</v>
      </c>
      <c r="H3360" s="3" t="s">
        <v>4545</v>
      </c>
      <c r="I3360" s="3" t="s">
        <v>4844</v>
      </c>
      <c r="J3360" s="3" t="s">
        <v>5071</v>
      </c>
      <c r="K3360" s="6">
        <v>7381</v>
      </c>
      <c r="L3360" s="6">
        <v>13856</v>
      </c>
      <c r="M3360" s="6">
        <v>-195896</v>
      </c>
      <c r="N3360" s="6">
        <v>-244310</v>
      </c>
      <c r="O3360" s="6">
        <v>-197926</v>
      </c>
      <c r="P3360" s="6">
        <v>-246587</v>
      </c>
      <c r="Q3360" s="6">
        <v>-224515</v>
      </c>
      <c r="R3360" s="6">
        <v>-237289</v>
      </c>
      <c r="S3360" s="6">
        <v>-155461</v>
      </c>
      <c r="T3360" s="6">
        <v>-170408</v>
      </c>
      <c r="U3360" s="6" t="s">
        <v>4474</v>
      </c>
      <c r="V3360" s="6" t="s">
        <v>4474</v>
      </c>
      <c r="W3360" s="6">
        <v>253284</v>
      </c>
      <c r="X3360" s="6">
        <v>229233</v>
      </c>
      <c r="Y3360" s="6">
        <v>180554</v>
      </c>
      <c r="Z3360" s="6">
        <v>156275</v>
      </c>
      <c r="AA3360" s="6">
        <v>80558</v>
      </c>
      <c r="AB3360" s="6">
        <v>58817</v>
      </c>
      <c r="AC3360" s="6">
        <v>97893884</v>
      </c>
      <c r="AD3360" s="6">
        <v>92486358</v>
      </c>
      <c r="AF3360">
        <f>Q3360/W3360</f>
        <v>-0.88641603891284093</v>
      </c>
      <c r="AG3360">
        <f>R3360/X3360</f>
        <v>-1.0351432821626905</v>
      </c>
      <c r="AH3360" t="e">
        <f>U3360/W3360</f>
        <v>#VALUE!</v>
      </c>
      <c r="AI3360" t="e">
        <f>V3360/X3360</f>
        <v>#VALUE!</v>
      </c>
      <c r="AJ3360">
        <f>Y3360/AA3360</f>
        <v>2.2412919883810423</v>
      </c>
      <c r="AK3360">
        <f>Z3360/AB3360</f>
        <v>2.6569699236615265</v>
      </c>
      <c r="AL3360">
        <f>O3360/K3360</f>
        <v>-26.815607641241023</v>
      </c>
      <c r="AM3360">
        <f>P3360/L3360</f>
        <v>-17.796405889145497</v>
      </c>
      <c r="AN3360">
        <f>K3360/W3360</f>
        <v>2.9141201181282671E-2</v>
      </c>
      <c r="AO3360">
        <f>L3360/X3360</f>
        <v>6.0445049360257901E-2</v>
      </c>
      <c r="AP3360">
        <f>IF(OR(Q3360&lt;0, Q3360="NA"), 0, 1)</f>
        <v>0</v>
      </c>
      <c r="AQ3360">
        <f>IF(OR(S3360&lt;0, S3360="NA"), 0, 1)</f>
        <v>0</v>
      </c>
      <c r="AR3360">
        <f>IFERROR(IF((AF3360-AG3360)&gt;0,1,0),0)</f>
        <v>1</v>
      </c>
      <c r="AS3360">
        <f>IFERROR(IF((S3360-Q3360)&gt;0,1,0),0)</f>
        <v>1</v>
      </c>
      <c r="AT3360">
        <f>IFERROR(IF((AH3360-AI3360)&lt;0,1,0),0)</f>
        <v>0</v>
      </c>
      <c r="AU3360">
        <f>IFERROR(IF((AJ3360-AK3360)&gt;0,1,0),0)</f>
        <v>0</v>
      </c>
      <c r="AV3360">
        <f>IFERROR(IF((AL3360-AM3360)&gt;0,1,0),0)</f>
        <v>0</v>
      </c>
      <c r="AW3360">
        <f>IFERROR(IF((AN3360-AO3360)&gt;0,1,0),0)</f>
        <v>0</v>
      </c>
      <c r="AX3360">
        <f>IFERROR(IF((AC3360-AD3360)&lt;0,1,0),0)</f>
        <v>0</v>
      </c>
      <c r="AY3360">
        <f>SUM(AP3360:AX3360)</f>
        <v>2</v>
      </c>
    </row>
    <row r="3361" spans="1:51" x14ac:dyDescent="0.45">
      <c r="A3361" s="1" t="s">
        <v>2911</v>
      </c>
      <c r="B3361" s="2">
        <v>5722315</v>
      </c>
      <c r="C3361" s="3" t="s">
        <v>5337</v>
      </c>
      <c r="D3361" s="5">
        <v>15.57</v>
      </c>
      <c r="E3361" s="5">
        <v>566.23283541000001</v>
      </c>
      <c r="F3361" s="3" t="s">
        <v>4480</v>
      </c>
      <c r="G3361" s="3" t="s">
        <v>4491</v>
      </c>
      <c r="H3361" s="3" t="s">
        <v>4492</v>
      </c>
      <c r="I3361" s="3" t="s">
        <v>4493</v>
      </c>
      <c r="J3361" s="3"/>
      <c r="K3361" s="6">
        <v>11923.844999999999</v>
      </c>
      <c r="L3361" s="6">
        <v>12278.393</v>
      </c>
      <c r="M3361" s="6" t="s">
        <v>4474</v>
      </c>
      <c r="N3361" s="6" t="s">
        <v>4474</v>
      </c>
      <c r="O3361" s="6">
        <v>6461.5230000000001</v>
      </c>
      <c r="P3361" s="6">
        <v>6832.5940000000001</v>
      </c>
      <c r="Q3361" s="6">
        <v>43509.978000000003</v>
      </c>
      <c r="R3361" s="6">
        <v>43101.425999999999</v>
      </c>
      <c r="S3361" s="6" t="s">
        <v>4474</v>
      </c>
      <c r="T3361" s="6" t="s">
        <v>4474</v>
      </c>
      <c r="U3361" s="6" t="s">
        <v>4474</v>
      </c>
      <c r="V3361" s="6" t="s">
        <v>4474</v>
      </c>
      <c r="W3361" s="6">
        <v>589848.69200000004</v>
      </c>
      <c r="X3361" s="6">
        <v>589848.69200000004</v>
      </c>
      <c r="Y3361" s="6">
        <v>190.53800000000001</v>
      </c>
      <c r="Z3361" s="6">
        <v>190.53800000000001</v>
      </c>
      <c r="AA3361" s="6">
        <v>13502</v>
      </c>
      <c r="AB3361" s="6">
        <v>13502</v>
      </c>
      <c r="AC3361" s="6">
        <v>36366913</v>
      </c>
      <c r="AD3361" s="6">
        <v>36366913</v>
      </c>
      <c r="AF3361">
        <f>Q3361/W3361</f>
        <v>7.3764642678905867E-2</v>
      </c>
      <c r="AG3361">
        <f>R3361/X3361</f>
        <v>7.3072004031840762E-2</v>
      </c>
      <c r="AH3361" t="e">
        <f>U3361/W3361</f>
        <v>#VALUE!</v>
      </c>
      <c r="AI3361" t="e">
        <f>V3361/X3361</f>
        <v>#VALUE!</v>
      </c>
      <c r="AJ3361">
        <f>Y3361/AA3361</f>
        <v>1.4111835283661681E-2</v>
      </c>
      <c r="AK3361">
        <f>Z3361/AB3361</f>
        <v>1.4111835283661681E-2</v>
      </c>
      <c r="AL3361">
        <f>O3361/K3361</f>
        <v>0.54189927829487894</v>
      </c>
      <c r="AM3361">
        <f>P3361/L3361</f>
        <v>0.55647298469759032</v>
      </c>
      <c r="AN3361">
        <f>K3361/W3361</f>
        <v>2.0215091025411646E-2</v>
      </c>
      <c r="AO3361">
        <f>L3361/X3361</f>
        <v>2.0816173989244006E-2</v>
      </c>
      <c r="AP3361">
        <f>IF(OR(Q3361&lt;0, Q3361="NA"), 0, 1)</f>
        <v>1</v>
      </c>
      <c r="AQ3361">
        <f>IF(OR(S3361&lt;0, S3361="NA"), 0, 1)</f>
        <v>0</v>
      </c>
      <c r="AR3361">
        <f>IFERROR(IF((AF3361-AG3361)&gt;0,1,0),0)</f>
        <v>1</v>
      </c>
      <c r="AS3361">
        <f>IFERROR(IF((S3361-Q3361)&gt;0,1,0),0)</f>
        <v>0</v>
      </c>
      <c r="AT3361">
        <f>IFERROR(IF((AH3361-AI3361)&lt;0,1,0),0)</f>
        <v>0</v>
      </c>
      <c r="AU3361">
        <f>IFERROR(IF((AJ3361-AK3361)&gt;0,1,0),0)</f>
        <v>0</v>
      </c>
      <c r="AV3361">
        <f>IFERROR(IF((AL3361-AM3361)&gt;0,1,0),0)</f>
        <v>0</v>
      </c>
      <c r="AW3361">
        <f>IFERROR(IF((AN3361-AO3361)&gt;0,1,0),0)</f>
        <v>0</v>
      </c>
      <c r="AX3361">
        <f>IFERROR(IF((AC3361-AD3361)&lt;0,1,0),0)</f>
        <v>0</v>
      </c>
      <c r="AY3361">
        <f>SUM(AP3361:AX3361)</f>
        <v>2</v>
      </c>
    </row>
    <row r="3362" spans="1:51" x14ac:dyDescent="0.45">
      <c r="A3362" s="1" t="s">
        <v>2930</v>
      </c>
      <c r="B3362" s="2">
        <v>5721189</v>
      </c>
      <c r="C3362" s="3" t="s">
        <v>5337</v>
      </c>
      <c r="D3362" s="5">
        <v>11.45</v>
      </c>
      <c r="E3362" s="5">
        <v>353.0760014</v>
      </c>
      <c r="F3362" s="3" t="s">
        <v>4480</v>
      </c>
      <c r="G3362" s="3" t="s">
        <v>4491</v>
      </c>
      <c r="H3362" s="3" t="s">
        <v>4492</v>
      </c>
      <c r="I3362" s="3" t="s">
        <v>4493</v>
      </c>
      <c r="J3362" s="3"/>
      <c r="K3362" s="6">
        <v>37561.728000000003</v>
      </c>
      <c r="L3362" s="6">
        <v>32708.137999999999</v>
      </c>
      <c r="M3362" s="6" t="s">
        <v>4474</v>
      </c>
      <c r="N3362" s="6" t="s">
        <v>4474</v>
      </c>
      <c r="O3362" s="6">
        <v>30601.881000000001</v>
      </c>
      <c r="P3362" s="6">
        <v>26857.580999999998</v>
      </c>
      <c r="Q3362" s="6">
        <v>36572.788</v>
      </c>
      <c r="R3362" s="6">
        <v>31257.773000000001</v>
      </c>
      <c r="S3362" s="6">
        <v>22594.138999999999</v>
      </c>
      <c r="T3362" s="6">
        <v>16728.456999999999</v>
      </c>
      <c r="U3362" s="6">
        <v>395764.63299999997</v>
      </c>
      <c r="V3362" s="6" t="s">
        <v>4474</v>
      </c>
      <c r="W3362" s="6">
        <v>1063671.358</v>
      </c>
      <c r="X3362" s="6" t="s">
        <v>4474</v>
      </c>
      <c r="Y3362" s="6">
        <v>13886.914000000001</v>
      </c>
      <c r="Z3362" s="6" t="s">
        <v>4474</v>
      </c>
      <c r="AA3362" s="6">
        <v>38461</v>
      </c>
      <c r="AB3362" s="6" t="s">
        <v>4474</v>
      </c>
      <c r="AC3362" s="6">
        <v>30836332</v>
      </c>
      <c r="AD3362" s="6" t="s">
        <v>4474</v>
      </c>
      <c r="AF3362">
        <f>Q3362/W3362</f>
        <v>3.4383541236615682E-2</v>
      </c>
      <c r="AG3362" t="e">
        <f>R3362/X3362</f>
        <v>#VALUE!</v>
      </c>
      <c r="AH3362">
        <f>U3362/W3362</f>
        <v>0.37207416559955914</v>
      </c>
      <c r="AI3362" t="e">
        <f>V3362/X3362</f>
        <v>#VALUE!</v>
      </c>
      <c r="AJ3362">
        <f>Y3362/AA3362</f>
        <v>0.36106481890746472</v>
      </c>
      <c r="AK3362" t="e">
        <f>Z3362/AB3362</f>
        <v>#VALUE!</v>
      </c>
      <c r="AL3362">
        <f>O3362/K3362</f>
        <v>0.81470908367154993</v>
      </c>
      <c r="AM3362">
        <f>P3362/L3362</f>
        <v>0.82112839929928139</v>
      </c>
      <c r="AN3362">
        <f>K3362/W3362</f>
        <v>3.5313283297038825E-2</v>
      </c>
      <c r="AO3362" t="e">
        <f>L3362/X3362</f>
        <v>#VALUE!</v>
      </c>
      <c r="AP3362">
        <f>IF(OR(Q3362&lt;0, Q3362="NA"), 0, 1)</f>
        <v>1</v>
      </c>
      <c r="AQ3362">
        <f>IF(OR(S3362&lt;0, S3362="NA"), 0, 1)</f>
        <v>1</v>
      </c>
      <c r="AR3362">
        <f>IFERROR(IF((AF3362-AG3362)&gt;0,1,0),0)</f>
        <v>0</v>
      </c>
      <c r="AS3362">
        <f>IFERROR(IF((S3362-Q3362)&gt;0,1,0),0)</f>
        <v>0</v>
      </c>
      <c r="AT3362">
        <f>IFERROR(IF((AH3362-AI3362)&lt;0,1,0),0)</f>
        <v>0</v>
      </c>
      <c r="AU3362">
        <f>IFERROR(IF((AJ3362-AK3362)&gt;0,1,0),0)</f>
        <v>0</v>
      </c>
      <c r="AV3362">
        <f>IFERROR(IF((AL3362-AM3362)&gt;0,1,0),0)</f>
        <v>0</v>
      </c>
      <c r="AW3362">
        <f>IFERROR(IF((AN3362-AO3362)&gt;0,1,0),0)</f>
        <v>0</v>
      </c>
      <c r="AX3362">
        <f>IFERROR(IF((AC3362-AD3362)&lt;0,1,0),0)</f>
        <v>0</v>
      </c>
      <c r="AY3362">
        <f>SUM(AP3362:AX3362)</f>
        <v>2</v>
      </c>
    </row>
    <row r="3363" spans="1:51" x14ac:dyDescent="0.45">
      <c r="A3363" s="1" t="s">
        <v>2962</v>
      </c>
      <c r="B3363" s="2">
        <v>4812126</v>
      </c>
      <c r="C3363" s="3" t="s">
        <v>5338</v>
      </c>
      <c r="D3363" s="7">
        <v>7.99</v>
      </c>
      <c r="E3363" s="5">
        <v>1256.1672417299999</v>
      </c>
      <c r="F3363" s="3" t="s">
        <v>4470</v>
      </c>
      <c r="G3363" s="3" t="s">
        <v>4471</v>
      </c>
      <c r="H3363" s="3" t="s">
        <v>4673</v>
      </c>
      <c r="I3363" s="3" t="s">
        <v>4673</v>
      </c>
      <c r="J3363" s="3" t="s">
        <v>4544</v>
      </c>
      <c r="K3363" s="6">
        <v>61442</v>
      </c>
      <c r="L3363" s="6">
        <v>61097</v>
      </c>
      <c r="M3363" s="6">
        <v>-139063</v>
      </c>
      <c r="N3363" s="6">
        <v>-110746</v>
      </c>
      <c r="O3363" s="6">
        <v>-142856</v>
      </c>
      <c r="P3363" s="6">
        <v>-114470</v>
      </c>
      <c r="Q3363" s="6">
        <v>-174338</v>
      </c>
      <c r="R3363" s="6">
        <v>-138361</v>
      </c>
      <c r="S3363" s="6">
        <v>-117702</v>
      </c>
      <c r="T3363" s="6">
        <v>-88875</v>
      </c>
      <c r="U3363" s="6">
        <v>67815</v>
      </c>
      <c r="V3363" s="6">
        <v>67132</v>
      </c>
      <c r="W3363" s="6">
        <v>490369</v>
      </c>
      <c r="X3363" s="6">
        <v>517091</v>
      </c>
      <c r="Y3363" s="6">
        <v>473011</v>
      </c>
      <c r="Z3363" s="6">
        <v>498585</v>
      </c>
      <c r="AA3363" s="6">
        <v>36359</v>
      </c>
      <c r="AB3363" s="6">
        <v>29972</v>
      </c>
      <c r="AC3363" s="6">
        <v>156654938</v>
      </c>
      <c r="AD3363" s="6">
        <v>155624363</v>
      </c>
      <c r="AF3363">
        <f>Q3363/W3363</f>
        <v>-0.3555241053166085</v>
      </c>
      <c r="AG3363">
        <f>R3363/X3363</f>
        <v>-0.26757572651622247</v>
      </c>
      <c r="AH3363">
        <f>U3363/W3363</f>
        <v>0.13829381547365352</v>
      </c>
      <c r="AI3363">
        <f>V3363/X3363</f>
        <v>0.12982627815993703</v>
      </c>
      <c r="AJ3363">
        <f>Y3363/AA3363</f>
        <v>13.009461206303804</v>
      </c>
      <c r="AK3363">
        <f>Z3363/AB3363</f>
        <v>16.635026024289338</v>
      </c>
      <c r="AL3363">
        <f>O3363/K3363</f>
        <v>-2.3250545229647472</v>
      </c>
      <c r="AM3363">
        <f>P3363/L3363</f>
        <v>-1.8735780807568294</v>
      </c>
      <c r="AN3363">
        <f>K3363/W3363</f>
        <v>0.12529748006093369</v>
      </c>
      <c r="AO3363">
        <f>L3363/X3363</f>
        <v>0.11815521832714164</v>
      </c>
      <c r="AP3363">
        <f>IF(OR(Q3363&lt;0, Q3363="NA"), 0, 1)</f>
        <v>0</v>
      </c>
      <c r="AQ3363">
        <f>IF(OR(S3363&lt;0, S3363="NA"), 0, 1)</f>
        <v>0</v>
      </c>
      <c r="AR3363">
        <f>IFERROR(IF((AF3363-AG3363)&gt;0,1,0),0)</f>
        <v>0</v>
      </c>
      <c r="AS3363">
        <f>IFERROR(IF((S3363-Q3363)&gt;0,1,0),0)</f>
        <v>1</v>
      </c>
      <c r="AT3363">
        <f>IFERROR(IF((AH3363-AI3363)&lt;0,1,0),0)</f>
        <v>0</v>
      </c>
      <c r="AU3363">
        <f>IFERROR(IF((AJ3363-AK3363)&gt;0,1,0),0)</f>
        <v>0</v>
      </c>
      <c r="AV3363">
        <f>IFERROR(IF((AL3363-AM3363)&gt;0,1,0),0)</f>
        <v>0</v>
      </c>
      <c r="AW3363">
        <f>IFERROR(IF((AN3363-AO3363)&gt;0,1,0),0)</f>
        <v>1</v>
      </c>
      <c r="AX3363">
        <f>IFERROR(IF((AC3363-AD3363)&lt;0,1,0),0)</f>
        <v>0</v>
      </c>
      <c r="AY3363">
        <f>SUM(AP3363:AX3363)</f>
        <v>2</v>
      </c>
    </row>
    <row r="3364" spans="1:51" x14ac:dyDescent="0.45">
      <c r="A3364" s="1" t="s">
        <v>2963</v>
      </c>
      <c r="B3364" s="2">
        <v>13339619</v>
      </c>
      <c r="C3364" s="3" t="s">
        <v>5338</v>
      </c>
      <c r="D3364" s="5">
        <v>22.69</v>
      </c>
      <c r="E3364" s="5">
        <v>951.73159620000001</v>
      </c>
      <c r="F3364" s="3" t="s">
        <v>4470</v>
      </c>
      <c r="G3364" s="3" t="s">
        <v>4471</v>
      </c>
      <c r="H3364" s="3" t="s">
        <v>4673</v>
      </c>
      <c r="I3364" s="3" t="s">
        <v>4673</v>
      </c>
      <c r="J3364" s="3" t="s">
        <v>4544</v>
      </c>
      <c r="K3364" s="6">
        <v>983.73506107968569</v>
      </c>
      <c r="L3364" s="6">
        <v>982.15522646038346</v>
      </c>
      <c r="M3364" s="6">
        <v>-77070.202026039013</v>
      </c>
      <c r="N3364" s="6">
        <v>-70859.511401573473</v>
      </c>
      <c r="O3364" s="6">
        <v>-77211.868941517081</v>
      </c>
      <c r="P3364" s="6">
        <v>-70991.442700650252</v>
      </c>
      <c r="Q3364" s="6">
        <v>-78903.938579987094</v>
      </c>
      <c r="R3364" s="6">
        <v>-75372.238400763439</v>
      </c>
      <c r="S3364" s="6">
        <v>-56845.833172390412</v>
      </c>
      <c r="T3364" s="6">
        <v>-58304.613248404807</v>
      </c>
      <c r="U3364" s="6" t="s">
        <v>4474</v>
      </c>
      <c r="V3364" s="6" t="s">
        <v>4474</v>
      </c>
      <c r="W3364" s="6">
        <v>148699.55369298341</v>
      </c>
      <c r="X3364" s="6">
        <v>154386.82394836412</v>
      </c>
      <c r="Y3364" s="6">
        <v>131987.30925406353</v>
      </c>
      <c r="Z3364" s="6">
        <v>138697.97462719787</v>
      </c>
      <c r="AA3364" s="6">
        <v>32812.444507582484</v>
      </c>
      <c r="AB3364" s="6">
        <v>26300.91253060316</v>
      </c>
      <c r="AC3364" s="6">
        <v>41944980</v>
      </c>
      <c r="AD3364" s="6">
        <v>41745295</v>
      </c>
      <c r="AF3364">
        <f>Q3364/W3364</f>
        <v>-0.53062659988138405</v>
      </c>
      <c r="AG3364">
        <f>R3364/X3364</f>
        <v>-0.48820382771765725</v>
      </c>
      <c r="AH3364" t="e">
        <f>U3364/W3364</f>
        <v>#VALUE!</v>
      </c>
      <c r="AI3364" t="e">
        <f>V3364/X3364</f>
        <v>#VALUE!</v>
      </c>
      <c r="AJ3364">
        <f>Y3364/AA3364</f>
        <v>4.022477180069993</v>
      </c>
      <c r="AK3364">
        <f>Z3364/AB3364</f>
        <v>5.2735042735042734</v>
      </c>
      <c r="AL3364">
        <f>O3364/K3364</f>
        <v>-78.488479262672811</v>
      </c>
      <c r="AM3364">
        <f>P3364/L3364</f>
        <v>-72.281285878300807</v>
      </c>
      <c r="AN3364">
        <f>K3364/W3364</f>
        <v>6.6155885249715085E-3</v>
      </c>
      <c r="AO3364">
        <f>L3364/X3364</f>
        <v>6.3616518647269596E-3</v>
      </c>
      <c r="AP3364">
        <f>IF(OR(Q3364&lt;0, Q3364="NA"), 0, 1)</f>
        <v>0</v>
      </c>
      <c r="AQ3364">
        <f>IF(OR(S3364&lt;0, S3364="NA"), 0, 1)</f>
        <v>0</v>
      </c>
      <c r="AR3364">
        <f>IFERROR(IF((AF3364-AG3364)&gt;0,1,0),0)</f>
        <v>0</v>
      </c>
      <c r="AS3364">
        <f>IFERROR(IF((S3364-Q3364)&gt;0,1,0),0)</f>
        <v>1</v>
      </c>
      <c r="AT3364">
        <f>IFERROR(IF((AH3364-AI3364)&lt;0,1,0),0)</f>
        <v>0</v>
      </c>
      <c r="AU3364">
        <f>IFERROR(IF((AJ3364-AK3364)&gt;0,1,0),0)</f>
        <v>0</v>
      </c>
      <c r="AV3364">
        <f>IFERROR(IF((AL3364-AM3364)&gt;0,1,0),0)</f>
        <v>0</v>
      </c>
      <c r="AW3364">
        <f>IFERROR(IF((AN3364-AO3364)&gt;0,1,0),0)</f>
        <v>1</v>
      </c>
      <c r="AX3364">
        <f>IFERROR(IF((AC3364-AD3364)&lt;0,1,0),0)</f>
        <v>0</v>
      </c>
      <c r="AY3364">
        <f>SUM(AP3364:AX3364)</f>
        <v>2</v>
      </c>
    </row>
    <row r="3365" spans="1:51" x14ac:dyDescent="0.45">
      <c r="A3365" s="1" t="s">
        <v>3066</v>
      </c>
      <c r="B3365" s="2">
        <v>19516855</v>
      </c>
      <c r="C3365" s="3" t="s">
        <v>5337</v>
      </c>
      <c r="D3365" s="5">
        <v>15.69</v>
      </c>
      <c r="E3365" s="5">
        <v>510.75333785999999</v>
      </c>
      <c r="F3365" s="3" t="s">
        <v>4480</v>
      </c>
      <c r="G3365" s="3" t="s">
        <v>4491</v>
      </c>
      <c r="H3365" s="3" t="s">
        <v>4492</v>
      </c>
      <c r="I3365" s="3" t="s">
        <v>4493</v>
      </c>
      <c r="J3365" s="3" t="s">
        <v>4832</v>
      </c>
      <c r="K3365" s="6">
        <v>77338</v>
      </c>
      <c r="L3365" s="6">
        <v>100198</v>
      </c>
      <c r="M3365" s="6">
        <v>113335</v>
      </c>
      <c r="N3365" s="6">
        <v>135463</v>
      </c>
      <c r="O3365" s="6">
        <v>113335</v>
      </c>
      <c r="P3365" s="6">
        <v>135463</v>
      </c>
      <c r="Q3365" s="6">
        <v>57702</v>
      </c>
      <c r="R3365" s="6">
        <v>84000</v>
      </c>
      <c r="S3365" s="6" t="s">
        <v>4474</v>
      </c>
      <c r="T3365" s="6" t="s">
        <v>4474</v>
      </c>
      <c r="U3365" s="6" t="s">
        <v>4474</v>
      </c>
      <c r="V3365" s="6" t="s">
        <v>4474</v>
      </c>
      <c r="W3365" s="6">
        <v>1413552</v>
      </c>
      <c r="X3365" s="6">
        <v>1458741</v>
      </c>
      <c r="Y3365" s="6" t="s">
        <v>4474</v>
      </c>
      <c r="Z3365" s="6" t="s">
        <v>4474</v>
      </c>
      <c r="AA3365" s="6" t="s">
        <v>4474</v>
      </c>
      <c r="AB3365" s="6" t="s">
        <v>4474</v>
      </c>
      <c r="AC3365" s="6">
        <v>32623502</v>
      </c>
      <c r="AD3365" s="6">
        <v>32567405</v>
      </c>
      <c r="AF3365">
        <f>Q3365/W3365</f>
        <v>4.0820571156915342E-2</v>
      </c>
      <c r="AG3365">
        <f>R3365/X3365</f>
        <v>5.7583902831277109E-2</v>
      </c>
      <c r="AH3365" t="e">
        <f>U3365/W3365</f>
        <v>#VALUE!</v>
      </c>
      <c r="AI3365" t="e">
        <f>V3365/X3365</f>
        <v>#VALUE!</v>
      </c>
      <c r="AJ3365" t="e">
        <f>Y3365/AA3365</f>
        <v>#VALUE!</v>
      </c>
      <c r="AK3365" t="e">
        <f>Z3365/AB3365</f>
        <v>#VALUE!</v>
      </c>
      <c r="AL3365">
        <f>O3365/K3365</f>
        <v>1.4654503607540925</v>
      </c>
      <c r="AM3365">
        <f>P3365/L3365</f>
        <v>1.3519531327970618</v>
      </c>
      <c r="AN3365">
        <f>K3365/W3365</f>
        <v>5.4711818171528176E-2</v>
      </c>
      <c r="AO3365">
        <f>L3365/X3365</f>
        <v>6.8687998760575047E-2</v>
      </c>
      <c r="AP3365">
        <f>IF(OR(Q3365&lt;0, Q3365="NA"), 0, 1)</f>
        <v>1</v>
      </c>
      <c r="AQ3365">
        <f>IF(OR(S3365&lt;0, S3365="NA"), 0, 1)</f>
        <v>0</v>
      </c>
      <c r="AR3365">
        <f>IFERROR(IF((AF3365-AG3365)&gt;0,1,0),0)</f>
        <v>0</v>
      </c>
      <c r="AS3365">
        <f>IFERROR(IF((S3365-Q3365)&gt;0,1,0),0)</f>
        <v>0</v>
      </c>
      <c r="AT3365">
        <f>IFERROR(IF((AH3365-AI3365)&lt;0,1,0),0)</f>
        <v>0</v>
      </c>
      <c r="AU3365">
        <f>IFERROR(IF((AJ3365-AK3365)&gt;0,1,0),0)</f>
        <v>0</v>
      </c>
      <c r="AV3365">
        <f>IFERROR(IF((AL3365-AM3365)&gt;0,1,0),0)</f>
        <v>1</v>
      </c>
      <c r="AW3365">
        <f>IFERROR(IF((AN3365-AO3365)&gt;0,1,0),0)</f>
        <v>0</v>
      </c>
      <c r="AX3365">
        <f>IFERROR(IF((AC3365-AD3365)&lt;0,1,0),0)</f>
        <v>0</v>
      </c>
      <c r="AY3365">
        <f>SUM(AP3365:AX3365)</f>
        <v>2</v>
      </c>
    </row>
    <row r="3366" spans="1:51" x14ac:dyDescent="0.45">
      <c r="A3366" s="1" t="s">
        <v>3069</v>
      </c>
      <c r="B3366" s="2">
        <v>4994150</v>
      </c>
      <c r="C3366" s="3" t="s">
        <v>5338</v>
      </c>
      <c r="D3366" s="5">
        <v>16.28</v>
      </c>
      <c r="E3366" s="5">
        <v>354.61965351999999</v>
      </c>
      <c r="F3366" s="3" t="s">
        <v>4485</v>
      </c>
      <c r="G3366" s="3" t="s">
        <v>4607</v>
      </c>
      <c r="H3366" s="3" t="s">
        <v>4742</v>
      </c>
      <c r="I3366" s="3" t="s">
        <v>4743</v>
      </c>
      <c r="J3366" s="3" t="s">
        <v>4960</v>
      </c>
      <c r="K3366" s="6">
        <v>728284</v>
      </c>
      <c r="L3366" s="6">
        <v>747211</v>
      </c>
      <c r="M3366" s="6">
        <v>72321</v>
      </c>
      <c r="N3366" s="6">
        <v>76527</v>
      </c>
      <c r="O3366" s="6">
        <v>140</v>
      </c>
      <c r="P3366" s="6">
        <v>6536</v>
      </c>
      <c r="Q3366" s="6">
        <v>-2449</v>
      </c>
      <c r="R3366" s="6">
        <v>1237</v>
      </c>
      <c r="S3366" s="6">
        <v>64565</v>
      </c>
      <c r="T3366" s="6">
        <v>75376</v>
      </c>
      <c r="U3366" s="6">
        <v>227539</v>
      </c>
      <c r="V3366" s="6">
        <v>211140</v>
      </c>
      <c r="W3366" s="6">
        <v>756742</v>
      </c>
      <c r="X3366" s="6">
        <v>733527</v>
      </c>
      <c r="Y3366" s="6">
        <v>208065</v>
      </c>
      <c r="Z3366" s="6">
        <v>228963</v>
      </c>
      <c r="AA3366" s="6">
        <v>115844</v>
      </c>
      <c r="AB3366" s="6">
        <v>111713</v>
      </c>
      <c r="AC3366" s="6">
        <v>21782534</v>
      </c>
      <c r="AD3366" s="6">
        <v>21755011</v>
      </c>
      <c r="AF3366">
        <f>Q3366/W3366</f>
        <v>-3.2362416781412952E-3</v>
      </c>
      <c r="AG3366">
        <f>R3366/X3366</f>
        <v>1.6863728260854748E-3</v>
      </c>
      <c r="AH3366">
        <f>U3366/W3366</f>
        <v>0.30068239902106664</v>
      </c>
      <c r="AI3366">
        <f>V3366/X3366</f>
        <v>0.28784216531906803</v>
      </c>
      <c r="AJ3366">
        <f>Y3366/AA3366</f>
        <v>1.7960792099720313</v>
      </c>
      <c r="AK3366">
        <f>Z3366/AB3366</f>
        <v>2.0495645090544521</v>
      </c>
      <c r="AL3366">
        <f>O3366/K3366</f>
        <v>1.9223270043005201E-4</v>
      </c>
      <c r="AM3366">
        <f>P3366/L3366</f>
        <v>8.7471945675317957E-3</v>
      </c>
      <c r="AN3366">
        <f>K3366/W3366</f>
        <v>0.96239405239830744</v>
      </c>
      <c r="AO3366">
        <f>L3366/X3366</f>
        <v>1.0186550733647159</v>
      </c>
      <c r="AP3366">
        <f>IF(OR(Q3366&lt;0, Q3366="NA"), 0, 1)</f>
        <v>0</v>
      </c>
      <c r="AQ3366">
        <f>IF(OR(S3366&lt;0, S3366="NA"), 0, 1)</f>
        <v>1</v>
      </c>
      <c r="AR3366">
        <f>IFERROR(IF((AF3366-AG3366)&gt;0,1,0),0)</f>
        <v>0</v>
      </c>
      <c r="AS3366">
        <f>IFERROR(IF((S3366-Q3366)&gt;0,1,0),0)</f>
        <v>1</v>
      </c>
      <c r="AT3366">
        <f>IFERROR(IF((AH3366-AI3366)&lt;0,1,0),0)</f>
        <v>0</v>
      </c>
      <c r="AU3366">
        <f>IFERROR(IF((AJ3366-AK3366)&gt;0,1,0),0)</f>
        <v>0</v>
      </c>
      <c r="AV3366">
        <f>IFERROR(IF((AL3366-AM3366)&gt;0,1,0),0)</f>
        <v>0</v>
      </c>
      <c r="AW3366">
        <f>IFERROR(IF((AN3366-AO3366)&gt;0,1,0),0)</f>
        <v>0</v>
      </c>
      <c r="AX3366">
        <f>IFERROR(IF((AC3366-AD3366)&lt;0,1,0),0)</f>
        <v>0</v>
      </c>
      <c r="AY3366">
        <f>SUM(AP3366:AX3366)</f>
        <v>2</v>
      </c>
    </row>
    <row r="3367" spans="1:51" x14ac:dyDescent="0.45">
      <c r="A3367" s="1" t="s">
        <v>3086</v>
      </c>
      <c r="B3367" s="2">
        <v>28243261</v>
      </c>
      <c r="C3367" s="3" t="s">
        <v>5338</v>
      </c>
      <c r="D3367" s="5">
        <v>11.65</v>
      </c>
      <c r="E3367" s="5">
        <v>119.89508960000001</v>
      </c>
      <c r="F3367" s="3" t="s">
        <v>4480</v>
      </c>
      <c r="G3367" s="3" t="s">
        <v>4491</v>
      </c>
      <c r="H3367" s="3" t="s">
        <v>4492</v>
      </c>
      <c r="I3367" s="3" t="s">
        <v>4493</v>
      </c>
      <c r="J3367" s="3" t="s">
        <v>4494</v>
      </c>
      <c r="K3367" s="6" t="s">
        <v>4474</v>
      </c>
      <c r="L3367" s="6" t="s">
        <v>4474</v>
      </c>
      <c r="M3367" s="6" t="s">
        <v>4474</v>
      </c>
      <c r="N3367" s="6" t="s">
        <v>4474</v>
      </c>
      <c r="O3367" s="6">
        <v>-998.33799999999997</v>
      </c>
      <c r="P3367" s="6">
        <v>-1044.52</v>
      </c>
      <c r="Q3367" s="6">
        <v>7408.3149999999996</v>
      </c>
      <c r="R3367" s="6">
        <v>8360.5339999999997</v>
      </c>
      <c r="S3367" s="6">
        <v>-1148.5730000000001</v>
      </c>
      <c r="T3367" s="6">
        <v>-795.779</v>
      </c>
      <c r="U3367" s="6" t="s">
        <v>4474</v>
      </c>
      <c r="V3367" s="6" t="s">
        <v>4474</v>
      </c>
      <c r="W3367" s="6">
        <v>53389.504999999997</v>
      </c>
      <c r="X3367" s="6">
        <v>52522.436000000002</v>
      </c>
      <c r="Y3367" s="6">
        <v>53389.504999999997</v>
      </c>
      <c r="Z3367" s="6">
        <v>52522.436000000002</v>
      </c>
      <c r="AA3367" s="6">
        <v>10084</v>
      </c>
      <c r="AB3367" s="6">
        <v>10061</v>
      </c>
      <c r="AC3367" s="6">
        <v>10291424</v>
      </c>
      <c r="AD3367" s="6">
        <v>10291424</v>
      </c>
      <c r="AF3367">
        <f>Q3367/W3367</f>
        <v>0.13875976186705608</v>
      </c>
      <c r="AG3367">
        <f>R3367/X3367</f>
        <v>0.15918024061184061</v>
      </c>
      <c r="AH3367" t="e">
        <f>U3367/W3367</f>
        <v>#VALUE!</v>
      </c>
      <c r="AI3367" t="e">
        <f>V3367/X3367</f>
        <v>#VALUE!</v>
      </c>
      <c r="AJ3367">
        <f>Y3367/AA3367</f>
        <v>5.2944768940896463</v>
      </c>
      <c r="AK3367">
        <f>Z3367/AB3367</f>
        <v>5.2203991650929336</v>
      </c>
      <c r="AL3367" t="e">
        <f>O3367/K3367</f>
        <v>#VALUE!</v>
      </c>
      <c r="AM3367" t="e">
        <f>P3367/L3367</f>
        <v>#VALUE!</v>
      </c>
      <c r="AN3367" t="e">
        <f>K3367/W3367</f>
        <v>#VALUE!</v>
      </c>
      <c r="AO3367" t="e">
        <f>L3367/X3367</f>
        <v>#VALUE!</v>
      </c>
      <c r="AP3367">
        <f>IF(OR(Q3367&lt;0, Q3367="NA"), 0, 1)</f>
        <v>1</v>
      </c>
      <c r="AQ3367">
        <f>IF(OR(S3367&lt;0, S3367="NA"), 0, 1)</f>
        <v>0</v>
      </c>
      <c r="AR3367">
        <f>IFERROR(IF((AF3367-AG3367)&gt;0,1,0),0)</f>
        <v>0</v>
      </c>
      <c r="AS3367">
        <f>IFERROR(IF((S3367-Q3367)&gt;0,1,0),0)</f>
        <v>0</v>
      </c>
      <c r="AT3367">
        <f>IFERROR(IF((AH3367-AI3367)&lt;0,1,0),0)</f>
        <v>0</v>
      </c>
      <c r="AU3367">
        <f>IFERROR(IF((AJ3367-AK3367)&gt;0,1,0),0)</f>
        <v>1</v>
      </c>
      <c r="AV3367">
        <f>IFERROR(IF((AL3367-AM3367)&gt;0,1,0),0)</f>
        <v>0</v>
      </c>
      <c r="AW3367">
        <f>IFERROR(IF((AN3367-AO3367)&gt;0,1,0),0)</f>
        <v>0</v>
      </c>
      <c r="AX3367">
        <f>IFERROR(IF((AC3367-AD3367)&lt;0,1,0),0)</f>
        <v>0</v>
      </c>
      <c r="AY3367">
        <f>SUM(AP3367:AX3367)</f>
        <v>2</v>
      </c>
    </row>
    <row r="3368" spans="1:51" x14ac:dyDescent="0.45">
      <c r="A3368" s="1" t="s">
        <v>3136</v>
      </c>
      <c r="B3368" s="2">
        <v>4988400</v>
      </c>
      <c r="C3368" s="3" t="s">
        <v>5336</v>
      </c>
      <c r="D3368" s="5">
        <v>10.68</v>
      </c>
      <c r="E3368" s="5">
        <v>192.66287460000001</v>
      </c>
      <c r="F3368" s="3" t="s">
        <v>4485</v>
      </c>
      <c r="G3368" s="3" t="s">
        <v>4517</v>
      </c>
      <c r="H3368" s="3" t="s">
        <v>4518</v>
      </c>
      <c r="I3368" s="3" t="s">
        <v>4519</v>
      </c>
      <c r="J3368" s="3" t="s">
        <v>4755</v>
      </c>
      <c r="K3368" s="6">
        <v>67134</v>
      </c>
      <c r="L3368" s="6">
        <v>72199</v>
      </c>
      <c r="M3368" s="6">
        <v>-10288</v>
      </c>
      <c r="N3368" s="6">
        <v>-6939</v>
      </c>
      <c r="O3368" s="6">
        <v>-12027</v>
      </c>
      <c r="P3368" s="6">
        <v>-8930</v>
      </c>
      <c r="Q3368" s="6">
        <v>-16409</v>
      </c>
      <c r="R3368" s="6">
        <v>-7089</v>
      </c>
      <c r="S3368" s="6">
        <v>-5314</v>
      </c>
      <c r="T3368" s="6">
        <v>-4595</v>
      </c>
      <c r="U3368" s="6">
        <v>1910</v>
      </c>
      <c r="V3368" s="6">
        <v>1695</v>
      </c>
      <c r="W3368" s="6">
        <v>78158</v>
      </c>
      <c r="X3368" s="6">
        <v>86971</v>
      </c>
      <c r="Y3368" s="6">
        <v>32078</v>
      </c>
      <c r="Z3368" s="6">
        <v>35451</v>
      </c>
      <c r="AA3368" s="6">
        <v>22654</v>
      </c>
      <c r="AB3368" s="6">
        <v>22668</v>
      </c>
      <c r="AC3368" s="6">
        <v>15809404</v>
      </c>
      <c r="AD3368" s="6">
        <v>15788386</v>
      </c>
      <c r="AF3368">
        <f>Q3368/W3368</f>
        <v>-0.20994651859054736</v>
      </c>
      <c r="AG3368">
        <f>R3368/X3368</f>
        <v>-8.1509928596888617E-2</v>
      </c>
      <c r="AH3368">
        <f>U3368/W3368</f>
        <v>2.4437677525013433E-2</v>
      </c>
      <c r="AI3368">
        <f>V3368/X3368</f>
        <v>1.9489255039036001E-2</v>
      </c>
      <c r="AJ3368">
        <f>Y3368/AA3368</f>
        <v>1.4159971748918514</v>
      </c>
      <c r="AK3368">
        <f>Z3368/AB3368</f>
        <v>1.5639227104287983</v>
      </c>
      <c r="AL3368">
        <f>O3368/K3368</f>
        <v>-0.17914916435785147</v>
      </c>
      <c r="AM3368">
        <f>P3368/L3368</f>
        <v>-0.12368592362775108</v>
      </c>
      <c r="AN3368">
        <f>K3368/W3368</f>
        <v>0.85895237851531514</v>
      </c>
      <c r="AO3368">
        <f>L3368/X3368</f>
        <v>0.83015027997838364</v>
      </c>
      <c r="AP3368">
        <f>IF(OR(Q3368&lt;0, Q3368="NA"), 0, 1)</f>
        <v>0</v>
      </c>
      <c r="AQ3368">
        <f>IF(OR(S3368&lt;0, S3368="NA"), 0, 1)</f>
        <v>0</v>
      </c>
      <c r="AR3368">
        <f>IFERROR(IF((AF3368-AG3368)&gt;0,1,0),0)</f>
        <v>0</v>
      </c>
      <c r="AS3368">
        <f>IFERROR(IF((S3368-Q3368)&gt;0,1,0),0)</f>
        <v>1</v>
      </c>
      <c r="AT3368">
        <f>IFERROR(IF((AH3368-AI3368)&lt;0,1,0),0)</f>
        <v>0</v>
      </c>
      <c r="AU3368">
        <f>IFERROR(IF((AJ3368-AK3368)&gt;0,1,0),0)</f>
        <v>0</v>
      </c>
      <c r="AV3368">
        <f>IFERROR(IF((AL3368-AM3368)&gt;0,1,0),0)</f>
        <v>0</v>
      </c>
      <c r="AW3368">
        <f>IFERROR(IF((AN3368-AO3368)&gt;0,1,0),0)</f>
        <v>1</v>
      </c>
      <c r="AX3368">
        <f>IFERROR(IF((AC3368-AD3368)&lt;0,1,0),0)</f>
        <v>0</v>
      </c>
      <c r="AY3368">
        <f>SUM(AP3368:AX3368)</f>
        <v>2</v>
      </c>
    </row>
    <row r="3369" spans="1:51" x14ac:dyDescent="0.45">
      <c r="A3369" s="1" t="s">
        <v>3145</v>
      </c>
      <c r="B3369" s="2">
        <v>8723761</v>
      </c>
      <c r="C3369" s="3" t="s">
        <v>5335</v>
      </c>
      <c r="D3369" s="5">
        <v>19.54</v>
      </c>
      <c r="E3369" s="5">
        <v>1059.7148717</v>
      </c>
      <c r="F3369" s="3" t="s">
        <v>4470</v>
      </c>
      <c r="G3369" s="3" t="s">
        <v>4471</v>
      </c>
      <c r="H3369" s="3" t="s">
        <v>4673</v>
      </c>
      <c r="I3369" s="3" t="s">
        <v>4673</v>
      </c>
      <c r="J3369" s="3" t="s">
        <v>4544</v>
      </c>
      <c r="K3369" s="6" t="s">
        <v>4474</v>
      </c>
      <c r="L3369" s="6" t="s">
        <v>4474</v>
      </c>
      <c r="M3369" s="6">
        <v>-138630.33596818207</v>
      </c>
      <c r="N3369" s="6">
        <v>-125585.95841482062</v>
      </c>
      <c r="O3369" s="6">
        <v>-138549.88347625238</v>
      </c>
      <c r="P3369" s="6">
        <v>-125555.84368314579</v>
      </c>
      <c r="Q3369" s="6">
        <v>-143354.61164577858</v>
      </c>
      <c r="R3369" s="6">
        <v>-123414.12606496937</v>
      </c>
      <c r="S3369" s="6">
        <v>-118173.88164844456</v>
      </c>
      <c r="T3369" s="6">
        <v>-107384.37272949282</v>
      </c>
      <c r="U3369" s="6" t="s">
        <v>4474</v>
      </c>
      <c r="V3369" s="6" t="s">
        <v>4474</v>
      </c>
      <c r="W3369" s="6">
        <v>349292.28418469778</v>
      </c>
      <c r="X3369" s="6">
        <v>376991.07039537129</v>
      </c>
      <c r="Y3369" s="6">
        <v>348289.8327013161</v>
      </c>
      <c r="Z3369" s="6">
        <v>376199.09246758814</v>
      </c>
      <c r="AA3369" s="6">
        <v>18258.978362703547</v>
      </c>
      <c r="AB3369" s="6">
        <v>20393.228329583199</v>
      </c>
      <c r="AC3369" s="6">
        <v>54233105</v>
      </c>
      <c r="AD3369" s="6">
        <v>54007711</v>
      </c>
      <c r="AF3369">
        <f>Q3369/W3369</f>
        <v>-0.41041448132869701</v>
      </c>
      <c r="AG3369">
        <f>R3369/X3369</f>
        <v>-0.32736617855573658</v>
      </c>
      <c r="AH3369" t="e">
        <f>U3369/W3369</f>
        <v>#VALUE!</v>
      </c>
      <c r="AI3369" t="e">
        <f>V3369/X3369</f>
        <v>#VALUE!</v>
      </c>
      <c r="AJ3369">
        <f>Y3369/AA3369</f>
        <v>19.074990165536622</v>
      </c>
      <c r="AK3369">
        <f>Z3369/AB3369</f>
        <v>18.447255451058687</v>
      </c>
      <c r="AL3369" t="e">
        <f>O3369/K3369</f>
        <v>#VALUE!</v>
      </c>
      <c r="AM3369" t="e">
        <f>P3369/L3369</f>
        <v>#VALUE!</v>
      </c>
      <c r="AN3369" t="e">
        <f>K3369/W3369</f>
        <v>#VALUE!</v>
      </c>
      <c r="AO3369" t="e">
        <f>L3369/X3369</f>
        <v>#VALUE!</v>
      </c>
      <c r="AP3369">
        <f>IF(OR(Q3369&lt;0, Q3369="NA"), 0, 1)</f>
        <v>0</v>
      </c>
      <c r="AQ3369">
        <f>IF(OR(S3369&lt;0, S3369="NA"), 0, 1)</f>
        <v>0</v>
      </c>
      <c r="AR3369">
        <f>IFERROR(IF((AF3369-AG3369)&gt;0,1,0),0)</f>
        <v>0</v>
      </c>
      <c r="AS3369">
        <f>IFERROR(IF((S3369-Q3369)&gt;0,1,0),0)</f>
        <v>1</v>
      </c>
      <c r="AT3369">
        <f>IFERROR(IF((AH3369-AI3369)&lt;0,1,0),0)</f>
        <v>0</v>
      </c>
      <c r="AU3369">
        <f>IFERROR(IF((AJ3369-AK3369)&gt;0,1,0),0)</f>
        <v>1</v>
      </c>
      <c r="AV3369">
        <f>IFERROR(IF((AL3369-AM3369)&gt;0,1,0),0)</f>
        <v>0</v>
      </c>
      <c r="AW3369">
        <f>IFERROR(IF((AN3369-AO3369)&gt;0,1,0),0)</f>
        <v>0</v>
      </c>
      <c r="AX3369">
        <f>IFERROR(IF((AC3369-AD3369)&lt;0,1,0),0)</f>
        <v>0</v>
      </c>
      <c r="AY3369">
        <f>SUM(AP3369:AX3369)</f>
        <v>2</v>
      </c>
    </row>
    <row r="3370" spans="1:51" x14ac:dyDescent="0.45">
      <c r="A3370" s="1" t="s">
        <v>3156</v>
      </c>
      <c r="B3370" s="2">
        <v>4812617</v>
      </c>
      <c r="C3370" s="3" t="s">
        <v>5336</v>
      </c>
      <c r="D3370" s="5">
        <v>13.6</v>
      </c>
      <c r="E3370" s="5">
        <v>17.955264</v>
      </c>
      <c r="F3370" s="3" t="s">
        <v>4470</v>
      </c>
      <c r="G3370" s="3" t="s">
        <v>4471</v>
      </c>
      <c r="H3370" s="3" t="s">
        <v>4489</v>
      </c>
      <c r="I3370" s="3" t="s">
        <v>4489</v>
      </c>
      <c r="J3370" s="3" t="s">
        <v>4495</v>
      </c>
      <c r="K3370" s="6">
        <v>1352</v>
      </c>
      <c r="L3370" s="6">
        <v>20872</v>
      </c>
      <c r="M3370" s="6">
        <v>-18295</v>
      </c>
      <c r="N3370" s="6">
        <v>-11335</v>
      </c>
      <c r="O3370" s="6">
        <v>-18097</v>
      </c>
      <c r="P3370" s="6">
        <v>-11876</v>
      </c>
      <c r="Q3370" s="6">
        <v>-15953</v>
      </c>
      <c r="R3370" s="6">
        <v>-23818</v>
      </c>
      <c r="S3370" s="6">
        <v>-27999</v>
      </c>
      <c r="T3370" s="6">
        <v>-37868</v>
      </c>
      <c r="U3370" s="6" t="s">
        <v>4474</v>
      </c>
      <c r="V3370" s="6" t="s">
        <v>4474</v>
      </c>
      <c r="W3370" s="6">
        <v>20522</v>
      </c>
      <c r="X3370" s="6">
        <v>25051</v>
      </c>
      <c r="Y3370" s="6">
        <v>20522</v>
      </c>
      <c r="Z3370" s="6">
        <v>25051</v>
      </c>
      <c r="AA3370" s="6">
        <v>4254</v>
      </c>
      <c r="AB3370" s="6">
        <v>6346</v>
      </c>
      <c r="AC3370" s="6">
        <v>1320240</v>
      </c>
      <c r="AD3370" s="6">
        <v>1320240</v>
      </c>
      <c r="AF3370">
        <f>Q3370/W3370</f>
        <v>-0.77736088100574996</v>
      </c>
      <c r="AG3370">
        <f>R3370/X3370</f>
        <v>-0.95078040796774577</v>
      </c>
      <c r="AH3370" t="e">
        <f>U3370/W3370</f>
        <v>#VALUE!</v>
      </c>
      <c r="AI3370" t="e">
        <f>V3370/X3370</f>
        <v>#VALUE!</v>
      </c>
      <c r="AJ3370">
        <f>Y3370/AA3370</f>
        <v>4.8241654913023035</v>
      </c>
      <c r="AK3370">
        <f>Z3370/AB3370</f>
        <v>3.9475260006303183</v>
      </c>
      <c r="AL3370">
        <f>O3370/K3370</f>
        <v>-13.385355029585799</v>
      </c>
      <c r="AM3370">
        <f>P3370/L3370</f>
        <v>-0.56899195093905708</v>
      </c>
      <c r="AN3370">
        <f>K3370/W3370</f>
        <v>6.588051846798558E-2</v>
      </c>
      <c r="AO3370">
        <f>L3370/X3370</f>
        <v>0.83318031216318711</v>
      </c>
      <c r="AP3370">
        <f>IF(OR(Q3370&lt;0, Q3370="NA"), 0, 1)</f>
        <v>0</v>
      </c>
      <c r="AQ3370">
        <f>IF(OR(S3370&lt;0, S3370="NA"), 0, 1)</f>
        <v>0</v>
      </c>
      <c r="AR3370">
        <f>IFERROR(IF((AF3370-AG3370)&gt;0,1,0),0)</f>
        <v>1</v>
      </c>
      <c r="AS3370">
        <f>IFERROR(IF((S3370-Q3370)&gt;0,1,0),0)</f>
        <v>0</v>
      </c>
      <c r="AT3370">
        <f>IFERROR(IF((AH3370-AI3370)&lt;0,1,0),0)</f>
        <v>0</v>
      </c>
      <c r="AU3370">
        <f>IFERROR(IF((AJ3370-AK3370)&gt;0,1,0),0)</f>
        <v>1</v>
      </c>
      <c r="AV3370">
        <f>IFERROR(IF((AL3370-AM3370)&gt;0,1,0),0)</f>
        <v>0</v>
      </c>
      <c r="AW3370">
        <f>IFERROR(IF((AN3370-AO3370)&gt;0,1,0),0)</f>
        <v>0</v>
      </c>
      <c r="AX3370">
        <f>IFERROR(IF((AC3370-AD3370)&lt;0,1,0),0)</f>
        <v>0</v>
      </c>
      <c r="AY3370">
        <f>SUM(AP3370:AX3370)</f>
        <v>2</v>
      </c>
    </row>
    <row r="3371" spans="1:51" x14ac:dyDescent="0.45">
      <c r="A3371" s="1" t="s">
        <v>3162</v>
      </c>
      <c r="B3371" s="2">
        <v>5721315</v>
      </c>
      <c r="C3371" s="3" t="s">
        <v>5337</v>
      </c>
      <c r="D3371" s="5">
        <v>14.52</v>
      </c>
      <c r="E3371" s="5">
        <v>1606.15464372</v>
      </c>
      <c r="F3371" s="3" t="s">
        <v>4480</v>
      </c>
      <c r="G3371" s="3" t="s">
        <v>4491</v>
      </c>
      <c r="H3371" s="3" t="s">
        <v>4492</v>
      </c>
      <c r="I3371" s="3" t="s">
        <v>4493</v>
      </c>
      <c r="J3371" s="3"/>
      <c r="K3371" s="6">
        <v>204489</v>
      </c>
      <c r="L3371" s="6">
        <v>205261.5</v>
      </c>
      <c r="M3371" s="6" t="s">
        <v>4474</v>
      </c>
      <c r="N3371" s="6" t="s">
        <v>4474</v>
      </c>
      <c r="O3371" s="6">
        <v>192429</v>
      </c>
      <c r="P3371" s="6">
        <v>193282.5</v>
      </c>
      <c r="Q3371" s="6">
        <v>211069</v>
      </c>
      <c r="R3371" s="6">
        <v>215868.5</v>
      </c>
      <c r="S3371" s="6">
        <v>134426</v>
      </c>
      <c r="T3371" s="6">
        <v>139401.5</v>
      </c>
      <c r="U3371" s="6">
        <v>4379</v>
      </c>
      <c r="V3371" s="6">
        <v>4379</v>
      </c>
      <c r="W3371" s="6">
        <v>2283862</v>
      </c>
      <c r="X3371" s="6">
        <v>2283862</v>
      </c>
      <c r="Y3371" s="6">
        <v>106024</v>
      </c>
      <c r="Z3371" s="6">
        <v>106024</v>
      </c>
      <c r="AA3371" s="6">
        <v>415651</v>
      </c>
      <c r="AB3371" s="6">
        <v>415651</v>
      </c>
      <c r="AC3371" s="6">
        <v>162714000</v>
      </c>
      <c r="AD3371" s="6">
        <v>162714000</v>
      </c>
      <c r="AF3371">
        <f>Q3371/W3371</f>
        <v>9.241758039671398E-2</v>
      </c>
      <c r="AG3371">
        <f>R3371/X3371</f>
        <v>9.4519064637005212E-2</v>
      </c>
      <c r="AH3371">
        <f>U3371/W3371</f>
        <v>1.9173662857037773E-3</v>
      </c>
      <c r="AI3371">
        <f>V3371/X3371</f>
        <v>1.9173662857037773E-3</v>
      </c>
      <c r="AJ3371">
        <f>Y3371/AA3371</f>
        <v>0.25507938150034526</v>
      </c>
      <c r="AK3371">
        <f>Z3371/AB3371</f>
        <v>0.25507938150034526</v>
      </c>
      <c r="AL3371">
        <f>O3371/K3371</f>
        <v>0.94102372254742306</v>
      </c>
      <c r="AM3371">
        <f>P3371/L3371</f>
        <v>0.94164029786394432</v>
      </c>
      <c r="AN3371">
        <f>K3371/W3371</f>
        <v>8.9536495637652369E-2</v>
      </c>
      <c r="AO3371">
        <f>L3371/X3371</f>
        <v>8.9874738491204809E-2</v>
      </c>
      <c r="AP3371">
        <f>IF(OR(Q3371&lt;0, Q3371="NA"), 0, 1)</f>
        <v>1</v>
      </c>
      <c r="AQ3371">
        <f>IF(OR(S3371&lt;0, S3371="NA"), 0, 1)</f>
        <v>1</v>
      </c>
      <c r="AR3371">
        <f>IFERROR(IF((AF3371-AG3371)&gt;0,1,0),0)</f>
        <v>0</v>
      </c>
      <c r="AS3371">
        <f>IFERROR(IF((S3371-Q3371)&gt;0,1,0),0)</f>
        <v>0</v>
      </c>
      <c r="AT3371">
        <f>IFERROR(IF((AH3371-AI3371)&lt;0,1,0),0)</f>
        <v>0</v>
      </c>
      <c r="AU3371">
        <f>IFERROR(IF((AJ3371-AK3371)&gt;0,1,0),0)</f>
        <v>0</v>
      </c>
      <c r="AV3371">
        <f>IFERROR(IF((AL3371-AM3371)&gt;0,1,0),0)</f>
        <v>0</v>
      </c>
      <c r="AW3371">
        <f>IFERROR(IF((AN3371-AO3371)&gt;0,1,0),0)</f>
        <v>0</v>
      </c>
      <c r="AX3371">
        <f>IFERROR(IF((AC3371-AD3371)&lt;0,1,0),0)</f>
        <v>0</v>
      </c>
      <c r="AY3371">
        <f>SUM(AP3371:AX3371)</f>
        <v>2</v>
      </c>
    </row>
    <row r="3372" spans="1:51" x14ac:dyDescent="0.45">
      <c r="A3372" s="1" t="s">
        <v>3174</v>
      </c>
      <c r="B3372" s="2">
        <v>5721230</v>
      </c>
      <c r="C3372" s="3" t="s">
        <v>5337</v>
      </c>
      <c r="D3372" s="7">
        <v>7.51</v>
      </c>
      <c r="E3372" s="5">
        <v>59.118089159999997</v>
      </c>
      <c r="F3372" s="3" t="s">
        <v>4480</v>
      </c>
      <c r="G3372" s="3" t="s">
        <v>4491</v>
      </c>
      <c r="H3372" s="3" t="s">
        <v>4492</v>
      </c>
      <c r="I3372" s="3" t="s">
        <v>4493</v>
      </c>
      <c r="J3372" s="3"/>
      <c r="K3372" s="6">
        <v>4503</v>
      </c>
      <c r="L3372" s="6">
        <v>4512</v>
      </c>
      <c r="M3372" s="6" t="s">
        <v>4474</v>
      </c>
      <c r="N3372" s="6" t="s">
        <v>4474</v>
      </c>
      <c r="O3372" s="6">
        <v>3565</v>
      </c>
      <c r="P3372" s="6">
        <v>3570</v>
      </c>
      <c r="Q3372" s="6">
        <v>2660</v>
      </c>
      <c r="R3372" s="8">
        <v>4964.5</v>
      </c>
      <c r="S3372" s="6" t="s">
        <v>4474</v>
      </c>
      <c r="T3372" s="6" t="s">
        <v>4474</v>
      </c>
      <c r="U3372" s="6">
        <v>40903</v>
      </c>
      <c r="V3372" s="6">
        <v>40903</v>
      </c>
      <c r="W3372" s="6">
        <v>111125</v>
      </c>
      <c r="X3372" s="6">
        <v>111125</v>
      </c>
      <c r="Y3372" s="6">
        <v>1236</v>
      </c>
      <c r="Z3372" s="6">
        <v>1236</v>
      </c>
      <c r="AA3372" s="6">
        <v>329</v>
      </c>
      <c r="AB3372" s="6">
        <v>329</v>
      </c>
      <c r="AC3372" s="6">
        <v>7868000</v>
      </c>
      <c r="AD3372" s="6">
        <v>7868000</v>
      </c>
      <c r="AF3372">
        <f>Q3372/W3372</f>
        <v>2.3937007874015748E-2</v>
      </c>
      <c r="AG3372">
        <f>R3372/X3372</f>
        <v>4.4674915635545556E-2</v>
      </c>
      <c r="AH3372">
        <f>U3372/W3372</f>
        <v>0.36808098987626547</v>
      </c>
      <c r="AI3372">
        <f>V3372/X3372</f>
        <v>0.36808098987626547</v>
      </c>
      <c r="AJ3372">
        <f>Y3372/AA3372</f>
        <v>3.756838905775076</v>
      </c>
      <c r="AK3372">
        <f>Z3372/AB3372</f>
        <v>3.756838905775076</v>
      </c>
      <c r="AL3372">
        <f>O3372/K3372</f>
        <v>0.79169442593826334</v>
      </c>
      <c r="AM3372">
        <f>P3372/L3372</f>
        <v>0.79122340425531912</v>
      </c>
      <c r="AN3372">
        <f>K3372/W3372</f>
        <v>4.0521934758155229E-2</v>
      </c>
      <c r="AO3372">
        <f>L3372/X3372</f>
        <v>4.0602924634420695E-2</v>
      </c>
      <c r="AP3372">
        <f>IF(OR(Q3372&lt;0, Q3372="NA"), 0, 1)</f>
        <v>1</v>
      </c>
      <c r="AQ3372">
        <f>IF(OR(S3372&lt;0, S3372="NA"), 0, 1)</f>
        <v>0</v>
      </c>
      <c r="AR3372">
        <f>IFERROR(IF((AF3372-AG3372)&gt;0,1,0),0)</f>
        <v>0</v>
      </c>
      <c r="AS3372">
        <f>IFERROR(IF((S3372-Q3372)&gt;0,1,0),0)</f>
        <v>0</v>
      </c>
      <c r="AT3372">
        <f>IFERROR(IF((AH3372-AI3372)&lt;0,1,0),0)</f>
        <v>0</v>
      </c>
      <c r="AU3372">
        <f>IFERROR(IF((AJ3372-AK3372)&gt;0,1,0),0)</f>
        <v>0</v>
      </c>
      <c r="AV3372">
        <f>IFERROR(IF((AL3372-AM3372)&gt;0,1,0),0)</f>
        <v>1</v>
      </c>
      <c r="AW3372">
        <f>IFERROR(IF((AN3372-AO3372)&gt;0,1,0),0)</f>
        <v>0</v>
      </c>
      <c r="AX3372">
        <f>IFERROR(IF((AC3372-AD3372)&lt;0,1,0),0)</f>
        <v>0</v>
      </c>
      <c r="AY3372">
        <f>SUM(AP3372:AX3372)</f>
        <v>2</v>
      </c>
    </row>
    <row r="3373" spans="1:51" x14ac:dyDescent="0.45">
      <c r="A3373" s="1" t="s">
        <v>3203</v>
      </c>
      <c r="B3373" s="2">
        <v>5220574</v>
      </c>
      <c r="C3373" s="3" t="s">
        <v>5338</v>
      </c>
      <c r="D3373" s="5">
        <v>13.14</v>
      </c>
      <c r="E3373" s="5">
        <v>295.56657414</v>
      </c>
      <c r="F3373" s="3" t="s">
        <v>4480</v>
      </c>
      <c r="G3373" s="3" t="s">
        <v>4481</v>
      </c>
      <c r="H3373" s="3" t="s">
        <v>4481</v>
      </c>
      <c r="I3373" s="3" t="s">
        <v>4482</v>
      </c>
      <c r="J3373" s="3" t="s">
        <v>4483</v>
      </c>
      <c r="K3373" s="6">
        <v>78910</v>
      </c>
      <c r="L3373" s="6">
        <v>77187</v>
      </c>
      <c r="M3373" s="6" t="s">
        <v>4474</v>
      </c>
      <c r="N3373" s="6" t="s">
        <v>4474</v>
      </c>
      <c r="O3373" s="6">
        <v>93934</v>
      </c>
      <c r="P3373" s="6">
        <v>89875</v>
      </c>
      <c r="Q3373" s="6">
        <v>8557</v>
      </c>
      <c r="R3373" s="6">
        <v>8714</v>
      </c>
      <c r="S3373" s="6">
        <v>-16511</v>
      </c>
      <c r="T3373" s="6">
        <v>5116</v>
      </c>
      <c r="U3373" s="6" t="s">
        <v>4474</v>
      </c>
      <c r="V3373" s="6">
        <v>200021</v>
      </c>
      <c r="W3373" s="6">
        <v>3015969</v>
      </c>
      <c r="X3373" s="6">
        <v>2842007</v>
      </c>
      <c r="Y3373" s="6" t="s">
        <v>4474</v>
      </c>
      <c r="Z3373" s="6" t="s">
        <v>4474</v>
      </c>
      <c r="AA3373" s="6" t="s">
        <v>4474</v>
      </c>
      <c r="AB3373" s="6" t="s">
        <v>4474</v>
      </c>
      <c r="AC3373" s="6">
        <v>23819463</v>
      </c>
      <c r="AD3373" s="6">
        <v>23811732</v>
      </c>
      <c r="AF3373">
        <f>Q3373/W3373</f>
        <v>2.8372307540296335E-3</v>
      </c>
      <c r="AG3373">
        <f>R3373/X3373</f>
        <v>3.0661430460938344E-3</v>
      </c>
      <c r="AH3373" t="e">
        <f>U3373/W3373</f>
        <v>#VALUE!</v>
      </c>
      <c r="AI3373">
        <f>V3373/X3373</f>
        <v>7.0380192589251184E-2</v>
      </c>
      <c r="AJ3373" t="e">
        <f>Y3373/AA3373</f>
        <v>#VALUE!</v>
      </c>
      <c r="AK3373" t="e">
        <f>Z3373/AB3373</f>
        <v>#VALUE!</v>
      </c>
      <c r="AL3373">
        <f>O3373/K3373</f>
        <v>1.1903941198834114</v>
      </c>
      <c r="AM3373">
        <f>P3373/L3373</f>
        <v>1.1643800121782166</v>
      </c>
      <c r="AN3373">
        <f>K3373/W3373</f>
        <v>2.6164062031141567E-2</v>
      </c>
      <c r="AO3373">
        <f>L3373/X3373</f>
        <v>2.7159327897503419E-2</v>
      </c>
      <c r="AP3373">
        <f>IF(OR(Q3373&lt;0, Q3373="NA"), 0, 1)</f>
        <v>1</v>
      </c>
      <c r="AQ3373">
        <f>IF(OR(S3373&lt;0, S3373="NA"), 0, 1)</f>
        <v>0</v>
      </c>
      <c r="AR3373">
        <f>IFERROR(IF((AF3373-AG3373)&gt;0,1,0),0)</f>
        <v>0</v>
      </c>
      <c r="AS3373">
        <f>IFERROR(IF((S3373-Q3373)&gt;0,1,0),0)</f>
        <v>0</v>
      </c>
      <c r="AT3373">
        <f>IFERROR(IF((AH3373-AI3373)&lt;0,1,0),0)</f>
        <v>0</v>
      </c>
      <c r="AU3373">
        <f>IFERROR(IF((AJ3373-AK3373)&gt;0,1,0),0)</f>
        <v>0</v>
      </c>
      <c r="AV3373">
        <f>IFERROR(IF((AL3373-AM3373)&gt;0,1,0),0)</f>
        <v>1</v>
      </c>
      <c r="AW3373">
        <f>IFERROR(IF((AN3373-AO3373)&gt;0,1,0),0)</f>
        <v>0</v>
      </c>
      <c r="AX3373">
        <f>IFERROR(IF((AC3373-AD3373)&lt;0,1,0),0)</f>
        <v>0</v>
      </c>
      <c r="AY3373">
        <f>SUM(AP3373:AX3373)</f>
        <v>2</v>
      </c>
    </row>
    <row r="3374" spans="1:51" x14ac:dyDescent="0.45">
      <c r="A3374" s="1" t="s">
        <v>3223</v>
      </c>
      <c r="B3374" s="2">
        <v>5145203</v>
      </c>
      <c r="C3374" s="3" t="s">
        <v>5336</v>
      </c>
      <c r="D3374" s="5">
        <v>4.97</v>
      </c>
      <c r="E3374" s="5">
        <v>38.125163229999998</v>
      </c>
      <c r="F3374" s="3" t="s">
        <v>4470</v>
      </c>
      <c r="G3374" s="3" t="s">
        <v>4471</v>
      </c>
      <c r="H3374" s="3" t="s">
        <v>4489</v>
      </c>
      <c r="I3374" s="3" t="s">
        <v>4489</v>
      </c>
      <c r="J3374" s="3" t="s">
        <v>4495</v>
      </c>
      <c r="K3374" s="6">
        <v>75096</v>
      </c>
      <c r="L3374" s="6">
        <v>87640</v>
      </c>
      <c r="M3374" s="6">
        <v>-11977</v>
      </c>
      <c r="N3374" s="6">
        <v>-2160</v>
      </c>
      <c r="O3374" s="6">
        <v>-16206</v>
      </c>
      <c r="P3374" s="6">
        <v>-7294</v>
      </c>
      <c r="Q3374" s="6">
        <v>8623</v>
      </c>
      <c r="R3374" s="6">
        <v>16969</v>
      </c>
      <c r="S3374" s="6">
        <v>-48185</v>
      </c>
      <c r="T3374" s="6">
        <v>-65366</v>
      </c>
      <c r="U3374" s="6">
        <v>22278</v>
      </c>
      <c r="V3374" s="6" t="s">
        <v>4474</v>
      </c>
      <c r="W3374" s="6">
        <v>153258</v>
      </c>
      <c r="X3374" s="6">
        <v>165800</v>
      </c>
      <c r="Y3374" s="6">
        <v>110523</v>
      </c>
      <c r="Z3374" s="6">
        <v>144035</v>
      </c>
      <c r="AA3374" s="6">
        <v>11982</v>
      </c>
      <c r="AB3374" s="6">
        <v>32957</v>
      </c>
      <c r="AC3374" s="6">
        <v>7480521</v>
      </c>
      <c r="AD3374" s="6">
        <v>7123370</v>
      </c>
      <c r="AF3374">
        <f>Q3374/W3374</f>
        <v>5.6264599564133683E-2</v>
      </c>
      <c r="AG3374">
        <f>R3374/X3374</f>
        <v>0.10234620024125453</v>
      </c>
      <c r="AH3374">
        <f>U3374/W3374</f>
        <v>0.14536272168500175</v>
      </c>
      <c r="AI3374" t="e">
        <f>V3374/X3374</f>
        <v>#VALUE!</v>
      </c>
      <c r="AJ3374">
        <f>Y3374/AA3374</f>
        <v>9.2240861291937915</v>
      </c>
      <c r="AK3374">
        <f>Z3374/AB3374</f>
        <v>4.3703917225475619</v>
      </c>
      <c r="AL3374">
        <f>O3374/K3374</f>
        <v>-0.2158037711728987</v>
      </c>
      <c r="AM3374">
        <f>P3374/L3374</f>
        <v>-8.3226837060702871E-2</v>
      </c>
      <c r="AN3374">
        <f>K3374/W3374</f>
        <v>0.48999725952315704</v>
      </c>
      <c r="AO3374">
        <f>L3374/X3374</f>
        <v>0.52858866103739444</v>
      </c>
      <c r="AP3374">
        <f>IF(OR(Q3374&lt;0, Q3374="NA"), 0, 1)</f>
        <v>1</v>
      </c>
      <c r="AQ3374">
        <f>IF(OR(S3374&lt;0, S3374="NA"), 0, 1)</f>
        <v>0</v>
      </c>
      <c r="AR3374">
        <f>IFERROR(IF((AF3374-AG3374)&gt;0,1,0),0)</f>
        <v>0</v>
      </c>
      <c r="AS3374">
        <f>IFERROR(IF((S3374-Q3374)&gt;0,1,0),0)</f>
        <v>0</v>
      </c>
      <c r="AT3374">
        <f>IFERROR(IF((AH3374-AI3374)&lt;0,1,0),0)</f>
        <v>0</v>
      </c>
      <c r="AU3374">
        <f>IFERROR(IF((AJ3374-AK3374)&gt;0,1,0),0)</f>
        <v>1</v>
      </c>
      <c r="AV3374">
        <f>IFERROR(IF((AL3374-AM3374)&gt;0,1,0),0)</f>
        <v>0</v>
      </c>
      <c r="AW3374">
        <f>IFERROR(IF((AN3374-AO3374)&gt;0,1,0),0)</f>
        <v>0</v>
      </c>
      <c r="AX3374">
        <f>IFERROR(IF((AC3374-AD3374)&lt;0,1,0),0)</f>
        <v>0</v>
      </c>
      <c r="AY3374">
        <f>SUM(AP3374:AX3374)</f>
        <v>2</v>
      </c>
    </row>
    <row r="3375" spans="1:51" x14ac:dyDescent="0.45">
      <c r="A3375" s="1" t="s">
        <v>3224</v>
      </c>
      <c r="B3375" s="2">
        <v>4812269</v>
      </c>
      <c r="C3375" s="3" t="s">
        <v>5336</v>
      </c>
      <c r="D3375" s="7">
        <v>5.01</v>
      </c>
      <c r="E3375" s="5">
        <v>31.8143517</v>
      </c>
      <c r="F3375" s="3" t="s">
        <v>4470</v>
      </c>
      <c r="G3375" s="3" t="s">
        <v>4512</v>
      </c>
      <c r="H3375" s="3" t="s">
        <v>4513</v>
      </c>
      <c r="I3375" s="3" t="s">
        <v>4514</v>
      </c>
      <c r="J3375" s="3" t="s">
        <v>4853</v>
      </c>
      <c r="K3375" s="6">
        <v>18980.148000000001</v>
      </c>
      <c r="L3375" s="6">
        <v>19104.349999999999</v>
      </c>
      <c r="M3375" s="6">
        <v>-3356.873</v>
      </c>
      <c r="N3375" s="6">
        <v>-2511.951</v>
      </c>
      <c r="O3375" s="6">
        <v>-3565.9810000000002</v>
      </c>
      <c r="P3375" s="6">
        <v>-2724.3330000000001</v>
      </c>
      <c r="Q3375" s="6">
        <v>-3798.2089999999998</v>
      </c>
      <c r="R3375" s="6">
        <v>-2951.377</v>
      </c>
      <c r="S3375" s="6">
        <v>-1628.645</v>
      </c>
      <c r="T3375" s="6">
        <v>-2683.0120000000002</v>
      </c>
      <c r="U3375" s="6">
        <v>1746.7639999999999</v>
      </c>
      <c r="V3375" s="6">
        <v>1899.0519999999999</v>
      </c>
      <c r="W3375" s="6">
        <v>17238.661</v>
      </c>
      <c r="X3375" s="6">
        <v>16912.574000000001</v>
      </c>
      <c r="Y3375" s="6">
        <v>7508.2629999999999</v>
      </c>
      <c r="Z3375" s="6">
        <v>7118.2330000000002</v>
      </c>
      <c r="AA3375" s="6">
        <v>5336</v>
      </c>
      <c r="AB3375" s="6">
        <v>4907</v>
      </c>
      <c r="AC3375" s="6">
        <v>6350170</v>
      </c>
      <c r="AD3375" s="6">
        <v>6073939</v>
      </c>
      <c r="AF3375">
        <f>Q3375/W3375</f>
        <v>-0.2203308598040184</v>
      </c>
      <c r="AG3375">
        <f>R3375/X3375</f>
        <v>-0.17450785433370461</v>
      </c>
      <c r="AH3375">
        <f>U3375/W3375</f>
        <v>0.10132828762048282</v>
      </c>
      <c r="AI3375">
        <f>V3375/X3375</f>
        <v>0.11228639709130023</v>
      </c>
      <c r="AJ3375">
        <f>Y3375/AA3375</f>
        <v>1.4070957646176911</v>
      </c>
      <c r="AK3375">
        <f>Z3375/AB3375</f>
        <v>1.4506282861218667</v>
      </c>
      <c r="AL3375">
        <f>O3375/K3375</f>
        <v>-0.18787951495425642</v>
      </c>
      <c r="AM3375">
        <f>P3375/L3375</f>
        <v>-0.14260275801061018</v>
      </c>
      <c r="AN3375">
        <f>K3375/W3375</f>
        <v>1.101022173357896</v>
      </c>
      <c r="AO3375">
        <f>L3375/X3375</f>
        <v>1.1295944662237694</v>
      </c>
      <c r="AP3375">
        <f>IF(OR(Q3375&lt;0, Q3375="NA"), 0, 1)</f>
        <v>0</v>
      </c>
      <c r="AQ3375">
        <f>IF(OR(S3375&lt;0, S3375="NA"), 0, 1)</f>
        <v>0</v>
      </c>
      <c r="AR3375">
        <f>IFERROR(IF((AF3375-AG3375)&gt;0,1,0),0)</f>
        <v>0</v>
      </c>
      <c r="AS3375">
        <f>IFERROR(IF((S3375-Q3375)&gt;0,1,0),0)</f>
        <v>1</v>
      </c>
      <c r="AT3375">
        <f>IFERROR(IF((AH3375-AI3375)&lt;0,1,0),0)</f>
        <v>1</v>
      </c>
      <c r="AU3375">
        <f>IFERROR(IF((AJ3375-AK3375)&gt;0,1,0),0)</f>
        <v>0</v>
      </c>
      <c r="AV3375">
        <f>IFERROR(IF((AL3375-AM3375)&gt;0,1,0),0)</f>
        <v>0</v>
      </c>
      <c r="AW3375">
        <f>IFERROR(IF((AN3375-AO3375)&gt;0,1,0),0)</f>
        <v>0</v>
      </c>
      <c r="AX3375">
        <f>IFERROR(IF((AC3375-AD3375)&lt;0,1,0),0)</f>
        <v>0</v>
      </c>
      <c r="AY3375">
        <f>SUM(AP3375:AX3375)</f>
        <v>2</v>
      </c>
    </row>
    <row r="3376" spans="1:51" x14ac:dyDescent="0.45">
      <c r="A3376" s="1" t="s">
        <v>3288</v>
      </c>
      <c r="B3376" s="2">
        <v>11172956</v>
      </c>
      <c r="C3376" s="3" t="s">
        <v>5336</v>
      </c>
      <c r="D3376" s="7">
        <v>9.89</v>
      </c>
      <c r="E3376" s="5">
        <v>1716.5695201999999</v>
      </c>
      <c r="F3376" s="3" t="s">
        <v>4583</v>
      </c>
      <c r="G3376" s="3" t="s">
        <v>4583</v>
      </c>
      <c r="H3376" s="3" t="s">
        <v>4584</v>
      </c>
      <c r="I3376" s="3" t="s">
        <v>4585</v>
      </c>
      <c r="J3376" s="3" t="s">
        <v>4828</v>
      </c>
      <c r="K3376" s="6" t="s">
        <v>4474</v>
      </c>
      <c r="L3376" s="6" t="s">
        <v>4474</v>
      </c>
      <c r="M3376" s="6">
        <v>-114064</v>
      </c>
      <c r="N3376" s="6">
        <v>-116131</v>
      </c>
      <c r="O3376" s="6">
        <v>-144086</v>
      </c>
      <c r="P3376" s="6">
        <v>-144391</v>
      </c>
      <c r="Q3376" s="6">
        <v>-253493</v>
      </c>
      <c r="R3376" s="6">
        <v>-154324</v>
      </c>
      <c r="S3376" s="6">
        <v>-146561</v>
      </c>
      <c r="T3376" s="6">
        <v>-134090</v>
      </c>
      <c r="U3376" s="6">
        <v>344728</v>
      </c>
      <c r="V3376" s="6">
        <v>309329</v>
      </c>
      <c r="W3376" s="6">
        <v>788777</v>
      </c>
      <c r="X3376" s="6">
        <v>719753</v>
      </c>
      <c r="Y3376" s="6">
        <v>101496</v>
      </c>
      <c r="Z3376" s="6">
        <v>31928</v>
      </c>
      <c r="AA3376" s="6">
        <v>58283</v>
      </c>
      <c r="AB3376" s="6">
        <v>47638</v>
      </c>
      <c r="AC3376" s="6">
        <v>173494000</v>
      </c>
      <c r="AD3376" s="6">
        <v>164746000</v>
      </c>
      <c r="AF3376">
        <f>Q3376/W3376</f>
        <v>-0.32137473582520787</v>
      </c>
      <c r="AG3376">
        <f>R3376/X3376</f>
        <v>-0.21441244426907563</v>
      </c>
      <c r="AH3376">
        <f>U3376/W3376</f>
        <v>0.43704114090547774</v>
      </c>
      <c r="AI3376">
        <f>V3376/X3376</f>
        <v>0.42977104645621483</v>
      </c>
      <c r="AJ3376">
        <f>Y3376/AA3376</f>
        <v>1.7414340373693873</v>
      </c>
      <c r="AK3376">
        <f>Z3376/AB3376</f>
        <v>0.67022125194172721</v>
      </c>
      <c r="AL3376" t="e">
        <f>O3376/K3376</f>
        <v>#VALUE!</v>
      </c>
      <c r="AM3376" t="e">
        <f>P3376/L3376</f>
        <v>#VALUE!</v>
      </c>
      <c r="AN3376" t="e">
        <f>K3376/W3376</f>
        <v>#VALUE!</v>
      </c>
      <c r="AO3376" t="e">
        <f>L3376/X3376</f>
        <v>#VALUE!</v>
      </c>
      <c r="AP3376">
        <f>IF(OR(Q3376&lt;0, Q3376="NA"), 0, 1)</f>
        <v>0</v>
      </c>
      <c r="AQ3376">
        <f>IF(OR(S3376&lt;0, S3376="NA"), 0, 1)</f>
        <v>0</v>
      </c>
      <c r="AR3376">
        <f>IFERROR(IF((AF3376-AG3376)&gt;0,1,0),0)</f>
        <v>0</v>
      </c>
      <c r="AS3376">
        <f>IFERROR(IF((S3376-Q3376)&gt;0,1,0),0)</f>
        <v>1</v>
      </c>
      <c r="AT3376">
        <f>IFERROR(IF((AH3376-AI3376)&lt;0,1,0),0)</f>
        <v>0</v>
      </c>
      <c r="AU3376">
        <f>IFERROR(IF((AJ3376-AK3376)&gt;0,1,0),0)</f>
        <v>1</v>
      </c>
      <c r="AV3376">
        <f>IFERROR(IF((AL3376-AM3376)&gt;0,1,0),0)</f>
        <v>0</v>
      </c>
      <c r="AW3376">
        <f>IFERROR(IF((AN3376-AO3376)&gt;0,1,0),0)</f>
        <v>0</v>
      </c>
      <c r="AX3376">
        <f>IFERROR(IF((AC3376-AD3376)&lt;0,1,0),0)</f>
        <v>0</v>
      </c>
      <c r="AY3376">
        <f>SUM(AP3376:AX3376)</f>
        <v>2</v>
      </c>
    </row>
    <row r="3377" spans="1:51" x14ac:dyDescent="0.45">
      <c r="A3377" s="1" t="s">
        <v>3293</v>
      </c>
      <c r="B3377" s="2">
        <v>20267490</v>
      </c>
      <c r="C3377" s="3" t="s">
        <v>5338</v>
      </c>
      <c r="D3377" s="5">
        <v>3.44</v>
      </c>
      <c r="E3377" s="5">
        <v>41.901611440000003</v>
      </c>
      <c r="F3377" s="3" t="s">
        <v>4470</v>
      </c>
      <c r="G3377" s="3" t="s">
        <v>4471</v>
      </c>
      <c r="H3377" s="3" t="s">
        <v>4489</v>
      </c>
      <c r="I3377" s="3" t="s">
        <v>4489</v>
      </c>
      <c r="J3377" s="3" t="s">
        <v>4544</v>
      </c>
      <c r="K3377" s="6">
        <v>-14662</v>
      </c>
      <c r="L3377" s="6">
        <v>-12803</v>
      </c>
      <c r="M3377" s="6">
        <v>-76894</v>
      </c>
      <c r="N3377" s="6">
        <v>-65877</v>
      </c>
      <c r="O3377" s="6">
        <v>-77385</v>
      </c>
      <c r="P3377" s="6">
        <v>-66369</v>
      </c>
      <c r="Q3377" s="6">
        <v>-60611</v>
      </c>
      <c r="R3377" s="6">
        <v>-57047</v>
      </c>
      <c r="S3377" s="6">
        <v>-67002</v>
      </c>
      <c r="T3377" s="6">
        <v>-31579</v>
      </c>
      <c r="U3377" s="6">
        <v>11071</v>
      </c>
      <c r="V3377" s="6">
        <v>12554</v>
      </c>
      <c r="W3377" s="6">
        <v>104542</v>
      </c>
      <c r="X3377" s="6">
        <v>124207</v>
      </c>
      <c r="Y3377" s="6">
        <v>93898</v>
      </c>
      <c r="Z3377" s="6">
        <v>111620</v>
      </c>
      <c r="AA3377" s="6">
        <v>14383</v>
      </c>
      <c r="AB3377" s="6">
        <v>17194</v>
      </c>
      <c r="AC3377" s="6">
        <v>12138869</v>
      </c>
      <c r="AD3377" s="6">
        <v>11995206</v>
      </c>
      <c r="AF3377">
        <f>Q3377/W3377</f>
        <v>-0.57977654913814547</v>
      </c>
      <c r="AG3377">
        <f>R3377/X3377</f>
        <v>-0.45928973407295887</v>
      </c>
      <c r="AH3377">
        <f>U3377/W3377</f>
        <v>0.10590002104417363</v>
      </c>
      <c r="AI3377">
        <f>V3377/X3377</f>
        <v>0.10107320843430724</v>
      </c>
      <c r="AJ3377">
        <f>Y3377/AA3377</f>
        <v>6.5284015852047554</v>
      </c>
      <c r="AK3377">
        <f>Z3377/AB3377</f>
        <v>6.4917994649296267</v>
      </c>
      <c r="AL3377">
        <f>O3377/K3377</f>
        <v>5.2779293411540031</v>
      </c>
      <c r="AM3377">
        <f>P3377/L3377</f>
        <v>5.1838631570725608</v>
      </c>
      <c r="AN3377">
        <f>K3377/W3377</f>
        <v>-0.14024985173423121</v>
      </c>
      <c r="AO3377">
        <f>L3377/X3377</f>
        <v>-0.10307792636485866</v>
      </c>
      <c r="AP3377">
        <f>IF(OR(Q3377&lt;0, Q3377="NA"), 0, 1)</f>
        <v>0</v>
      </c>
      <c r="AQ3377">
        <f>IF(OR(S3377&lt;0, S3377="NA"), 0, 1)</f>
        <v>0</v>
      </c>
      <c r="AR3377">
        <f>IFERROR(IF((AF3377-AG3377)&gt;0,1,0),0)</f>
        <v>0</v>
      </c>
      <c r="AS3377">
        <f>IFERROR(IF((S3377-Q3377)&gt;0,1,0),0)</f>
        <v>0</v>
      </c>
      <c r="AT3377">
        <f>IFERROR(IF((AH3377-AI3377)&lt;0,1,0),0)</f>
        <v>0</v>
      </c>
      <c r="AU3377">
        <f>IFERROR(IF((AJ3377-AK3377)&gt;0,1,0),0)</f>
        <v>1</v>
      </c>
      <c r="AV3377">
        <f>IFERROR(IF((AL3377-AM3377)&gt;0,1,0),0)</f>
        <v>1</v>
      </c>
      <c r="AW3377">
        <f>IFERROR(IF((AN3377-AO3377)&gt;0,1,0),0)</f>
        <v>0</v>
      </c>
      <c r="AX3377">
        <f>IFERROR(IF((AC3377-AD3377)&lt;0,1,0),0)</f>
        <v>0</v>
      </c>
      <c r="AY3377">
        <f>SUM(AP3377:AX3377)</f>
        <v>2</v>
      </c>
    </row>
    <row r="3378" spans="1:51" x14ac:dyDescent="0.45">
      <c r="A3378" s="1" t="s">
        <v>3298</v>
      </c>
      <c r="B3378" s="2">
        <v>106336172</v>
      </c>
      <c r="C3378" s="3" t="s">
        <v>5336</v>
      </c>
      <c r="D3378" s="5">
        <v>11.55</v>
      </c>
      <c r="E3378" s="5">
        <v>28.880544</v>
      </c>
      <c r="F3378" s="3" t="s">
        <v>4480</v>
      </c>
      <c r="G3378" s="3" t="s">
        <v>4491</v>
      </c>
      <c r="H3378" s="3" t="s">
        <v>4492</v>
      </c>
      <c r="I3378" s="3" t="s">
        <v>4493</v>
      </c>
      <c r="J3378" s="3" t="s">
        <v>4494</v>
      </c>
      <c r="K3378" s="6" t="s">
        <v>4474</v>
      </c>
      <c r="L3378" s="6" t="s">
        <v>4474</v>
      </c>
      <c r="M3378" s="6" t="s">
        <v>4474</v>
      </c>
      <c r="N3378" s="6" t="s">
        <v>4474</v>
      </c>
      <c r="O3378" s="6">
        <v>-1069.7819999999999</v>
      </c>
      <c r="P3378" s="6">
        <v>-1648.5709999999999</v>
      </c>
      <c r="Q3378" s="6">
        <v>82.210999999999999</v>
      </c>
      <c r="R3378" s="6">
        <v>-138.905</v>
      </c>
      <c r="S3378" s="6">
        <v>-426.959</v>
      </c>
      <c r="T3378" s="6">
        <v>-698.20799999999997</v>
      </c>
      <c r="U3378" s="6" t="s">
        <v>4474</v>
      </c>
      <c r="V3378" s="6" t="s">
        <v>4474</v>
      </c>
      <c r="W3378" s="6">
        <v>9481.9220000000005</v>
      </c>
      <c r="X3378" s="6">
        <v>9378.3389999999999</v>
      </c>
      <c r="Y3378" s="6">
        <v>41.2</v>
      </c>
      <c r="Z3378" s="6">
        <v>79.003</v>
      </c>
      <c r="AA3378" s="6">
        <v>3023</v>
      </c>
      <c r="AB3378" s="6">
        <v>2909</v>
      </c>
      <c r="AC3378" s="6">
        <v>2500480</v>
      </c>
      <c r="AD3378" s="6">
        <v>2500480</v>
      </c>
      <c r="AF3378">
        <f>Q3378/W3378</f>
        <v>8.6702885765143397E-3</v>
      </c>
      <c r="AG3378">
        <f>R3378/X3378</f>
        <v>-1.4811258155628625E-2</v>
      </c>
      <c r="AH3378" t="e">
        <f>U3378/W3378</f>
        <v>#VALUE!</v>
      </c>
      <c r="AI3378" t="e">
        <f>V3378/X3378</f>
        <v>#VALUE!</v>
      </c>
      <c r="AJ3378">
        <f>Y3378/AA3378</f>
        <v>1.3628845517697653E-2</v>
      </c>
      <c r="AK3378">
        <f>Z3378/AB3378</f>
        <v>2.7158129941560673E-2</v>
      </c>
      <c r="AL3378" t="e">
        <f>O3378/K3378</f>
        <v>#VALUE!</v>
      </c>
      <c r="AM3378" t="e">
        <f>P3378/L3378</f>
        <v>#VALUE!</v>
      </c>
      <c r="AN3378" t="e">
        <f>K3378/W3378</f>
        <v>#VALUE!</v>
      </c>
      <c r="AO3378" t="e">
        <f>L3378/X3378</f>
        <v>#VALUE!</v>
      </c>
      <c r="AP3378">
        <f>IF(OR(Q3378&lt;0, Q3378="NA"), 0, 1)</f>
        <v>1</v>
      </c>
      <c r="AQ3378">
        <f>IF(OR(S3378&lt;0, S3378="NA"), 0, 1)</f>
        <v>0</v>
      </c>
      <c r="AR3378">
        <f>IFERROR(IF((AF3378-AG3378)&gt;0,1,0),0)</f>
        <v>1</v>
      </c>
      <c r="AS3378">
        <f>IFERROR(IF((S3378-Q3378)&gt;0,1,0),0)</f>
        <v>0</v>
      </c>
      <c r="AT3378">
        <f>IFERROR(IF((AH3378-AI3378)&lt;0,1,0),0)</f>
        <v>0</v>
      </c>
      <c r="AU3378">
        <f>IFERROR(IF((AJ3378-AK3378)&gt;0,1,0),0)</f>
        <v>0</v>
      </c>
      <c r="AV3378">
        <f>IFERROR(IF((AL3378-AM3378)&gt;0,1,0),0)</f>
        <v>0</v>
      </c>
      <c r="AW3378">
        <f>IFERROR(IF((AN3378-AO3378)&gt;0,1,0),0)</f>
        <v>0</v>
      </c>
      <c r="AX3378">
        <f>IFERROR(IF((AC3378-AD3378)&lt;0,1,0),0)</f>
        <v>0</v>
      </c>
      <c r="AY3378">
        <f>SUM(AP3378:AX3378)</f>
        <v>2</v>
      </c>
    </row>
    <row r="3379" spans="1:51" x14ac:dyDescent="0.45">
      <c r="A3379" s="1" t="s">
        <v>3308</v>
      </c>
      <c r="B3379" s="2">
        <v>4988867</v>
      </c>
      <c r="C3379" s="3" t="s">
        <v>5336</v>
      </c>
      <c r="D3379" s="7">
        <v>5.9</v>
      </c>
      <c r="E3379" s="5">
        <v>121.4672825</v>
      </c>
      <c r="F3379" s="3" t="s">
        <v>4485</v>
      </c>
      <c r="G3379" s="3" t="s">
        <v>4517</v>
      </c>
      <c r="H3379" s="3" t="s">
        <v>4518</v>
      </c>
      <c r="I3379" s="3" t="s">
        <v>4519</v>
      </c>
      <c r="J3379" s="3" t="s">
        <v>4755</v>
      </c>
      <c r="K3379" s="6">
        <v>287903.217</v>
      </c>
      <c r="L3379" s="6">
        <v>285563.22700000001</v>
      </c>
      <c r="M3379" s="6">
        <v>14246.127</v>
      </c>
      <c r="N3379" s="6">
        <v>15480.457</v>
      </c>
      <c r="O3379" s="6">
        <v>4069.6419999999998</v>
      </c>
      <c r="P3379" s="6">
        <v>5478.4949999999999</v>
      </c>
      <c r="Q3379" s="6">
        <v>-7885.3010000000004</v>
      </c>
      <c r="R3379" s="6">
        <v>-6550.3850000000002</v>
      </c>
      <c r="S3379" s="6">
        <v>-9349.3520000000008</v>
      </c>
      <c r="T3379" s="6">
        <v>-8524.5859999999993</v>
      </c>
      <c r="U3379" s="6">
        <v>71900.781000000003</v>
      </c>
      <c r="V3379" s="6">
        <v>70748.370999999999</v>
      </c>
      <c r="W3379" s="6">
        <v>178154.80499999999</v>
      </c>
      <c r="X3379" s="6">
        <v>181752.052</v>
      </c>
      <c r="Y3379" s="6">
        <v>64567.966</v>
      </c>
      <c r="Z3379" s="6">
        <v>65993.994000000006</v>
      </c>
      <c r="AA3379" s="6">
        <v>42540</v>
      </c>
      <c r="AB3379" s="6">
        <v>44351</v>
      </c>
      <c r="AC3379" s="6">
        <v>20464260</v>
      </c>
      <c r="AD3379" s="6">
        <v>20357224</v>
      </c>
      <c r="AF3379">
        <f>Q3379/W3379</f>
        <v>-4.4260950469452678E-2</v>
      </c>
      <c r="AG3379">
        <f>R3379/X3379</f>
        <v>-3.6040225834699242E-2</v>
      </c>
      <c r="AH3379">
        <f>U3379/W3379</f>
        <v>0.40358597681381653</v>
      </c>
      <c r="AI3379">
        <f>V3379/X3379</f>
        <v>0.38925761894561717</v>
      </c>
      <c r="AJ3379">
        <f>Y3379/AA3379</f>
        <v>1.5178177244945934</v>
      </c>
      <c r="AK3379">
        <f>Z3379/AB3379</f>
        <v>1.4879933710626594</v>
      </c>
      <c r="AL3379">
        <f>O3379/K3379</f>
        <v>1.4135451636860313E-2</v>
      </c>
      <c r="AM3379">
        <f>P3379/L3379</f>
        <v>1.9184875649272584E-2</v>
      </c>
      <c r="AN3379">
        <f>K3379/W3379</f>
        <v>1.6160283580339021</v>
      </c>
      <c r="AO3379">
        <f>L3379/X3379</f>
        <v>1.5711692047361314</v>
      </c>
      <c r="AP3379">
        <f>IF(OR(Q3379&lt;0, Q3379="NA"), 0, 1)</f>
        <v>0</v>
      </c>
      <c r="AQ3379">
        <f>IF(OR(S3379&lt;0, S3379="NA"), 0, 1)</f>
        <v>0</v>
      </c>
      <c r="AR3379">
        <f>IFERROR(IF((AF3379-AG3379)&gt;0,1,0),0)</f>
        <v>0</v>
      </c>
      <c r="AS3379">
        <f>IFERROR(IF((S3379-Q3379)&gt;0,1,0),0)</f>
        <v>0</v>
      </c>
      <c r="AT3379">
        <f>IFERROR(IF((AH3379-AI3379)&lt;0,1,0),0)</f>
        <v>0</v>
      </c>
      <c r="AU3379">
        <f>IFERROR(IF((AJ3379-AK3379)&gt;0,1,0),0)</f>
        <v>1</v>
      </c>
      <c r="AV3379">
        <f>IFERROR(IF((AL3379-AM3379)&gt;0,1,0),0)</f>
        <v>0</v>
      </c>
      <c r="AW3379">
        <f>IFERROR(IF((AN3379-AO3379)&gt;0,1,0),0)</f>
        <v>1</v>
      </c>
      <c r="AX3379">
        <f>IFERROR(IF((AC3379-AD3379)&lt;0,1,0),0)</f>
        <v>0</v>
      </c>
      <c r="AY3379">
        <f>SUM(AP3379:AX3379)</f>
        <v>2</v>
      </c>
    </row>
    <row r="3380" spans="1:51" x14ac:dyDescent="0.45">
      <c r="A3380" s="1" t="s">
        <v>3309</v>
      </c>
      <c r="B3380" s="2">
        <v>113015581</v>
      </c>
      <c r="C3380" s="3" t="s">
        <v>5338</v>
      </c>
      <c r="D3380" s="7">
        <v>10.61</v>
      </c>
      <c r="E3380" s="5">
        <v>94.928147449999997</v>
      </c>
      <c r="F3380" s="3" t="s">
        <v>4480</v>
      </c>
      <c r="G3380" s="3" t="s">
        <v>4491</v>
      </c>
      <c r="H3380" s="3" t="s">
        <v>4492</v>
      </c>
      <c r="I3380" s="3" t="s">
        <v>4493</v>
      </c>
      <c r="J3380" s="3" t="s">
        <v>4494</v>
      </c>
      <c r="K3380" s="6" t="s">
        <v>4474</v>
      </c>
      <c r="L3380" s="6" t="s">
        <v>4474</v>
      </c>
      <c r="M3380" s="6" t="s">
        <v>4474</v>
      </c>
      <c r="N3380" s="6" t="s">
        <v>4474</v>
      </c>
      <c r="O3380" s="6">
        <v>-204.809</v>
      </c>
      <c r="P3380" s="6">
        <v>-64.632000000000005</v>
      </c>
      <c r="Q3380" s="6">
        <v>2559.1529999999998</v>
      </c>
      <c r="R3380" s="6">
        <v>802.81399999999996</v>
      </c>
      <c r="S3380" s="6">
        <v>-520.81600000000003</v>
      </c>
      <c r="T3380" s="6">
        <v>-236.304</v>
      </c>
      <c r="U3380" s="6" t="s">
        <v>4474</v>
      </c>
      <c r="V3380" s="6" t="s">
        <v>4474</v>
      </c>
      <c r="W3380" s="6">
        <v>73684.626000000004</v>
      </c>
      <c r="X3380" s="6">
        <v>71224.921000000002</v>
      </c>
      <c r="Y3380" s="6">
        <v>387.76499999999999</v>
      </c>
      <c r="Z3380" s="6">
        <v>718.39700000000005</v>
      </c>
      <c r="AA3380" s="6">
        <v>932</v>
      </c>
      <c r="AB3380" s="6">
        <v>232</v>
      </c>
      <c r="AC3380" s="6">
        <v>8947045</v>
      </c>
      <c r="AD3380" s="6">
        <v>8947045</v>
      </c>
      <c r="AF3380">
        <f>Q3380/W3380</f>
        <v>3.4731166308695112E-2</v>
      </c>
      <c r="AG3380">
        <f>R3380/X3380</f>
        <v>1.1271532333465136E-2</v>
      </c>
      <c r="AH3380" t="e">
        <f>U3380/W3380</f>
        <v>#VALUE!</v>
      </c>
      <c r="AI3380" t="e">
        <f>V3380/X3380</f>
        <v>#VALUE!</v>
      </c>
      <c r="AJ3380">
        <f>Y3380/AA3380</f>
        <v>0.41605686695278971</v>
      </c>
      <c r="AK3380">
        <f>Z3380/AB3380</f>
        <v>3.0965387931034485</v>
      </c>
      <c r="AL3380" t="e">
        <f>O3380/K3380</f>
        <v>#VALUE!</v>
      </c>
      <c r="AM3380" t="e">
        <f>P3380/L3380</f>
        <v>#VALUE!</v>
      </c>
      <c r="AN3380" t="e">
        <f>K3380/W3380</f>
        <v>#VALUE!</v>
      </c>
      <c r="AO3380" t="e">
        <f>L3380/X3380</f>
        <v>#VALUE!</v>
      </c>
      <c r="AP3380">
        <f>IF(OR(Q3380&lt;0, Q3380="NA"), 0, 1)</f>
        <v>1</v>
      </c>
      <c r="AQ3380">
        <f>IF(OR(S3380&lt;0, S3380="NA"), 0, 1)</f>
        <v>0</v>
      </c>
      <c r="AR3380">
        <f>IFERROR(IF((AF3380-AG3380)&gt;0,1,0),0)</f>
        <v>1</v>
      </c>
      <c r="AS3380">
        <f>IFERROR(IF((S3380-Q3380)&gt;0,1,0),0)</f>
        <v>0</v>
      </c>
      <c r="AT3380">
        <f>IFERROR(IF((AH3380-AI3380)&lt;0,1,0),0)</f>
        <v>0</v>
      </c>
      <c r="AU3380">
        <f>IFERROR(IF((AJ3380-AK3380)&gt;0,1,0),0)</f>
        <v>0</v>
      </c>
      <c r="AV3380">
        <f>IFERROR(IF((AL3380-AM3380)&gt;0,1,0),0)</f>
        <v>0</v>
      </c>
      <c r="AW3380">
        <f>IFERROR(IF((AN3380-AO3380)&gt;0,1,0),0)</f>
        <v>0</v>
      </c>
      <c r="AX3380">
        <f>IFERROR(IF((AC3380-AD3380)&lt;0,1,0),0)</f>
        <v>0</v>
      </c>
      <c r="AY3380">
        <f>SUM(AP3380:AX3380)</f>
        <v>2</v>
      </c>
    </row>
    <row r="3381" spans="1:51" x14ac:dyDescent="0.45">
      <c r="A3381" s="1" t="s">
        <v>3310</v>
      </c>
      <c r="B3381" s="2">
        <v>4963509</v>
      </c>
      <c r="C3381" s="3" t="s">
        <v>5336</v>
      </c>
      <c r="D3381" s="7">
        <v>9.36</v>
      </c>
      <c r="E3381" s="5">
        <v>142.03815911999999</v>
      </c>
      <c r="F3381" s="3" t="s">
        <v>4500</v>
      </c>
      <c r="G3381" s="3" t="s">
        <v>4539</v>
      </c>
      <c r="H3381" s="3" t="s">
        <v>4539</v>
      </c>
      <c r="I3381" s="3" t="s">
        <v>4582</v>
      </c>
      <c r="J3381" s="3" t="s">
        <v>5376</v>
      </c>
      <c r="K3381" s="6">
        <v>21886</v>
      </c>
      <c r="L3381" s="6">
        <v>24278</v>
      </c>
      <c r="M3381" s="6">
        <v>1430</v>
      </c>
      <c r="N3381" s="6">
        <v>4099</v>
      </c>
      <c r="O3381" s="6">
        <v>-1089</v>
      </c>
      <c r="P3381" s="6">
        <v>2052</v>
      </c>
      <c r="Q3381" s="6">
        <v>-1494</v>
      </c>
      <c r="R3381" s="6">
        <v>1792</v>
      </c>
      <c r="S3381" s="6">
        <v>4949</v>
      </c>
      <c r="T3381" s="6">
        <v>5095</v>
      </c>
      <c r="U3381" s="6">
        <v>1314</v>
      </c>
      <c r="V3381" s="6">
        <v>274</v>
      </c>
      <c r="W3381" s="6">
        <v>49713</v>
      </c>
      <c r="X3381" s="6">
        <v>47451</v>
      </c>
      <c r="Y3381" s="6">
        <v>30051</v>
      </c>
      <c r="Z3381" s="6">
        <v>29885</v>
      </c>
      <c r="AA3381" s="6">
        <v>26856</v>
      </c>
      <c r="AB3381" s="6">
        <v>24638</v>
      </c>
      <c r="AC3381" s="6">
        <v>14697000</v>
      </c>
      <c r="AD3381" s="6">
        <v>14458000</v>
      </c>
      <c r="AF3381">
        <f>Q3381/W3381</f>
        <v>-3.0052501357793734E-2</v>
      </c>
      <c r="AG3381">
        <f>R3381/X3381</f>
        <v>3.7765273650713367E-2</v>
      </c>
      <c r="AH3381">
        <f>U3381/W3381</f>
        <v>2.643171806167401E-2</v>
      </c>
      <c r="AI3381">
        <f>V3381/X3381</f>
        <v>5.7743777791827355E-3</v>
      </c>
      <c r="AJ3381">
        <f>Y3381/AA3381</f>
        <v>1.1189678284182305</v>
      </c>
      <c r="AK3381">
        <f>Z3381/AB3381</f>
        <v>1.212963714587223</v>
      </c>
      <c r="AL3381">
        <f>O3381/K3381</f>
        <v>-4.9757836059581464E-2</v>
      </c>
      <c r="AM3381">
        <f>P3381/L3381</f>
        <v>8.4520965483153479E-2</v>
      </c>
      <c r="AN3381">
        <f>K3381/W3381</f>
        <v>0.44024701788264636</v>
      </c>
      <c r="AO3381">
        <f>L3381/X3381</f>
        <v>0.51164359022992134</v>
      </c>
      <c r="AP3381">
        <f>IF(OR(Q3381&lt;0, Q3381="NA"), 0, 1)</f>
        <v>0</v>
      </c>
      <c r="AQ3381">
        <f>IF(OR(S3381&lt;0, S3381="NA"), 0, 1)</f>
        <v>1</v>
      </c>
      <c r="AR3381">
        <f>IFERROR(IF((AF3381-AG3381)&gt;0,1,0),0)</f>
        <v>0</v>
      </c>
      <c r="AS3381">
        <f>IFERROR(IF((S3381-Q3381)&gt;0,1,0),0)</f>
        <v>1</v>
      </c>
      <c r="AT3381">
        <f>IFERROR(IF((AH3381-AI3381)&lt;0,1,0),0)</f>
        <v>0</v>
      </c>
      <c r="AU3381">
        <f>IFERROR(IF((AJ3381-AK3381)&gt;0,1,0),0)</f>
        <v>0</v>
      </c>
      <c r="AV3381">
        <f>IFERROR(IF((AL3381-AM3381)&gt;0,1,0),0)</f>
        <v>0</v>
      </c>
      <c r="AW3381">
        <f>IFERROR(IF((AN3381-AO3381)&gt;0,1,0),0)</f>
        <v>0</v>
      </c>
      <c r="AX3381">
        <f>IFERROR(IF((AC3381-AD3381)&lt;0,1,0),0)</f>
        <v>0</v>
      </c>
      <c r="AY3381">
        <f>SUM(AP3381:AX3381)</f>
        <v>2</v>
      </c>
    </row>
    <row r="3382" spans="1:51" x14ac:dyDescent="0.45">
      <c r="A3382" s="1" t="s">
        <v>3316</v>
      </c>
      <c r="B3382" s="2">
        <v>103563</v>
      </c>
      <c r="C3382" s="3" t="s">
        <v>5337</v>
      </c>
      <c r="D3382" s="5">
        <v>33.22</v>
      </c>
      <c r="E3382" s="5">
        <v>4947.5398425200001</v>
      </c>
      <c r="F3382" s="3" t="s">
        <v>4480</v>
      </c>
      <c r="G3382" s="3" t="s">
        <v>4491</v>
      </c>
      <c r="H3382" s="3" t="s">
        <v>4491</v>
      </c>
      <c r="I3382" s="3" t="s">
        <v>4831</v>
      </c>
      <c r="J3382" s="3" t="s">
        <v>4691</v>
      </c>
      <c r="K3382" s="6">
        <v>1303066</v>
      </c>
      <c r="L3382" s="6">
        <v>1281722</v>
      </c>
      <c r="M3382" s="6" t="s">
        <v>4474</v>
      </c>
      <c r="N3382" s="6" t="s">
        <v>4474</v>
      </c>
      <c r="O3382" s="6">
        <v>870651</v>
      </c>
      <c r="P3382" s="6">
        <v>870133</v>
      </c>
      <c r="Q3382" s="6">
        <v>598842</v>
      </c>
      <c r="R3382" s="6">
        <v>603532</v>
      </c>
      <c r="S3382" s="6">
        <v>-129199</v>
      </c>
      <c r="T3382" s="6">
        <v>183947</v>
      </c>
      <c r="U3382" s="6">
        <v>1929580</v>
      </c>
      <c r="V3382" s="6">
        <v>1508647</v>
      </c>
      <c r="W3382" s="6">
        <v>8419771</v>
      </c>
      <c r="X3382" s="6">
        <v>8129643</v>
      </c>
      <c r="Y3382" s="6" t="s">
        <v>4474</v>
      </c>
      <c r="Z3382" s="6" t="s">
        <v>4474</v>
      </c>
      <c r="AA3382" s="6" t="s">
        <v>4474</v>
      </c>
      <c r="AB3382" s="6" t="s">
        <v>4474</v>
      </c>
      <c r="AC3382" s="6">
        <v>149776000</v>
      </c>
      <c r="AD3382" s="6">
        <v>151148000</v>
      </c>
      <c r="AF3382">
        <f>Q3382/W3382</f>
        <v>7.1123312023569293E-2</v>
      </c>
      <c r="AG3382">
        <f>R3382/X3382</f>
        <v>7.4238438268445492E-2</v>
      </c>
      <c r="AH3382">
        <f>U3382/W3382</f>
        <v>0.22917250362272323</v>
      </c>
      <c r="AI3382">
        <f>V3382/X3382</f>
        <v>0.18557358545756561</v>
      </c>
      <c r="AJ3382" t="e">
        <f>Y3382/AA3382</f>
        <v>#VALUE!</v>
      </c>
      <c r="AK3382" t="e">
        <f>Z3382/AB3382</f>
        <v>#VALUE!</v>
      </c>
      <c r="AL3382">
        <f>O3382/K3382</f>
        <v>0.66815571889681724</v>
      </c>
      <c r="AM3382">
        <f>P3382/L3382</f>
        <v>0.67887810305198792</v>
      </c>
      <c r="AN3382">
        <f>K3382/W3382</f>
        <v>0.15476264140675561</v>
      </c>
      <c r="AO3382">
        <f>L3382/X3382</f>
        <v>0.15766030562473654</v>
      </c>
      <c r="AP3382">
        <f>IF(OR(Q3382&lt;0, Q3382="NA"), 0, 1)</f>
        <v>1</v>
      </c>
      <c r="AQ3382">
        <f>IF(OR(S3382&lt;0, S3382="NA"), 0, 1)</f>
        <v>0</v>
      </c>
      <c r="AR3382">
        <f>IFERROR(IF((AF3382-AG3382)&gt;0,1,0),0)</f>
        <v>0</v>
      </c>
      <c r="AS3382">
        <f>IFERROR(IF((S3382-Q3382)&gt;0,1,0),0)</f>
        <v>0</v>
      </c>
      <c r="AT3382">
        <f>IFERROR(IF((AH3382-AI3382)&lt;0,1,0),0)</f>
        <v>0</v>
      </c>
      <c r="AU3382">
        <f>IFERROR(IF((AJ3382-AK3382)&gt;0,1,0),0)</f>
        <v>0</v>
      </c>
      <c r="AV3382">
        <f>IFERROR(IF((AL3382-AM3382)&gt;0,1,0),0)</f>
        <v>0</v>
      </c>
      <c r="AW3382">
        <f>IFERROR(IF((AN3382-AO3382)&gt;0,1,0),0)</f>
        <v>0</v>
      </c>
      <c r="AX3382">
        <f>IFERROR(IF((AC3382-AD3382)&lt;0,1,0),0)</f>
        <v>1</v>
      </c>
      <c r="AY3382">
        <f>SUM(AP3382:AX3382)</f>
        <v>2</v>
      </c>
    </row>
    <row r="3383" spans="1:51" x14ac:dyDescent="0.45">
      <c r="A3383" s="1" t="s">
        <v>3328</v>
      </c>
      <c r="B3383" s="2">
        <v>109985390</v>
      </c>
      <c r="C3383" s="3" t="s">
        <v>5338</v>
      </c>
      <c r="D3383" s="5">
        <v>13.78</v>
      </c>
      <c r="E3383" s="5">
        <v>504.02357746000001</v>
      </c>
      <c r="F3383" s="3" t="s">
        <v>4470</v>
      </c>
      <c r="G3383" s="3" t="s">
        <v>4471</v>
      </c>
      <c r="H3383" s="3" t="s">
        <v>4673</v>
      </c>
      <c r="I3383" s="3" t="s">
        <v>4673</v>
      </c>
      <c r="J3383" s="3" t="s">
        <v>4495</v>
      </c>
      <c r="K3383" s="6" t="s">
        <v>4474</v>
      </c>
      <c r="L3383" s="6" t="s">
        <v>4474</v>
      </c>
      <c r="M3383" s="6">
        <v>-73696</v>
      </c>
      <c r="N3383" s="6">
        <v>-61816</v>
      </c>
      <c r="O3383" s="6">
        <v>-74328</v>
      </c>
      <c r="P3383" s="6">
        <v>-62252</v>
      </c>
      <c r="Q3383" s="6">
        <v>-71846</v>
      </c>
      <c r="R3383" s="6">
        <v>-63018</v>
      </c>
      <c r="S3383" s="6">
        <v>-60739</v>
      </c>
      <c r="T3383" s="6">
        <v>-49748</v>
      </c>
      <c r="U3383" s="6" t="s">
        <v>4474</v>
      </c>
      <c r="V3383" s="6" t="s">
        <v>4474</v>
      </c>
      <c r="W3383" s="6">
        <v>331144</v>
      </c>
      <c r="X3383" s="6">
        <v>346098</v>
      </c>
      <c r="Y3383" s="6">
        <v>325939</v>
      </c>
      <c r="Z3383" s="6">
        <v>340666</v>
      </c>
      <c r="AA3383" s="6">
        <v>7099</v>
      </c>
      <c r="AB3383" s="6">
        <v>8095</v>
      </c>
      <c r="AC3383" s="6">
        <v>36576457</v>
      </c>
      <c r="AD3383" s="6">
        <v>36576457</v>
      </c>
      <c r="AF3383">
        <f>Q3383/W3383</f>
        <v>-0.21696301306984273</v>
      </c>
      <c r="AG3383">
        <f>R3383/X3383</f>
        <v>-0.18208137579529499</v>
      </c>
      <c r="AH3383" t="e">
        <f>U3383/W3383</f>
        <v>#VALUE!</v>
      </c>
      <c r="AI3383" t="e">
        <f>V3383/X3383</f>
        <v>#VALUE!</v>
      </c>
      <c r="AJ3383">
        <f>Y3383/AA3383</f>
        <v>45.913368080011267</v>
      </c>
      <c r="AK3383">
        <f>Z3383/AB3383</f>
        <v>42.083508338480542</v>
      </c>
      <c r="AL3383" t="e">
        <f>O3383/K3383</f>
        <v>#VALUE!</v>
      </c>
      <c r="AM3383" t="e">
        <f>P3383/L3383</f>
        <v>#VALUE!</v>
      </c>
      <c r="AN3383" t="e">
        <f>K3383/W3383</f>
        <v>#VALUE!</v>
      </c>
      <c r="AO3383" t="e">
        <f>L3383/X3383</f>
        <v>#VALUE!</v>
      </c>
      <c r="AP3383">
        <f>IF(OR(Q3383&lt;0, Q3383="NA"), 0, 1)</f>
        <v>0</v>
      </c>
      <c r="AQ3383">
        <f>IF(OR(S3383&lt;0, S3383="NA"), 0, 1)</f>
        <v>0</v>
      </c>
      <c r="AR3383">
        <f>IFERROR(IF((AF3383-AG3383)&gt;0,1,0),0)</f>
        <v>0</v>
      </c>
      <c r="AS3383">
        <f>IFERROR(IF((S3383-Q3383)&gt;0,1,0),0)</f>
        <v>1</v>
      </c>
      <c r="AT3383">
        <f>IFERROR(IF((AH3383-AI3383)&lt;0,1,0),0)</f>
        <v>0</v>
      </c>
      <c r="AU3383">
        <f>IFERROR(IF((AJ3383-AK3383)&gt;0,1,0),0)</f>
        <v>1</v>
      </c>
      <c r="AV3383">
        <f>IFERROR(IF((AL3383-AM3383)&gt;0,1,0),0)</f>
        <v>0</v>
      </c>
      <c r="AW3383">
        <f>IFERROR(IF((AN3383-AO3383)&gt;0,1,0),0)</f>
        <v>0</v>
      </c>
      <c r="AX3383">
        <f>IFERROR(IF((AC3383-AD3383)&lt;0,1,0),0)</f>
        <v>0</v>
      </c>
      <c r="AY3383">
        <f>SUM(AP3383:AX3383)</f>
        <v>2</v>
      </c>
    </row>
    <row r="3384" spans="1:51" x14ac:dyDescent="0.45">
      <c r="A3384" s="1" t="s">
        <v>3342</v>
      </c>
      <c r="B3384" s="2">
        <v>4909985</v>
      </c>
      <c r="C3384" s="3" t="s">
        <v>5335</v>
      </c>
      <c r="D3384" s="7">
        <v>5.91</v>
      </c>
      <c r="E3384" s="5">
        <v>102.78417279</v>
      </c>
      <c r="F3384" s="3" t="s">
        <v>4475</v>
      </c>
      <c r="G3384" s="3" t="s">
        <v>4529</v>
      </c>
      <c r="H3384" s="3" t="s">
        <v>4530</v>
      </c>
      <c r="I3384" s="3" t="s">
        <v>4739</v>
      </c>
      <c r="J3384" s="3" t="s">
        <v>4839</v>
      </c>
      <c r="K3384" s="6">
        <v>1272359</v>
      </c>
      <c r="L3384" s="6">
        <v>1275281</v>
      </c>
      <c r="M3384" s="6">
        <v>33766</v>
      </c>
      <c r="N3384" s="6">
        <v>38638</v>
      </c>
      <c r="O3384" s="6">
        <v>-25057</v>
      </c>
      <c r="P3384" s="6">
        <v>-21527</v>
      </c>
      <c r="Q3384" s="6">
        <v>-51557</v>
      </c>
      <c r="R3384" s="6">
        <v>-40841</v>
      </c>
      <c r="S3384" s="6">
        <v>-16678</v>
      </c>
      <c r="T3384" s="6">
        <v>-5136</v>
      </c>
      <c r="U3384" s="6">
        <v>180688</v>
      </c>
      <c r="V3384" s="6">
        <v>162309</v>
      </c>
      <c r="W3384" s="6">
        <v>669448</v>
      </c>
      <c r="X3384" s="6">
        <v>689132</v>
      </c>
      <c r="Y3384" s="6">
        <v>79439</v>
      </c>
      <c r="Z3384" s="6">
        <v>84872</v>
      </c>
      <c r="AA3384" s="6">
        <v>179697</v>
      </c>
      <c r="AB3384" s="6">
        <v>189654</v>
      </c>
      <c r="AC3384" s="6">
        <v>15779000</v>
      </c>
      <c r="AD3384" s="6">
        <v>15755000</v>
      </c>
      <c r="AF3384">
        <f>Q3384/W3384</f>
        <v>-7.7014196771071089E-2</v>
      </c>
      <c r="AG3384">
        <f>R3384/X3384</f>
        <v>-5.9264407979893546E-2</v>
      </c>
      <c r="AH3384">
        <f>U3384/W3384</f>
        <v>0.26990595236672604</v>
      </c>
      <c r="AI3384">
        <f>V3384/X3384</f>
        <v>0.23552672057022458</v>
      </c>
      <c r="AJ3384">
        <f>Y3384/AA3384</f>
        <v>0.44207193219697605</v>
      </c>
      <c r="AK3384">
        <f>Z3384/AB3384</f>
        <v>0.44750967551435772</v>
      </c>
      <c r="AL3384">
        <f>O3384/K3384</f>
        <v>-1.9693341266104929E-2</v>
      </c>
      <c r="AM3384">
        <f>P3384/L3384</f>
        <v>-1.688020130465364E-2</v>
      </c>
      <c r="AN3384">
        <f>K3384/W3384</f>
        <v>1.9006091585903611</v>
      </c>
      <c r="AO3384">
        <f>L3384/X3384</f>
        <v>1.8505612857914013</v>
      </c>
      <c r="AP3384">
        <f>IF(OR(Q3384&lt;0, Q3384="NA"), 0, 1)</f>
        <v>0</v>
      </c>
      <c r="AQ3384">
        <f>IF(OR(S3384&lt;0, S3384="NA"), 0, 1)</f>
        <v>0</v>
      </c>
      <c r="AR3384">
        <f>IFERROR(IF((AF3384-AG3384)&gt;0,1,0),0)</f>
        <v>0</v>
      </c>
      <c r="AS3384">
        <f>IFERROR(IF((S3384-Q3384)&gt;0,1,0),0)</f>
        <v>1</v>
      </c>
      <c r="AT3384">
        <f>IFERROR(IF((AH3384-AI3384)&lt;0,1,0),0)</f>
        <v>0</v>
      </c>
      <c r="AU3384">
        <f>IFERROR(IF((AJ3384-AK3384)&gt;0,1,0),0)</f>
        <v>0</v>
      </c>
      <c r="AV3384">
        <f>IFERROR(IF((AL3384-AM3384)&gt;0,1,0),0)</f>
        <v>0</v>
      </c>
      <c r="AW3384">
        <f>IFERROR(IF((AN3384-AO3384)&gt;0,1,0),0)</f>
        <v>1</v>
      </c>
      <c r="AX3384">
        <f>IFERROR(IF((AC3384-AD3384)&lt;0,1,0),0)</f>
        <v>0</v>
      </c>
      <c r="AY3384">
        <f>SUM(AP3384:AX3384)</f>
        <v>2</v>
      </c>
    </row>
    <row r="3385" spans="1:51" x14ac:dyDescent="0.45">
      <c r="A3385" s="1" t="s">
        <v>3352</v>
      </c>
      <c r="B3385" s="2">
        <v>26516174</v>
      </c>
      <c r="C3385" s="3" t="s">
        <v>5336</v>
      </c>
      <c r="D3385" s="7">
        <v>4.9599000000000002</v>
      </c>
      <c r="E3385" s="5">
        <v>64.5425140734</v>
      </c>
      <c r="F3385" s="3" t="s">
        <v>4470</v>
      </c>
      <c r="G3385" s="3" t="s">
        <v>4471</v>
      </c>
      <c r="H3385" s="3" t="s">
        <v>4673</v>
      </c>
      <c r="I3385" s="3" t="s">
        <v>4673</v>
      </c>
      <c r="J3385" s="3" t="s">
        <v>4495</v>
      </c>
      <c r="K3385" s="6" t="s">
        <v>4474</v>
      </c>
      <c r="L3385" s="6" t="s">
        <v>4474</v>
      </c>
      <c r="M3385" s="6">
        <v>-4430.9459999999999</v>
      </c>
      <c r="N3385" s="6">
        <v>-4545.99</v>
      </c>
      <c r="O3385" s="6">
        <v>-4736.7259999999997</v>
      </c>
      <c r="P3385" s="6">
        <v>-4946.366</v>
      </c>
      <c r="Q3385" s="6">
        <v>-4363.2209999999995</v>
      </c>
      <c r="R3385" s="6">
        <v>-4648.1009999999997</v>
      </c>
      <c r="S3385" s="6">
        <v>-4001.6869999999999</v>
      </c>
      <c r="T3385" s="6" t="s">
        <v>4474</v>
      </c>
      <c r="U3385" s="6" t="s">
        <v>4474</v>
      </c>
      <c r="V3385" s="6" t="s">
        <v>4474</v>
      </c>
      <c r="W3385" s="6">
        <v>8438.2109999999993</v>
      </c>
      <c r="X3385" s="6">
        <v>8438.2109999999993</v>
      </c>
      <c r="Y3385" s="6">
        <v>8114.0129999999999</v>
      </c>
      <c r="Z3385" s="6">
        <v>8114.0129999999999</v>
      </c>
      <c r="AA3385" s="6">
        <v>194</v>
      </c>
      <c r="AB3385" s="6">
        <v>194</v>
      </c>
      <c r="AC3385" s="6">
        <v>13012866</v>
      </c>
      <c r="AD3385" s="6">
        <v>13012866</v>
      </c>
      <c r="AF3385">
        <f>Q3385/W3385</f>
        <v>-0.5170789163722026</v>
      </c>
      <c r="AG3385">
        <f>R3385/X3385</f>
        <v>-0.55083962702520717</v>
      </c>
      <c r="AH3385" t="e">
        <f>U3385/W3385</f>
        <v>#VALUE!</v>
      </c>
      <c r="AI3385" t="e">
        <f>V3385/X3385</f>
        <v>#VALUE!</v>
      </c>
      <c r="AJ3385">
        <f>Y3385/AA3385</f>
        <v>41.824809278350514</v>
      </c>
      <c r="AK3385">
        <f>Z3385/AB3385</f>
        <v>41.824809278350514</v>
      </c>
      <c r="AL3385" t="e">
        <f>O3385/K3385</f>
        <v>#VALUE!</v>
      </c>
      <c r="AM3385" t="e">
        <f>P3385/L3385</f>
        <v>#VALUE!</v>
      </c>
      <c r="AN3385" t="e">
        <f>K3385/W3385</f>
        <v>#VALUE!</v>
      </c>
      <c r="AO3385" t="e">
        <f>L3385/X3385</f>
        <v>#VALUE!</v>
      </c>
      <c r="AP3385">
        <f>IF(OR(Q3385&lt;0, Q3385="NA"), 0, 1)</f>
        <v>0</v>
      </c>
      <c r="AQ3385">
        <f>IF(OR(S3385&lt;0, S3385="NA"), 0, 1)</f>
        <v>0</v>
      </c>
      <c r="AR3385">
        <f>IFERROR(IF((AF3385-AG3385)&gt;0,1,0),0)</f>
        <v>1</v>
      </c>
      <c r="AS3385">
        <f>IFERROR(IF((S3385-Q3385)&gt;0,1,0),0)</f>
        <v>1</v>
      </c>
      <c r="AT3385">
        <f>IFERROR(IF((AH3385-AI3385)&lt;0,1,0),0)</f>
        <v>0</v>
      </c>
      <c r="AU3385">
        <f>IFERROR(IF((AJ3385-AK3385)&gt;0,1,0),0)</f>
        <v>0</v>
      </c>
      <c r="AV3385">
        <f>IFERROR(IF((AL3385-AM3385)&gt;0,1,0),0)</f>
        <v>0</v>
      </c>
      <c r="AW3385">
        <f>IFERROR(IF((AN3385-AO3385)&gt;0,1,0),0)</f>
        <v>0</v>
      </c>
      <c r="AX3385">
        <f>IFERROR(IF((AC3385-AD3385)&lt;0,1,0),0)</f>
        <v>0</v>
      </c>
      <c r="AY3385">
        <f>SUM(AP3385:AX3385)</f>
        <v>2</v>
      </c>
    </row>
    <row r="3386" spans="1:51" x14ac:dyDescent="0.45">
      <c r="A3386" s="1" t="s">
        <v>3381</v>
      </c>
      <c r="B3386" s="2">
        <v>5291924</v>
      </c>
      <c r="C3386" s="3" t="s">
        <v>5335</v>
      </c>
      <c r="D3386" s="5">
        <v>40.92</v>
      </c>
      <c r="E3386" s="5">
        <v>7561.8310006800002</v>
      </c>
      <c r="F3386" s="3" t="s">
        <v>4470</v>
      </c>
      <c r="G3386" s="3" t="s">
        <v>4471</v>
      </c>
      <c r="H3386" s="3" t="s">
        <v>4489</v>
      </c>
      <c r="I3386" s="3" t="s">
        <v>4489</v>
      </c>
      <c r="J3386" s="3" t="s">
        <v>4544</v>
      </c>
      <c r="K3386" s="6">
        <v>742</v>
      </c>
      <c r="L3386" s="6">
        <v>742</v>
      </c>
      <c r="M3386" s="6">
        <v>-621557</v>
      </c>
      <c r="N3386" s="6">
        <v>-569469</v>
      </c>
      <c r="O3386" s="6">
        <v>-627697</v>
      </c>
      <c r="P3386" s="6">
        <v>-575233</v>
      </c>
      <c r="Q3386" s="6">
        <v>-567061</v>
      </c>
      <c r="R3386" s="6">
        <v>-519207</v>
      </c>
      <c r="S3386" s="6">
        <v>-539709</v>
      </c>
      <c r="T3386" s="6">
        <v>-509787</v>
      </c>
      <c r="U3386" s="6" t="s">
        <v>4474</v>
      </c>
      <c r="V3386" s="6" t="s">
        <v>4474</v>
      </c>
      <c r="W3386" s="6">
        <v>1762999</v>
      </c>
      <c r="X3386" s="6">
        <v>1808437</v>
      </c>
      <c r="Y3386" s="6">
        <v>1579139</v>
      </c>
      <c r="Z3386" s="6">
        <v>1624730</v>
      </c>
      <c r="AA3386" s="6">
        <v>110863</v>
      </c>
      <c r="AB3386" s="6">
        <v>105332</v>
      </c>
      <c r="AC3386" s="6">
        <v>167748336</v>
      </c>
      <c r="AD3386" s="6">
        <v>165646508</v>
      </c>
      <c r="AF3386">
        <f>Q3386/W3386</f>
        <v>-0.32164567308319519</v>
      </c>
      <c r="AG3386">
        <f>R3386/X3386</f>
        <v>-0.28710261955489741</v>
      </c>
      <c r="AH3386" t="e">
        <f>U3386/W3386</f>
        <v>#VALUE!</v>
      </c>
      <c r="AI3386" t="e">
        <f>V3386/X3386</f>
        <v>#VALUE!</v>
      </c>
      <c r="AJ3386">
        <f>Y3386/AA3386</f>
        <v>14.244057981472629</v>
      </c>
      <c r="AK3386">
        <f>Z3386/AB3386</f>
        <v>15.424847149963924</v>
      </c>
      <c r="AL3386">
        <f>O3386/K3386</f>
        <v>-845.95283018867929</v>
      </c>
      <c r="AM3386">
        <f>P3386/L3386</f>
        <v>-775.24663072776275</v>
      </c>
      <c r="AN3386">
        <f>K3386/W3386</f>
        <v>4.2087374978658524E-4</v>
      </c>
      <c r="AO3386">
        <f>L3386/X3386</f>
        <v>4.102990593534638E-4</v>
      </c>
      <c r="AP3386">
        <f>IF(OR(Q3386&lt;0, Q3386="NA"), 0, 1)</f>
        <v>0</v>
      </c>
      <c r="AQ3386">
        <f>IF(OR(S3386&lt;0, S3386="NA"), 0, 1)</f>
        <v>0</v>
      </c>
      <c r="AR3386">
        <f>IFERROR(IF((AF3386-AG3386)&gt;0,1,0),0)</f>
        <v>0</v>
      </c>
      <c r="AS3386">
        <f>IFERROR(IF((S3386-Q3386)&gt;0,1,0),0)</f>
        <v>1</v>
      </c>
      <c r="AT3386">
        <f>IFERROR(IF((AH3386-AI3386)&lt;0,1,0),0)</f>
        <v>0</v>
      </c>
      <c r="AU3386">
        <f>IFERROR(IF((AJ3386-AK3386)&gt;0,1,0),0)</f>
        <v>0</v>
      </c>
      <c r="AV3386">
        <f>IFERROR(IF((AL3386-AM3386)&gt;0,1,0),0)</f>
        <v>0</v>
      </c>
      <c r="AW3386">
        <f>IFERROR(IF((AN3386-AO3386)&gt;0,1,0),0)</f>
        <v>1</v>
      </c>
      <c r="AX3386">
        <f>IFERROR(IF((AC3386-AD3386)&lt;0,1,0),0)</f>
        <v>0</v>
      </c>
      <c r="AY3386">
        <f>SUM(AP3386:AX3386)</f>
        <v>2</v>
      </c>
    </row>
    <row r="3387" spans="1:51" x14ac:dyDescent="0.45">
      <c r="A3387" s="1" t="s">
        <v>3387</v>
      </c>
      <c r="B3387" s="2">
        <v>4810809</v>
      </c>
      <c r="C3387" s="3" t="s">
        <v>5336</v>
      </c>
      <c r="D3387" s="7">
        <v>4.8099999999999996</v>
      </c>
      <c r="E3387" s="5">
        <v>278.70614746000001</v>
      </c>
      <c r="F3387" s="3" t="s">
        <v>4470</v>
      </c>
      <c r="G3387" s="3" t="s">
        <v>4471</v>
      </c>
      <c r="H3387" s="3" t="s">
        <v>4489</v>
      </c>
      <c r="I3387" s="3" t="s">
        <v>4489</v>
      </c>
      <c r="J3387" s="3" t="s">
        <v>4544</v>
      </c>
      <c r="K3387" s="6" t="s">
        <v>4474</v>
      </c>
      <c r="L3387" s="6" t="s">
        <v>4474</v>
      </c>
      <c r="M3387" s="6">
        <v>-71416</v>
      </c>
      <c r="N3387" s="6">
        <v>-70387</v>
      </c>
      <c r="O3387" s="6">
        <v>-71450</v>
      </c>
      <c r="P3387" s="6">
        <v>-70423</v>
      </c>
      <c r="Q3387" s="6">
        <v>-69313</v>
      </c>
      <c r="R3387" s="6">
        <v>-68459</v>
      </c>
      <c r="S3387" s="6">
        <v>-62797</v>
      </c>
      <c r="T3387" s="6">
        <v>-57368</v>
      </c>
      <c r="U3387" s="6" t="s">
        <v>4474</v>
      </c>
      <c r="V3387" s="6" t="s">
        <v>4474</v>
      </c>
      <c r="W3387" s="6">
        <v>123414</v>
      </c>
      <c r="X3387" s="6">
        <v>132737</v>
      </c>
      <c r="Y3387" s="6">
        <v>110178</v>
      </c>
      <c r="Z3387" s="6">
        <v>128653</v>
      </c>
      <c r="AA3387" s="6">
        <v>7991</v>
      </c>
      <c r="AB3387" s="6">
        <v>9606</v>
      </c>
      <c r="AC3387" s="6">
        <v>55394000</v>
      </c>
      <c r="AD3387" s="6">
        <v>53246000</v>
      </c>
      <c r="AF3387">
        <f>Q3387/W3387</f>
        <v>-0.56162996094446338</v>
      </c>
      <c r="AG3387">
        <f>R3387/X3387</f>
        <v>-0.51574918824442317</v>
      </c>
      <c r="AH3387" t="e">
        <f>U3387/W3387</f>
        <v>#VALUE!</v>
      </c>
      <c r="AI3387" t="e">
        <f>V3387/X3387</f>
        <v>#VALUE!</v>
      </c>
      <c r="AJ3387">
        <f>Y3387/AA3387</f>
        <v>13.787761231385309</v>
      </c>
      <c r="AK3387">
        <f>Z3387/AB3387</f>
        <v>13.392983551946699</v>
      </c>
      <c r="AL3387" t="e">
        <f>O3387/K3387</f>
        <v>#VALUE!</v>
      </c>
      <c r="AM3387" t="e">
        <f>P3387/L3387</f>
        <v>#VALUE!</v>
      </c>
      <c r="AN3387" t="e">
        <f>K3387/W3387</f>
        <v>#VALUE!</v>
      </c>
      <c r="AO3387" t="e">
        <f>L3387/X3387</f>
        <v>#VALUE!</v>
      </c>
      <c r="AP3387">
        <f>IF(OR(Q3387&lt;0, Q3387="NA"), 0, 1)</f>
        <v>0</v>
      </c>
      <c r="AQ3387">
        <f>IF(OR(S3387&lt;0, S3387="NA"), 0, 1)</f>
        <v>0</v>
      </c>
      <c r="AR3387">
        <f>IFERROR(IF((AF3387-AG3387)&gt;0,1,0),0)</f>
        <v>0</v>
      </c>
      <c r="AS3387">
        <f>IFERROR(IF((S3387-Q3387)&gt;0,1,0),0)</f>
        <v>1</v>
      </c>
      <c r="AT3387">
        <f>IFERROR(IF((AH3387-AI3387)&lt;0,1,0),0)</f>
        <v>0</v>
      </c>
      <c r="AU3387">
        <f>IFERROR(IF((AJ3387-AK3387)&gt;0,1,0),0)</f>
        <v>1</v>
      </c>
      <c r="AV3387">
        <f>IFERROR(IF((AL3387-AM3387)&gt;0,1,0),0)</f>
        <v>0</v>
      </c>
      <c r="AW3387">
        <f>IFERROR(IF((AN3387-AO3387)&gt;0,1,0),0)</f>
        <v>0</v>
      </c>
      <c r="AX3387">
        <f>IFERROR(IF((AC3387-AD3387)&lt;0,1,0),0)</f>
        <v>0</v>
      </c>
      <c r="AY3387">
        <f>SUM(AP3387:AX3387)</f>
        <v>2</v>
      </c>
    </row>
    <row r="3388" spans="1:51" x14ac:dyDescent="0.45">
      <c r="A3388" s="1" t="s">
        <v>3410</v>
      </c>
      <c r="B3388" s="2">
        <v>103386</v>
      </c>
      <c r="C3388" s="3" t="s">
        <v>5337</v>
      </c>
      <c r="D3388" s="5">
        <v>78.069999999999993</v>
      </c>
      <c r="E3388" s="5">
        <v>7154.5637012400002</v>
      </c>
      <c r="F3388" s="3" t="s">
        <v>4480</v>
      </c>
      <c r="G3388" s="3" t="s">
        <v>4509</v>
      </c>
      <c r="H3388" s="3" t="s">
        <v>4509</v>
      </c>
      <c r="I3388" s="3" t="s">
        <v>4677</v>
      </c>
      <c r="J3388" s="3" t="s">
        <v>4678</v>
      </c>
      <c r="K3388" s="6">
        <v>1765515</v>
      </c>
      <c r="L3388" s="6">
        <v>1774877</v>
      </c>
      <c r="M3388" s="6" t="s">
        <v>4474</v>
      </c>
      <c r="N3388" s="6" t="s">
        <v>4474</v>
      </c>
      <c r="O3388" s="6">
        <v>433882</v>
      </c>
      <c r="P3388" s="6">
        <v>529755</v>
      </c>
      <c r="Q3388" s="6">
        <v>345779</v>
      </c>
      <c r="R3388" s="6">
        <v>419531</v>
      </c>
      <c r="S3388" s="6" t="s">
        <v>4474</v>
      </c>
      <c r="T3388" s="6">
        <v>554204</v>
      </c>
      <c r="U3388" s="6" t="s">
        <v>4474</v>
      </c>
      <c r="V3388" s="6" t="s">
        <v>4474</v>
      </c>
      <c r="W3388" s="6">
        <v>5628802</v>
      </c>
      <c r="X3388" s="6">
        <v>5791755</v>
      </c>
      <c r="Y3388" s="6" t="s">
        <v>4474</v>
      </c>
      <c r="Z3388" s="6" t="s">
        <v>4474</v>
      </c>
      <c r="AA3388" s="6" t="s">
        <v>4474</v>
      </c>
      <c r="AB3388" s="6" t="s">
        <v>4474</v>
      </c>
      <c r="AC3388" s="6">
        <v>91738000</v>
      </c>
      <c r="AD3388" s="6">
        <v>91619840</v>
      </c>
      <c r="AF3388">
        <f>Q3388/W3388</f>
        <v>6.1430300799353042E-2</v>
      </c>
      <c r="AG3388">
        <f>R3388/X3388</f>
        <v>7.2435902416452355E-2</v>
      </c>
      <c r="AH3388" t="e">
        <f>U3388/W3388</f>
        <v>#VALUE!</v>
      </c>
      <c r="AI3388" t="e">
        <f>V3388/X3388</f>
        <v>#VALUE!</v>
      </c>
      <c r="AJ3388" t="e">
        <f>Y3388/AA3388</f>
        <v>#VALUE!</v>
      </c>
      <c r="AK3388" t="e">
        <f>Z3388/AB3388</f>
        <v>#VALUE!</v>
      </c>
      <c r="AL3388">
        <f>O3388/K3388</f>
        <v>0.24575378855461438</v>
      </c>
      <c r="AM3388">
        <f>P3388/L3388</f>
        <v>0.29847420412794801</v>
      </c>
      <c r="AN3388">
        <f>K3388/W3388</f>
        <v>0.31365732885967562</v>
      </c>
      <c r="AO3388">
        <f>L3388/X3388</f>
        <v>0.3064489088367861</v>
      </c>
      <c r="AP3388">
        <f>IF(OR(Q3388&lt;0, Q3388="NA"), 0, 1)</f>
        <v>1</v>
      </c>
      <c r="AQ3388">
        <f>IF(OR(S3388&lt;0, S3388="NA"), 0, 1)</f>
        <v>0</v>
      </c>
      <c r="AR3388">
        <f>IFERROR(IF((AF3388-AG3388)&gt;0,1,0),0)</f>
        <v>0</v>
      </c>
      <c r="AS3388">
        <f>IFERROR(IF((S3388-Q3388)&gt;0,1,0),0)</f>
        <v>0</v>
      </c>
      <c r="AT3388">
        <f>IFERROR(IF((AH3388-AI3388)&lt;0,1,0),0)</f>
        <v>0</v>
      </c>
      <c r="AU3388">
        <f>IFERROR(IF((AJ3388-AK3388)&gt;0,1,0),0)</f>
        <v>0</v>
      </c>
      <c r="AV3388">
        <f>IFERROR(IF((AL3388-AM3388)&gt;0,1,0),0)</f>
        <v>0</v>
      </c>
      <c r="AW3388">
        <f>IFERROR(IF((AN3388-AO3388)&gt;0,1,0),0)</f>
        <v>1</v>
      </c>
      <c r="AX3388">
        <f>IFERROR(IF((AC3388-AD3388)&lt;0,1,0),0)</f>
        <v>0</v>
      </c>
      <c r="AY3388">
        <f>SUM(AP3388:AX3388)</f>
        <v>2</v>
      </c>
    </row>
    <row r="3389" spans="1:51" x14ac:dyDescent="0.45">
      <c r="A3389" s="1" t="s">
        <v>3427</v>
      </c>
      <c r="B3389" s="2">
        <v>100487329</v>
      </c>
      <c r="C3389" s="3" t="s">
        <v>5338</v>
      </c>
      <c r="D3389" s="5">
        <v>9.8800000000000008</v>
      </c>
      <c r="E3389" s="5">
        <v>48.602654360000002</v>
      </c>
      <c r="F3389" s="3" t="s">
        <v>4480</v>
      </c>
      <c r="G3389" s="3" t="s">
        <v>4491</v>
      </c>
      <c r="H3389" s="3" t="s">
        <v>4492</v>
      </c>
      <c r="I3389" s="3" t="s">
        <v>4493</v>
      </c>
      <c r="J3389" s="3" t="s">
        <v>4494</v>
      </c>
      <c r="K3389" s="6" t="s">
        <v>4474</v>
      </c>
      <c r="L3389" s="6" t="s">
        <v>4474</v>
      </c>
      <c r="M3389" s="6" t="s">
        <v>4474</v>
      </c>
      <c r="N3389" s="6" t="s">
        <v>4474</v>
      </c>
      <c r="O3389" s="6">
        <v>-2012.0650000000001</v>
      </c>
      <c r="P3389" s="6">
        <v>-2552.3240000000001</v>
      </c>
      <c r="Q3389" s="6">
        <v>-1281.18</v>
      </c>
      <c r="R3389" s="6">
        <v>-1731.296</v>
      </c>
      <c r="S3389" s="6">
        <v>-881.95799999999997</v>
      </c>
      <c r="T3389" s="6">
        <v>-1631.145</v>
      </c>
      <c r="U3389" s="6" t="s">
        <v>4474</v>
      </c>
      <c r="V3389" s="6" t="s">
        <v>4474</v>
      </c>
      <c r="W3389" s="6">
        <v>17960.18</v>
      </c>
      <c r="X3389" s="6">
        <v>17704.084999999999</v>
      </c>
      <c r="Y3389" s="6">
        <v>17960.18</v>
      </c>
      <c r="Z3389" s="6">
        <v>17704.084999999999</v>
      </c>
      <c r="AA3389" s="6">
        <v>4445</v>
      </c>
      <c r="AB3389" s="6">
        <v>3993</v>
      </c>
      <c r="AC3389" s="6">
        <v>4919297</v>
      </c>
      <c r="AD3389" s="6">
        <v>4919297</v>
      </c>
      <c r="AF3389">
        <f>Q3389/W3389</f>
        <v>-7.1334474376092E-2</v>
      </c>
      <c r="AG3389">
        <f>R3389/X3389</f>
        <v>-9.7790764108961301E-2</v>
      </c>
      <c r="AH3389" t="e">
        <f>U3389/W3389</f>
        <v>#VALUE!</v>
      </c>
      <c r="AI3389" t="e">
        <f>V3389/X3389</f>
        <v>#VALUE!</v>
      </c>
      <c r="AJ3389">
        <f>Y3389/AA3389</f>
        <v>4.0405354330708665</v>
      </c>
      <c r="AK3389">
        <f>Z3389/AB3389</f>
        <v>4.43378036563987</v>
      </c>
      <c r="AL3389" t="e">
        <f>O3389/K3389</f>
        <v>#VALUE!</v>
      </c>
      <c r="AM3389" t="e">
        <f>P3389/L3389</f>
        <v>#VALUE!</v>
      </c>
      <c r="AN3389" t="e">
        <f>K3389/W3389</f>
        <v>#VALUE!</v>
      </c>
      <c r="AO3389" t="e">
        <f>L3389/X3389</f>
        <v>#VALUE!</v>
      </c>
      <c r="AP3389">
        <f>IF(OR(Q3389&lt;0, Q3389="NA"), 0, 1)</f>
        <v>0</v>
      </c>
      <c r="AQ3389">
        <f>IF(OR(S3389&lt;0, S3389="NA"), 0, 1)</f>
        <v>0</v>
      </c>
      <c r="AR3389">
        <f>IFERROR(IF((AF3389-AG3389)&gt;0,1,0),0)</f>
        <v>1</v>
      </c>
      <c r="AS3389">
        <f>IFERROR(IF((S3389-Q3389)&gt;0,1,0),0)</f>
        <v>1</v>
      </c>
      <c r="AT3389">
        <f>IFERROR(IF((AH3389-AI3389)&lt;0,1,0),0)</f>
        <v>0</v>
      </c>
      <c r="AU3389">
        <f>IFERROR(IF((AJ3389-AK3389)&gt;0,1,0),0)</f>
        <v>0</v>
      </c>
      <c r="AV3389">
        <f>IFERROR(IF((AL3389-AM3389)&gt;0,1,0),0)</f>
        <v>0</v>
      </c>
      <c r="AW3389">
        <f>IFERROR(IF((AN3389-AO3389)&gt;0,1,0),0)</f>
        <v>0</v>
      </c>
      <c r="AX3389">
        <f>IFERROR(IF((AC3389-AD3389)&lt;0,1,0),0)</f>
        <v>0</v>
      </c>
      <c r="AY3389">
        <f>SUM(AP3389:AX3389)</f>
        <v>2</v>
      </c>
    </row>
    <row r="3390" spans="1:51" x14ac:dyDescent="0.45">
      <c r="A3390" s="1" t="s">
        <v>3435</v>
      </c>
      <c r="B3390" s="2">
        <v>5720973</v>
      </c>
      <c r="C3390" s="3" t="s">
        <v>5337</v>
      </c>
      <c r="D3390" s="5">
        <v>10.17</v>
      </c>
      <c r="E3390" s="5">
        <v>515.43705869999997</v>
      </c>
      <c r="F3390" s="3" t="s">
        <v>4480</v>
      </c>
      <c r="G3390" s="3" t="s">
        <v>4491</v>
      </c>
      <c r="H3390" s="3" t="s">
        <v>4492</v>
      </c>
      <c r="I3390" s="3" t="s">
        <v>4493</v>
      </c>
      <c r="J3390" s="3"/>
      <c r="K3390" s="6">
        <v>7495.0479999999998</v>
      </c>
      <c r="L3390" s="6">
        <v>7879.6589999999997</v>
      </c>
      <c r="M3390" s="6" t="s">
        <v>4474</v>
      </c>
      <c r="N3390" s="6" t="s">
        <v>4474</v>
      </c>
      <c r="O3390" s="6">
        <v>370.06099999999998</v>
      </c>
      <c r="P3390" s="6">
        <v>449.11900000000003</v>
      </c>
      <c r="Q3390" s="6">
        <v>67692.789000000004</v>
      </c>
      <c r="R3390" s="6">
        <v>70293.538</v>
      </c>
      <c r="S3390" s="6">
        <v>38400.811000000002</v>
      </c>
      <c r="T3390" s="6">
        <v>32879.334999999999</v>
      </c>
      <c r="U3390" s="6" t="s">
        <v>4474</v>
      </c>
      <c r="V3390" s="6" t="s">
        <v>4474</v>
      </c>
      <c r="W3390" s="6">
        <v>538749.96900000004</v>
      </c>
      <c r="X3390" s="6">
        <v>538749.96900000004</v>
      </c>
      <c r="Y3390" s="6">
        <v>17697.95</v>
      </c>
      <c r="Z3390" s="6">
        <v>17697.95</v>
      </c>
      <c r="AA3390" s="6">
        <v>3323</v>
      </c>
      <c r="AB3390" s="6">
        <v>3323</v>
      </c>
      <c r="AC3390" s="6">
        <v>50682108</v>
      </c>
      <c r="AD3390" s="6">
        <v>50682108</v>
      </c>
      <c r="AF3390">
        <f>Q3390/W3390</f>
        <v>0.12564787544331163</v>
      </c>
      <c r="AG3390">
        <f>R3390/X3390</f>
        <v>0.13047525205518851</v>
      </c>
      <c r="AH3390" t="e">
        <f>U3390/W3390</f>
        <v>#VALUE!</v>
      </c>
      <c r="AI3390" t="e">
        <f>V3390/X3390</f>
        <v>#VALUE!</v>
      </c>
      <c r="AJ3390">
        <f>Y3390/AA3390</f>
        <v>5.325895275353596</v>
      </c>
      <c r="AK3390">
        <f>Z3390/AB3390</f>
        <v>5.325895275353596</v>
      </c>
      <c r="AL3390">
        <f>O3390/K3390</f>
        <v>4.9374066717117755E-2</v>
      </c>
      <c r="AM3390">
        <f>P3390/L3390</f>
        <v>5.6997263460258886E-2</v>
      </c>
      <c r="AN3390">
        <f>K3390/W3390</f>
        <v>1.3911922842263773E-2</v>
      </c>
      <c r="AO3390">
        <f>L3390/X3390</f>
        <v>1.462581801095194E-2</v>
      </c>
      <c r="AP3390">
        <f>IF(OR(Q3390&lt;0, Q3390="NA"), 0, 1)</f>
        <v>1</v>
      </c>
      <c r="AQ3390">
        <f>IF(OR(S3390&lt;0, S3390="NA"), 0, 1)</f>
        <v>1</v>
      </c>
      <c r="AR3390">
        <f>IFERROR(IF((AF3390-AG3390)&gt;0,1,0),0)</f>
        <v>0</v>
      </c>
      <c r="AS3390">
        <f>IFERROR(IF((S3390-Q3390)&gt;0,1,0),0)</f>
        <v>0</v>
      </c>
      <c r="AT3390">
        <f>IFERROR(IF((AH3390-AI3390)&lt;0,1,0),0)</f>
        <v>0</v>
      </c>
      <c r="AU3390">
        <f>IFERROR(IF((AJ3390-AK3390)&gt;0,1,0),0)</f>
        <v>0</v>
      </c>
      <c r="AV3390">
        <f>IFERROR(IF((AL3390-AM3390)&gt;0,1,0),0)</f>
        <v>0</v>
      </c>
      <c r="AW3390">
        <f>IFERROR(IF((AN3390-AO3390)&gt;0,1,0),0)</f>
        <v>0</v>
      </c>
      <c r="AX3390">
        <f>IFERROR(IF((AC3390-AD3390)&lt;0,1,0),0)</f>
        <v>0</v>
      </c>
      <c r="AY3390">
        <f>SUM(AP3390:AX3390)</f>
        <v>2</v>
      </c>
    </row>
    <row r="3391" spans="1:51" x14ac:dyDescent="0.45">
      <c r="A3391" s="1" t="s">
        <v>3485</v>
      </c>
      <c r="B3391" s="2">
        <v>5014297</v>
      </c>
      <c r="C3391" s="3" t="s">
        <v>5335</v>
      </c>
      <c r="D3391" s="5">
        <v>24.34</v>
      </c>
      <c r="E3391" s="5">
        <v>1773.3823887799999</v>
      </c>
      <c r="F3391" s="3" t="s">
        <v>4470</v>
      </c>
      <c r="G3391" s="3" t="s">
        <v>4512</v>
      </c>
      <c r="H3391" s="3" t="s">
        <v>4710</v>
      </c>
      <c r="I3391" s="3" t="s">
        <v>4710</v>
      </c>
      <c r="J3391" s="3" t="s">
        <v>4504</v>
      </c>
      <c r="K3391" s="6">
        <v>193348</v>
      </c>
      <c r="L3391" s="6">
        <v>200627</v>
      </c>
      <c r="M3391" s="6">
        <v>-212456</v>
      </c>
      <c r="N3391" s="6">
        <v>-200512</v>
      </c>
      <c r="O3391" s="6">
        <v>-218205</v>
      </c>
      <c r="P3391" s="6">
        <v>-205976</v>
      </c>
      <c r="Q3391" s="6">
        <v>-177577</v>
      </c>
      <c r="R3391" s="6">
        <v>-201465</v>
      </c>
      <c r="S3391" s="6">
        <v>-163510</v>
      </c>
      <c r="T3391" s="6">
        <v>-180195</v>
      </c>
      <c r="U3391" s="6" t="s">
        <v>4474</v>
      </c>
      <c r="V3391" s="6" t="s">
        <v>4474</v>
      </c>
      <c r="W3391" s="6">
        <v>669296</v>
      </c>
      <c r="X3391" s="6">
        <v>688371</v>
      </c>
      <c r="Y3391" s="6">
        <v>456398</v>
      </c>
      <c r="Z3391" s="6">
        <v>449179</v>
      </c>
      <c r="AA3391" s="6">
        <v>111117</v>
      </c>
      <c r="AB3391" s="6">
        <v>99759</v>
      </c>
      <c r="AC3391" s="6">
        <v>72846051</v>
      </c>
      <c r="AD3391" s="6">
        <v>72785358</v>
      </c>
      <c r="AF3391">
        <f>Q3391/W3391</f>
        <v>-0.26531908154239681</v>
      </c>
      <c r="AG3391">
        <f>R3391/X3391</f>
        <v>-0.29266921471125307</v>
      </c>
      <c r="AH3391" t="e">
        <f>U3391/W3391</f>
        <v>#VALUE!</v>
      </c>
      <c r="AI3391" t="e">
        <f>V3391/X3391</f>
        <v>#VALUE!</v>
      </c>
      <c r="AJ3391">
        <f>Y3391/AA3391</f>
        <v>4.1073643096915866</v>
      </c>
      <c r="AK3391">
        <f>Z3391/AB3391</f>
        <v>4.502641365691316</v>
      </c>
      <c r="AL3391">
        <f>O3391/K3391</f>
        <v>-1.1285609367565219</v>
      </c>
      <c r="AM3391">
        <f>P3391/L3391</f>
        <v>-1.0266614164593997</v>
      </c>
      <c r="AN3391">
        <f>K3391/W3391</f>
        <v>0.28888264684085962</v>
      </c>
      <c r="AO3391">
        <f>L3391/X3391</f>
        <v>0.29145184791340717</v>
      </c>
      <c r="AP3391">
        <f>IF(OR(Q3391&lt;0, Q3391="NA"), 0, 1)</f>
        <v>0</v>
      </c>
      <c r="AQ3391">
        <f>IF(OR(S3391&lt;0, S3391="NA"), 0, 1)</f>
        <v>0</v>
      </c>
      <c r="AR3391">
        <f>IFERROR(IF((AF3391-AG3391)&gt;0,1,0),0)</f>
        <v>1</v>
      </c>
      <c r="AS3391">
        <f>IFERROR(IF((S3391-Q3391)&gt;0,1,0),0)</f>
        <v>1</v>
      </c>
      <c r="AT3391">
        <f>IFERROR(IF((AH3391-AI3391)&lt;0,1,0),0)</f>
        <v>0</v>
      </c>
      <c r="AU3391">
        <f>IFERROR(IF((AJ3391-AK3391)&gt;0,1,0),0)</f>
        <v>0</v>
      </c>
      <c r="AV3391">
        <f>IFERROR(IF((AL3391-AM3391)&gt;0,1,0),0)</f>
        <v>0</v>
      </c>
      <c r="AW3391">
        <f>IFERROR(IF((AN3391-AO3391)&gt;0,1,0),0)</f>
        <v>0</v>
      </c>
      <c r="AX3391">
        <f>IFERROR(IF((AC3391-AD3391)&lt;0,1,0),0)</f>
        <v>0</v>
      </c>
      <c r="AY3391">
        <f>SUM(AP3391:AX3391)</f>
        <v>2</v>
      </c>
    </row>
    <row r="3392" spans="1:51" x14ac:dyDescent="0.45">
      <c r="A3392" s="1" t="s">
        <v>3492</v>
      </c>
      <c r="B3392" s="2">
        <v>6657792</v>
      </c>
      <c r="C3392" s="3" t="s">
        <v>5337</v>
      </c>
      <c r="D3392" s="7">
        <v>6.67</v>
      </c>
      <c r="E3392" s="5">
        <v>184.39389754000001</v>
      </c>
      <c r="F3392" s="3" t="s">
        <v>4654</v>
      </c>
      <c r="G3392" s="3" t="s">
        <v>4654</v>
      </c>
      <c r="H3392" s="3" t="s">
        <v>4747</v>
      </c>
      <c r="I3392" s="3" t="s">
        <v>4748</v>
      </c>
      <c r="J3392" s="3" t="s">
        <v>4864</v>
      </c>
      <c r="K3392" s="6">
        <v>274636</v>
      </c>
      <c r="L3392" s="6">
        <v>282620</v>
      </c>
      <c r="M3392" s="6">
        <v>33459</v>
      </c>
      <c r="N3392" s="6">
        <v>52640</v>
      </c>
      <c r="O3392" s="6">
        <v>-18312</v>
      </c>
      <c r="P3392" s="6">
        <v>335</v>
      </c>
      <c r="Q3392" s="6">
        <v>-46169</v>
      </c>
      <c r="R3392" s="6">
        <v>-30706</v>
      </c>
      <c r="S3392" s="6">
        <v>-20273</v>
      </c>
      <c r="T3392" s="6">
        <v>-13800</v>
      </c>
      <c r="U3392" s="6">
        <v>272325</v>
      </c>
      <c r="V3392" s="6">
        <v>277740</v>
      </c>
      <c r="W3392" s="6">
        <v>709444</v>
      </c>
      <c r="X3392" s="6">
        <v>721566</v>
      </c>
      <c r="Y3392" s="6">
        <v>131164</v>
      </c>
      <c r="Z3392" s="6">
        <v>130099</v>
      </c>
      <c r="AA3392" s="6">
        <v>80668</v>
      </c>
      <c r="AB3392" s="6">
        <v>71077</v>
      </c>
      <c r="AC3392" s="6">
        <v>27645262</v>
      </c>
      <c r="AD3392" s="6">
        <v>27636184</v>
      </c>
      <c r="AF3392">
        <f>Q3392/W3392</f>
        <v>-6.5077722836474755E-2</v>
      </c>
      <c r="AG3392">
        <f>R3392/X3392</f>
        <v>-4.2554665824054906E-2</v>
      </c>
      <c r="AH3392">
        <f>U3392/W3392</f>
        <v>0.38385693585399272</v>
      </c>
      <c r="AI3392">
        <f>V3392/X3392</f>
        <v>0.38491281462818372</v>
      </c>
      <c r="AJ3392">
        <f>Y3392/AA3392</f>
        <v>1.6259731244111668</v>
      </c>
      <c r="AK3392">
        <f>Z3392/AB3392</f>
        <v>1.8303952051999943</v>
      </c>
      <c r="AL3392">
        <f>O3392/K3392</f>
        <v>-6.667734747083412E-2</v>
      </c>
      <c r="AM3392">
        <f>P3392/L3392</f>
        <v>1.1853372018965395E-3</v>
      </c>
      <c r="AN3392">
        <f>K3392/W3392</f>
        <v>0.38711441635985361</v>
      </c>
      <c r="AO3392">
        <f>L3392/X3392</f>
        <v>0.39167588273283388</v>
      </c>
      <c r="AP3392">
        <f>IF(OR(Q3392&lt;0, Q3392="NA"), 0, 1)</f>
        <v>0</v>
      </c>
      <c r="AQ3392">
        <f>IF(OR(S3392&lt;0, S3392="NA"), 0, 1)</f>
        <v>0</v>
      </c>
      <c r="AR3392">
        <f>IFERROR(IF((AF3392-AG3392)&gt;0,1,0),0)</f>
        <v>0</v>
      </c>
      <c r="AS3392">
        <f>IFERROR(IF((S3392-Q3392)&gt;0,1,0),0)</f>
        <v>1</v>
      </c>
      <c r="AT3392">
        <f>IFERROR(IF((AH3392-AI3392)&lt;0,1,0),0)</f>
        <v>1</v>
      </c>
      <c r="AU3392">
        <f>IFERROR(IF((AJ3392-AK3392)&gt;0,1,0),0)</f>
        <v>0</v>
      </c>
      <c r="AV3392">
        <f>IFERROR(IF((AL3392-AM3392)&gt;0,1,0),0)</f>
        <v>0</v>
      </c>
      <c r="AW3392">
        <f>IFERROR(IF((AN3392-AO3392)&gt;0,1,0),0)</f>
        <v>0</v>
      </c>
      <c r="AX3392">
        <f>IFERROR(IF((AC3392-AD3392)&lt;0,1,0),0)</f>
        <v>0</v>
      </c>
      <c r="AY3392">
        <f>SUM(AP3392:AX3392)</f>
        <v>2</v>
      </c>
    </row>
    <row r="3393" spans="1:51" x14ac:dyDescent="0.45">
      <c r="A3393" s="1" t="s">
        <v>3515</v>
      </c>
      <c r="B3393" s="2">
        <v>105582727</v>
      </c>
      <c r="C3393" s="3" t="s">
        <v>5338</v>
      </c>
      <c r="D3393" s="5">
        <v>19.38</v>
      </c>
      <c r="E3393" s="5">
        <v>860.52513996000005</v>
      </c>
      <c r="F3393" s="3" t="s">
        <v>4470</v>
      </c>
      <c r="G3393" s="3" t="s">
        <v>4471</v>
      </c>
      <c r="H3393" s="3" t="s">
        <v>4673</v>
      </c>
      <c r="I3393" s="3" t="s">
        <v>4673</v>
      </c>
      <c r="J3393" s="3" t="s">
        <v>4495</v>
      </c>
      <c r="K3393" s="6">
        <v>981</v>
      </c>
      <c r="L3393" s="8">
        <v>838</v>
      </c>
      <c r="M3393" s="6">
        <v>-68157</v>
      </c>
      <c r="N3393" s="6">
        <v>-57768</v>
      </c>
      <c r="O3393" s="6">
        <v>-69413</v>
      </c>
      <c r="P3393" s="6">
        <v>-58893</v>
      </c>
      <c r="Q3393" s="6">
        <v>-16236</v>
      </c>
      <c r="R3393" s="6">
        <v>-6658</v>
      </c>
      <c r="S3393" s="6">
        <v>-55309</v>
      </c>
      <c r="T3393" s="6">
        <v>-48429</v>
      </c>
      <c r="U3393" s="6" t="s">
        <v>4474</v>
      </c>
      <c r="V3393" s="6" t="s">
        <v>4474</v>
      </c>
      <c r="W3393" s="6">
        <v>174281</v>
      </c>
      <c r="X3393" s="6">
        <v>176633</v>
      </c>
      <c r="Y3393" s="6">
        <v>133411</v>
      </c>
      <c r="Z3393" s="6">
        <v>151223</v>
      </c>
      <c r="AA3393" s="6">
        <v>13231</v>
      </c>
      <c r="AB3393" s="6">
        <v>7764</v>
      </c>
      <c r="AC3393" s="6">
        <v>3162968</v>
      </c>
      <c r="AD3393" s="6">
        <v>3163079</v>
      </c>
      <c r="AF3393">
        <f>Q3393/W3393</f>
        <v>-9.31598969480322E-2</v>
      </c>
      <c r="AG3393">
        <f>R3393/X3393</f>
        <v>-3.7693975644415255E-2</v>
      </c>
      <c r="AH3393" t="e">
        <f>U3393/W3393</f>
        <v>#VALUE!</v>
      </c>
      <c r="AI3393" t="e">
        <f>V3393/X3393</f>
        <v>#VALUE!</v>
      </c>
      <c r="AJ3393">
        <f>Y3393/AA3393</f>
        <v>10.083213664877938</v>
      </c>
      <c r="AK3393">
        <f>Z3393/AB3393</f>
        <v>19.477460072127769</v>
      </c>
      <c r="AL3393">
        <f>O3393/K3393</f>
        <v>-70.757390417940883</v>
      </c>
      <c r="AM3393">
        <f>P3393/L3393</f>
        <v>-70.278042959427211</v>
      </c>
      <c r="AN3393">
        <f>K3393/W3393</f>
        <v>5.6288407801194625E-3</v>
      </c>
      <c r="AO3393">
        <f>L3393/X3393</f>
        <v>4.7443003289306075E-3</v>
      </c>
      <c r="AP3393">
        <f>IF(OR(Q3393&lt;0, Q3393="NA"), 0, 1)</f>
        <v>0</v>
      </c>
      <c r="AQ3393">
        <f>IF(OR(S3393&lt;0, S3393="NA"), 0, 1)</f>
        <v>0</v>
      </c>
      <c r="AR3393">
        <f>IFERROR(IF((AF3393-AG3393)&gt;0,1,0),0)</f>
        <v>0</v>
      </c>
      <c r="AS3393">
        <f>IFERROR(IF((S3393-Q3393)&gt;0,1,0),0)</f>
        <v>0</v>
      </c>
      <c r="AT3393">
        <f>IFERROR(IF((AH3393-AI3393)&lt;0,1,0),0)</f>
        <v>0</v>
      </c>
      <c r="AU3393">
        <f>IFERROR(IF((AJ3393-AK3393)&gt;0,1,0),0)</f>
        <v>0</v>
      </c>
      <c r="AV3393">
        <f>IFERROR(IF((AL3393-AM3393)&gt;0,1,0),0)</f>
        <v>0</v>
      </c>
      <c r="AW3393">
        <f>IFERROR(IF((AN3393-AO3393)&gt;0,1,0),0)</f>
        <v>1</v>
      </c>
      <c r="AX3393">
        <f>IFERROR(IF((AC3393-AD3393)&lt;0,1,0),0)</f>
        <v>1</v>
      </c>
      <c r="AY3393">
        <f>SUM(AP3393:AX3393)</f>
        <v>2</v>
      </c>
    </row>
    <row r="3394" spans="1:51" x14ac:dyDescent="0.45">
      <c r="A3394" s="1" t="s">
        <v>3516</v>
      </c>
      <c r="B3394" s="2">
        <v>5213185</v>
      </c>
      <c r="C3394" s="3" t="s">
        <v>5338</v>
      </c>
      <c r="D3394" s="7">
        <v>6.52</v>
      </c>
      <c r="E3394" s="5">
        <v>220.19669999999999</v>
      </c>
      <c r="F3394" s="3" t="s">
        <v>4470</v>
      </c>
      <c r="G3394" s="3" t="s">
        <v>4471</v>
      </c>
      <c r="H3394" s="3" t="s">
        <v>4489</v>
      </c>
      <c r="I3394" s="3" t="s">
        <v>4489</v>
      </c>
      <c r="J3394" s="3" t="s">
        <v>4795</v>
      </c>
      <c r="K3394" s="6">
        <v>94</v>
      </c>
      <c r="L3394" s="6">
        <v>107</v>
      </c>
      <c r="M3394" s="6">
        <v>-35226</v>
      </c>
      <c r="N3394" s="6">
        <v>-34533</v>
      </c>
      <c r="O3394" s="6">
        <v>-36060</v>
      </c>
      <c r="P3394" s="6">
        <v>-35382</v>
      </c>
      <c r="Q3394" s="6">
        <v>-32244</v>
      </c>
      <c r="R3394" s="6">
        <v>-31535</v>
      </c>
      <c r="S3394" s="6">
        <v>-14694</v>
      </c>
      <c r="T3394" s="6">
        <v>-15293</v>
      </c>
      <c r="U3394" s="6" t="s">
        <v>4474</v>
      </c>
      <c r="V3394" s="6" t="s">
        <v>4474</v>
      </c>
      <c r="W3394" s="6">
        <v>79001</v>
      </c>
      <c r="X3394" s="6">
        <v>84861</v>
      </c>
      <c r="Y3394" s="6">
        <v>51107</v>
      </c>
      <c r="Z3394" s="6">
        <v>51543</v>
      </c>
      <c r="AA3394" s="6">
        <v>24182</v>
      </c>
      <c r="AB3394" s="6">
        <v>24757</v>
      </c>
      <c r="AC3394" s="6">
        <v>33742709</v>
      </c>
      <c r="AD3394" s="6">
        <v>33353847</v>
      </c>
      <c r="AF3394">
        <f>Q3394/W3394</f>
        <v>-0.40814673231984405</v>
      </c>
      <c r="AG3394">
        <f>R3394/X3394</f>
        <v>-0.37160768786603976</v>
      </c>
      <c r="AH3394" t="e">
        <f>U3394/W3394</f>
        <v>#VALUE!</v>
      </c>
      <c r="AI3394" t="e">
        <f>V3394/X3394</f>
        <v>#VALUE!</v>
      </c>
      <c r="AJ3394">
        <f>Y3394/AA3394</f>
        <v>2.1134314779588124</v>
      </c>
      <c r="AK3394">
        <f>Z3394/AB3394</f>
        <v>2.0819566183301692</v>
      </c>
      <c r="AL3394">
        <f>O3394/K3394</f>
        <v>-383.61702127659572</v>
      </c>
      <c r="AM3394">
        <f>P3394/L3394</f>
        <v>-330.67289719626166</v>
      </c>
      <c r="AN3394">
        <f>K3394/W3394</f>
        <v>1.189858356223339E-3</v>
      </c>
      <c r="AO3394">
        <f>L3394/X3394</f>
        <v>1.2608854479678534E-3</v>
      </c>
      <c r="AP3394">
        <f>IF(OR(Q3394&lt;0, Q3394="NA"), 0, 1)</f>
        <v>0</v>
      </c>
      <c r="AQ3394">
        <f>IF(OR(S3394&lt;0, S3394="NA"), 0, 1)</f>
        <v>0</v>
      </c>
      <c r="AR3394">
        <f>IFERROR(IF((AF3394-AG3394)&gt;0,1,0),0)</f>
        <v>0</v>
      </c>
      <c r="AS3394">
        <f>IFERROR(IF((S3394-Q3394)&gt;0,1,0),0)</f>
        <v>1</v>
      </c>
      <c r="AT3394">
        <f>IFERROR(IF((AH3394-AI3394)&lt;0,1,0),0)</f>
        <v>0</v>
      </c>
      <c r="AU3394">
        <f>IFERROR(IF((AJ3394-AK3394)&gt;0,1,0),0)</f>
        <v>1</v>
      </c>
      <c r="AV3394">
        <f>IFERROR(IF((AL3394-AM3394)&gt;0,1,0),0)</f>
        <v>0</v>
      </c>
      <c r="AW3394">
        <f>IFERROR(IF((AN3394-AO3394)&gt;0,1,0),0)</f>
        <v>0</v>
      </c>
      <c r="AX3394">
        <f>IFERROR(IF((AC3394-AD3394)&lt;0,1,0),0)</f>
        <v>0</v>
      </c>
      <c r="AY3394">
        <f>SUM(AP3394:AX3394)</f>
        <v>2</v>
      </c>
    </row>
    <row r="3395" spans="1:51" x14ac:dyDescent="0.45">
      <c r="A3395" s="1" t="s">
        <v>3535</v>
      </c>
      <c r="B3395" s="2">
        <v>7941731</v>
      </c>
      <c r="C3395" s="3" t="s">
        <v>5336</v>
      </c>
      <c r="D3395" s="5">
        <v>11.38</v>
      </c>
      <c r="E3395" s="5">
        <v>1265.54452502</v>
      </c>
      <c r="F3395" s="3" t="s">
        <v>4583</v>
      </c>
      <c r="G3395" s="3" t="s">
        <v>4583</v>
      </c>
      <c r="H3395" s="3" t="s">
        <v>4602</v>
      </c>
      <c r="I3395" s="3" t="s">
        <v>4943</v>
      </c>
      <c r="J3395" s="3" t="s">
        <v>5152</v>
      </c>
      <c r="K3395" s="6">
        <v>141755.43515176329</v>
      </c>
      <c r="L3395" s="6">
        <v>217402.96953905644</v>
      </c>
      <c r="M3395" s="6">
        <v>-5823.2297132026006</v>
      </c>
      <c r="N3395" s="6">
        <v>60118.992836333404</v>
      </c>
      <c r="O3395" s="6">
        <v>-17503.502389646594</v>
      </c>
      <c r="P3395" s="6">
        <v>48128.857007264327</v>
      </c>
      <c r="Q3395" s="6">
        <v>-52221.624402304005</v>
      </c>
      <c r="R3395" s="6">
        <v>8924.3167120807793</v>
      </c>
      <c r="S3395" s="6">
        <v>25018.129675441873</v>
      </c>
      <c r="T3395" s="6">
        <v>-16663.793625758906</v>
      </c>
      <c r="U3395" s="6">
        <v>111235.79703171841</v>
      </c>
      <c r="V3395" s="6">
        <v>110725.16713549849</v>
      </c>
      <c r="W3395" s="6">
        <v>368960.36122728448</v>
      </c>
      <c r="X3395" s="6">
        <v>414011.61728710774</v>
      </c>
      <c r="Y3395" s="6">
        <v>115506.8655390651</v>
      </c>
      <c r="Z3395" s="6">
        <v>170063.20096445404</v>
      </c>
      <c r="AA3395" s="6">
        <v>137126.46656056849</v>
      </c>
      <c r="AB3395" s="6">
        <v>162574.06933839916</v>
      </c>
      <c r="AC3395" s="6">
        <v>110869462</v>
      </c>
      <c r="AD3395" s="6">
        <v>110710962</v>
      </c>
      <c r="AF3395">
        <f>Q3395/W3395</f>
        <v>-0.14153722158282145</v>
      </c>
      <c r="AG3395">
        <f>R3395/X3395</f>
        <v>2.1555715683919965E-2</v>
      </c>
      <c r="AH3395">
        <f>U3395/W3395</f>
        <v>0.30148441057925918</v>
      </c>
      <c r="AI3395">
        <f>V3395/X3395</f>
        <v>0.26744458974616908</v>
      </c>
      <c r="AJ3395">
        <f>Y3395/AA3395</f>
        <v>0.84233823299199462</v>
      </c>
      <c r="AK3395">
        <f>Z3395/AB3395</f>
        <v>1.0460659664639764</v>
      </c>
      <c r="AL3395">
        <f>O3395/K3395</f>
        <v>-0.12347676384265163</v>
      </c>
      <c r="AM3395">
        <f>P3395/L3395</f>
        <v>0.22138086296295037</v>
      </c>
      <c r="AN3395">
        <f>K3395/W3395</f>
        <v>0.3842023427130159</v>
      </c>
      <c r="AO3395">
        <f>L3395/X3395</f>
        <v>0.52511321050271975</v>
      </c>
      <c r="AP3395">
        <f>IF(OR(Q3395&lt;0, Q3395="NA"), 0, 1)</f>
        <v>0</v>
      </c>
      <c r="AQ3395">
        <f>IF(OR(S3395&lt;0, S3395="NA"), 0, 1)</f>
        <v>1</v>
      </c>
      <c r="AR3395">
        <f>IFERROR(IF((AF3395-AG3395)&gt;0,1,0),0)</f>
        <v>0</v>
      </c>
      <c r="AS3395">
        <f>IFERROR(IF((S3395-Q3395)&gt;0,1,0),0)</f>
        <v>1</v>
      </c>
      <c r="AT3395">
        <f>IFERROR(IF((AH3395-AI3395)&lt;0,1,0),0)</f>
        <v>0</v>
      </c>
      <c r="AU3395">
        <f>IFERROR(IF((AJ3395-AK3395)&gt;0,1,0),0)</f>
        <v>0</v>
      </c>
      <c r="AV3395">
        <f>IFERROR(IF((AL3395-AM3395)&gt;0,1,0),0)</f>
        <v>0</v>
      </c>
      <c r="AW3395">
        <f>IFERROR(IF((AN3395-AO3395)&gt;0,1,0),0)</f>
        <v>0</v>
      </c>
      <c r="AX3395">
        <f>IFERROR(IF((AC3395-AD3395)&lt;0,1,0),0)</f>
        <v>0</v>
      </c>
      <c r="AY3395">
        <f>SUM(AP3395:AX3395)</f>
        <v>2</v>
      </c>
    </row>
    <row r="3396" spans="1:51" x14ac:dyDescent="0.45">
      <c r="A3396" s="1" t="s">
        <v>3543</v>
      </c>
      <c r="B3396" s="2">
        <v>106571045</v>
      </c>
      <c r="C3396" s="3" t="s">
        <v>5335</v>
      </c>
      <c r="D3396" s="5">
        <v>8.3699999999999992</v>
      </c>
      <c r="E3396" s="5">
        <v>238.23593775000001</v>
      </c>
      <c r="F3396" s="3" t="s">
        <v>4500</v>
      </c>
      <c r="G3396" s="3" t="s">
        <v>4501</v>
      </c>
      <c r="H3396" s="3" t="s">
        <v>4502</v>
      </c>
      <c r="I3396" s="3" t="s">
        <v>4503</v>
      </c>
      <c r="J3396" s="3" t="s">
        <v>4504</v>
      </c>
      <c r="K3396" s="6">
        <v>54307</v>
      </c>
      <c r="L3396" s="6">
        <v>58279</v>
      </c>
      <c r="M3396" s="6">
        <v>-28503</v>
      </c>
      <c r="N3396" s="6">
        <v>-20132</v>
      </c>
      <c r="O3396" s="6">
        <v>-29551</v>
      </c>
      <c r="P3396" s="6">
        <v>-20899</v>
      </c>
      <c r="Q3396" s="6">
        <v>-45808</v>
      </c>
      <c r="R3396" s="6">
        <v>-37809</v>
      </c>
      <c r="S3396" s="6">
        <v>-9818</v>
      </c>
      <c r="T3396" s="6">
        <v>-9780</v>
      </c>
      <c r="U3396" s="6">
        <v>2738</v>
      </c>
      <c r="V3396" s="6">
        <v>2738</v>
      </c>
      <c r="W3396" s="6">
        <v>146455</v>
      </c>
      <c r="X3396" s="6">
        <v>149411</v>
      </c>
      <c r="Y3396" s="6">
        <v>118589</v>
      </c>
      <c r="Z3396" s="6">
        <v>108210</v>
      </c>
      <c r="AA3396" s="6">
        <v>40443</v>
      </c>
      <c r="AB3396" s="6">
        <v>40039</v>
      </c>
      <c r="AC3396" s="6">
        <v>26294217</v>
      </c>
      <c r="AD3396" s="6">
        <v>26294217</v>
      </c>
      <c r="AF3396">
        <f>Q3396/W3396</f>
        <v>-0.31277866921580005</v>
      </c>
      <c r="AG3396">
        <f>R3396/X3396</f>
        <v>-0.25305365736123847</v>
      </c>
      <c r="AH3396">
        <f>U3396/W3396</f>
        <v>1.869516233655389E-2</v>
      </c>
      <c r="AI3396">
        <f>V3396/X3396</f>
        <v>1.8325290641251313E-2</v>
      </c>
      <c r="AJ3396">
        <f>Y3396/AA3396</f>
        <v>2.932250327621591</v>
      </c>
      <c r="AK3396">
        <f>Z3396/AB3396</f>
        <v>2.7026149504233374</v>
      </c>
      <c r="AL3396">
        <f>O3396/K3396</f>
        <v>-0.54414716334910784</v>
      </c>
      <c r="AM3396">
        <f>P3396/L3396</f>
        <v>-0.35860258412121004</v>
      </c>
      <c r="AN3396">
        <f>K3396/W3396</f>
        <v>0.37081014646137039</v>
      </c>
      <c r="AO3396">
        <f>L3396/X3396</f>
        <v>0.39005829557395372</v>
      </c>
      <c r="AP3396">
        <f>IF(OR(Q3396&lt;0, Q3396="NA"), 0, 1)</f>
        <v>0</v>
      </c>
      <c r="AQ3396">
        <f>IF(OR(S3396&lt;0, S3396="NA"), 0, 1)</f>
        <v>0</v>
      </c>
      <c r="AR3396">
        <f>IFERROR(IF((AF3396-AG3396)&gt;0,1,0),0)</f>
        <v>0</v>
      </c>
      <c r="AS3396">
        <f>IFERROR(IF((S3396-Q3396)&gt;0,1,0),0)</f>
        <v>1</v>
      </c>
      <c r="AT3396">
        <f>IFERROR(IF((AH3396-AI3396)&lt;0,1,0),0)</f>
        <v>0</v>
      </c>
      <c r="AU3396">
        <f>IFERROR(IF((AJ3396-AK3396)&gt;0,1,0),0)</f>
        <v>1</v>
      </c>
      <c r="AV3396">
        <f>IFERROR(IF((AL3396-AM3396)&gt;0,1,0),0)</f>
        <v>0</v>
      </c>
      <c r="AW3396">
        <f>IFERROR(IF((AN3396-AO3396)&gt;0,1,0),0)</f>
        <v>0</v>
      </c>
      <c r="AX3396">
        <f>IFERROR(IF((AC3396-AD3396)&lt;0,1,0),0)</f>
        <v>0</v>
      </c>
      <c r="AY3396">
        <f>SUM(AP3396:AX3396)</f>
        <v>2</v>
      </c>
    </row>
    <row r="3397" spans="1:51" x14ac:dyDescent="0.45">
      <c r="A3397" s="1" t="s">
        <v>3569</v>
      </c>
      <c r="B3397" s="2">
        <v>115816935</v>
      </c>
      <c r="C3397" s="3" t="s">
        <v>5336</v>
      </c>
      <c r="D3397" s="7">
        <v>0.96009999999999995</v>
      </c>
      <c r="E3397" s="5">
        <v>15.0015625</v>
      </c>
      <c r="F3397" s="3" t="s">
        <v>4485</v>
      </c>
      <c r="G3397" s="3" t="s">
        <v>4486</v>
      </c>
      <c r="H3397" s="3" t="s">
        <v>4588</v>
      </c>
      <c r="I3397" s="3" t="s">
        <v>4588</v>
      </c>
      <c r="J3397" s="3" t="s">
        <v>4689</v>
      </c>
      <c r="K3397" s="6">
        <v>8631</v>
      </c>
      <c r="L3397" s="8">
        <v>9195</v>
      </c>
      <c r="M3397" s="6">
        <v>796</v>
      </c>
      <c r="N3397" s="6">
        <v>1260</v>
      </c>
      <c r="O3397" s="6">
        <v>-638</v>
      </c>
      <c r="P3397" s="6">
        <v>-108</v>
      </c>
      <c r="Q3397" s="6">
        <v>-840</v>
      </c>
      <c r="R3397" s="6">
        <v>-321</v>
      </c>
      <c r="S3397" s="6">
        <v>739</v>
      </c>
      <c r="T3397" s="6">
        <v>466.5</v>
      </c>
      <c r="U3397" s="6">
        <v>150</v>
      </c>
      <c r="V3397" s="6">
        <v>150</v>
      </c>
      <c r="W3397" s="6">
        <v>14036</v>
      </c>
      <c r="X3397" s="6">
        <v>14036</v>
      </c>
      <c r="Y3397" s="6">
        <v>6388</v>
      </c>
      <c r="Z3397" s="6">
        <v>6388</v>
      </c>
      <c r="AA3397" s="6">
        <v>11248</v>
      </c>
      <c r="AB3397" s="6">
        <v>11248</v>
      </c>
      <c r="AC3397" s="6">
        <v>13875000</v>
      </c>
      <c r="AD3397" s="6">
        <v>13875000</v>
      </c>
      <c r="AF3397">
        <f>Q3397/W3397</f>
        <v>-5.9846110002849812E-2</v>
      </c>
      <c r="AG3397">
        <f>R3397/X3397</f>
        <v>-2.286976346537475E-2</v>
      </c>
      <c r="AH3397">
        <f>U3397/W3397</f>
        <v>1.0686805357651753E-2</v>
      </c>
      <c r="AI3397">
        <f>V3397/X3397</f>
        <v>1.0686805357651753E-2</v>
      </c>
      <c r="AJ3397">
        <f>Y3397/AA3397</f>
        <v>0.56792318634423899</v>
      </c>
      <c r="AK3397">
        <f>Z3397/AB3397</f>
        <v>0.56792318634423899</v>
      </c>
      <c r="AL3397">
        <f>O3397/K3397</f>
        <v>-7.3919592167767348E-2</v>
      </c>
      <c r="AM3397">
        <f>P3397/L3397</f>
        <v>-1.1745513866231648E-2</v>
      </c>
      <c r="AN3397">
        <f>K3397/W3397</f>
        <v>0.61491878027928182</v>
      </c>
      <c r="AO3397">
        <f>L3397/X3397</f>
        <v>0.65510116842405242</v>
      </c>
      <c r="AP3397">
        <f>IF(OR(Q3397&lt;0, Q3397="NA"), 0, 1)</f>
        <v>0</v>
      </c>
      <c r="AQ3397">
        <f>IF(OR(S3397&lt;0, S3397="NA"), 0, 1)</f>
        <v>1</v>
      </c>
      <c r="AR3397">
        <f>IFERROR(IF((AF3397-AG3397)&gt;0,1,0),0)</f>
        <v>0</v>
      </c>
      <c r="AS3397">
        <f>IFERROR(IF((S3397-Q3397)&gt;0,1,0),0)</f>
        <v>1</v>
      </c>
      <c r="AT3397">
        <f>IFERROR(IF((AH3397-AI3397)&lt;0,1,0),0)</f>
        <v>0</v>
      </c>
      <c r="AU3397">
        <f>IFERROR(IF((AJ3397-AK3397)&gt;0,1,0),0)</f>
        <v>0</v>
      </c>
      <c r="AV3397">
        <f>IFERROR(IF((AL3397-AM3397)&gt;0,1,0),0)</f>
        <v>0</v>
      </c>
      <c r="AW3397">
        <f>IFERROR(IF((AN3397-AO3397)&gt;0,1,0),0)</f>
        <v>0</v>
      </c>
      <c r="AX3397">
        <f>IFERROR(IF((AC3397-AD3397)&lt;0,1,0),0)</f>
        <v>0</v>
      </c>
      <c r="AY3397">
        <f>SUM(AP3397:AX3397)</f>
        <v>2</v>
      </c>
    </row>
    <row r="3398" spans="1:51" x14ac:dyDescent="0.45">
      <c r="A3398" s="1" t="s">
        <v>3574</v>
      </c>
      <c r="B3398" s="2">
        <v>113065</v>
      </c>
      <c r="C3398" s="3" t="s">
        <v>5337</v>
      </c>
      <c r="D3398" s="5">
        <v>67.19</v>
      </c>
      <c r="E3398" s="5">
        <v>4777.0074299999997</v>
      </c>
      <c r="F3398" s="3" t="s">
        <v>4525</v>
      </c>
      <c r="G3398" s="3" t="s">
        <v>4526</v>
      </c>
      <c r="H3398" s="3" t="s">
        <v>4860</v>
      </c>
      <c r="I3398" s="3" t="s">
        <v>4860</v>
      </c>
      <c r="J3398" s="3" t="s">
        <v>4528</v>
      </c>
      <c r="K3398" s="6" t="s">
        <v>4474</v>
      </c>
      <c r="L3398" s="6">
        <v>928077</v>
      </c>
      <c r="M3398" s="6" t="s">
        <v>4474</v>
      </c>
      <c r="N3398" s="6">
        <v>208217</v>
      </c>
      <c r="O3398" s="6" t="s">
        <v>4474</v>
      </c>
      <c r="P3398" s="6">
        <v>5160</v>
      </c>
      <c r="Q3398" s="6">
        <v>30222</v>
      </c>
      <c r="R3398" s="6">
        <v>-148974</v>
      </c>
      <c r="S3398" s="6" t="s">
        <v>4474</v>
      </c>
      <c r="T3398" s="6">
        <v>119585</v>
      </c>
      <c r="U3398" s="6" t="s">
        <v>4474</v>
      </c>
      <c r="V3398" s="6">
        <v>2911931</v>
      </c>
      <c r="W3398" s="6">
        <v>10457940</v>
      </c>
      <c r="X3398" s="6">
        <v>10216072</v>
      </c>
      <c r="Y3398" s="6" t="s">
        <v>4474</v>
      </c>
      <c r="Z3398" s="6" t="s">
        <v>4474</v>
      </c>
      <c r="AA3398" s="6" t="s">
        <v>4474</v>
      </c>
      <c r="AB3398" s="6" t="s">
        <v>4474</v>
      </c>
      <c r="AC3398" s="6">
        <v>71097000</v>
      </c>
      <c r="AD3398" s="6">
        <v>65235013</v>
      </c>
      <c r="AF3398">
        <f>Q3398/W3398</f>
        <v>2.8898616744789125E-3</v>
      </c>
      <c r="AG3398">
        <f>R3398/X3398</f>
        <v>-1.4582316960961121E-2</v>
      </c>
      <c r="AH3398" t="e">
        <f>U3398/W3398</f>
        <v>#VALUE!</v>
      </c>
      <c r="AI3398">
        <f>V3398/X3398</f>
        <v>0.28503430672767383</v>
      </c>
      <c r="AJ3398" t="e">
        <f>Y3398/AA3398</f>
        <v>#VALUE!</v>
      </c>
      <c r="AK3398" t="e">
        <f>Z3398/AB3398</f>
        <v>#VALUE!</v>
      </c>
      <c r="AL3398" t="e">
        <f>O3398/K3398</f>
        <v>#VALUE!</v>
      </c>
      <c r="AM3398">
        <f>P3398/L3398</f>
        <v>5.5598835010457108E-3</v>
      </c>
      <c r="AN3398" t="e">
        <f>K3398/W3398</f>
        <v>#VALUE!</v>
      </c>
      <c r="AO3398">
        <f>L3398/X3398</f>
        <v>9.0844798274718502E-2</v>
      </c>
      <c r="AP3398">
        <f>IF(OR(Q3398&lt;0, Q3398="NA"), 0, 1)</f>
        <v>1</v>
      </c>
      <c r="AQ3398">
        <f>IF(OR(S3398&lt;0, S3398="NA"), 0, 1)</f>
        <v>0</v>
      </c>
      <c r="AR3398">
        <f>IFERROR(IF((AF3398-AG3398)&gt;0,1,0),0)</f>
        <v>1</v>
      </c>
      <c r="AS3398">
        <f>IFERROR(IF((S3398-Q3398)&gt;0,1,0),0)</f>
        <v>0</v>
      </c>
      <c r="AT3398">
        <f>IFERROR(IF((AH3398-AI3398)&lt;0,1,0),0)</f>
        <v>0</v>
      </c>
      <c r="AU3398">
        <f>IFERROR(IF((AJ3398-AK3398)&gt;0,1,0),0)</f>
        <v>0</v>
      </c>
      <c r="AV3398">
        <f>IFERROR(IF((AL3398-AM3398)&gt;0,1,0),0)</f>
        <v>0</v>
      </c>
      <c r="AW3398">
        <f>IFERROR(IF((AN3398-AO3398)&gt;0,1,0),0)</f>
        <v>0</v>
      </c>
      <c r="AX3398">
        <f>IFERROR(IF((AC3398-AD3398)&lt;0,1,0),0)</f>
        <v>0</v>
      </c>
      <c r="AY3398">
        <f>SUM(AP3398:AX3398)</f>
        <v>2</v>
      </c>
    </row>
    <row r="3399" spans="1:51" x14ac:dyDescent="0.45">
      <c r="A3399" s="1" t="s">
        <v>3592</v>
      </c>
      <c r="B3399" s="2">
        <v>4877075</v>
      </c>
      <c r="C3399" s="3" t="s">
        <v>5335</v>
      </c>
      <c r="D3399" s="5">
        <v>13.05</v>
      </c>
      <c r="E3399" s="5">
        <v>756.24924869999995</v>
      </c>
      <c r="F3399" s="3" t="s">
        <v>4500</v>
      </c>
      <c r="G3399" s="3" t="s">
        <v>4539</v>
      </c>
      <c r="H3399" s="3" t="s">
        <v>4539</v>
      </c>
      <c r="I3399" s="3" t="s">
        <v>4540</v>
      </c>
      <c r="J3399" s="3" t="s">
        <v>4541</v>
      </c>
      <c r="K3399" s="6">
        <v>1046751</v>
      </c>
      <c r="L3399" s="6">
        <v>1511153</v>
      </c>
      <c r="M3399" s="6">
        <v>-1252312</v>
      </c>
      <c r="N3399" s="6">
        <v>-417129</v>
      </c>
      <c r="O3399" s="6">
        <v>-1314704</v>
      </c>
      <c r="P3399" s="6">
        <v>-478030</v>
      </c>
      <c r="Q3399" s="6">
        <v>-1655833</v>
      </c>
      <c r="R3399" s="6">
        <v>-511688</v>
      </c>
      <c r="S3399" s="6">
        <v>-465566</v>
      </c>
      <c r="T3399" s="6">
        <v>-361116</v>
      </c>
      <c r="U3399" s="6">
        <v>329614</v>
      </c>
      <c r="V3399" s="6">
        <v>638703</v>
      </c>
      <c r="W3399" s="6">
        <v>2816394</v>
      </c>
      <c r="X3399" s="6">
        <v>3948214</v>
      </c>
      <c r="Y3399" s="6">
        <v>2118115</v>
      </c>
      <c r="Z3399" s="6">
        <v>2893195</v>
      </c>
      <c r="AA3399" s="6">
        <v>903812</v>
      </c>
      <c r="AB3399" s="6">
        <v>566824</v>
      </c>
      <c r="AC3399" s="6">
        <v>57182072</v>
      </c>
      <c r="AD3399" s="6">
        <v>56952022</v>
      </c>
      <c r="AF3399">
        <f>Q3399/W3399</f>
        <v>-0.5879266182217403</v>
      </c>
      <c r="AG3399">
        <f>R3399/X3399</f>
        <v>-0.12959986464766093</v>
      </c>
      <c r="AH3399">
        <f>U3399/W3399</f>
        <v>0.11703405134366854</v>
      </c>
      <c r="AI3399">
        <f>V3399/X3399</f>
        <v>0.16177010668621306</v>
      </c>
      <c r="AJ3399">
        <f>Y3399/AA3399</f>
        <v>2.3435349386819384</v>
      </c>
      <c r="AK3399">
        <f>Z3399/AB3399</f>
        <v>5.1042210633282998</v>
      </c>
      <c r="AL3399">
        <f>O3399/K3399</f>
        <v>-1.2559854253781464</v>
      </c>
      <c r="AM3399">
        <f>P3399/L3399</f>
        <v>-0.31633461337137936</v>
      </c>
      <c r="AN3399">
        <f>K3399/W3399</f>
        <v>0.37166355275575791</v>
      </c>
      <c r="AO3399">
        <f>L3399/X3399</f>
        <v>0.38274343791901855</v>
      </c>
      <c r="AP3399">
        <f>IF(OR(Q3399&lt;0, Q3399="NA"), 0, 1)</f>
        <v>0</v>
      </c>
      <c r="AQ3399">
        <f>IF(OR(S3399&lt;0, S3399="NA"), 0, 1)</f>
        <v>0</v>
      </c>
      <c r="AR3399">
        <f>IFERROR(IF((AF3399-AG3399)&gt;0,1,0),0)</f>
        <v>0</v>
      </c>
      <c r="AS3399">
        <f>IFERROR(IF((S3399-Q3399)&gt;0,1,0),0)</f>
        <v>1</v>
      </c>
      <c r="AT3399">
        <f>IFERROR(IF((AH3399-AI3399)&lt;0,1,0),0)</f>
        <v>1</v>
      </c>
      <c r="AU3399">
        <f>IFERROR(IF((AJ3399-AK3399)&gt;0,1,0),0)</f>
        <v>0</v>
      </c>
      <c r="AV3399">
        <f>IFERROR(IF((AL3399-AM3399)&gt;0,1,0),0)</f>
        <v>0</v>
      </c>
      <c r="AW3399">
        <f>IFERROR(IF((AN3399-AO3399)&gt;0,1,0),0)</f>
        <v>0</v>
      </c>
      <c r="AX3399">
        <f>IFERROR(IF((AC3399-AD3399)&lt;0,1,0),0)</f>
        <v>0</v>
      </c>
      <c r="AY3399">
        <f>SUM(AP3399:AX3399)</f>
        <v>2</v>
      </c>
    </row>
    <row r="3400" spans="1:51" x14ac:dyDescent="0.45">
      <c r="A3400" s="1" t="s">
        <v>3604</v>
      </c>
      <c r="B3400" s="2">
        <v>5109836</v>
      </c>
      <c r="C3400" s="3" t="s">
        <v>5338</v>
      </c>
      <c r="D3400" s="5">
        <v>16.38</v>
      </c>
      <c r="E3400" s="5">
        <v>6056.5086855</v>
      </c>
      <c r="F3400" s="3" t="s">
        <v>4500</v>
      </c>
      <c r="G3400" s="3" t="s">
        <v>4501</v>
      </c>
      <c r="H3400" s="3" t="s">
        <v>4502</v>
      </c>
      <c r="I3400" s="3" t="s">
        <v>4538</v>
      </c>
      <c r="J3400" s="3" t="s">
        <v>4504</v>
      </c>
      <c r="K3400" s="6">
        <v>67297</v>
      </c>
      <c r="L3400" s="6">
        <v>55471</v>
      </c>
      <c r="M3400" s="6">
        <v>-88430</v>
      </c>
      <c r="N3400" s="6">
        <v>-69099</v>
      </c>
      <c r="O3400" s="6">
        <v>-93344</v>
      </c>
      <c r="P3400" s="6">
        <v>-72751</v>
      </c>
      <c r="Q3400" s="6">
        <v>-110085</v>
      </c>
      <c r="R3400" s="6">
        <v>-108531</v>
      </c>
      <c r="S3400" s="6">
        <v>-89625</v>
      </c>
      <c r="T3400" s="6">
        <v>-74504</v>
      </c>
      <c r="U3400" s="6">
        <v>39694</v>
      </c>
      <c r="V3400" s="6" t="s">
        <v>4474</v>
      </c>
      <c r="W3400" s="6">
        <v>499654</v>
      </c>
      <c r="X3400" s="6">
        <v>266674</v>
      </c>
      <c r="Y3400" s="6">
        <v>181209</v>
      </c>
      <c r="Z3400" s="6">
        <v>224056</v>
      </c>
      <c r="AA3400" s="6">
        <v>70178</v>
      </c>
      <c r="AB3400" s="6">
        <v>25537</v>
      </c>
      <c r="AC3400" s="6">
        <v>369216809</v>
      </c>
      <c r="AD3400" s="6">
        <v>347889013</v>
      </c>
      <c r="AF3400">
        <f>Q3400/W3400</f>
        <v>-0.22032246314449599</v>
      </c>
      <c r="AG3400">
        <f>R3400/X3400</f>
        <v>-0.40698005804840365</v>
      </c>
      <c r="AH3400">
        <f>U3400/W3400</f>
        <v>7.9442974538380562E-2</v>
      </c>
      <c r="AI3400" t="e">
        <f>V3400/X3400</f>
        <v>#VALUE!</v>
      </c>
      <c r="AJ3400">
        <f>Y3400/AA3400</f>
        <v>2.5821340021089232</v>
      </c>
      <c r="AK3400">
        <f>Z3400/AB3400</f>
        <v>8.7737792223048903</v>
      </c>
      <c r="AL3400">
        <f>O3400/K3400</f>
        <v>-1.3870454849398932</v>
      </c>
      <c r="AM3400">
        <f>P3400/L3400</f>
        <v>-1.3115141244974853</v>
      </c>
      <c r="AN3400">
        <f>K3400/W3400</f>
        <v>0.13468720354485303</v>
      </c>
      <c r="AO3400">
        <f>L3400/X3400</f>
        <v>0.20801052971043296</v>
      </c>
      <c r="AP3400">
        <f>IF(OR(Q3400&lt;0, Q3400="NA"), 0, 1)</f>
        <v>0</v>
      </c>
      <c r="AQ3400">
        <f>IF(OR(S3400&lt;0, S3400="NA"), 0, 1)</f>
        <v>0</v>
      </c>
      <c r="AR3400">
        <f>IFERROR(IF((AF3400-AG3400)&gt;0,1,0),0)</f>
        <v>1</v>
      </c>
      <c r="AS3400">
        <f>IFERROR(IF((S3400-Q3400)&gt;0,1,0),0)</f>
        <v>1</v>
      </c>
      <c r="AT3400">
        <f>IFERROR(IF((AH3400-AI3400)&lt;0,1,0),0)</f>
        <v>0</v>
      </c>
      <c r="AU3400">
        <f>IFERROR(IF((AJ3400-AK3400)&gt;0,1,0),0)</f>
        <v>0</v>
      </c>
      <c r="AV3400">
        <f>IFERROR(IF((AL3400-AM3400)&gt;0,1,0),0)</f>
        <v>0</v>
      </c>
      <c r="AW3400">
        <f>IFERROR(IF((AN3400-AO3400)&gt;0,1,0),0)</f>
        <v>0</v>
      </c>
      <c r="AX3400">
        <f>IFERROR(IF((AC3400-AD3400)&lt;0,1,0),0)</f>
        <v>0</v>
      </c>
      <c r="AY3400">
        <f>SUM(AP3400:AX3400)</f>
        <v>2</v>
      </c>
    </row>
    <row r="3401" spans="1:51" x14ac:dyDescent="0.45">
      <c r="A3401" s="1" t="s">
        <v>3616</v>
      </c>
      <c r="B3401" s="2">
        <v>112120742</v>
      </c>
      <c r="C3401" s="3" t="s">
        <v>5338</v>
      </c>
      <c r="D3401" s="5">
        <v>10.685</v>
      </c>
      <c r="E3401" s="5">
        <v>175.46990342999999</v>
      </c>
      <c r="F3401" s="3" t="s">
        <v>4480</v>
      </c>
      <c r="G3401" s="3" t="s">
        <v>4491</v>
      </c>
      <c r="H3401" s="3" t="s">
        <v>4492</v>
      </c>
      <c r="I3401" s="3" t="s">
        <v>4493</v>
      </c>
      <c r="J3401" s="3" t="s">
        <v>4494</v>
      </c>
      <c r="K3401" s="6" t="s">
        <v>4474</v>
      </c>
      <c r="L3401" s="6" t="s">
        <v>4474</v>
      </c>
      <c r="M3401" s="6" t="s">
        <v>4474</v>
      </c>
      <c r="N3401" s="6" t="s">
        <v>4474</v>
      </c>
      <c r="O3401" s="6">
        <v>-2072.645</v>
      </c>
      <c r="P3401" s="6">
        <v>-1835.01</v>
      </c>
      <c r="Q3401" s="6">
        <v>3056.8449999999998</v>
      </c>
      <c r="R3401" s="6">
        <v>1706.7280000000001</v>
      </c>
      <c r="S3401" s="6">
        <v>-1180.7429999999999</v>
      </c>
      <c r="T3401" s="6">
        <v>-1274.8589999999999</v>
      </c>
      <c r="U3401" s="6" t="s">
        <v>4474</v>
      </c>
      <c r="V3401" s="6" t="s">
        <v>4474</v>
      </c>
      <c r="W3401" s="6">
        <v>105908.878</v>
      </c>
      <c r="X3401" s="6">
        <v>104997.962</v>
      </c>
      <c r="Y3401" s="6">
        <v>207.42099999999999</v>
      </c>
      <c r="Z3401" s="6">
        <v>627.36099999999999</v>
      </c>
      <c r="AA3401" s="6">
        <v>459</v>
      </c>
      <c r="AB3401" s="6">
        <v>450</v>
      </c>
      <c r="AC3401" s="6">
        <v>16422078</v>
      </c>
      <c r="AD3401" s="6">
        <v>16422078</v>
      </c>
      <c r="AF3401">
        <f>Q3401/W3401</f>
        <v>2.88629721863355E-2</v>
      </c>
      <c r="AG3401">
        <f>R3401/X3401</f>
        <v>1.6254867880197522E-2</v>
      </c>
      <c r="AH3401" t="e">
        <f>U3401/W3401</f>
        <v>#VALUE!</v>
      </c>
      <c r="AI3401" t="e">
        <f>V3401/X3401</f>
        <v>#VALUE!</v>
      </c>
      <c r="AJ3401">
        <f>Y3401/AA3401</f>
        <v>0.45189760348583874</v>
      </c>
      <c r="AK3401">
        <f>Z3401/AB3401</f>
        <v>1.3941355555555555</v>
      </c>
      <c r="AL3401" t="e">
        <f>O3401/K3401</f>
        <v>#VALUE!</v>
      </c>
      <c r="AM3401" t="e">
        <f>P3401/L3401</f>
        <v>#VALUE!</v>
      </c>
      <c r="AN3401" t="e">
        <f>K3401/W3401</f>
        <v>#VALUE!</v>
      </c>
      <c r="AO3401" t="e">
        <f>L3401/X3401</f>
        <v>#VALUE!</v>
      </c>
      <c r="AP3401">
        <f>IF(OR(Q3401&lt;0, Q3401="NA"), 0, 1)</f>
        <v>1</v>
      </c>
      <c r="AQ3401">
        <f>IF(OR(S3401&lt;0, S3401="NA"), 0, 1)</f>
        <v>0</v>
      </c>
      <c r="AR3401">
        <f>IFERROR(IF((AF3401-AG3401)&gt;0,1,0),0)</f>
        <v>1</v>
      </c>
      <c r="AS3401">
        <f>IFERROR(IF((S3401-Q3401)&gt;0,1,0),0)</f>
        <v>0</v>
      </c>
      <c r="AT3401">
        <f>IFERROR(IF((AH3401-AI3401)&lt;0,1,0),0)</f>
        <v>0</v>
      </c>
      <c r="AU3401">
        <f>IFERROR(IF((AJ3401-AK3401)&gt;0,1,0),0)</f>
        <v>0</v>
      </c>
      <c r="AV3401">
        <f>IFERROR(IF((AL3401-AM3401)&gt;0,1,0),0)</f>
        <v>0</v>
      </c>
      <c r="AW3401">
        <f>IFERROR(IF((AN3401-AO3401)&gt;0,1,0),0)</f>
        <v>0</v>
      </c>
      <c r="AX3401">
        <f>IFERROR(IF((AC3401-AD3401)&lt;0,1,0),0)</f>
        <v>0</v>
      </c>
      <c r="AY3401">
        <f>SUM(AP3401:AX3401)</f>
        <v>2</v>
      </c>
    </row>
    <row r="3402" spans="1:51" x14ac:dyDescent="0.45">
      <c r="A3402" s="1" t="s">
        <v>3718</v>
      </c>
      <c r="B3402" s="2">
        <v>106290659</v>
      </c>
      <c r="C3402" s="3" t="s">
        <v>5336</v>
      </c>
      <c r="D3402" s="7">
        <v>9.4</v>
      </c>
      <c r="E3402" s="5">
        <v>974.20086600000002</v>
      </c>
      <c r="F3402" s="3" t="s">
        <v>4475</v>
      </c>
      <c r="G3402" s="3" t="s">
        <v>4529</v>
      </c>
      <c r="H3402" s="3" t="s">
        <v>4569</v>
      </c>
      <c r="I3402" s="3" t="s">
        <v>4570</v>
      </c>
      <c r="J3402" s="3" t="s">
        <v>5267</v>
      </c>
      <c r="K3402" s="6">
        <v>407454</v>
      </c>
      <c r="L3402" s="6">
        <v>385600</v>
      </c>
      <c r="M3402" s="6">
        <v>-72114</v>
      </c>
      <c r="N3402" s="6">
        <v>-41731</v>
      </c>
      <c r="O3402" s="6">
        <v>-75201</v>
      </c>
      <c r="P3402" s="6">
        <v>-45331.5</v>
      </c>
      <c r="Q3402" s="6">
        <v>-78855</v>
      </c>
      <c r="R3402" s="6">
        <v>-48217</v>
      </c>
      <c r="S3402" s="6">
        <v>-9751</v>
      </c>
      <c r="T3402" s="6">
        <v>-18701</v>
      </c>
      <c r="U3402" s="6" t="s">
        <v>4474</v>
      </c>
      <c r="V3402" s="6" t="s">
        <v>4474</v>
      </c>
      <c r="W3402" s="6">
        <v>243936</v>
      </c>
      <c r="X3402" s="6">
        <v>243936</v>
      </c>
      <c r="Y3402" s="6">
        <v>190836</v>
      </c>
      <c r="Z3402" s="6">
        <v>190836</v>
      </c>
      <c r="AA3402" s="6">
        <v>144677</v>
      </c>
      <c r="AB3402" s="6">
        <v>144677</v>
      </c>
      <c r="AC3402" s="6">
        <v>98505058</v>
      </c>
      <c r="AD3402" s="6">
        <v>98505058</v>
      </c>
      <c r="AF3402">
        <f>Q3402/W3402</f>
        <v>-0.32326101928374656</v>
      </c>
      <c r="AG3402">
        <f>R3402/X3402</f>
        <v>-0.19766250163977436</v>
      </c>
      <c r="AH3402" t="e">
        <f>U3402/W3402</f>
        <v>#VALUE!</v>
      </c>
      <c r="AI3402" t="e">
        <f>V3402/X3402</f>
        <v>#VALUE!</v>
      </c>
      <c r="AJ3402">
        <f>Y3402/AA3402</f>
        <v>1.3190486393829013</v>
      </c>
      <c r="AK3402">
        <f>Z3402/AB3402</f>
        <v>1.3190486393829013</v>
      </c>
      <c r="AL3402">
        <f>O3402/K3402</f>
        <v>-0.18456316541253737</v>
      </c>
      <c r="AM3402">
        <f>P3402/L3402</f>
        <v>-0.11756094398340249</v>
      </c>
      <c r="AN3402">
        <f>K3402/W3402</f>
        <v>1.670331562377017</v>
      </c>
      <c r="AO3402">
        <f>L3402/X3402</f>
        <v>1.5807424898333988</v>
      </c>
      <c r="AP3402">
        <f>IF(OR(Q3402&lt;0, Q3402="NA"), 0, 1)</f>
        <v>0</v>
      </c>
      <c r="AQ3402">
        <f>IF(OR(S3402&lt;0, S3402="NA"), 0, 1)</f>
        <v>0</v>
      </c>
      <c r="AR3402">
        <f>IFERROR(IF((AF3402-AG3402)&gt;0,1,0),0)</f>
        <v>0</v>
      </c>
      <c r="AS3402">
        <f>IFERROR(IF((S3402-Q3402)&gt;0,1,0),0)</f>
        <v>1</v>
      </c>
      <c r="AT3402">
        <f>IFERROR(IF((AH3402-AI3402)&lt;0,1,0),0)</f>
        <v>0</v>
      </c>
      <c r="AU3402">
        <f>IFERROR(IF((AJ3402-AK3402)&gt;0,1,0),0)</f>
        <v>0</v>
      </c>
      <c r="AV3402">
        <f>IFERROR(IF((AL3402-AM3402)&gt;0,1,0),0)</f>
        <v>0</v>
      </c>
      <c r="AW3402">
        <f>IFERROR(IF((AN3402-AO3402)&gt;0,1,0),0)</f>
        <v>1</v>
      </c>
      <c r="AX3402">
        <f>IFERROR(IF((AC3402-AD3402)&lt;0,1,0),0)</f>
        <v>0</v>
      </c>
      <c r="AY3402">
        <f>SUM(AP3402:AX3402)</f>
        <v>2</v>
      </c>
    </row>
    <row r="3403" spans="1:51" x14ac:dyDescent="0.45">
      <c r="A3403" s="1" t="s">
        <v>3721</v>
      </c>
      <c r="B3403" s="2">
        <v>4561611</v>
      </c>
      <c r="C3403" s="3" t="s">
        <v>5337</v>
      </c>
      <c r="D3403" s="5">
        <v>55.14</v>
      </c>
      <c r="E3403" s="5">
        <v>7499.1276174599998</v>
      </c>
      <c r="F3403" s="3" t="s">
        <v>4654</v>
      </c>
      <c r="G3403" s="3" t="s">
        <v>4654</v>
      </c>
      <c r="H3403" s="3" t="s">
        <v>4655</v>
      </c>
      <c r="I3403" s="3" t="s">
        <v>4888</v>
      </c>
      <c r="J3403" s="3" t="s">
        <v>4968</v>
      </c>
      <c r="K3403" s="6">
        <v>23065000</v>
      </c>
      <c r="L3403" s="6">
        <v>23634000</v>
      </c>
      <c r="M3403" s="6">
        <v>826000</v>
      </c>
      <c r="N3403" s="6">
        <v>1012000</v>
      </c>
      <c r="O3403" s="6">
        <v>564000</v>
      </c>
      <c r="P3403" s="6">
        <v>801000</v>
      </c>
      <c r="Q3403" s="6">
        <v>627000</v>
      </c>
      <c r="R3403" s="6">
        <v>897000</v>
      </c>
      <c r="S3403" s="6">
        <v>610000</v>
      </c>
      <c r="T3403" s="6">
        <v>399000</v>
      </c>
      <c r="U3403" s="6">
        <v>7120000</v>
      </c>
      <c r="V3403" s="6">
        <v>7154000</v>
      </c>
      <c r="W3403" s="6">
        <v>14122000</v>
      </c>
      <c r="X3403" s="6">
        <v>14465000</v>
      </c>
      <c r="Y3403" s="6">
        <v>2065000</v>
      </c>
      <c r="Z3403" s="6">
        <v>2444000</v>
      </c>
      <c r="AA3403" s="6">
        <v>1776000</v>
      </c>
      <c r="AB3403" s="6">
        <v>1939000</v>
      </c>
      <c r="AC3403" s="6">
        <v>136001589</v>
      </c>
      <c r="AD3403" s="6">
        <v>135997962</v>
      </c>
      <c r="AF3403">
        <f>Q3403/W3403</f>
        <v>4.4398810366803571E-2</v>
      </c>
      <c r="AG3403">
        <f>R3403/X3403</f>
        <v>6.2011752506049081E-2</v>
      </c>
      <c r="AH3403">
        <f>U3403/W3403</f>
        <v>0.50417787848746631</v>
      </c>
      <c r="AI3403">
        <f>V3403/X3403</f>
        <v>0.49457310750086414</v>
      </c>
      <c r="AJ3403">
        <f>Y3403/AA3403</f>
        <v>1.1627252252252251</v>
      </c>
      <c r="AK3403">
        <f>Z3403/AB3403</f>
        <v>1.260443527591542</v>
      </c>
      <c r="AL3403">
        <f>O3403/K3403</f>
        <v>2.4452633860828094E-2</v>
      </c>
      <c r="AM3403">
        <f>P3403/L3403</f>
        <v>3.3891850723533894E-2</v>
      </c>
      <c r="AN3403">
        <f>K3403/W3403</f>
        <v>1.6332672426001982</v>
      </c>
      <c r="AO3403">
        <f>L3403/X3403</f>
        <v>1.6338748703767716</v>
      </c>
      <c r="AP3403">
        <f>IF(OR(Q3403&lt;0, Q3403="NA"), 0, 1)</f>
        <v>1</v>
      </c>
      <c r="AQ3403">
        <f>IF(OR(S3403&lt;0, S3403="NA"), 0, 1)</f>
        <v>1</v>
      </c>
      <c r="AR3403">
        <f>IFERROR(IF((AF3403-AG3403)&gt;0,1,0),0)</f>
        <v>0</v>
      </c>
      <c r="AS3403">
        <f>IFERROR(IF((S3403-Q3403)&gt;0,1,0),0)</f>
        <v>0</v>
      </c>
      <c r="AT3403">
        <f>IFERROR(IF((AH3403-AI3403)&lt;0,1,0),0)</f>
        <v>0</v>
      </c>
      <c r="AU3403">
        <f>IFERROR(IF((AJ3403-AK3403)&gt;0,1,0),0)</f>
        <v>0</v>
      </c>
      <c r="AV3403">
        <f>IFERROR(IF((AL3403-AM3403)&gt;0,1,0),0)</f>
        <v>0</v>
      </c>
      <c r="AW3403">
        <f>IFERROR(IF((AN3403-AO3403)&gt;0,1,0),0)</f>
        <v>0</v>
      </c>
      <c r="AX3403">
        <f>IFERROR(IF((AC3403-AD3403)&lt;0,1,0),0)</f>
        <v>0</v>
      </c>
      <c r="AY3403">
        <f>SUM(AP3403:AX3403)</f>
        <v>2</v>
      </c>
    </row>
    <row r="3404" spans="1:51" x14ac:dyDescent="0.45">
      <c r="A3404" s="1" t="s">
        <v>3727</v>
      </c>
      <c r="B3404" s="2">
        <v>28763287</v>
      </c>
      <c r="C3404" s="3" t="s">
        <v>5337</v>
      </c>
      <c r="D3404" s="5">
        <v>6.73</v>
      </c>
      <c r="E3404" s="5">
        <v>3374.6334162200001</v>
      </c>
      <c r="F3404" s="3" t="s">
        <v>4475</v>
      </c>
      <c r="G3404" s="3" t="s">
        <v>4529</v>
      </c>
      <c r="H3404" s="3" t="s">
        <v>4530</v>
      </c>
      <c r="I3404" s="3" t="s">
        <v>4531</v>
      </c>
      <c r="J3404" s="3" t="s">
        <v>4937</v>
      </c>
      <c r="K3404" s="6">
        <v>1688020.0798063644</v>
      </c>
      <c r="L3404" s="6">
        <v>1634189.0403807492</v>
      </c>
      <c r="M3404" s="6">
        <v>173147.10614208871</v>
      </c>
      <c r="N3404" s="6">
        <v>176299.52026080003</v>
      </c>
      <c r="O3404" s="6">
        <v>100436.31103645632</v>
      </c>
      <c r="P3404" s="6">
        <v>106107.34953388393</v>
      </c>
      <c r="Q3404" s="6">
        <v>3968.5717813750866</v>
      </c>
      <c r="R3404" s="6">
        <v>6300.7187962289381</v>
      </c>
      <c r="S3404" s="6" t="s">
        <v>4474</v>
      </c>
      <c r="T3404" s="6" t="s">
        <v>4474</v>
      </c>
      <c r="U3404" s="6" t="s">
        <v>4474</v>
      </c>
      <c r="V3404" s="6" t="s">
        <v>4474</v>
      </c>
      <c r="W3404" s="6">
        <v>1093726.2993531118</v>
      </c>
      <c r="X3404" s="6">
        <v>1012552.2340083575</v>
      </c>
      <c r="Y3404" s="6">
        <v>538571.26923934871</v>
      </c>
      <c r="Z3404" s="6">
        <v>524821.60077145614</v>
      </c>
      <c r="AA3404" s="6">
        <v>381813.51773366053</v>
      </c>
      <c r="AB3404" s="6">
        <v>388396.01414336229</v>
      </c>
      <c r="AC3404" s="6">
        <v>502015727</v>
      </c>
      <c r="AD3404" s="6">
        <v>501447006</v>
      </c>
      <c r="AF3404">
        <f>Q3404/W3404</f>
        <v>3.6284871121068517E-3</v>
      </c>
      <c r="AG3404">
        <f>R3404/X3404</f>
        <v>6.2226111252418927E-3</v>
      </c>
      <c r="AH3404" t="e">
        <f>U3404/W3404</f>
        <v>#VALUE!</v>
      </c>
      <c r="AI3404" t="e">
        <f>V3404/X3404</f>
        <v>#VALUE!</v>
      </c>
      <c r="AJ3404">
        <f>Y3404/AA3404</f>
        <v>1.4105610310398617</v>
      </c>
      <c r="AK3404">
        <f>Z3404/AB3404</f>
        <v>1.3512538276917982</v>
      </c>
      <c r="AL3404">
        <f>O3404/K3404</f>
        <v>5.9499476480147993E-2</v>
      </c>
      <c r="AM3404">
        <f>P3404/L3404</f>
        <v>6.4929666588121299E-2</v>
      </c>
      <c r="AN3404">
        <f>K3404/W3404</f>
        <v>1.5433660878455147</v>
      </c>
      <c r="AO3404">
        <f>L3404/X3404</f>
        <v>1.6139306057441978</v>
      </c>
      <c r="AP3404">
        <f>IF(OR(Q3404&lt;0, Q3404="NA"), 0, 1)</f>
        <v>1</v>
      </c>
      <c r="AQ3404">
        <f>IF(OR(S3404&lt;0, S3404="NA"), 0, 1)</f>
        <v>0</v>
      </c>
      <c r="AR3404">
        <f>IFERROR(IF((AF3404-AG3404)&gt;0,1,0),0)</f>
        <v>0</v>
      </c>
      <c r="AS3404">
        <f>IFERROR(IF((S3404-Q3404)&gt;0,1,0),0)</f>
        <v>0</v>
      </c>
      <c r="AT3404">
        <f>IFERROR(IF((AH3404-AI3404)&lt;0,1,0),0)</f>
        <v>0</v>
      </c>
      <c r="AU3404">
        <f>IFERROR(IF((AJ3404-AK3404)&gt;0,1,0),0)</f>
        <v>1</v>
      </c>
      <c r="AV3404">
        <f>IFERROR(IF((AL3404-AM3404)&gt;0,1,0),0)</f>
        <v>0</v>
      </c>
      <c r="AW3404">
        <f>IFERROR(IF((AN3404-AO3404)&gt;0,1,0),0)</f>
        <v>0</v>
      </c>
      <c r="AX3404">
        <f>IFERROR(IF((AC3404-AD3404)&lt;0,1,0),0)</f>
        <v>0</v>
      </c>
      <c r="AY3404">
        <f>SUM(AP3404:AX3404)</f>
        <v>2</v>
      </c>
    </row>
    <row r="3405" spans="1:51" x14ac:dyDescent="0.45">
      <c r="A3405" s="1" t="s">
        <v>3760</v>
      </c>
      <c r="B3405" s="2">
        <v>27837942</v>
      </c>
      <c r="C3405" s="3" t="s">
        <v>5374</v>
      </c>
      <c r="D3405" s="5">
        <v>11.4</v>
      </c>
      <c r="E3405" s="5">
        <v>81.419278800000001</v>
      </c>
      <c r="F3405" s="3" t="s">
        <v>4480</v>
      </c>
      <c r="G3405" s="3" t="s">
        <v>4491</v>
      </c>
      <c r="H3405" s="3" t="s">
        <v>4492</v>
      </c>
      <c r="I3405" s="3" t="s">
        <v>4493</v>
      </c>
      <c r="J3405" s="3" t="s">
        <v>4494</v>
      </c>
      <c r="K3405" s="6" t="s">
        <v>4474</v>
      </c>
      <c r="L3405" s="6" t="s">
        <v>4474</v>
      </c>
      <c r="M3405" s="6" t="s">
        <v>4474</v>
      </c>
      <c r="N3405" s="6" t="s">
        <v>4474</v>
      </c>
      <c r="O3405" s="6">
        <v>-3207.6709999999998</v>
      </c>
      <c r="P3405" s="6">
        <v>-1948.5319999999999</v>
      </c>
      <c r="Q3405" s="6">
        <v>-3737.1660000000002</v>
      </c>
      <c r="R3405" s="6">
        <v>713.40499999999997</v>
      </c>
      <c r="S3405" s="6">
        <v>-1176.479</v>
      </c>
      <c r="T3405" s="6">
        <v>-1448.8430000000001</v>
      </c>
      <c r="U3405" s="6" t="s">
        <v>4474</v>
      </c>
      <c r="V3405" s="6" t="s">
        <v>4474</v>
      </c>
      <c r="W3405" s="6">
        <v>20579.649000000001</v>
      </c>
      <c r="X3405" s="6">
        <v>44952.385999999999</v>
      </c>
      <c r="Y3405" s="6">
        <v>28.442</v>
      </c>
      <c r="Z3405" s="6">
        <v>51.192</v>
      </c>
      <c r="AA3405" s="6">
        <v>3573</v>
      </c>
      <c r="AB3405" s="6">
        <v>2102</v>
      </c>
      <c r="AC3405" s="6">
        <v>7153431</v>
      </c>
      <c r="AD3405" s="6">
        <v>9306635</v>
      </c>
      <c r="AF3405">
        <f>Q3405/W3405</f>
        <v>-0.18159522545792689</v>
      </c>
      <c r="AG3405">
        <f>R3405/X3405</f>
        <v>1.587023656541835E-2</v>
      </c>
      <c r="AH3405" t="e">
        <f>U3405/W3405</f>
        <v>#VALUE!</v>
      </c>
      <c r="AI3405" t="e">
        <f>V3405/X3405</f>
        <v>#VALUE!</v>
      </c>
      <c r="AJ3405">
        <f>Y3405/AA3405</f>
        <v>7.9602574867058493E-3</v>
      </c>
      <c r="AK3405">
        <f>Z3405/AB3405</f>
        <v>2.4353948620361561E-2</v>
      </c>
      <c r="AL3405" t="e">
        <f>O3405/K3405</f>
        <v>#VALUE!</v>
      </c>
      <c r="AM3405" t="e">
        <f>P3405/L3405</f>
        <v>#VALUE!</v>
      </c>
      <c r="AN3405" t="e">
        <f>K3405/W3405</f>
        <v>#VALUE!</v>
      </c>
      <c r="AO3405" t="e">
        <f>L3405/X3405</f>
        <v>#VALUE!</v>
      </c>
      <c r="AP3405">
        <f>IF(OR(Q3405&lt;0, Q3405="NA"), 0, 1)</f>
        <v>0</v>
      </c>
      <c r="AQ3405">
        <f>IF(OR(S3405&lt;0, S3405="NA"), 0, 1)</f>
        <v>0</v>
      </c>
      <c r="AR3405">
        <f>IFERROR(IF((AF3405-AG3405)&gt;0,1,0),0)</f>
        <v>0</v>
      </c>
      <c r="AS3405">
        <f>IFERROR(IF((S3405-Q3405)&gt;0,1,0),0)</f>
        <v>1</v>
      </c>
      <c r="AT3405">
        <f>IFERROR(IF((AH3405-AI3405)&lt;0,1,0),0)</f>
        <v>0</v>
      </c>
      <c r="AU3405">
        <f>IFERROR(IF((AJ3405-AK3405)&gt;0,1,0),0)</f>
        <v>0</v>
      </c>
      <c r="AV3405">
        <f>IFERROR(IF((AL3405-AM3405)&gt;0,1,0),0)</f>
        <v>0</v>
      </c>
      <c r="AW3405">
        <f>IFERROR(IF((AN3405-AO3405)&gt;0,1,0),0)</f>
        <v>0</v>
      </c>
      <c r="AX3405">
        <f>IFERROR(IF((AC3405-AD3405)&lt;0,1,0),0)</f>
        <v>1</v>
      </c>
      <c r="AY3405">
        <f>SUM(AP3405:AX3405)</f>
        <v>2</v>
      </c>
    </row>
    <row r="3406" spans="1:51" x14ac:dyDescent="0.45">
      <c r="A3406" s="1" t="s">
        <v>3782</v>
      </c>
      <c r="B3406" s="2">
        <v>4097114</v>
      </c>
      <c r="C3406" s="3" t="s">
        <v>5337</v>
      </c>
      <c r="D3406" s="5">
        <v>15.69</v>
      </c>
      <c r="E3406" s="5">
        <v>420.84922992000003</v>
      </c>
      <c r="F3406" s="3" t="s">
        <v>4525</v>
      </c>
      <c r="G3406" s="3" t="s">
        <v>4698</v>
      </c>
      <c r="H3406" s="3" t="s">
        <v>4698</v>
      </c>
      <c r="I3406" s="3" t="s">
        <v>4946</v>
      </c>
      <c r="J3406" s="3" t="s">
        <v>5043</v>
      </c>
      <c r="K3406" s="6">
        <v>40118</v>
      </c>
      <c r="L3406" s="6">
        <v>39471</v>
      </c>
      <c r="M3406" s="6">
        <v>-9356</v>
      </c>
      <c r="N3406" s="6">
        <v>-5676</v>
      </c>
      <c r="O3406" s="6">
        <v>-14296</v>
      </c>
      <c r="P3406" s="6">
        <v>-10428</v>
      </c>
      <c r="Q3406" s="6">
        <v>-226</v>
      </c>
      <c r="R3406" s="6">
        <v>1263</v>
      </c>
      <c r="S3406" s="6">
        <v>-50</v>
      </c>
      <c r="T3406" s="6">
        <v>11460</v>
      </c>
      <c r="U3406" s="6">
        <v>59942</v>
      </c>
      <c r="V3406" s="6">
        <v>51942</v>
      </c>
      <c r="W3406" s="6">
        <v>598037</v>
      </c>
      <c r="X3406" s="6">
        <v>590834</v>
      </c>
      <c r="Y3406" s="6">
        <v>55647</v>
      </c>
      <c r="Z3406" s="6">
        <v>64492</v>
      </c>
      <c r="AA3406" s="6">
        <v>19569</v>
      </c>
      <c r="AB3406" s="6">
        <v>18786</v>
      </c>
      <c r="AC3406" s="6">
        <v>26814680</v>
      </c>
      <c r="AD3406" s="6">
        <v>26806409</v>
      </c>
      <c r="AF3406">
        <f>Q3406/W3406</f>
        <v>-3.7790303944404776E-4</v>
      </c>
      <c r="AG3406">
        <f>R3406/X3406</f>
        <v>2.1376562621650075E-3</v>
      </c>
      <c r="AH3406">
        <f>U3406/W3406</f>
        <v>0.10023125659449164</v>
      </c>
      <c r="AI3406">
        <f>V3406/X3406</f>
        <v>8.7913017869655441E-2</v>
      </c>
      <c r="AJ3406">
        <f>Y3406/AA3406</f>
        <v>2.8436302314885791</v>
      </c>
      <c r="AK3406">
        <f>Z3406/AB3406</f>
        <v>3.432982007878207</v>
      </c>
      <c r="AL3406">
        <f>O3406/K3406</f>
        <v>-0.35634877112518071</v>
      </c>
      <c r="AM3406">
        <f>P3406/L3406</f>
        <v>-0.2641939651896329</v>
      </c>
      <c r="AN3406">
        <f>K3406/W3406</f>
        <v>6.7082805913346505E-2</v>
      </c>
      <c r="AO3406">
        <f>L3406/X3406</f>
        <v>6.6805566368895494E-2</v>
      </c>
      <c r="AP3406">
        <f>IF(OR(Q3406&lt;0, Q3406="NA"), 0, 1)</f>
        <v>0</v>
      </c>
      <c r="AQ3406">
        <f>IF(OR(S3406&lt;0, S3406="NA"), 0, 1)</f>
        <v>0</v>
      </c>
      <c r="AR3406">
        <f>IFERROR(IF((AF3406-AG3406)&gt;0,1,0),0)</f>
        <v>0</v>
      </c>
      <c r="AS3406">
        <f>IFERROR(IF((S3406-Q3406)&gt;0,1,0),0)</f>
        <v>1</v>
      </c>
      <c r="AT3406">
        <f>IFERROR(IF((AH3406-AI3406)&lt;0,1,0),0)</f>
        <v>0</v>
      </c>
      <c r="AU3406">
        <f>IFERROR(IF((AJ3406-AK3406)&gt;0,1,0),0)</f>
        <v>0</v>
      </c>
      <c r="AV3406">
        <f>IFERROR(IF((AL3406-AM3406)&gt;0,1,0),0)</f>
        <v>0</v>
      </c>
      <c r="AW3406">
        <f>IFERROR(IF((AN3406-AO3406)&gt;0,1,0),0)</f>
        <v>1</v>
      </c>
      <c r="AX3406">
        <f>IFERROR(IF((AC3406-AD3406)&lt;0,1,0),0)</f>
        <v>0</v>
      </c>
      <c r="AY3406">
        <f>SUM(AP3406:AX3406)</f>
        <v>2</v>
      </c>
    </row>
    <row r="3407" spans="1:51" x14ac:dyDescent="0.45">
      <c r="A3407" s="1" t="s">
        <v>3829</v>
      </c>
      <c r="B3407" s="2">
        <v>4004086</v>
      </c>
      <c r="C3407" s="3" t="s">
        <v>5337</v>
      </c>
      <c r="D3407" s="5">
        <v>174.8</v>
      </c>
      <c r="E3407" s="5">
        <v>130781.162178</v>
      </c>
      <c r="F3407" s="3" t="s">
        <v>4485</v>
      </c>
      <c r="G3407" s="3" t="s">
        <v>4486</v>
      </c>
      <c r="H3407" s="3" t="s">
        <v>4505</v>
      </c>
      <c r="I3407" s="3" t="s">
        <v>4505</v>
      </c>
      <c r="J3407" s="3" t="s">
        <v>4879</v>
      </c>
      <c r="K3407" s="6">
        <v>73293000</v>
      </c>
      <c r="L3407" s="6">
        <v>73557000</v>
      </c>
      <c r="M3407" s="6">
        <v>-3991000</v>
      </c>
      <c r="N3407" s="6">
        <v>1322000</v>
      </c>
      <c r="O3407" s="6">
        <v>-5799000</v>
      </c>
      <c r="P3407" s="6">
        <v>-509000</v>
      </c>
      <c r="Q3407" s="6">
        <v>-7998000</v>
      </c>
      <c r="R3407" s="6">
        <v>-3462000</v>
      </c>
      <c r="S3407" s="6">
        <v>-5249000</v>
      </c>
      <c r="T3407" s="6">
        <v>-3882000</v>
      </c>
      <c r="U3407" s="6">
        <v>52923000</v>
      </c>
      <c r="V3407" s="6">
        <v>52904000</v>
      </c>
      <c r="W3407" s="6">
        <v>137695000</v>
      </c>
      <c r="X3407" s="6">
        <v>142720000</v>
      </c>
      <c r="Y3407" s="6">
        <v>109436000</v>
      </c>
      <c r="Z3407" s="6">
        <v>114439000</v>
      </c>
      <c r="AA3407" s="6">
        <v>97300000</v>
      </c>
      <c r="AB3407" s="6">
        <v>96630000</v>
      </c>
      <c r="AC3407" s="6">
        <v>617795755</v>
      </c>
      <c r="AD3407" s="6">
        <v>615530689</v>
      </c>
      <c r="AF3407">
        <f>Q3407/W3407</f>
        <v>-5.8084897781328297E-2</v>
      </c>
      <c r="AG3407">
        <f>R3407/X3407</f>
        <v>-2.4257286995515694E-2</v>
      </c>
      <c r="AH3407">
        <f>U3407/W3407</f>
        <v>0.38434946802716147</v>
      </c>
      <c r="AI3407">
        <f>V3407/X3407</f>
        <v>0.37068385650224217</v>
      </c>
      <c r="AJ3407">
        <f>Y3407/AA3407</f>
        <v>1.1247276464542653</v>
      </c>
      <c r="AK3407">
        <f>Z3407/AB3407</f>
        <v>1.1843009417365207</v>
      </c>
      <c r="AL3407">
        <f>O3407/K3407</f>
        <v>-7.9120789161311447E-2</v>
      </c>
      <c r="AM3407">
        <f>P3407/L3407</f>
        <v>-6.9198036896556412E-3</v>
      </c>
      <c r="AN3407">
        <f>K3407/W3407</f>
        <v>0.53228512291659102</v>
      </c>
      <c r="AO3407">
        <f>L3407/X3407</f>
        <v>0.51539377802690578</v>
      </c>
      <c r="AP3407">
        <f>IF(OR(Q3407&lt;0, Q3407="NA"), 0, 1)</f>
        <v>0</v>
      </c>
      <c r="AQ3407">
        <f>IF(OR(S3407&lt;0, S3407="NA"), 0, 1)</f>
        <v>0</v>
      </c>
      <c r="AR3407">
        <f>IFERROR(IF((AF3407-AG3407)&gt;0,1,0),0)</f>
        <v>0</v>
      </c>
      <c r="AS3407">
        <f>IFERROR(IF((S3407-Q3407)&gt;0,1,0),0)</f>
        <v>1</v>
      </c>
      <c r="AT3407">
        <f>IFERROR(IF((AH3407-AI3407)&lt;0,1,0),0)</f>
        <v>0</v>
      </c>
      <c r="AU3407">
        <f>IFERROR(IF((AJ3407-AK3407)&gt;0,1,0),0)</f>
        <v>0</v>
      </c>
      <c r="AV3407">
        <f>IFERROR(IF((AL3407-AM3407)&gt;0,1,0),0)</f>
        <v>0</v>
      </c>
      <c r="AW3407">
        <f>IFERROR(IF((AN3407-AO3407)&gt;0,1,0),0)</f>
        <v>1</v>
      </c>
      <c r="AX3407">
        <f>IFERROR(IF((AC3407-AD3407)&lt;0,1,0),0)</f>
        <v>0</v>
      </c>
      <c r="AY3407">
        <f>SUM(AP3407:AX3407)</f>
        <v>2</v>
      </c>
    </row>
    <row r="3408" spans="1:51" x14ac:dyDescent="0.45">
      <c r="A3408" s="1" t="s">
        <v>3839</v>
      </c>
      <c r="B3408" s="2">
        <v>4670681</v>
      </c>
      <c r="C3408" s="3" t="s">
        <v>5337</v>
      </c>
      <c r="D3408" s="5">
        <v>19.8</v>
      </c>
      <c r="E3408" s="5">
        <v>2958.3280187999999</v>
      </c>
      <c r="F3408" s="3" t="s">
        <v>4583</v>
      </c>
      <c r="G3408" s="3" t="s">
        <v>4583</v>
      </c>
      <c r="H3408" s="3" t="s">
        <v>4584</v>
      </c>
      <c r="I3408" s="3" t="s">
        <v>5110</v>
      </c>
      <c r="J3408" s="3" t="s">
        <v>4625</v>
      </c>
      <c r="K3408" s="6">
        <v>5749000</v>
      </c>
      <c r="L3408" s="6">
        <v>5735000</v>
      </c>
      <c r="M3408" s="6">
        <v>786000</v>
      </c>
      <c r="N3408" s="6">
        <v>801000</v>
      </c>
      <c r="O3408" s="6">
        <v>489000</v>
      </c>
      <c r="P3408" s="6">
        <v>506000</v>
      </c>
      <c r="Q3408" s="6">
        <v>78000</v>
      </c>
      <c r="R3408" s="6">
        <v>114000</v>
      </c>
      <c r="S3408" s="6">
        <v>-289000</v>
      </c>
      <c r="T3408" s="6">
        <v>-297000</v>
      </c>
      <c r="U3408" s="6">
        <v>3942000</v>
      </c>
      <c r="V3408" s="6">
        <v>3909000</v>
      </c>
      <c r="W3408" s="6">
        <v>7463000</v>
      </c>
      <c r="X3408" s="6">
        <v>7249000</v>
      </c>
      <c r="Y3408" s="6">
        <v>3080000</v>
      </c>
      <c r="Z3408" s="6">
        <v>2937000</v>
      </c>
      <c r="AA3408" s="6">
        <v>1777000</v>
      </c>
      <c r="AB3408" s="6">
        <v>1557000</v>
      </c>
      <c r="AC3408" s="6">
        <v>149392660</v>
      </c>
      <c r="AD3408" s="6">
        <v>149252314</v>
      </c>
      <c r="AF3408">
        <f>Q3408/W3408</f>
        <v>1.0451561034436554E-2</v>
      </c>
      <c r="AG3408">
        <f>R3408/X3408</f>
        <v>1.5726307076838184E-2</v>
      </c>
      <c r="AH3408">
        <f>U3408/W3408</f>
        <v>0.52820581535575506</v>
      </c>
      <c r="AI3408">
        <f>V3408/X3408</f>
        <v>0.53924679266105668</v>
      </c>
      <c r="AJ3408">
        <f>Y3408/AA3408</f>
        <v>1.7332583005064717</v>
      </c>
      <c r="AK3408">
        <f>Z3408/AB3408</f>
        <v>1.8863198458574182</v>
      </c>
      <c r="AL3408">
        <f>O3408/K3408</f>
        <v>8.5058271003652805E-2</v>
      </c>
      <c r="AM3408">
        <f>P3408/L3408</f>
        <v>8.8230165649520492E-2</v>
      </c>
      <c r="AN3408">
        <f>K3408/W3408</f>
        <v>0.7703336459868686</v>
      </c>
      <c r="AO3408">
        <f>L3408/X3408</f>
        <v>0.79114360601462275</v>
      </c>
      <c r="AP3408">
        <f>IF(OR(Q3408&lt;0, Q3408="NA"), 0, 1)</f>
        <v>1</v>
      </c>
      <c r="AQ3408">
        <f>IF(OR(S3408&lt;0, S3408="NA"), 0, 1)</f>
        <v>0</v>
      </c>
      <c r="AR3408">
        <f>IFERROR(IF((AF3408-AG3408)&gt;0,1,0),0)</f>
        <v>0</v>
      </c>
      <c r="AS3408">
        <f>IFERROR(IF((S3408-Q3408)&gt;0,1,0),0)</f>
        <v>0</v>
      </c>
      <c r="AT3408">
        <f>IFERROR(IF((AH3408-AI3408)&lt;0,1,0),0)</f>
        <v>1</v>
      </c>
      <c r="AU3408">
        <f>IFERROR(IF((AJ3408-AK3408)&gt;0,1,0),0)</f>
        <v>0</v>
      </c>
      <c r="AV3408">
        <f>IFERROR(IF((AL3408-AM3408)&gt;0,1,0),0)</f>
        <v>0</v>
      </c>
      <c r="AW3408">
        <f>IFERROR(IF((AN3408-AO3408)&gt;0,1,0),0)</f>
        <v>0</v>
      </c>
      <c r="AX3408">
        <f>IFERROR(IF((AC3408-AD3408)&lt;0,1,0),0)</f>
        <v>0</v>
      </c>
      <c r="AY3408">
        <f>SUM(AP3408:AX3408)</f>
        <v>2</v>
      </c>
    </row>
    <row r="3409" spans="1:51" x14ac:dyDescent="0.45">
      <c r="A3409" s="1" t="s">
        <v>3840</v>
      </c>
      <c r="B3409" s="2">
        <v>4222404</v>
      </c>
      <c r="C3409" s="3" t="s">
        <v>5335</v>
      </c>
      <c r="D3409" s="5">
        <v>10.17</v>
      </c>
      <c r="E3409" s="5">
        <v>129.93567272999999</v>
      </c>
      <c r="F3409" s="3" t="s">
        <v>4475</v>
      </c>
      <c r="G3409" s="3" t="s">
        <v>4476</v>
      </c>
      <c r="H3409" s="3" t="s">
        <v>4477</v>
      </c>
      <c r="I3409" s="3" t="s">
        <v>4498</v>
      </c>
      <c r="J3409" s="3" t="s">
        <v>4516</v>
      </c>
      <c r="K3409" s="6">
        <v>1432740</v>
      </c>
      <c r="L3409" s="6">
        <v>1522802</v>
      </c>
      <c r="M3409" s="6">
        <v>22497</v>
      </c>
      <c r="N3409" s="6">
        <v>46065</v>
      </c>
      <c r="O3409" s="6">
        <v>-15961</v>
      </c>
      <c r="P3409" s="6">
        <v>1540</v>
      </c>
      <c r="Q3409" s="6">
        <v>-178665</v>
      </c>
      <c r="R3409" s="6">
        <v>-160262</v>
      </c>
      <c r="S3409" s="6">
        <v>-103484</v>
      </c>
      <c r="T3409" s="6">
        <v>-69182</v>
      </c>
      <c r="U3409" s="6">
        <v>165664</v>
      </c>
      <c r="V3409" s="6">
        <v>165354</v>
      </c>
      <c r="W3409" s="6">
        <v>888793</v>
      </c>
      <c r="X3409" s="6">
        <v>921414</v>
      </c>
      <c r="Y3409" s="6">
        <v>602691</v>
      </c>
      <c r="Z3409" s="6">
        <v>627343</v>
      </c>
      <c r="AA3409" s="6">
        <v>648993</v>
      </c>
      <c r="AB3409" s="6">
        <v>698516</v>
      </c>
      <c r="AC3409" s="6">
        <v>12776000</v>
      </c>
      <c r="AD3409" s="6">
        <v>12718000</v>
      </c>
      <c r="AF3409">
        <f>Q3409/W3409</f>
        <v>-0.20101981001200506</v>
      </c>
      <c r="AG3409">
        <f>R3409/X3409</f>
        <v>-0.1739305024668607</v>
      </c>
      <c r="AH3409">
        <f>U3409/W3409</f>
        <v>0.18639210704854786</v>
      </c>
      <c r="AI3409">
        <f>V3409/X3409</f>
        <v>0.17945679140972462</v>
      </c>
      <c r="AJ3409">
        <f>Y3409/AA3409</f>
        <v>0.92865562494510723</v>
      </c>
      <c r="AK3409">
        <f>Z3409/AB3409</f>
        <v>0.89810827525783232</v>
      </c>
      <c r="AL3409">
        <f>O3409/K3409</f>
        <v>-1.1140192917067996E-2</v>
      </c>
      <c r="AM3409">
        <f>P3409/L3409</f>
        <v>1.0112936547233323E-3</v>
      </c>
      <c r="AN3409">
        <f>K3409/W3409</f>
        <v>1.6120063951898811</v>
      </c>
      <c r="AO3409">
        <f>L3409/X3409</f>
        <v>1.6526794687295829</v>
      </c>
      <c r="AP3409">
        <f>IF(OR(Q3409&lt;0, Q3409="NA"), 0, 1)</f>
        <v>0</v>
      </c>
      <c r="AQ3409">
        <f>IF(OR(S3409&lt;0, S3409="NA"), 0, 1)</f>
        <v>0</v>
      </c>
      <c r="AR3409">
        <f>IFERROR(IF((AF3409-AG3409)&gt;0,1,0),0)</f>
        <v>0</v>
      </c>
      <c r="AS3409">
        <f>IFERROR(IF((S3409-Q3409)&gt;0,1,0),0)</f>
        <v>1</v>
      </c>
      <c r="AT3409">
        <f>IFERROR(IF((AH3409-AI3409)&lt;0,1,0),0)</f>
        <v>0</v>
      </c>
      <c r="AU3409">
        <f>IFERROR(IF((AJ3409-AK3409)&gt;0,1,0),0)</f>
        <v>1</v>
      </c>
      <c r="AV3409">
        <f>IFERROR(IF((AL3409-AM3409)&gt;0,1,0),0)</f>
        <v>0</v>
      </c>
      <c r="AW3409">
        <f>IFERROR(IF((AN3409-AO3409)&gt;0,1,0),0)</f>
        <v>0</v>
      </c>
      <c r="AX3409">
        <f>IFERROR(IF((AC3409-AD3409)&lt;0,1,0),0)</f>
        <v>0</v>
      </c>
      <c r="AY3409">
        <f>SUM(AP3409:AX3409)</f>
        <v>2</v>
      </c>
    </row>
    <row r="3410" spans="1:51" x14ac:dyDescent="0.45">
      <c r="A3410" s="1" t="s">
        <v>3844</v>
      </c>
      <c r="B3410" s="2">
        <v>4202062</v>
      </c>
      <c r="C3410" s="3" t="s">
        <v>5337</v>
      </c>
      <c r="D3410" s="5">
        <v>61.78</v>
      </c>
      <c r="E3410" s="5">
        <v>266135.70718564</v>
      </c>
      <c r="F3410" s="3" t="s">
        <v>4559</v>
      </c>
      <c r="G3410" s="3" t="s">
        <v>4560</v>
      </c>
      <c r="H3410" s="3" t="s">
        <v>4872</v>
      </c>
      <c r="I3410" s="3" t="s">
        <v>4906</v>
      </c>
      <c r="J3410" s="3" t="s">
        <v>4934</v>
      </c>
      <c r="K3410" s="6">
        <v>46366000</v>
      </c>
      <c r="L3410" s="6">
        <v>46465000</v>
      </c>
      <c r="M3410" s="6">
        <v>14831000</v>
      </c>
      <c r="N3410" s="6">
        <v>14907000</v>
      </c>
      <c r="O3410" s="6">
        <v>13761000</v>
      </c>
      <c r="P3410" s="6">
        <v>13815000</v>
      </c>
      <c r="Q3410" s="6">
        <v>10422000</v>
      </c>
      <c r="R3410" s="6">
        <v>10655000</v>
      </c>
      <c r="S3410" s="6">
        <v>5524000</v>
      </c>
      <c r="T3410" s="6">
        <v>11083000</v>
      </c>
      <c r="U3410" s="6">
        <v>43848000</v>
      </c>
      <c r="V3410" s="6">
        <v>39330000</v>
      </c>
      <c r="W3410" s="6">
        <v>106266000</v>
      </c>
      <c r="X3410" s="6">
        <v>101202000</v>
      </c>
      <c r="Y3410" s="6">
        <v>30288000</v>
      </c>
      <c r="Z3410" s="6">
        <v>31599000</v>
      </c>
      <c r="AA3410" s="6">
        <v>28569000</v>
      </c>
      <c r="AB3410" s="6">
        <v>29263000</v>
      </c>
      <c r="AC3410" s="6">
        <v>4310000000</v>
      </c>
      <c r="AD3410" s="6">
        <v>4309000000</v>
      </c>
      <c r="AF3410">
        <f>Q3410/W3410</f>
        <v>9.8074642877307883E-2</v>
      </c>
      <c r="AG3410">
        <f>R3410/X3410</f>
        <v>0.10528448054386277</v>
      </c>
      <c r="AH3410">
        <f>U3410/W3410</f>
        <v>0.41262492236463216</v>
      </c>
      <c r="AI3410">
        <f>V3410/X3410</f>
        <v>0.38862868322760419</v>
      </c>
      <c r="AJ3410">
        <f>Y3410/AA3410</f>
        <v>1.0601701144597291</v>
      </c>
      <c r="AK3410">
        <f>Z3410/AB3410</f>
        <v>1.0798277688548679</v>
      </c>
      <c r="AL3410">
        <f>O3410/K3410</f>
        <v>0.29679075184402365</v>
      </c>
      <c r="AM3410">
        <f>P3410/L3410</f>
        <v>0.29732056386527494</v>
      </c>
      <c r="AN3410">
        <f>K3410/W3410</f>
        <v>0.43632017766736303</v>
      </c>
      <c r="AO3410">
        <f>L3410/X3410</f>
        <v>0.45913124246556392</v>
      </c>
      <c r="AP3410">
        <f>IF(OR(Q3410&lt;0, Q3410="NA"), 0, 1)</f>
        <v>1</v>
      </c>
      <c r="AQ3410">
        <f>IF(OR(S3410&lt;0, S3410="NA"), 0, 1)</f>
        <v>1</v>
      </c>
      <c r="AR3410">
        <f>IFERROR(IF((AF3410-AG3410)&gt;0,1,0),0)</f>
        <v>0</v>
      </c>
      <c r="AS3410">
        <f>IFERROR(IF((S3410-Q3410)&gt;0,1,0),0)</f>
        <v>0</v>
      </c>
      <c r="AT3410">
        <f>IFERROR(IF((AH3410-AI3410)&lt;0,1,0),0)</f>
        <v>0</v>
      </c>
      <c r="AU3410">
        <f>IFERROR(IF((AJ3410-AK3410)&gt;0,1,0),0)</f>
        <v>0</v>
      </c>
      <c r="AV3410">
        <f>IFERROR(IF((AL3410-AM3410)&gt;0,1,0),0)</f>
        <v>0</v>
      </c>
      <c r="AW3410">
        <f>IFERROR(IF((AN3410-AO3410)&gt;0,1,0),0)</f>
        <v>0</v>
      </c>
      <c r="AX3410">
        <f>IFERROR(IF((AC3410-AD3410)&lt;0,1,0),0)</f>
        <v>0</v>
      </c>
      <c r="AY3410">
        <f>SUM(AP3410:AX3410)</f>
        <v>2</v>
      </c>
    </row>
    <row r="3411" spans="1:51" x14ac:dyDescent="0.45">
      <c r="A3411" s="1" t="s">
        <v>3873</v>
      </c>
      <c r="B3411" s="2">
        <v>5721392</v>
      </c>
      <c r="C3411" s="3" t="s">
        <v>5337</v>
      </c>
      <c r="D3411" s="5">
        <v>15.92</v>
      </c>
      <c r="E3411" s="5">
        <v>596.98344320000001</v>
      </c>
      <c r="F3411" s="3" t="s">
        <v>4480</v>
      </c>
      <c r="G3411" s="3" t="s">
        <v>4491</v>
      </c>
      <c r="H3411" s="3" t="s">
        <v>4492</v>
      </c>
      <c r="I3411" s="3" t="s">
        <v>4493</v>
      </c>
      <c r="J3411" s="3"/>
      <c r="K3411" s="6">
        <v>4929.4669999999996</v>
      </c>
      <c r="L3411" s="6">
        <v>5189.25</v>
      </c>
      <c r="M3411" s="6" t="s">
        <v>4474</v>
      </c>
      <c r="N3411" s="6" t="s">
        <v>4474</v>
      </c>
      <c r="O3411" s="6">
        <v>-3033.308</v>
      </c>
      <c r="P3411" s="6">
        <v>-2440.4949999999999</v>
      </c>
      <c r="Q3411" s="6">
        <v>173626.302</v>
      </c>
      <c r="R3411" s="6">
        <v>135743.79399999999</v>
      </c>
      <c r="S3411" s="6" t="s">
        <v>4474</v>
      </c>
      <c r="T3411" s="6" t="s">
        <v>4474</v>
      </c>
      <c r="U3411" s="6" t="s">
        <v>4474</v>
      </c>
      <c r="V3411" s="6" t="s">
        <v>4474</v>
      </c>
      <c r="W3411" s="6">
        <v>800720.92299999995</v>
      </c>
      <c r="X3411" s="6">
        <v>800720.92299999995</v>
      </c>
      <c r="Y3411" s="6">
        <v>14124.758</v>
      </c>
      <c r="Z3411" s="6">
        <v>14124.758</v>
      </c>
      <c r="AA3411" s="6">
        <v>10593</v>
      </c>
      <c r="AB3411" s="6">
        <v>10593</v>
      </c>
      <c r="AC3411" s="6">
        <v>37926872</v>
      </c>
      <c r="AD3411" s="6">
        <v>37926872</v>
      </c>
      <c r="AF3411">
        <f>Q3411/W3411</f>
        <v>0.21683747359752706</v>
      </c>
      <c r="AG3411">
        <f>R3411/X3411</f>
        <v>0.16952697263288574</v>
      </c>
      <c r="AH3411" t="e">
        <f>U3411/W3411</f>
        <v>#VALUE!</v>
      </c>
      <c r="AI3411" t="e">
        <f>V3411/X3411</f>
        <v>#VALUE!</v>
      </c>
      <c r="AJ3411">
        <f>Y3411/AA3411</f>
        <v>1.3334048900217124</v>
      </c>
      <c r="AK3411">
        <f>Z3411/AB3411</f>
        <v>1.3334048900217124</v>
      </c>
      <c r="AL3411">
        <f>O3411/K3411</f>
        <v>-0.61534198322049838</v>
      </c>
      <c r="AM3411">
        <f>P3411/L3411</f>
        <v>-0.47029821265115379</v>
      </c>
      <c r="AN3411">
        <f>K3411/W3411</f>
        <v>6.1562859897942241E-3</v>
      </c>
      <c r="AO3411">
        <f>L3411/X3411</f>
        <v>6.4807223727311051E-3</v>
      </c>
      <c r="AP3411">
        <f>IF(OR(Q3411&lt;0, Q3411="NA"), 0, 1)</f>
        <v>1</v>
      </c>
      <c r="AQ3411">
        <f>IF(OR(S3411&lt;0, S3411="NA"), 0, 1)</f>
        <v>0</v>
      </c>
      <c r="AR3411">
        <f>IFERROR(IF((AF3411-AG3411)&gt;0,1,0),0)</f>
        <v>1</v>
      </c>
      <c r="AS3411">
        <f>IFERROR(IF((S3411-Q3411)&gt;0,1,0),0)</f>
        <v>0</v>
      </c>
      <c r="AT3411">
        <f>IFERROR(IF((AH3411-AI3411)&lt;0,1,0),0)</f>
        <v>0</v>
      </c>
      <c r="AU3411">
        <f>IFERROR(IF((AJ3411-AK3411)&gt;0,1,0),0)</f>
        <v>0</v>
      </c>
      <c r="AV3411">
        <f>IFERROR(IF((AL3411-AM3411)&gt;0,1,0),0)</f>
        <v>0</v>
      </c>
      <c r="AW3411">
        <f>IFERROR(IF((AN3411-AO3411)&gt;0,1,0),0)</f>
        <v>0</v>
      </c>
      <c r="AX3411">
        <f>IFERROR(IF((AC3411-AD3411)&lt;0,1,0),0)</f>
        <v>0</v>
      </c>
      <c r="AY3411">
        <f>SUM(AP3411:AX3411)</f>
        <v>2</v>
      </c>
    </row>
    <row r="3412" spans="1:51" x14ac:dyDescent="0.45">
      <c r="A3412" s="1" t="s">
        <v>3885</v>
      </c>
      <c r="B3412" s="2">
        <v>5721729</v>
      </c>
      <c r="C3412" s="3" t="s">
        <v>5337</v>
      </c>
      <c r="D3412" s="5">
        <v>13.58</v>
      </c>
      <c r="E3412" s="5">
        <v>200.60188596</v>
      </c>
      <c r="F3412" s="3" t="s">
        <v>4480</v>
      </c>
      <c r="G3412" s="3" t="s">
        <v>4491</v>
      </c>
      <c r="H3412" s="3" t="s">
        <v>4492</v>
      </c>
      <c r="I3412" s="3" t="s">
        <v>4493</v>
      </c>
      <c r="J3412" s="3"/>
      <c r="K3412" s="6">
        <v>10511.651</v>
      </c>
      <c r="L3412" s="6">
        <v>11609.014999999999</v>
      </c>
      <c r="M3412" s="6" t="s">
        <v>4474</v>
      </c>
      <c r="N3412" s="6" t="s">
        <v>4474</v>
      </c>
      <c r="O3412" s="6">
        <v>6254.7389999999996</v>
      </c>
      <c r="P3412" s="6">
        <v>7813.8159999999998</v>
      </c>
      <c r="Q3412" s="6">
        <v>-6993.317</v>
      </c>
      <c r="R3412" s="6">
        <v>64496.93</v>
      </c>
      <c r="S3412" s="6" t="s">
        <v>4474</v>
      </c>
      <c r="T3412" s="6" t="s">
        <v>4474</v>
      </c>
      <c r="U3412" s="6" t="s">
        <v>4474</v>
      </c>
      <c r="V3412" s="6" t="s">
        <v>4474</v>
      </c>
      <c r="W3412" s="6">
        <v>261475.462</v>
      </c>
      <c r="X3412" s="6">
        <v>317144.24</v>
      </c>
      <c r="Y3412" s="6">
        <v>7387.6480000000001</v>
      </c>
      <c r="Z3412" s="6">
        <v>13459.841</v>
      </c>
      <c r="AA3412" s="6">
        <v>1294</v>
      </c>
      <c r="AB3412" s="6">
        <v>365</v>
      </c>
      <c r="AC3412" s="6">
        <v>14771862</v>
      </c>
      <c r="AD3412" s="6">
        <v>15005224</v>
      </c>
      <c r="AF3412">
        <f>Q3412/W3412</f>
        <v>-2.6745595730126293E-2</v>
      </c>
      <c r="AG3412">
        <f>R3412/X3412</f>
        <v>0.20336781144125463</v>
      </c>
      <c r="AH3412" t="e">
        <f>U3412/W3412</f>
        <v>#VALUE!</v>
      </c>
      <c r="AI3412" t="e">
        <f>V3412/X3412</f>
        <v>#VALUE!</v>
      </c>
      <c r="AJ3412">
        <f>Y3412/AA3412</f>
        <v>5.7091561051004636</v>
      </c>
      <c r="AK3412">
        <f>Z3412/AB3412</f>
        <v>36.876276712328767</v>
      </c>
      <c r="AL3412">
        <f>O3412/K3412</f>
        <v>0.59502917286732593</v>
      </c>
      <c r="AM3412">
        <f>P3412/L3412</f>
        <v>0.67308173863157217</v>
      </c>
      <c r="AN3412">
        <f>K3412/W3412</f>
        <v>4.0201290475203363E-2</v>
      </c>
      <c r="AO3412">
        <f>L3412/X3412</f>
        <v>3.6604842641947397E-2</v>
      </c>
      <c r="AP3412">
        <f>IF(OR(Q3412&lt;0, Q3412="NA"), 0, 1)</f>
        <v>0</v>
      </c>
      <c r="AQ3412">
        <f>IF(OR(S3412&lt;0, S3412="NA"), 0, 1)</f>
        <v>0</v>
      </c>
      <c r="AR3412">
        <f>IFERROR(IF((AF3412-AG3412)&gt;0,1,0),0)</f>
        <v>0</v>
      </c>
      <c r="AS3412">
        <f>IFERROR(IF((S3412-Q3412)&gt;0,1,0),0)</f>
        <v>0</v>
      </c>
      <c r="AT3412">
        <f>IFERROR(IF((AH3412-AI3412)&lt;0,1,0),0)</f>
        <v>0</v>
      </c>
      <c r="AU3412">
        <f>IFERROR(IF((AJ3412-AK3412)&gt;0,1,0),0)</f>
        <v>0</v>
      </c>
      <c r="AV3412">
        <f>IFERROR(IF((AL3412-AM3412)&gt;0,1,0),0)</f>
        <v>0</v>
      </c>
      <c r="AW3412">
        <f>IFERROR(IF((AN3412-AO3412)&gt;0,1,0),0)</f>
        <v>1</v>
      </c>
      <c r="AX3412">
        <f>IFERROR(IF((AC3412-AD3412)&lt;0,1,0),0)</f>
        <v>1</v>
      </c>
      <c r="AY3412">
        <f>SUM(AP3412:AX3412)</f>
        <v>2</v>
      </c>
    </row>
    <row r="3413" spans="1:51" x14ac:dyDescent="0.45">
      <c r="A3413" s="1" t="s">
        <v>3940</v>
      </c>
      <c r="B3413" s="2">
        <v>100583072</v>
      </c>
      <c r="C3413" s="3" t="s">
        <v>5338</v>
      </c>
      <c r="D3413" s="7">
        <v>5.84</v>
      </c>
      <c r="E3413" s="5">
        <v>263.14113192000002</v>
      </c>
      <c r="F3413" s="3" t="s">
        <v>4470</v>
      </c>
      <c r="G3413" s="3" t="s">
        <v>4471</v>
      </c>
      <c r="H3413" s="3" t="s">
        <v>4673</v>
      </c>
      <c r="I3413" s="3" t="s">
        <v>4673</v>
      </c>
      <c r="J3413" s="3" t="s">
        <v>4544</v>
      </c>
      <c r="K3413" s="6" t="s">
        <v>4474</v>
      </c>
      <c r="L3413" s="6" t="s">
        <v>4474</v>
      </c>
      <c r="M3413" s="6">
        <v>-52789</v>
      </c>
      <c r="N3413" s="6">
        <v>-46563</v>
      </c>
      <c r="O3413" s="6">
        <v>-52838</v>
      </c>
      <c r="P3413" s="6">
        <v>-46612</v>
      </c>
      <c r="Q3413" s="6">
        <v>-39198</v>
      </c>
      <c r="R3413" s="6">
        <v>-32742</v>
      </c>
      <c r="S3413" s="6">
        <v>-28880</v>
      </c>
      <c r="T3413" s="6">
        <v>-24890</v>
      </c>
      <c r="U3413" s="6" t="s">
        <v>4474</v>
      </c>
      <c r="V3413" s="6" t="s">
        <v>4474</v>
      </c>
      <c r="W3413" s="6">
        <v>304493</v>
      </c>
      <c r="X3413" s="6">
        <v>265857</v>
      </c>
      <c r="Y3413" s="6">
        <v>300232</v>
      </c>
      <c r="Z3413" s="6">
        <v>261229</v>
      </c>
      <c r="AA3413" s="6">
        <v>7065</v>
      </c>
      <c r="AB3413" s="6">
        <v>6352</v>
      </c>
      <c r="AC3413" s="6">
        <v>44732246</v>
      </c>
      <c r="AD3413" s="6">
        <v>40703449</v>
      </c>
      <c r="AF3413">
        <f>Q3413/W3413</f>
        <v>-0.12873202339626855</v>
      </c>
      <c r="AG3413">
        <f>R3413/X3413</f>
        <v>-0.12315643372188809</v>
      </c>
      <c r="AH3413" t="e">
        <f>U3413/W3413</f>
        <v>#VALUE!</v>
      </c>
      <c r="AI3413" t="e">
        <f>V3413/X3413</f>
        <v>#VALUE!</v>
      </c>
      <c r="AJ3413">
        <f>Y3413/AA3413</f>
        <v>42.495682944090589</v>
      </c>
      <c r="AK3413">
        <f>Z3413/AB3413</f>
        <v>41.125472292191439</v>
      </c>
      <c r="AL3413" t="e">
        <f>O3413/K3413</f>
        <v>#VALUE!</v>
      </c>
      <c r="AM3413" t="e">
        <f>P3413/L3413</f>
        <v>#VALUE!</v>
      </c>
      <c r="AN3413" t="e">
        <f>K3413/W3413</f>
        <v>#VALUE!</v>
      </c>
      <c r="AO3413" t="e">
        <f>L3413/X3413</f>
        <v>#VALUE!</v>
      </c>
      <c r="AP3413">
        <f>IF(OR(Q3413&lt;0, Q3413="NA"), 0, 1)</f>
        <v>0</v>
      </c>
      <c r="AQ3413">
        <f>IF(OR(S3413&lt;0, S3413="NA"), 0, 1)</f>
        <v>0</v>
      </c>
      <c r="AR3413">
        <f>IFERROR(IF((AF3413-AG3413)&gt;0,1,0),0)</f>
        <v>0</v>
      </c>
      <c r="AS3413">
        <f>IFERROR(IF((S3413-Q3413)&gt;0,1,0),0)</f>
        <v>1</v>
      </c>
      <c r="AT3413">
        <f>IFERROR(IF((AH3413-AI3413)&lt;0,1,0),0)</f>
        <v>0</v>
      </c>
      <c r="AU3413">
        <f>IFERROR(IF((AJ3413-AK3413)&gt;0,1,0),0)</f>
        <v>1</v>
      </c>
      <c r="AV3413">
        <f>IFERROR(IF((AL3413-AM3413)&gt;0,1,0),0)</f>
        <v>0</v>
      </c>
      <c r="AW3413">
        <f>IFERROR(IF((AN3413-AO3413)&gt;0,1,0),0)</f>
        <v>0</v>
      </c>
      <c r="AX3413">
        <f>IFERROR(IF((AC3413-AD3413)&lt;0,1,0),0)</f>
        <v>0</v>
      </c>
      <c r="AY3413">
        <f>SUM(AP3413:AX3413)</f>
        <v>2</v>
      </c>
    </row>
    <row r="3414" spans="1:51" x14ac:dyDescent="0.45">
      <c r="A3414" s="1" t="s">
        <v>3946</v>
      </c>
      <c r="B3414" s="2">
        <v>28035183</v>
      </c>
      <c r="C3414" s="3" t="s">
        <v>5338</v>
      </c>
      <c r="D3414" s="7">
        <v>12.24</v>
      </c>
      <c r="E3414" s="5">
        <v>116.10542088</v>
      </c>
      <c r="F3414" s="3" t="s">
        <v>4480</v>
      </c>
      <c r="G3414" s="3" t="s">
        <v>4491</v>
      </c>
      <c r="H3414" s="3" t="s">
        <v>4492</v>
      </c>
      <c r="I3414" s="3" t="s">
        <v>4493</v>
      </c>
      <c r="J3414" s="3" t="s">
        <v>4494</v>
      </c>
      <c r="K3414" s="6" t="s">
        <v>4474</v>
      </c>
      <c r="L3414" s="6" t="s">
        <v>4474</v>
      </c>
      <c r="M3414" s="6" t="s">
        <v>4474</v>
      </c>
      <c r="N3414" s="6" t="s">
        <v>4474</v>
      </c>
      <c r="O3414" s="6">
        <v>-1420.038</v>
      </c>
      <c r="P3414" s="6">
        <v>-1245.1559999999999</v>
      </c>
      <c r="Q3414" s="6">
        <v>-265.02100000000002</v>
      </c>
      <c r="R3414" s="6">
        <v>-181.48099999999999</v>
      </c>
      <c r="S3414" s="6">
        <v>-2828.8939999999998</v>
      </c>
      <c r="T3414" s="6">
        <v>-3132.3560000000002</v>
      </c>
      <c r="U3414" s="6" t="s">
        <v>4474</v>
      </c>
      <c r="V3414" s="6" t="s">
        <v>4474</v>
      </c>
      <c r="W3414" s="6">
        <v>31495.755000000001</v>
      </c>
      <c r="X3414" s="6">
        <v>37570.885999999999</v>
      </c>
      <c r="Y3414" s="6">
        <v>27.946999999999999</v>
      </c>
      <c r="Z3414" s="6">
        <v>41.012</v>
      </c>
      <c r="AA3414" s="6">
        <v>6538</v>
      </c>
      <c r="AB3414" s="6">
        <v>12540</v>
      </c>
      <c r="AC3414" s="6">
        <v>9485737</v>
      </c>
      <c r="AD3414" s="6">
        <v>10078338</v>
      </c>
      <c r="AF3414">
        <f>Q3414/W3414</f>
        <v>-8.4144990332824226E-3</v>
      </c>
      <c r="AG3414">
        <f>R3414/X3414</f>
        <v>-4.8303625312429415E-3</v>
      </c>
      <c r="AH3414" t="e">
        <f>U3414/W3414</f>
        <v>#VALUE!</v>
      </c>
      <c r="AI3414" t="e">
        <f>V3414/X3414</f>
        <v>#VALUE!</v>
      </c>
      <c r="AJ3414">
        <f>Y3414/AA3414</f>
        <v>4.2745487916794125E-3</v>
      </c>
      <c r="AK3414">
        <f>Z3414/AB3414</f>
        <v>3.270494417862839E-3</v>
      </c>
      <c r="AL3414" t="e">
        <f>O3414/K3414</f>
        <v>#VALUE!</v>
      </c>
      <c r="AM3414" t="e">
        <f>P3414/L3414</f>
        <v>#VALUE!</v>
      </c>
      <c r="AN3414" t="e">
        <f>K3414/W3414</f>
        <v>#VALUE!</v>
      </c>
      <c r="AO3414" t="e">
        <f>L3414/X3414</f>
        <v>#VALUE!</v>
      </c>
      <c r="AP3414">
        <f>IF(OR(Q3414&lt;0, Q3414="NA"), 0, 1)</f>
        <v>0</v>
      </c>
      <c r="AQ3414">
        <f>IF(OR(S3414&lt;0, S3414="NA"), 0, 1)</f>
        <v>0</v>
      </c>
      <c r="AR3414">
        <f>IFERROR(IF((AF3414-AG3414)&gt;0,1,0),0)</f>
        <v>0</v>
      </c>
      <c r="AS3414">
        <f>IFERROR(IF((S3414-Q3414)&gt;0,1,0),0)</f>
        <v>0</v>
      </c>
      <c r="AT3414">
        <f>IFERROR(IF((AH3414-AI3414)&lt;0,1,0),0)</f>
        <v>0</v>
      </c>
      <c r="AU3414">
        <f>IFERROR(IF((AJ3414-AK3414)&gt;0,1,0),0)</f>
        <v>1</v>
      </c>
      <c r="AV3414">
        <f>IFERROR(IF((AL3414-AM3414)&gt;0,1,0),0)</f>
        <v>0</v>
      </c>
      <c r="AW3414">
        <f>IFERROR(IF((AN3414-AO3414)&gt;0,1,0),0)</f>
        <v>0</v>
      </c>
      <c r="AX3414">
        <f>IFERROR(IF((AC3414-AD3414)&lt;0,1,0),0)</f>
        <v>1</v>
      </c>
      <c r="AY3414">
        <f>SUM(AP3414:AX3414)</f>
        <v>2</v>
      </c>
    </row>
    <row r="3415" spans="1:51" x14ac:dyDescent="0.45">
      <c r="A3415" s="1" t="s">
        <v>3974</v>
      </c>
      <c r="B3415" s="2">
        <v>29706290</v>
      </c>
      <c r="C3415" s="3" t="s">
        <v>5338</v>
      </c>
      <c r="D3415" s="7">
        <v>2.2000000000000002</v>
      </c>
      <c r="E3415" s="5">
        <v>4.8006507999999997</v>
      </c>
      <c r="F3415" s="3" t="s">
        <v>4480</v>
      </c>
      <c r="G3415" s="3" t="s">
        <v>4491</v>
      </c>
      <c r="H3415" s="3" t="s">
        <v>4492</v>
      </c>
      <c r="I3415" s="3" t="s">
        <v>4493</v>
      </c>
      <c r="J3415" s="3"/>
      <c r="K3415" s="6" t="s">
        <v>4474</v>
      </c>
      <c r="L3415" s="6" t="s">
        <v>4474</v>
      </c>
      <c r="M3415" s="6" t="s">
        <v>4474</v>
      </c>
      <c r="N3415" s="6" t="s">
        <v>4474</v>
      </c>
      <c r="O3415" s="6">
        <v>-1348.096</v>
      </c>
      <c r="P3415" s="6">
        <v>-1096.989</v>
      </c>
      <c r="Q3415" s="6">
        <v>1764.8240000000001</v>
      </c>
      <c r="R3415" s="6">
        <v>1956.3920000000001</v>
      </c>
      <c r="S3415" s="6">
        <v>-632.78899999999999</v>
      </c>
      <c r="T3415" s="6">
        <v>-349.82299999999998</v>
      </c>
      <c r="U3415" s="6" t="s">
        <v>4474</v>
      </c>
      <c r="V3415" s="6" t="s">
        <v>4474</v>
      </c>
      <c r="W3415" s="6">
        <v>67193.021999999997</v>
      </c>
      <c r="X3415" s="6">
        <v>65538.994999999995</v>
      </c>
      <c r="Y3415" s="6">
        <v>133.15600000000001</v>
      </c>
      <c r="Z3415" s="6">
        <v>83.087999999999994</v>
      </c>
      <c r="AA3415" s="6">
        <v>2783</v>
      </c>
      <c r="AB3415" s="6">
        <v>1623</v>
      </c>
      <c r="AC3415" s="6">
        <v>2140000</v>
      </c>
      <c r="AD3415" s="6">
        <v>8140000</v>
      </c>
      <c r="AF3415">
        <f>Q3415/W3415</f>
        <v>2.6264989242484139E-2</v>
      </c>
      <c r="AG3415">
        <f>R3415/X3415</f>
        <v>2.9850808667420063E-2</v>
      </c>
      <c r="AH3415" t="e">
        <f>U3415/W3415</f>
        <v>#VALUE!</v>
      </c>
      <c r="AI3415" t="e">
        <f>V3415/X3415</f>
        <v>#VALUE!</v>
      </c>
      <c r="AJ3415">
        <f>Y3415/AA3415</f>
        <v>4.7846209126841538E-2</v>
      </c>
      <c r="AK3415">
        <f>Z3415/AB3415</f>
        <v>5.1194085027726426E-2</v>
      </c>
      <c r="AL3415" t="e">
        <f>O3415/K3415</f>
        <v>#VALUE!</v>
      </c>
      <c r="AM3415" t="e">
        <f>P3415/L3415</f>
        <v>#VALUE!</v>
      </c>
      <c r="AN3415" t="e">
        <f>K3415/W3415</f>
        <v>#VALUE!</v>
      </c>
      <c r="AO3415" t="e">
        <f>L3415/X3415</f>
        <v>#VALUE!</v>
      </c>
      <c r="AP3415">
        <f>IF(OR(Q3415&lt;0, Q3415="NA"), 0, 1)</f>
        <v>1</v>
      </c>
      <c r="AQ3415">
        <f>IF(OR(S3415&lt;0, S3415="NA"), 0, 1)</f>
        <v>0</v>
      </c>
      <c r="AR3415">
        <f>IFERROR(IF((AF3415-AG3415)&gt;0,1,0),0)</f>
        <v>0</v>
      </c>
      <c r="AS3415">
        <f>IFERROR(IF((S3415-Q3415)&gt;0,1,0),0)</f>
        <v>0</v>
      </c>
      <c r="AT3415">
        <f>IFERROR(IF((AH3415-AI3415)&lt;0,1,0),0)</f>
        <v>0</v>
      </c>
      <c r="AU3415">
        <f>IFERROR(IF((AJ3415-AK3415)&gt;0,1,0),0)</f>
        <v>0</v>
      </c>
      <c r="AV3415">
        <f>IFERROR(IF((AL3415-AM3415)&gt;0,1,0),0)</f>
        <v>0</v>
      </c>
      <c r="AW3415">
        <f>IFERROR(IF((AN3415-AO3415)&gt;0,1,0),0)</f>
        <v>0</v>
      </c>
      <c r="AX3415">
        <f>IFERROR(IF((AC3415-AD3415)&lt;0,1,0),0)</f>
        <v>1</v>
      </c>
      <c r="AY3415">
        <f>SUM(AP3415:AX3415)</f>
        <v>2</v>
      </c>
    </row>
    <row r="3416" spans="1:51" x14ac:dyDescent="0.45">
      <c r="A3416" s="1" t="s">
        <v>4009</v>
      </c>
      <c r="B3416" s="2">
        <v>5720686</v>
      </c>
      <c r="C3416" s="3" t="s">
        <v>5337</v>
      </c>
      <c r="D3416" s="5">
        <v>32.67</v>
      </c>
      <c r="E3416" s="5">
        <v>1699.8343114500001</v>
      </c>
      <c r="F3416" s="3" t="s">
        <v>4480</v>
      </c>
      <c r="G3416" s="3" t="s">
        <v>4491</v>
      </c>
      <c r="H3416" s="3" t="s">
        <v>4492</v>
      </c>
      <c r="I3416" s="3" t="s">
        <v>4493</v>
      </c>
      <c r="J3416" s="3" t="s">
        <v>4494</v>
      </c>
      <c r="K3416" s="6">
        <v>65961.721999999994</v>
      </c>
      <c r="L3416" s="6">
        <v>66532.127999999997</v>
      </c>
      <c r="M3416" s="6" t="s">
        <v>4474</v>
      </c>
      <c r="N3416" s="6" t="s">
        <v>4474</v>
      </c>
      <c r="O3416" s="6">
        <v>58031.868000000002</v>
      </c>
      <c r="P3416" s="6">
        <v>58760.402999999998</v>
      </c>
      <c r="Q3416" s="6">
        <v>281745.61700000003</v>
      </c>
      <c r="R3416" s="6">
        <v>267413.23499999999</v>
      </c>
      <c r="S3416" s="6" t="s">
        <v>4474</v>
      </c>
      <c r="T3416" s="6" t="s">
        <v>4474</v>
      </c>
      <c r="U3416" s="6" t="s">
        <v>4474</v>
      </c>
      <c r="V3416" s="6" t="s">
        <v>4474</v>
      </c>
      <c r="W3416" s="6">
        <v>1861702.3130000001</v>
      </c>
      <c r="X3416" s="6">
        <v>1861702.3130000001</v>
      </c>
      <c r="Y3416" s="6">
        <v>13561.142</v>
      </c>
      <c r="Z3416" s="6">
        <v>13561.142</v>
      </c>
      <c r="AA3416" s="6">
        <v>3187</v>
      </c>
      <c r="AB3416" s="6">
        <v>3187</v>
      </c>
      <c r="AC3416" s="6">
        <v>51800776</v>
      </c>
      <c r="AD3416" s="6">
        <v>51800776</v>
      </c>
      <c r="AF3416">
        <f>Q3416/W3416</f>
        <v>0.15133763063654743</v>
      </c>
      <c r="AG3416">
        <f>R3416/X3416</f>
        <v>0.14363909478582679</v>
      </c>
      <c r="AH3416" t="e">
        <f>U3416/W3416</f>
        <v>#VALUE!</v>
      </c>
      <c r="AI3416" t="e">
        <f>V3416/X3416</f>
        <v>#VALUE!</v>
      </c>
      <c r="AJ3416">
        <f>Y3416/AA3416</f>
        <v>4.2551433950423592</v>
      </c>
      <c r="AK3416">
        <f>Z3416/AB3416</f>
        <v>4.2551433950423592</v>
      </c>
      <c r="AL3416">
        <f>O3416/K3416</f>
        <v>0.87978097357737273</v>
      </c>
      <c r="AM3416">
        <f>P3416/L3416</f>
        <v>0.88318838982573955</v>
      </c>
      <c r="AN3416">
        <f>K3416/W3416</f>
        <v>3.5430864289848464E-2</v>
      </c>
      <c r="AO3416">
        <f>L3416/X3416</f>
        <v>3.5737253767917511E-2</v>
      </c>
      <c r="AP3416">
        <f>IF(OR(Q3416&lt;0, Q3416="NA"), 0, 1)</f>
        <v>1</v>
      </c>
      <c r="AQ3416">
        <f>IF(OR(S3416&lt;0, S3416="NA"), 0, 1)</f>
        <v>0</v>
      </c>
      <c r="AR3416">
        <f>IFERROR(IF((AF3416-AG3416)&gt;0,1,0),0)</f>
        <v>1</v>
      </c>
      <c r="AS3416">
        <f>IFERROR(IF((S3416-Q3416)&gt;0,1,0),0)</f>
        <v>0</v>
      </c>
      <c r="AT3416">
        <f>IFERROR(IF((AH3416-AI3416)&lt;0,1,0),0)</f>
        <v>0</v>
      </c>
      <c r="AU3416">
        <f>IFERROR(IF((AJ3416-AK3416)&gt;0,1,0),0)</f>
        <v>0</v>
      </c>
      <c r="AV3416">
        <f>IFERROR(IF((AL3416-AM3416)&gt;0,1,0),0)</f>
        <v>0</v>
      </c>
      <c r="AW3416">
        <f>IFERROR(IF((AN3416-AO3416)&gt;0,1,0),0)</f>
        <v>0</v>
      </c>
      <c r="AX3416">
        <f>IFERROR(IF((AC3416-AD3416)&lt;0,1,0),0)</f>
        <v>0</v>
      </c>
      <c r="AY3416">
        <f>SUM(AP3416:AX3416)</f>
        <v>2</v>
      </c>
    </row>
    <row r="3417" spans="1:51" x14ac:dyDescent="0.45">
      <c r="A3417" s="1" t="s">
        <v>4013</v>
      </c>
      <c r="B3417" s="2">
        <v>19772293</v>
      </c>
      <c r="C3417" s="3" t="s">
        <v>5335</v>
      </c>
      <c r="D3417" s="5">
        <v>14.76</v>
      </c>
      <c r="E3417" s="5">
        <v>869.44979988</v>
      </c>
      <c r="F3417" s="3" t="s">
        <v>4480</v>
      </c>
      <c r="G3417" s="3" t="s">
        <v>4491</v>
      </c>
      <c r="H3417" s="3" t="s">
        <v>4492</v>
      </c>
      <c r="I3417" s="3" t="s">
        <v>4493</v>
      </c>
      <c r="J3417" s="3" t="s">
        <v>5293</v>
      </c>
      <c r="K3417" s="6">
        <v>205164</v>
      </c>
      <c r="L3417" s="6">
        <v>191009</v>
      </c>
      <c r="M3417" s="6" t="s">
        <v>4474</v>
      </c>
      <c r="N3417" s="6" t="s">
        <v>4474</v>
      </c>
      <c r="O3417" s="6">
        <v>152596</v>
      </c>
      <c r="P3417" s="6">
        <v>141863</v>
      </c>
      <c r="Q3417" s="6">
        <v>87442</v>
      </c>
      <c r="R3417" s="6">
        <v>79864</v>
      </c>
      <c r="S3417" s="6">
        <v>-471680</v>
      </c>
      <c r="T3417" s="6">
        <v>-184170</v>
      </c>
      <c r="U3417" s="6">
        <v>912586</v>
      </c>
      <c r="V3417" s="6">
        <v>764857</v>
      </c>
      <c r="W3417" s="6">
        <v>1734763</v>
      </c>
      <c r="X3417" s="6">
        <v>1505427</v>
      </c>
      <c r="Y3417" s="6">
        <v>26682</v>
      </c>
      <c r="Z3417" s="6">
        <v>63619</v>
      </c>
      <c r="AA3417" s="6">
        <v>50317</v>
      </c>
      <c r="AB3417" s="6">
        <v>44290</v>
      </c>
      <c r="AC3417" s="6">
        <v>57642040</v>
      </c>
      <c r="AD3417" s="6">
        <v>51849429</v>
      </c>
      <c r="AF3417">
        <f>Q3417/W3417</f>
        <v>5.0405732656276389E-2</v>
      </c>
      <c r="AG3417">
        <f>R3417/X3417</f>
        <v>5.3050729128679107E-2</v>
      </c>
      <c r="AH3417">
        <f>U3417/W3417</f>
        <v>0.52605802637017274</v>
      </c>
      <c r="AI3417">
        <f>V3417/X3417</f>
        <v>0.50806648213430472</v>
      </c>
      <c r="AJ3417">
        <f>Y3417/AA3417</f>
        <v>0.53027803724387379</v>
      </c>
      <c r="AK3417">
        <f>Z3417/AB3417</f>
        <v>1.4364190562203658</v>
      </c>
      <c r="AL3417">
        <f>O3417/K3417</f>
        <v>0.74377571113840635</v>
      </c>
      <c r="AM3417">
        <f>P3417/L3417</f>
        <v>0.74270322340832107</v>
      </c>
      <c r="AN3417">
        <f>K3417/W3417</f>
        <v>0.1182662992005248</v>
      </c>
      <c r="AO3417">
        <f>L3417/X3417</f>
        <v>0.1268802804785619</v>
      </c>
      <c r="AP3417">
        <f>IF(OR(Q3417&lt;0, Q3417="NA"), 0, 1)</f>
        <v>1</v>
      </c>
      <c r="AQ3417">
        <f>IF(OR(S3417&lt;0, S3417="NA"), 0, 1)</f>
        <v>0</v>
      </c>
      <c r="AR3417">
        <f>IFERROR(IF((AF3417-AG3417)&gt;0,1,0),0)</f>
        <v>0</v>
      </c>
      <c r="AS3417">
        <f>IFERROR(IF((S3417-Q3417)&gt;0,1,0),0)</f>
        <v>0</v>
      </c>
      <c r="AT3417">
        <f>IFERROR(IF((AH3417-AI3417)&lt;0,1,0),0)</f>
        <v>0</v>
      </c>
      <c r="AU3417">
        <f>IFERROR(IF((AJ3417-AK3417)&gt;0,1,0),0)</f>
        <v>0</v>
      </c>
      <c r="AV3417">
        <f>IFERROR(IF((AL3417-AM3417)&gt;0,1,0),0)</f>
        <v>1</v>
      </c>
      <c r="AW3417">
        <f>IFERROR(IF((AN3417-AO3417)&gt;0,1,0),0)</f>
        <v>0</v>
      </c>
      <c r="AX3417">
        <f>IFERROR(IF((AC3417-AD3417)&lt;0,1,0),0)</f>
        <v>0</v>
      </c>
      <c r="AY3417">
        <f>SUM(AP3417:AX3417)</f>
        <v>2</v>
      </c>
    </row>
    <row r="3418" spans="1:51" x14ac:dyDescent="0.45">
      <c r="A3418" s="1" t="s">
        <v>4018</v>
      </c>
      <c r="B3418" s="2">
        <v>4096803</v>
      </c>
      <c r="C3418" s="3" t="s">
        <v>5335</v>
      </c>
      <c r="D3418" s="5">
        <v>91.97</v>
      </c>
      <c r="E3418" s="5">
        <v>2146.8082534800001</v>
      </c>
      <c r="F3418" s="3" t="s">
        <v>4480</v>
      </c>
      <c r="G3418" s="3" t="s">
        <v>4481</v>
      </c>
      <c r="H3418" s="3" t="s">
        <v>4481</v>
      </c>
      <c r="I3418" s="3" t="s">
        <v>4482</v>
      </c>
      <c r="J3418" s="3" t="s">
        <v>4484</v>
      </c>
      <c r="K3418" s="6">
        <v>415870</v>
      </c>
      <c r="L3418" s="6">
        <v>418461</v>
      </c>
      <c r="M3418" s="6" t="s">
        <v>4474</v>
      </c>
      <c r="N3418" s="6" t="s">
        <v>4474</v>
      </c>
      <c r="O3418" s="6">
        <v>92527</v>
      </c>
      <c r="P3418" s="6">
        <v>98551</v>
      </c>
      <c r="Q3418" s="6">
        <v>16090</v>
      </c>
      <c r="R3418" s="6">
        <v>21879</v>
      </c>
      <c r="S3418" s="6" t="s">
        <v>4474</v>
      </c>
      <c r="T3418" s="6">
        <v>46838</v>
      </c>
      <c r="U3418" s="6">
        <v>69662</v>
      </c>
      <c r="V3418" s="6">
        <v>109072</v>
      </c>
      <c r="W3418" s="6">
        <v>5948975</v>
      </c>
      <c r="X3418" s="6">
        <v>5866046</v>
      </c>
      <c r="Y3418" s="6" t="s">
        <v>4474</v>
      </c>
      <c r="Z3418" s="6" t="s">
        <v>4474</v>
      </c>
      <c r="AA3418" s="6" t="s">
        <v>4474</v>
      </c>
      <c r="AB3418" s="6" t="s">
        <v>4474</v>
      </c>
      <c r="AC3418" s="6">
        <v>23391411</v>
      </c>
      <c r="AD3418" s="6">
        <v>23387522</v>
      </c>
      <c r="AF3418">
        <f>Q3418/W3418</f>
        <v>2.7046676108069038E-3</v>
      </c>
      <c r="AG3418">
        <f>R3418/X3418</f>
        <v>3.7297695926694061E-3</v>
      </c>
      <c r="AH3418">
        <f>U3418/W3418</f>
        <v>1.1709916414172189E-2</v>
      </c>
      <c r="AI3418">
        <f>V3418/X3418</f>
        <v>1.8593785319787809E-2</v>
      </c>
      <c r="AJ3418" t="e">
        <f>Y3418/AA3418</f>
        <v>#VALUE!</v>
      </c>
      <c r="AK3418" t="e">
        <f>Z3418/AB3418</f>
        <v>#VALUE!</v>
      </c>
      <c r="AL3418">
        <f>O3418/K3418</f>
        <v>0.22249020126481833</v>
      </c>
      <c r="AM3418">
        <f>P3418/L3418</f>
        <v>0.23550820745541401</v>
      </c>
      <c r="AN3418">
        <f>K3418/W3418</f>
        <v>6.9906160304926482E-2</v>
      </c>
      <c r="AO3418">
        <f>L3418/X3418</f>
        <v>7.1336126583391946E-2</v>
      </c>
      <c r="AP3418">
        <f>IF(OR(Q3418&lt;0, Q3418="NA"), 0, 1)</f>
        <v>1</v>
      </c>
      <c r="AQ3418">
        <f>IF(OR(S3418&lt;0, S3418="NA"), 0, 1)</f>
        <v>0</v>
      </c>
      <c r="AR3418">
        <f>IFERROR(IF((AF3418-AG3418)&gt;0,1,0),0)</f>
        <v>0</v>
      </c>
      <c r="AS3418">
        <f>IFERROR(IF((S3418-Q3418)&gt;0,1,0),0)</f>
        <v>0</v>
      </c>
      <c r="AT3418">
        <f>IFERROR(IF((AH3418-AI3418)&lt;0,1,0),0)</f>
        <v>1</v>
      </c>
      <c r="AU3418">
        <f>IFERROR(IF((AJ3418-AK3418)&gt;0,1,0),0)</f>
        <v>0</v>
      </c>
      <c r="AV3418">
        <f>IFERROR(IF((AL3418-AM3418)&gt;0,1,0),0)</f>
        <v>0</v>
      </c>
      <c r="AW3418">
        <f>IFERROR(IF((AN3418-AO3418)&gt;0,1,0),0)</f>
        <v>0</v>
      </c>
      <c r="AX3418">
        <f>IFERROR(IF((AC3418-AD3418)&lt;0,1,0),0)</f>
        <v>0</v>
      </c>
      <c r="AY3418">
        <f>SUM(AP3418:AX3418)</f>
        <v>2</v>
      </c>
    </row>
    <row r="3419" spans="1:51" x14ac:dyDescent="0.45">
      <c r="A3419" s="1" t="s">
        <v>4022</v>
      </c>
      <c r="B3419" s="2">
        <v>4996688</v>
      </c>
      <c r="C3419" s="3" t="s">
        <v>5337</v>
      </c>
      <c r="D3419" s="5">
        <v>7.8</v>
      </c>
      <c r="E3419" s="5">
        <v>230.559732</v>
      </c>
      <c r="F3419" s="3" t="s">
        <v>4485</v>
      </c>
      <c r="G3419" s="3" t="s">
        <v>4517</v>
      </c>
      <c r="H3419" s="3" t="s">
        <v>4640</v>
      </c>
      <c r="I3419" s="3" t="s">
        <v>4641</v>
      </c>
      <c r="J3419" s="3" t="s">
        <v>5107</v>
      </c>
      <c r="K3419" s="6">
        <v>1673611</v>
      </c>
      <c r="L3419" s="6">
        <v>1764450</v>
      </c>
      <c r="M3419" s="6">
        <v>427</v>
      </c>
      <c r="N3419" s="6">
        <v>969</v>
      </c>
      <c r="O3419" s="6">
        <v>-29135</v>
      </c>
      <c r="P3419" s="6">
        <v>-27810</v>
      </c>
      <c r="Q3419" s="6">
        <v>-116594</v>
      </c>
      <c r="R3419" s="6">
        <v>-108969</v>
      </c>
      <c r="S3419" s="6">
        <v>-8004</v>
      </c>
      <c r="T3419" s="6">
        <v>-2172</v>
      </c>
      <c r="U3419" s="6" t="s">
        <v>4474</v>
      </c>
      <c r="V3419" s="6" t="s">
        <v>4474</v>
      </c>
      <c r="W3419" s="6">
        <v>702376</v>
      </c>
      <c r="X3419" s="6">
        <v>723693</v>
      </c>
      <c r="Y3419" s="6">
        <v>285300</v>
      </c>
      <c r="Z3419" s="6">
        <v>300644</v>
      </c>
      <c r="AA3419" s="6">
        <v>154581</v>
      </c>
      <c r="AB3419" s="6">
        <v>157989</v>
      </c>
      <c r="AC3419" s="6">
        <v>29497872</v>
      </c>
      <c r="AD3419" s="6">
        <v>29959143</v>
      </c>
      <c r="AF3419">
        <f>Q3419/W3419</f>
        <v>-0.1659994077246375</v>
      </c>
      <c r="AG3419">
        <f>R3419/X3419</f>
        <v>-0.15057351667074298</v>
      </c>
      <c r="AH3419" t="e">
        <f>U3419/W3419</f>
        <v>#VALUE!</v>
      </c>
      <c r="AI3419" t="e">
        <f>V3419/X3419</f>
        <v>#VALUE!</v>
      </c>
      <c r="AJ3419">
        <f>Y3419/AA3419</f>
        <v>1.8456343276340559</v>
      </c>
      <c r="AK3419">
        <f>Z3419/AB3419</f>
        <v>1.9029426099285394</v>
      </c>
      <c r="AL3419">
        <f>O3419/K3419</f>
        <v>-1.740846588603923E-2</v>
      </c>
      <c r="AM3419">
        <f>P3419/L3419</f>
        <v>-1.5761285386381024E-2</v>
      </c>
      <c r="AN3419">
        <f>K3419/W3419</f>
        <v>2.3827850040434182</v>
      </c>
      <c r="AO3419">
        <f>L3419/X3419</f>
        <v>2.4381194788397842</v>
      </c>
      <c r="AP3419">
        <f>IF(OR(Q3419&lt;0, Q3419="NA"), 0, 1)</f>
        <v>0</v>
      </c>
      <c r="AQ3419">
        <f>IF(OR(S3419&lt;0, S3419="NA"), 0, 1)</f>
        <v>0</v>
      </c>
      <c r="AR3419">
        <f>IFERROR(IF((AF3419-AG3419)&gt;0,1,0),0)</f>
        <v>0</v>
      </c>
      <c r="AS3419">
        <f>IFERROR(IF((S3419-Q3419)&gt;0,1,0),0)</f>
        <v>1</v>
      </c>
      <c r="AT3419">
        <f>IFERROR(IF((AH3419-AI3419)&lt;0,1,0),0)</f>
        <v>0</v>
      </c>
      <c r="AU3419">
        <f>IFERROR(IF((AJ3419-AK3419)&gt;0,1,0),0)</f>
        <v>0</v>
      </c>
      <c r="AV3419">
        <f>IFERROR(IF((AL3419-AM3419)&gt;0,1,0),0)</f>
        <v>0</v>
      </c>
      <c r="AW3419">
        <f>IFERROR(IF((AN3419-AO3419)&gt;0,1,0),0)</f>
        <v>0</v>
      </c>
      <c r="AX3419">
        <f>IFERROR(IF((AC3419-AD3419)&lt;0,1,0),0)</f>
        <v>1</v>
      </c>
      <c r="AY3419">
        <f>SUM(AP3419:AX3419)</f>
        <v>2</v>
      </c>
    </row>
    <row r="3420" spans="1:51" x14ac:dyDescent="0.45">
      <c r="A3420" s="1" t="s">
        <v>4039</v>
      </c>
      <c r="B3420" s="2">
        <v>4244702</v>
      </c>
      <c r="C3420" s="3" t="s">
        <v>5337</v>
      </c>
      <c r="D3420" s="5">
        <v>11.85</v>
      </c>
      <c r="E3420" s="5">
        <v>1228.2539930999999</v>
      </c>
      <c r="F3420" s="3" t="s">
        <v>4480</v>
      </c>
      <c r="G3420" s="3" t="s">
        <v>4491</v>
      </c>
      <c r="H3420" s="3" t="s">
        <v>4542</v>
      </c>
      <c r="I3420" s="3" t="s">
        <v>4543</v>
      </c>
      <c r="J3420" s="3" t="s">
        <v>4494</v>
      </c>
      <c r="K3420" s="6">
        <v>-227771</v>
      </c>
      <c r="L3420" s="6">
        <v>375926</v>
      </c>
      <c r="M3420" s="6" t="s">
        <v>4474</v>
      </c>
      <c r="N3420" s="6" t="s">
        <v>4474</v>
      </c>
      <c r="O3420" s="6">
        <v>158099</v>
      </c>
      <c r="P3420" s="6">
        <v>777970</v>
      </c>
      <c r="Q3420" s="6">
        <v>-411761</v>
      </c>
      <c r="R3420" s="6">
        <v>132916</v>
      </c>
      <c r="S3420" s="6">
        <v>331802</v>
      </c>
      <c r="T3420" s="6">
        <v>367056</v>
      </c>
      <c r="U3420" s="6">
        <v>1908986</v>
      </c>
      <c r="V3420" s="6">
        <v>1894583</v>
      </c>
      <c r="W3420" s="6">
        <v>12887842</v>
      </c>
      <c r="X3420" s="6">
        <v>12849717</v>
      </c>
      <c r="Y3420" s="6" t="s">
        <v>4474</v>
      </c>
      <c r="Z3420" s="6" t="s">
        <v>4474</v>
      </c>
      <c r="AA3420" s="6" t="s">
        <v>4474</v>
      </c>
      <c r="AB3420" s="6" t="s">
        <v>4474</v>
      </c>
      <c r="AC3420" s="6">
        <v>103650126</v>
      </c>
      <c r="AD3420" s="6">
        <v>103622239</v>
      </c>
      <c r="AF3420">
        <f>Q3420/W3420</f>
        <v>-3.1949569214147724E-2</v>
      </c>
      <c r="AG3420">
        <f>R3420/X3420</f>
        <v>1.0343885394518805E-2</v>
      </c>
      <c r="AH3420">
        <f>U3420/W3420</f>
        <v>0.1481230139227343</v>
      </c>
      <c r="AI3420">
        <f>V3420/X3420</f>
        <v>0.14744161291645566</v>
      </c>
      <c r="AJ3420" t="e">
        <f>Y3420/AA3420</f>
        <v>#VALUE!</v>
      </c>
      <c r="AK3420" t="e">
        <f>Z3420/AB3420</f>
        <v>#VALUE!</v>
      </c>
      <c r="AL3420">
        <f>O3420/K3420</f>
        <v>-0.69411382485039796</v>
      </c>
      <c r="AM3420">
        <f>P3420/L3420</f>
        <v>2.0694764395120315</v>
      </c>
      <c r="AN3420">
        <f>K3420/W3420</f>
        <v>-1.7673323431494581E-2</v>
      </c>
      <c r="AO3420">
        <f>L3420/X3420</f>
        <v>2.9255585940141715E-2</v>
      </c>
      <c r="AP3420">
        <f>IF(OR(Q3420&lt;0, Q3420="NA"), 0, 1)</f>
        <v>0</v>
      </c>
      <c r="AQ3420">
        <f>IF(OR(S3420&lt;0, S3420="NA"), 0, 1)</f>
        <v>1</v>
      </c>
      <c r="AR3420">
        <f>IFERROR(IF((AF3420-AG3420)&gt;0,1,0),0)</f>
        <v>0</v>
      </c>
      <c r="AS3420">
        <f>IFERROR(IF((S3420-Q3420)&gt;0,1,0),0)</f>
        <v>1</v>
      </c>
      <c r="AT3420">
        <f>IFERROR(IF((AH3420-AI3420)&lt;0,1,0),0)</f>
        <v>0</v>
      </c>
      <c r="AU3420">
        <f>IFERROR(IF((AJ3420-AK3420)&gt;0,1,0),0)</f>
        <v>0</v>
      </c>
      <c r="AV3420">
        <f>IFERROR(IF((AL3420-AM3420)&gt;0,1,0),0)</f>
        <v>0</v>
      </c>
      <c r="AW3420">
        <f>IFERROR(IF((AN3420-AO3420)&gt;0,1,0),0)</f>
        <v>0</v>
      </c>
      <c r="AX3420">
        <f>IFERROR(IF((AC3420-AD3420)&lt;0,1,0),0)</f>
        <v>0</v>
      </c>
      <c r="AY3420">
        <f>SUM(AP3420:AX3420)</f>
        <v>2</v>
      </c>
    </row>
    <row r="3421" spans="1:51" x14ac:dyDescent="0.45">
      <c r="A3421" s="1" t="s">
        <v>4045</v>
      </c>
      <c r="B3421" s="2">
        <v>108641920</v>
      </c>
      <c r="C3421" s="3" t="s">
        <v>5336</v>
      </c>
      <c r="D3421" s="5">
        <v>7.78</v>
      </c>
      <c r="E3421" s="5">
        <v>26.282302640000001</v>
      </c>
      <c r="F3421" s="3" t="s">
        <v>4475</v>
      </c>
      <c r="G3421" s="3" t="s">
        <v>4476</v>
      </c>
      <c r="H3421" s="3" t="s">
        <v>4477</v>
      </c>
      <c r="I3421" s="3" t="s">
        <v>4577</v>
      </c>
      <c r="J3421" s="3" t="s">
        <v>5037</v>
      </c>
      <c r="K3421" s="6">
        <v>4300.9158226629088</v>
      </c>
      <c r="L3421" s="6">
        <v>3547.2420347223297</v>
      </c>
      <c r="M3421" s="6">
        <v>-5111.5784933393415</v>
      </c>
      <c r="N3421" s="6">
        <v>-4836.7484805822933</v>
      </c>
      <c r="O3421" s="6">
        <v>-5645.9733081907862</v>
      </c>
      <c r="P3421" s="6">
        <v>-5282.1255106787703</v>
      </c>
      <c r="Q3421" s="6">
        <v>-6204.4636653547859</v>
      </c>
      <c r="R3421" s="6">
        <v>-4904.6613234413862</v>
      </c>
      <c r="S3421" s="6">
        <v>-12631.18793652366</v>
      </c>
      <c r="T3421" s="6">
        <v>-10934.107295057782</v>
      </c>
      <c r="U3421" s="6" t="s">
        <v>4474</v>
      </c>
      <c r="V3421" s="6" t="s">
        <v>4474</v>
      </c>
      <c r="W3421" s="6">
        <v>57925.525327168398</v>
      </c>
      <c r="X3421" s="6">
        <v>58297.763312789968</v>
      </c>
      <c r="Y3421" s="6">
        <v>21010.47214080282</v>
      </c>
      <c r="Z3421" s="6">
        <v>21145.488539574821</v>
      </c>
      <c r="AA3421" s="6">
        <v>9607.9483686303665</v>
      </c>
      <c r="AB3421" s="6">
        <v>9669.6904646492621</v>
      </c>
      <c r="AC3421" s="6">
        <v>3168544</v>
      </c>
      <c r="AD3421" s="6">
        <v>3168544</v>
      </c>
      <c r="AF3421">
        <f>Q3421/W3421</f>
        <v>-0.10711104699200286</v>
      </c>
      <c r="AG3421">
        <f>R3421/X3421</f>
        <v>-8.4131209239126176E-2</v>
      </c>
      <c r="AH3421" t="e">
        <f>U3421/W3421</f>
        <v>#VALUE!</v>
      </c>
      <c r="AI3421" t="e">
        <f>V3421/X3421</f>
        <v>#VALUE!</v>
      </c>
      <c r="AJ3421">
        <f>Y3421/AA3421</f>
        <v>2.1867802921798911</v>
      </c>
      <c r="AK3421">
        <f>Z3421/AB3421</f>
        <v>2.1867802921798911</v>
      </c>
      <c r="AL3421">
        <f>O3421/K3421</f>
        <v>-1.3127374589477749</v>
      </c>
      <c r="AM3421">
        <f>P3421/L3421</f>
        <v>-1.4890795324859314</v>
      </c>
      <c r="AN3421">
        <f>K3421/W3421</f>
        <v>7.4249060295456318E-2</v>
      </c>
      <c r="AO3421">
        <f>L3421/X3421</f>
        <v>6.0846966215324746E-2</v>
      </c>
      <c r="AP3421">
        <f>IF(OR(Q3421&lt;0, Q3421="NA"), 0, 1)</f>
        <v>0</v>
      </c>
      <c r="AQ3421">
        <f>IF(OR(S3421&lt;0, S3421="NA"), 0, 1)</f>
        <v>0</v>
      </c>
      <c r="AR3421">
        <f>IFERROR(IF((AF3421-AG3421)&gt;0,1,0),0)</f>
        <v>0</v>
      </c>
      <c r="AS3421">
        <f>IFERROR(IF((S3421-Q3421)&gt;0,1,0),0)</f>
        <v>0</v>
      </c>
      <c r="AT3421">
        <f>IFERROR(IF((AH3421-AI3421)&lt;0,1,0),0)</f>
        <v>0</v>
      </c>
      <c r="AU3421">
        <f>IFERROR(IF((AJ3421-AK3421)&gt;0,1,0),0)</f>
        <v>0</v>
      </c>
      <c r="AV3421">
        <f>IFERROR(IF((AL3421-AM3421)&gt;0,1,0),0)</f>
        <v>1</v>
      </c>
      <c r="AW3421">
        <f>IFERROR(IF((AN3421-AO3421)&gt;0,1,0),0)</f>
        <v>1</v>
      </c>
      <c r="AX3421">
        <f>IFERROR(IF((AC3421-AD3421)&lt;0,1,0),0)</f>
        <v>0</v>
      </c>
      <c r="AY3421">
        <f>SUM(AP3421:AX3421)</f>
        <v>2</v>
      </c>
    </row>
    <row r="3422" spans="1:51" x14ac:dyDescent="0.45">
      <c r="A3422" s="1" t="s">
        <v>4096</v>
      </c>
      <c r="B3422" s="2">
        <v>4912929</v>
      </c>
      <c r="C3422" s="3" t="s">
        <v>5337</v>
      </c>
      <c r="D3422" s="5">
        <v>50.29</v>
      </c>
      <c r="E3422" s="5">
        <v>1241.79824663</v>
      </c>
      <c r="F3422" s="3" t="s">
        <v>4559</v>
      </c>
      <c r="G3422" s="3" t="s">
        <v>4560</v>
      </c>
      <c r="H3422" s="3" t="s">
        <v>4671</v>
      </c>
      <c r="I3422" s="3" t="s">
        <v>4671</v>
      </c>
      <c r="J3422" s="3" t="s">
        <v>4672</v>
      </c>
      <c r="K3422" s="6">
        <v>2827901</v>
      </c>
      <c r="L3422" s="6">
        <v>2748573</v>
      </c>
      <c r="M3422" s="6">
        <v>289858</v>
      </c>
      <c r="N3422" s="6">
        <v>283858</v>
      </c>
      <c r="O3422" s="6">
        <v>231722</v>
      </c>
      <c r="P3422" s="6">
        <v>225532</v>
      </c>
      <c r="Q3422" s="6">
        <v>135308</v>
      </c>
      <c r="R3422" s="6">
        <v>132971</v>
      </c>
      <c r="S3422" s="6">
        <v>-33185</v>
      </c>
      <c r="T3422" s="6">
        <v>-74632</v>
      </c>
      <c r="U3422" s="6">
        <v>617502</v>
      </c>
      <c r="V3422" s="6">
        <v>617364</v>
      </c>
      <c r="W3422" s="6">
        <v>3032968</v>
      </c>
      <c r="X3422" s="6">
        <v>2937239</v>
      </c>
      <c r="Y3422" s="6">
        <v>2198455</v>
      </c>
      <c r="Z3422" s="6">
        <v>2102541</v>
      </c>
      <c r="AA3422" s="6">
        <v>846056</v>
      </c>
      <c r="AB3422" s="6">
        <v>711358</v>
      </c>
      <c r="AC3422" s="6">
        <v>24675988</v>
      </c>
      <c r="AD3422" s="6">
        <v>24573408</v>
      </c>
      <c r="AF3422">
        <f>Q3422/W3422</f>
        <v>4.4612406065609657E-2</v>
      </c>
      <c r="AG3422">
        <f>R3422/X3422</f>
        <v>4.5270745758176301E-2</v>
      </c>
      <c r="AH3422">
        <f>U3422/W3422</f>
        <v>0.20359660899818263</v>
      </c>
      <c r="AI3422">
        <f>V3422/X3422</f>
        <v>0.21018514325868615</v>
      </c>
      <c r="AJ3422">
        <f>Y3422/AA3422</f>
        <v>2.5984745690592583</v>
      </c>
      <c r="AK3422">
        <f>Z3422/AB3422</f>
        <v>2.9556721088397122</v>
      </c>
      <c r="AL3422">
        <f>O3422/K3422</f>
        <v>8.1941340945103802E-2</v>
      </c>
      <c r="AM3422">
        <f>P3422/L3422</f>
        <v>8.2054215041768949E-2</v>
      </c>
      <c r="AN3422">
        <f>K3422/W3422</f>
        <v>0.93238735126780103</v>
      </c>
      <c r="AO3422">
        <f>L3422/X3422</f>
        <v>0.93576756947596029</v>
      </c>
      <c r="AP3422">
        <f>IF(OR(Q3422&lt;0, Q3422="NA"), 0, 1)</f>
        <v>1</v>
      </c>
      <c r="AQ3422">
        <f>IF(OR(S3422&lt;0, S3422="NA"), 0, 1)</f>
        <v>0</v>
      </c>
      <c r="AR3422">
        <f>IFERROR(IF((AF3422-AG3422)&gt;0,1,0),0)</f>
        <v>0</v>
      </c>
      <c r="AS3422">
        <f>IFERROR(IF((S3422-Q3422)&gt;0,1,0),0)</f>
        <v>0</v>
      </c>
      <c r="AT3422">
        <f>IFERROR(IF((AH3422-AI3422)&lt;0,1,0),0)</f>
        <v>1</v>
      </c>
      <c r="AU3422">
        <f>IFERROR(IF((AJ3422-AK3422)&gt;0,1,0),0)</f>
        <v>0</v>
      </c>
      <c r="AV3422">
        <f>IFERROR(IF((AL3422-AM3422)&gt;0,1,0),0)</f>
        <v>0</v>
      </c>
      <c r="AW3422">
        <f>IFERROR(IF((AN3422-AO3422)&gt;0,1,0),0)</f>
        <v>0</v>
      </c>
      <c r="AX3422">
        <f>IFERROR(IF((AC3422-AD3422)&lt;0,1,0),0)</f>
        <v>0</v>
      </c>
      <c r="AY3422">
        <f>SUM(AP3422:AX3422)</f>
        <v>2</v>
      </c>
    </row>
    <row r="3423" spans="1:51" x14ac:dyDescent="0.45">
      <c r="A3423" s="1" t="s">
        <v>4137</v>
      </c>
      <c r="B3423" s="2">
        <v>4295030</v>
      </c>
      <c r="C3423" s="3" t="s">
        <v>5338</v>
      </c>
      <c r="D3423" s="5">
        <v>4.3499999999999996</v>
      </c>
      <c r="E3423" s="5">
        <v>253.6404264</v>
      </c>
      <c r="F3423" s="3" t="s">
        <v>4470</v>
      </c>
      <c r="G3423" s="3" t="s">
        <v>4471</v>
      </c>
      <c r="H3423" s="3" t="s">
        <v>4489</v>
      </c>
      <c r="I3423" s="3" t="s">
        <v>4489</v>
      </c>
      <c r="J3423" s="3" t="s">
        <v>4495</v>
      </c>
      <c r="K3423" s="6">
        <v>190858</v>
      </c>
      <c r="L3423" s="6">
        <v>182022</v>
      </c>
      <c r="M3423" s="6">
        <v>-30158</v>
      </c>
      <c r="N3423" s="6">
        <v>-26540</v>
      </c>
      <c r="O3423" s="6">
        <v>-37475</v>
      </c>
      <c r="P3423" s="6">
        <v>-32470</v>
      </c>
      <c r="Q3423" s="6">
        <v>-16388</v>
      </c>
      <c r="R3423" s="6">
        <v>-10927</v>
      </c>
      <c r="S3423" s="6">
        <v>-17672</v>
      </c>
      <c r="T3423" s="6">
        <v>-5141</v>
      </c>
      <c r="U3423" s="6" t="s">
        <v>4474</v>
      </c>
      <c r="V3423" s="6" t="s">
        <v>4474</v>
      </c>
      <c r="W3423" s="6">
        <v>645115</v>
      </c>
      <c r="X3423" s="6">
        <v>651371</v>
      </c>
      <c r="Y3423" s="6">
        <v>432387</v>
      </c>
      <c r="Z3423" s="6">
        <v>439180</v>
      </c>
      <c r="AA3423" s="6">
        <v>89090</v>
      </c>
      <c r="AB3423" s="6">
        <v>93791</v>
      </c>
      <c r="AC3423" s="6">
        <v>58306144</v>
      </c>
      <c r="AD3423" s="6">
        <v>58287308</v>
      </c>
      <c r="AF3423">
        <f>Q3423/W3423</f>
        <v>-2.540322268122738E-2</v>
      </c>
      <c r="AG3423">
        <f>R3423/X3423</f>
        <v>-1.6775386070304019E-2</v>
      </c>
      <c r="AH3423" t="e">
        <f>U3423/W3423</f>
        <v>#VALUE!</v>
      </c>
      <c r="AI3423" t="e">
        <f>V3423/X3423</f>
        <v>#VALUE!</v>
      </c>
      <c r="AJ3423">
        <f>Y3423/AA3423</f>
        <v>4.8533729936019752</v>
      </c>
      <c r="AK3423">
        <f>Z3423/AB3423</f>
        <v>4.6825388363489031</v>
      </c>
      <c r="AL3423">
        <f>O3423/K3423</f>
        <v>-0.19635016609206846</v>
      </c>
      <c r="AM3423">
        <f>P3423/L3423</f>
        <v>-0.17838503038094297</v>
      </c>
      <c r="AN3423">
        <f>K3423/W3423</f>
        <v>0.29585112731838509</v>
      </c>
      <c r="AO3423">
        <f>L3423/X3423</f>
        <v>0.27944443335671992</v>
      </c>
      <c r="AP3423">
        <f>IF(OR(Q3423&lt;0, Q3423="NA"), 0, 1)</f>
        <v>0</v>
      </c>
      <c r="AQ3423">
        <f>IF(OR(S3423&lt;0, S3423="NA"), 0, 1)</f>
        <v>0</v>
      </c>
      <c r="AR3423">
        <f>IFERROR(IF((AF3423-AG3423)&gt;0,1,0),0)</f>
        <v>0</v>
      </c>
      <c r="AS3423">
        <f>IFERROR(IF((S3423-Q3423)&gt;0,1,0),0)</f>
        <v>0</v>
      </c>
      <c r="AT3423">
        <f>IFERROR(IF((AH3423-AI3423)&lt;0,1,0),0)</f>
        <v>0</v>
      </c>
      <c r="AU3423">
        <f>IFERROR(IF((AJ3423-AK3423)&gt;0,1,0),0)</f>
        <v>1</v>
      </c>
      <c r="AV3423">
        <f>IFERROR(IF((AL3423-AM3423)&gt;0,1,0),0)</f>
        <v>0</v>
      </c>
      <c r="AW3423">
        <f>IFERROR(IF((AN3423-AO3423)&gt;0,1,0),0)</f>
        <v>1</v>
      </c>
      <c r="AX3423">
        <f>IFERROR(IF((AC3423-AD3423)&lt;0,1,0),0)</f>
        <v>0</v>
      </c>
      <c r="AY3423">
        <f>SUM(AP3423:AX3423)</f>
        <v>2</v>
      </c>
    </row>
    <row r="3424" spans="1:51" x14ac:dyDescent="0.45">
      <c r="A3424" s="1" t="s">
        <v>4193</v>
      </c>
      <c r="B3424" s="2">
        <v>4812717</v>
      </c>
      <c r="C3424" s="3" t="s">
        <v>5338</v>
      </c>
      <c r="D3424" s="5">
        <v>54.67</v>
      </c>
      <c r="E3424" s="5">
        <v>4473.7100092299997</v>
      </c>
      <c r="F3424" s="3" t="s">
        <v>4470</v>
      </c>
      <c r="G3424" s="3" t="s">
        <v>4471</v>
      </c>
      <c r="H3424" s="3" t="s">
        <v>4673</v>
      </c>
      <c r="I3424" s="3" t="s">
        <v>4673</v>
      </c>
      <c r="J3424" s="3" t="s">
        <v>4544</v>
      </c>
      <c r="K3424" s="6">
        <v>5624</v>
      </c>
      <c r="L3424" s="6" t="s">
        <v>4474</v>
      </c>
      <c r="M3424" s="6">
        <v>-150297</v>
      </c>
      <c r="N3424" s="6">
        <v>-127973</v>
      </c>
      <c r="O3424" s="6">
        <v>-151304</v>
      </c>
      <c r="P3424" s="6">
        <v>-128869</v>
      </c>
      <c r="Q3424" s="6">
        <v>-153723</v>
      </c>
      <c r="R3424" s="6">
        <v>-125448</v>
      </c>
      <c r="S3424" s="6">
        <v>-103769</v>
      </c>
      <c r="T3424" s="6">
        <v>-53841</v>
      </c>
      <c r="U3424" s="6">
        <v>120009</v>
      </c>
      <c r="V3424" s="6">
        <v>119687</v>
      </c>
      <c r="W3424" s="6">
        <v>381818</v>
      </c>
      <c r="X3424" s="6">
        <v>434123</v>
      </c>
      <c r="Y3424" s="6">
        <v>364253</v>
      </c>
      <c r="Z3424" s="6">
        <v>416292</v>
      </c>
      <c r="AA3424" s="6">
        <v>27950</v>
      </c>
      <c r="AB3424" s="6">
        <v>48346</v>
      </c>
      <c r="AC3424" s="6">
        <v>81831170</v>
      </c>
      <c r="AD3424" s="6">
        <v>81081772</v>
      </c>
      <c r="AF3424">
        <f>Q3424/W3424</f>
        <v>-0.40260804886097568</v>
      </c>
      <c r="AG3424">
        <f>R3424/X3424</f>
        <v>-0.28896879455822427</v>
      </c>
      <c r="AH3424">
        <f>U3424/W3424</f>
        <v>0.31430943538544542</v>
      </c>
      <c r="AI3424">
        <f>V3424/X3424</f>
        <v>0.27569836198496739</v>
      </c>
      <c r="AJ3424">
        <f>Y3424/AA3424</f>
        <v>13.032307692307691</v>
      </c>
      <c r="AK3424">
        <f>Z3424/AB3424</f>
        <v>8.6106813386836549</v>
      </c>
      <c r="AL3424">
        <f>O3424/K3424</f>
        <v>-26.903271692745378</v>
      </c>
      <c r="AM3424" t="e">
        <f>P3424/L3424</f>
        <v>#VALUE!</v>
      </c>
      <c r="AN3424">
        <f>K3424/W3424</f>
        <v>1.4729530823586107E-2</v>
      </c>
      <c r="AO3424" t="e">
        <f>L3424/X3424</f>
        <v>#VALUE!</v>
      </c>
      <c r="AP3424">
        <f>IF(OR(Q3424&lt;0, Q3424="NA"), 0, 1)</f>
        <v>0</v>
      </c>
      <c r="AQ3424">
        <f>IF(OR(S3424&lt;0, S3424="NA"), 0, 1)</f>
        <v>0</v>
      </c>
      <c r="AR3424">
        <f>IFERROR(IF((AF3424-AG3424)&gt;0,1,0),0)</f>
        <v>0</v>
      </c>
      <c r="AS3424">
        <f>IFERROR(IF((S3424-Q3424)&gt;0,1,0),0)</f>
        <v>1</v>
      </c>
      <c r="AT3424">
        <f>IFERROR(IF((AH3424-AI3424)&lt;0,1,0),0)</f>
        <v>0</v>
      </c>
      <c r="AU3424">
        <f>IFERROR(IF((AJ3424-AK3424)&gt;0,1,0),0)</f>
        <v>1</v>
      </c>
      <c r="AV3424">
        <f>IFERROR(IF((AL3424-AM3424)&gt;0,1,0),0)</f>
        <v>0</v>
      </c>
      <c r="AW3424">
        <f>IFERROR(IF((AN3424-AO3424)&gt;0,1,0),0)</f>
        <v>0</v>
      </c>
      <c r="AX3424">
        <f>IFERROR(IF((AC3424-AD3424)&lt;0,1,0),0)</f>
        <v>0</v>
      </c>
      <c r="AY3424">
        <f>SUM(AP3424:AX3424)</f>
        <v>2</v>
      </c>
    </row>
    <row r="3425" spans="1:51" x14ac:dyDescent="0.45">
      <c r="A3425" s="1" t="s">
        <v>4195</v>
      </c>
      <c r="B3425" s="2">
        <v>4159057</v>
      </c>
      <c r="C3425" s="3" t="s">
        <v>5335</v>
      </c>
      <c r="D3425" s="7">
        <v>428</v>
      </c>
      <c r="E3425" s="5">
        <v>110222.53612</v>
      </c>
      <c r="F3425" s="3" t="s">
        <v>4470</v>
      </c>
      <c r="G3425" s="3" t="s">
        <v>4471</v>
      </c>
      <c r="H3425" s="3" t="s">
        <v>4489</v>
      </c>
      <c r="I3425" s="3" t="s">
        <v>4489</v>
      </c>
      <c r="J3425" s="3" t="s">
        <v>4544</v>
      </c>
      <c r="K3425" s="6">
        <v>10625800</v>
      </c>
      <c r="L3425" s="6">
        <v>10337400</v>
      </c>
      <c r="M3425" s="6">
        <v>4446600</v>
      </c>
      <c r="N3425" s="6">
        <v>4394900</v>
      </c>
      <c r="O3425" s="6">
        <v>4238700</v>
      </c>
      <c r="P3425" s="6">
        <v>4198100</v>
      </c>
      <c r="Q3425" s="6">
        <v>-479800</v>
      </c>
      <c r="R3425" s="6">
        <v>-489900</v>
      </c>
      <c r="S3425" s="6">
        <v>-842600</v>
      </c>
      <c r="T3425" s="6">
        <v>-944000</v>
      </c>
      <c r="U3425" s="6" t="s">
        <v>4474</v>
      </c>
      <c r="V3425" s="6" t="s">
        <v>4474</v>
      </c>
      <c r="W3425" s="6">
        <v>22240200</v>
      </c>
      <c r="X3425" s="6">
        <v>20132100</v>
      </c>
      <c r="Y3425" s="6">
        <v>9804100</v>
      </c>
      <c r="Z3425" s="6">
        <v>8941600</v>
      </c>
      <c r="AA3425" s="6">
        <v>3973100</v>
      </c>
      <c r="AB3425" s="6">
        <v>3547200</v>
      </c>
      <c r="AC3425" s="6">
        <v>257739599</v>
      </c>
      <c r="AD3425" s="6">
        <v>258015301</v>
      </c>
      <c r="AF3425">
        <f>Q3425/W3425</f>
        <v>-2.1573547000476614E-2</v>
      </c>
      <c r="AG3425">
        <f>R3425/X3425</f>
        <v>-2.4334272132564411E-2</v>
      </c>
      <c r="AH3425" t="e">
        <f>U3425/W3425</f>
        <v>#VALUE!</v>
      </c>
      <c r="AI3425" t="e">
        <f>V3425/X3425</f>
        <v>#VALUE!</v>
      </c>
      <c r="AJ3425">
        <f>Y3425/AA3425</f>
        <v>2.467619742770129</v>
      </c>
      <c r="AK3425">
        <f>Z3425/AB3425</f>
        <v>2.5207487595850249</v>
      </c>
      <c r="AL3425">
        <f>O3425/K3425</f>
        <v>0.39890643528016712</v>
      </c>
      <c r="AM3425">
        <f>P3425/L3425</f>
        <v>0.4061079188190454</v>
      </c>
      <c r="AN3425">
        <f>K3425/W3425</f>
        <v>0.47777448044531973</v>
      </c>
      <c r="AO3425">
        <f>L3425/X3425</f>
        <v>0.51347847467477314</v>
      </c>
      <c r="AP3425">
        <f>IF(OR(Q3425&lt;0, Q3425="NA"), 0, 1)</f>
        <v>0</v>
      </c>
      <c r="AQ3425">
        <f>IF(OR(S3425&lt;0, S3425="NA"), 0, 1)</f>
        <v>0</v>
      </c>
      <c r="AR3425">
        <f>IFERROR(IF((AF3425-AG3425)&gt;0,1,0),0)</f>
        <v>1</v>
      </c>
      <c r="AS3425">
        <f>IFERROR(IF((S3425-Q3425)&gt;0,1,0),0)</f>
        <v>0</v>
      </c>
      <c r="AT3425">
        <f>IFERROR(IF((AH3425-AI3425)&lt;0,1,0),0)</f>
        <v>0</v>
      </c>
      <c r="AU3425">
        <f>IFERROR(IF((AJ3425-AK3425)&gt;0,1,0),0)</f>
        <v>0</v>
      </c>
      <c r="AV3425">
        <f>IFERROR(IF((AL3425-AM3425)&gt;0,1,0),0)</f>
        <v>0</v>
      </c>
      <c r="AW3425">
        <f>IFERROR(IF((AN3425-AO3425)&gt;0,1,0),0)</f>
        <v>0</v>
      </c>
      <c r="AX3425">
        <f>IFERROR(IF((AC3425-AD3425)&lt;0,1,0),0)</f>
        <v>1</v>
      </c>
      <c r="AY3425">
        <f>SUM(AP3425:AX3425)</f>
        <v>2</v>
      </c>
    </row>
    <row r="3426" spans="1:51" x14ac:dyDescent="0.45">
      <c r="A3426" s="1" t="s">
        <v>4243</v>
      </c>
      <c r="B3426" s="2">
        <v>4420308</v>
      </c>
      <c r="C3426" s="3" t="s">
        <v>5337</v>
      </c>
      <c r="D3426" s="5">
        <v>13.89</v>
      </c>
      <c r="E3426" s="5">
        <v>7137.8559133500003</v>
      </c>
      <c r="F3426" s="3" t="s">
        <v>4475</v>
      </c>
      <c r="G3426" s="3" t="s">
        <v>4476</v>
      </c>
      <c r="H3426" s="3" t="s">
        <v>4637</v>
      </c>
      <c r="I3426" s="3" t="s">
        <v>4637</v>
      </c>
      <c r="J3426" s="3" t="s">
        <v>5314</v>
      </c>
      <c r="K3426" s="6">
        <v>15257942.501615535</v>
      </c>
      <c r="L3426" s="6">
        <v>15504426.951952914</v>
      </c>
      <c r="M3426" s="6">
        <v>1574445.3224386375</v>
      </c>
      <c r="N3426" s="6">
        <v>1595857.8071698421</v>
      </c>
      <c r="O3426" s="6">
        <v>1386329.113635421</v>
      </c>
      <c r="P3426" s="6">
        <v>1410645.82866291</v>
      </c>
      <c r="Q3426" s="6">
        <v>1157592.5942904439</v>
      </c>
      <c r="R3426" s="6">
        <v>1177861.9794242617</v>
      </c>
      <c r="S3426" s="6" t="s">
        <v>4474</v>
      </c>
      <c r="T3426" s="6" t="s">
        <v>4474</v>
      </c>
      <c r="U3426" s="6" t="s">
        <v>4474</v>
      </c>
      <c r="V3426" s="6" t="s">
        <v>4474</v>
      </c>
      <c r="W3426" s="6">
        <v>9905854.3018034082</v>
      </c>
      <c r="X3426" s="6">
        <v>9309412.1289683376</v>
      </c>
      <c r="Y3426" s="6">
        <v>4665817.6634115046</v>
      </c>
      <c r="Z3426" s="6">
        <v>4369722.577715395</v>
      </c>
      <c r="AA3426" s="6">
        <v>3871488.0604462186</v>
      </c>
      <c r="AB3426" s="6">
        <v>3404824.4781130883</v>
      </c>
      <c r="AC3426" s="6">
        <v>513884515</v>
      </c>
      <c r="AD3426" s="6">
        <v>533450010</v>
      </c>
      <c r="AF3426">
        <f>Q3426/W3426</f>
        <v>0.11685944079348094</v>
      </c>
      <c r="AG3426">
        <f>R3426/X3426</f>
        <v>0.12652377648628083</v>
      </c>
      <c r="AH3426" t="e">
        <f>U3426/W3426</f>
        <v>#VALUE!</v>
      </c>
      <c r="AI3426" t="e">
        <f>V3426/X3426</f>
        <v>#VALUE!</v>
      </c>
      <c r="AJ3426">
        <f>Y3426/AA3426</f>
        <v>1.2051742354782655</v>
      </c>
      <c r="AK3426">
        <f>Z3426/AB3426</f>
        <v>1.2833914364176098</v>
      </c>
      <c r="AL3426">
        <f>O3426/K3426</f>
        <v>9.0859505696042189E-2</v>
      </c>
      <c r="AM3426">
        <f>P3426/L3426</f>
        <v>9.098342254340637E-2</v>
      </c>
      <c r="AN3426">
        <f>K3426/W3426</f>
        <v>1.5402954694011353</v>
      </c>
      <c r="AO3426">
        <f>L3426/X3426</f>
        <v>1.6654571456458984</v>
      </c>
      <c r="AP3426">
        <f>IF(OR(Q3426&lt;0, Q3426="NA"), 0, 1)</f>
        <v>1</v>
      </c>
      <c r="AQ3426">
        <f>IF(OR(S3426&lt;0, S3426="NA"), 0, 1)</f>
        <v>0</v>
      </c>
      <c r="AR3426">
        <f>IFERROR(IF((AF3426-AG3426)&gt;0,1,0),0)</f>
        <v>0</v>
      </c>
      <c r="AS3426">
        <f>IFERROR(IF((S3426-Q3426)&gt;0,1,0),0)</f>
        <v>0</v>
      </c>
      <c r="AT3426">
        <f>IFERROR(IF((AH3426-AI3426)&lt;0,1,0),0)</f>
        <v>0</v>
      </c>
      <c r="AU3426">
        <f>IFERROR(IF((AJ3426-AK3426)&gt;0,1,0),0)</f>
        <v>0</v>
      </c>
      <c r="AV3426">
        <f>IFERROR(IF((AL3426-AM3426)&gt;0,1,0),0)</f>
        <v>0</v>
      </c>
      <c r="AW3426">
        <f>IFERROR(IF((AN3426-AO3426)&gt;0,1,0),0)</f>
        <v>0</v>
      </c>
      <c r="AX3426">
        <f>IFERROR(IF((AC3426-AD3426)&lt;0,1,0),0)</f>
        <v>1</v>
      </c>
      <c r="AY3426">
        <f>SUM(AP3426:AX3426)</f>
        <v>2</v>
      </c>
    </row>
    <row r="3427" spans="1:51" x14ac:dyDescent="0.45">
      <c r="A3427" s="1" t="s">
        <v>4244</v>
      </c>
      <c r="B3427" s="2">
        <v>6599902</v>
      </c>
      <c r="C3427" s="3" t="s">
        <v>5335</v>
      </c>
      <c r="D3427" s="7">
        <v>10.53</v>
      </c>
      <c r="E3427" s="5">
        <v>1450.1928636</v>
      </c>
      <c r="F3427" s="3" t="s">
        <v>4470</v>
      </c>
      <c r="G3427" s="3" t="s">
        <v>4471</v>
      </c>
      <c r="H3427" s="3" t="s">
        <v>4489</v>
      </c>
      <c r="I3427" s="3" t="s">
        <v>4489</v>
      </c>
      <c r="J3427" s="3" t="s">
        <v>4495</v>
      </c>
      <c r="K3427" s="6">
        <v>78618</v>
      </c>
      <c r="L3427" s="6">
        <v>78877</v>
      </c>
      <c r="M3427" s="6">
        <v>-533937</v>
      </c>
      <c r="N3427" s="6">
        <v>-500212</v>
      </c>
      <c r="O3427" s="6">
        <v>-550089</v>
      </c>
      <c r="P3427" s="6">
        <v>-518054</v>
      </c>
      <c r="Q3427" s="6">
        <v>-533344</v>
      </c>
      <c r="R3427" s="6">
        <v>-483040</v>
      </c>
      <c r="S3427" s="6">
        <v>-466644</v>
      </c>
      <c r="T3427" s="6">
        <v>-450993</v>
      </c>
      <c r="U3427" s="6" t="s">
        <v>4474</v>
      </c>
      <c r="V3427" s="6" t="s">
        <v>4474</v>
      </c>
      <c r="W3427" s="6">
        <v>1498356</v>
      </c>
      <c r="X3427" s="6">
        <v>1669555</v>
      </c>
      <c r="Y3427" s="6">
        <v>1047157</v>
      </c>
      <c r="Z3427" s="6">
        <v>1205740</v>
      </c>
      <c r="AA3427" s="6">
        <v>117161</v>
      </c>
      <c r="AB3427" s="6">
        <v>96412</v>
      </c>
      <c r="AC3427" s="6">
        <v>136706350</v>
      </c>
      <c r="AD3427" s="6">
        <v>136590097</v>
      </c>
      <c r="AF3427">
        <f>Q3427/W3427</f>
        <v>-0.35595279092552101</v>
      </c>
      <c r="AG3427">
        <f>R3427/X3427</f>
        <v>-0.28932260392739384</v>
      </c>
      <c r="AH3427" t="e">
        <f>U3427/W3427</f>
        <v>#VALUE!</v>
      </c>
      <c r="AI3427" t="e">
        <f>V3427/X3427</f>
        <v>#VALUE!</v>
      </c>
      <c r="AJ3427">
        <f>Y3427/AA3427</f>
        <v>8.9377608589889128</v>
      </c>
      <c r="AK3427">
        <f>Z3427/AB3427</f>
        <v>12.506119570177987</v>
      </c>
      <c r="AL3427">
        <f>O3427/K3427</f>
        <v>-6.9969854231855297</v>
      </c>
      <c r="AM3427">
        <f>P3427/L3427</f>
        <v>-6.5678714961268811</v>
      </c>
      <c r="AN3427">
        <f>K3427/W3427</f>
        <v>5.2469506579210817E-2</v>
      </c>
      <c r="AO3427">
        <f>L3427/X3427</f>
        <v>4.724432558376334E-2</v>
      </c>
      <c r="AP3427">
        <f>IF(OR(Q3427&lt;0, Q3427="NA"), 0, 1)</f>
        <v>0</v>
      </c>
      <c r="AQ3427">
        <f>IF(OR(S3427&lt;0, S3427="NA"), 0, 1)</f>
        <v>0</v>
      </c>
      <c r="AR3427">
        <f>IFERROR(IF((AF3427-AG3427)&gt;0,1,0),0)</f>
        <v>0</v>
      </c>
      <c r="AS3427">
        <f>IFERROR(IF((S3427-Q3427)&gt;0,1,0),0)</f>
        <v>1</v>
      </c>
      <c r="AT3427">
        <f>IFERROR(IF((AH3427-AI3427)&lt;0,1,0),0)</f>
        <v>0</v>
      </c>
      <c r="AU3427">
        <f>IFERROR(IF((AJ3427-AK3427)&gt;0,1,0),0)</f>
        <v>0</v>
      </c>
      <c r="AV3427">
        <f>IFERROR(IF((AL3427-AM3427)&gt;0,1,0),0)</f>
        <v>0</v>
      </c>
      <c r="AW3427">
        <f>IFERROR(IF((AN3427-AO3427)&gt;0,1,0),0)</f>
        <v>1</v>
      </c>
      <c r="AX3427">
        <f>IFERROR(IF((AC3427-AD3427)&lt;0,1,0),0)</f>
        <v>0</v>
      </c>
      <c r="AY3427">
        <f>SUM(AP3427:AX3427)</f>
        <v>2</v>
      </c>
    </row>
    <row r="3428" spans="1:51" x14ac:dyDescent="0.45">
      <c r="A3428" s="1" t="s">
        <v>4246</v>
      </c>
      <c r="B3428" s="2">
        <v>7090844</v>
      </c>
      <c r="C3428" s="3" t="s">
        <v>5337</v>
      </c>
      <c r="D3428" s="5">
        <v>5.37</v>
      </c>
      <c r="E3428" s="5">
        <v>155.06140815000001</v>
      </c>
      <c r="F3428" s="3" t="s">
        <v>4485</v>
      </c>
      <c r="G3428" s="3" t="s">
        <v>4486</v>
      </c>
      <c r="H3428" s="3" t="s">
        <v>4505</v>
      </c>
      <c r="I3428" s="3" t="s">
        <v>4505</v>
      </c>
      <c r="J3428" s="3" t="s">
        <v>4593</v>
      </c>
      <c r="K3428" s="6">
        <v>9416</v>
      </c>
      <c r="L3428" s="6">
        <v>10742</v>
      </c>
      <c r="M3428" s="6">
        <v>-389601</v>
      </c>
      <c r="N3428" s="6">
        <v>-423200</v>
      </c>
      <c r="O3428" s="6">
        <v>-404543</v>
      </c>
      <c r="P3428" s="6">
        <v>-437087</v>
      </c>
      <c r="Q3428" s="6">
        <v>-374311</v>
      </c>
      <c r="R3428" s="6">
        <v>-404375</v>
      </c>
      <c r="S3428" s="6">
        <v>-366977</v>
      </c>
      <c r="T3428" s="6">
        <v>-379167</v>
      </c>
      <c r="U3428" s="6">
        <v>419555</v>
      </c>
      <c r="V3428" s="6">
        <v>418995</v>
      </c>
      <c r="W3428" s="6">
        <v>1016309</v>
      </c>
      <c r="X3428" s="6">
        <v>1062468</v>
      </c>
      <c r="Y3428" s="6">
        <v>713245</v>
      </c>
      <c r="Z3428" s="6">
        <v>843914</v>
      </c>
      <c r="AA3428" s="6">
        <v>157906</v>
      </c>
      <c r="AB3428" s="6">
        <v>179211</v>
      </c>
      <c r="AC3428" s="6">
        <v>28864637</v>
      </c>
      <c r="AD3428" s="6">
        <v>23984220</v>
      </c>
      <c r="AF3428">
        <f>Q3428/W3428</f>
        <v>-0.36830432476736896</v>
      </c>
      <c r="AG3428">
        <f>R3428/X3428</f>
        <v>-0.38059969806149457</v>
      </c>
      <c r="AH3428">
        <f>U3428/W3428</f>
        <v>0.41282228141244443</v>
      </c>
      <c r="AI3428">
        <f>V3428/X3428</f>
        <v>0.39436011249279979</v>
      </c>
      <c r="AJ3428">
        <f>Y3428/AA3428</f>
        <v>4.5168961280761977</v>
      </c>
      <c r="AK3428">
        <f>Z3428/AB3428</f>
        <v>4.7090524577174389</v>
      </c>
      <c r="AL3428">
        <f>O3428/K3428</f>
        <v>-42.96336023789295</v>
      </c>
      <c r="AM3428">
        <f>P3428/L3428</f>
        <v>-40.689536399180788</v>
      </c>
      <c r="AN3428">
        <f>K3428/W3428</f>
        <v>9.2648987660249003E-3</v>
      </c>
      <c r="AO3428">
        <f>L3428/X3428</f>
        <v>1.0110422149184728E-2</v>
      </c>
      <c r="AP3428">
        <f>IF(OR(Q3428&lt;0, Q3428="NA"), 0, 1)</f>
        <v>0</v>
      </c>
      <c r="AQ3428">
        <f>IF(OR(S3428&lt;0, S3428="NA"), 0, 1)</f>
        <v>0</v>
      </c>
      <c r="AR3428">
        <f>IFERROR(IF((AF3428-AG3428)&gt;0,1,0),0)</f>
        <v>1</v>
      </c>
      <c r="AS3428">
        <f>IFERROR(IF((S3428-Q3428)&gt;0,1,0),0)</f>
        <v>1</v>
      </c>
      <c r="AT3428">
        <f>IFERROR(IF((AH3428-AI3428)&lt;0,1,0),0)</f>
        <v>0</v>
      </c>
      <c r="AU3428">
        <f>IFERROR(IF((AJ3428-AK3428)&gt;0,1,0),0)</f>
        <v>0</v>
      </c>
      <c r="AV3428">
        <f>IFERROR(IF((AL3428-AM3428)&gt;0,1,0),0)</f>
        <v>0</v>
      </c>
      <c r="AW3428">
        <f>IFERROR(IF((AN3428-AO3428)&gt;0,1,0),0)</f>
        <v>0</v>
      </c>
      <c r="AX3428">
        <f>IFERROR(IF((AC3428-AD3428)&lt;0,1,0),0)</f>
        <v>0</v>
      </c>
      <c r="AY3428">
        <f>SUM(AP3428:AX3428)</f>
        <v>2</v>
      </c>
    </row>
    <row r="3429" spans="1:51" x14ac:dyDescent="0.45">
      <c r="A3429" s="1" t="s">
        <v>4249</v>
      </c>
      <c r="B3429" s="2">
        <v>4970912</v>
      </c>
      <c r="C3429" s="3" t="s">
        <v>5337</v>
      </c>
      <c r="D3429" s="5">
        <v>8.89</v>
      </c>
      <c r="E3429" s="5">
        <v>33.151894579999997</v>
      </c>
      <c r="F3429" s="3" t="s">
        <v>4500</v>
      </c>
      <c r="G3429" s="3" t="s">
        <v>4501</v>
      </c>
      <c r="H3429" s="3" t="s">
        <v>4502</v>
      </c>
      <c r="I3429" s="3" t="s">
        <v>4538</v>
      </c>
      <c r="J3429" s="3" t="s">
        <v>4504</v>
      </c>
      <c r="K3429" s="6">
        <v>5</v>
      </c>
      <c r="L3429" s="6">
        <v>6</v>
      </c>
      <c r="M3429" s="6">
        <v>-21486</v>
      </c>
      <c r="N3429" s="6">
        <v>-22739</v>
      </c>
      <c r="O3429" s="6">
        <v>-21506</v>
      </c>
      <c r="P3429" s="6">
        <v>-22755</v>
      </c>
      <c r="Q3429" s="6">
        <v>-19067</v>
      </c>
      <c r="R3429" s="6">
        <v>-20146</v>
      </c>
      <c r="S3429" s="6">
        <v>-16833</v>
      </c>
      <c r="T3429" s="6">
        <v>-16903</v>
      </c>
      <c r="U3429" s="6" t="s">
        <v>4474</v>
      </c>
      <c r="V3429" s="6" t="s">
        <v>4474</v>
      </c>
      <c r="W3429" s="6">
        <v>55587</v>
      </c>
      <c r="X3429" s="6">
        <v>58948</v>
      </c>
      <c r="Y3429" s="6">
        <v>44020</v>
      </c>
      <c r="Z3429" s="6">
        <v>47208</v>
      </c>
      <c r="AA3429" s="6">
        <v>7135</v>
      </c>
      <c r="AB3429" s="6">
        <v>7007</v>
      </c>
      <c r="AC3429" s="6">
        <v>3729122</v>
      </c>
      <c r="AD3429" s="6">
        <v>3735270</v>
      </c>
      <c r="AF3429">
        <f>Q3429/W3429</f>
        <v>-0.34301185528990591</v>
      </c>
      <c r="AG3429">
        <f>R3429/X3429</f>
        <v>-0.34175883829816112</v>
      </c>
      <c r="AH3429" t="e">
        <f>U3429/W3429</f>
        <v>#VALUE!</v>
      </c>
      <c r="AI3429" t="e">
        <f>V3429/X3429</f>
        <v>#VALUE!</v>
      </c>
      <c r="AJ3429">
        <f>Y3429/AA3429</f>
        <v>6.1695865451997198</v>
      </c>
      <c r="AK3429">
        <f>Z3429/AB3429</f>
        <v>6.7372627372627374</v>
      </c>
      <c r="AL3429">
        <f>O3429/K3429</f>
        <v>-4301.2</v>
      </c>
      <c r="AM3429">
        <f>P3429/L3429</f>
        <v>-3792.5</v>
      </c>
      <c r="AN3429">
        <f>K3429/W3429</f>
        <v>8.9949088815730299E-5</v>
      </c>
      <c r="AO3429">
        <f>L3429/X3429</f>
        <v>1.0178462373617426E-4</v>
      </c>
      <c r="AP3429">
        <f>IF(OR(Q3429&lt;0, Q3429="NA"), 0, 1)</f>
        <v>0</v>
      </c>
      <c r="AQ3429">
        <f>IF(OR(S3429&lt;0, S3429="NA"), 0, 1)</f>
        <v>0</v>
      </c>
      <c r="AR3429">
        <f>IFERROR(IF((AF3429-AG3429)&gt;0,1,0),0)</f>
        <v>0</v>
      </c>
      <c r="AS3429">
        <f>IFERROR(IF((S3429-Q3429)&gt;0,1,0),0)</f>
        <v>1</v>
      </c>
      <c r="AT3429">
        <f>IFERROR(IF((AH3429-AI3429)&lt;0,1,0),0)</f>
        <v>0</v>
      </c>
      <c r="AU3429">
        <f>IFERROR(IF((AJ3429-AK3429)&gt;0,1,0),0)</f>
        <v>0</v>
      </c>
      <c r="AV3429">
        <f>IFERROR(IF((AL3429-AM3429)&gt;0,1,0),0)</f>
        <v>0</v>
      </c>
      <c r="AW3429">
        <f>IFERROR(IF((AN3429-AO3429)&gt;0,1,0),0)</f>
        <v>0</v>
      </c>
      <c r="AX3429">
        <f>IFERROR(IF((AC3429-AD3429)&lt;0,1,0),0)</f>
        <v>1</v>
      </c>
      <c r="AY3429">
        <f>SUM(AP3429:AX3429)</f>
        <v>2</v>
      </c>
    </row>
    <row r="3430" spans="1:51" x14ac:dyDescent="0.45">
      <c r="A3430" s="1" t="s">
        <v>4277</v>
      </c>
      <c r="B3430" s="2">
        <v>5724375</v>
      </c>
      <c r="C3430" s="3" t="s">
        <v>5337</v>
      </c>
      <c r="D3430" s="5">
        <v>5.46</v>
      </c>
      <c r="E3430" s="5">
        <v>430.62208643999998</v>
      </c>
      <c r="F3430" s="3" t="s">
        <v>4480</v>
      </c>
      <c r="G3430" s="3" t="s">
        <v>4491</v>
      </c>
      <c r="H3430" s="3" t="s">
        <v>4492</v>
      </c>
      <c r="I3430" s="3" t="s">
        <v>4493</v>
      </c>
      <c r="J3430" s="3" t="s">
        <v>4494</v>
      </c>
      <c r="K3430" s="6">
        <v>15529.315000000001</v>
      </c>
      <c r="L3430" s="6">
        <v>16307.800999999999</v>
      </c>
      <c r="M3430" s="6" t="s">
        <v>4474</v>
      </c>
      <c r="N3430" s="6" t="s">
        <v>4474</v>
      </c>
      <c r="O3430" s="6">
        <v>10916.573</v>
      </c>
      <c r="P3430" s="6">
        <v>11734.844999999999</v>
      </c>
      <c r="Q3430" s="6">
        <v>63367.292000000001</v>
      </c>
      <c r="R3430" s="6">
        <v>46922.675999999999</v>
      </c>
      <c r="S3430" s="6" t="s">
        <v>4474</v>
      </c>
      <c r="T3430" s="6" t="s">
        <v>4474</v>
      </c>
      <c r="U3430" s="6" t="s">
        <v>4474</v>
      </c>
      <c r="V3430" s="6" t="s">
        <v>4474</v>
      </c>
      <c r="W3430" s="6">
        <v>498135.55900000001</v>
      </c>
      <c r="X3430" s="6">
        <v>498135.55900000001</v>
      </c>
      <c r="Y3430" s="6">
        <v>22679.79</v>
      </c>
      <c r="Z3430" s="6">
        <v>22679.79</v>
      </c>
      <c r="AA3430" s="6">
        <v>15322</v>
      </c>
      <c r="AB3430" s="6">
        <v>15322</v>
      </c>
      <c r="AC3430" s="6">
        <v>78868514</v>
      </c>
      <c r="AD3430" s="6">
        <v>78868514</v>
      </c>
      <c r="AF3430">
        <f>Q3430/W3430</f>
        <v>0.1272089310933934</v>
      </c>
      <c r="AG3430">
        <f>R3430/X3430</f>
        <v>9.4196600006224401E-2</v>
      </c>
      <c r="AH3430" t="e">
        <f>U3430/W3430</f>
        <v>#VALUE!</v>
      </c>
      <c r="AI3430" t="e">
        <f>V3430/X3430</f>
        <v>#VALUE!</v>
      </c>
      <c r="AJ3430">
        <f>Y3430/AA3430</f>
        <v>1.4802108079885132</v>
      </c>
      <c r="AK3430">
        <f>Z3430/AB3430</f>
        <v>1.4802108079885132</v>
      </c>
      <c r="AL3430">
        <f>O3430/K3430</f>
        <v>0.70296552037227655</v>
      </c>
      <c r="AM3430">
        <f>P3430/L3430</f>
        <v>0.71958475578650971</v>
      </c>
      <c r="AN3430">
        <f>K3430/W3430</f>
        <v>3.1174877439335745E-2</v>
      </c>
      <c r="AO3430">
        <f>L3430/X3430</f>
        <v>3.2737676934241906E-2</v>
      </c>
      <c r="AP3430">
        <f>IF(OR(Q3430&lt;0, Q3430="NA"), 0, 1)</f>
        <v>1</v>
      </c>
      <c r="AQ3430">
        <f>IF(OR(S3430&lt;0, S3430="NA"), 0, 1)</f>
        <v>0</v>
      </c>
      <c r="AR3430">
        <f>IFERROR(IF((AF3430-AG3430)&gt;0,1,0),0)</f>
        <v>1</v>
      </c>
      <c r="AS3430">
        <f>IFERROR(IF((S3430-Q3430)&gt;0,1,0),0)</f>
        <v>0</v>
      </c>
      <c r="AT3430">
        <f>IFERROR(IF((AH3430-AI3430)&lt;0,1,0),0)</f>
        <v>0</v>
      </c>
      <c r="AU3430">
        <f>IFERROR(IF((AJ3430-AK3430)&gt;0,1,0),0)</f>
        <v>0</v>
      </c>
      <c r="AV3430">
        <f>IFERROR(IF((AL3430-AM3430)&gt;0,1,0),0)</f>
        <v>0</v>
      </c>
      <c r="AW3430">
        <f>IFERROR(IF((AN3430-AO3430)&gt;0,1,0),0)</f>
        <v>0</v>
      </c>
      <c r="AX3430">
        <f>IFERROR(IF((AC3430-AD3430)&lt;0,1,0),0)</f>
        <v>0</v>
      </c>
      <c r="AY3430">
        <f>SUM(AP3430:AX3430)</f>
        <v>2</v>
      </c>
    </row>
    <row r="3431" spans="1:51" x14ac:dyDescent="0.45">
      <c r="A3431" s="1" t="s">
        <v>4291</v>
      </c>
      <c r="B3431" s="2">
        <v>104019</v>
      </c>
      <c r="C3431" s="3" t="s">
        <v>5337</v>
      </c>
      <c r="D3431" s="5">
        <v>95.38</v>
      </c>
      <c r="E3431" s="5">
        <v>3220.6555419800002</v>
      </c>
      <c r="F3431" s="3" t="s">
        <v>4480</v>
      </c>
      <c r="G3431" s="3" t="s">
        <v>4491</v>
      </c>
      <c r="H3431" s="3" t="s">
        <v>4491</v>
      </c>
      <c r="I3431" s="3" t="s">
        <v>4831</v>
      </c>
      <c r="J3431" s="3" t="s">
        <v>5032</v>
      </c>
      <c r="K3431" s="6">
        <v>986066</v>
      </c>
      <c r="L3431" s="6">
        <v>965572</v>
      </c>
      <c r="M3431" s="6" t="s">
        <v>4474</v>
      </c>
      <c r="N3431" s="6" t="s">
        <v>4474</v>
      </c>
      <c r="O3431" s="6" t="s">
        <v>4474</v>
      </c>
      <c r="P3431" s="6" t="s">
        <v>4474</v>
      </c>
      <c r="Q3431" s="6">
        <v>88829</v>
      </c>
      <c r="R3431" s="6">
        <v>81290</v>
      </c>
      <c r="S3431" s="6">
        <v>-69564</v>
      </c>
      <c r="T3431" s="6">
        <v>681064</v>
      </c>
      <c r="U3431" s="6">
        <v>769376</v>
      </c>
      <c r="V3431" s="6">
        <v>770707</v>
      </c>
      <c r="W3431" s="6">
        <v>4579231</v>
      </c>
      <c r="X3431" s="6">
        <v>4175398</v>
      </c>
      <c r="Y3431" s="6">
        <v>1685497</v>
      </c>
      <c r="Z3431" s="6">
        <v>1438608</v>
      </c>
      <c r="AA3431" s="6">
        <v>1023876</v>
      </c>
      <c r="AB3431" s="6">
        <v>815298</v>
      </c>
      <c r="AC3431" s="6">
        <v>33189000</v>
      </c>
      <c r="AD3431" s="6">
        <v>33137000</v>
      </c>
      <c r="AF3431">
        <f>Q3431/W3431</f>
        <v>1.9398235205867535E-2</v>
      </c>
      <c r="AG3431">
        <f>R3431/X3431</f>
        <v>1.9468802734493813E-2</v>
      </c>
      <c r="AH3431">
        <f>U3431/W3431</f>
        <v>0.16801423645149152</v>
      </c>
      <c r="AI3431">
        <f>V3431/X3431</f>
        <v>0.18458288287727301</v>
      </c>
      <c r="AJ3431">
        <f>Y3431/AA3431</f>
        <v>1.6461925076864776</v>
      </c>
      <c r="AK3431">
        <f>Z3431/AB3431</f>
        <v>1.7645180044597191</v>
      </c>
      <c r="AL3431" t="e">
        <f>O3431/K3431</f>
        <v>#VALUE!</v>
      </c>
      <c r="AM3431" t="e">
        <f>P3431/L3431</f>
        <v>#VALUE!</v>
      </c>
      <c r="AN3431">
        <f>K3431/W3431</f>
        <v>0.21533440876863386</v>
      </c>
      <c r="AO3431">
        <f>L3431/X3431</f>
        <v>0.23125268537274771</v>
      </c>
      <c r="AP3431">
        <f>IF(OR(Q3431&lt;0, Q3431="NA"), 0, 1)</f>
        <v>1</v>
      </c>
      <c r="AQ3431">
        <f>IF(OR(S3431&lt;0, S3431="NA"), 0, 1)</f>
        <v>0</v>
      </c>
      <c r="AR3431">
        <f>IFERROR(IF((AF3431-AG3431)&gt;0,1,0),0)</f>
        <v>0</v>
      </c>
      <c r="AS3431">
        <f>IFERROR(IF((S3431-Q3431)&gt;0,1,0),0)</f>
        <v>0</v>
      </c>
      <c r="AT3431">
        <f>IFERROR(IF((AH3431-AI3431)&lt;0,1,0),0)</f>
        <v>1</v>
      </c>
      <c r="AU3431">
        <f>IFERROR(IF((AJ3431-AK3431)&gt;0,1,0),0)</f>
        <v>0</v>
      </c>
      <c r="AV3431">
        <f>IFERROR(IF((AL3431-AM3431)&gt;0,1,0),0)</f>
        <v>0</v>
      </c>
      <c r="AW3431">
        <f>IFERROR(IF((AN3431-AO3431)&gt;0,1,0),0)</f>
        <v>0</v>
      </c>
      <c r="AX3431">
        <f>IFERROR(IF((AC3431-AD3431)&lt;0,1,0),0)</f>
        <v>0</v>
      </c>
      <c r="AY3431">
        <f>SUM(AP3431:AX3431)</f>
        <v>2</v>
      </c>
    </row>
    <row r="3432" spans="1:51" x14ac:dyDescent="0.45">
      <c r="A3432" s="1" t="s">
        <v>4304</v>
      </c>
      <c r="B3432" s="2">
        <v>4811305</v>
      </c>
      <c r="C3432" s="3" t="s">
        <v>5338</v>
      </c>
      <c r="D3432" s="5">
        <v>11.66</v>
      </c>
      <c r="E3432" s="5">
        <v>1778.3805182000001</v>
      </c>
      <c r="F3432" s="3" t="s">
        <v>4470</v>
      </c>
      <c r="G3432" s="3" t="s">
        <v>4471</v>
      </c>
      <c r="H3432" s="3" t="s">
        <v>4673</v>
      </c>
      <c r="I3432" s="3" t="s">
        <v>4673</v>
      </c>
      <c r="J3432" s="3" t="s">
        <v>4544</v>
      </c>
      <c r="K3432" s="6">
        <v>53610</v>
      </c>
      <c r="L3432" s="6">
        <v>110500</v>
      </c>
      <c r="M3432" s="6">
        <v>-147982</v>
      </c>
      <c r="N3432" s="6">
        <v>-79374</v>
      </c>
      <c r="O3432" s="6">
        <v>-152052</v>
      </c>
      <c r="P3432" s="6">
        <v>-83693</v>
      </c>
      <c r="Q3432" s="6">
        <v>-142517</v>
      </c>
      <c r="R3432" s="6">
        <v>-73485</v>
      </c>
      <c r="S3432" s="6">
        <v>-140617</v>
      </c>
      <c r="T3432" s="6">
        <v>-128596</v>
      </c>
      <c r="U3432" s="6" t="s">
        <v>4474</v>
      </c>
      <c r="V3432" s="6" t="s">
        <v>4474</v>
      </c>
      <c r="W3432" s="6">
        <v>358504</v>
      </c>
      <c r="X3432" s="6">
        <v>208818</v>
      </c>
      <c r="Y3432" s="6">
        <v>324515</v>
      </c>
      <c r="Z3432" s="6">
        <v>172075</v>
      </c>
      <c r="AA3432" s="6">
        <v>170728</v>
      </c>
      <c r="AB3432" s="6">
        <v>173128</v>
      </c>
      <c r="AC3432" s="6">
        <v>148392939</v>
      </c>
      <c r="AD3432" s="6">
        <v>122479289</v>
      </c>
      <c r="AF3432">
        <f>Q3432/W3432</f>
        <v>-0.39753252404436212</v>
      </c>
      <c r="AG3432">
        <f>R3432/X3432</f>
        <v>-0.35190931816222737</v>
      </c>
      <c r="AH3432" t="e">
        <f>U3432/W3432</f>
        <v>#VALUE!</v>
      </c>
      <c r="AI3432" t="e">
        <f>V3432/X3432</f>
        <v>#VALUE!</v>
      </c>
      <c r="AJ3432">
        <f>Y3432/AA3432</f>
        <v>1.9007719881917435</v>
      </c>
      <c r="AK3432">
        <f>Z3432/AB3432</f>
        <v>0.99391779492629728</v>
      </c>
      <c r="AL3432">
        <f>O3432/K3432</f>
        <v>-2.8362618914381645</v>
      </c>
      <c r="AM3432">
        <f>P3432/L3432</f>
        <v>-0.75740271493212674</v>
      </c>
      <c r="AN3432">
        <f>K3432/W3432</f>
        <v>0.14953808046772141</v>
      </c>
      <c r="AO3432">
        <f>L3432/X3432</f>
        <v>0.52916894137478565</v>
      </c>
      <c r="AP3432">
        <f>IF(OR(Q3432&lt;0, Q3432="NA"), 0, 1)</f>
        <v>0</v>
      </c>
      <c r="AQ3432">
        <f>IF(OR(S3432&lt;0, S3432="NA"), 0, 1)</f>
        <v>0</v>
      </c>
      <c r="AR3432">
        <f>IFERROR(IF((AF3432-AG3432)&gt;0,1,0),0)</f>
        <v>0</v>
      </c>
      <c r="AS3432">
        <f>IFERROR(IF((S3432-Q3432)&gt;0,1,0),0)</f>
        <v>1</v>
      </c>
      <c r="AT3432">
        <f>IFERROR(IF((AH3432-AI3432)&lt;0,1,0),0)</f>
        <v>0</v>
      </c>
      <c r="AU3432">
        <f>IFERROR(IF((AJ3432-AK3432)&gt;0,1,0),0)</f>
        <v>1</v>
      </c>
      <c r="AV3432">
        <f>IFERROR(IF((AL3432-AM3432)&gt;0,1,0),0)</f>
        <v>0</v>
      </c>
      <c r="AW3432">
        <f>IFERROR(IF((AN3432-AO3432)&gt;0,1,0),0)</f>
        <v>0</v>
      </c>
      <c r="AX3432">
        <f>IFERROR(IF((AC3432-AD3432)&lt;0,1,0),0)</f>
        <v>0</v>
      </c>
      <c r="AY3432">
        <f>SUM(AP3432:AX3432)</f>
        <v>2</v>
      </c>
    </row>
    <row r="3433" spans="1:51" x14ac:dyDescent="0.45">
      <c r="A3433" s="1" t="s">
        <v>4325</v>
      </c>
      <c r="B3433" s="2">
        <v>29371783</v>
      </c>
      <c r="C3433" s="3" t="s">
        <v>5374</v>
      </c>
      <c r="D3433" s="7">
        <v>9.75</v>
      </c>
      <c r="E3433" s="5">
        <v>33.392570249999999</v>
      </c>
      <c r="F3433" s="3" t="s">
        <v>4480</v>
      </c>
      <c r="G3433" s="3" t="s">
        <v>4491</v>
      </c>
      <c r="H3433" s="3" t="s">
        <v>4492</v>
      </c>
      <c r="I3433" s="3" t="s">
        <v>4493</v>
      </c>
      <c r="J3433" s="3" t="s">
        <v>4494</v>
      </c>
      <c r="K3433" s="6" t="s">
        <v>4474</v>
      </c>
      <c r="L3433" s="6" t="s">
        <v>4474</v>
      </c>
      <c r="M3433" s="6" t="s">
        <v>4474</v>
      </c>
      <c r="N3433" s="6" t="s">
        <v>4474</v>
      </c>
      <c r="O3433" s="6">
        <v>-1494.809</v>
      </c>
      <c r="P3433" s="6">
        <v>-1366.7619999999999</v>
      </c>
      <c r="Q3433" s="6">
        <v>-947.13699999999994</v>
      </c>
      <c r="R3433" s="6">
        <v>-825.76599999999996</v>
      </c>
      <c r="S3433" s="6">
        <v>-805.56700000000001</v>
      </c>
      <c r="T3433" s="6">
        <v>-870.66800000000001</v>
      </c>
      <c r="U3433" s="6" t="s">
        <v>4474</v>
      </c>
      <c r="V3433" s="6" t="s">
        <v>4474</v>
      </c>
      <c r="W3433" s="6">
        <v>2914.181</v>
      </c>
      <c r="X3433" s="8">
        <v>2749.473</v>
      </c>
      <c r="Y3433" s="6">
        <v>313.71899999999999</v>
      </c>
      <c r="Z3433" s="6">
        <v>148.96899999999999</v>
      </c>
      <c r="AA3433" s="6">
        <v>3978</v>
      </c>
      <c r="AB3433" s="6">
        <v>3438</v>
      </c>
      <c r="AC3433" s="6">
        <v>3497472</v>
      </c>
      <c r="AD3433" s="6">
        <v>3497472</v>
      </c>
      <c r="AF3433">
        <f>Q3433/W3433</f>
        <v>-0.32500966823954996</v>
      </c>
      <c r="AG3433">
        <f>R3433/X3433</f>
        <v>-0.30033610077276629</v>
      </c>
      <c r="AH3433" t="e">
        <f>U3433/W3433</f>
        <v>#VALUE!</v>
      </c>
      <c r="AI3433" t="e">
        <f>V3433/X3433</f>
        <v>#VALUE!</v>
      </c>
      <c r="AJ3433">
        <f>Y3433/AA3433</f>
        <v>7.8863499245852189E-2</v>
      </c>
      <c r="AK3433">
        <f>Z3433/AB3433</f>
        <v>4.3330133798720187E-2</v>
      </c>
      <c r="AL3433" t="e">
        <f>O3433/K3433</f>
        <v>#VALUE!</v>
      </c>
      <c r="AM3433" t="e">
        <f>P3433/L3433</f>
        <v>#VALUE!</v>
      </c>
      <c r="AN3433" t="e">
        <f>K3433/W3433</f>
        <v>#VALUE!</v>
      </c>
      <c r="AO3433" t="e">
        <f>L3433/X3433</f>
        <v>#VALUE!</v>
      </c>
      <c r="AP3433">
        <f>IF(OR(Q3433&lt;0, Q3433="NA"), 0, 1)</f>
        <v>0</v>
      </c>
      <c r="AQ3433">
        <f>IF(OR(S3433&lt;0, S3433="NA"), 0, 1)</f>
        <v>0</v>
      </c>
      <c r="AR3433">
        <f>IFERROR(IF((AF3433-AG3433)&gt;0,1,0),0)</f>
        <v>0</v>
      </c>
      <c r="AS3433">
        <f>IFERROR(IF((S3433-Q3433)&gt;0,1,0),0)</f>
        <v>1</v>
      </c>
      <c r="AT3433">
        <f>IFERROR(IF((AH3433-AI3433)&lt;0,1,0),0)</f>
        <v>0</v>
      </c>
      <c r="AU3433">
        <f>IFERROR(IF((AJ3433-AK3433)&gt;0,1,0),0)</f>
        <v>1</v>
      </c>
      <c r="AV3433">
        <f>IFERROR(IF((AL3433-AM3433)&gt;0,1,0),0)</f>
        <v>0</v>
      </c>
      <c r="AW3433">
        <f>IFERROR(IF((AN3433-AO3433)&gt;0,1,0),0)</f>
        <v>0</v>
      </c>
      <c r="AX3433">
        <f>IFERROR(IF((AC3433-AD3433)&lt;0,1,0),0)</f>
        <v>0</v>
      </c>
      <c r="AY3433">
        <f>SUM(AP3433:AX3433)</f>
        <v>2</v>
      </c>
    </row>
    <row r="3434" spans="1:51" x14ac:dyDescent="0.45">
      <c r="A3434" s="1" t="s">
        <v>4338</v>
      </c>
      <c r="B3434" s="2">
        <v>5721747</v>
      </c>
      <c r="C3434" s="3" t="s">
        <v>5337</v>
      </c>
      <c r="D3434" s="7">
        <v>7.04</v>
      </c>
      <c r="E3434" s="5">
        <v>152.42460991999999</v>
      </c>
      <c r="F3434" s="3" t="s">
        <v>4480</v>
      </c>
      <c r="G3434" s="3" t="s">
        <v>4491</v>
      </c>
      <c r="H3434" s="3" t="s">
        <v>4492</v>
      </c>
      <c r="I3434" s="3" t="s">
        <v>4493</v>
      </c>
      <c r="J3434" s="3"/>
      <c r="K3434" s="6">
        <v>6817.0450000000001</v>
      </c>
      <c r="L3434" s="6">
        <v>6820.0659999999998</v>
      </c>
      <c r="M3434" s="6" t="s">
        <v>4474</v>
      </c>
      <c r="N3434" s="6" t="s">
        <v>4474</v>
      </c>
      <c r="O3434" s="6">
        <v>5717.3770000000004</v>
      </c>
      <c r="P3434" s="6">
        <v>5728.79</v>
      </c>
      <c r="Q3434" s="6">
        <v>18191.865000000002</v>
      </c>
      <c r="R3434" s="6">
        <v>12185.989</v>
      </c>
      <c r="S3434" s="6" t="s">
        <v>4474</v>
      </c>
      <c r="T3434" s="6" t="s">
        <v>4474</v>
      </c>
      <c r="U3434" s="6">
        <v>4060</v>
      </c>
      <c r="V3434" s="6">
        <v>4060</v>
      </c>
      <c r="W3434" s="6">
        <v>163786.38399999999</v>
      </c>
      <c r="X3434" s="6">
        <v>163786.38399999999</v>
      </c>
      <c r="Y3434" s="6">
        <v>3744.5160000000001</v>
      </c>
      <c r="Z3434" s="6">
        <v>3744.5160000000001</v>
      </c>
      <c r="AA3434" s="6">
        <v>3083</v>
      </c>
      <c r="AB3434" s="6">
        <v>3083</v>
      </c>
      <c r="AC3434" s="6">
        <v>21651223</v>
      </c>
      <c r="AD3434" s="6">
        <v>21651223</v>
      </c>
      <c r="AF3434">
        <f>Q3434/W3434</f>
        <v>0.11107067972145965</v>
      </c>
      <c r="AG3434">
        <f>R3434/X3434</f>
        <v>7.4401721940451415E-2</v>
      </c>
      <c r="AH3434">
        <f>U3434/W3434</f>
        <v>2.478838533977281E-2</v>
      </c>
      <c r="AI3434">
        <f>V3434/X3434</f>
        <v>2.478838533977281E-2</v>
      </c>
      <c r="AJ3434">
        <f>Y3434/AA3434</f>
        <v>1.2145689263704185</v>
      </c>
      <c r="AK3434">
        <f>Z3434/AB3434</f>
        <v>1.2145689263704185</v>
      </c>
      <c r="AL3434">
        <f>O3434/K3434</f>
        <v>0.83868846398989594</v>
      </c>
      <c r="AM3434">
        <f>P3434/L3434</f>
        <v>0.83999040478493903</v>
      </c>
      <c r="AN3434">
        <f>K3434/W3434</f>
        <v>4.1621561167135848E-2</v>
      </c>
      <c r="AO3434">
        <f>L3434/X3434</f>
        <v>4.1640005923813547E-2</v>
      </c>
      <c r="AP3434">
        <f>IF(OR(Q3434&lt;0, Q3434="NA"), 0, 1)</f>
        <v>1</v>
      </c>
      <c r="AQ3434">
        <f>IF(OR(S3434&lt;0, S3434="NA"), 0, 1)</f>
        <v>0</v>
      </c>
      <c r="AR3434">
        <f>IFERROR(IF((AF3434-AG3434)&gt;0,1,0),0)</f>
        <v>1</v>
      </c>
      <c r="AS3434">
        <f>IFERROR(IF((S3434-Q3434)&gt;0,1,0),0)</f>
        <v>0</v>
      </c>
      <c r="AT3434">
        <f>IFERROR(IF((AH3434-AI3434)&lt;0,1,0),0)</f>
        <v>0</v>
      </c>
      <c r="AU3434">
        <f>IFERROR(IF((AJ3434-AK3434)&gt;0,1,0),0)</f>
        <v>0</v>
      </c>
      <c r="AV3434">
        <f>IFERROR(IF((AL3434-AM3434)&gt;0,1,0),0)</f>
        <v>0</v>
      </c>
      <c r="AW3434">
        <f>IFERROR(IF((AN3434-AO3434)&gt;0,1,0),0)</f>
        <v>0</v>
      </c>
      <c r="AX3434">
        <f>IFERROR(IF((AC3434-AD3434)&lt;0,1,0),0)</f>
        <v>0</v>
      </c>
      <c r="AY3434">
        <f>SUM(AP3434:AX3434)</f>
        <v>2</v>
      </c>
    </row>
    <row r="3435" spans="1:51" x14ac:dyDescent="0.45">
      <c r="A3435" s="1" t="s">
        <v>4346</v>
      </c>
      <c r="B3435" s="2">
        <v>7083057</v>
      </c>
      <c r="C3435" s="3" t="s">
        <v>5338</v>
      </c>
      <c r="D3435" s="5">
        <v>6.41</v>
      </c>
      <c r="E3435" s="5">
        <v>603.74584919999995</v>
      </c>
      <c r="F3435" s="3" t="s">
        <v>4559</v>
      </c>
      <c r="G3435" s="3" t="s">
        <v>4560</v>
      </c>
      <c r="H3435" s="3" t="s">
        <v>4561</v>
      </c>
      <c r="I3435" s="3" t="s">
        <v>4562</v>
      </c>
      <c r="J3435" s="3" t="s">
        <v>5324</v>
      </c>
      <c r="K3435" s="6">
        <v>836715</v>
      </c>
      <c r="L3435" s="6">
        <v>835467</v>
      </c>
      <c r="M3435" s="6">
        <v>1012</v>
      </c>
      <c r="N3435" s="6">
        <v>6827</v>
      </c>
      <c r="O3435" s="6">
        <v>-30349</v>
      </c>
      <c r="P3435" s="6">
        <v>-23218</v>
      </c>
      <c r="Q3435" s="6">
        <v>-75742</v>
      </c>
      <c r="R3435" s="6">
        <v>-44862</v>
      </c>
      <c r="S3435" s="6">
        <v>-4956</v>
      </c>
      <c r="T3435" s="6">
        <v>-44087</v>
      </c>
      <c r="U3435" s="6">
        <v>375811</v>
      </c>
      <c r="V3435" s="6">
        <v>329926</v>
      </c>
      <c r="W3435" s="6">
        <v>1077114</v>
      </c>
      <c r="X3435" s="6">
        <v>1056373</v>
      </c>
      <c r="Y3435" s="6">
        <v>336634</v>
      </c>
      <c r="Z3435" s="6">
        <v>332525</v>
      </c>
      <c r="AA3435" s="6">
        <v>242028</v>
      </c>
      <c r="AB3435" s="6">
        <v>253867</v>
      </c>
      <c r="AC3435" s="6">
        <v>94073000</v>
      </c>
      <c r="AD3435" s="6">
        <v>88366000</v>
      </c>
      <c r="AF3435">
        <f>Q3435/W3435</f>
        <v>-7.0319390519480759E-2</v>
      </c>
      <c r="AG3435">
        <f>R3435/X3435</f>
        <v>-4.2467954027601992E-2</v>
      </c>
      <c r="AH3435">
        <f>U3435/W3435</f>
        <v>0.34890550118186192</v>
      </c>
      <c r="AI3435">
        <f>V3435/X3435</f>
        <v>0.31231960680555071</v>
      </c>
      <c r="AJ3435">
        <f>Y3435/AA3435</f>
        <v>1.3908886575107013</v>
      </c>
      <c r="AK3435">
        <f>Z3435/AB3435</f>
        <v>1.3098394040974211</v>
      </c>
      <c r="AL3435">
        <f>O3435/K3435</f>
        <v>-3.6271609807401566E-2</v>
      </c>
      <c r="AM3435">
        <f>P3435/L3435</f>
        <v>-2.7790445343741883E-2</v>
      </c>
      <c r="AN3435">
        <f>K3435/W3435</f>
        <v>0.7768119252001181</v>
      </c>
      <c r="AO3435">
        <f>L3435/X3435</f>
        <v>0.79088257651416682</v>
      </c>
      <c r="AP3435">
        <f>IF(OR(Q3435&lt;0, Q3435="NA"), 0, 1)</f>
        <v>0</v>
      </c>
      <c r="AQ3435">
        <f>IF(OR(S3435&lt;0, S3435="NA"), 0, 1)</f>
        <v>0</v>
      </c>
      <c r="AR3435">
        <f>IFERROR(IF((AF3435-AG3435)&gt;0,1,0),0)</f>
        <v>0</v>
      </c>
      <c r="AS3435">
        <f>IFERROR(IF((S3435-Q3435)&gt;0,1,0),0)</f>
        <v>1</v>
      </c>
      <c r="AT3435">
        <f>IFERROR(IF((AH3435-AI3435)&lt;0,1,0),0)</f>
        <v>0</v>
      </c>
      <c r="AU3435">
        <f>IFERROR(IF((AJ3435-AK3435)&gt;0,1,0),0)</f>
        <v>1</v>
      </c>
      <c r="AV3435">
        <f>IFERROR(IF((AL3435-AM3435)&gt;0,1,0),0)</f>
        <v>0</v>
      </c>
      <c r="AW3435">
        <f>IFERROR(IF((AN3435-AO3435)&gt;0,1,0),0)</f>
        <v>0</v>
      </c>
      <c r="AX3435">
        <f>IFERROR(IF((AC3435-AD3435)&lt;0,1,0),0)</f>
        <v>0</v>
      </c>
      <c r="AY3435">
        <f>SUM(AP3435:AX3435)</f>
        <v>2</v>
      </c>
    </row>
    <row r="3436" spans="1:51" x14ac:dyDescent="0.45">
      <c r="A3436" s="1" t="s">
        <v>4351</v>
      </c>
      <c r="B3436" s="2">
        <v>4305469</v>
      </c>
      <c r="C3436" s="3" t="s">
        <v>5336</v>
      </c>
      <c r="D3436" s="5">
        <v>2.2599999999999998</v>
      </c>
      <c r="E3436" s="5">
        <v>2.9661347400000002</v>
      </c>
      <c r="F3436" s="3" t="s">
        <v>4525</v>
      </c>
      <c r="G3436" s="3" t="s">
        <v>4526</v>
      </c>
      <c r="H3436" s="3" t="s">
        <v>4527</v>
      </c>
      <c r="I3436" s="3" t="s">
        <v>4527</v>
      </c>
      <c r="J3436" s="3" t="s">
        <v>4528</v>
      </c>
      <c r="K3436" s="6">
        <v>104984</v>
      </c>
      <c r="L3436" s="6">
        <v>104884</v>
      </c>
      <c r="M3436" s="6">
        <v>38087</v>
      </c>
      <c r="N3436" s="6">
        <v>57604</v>
      </c>
      <c r="O3436" s="6">
        <v>12015</v>
      </c>
      <c r="P3436" s="6">
        <v>30898</v>
      </c>
      <c r="Q3436" s="6">
        <v>-19841</v>
      </c>
      <c r="R3436" s="6">
        <v>-578</v>
      </c>
      <c r="S3436" s="6">
        <v>26490</v>
      </c>
      <c r="T3436" s="6">
        <v>22539</v>
      </c>
      <c r="U3436" s="6">
        <v>482893</v>
      </c>
      <c r="V3436" s="6">
        <v>480567</v>
      </c>
      <c r="W3436" s="6">
        <v>673203</v>
      </c>
      <c r="X3436" s="6">
        <v>670315</v>
      </c>
      <c r="Y3436" s="6" t="s">
        <v>4474</v>
      </c>
      <c r="Z3436" s="6" t="s">
        <v>4474</v>
      </c>
      <c r="AA3436" s="6" t="s">
        <v>4474</v>
      </c>
      <c r="AB3436" s="6" t="s">
        <v>4474</v>
      </c>
      <c r="AC3436" s="6">
        <v>326384</v>
      </c>
      <c r="AD3436" s="6">
        <v>94469</v>
      </c>
      <c r="AF3436">
        <f>Q3436/W3436</f>
        <v>-2.947253651573151E-2</v>
      </c>
      <c r="AG3436">
        <f>R3436/X3436</f>
        <v>-8.6228116631732841E-4</v>
      </c>
      <c r="AH3436">
        <f>U3436/W3436</f>
        <v>0.71730666678550159</v>
      </c>
      <c r="AI3436">
        <f>V3436/X3436</f>
        <v>0.71692711635574324</v>
      </c>
      <c r="AJ3436" t="e">
        <f>Y3436/AA3436</f>
        <v>#VALUE!</v>
      </c>
      <c r="AK3436" t="e">
        <f>Z3436/AB3436</f>
        <v>#VALUE!</v>
      </c>
      <c r="AL3436">
        <f>O3436/K3436</f>
        <v>0.11444601082069648</v>
      </c>
      <c r="AM3436">
        <f>P3436/L3436</f>
        <v>0.29459212081919073</v>
      </c>
      <c r="AN3436">
        <f>K3436/W3436</f>
        <v>0.15594701746724243</v>
      </c>
      <c r="AO3436">
        <f>L3436/X3436</f>
        <v>0.15646971946025376</v>
      </c>
      <c r="AP3436">
        <f>IF(OR(Q3436&lt;0, Q3436="NA"), 0, 1)</f>
        <v>0</v>
      </c>
      <c r="AQ3436">
        <f>IF(OR(S3436&lt;0, S3436="NA"), 0, 1)</f>
        <v>1</v>
      </c>
      <c r="AR3436">
        <f>IFERROR(IF((AF3436-AG3436)&gt;0,1,0),0)</f>
        <v>0</v>
      </c>
      <c r="AS3436">
        <f>IFERROR(IF((S3436-Q3436)&gt;0,1,0),0)</f>
        <v>1</v>
      </c>
      <c r="AT3436">
        <f>IFERROR(IF((AH3436-AI3436)&lt;0,1,0),0)</f>
        <v>0</v>
      </c>
      <c r="AU3436">
        <f>IFERROR(IF((AJ3436-AK3436)&gt;0,1,0),0)</f>
        <v>0</v>
      </c>
      <c r="AV3436">
        <f>IFERROR(IF((AL3436-AM3436)&gt;0,1,0),0)</f>
        <v>0</v>
      </c>
      <c r="AW3436">
        <f>IFERROR(IF((AN3436-AO3436)&gt;0,1,0),0)</f>
        <v>0</v>
      </c>
      <c r="AX3436">
        <f>IFERROR(IF((AC3436-AD3436)&lt;0,1,0),0)</f>
        <v>0</v>
      </c>
      <c r="AY3436">
        <f>SUM(AP3436:AX3436)</f>
        <v>2</v>
      </c>
    </row>
    <row r="3437" spans="1:51" x14ac:dyDescent="0.45">
      <c r="A3437" s="1" t="s">
        <v>4359</v>
      </c>
      <c r="B3437" s="2">
        <v>4190349</v>
      </c>
      <c r="C3437" s="3" t="s">
        <v>5336</v>
      </c>
      <c r="D3437" s="5">
        <v>12.33</v>
      </c>
      <c r="E3437" s="5">
        <v>104.0922027</v>
      </c>
      <c r="F3437" s="3" t="s">
        <v>4480</v>
      </c>
      <c r="G3437" s="3" t="s">
        <v>4481</v>
      </c>
      <c r="H3437" s="3" t="s">
        <v>4481</v>
      </c>
      <c r="I3437" s="3" t="s">
        <v>4482</v>
      </c>
      <c r="J3437" s="3" t="s">
        <v>4483</v>
      </c>
      <c r="K3437" s="6">
        <v>19139</v>
      </c>
      <c r="L3437" s="6">
        <v>19358</v>
      </c>
      <c r="M3437" s="6" t="s">
        <v>4474</v>
      </c>
      <c r="N3437" s="6" t="s">
        <v>4474</v>
      </c>
      <c r="O3437" s="6">
        <v>14531</v>
      </c>
      <c r="P3437" s="6">
        <v>15653</v>
      </c>
      <c r="Q3437" s="6">
        <v>-1031</v>
      </c>
      <c r="R3437" s="6">
        <v>-32</v>
      </c>
      <c r="S3437" s="6" t="s">
        <v>4474</v>
      </c>
      <c r="T3437" s="6" t="s">
        <v>4474</v>
      </c>
      <c r="U3437" s="6" t="s">
        <v>4474</v>
      </c>
      <c r="V3437" s="6" t="s">
        <v>4474</v>
      </c>
      <c r="W3437" s="6">
        <v>796428</v>
      </c>
      <c r="X3437" s="6">
        <v>812229</v>
      </c>
      <c r="Y3437" s="6" t="s">
        <v>4474</v>
      </c>
      <c r="Z3437" s="6" t="s">
        <v>4474</v>
      </c>
      <c r="AA3437" s="6" t="s">
        <v>4474</v>
      </c>
      <c r="AB3437" s="6" t="s">
        <v>4474</v>
      </c>
      <c r="AC3437" s="6">
        <v>9208217</v>
      </c>
      <c r="AD3437" s="6">
        <v>9218459</v>
      </c>
      <c r="AF3437">
        <f>Q3437/W3437</f>
        <v>-1.2945300767928801E-3</v>
      </c>
      <c r="AG3437">
        <f>R3437/X3437</f>
        <v>-3.9397756051556887E-5</v>
      </c>
      <c r="AH3437" t="e">
        <f>U3437/W3437</f>
        <v>#VALUE!</v>
      </c>
      <c r="AI3437" t="e">
        <f>V3437/X3437</f>
        <v>#VALUE!</v>
      </c>
      <c r="AJ3437" t="e">
        <f>Y3437/AA3437</f>
        <v>#VALUE!</v>
      </c>
      <c r="AK3437" t="e">
        <f>Z3437/AB3437</f>
        <v>#VALUE!</v>
      </c>
      <c r="AL3437">
        <f>O3437/K3437</f>
        <v>0.7592350697528607</v>
      </c>
      <c r="AM3437">
        <f>P3437/L3437</f>
        <v>0.80860626097737365</v>
      </c>
      <c r="AN3437">
        <f>K3437/W3437</f>
        <v>2.4031048632142515E-2</v>
      </c>
      <c r="AO3437">
        <f>L3437/X3437</f>
        <v>2.3833180051438696E-2</v>
      </c>
      <c r="AP3437">
        <f>IF(OR(Q3437&lt;0, Q3437="NA"), 0, 1)</f>
        <v>0</v>
      </c>
      <c r="AQ3437">
        <f>IF(OR(S3437&lt;0, S3437="NA"), 0, 1)</f>
        <v>0</v>
      </c>
      <c r="AR3437">
        <f>IFERROR(IF((AF3437-AG3437)&gt;0,1,0),0)</f>
        <v>0</v>
      </c>
      <c r="AS3437">
        <f>IFERROR(IF((S3437-Q3437)&gt;0,1,0),0)</f>
        <v>0</v>
      </c>
      <c r="AT3437">
        <f>IFERROR(IF((AH3437-AI3437)&lt;0,1,0),0)</f>
        <v>0</v>
      </c>
      <c r="AU3437">
        <f>IFERROR(IF((AJ3437-AK3437)&gt;0,1,0),0)</f>
        <v>0</v>
      </c>
      <c r="AV3437">
        <f>IFERROR(IF((AL3437-AM3437)&gt;0,1,0),0)</f>
        <v>0</v>
      </c>
      <c r="AW3437">
        <f>IFERROR(IF((AN3437-AO3437)&gt;0,1,0),0)</f>
        <v>1</v>
      </c>
      <c r="AX3437">
        <f>IFERROR(IF((AC3437-AD3437)&lt;0,1,0),0)</f>
        <v>1</v>
      </c>
      <c r="AY3437">
        <f>SUM(AP3437:AX3437)</f>
        <v>2</v>
      </c>
    </row>
    <row r="3438" spans="1:51" x14ac:dyDescent="0.45">
      <c r="A3438" s="1" t="s">
        <v>4395</v>
      </c>
      <c r="B3438" s="2">
        <v>106589788</v>
      </c>
      <c r="C3438" s="3" t="s">
        <v>5336</v>
      </c>
      <c r="D3438" s="7">
        <v>5.21</v>
      </c>
      <c r="E3438" s="5">
        <v>76.024017819999997</v>
      </c>
      <c r="F3438" s="3" t="s">
        <v>4470</v>
      </c>
      <c r="G3438" s="3" t="s">
        <v>4512</v>
      </c>
      <c r="H3438" s="3" t="s">
        <v>4513</v>
      </c>
      <c r="I3438" s="3" t="s">
        <v>4643</v>
      </c>
      <c r="J3438" s="3" t="s">
        <v>5012</v>
      </c>
      <c r="K3438" s="6">
        <v>9863.6419999999998</v>
      </c>
      <c r="L3438" s="6">
        <v>11714.797</v>
      </c>
      <c r="M3438" s="6">
        <v>-424.94799999999998</v>
      </c>
      <c r="N3438" s="6">
        <v>774.14499999999998</v>
      </c>
      <c r="O3438" s="6">
        <v>-1886.529</v>
      </c>
      <c r="P3438" s="6">
        <v>-737.15200000000004</v>
      </c>
      <c r="Q3438" s="6">
        <v>-1135.1279999999999</v>
      </c>
      <c r="R3438" s="6">
        <v>-535.87300000000005</v>
      </c>
      <c r="S3438" s="6">
        <v>225.59700000000001</v>
      </c>
      <c r="T3438" s="6">
        <v>1217.6659999999999</v>
      </c>
      <c r="U3438" s="6" t="s">
        <v>4474</v>
      </c>
      <c r="V3438" s="6" t="s">
        <v>4474</v>
      </c>
      <c r="W3438" s="6">
        <v>32494.48</v>
      </c>
      <c r="X3438" s="6">
        <v>32494.48</v>
      </c>
      <c r="Y3438" s="6">
        <v>19449.025000000001</v>
      </c>
      <c r="Z3438" s="6">
        <v>19449.025000000001</v>
      </c>
      <c r="AA3438" s="6">
        <v>21159</v>
      </c>
      <c r="AB3438" s="6">
        <v>21159</v>
      </c>
      <c r="AC3438" s="6">
        <v>12500000</v>
      </c>
      <c r="AD3438" s="6">
        <v>12500000</v>
      </c>
      <c r="AF3438">
        <f>Q3438/W3438</f>
        <v>-3.4932948611579563E-2</v>
      </c>
      <c r="AG3438">
        <f>R3438/X3438</f>
        <v>-1.6491200967056561E-2</v>
      </c>
      <c r="AH3438" t="e">
        <f>U3438/W3438</f>
        <v>#VALUE!</v>
      </c>
      <c r="AI3438" t="e">
        <f>V3438/X3438</f>
        <v>#VALUE!</v>
      </c>
      <c r="AJ3438">
        <f>Y3438/AA3438</f>
        <v>0.91918450777446958</v>
      </c>
      <c r="AK3438">
        <f>Z3438/AB3438</f>
        <v>0.91918450777446958</v>
      </c>
      <c r="AL3438">
        <f>O3438/K3438</f>
        <v>-0.19126089531635476</v>
      </c>
      <c r="AM3438">
        <f>P3438/L3438</f>
        <v>-6.292486331602673E-2</v>
      </c>
      <c r="AN3438">
        <f>K3438/W3438</f>
        <v>0.30354823342303061</v>
      </c>
      <c r="AO3438">
        <f>L3438/X3438</f>
        <v>0.36051652465280259</v>
      </c>
      <c r="AP3438">
        <f>IF(OR(Q3438&lt;0, Q3438="NA"), 0, 1)</f>
        <v>0</v>
      </c>
      <c r="AQ3438">
        <f>IF(OR(S3438&lt;0, S3438="NA"), 0, 1)</f>
        <v>1</v>
      </c>
      <c r="AR3438">
        <f>IFERROR(IF((AF3438-AG3438)&gt;0,1,0),0)</f>
        <v>0</v>
      </c>
      <c r="AS3438">
        <f>IFERROR(IF((S3438-Q3438)&gt;0,1,0),0)</f>
        <v>1</v>
      </c>
      <c r="AT3438">
        <f>IFERROR(IF((AH3438-AI3438)&lt;0,1,0),0)</f>
        <v>0</v>
      </c>
      <c r="AU3438">
        <f>IFERROR(IF((AJ3438-AK3438)&gt;0,1,0),0)</f>
        <v>0</v>
      </c>
      <c r="AV3438">
        <f>IFERROR(IF((AL3438-AM3438)&gt;0,1,0),0)</f>
        <v>0</v>
      </c>
      <c r="AW3438">
        <f>IFERROR(IF((AN3438-AO3438)&gt;0,1,0),0)</f>
        <v>0</v>
      </c>
      <c r="AX3438">
        <f>IFERROR(IF((AC3438-AD3438)&lt;0,1,0),0)</f>
        <v>0</v>
      </c>
      <c r="AY3438">
        <f>SUM(AP3438:AX3438)</f>
        <v>2</v>
      </c>
    </row>
    <row r="3439" spans="1:51" x14ac:dyDescent="0.45">
      <c r="A3439" s="1" t="s">
        <v>4419</v>
      </c>
      <c r="B3439" s="2">
        <v>23604476</v>
      </c>
      <c r="C3439" s="3" t="s">
        <v>5337</v>
      </c>
      <c r="D3439" s="5">
        <v>14.53</v>
      </c>
      <c r="E3439" s="5">
        <v>13786.36097867</v>
      </c>
      <c r="F3439" s="3" t="s">
        <v>4475</v>
      </c>
      <c r="G3439" s="3" t="s">
        <v>4564</v>
      </c>
      <c r="H3439" s="3" t="s">
        <v>5035</v>
      </c>
      <c r="I3439" s="3" t="s">
        <v>5036</v>
      </c>
      <c r="J3439" s="3" t="s">
        <v>5037</v>
      </c>
      <c r="K3439" s="6">
        <v>5250934.5787426569</v>
      </c>
      <c r="L3439" s="6">
        <v>5018444.2370166983</v>
      </c>
      <c r="M3439" s="6">
        <v>-630060.64086630999</v>
      </c>
      <c r="N3439" s="6">
        <v>-893133.19548442413</v>
      </c>
      <c r="O3439" s="6">
        <v>-990469.03885410551</v>
      </c>
      <c r="P3439" s="6">
        <v>-1192067.5479386672</v>
      </c>
      <c r="Q3439" s="6">
        <v>-806548.77772666339</v>
      </c>
      <c r="R3439" s="6">
        <v>-1092156.2126204255</v>
      </c>
      <c r="S3439" s="6" t="s">
        <v>4474</v>
      </c>
      <c r="T3439" s="6" t="s">
        <v>4474</v>
      </c>
      <c r="U3439" s="6">
        <v>909203.7921448428</v>
      </c>
      <c r="V3439" s="6">
        <v>737441.68765223143</v>
      </c>
      <c r="W3439" s="6">
        <v>10896682.871195382</v>
      </c>
      <c r="X3439" s="6">
        <v>10320602.870550029</v>
      </c>
      <c r="Y3439" s="6">
        <v>6268545.0138997789</v>
      </c>
      <c r="Z3439" s="6">
        <v>6155736.0084767928</v>
      </c>
      <c r="AA3439" s="6">
        <v>4565626.4879891658</v>
      </c>
      <c r="AB3439" s="6">
        <v>4100262.697986762</v>
      </c>
      <c r="AC3439" s="6">
        <v>946928789</v>
      </c>
      <c r="AD3439" s="6">
        <v>944026851</v>
      </c>
      <c r="AF3439">
        <f>Q3439/W3439</f>
        <v>-7.4017826090793062E-2</v>
      </c>
      <c r="AG3439">
        <f>R3439/X3439</f>
        <v>-0.10582290844044655</v>
      </c>
      <c r="AH3439">
        <f>U3439/W3439</f>
        <v>8.3438584282218523E-2</v>
      </c>
      <c r="AI3439">
        <f>V3439/X3439</f>
        <v>7.1453353733484951E-2</v>
      </c>
      <c r="AJ3439">
        <f>Y3439/AA3439</f>
        <v>1.3729868245662442</v>
      </c>
      <c r="AK3439">
        <f>Z3439/AB3439</f>
        <v>1.5013028339621441</v>
      </c>
      <c r="AL3439">
        <f>O3439/K3439</f>
        <v>-0.18862719083643098</v>
      </c>
      <c r="AM3439">
        <f>P3439/L3439</f>
        <v>-0.2375372708429879</v>
      </c>
      <c r="AN3439">
        <f>K3439/W3439</f>
        <v>0.48188376598745797</v>
      </c>
      <c r="AO3439">
        <f>L3439/X3439</f>
        <v>0.48625495040962119</v>
      </c>
      <c r="AP3439">
        <f>IF(OR(Q3439&lt;0, Q3439="NA"), 0, 1)</f>
        <v>0</v>
      </c>
      <c r="AQ3439">
        <f>IF(OR(S3439&lt;0, S3439="NA"), 0, 1)</f>
        <v>0</v>
      </c>
      <c r="AR3439">
        <f>IFERROR(IF((AF3439-AG3439)&gt;0,1,0),0)</f>
        <v>1</v>
      </c>
      <c r="AS3439">
        <f>IFERROR(IF((S3439-Q3439)&gt;0,1,0),0)</f>
        <v>0</v>
      </c>
      <c r="AT3439">
        <f>IFERROR(IF((AH3439-AI3439)&lt;0,1,0),0)</f>
        <v>0</v>
      </c>
      <c r="AU3439">
        <f>IFERROR(IF((AJ3439-AK3439)&gt;0,1,0),0)</f>
        <v>0</v>
      </c>
      <c r="AV3439">
        <f>IFERROR(IF((AL3439-AM3439)&gt;0,1,0),0)</f>
        <v>1</v>
      </c>
      <c r="AW3439">
        <f>IFERROR(IF((AN3439-AO3439)&gt;0,1,0),0)</f>
        <v>0</v>
      </c>
      <c r="AX3439">
        <f>IFERROR(IF((AC3439-AD3439)&lt;0,1,0),0)</f>
        <v>0</v>
      </c>
      <c r="AY3439">
        <f>SUM(AP3439:AX3439)</f>
        <v>2</v>
      </c>
    </row>
    <row r="3440" spans="1:51" x14ac:dyDescent="0.45">
      <c r="A3440" s="1" t="s">
        <v>4426</v>
      </c>
      <c r="B3440" s="2">
        <v>4331689</v>
      </c>
      <c r="C3440" s="3" t="s">
        <v>5337</v>
      </c>
      <c r="D3440" s="5">
        <v>6.3</v>
      </c>
      <c r="E3440" s="5">
        <v>804.01437269999997</v>
      </c>
      <c r="F3440" s="3" t="s">
        <v>4500</v>
      </c>
      <c r="G3440" s="3" t="s">
        <v>4501</v>
      </c>
      <c r="H3440" s="3" t="s">
        <v>4502</v>
      </c>
      <c r="I3440" s="3" t="s">
        <v>4538</v>
      </c>
      <c r="J3440" s="3" t="s">
        <v>4801</v>
      </c>
      <c r="K3440" s="6">
        <v>408973</v>
      </c>
      <c r="L3440" s="6">
        <v>396148</v>
      </c>
      <c r="M3440" s="6">
        <v>-10236</v>
      </c>
      <c r="N3440" s="6">
        <v>-4400</v>
      </c>
      <c r="O3440" s="6">
        <v>-22317</v>
      </c>
      <c r="P3440" s="6">
        <v>-13730</v>
      </c>
      <c r="Q3440" s="6">
        <v>-18986</v>
      </c>
      <c r="R3440" s="6">
        <v>-6655</v>
      </c>
      <c r="S3440" s="6">
        <v>39885</v>
      </c>
      <c r="T3440" s="6">
        <v>54107</v>
      </c>
      <c r="U3440" s="6" t="s">
        <v>4474</v>
      </c>
      <c r="V3440" s="6" t="s">
        <v>4474</v>
      </c>
      <c r="W3440" s="6">
        <v>540343</v>
      </c>
      <c r="X3440" s="6">
        <v>458204</v>
      </c>
      <c r="Y3440" s="6">
        <v>208733</v>
      </c>
      <c r="Z3440" s="6">
        <v>322053</v>
      </c>
      <c r="AA3440" s="6">
        <v>241346</v>
      </c>
      <c r="AB3440" s="6">
        <v>207508</v>
      </c>
      <c r="AC3440" s="6">
        <v>128010487</v>
      </c>
      <c r="AD3440" s="6">
        <v>127144940</v>
      </c>
      <c r="AF3440">
        <f>Q3440/W3440</f>
        <v>-3.513694079501354E-2</v>
      </c>
      <c r="AG3440">
        <f>R3440/X3440</f>
        <v>-1.4524098436504264E-2</v>
      </c>
      <c r="AH3440" t="e">
        <f>U3440/W3440</f>
        <v>#VALUE!</v>
      </c>
      <c r="AI3440" t="e">
        <f>V3440/X3440</f>
        <v>#VALUE!</v>
      </c>
      <c r="AJ3440">
        <f>Y3440/AA3440</f>
        <v>0.86487035210859098</v>
      </c>
      <c r="AK3440">
        <f>Z3440/AB3440</f>
        <v>1.5520028143493263</v>
      </c>
      <c r="AL3440">
        <f>O3440/K3440</f>
        <v>-5.4568394490589846E-2</v>
      </c>
      <c r="AM3440">
        <f>P3440/L3440</f>
        <v>-3.4658763896321575E-2</v>
      </c>
      <c r="AN3440">
        <f>K3440/W3440</f>
        <v>0.75687665057195153</v>
      </c>
      <c r="AO3440">
        <f>L3440/X3440</f>
        <v>0.86456687414339461</v>
      </c>
      <c r="AP3440">
        <f>IF(OR(Q3440&lt;0, Q3440="NA"), 0, 1)</f>
        <v>0</v>
      </c>
      <c r="AQ3440">
        <f>IF(OR(S3440&lt;0, S3440="NA"), 0, 1)</f>
        <v>1</v>
      </c>
      <c r="AR3440">
        <f>IFERROR(IF((AF3440-AG3440)&gt;0,1,0),0)</f>
        <v>0</v>
      </c>
      <c r="AS3440">
        <f>IFERROR(IF((S3440-Q3440)&gt;0,1,0),0)</f>
        <v>1</v>
      </c>
      <c r="AT3440">
        <f>IFERROR(IF((AH3440-AI3440)&lt;0,1,0),0)</f>
        <v>0</v>
      </c>
      <c r="AU3440">
        <f>IFERROR(IF((AJ3440-AK3440)&gt;0,1,0),0)</f>
        <v>0</v>
      </c>
      <c r="AV3440">
        <f>IFERROR(IF((AL3440-AM3440)&gt;0,1,0),0)</f>
        <v>0</v>
      </c>
      <c r="AW3440">
        <f>IFERROR(IF((AN3440-AO3440)&gt;0,1,0),0)</f>
        <v>0</v>
      </c>
      <c r="AX3440">
        <f>IFERROR(IF((AC3440-AD3440)&lt;0,1,0),0)</f>
        <v>0</v>
      </c>
      <c r="AY3440">
        <f>SUM(AP3440:AX3440)</f>
        <v>2</v>
      </c>
    </row>
    <row r="3441" spans="1:51" x14ac:dyDescent="0.45">
      <c r="A3441" s="1" t="s">
        <v>4427</v>
      </c>
      <c r="B3441" s="2">
        <v>4642901</v>
      </c>
      <c r="C3441" s="3" t="s">
        <v>5337</v>
      </c>
      <c r="D3441" s="5">
        <v>5.15</v>
      </c>
      <c r="E3441" s="5">
        <v>447.71289645000002</v>
      </c>
      <c r="F3441" s="3" t="s">
        <v>4480</v>
      </c>
      <c r="G3441" s="3" t="s">
        <v>4491</v>
      </c>
      <c r="H3441" s="3" t="s">
        <v>4663</v>
      </c>
      <c r="I3441" s="3" t="s">
        <v>4663</v>
      </c>
      <c r="J3441" s="3" t="s">
        <v>4675</v>
      </c>
      <c r="K3441" s="6">
        <v>781567.58028171607</v>
      </c>
      <c r="L3441" s="6">
        <v>756060.51003464393</v>
      </c>
      <c r="M3441" s="6">
        <v>366130.88335876685</v>
      </c>
      <c r="N3441" s="6">
        <v>377862.69406215992</v>
      </c>
      <c r="O3441" s="6">
        <v>365005.89069387806</v>
      </c>
      <c r="P3441" s="6">
        <v>376839.60287477396</v>
      </c>
      <c r="Q3441" s="6">
        <v>253039.47161336386</v>
      </c>
      <c r="R3441" s="6">
        <v>279881.35629110271</v>
      </c>
      <c r="S3441" s="6" t="s">
        <v>4474</v>
      </c>
      <c r="T3441" s="6">
        <v>285725.91010317975</v>
      </c>
      <c r="U3441" s="6" t="s">
        <v>4474</v>
      </c>
      <c r="V3441" s="6" t="s">
        <v>4474</v>
      </c>
      <c r="W3441" s="6">
        <v>1776027.514434386</v>
      </c>
      <c r="X3441" s="6">
        <v>1625971.0468012497</v>
      </c>
      <c r="Y3441" s="6">
        <v>1707128.2343716586</v>
      </c>
      <c r="Z3441" s="6">
        <v>1560005.7796309295</v>
      </c>
      <c r="AA3441" s="6">
        <v>258225.24770119041</v>
      </c>
      <c r="AB3441" s="6">
        <v>244034.87043994002</v>
      </c>
      <c r="AC3441" s="6">
        <v>87509322</v>
      </c>
      <c r="AD3441" s="6">
        <v>86415861</v>
      </c>
      <c r="AF3441">
        <f>Q3441/W3441</f>
        <v>0.14247497268866902</v>
      </c>
      <c r="AG3441">
        <f>R3441/X3441</f>
        <v>0.17213182045382014</v>
      </c>
      <c r="AH3441" t="e">
        <f>U3441/W3441</f>
        <v>#VALUE!</v>
      </c>
      <c r="AI3441" t="e">
        <f>V3441/X3441</f>
        <v>#VALUE!</v>
      </c>
      <c r="AJ3441">
        <f>Y3441/AA3441</f>
        <v>6.6110043443431605</v>
      </c>
      <c r="AK3441">
        <f>Z3441/AB3441</f>
        <v>6.3925527397727615</v>
      </c>
      <c r="AL3441">
        <f>O3441/K3441</f>
        <v>0.46701769610544958</v>
      </c>
      <c r="AM3441">
        <f>P3441/L3441</f>
        <v>0.4984251893509245</v>
      </c>
      <c r="AN3441">
        <f>K3441/W3441</f>
        <v>0.44006501809777593</v>
      </c>
      <c r="AO3441">
        <f>L3441/X3441</f>
        <v>0.46499014328824073</v>
      </c>
      <c r="AP3441">
        <f>IF(OR(Q3441&lt;0, Q3441="NA"), 0, 1)</f>
        <v>1</v>
      </c>
      <c r="AQ3441">
        <f>IF(OR(S3441&lt;0, S3441="NA"), 0, 1)</f>
        <v>0</v>
      </c>
      <c r="AR3441">
        <f>IFERROR(IF((AF3441-AG3441)&gt;0,1,0),0)</f>
        <v>0</v>
      </c>
      <c r="AS3441">
        <f>IFERROR(IF((S3441-Q3441)&gt;0,1,0),0)</f>
        <v>0</v>
      </c>
      <c r="AT3441">
        <f>IFERROR(IF((AH3441-AI3441)&lt;0,1,0),0)</f>
        <v>0</v>
      </c>
      <c r="AU3441">
        <f>IFERROR(IF((AJ3441-AK3441)&gt;0,1,0),0)</f>
        <v>1</v>
      </c>
      <c r="AV3441">
        <f>IFERROR(IF((AL3441-AM3441)&gt;0,1,0),0)</f>
        <v>0</v>
      </c>
      <c r="AW3441">
        <f>IFERROR(IF((AN3441-AO3441)&gt;0,1,0),0)</f>
        <v>0</v>
      </c>
      <c r="AX3441">
        <f>IFERROR(IF((AC3441-AD3441)&lt;0,1,0),0)</f>
        <v>0</v>
      </c>
      <c r="AY3441">
        <f>SUM(AP3441:AX3441)</f>
        <v>2</v>
      </c>
    </row>
    <row r="3442" spans="1:51" x14ac:dyDescent="0.45">
      <c r="A3442" s="1" t="s">
        <v>4435</v>
      </c>
      <c r="B3442" s="2">
        <v>108454118</v>
      </c>
      <c r="C3442" s="3" t="s">
        <v>5335</v>
      </c>
      <c r="D3442" s="5">
        <v>8.33</v>
      </c>
      <c r="E3442" s="5">
        <v>348.11933821000002</v>
      </c>
      <c r="F3442" s="3" t="s">
        <v>4470</v>
      </c>
      <c r="G3442" s="3" t="s">
        <v>4471</v>
      </c>
      <c r="H3442" s="3" t="s">
        <v>4489</v>
      </c>
      <c r="I3442" s="3" t="s">
        <v>4489</v>
      </c>
      <c r="J3442" s="3" t="s">
        <v>4495</v>
      </c>
      <c r="K3442" s="6">
        <v>0</v>
      </c>
      <c r="L3442" s="6">
        <v>50000</v>
      </c>
      <c r="M3442" s="6">
        <v>-132910</v>
      </c>
      <c r="N3442" s="6">
        <v>-56312</v>
      </c>
      <c r="O3442" s="6">
        <v>-133044</v>
      </c>
      <c r="P3442" s="6">
        <v>-56436</v>
      </c>
      <c r="Q3442" s="6">
        <v>-128971</v>
      </c>
      <c r="R3442" s="6">
        <v>-54757</v>
      </c>
      <c r="S3442" s="6">
        <v>-96520</v>
      </c>
      <c r="T3442" s="6">
        <v>-33615</v>
      </c>
      <c r="U3442" s="6" t="s">
        <v>4474</v>
      </c>
      <c r="V3442" s="6" t="s">
        <v>4474</v>
      </c>
      <c r="W3442" s="6">
        <v>403432</v>
      </c>
      <c r="X3442" s="6">
        <v>199952</v>
      </c>
      <c r="Y3442" s="6">
        <v>393778</v>
      </c>
      <c r="Z3442" s="6">
        <v>188600</v>
      </c>
      <c r="AA3442" s="6">
        <v>43997</v>
      </c>
      <c r="AB3442" s="6">
        <v>39108</v>
      </c>
      <c r="AC3442" s="6">
        <v>41780938</v>
      </c>
      <c r="AD3442" s="6">
        <v>1578387</v>
      </c>
      <c r="AF3442">
        <f>Q3442/W3442</f>
        <v>-0.31968460607983501</v>
      </c>
      <c r="AG3442">
        <f>R3442/X3442</f>
        <v>-0.27385072417380169</v>
      </c>
      <c r="AH3442" t="e">
        <f>U3442/W3442</f>
        <v>#VALUE!</v>
      </c>
      <c r="AI3442" t="e">
        <f>V3442/X3442</f>
        <v>#VALUE!</v>
      </c>
      <c r="AJ3442">
        <f>Y3442/AA3442</f>
        <v>8.9501102347887365</v>
      </c>
      <c r="AK3442">
        <f>Z3442/AB3442</f>
        <v>4.8225427022604075</v>
      </c>
      <c r="AL3442" t="e">
        <f>O3442/K3442</f>
        <v>#DIV/0!</v>
      </c>
      <c r="AM3442">
        <f>P3442/L3442</f>
        <v>-1.1287199999999999</v>
      </c>
      <c r="AN3442">
        <f>K3442/W3442</f>
        <v>0</v>
      </c>
      <c r="AO3442">
        <f>L3442/X3442</f>
        <v>0.25006001440345682</v>
      </c>
      <c r="AP3442">
        <f>IF(OR(Q3442&lt;0, Q3442="NA"), 0, 1)</f>
        <v>0</v>
      </c>
      <c r="AQ3442">
        <f>IF(OR(S3442&lt;0, S3442="NA"), 0, 1)</f>
        <v>0</v>
      </c>
      <c r="AR3442">
        <f>IFERROR(IF((AF3442-AG3442)&gt;0,1,0),0)</f>
        <v>0</v>
      </c>
      <c r="AS3442">
        <f>IFERROR(IF((S3442-Q3442)&gt;0,1,0),0)</f>
        <v>1</v>
      </c>
      <c r="AT3442">
        <f>IFERROR(IF((AH3442-AI3442)&lt;0,1,0),0)</f>
        <v>0</v>
      </c>
      <c r="AU3442">
        <f>IFERROR(IF((AJ3442-AK3442)&gt;0,1,0),0)</f>
        <v>1</v>
      </c>
      <c r="AV3442">
        <f>IFERROR(IF((AL3442-AM3442)&gt;0,1,0),0)</f>
        <v>0</v>
      </c>
      <c r="AW3442">
        <f>IFERROR(IF((AN3442-AO3442)&gt;0,1,0),0)</f>
        <v>0</v>
      </c>
      <c r="AX3442">
        <f>IFERROR(IF((AC3442-AD3442)&lt;0,1,0),0)</f>
        <v>0</v>
      </c>
      <c r="AY3442">
        <f>SUM(AP3442:AX3442)</f>
        <v>2</v>
      </c>
    </row>
    <row r="3443" spans="1:51" x14ac:dyDescent="0.45">
      <c r="A3443" s="1" t="s">
        <v>5</v>
      </c>
      <c r="B3443" s="2">
        <v>5284798</v>
      </c>
      <c r="C3443" s="3" t="s">
        <v>5335</v>
      </c>
      <c r="D3443" s="5">
        <v>4.6100000000000003</v>
      </c>
      <c r="E3443" s="5">
        <v>213.10973849000001</v>
      </c>
      <c r="F3443" s="3" t="s">
        <v>4470</v>
      </c>
      <c r="G3443" s="3" t="s">
        <v>4471</v>
      </c>
      <c r="H3443" s="3" t="s">
        <v>4489</v>
      </c>
      <c r="I3443" s="3" t="s">
        <v>4489</v>
      </c>
      <c r="J3443" s="3" t="s">
        <v>4490</v>
      </c>
      <c r="K3443" s="6">
        <v>17</v>
      </c>
      <c r="L3443" s="6">
        <v>20218</v>
      </c>
      <c r="M3443" s="6">
        <v>-163717</v>
      </c>
      <c r="N3443" s="6">
        <v>-126755</v>
      </c>
      <c r="O3443" s="6">
        <v>-168376</v>
      </c>
      <c r="P3443" s="6">
        <v>-131218</v>
      </c>
      <c r="Q3443" s="6">
        <v>-143480</v>
      </c>
      <c r="R3443" s="6">
        <v>-109893</v>
      </c>
      <c r="S3443" s="6">
        <v>-113372</v>
      </c>
      <c r="T3443" s="6">
        <v>-85152</v>
      </c>
      <c r="U3443" s="6" t="s">
        <v>4474</v>
      </c>
      <c r="V3443" s="6" t="s">
        <v>4474</v>
      </c>
      <c r="W3443" s="6">
        <v>604028</v>
      </c>
      <c r="X3443" s="6">
        <v>620117</v>
      </c>
      <c r="Y3443" s="6">
        <v>510757</v>
      </c>
      <c r="Z3443" s="6">
        <v>552633</v>
      </c>
      <c r="AA3443" s="6">
        <v>29465</v>
      </c>
      <c r="AB3443" s="6">
        <v>19403</v>
      </c>
      <c r="AC3443" s="6">
        <v>51996639</v>
      </c>
      <c r="AD3443" s="6">
        <v>51914275</v>
      </c>
      <c r="AF3443">
        <f>Q3443/W3443</f>
        <v>-0.23753865714834413</v>
      </c>
      <c r="AG3443">
        <f>R3443/X3443</f>
        <v>-0.17721333232277134</v>
      </c>
      <c r="AH3443" t="e">
        <f>U3443/W3443</f>
        <v>#VALUE!</v>
      </c>
      <c r="AI3443" t="e">
        <f>V3443/X3443</f>
        <v>#VALUE!</v>
      </c>
      <c r="AJ3443">
        <f>Y3443/AA3443</f>
        <v>17.33436280332598</v>
      </c>
      <c r="AK3443">
        <f>Z3443/AB3443</f>
        <v>28.481832706282535</v>
      </c>
      <c r="AL3443">
        <f>O3443/K3443</f>
        <v>-9904.4705882352937</v>
      </c>
      <c r="AM3443">
        <f>P3443/L3443</f>
        <v>-6.4901572855871006</v>
      </c>
      <c r="AN3443">
        <f>K3443/W3443</f>
        <v>2.8144390657386743E-5</v>
      </c>
      <c r="AO3443">
        <f>L3443/X3443</f>
        <v>3.2603524818703565E-2</v>
      </c>
      <c r="AP3443">
        <f>IF(OR(Q3443&lt;0, Q3443="NA"), 0, 1)</f>
        <v>0</v>
      </c>
      <c r="AQ3443">
        <f>IF(OR(S3443&lt;0, S3443="NA"), 0, 1)</f>
        <v>0</v>
      </c>
      <c r="AR3443">
        <f>IFERROR(IF((AF3443-AG3443)&gt;0,1,0),0)</f>
        <v>0</v>
      </c>
      <c r="AS3443">
        <f>IFERROR(IF((S3443-Q3443)&gt;0,1,0),0)</f>
        <v>1</v>
      </c>
      <c r="AT3443">
        <f>IFERROR(IF((AH3443-AI3443)&lt;0,1,0),0)</f>
        <v>0</v>
      </c>
      <c r="AU3443">
        <f>IFERROR(IF((AJ3443-AK3443)&gt;0,1,0),0)</f>
        <v>0</v>
      </c>
      <c r="AV3443">
        <f>IFERROR(IF((AL3443-AM3443)&gt;0,1,0),0)</f>
        <v>0</v>
      </c>
      <c r="AW3443">
        <f>IFERROR(IF((AN3443-AO3443)&gt;0,1,0),0)</f>
        <v>0</v>
      </c>
      <c r="AX3443">
        <f>IFERROR(IF((AC3443-AD3443)&lt;0,1,0),0)</f>
        <v>0</v>
      </c>
      <c r="AY3443">
        <f>SUM(AP3443:AX3443)</f>
        <v>1</v>
      </c>
    </row>
    <row r="3444" spans="1:51" x14ac:dyDescent="0.45">
      <c r="A3444" s="1" t="s">
        <v>7</v>
      </c>
      <c r="B3444" s="2">
        <v>19357914</v>
      </c>
      <c r="C3444" s="3" t="s">
        <v>5338</v>
      </c>
      <c r="D3444" s="5">
        <v>6.75</v>
      </c>
      <c r="E3444" s="5">
        <v>793.67998499999999</v>
      </c>
      <c r="F3444" s="3" t="s">
        <v>4470</v>
      </c>
      <c r="G3444" s="3" t="s">
        <v>4471</v>
      </c>
      <c r="H3444" s="3" t="s">
        <v>4489</v>
      </c>
      <c r="I3444" s="3" t="s">
        <v>4489</v>
      </c>
      <c r="J3444" s="3" t="s">
        <v>4495</v>
      </c>
      <c r="K3444" s="6" t="s">
        <v>4474</v>
      </c>
      <c r="L3444" s="6" t="s">
        <v>4474</v>
      </c>
      <c r="M3444" s="6">
        <v>-303812</v>
      </c>
      <c r="N3444" s="6">
        <v>-191217</v>
      </c>
      <c r="O3444" s="6">
        <v>-303857</v>
      </c>
      <c r="P3444" s="6">
        <v>-191264</v>
      </c>
      <c r="Q3444" s="6">
        <v>-288960</v>
      </c>
      <c r="R3444" s="6">
        <v>-174612</v>
      </c>
      <c r="S3444" s="6">
        <v>-280536</v>
      </c>
      <c r="T3444" s="6">
        <v>-165538</v>
      </c>
      <c r="U3444" s="6">
        <v>35544</v>
      </c>
      <c r="V3444" s="6">
        <v>20355</v>
      </c>
      <c r="W3444" s="6">
        <v>458297</v>
      </c>
      <c r="X3444" s="6">
        <v>582138</v>
      </c>
      <c r="Y3444" s="6">
        <v>456206</v>
      </c>
      <c r="Z3444" s="6">
        <v>579854</v>
      </c>
      <c r="AA3444" s="6">
        <v>39131</v>
      </c>
      <c r="AB3444" s="6">
        <v>41653</v>
      </c>
      <c r="AC3444" s="6">
        <v>106126338</v>
      </c>
      <c r="AD3444" s="6">
        <v>104915176</v>
      </c>
      <c r="AF3444">
        <f>Q3444/W3444</f>
        <v>-0.6305081639199035</v>
      </c>
      <c r="AG3444">
        <f>R3444/X3444</f>
        <v>-0.29994949651113656</v>
      </c>
      <c r="AH3444">
        <f>U3444/W3444</f>
        <v>7.7556693585164205E-2</v>
      </c>
      <c r="AI3444">
        <f>V3444/X3444</f>
        <v>3.4965935912103313E-2</v>
      </c>
      <c r="AJ3444">
        <f>Y3444/AA3444</f>
        <v>11.658429378242314</v>
      </c>
      <c r="AK3444">
        <f>Z3444/AB3444</f>
        <v>13.921062108371546</v>
      </c>
      <c r="AL3444" t="e">
        <f>O3444/K3444</f>
        <v>#VALUE!</v>
      </c>
      <c r="AM3444" t="e">
        <f>P3444/L3444</f>
        <v>#VALUE!</v>
      </c>
      <c r="AN3444" t="e">
        <f>K3444/W3444</f>
        <v>#VALUE!</v>
      </c>
      <c r="AO3444" t="e">
        <f>L3444/X3444</f>
        <v>#VALUE!</v>
      </c>
      <c r="AP3444">
        <f>IF(OR(Q3444&lt;0, Q3444="NA"), 0, 1)</f>
        <v>0</v>
      </c>
      <c r="AQ3444">
        <f>IF(OR(S3444&lt;0, S3444="NA"), 0, 1)</f>
        <v>0</v>
      </c>
      <c r="AR3444">
        <f>IFERROR(IF((AF3444-AG3444)&gt;0,1,0),0)</f>
        <v>0</v>
      </c>
      <c r="AS3444">
        <f>IFERROR(IF((S3444-Q3444)&gt;0,1,0),0)</f>
        <v>1</v>
      </c>
      <c r="AT3444">
        <f>IFERROR(IF((AH3444-AI3444)&lt;0,1,0),0)</f>
        <v>0</v>
      </c>
      <c r="AU3444">
        <f>IFERROR(IF((AJ3444-AK3444)&gt;0,1,0),0)</f>
        <v>0</v>
      </c>
      <c r="AV3444">
        <f>IFERROR(IF((AL3444-AM3444)&gt;0,1,0),0)</f>
        <v>0</v>
      </c>
      <c r="AW3444">
        <f>IFERROR(IF((AN3444-AO3444)&gt;0,1,0),0)</f>
        <v>0</v>
      </c>
      <c r="AX3444">
        <f>IFERROR(IF((AC3444-AD3444)&lt;0,1,0),0)</f>
        <v>0</v>
      </c>
      <c r="AY3444">
        <f>SUM(AP3444:AX3444)</f>
        <v>1</v>
      </c>
    </row>
    <row r="3445" spans="1:51" x14ac:dyDescent="0.45">
      <c r="A3445" s="1" t="s">
        <v>20</v>
      </c>
      <c r="B3445" s="2">
        <v>4004092</v>
      </c>
      <c r="C3445" s="3" t="s">
        <v>5337</v>
      </c>
      <c r="D3445" s="7">
        <v>117.78</v>
      </c>
      <c r="E3445" s="5">
        <v>204284.13498713999</v>
      </c>
      <c r="F3445" s="3" t="s">
        <v>4470</v>
      </c>
      <c r="G3445" s="3" t="s">
        <v>4512</v>
      </c>
      <c r="H3445" s="3" t="s">
        <v>4513</v>
      </c>
      <c r="I3445" s="3" t="s">
        <v>4514</v>
      </c>
      <c r="J3445" s="3" t="s">
        <v>4515</v>
      </c>
      <c r="K3445" s="6">
        <v>41950000</v>
      </c>
      <c r="L3445" s="6">
        <v>41217000</v>
      </c>
      <c r="M3445" s="6">
        <v>10039665.863</v>
      </c>
      <c r="N3445" s="6">
        <v>10825000</v>
      </c>
      <c r="O3445" s="6">
        <v>6825000</v>
      </c>
      <c r="P3445" s="6">
        <v>7601000</v>
      </c>
      <c r="Q3445" s="6">
        <v>13402000</v>
      </c>
      <c r="R3445" s="6">
        <v>5767000</v>
      </c>
      <c r="S3445" s="6" t="s">
        <v>4474</v>
      </c>
      <c r="T3445" s="6">
        <v>8728000</v>
      </c>
      <c r="U3445" s="6" t="s">
        <v>4474</v>
      </c>
      <c r="V3445" s="6">
        <v>12879000</v>
      </c>
      <c r="W3445" s="6" t="s">
        <v>4474</v>
      </c>
      <c r="X3445" s="6">
        <v>74356000</v>
      </c>
      <c r="Y3445" s="6" t="s">
        <v>4474</v>
      </c>
      <c r="Z3445" s="6">
        <v>23802000</v>
      </c>
      <c r="AA3445" s="6" t="s">
        <v>4474</v>
      </c>
      <c r="AB3445" s="6">
        <v>14902000</v>
      </c>
      <c r="AC3445" s="6">
        <v>1734455938</v>
      </c>
      <c r="AD3445" s="6">
        <v>1734455938</v>
      </c>
      <c r="AF3445" t="e">
        <f>Q3445/W3445</f>
        <v>#VALUE!</v>
      </c>
      <c r="AG3445">
        <f>R3445/X3445</f>
        <v>7.7559309268922474E-2</v>
      </c>
      <c r="AH3445" t="e">
        <f>U3445/W3445</f>
        <v>#VALUE!</v>
      </c>
      <c r="AI3445">
        <f>V3445/X3445</f>
        <v>0.17320727311851095</v>
      </c>
      <c r="AJ3445" t="e">
        <f>Y3445/AA3445</f>
        <v>#VALUE!</v>
      </c>
      <c r="AK3445">
        <f>Z3445/AB3445</f>
        <v>1.5972352704334989</v>
      </c>
      <c r="AL3445">
        <f>O3445/K3445</f>
        <v>0.16269368295589989</v>
      </c>
      <c r="AM3445">
        <f>P3445/L3445</f>
        <v>0.18441419802508674</v>
      </c>
      <c r="AN3445" t="e">
        <f>K3445/W3445</f>
        <v>#VALUE!</v>
      </c>
      <c r="AO3445">
        <f>L3445/X3445</f>
        <v>0.5543197589972565</v>
      </c>
      <c r="AP3445">
        <f>IF(OR(Q3445&lt;0, Q3445="NA"), 0, 1)</f>
        <v>1</v>
      </c>
      <c r="AQ3445">
        <f>IF(OR(S3445&lt;0, S3445="NA"), 0, 1)</f>
        <v>0</v>
      </c>
      <c r="AR3445">
        <f>IFERROR(IF((AF3445-AG3445)&gt;0,1,0),0)</f>
        <v>0</v>
      </c>
      <c r="AS3445">
        <f>IFERROR(IF((S3445-Q3445)&gt;0,1,0),0)</f>
        <v>0</v>
      </c>
      <c r="AT3445">
        <f>IFERROR(IF((AH3445-AI3445)&lt;0,1,0),0)</f>
        <v>0</v>
      </c>
      <c r="AU3445">
        <f>IFERROR(IF((AJ3445-AK3445)&gt;0,1,0),0)</f>
        <v>0</v>
      </c>
      <c r="AV3445">
        <f>IFERROR(IF((AL3445-AM3445)&gt;0,1,0),0)</f>
        <v>0</v>
      </c>
      <c r="AW3445">
        <f>IFERROR(IF((AN3445-AO3445)&gt;0,1,0),0)</f>
        <v>0</v>
      </c>
      <c r="AX3445">
        <f>IFERROR(IF((AC3445-AD3445)&lt;0,1,0),0)</f>
        <v>0</v>
      </c>
      <c r="AY3445">
        <f>SUM(AP3445:AX3445)</f>
        <v>1</v>
      </c>
    </row>
    <row r="3446" spans="1:51" x14ac:dyDescent="0.45">
      <c r="A3446" s="1" t="s">
        <v>32</v>
      </c>
      <c r="B3446" s="2">
        <v>5726755</v>
      </c>
      <c r="C3446" s="3" t="s">
        <v>5337</v>
      </c>
      <c r="D3446" s="7">
        <v>8.74</v>
      </c>
      <c r="E3446" s="5">
        <v>921.46692252000003</v>
      </c>
      <c r="F3446" s="3" t="s">
        <v>4480</v>
      </c>
      <c r="G3446" s="3" t="s">
        <v>4491</v>
      </c>
      <c r="H3446" s="3" t="s">
        <v>4492</v>
      </c>
      <c r="I3446" s="3" t="s">
        <v>4493</v>
      </c>
      <c r="J3446" s="3"/>
      <c r="K3446" s="6">
        <v>72962.081999999995</v>
      </c>
      <c r="L3446" s="6" t="s">
        <v>4474</v>
      </c>
      <c r="M3446" s="6" t="s">
        <v>4474</v>
      </c>
      <c r="N3446" s="6" t="s">
        <v>4474</v>
      </c>
      <c r="O3446" s="6">
        <v>61388.086000000003</v>
      </c>
      <c r="P3446" s="6" t="s">
        <v>4474</v>
      </c>
      <c r="Q3446" s="6">
        <v>203771.39600000001</v>
      </c>
      <c r="R3446" s="6">
        <v>128320.148</v>
      </c>
      <c r="S3446" s="6" t="s">
        <v>4474</v>
      </c>
      <c r="T3446" s="6" t="s">
        <v>4474</v>
      </c>
      <c r="U3446" s="6" t="s">
        <v>4474</v>
      </c>
      <c r="V3446" s="6" t="s">
        <v>4474</v>
      </c>
      <c r="W3446" s="6">
        <v>1029323.202</v>
      </c>
      <c r="X3446" s="6" t="s">
        <v>4474</v>
      </c>
      <c r="Y3446" s="6">
        <v>8653.2189999999991</v>
      </c>
      <c r="Z3446" s="6" t="s">
        <v>4474</v>
      </c>
      <c r="AA3446" s="6">
        <v>11477</v>
      </c>
      <c r="AB3446" s="6" t="s">
        <v>4474</v>
      </c>
      <c r="AC3446" s="6">
        <v>105430999</v>
      </c>
      <c r="AD3446" s="6">
        <v>105430999</v>
      </c>
      <c r="AF3446">
        <f>Q3446/W3446</f>
        <v>0.19796638762642019</v>
      </c>
      <c r="AG3446" t="e">
        <f>R3446/X3446</f>
        <v>#VALUE!</v>
      </c>
      <c r="AH3446" t="e">
        <f>U3446/W3446</f>
        <v>#VALUE!</v>
      </c>
      <c r="AI3446" t="e">
        <f>V3446/X3446</f>
        <v>#VALUE!</v>
      </c>
      <c r="AJ3446">
        <f>Y3446/AA3446</f>
        <v>0.75396174958612872</v>
      </c>
      <c r="AK3446" t="e">
        <f>Z3446/AB3446</f>
        <v>#VALUE!</v>
      </c>
      <c r="AL3446">
        <f>O3446/K3446</f>
        <v>0.84136971310659703</v>
      </c>
      <c r="AM3446" t="e">
        <f>P3446/L3446</f>
        <v>#VALUE!</v>
      </c>
      <c r="AN3446">
        <f>K3446/W3446</f>
        <v>7.0883549363536053E-2</v>
      </c>
      <c r="AO3446" t="e">
        <f>L3446/X3446</f>
        <v>#VALUE!</v>
      </c>
      <c r="AP3446">
        <f>IF(OR(Q3446&lt;0, Q3446="NA"), 0, 1)</f>
        <v>1</v>
      </c>
      <c r="AQ3446">
        <f>IF(OR(S3446&lt;0, S3446="NA"), 0, 1)</f>
        <v>0</v>
      </c>
      <c r="AR3446">
        <f>IFERROR(IF((AF3446-AG3446)&gt;0,1,0),0)</f>
        <v>0</v>
      </c>
      <c r="AS3446">
        <f>IFERROR(IF((S3446-Q3446)&gt;0,1,0),0)</f>
        <v>0</v>
      </c>
      <c r="AT3446">
        <f>IFERROR(IF((AH3446-AI3446)&lt;0,1,0),0)</f>
        <v>0</v>
      </c>
      <c r="AU3446">
        <f>IFERROR(IF((AJ3446-AK3446)&gt;0,1,0),0)</f>
        <v>0</v>
      </c>
      <c r="AV3446">
        <f>IFERROR(IF((AL3446-AM3446)&gt;0,1,0),0)</f>
        <v>0</v>
      </c>
      <c r="AW3446">
        <f>IFERROR(IF((AN3446-AO3446)&gt;0,1,0),0)</f>
        <v>0</v>
      </c>
      <c r="AX3446">
        <f>IFERROR(IF((AC3446-AD3446)&lt;0,1,0),0)</f>
        <v>0</v>
      </c>
      <c r="AY3446">
        <f>SUM(AP3446:AX3446)</f>
        <v>1</v>
      </c>
    </row>
    <row r="3447" spans="1:51" x14ac:dyDescent="0.45">
      <c r="A3447" s="1" t="s">
        <v>45</v>
      </c>
      <c r="B3447" s="2">
        <v>19814853</v>
      </c>
      <c r="C3447" s="3" t="s">
        <v>5338</v>
      </c>
      <c r="D3447" s="5">
        <v>5.6</v>
      </c>
      <c r="E3447" s="5">
        <v>174.3632576</v>
      </c>
      <c r="F3447" s="3" t="s">
        <v>4470</v>
      </c>
      <c r="G3447" s="3" t="s">
        <v>4471</v>
      </c>
      <c r="H3447" s="3" t="s">
        <v>4489</v>
      </c>
      <c r="I3447" s="3" t="s">
        <v>4489</v>
      </c>
      <c r="J3447" s="3" t="s">
        <v>4544</v>
      </c>
      <c r="K3447" s="6" t="s">
        <v>4474</v>
      </c>
      <c r="L3447" s="6" t="s">
        <v>4474</v>
      </c>
      <c r="M3447" s="6">
        <v>-84446</v>
      </c>
      <c r="N3447" s="6">
        <v>-75561</v>
      </c>
      <c r="O3447" s="6">
        <v>-85298</v>
      </c>
      <c r="P3447" s="6">
        <v>-76295</v>
      </c>
      <c r="Q3447" s="6">
        <v>-76977</v>
      </c>
      <c r="R3447" s="6">
        <v>-69002</v>
      </c>
      <c r="S3447" s="6">
        <v>-60675</v>
      </c>
      <c r="T3447" s="6">
        <v>-53158</v>
      </c>
      <c r="U3447" s="6" t="s">
        <v>4474</v>
      </c>
      <c r="V3447" s="6" t="s">
        <v>4474</v>
      </c>
      <c r="W3447" s="6">
        <v>214684</v>
      </c>
      <c r="X3447" s="6">
        <v>230585</v>
      </c>
      <c r="Y3447" s="6">
        <v>188984</v>
      </c>
      <c r="Z3447" s="6">
        <v>182358</v>
      </c>
      <c r="AA3447" s="6">
        <v>14819</v>
      </c>
      <c r="AB3447" s="6">
        <v>11284</v>
      </c>
      <c r="AC3447" s="6">
        <v>31130892</v>
      </c>
      <c r="AD3447" s="6">
        <v>30966255</v>
      </c>
      <c r="AF3447">
        <f>Q3447/W3447</f>
        <v>-0.35855955730282646</v>
      </c>
      <c r="AG3447">
        <f>R3447/X3447</f>
        <v>-0.29924756597350216</v>
      </c>
      <c r="AH3447" t="e">
        <f>U3447/W3447</f>
        <v>#VALUE!</v>
      </c>
      <c r="AI3447" t="e">
        <f>V3447/X3447</f>
        <v>#VALUE!</v>
      </c>
      <c r="AJ3447">
        <f>Y3447/AA3447</f>
        <v>12.752817329104529</v>
      </c>
      <c r="AK3447">
        <f>Z3447/AB3447</f>
        <v>16.160758596242466</v>
      </c>
      <c r="AL3447" t="e">
        <f>O3447/K3447</f>
        <v>#VALUE!</v>
      </c>
      <c r="AM3447" t="e">
        <f>P3447/L3447</f>
        <v>#VALUE!</v>
      </c>
      <c r="AN3447" t="e">
        <f>K3447/W3447</f>
        <v>#VALUE!</v>
      </c>
      <c r="AO3447" t="e">
        <f>L3447/X3447</f>
        <v>#VALUE!</v>
      </c>
      <c r="AP3447">
        <f>IF(OR(Q3447&lt;0, Q3447="NA"), 0, 1)</f>
        <v>0</v>
      </c>
      <c r="AQ3447">
        <f>IF(OR(S3447&lt;0, S3447="NA"), 0, 1)</f>
        <v>0</v>
      </c>
      <c r="AR3447">
        <f>IFERROR(IF((AF3447-AG3447)&gt;0,1,0),0)</f>
        <v>0</v>
      </c>
      <c r="AS3447">
        <f>IFERROR(IF((S3447-Q3447)&gt;0,1,0),0)</f>
        <v>1</v>
      </c>
      <c r="AT3447">
        <f>IFERROR(IF((AH3447-AI3447)&lt;0,1,0),0)</f>
        <v>0</v>
      </c>
      <c r="AU3447">
        <f>IFERROR(IF((AJ3447-AK3447)&gt;0,1,0),0)</f>
        <v>0</v>
      </c>
      <c r="AV3447">
        <f>IFERROR(IF((AL3447-AM3447)&gt;0,1,0),0)</f>
        <v>0</v>
      </c>
      <c r="AW3447">
        <f>IFERROR(IF((AN3447-AO3447)&gt;0,1,0),0)</f>
        <v>0</v>
      </c>
      <c r="AX3447">
        <f>IFERROR(IF((AC3447-AD3447)&lt;0,1,0),0)</f>
        <v>0</v>
      </c>
      <c r="AY3447">
        <f>SUM(AP3447:AX3447)</f>
        <v>1</v>
      </c>
    </row>
    <row r="3448" spans="1:51" x14ac:dyDescent="0.45">
      <c r="A3448" s="1" t="s">
        <v>97</v>
      </c>
      <c r="B3448" s="2">
        <v>19570347</v>
      </c>
      <c r="C3448" s="3" t="s">
        <v>5336</v>
      </c>
      <c r="D3448" s="5">
        <v>22.42</v>
      </c>
      <c r="E3448" s="5">
        <v>39.086422659999997</v>
      </c>
      <c r="F3448" s="3" t="s">
        <v>4485</v>
      </c>
      <c r="G3448" s="3" t="s">
        <v>4486</v>
      </c>
      <c r="H3448" s="3" t="s">
        <v>4598</v>
      </c>
      <c r="I3448" s="3" t="s">
        <v>4599</v>
      </c>
      <c r="J3448" s="3" t="s">
        <v>4600</v>
      </c>
      <c r="K3448" s="6">
        <v>10385</v>
      </c>
      <c r="L3448" s="6">
        <v>11590</v>
      </c>
      <c r="M3448" s="6">
        <v>-9616</v>
      </c>
      <c r="N3448" s="6">
        <v>-10557</v>
      </c>
      <c r="O3448" s="6">
        <v>-11157</v>
      </c>
      <c r="P3448" s="6">
        <v>-12297</v>
      </c>
      <c r="Q3448" s="6">
        <v>-16811</v>
      </c>
      <c r="R3448" s="6">
        <v>-252</v>
      </c>
      <c r="S3448" s="6">
        <v>-11284</v>
      </c>
      <c r="T3448" s="6">
        <v>-24156</v>
      </c>
      <c r="U3448" s="6">
        <v>4362</v>
      </c>
      <c r="V3448" s="6">
        <v>4281</v>
      </c>
      <c r="W3448" s="6">
        <v>38952</v>
      </c>
      <c r="X3448" s="6">
        <v>39386</v>
      </c>
      <c r="Y3448" s="6">
        <v>20770</v>
      </c>
      <c r="Z3448" s="6">
        <v>20714</v>
      </c>
      <c r="AA3448" s="6">
        <v>27766</v>
      </c>
      <c r="AB3448" s="6">
        <v>25148</v>
      </c>
      <c r="AC3448" s="6">
        <v>1331823</v>
      </c>
      <c r="AD3448" s="6">
        <v>948667</v>
      </c>
      <c r="AF3448">
        <f>Q3448/W3448</f>
        <v>-0.43158246046416104</v>
      </c>
      <c r="AG3448">
        <f>R3448/X3448</f>
        <v>-6.3982125628395878E-3</v>
      </c>
      <c r="AH3448">
        <f>U3448/W3448</f>
        <v>0.11198398028342575</v>
      </c>
      <c r="AI3448">
        <f>V3448/X3448</f>
        <v>0.10869344437109633</v>
      </c>
      <c r="AJ3448">
        <f>Y3448/AA3448</f>
        <v>0.74803716775912987</v>
      </c>
      <c r="AK3448">
        <f>Z3448/AB3448</f>
        <v>0.8236837919516462</v>
      </c>
      <c r="AL3448">
        <f>O3448/K3448</f>
        <v>-1.0743379874819452</v>
      </c>
      <c r="AM3448">
        <f>P3448/L3448</f>
        <v>-1.0610008628127696</v>
      </c>
      <c r="AN3448">
        <f>K3448/W3448</f>
        <v>0.26661018689669336</v>
      </c>
      <c r="AO3448">
        <f>L3448/X3448</f>
        <v>0.29426699842583659</v>
      </c>
      <c r="AP3448">
        <f>IF(OR(Q3448&lt;0, Q3448="NA"), 0, 1)</f>
        <v>0</v>
      </c>
      <c r="AQ3448">
        <f>IF(OR(S3448&lt;0, S3448="NA"), 0, 1)</f>
        <v>0</v>
      </c>
      <c r="AR3448">
        <f>IFERROR(IF((AF3448-AG3448)&gt;0,1,0),0)</f>
        <v>0</v>
      </c>
      <c r="AS3448">
        <f>IFERROR(IF((S3448-Q3448)&gt;0,1,0),0)</f>
        <v>1</v>
      </c>
      <c r="AT3448">
        <f>IFERROR(IF((AH3448-AI3448)&lt;0,1,0),0)</f>
        <v>0</v>
      </c>
      <c r="AU3448">
        <f>IFERROR(IF((AJ3448-AK3448)&gt;0,1,0),0)</f>
        <v>0</v>
      </c>
      <c r="AV3448">
        <f>IFERROR(IF((AL3448-AM3448)&gt;0,1,0),0)</f>
        <v>0</v>
      </c>
      <c r="AW3448">
        <f>IFERROR(IF((AN3448-AO3448)&gt;0,1,0),0)</f>
        <v>0</v>
      </c>
      <c r="AX3448">
        <f>IFERROR(IF((AC3448-AD3448)&lt;0,1,0),0)</f>
        <v>0</v>
      </c>
      <c r="AY3448">
        <f>SUM(AP3448:AX3448)</f>
        <v>1</v>
      </c>
    </row>
    <row r="3449" spans="1:51" x14ac:dyDescent="0.45">
      <c r="A3449" s="1" t="s">
        <v>100</v>
      </c>
      <c r="B3449" s="2">
        <v>105865161</v>
      </c>
      <c r="C3449" s="3" t="s">
        <v>5338</v>
      </c>
      <c r="D3449" s="7">
        <v>11.89</v>
      </c>
      <c r="E3449" s="5">
        <v>66.792051220000005</v>
      </c>
      <c r="F3449" s="3" t="s">
        <v>4480</v>
      </c>
      <c r="G3449" s="3" t="s">
        <v>4491</v>
      </c>
      <c r="H3449" s="3" t="s">
        <v>4492</v>
      </c>
      <c r="I3449" s="3" t="s">
        <v>4493</v>
      </c>
      <c r="J3449" s="3" t="s">
        <v>4494</v>
      </c>
      <c r="K3449" s="6" t="s">
        <v>4474</v>
      </c>
      <c r="L3449" s="6" t="s">
        <v>4474</v>
      </c>
      <c r="M3449" s="6" t="s">
        <v>4474</v>
      </c>
      <c r="N3449" s="6" t="s">
        <v>4474</v>
      </c>
      <c r="O3449" s="6">
        <v>-1207.953</v>
      </c>
      <c r="P3449" s="6">
        <v>-1166.1410000000001</v>
      </c>
      <c r="Q3449" s="6">
        <v>956.50099999999998</v>
      </c>
      <c r="R3449" s="6">
        <v>1472.5619999999999</v>
      </c>
      <c r="S3449" s="6">
        <v>-981.19500000000005</v>
      </c>
      <c r="T3449" s="6">
        <v>-890.13</v>
      </c>
      <c r="U3449" s="6" t="s">
        <v>4474</v>
      </c>
      <c r="V3449" s="6" t="s">
        <v>4474</v>
      </c>
      <c r="W3449" s="6">
        <v>36352.981</v>
      </c>
      <c r="X3449" s="6">
        <v>35728.703000000001</v>
      </c>
      <c r="Y3449" s="6">
        <v>25.145</v>
      </c>
      <c r="Z3449" s="6">
        <v>45.395000000000003</v>
      </c>
      <c r="AA3449" s="6">
        <v>2998</v>
      </c>
      <c r="AB3449" s="6">
        <v>2399</v>
      </c>
      <c r="AC3449" s="6">
        <v>5617498</v>
      </c>
      <c r="AD3449" s="6">
        <v>5617498</v>
      </c>
      <c r="AF3449">
        <f>Q3449/W3449</f>
        <v>2.6311487357804302E-2</v>
      </c>
      <c r="AG3449">
        <f>R3449/X3449</f>
        <v>4.1215098124328775E-2</v>
      </c>
      <c r="AH3449" t="e">
        <f>U3449/W3449</f>
        <v>#VALUE!</v>
      </c>
      <c r="AI3449" t="e">
        <f>V3449/X3449</f>
        <v>#VALUE!</v>
      </c>
      <c r="AJ3449">
        <f>Y3449/AA3449</f>
        <v>8.3872581721147425E-3</v>
      </c>
      <c r="AK3449">
        <f>Z3449/AB3449</f>
        <v>1.8922467694872866E-2</v>
      </c>
      <c r="AL3449" t="e">
        <f>O3449/K3449</f>
        <v>#VALUE!</v>
      </c>
      <c r="AM3449" t="e">
        <f>P3449/L3449</f>
        <v>#VALUE!</v>
      </c>
      <c r="AN3449" t="e">
        <f>K3449/W3449</f>
        <v>#VALUE!</v>
      </c>
      <c r="AO3449" t="e">
        <f>L3449/X3449</f>
        <v>#VALUE!</v>
      </c>
      <c r="AP3449">
        <f>IF(OR(Q3449&lt;0, Q3449="NA"), 0, 1)</f>
        <v>1</v>
      </c>
      <c r="AQ3449">
        <f>IF(OR(S3449&lt;0, S3449="NA"), 0, 1)</f>
        <v>0</v>
      </c>
      <c r="AR3449">
        <f>IFERROR(IF((AF3449-AG3449)&gt;0,1,0),0)</f>
        <v>0</v>
      </c>
      <c r="AS3449">
        <f>IFERROR(IF((S3449-Q3449)&gt;0,1,0),0)</f>
        <v>0</v>
      </c>
      <c r="AT3449">
        <f>IFERROR(IF((AH3449-AI3449)&lt;0,1,0),0)</f>
        <v>0</v>
      </c>
      <c r="AU3449">
        <f>IFERROR(IF((AJ3449-AK3449)&gt;0,1,0),0)</f>
        <v>0</v>
      </c>
      <c r="AV3449">
        <f>IFERROR(IF((AL3449-AM3449)&gt;0,1,0),0)</f>
        <v>0</v>
      </c>
      <c r="AW3449">
        <f>IFERROR(IF((AN3449-AO3449)&gt;0,1,0),0)</f>
        <v>0</v>
      </c>
      <c r="AX3449">
        <f>IFERROR(IF((AC3449-AD3449)&lt;0,1,0),0)</f>
        <v>0</v>
      </c>
      <c r="AY3449">
        <f>SUM(AP3449:AX3449)</f>
        <v>1</v>
      </c>
    </row>
    <row r="3450" spans="1:51" x14ac:dyDescent="0.45">
      <c r="A3450" s="1" t="s">
        <v>110</v>
      </c>
      <c r="B3450" s="2">
        <v>10810390</v>
      </c>
      <c r="C3450" s="3" t="s">
        <v>5335</v>
      </c>
      <c r="D3450" s="5">
        <v>25.02</v>
      </c>
      <c r="E3450" s="5">
        <v>1746.37468296</v>
      </c>
      <c r="F3450" s="3" t="s">
        <v>4470</v>
      </c>
      <c r="G3450" s="3" t="s">
        <v>4471</v>
      </c>
      <c r="H3450" s="3" t="s">
        <v>4489</v>
      </c>
      <c r="I3450" s="3" t="s">
        <v>4489</v>
      </c>
      <c r="J3450" s="3" t="s">
        <v>4495</v>
      </c>
      <c r="K3450" s="6" t="s">
        <v>4474</v>
      </c>
      <c r="L3450" s="6" t="s">
        <v>4474</v>
      </c>
      <c r="M3450" s="6">
        <v>-269266</v>
      </c>
      <c r="N3450" s="6">
        <v>-234174</v>
      </c>
      <c r="O3450" s="6">
        <v>-269271</v>
      </c>
      <c r="P3450" s="6">
        <v>-234183</v>
      </c>
      <c r="Q3450" s="6">
        <v>-237222</v>
      </c>
      <c r="R3450" s="6">
        <v>-204176</v>
      </c>
      <c r="S3450" s="6">
        <v>-211644</v>
      </c>
      <c r="T3450" s="6">
        <v>-190939</v>
      </c>
      <c r="U3450" s="6">
        <v>35123</v>
      </c>
      <c r="V3450" s="6">
        <v>34959</v>
      </c>
      <c r="W3450" s="6">
        <v>817547</v>
      </c>
      <c r="X3450" s="6">
        <v>865043</v>
      </c>
      <c r="Y3450" s="6">
        <v>746888</v>
      </c>
      <c r="Z3450" s="6">
        <v>776010</v>
      </c>
      <c r="AA3450" s="6">
        <v>43291</v>
      </c>
      <c r="AB3450" s="6">
        <v>31174</v>
      </c>
      <c r="AC3450" s="6">
        <v>69614587</v>
      </c>
      <c r="AD3450" s="6">
        <v>69205668</v>
      </c>
      <c r="AF3450">
        <f>Q3450/W3450</f>
        <v>-0.29016313435190882</v>
      </c>
      <c r="AG3450">
        <f>R3450/X3450</f>
        <v>-0.23602988521957868</v>
      </c>
      <c r="AH3450">
        <f>U3450/W3450</f>
        <v>4.2961444418486032E-2</v>
      </c>
      <c r="AI3450">
        <f>V3450/X3450</f>
        <v>4.0413019930801125E-2</v>
      </c>
      <c r="AJ3450">
        <f>Y3450/AA3450</f>
        <v>17.252731514633528</v>
      </c>
      <c r="AK3450">
        <f>Z3450/AB3450</f>
        <v>24.892859434143837</v>
      </c>
      <c r="AL3450" t="e">
        <f>O3450/K3450</f>
        <v>#VALUE!</v>
      </c>
      <c r="AM3450" t="e">
        <f>P3450/L3450</f>
        <v>#VALUE!</v>
      </c>
      <c r="AN3450" t="e">
        <f>K3450/W3450</f>
        <v>#VALUE!</v>
      </c>
      <c r="AO3450" t="e">
        <f>L3450/X3450</f>
        <v>#VALUE!</v>
      </c>
      <c r="AP3450">
        <f>IF(OR(Q3450&lt;0, Q3450="NA"), 0, 1)</f>
        <v>0</v>
      </c>
      <c r="AQ3450">
        <f>IF(OR(S3450&lt;0, S3450="NA"), 0, 1)</f>
        <v>0</v>
      </c>
      <c r="AR3450">
        <f>IFERROR(IF((AF3450-AG3450)&gt;0,1,0),0)</f>
        <v>0</v>
      </c>
      <c r="AS3450">
        <f>IFERROR(IF((S3450-Q3450)&gt;0,1,0),0)</f>
        <v>1</v>
      </c>
      <c r="AT3450">
        <f>IFERROR(IF((AH3450-AI3450)&lt;0,1,0),0)</f>
        <v>0</v>
      </c>
      <c r="AU3450">
        <f>IFERROR(IF((AJ3450-AK3450)&gt;0,1,0),0)</f>
        <v>0</v>
      </c>
      <c r="AV3450">
        <f>IFERROR(IF((AL3450-AM3450)&gt;0,1,0),0)</f>
        <v>0</v>
      </c>
      <c r="AW3450">
        <f>IFERROR(IF((AN3450-AO3450)&gt;0,1,0),0)</f>
        <v>0</v>
      </c>
      <c r="AX3450">
        <f>IFERROR(IF((AC3450-AD3450)&lt;0,1,0),0)</f>
        <v>0</v>
      </c>
      <c r="AY3450">
        <f>SUM(AP3450:AX3450)</f>
        <v>1</v>
      </c>
    </row>
    <row r="3451" spans="1:51" x14ac:dyDescent="0.45">
      <c r="A3451" s="1" t="s">
        <v>150</v>
      </c>
      <c r="B3451" s="2">
        <v>112178955</v>
      </c>
      <c r="C3451" s="3" t="s">
        <v>5336</v>
      </c>
      <c r="D3451" s="5">
        <v>15.3</v>
      </c>
      <c r="E3451" s="5">
        <v>251.87625</v>
      </c>
      <c r="F3451" s="3" t="s">
        <v>4500</v>
      </c>
      <c r="G3451" s="3" t="s">
        <v>4501</v>
      </c>
      <c r="H3451" s="3" t="s">
        <v>4533</v>
      </c>
      <c r="I3451" s="3" t="s">
        <v>4534</v>
      </c>
      <c r="J3451" s="3" t="s">
        <v>4504</v>
      </c>
      <c r="K3451" s="6">
        <v>1171.9915803647441</v>
      </c>
      <c r="L3451" s="6">
        <v>1140.6442102718361</v>
      </c>
      <c r="M3451" s="6">
        <v>-1095.0570066098817</v>
      </c>
      <c r="N3451" s="6">
        <v>-826.36402438580114</v>
      </c>
      <c r="O3451" s="6">
        <v>-1096.4410079175782</v>
      </c>
      <c r="P3451" s="6">
        <v>-827.68809889996442</v>
      </c>
      <c r="Q3451" s="6">
        <v>-1226.9834262114809</v>
      </c>
      <c r="R3451" s="6">
        <v>-1059.3992228918785</v>
      </c>
      <c r="S3451" s="6" t="s">
        <v>4474</v>
      </c>
      <c r="T3451" s="6" t="s">
        <v>4474</v>
      </c>
      <c r="U3451" s="6">
        <v>77.369747276365516</v>
      </c>
      <c r="V3451" s="6">
        <v>77.509296773491556</v>
      </c>
      <c r="W3451" s="6">
        <v>7710.2525702982639</v>
      </c>
      <c r="X3451" s="6">
        <v>7724.159322055596</v>
      </c>
      <c r="Y3451" s="6">
        <v>5837.8621609672446</v>
      </c>
      <c r="Z3451" s="6">
        <v>5848.3917381926176</v>
      </c>
      <c r="AA3451" s="6">
        <v>958.47910921882863</v>
      </c>
      <c r="AB3451" s="6">
        <v>960.20788929638957</v>
      </c>
      <c r="AC3451" s="6">
        <v>15262500</v>
      </c>
      <c r="AD3451" s="6">
        <v>15262500</v>
      </c>
      <c r="AF3451">
        <f>Q3451/W3451</f>
        <v>-0.15913660610005365</v>
      </c>
      <c r="AG3451">
        <f>R3451/X3451</f>
        <v>-0.13715398384738978</v>
      </c>
      <c r="AH3451">
        <f>U3451/W3451</f>
        <v>1.0034657953283175E-2</v>
      </c>
      <c r="AI3451">
        <f>V3451/X3451</f>
        <v>1.0034657953283174E-2</v>
      </c>
      <c r="AJ3451">
        <f>Y3451/AA3451</f>
        <v>6.0907557658978799</v>
      </c>
      <c r="AK3451">
        <f>Z3451/AB3451</f>
        <v>6.0907557658978799</v>
      </c>
      <c r="AL3451">
        <f>O3451/K3451</f>
        <v>-0.9355365911215392</v>
      </c>
      <c r="AM3451">
        <f>P3451/L3451</f>
        <v>-0.72563213966843476</v>
      </c>
      <c r="AN3451">
        <f>K3451/W3451</f>
        <v>0.15200430461636702</v>
      </c>
      <c r="AO3451">
        <f>L3451/X3451</f>
        <v>0.14767227897731677</v>
      </c>
      <c r="AP3451">
        <f>IF(OR(Q3451&lt;0, Q3451="NA"), 0, 1)</f>
        <v>0</v>
      </c>
      <c r="AQ3451">
        <f>IF(OR(S3451&lt;0, S3451="NA"), 0, 1)</f>
        <v>0</v>
      </c>
      <c r="AR3451">
        <f>IFERROR(IF((AF3451-AG3451)&gt;0,1,0),0)</f>
        <v>0</v>
      </c>
      <c r="AS3451">
        <f>IFERROR(IF((S3451-Q3451)&gt;0,1,0),0)</f>
        <v>0</v>
      </c>
      <c r="AT3451">
        <f>IFERROR(IF((AH3451-AI3451)&lt;0,1,0),0)</f>
        <v>0</v>
      </c>
      <c r="AU3451">
        <f>IFERROR(IF((AJ3451-AK3451)&gt;0,1,0),0)</f>
        <v>0</v>
      </c>
      <c r="AV3451">
        <f>IFERROR(IF((AL3451-AM3451)&gt;0,1,0),0)</f>
        <v>0</v>
      </c>
      <c r="AW3451">
        <f>IFERROR(IF((AN3451-AO3451)&gt;0,1,0),0)</f>
        <v>1</v>
      </c>
      <c r="AX3451">
        <f>IFERROR(IF((AC3451-AD3451)&lt;0,1,0),0)</f>
        <v>0</v>
      </c>
      <c r="AY3451">
        <f>SUM(AP3451:AX3451)</f>
        <v>1</v>
      </c>
    </row>
    <row r="3452" spans="1:51" x14ac:dyDescent="0.45">
      <c r="A3452" s="1" t="s">
        <v>154</v>
      </c>
      <c r="B3452" s="2">
        <v>100415149</v>
      </c>
      <c r="C3452" s="3" t="s">
        <v>5338</v>
      </c>
      <c r="D3452" s="7">
        <v>11.32</v>
      </c>
      <c r="E3452" s="5">
        <v>77.807182319999995</v>
      </c>
      <c r="F3452" s="3" t="s">
        <v>4480</v>
      </c>
      <c r="G3452" s="3" t="s">
        <v>4491</v>
      </c>
      <c r="H3452" s="3" t="s">
        <v>4492</v>
      </c>
      <c r="I3452" s="3" t="s">
        <v>4493</v>
      </c>
      <c r="J3452" s="3" t="s">
        <v>4494</v>
      </c>
      <c r="K3452" s="6" t="s">
        <v>4474</v>
      </c>
      <c r="L3452" s="6" t="s">
        <v>4474</v>
      </c>
      <c r="M3452" s="6" t="s">
        <v>4474</v>
      </c>
      <c r="N3452" s="6" t="s">
        <v>4474</v>
      </c>
      <c r="O3452" s="6" t="s">
        <v>4474</v>
      </c>
      <c r="P3452" s="6" t="s">
        <v>4474</v>
      </c>
      <c r="Q3452" s="6">
        <v>1460.2929999999999</v>
      </c>
      <c r="R3452" s="6">
        <v>1542.481</v>
      </c>
      <c r="S3452" s="6">
        <v>-77.566999999999993</v>
      </c>
      <c r="T3452" s="6">
        <v>-147.62100000000001</v>
      </c>
      <c r="U3452" s="6" t="s">
        <v>4474</v>
      </c>
      <c r="V3452" s="6" t="s">
        <v>4474</v>
      </c>
      <c r="W3452" s="6">
        <v>53380.525000000001</v>
      </c>
      <c r="X3452" s="6">
        <v>52617.355000000003</v>
      </c>
      <c r="Y3452" s="6">
        <v>32.936999999999998</v>
      </c>
      <c r="Z3452" s="6">
        <v>64.296999999999997</v>
      </c>
      <c r="AA3452" s="6">
        <v>2869</v>
      </c>
      <c r="AB3452" s="6">
        <v>2510</v>
      </c>
      <c r="AC3452" s="6">
        <v>6873426</v>
      </c>
      <c r="AD3452" s="6">
        <v>6873426</v>
      </c>
      <c r="AF3452">
        <f>Q3452/W3452</f>
        <v>2.735628770979678E-2</v>
      </c>
      <c r="AG3452">
        <f>R3452/X3452</f>
        <v>2.9315061541957021E-2</v>
      </c>
      <c r="AH3452" t="e">
        <f>U3452/W3452</f>
        <v>#VALUE!</v>
      </c>
      <c r="AI3452" t="e">
        <f>V3452/X3452</f>
        <v>#VALUE!</v>
      </c>
      <c r="AJ3452">
        <f>Y3452/AA3452</f>
        <v>1.1480306727082607E-2</v>
      </c>
      <c r="AK3452">
        <f>Z3452/AB3452</f>
        <v>2.561633466135458E-2</v>
      </c>
      <c r="AL3452" t="e">
        <f>O3452/K3452</f>
        <v>#VALUE!</v>
      </c>
      <c r="AM3452" t="e">
        <f>P3452/L3452</f>
        <v>#VALUE!</v>
      </c>
      <c r="AN3452" t="e">
        <f>K3452/W3452</f>
        <v>#VALUE!</v>
      </c>
      <c r="AO3452" t="e">
        <f>L3452/X3452</f>
        <v>#VALUE!</v>
      </c>
      <c r="AP3452">
        <f>IF(OR(Q3452&lt;0, Q3452="NA"), 0, 1)</f>
        <v>1</v>
      </c>
      <c r="AQ3452">
        <f>IF(OR(S3452&lt;0, S3452="NA"), 0, 1)</f>
        <v>0</v>
      </c>
      <c r="AR3452">
        <f>IFERROR(IF((AF3452-AG3452)&gt;0,1,0),0)</f>
        <v>0</v>
      </c>
      <c r="AS3452">
        <f>IFERROR(IF((S3452-Q3452)&gt;0,1,0),0)</f>
        <v>0</v>
      </c>
      <c r="AT3452">
        <f>IFERROR(IF((AH3452-AI3452)&lt;0,1,0),0)</f>
        <v>0</v>
      </c>
      <c r="AU3452">
        <f>IFERROR(IF((AJ3452-AK3452)&gt;0,1,0),0)</f>
        <v>0</v>
      </c>
      <c r="AV3452">
        <f>IFERROR(IF((AL3452-AM3452)&gt;0,1,0),0)</f>
        <v>0</v>
      </c>
      <c r="AW3452">
        <f>IFERROR(IF((AN3452-AO3452)&gt;0,1,0),0)</f>
        <v>0</v>
      </c>
      <c r="AX3452">
        <f>IFERROR(IF((AC3452-AD3452)&lt;0,1,0),0)</f>
        <v>0</v>
      </c>
      <c r="AY3452">
        <f>SUM(AP3452:AX3452)</f>
        <v>1</v>
      </c>
    </row>
    <row r="3453" spans="1:51" x14ac:dyDescent="0.45">
      <c r="A3453" s="1" t="s">
        <v>155</v>
      </c>
      <c r="B3453" s="2">
        <v>108120207</v>
      </c>
      <c r="C3453" s="3" t="s">
        <v>5336</v>
      </c>
      <c r="D3453" s="7">
        <v>11.4</v>
      </c>
      <c r="E3453" s="5">
        <v>79.872150599999998</v>
      </c>
      <c r="F3453" s="3" t="s">
        <v>4480</v>
      </c>
      <c r="G3453" s="3" t="s">
        <v>4491</v>
      </c>
      <c r="H3453" s="3" t="s">
        <v>4492</v>
      </c>
      <c r="I3453" s="3" t="s">
        <v>4493</v>
      </c>
      <c r="J3453" s="3" t="s">
        <v>4494</v>
      </c>
      <c r="K3453" s="6" t="s">
        <v>4474</v>
      </c>
      <c r="L3453" s="6" t="s">
        <v>4474</v>
      </c>
      <c r="M3453" s="6" t="s">
        <v>4474</v>
      </c>
      <c r="N3453" s="6" t="s">
        <v>4474</v>
      </c>
      <c r="O3453" s="6">
        <v>-756.02700000000004</v>
      </c>
      <c r="P3453" s="6">
        <v>-772.26800000000003</v>
      </c>
      <c r="Q3453" s="6">
        <v>2032.74</v>
      </c>
      <c r="R3453" s="6">
        <v>2286.7069999999999</v>
      </c>
      <c r="S3453" s="6">
        <v>-50.747999999999998</v>
      </c>
      <c r="T3453" s="6">
        <v>-207.006</v>
      </c>
      <c r="U3453" s="6" t="s">
        <v>4474</v>
      </c>
      <c r="V3453" s="6" t="s">
        <v>4474</v>
      </c>
      <c r="W3453" s="6">
        <v>53095.002999999997</v>
      </c>
      <c r="X3453" s="6">
        <v>52231.65</v>
      </c>
      <c r="Y3453" s="6">
        <v>28.494</v>
      </c>
      <c r="Z3453" s="6">
        <v>69.741</v>
      </c>
      <c r="AA3453" s="6">
        <v>1305</v>
      </c>
      <c r="AB3453" s="6">
        <v>944</v>
      </c>
      <c r="AC3453" s="6">
        <v>7006329</v>
      </c>
      <c r="AD3453" s="6">
        <v>7006329</v>
      </c>
      <c r="AF3453">
        <f>Q3453/W3453</f>
        <v>3.828495875591155E-2</v>
      </c>
      <c r="AG3453">
        <f>R3453/X3453</f>
        <v>4.3780102677208166E-2</v>
      </c>
      <c r="AH3453" t="e">
        <f>U3453/W3453</f>
        <v>#VALUE!</v>
      </c>
      <c r="AI3453" t="e">
        <f>V3453/X3453</f>
        <v>#VALUE!</v>
      </c>
      <c r="AJ3453">
        <f>Y3453/AA3453</f>
        <v>2.1834482758620689E-2</v>
      </c>
      <c r="AK3453">
        <f>Z3453/AB3453</f>
        <v>7.3878177966101688E-2</v>
      </c>
      <c r="AL3453" t="e">
        <f>O3453/K3453</f>
        <v>#VALUE!</v>
      </c>
      <c r="AM3453" t="e">
        <f>P3453/L3453</f>
        <v>#VALUE!</v>
      </c>
      <c r="AN3453" t="e">
        <f>K3453/W3453</f>
        <v>#VALUE!</v>
      </c>
      <c r="AO3453" t="e">
        <f>L3453/X3453</f>
        <v>#VALUE!</v>
      </c>
      <c r="AP3453">
        <f>IF(OR(Q3453&lt;0, Q3453="NA"), 0, 1)</f>
        <v>1</v>
      </c>
      <c r="AQ3453">
        <f>IF(OR(S3453&lt;0, S3453="NA"), 0, 1)</f>
        <v>0</v>
      </c>
      <c r="AR3453">
        <f>IFERROR(IF((AF3453-AG3453)&gt;0,1,0),0)</f>
        <v>0</v>
      </c>
      <c r="AS3453">
        <f>IFERROR(IF((S3453-Q3453)&gt;0,1,0),0)</f>
        <v>0</v>
      </c>
      <c r="AT3453">
        <f>IFERROR(IF((AH3453-AI3453)&lt;0,1,0),0)</f>
        <v>0</v>
      </c>
      <c r="AU3453">
        <f>IFERROR(IF((AJ3453-AK3453)&gt;0,1,0),0)</f>
        <v>0</v>
      </c>
      <c r="AV3453">
        <f>IFERROR(IF((AL3453-AM3453)&gt;0,1,0),0)</f>
        <v>0</v>
      </c>
      <c r="AW3453">
        <f>IFERROR(IF((AN3453-AO3453)&gt;0,1,0),0)</f>
        <v>0</v>
      </c>
      <c r="AX3453">
        <f>IFERROR(IF((AC3453-AD3453)&lt;0,1,0),0)</f>
        <v>0</v>
      </c>
      <c r="AY3453">
        <f>SUM(AP3453:AX3453)</f>
        <v>1</v>
      </c>
    </row>
    <row r="3454" spans="1:51" x14ac:dyDescent="0.45">
      <c r="A3454" s="1" t="s">
        <v>225</v>
      </c>
      <c r="B3454" s="2">
        <v>4811589</v>
      </c>
      <c r="C3454" s="3" t="s">
        <v>5335</v>
      </c>
      <c r="D3454" s="7">
        <v>9.99</v>
      </c>
      <c r="E3454" s="5">
        <v>847.30701482999996</v>
      </c>
      <c r="F3454" s="3" t="s">
        <v>4470</v>
      </c>
      <c r="G3454" s="3" t="s">
        <v>4471</v>
      </c>
      <c r="H3454" s="3" t="s">
        <v>4489</v>
      </c>
      <c r="I3454" s="3" t="s">
        <v>4489</v>
      </c>
      <c r="J3454" s="3" t="s">
        <v>4495</v>
      </c>
      <c r="K3454" s="6" t="s">
        <v>4474</v>
      </c>
      <c r="L3454" s="6" t="s">
        <v>4474</v>
      </c>
      <c r="M3454" s="6" t="s">
        <v>4474</v>
      </c>
      <c r="N3454" s="6" t="s">
        <v>4474</v>
      </c>
      <c r="O3454" s="6">
        <v>-50586</v>
      </c>
      <c r="P3454" s="6">
        <v>-48932</v>
      </c>
      <c r="Q3454" s="6">
        <v>-43002</v>
      </c>
      <c r="R3454" s="6">
        <v>-41528</v>
      </c>
      <c r="S3454" s="6">
        <v>-30812</v>
      </c>
      <c r="T3454" s="6">
        <v>-30003</v>
      </c>
      <c r="U3454" s="6" t="s">
        <v>4474</v>
      </c>
      <c r="V3454" s="6" t="s">
        <v>4474</v>
      </c>
      <c r="W3454" s="6">
        <v>135567</v>
      </c>
      <c r="X3454" s="6">
        <v>141535</v>
      </c>
      <c r="Y3454" s="6">
        <v>135567</v>
      </c>
      <c r="Z3454" s="6">
        <v>141535</v>
      </c>
      <c r="AA3454" s="6">
        <v>15304</v>
      </c>
      <c r="AB3454" s="6">
        <v>11754</v>
      </c>
      <c r="AC3454" s="6">
        <v>84795517</v>
      </c>
      <c r="AD3454" s="6">
        <v>84795517</v>
      </c>
      <c r="AF3454">
        <f>Q3454/W3454</f>
        <v>-0.3172010887605391</v>
      </c>
      <c r="AG3454">
        <f>R3454/X3454</f>
        <v>-0.29341152365139367</v>
      </c>
      <c r="AH3454" t="e">
        <f>U3454/W3454</f>
        <v>#VALUE!</v>
      </c>
      <c r="AI3454" t="e">
        <f>V3454/X3454</f>
        <v>#VALUE!</v>
      </c>
      <c r="AJ3454">
        <f>Y3454/AA3454</f>
        <v>8.8582723470987972</v>
      </c>
      <c r="AK3454">
        <f>Z3454/AB3454</f>
        <v>12.041432703760423</v>
      </c>
      <c r="AL3454" t="e">
        <f>O3454/K3454</f>
        <v>#VALUE!</v>
      </c>
      <c r="AM3454" t="e">
        <f>P3454/L3454</f>
        <v>#VALUE!</v>
      </c>
      <c r="AN3454" t="e">
        <f>K3454/W3454</f>
        <v>#VALUE!</v>
      </c>
      <c r="AO3454" t="e">
        <f>L3454/X3454</f>
        <v>#VALUE!</v>
      </c>
      <c r="AP3454">
        <f>IF(OR(Q3454&lt;0, Q3454="NA"), 0, 1)</f>
        <v>0</v>
      </c>
      <c r="AQ3454">
        <f>IF(OR(S3454&lt;0, S3454="NA"), 0, 1)</f>
        <v>0</v>
      </c>
      <c r="AR3454">
        <f>IFERROR(IF((AF3454-AG3454)&gt;0,1,0),0)</f>
        <v>0</v>
      </c>
      <c r="AS3454">
        <f>IFERROR(IF((S3454-Q3454)&gt;0,1,0),0)</f>
        <v>1</v>
      </c>
      <c r="AT3454">
        <f>IFERROR(IF((AH3454-AI3454)&lt;0,1,0),0)</f>
        <v>0</v>
      </c>
      <c r="AU3454">
        <f>IFERROR(IF((AJ3454-AK3454)&gt;0,1,0),0)</f>
        <v>0</v>
      </c>
      <c r="AV3454">
        <f>IFERROR(IF((AL3454-AM3454)&gt;0,1,0),0)</f>
        <v>0</v>
      </c>
      <c r="AW3454">
        <f>IFERROR(IF((AN3454-AO3454)&gt;0,1,0),0)</f>
        <v>0</v>
      </c>
      <c r="AX3454">
        <f>IFERROR(IF((AC3454-AD3454)&lt;0,1,0),0)</f>
        <v>0</v>
      </c>
      <c r="AY3454">
        <f>SUM(AP3454:AX3454)</f>
        <v>1</v>
      </c>
    </row>
    <row r="3455" spans="1:51" x14ac:dyDescent="0.45">
      <c r="A3455" s="1" t="s">
        <v>234</v>
      </c>
      <c r="B3455" s="2">
        <v>5288886</v>
      </c>
      <c r="C3455" s="3" t="s">
        <v>5335</v>
      </c>
      <c r="D3455" s="7">
        <v>4.1500000000000004</v>
      </c>
      <c r="E3455" s="5">
        <v>442.36304575000003</v>
      </c>
      <c r="F3455" s="3" t="s">
        <v>4470</v>
      </c>
      <c r="G3455" s="3" t="s">
        <v>4471</v>
      </c>
      <c r="H3455" s="3" t="s">
        <v>4489</v>
      </c>
      <c r="I3455" s="3" t="s">
        <v>4489</v>
      </c>
      <c r="J3455" s="3" t="s">
        <v>4495</v>
      </c>
      <c r="K3455" s="6" t="s">
        <v>4474</v>
      </c>
      <c r="L3455" s="6" t="s">
        <v>4474</v>
      </c>
      <c r="M3455" s="6">
        <v>-129452</v>
      </c>
      <c r="N3455" s="6">
        <v>-124791</v>
      </c>
      <c r="O3455" s="6">
        <v>-131603</v>
      </c>
      <c r="P3455" s="6">
        <v>-126942</v>
      </c>
      <c r="Q3455" s="6">
        <v>-117501</v>
      </c>
      <c r="R3455" s="6">
        <v>-115159</v>
      </c>
      <c r="S3455" s="6">
        <v>-105468</v>
      </c>
      <c r="T3455" s="6">
        <v>-101744</v>
      </c>
      <c r="U3455" s="6" t="s">
        <v>4474</v>
      </c>
      <c r="V3455" s="6" t="s">
        <v>4474</v>
      </c>
      <c r="W3455" s="6">
        <v>378776</v>
      </c>
      <c r="X3455" s="6">
        <v>406085</v>
      </c>
      <c r="Y3455" s="6">
        <v>344292</v>
      </c>
      <c r="Z3455" s="6">
        <v>373969</v>
      </c>
      <c r="AA3455" s="6">
        <v>20046</v>
      </c>
      <c r="AB3455" s="6">
        <v>17148</v>
      </c>
      <c r="AC3455" s="6">
        <v>105710290</v>
      </c>
      <c r="AD3455" s="6">
        <v>105539683</v>
      </c>
      <c r="AF3455">
        <f>Q3455/W3455</f>
        <v>-0.31021236825986864</v>
      </c>
      <c r="AG3455">
        <f>R3455/X3455</f>
        <v>-0.28358348621594004</v>
      </c>
      <c r="AH3455" t="e">
        <f>U3455/W3455</f>
        <v>#VALUE!</v>
      </c>
      <c r="AI3455" t="e">
        <f>V3455/X3455</f>
        <v>#VALUE!</v>
      </c>
      <c r="AJ3455">
        <f>Y3455/AA3455</f>
        <v>17.175097276264591</v>
      </c>
      <c r="AK3455">
        <f>Z3455/AB3455</f>
        <v>21.808315838581759</v>
      </c>
      <c r="AL3455" t="e">
        <f>O3455/K3455</f>
        <v>#VALUE!</v>
      </c>
      <c r="AM3455" t="e">
        <f>P3455/L3455</f>
        <v>#VALUE!</v>
      </c>
      <c r="AN3455" t="e">
        <f>K3455/W3455</f>
        <v>#VALUE!</v>
      </c>
      <c r="AO3455" t="e">
        <f>L3455/X3455</f>
        <v>#VALUE!</v>
      </c>
      <c r="AP3455">
        <f>IF(OR(Q3455&lt;0, Q3455="NA"), 0, 1)</f>
        <v>0</v>
      </c>
      <c r="AQ3455">
        <f>IF(OR(S3455&lt;0, S3455="NA"), 0, 1)</f>
        <v>0</v>
      </c>
      <c r="AR3455">
        <f>IFERROR(IF((AF3455-AG3455)&gt;0,1,0),0)</f>
        <v>0</v>
      </c>
      <c r="AS3455">
        <f>IFERROR(IF((S3455-Q3455)&gt;0,1,0),0)</f>
        <v>1</v>
      </c>
      <c r="AT3455">
        <f>IFERROR(IF((AH3455-AI3455)&lt;0,1,0),0)</f>
        <v>0</v>
      </c>
      <c r="AU3455">
        <f>IFERROR(IF((AJ3455-AK3455)&gt;0,1,0),0)</f>
        <v>0</v>
      </c>
      <c r="AV3455">
        <f>IFERROR(IF((AL3455-AM3455)&gt;0,1,0),0)</f>
        <v>0</v>
      </c>
      <c r="AW3455">
        <f>IFERROR(IF((AN3455-AO3455)&gt;0,1,0),0)</f>
        <v>0</v>
      </c>
      <c r="AX3455">
        <f>IFERROR(IF((AC3455-AD3455)&lt;0,1,0),0)</f>
        <v>0</v>
      </c>
      <c r="AY3455">
        <f>SUM(AP3455:AX3455)</f>
        <v>1</v>
      </c>
    </row>
    <row r="3456" spans="1:51" x14ac:dyDescent="0.45">
      <c r="A3456" s="1" t="s">
        <v>246</v>
      </c>
      <c r="B3456" s="2">
        <v>108515356</v>
      </c>
      <c r="C3456" s="3" t="s">
        <v>5338</v>
      </c>
      <c r="D3456" s="5">
        <v>38.92</v>
      </c>
      <c r="E3456" s="5">
        <v>2214.6612571999999</v>
      </c>
      <c r="F3456" s="3" t="s">
        <v>4470</v>
      </c>
      <c r="G3456" s="3" t="s">
        <v>4471</v>
      </c>
      <c r="H3456" s="3" t="s">
        <v>4489</v>
      </c>
      <c r="I3456" s="3" t="s">
        <v>4489</v>
      </c>
      <c r="J3456" s="3" t="s">
        <v>4495</v>
      </c>
      <c r="K3456" s="6" t="s">
        <v>4474</v>
      </c>
      <c r="L3456" s="6" t="s">
        <v>4474</v>
      </c>
      <c r="M3456" s="6" t="s">
        <v>4474</v>
      </c>
      <c r="N3456" s="6" t="s">
        <v>4474</v>
      </c>
      <c r="O3456" s="6">
        <v>-178144</v>
      </c>
      <c r="P3456" s="6">
        <v>-143763</v>
      </c>
      <c r="Q3456" s="6">
        <v>-146663</v>
      </c>
      <c r="R3456" s="6">
        <v>-118485</v>
      </c>
      <c r="S3456" s="6">
        <v>-133214</v>
      </c>
      <c r="T3456" s="6">
        <v>-110570</v>
      </c>
      <c r="U3456" s="6" t="s">
        <v>4474</v>
      </c>
      <c r="V3456" s="6" t="s">
        <v>4474</v>
      </c>
      <c r="W3456" s="6">
        <v>776286</v>
      </c>
      <c r="X3456" s="6">
        <v>800657</v>
      </c>
      <c r="Y3456" s="6">
        <v>534483</v>
      </c>
      <c r="Z3456" s="6">
        <v>681853</v>
      </c>
      <c r="AA3456" s="6">
        <v>32611</v>
      </c>
      <c r="AB3456" s="6">
        <v>24617</v>
      </c>
      <c r="AC3456" s="6">
        <v>56899295</v>
      </c>
      <c r="AD3456" s="6">
        <v>56676465</v>
      </c>
      <c r="AF3456">
        <f>Q3456/W3456</f>
        <v>-0.18892908026165614</v>
      </c>
      <c r="AG3456">
        <f>R3456/X3456</f>
        <v>-0.14798471755071149</v>
      </c>
      <c r="AH3456" t="e">
        <f>U3456/W3456</f>
        <v>#VALUE!</v>
      </c>
      <c r="AI3456" t="e">
        <f>V3456/X3456</f>
        <v>#VALUE!</v>
      </c>
      <c r="AJ3456">
        <f>Y3456/AA3456</f>
        <v>16.389653797798289</v>
      </c>
      <c r="AK3456">
        <f>Z3456/AB3456</f>
        <v>27.698460413535361</v>
      </c>
      <c r="AL3456" t="e">
        <f>O3456/K3456</f>
        <v>#VALUE!</v>
      </c>
      <c r="AM3456" t="e">
        <f>P3456/L3456</f>
        <v>#VALUE!</v>
      </c>
      <c r="AN3456" t="e">
        <f>K3456/W3456</f>
        <v>#VALUE!</v>
      </c>
      <c r="AO3456" t="e">
        <f>L3456/X3456</f>
        <v>#VALUE!</v>
      </c>
      <c r="AP3456">
        <f>IF(OR(Q3456&lt;0, Q3456="NA"), 0, 1)</f>
        <v>0</v>
      </c>
      <c r="AQ3456">
        <f>IF(OR(S3456&lt;0, S3456="NA"), 0, 1)</f>
        <v>0</v>
      </c>
      <c r="AR3456">
        <f>IFERROR(IF((AF3456-AG3456)&gt;0,1,0),0)</f>
        <v>0</v>
      </c>
      <c r="AS3456">
        <f>IFERROR(IF((S3456-Q3456)&gt;0,1,0),0)</f>
        <v>1</v>
      </c>
      <c r="AT3456">
        <f>IFERROR(IF((AH3456-AI3456)&lt;0,1,0),0)</f>
        <v>0</v>
      </c>
      <c r="AU3456">
        <f>IFERROR(IF((AJ3456-AK3456)&gt;0,1,0),0)</f>
        <v>0</v>
      </c>
      <c r="AV3456">
        <f>IFERROR(IF((AL3456-AM3456)&gt;0,1,0),0)</f>
        <v>0</v>
      </c>
      <c r="AW3456">
        <f>IFERROR(IF((AN3456-AO3456)&gt;0,1,0),0)</f>
        <v>0</v>
      </c>
      <c r="AX3456">
        <f>IFERROR(IF((AC3456-AD3456)&lt;0,1,0),0)</f>
        <v>0</v>
      </c>
      <c r="AY3456">
        <f>SUM(AP3456:AX3456)</f>
        <v>1</v>
      </c>
    </row>
    <row r="3457" spans="1:51" x14ac:dyDescent="0.45">
      <c r="A3457" s="1" t="s">
        <v>261</v>
      </c>
      <c r="B3457" s="2">
        <v>101215643</v>
      </c>
      <c r="C3457" s="3" t="s">
        <v>5374</v>
      </c>
      <c r="D3457" s="5">
        <v>10.050000000000001</v>
      </c>
      <c r="E3457" s="5">
        <v>99.596746199999998</v>
      </c>
      <c r="F3457" s="3" t="s">
        <v>4480</v>
      </c>
      <c r="G3457" s="3" t="s">
        <v>4491</v>
      </c>
      <c r="H3457" s="3" t="s">
        <v>4492</v>
      </c>
      <c r="I3457" s="3" t="s">
        <v>4493</v>
      </c>
      <c r="J3457" s="3" t="s">
        <v>4494</v>
      </c>
      <c r="K3457" s="6" t="s">
        <v>4474</v>
      </c>
      <c r="L3457" s="6" t="s">
        <v>4474</v>
      </c>
      <c r="M3457" s="6" t="s">
        <v>4474</v>
      </c>
      <c r="N3457" s="6" t="s">
        <v>4474</v>
      </c>
      <c r="O3457" s="6">
        <v>-2421.6669999999999</v>
      </c>
      <c r="P3457" s="6">
        <v>-1871.68</v>
      </c>
      <c r="Q3457" s="6">
        <v>970.46900000000005</v>
      </c>
      <c r="R3457" s="6">
        <v>2443.9989999999998</v>
      </c>
      <c r="S3457" s="6">
        <v>-613.21400000000006</v>
      </c>
      <c r="T3457" s="6">
        <v>1230.856</v>
      </c>
      <c r="U3457" s="6" t="s">
        <v>4474</v>
      </c>
      <c r="V3457" s="6" t="s">
        <v>4474</v>
      </c>
      <c r="W3457" s="6">
        <v>66172.436000000002</v>
      </c>
      <c r="X3457" s="6">
        <v>64954.538</v>
      </c>
      <c r="Y3457" s="6">
        <v>269.851</v>
      </c>
      <c r="Z3457" s="6">
        <v>274.66899999999998</v>
      </c>
      <c r="AA3457" s="6">
        <v>3970</v>
      </c>
      <c r="AB3457" s="6">
        <v>2852</v>
      </c>
      <c r="AC3457" s="6">
        <v>9910124</v>
      </c>
      <c r="AD3457" s="6">
        <v>9910124</v>
      </c>
      <c r="AF3457">
        <f>Q3457/W3457</f>
        <v>1.4665759017848459E-2</v>
      </c>
      <c r="AG3457">
        <f>R3457/X3457</f>
        <v>3.7626301029190595E-2</v>
      </c>
      <c r="AH3457" t="e">
        <f>U3457/W3457</f>
        <v>#VALUE!</v>
      </c>
      <c r="AI3457" t="e">
        <f>V3457/X3457</f>
        <v>#VALUE!</v>
      </c>
      <c r="AJ3457">
        <f>Y3457/AA3457</f>
        <v>6.7972544080604533E-2</v>
      </c>
      <c r="AK3457">
        <f>Z3457/AB3457</f>
        <v>9.6307503506311357E-2</v>
      </c>
      <c r="AL3457" t="e">
        <f>O3457/K3457</f>
        <v>#VALUE!</v>
      </c>
      <c r="AM3457" t="e">
        <f>P3457/L3457</f>
        <v>#VALUE!</v>
      </c>
      <c r="AN3457" t="e">
        <f>K3457/W3457</f>
        <v>#VALUE!</v>
      </c>
      <c r="AO3457" t="e">
        <f>L3457/X3457</f>
        <v>#VALUE!</v>
      </c>
      <c r="AP3457">
        <f>IF(OR(Q3457&lt;0, Q3457="NA"), 0, 1)</f>
        <v>1</v>
      </c>
      <c r="AQ3457">
        <f>IF(OR(S3457&lt;0, S3457="NA"), 0, 1)</f>
        <v>0</v>
      </c>
      <c r="AR3457">
        <f>IFERROR(IF((AF3457-AG3457)&gt;0,1,0),0)</f>
        <v>0</v>
      </c>
      <c r="AS3457">
        <f>IFERROR(IF((S3457-Q3457)&gt;0,1,0),0)</f>
        <v>0</v>
      </c>
      <c r="AT3457">
        <f>IFERROR(IF((AH3457-AI3457)&lt;0,1,0),0)</f>
        <v>0</v>
      </c>
      <c r="AU3457">
        <f>IFERROR(IF((AJ3457-AK3457)&gt;0,1,0),0)</f>
        <v>0</v>
      </c>
      <c r="AV3457">
        <f>IFERROR(IF((AL3457-AM3457)&gt;0,1,0),0)</f>
        <v>0</v>
      </c>
      <c r="AW3457">
        <f>IFERROR(IF((AN3457-AO3457)&gt;0,1,0),0)</f>
        <v>0</v>
      </c>
      <c r="AX3457">
        <f>IFERROR(IF((AC3457-AD3457)&lt;0,1,0),0)</f>
        <v>0</v>
      </c>
      <c r="AY3457">
        <f>SUM(AP3457:AX3457)</f>
        <v>1</v>
      </c>
    </row>
    <row r="3458" spans="1:51" x14ac:dyDescent="0.45">
      <c r="A3458" s="1" t="s">
        <v>299</v>
      </c>
      <c r="B3458" s="2">
        <v>29279924</v>
      </c>
      <c r="C3458" s="3" t="s">
        <v>5338</v>
      </c>
      <c r="D3458" s="5">
        <v>26.63</v>
      </c>
      <c r="E3458" s="5">
        <v>897.35539743000004</v>
      </c>
      <c r="F3458" s="3" t="s">
        <v>4470</v>
      </c>
      <c r="G3458" s="3" t="s">
        <v>4471</v>
      </c>
      <c r="H3458" s="3" t="s">
        <v>4489</v>
      </c>
      <c r="I3458" s="3" t="s">
        <v>4489</v>
      </c>
      <c r="J3458" s="3" t="s">
        <v>4495</v>
      </c>
      <c r="K3458" s="6" t="s">
        <v>4474</v>
      </c>
      <c r="L3458" s="6" t="s">
        <v>4474</v>
      </c>
      <c r="M3458" s="6" t="s">
        <v>4474</v>
      </c>
      <c r="N3458" s="6" t="s">
        <v>4474</v>
      </c>
      <c r="O3458" s="6">
        <v>-93721</v>
      </c>
      <c r="P3458" s="6">
        <v>-86205</v>
      </c>
      <c r="Q3458" s="6">
        <v>-81048</v>
      </c>
      <c r="R3458" s="6">
        <v>-74885</v>
      </c>
      <c r="S3458" s="6">
        <v>-68973</v>
      </c>
      <c r="T3458" s="6">
        <v>-68070</v>
      </c>
      <c r="U3458" s="6" t="s">
        <v>4474</v>
      </c>
      <c r="V3458" s="6" t="s">
        <v>4474</v>
      </c>
      <c r="W3458" s="6">
        <v>292711</v>
      </c>
      <c r="X3458" s="6">
        <v>308855</v>
      </c>
      <c r="Y3458" s="6">
        <v>292398</v>
      </c>
      <c r="Z3458" s="6">
        <v>308511</v>
      </c>
      <c r="AA3458" s="6">
        <v>15162</v>
      </c>
      <c r="AB3458" s="6">
        <v>12098</v>
      </c>
      <c r="AC3458" s="6">
        <v>33694355</v>
      </c>
      <c r="AD3458" s="6">
        <v>33509090</v>
      </c>
      <c r="AF3458">
        <f>Q3458/W3458</f>
        <v>-0.27688744187953307</v>
      </c>
      <c r="AG3458">
        <f>R3458/X3458</f>
        <v>-0.24246005407068041</v>
      </c>
      <c r="AH3458" t="e">
        <f>U3458/W3458</f>
        <v>#VALUE!</v>
      </c>
      <c r="AI3458" t="e">
        <f>V3458/X3458</f>
        <v>#VALUE!</v>
      </c>
      <c r="AJ3458">
        <f>Y3458/AA3458</f>
        <v>19.284922833399289</v>
      </c>
      <c r="AK3458">
        <f>Z3458/AB3458</f>
        <v>25.50099189948752</v>
      </c>
      <c r="AL3458" t="e">
        <f>O3458/K3458</f>
        <v>#VALUE!</v>
      </c>
      <c r="AM3458" t="e">
        <f>P3458/L3458</f>
        <v>#VALUE!</v>
      </c>
      <c r="AN3458" t="e">
        <f>K3458/W3458</f>
        <v>#VALUE!</v>
      </c>
      <c r="AO3458" t="e">
        <f>L3458/X3458</f>
        <v>#VALUE!</v>
      </c>
      <c r="AP3458">
        <f>IF(OR(Q3458&lt;0, Q3458="NA"), 0, 1)</f>
        <v>0</v>
      </c>
      <c r="AQ3458">
        <f>IF(OR(S3458&lt;0, S3458="NA"), 0, 1)</f>
        <v>0</v>
      </c>
      <c r="AR3458">
        <f>IFERROR(IF((AF3458-AG3458)&gt;0,1,0),0)</f>
        <v>0</v>
      </c>
      <c r="AS3458">
        <f>IFERROR(IF((S3458-Q3458)&gt;0,1,0),0)</f>
        <v>1</v>
      </c>
      <c r="AT3458">
        <f>IFERROR(IF((AH3458-AI3458)&lt;0,1,0),0)</f>
        <v>0</v>
      </c>
      <c r="AU3458">
        <f>IFERROR(IF((AJ3458-AK3458)&gt;0,1,0),0)</f>
        <v>0</v>
      </c>
      <c r="AV3458">
        <f>IFERROR(IF((AL3458-AM3458)&gt;0,1,0),0)</f>
        <v>0</v>
      </c>
      <c r="AW3458">
        <f>IFERROR(IF((AN3458-AO3458)&gt;0,1,0),0)</f>
        <v>0</v>
      </c>
      <c r="AX3458">
        <f>IFERROR(IF((AC3458-AD3458)&lt;0,1,0),0)</f>
        <v>0</v>
      </c>
      <c r="AY3458">
        <f>SUM(AP3458:AX3458)</f>
        <v>1</v>
      </c>
    </row>
    <row r="3459" spans="1:51" x14ac:dyDescent="0.45">
      <c r="A3459" s="1" t="s">
        <v>359</v>
      </c>
      <c r="B3459" s="2">
        <v>5194459</v>
      </c>
      <c r="C3459" s="3" t="s">
        <v>5338</v>
      </c>
      <c r="D3459" s="5">
        <v>7.93</v>
      </c>
      <c r="E3459" s="5">
        <v>396.11512537999999</v>
      </c>
      <c r="F3459" s="3" t="s">
        <v>4470</v>
      </c>
      <c r="G3459" s="3" t="s">
        <v>4471</v>
      </c>
      <c r="H3459" s="3" t="s">
        <v>4489</v>
      </c>
      <c r="I3459" s="3" t="s">
        <v>4489</v>
      </c>
      <c r="J3459" s="3" t="s">
        <v>4495</v>
      </c>
      <c r="K3459" s="6" t="s">
        <v>4474</v>
      </c>
      <c r="L3459" s="6" t="s">
        <v>4474</v>
      </c>
      <c r="M3459" s="6">
        <v>-91836</v>
      </c>
      <c r="N3459" s="6">
        <v>-89062</v>
      </c>
      <c r="O3459" s="6">
        <v>-93092</v>
      </c>
      <c r="P3459" s="6">
        <v>-90348</v>
      </c>
      <c r="Q3459" s="6">
        <v>-83216</v>
      </c>
      <c r="R3459" s="6">
        <v>-80686</v>
      </c>
      <c r="S3459" s="6">
        <v>-73240</v>
      </c>
      <c r="T3459" s="6">
        <v>-73370</v>
      </c>
      <c r="U3459" s="6" t="s">
        <v>4474</v>
      </c>
      <c r="V3459" s="6" t="s">
        <v>4474</v>
      </c>
      <c r="W3459" s="6">
        <v>205340</v>
      </c>
      <c r="X3459" s="6">
        <v>218282</v>
      </c>
      <c r="Y3459" s="6">
        <v>183481</v>
      </c>
      <c r="Z3459" s="6">
        <v>195596</v>
      </c>
      <c r="AA3459" s="6">
        <v>14714</v>
      </c>
      <c r="AB3459" s="6">
        <v>10548</v>
      </c>
      <c r="AC3459" s="6">
        <v>49778861</v>
      </c>
      <c r="AD3459" s="6">
        <v>49583358</v>
      </c>
      <c r="AF3459">
        <f>Q3459/W3459</f>
        <v>-0.40525956949449693</v>
      </c>
      <c r="AG3459">
        <f>R3459/X3459</f>
        <v>-0.36964110645861775</v>
      </c>
      <c r="AH3459" t="e">
        <f>U3459/W3459</f>
        <v>#VALUE!</v>
      </c>
      <c r="AI3459" t="e">
        <f>V3459/X3459</f>
        <v>#VALUE!</v>
      </c>
      <c r="AJ3459">
        <f>Y3459/AA3459</f>
        <v>12.469824656789452</v>
      </c>
      <c r="AK3459">
        <f>Z3459/AB3459</f>
        <v>18.543420553659463</v>
      </c>
      <c r="AL3459" t="e">
        <f>O3459/K3459</f>
        <v>#VALUE!</v>
      </c>
      <c r="AM3459" t="e">
        <f>P3459/L3459</f>
        <v>#VALUE!</v>
      </c>
      <c r="AN3459" t="e">
        <f>K3459/W3459</f>
        <v>#VALUE!</v>
      </c>
      <c r="AO3459" t="e">
        <f>L3459/X3459</f>
        <v>#VALUE!</v>
      </c>
      <c r="AP3459">
        <f>IF(OR(Q3459&lt;0, Q3459="NA"), 0, 1)</f>
        <v>0</v>
      </c>
      <c r="AQ3459">
        <f>IF(OR(S3459&lt;0, S3459="NA"), 0, 1)</f>
        <v>0</v>
      </c>
      <c r="AR3459">
        <f>IFERROR(IF((AF3459-AG3459)&gt;0,1,0),0)</f>
        <v>0</v>
      </c>
      <c r="AS3459">
        <f>IFERROR(IF((S3459-Q3459)&gt;0,1,0),0)</f>
        <v>1</v>
      </c>
      <c r="AT3459">
        <f>IFERROR(IF((AH3459-AI3459)&lt;0,1,0),0)</f>
        <v>0</v>
      </c>
      <c r="AU3459">
        <f>IFERROR(IF((AJ3459-AK3459)&gt;0,1,0),0)</f>
        <v>0</v>
      </c>
      <c r="AV3459">
        <f>IFERROR(IF((AL3459-AM3459)&gt;0,1,0),0)</f>
        <v>0</v>
      </c>
      <c r="AW3459">
        <f>IFERROR(IF((AN3459-AO3459)&gt;0,1,0),0)</f>
        <v>0</v>
      </c>
      <c r="AX3459">
        <f>IFERROR(IF((AC3459-AD3459)&lt;0,1,0),0)</f>
        <v>0</v>
      </c>
      <c r="AY3459">
        <f>SUM(AP3459:AX3459)</f>
        <v>1</v>
      </c>
    </row>
    <row r="3460" spans="1:51" x14ac:dyDescent="0.45">
      <c r="A3460" s="1" t="s">
        <v>361</v>
      </c>
      <c r="B3460" s="2">
        <v>10833162</v>
      </c>
      <c r="C3460" s="3" t="s">
        <v>5336</v>
      </c>
      <c r="D3460" s="7">
        <v>6.3</v>
      </c>
      <c r="E3460" s="5">
        <v>37.709714699999999</v>
      </c>
      <c r="F3460" s="3" t="s">
        <v>4500</v>
      </c>
      <c r="G3460" s="3" t="s">
        <v>4501</v>
      </c>
      <c r="H3460" s="3" t="s">
        <v>4502</v>
      </c>
      <c r="I3460" s="3" t="s">
        <v>4538</v>
      </c>
      <c r="J3460" s="3" t="s">
        <v>4504</v>
      </c>
      <c r="K3460" s="6">
        <v>41720.549479638328</v>
      </c>
      <c r="L3460" s="6">
        <v>40911.599724282663</v>
      </c>
      <c r="M3460" s="6">
        <v>-3595.7131928938988</v>
      </c>
      <c r="N3460" s="6">
        <v>-2890.0802762243188</v>
      </c>
      <c r="O3460" s="6">
        <v>-3858.9428677854849</v>
      </c>
      <c r="P3460" s="6">
        <v>-3597.0213308541774</v>
      </c>
      <c r="Q3460" s="6">
        <v>-3162.7833530234061</v>
      </c>
      <c r="R3460" s="6">
        <v>-3823.8517808999577</v>
      </c>
      <c r="S3460" s="6" t="s">
        <v>4474</v>
      </c>
      <c r="T3460" s="6" t="s">
        <v>4474</v>
      </c>
      <c r="U3460" s="6" t="s">
        <v>4474</v>
      </c>
      <c r="V3460" s="6" t="s">
        <v>4474</v>
      </c>
      <c r="W3460" s="6">
        <v>50956.162235369593</v>
      </c>
      <c r="X3460" s="6">
        <v>46108.381840950067</v>
      </c>
      <c r="Y3460" s="6">
        <v>23069.498895145771</v>
      </c>
      <c r="Z3460" s="6">
        <v>21551.280463471358</v>
      </c>
      <c r="AA3460" s="6">
        <v>33972.485565614086</v>
      </c>
      <c r="AB3460" s="6">
        <v>31407.752962060855</v>
      </c>
      <c r="AC3460" s="6">
        <v>5978797</v>
      </c>
      <c r="AD3460" s="6">
        <v>5970294</v>
      </c>
      <c r="AF3460">
        <f>Q3460/W3460</f>
        <v>-6.2068711894241929E-2</v>
      </c>
      <c r="AG3460">
        <f>R3460/X3460</f>
        <v>-8.293181474227955E-2</v>
      </c>
      <c r="AH3460" t="e">
        <f>U3460/W3460</f>
        <v>#VALUE!</v>
      </c>
      <c r="AI3460" t="e">
        <f>V3460/X3460</f>
        <v>#VALUE!</v>
      </c>
      <c r="AJ3460">
        <f>Y3460/AA3460</f>
        <v>0.67906420478388585</v>
      </c>
      <c r="AK3460">
        <f>Z3460/AB3460</f>
        <v>0.68617708785166287</v>
      </c>
      <c r="AL3460">
        <f>O3460/K3460</f>
        <v>-9.2495015428040755E-2</v>
      </c>
      <c r="AM3460">
        <f>P3460/L3460</f>
        <v>-8.7921796143287989E-2</v>
      </c>
      <c r="AN3460">
        <f>K3460/W3460</f>
        <v>0.81875376106482645</v>
      </c>
      <c r="AO3460">
        <f>L3460/X3460</f>
        <v>0.88729203001325008</v>
      </c>
      <c r="AP3460">
        <f>IF(OR(Q3460&lt;0, Q3460="NA"), 0, 1)</f>
        <v>0</v>
      </c>
      <c r="AQ3460">
        <f>IF(OR(S3460&lt;0, S3460="NA"), 0, 1)</f>
        <v>0</v>
      </c>
      <c r="AR3460">
        <f>IFERROR(IF((AF3460-AG3460)&gt;0,1,0),0)</f>
        <v>1</v>
      </c>
      <c r="AS3460">
        <f>IFERROR(IF((S3460-Q3460)&gt;0,1,0),0)</f>
        <v>0</v>
      </c>
      <c r="AT3460">
        <f>IFERROR(IF((AH3460-AI3460)&lt;0,1,0),0)</f>
        <v>0</v>
      </c>
      <c r="AU3460">
        <f>IFERROR(IF((AJ3460-AK3460)&gt;0,1,0),0)</f>
        <v>0</v>
      </c>
      <c r="AV3460">
        <f>IFERROR(IF((AL3460-AM3460)&gt;0,1,0),0)</f>
        <v>0</v>
      </c>
      <c r="AW3460">
        <f>IFERROR(IF((AN3460-AO3460)&gt;0,1,0),0)</f>
        <v>0</v>
      </c>
      <c r="AX3460">
        <f>IFERROR(IF((AC3460-AD3460)&lt;0,1,0),0)</f>
        <v>0</v>
      </c>
      <c r="AY3460">
        <f>SUM(AP3460:AX3460)</f>
        <v>1</v>
      </c>
    </row>
    <row r="3461" spans="1:51" x14ac:dyDescent="0.45">
      <c r="A3461" s="1" t="s">
        <v>368</v>
      </c>
      <c r="B3461" s="2">
        <v>9952897</v>
      </c>
      <c r="C3461" s="3" t="s">
        <v>5336</v>
      </c>
      <c r="D3461" s="5">
        <v>3.21</v>
      </c>
      <c r="E3461" s="5">
        <v>3.6983982900000001</v>
      </c>
      <c r="F3461" s="3" t="s">
        <v>4470</v>
      </c>
      <c r="G3461" s="3" t="s">
        <v>4512</v>
      </c>
      <c r="H3461" s="3" t="s">
        <v>4513</v>
      </c>
      <c r="I3461" s="3" t="s">
        <v>4514</v>
      </c>
      <c r="J3461" s="3" t="s">
        <v>4515</v>
      </c>
      <c r="K3461" s="6" t="s">
        <v>4474</v>
      </c>
      <c r="L3461" s="6" t="s">
        <v>4474</v>
      </c>
      <c r="M3461" s="6" t="s">
        <v>4474</v>
      </c>
      <c r="N3461" s="6" t="s">
        <v>4474</v>
      </c>
      <c r="O3461" s="6">
        <v>-10929</v>
      </c>
      <c r="P3461" s="6">
        <v>-9356</v>
      </c>
      <c r="Q3461" s="6">
        <v>-14027</v>
      </c>
      <c r="R3461" s="6">
        <v>-17260</v>
      </c>
      <c r="S3461" s="6">
        <v>-8291</v>
      </c>
      <c r="T3461" s="6">
        <v>-7839</v>
      </c>
      <c r="U3461" s="6">
        <v>1086</v>
      </c>
      <c r="V3461" s="6">
        <v>1043</v>
      </c>
      <c r="W3461" s="6">
        <v>5371</v>
      </c>
      <c r="X3461" s="6">
        <v>7095</v>
      </c>
      <c r="Y3461" s="6">
        <v>5354</v>
      </c>
      <c r="Z3461" s="6">
        <v>7076</v>
      </c>
      <c r="AA3461" s="6">
        <v>1257</v>
      </c>
      <c r="AB3461" s="6">
        <v>763</v>
      </c>
      <c r="AC3461" s="6">
        <v>1152120</v>
      </c>
      <c r="AD3461" s="6">
        <v>962104</v>
      </c>
      <c r="AF3461">
        <f>Q3461/W3461</f>
        <v>-2.6116179482405513</v>
      </c>
      <c r="AG3461">
        <f>R3461/X3461</f>
        <v>-2.4326990838618747</v>
      </c>
      <c r="AH3461">
        <f>U3461/W3461</f>
        <v>0.2021969838018991</v>
      </c>
      <c r="AI3461">
        <f>V3461/X3461</f>
        <v>0.14700493305144469</v>
      </c>
      <c r="AJ3461">
        <f>Y3461/AA3461</f>
        <v>4.2593476531424024</v>
      </c>
      <c r="AK3461">
        <f>Z3461/AB3461</f>
        <v>9.2739187418086502</v>
      </c>
      <c r="AL3461" t="e">
        <f>O3461/K3461</f>
        <v>#VALUE!</v>
      </c>
      <c r="AM3461" t="e">
        <f>P3461/L3461</f>
        <v>#VALUE!</v>
      </c>
      <c r="AN3461" t="e">
        <f>K3461/W3461</f>
        <v>#VALUE!</v>
      </c>
      <c r="AO3461" t="e">
        <f>L3461/X3461</f>
        <v>#VALUE!</v>
      </c>
      <c r="AP3461">
        <f>IF(OR(Q3461&lt;0, Q3461="NA"), 0, 1)</f>
        <v>0</v>
      </c>
      <c r="AQ3461">
        <f>IF(OR(S3461&lt;0, S3461="NA"), 0, 1)</f>
        <v>0</v>
      </c>
      <c r="AR3461">
        <f>IFERROR(IF((AF3461-AG3461)&gt;0,1,0),0)</f>
        <v>0</v>
      </c>
      <c r="AS3461">
        <f>IFERROR(IF((S3461-Q3461)&gt;0,1,0),0)</f>
        <v>1</v>
      </c>
      <c r="AT3461">
        <f>IFERROR(IF((AH3461-AI3461)&lt;0,1,0),0)</f>
        <v>0</v>
      </c>
      <c r="AU3461">
        <f>IFERROR(IF((AJ3461-AK3461)&gt;0,1,0),0)</f>
        <v>0</v>
      </c>
      <c r="AV3461">
        <f>IFERROR(IF((AL3461-AM3461)&gt;0,1,0),0)</f>
        <v>0</v>
      </c>
      <c r="AW3461">
        <f>IFERROR(IF((AN3461-AO3461)&gt;0,1,0),0)</f>
        <v>0</v>
      </c>
      <c r="AX3461">
        <f>IFERROR(IF((AC3461-AD3461)&lt;0,1,0),0)</f>
        <v>0</v>
      </c>
      <c r="AY3461">
        <f>SUM(AP3461:AX3461)</f>
        <v>1</v>
      </c>
    </row>
    <row r="3462" spans="1:51" x14ac:dyDescent="0.45">
      <c r="A3462" s="1" t="s">
        <v>420</v>
      </c>
      <c r="B3462" s="2">
        <v>4044758</v>
      </c>
      <c r="C3462" s="3" t="s">
        <v>5335</v>
      </c>
      <c r="D3462" s="5">
        <v>12.49</v>
      </c>
      <c r="E3462" s="5">
        <v>155.63386822000001</v>
      </c>
      <c r="F3462" s="3" t="s">
        <v>4480</v>
      </c>
      <c r="G3462" s="3" t="s">
        <v>4481</v>
      </c>
      <c r="H3462" s="3" t="s">
        <v>4481</v>
      </c>
      <c r="I3462" s="3" t="s">
        <v>4482</v>
      </c>
      <c r="J3462" s="3" t="s">
        <v>4484</v>
      </c>
      <c r="K3462" s="6" t="s">
        <v>4474</v>
      </c>
      <c r="L3462" s="6">
        <v>49583</v>
      </c>
      <c r="M3462" s="6" t="s">
        <v>4474</v>
      </c>
      <c r="N3462" s="6" t="s">
        <v>4474</v>
      </c>
      <c r="O3462" s="6" t="s">
        <v>4474</v>
      </c>
      <c r="P3462" s="6">
        <v>13557</v>
      </c>
      <c r="Q3462" s="6" t="s">
        <v>4474</v>
      </c>
      <c r="R3462" s="6">
        <v>7484</v>
      </c>
      <c r="S3462" s="6">
        <v>7301</v>
      </c>
      <c r="T3462" s="6">
        <v>9198</v>
      </c>
      <c r="U3462" s="6">
        <v>18726</v>
      </c>
      <c r="V3462" s="6">
        <v>18715</v>
      </c>
      <c r="W3462" s="6" t="s">
        <v>4474</v>
      </c>
      <c r="X3462" s="6">
        <v>1660142</v>
      </c>
      <c r="Y3462" s="6" t="s">
        <v>4474</v>
      </c>
      <c r="Z3462" s="6" t="s">
        <v>4474</v>
      </c>
      <c r="AA3462" s="6" t="s">
        <v>4474</v>
      </c>
      <c r="AB3462" s="6" t="s">
        <v>4474</v>
      </c>
      <c r="AC3462" s="6" t="s">
        <v>4474</v>
      </c>
      <c r="AD3462" s="6">
        <v>13374133</v>
      </c>
      <c r="AF3462" t="e">
        <f>Q3462/W3462</f>
        <v>#VALUE!</v>
      </c>
      <c r="AG3462">
        <f>R3462/X3462</f>
        <v>4.5080481067282198E-3</v>
      </c>
      <c r="AH3462" t="e">
        <f>U3462/W3462</f>
        <v>#VALUE!</v>
      </c>
      <c r="AI3462">
        <f>V3462/X3462</f>
        <v>1.1273132057378224E-2</v>
      </c>
      <c r="AJ3462" t="e">
        <f>Y3462/AA3462</f>
        <v>#VALUE!</v>
      </c>
      <c r="AK3462" t="e">
        <f>Z3462/AB3462</f>
        <v>#VALUE!</v>
      </c>
      <c r="AL3462" t="e">
        <f>O3462/K3462</f>
        <v>#VALUE!</v>
      </c>
      <c r="AM3462">
        <f>P3462/L3462</f>
        <v>0.27342032551479339</v>
      </c>
      <c r="AN3462" t="e">
        <f>K3462/W3462</f>
        <v>#VALUE!</v>
      </c>
      <c r="AO3462">
        <f>L3462/X3462</f>
        <v>2.9866722244241757E-2</v>
      </c>
      <c r="AP3462">
        <f>IF(OR(Q3462&lt;0, Q3462="NA"), 0, 1)</f>
        <v>0</v>
      </c>
      <c r="AQ3462">
        <f>IF(OR(S3462&lt;0, S3462="NA"), 0, 1)</f>
        <v>1</v>
      </c>
      <c r="AR3462">
        <f>IFERROR(IF((AF3462-AG3462)&gt;0,1,0),0)</f>
        <v>0</v>
      </c>
      <c r="AS3462">
        <f>IFERROR(IF((S3462-Q3462)&gt;0,1,0),0)</f>
        <v>0</v>
      </c>
      <c r="AT3462">
        <f>IFERROR(IF((AH3462-AI3462)&lt;0,1,0),0)</f>
        <v>0</v>
      </c>
      <c r="AU3462">
        <f>IFERROR(IF((AJ3462-AK3462)&gt;0,1,0),0)</f>
        <v>0</v>
      </c>
      <c r="AV3462">
        <f>IFERROR(IF((AL3462-AM3462)&gt;0,1,0),0)</f>
        <v>0</v>
      </c>
      <c r="AW3462">
        <f>IFERROR(IF((AN3462-AO3462)&gt;0,1,0),0)</f>
        <v>0</v>
      </c>
      <c r="AX3462">
        <f>IFERROR(IF((AC3462-AD3462)&lt;0,1,0),0)</f>
        <v>0</v>
      </c>
      <c r="AY3462">
        <f>SUM(AP3462:AX3462)</f>
        <v>1</v>
      </c>
    </row>
    <row r="3463" spans="1:51" x14ac:dyDescent="0.45">
      <c r="A3463" s="1" t="s">
        <v>434</v>
      </c>
      <c r="B3463" s="2">
        <v>101262895</v>
      </c>
      <c r="C3463" s="3" t="s">
        <v>5374</v>
      </c>
      <c r="D3463" s="7">
        <v>11.43</v>
      </c>
      <c r="E3463" s="5">
        <v>140.68186875000001</v>
      </c>
      <c r="F3463" s="3" t="s">
        <v>4480</v>
      </c>
      <c r="G3463" s="3" t="s">
        <v>4491</v>
      </c>
      <c r="H3463" s="3" t="s">
        <v>4492</v>
      </c>
      <c r="I3463" s="3" t="s">
        <v>4493</v>
      </c>
      <c r="J3463" s="3" t="s">
        <v>4494</v>
      </c>
      <c r="K3463" s="6" t="s">
        <v>4474</v>
      </c>
      <c r="L3463" s="6" t="s">
        <v>4474</v>
      </c>
      <c r="M3463" s="6" t="s">
        <v>4474</v>
      </c>
      <c r="N3463" s="6" t="s">
        <v>4474</v>
      </c>
      <c r="O3463" s="6">
        <v>-1196.7139999999999</v>
      </c>
      <c r="P3463" s="6">
        <v>-1769.6890000000001</v>
      </c>
      <c r="Q3463" s="6">
        <v>5168.0370000000003</v>
      </c>
      <c r="R3463" s="6">
        <v>5611.69</v>
      </c>
      <c r="S3463" s="6">
        <v>-719.78200000000004</v>
      </c>
      <c r="T3463" s="6">
        <v>-935.79600000000005</v>
      </c>
      <c r="U3463" s="6" t="s">
        <v>4474</v>
      </c>
      <c r="V3463" s="6" t="s">
        <v>4474</v>
      </c>
      <c r="W3463" s="6">
        <v>41910.148000000001</v>
      </c>
      <c r="X3463" s="6">
        <v>41447.550000000003</v>
      </c>
      <c r="Y3463" s="6">
        <v>33.465000000000003</v>
      </c>
      <c r="Z3463" s="6">
        <v>57.713000000000001</v>
      </c>
      <c r="AA3463" s="6">
        <v>419</v>
      </c>
      <c r="AB3463" s="6">
        <v>288</v>
      </c>
      <c r="AC3463" s="6">
        <v>12308125</v>
      </c>
      <c r="AD3463" s="6">
        <v>12308125</v>
      </c>
      <c r="AF3463">
        <f>Q3463/W3463</f>
        <v>0.12331230612690749</v>
      </c>
      <c r="AG3463">
        <f>R3463/X3463</f>
        <v>0.13539256240718689</v>
      </c>
      <c r="AH3463" t="e">
        <f>U3463/W3463</f>
        <v>#VALUE!</v>
      </c>
      <c r="AI3463" t="e">
        <f>V3463/X3463</f>
        <v>#VALUE!</v>
      </c>
      <c r="AJ3463">
        <f>Y3463/AA3463</f>
        <v>7.9868735083532233E-2</v>
      </c>
      <c r="AK3463">
        <f>Z3463/AB3463</f>
        <v>0.20039236111111111</v>
      </c>
      <c r="AL3463" t="e">
        <f>O3463/K3463</f>
        <v>#VALUE!</v>
      </c>
      <c r="AM3463" t="e">
        <f>P3463/L3463</f>
        <v>#VALUE!</v>
      </c>
      <c r="AN3463" t="e">
        <f>K3463/W3463</f>
        <v>#VALUE!</v>
      </c>
      <c r="AO3463" t="e">
        <f>L3463/X3463</f>
        <v>#VALUE!</v>
      </c>
      <c r="AP3463">
        <f>IF(OR(Q3463&lt;0, Q3463="NA"), 0, 1)</f>
        <v>1</v>
      </c>
      <c r="AQ3463">
        <f>IF(OR(S3463&lt;0, S3463="NA"), 0, 1)</f>
        <v>0</v>
      </c>
      <c r="AR3463">
        <f>IFERROR(IF((AF3463-AG3463)&gt;0,1,0),0)</f>
        <v>0</v>
      </c>
      <c r="AS3463">
        <f>IFERROR(IF((S3463-Q3463)&gt;0,1,0),0)</f>
        <v>0</v>
      </c>
      <c r="AT3463">
        <f>IFERROR(IF((AH3463-AI3463)&lt;0,1,0),0)</f>
        <v>0</v>
      </c>
      <c r="AU3463">
        <f>IFERROR(IF((AJ3463-AK3463)&gt;0,1,0),0)</f>
        <v>0</v>
      </c>
      <c r="AV3463">
        <f>IFERROR(IF((AL3463-AM3463)&gt;0,1,0),0)</f>
        <v>0</v>
      </c>
      <c r="AW3463">
        <f>IFERROR(IF((AN3463-AO3463)&gt;0,1,0),0)</f>
        <v>0</v>
      </c>
      <c r="AX3463">
        <f>IFERROR(IF((AC3463-AD3463)&lt;0,1,0),0)</f>
        <v>0</v>
      </c>
      <c r="AY3463">
        <f>SUM(AP3463:AX3463)</f>
        <v>1</v>
      </c>
    </row>
    <row r="3464" spans="1:51" x14ac:dyDescent="0.45">
      <c r="A3464" s="1" t="s">
        <v>470</v>
      </c>
      <c r="B3464" s="2">
        <v>4865862</v>
      </c>
      <c r="C3464" s="3" t="s">
        <v>5335</v>
      </c>
      <c r="D3464" s="5">
        <v>13.2</v>
      </c>
      <c r="E3464" s="5">
        <v>911.40747720000002</v>
      </c>
      <c r="F3464" s="3" t="s">
        <v>4470</v>
      </c>
      <c r="G3464" s="3" t="s">
        <v>4471</v>
      </c>
      <c r="H3464" s="3" t="s">
        <v>4489</v>
      </c>
      <c r="I3464" s="3" t="s">
        <v>4489</v>
      </c>
      <c r="J3464" s="3" t="s">
        <v>4544</v>
      </c>
      <c r="K3464" s="6">
        <v>36898</v>
      </c>
      <c r="L3464" s="6">
        <v>39574</v>
      </c>
      <c r="M3464" s="6">
        <v>-189320</v>
      </c>
      <c r="N3464" s="6">
        <v>-176753</v>
      </c>
      <c r="O3464" s="6">
        <v>-196444</v>
      </c>
      <c r="P3464" s="6">
        <v>-183395</v>
      </c>
      <c r="Q3464" s="6">
        <v>-166276</v>
      </c>
      <c r="R3464" s="6">
        <v>-165372</v>
      </c>
      <c r="S3464" s="6">
        <v>-202616</v>
      </c>
      <c r="T3464" s="6">
        <v>-163809</v>
      </c>
      <c r="U3464" s="6" t="s">
        <v>4474</v>
      </c>
      <c r="V3464" s="6">
        <v>8505</v>
      </c>
      <c r="W3464" s="6">
        <v>996746</v>
      </c>
      <c r="X3464" s="6">
        <v>1057355</v>
      </c>
      <c r="Y3464" s="6">
        <v>966194</v>
      </c>
      <c r="Z3464" s="6">
        <v>1028256</v>
      </c>
      <c r="AA3464" s="6">
        <v>56405</v>
      </c>
      <c r="AB3464" s="6">
        <v>69611</v>
      </c>
      <c r="AC3464" s="6">
        <v>69015971</v>
      </c>
      <c r="AD3464" s="6">
        <v>68941242</v>
      </c>
      <c r="AF3464">
        <f>Q3464/W3464</f>
        <v>-0.16681882846783433</v>
      </c>
      <c r="AG3464">
        <f>R3464/X3464</f>
        <v>-0.15640158697882925</v>
      </c>
      <c r="AH3464" t="e">
        <f>U3464/W3464</f>
        <v>#VALUE!</v>
      </c>
      <c r="AI3464">
        <f>V3464/X3464</f>
        <v>8.0436561041466684E-3</v>
      </c>
      <c r="AJ3464">
        <f>Y3464/AA3464</f>
        <v>17.129580710929883</v>
      </c>
      <c r="AK3464">
        <f>Z3464/AB3464</f>
        <v>14.771458533852408</v>
      </c>
      <c r="AL3464">
        <f>O3464/K3464</f>
        <v>-5.3239741991435849</v>
      </c>
      <c r="AM3464">
        <f>P3464/L3464</f>
        <v>-4.6342295446505277</v>
      </c>
      <c r="AN3464">
        <f>K3464/W3464</f>
        <v>3.7018458062535488E-2</v>
      </c>
      <c r="AO3464">
        <f>L3464/X3464</f>
        <v>3.7427354105291036E-2</v>
      </c>
      <c r="AP3464">
        <f>IF(OR(Q3464&lt;0, Q3464="NA"), 0, 1)</f>
        <v>0</v>
      </c>
      <c r="AQ3464">
        <f>IF(OR(S3464&lt;0, S3464="NA"), 0, 1)</f>
        <v>0</v>
      </c>
      <c r="AR3464">
        <f>IFERROR(IF((AF3464-AG3464)&gt;0,1,0),0)</f>
        <v>0</v>
      </c>
      <c r="AS3464">
        <f>IFERROR(IF((S3464-Q3464)&gt;0,1,0),0)</f>
        <v>0</v>
      </c>
      <c r="AT3464">
        <f>IFERROR(IF((AH3464-AI3464)&lt;0,1,0),0)</f>
        <v>0</v>
      </c>
      <c r="AU3464">
        <f>IFERROR(IF((AJ3464-AK3464)&gt;0,1,0),0)</f>
        <v>1</v>
      </c>
      <c r="AV3464">
        <f>IFERROR(IF((AL3464-AM3464)&gt;0,1,0),0)</f>
        <v>0</v>
      </c>
      <c r="AW3464">
        <f>IFERROR(IF((AN3464-AO3464)&gt;0,1,0),0)</f>
        <v>0</v>
      </c>
      <c r="AX3464">
        <f>IFERROR(IF((AC3464-AD3464)&lt;0,1,0),0)</f>
        <v>0</v>
      </c>
      <c r="AY3464">
        <f>SUM(AP3464:AX3464)</f>
        <v>1</v>
      </c>
    </row>
    <row r="3465" spans="1:51" x14ac:dyDescent="0.45">
      <c r="A3465" s="1" t="s">
        <v>480</v>
      </c>
      <c r="B3465" s="2">
        <v>106997565</v>
      </c>
      <c r="C3465" s="3" t="s">
        <v>5337</v>
      </c>
      <c r="D3465" s="5">
        <v>40.56</v>
      </c>
      <c r="E3465" s="5">
        <v>4101.5182977599998</v>
      </c>
      <c r="F3465" s="3" t="s">
        <v>4470</v>
      </c>
      <c r="G3465" s="3" t="s">
        <v>4471</v>
      </c>
      <c r="H3465" s="3" t="s">
        <v>4489</v>
      </c>
      <c r="I3465" s="3" t="s">
        <v>4489</v>
      </c>
      <c r="J3465" s="3" t="s">
        <v>4495</v>
      </c>
      <c r="K3465" s="6" t="s">
        <v>4474</v>
      </c>
      <c r="L3465" s="6" t="s">
        <v>4474</v>
      </c>
      <c r="M3465" s="6">
        <v>-841603</v>
      </c>
      <c r="N3465" s="6">
        <v>-774438</v>
      </c>
      <c r="O3465" s="6">
        <v>-848891</v>
      </c>
      <c r="P3465" s="6">
        <v>-781270</v>
      </c>
      <c r="Q3465" s="6">
        <v>-804335</v>
      </c>
      <c r="R3465" s="6">
        <v>-746605</v>
      </c>
      <c r="S3465" s="6">
        <v>-526592</v>
      </c>
      <c r="T3465" s="6">
        <v>-480129</v>
      </c>
      <c r="U3465" s="6" t="s">
        <v>4474</v>
      </c>
      <c r="V3465" s="6" t="s">
        <v>4474</v>
      </c>
      <c r="W3465" s="6">
        <v>510523</v>
      </c>
      <c r="X3465" s="6">
        <v>582641</v>
      </c>
      <c r="Y3465" s="6">
        <v>440500</v>
      </c>
      <c r="Z3465" s="6">
        <v>511268</v>
      </c>
      <c r="AA3465" s="6">
        <v>152294</v>
      </c>
      <c r="AB3465" s="6">
        <v>156207</v>
      </c>
      <c r="AC3465" s="6">
        <v>94899193</v>
      </c>
      <c r="AD3465" s="6">
        <v>92346332</v>
      </c>
      <c r="AF3465">
        <f>Q3465/W3465</f>
        <v>-1.575511779097122</v>
      </c>
      <c r="AG3465">
        <f>R3465/X3465</f>
        <v>-1.281415142429043</v>
      </c>
      <c r="AH3465" t="e">
        <f>U3465/W3465</f>
        <v>#VALUE!</v>
      </c>
      <c r="AI3465" t="e">
        <f>V3465/X3465</f>
        <v>#VALUE!</v>
      </c>
      <c r="AJ3465">
        <f>Y3465/AA3465</f>
        <v>2.8924317438638423</v>
      </c>
      <c r="AK3465">
        <f>Z3465/AB3465</f>
        <v>3.2730159339850329</v>
      </c>
      <c r="AL3465" t="e">
        <f>O3465/K3465</f>
        <v>#VALUE!</v>
      </c>
      <c r="AM3465" t="e">
        <f>P3465/L3465</f>
        <v>#VALUE!</v>
      </c>
      <c r="AN3465" t="e">
        <f>K3465/W3465</f>
        <v>#VALUE!</v>
      </c>
      <c r="AO3465" t="e">
        <f>L3465/X3465</f>
        <v>#VALUE!</v>
      </c>
      <c r="AP3465">
        <f>IF(OR(Q3465&lt;0, Q3465="NA"), 0, 1)</f>
        <v>0</v>
      </c>
      <c r="AQ3465">
        <f>IF(OR(S3465&lt;0, S3465="NA"), 0, 1)</f>
        <v>0</v>
      </c>
      <c r="AR3465">
        <f>IFERROR(IF((AF3465-AG3465)&gt;0,1,0),0)</f>
        <v>0</v>
      </c>
      <c r="AS3465">
        <f>IFERROR(IF((S3465-Q3465)&gt;0,1,0),0)</f>
        <v>1</v>
      </c>
      <c r="AT3465">
        <f>IFERROR(IF((AH3465-AI3465)&lt;0,1,0),0)</f>
        <v>0</v>
      </c>
      <c r="AU3465">
        <f>IFERROR(IF((AJ3465-AK3465)&gt;0,1,0),0)</f>
        <v>0</v>
      </c>
      <c r="AV3465">
        <f>IFERROR(IF((AL3465-AM3465)&gt;0,1,0),0)</f>
        <v>0</v>
      </c>
      <c r="AW3465">
        <f>IFERROR(IF((AN3465-AO3465)&gt;0,1,0),0)</f>
        <v>0</v>
      </c>
      <c r="AX3465">
        <f>IFERROR(IF((AC3465-AD3465)&lt;0,1,0),0)</f>
        <v>0</v>
      </c>
      <c r="AY3465">
        <f>SUM(AP3465:AX3465)</f>
        <v>1</v>
      </c>
    </row>
    <row r="3466" spans="1:51" x14ac:dyDescent="0.45">
      <c r="A3466" s="1" t="s">
        <v>483</v>
      </c>
      <c r="B3466" s="2">
        <v>26461936</v>
      </c>
      <c r="C3466" s="3" t="s">
        <v>5335</v>
      </c>
      <c r="D3466" s="5">
        <v>4.32</v>
      </c>
      <c r="E3466" s="5">
        <v>156.55112783999999</v>
      </c>
      <c r="F3466" s="3" t="s">
        <v>4470</v>
      </c>
      <c r="G3466" s="3" t="s">
        <v>4471</v>
      </c>
      <c r="H3466" s="3" t="s">
        <v>4489</v>
      </c>
      <c r="I3466" s="3" t="s">
        <v>4489</v>
      </c>
      <c r="J3466" s="3" t="s">
        <v>4495</v>
      </c>
      <c r="K3466" s="6" t="s">
        <v>4474</v>
      </c>
      <c r="L3466" s="6" t="s">
        <v>4474</v>
      </c>
      <c r="M3466" s="6">
        <v>-149625</v>
      </c>
      <c r="N3466" s="6">
        <v>-146722</v>
      </c>
      <c r="O3466" s="6">
        <v>-151324</v>
      </c>
      <c r="P3466" s="6">
        <v>-148404</v>
      </c>
      <c r="Q3466" s="6">
        <v>-144008</v>
      </c>
      <c r="R3466" s="6">
        <v>-139650</v>
      </c>
      <c r="S3466" s="6">
        <v>-112727</v>
      </c>
      <c r="T3466" s="6">
        <v>-111409</v>
      </c>
      <c r="U3466" s="6" t="s">
        <v>4474</v>
      </c>
      <c r="V3466" s="6" t="s">
        <v>4474</v>
      </c>
      <c r="W3466" s="6">
        <v>110419</v>
      </c>
      <c r="X3466" s="6">
        <v>136164</v>
      </c>
      <c r="Y3466" s="6">
        <v>93598</v>
      </c>
      <c r="Z3466" s="6">
        <v>116288</v>
      </c>
      <c r="AA3466" s="6">
        <v>27572</v>
      </c>
      <c r="AB3466" s="6">
        <v>25163</v>
      </c>
      <c r="AC3466" s="6">
        <v>36238280</v>
      </c>
      <c r="AD3466" s="6">
        <v>36184485</v>
      </c>
      <c r="AF3466">
        <f>Q3466/W3466</f>
        <v>-1.3041958358615817</v>
      </c>
      <c r="AG3466">
        <f>R3466/X3466</f>
        <v>-1.0256014805675508</v>
      </c>
      <c r="AH3466" t="e">
        <f>U3466/W3466</f>
        <v>#VALUE!</v>
      </c>
      <c r="AI3466" t="e">
        <f>V3466/X3466</f>
        <v>#VALUE!</v>
      </c>
      <c r="AJ3466">
        <f>Y3466/AA3466</f>
        <v>3.3946757580153779</v>
      </c>
      <c r="AK3466">
        <f>Z3466/AB3466</f>
        <v>4.621388546675675</v>
      </c>
      <c r="AL3466" t="e">
        <f>O3466/K3466</f>
        <v>#VALUE!</v>
      </c>
      <c r="AM3466" t="e">
        <f>P3466/L3466</f>
        <v>#VALUE!</v>
      </c>
      <c r="AN3466" t="e">
        <f>K3466/W3466</f>
        <v>#VALUE!</v>
      </c>
      <c r="AO3466" t="e">
        <f>L3466/X3466</f>
        <v>#VALUE!</v>
      </c>
      <c r="AP3466">
        <f>IF(OR(Q3466&lt;0, Q3466="NA"), 0, 1)</f>
        <v>0</v>
      </c>
      <c r="AQ3466">
        <f>IF(OR(S3466&lt;0, S3466="NA"), 0, 1)</f>
        <v>0</v>
      </c>
      <c r="AR3466">
        <f>IFERROR(IF((AF3466-AG3466)&gt;0,1,0),0)</f>
        <v>0</v>
      </c>
      <c r="AS3466">
        <f>IFERROR(IF((S3466-Q3466)&gt;0,1,0),0)</f>
        <v>1</v>
      </c>
      <c r="AT3466">
        <f>IFERROR(IF((AH3466-AI3466)&lt;0,1,0),0)</f>
        <v>0</v>
      </c>
      <c r="AU3466">
        <f>IFERROR(IF((AJ3466-AK3466)&gt;0,1,0),0)</f>
        <v>0</v>
      </c>
      <c r="AV3466">
        <f>IFERROR(IF((AL3466-AM3466)&gt;0,1,0),0)</f>
        <v>0</v>
      </c>
      <c r="AW3466">
        <f>IFERROR(IF((AN3466-AO3466)&gt;0,1,0),0)</f>
        <v>0</v>
      </c>
      <c r="AX3466">
        <f>IFERROR(IF((AC3466-AD3466)&lt;0,1,0),0)</f>
        <v>0</v>
      </c>
      <c r="AY3466">
        <f>SUM(AP3466:AX3466)</f>
        <v>1</v>
      </c>
    </row>
    <row r="3467" spans="1:51" x14ac:dyDescent="0.45">
      <c r="A3467" s="1" t="s">
        <v>490</v>
      </c>
      <c r="B3467" s="2">
        <v>107528004</v>
      </c>
      <c r="C3467" s="3" t="s">
        <v>5336</v>
      </c>
      <c r="D3467" s="7">
        <v>20.54</v>
      </c>
      <c r="E3467" s="5">
        <v>3026.6337010000002</v>
      </c>
      <c r="F3467" s="3" t="s">
        <v>4500</v>
      </c>
      <c r="G3467" s="3" t="s">
        <v>4501</v>
      </c>
      <c r="H3467" s="3" t="s">
        <v>4502</v>
      </c>
      <c r="I3467" s="3" t="s">
        <v>4538</v>
      </c>
      <c r="J3467" s="3"/>
      <c r="K3467" s="6">
        <v>395612</v>
      </c>
      <c r="L3467" s="6">
        <v>420886</v>
      </c>
      <c r="M3467" s="6">
        <v>1534</v>
      </c>
      <c r="N3467" s="6">
        <v>50547</v>
      </c>
      <c r="O3467" s="6">
        <v>-67476</v>
      </c>
      <c r="P3467" s="6">
        <v>-18218</v>
      </c>
      <c r="Q3467" s="6">
        <v>-72265</v>
      </c>
      <c r="R3467" s="6">
        <v>-23966</v>
      </c>
      <c r="S3467" s="6">
        <v>-364096</v>
      </c>
      <c r="T3467" s="6">
        <v>-320953</v>
      </c>
      <c r="U3467" s="6">
        <v>92693</v>
      </c>
      <c r="V3467" s="6">
        <v>37828</v>
      </c>
      <c r="W3467" s="6">
        <v>1046433</v>
      </c>
      <c r="X3467" s="6">
        <v>827715</v>
      </c>
      <c r="Y3467" s="6">
        <v>435325</v>
      </c>
      <c r="Z3467" s="6">
        <v>402228</v>
      </c>
      <c r="AA3467" s="6">
        <v>46133</v>
      </c>
      <c r="AB3467" s="6">
        <v>84959</v>
      </c>
      <c r="AC3467" s="6">
        <v>143768944</v>
      </c>
      <c r="AD3467" s="6">
        <v>139092043</v>
      </c>
      <c r="AF3467">
        <f>Q3467/W3467</f>
        <v>-6.9058410810821147E-2</v>
      </c>
      <c r="AG3467">
        <f>R3467/X3467</f>
        <v>-2.8954410636511361E-2</v>
      </c>
      <c r="AH3467">
        <f>U3467/W3467</f>
        <v>8.8579966419254738E-2</v>
      </c>
      <c r="AI3467">
        <f>V3467/X3467</f>
        <v>4.5701721003002238E-2</v>
      </c>
      <c r="AJ3467">
        <f>Y3467/AA3467</f>
        <v>9.4363037305182846</v>
      </c>
      <c r="AK3467">
        <f>Z3467/AB3467</f>
        <v>4.7343777586836007</v>
      </c>
      <c r="AL3467">
        <f>O3467/K3467</f>
        <v>-0.17056105477083608</v>
      </c>
      <c r="AM3467">
        <f>P3467/L3467</f>
        <v>-4.328487999125654E-2</v>
      </c>
      <c r="AN3467">
        <f>K3467/W3467</f>
        <v>0.37805764917581919</v>
      </c>
      <c r="AO3467">
        <f>L3467/X3467</f>
        <v>0.50849144935152801</v>
      </c>
      <c r="AP3467">
        <f>IF(OR(Q3467&lt;0, Q3467="NA"), 0, 1)</f>
        <v>0</v>
      </c>
      <c r="AQ3467">
        <f>IF(OR(S3467&lt;0, S3467="NA"), 0, 1)</f>
        <v>0</v>
      </c>
      <c r="AR3467">
        <f>IFERROR(IF((AF3467-AG3467)&gt;0,1,0),0)</f>
        <v>0</v>
      </c>
      <c r="AS3467">
        <f>IFERROR(IF((S3467-Q3467)&gt;0,1,0),0)</f>
        <v>0</v>
      </c>
      <c r="AT3467">
        <f>IFERROR(IF((AH3467-AI3467)&lt;0,1,0),0)</f>
        <v>0</v>
      </c>
      <c r="AU3467">
        <f>IFERROR(IF((AJ3467-AK3467)&gt;0,1,0),0)</f>
        <v>1</v>
      </c>
      <c r="AV3467">
        <f>IFERROR(IF((AL3467-AM3467)&gt;0,1,0),0)</f>
        <v>0</v>
      </c>
      <c r="AW3467">
        <f>IFERROR(IF((AN3467-AO3467)&gt;0,1,0),0)</f>
        <v>0</v>
      </c>
      <c r="AX3467">
        <f>IFERROR(IF((AC3467-AD3467)&lt;0,1,0),0)</f>
        <v>0</v>
      </c>
      <c r="AY3467">
        <f>SUM(AP3467:AX3467)</f>
        <v>1</v>
      </c>
    </row>
    <row r="3468" spans="1:51" x14ac:dyDescent="0.45">
      <c r="A3468" s="1" t="s">
        <v>495</v>
      </c>
      <c r="B3468" s="2">
        <v>116179892</v>
      </c>
      <c r="C3468" s="3" t="s">
        <v>5338</v>
      </c>
      <c r="D3468" s="5">
        <v>10.41</v>
      </c>
      <c r="E3468" s="5">
        <v>92.956095000000005</v>
      </c>
      <c r="F3468" s="3" t="s">
        <v>4480</v>
      </c>
      <c r="G3468" s="3" t="s">
        <v>4491</v>
      </c>
      <c r="H3468" s="3" t="s">
        <v>4492</v>
      </c>
      <c r="I3468" s="3" t="s">
        <v>4493</v>
      </c>
      <c r="J3468" s="3" t="s">
        <v>4494</v>
      </c>
      <c r="K3468" s="6" t="s">
        <v>4474</v>
      </c>
      <c r="L3468" s="6" t="s">
        <v>4474</v>
      </c>
      <c r="M3468" s="6" t="s">
        <v>4474</v>
      </c>
      <c r="N3468" s="6" t="s">
        <v>4474</v>
      </c>
      <c r="O3468" s="6">
        <v>-113.11799999999999</v>
      </c>
      <c r="P3468" s="6" t="s">
        <v>4474</v>
      </c>
      <c r="Q3468" s="6">
        <v>-113.11799999999999</v>
      </c>
      <c r="R3468" s="6" t="s">
        <v>4474</v>
      </c>
      <c r="S3468" s="6">
        <v>-18.600000000000001</v>
      </c>
      <c r="T3468" s="6" t="s">
        <v>4474</v>
      </c>
      <c r="U3468" s="6" t="s">
        <v>4474</v>
      </c>
      <c r="V3468" s="6" t="s">
        <v>4474</v>
      </c>
      <c r="W3468" s="6">
        <v>263</v>
      </c>
      <c r="X3468" s="6" t="s">
        <v>4474</v>
      </c>
      <c r="Y3468" s="6">
        <v>156</v>
      </c>
      <c r="Z3468" s="6" t="s">
        <v>4474</v>
      </c>
      <c r="AA3468" s="6">
        <v>257</v>
      </c>
      <c r="AB3468" s="6" t="s">
        <v>4474</v>
      </c>
      <c r="AC3468" s="6">
        <v>1725000</v>
      </c>
      <c r="AD3468" s="6" t="s">
        <v>4474</v>
      </c>
      <c r="AF3468">
        <f>Q3468/W3468</f>
        <v>-0.43010646387832696</v>
      </c>
      <c r="AG3468" t="e">
        <f>R3468/X3468</f>
        <v>#VALUE!</v>
      </c>
      <c r="AH3468" t="e">
        <f>U3468/W3468</f>
        <v>#VALUE!</v>
      </c>
      <c r="AI3468" t="e">
        <f>V3468/X3468</f>
        <v>#VALUE!</v>
      </c>
      <c r="AJ3468">
        <f>Y3468/AA3468</f>
        <v>0.60700389105058361</v>
      </c>
      <c r="AK3468" t="e">
        <f>Z3468/AB3468</f>
        <v>#VALUE!</v>
      </c>
      <c r="AL3468" t="e">
        <f>O3468/K3468</f>
        <v>#VALUE!</v>
      </c>
      <c r="AM3468" t="e">
        <f>P3468/L3468</f>
        <v>#VALUE!</v>
      </c>
      <c r="AN3468" t="e">
        <f>K3468/W3468</f>
        <v>#VALUE!</v>
      </c>
      <c r="AO3468" t="e">
        <f>L3468/X3468</f>
        <v>#VALUE!</v>
      </c>
      <c r="AP3468">
        <f>IF(OR(Q3468&lt;0, Q3468="NA"), 0, 1)</f>
        <v>0</v>
      </c>
      <c r="AQ3468">
        <f>IF(OR(S3468&lt;0, S3468="NA"), 0, 1)</f>
        <v>0</v>
      </c>
      <c r="AR3468">
        <f>IFERROR(IF((AF3468-AG3468)&gt;0,1,0),0)</f>
        <v>0</v>
      </c>
      <c r="AS3468">
        <f>IFERROR(IF((S3468-Q3468)&gt;0,1,0),0)</f>
        <v>1</v>
      </c>
      <c r="AT3468">
        <f>IFERROR(IF((AH3468-AI3468)&lt;0,1,0),0)</f>
        <v>0</v>
      </c>
      <c r="AU3468">
        <f>IFERROR(IF((AJ3468-AK3468)&gt;0,1,0),0)</f>
        <v>0</v>
      </c>
      <c r="AV3468">
        <f>IFERROR(IF((AL3468-AM3468)&gt;0,1,0),0)</f>
        <v>0</v>
      </c>
      <c r="AW3468">
        <f>IFERROR(IF((AN3468-AO3468)&gt;0,1,0),0)</f>
        <v>0</v>
      </c>
      <c r="AX3468">
        <f>IFERROR(IF((AC3468-AD3468)&lt;0,1,0),0)</f>
        <v>0</v>
      </c>
      <c r="AY3468">
        <f>SUM(AP3468:AX3468)</f>
        <v>1</v>
      </c>
    </row>
    <row r="3469" spans="1:51" x14ac:dyDescent="0.45">
      <c r="A3469" s="1" t="s">
        <v>542</v>
      </c>
      <c r="B3469" s="2">
        <v>5721430</v>
      </c>
      <c r="C3469" s="3" t="s">
        <v>5337</v>
      </c>
      <c r="D3469" s="5">
        <v>10.75</v>
      </c>
      <c r="E3469" s="5">
        <v>224.26029725000001</v>
      </c>
      <c r="F3469" s="3" t="s">
        <v>4480</v>
      </c>
      <c r="G3469" s="3" t="s">
        <v>4491</v>
      </c>
      <c r="H3469" s="3" t="s">
        <v>4492</v>
      </c>
      <c r="I3469" s="3" t="s">
        <v>4493</v>
      </c>
      <c r="J3469" s="3"/>
      <c r="K3469" s="6" t="s">
        <v>4474</v>
      </c>
      <c r="L3469" s="6" t="s">
        <v>4474</v>
      </c>
      <c r="M3469" s="6" t="s">
        <v>4474</v>
      </c>
      <c r="N3469" s="6" t="s">
        <v>4474</v>
      </c>
      <c r="O3469" s="6" t="s">
        <v>4474</v>
      </c>
      <c r="P3469" s="6" t="s">
        <v>4474</v>
      </c>
      <c r="Q3469" s="6">
        <v>11347.754999999999</v>
      </c>
      <c r="R3469" s="6">
        <v>9067.8880000000008</v>
      </c>
      <c r="S3469" s="6" t="s">
        <v>4474</v>
      </c>
      <c r="T3469" s="6" t="s">
        <v>4474</v>
      </c>
      <c r="U3469" s="6" t="s">
        <v>4474</v>
      </c>
      <c r="V3469" s="6" t="s">
        <v>4474</v>
      </c>
      <c r="W3469" s="6" t="s">
        <v>4474</v>
      </c>
      <c r="X3469" s="6" t="s">
        <v>4474</v>
      </c>
      <c r="Y3469" s="6" t="s">
        <v>4474</v>
      </c>
      <c r="Z3469" s="6" t="s">
        <v>4474</v>
      </c>
      <c r="AA3469" s="6" t="s">
        <v>4474</v>
      </c>
      <c r="AB3469" s="6" t="s">
        <v>4474</v>
      </c>
      <c r="AC3469" s="6" t="s">
        <v>4474</v>
      </c>
      <c r="AD3469" s="6" t="s">
        <v>4474</v>
      </c>
      <c r="AF3469" t="e">
        <f>Q3469/W3469</f>
        <v>#VALUE!</v>
      </c>
      <c r="AG3469" t="e">
        <f>R3469/X3469</f>
        <v>#VALUE!</v>
      </c>
      <c r="AH3469" t="e">
        <f>U3469/W3469</f>
        <v>#VALUE!</v>
      </c>
      <c r="AI3469" t="e">
        <f>V3469/X3469</f>
        <v>#VALUE!</v>
      </c>
      <c r="AJ3469" t="e">
        <f>Y3469/AA3469</f>
        <v>#VALUE!</v>
      </c>
      <c r="AK3469" t="e">
        <f>Z3469/AB3469</f>
        <v>#VALUE!</v>
      </c>
      <c r="AL3469" t="e">
        <f>O3469/K3469</f>
        <v>#VALUE!</v>
      </c>
      <c r="AM3469" t="e">
        <f>P3469/L3469</f>
        <v>#VALUE!</v>
      </c>
      <c r="AN3469" t="e">
        <f>K3469/W3469</f>
        <v>#VALUE!</v>
      </c>
      <c r="AO3469" t="e">
        <f>L3469/X3469</f>
        <v>#VALUE!</v>
      </c>
      <c r="AP3469">
        <f>IF(OR(Q3469&lt;0, Q3469="NA"), 0, 1)</f>
        <v>1</v>
      </c>
      <c r="AQ3469">
        <f>IF(OR(S3469&lt;0, S3469="NA"), 0, 1)</f>
        <v>0</v>
      </c>
      <c r="AR3469">
        <f>IFERROR(IF((AF3469-AG3469)&gt;0,1,0),0)</f>
        <v>0</v>
      </c>
      <c r="AS3469">
        <f>IFERROR(IF((S3469-Q3469)&gt;0,1,0),0)</f>
        <v>0</v>
      </c>
      <c r="AT3469">
        <f>IFERROR(IF((AH3469-AI3469)&lt;0,1,0),0)</f>
        <v>0</v>
      </c>
      <c r="AU3469">
        <f>IFERROR(IF((AJ3469-AK3469)&gt;0,1,0),0)</f>
        <v>0</v>
      </c>
      <c r="AV3469">
        <f>IFERROR(IF((AL3469-AM3469)&gt;0,1,0),0)</f>
        <v>0</v>
      </c>
      <c r="AW3469">
        <f>IFERROR(IF((AN3469-AO3469)&gt;0,1,0),0)</f>
        <v>0</v>
      </c>
      <c r="AX3469">
        <f>IFERROR(IF((AC3469-AD3469)&lt;0,1,0),0)</f>
        <v>0</v>
      </c>
      <c r="AY3469">
        <f>SUM(AP3469:AX3469)</f>
        <v>1</v>
      </c>
    </row>
    <row r="3470" spans="1:51" x14ac:dyDescent="0.45">
      <c r="A3470" s="1" t="s">
        <v>576</v>
      </c>
      <c r="B3470" s="2">
        <v>20287339</v>
      </c>
      <c r="C3470" s="3" t="s">
        <v>5337</v>
      </c>
      <c r="D3470" s="5" t="s">
        <v>4474</v>
      </c>
      <c r="E3470" s="5" t="s">
        <v>4474</v>
      </c>
      <c r="F3470" s="3" t="s">
        <v>4480</v>
      </c>
      <c r="G3470" s="3" t="s">
        <v>4491</v>
      </c>
      <c r="H3470" s="3" t="s">
        <v>4492</v>
      </c>
      <c r="I3470" s="3" t="s">
        <v>4493</v>
      </c>
      <c r="J3470" s="3" t="s">
        <v>4846</v>
      </c>
      <c r="K3470" s="6">
        <v>313658</v>
      </c>
      <c r="L3470" s="6">
        <v>321805</v>
      </c>
      <c r="M3470" s="6">
        <v>376040</v>
      </c>
      <c r="N3470" s="6">
        <v>390791</v>
      </c>
      <c r="O3470" s="6">
        <v>376040</v>
      </c>
      <c r="P3470" s="6">
        <v>390791</v>
      </c>
      <c r="Q3470" s="6">
        <v>216394</v>
      </c>
      <c r="R3470" s="6">
        <v>247726</v>
      </c>
      <c r="S3470" s="6" t="s">
        <v>4474</v>
      </c>
      <c r="T3470" s="6" t="s">
        <v>4474</v>
      </c>
      <c r="U3470" s="6" t="s">
        <v>4474</v>
      </c>
      <c r="V3470" s="6" t="s">
        <v>4474</v>
      </c>
      <c r="W3470" s="6">
        <v>4464334</v>
      </c>
      <c r="X3470" s="6">
        <v>4502757</v>
      </c>
      <c r="Y3470" s="6" t="s">
        <v>4474</v>
      </c>
      <c r="Z3470" s="6" t="s">
        <v>4474</v>
      </c>
      <c r="AA3470" s="6" t="s">
        <v>4474</v>
      </c>
      <c r="AB3470" s="6" t="s">
        <v>4474</v>
      </c>
      <c r="AC3470" s="6">
        <v>123356823</v>
      </c>
      <c r="AD3470" s="6">
        <v>123356823</v>
      </c>
      <c r="AF3470">
        <f>Q3470/W3470</f>
        <v>4.8471731729749612E-2</v>
      </c>
      <c r="AG3470">
        <f>R3470/X3470</f>
        <v>5.5016515437097763E-2</v>
      </c>
      <c r="AH3470" t="e">
        <f>U3470/W3470</f>
        <v>#VALUE!</v>
      </c>
      <c r="AI3470" t="e">
        <f>V3470/X3470</f>
        <v>#VALUE!</v>
      </c>
      <c r="AJ3470" t="e">
        <f>Y3470/AA3470</f>
        <v>#VALUE!</v>
      </c>
      <c r="AK3470" t="e">
        <f>Z3470/AB3470</f>
        <v>#VALUE!</v>
      </c>
      <c r="AL3470">
        <f>O3470/K3470</f>
        <v>1.1988854102238744</v>
      </c>
      <c r="AM3470">
        <f>P3470/L3470</f>
        <v>1.2143720576125294</v>
      </c>
      <c r="AN3470">
        <f>K3470/W3470</f>
        <v>7.02586320826354E-2</v>
      </c>
      <c r="AO3470">
        <f>L3470/X3470</f>
        <v>7.146843589383127E-2</v>
      </c>
      <c r="AP3470">
        <f>IF(OR(Q3470&lt;0, Q3470="NA"), 0, 1)</f>
        <v>1</v>
      </c>
      <c r="AQ3470">
        <f>IF(OR(S3470&lt;0, S3470="NA"), 0, 1)</f>
        <v>0</v>
      </c>
      <c r="AR3470">
        <f>IFERROR(IF((AF3470-AG3470)&gt;0,1,0),0)</f>
        <v>0</v>
      </c>
      <c r="AS3470">
        <f>IFERROR(IF((S3470-Q3470)&gt;0,1,0),0)</f>
        <v>0</v>
      </c>
      <c r="AT3470">
        <f>IFERROR(IF((AH3470-AI3470)&lt;0,1,0),0)</f>
        <v>0</v>
      </c>
      <c r="AU3470">
        <f>IFERROR(IF((AJ3470-AK3470)&gt;0,1,0),0)</f>
        <v>0</v>
      </c>
      <c r="AV3470">
        <f>IFERROR(IF((AL3470-AM3470)&gt;0,1,0),0)</f>
        <v>0</v>
      </c>
      <c r="AW3470">
        <f>IFERROR(IF((AN3470-AO3470)&gt;0,1,0),0)</f>
        <v>0</v>
      </c>
      <c r="AX3470">
        <f>IFERROR(IF((AC3470-AD3470)&lt;0,1,0),0)</f>
        <v>0</v>
      </c>
      <c r="AY3470">
        <f>SUM(AP3470:AX3470)</f>
        <v>1</v>
      </c>
    </row>
    <row r="3471" spans="1:51" x14ac:dyDescent="0.45">
      <c r="A3471" s="1" t="s">
        <v>604</v>
      </c>
      <c r="B3471" s="2">
        <v>103209</v>
      </c>
      <c r="C3471" s="3" t="s">
        <v>5337</v>
      </c>
      <c r="D3471" s="7">
        <v>5.36</v>
      </c>
      <c r="E3471" s="5">
        <v>925.48996367999996</v>
      </c>
      <c r="F3471" s="3" t="s">
        <v>4525</v>
      </c>
      <c r="G3471" s="3" t="s">
        <v>4526</v>
      </c>
      <c r="H3471" s="3" t="s">
        <v>4860</v>
      </c>
      <c r="I3471" s="3" t="s">
        <v>4860</v>
      </c>
      <c r="J3471" s="3" t="s">
        <v>4528</v>
      </c>
      <c r="K3471" s="6" t="s">
        <v>4474</v>
      </c>
      <c r="L3471" s="6">
        <v>466582</v>
      </c>
      <c r="M3471" s="6" t="s">
        <v>4474</v>
      </c>
      <c r="N3471" s="6">
        <v>276333</v>
      </c>
      <c r="O3471" s="6" t="s">
        <v>4474</v>
      </c>
      <c r="P3471" s="6">
        <v>96656</v>
      </c>
      <c r="Q3471" s="6" t="s">
        <v>4474</v>
      </c>
      <c r="R3471" s="6">
        <v>28833</v>
      </c>
      <c r="S3471" s="6">
        <v>190070</v>
      </c>
      <c r="T3471" s="6">
        <v>187939</v>
      </c>
      <c r="U3471" s="6">
        <v>2146450</v>
      </c>
      <c r="V3471" s="6">
        <v>2162950</v>
      </c>
      <c r="W3471" s="6" t="s">
        <v>4474</v>
      </c>
      <c r="X3471" s="6">
        <v>3974187</v>
      </c>
      <c r="Y3471" s="6" t="s">
        <v>4474</v>
      </c>
      <c r="Z3471" s="6" t="s">
        <v>4474</v>
      </c>
      <c r="AA3471" s="6" t="s">
        <v>4474</v>
      </c>
      <c r="AB3471" s="6" t="s">
        <v>4474</v>
      </c>
      <c r="AC3471" s="6" t="s">
        <v>4474</v>
      </c>
      <c r="AD3471" s="6">
        <v>170390164</v>
      </c>
      <c r="AF3471" t="e">
        <f>Q3471/W3471</f>
        <v>#VALUE!</v>
      </c>
      <c r="AG3471">
        <f>R3471/X3471</f>
        <v>7.2550687725565005E-3</v>
      </c>
      <c r="AH3471" t="e">
        <f>U3471/W3471</f>
        <v>#VALUE!</v>
      </c>
      <c r="AI3471">
        <f>V3471/X3471</f>
        <v>0.54424967924257217</v>
      </c>
      <c r="AJ3471" t="e">
        <f>Y3471/AA3471</f>
        <v>#VALUE!</v>
      </c>
      <c r="AK3471" t="e">
        <f>Z3471/AB3471</f>
        <v>#VALUE!</v>
      </c>
      <c r="AL3471" t="e">
        <f>O3471/K3471</f>
        <v>#VALUE!</v>
      </c>
      <c r="AM3471">
        <f>P3471/L3471</f>
        <v>0.20715758430458098</v>
      </c>
      <c r="AN3471" t="e">
        <f>K3471/W3471</f>
        <v>#VALUE!</v>
      </c>
      <c r="AO3471">
        <f>L3471/X3471</f>
        <v>0.11740313176003042</v>
      </c>
      <c r="AP3471">
        <f>IF(OR(Q3471&lt;0, Q3471="NA"), 0, 1)</f>
        <v>0</v>
      </c>
      <c r="AQ3471">
        <f>IF(OR(S3471&lt;0, S3471="NA"), 0, 1)</f>
        <v>1</v>
      </c>
      <c r="AR3471">
        <f>IFERROR(IF((AF3471-AG3471)&gt;0,1,0),0)</f>
        <v>0</v>
      </c>
      <c r="AS3471">
        <f>IFERROR(IF((S3471-Q3471)&gt;0,1,0),0)</f>
        <v>0</v>
      </c>
      <c r="AT3471">
        <f>IFERROR(IF((AH3471-AI3471)&lt;0,1,0),0)</f>
        <v>0</v>
      </c>
      <c r="AU3471">
        <f>IFERROR(IF((AJ3471-AK3471)&gt;0,1,0),0)</f>
        <v>0</v>
      </c>
      <c r="AV3471">
        <f>IFERROR(IF((AL3471-AM3471)&gt;0,1,0),0)</f>
        <v>0</v>
      </c>
      <c r="AW3471">
        <f>IFERROR(IF((AN3471-AO3471)&gt;0,1,0),0)</f>
        <v>0</v>
      </c>
      <c r="AX3471">
        <f>IFERROR(IF((AC3471-AD3471)&lt;0,1,0),0)</f>
        <v>0</v>
      </c>
      <c r="AY3471">
        <f>SUM(AP3471:AX3471)</f>
        <v>1</v>
      </c>
    </row>
    <row r="3472" spans="1:51" x14ac:dyDescent="0.45">
      <c r="A3472" s="1" t="s">
        <v>608</v>
      </c>
      <c r="B3472" s="2">
        <v>6959543</v>
      </c>
      <c r="C3472" s="3" t="s">
        <v>5335</v>
      </c>
      <c r="D3472" s="5">
        <v>35.840000000000003</v>
      </c>
      <c r="E3472" s="5">
        <v>6773.3945036799996</v>
      </c>
      <c r="F3472" s="3" t="s">
        <v>4470</v>
      </c>
      <c r="G3472" s="3" t="s">
        <v>4471</v>
      </c>
      <c r="H3472" s="3" t="s">
        <v>4489</v>
      </c>
      <c r="I3472" s="3" t="s">
        <v>4489</v>
      </c>
      <c r="J3472" s="3" t="s">
        <v>4495</v>
      </c>
      <c r="K3472" s="6">
        <v>217765</v>
      </c>
      <c r="L3472" s="6">
        <v>219124</v>
      </c>
      <c r="M3472" s="6">
        <v>-509903</v>
      </c>
      <c r="N3472" s="6">
        <v>-496593</v>
      </c>
      <c r="O3472" s="6">
        <v>-516196</v>
      </c>
      <c r="P3472" s="6">
        <v>-502987</v>
      </c>
      <c r="Q3472" s="6">
        <v>-446286</v>
      </c>
      <c r="R3472" s="6">
        <v>-461520</v>
      </c>
      <c r="S3472" s="6">
        <v>-450219</v>
      </c>
      <c r="T3472" s="6">
        <v>-414879</v>
      </c>
      <c r="U3472" s="6">
        <v>1719316</v>
      </c>
      <c r="V3472" s="6">
        <v>1717599</v>
      </c>
      <c r="W3472" s="6">
        <v>664977</v>
      </c>
      <c r="X3472" s="6">
        <v>794375</v>
      </c>
      <c r="Y3472" s="6">
        <v>444578</v>
      </c>
      <c r="Z3472" s="6">
        <v>616236</v>
      </c>
      <c r="AA3472" s="6">
        <v>139216</v>
      </c>
      <c r="AB3472" s="6">
        <v>134364</v>
      </c>
      <c r="AC3472" s="6">
        <v>188986547</v>
      </c>
      <c r="AD3472" s="6">
        <v>188032738</v>
      </c>
      <c r="AF3472">
        <f>Q3472/W3472</f>
        <v>-0.6711299789316022</v>
      </c>
      <c r="AG3472">
        <f>R3472/X3472</f>
        <v>-0.58098505114083399</v>
      </c>
      <c r="AH3472">
        <f>U3472/W3472</f>
        <v>2.5855270182276979</v>
      </c>
      <c r="AI3472">
        <f>V3472/X3472</f>
        <v>2.1622017309205348</v>
      </c>
      <c r="AJ3472">
        <f>Y3472/AA3472</f>
        <v>3.1934404091483737</v>
      </c>
      <c r="AK3472">
        <f>Z3472/AB3472</f>
        <v>4.5863177636867016</v>
      </c>
      <c r="AL3472">
        <f>O3472/K3472</f>
        <v>-2.3704268362684546</v>
      </c>
      <c r="AM3472">
        <f>P3472/L3472</f>
        <v>-2.2954445884522006</v>
      </c>
      <c r="AN3472">
        <f>K3472/W3472</f>
        <v>0.32747749170272056</v>
      </c>
      <c r="AO3472">
        <f>L3472/X3472</f>
        <v>0.2758445318646735</v>
      </c>
      <c r="AP3472">
        <f>IF(OR(Q3472&lt;0, Q3472="NA"), 0, 1)</f>
        <v>0</v>
      </c>
      <c r="AQ3472">
        <f>IF(OR(S3472&lt;0, S3472="NA"), 0, 1)</f>
        <v>0</v>
      </c>
      <c r="AR3472">
        <f>IFERROR(IF((AF3472-AG3472)&gt;0,1,0),0)</f>
        <v>0</v>
      </c>
      <c r="AS3472">
        <f>IFERROR(IF((S3472-Q3472)&gt;0,1,0),0)</f>
        <v>0</v>
      </c>
      <c r="AT3472">
        <f>IFERROR(IF((AH3472-AI3472)&lt;0,1,0),0)</f>
        <v>0</v>
      </c>
      <c r="AU3472">
        <f>IFERROR(IF((AJ3472-AK3472)&gt;0,1,0),0)</f>
        <v>0</v>
      </c>
      <c r="AV3472">
        <f>IFERROR(IF((AL3472-AM3472)&gt;0,1,0),0)</f>
        <v>0</v>
      </c>
      <c r="AW3472">
        <f>IFERROR(IF((AN3472-AO3472)&gt;0,1,0),0)</f>
        <v>1</v>
      </c>
      <c r="AX3472">
        <f>IFERROR(IF((AC3472-AD3472)&lt;0,1,0),0)</f>
        <v>0</v>
      </c>
      <c r="AY3472">
        <f>SUM(AP3472:AX3472)</f>
        <v>1</v>
      </c>
    </row>
    <row r="3473" spans="1:51" x14ac:dyDescent="0.45">
      <c r="A3473" s="1" t="s">
        <v>665</v>
      </c>
      <c r="B3473" s="2">
        <v>106588748</v>
      </c>
      <c r="C3473" s="3" t="s">
        <v>5336</v>
      </c>
      <c r="D3473" s="5">
        <v>19.89</v>
      </c>
      <c r="E3473" s="5">
        <v>35.453646540000001</v>
      </c>
      <c r="F3473" s="3" t="s">
        <v>4470</v>
      </c>
      <c r="G3473" s="3" t="s">
        <v>4471</v>
      </c>
      <c r="H3473" s="3" t="s">
        <v>4673</v>
      </c>
      <c r="I3473" s="3" t="s">
        <v>4673</v>
      </c>
      <c r="J3473" s="3" t="s">
        <v>4825</v>
      </c>
      <c r="K3473" s="6" t="s">
        <v>4474</v>
      </c>
      <c r="L3473" s="6" t="s">
        <v>4474</v>
      </c>
      <c r="M3473" s="6">
        <v>-7943.9520000000002</v>
      </c>
      <c r="N3473" s="6">
        <v>-6626.3990000000003</v>
      </c>
      <c r="O3473" s="6">
        <v>-7946.0219999999999</v>
      </c>
      <c r="P3473" s="6">
        <v>-6628.66</v>
      </c>
      <c r="Q3473" s="6">
        <v>-7608.1589999999997</v>
      </c>
      <c r="R3473" s="6">
        <v>-6236.7809999999999</v>
      </c>
      <c r="S3473" s="6">
        <v>-6261.2889999999998</v>
      </c>
      <c r="T3473" s="6">
        <v>-4687.8450000000003</v>
      </c>
      <c r="U3473" s="6" t="s">
        <v>4474</v>
      </c>
      <c r="V3473" s="6" t="s">
        <v>4474</v>
      </c>
      <c r="W3473" s="6">
        <v>4679.2929999999997</v>
      </c>
      <c r="X3473" s="6">
        <v>5457.1710000000003</v>
      </c>
      <c r="Y3473" s="6">
        <v>4672.49</v>
      </c>
      <c r="Z3473" s="6">
        <v>5443.5039999999999</v>
      </c>
      <c r="AA3473" s="6">
        <v>1267</v>
      </c>
      <c r="AB3473" s="6">
        <v>1465</v>
      </c>
      <c r="AC3473" s="6">
        <v>1234672</v>
      </c>
      <c r="AD3473" s="6">
        <v>1067232</v>
      </c>
      <c r="AF3473">
        <f>Q3473/W3473</f>
        <v>-1.6259206251884633</v>
      </c>
      <c r="AG3473">
        <f>R3473/X3473</f>
        <v>-1.1428597344668143</v>
      </c>
      <c r="AH3473" t="e">
        <f>U3473/W3473</f>
        <v>#VALUE!</v>
      </c>
      <c r="AI3473" t="e">
        <f>V3473/X3473</f>
        <v>#VALUE!</v>
      </c>
      <c r="AJ3473">
        <f>Y3473/AA3473</f>
        <v>3.6878374112075769</v>
      </c>
      <c r="AK3473">
        <f>Z3473/AB3473</f>
        <v>3.7157023890784981</v>
      </c>
      <c r="AL3473" t="e">
        <f>O3473/K3473</f>
        <v>#VALUE!</v>
      </c>
      <c r="AM3473" t="e">
        <f>P3473/L3473</f>
        <v>#VALUE!</v>
      </c>
      <c r="AN3473" t="e">
        <f>K3473/W3473</f>
        <v>#VALUE!</v>
      </c>
      <c r="AO3473" t="e">
        <f>L3473/X3473</f>
        <v>#VALUE!</v>
      </c>
      <c r="AP3473">
        <f>IF(OR(Q3473&lt;0, Q3473="NA"), 0, 1)</f>
        <v>0</v>
      </c>
      <c r="AQ3473">
        <f>IF(OR(S3473&lt;0, S3473="NA"), 0, 1)</f>
        <v>0</v>
      </c>
      <c r="AR3473">
        <f>IFERROR(IF((AF3473-AG3473)&gt;0,1,0),0)</f>
        <v>0</v>
      </c>
      <c r="AS3473">
        <f>IFERROR(IF((S3473-Q3473)&gt;0,1,0),0)</f>
        <v>1</v>
      </c>
      <c r="AT3473">
        <f>IFERROR(IF((AH3473-AI3473)&lt;0,1,0),0)</f>
        <v>0</v>
      </c>
      <c r="AU3473">
        <f>IFERROR(IF((AJ3473-AK3473)&gt;0,1,0),0)</f>
        <v>0</v>
      </c>
      <c r="AV3473">
        <f>IFERROR(IF((AL3473-AM3473)&gt;0,1,0),0)</f>
        <v>0</v>
      </c>
      <c r="AW3473">
        <f>IFERROR(IF((AN3473-AO3473)&gt;0,1,0),0)</f>
        <v>0</v>
      </c>
      <c r="AX3473">
        <f>IFERROR(IF((AC3473-AD3473)&lt;0,1,0),0)</f>
        <v>0</v>
      </c>
      <c r="AY3473">
        <f>SUM(AP3473:AX3473)</f>
        <v>1</v>
      </c>
    </row>
    <row r="3474" spans="1:51" x14ac:dyDescent="0.45">
      <c r="A3474" s="1" t="s">
        <v>685</v>
      </c>
      <c r="B3474" s="2">
        <v>10722823</v>
      </c>
      <c r="C3474" s="3" t="s">
        <v>5338</v>
      </c>
      <c r="D3474" s="7">
        <v>5.8</v>
      </c>
      <c r="E3474" s="5">
        <v>116.93422339999999</v>
      </c>
      <c r="F3474" s="3" t="s">
        <v>4470</v>
      </c>
      <c r="G3474" s="3" t="s">
        <v>4471</v>
      </c>
      <c r="H3474" s="3" t="s">
        <v>4489</v>
      </c>
      <c r="I3474" s="3" t="s">
        <v>4489</v>
      </c>
      <c r="J3474" s="3" t="s">
        <v>4495</v>
      </c>
      <c r="K3474" s="6">
        <v>0</v>
      </c>
      <c r="L3474" s="6">
        <v>350</v>
      </c>
      <c r="M3474" s="6">
        <v>-50817</v>
      </c>
      <c r="N3474" s="6">
        <v>-49625</v>
      </c>
      <c r="O3474" s="6">
        <v>-52530</v>
      </c>
      <c r="P3474" s="6">
        <v>-51350</v>
      </c>
      <c r="Q3474" s="6">
        <v>-51502</v>
      </c>
      <c r="R3474" s="6">
        <v>-49713</v>
      </c>
      <c r="S3474" s="6">
        <v>-46057</v>
      </c>
      <c r="T3474" s="6">
        <v>-42918</v>
      </c>
      <c r="U3474" s="6" t="s">
        <v>4474</v>
      </c>
      <c r="V3474" s="6" t="s">
        <v>4474</v>
      </c>
      <c r="W3474" s="6">
        <v>21364</v>
      </c>
      <c r="X3474" s="6">
        <v>29944</v>
      </c>
      <c r="Y3474" s="6">
        <v>5504</v>
      </c>
      <c r="Z3474" s="6">
        <v>14786</v>
      </c>
      <c r="AA3474" s="6">
        <v>11829</v>
      </c>
      <c r="AB3474" s="6">
        <v>7785</v>
      </c>
      <c r="AC3474" s="6">
        <v>1005930</v>
      </c>
      <c r="AD3474" s="6">
        <v>490877</v>
      </c>
      <c r="AF3474">
        <f>Q3474/W3474</f>
        <v>-2.41069088185733</v>
      </c>
      <c r="AG3474">
        <f>R3474/X3474</f>
        <v>-1.6601990382046488</v>
      </c>
      <c r="AH3474" t="e">
        <f>U3474/W3474</f>
        <v>#VALUE!</v>
      </c>
      <c r="AI3474" t="e">
        <f>V3474/X3474</f>
        <v>#VALUE!</v>
      </c>
      <c r="AJ3474">
        <f>Y3474/AA3474</f>
        <v>0.46529715106940572</v>
      </c>
      <c r="AK3474">
        <f>Z3474/AB3474</f>
        <v>1.8992935131663455</v>
      </c>
      <c r="AL3474" t="e">
        <f>O3474/K3474</f>
        <v>#DIV/0!</v>
      </c>
      <c r="AM3474">
        <f>P3474/L3474</f>
        <v>-146.71428571428572</v>
      </c>
      <c r="AN3474">
        <f>K3474/W3474</f>
        <v>0</v>
      </c>
      <c r="AO3474">
        <f>L3474/X3474</f>
        <v>1.1688485172321668E-2</v>
      </c>
      <c r="AP3474">
        <f>IF(OR(Q3474&lt;0, Q3474="NA"), 0, 1)</f>
        <v>0</v>
      </c>
      <c r="AQ3474">
        <f>IF(OR(S3474&lt;0, S3474="NA"), 0, 1)</f>
        <v>0</v>
      </c>
      <c r="AR3474">
        <f>IFERROR(IF((AF3474-AG3474)&gt;0,1,0),0)</f>
        <v>0</v>
      </c>
      <c r="AS3474">
        <f>IFERROR(IF((S3474-Q3474)&gt;0,1,0),0)</f>
        <v>1</v>
      </c>
      <c r="AT3474">
        <f>IFERROR(IF((AH3474-AI3474)&lt;0,1,0),0)</f>
        <v>0</v>
      </c>
      <c r="AU3474">
        <f>IFERROR(IF((AJ3474-AK3474)&gt;0,1,0),0)</f>
        <v>0</v>
      </c>
      <c r="AV3474">
        <f>IFERROR(IF((AL3474-AM3474)&gt;0,1,0),0)</f>
        <v>0</v>
      </c>
      <c r="AW3474">
        <f>IFERROR(IF((AN3474-AO3474)&gt;0,1,0),0)</f>
        <v>0</v>
      </c>
      <c r="AX3474">
        <f>IFERROR(IF((AC3474-AD3474)&lt;0,1,0),0)</f>
        <v>0</v>
      </c>
      <c r="AY3474">
        <f>SUM(AP3474:AX3474)</f>
        <v>1</v>
      </c>
    </row>
    <row r="3475" spans="1:51" x14ac:dyDescent="0.45">
      <c r="A3475" s="1" t="s">
        <v>720</v>
      </c>
      <c r="B3475" s="2">
        <v>28046089</v>
      </c>
      <c r="C3475" s="3" t="s">
        <v>5374</v>
      </c>
      <c r="D3475" s="5">
        <v>11.65</v>
      </c>
      <c r="E3475" s="5">
        <v>82.692818399999993</v>
      </c>
      <c r="F3475" s="3" t="s">
        <v>4480</v>
      </c>
      <c r="G3475" s="3" t="s">
        <v>4491</v>
      </c>
      <c r="H3475" s="3" t="s">
        <v>4492</v>
      </c>
      <c r="I3475" s="3" t="s">
        <v>4493</v>
      </c>
      <c r="J3475" s="3" t="s">
        <v>4494</v>
      </c>
      <c r="K3475" s="6" t="s">
        <v>4474</v>
      </c>
      <c r="L3475" s="6" t="s">
        <v>4474</v>
      </c>
      <c r="M3475" s="6" t="s">
        <v>4474</v>
      </c>
      <c r="N3475" s="6" t="s">
        <v>4474</v>
      </c>
      <c r="O3475" s="6">
        <v>-6304.9489999999996</v>
      </c>
      <c r="P3475" s="6">
        <v>-5472.6229999999996</v>
      </c>
      <c r="Q3475" s="6">
        <v>-7287.7550000000001</v>
      </c>
      <c r="R3475" s="6">
        <v>-6581.3149999999996</v>
      </c>
      <c r="S3475" s="6">
        <v>-1329.4780000000001</v>
      </c>
      <c r="T3475" s="6">
        <v>-1505.546</v>
      </c>
      <c r="U3475" s="6" t="s">
        <v>4474</v>
      </c>
      <c r="V3475" s="6" t="s">
        <v>4474</v>
      </c>
      <c r="W3475" s="6">
        <v>25988.712</v>
      </c>
      <c r="X3475" s="6">
        <v>25581.53</v>
      </c>
      <c r="Y3475" s="6">
        <v>50.286999999999999</v>
      </c>
      <c r="Z3475" s="6">
        <v>95.400999999999996</v>
      </c>
      <c r="AA3475" s="6">
        <v>6690</v>
      </c>
      <c r="AB3475" s="6">
        <v>5522</v>
      </c>
      <c r="AC3475" s="6">
        <v>7999422</v>
      </c>
      <c r="AD3475" s="6">
        <v>7999422</v>
      </c>
      <c r="AF3475">
        <f>Q3475/W3475</f>
        <v>-0.28042001465867183</v>
      </c>
      <c r="AG3475">
        <f>R3475/X3475</f>
        <v>-0.25726823219721418</v>
      </c>
      <c r="AH3475" t="e">
        <f>U3475/W3475</f>
        <v>#VALUE!</v>
      </c>
      <c r="AI3475" t="e">
        <f>V3475/X3475</f>
        <v>#VALUE!</v>
      </c>
      <c r="AJ3475">
        <f>Y3475/AA3475</f>
        <v>7.5167414050822121E-3</v>
      </c>
      <c r="AK3475">
        <f>Z3475/AB3475</f>
        <v>1.7276530242665702E-2</v>
      </c>
      <c r="AL3475" t="e">
        <f>O3475/K3475</f>
        <v>#VALUE!</v>
      </c>
      <c r="AM3475" t="e">
        <f>P3475/L3475</f>
        <v>#VALUE!</v>
      </c>
      <c r="AN3475" t="e">
        <f>K3475/W3475</f>
        <v>#VALUE!</v>
      </c>
      <c r="AO3475" t="e">
        <f>L3475/X3475</f>
        <v>#VALUE!</v>
      </c>
      <c r="AP3475">
        <f>IF(OR(Q3475&lt;0, Q3475="NA"), 0, 1)</f>
        <v>0</v>
      </c>
      <c r="AQ3475">
        <f>IF(OR(S3475&lt;0, S3475="NA"), 0, 1)</f>
        <v>0</v>
      </c>
      <c r="AR3475">
        <f>IFERROR(IF((AF3475-AG3475)&gt;0,1,0),0)</f>
        <v>0</v>
      </c>
      <c r="AS3475">
        <f>IFERROR(IF((S3475-Q3475)&gt;0,1,0),0)</f>
        <v>1</v>
      </c>
      <c r="AT3475">
        <f>IFERROR(IF((AH3475-AI3475)&lt;0,1,0),0)</f>
        <v>0</v>
      </c>
      <c r="AU3475">
        <f>IFERROR(IF((AJ3475-AK3475)&gt;0,1,0),0)</f>
        <v>0</v>
      </c>
      <c r="AV3475">
        <f>IFERROR(IF((AL3475-AM3475)&gt;0,1,0),0)</f>
        <v>0</v>
      </c>
      <c r="AW3475">
        <f>IFERROR(IF((AN3475-AO3475)&gt;0,1,0),0)</f>
        <v>0</v>
      </c>
      <c r="AX3475">
        <f>IFERROR(IF((AC3475-AD3475)&lt;0,1,0),0)</f>
        <v>0</v>
      </c>
      <c r="AY3475">
        <f>SUM(AP3475:AX3475)</f>
        <v>1</v>
      </c>
    </row>
    <row r="3476" spans="1:51" x14ac:dyDescent="0.45">
      <c r="A3476" s="1" t="s">
        <v>746</v>
      </c>
      <c r="B3476" s="2">
        <v>5272697</v>
      </c>
      <c r="C3476" s="3" t="s">
        <v>5336</v>
      </c>
      <c r="D3476" s="5">
        <v>11.27</v>
      </c>
      <c r="E3476" s="5">
        <v>418.45009612000001</v>
      </c>
      <c r="F3476" s="3" t="s">
        <v>4470</v>
      </c>
      <c r="G3476" s="3" t="s">
        <v>4471</v>
      </c>
      <c r="H3476" s="3" t="s">
        <v>4489</v>
      </c>
      <c r="I3476" s="3" t="s">
        <v>4489</v>
      </c>
      <c r="J3476" s="3" t="s">
        <v>4495</v>
      </c>
      <c r="K3476" s="6" t="s">
        <v>4474</v>
      </c>
      <c r="L3476" s="6" t="s">
        <v>4474</v>
      </c>
      <c r="M3476" s="6">
        <v>-96443.451000000001</v>
      </c>
      <c r="N3476" s="6">
        <v>-85282.054999999993</v>
      </c>
      <c r="O3476" s="6">
        <v>-96566.092000000004</v>
      </c>
      <c r="P3476" s="6">
        <v>-85404.23</v>
      </c>
      <c r="Q3476" s="6">
        <v>-93974.535999999993</v>
      </c>
      <c r="R3476" s="6">
        <v>-82587.286999999997</v>
      </c>
      <c r="S3476" s="6">
        <v>-74232.680999999997</v>
      </c>
      <c r="T3476" s="6">
        <v>-66417.425000000003</v>
      </c>
      <c r="U3476" s="6">
        <v>96923.914000000004</v>
      </c>
      <c r="V3476" s="6">
        <v>96193.172000000006</v>
      </c>
      <c r="W3476" s="6">
        <v>273036.96999999997</v>
      </c>
      <c r="X3476" s="6">
        <v>292544.98499999999</v>
      </c>
      <c r="Y3476" s="6">
        <v>272438.43900000001</v>
      </c>
      <c r="Z3476" s="6">
        <v>291931.36200000002</v>
      </c>
      <c r="AA3476" s="6">
        <v>26309</v>
      </c>
      <c r="AB3476" s="6">
        <v>19528</v>
      </c>
      <c r="AC3476" s="6">
        <v>37116267</v>
      </c>
      <c r="AD3476" s="6">
        <v>37014751</v>
      </c>
      <c r="AF3476">
        <f>Q3476/W3476</f>
        <v>-0.34418245997968699</v>
      </c>
      <c r="AG3476">
        <f>R3476/X3476</f>
        <v>-0.28230628188686946</v>
      </c>
      <c r="AH3476">
        <f>U3476/W3476</f>
        <v>0.35498457956078261</v>
      </c>
      <c r="AI3476">
        <f>V3476/X3476</f>
        <v>0.32881497524218373</v>
      </c>
      <c r="AJ3476">
        <f>Y3476/AA3476</f>
        <v>10.355332357748299</v>
      </c>
      <c r="AK3476">
        <f>Z3476/AB3476</f>
        <v>14.949373310118805</v>
      </c>
      <c r="AL3476" t="e">
        <f>O3476/K3476</f>
        <v>#VALUE!</v>
      </c>
      <c r="AM3476" t="e">
        <f>P3476/L3476</f>
        <v>#VALUE!</v>
      </c>
      <c r="AN3476" t="e">
        <f>K3476/W3476</f>
        <v>#VALUE!</v>
      </c>
      <c r="AO3476" t="e">
        <f>L3476/X3476</f>
        <v>#VALUE!</v>
      </c>
      <c r="AP3476">
        <f>IF(OR(Q3476&lt;0, Q3476="NA"), 0, 1)</f>
        <v>0</v>
      </c>
      <c r="AQ3476">
        <f>IF(OR(S3476&lt;0, S3476="NA"), 0, 1)</f>
        <v>0</v>
      </c>
      <c r="AR3476">
        <f>IFERROR(IF((AF3476-AG3476)&gt;0,1,0),0)</f>
        <v>0</v>
      </c>
      <c r="AS3476">
        <f>IFERROR(IF((S3476-Q3476)&gt;0,1,0),0)</f>
        <v>1</v>
      </c>
      <c r="AT3476">
        <f>IFERROR(IF((AH3476-AI3476)&lt;0,1,0),0)</f>
        <v>0</v>
      </c>
      <c r="AU3476">
        <f>IFERROR(IF((AJ3476-AK3476)&gt;0,1,0),0)</f>
        <v>0</v>
      </c>
      <c r="AV3476">
        <f>IFERROR(IF((AL3476-AM3476)&gt;0,1,0),0)</f>
        <v>0</v>
      </c>
      <c r="AW3476">
        <f>IFERROR(IF((AN3476-AO3476)&gt;0,1,0),0)</f>
        <v>0</v>
      </c>
      <c r="AX3476">
        <f>IFERROR(IF((AC3476-AD3476)&lt;0,1,0),0)</f>
        <v>0</v>
      </c>
      <c r="AY3476">
        <f>SUM(AP3476:AX3476)</f>
        <v>1</v>
      </c>
    </row>
    <row r="3477" spans="1:51" x14ac:dyDescent="0.45">
      <c r="A3477" s="1" t="s">
        <v>784</v>
      </c>
      <c r="B3477" s="2">
        <v>101249709</v>
      </c>
      <c r="C3477" s="3" t="s">
        <v>5338</v>
      </c>
      <c r="D3477" s="5">
        <v>11.9</v>
      </c>
      <c r="E3477" s="5">
        <v>80.734728899999993</v>
      </c>
      <c r="F3477" s="3" t="s">
        <v>4480</v>
      </c>
      <c r="G3477" s="3" t="s">
        <v>4491</v>
      </c>
      <c r="H3477" s="3" t="s">
        <v>4492</v>
      </c>
      <c r="I3477" s="3" t="s">
        <v>4493</v>
      </c>
      <c r="J3477" s="3" t="s">
        <v>4494</v>
      </c>
      <c r="K3477" s="6" t="s">
        <v>4474</v>
      </c>
      <c r="L3477" s="6" t="s">
        <v>4474</v>
      </c>
      <c r="M3477" s="6" t="s">
        <v>4474</v>
      </c>
      <c r="N3477" s="6" t="s">
        <v>4474</v>
      </c>
      <c r="O3477" s="6">
        <v>-2688.3739999999998</v>
      </c>
      <c r="P3477" s="6">
        <v>-2505.7910000000002</v>
      </c>
      <c r="Q3477" s="6">
        <v>-3943.8910000000001</v>
      </c>
      <c r="R3477" s="6">
        <v>-3153.7260000000001</v>
      </c>
      <c r="S3477" s="6">
        <v>-1403.3489999999999</v>
      </c>
      <c r="T3477" s="6">
        <v>-1040.7349999999999</v>
      </c>
      <c r="U3477" s="6" t="s">
        <v>4474</v>
      </c>
      <c r="V3477" s="6" t="s">
        <v>4474</v>
      </c>
      <c r="W3477" s="6">
        <v>45867.269</v>
      </c>
      <c r="X3477" s="6">
        <v>45101.885999999999</v>
      </c>
      <c r="Y3477" s="6">
        <v>28</v>
      </c>
      <c r="Z3477" s="6">
        <v>64.713999999999999</v>
      </c>
      <c r="AA3477" s="6">
        <v>4499</v>
      </c>
      <c r="AB3477" s="6">
        <v>3670</v>
      </c>
      <c r="AC3477" s="6">
        <v>7191873</v>
      </c>
      <c r="AD3477" s="6">
        <v>7191873</v>
      </c>
      <c r="AF3477">
        <f>Q3477/W3477</f>
        <v>-8.5984866463272538E-2</v>
      </c>
      <c r="AG3477">
        <f>R3477/X3477</f>
        <v>-6.9924481650279549E-2</v>
      </c>
      <c r="AH3477" t="e">
        <f>U3477/W3477</f>
        <v>#VALUE!</v>
      </c>
      <c r="AI3477" t="e">
        <f>V3477/X3477</f>
        <v>#VALUE!</v>
      </c>
      <c r="AJ3477">
        <f>Y3477/AA3477</f>
        <v>6.2236052456101356E-3</v>
      </c>
      <c r="AK3477">
        <f>Z3477/AB3477</f>
        <v>1.7633242506811989E-2</v>
      </c>
      <c r="AL3477" t="e">
        <f>O3477/K3477</f>
        <v>#VALUE!</v>
      </c>
      <c r="AM3477" t="e">
        <f>P3477/L3477</f>
        <v>#VALUE!</v>
      </c>
      <c r="AN3477" t="e">
        <f>K3477/W3477</f>
        <v>#VALUE!</v>
      </c>
      <c r="AO3477" t="e">
        <f>L3477/X3477</f>
        <v>#VALUE!</v>
      </c>
      <c r="AP3477">
        <f>IF(OR(Q3477&lt;0, Q3477="NA"), 0, 1)</f>
        <v>0</v>
      </c>
      <c r="AQ3477">
        <f>IF(OR(S3477&lt;0, S3477="NA"), 0, 1)</f>
        <v>0</v>
      </c>
      <c r="AR3477">
        <f>IFERROR(IF((AF3477-AG3477)&gt;0,1,0),0)</f>
        <v>0</v>
      </c>
      <c r="AS3477">
        <f>IFERROR(IF((S3477-Q3477)&gt;0,1,0),0)</f>
        <v>1</v>
      </c>
      <c r="AT3477">
        <f>IFERROR(IF((AH3477-AI3477)&lt;0,1,0),0)</f>
        <v>0</v>
      </c>
      <c r="AU3477">
        <f>IFERROR(IF((AJ3477-AK3477)&gt;0,1,0),0)</f>
        <v>0</v>
      </c>
      <c r="AV3477">
        <f>IFERROR(IF((AL3477-AM3477)&gt;0,1,0),0)</f>
        <v>0</v>
      </c>
      <c r="AW3477">
        <f>IFERROR(IF((AN3477-AO3477)&gt;0,1,0),0)</f>
        <v>0</v>
      </c>
      <c r="AX3477">
        <f>IFERROR(IF((AC3477-AD3477)&lt;0,1,0),0)</f>
        <v>0</v>
      </c>
      <c r="AY3477">
        <f>SUM(AP3477:AX3477)</f>
        <v>1</v>
      </c>
    </row>
    <row r="3478" spans="1:51" x14ac:dyDescent="0.45">
      <c r="A3478" s="1" t="s">
        <v>835</v>
      </c>
      <c r="B3478" s="2">
        <v>105573471</v>
      </c>
      <c r="C3478" s="3" t="s">
        <v>5338</v>
      </c>
      <c r="D3478" s="5">
        <v>11.9002</v>
      </c>
      <c r="E3478" s="5">
        <v>54.170876619600001</v>
      </c>
      <c r="F3478" s="3" t="s">
        <v>4480</v>
      </c>
      <c r="G3478" s="3" t="s">
        <v>4491</v>
      </c>
      <c r="H3478" s="3" t="s">
        <v>4492</v>
      </c>
      <c r="I3478" s="3" t="s">
        <v>4493</v>
      </c>
      <c r="J3478" s="3" t="s">
        <v>4494</v>
      </c>
      <c r="K3478" s="6" t="s">
        <v>4474</v>
      </c>
      <c r="L3478" s="6" t="s">
        <v>4474</v>
      </c>
      <c r="M3478" s="6" t="s">
        <v>4474</v>
      </c>
      <c r="N3478" s="6" t="s">
        <v>4474</v>
      </c>
      <c r="O3478" s="6">
        <v>-1992.6120000000001</v>
      </c>
      <c r="P3478" s="6">
        <v>-2128.0129999999999</v>
      </c>
      <c r="Q3478" s="6">
        <v>-510.86</v>
      </c>
      <c r="R3478" s="6">
        <v>-657.05399999999997</v>
      </c>
      <c r="S3478" s="6">
        <v>-1736.22</v>
      </c>
      <c r="T3478" s="6">
        <v>-1917.6489999999999</v>
      </c>
      <c r="U3478" s="6" t="s">
        <v>4474</v>
      </c>
      <c r="V3478" s="6" t="s">
        <v>4474</v>
      </c>
      <c r="W3478" s="6">
        <v>28919.260999999999</v>
      </c>
      <c r="X3478" s="6">
        <v>28423.358</v>
      </c>
      <c r="Y3478" s="6">
        <v>23.957999999999998</v>
      </c>
      <c r="Z3478" s="6">
        <v>46.576999999999998</v>
      </c>
      <c r="AA3478" s="6">
        <v>5311</v>
      </c>
      <c r="AB3478" s="6">
        <v>4988</v>
      </c>
      <c r="AC3478" s="6">
        <v>4552098</v>
      </c>
      <c r="AD3478" s="6">
        <v>4552098</v>
      </c>
      <c r="AF3478">
        <f>Q3478/W3478</f>
        <v>-1.7665043377145771E-2</v>
      </c>
      <c r="AG3478">
        <f>R3478/X3478</f>
        <v>-2.3116691560511604E-2</v>
      </c>
      <c r="AH3478" t="e">
        <f>U3478/W3478</f>
        <v>#VALUE!</v>
      </c>
      <c r="AI3478" t="e">
        <f>V3478/X3478</f>
        <v>#VALUE!</v>
      </c>
      <c r="AJ3478">
        <f>Y3478/AA3478</f>
        <v>4.5110148747881749E-3</v>
      </c>
      <c r="AK3478">
        <f>Z3478/AB3478</f>
        <v>9.3378107457898953E-3</v>
      </c>
      <c r="AL3478" t="e">
        <f>O3478/K3478</f>
        <v>#VALUE!</v>
      </c>
      <c r="AM3478" t="e">
        <f>P3478/L3478</f>
        <v>#VALUE!</v>
      </c>
      <c r="AN3478" t="e">
        <f>K3478/W3478</f>
        <v>#VALUE!</v>
      </c>
      <c r="AO3478" t="e">
        <f>L3478/X3478</f>
        <v>#VALUE!</v>
      </c>
      <c r="AP3478">
        <f>IF(OR(Q3478&lt;0, Q3478="NA"), 0, 1)</f>
        <v>0</v>
      </c>
      <c r="AQ3478">
        <f>IF(OR(S3478&lt;0, S3478="NA"), 0, 1)</f>
        <v>0</v>
      </c>
      <c r="AR3478">
        <f>IFERROR(IF((AF3478-AG3478)&gt;0,1,0),0)</f>
        <v>1</v>
      </c>
      <c r="AS3478">
        <f>IFERROR(IF((S3478-Q3478)&gt;0,1,0),0)</f>
        <v>0</v>
      </c>
      <c r="AT3478">
        <f>IFERROR(IF((AH3478-AI3478)&lt;0,1,0),0)</f>
        <v>0</v>
      </c>
      <c r="AU3478">
        <f>IFERROR(IF((AJ3478-AK3478)&gt;0,1,0),0)</f>
        <v>0</v>
      </c>
      <c r="AV3478">
        <f>IFERROR(IF((AL3478-AM3478)&gt;0,1,0),0)</f>
        <v>0</v>
      </c>
      <c r="AW3478">
        <f>IFERROR(IF((AN3478-AO3478)&gt;0,1,0),0)</f>
        <v>0</v>
      </c>
      <c r="AX3478">
        <f>IFERROR(IF((AC3478-AD3478)&lt;0,1,0),0)</f>
        <v>0</v>
      </c>
      <c r="AY3478">
        <f>SUM(AP3478:AX3478)</f>
        <v>1</v>
      </c>
    </row>
    <row r="3479" spans="1:51" x14ac:dyDescent="0.45">
      <c r="A3479" s="1" t="s">
        <v>852</v>
      </c>
      <c r="B3479" s="2">
        <v>21371379</v>
      </c>
      <c r="C3479" s="3" t="s">
        <v>5335</v>
      </c>
      <c r="D3479" s="7">
        <v>8.1999999999999993</v>
      </c>
      <c r="E3479" s="5">
        <v>905.78617780000002</v>
      </c>
      <c r="F3479" s="3" t="s">
        <v>4470</v>
      </c>
      <c r="G3479" s="3" t="s">
        <v>4471</v>
      </c>
      <c r="H3479" s="3" t="s">
        <v>4489</v>
      </c>
      <c r="I3479" s="3" t="s">
        <v>4489</v>
      </c>
      <c r="J3479" s="3" t="s">
        <v>4495</v>
      </c>
      <c r="K3479" s="6" t="s">
        <v>4474</v>
      </c>
      <c r="L3479" s="6" t="s">
        <v>4474</v>
      </c>
      <c r="M3479" s="6">
        <v>-258010</v>
      </c>
      <c r="N3479" s="6">
        <v>-242215</v>
      </c>
      <c r="O3479" s="6">
        <v>-260433</v>
      </c>
      <c r="P3479" s="6">
        <v>-244599</v>
      </c>
      <c r="Q3479" s="6">
        <v>-242297</v>
      </c>
      <c r="R3479" s="6">
        <v>-227045</v>
      </c>
      <c r="S3479" s="6">
        <v>-191284</v>
      </c>
      <c r="T3479" s="6">
        <v>-177271</v>
      </c>
      <c r="U3479" s="6" t="s">
        <v>4474</v>
      </c>
      <c r="V3479" s="6" t="s">
        <v>4474</v>
      </c>
      <c r="W3479" s="6">
        <v>384016</v>
      </c>
      <c r="X3479" s="6">
        <v>429935</v>
      </c>
      <c r="Y3479" s="6">
        <v>341528</v>
      </c>
      <c r="Z3479" s="6">
        <v>369971</v>
      </c>
      <c r="AA3479" s="6">
        <v>53048</v>
      </c>
      <c r="AB3479" s="6">
        <v>40003</v>
      </c>
      <c r="AC3479" s="6">
        <v>110458249</v>
      </c>
      <c r="AD3479" s="6">
        <v>109343224</v>
      </c>
      <c r="AF3479">
        <f>Q3479/W3479</f>
        <v>-0.63095548102162413</v>
      </c>
      <c r="AG3479">
        <f>R3479/X3479</f>
        <v>-0.52809145568516169</v>
      </c>
      <c r="AH3479" t="e">
        <f>U3479/W3479</f>
        <v>#VALUE!</v>
      </c>
      <c r="AI3479" t="e">
        <f>V3479/X3479</f>
        <v>#VALUE!</v>
      </c>
      <c r="AJ3479">
        <f>Y3479/AA3479</f>
        <v>6.4380938018398428</v>
      </c>
      <c r="AK3479">
        <f>Z3479/AB3479</f>
        <v>9.2485813563982706</v>
      </c>
      <c r="AL3479" t="e">
        <f>O3479/K3479</f>
        <v>#VALUE!</v>
      </c>
      <c r="AM3479" t="e">
        <f>P3479/L3479</f>
        <v>#VALUE!</v>
      </c>
      <c r="AN3479" t="e">
        <f>K3479/W3479</f>
        <v>#VALUE!</v>
      </c>
      <c r="AO3479" t="e">
        <f>L3479/X3479</f>
        <v>#VALUE!</v>
      </c>
      <c r="AP3479">
        <f>IF(OR(Q3479&lt;0, Q3479="NA"), 0, 1)</f>
        <v>0</v>
      </c>
      <c r="AQ3479">
        <f>IF(OR(S3479&lt;0, S3479="NA"), 0, 1)</f>
        <v>0</v>
      </c>
      <c r="AR3479">
        <f>IFERROR(IF((AF3479-AG3479)&gt;0,1,0),0)</f>
        <v>0</v>
      </c>
      <c r="AS3479">
        <f>IFERROR(IF((S3479-Q3479)&gt;0,1,0),0)</f>
        <v>1</v>
      </c>
      <c r="AT3479">
        <f>IFERROR(IF((AH3479-AI3479)&lt;0,1,0),0)</f>
        <v>0</v>
      </c>
      <c r="AU3479">
        <f>IFERROR(IF((AJ3479-AK3479)&gt;0,1,0),0)</f>
        <v>0</v>
      </c>
      <c r="AV3479">
        <f>IFERROR(IF((AL3479-AM3479)&gt;0,1,0),0)</f>
        <v>0</v>
      </c>
      <c r="AW3479">
        <f>IFERROR(IF((AN3479-AO3479)&gt;0,1,0),0)</f>
        <v>0</v>
      </c>
      <c r="AX3479">
        <f>IFERROR(IF((AC3479-AD3479)&lt;0,1,0),0)</f>
        <v>0</v>
      </c>
      <c r="AY3479">
        <f>SUM(AP3479:AX3479)</f>
        <v>1</v>
      </c>
    </row>
    <row r="3480" spans="1:51" x14ac:dyDescent="0.45">
      <c r="A3480" s="1" t="s">
        <v>876</v>
      </c>
      <c r="B3480" s="2">
        <v>114120413</v>
      </c>
      <c r="C3480" s="3" t="s">
        <v>5337</v>
      </c>
      <c r="D3480" s="5">
        <v>10.94</v>
      </c>
      <c r="E3480" s="5">
        <v>232.47499999999999</v>
      </c>
      <c r="F3480" s="3" t="s">
        <v>4480</v>
      </c>
      <c r="G3480" s="3" t="s">
        <v>4491</v>
      </c>
      <c r="H3480" s="3" t="s">
        <v>4492</v>
      </c>
      <c r="I3480" s="3" t="s">
        <v>4493</v>
      </c>
      <c r="J3480" s="3" t="s">
        <v>4494</v>
      </c>
      <c r="K3480" s="6" t="s">
        <v>4474</v>
      </c>
      <c r="L3480" s="6" t="s">
        <v>4474</v>
      </c>
      <c r="M3480" s="6" t="s">
        <v>4474</v>
      </c>
      <c r="N3480" s="6" t="s">
        <v>4474</v>
      </c>
      <c r="O3480" s="6">
        <v>-1767.8440000000001</v>
      </c>
      <c r="P3480" s="6" t="s">
        <v>4474</v>
      </c>
      <c r="Q3480" s="6">
        <v>1657.9839999999999</v>
      </c>
      <c r="R3480" s="6" t="s">
        <v>4474</v>
      </c>
      <c r="S3480" s="6">
        <v>-2723.4920000000002</v>
      </c>
      <c r="T3480" s="6" t="s">
        <v>4474</v>
      </c>
      <c r="U3480" s="6" t="s">
        <v>4474</v>
      </c>
      <c r="V3480" s="6" t="s">
        <v>4474</v>
      </c>
      <c r="W3480" s="6">
        <v>172592.36199999999</v>
      </c>
      <c r="X3480" s="6" t="s">
        <v>4474</v>
      </c>
      <c r="Y3480" s="6">
        <v>1537.9929999999999</v>
      </c>
      <c r="Z3480" s="6" t="s">
        <v>4474</v>
      </c>
      <c r="AA3480" s="6">
        <v>205</v>
      </c>
      <c r="AB3480" s="6" t="s">
        <v>4474</v>
      </c>
      <c r="AC3480" s="6">
        <v>21250000</v>
      </c>
      <c r="AD3480" s="6" t="s">
        <v>4474</v>
      </c>
      <c r="AF3480">
        <f>Q3480/W3480</f>
        <v>9.6063578989665829E-3</v>
      </c>
      <c r="AG3480" t="e">
        <f>R3480/X3480</f>
        <v>#VALUE!</v>
      </c>
      <c r="AH3480" t="e">
        <f>U3480/W3480</f>
        <v>#VALUE!</v>
      </c>
      <c r="AI3480" t="e">
        <f>V3480/X3480</f>
        <v>#VALUE!</v>
      </c>
      <c r="AJ3480">
        <f>Y3480/AA3480</f>
        <v>7.5024048780487798</v>
      </c>
      <c r="AK3480" t="e">
        <f>Z3480/AB3480</f>
        <v>#VALUE!</v>
      </c>
      <c r="AL3480" t="e">
        <f>O3480/K3480</f>
        <v>#VALUE!</v>
      </c>
      <c r="AM3480" t="e">
        <f>P3480/L3480</f>
        <v>#VALUE!</v>
      </c>
      <c r="AN3480" t="e">
        <f>K3480/W3480</f>
        <v>#VALUE!</v>
      </c>
      <c r="AO3480" t="e">
        <f>L3480/X3480</f>
        <v>#VALUE!</v>
      </c>
      <c r="AP3480">
        <f>IF(OR(Q3480&lt;0, Q3480="NA"), 0, 1)</f>
        <v>1</v>
      </c>
      <c r="AQ3480">
        <f>IF(OR(S3480&lt;0, S3480="NA"), 0, 1)</f>
        <v>0</v>
      </c>
      <c r="AR3480">
        <f>IFERROR(IF((AF3480-AG3480)&gt;0,1,0),0)</f>
        <v>0</v>
      </c>
      <c r="AS3480">
        <f>IFERROR(IF((S3480-Q3480)&gt;0,1,0),0)</f>
        <v>0</v>
      </c>
      <c r="AT3480">
        <f>IFERROR(IF((AH3480-AI3480)&lt;0,1,0),0)</f>
        <v>0</v>
      </c>
      <c r="AU3480">
        <f>IFERROR(IF((AJ3480-AK3480)&gt;0,1,0),0)</f>
        <v>0</v>
      </c>
      <c r="AV3480">
        <f>IFERROR(IF((AL3480-AM3480)&gt;0,1,0),0)</f>
        <v>0</v>
      </c>
      <c r="AW3480">
        <f>IFERROR(IF((AN3480-AO3480)&gt;0,1,0),0)</f>
        <v>0</v>
      </c>
      <c r="AX3480">
        <f>IFERROR(IF((AC3480-AD3480)&lt;0,1,0),0)</f>
        <v>0</v>
      </c>
      <c r="AY3480">
        <f>SUM(AP3480:AX3480)</f>
        <v>1</v>
      </c>
    </row>
    <row r="3481" spans="1:51" x14ac:dyDescent="0.45">
      <c r="A3481" s="1" t="s">
        <v>897</v>
      </c>
      <c r="B3481" s="2">
        <v>10999578</v>
      </c>
      <c r="C3481" s="3" t="s">
        <v>5335</v>
      </c>
      <c r="D3481" s="7">
        <v>3.73</v>
      </c>
      <c r="E3481" s="5">
        <v>255.20965114000001</v>
      </c>
      <c r="F3481" s="3" t="s">
        <v>4470</v>
      </c>
      <c r="G3481" s="3" t="s">
        <v>4471</v>
      </c>
      <c r="H3481" s="3" t="s">
        <v>4489</v>
      </c>
      <c r="I3481" s="3" t="s">
        <v>4489</v>
      </c>
      <c r="J3481" s="3" t="s">
        <v>4544</v>
      </c>
      <c r="K3481" s="6" t="s">
        <v>4474</v>
      </c>
      <c r="L3481" s="6" t="s">
        <v>4474</v>
      </c>
      <c r="M3481" s="6">
        <v>-153867</v>
      </c>
      <c r="N3481" s="6">
        <v>-141305</v>
      </c>
      <c r="O3481" s="6">
        <v>-153948</v>
      </c>
      <c r="P3481" s="6">
        <v>-141513</v>
      </c>
      <c r="Q3481" s="6">
        <v>-144322</v>
      </c>
      <c r="R3481" s="6">
        <v>-139209</v>
      </c>
      <c r="S3481" s="6">
        <v>-105211</v>
      </c>
      <c r="T3481" s="6">
        <v>-100084</v>
      </c>
      <c r="U3481" s="6">
        <v>27638</v>
      </c>
      <c r="V3481" s="6">
        <v>29434</v>
      </c>
      <c r="W3481" s="6">
        <v>247338</v>
      </c>
      <c r="X3481" s="6">
        <v>278533</v>
      </c>
      <c r="Y3481" s="6">
        <v>233661</v>
      </c>
      <c r="Z3481" s="6">
        <v>265093</v>
      </c>
      <c r="AA3481" s="6">
        <v>26211</v>
      </c>
      <c r="AB3481" s="6">
        <v>22027</v>
      </c>
      <c r="AC3481" s="6">
        <v>68409068</v>
      </c>
      <c r="AD3481" s="6">
        <v>68387469</v>
      </c>
      <c r="AF3481">
        <f>Q3481/W3481</f>
        <v>-0.58350111992496101</v>
      </c>
      <c r="AG3481">
        <f>R3481/X3481</f>
        <v>-0.49979356126563101</v>
      </c>
      <c r="AH3481">
        <f>U3481/W3481</f>
        <v>0.11174182697361505</v>
      </c>
      <c r="AI3481">
        <f>V3481/X3481</f>
        <v>0.10567509056377521</v>
      </c>
      <c r="AJ3481">
        <f>Y3481/AA3481</f>
        <v>8.9146160009156468</v>
      </c>
      <c r="AK3481">
        <f>Z3481/AB3481</f>
        <v>12.034911699278158</v>
      </c>
      <c r="AL3481" t="e">
        <f>O3481/K3481</f>
        <v>#VALUE!</v>
      </c>
      <c r="AM3481" t="e">
        <f>P3481/L3481</f>
        <v>#VALUE!</v>
      </c>
      <c r="AN3481" t="e">
        <f>K3481/W3481</f>
        <v>#VALUE!</v>
      </c>
      <c r="AO3481" t="e">
        <f>L3481/X3481</f>
        <v>#VALUE!</v>
      </c>
      <c r="AP3481">
        <f>IF(OR(Q3481&lt;0, Q3481="NA"), 0, 1)</f>
        <v>0</v>
      </c>
      <c r="AQ3481">
        <f>IF(OR(S3481&lt;0, S3481="NA"), 0, 1)</f>
        <v>0</v>
      </c>
      <c r="AR3481">
        <f>IFERROR(IF((AF3481-AG3481)&gt;0,1,0),0)</f>
        <v>0</v>
      </c>
      <c r="AS3481">
        <f>IFERROR(IF((S3481-Q3481)&gt;0,1,0),0)</f>
        <v>1</v>
      </c>
      <c r="AT3481">
        <f>IFERROR(IF((AH3481-AI3481)&lt;0,1,0),0)</f>
        <v>0</v>
      </c>
      <c r="AU3481">
        <f>IFERROR(IF((AJ3481-AK3481)&gt;0,1,0),0)</f>
        <v>0</v>
      </c>
      <c r="AV3481">
        <f>IFERROR(IF((AL3481-AM3481)&gt;0,1,0),0)</f>
        <v>0</v>
      </c>
      <c r="AW3481">
        <f>IFERROR(IF((AN3481-AO3481)&gt;0,1,0),0)</f>
        <v>0</v>
      </c>
      <c r="AX3481">
        <f>IFERROR(IF((AC3481-AD3481)&lt;0,1,0),0)</f>
        <v>0</v>
      </c>
      <c r="AY3481">
        <f>SUM(AP3481:AX3481)</f>
        <v>1</v>
      </c>
    </row>
    <row r="3482" spans="1:51" x14ac:dyDescent="0.45">
      <c r="A3482" s="1" t="s">
        <v>911</v>
      </c>
      <c r="B3482" s="2">
        <v>19501069</v>
      </c>
      <c r="C3482" s="3" t="s">
        <v>5336</v>
      </c>
      <c r="D3482" s="7">
        <v>4.71</v>
      </c>
      <c r="E3482" s="5">
        <v>30.310988340000002</v>
      </c>
      <c r="F3482" s="3" t="s">
        <v>4475</v>
      </c>
      <c r="G3482" s="3" t="s">
        <v>4548</v>
      </c>
      <c r="H3482" s="3" t="s">
        <v>4549</v>
      </c>
      <c r="I3482" s="3" t="s">
        <v>4549</v>
      </c>
      <c r="J3482" s="3" t="s">
        <v>4550</v>
      </c>
      <c r="K3482" s="6">
        <v>5982.7169999999996</v>
      </c>
      <c r="L3482" s="6">
        <v>8398.0490000000009</v>
      </c>
      <c r="M3482" s="6">
        <v>-7940.2690000000002</v>
      </c>
      <c r="N3482" s="6">
        <v>-6428.3639999999996</v>
      </c>
      <c r="O3482" s="6">
        <v>-7843.6859999999997</v>
      </c>
      <c r="P3482" s="6">
        <v>-6443.1549999999997</v>
      </c>
      <c r="Q3482" s="6">
        <v>-19010.398000000001</v>
      </c>
      <c r="R3482" s="6">
        <v>-15636.418</v>
      </c>
      <c r="S3482" s="6">
        <v>-3341.277</v>
      </c>
      <c r="T3482" s="6">
        <v>-3001.433</v>
      </c>
      <c r="U3482" s="6" t="s">
        <v>4474</v>
      </c>
      <c r="V3482" s="6" t="s">
        <v>4474</v>
      </c>
      <c r="W3482" s="6">
        <v>23185.4</v>
      </c>
      <c r="X3482" s="6">
        <v>21622.624</v>
      </c>
      <c r="Y3482" s="6">
        <v>21184.400000000001</v>
      </c>
      <c r="Z3482" s="6">
        <v>19621.624</v>
      </c>
      <c r="AA3482" s="6">
        <v>13747</v>
      </c>
      <c r="AB3482" s="6">
        <v>12023</v>
      </c>
      <c r="AC3482" s="6">
        <v>2659149</v>
      </c>
      <c r="AD3482" s="6">
        <v>1828541</v>
      </c>
      <c r="AF3482">
        <f>Q3482/W3482</f>
        <v>-0.81992969713699138</v>
      </c>
      <c r="AG3482">
        <f>R3482/X3482</f>
        <v>-0.72315080722857683</v>
      </c>
      <c r="AH3482" t="e">
        <f>U3482/W3482</f>
        <v>#VALUE!</v>
      </c>
      <c r="AI3482" t="e">
        <f>V3482/X3482</f>
        <v>#VALUE!</v>
      </c>
      <c r="AJ3482">
        <f>Y3482/AA3482</f>
        <v>1.5410198588783008</v>
      </c>
      <c r="AK3482">
        <f>Z3482/AB3482</f>
        <v>1.632007319304666</v>
      </c>
      <c r="AL3482">
        <f>O3482/K3482</f>
        <v>-1.3110575011320107</v>
      </c>
      <c r="AM3482">
        <f>P3482/L3482</f>
        <v>-0.76722045798970684</v>
      </c>
      <c r="AN3482">
        <f>K3482/W3482</f>
        <v>0.25803811881615152</v>
      </c>
      <c r="AO3482">
        <f>L3482/X3482</f>
        <v>0.38839176040798751</v>
      </c>
      <c r="AP3482">
        <f>IF(OR(Q3482&lt;0, Q3482="NA"), 0, 1)</f>
        <v>0</v>
      </c>
      <c r="AQ3482">
        <f>IF(OR(S3482&lt;0, S3482="NA"), 0, 1)</f>
        <v>0</v>
      </c>
      <c r="AR3482">
        <f>IFERROR(IF((AF3482-AG3482)&gt;0,1,0),0)</f>
        <v>0</v>
      </c>
      <c r="AS3482">
        <f>IFERROR(IF((S3482-Q3482)&gt;0,1,0),0)</f>
        <v>1</v>
      </c>
      <c r="AT3482">
        <f>IFERROR(IF((AH3482-AI3482)&lt;0,1,0),0)</f>
        <v>0</v>
      </c>
      <c r="AU3482">
        <f>IFERROR(IF((AJ3482-AK3482)&gt;0,1,0),0)</f>
        <v>0</v>
      </c>
      <c r="AV3482">
        <f>IFERROR(IF((AL3482-AM3482)&gt;0,1,0),0)</f>
        <v>0</v>
      </c>
      <c r="AW3482">
        <f>IFERROR(IF((AN3482-AO3482)&gt;0,1,0),0)</f>
        <v>0</v>
      </c>
      <c r="AX3482">
        <f>IFERROR(IF((AC3482-AD3482)&lt;0,1,0),0)</f>
        <v>0</v>
      </c>
      <c r="AY3482">
        <f>SUM(AP3482:AX3482)</f>
        <v>1</v>
      </c>
    </row>
    <row r="3483" spans="1:51" x14ac:dyDescent="0.45">
      <c r="A3483" s="1" t="s">
        <v>922</v>
      </c>
      <c r="B3483" s="2">
        <v>5216559</v>
      </c>
      <c r="C3483" s="3" t="s">
        <v>5335</v>
      </c>
      <c r="D3483" s="7">
        <v>6.84</v>
      </c>
      <c r="E3483" s="5">
        <v>179.78977620000001</v>
      </c>
      <c r="F3483" s="3" t="s">
        <v>4475</v>
      </c>
      <c r="G3483" s="3" t="s">
        <v>4476</v>
      </c>
      <c r="H3483" s="3" t="s">
        <v>4637</v>
      </c>
      <c r="I3483" s="3" t="s">
        <v>4637</v>
      </c>
      <c r="J3483" s="3" t="s">
        <v>4951</v>
      </c>
      <c r="K3483" s="6">
        <v>96000</v>
      </c>
      <c r="L3483" s="6">
        <v>156000</v>
      </c>
      <c r="M3483" s="6">
        <v>-131000</v>
      </c>
      <c r="N3483" s="6">
        <v>-207000</v>
      </c>
      <c r="O3483" s="6">
        <v>-133000</v>
      </c>
      <c r="P3483" s="6">
        <v>-210000</v>
      </c>
      <c r="Q3483" s="6">
        <v>-141000</v>
      </c>
      <c r="R3483" s="6">
        <v>-220000</v>
      </c>
      <c r="S3483" s="6">
        <v>-167000</v>
      </c>
      <c r="T3483" s="6">
        <v>-251000</v>
      </c>
      <c r="U3483" s="6" t="s">
        <v>4474</v>
      </c>
      <c r="V3483" s="6" t="s">
        <v>4474</v>
      </c>
      <c r="W3483" s="6">
        <v>158000</v>
      </c>
      <c r="X3483" s="6">
        <v>159000</v>
      </c>
      <c r="Y3483" s="6">
        <v>158000</v>
      </c>
      <c r="Z3483" s="6">
        <v>159000</v>
      </c>
      <c r="AA3483" s="6">
        <v>5000</v>
      </c>
      <c r="AB3483" s="6">
        <v>5000</v>
      </c>
      <c r="AC3483" s="6">
        <v>26285000</v>
      </c>
      <c r="AD3483" s="6">
        <v>26211000</v>
      </c>
      <c r="AF3483">
        <f>Q3483/W3483</f>
        <v>-0.89240506329113922</v>
      </c>
      <c r="AG3483">
        <f>R3483/X3483</f>
        <v>-1.3836477987421383</v>
      </c>
      <c r="AH3483" t="e">
        <f>U3483/W3483</f>
        <v>#VALUE!</v>
      </c>
      <c r="AI3483" t="e">
        <f>V3483/X3483</f>
        <v>#VALUE!</v>
      </c>
      <c r="AJ3483">
        <f>Y3483/AA3483</f>
        <v>31.6</v>
      </c>
      <c r="AK3483">
        <f>Z3483/AB3483</f>
        <v>31.8</v>
      </c>
      <c r="AL3483">
        <f>O3483/K3483</f>
        <v>-1.3854166666666667</v>
      </c>
      <c r="AM3483">
        <f>P3483/L3483</f>
        <v>-1.3461538461538463</v>
      </c>
      <c r="AN3483">
        <f>K3483/W3483</f>
        <v>0.60759493670886078</v>
      </c>
      <c r="AO3483">
        <f>L3483/X3483</f>
        <v>0.98113207547169812</v>
      </c>
      <c r="AP3483">
        <f>IF(OR(Q3483&lt;0, Q3483="NA"), 0, 1)</f>
        <v>0</v>
      </c>
      <c r="AQ3483">
        <f>IF(OR(S3483&lt;0, S3483="NA"), 0, 1)</f>
        <v>0</v>
      </c>
      <c r="AR3483">
        <f>IFERROR(IF((AF3483-AG3483)&gt;0,1,0),0)</f>
        <v>1</v>
      </c>
      <c r="AS3483">
        <f>IFERROR(IF((S3483-Q3483)&gt;0,1,0),0)</f>
        <v>0</v>
      </c>
      <c r="AT3483">
        <f>IFERROR(IF((AH3483-AI3483)&lt;0,1,0),0)</f>
        <v>0</v>
      </c>
      <c r="AU3483">
        <f>IFERROR(IF((AJ3483-AK3483)&gt;0,1,0),0)</f>
        <v>0</v>
      </c>
      <c r="AV3483">
        <f>IFERROR(IF((AL3483-AM3483)&gt;0,1,0),0)</f>
        <v>0</v>
      </c>
      <c r="AW3483">
        <f>IFERROR(IF((AN3483-AO3483)&gt;0,1,0),0)</f>
        <v>0</v>
      </c>
      <c r="AX3483">
        <f>IFERROR(IF((AC3483-AD3483)&lt;0,1,0),0)</f>
        <v>0</v>
      </c>
      <c r="AY3483">
        <f>SUM(AP3483:AX3483)</f>
        <v>1</v>
      </c>
    </row>
    <row r="3484" spans="1:51" x14ac:dyDescent="0.45">
      <c r="A3484" s="1" t="s">
        <v>923</v>
      </c>
      <c r="B3484" s="2">
        <v>10473144</v>
      </c>
      <c r="C3484" s="3" t="s">
        <v>5335</v>
      </c>
      <c r="D3484" s="5">
        <v>11.21</v>
      </c>
      <c r="E3484" s="5">
        <v>288.96905952999998</v>
      </c>
      <c r="F3484" s="3" t="s">
        <v>4470</v>
      </c>
      <c r="G3484" s="3" t="s">
        <v>4471</v>
      </c>
      <c r="H3484" s="3" t="s">
        <v>4673</v>
      </c>
      <c r="I3484" s="3" t="s">
        <v>4673</v>
      </c>
      <c r="J3484" s="3" t="s">
        <v>4495</v>
      </c>
      <c r="K3484" s="6">
        <v>0</v>
      </c>
      <c r="L3484" s="6">
        <v>0</v>
      </c>
      <c r="M3484" s="6">
        <v>-43303</v>
      </c>
      <c r="N3484" s="6">
        <v>-38418</v>
      </c>
      <c r="O3484" s="6">
        <v>-43523</v>
      </c>
      <c r="P3484" s="6">
        <v>-38619</v>
      </c>
      <c r="Q3484" s="6">
        <v>-35462</v>
      </c>
      <c r="R3484" s="6">
        <v>-31446</v>
      </c>
      <c r="S3484" s="6">
        <v>-33347</v>
      </c>
      <c r="T3484" s="6">
        <v>-32555</v>
      </c>
      <c r="U3484" s="6" t="s">
        <v>4474</v>
      </c>
      <c r="V3484" s="6" t="s">
        <v>4474</v>
      </c>
      <c r="W3484" s="6">
        <v>216034</v>
      </c>
      <c r="X3484" s="6">
        <v>221355</v>
      </c>
      <c r="Y3484" s="6">
        <v>215143</v>
      </c>
      <c r="Z3484" s="6">
        <v>220320</v>
      </c>
      <c r="AA3484" s="6">
        <v>5806</v>
      </c>
      <c r="AB3484" s="6">
        <v>3739</v>
      </c>
      <c r="AC3484" s="6">
        <v>25736076</v>
      </c>
      <c r="AD3484" s="6">
        <v>25723276</v>
      </c>
      <c r="AF3484">
        <f>Q3484/W3484</f>
        <v>-0.16415008748622903</v>
      </c>
      <c r="AG3484">
        <f>R3484/X3484</f>
        <v>-0.14206139459239683</v>
      </c>
      <c r="AH3484" t="e">
        <f>U3484/W3484</f>
        <v>#VALUE!</v>
      </c>
      <c r="AI3484" t="e">
        <f>V3484/X3484</f>
        <v>#VALUE!</v>
      </c>
      <c r="AJ3484">
        <f>Y3484/AA3484</f>
        <v>37.055287633482607</v>
      </c>
      <c r="AK3484">
        <f>Z3484/AB3484</f>
        <v>58.924846215565658</v>
      </c>
      <c r="AL3484" t="e">
        <f>O3484/K3484</f>
        <v>#DIV/0!</v>
      </c>
      <c r="AM3484" t="e">
        <f>P3484/L3484</f>
        <v>#DIV/0!</v>
      </c>
      <c r="AN3484">
        <f>K3484/W3484</f>
        <v>0</v>
      </c>
      <c r="AO3484">
        <f>L3484/X3484</f>
        <v>0</v>
      </c>
      <c r="AP3484">
        <f>IF(OR(Q3484&lt;0, Q3484="NA"), 0, 1)</f>
        <v>0</v>
      </c>
      <c r="AQ3484">
        <f>IF(OR(S3484&lt;0, S3484="NA"), 0, 1)</f>
        <v>0</v>
      </c>
      <c r="AR3484">
        <f>IFERROR(IF((AF3484-AG3484)&gt;0,1,0),0)</f>
        <v>0</v>
      </c>
      <c r="AS3484">
        <f>IFERROR(IF((S3484-Q3484)&gt;0,1,0),0)</f>
        <v>1</v>
      </c>
      <c r="AT3484">
        <f>IFERROR(IF((AH3484-AI3484)&lt;0,1,0),0)</f>
        <v>0</v>
      </c>
      <c r="AU3484">
        <f>IFERROR(IF((AJ3484-AK3484)&gt;0,1,0),0)</f>
        <v>0</v>
      </c>
      <c r="AV3484">
        <f>IFERROR(IF((AL3484-AM3484)&gt;0,1,0),0)</f>
        <v>0</v>
      </c>
      <c r="AW3484">
        <f>IFERROR(IF((AN3484-AO3484)&gt;0,1,0),0)</f>
        <v>0</v>
      </c>
      <c r="AX3484">
        <f>IFERROR(IF((AC3484-AD3484)&lt;0,1,0),0)</f>
        <v>0</v>
      </c>
      <c r="AY3484">
        <f>SUM(AP3484:AX3484)</f>
        <v>1</v>
      </c>
    </row>
    <row r="3485" spans="1:51" x14ac:dyDescent="0.45">
      <c r="A3485" s="1" t="s">
        <v>943</v>
      </c>
      <c r="B3485" s="2">
        <v>4810742</v>
      </c>
      <c r="C3485" s="3" t="s">
        <v>5338</v>
      </c>
      <c r="D3485" s="7">
        <v>5.44</v>
      </c>
      <c r="E3485" s="5">
        <v>349.55944543999999</v>
      </c>
      <c r="F3485" s="3" t="s">
        <v>4470</v>
      </c>
      <c r="G3485" s="3" t="s">
        <v>4471</v>
      </c>
      <c r="H3485" s="3" t="s">
        <v>4489</v>
      </c>
      <c r="I3485" s="3" t="s">
        <v>4489</v>
      </c>
      <c r="J3485" s="3" t="s">
        <v>4495</v>
      </c>
      <c r="K3485" s="6" t="s">
        <v>4474</v>
      </c>
      <c r="L3485" s="6" t="s">
        <v>4474</v>
      </c>
      <c r="M3485" s="6">
        <v>-24979</v>
      </c>
      <c r="N3485" s="6">
        <v>-23275</v>
      </c>
      <c r="O3485" s="6">
        <v>-25072</v>
      </c>
      <c r="P3485" s="6">
        <v>-23377</v>
      </c>
      <c r="Q3485" s="6">
        <v>-56833</v>
      </c>
      <c r="R3485" s="6">
        <v>-22616</v>
      </c>
      <c r="S3485" s="6">
        <v>-22126</v>
      </c>
      <c r="T3485" s="6">
        <v>-21239</v>
      </c>
      <c r="U3485" s="6" t="s">
        <v>4474</v>
      </c>
      <c r="V3485" s="6" t="s">
        <v>4474</v>
      </c>
      <c r="W3485" s="6">
        <v>58815</v>
      </c>
      <c r="X3485" s="6">
        <v>64561</v>
      </c>
      <c r="Y3485" s="6">
        <v>42921</v>
      </c>
      <c r="Z3485" s="6">
        <v>48258</v>
      </c>
      <c r="AA3485" s="6">
        <v>46406</v>
      </c>
      <c r="AB3485" s="6">
        <v>13335</v>
      </c>
      <c r="AC3485" s="6">
        <v>62580031</v>
      </c>
      <c r="AD3485" s="6">
        <v>62551281</v>
      </c>
      <c r="AF3485">
        <f>Q3485/W3485</f>
        <v>-0.96630111366148086</v>
      </c>
      <c r="AG3485">
        <f>R3485/X3485</f>
        <v>-0.35030436331531423</v>
      </c>
      <c r="AH3485" t="e">
        <f>U3485/W3485</f>
        <v>#VALUE!</v>
      </c>
      <c r="AI3485" t="e">
        <f>V3485/X3485</f>
        <v>#VALUE!</v>
      </c>
      <c r="AJ3485">
        <f>Y3485/AA3485</f>
        <v>0.92490195233374994</v>
      </c>
      <c r="AK3485">
        <f>Z3485/AB3485</f>
        <v>3.6188976377952757</v>
      </c>
      <c r="AL3485" t="e">
        <f>O3485/K3485</f>
        <v>#VALUE!</v>
      </c>
      <c r="AM3485" t="e">
        <f>P3485/L3485</f>
        <v>#VALUE!</v>
      </c>
      <c r="AN3485" t="e">
        <f>K3485/W3485</f>
        <v>#VALUE!</v>
      </c>
      <c r="AO3485" t="e">
        <f>L3485/X3485</f>
        <v>#VALUE!</v>
      </c>
      <c r="AP3485">
        <f>IF(OR(Q3485&lt;0, Q3485="NA"), 0, 1)</f>
        <v>0</v>
      </c>
      <c r="AQ3485">
        <f>IF(OR(S3485&lt;0, S3485="NA"), 0, 1)</f>
        <v>0</v>
      </c>
      <c r="AR3485">
        <f>IFERROR(IF((AF3485-AG3485)&gt;0,1,0),0)</f>
        <v>0</v>
      </c>
      <c r="AS3485">
        <f>IFERROR(IF((S3485-Q3485)&gt;0,1,0),0)</f>
        <v>1</v>
      </c>
      <c r="AT3485">
        <f>IFERROR(IF((AH3485-AI3485)&lt;0,1,0),0)</f>
        <v>0</v>
      </c>
      <c r="AU3485">
        <f>IFERROR(IF((AJ3485-AK3485)&gt;0,1,0),0)</f>
        <v>0</v>
      </c>
      <c r="AV3485">
        <f>IFERROR(IF((AL3485-AM3485)&gt;0,1,0),0)</f>
        <v>0</v>
      </c>
      <c r="AW3485">
        <f>IFERROR(IF((AN3485-AO3485)&gt;0,1,0),0)</f>
        <v>0</v>
      </c>
      <c r="AX3485">
        <f>IFERROR(IF((AC3485-AD3485)&lt;0,1,0),0)</f>
        <v>0</v>
      </c>
      <c r="AY3485">
        <f>SUM(AP3485:AX3485)</f>
        <v>1</v>
      </c>
    </row>
    <row r="3486" spans="1:51" x14ac:dyDescent="0.45">
      <c r="A3486" s="1" t="s">
        <v>991</v>
      </c>
      <c r="B3486" s="2">
        <v>8648433</v>
      </c>
      <c r="C3486" s="3" t="s">
        <v>5335</v>
      </c>
      <c r="D3486" s="5">
        <v>10.51</v>
      </c>
      <c r="E3486" s="5">
        <v>611.97200242999997</v>
      </c>
      <c r="F3486" s="3" t="s">
        <v>4470</v>
      </c>
      <c r="G3486" s="3" t="s">
        <v>4471</v>
      </c>
      <c r="H3486" s="3" t="s">
        <v>4489</v>
      </c>
      <c r="I3486" s="3" t="s">
        <v>4489</v>
      </c>
      <c r="J3486" s="3" t="s">
        <v>4544</v>
      </c>
      <c r="K3486" s="6" t="s">
        <v>4474</v>
      </c>
      <c r="L3486" s="6" t="s">
        <v>4474</v>
      </c>
      <c r="M3486" s="6">
        <v>-187050</v>
      </c>
      <c r="N3486" s="6">
        <v>-182994</v>
      </c>
      <c r="O3486" s="6">
        <v>-187356</v>
      </c>
      <c r="P3486" s="6">
        <v>-183304</v>
      </c>
      <c r="Q3486" s="6">
        <v>-145491</v>
      </c>
      <c r="R3486" s="6">
        <v>-144114</v>
      </c>
      <c r="S3486" s="6">
        <v>-126808</v>
      </c>
      <c r="T3486" s="6">
        <v>-126810</v>
      </c>
      <c r="U3486" s="6" t="s">
        <v>4474</v>
      </c>
      <c r="V3486" s="6" t="s">
        <v>4474</v>
      </c>
      <c r="W3486" s="6">
        <v>653254</v>
      </c>
      <c r="X3486" s="6">
        <v>681216</v>
      </c>
      <c r="Y3486" s="6">
        <v>592039</v>
      </c>
      <c r="Z3486" s="6">
        <v>677799</v>
      </c>
      <c r="AA3486" s="6">
        <v>24204</v>
      </c>
      <c r="AB3486" s="6">
        <v>23476</v>
      </c>
      <c r="AC3486" s="6">
        <v>58141130</v>
      </c>
      <c r="AD3486" s="6">
        <v>57871638</v>
      </c>
      <c r="AF3486">
        <f>Q3486/W3486</f>
        <v>-0.22271735037213702</v>
      </c>
      <c r="AG3486">
        <f>R3486/X3486</f>
        <v>-0.21155404453213078</v>
      </c>
      <c r="AH3486" t="e">
        <f>U3486/W3486</f>
        <v>#VALUE!</v>
      </c>
      <c r="AI3486" t="e">
        <f>V3486/X3486</f>
        <v>#VALUE!</v>
      </c>
      <c r="AJ3486">
        <f>Y3486/AA3486</f>
        <v>24.460378449843002</v>
      </c>
      <c r="AK3486">
        <f>Z3486/AB3486</f>
        <v>28.871996933037995</v>
      </c>
      <c r="AL3486" t="e">
        <f>O3486/K3486</f>
        <v>#VALUE!</v>
      </c>
      <c r="AM3486" t="e">
        <f>P3486/L3486</f>
        <v>#VALUE!</v>
      </c>
      <c r="AN3486" t="e">
        <f>K3486/W3486</f>
        <v>#VALUE!</v>
      </c>
      <c r="AO3486" t="e">
        <f>L3486/X3486</f>
        <v>#VALUE!</v>
      </c>
      <c r="AP3486">
        <f>IF(OR(Q3486&lt;0, Q3486="NA"), 0, 1)</f>
        <v>0</v>
      </c>
      <c r="AQ3486">
        <f>IF(OR(S3486&lt;0, S3486="NA"), 0, 1)</f>
        <v>0</v>
      </c>
      <c r="AR3486">
        <f>IFERROR(IF((AF3486-AG3486)&gt;0,1,0),0)</f>
        <v>0</v>
      </c>
      <c r="AS3486">
        <f>IFERROR(IF((S3486-Q3486)&gt;0,1,0),0)</f>
        <v>1</v>
      </c>
      <c r="AT3486">
        <f>IFERROR(IF((AH3486-AI3486)&lt;0,1,0),0)</f>
        <v>0</v>
      </c>
      <c r="AU3486">
        <f>IFERROR(IF((AJ3486-AK3486)&gt;0,1,0),0)</f>
        <v>0</v>
      </c>
      <c r="AV3486">
        <f>IFERROR(IF((AL3486-AM3486)&gt;0,1,0),0)</f>
        <v>0</v>
      </c>
      <c r="AW3486">
        <f>IFERROR(IF((AN3486-AO3486)&gt;0,1,0),0)</f>
        <v>0</v>
      </c>
      <c r="AX3486">
        <f>IFERROR(IF((AC3486-AD3486)&lt;0,1,0),0)</f>
        <v>0</v>
      </c>
      <c r="AY3486">
        <f>SUM(AP3486:AX3486)</f>
        <v>1</v>
      </c>
    </row>
    <row r="3487" spans="1:51" x14ac:dyDescent="0.45">
      <c r="A3487" s="1" t="s">
        <v>992</v>
      </c>
      <c r="B3487" s="2">
        <v>4911200</v>
      </c>
      <c r="C3487" s="3" t="s">
        <v>5337</v>
      </c>
      <c r="D3487" s="7">
        <v>5.37</v>
      </c>
      <c r="E3487" s="5">
        <v>67.442522729999993</v>
      </c>
      <c r="F3487" s="3" t="s">
        <v>4475</v>
      </c>
      <c r="G3487" s="3" t="s">
        <v>4548</v>
      </c>
      <c r="H3487" s="3" t="s">
        <v>4647</v>
      </c>
      <c r="I3487" s="3" t="s">
        <v>4976</v>
      </c>
      <c r="J3487" s="3" t="s">
        <v>4977</v>
      </c>
      <c r="K3487" s="6">
        <v>222157</v>
      </c>
      <c r="L3487" s="6">
        <v>225208</v>
      </c>
      <c r="M3487" s="6">
        <v>-6678</v>
      </c>
      <c r="N3487" s="6">
        <v>-5288</v>
      </c>
      <c r="O3487" s="6">
        <v>-13422</v>
      </c>
      <c r="P3487" s="6">
        <v>-12148</v>
      </c>
      <c r="Q3487" s="6">
        <v>-20958</v>
      </c>
      <c r="R3487" s="6">
        <v>-17738</v>
      </c>
      <c r="S3487" s="6">
        <v>-6381</v>
      </c>
      <c r="T3487" s="6">
        <v>-3995</v>
      </c>
      <c r="U3487" s="6" t="s">
        <v>4474</v>
      </c>
      <c r="V3487" s="6" t="s">
        <v>4474</v>
      </c>
      <c r="W3487" s="6">
        <v>128987</v>
      </c>
      <c r="X3487" s="6">
        <v>129139</v>
      </c>
      <c r="Y3487" s="6">
        <v>86901</v>
      </c>
      <c r="Z3487" s="6">
        <v>82678</v>
      </c>
      <c r="AA3487" s="6">
        <v>48429</v>
      </c>
      <c r="AB3487" s="6">
        <v>42221</v>
      </c>
      <c r="AC3487" s="6">
        <v>12559129</v>
      </c>
      <c r="AD3487" s="6">
        <v>12469903</v>
      </c>
      <c r="AF3487">
        <f>Q3487/W3487</f>
        <v>-0.16248149038275175</v>
      </c>
      <c r="AG3487">
        <f>R3487/X3487</f>
        <v>-0.13735587235459465</v>
      </c>
      <c r="AH3487" t="e">
        <f>U3487/W3487</f>
        <v>#VALUE!</v>
      </c>
      <c r="AI3487" t="e">
        <f>V3487/X3487</f>
        <v>#VALUE!</v>
      </c>
      <c r="AJ3487">
        <f>Y3487/AA3487</f>
        <v>1.7944000495570835</v>
      </c>
      <c r="AK3487">
        <f>Z3487/AB3487</f>
        <v>1.9582198432059876</v>
      </c>
      <c r="AL3487">
        <f>O3487/K3487</f>
        <v>-6.0416732310933259E-2</v>
      </c>
      <c r="AM3487">
        <f>P3487/L3487</f>
        <v>-5.3941245426450214E-2</v>
      </c>
      <c r="AN3487">
        <f>K3487/W3487</f>
        <v>1.7223208540395545</v>
      </c>
      <c r="AO3487">
        <f>L3487/X3487</f>
        <v>1.7439193427237318</v>
      </c>
      <c r="AP3487">
        <f>IF(OR(Q3487&lt;0, Q3487="NA"), 0, 1)</f>
        <v>0</v>
      </c>
      <c r="AQ3487">
        <f>IF(OR(S3487&lt;0, S3487="NA"), 0, 1)</f>
        <v>0</v>
      </c>
      <c r="AR3487">
        <f>IFERROR(IF((AF3487-AG3487)&gt;0,1,0),0)</f>
        <v>0</v>
      </c>
      <c r="AS3487">
        <f>IFERROR(IF((S3487-Q3487)&gt;0,1,0),0)</f>
        <v>1</v>
      </c>
      <c r="AT3487">
        <f>IFERROR(IF((AH3487-AI3487)&lt;0,1,0),0)</f>
        <v>0</v>
      </c>
      <c r="AU3487">
        <f>IFERROR(IF((AJ3487-AK3487)&gt;0,1,0),0)</f>
        <v>0</v>
      </c>
      <c r="AV3487">
        <f>IFERROR(IF((AL3487-AM3487)&gt;0,1,0),0)</f>
        <v>0</v>
      </c>
      <c r="AW3487">
        <f>IFERROR(IF((AN3487-AO3487)&gt;0,1,0),0)</f>
        <v>0</v>
      </c>
      <c r="AX3487">
        <f>IFERROR(IF((AC3487-AD3487)&lt;0,1,0),0)</f>
        <v>0</v>
      </c>
      <c r="AY3487">
        <f>SUM(AP3487:AX3487)</f>
        <v>1</v>
      </c>
    </row>
    <row r="3488" spans="1:51" x14ac:dyDescent="0.45">
      <c r="A3488" s="1" t="s">
        <v>1011</v>
      </c>
      <c r="B3488" s="2">
        <v>4189115</v>
      </c>
      <c r="C3488" s="3" t="s">
        <v>5336</v>
      </c>
      <c r="D3488" s="7">
        <v>6.66</v>
      </c>
      <c r="E3488" s="5">
        <v>35.647583400000002</v>
      </c>
      <c r="F3488" s="3" t="s">
        <v>4665</v>
      </c>
      <c r="G3488" s="3" t="s">
        <v>4666</v>
      </c>
      <c r="H3488" s="3" t="s">
        <v>4679</v>
      </c>
      <c r="I3488" s="3" t="s">
        <v>4984</v>
      </c>
      <c r="J3488" s="3" t="s">
        <v>4982</v>
      </c>
      <c r="K3488" s="6">
        <v>128286</v>
      </c>
      <c r="L3488" s="6">
        <v>131645</v>
      </c>
      <c r="M3488" s="6">
        <v>-680</v>
      </c>
      <c r="N3488" s="6">
        <v>1550</v>
      </c>
      <c r="O3488" s="6">
        <v>-2298</v>
      </c>
      <c r="P3488" s="6">
        <v>-45</v>
      </c>
      <c r="Q3488" s="6">
        <v>-6047</v>
      </c>
      <c r="R3488" s="6">
        <v>-3531</v>
      </c>
      <c r="S3488" s="6">
        <v>-3377</v>
      </c>
      <c r="T3488" s="6">
        <v>2</v>
      </c>
      <c r="U3488" s="6" t="s">
        <v>4474</v>
      </c>
      <c r="V3488" s="6" t="s">
        <v>4474</v>
      </c>
      <c r="W3488" s="6">
        <v>61602</v>
      </c>
      <c r="X3488" s="6">
        <v>61305</v>
      </c>
      <c r="Y3488" s="6">
        <v>29926</v>
      </c>
      <c r="Z3488" s="6">
        <v>31283</v>
      </c>
      <c r="AA3488" s="6">
        <v>27482</v>
      </c>
      <c r="AB3488" s="6">
        <v>22006</v>
      </c>
      <c r="AC3488" s="6">
        <v>5352490</v>
      </c>
      <c r="AD3488" s="6">
        <v>5352490</v>
      </c>
      <c r="AF3488">
        <f>Q3488/W3488</f>
        <v>-9.8162397324762188E-2</v>
      </c>
      <c r="AG3488">
        <f>R3488/X3488</f>
        <v>-5.7597259603621241E-2</v>
      </c>
      <c r="AH3488" t="e">
        <f>U3488/W3488</f>
        <v>#VALUE!</v>
      </c>
      <c r="AI3488" t="e">
        <f>V3488/X3488</f>
        <v>#VALUE!</v>
      </c>
      <c r="AJ3488">
        <f>Y3488/AA3488</f>
        <v>1.0889309366130557</v>
      </c>
      <c r="AK3488">
        <f>Z3488/AB3488</f>
        <v>1.4215668454057984</v>
      </c>
      <c r="AL3488">
        <f>O3488/K3488</f>
        <v>-1.7913100416257426E-2</v>
      </c>
      <c r="AM3488">
        <f>P3488/L3488</f>
        <v>-3.4182840214212463E-4</v>
      </c>
      <c r="AN3488">
        <f>K3488/W3488</f>
        <v>2.0824973215155351</v>
      </c>
      <c r="AO3488">
        <f>L3488/X3488</f>
        <v>2.1473778647744881</v>
      </c>
      <c r="AP3488">
        <f>IF(OR(Q3488&lt;0, Q3488="NA"), 0, 1)</f>
        <v>0</v>
      </c>
      <c r="AQ3488">
        <f>IF(OR(S3488&lt;0, S3488="NA"), 0, 1)</f>
        <v>0</v>
      </c>
      <c r="AR3488">
        <f>IFERROR(IF((AF3488-AG3488)&gt;0,1,0),0)</f>
        <v>0</v>
      </c>
      <c r="AS3488">
        <f>IFERROR(IF((S3488-Q3488)&gt;0,1,0),0)</f>
        <v>1</v>
      </c>
      <c r="AT3488">
        <f>IFERROR(IF((AH3488-AI3488)&lt;0,1,0),0)</f>
        <v>0</v>
      </c>
      <c r="AU3488">
        <f>IFERROR(IF((AJ3488-AK3488)&gt;0,1,0),0)</f>
        <v>0</v>
      </c>
      <c r="AV3488">
        <f>IFERROR(IF((AL3488-AM3488)&gt;0,1,0),0)</f>
        <v>0</v>
      </c>
      <c r="AW3488">
        <f>IFERROR(IF((AN3488-AO3488)&gt;0,1,0),0)</f>
        <v>0</v>
      </c>
      <c r="AX3488">
        <f>IFERROR(IF((AC3488-AD3488)&lt;0,1,0),0)</f>
        <v>0</v>
      </c>
      <c r="AY3488">
        <f>SUM(AP3488:AX3488)</f>
        <v>1</v>
      </c>
    </row>
    <row r="3489" spans="1:51" x14ac:dyDescent="0.45">
      <c r="A3489" s="1" t="s">
        <v>1016</v>
      </c>
      <c r="B3489" s="2">
        <v>4971908</v>
      </c>
      <c r="C3489" s="3" t="s">
        <v>5337</v>
      </c>
      <c r="D3489" s="5">
        <v>17.489999999999998</v>
      </c>
      <c r="E3489" s="5">
        <v>1154.47031799</v>
      </c>
      <c r="F3489" s="3" t="s">
        <v>4500</v>
      </c>
      <c r="G3489" s="3" t="s">
        <v>4539</v>
      </c>
      <c r="H3489" s="3" t="s">
        <v>4539</v>
      </c>
      <c r="I3489" s="3" t="s">
        <v>4540</v>
      </c>
      <c r="J3489" s="3" t="s">
        <v>5376</v>
      </c>
      <c r="K3489" s="6">
        <v>1310019</v>
      </c>
      <c r="L3489" s="6">
        <v>1596362</v>
      </c>
      <c r="M3489" s="6">
        <v>9873</v>
      </c>
      <c r="N3489" s="6">
        <v>118934</v>
      </c>
      <c r="O3489" s="6">
        <v>-179862</v>
      </c>
      <c r="P3489" s="6">
        <v>-59348</v>
      </c>
      <c r="Q3489" s="6">
        <v>-128473</v>
      </c>
      <c r="R3489" s="6">
        <v>-33699</v>
      </c>
      <c r="S3489" s="6">
        <v>-257883</v>
      </c>
      <c r="T3489" s="6">
        <v>551100</v>
      </c>
      <c r="U3489" s="6" t="s">
        <v>4474</v>
      </c>
      <c r="V3489" s="6" t="s">
        <v>4474</v>
      </c>
      <c r="W3489" s="6">
        <v>7048705</v>
      </c>
      <c r="X3489" s="6">
        <v>6940501</v>
      </c>
      <c r="Y3489" s="6">
        <v>2897542</v>
      </c>
      <c r="Z3489" s="6">
        <v>2930074</v>
      </c>
      <c r="AA3489" s="6">
        <v>629061</v>
      </c>
      <c r="AB3489" s="6">
        <v>641595</v>
      </c>
      <c r="AC3489" s="6">
        <v>66306870</v>
      </c>
      <c r="AD3489" s="6">
        <v>66002970</v>
      </c>
      <c r="AF3489">
        <f>Q3489/W3489</f>
        <v>-1.8226468549896756E-2</v>
      </c>
      <c r="AG3489">
        <f>R3489/X3489</f>
        <v>-4.8554131755041887E-3</v>
      </c>
      <c r="AH3489" t="e">
        <f>U3489/W3489</f>
        <v>#VALUE!</v>
      </c>
      <c r="AI3489" t="e">
        <f>V3489/X3489</f>
        <v>#VALUE!</v>
      </c>
      <c r="AJ3489">
        <f>Y3489/AA3489</f>
        <v>4.6061383554218116</v>
      </c>
      <c r="AK3489">
        <f>Z3489/AB3489</f>
        <v>4.5668591556979088</v>
      </c>
      <c r="AL3489">
        <f>O3489/K3489</f>
        <v>-0.13729724530712914</v>
      </c>
      <c r="AM3489">
        <f>P3489/L3489</f>
        <v>-3.7177031274861216E-2</v>
      </c>
      <c r="AN3489">
        <f>K3489/W3489</f>
        <v>0.1858524367241926</v>
      </c>
      <c r="AO3489">
        <f>L3489/X3489</f>
        <v>0.23000673870661498</v>
      </c>
      <c r="AP3489">
        <f>IF(OR(Q3489&lt;0, Q3489="NA"), 0, 1)</f>
        <v>0</v>
      </c>
      <c r="AQ3489">
        <f>IF(OR(S3489&lt;0, S3489="NA"), 0, 1)</f>
        <v>0</v>
      </c>
      <c r="AR3489">
        <f>IFERROR(IF((AF3489-AG3489)&gt;0,1,0),0)</f>
        <v>0</v>
      </c>
      <c r="AS3489">
        <f>IFERROR(IF((S3489-Q3489)&gt;0,1,0),0)</f>
        <v>0</v>
      </c>
      <c r="AT3489">
        <f>IFERROR(IF((AH3489-AI3489)&lt;0,1,0),0)</f>
        <v>0</v>
      </c>
      <c r="AU3489">
        <f>IFERROR(IF((AJ3489-AK3489)&gt;0,1,0),0)</f>
        <v>1</v>
      </c>
      <c r="AV3489">
        <f>IFERROR(IF((AL3489-AM3489)&gt;0,1,0),0)</f>
        <v>0</v>
      </c>
      <c r="AW3489">
        <f>IFERROR(IF((AN3489-AO3489)&gt;0,1,0),0)</f>
        <v>0</v>
      </c>
      <c r="AX3489">
        <f>IFERROR(IF((AC3489-AD3489)&lt;0,1,0),0)</f>
        <v>0</v>
      </c>
      <c r="AY3489">
        <f>SUM(AP3489:AX3489)</f>
        <v>1</v>
      </c>
    </row>
    <row r="3490" spans="1:51" x14ac:dyDescent="0.45">
      <c r="A3490" s="1" t="s">
        <v>1041</v>
      </c>
      <c r="B3490" s="2">
        <v>4659138</v>
      </c>
      <c r="C3490" s="3" t="s">
        <v>5335</v>
      </c>
      <c r="D3490" s="5">
        <v>23.31</v>
      </c>
      <c r="E3490" s="5">
        <v>3354.81305544</v>
      </c>
      <c r="F3490" s="3" t="s">
        <v>4470</v>
      </c>
      <c r="G3490" s="3" t="s">
        <v>4471</v>
      </c>
      <c r="H3490" s="3" t="s">
        <v>4489</v>
      </c>
      <c r="I3490" s="3" t="s">
        <v>4489</v>
      </c>
      <c r="J3490" s="3" t="s">
        <v>4495</v>
      </c>
      <c r="K3490" s="6">
        <v>0</v>
      </c>
      <c r="L3490" s="6">
        <v>1267</v>
      </c>
      <c r="M3490" s="6">
        <v>-511854</v>
      </c>
      <c r="N3490" s="6">
        <v>-494614</v>
      </c>
      <c r="O3490" s="6">
        <v>-512504</v>
      </c>
      <c r="P3490" s="6">
        <v>-495212</v>
      </c>
      <c r="Q3490" s="6">
        <v>-427493</v>
      </c>
      <c r="R3490" s="6">
        <v>-419654</v>
      </c>
      <c r="S3490" s="6">
        <v>-362636</v>
      </c>
      <c r="T3490" s="6">
        <v>-390860</v>
      </c>
      <c r="U3490" s="6" t="s">
        <v>4474</v>
      </c>
      <c r="V3490" s="6" t="s">
        <v>4474</v>
      </c>
      <c r="W3490" s="6">
        <v>1454013</v>
      </c>
      <c r="X3490" s="6">
        <v>1502565</v>
      </c>
      <c r="Y3490" s="6">
        <v>868839</v>
      </c>
      <c r="Z3490" s="6">
        <v>928383</v>
      </c>
      <c r="AA3490" s="6">
        <v>87093</v>
      </c>
      <c r="AB3490" s="6">
        <v>74533</v>
      </c>
      <c r="AC3490" s="6">
        <v>143840029</v>
      </c>
      <c r="AD3490" s="6">
        <v>143123582</v>
      </c>
      <c r="AF3490">
        <f>Q3490/W3490</f>
        <v>-0.29400906319269499</v>
      </c>
      <c r="AG3490">
        <f>R3490/X3490</f>
        <v>-0.27929174445032329</v>
      </c>
      <c r="AH3490" t="e">
        <f>U3490/W3490</f>
        <v>#VALUE!</v>
      </c>
      <c r="AI3490" t="e">
        <f>V3490/X3490</f>
        <v>#VALUE!</v>
      </c>
      <c r="AJ3490">
        <f>Y3490/AA3490</f>
        <v>9.9759911818401026</v>
      </c>
      <c r="AK3490">
        <f>Z3490/AB3490</f>
        <v>12.455999355989965</v>
      </c>
      <c r="AL3490" t="e">
        <f>O3490/K3490</f>
        <v>#DIV/0!</v>
      </c>
      <c r="AM3490">
        <f>P3490/L3490</f>
        <v>-390.8539857932123</v>
      </c>
      <c r="AN3490">
        <f>K3490/W3490</f>
        <v>0</v>
      </c>
      <c r="AO3490">
        <f>L3490/X3490</f>
        <v>8.4322475234016494E-4</v>
      </c>
      <c r="AP3490">
        <f>IF(OR(Q3490&lt;0, Q3490="NA"), 0, 1)</f>
        <v>0</v>
      </c>
      <c r="AQ3490">
        <f>IF(OR(S3490&lt;0, S3490="NA"), 0, 1)</f>
        <v>0</v>
      </c>
      <c r="AR3490">
        <f>IFERROR(IF((AF3490-AG3490)&gt;0,1,0),0)</f>
        <v>0</v>
      </c>
      <c r="AS3490">
        <f>IFERROR(IF((S3490-Q3490)&gt;0,1,0),0)</f>
        <v>1</v>
      </c>
      <c r="AT3490">
        <f>IFERROR(IF((AH3490-AI3490)&lt;0,1,0),0)</f>
        <v>0</v>
      </c>
      <c r="AU3490">
        <f>IFERROR(IF((AJ3490-AK3490)&gt;0,1,0),0)</f>
        <v>0</v>
      </c>
      <c r="AV3490">
        <f>IFERROR(IF((AL3490-AM3490)&gt;0,1,0),0)</f>
        <v>0</v>
      </c>
      <c r="AW3490">
        <f>IFERROR(IF((AN3490-AO3490)&gt;0,1,0),0)</f>
        <v>0</v>
      </c>
      <c r="AX3490">
        <f>IFERROR(IF((AC3490-AD3490)&lt;0,1,0),0)</f>
        <v>0</v>
      </c>
      <c r="AY3490">
        <f>SUM(AP3490:AX3490)</f>
        <v>1</v>
      </c>
    </row>
    <row r="3491" spans="1:51" x14ac:dyDescent="0.45">
      <c r="A3491" s="1" t="s">
        <v>1089</v>
      </c>
      <c r="B3491" s="2">
        <v>19396826</v>
      </c>
      <c r="C3491" s="3" t="s">
        <v>5338</v>
      </c>
      <c r="D3491" s="5">
        <v>58.5</v>
      </c>
      <c r="E3491" s="5">
        <v>1740.8273220000001</v>
      </c>
      <c r="F3491" s="3" t="s">
        <v>4470</v>
      </c>
      <c r="G3491" s="3" t="s">
        <v>4471</v>
      </c>
      <c r="H3491" s="3" t="s">
        <v>4489</v>
      </c>
      <c r="I3491" s="3" t="s">
        <v>4489</v>
      </c>
      <c r="J3491" s="3" t="s">
        <v>4495</v>
      </c>
      <c r="K3491" s="6" t="s">
        <v>4474</v>
      </c>
      <c r="L3491" s="6" t="s">
        <v>4474</v>
      </c>
      <c r="M3491" s="6">
        <v>-124712</v>
      </c>
      <c r="N3491" s="6">
        <v>-110800</v>
      </c>
      <c r="O3491" s="6">
        <v>-124884</v>
      </c>
      <c r="P3491" s="6">
        <v>-110986</v>
      </c>
      <c r="Q3491" s="6">
        <v>-103479</v>
      </c>
      <c r="R3491" s="6">
        <v>-91002</v>
      </c>
      <c r="S3491" s="6">
        <v>-84149</v>
      </c>
      <c r="T3491" s="6">
        <v>-74264</v>
      </c>
      <c r="U3491" s="6" t="s">
        <v>4474</v>
      </c>
      <c r="V3491" s="6" t="s">
        <v>4474</v>
      </c>
      <c r="W3491" s="6">
        <v>495145</v>
      </c>
      <c r="X3491" s="6">
        <v>510217</v>
      </c>
      <c r="Y3491" s="6">
        <v>493152</v>
      </c>
      <c r="Z3491" s="6">
        <v>508241</v>
      </c>
      <c r="AA3491" s="6">
        <v>25473</v>
      </c>
      <c r="AB3491" s="6">
        <v>20310</v>
      </c>
      <c r="AC3491" s="6">
        <v>29748154</v>
      </c>
      <c r="AD3491" s="6">
        <v>29707997</v>
      </c>
      <c r="AF3491">
        <f>Q3491/W3491</f>
        <v>-0.20898726635631987</v>
      </c>
      <c r="AG3491">
        <f>R3491/X3491</f>
        <v>-0.17835940393989225</v>
      </c>
      <c r="AH3491" t="e">
        <f>U3491/W3491</f>
        <v>#VALUE!</v>
      </c>
      <c r="AI3491" t="e">
        <f>V3491/X3491</f>
        <v>#VALUE!</v>
      </c>
      <c r="AJ3491">
        <f>Y3491/AA3491</f>
        <v>19.359792721705336</v>
      </c>
      <c r="AK3491">
        <f>Z3491/AB3491</f>
        <v>25.024175283111767</v>
      </c>
      <c r="AL3491" t="e">
        <f>O3491/K3491</f>
        <v>#VALUE!</v>
      </c>
      <c r="AM3491" t="e">
        <f>P3491/L3491</f>
        <v>#VALUE!</v>
      </c>
      <c r="AN3491" t="e">
        <f>K3491/W3491</f>
        <v>#VALUE!</v>
      </c>
      <c r="AO3491" t="e">
        <f>L3491/X3491</f>
        <v>#VALUE!</v>
      </c>
      <c r="AP3491">
        <f>IF(OR(Q3491&lt;0, Q3491="NA"), 0, 1)</f>
        <v>0</v>
      </c>
      <c r="AQ3491">
        <f>IF(OR(S3491&lt;0, S3491="NA"), 0, 1)</f>
        <v>0</v>
      </c>
      <c r="AR3491">
        <f>IFERROR(IF((AF3491-AG3491)&gt;0,1,0),0)</f>
        <v>0</v>
      </c>
      <c r="AS3491">
        <f>IFERROR(IF((S3491-Q3491)&gt;0,1,0),0)</f>
        <v>1</v>
      </c>
      <c r="AT3491">
        <f>IFERROR(IF((AH3491-AI3491)&lt;0,1,0),0)</f>
        <v>0</v>
      </c>
      <c r="AU3491">
        <f>IFERROR(IF((AJ3491-AK3491)&gt;0,1,0),0)</f>
        <v>0</v>
      </c>
      <c r="AV3491">
        <f>IFERROR(IF((AL3491-AM3491)&gt;0,1,0),0)</f>
        <v>0</v>
      </c>
      <c r="AW3491">
        <f>IFERROR(IF((AN3491-AO3491)&gt;0,1,0),0)</f>
        <v>0</v>
      </c>
      <c r="AX3491">
        <f>IFERROR(IF((AC3491-AD3491)&lt;0,1,0),0)</f>
        <v>0</v>
      </c>
      <c r="AY3491">
        <f>SUM(AP3491:AX3491)</f>
        <v>1</v>
      </c>
    </row>
    <row r="3492" spans="1:51" x14ac:dyDescent="0.45">
      <c r="A3492" s="1" t="s">
        <v>1091</v>
      </c>
      <c r="B3492" s="2">
        <v>23574113</v>
      </c>
      <c r="C3492" s="3" t="s">
        <v>5338</v>
      </c>
      <c r="D3492" s="7">
        <v>11.13</v>
      </c>
      <c r="E3492" s="5">
        <v>35.617892099999999</v>
      </c>
      <c r="F3492" s="3" t="s">
        <v>4480</v>
      </c>
      <c r="G3492" s="3" t="s">
        <v>4491</v>
      </c>
      <c r="H3492" s="3" t="s">
        <v>4492</v>
      </c>
      <c r="I3492" s="3" t="s">
        <v>4493</v>
      </c>
      <c r="J3492" s="3" t="s">
        <v>4494</v>
      </c>
      <c r="K3492" s="6" t="s">
        <v>4474</v>
      </c>
      <c r="L3492" s="6" t="s">
        <v>4474</v>
      </c>
      <c r="M3492" s="6" t="s">
        <v>4474</v>
      </c>
      <c r="N3492" s="6" t="s">
        <v>4474</v>
      </c>
      <c r="O3492" s="6">
        <v>-1954.835</v>
      </c>
      <c r="P3492" s="6">
        <v>-2057.029</v>
      </c>
      <c r="Q3492" s="6">
        <v>325.04199999999997</v>
      </c>
      <c r="R3492" s="6">
        <v>520.67100000000005</v>
      </c>
      <c r="S3492" s="6">
        <v>-787.99099999999999</v>
      </c>
      <c r="T3492" s="6">
        <v>-804.26499999999999</v>
      </c>
      <c r="U3492" s="6" t="s">
        <v>4474</v>
      </c>
      <c r="V3492" s="6" t="s">
        <v>4474</v>
      </c>
      <c r="W3492" s="6">
        <v>43420.76</v>
      </c>
      <c r="X3492" s="6">
        <v>42794.120999999999</v>
      </c>
      <c r="Y3492" s="6">
        <v>65.111000000000004</v>
      </c>
      <c r="Z3492" s="6">
        <v>83.843999999999994</v>
      </c>
      <c r="AA3492" s="6">
        <v>2626</v>
      </c>
      <c r="AB3492" s="6">
        <v>2195</v>
      </c>
      <c r="AC3492" s="6">
        <v>6429692</v>
      </c>
      <c r="AD3492" s="6">
        <v>6429692</v>
      </c>
      <c r="AF3492">
        <f>Q3492/W3492</f>
        <v>7.4858662077771088E-3</v>
      </c>
      <c r="AG3492">
        <f>R3492/X3492</f>
        <v>1.2166881520945366E-2</v>
      </c>
      <c r="AH3492" t="e">
        <f>U3492/W3492</f>
        <v>#VALUE!</v>
      </c>
      <c r="AI3492" t="e">
        <f>V3492/X3492</f>
        <v>#VALUE!</v>
      </c>
      <c r="AJ3492">
        <f>Y3492/AA3492</f>
        <v>2.4794744859101298E-2</v>
      </c>
      <c r="AK3492">
        <f>Z3492/AB3492</f>
        <v>3.8197722095671981E-2</v>
      </c>
      <c r="AL3492" t="e">
        <f>O3492/K3492</f>
        <v>#VALUE!</v>
      </c>
      <c r="AM3492" t="e">
        <f>P3492/L3492</f>
        <v>#VALUE!</v>
      </c>
      <c r="AN3492" t="e">
        <f>K3492/W3492</f>
        <v>#VALUE!</v>
      </c>
      <c r="AO3492" t="e">
        <f>L3492/X3492</f>
        <v>#VALUE!</v>
      </c>
      <c r="AP3492">
        <f>IF(OR(Q3492&lt;0, Q3492="NA"), 0, 1)</f>
        <v>1</v>
      </c>
      <c r="AQ3492">
        <f>IF(OR(S3492&lt;0, S3492="NA"), 0, 1)</f>
        <v>0</v>
      </c>
      <c r="AR3492">
        <f>IFERROR(IF((AF3492-AG3492)&gt;0,1,0),0)</f>
        <v>0</v>
      </c>
      <c r="AS3492">
        <f>IFERROR(IF((S3492-Q3492)&gt;0,1,0),0)</f>
        <v>0</v>
      </c>
      <c r="AT3492">
        <f>IFERROR(IF((AH3492-AI3492)&lt;0,1,0),0)</f>
        <v>0</v>
      </c>
      <c r="AU3492">
        <f>IFERROR(IF((AJ3492-AK3492)&gt;0,1,0),0)</f>
        <v>0</v>
      </c>
      <c r="AV3492">
        <f>IFERROR(IF((AL3492-AM3492)&gt;0,1,0),0)</f>
        <v>0</v>
      </c>
      <c r="AW3492">
        <f>IFERROR(IF((AN3492-AO3492)&gt;0,1,0),0)</f>
        <v>0</v>
      </c>
      <c r="AX3492">
        <f>IFERROR(IF((AC3492-AD3492)&lt;0,1,0),0)</f>
        <v>0</v>
      </c>
      <c r="AY3492">
        <f>SUM(AP3492:AX3492)</f>
        <v>1</v>
      </c>
    </row>
    <row r="3493" spans="1:51" x14ac:dyDescent="0.45">
      <c r="A3493" s="1" t="s">
        <v>1127</v>
      </c>
      <c r="B3493" s="2">
        <v>4349804</v>
      </c>
      <c r="C3493" s="3" t="s">
        <v>5337</v>
      </c>
      <c r="D3493" s="7">
        <v>10.199999999999999</v>
      </c>
      <c r="E3493" s="5">
        <v>878.72860260000004</v>
      </c>
      <c r="F3493" s="3" t="s">
        <v>4583</v>
      </c>
      <c r="G3493" s="3" t="s">
        <v>4583</v>
      </c>
      <c r="H3493" s="3" t="s">
        <v>4602</v>
      </c>
      <c r="I3493" s="3" t="s">
        <v>4603</v>
      </c>
      <c r="J3493" s="3" t="s">
        <v>4942</v>
      </c>
      <c r="K3493" s="6" t="s">
        <v>4474</v>
      </c>
      <c r="L3493" s="6">
        <v>333605.0226947451</v>
      </c>
      <c r="M3493" s="6" t="s">
        <v>4474</v>
      </c>
      <c r="N3493" s="6">
        <v>99637.21337466978</v>
      </c>
      <c r="O3493" s="6" t="s">
        <v>4474</v>
      </c>
      <c r="P3493" s="6">
        <v>83105.862024890914</v>
      </c>
      <c r="Q3493" s="6" t="s">
        <v>4474</v>
      </c>
      <c r="R3493" s="6">
        <v>71038.830978173282</v>
      </c>
      <c r="S3493" s="6">
        <v>98653.458960582037</v>
      </c>
      <c r="T3493" s="6">
        <v>96122.553451237487</v>
      </c>
      <c r="U3493" s="6" t="s">
        <v>4474</v>
      </c>
      <c r="V3493" s="6" t="s">
        <v>4474</v>
      </c>
      <c r="W3493" s="6" t="s">
        <v>4474</v>
      </c>
      <c r="X3493" s="6">
        <v>517685.46871833084</v>
      </c>
      <c r="Y3493" s="6" t="s">
        <v>4474</v>
      </c>
      <c r="Z3493" s="6">
        <v>81818.231617465804</v>
      </c>
      <c r="AA3493" s="6" t="s">
        <v>4474</v>
      </c>
      <c r="AB3493" s="6">
        <v>52231.97900860582</v>
      </c>
      <c r="AC3493" s="6" t="s">
        <v>4474</v>
      </c>
      <c r="AD3493" s="6">
        <v>86149863</v>
      </c>
      <c r="AF3493" t="e">
        <f>Q3493/W3493</f>
        <v>#VALUE!</v>
      </c>
      <c r="AG3493">
        <f>R3493/X3493</f>
        <v>0.13722392315559667</v>
      </c>
      <c r="AH3493" t="e">
        <f>U3493/W3493</f>
        <v>#VALUE!</v>
      </c>
      <c r="AI3493" t="e">
        <f>V3493/X3493</f>
        <v>#VALUE!</v>
      </c>
      <c r="AJ3493" t="e">
        <f>Y3493/AA3493</f>
        <v>#VALUE!</v>
      </c>
      <c r="AK3493">
        <f>Z3493/AB3493</f>
        <v>1.566439433665443</v>
      </c>
      <c r="AL3493" t="e">
        <f>O3493/K3493</f>
        <v>#VALUE!</v>
      </c>
      <c r="AM3493">
        <f>P3493/L3493</f>
        <v>0.24911454076317774</v>
      </c>
      <c r="AN3493" t="e">
        <f>K3493/W3493</f>
        <v>#VALUE!</v>
      </c>
      <c r="AO3493">
        <f>L3493/X3493</f>
        <v>0.64441643208698474</v>
      </c>
      <c r="AP3493">
        <f>IF(OR(Q3493&lt;0, Q3493="NA"), 0, 1)</f>
        <v>0</v>
      </c>
      <c r="AQ3493">
        <f>IF(OR(S3493&lt;0, S3493="NA"), 0, 1)</f>
        <v>1</v>
      </c>
      <c r="AR3493">
        <f>IFERROR(IF((AF3493-AG3493)&gt;0,1,0),0)</f>
        <v>0</v>
      </c>
      <c r="AS3493">
        <f>IFERROR(IF((S3493-Q3493)&gt;0,1,0),0)</f>
        <v>0</v>
      </c>
      <c r="AT3493">
        <f>IFERROR(IF((AH3493-AI3493)&lt;0,1,0),0)</f>
        <v>0</v>
      </c>
      <c r="AU3493">
        <f>IFERROR(IF((AJ3493-AK3493)&gt;0,1,0),0)</f>
        <v>0</v>
      </c>
      <c r="AV3493">
        <f>IFERROR(IF((AL3493-AM3493)&gt;0,1,0),0)</f>
        <v>0</v>
      </c>
      <c r="AW3493">
        <f>IFERROR(IF((AN3493-AO3493)&gt;0,1,0),0)</f>
        <v>0</v>
      </c>
      <c r="AX3493">
        <f>IFERROR(IF((AC3493-AD3493)&lt;0,1,0),0)</f>
        <v>0</v>
      </c>
      <c r="AY3493">
        <f>SUM(AP3493:AX3493)</f>
        <v>1</v>
      </c>
    </row>
    <row r="3494" spans="1:51" x14ac:dyDescent="0.45">
      <c r="A3494" s="1" t="s">
        <v>1150</v>
      </c>
      <c r="B3494" s="2">
        <v>14758986</v>
      </c>
      <c r="C3494" s="3" t="s">
        <v>5335</v>
      </c>
      <c r="D3494" s="5">
        <v>14.11</v>
      </c>
      <c r="E3494" s="5">
        <v>1435.91766738</v>
      </c>
      <c r="F3494" s="3" t="s">
        <v>4470</v>
      </c>
      <c r="G3494" s="3" t="s">
        <v>4471</v>
      </c>
      <c r="H3494" s="3" t="s">
        <v>4489</v>
      </c>
      <c r="I3494" s="3" t="s">
        <v>4489</v>
      </c>
      <c r="J3494" s="3" t="s">
        <v>4544</v>
      </c>
      <c r="K3494" s="6" t="s">
        <v>4474</v>
      </c>
      <c r="L3494" s="6" t="s">
        <v>4474</v>
      </c>
      <c r="M3494" s="6">
        <v>-312844</v>
      </c>
      <c r="N3494" s="6">
        <v>-269466</v>
      </c>
      <c r="O3494" s="6">
        <v>-314466</v>
      </c>
      <c r="P3494" s="6">
        <v>-271081</v>
      </c>
      <c r="Q3494" s="6">
        <v>-294514</v>
      </c>
      <c r="R3494" s="6">
        <v>-257599</v>
      </c>
      <c r="S3494" s="6">
        <v>-243040</v>
      </c>
      <c r="T3494" s="6">
        <v>-219013</v>
      </c>
      <c r="U3494" s="6" t="s">
        <v>4474</v>
      </c>
      <c r="V3494" s="6" t="s">
        <v>4474</v>
      </c>
      <c r="W3494" s="6">
        <v>768844</v>
      </c>
      <c r="X3494" s="6">
        <v>825884</v>
      </c>
      <c r="Y3494" s="6">
        <v>736390</v>
      </c>
      <c r="Z3494" s="6">
        <v>792320</v>
      </c>
      <c r="AA3494" s="6">
        <v>43260</v>
      </c>
      <c r="AB3494" s="6">
        <v>29753</v>
      </c>
      <c r="AC3494" s="6">
        <v>101753378</v>
      </c>
      <c r="AD3494" s="6">
        <v>100119518</v>
      </c>
      <c r="AF3494">
        <f>Q3494/W3494</f>
        <v>-0.38306080297173417</v>
      </c>
      <c r="AG3494">
        <f>R3494/X3494</f>
        <v>-0.31190699904587083</v>
      </c>
      <c r="AH3494" t="e">
        <f>U3494/W3494</f>
        <v>#VALUE!</v>
      </c>
      <c r="AI3494" t="e">
        <f>V3494/X3494</f>
        <v>#VALUE!</v>
      </c>
      <c r="AJ3494">
        <f>Y3494/AA3494</f>
        <v>17.022422561257514</v>
      </c>
      <c r="AK3494">
        <f>Z3494/AB3494</f>
        <v>26.629919671965851</v>
      </c>
      <c r="AL3494" t="e">
        <f>O3494/K3494</f>
        <v>#VALUE!</v>
      </c>
      <c r="AM3494" t="e">
        <f>P3494/L3494</f>
        <v>#VALUE!</v>
      </c>
      <c r="AN3494" t="e">
        <f>K3494/W3494</f>
        <v>#VALUE!</v>
      </c>
      <c r="AO3494" t="e">
        <f>L3494/X3494</f>
        <v>#VALUE!</v>
      </c>
      <c r="AP3494">
        <f>IF(OR(Q3494&lt;0, Q3494="NA"), 0, 1)</f>
        <v>0</v>
      </c>
      <c r="AQ3494">
        <f>IF(OR(S3494&lt;0, S3494="NA"), 0, 1)</f>
        <v>0</v>
      </c>
      <c r="AR3494">
        <f>IFERROR(IF((AF3494-AG3494)&gt;0,1,0),0)</f>
        <v>0</v>
      </c>
      <c r="AS3494">
        <f>IFERROR(IF((S3494-Q3494)&gt;0,1,0),0)</f>
        <v>1</v>
      </c>
      <c r="AT3494">
        <f>IFERROR(IF((AH3494-AI3494)&lt;0,1,0),0)</f>
        <v>0</v>
      </c>
      <c r="AU3494">
        <f>IFERROR(IF((AJ3494-AK3494)&gt;0,1,0),0)</f>
        <v>0</v>
      </c>
      <c r="AV3494">
        <f>IFERROR(IF((AL3494-AM3494)&gt;0,1,0),0)</f>
        <v>0</v>
      </c>
      <c r="AW3494">
        <f>IFERROR(IF((AN3494-AO3494)&gt;0,1,0),0)</f>
        <v>0</v>
      </c>
      <c r="AX3494">
        <f>IFERROR(IF((AC3494-AD3494)&lt;0,1,0),0)</f>
        <v>0</v>
      </c>
      <c r="AY3494">
        <f>SUM(AP3494:AX3494)</f>
        <v>1</v>
      </c>
    </row>
    <row r="3495" spans="1:51" x14ac:dyDescent="0.45">
      <c r="A3495" s="1" t="s">
        <v>1212</v>
      </c>
      <c r="B3495" s="2">
        <v>5722050</v>
      </c>
      <c r="C3495" s="3" t="s">
        <v>5337</v>
      </c>
      <c r="D3495" s="5">
        <v>15.27</v>
      </c>
      <c r="E3495" s="5">
        <v>448.55189804999998</v>
      </c>
      <c r="F3495" s="3" t="s">
        <v>4480</v>
      </c>
      <c r="G3495" s="3" t="s">
        <v>4491</v>
      </c>
      <c r="H3495" s="3" t="s">
        <v>4492</v>
      </c>
      <c r="I3495" s="3" t="s">
        <v>4493</v>
      </c>
      <c r="J3495" s="3"/>
      <c r="K3495" s="6">
        <v>6882.1239999999998</v>
      </c>
      <c r="L3495" s="6">
        <v>7028.64</v>
      </c>
      <c r="M3495" s="6" t="s">
        <v>4474</v>
      </c>
      <c r="N3495" s="6" t="s">
        <v>4474</v>
      </c>
      <c r="O3495" s="6">
        <v>2187.2890000000002</v>
      </c>
      <c r="P3495" s="6">
        <v>2422.7220000000002</v>
      </c>
      <c r="Q3495" s="6">
        <v>58734.536999999997</v>
      </c>
      <c r="R3495" s="6">
        <v>62041.328999999998</v>
      </c>
      <c r="S3495" s="6" t="s">
        <v>4474</v>
      </c>
      <c r="T3495" s="6" t="s">
        <v>4474</v>
      </c>
      <c r="U3495" s="6" t="s">
        <v>4474</v>
      </c>
      <c r="V3495" s="6" t="s">
        <v>4474</v>
      </c>
      <c r="W3495" s="6">
        <v>447371.712</v>
      </c>
      <c r="X3495" s="6">
        <v>447371.712</v>
      </c>
      <c r="Y3495" s="8">
        <v>1617.08</v>
      </c>
      <c r="Z3495" s="8">
        <v>1617.08</v>
      </c>
      <c r="AA3495" s="6">
        <v>5651</v>
      </c>
      <c r="AB3495" s="6">
        <v>5651</v>
      </c>
      <c r="AC3495" s="6">
        <v>29374715</v>
      </c>
      <c r="AD3495" s="6">
        <v>29374715</v>
      </c>
      <c r="AF3495">
        <f>Q3495/W3495</f>
        <v>0.13128799927340956</v>
      </c>
      <c r="AG3495">
        <f>R3495/X3495</f>
        <v>0.13867959760495541</v>
      </c>
      <c r="AH3495" t="e">
        <f>U3495/W3495</f>
        <v>#VALUE!</v>
      </c>
      <c r="AI3495" t="e">
        <f>V3495/X3495</f>
        <v>#VALUE!</v>
      </c>
      <c r="AJ3495">
        <f>Y3495/AA3495</f>
        <v>0.28615820208812598</v>
      </c>
      <c r="AK3495">
        <f>Z3495/AB3495</f>
        <v>0.28615820208812598</v>
      </c>
      <c r="AL3495">
        <f>O3495/K3495</f>
        <v>0.31782179455063586</v>
      </c>
      <c r="AM3495">
        <f>P3495/L3495</f>
        <v>0.34469285665505706</v>
      </c>
      <c r="AN3495">
        <f>K3495/W3495</f>
        <v>1.5383458129780007E-2</v>
      </c>
      <c r="AO3495">
        <f>L3495/X3495</f>
        <v>1.5710962073525115E-2</v>
      </c>
      <c r="AP3495">
        <f>IF(OR(Q3495&lt;0, Q3495="NA"), 0, 1)</f>
        <v>1</v>
      </c>
      <c r="AQ3495">
        <f>IF(OR(S3495&lt;0, S3495="NA"), 0, 1)</f>
        <v>0</v>
      </c>
      <c r="AR3495">
        <f>IFERROR(IF((AF3495-AG3495)&gt;0,1,0),0)</f>
        <v>0</v>
      </c>
      <c r="AS3495">
        <f>IFERROR(IF((S3495-Q3495)&gt;0,1,0),0)</f>
        <v>0</v>
      </c>
      <c r="AT3495">
        <f>IFERROR(IF((AH3495-AI3495)&lt;0,1,0),0)</f>
        <v>0</v>
      </c>
      <c r="AU3495">
        <f>IFERROR(IF((AJ3495-AK3495)&gt;0,1,0),0)</f>
        <v>0</v>
      </c>
      <c r="AV3495">
        <f>IFERROR(IF((AL3495-AM3495)&gt;0,1,0),0)</f>
        <v>0</v>
      </c>
      <c r="AW3495">
        <f>IFERROR(IF((AN3495-AO3495)&gt;0,1,0),0)</f>
        <v>0</v>
      </c>
      <c r="AX3495">
        <f>IFERROR(IF((AC3495-AD3495)&lt;0,1,0),0)</f>
        <v>0</v>
      </c>
      <c r="AY3495">
        <f>SUM(AP3495:AX3495)</f>
        <v>1</v>
      </c>
    </row>
    <row r="3496" spans="1:51" x14ac:dyDescent="0.45">
      <c r="A3496" s="1" t="s">
        <v>1217</v>
      </c>
      <c r="B3496" s="2">
        <v>9185935</v>
      </c>
      <c r="C3496" s="3" t="s">
        <v>5335</v>
      </c>
      <c r="D3496" s="5">
        <v>6.04</v>
      </c>
      <c r="E3496" s="5">
        <v>37.934920640000001</v>
      </c>
      <c r="F3496" s="3" t="s">
        <v>4500</v>
      </c>
      <c r="G3496" s="3" t="s">
        <v>4574</v>
      </c>
      <c r="H3496" s="3" t="s">
        <v>4734</v>
      </c>
      <c r="I3496" s="3" t="s">
        <v>4734</v>
      </c>
      <c r="J3496" s="3" t="s">
        <v>5000</v>
      </c>
      <c r="K3496" s="6">
        <v>3591.6480000000001</v>
      </c>
      <c r="L3496" s="6">
        <v>4223.4139999999998</v>
      </c>
      <c r="M3496" s="6">
        <v>-46778.406999999999</v>
      </c>
      <c r="N3496" s="6">
        <v>-45448.696000000004</v>
      </c>
      <c r="O3496" s="6">
        <v>-46702.423999999999</v>
      </c>
      <c r="P3496" s="6">
        <v>-47170.633999999998</v>
      </c>
      <c r="Q3496" s="6">
        <v>-36294.724999999999</v>
      </c>
      <c r="R3496" s="6">
        <v>-37164.156000000003</v>
      </c>
      <c r="S3496" s="6" t="s">
        <v>4474</v>
      </c>
      <c r="T3496" s="6" t="s">
        <v>4474</v>
      </c>
      <c r="U3496" s="6" t="s">
        <v>4474</v>
      </c>
      <c r="V3496" s="6" t="s">
        <v>4474</v>
      </c>
      <c r="W3496" s="6">
        <v>288751.54399999999</v>
      </c>
      <c r="X3496" s="6">
        <v>288751.54399999999</v>
      </c>
      <c r="Y3496" s="6">
        <v>243583.95499999999</v>
      </c>
      <c r="Z3496" s="6">
        <v>243583.95499999999</v>
      </c>
      <c r="AA3496" s="6">
        <v>10865</v>
      </c>
      <c r="AB3496" s="6">
        <v>10865</v>
      </c>
      <c r="AC3496" s="6">
        <v>6280616</v>
      </c>
      <c r="AD3496" s="6">
        <v>6280616</v>
      </c>
      <c r="AF3496">
        <f>Q3496/W3496</f>
        <v>-0.1256953451996087</v>
      </c>
      <c r="AG3496">
        <f>R3496/X3496</f>
        <v>-0.12870634554944579</v>
      </c>
      <c r="AH3496" t="e">
        <f>U3496/W3496</f>
        <v>#VALUE!</v>
      </c>
      <c r="AI3496" t="e">
        <f>V3496/X3496</f>
        <v>#VALUE!</v>
      </c>
      <c r="AJ3496">
        <f>Y3496/AA3496</f>
        <v>22.419139898757479</v>
      </c>
      <c r="AK3496">
        <f>Z3496/AB3496</f>
        <v>22.419139898757479</v>
      </c>
      <c r="AL3496">
        <f>O3496/K3496</f>
        <v>-13.00306266092891</v>
      </c>
      <c r="AM3496">
        <f>P3496/L3496</f>
        <v>-11.168839711190994</v>
      </c>
      <c r="AN3496">
        <f>K3496/W3496</f>
        <v>1.2438541281012164E-2</v>
      </c>
      <c r="AO3496">
        <f>L3496/X3496</f>
        <v>1.4626463780917479E-2</v>
      </c>
      <c r="AP3496">
        <f>IF(OR(Q3496&lt;0, Q3496="NA"), 0, 1)</f>
        <v>0</v>
      </c>
      <c r="AQ3496">
        <f>IF(OR(S3496&lt;0, S3496="NA"), 0, 1)</f>
        <v>0</v>
      </c>
      <c r="AR3496">
        <f>IFERROR(IF((AF3496-AG3496)&gt;0,1,0),0)</f>
        <v>1</v>
      </c>
      <c r="AS3496">
        <f>IFERROR(IF((S3496-Q3496)&gt;0,1,0),0)</f>
        <v>0</v>
      </c>
      <c r="AT3496">
        <f>IFERROR(IF((AH3496-AI3496)&lt;0,1,0),0)</f>
        <v>0</v>
      </c>
      <c r="AU3496">
        <f>IFERROR(IF((AJ3496-AK3496)&gt;0,1,0),0)</f>
        <v>0</v>
      </c>
      <c r="AV3496">
        <f>IFERROR(IF((AL3496-AM3496)&gt;0,1,0),0)</f>
        <v>0</v>
      </c>
      <c r="AW3496">
        <f>IFERROR(IF((AN3496-AO3496)&gt;0,1,0),0)</f>
        <v>0</v>
      </c>
      <c r="AX3496">
        <f>IFERROR(IF((AC3496-AD3496)&lt;0,1,0),0)</f>
        <v>0</v>
      </c>
      <c r="AY3496">
        <f>SUM(AP3496:AX3496)</f>
        <v>1</v>
      </c>
    </row>
    <row r="3497" spans="1:51" x14ac:dyDescent="0.45">
      <c r="A3497" s="1" t="s">
        <v>1221</v>
      </c>
      <c r="B3497" s="2">
        <v>7667573</v>
      </c>
      <c r="C3497" s="3" t="s">
        <v>5336</v>
      </c>
      <c r="D3497" s="5">
        <v>9.7799999999999994</v>
      </c>
      <c r="E3497" s="5">
        <v>54.272691899999998</v>
      </c>
      <c r="F3497" s="3" t="s">
        <v>4651</v>
      </c>
      <c r="G3497" s="3" t="s">
        <v>4651</v>
      </c>
      <c r="H3497" s="3" t="s">
        <v>4779</v>
      </c>
      <c r="I3497" s="3" t="s">
        <v>4780</v>
      </c>
      <c r="J3497" s="3" t="s">
        <v>5002</v>
      </c>
      <c r="K3497" s="6">
        <v>279</v>
      </c>
      <c r="L3497" s="6">
        <v>306</v>
      </c>
      <c r="M3497" s="6">
        <v>-2394.5</v>
      </c>
      <c r="N3497" s="6">
        <v>-2249</v>
      </c>
      <c r="O3497" s="6">
        <v>-2479</v>
      </c>
      <c r="P3497" s="6">
        <v>-2352</v>
      </c>
      <c r="Q3497" s="6">
        <v>-2386</v>
      </c>
      <c r="R3497" s="6">
        <v>-2025</v>
      </c>
      <c r="S3497" s="6" t="s">
        <v>4474</v>
      </c>
      <c r="T3497" s="6">
        <v>-2434</v>
      </c>
      <c r="U3497" s="6">
        <v>53</v>
      </c>
      <c r="V3497" s="6">
        <v>45</v>
      </c>
      <c r="W3497" s="6">
        <v>8272</v>
      </c>
      <c r="X3497" s="6">
        <v>8723</v>
      </c>
      <c r="Y3497" s="6">
        <v>7154</v>
      </c>
      <c r="Z3497" s="6">
        <v>7599</v>
      </c>
      <c r="AA3497" s="6">
        <v>2195</v>
      </c>
      <c r="AB3497" s="6">
        <v>2197</v>
      </c>
      <c r="AC3497" s="6">
        <v>5546909</v>
      </c>
      <c r="AD3497" s="6">
        <v>5549355</v>
      </c>
      <c r="AF3497">
        <f>Q3497/W3497</f>
        <v>-0.2884429400386847</v>
      </c>
      <c r="AG3497">
        <f>R3497/X3497</f>
        <v>-0.23214490427605181</v>
      </c>
      <c r="AH3497">
        <f>U3497/W3497</f>
        <v>6.4071566731141198E-3</v>
      </c>
      <c r="AI3497">
        <f>V3497/X3497</f>
        <v>5.1587756505789293E-3</v>
      </c>
      <c r="AJ3497">
        <f>Y3497/AA3497</f>
        <v>3.2592255125284737</v>
      </c>
      <c r="AK3497">
        <f>Z3497/AB3497</f>
        <v>3.4588074647246243</v>
      </c>
      <c r="AL3497">
        <f>O3497/K3497</f>
        <v>-8.8853046594982086</v>
      </c>
      <c r="AM3497">
        <f>P3497/L3497</f>
        <v>-7.6862745098039218</v>
      </c>
      <c r="AN3497">
        <f>K3497/W3497</f>
        <v>3.3728239845261125E-2</v>
      </c>
      <c r="AO3497">
        <f>L3497/X3497</f>
        <v>3.5079674423936717E-2</v>
      </c>
      <c r="AP3497">
        <f>IF(OR(Q3497&lt;0, Q3497="NA"), 0, 1)</f>
        <v>0</v>
      </c>
      <c r="AQ3497">
        <f>IF(OR(S3497&lt;0, S3497="NA"), 0, 1)</f>
        <v>0</v>
      </c>
      <c r="AR3497">
        <f>IFERROR(IF((AF3497-AG3497)&gt;0,1,0),0)</f>
        <v>0</v>
      </c>
      <c r="AS3497">
        <f>IFERROR(IF((S3497-Q3497)&gt;0,1,0),0)</f>
        <v>0</v>
      </c>
      <c r="AT3497">
        <f>IFERROR(IF((AH3497-AI3497)&lt;0,1,0),0)</f>
        <v>0</v>
      </c>
      <c r="AU3497">
        <f>IFERROR(IF((AJ3497-AK3497)&gt;0,1,0),0)</f>
        <v>0</v>
      </c>
      <c r="AV3497">
        <f>IFERROR(IF((AL3497-AM3497)&gt;0,1,0),0)</f>
        <v>0</v>
      </c>
      <c r="AW3497">
        <f>IFERROR(IF((AN3497-AO3497)&gt;0,1,0),0)</f>
        <v>0</v>
      </c>
      <c r="AX3497">
        <f>IFERROR(IF((AC3497-AD3497)&lt;0,1,0),0)</f>
        <v>1</v>
      </c>
      <c r="AY3497">
        <f>SUM(AP3497:AX3497)</f>
        <v>1</v>
      </c>
    </row>
    <row r="3498" spans="1:51" x14ac:dyDescent="0.45">
      <c r="A3498" s="1" t="s">
        <v>1226</v>
      </c>
      <c r="B3498" s="2">
        <v>13528583</v>
      </c>
      <c r="C3498" s="3" t="s">
        <v>5335</v>
      </c>
      <c r="D3498" s="5">
        <v>27.14</v>
      </c>
      <c r="E3498" s="5">
        <v>2569.8463513800002</v>
      </c>
      <c r="F3498" s="3" t="s">
        <v>4470</v>
      </c>
      <c r="G3498" s="3" t="s">
        <v>4471</v>
      </c>
      <c r="H3498" s="3" t="s">
        <v>4673</v>
      </c>
      <c r="I3498" s="3" t="s">
        <v>4673</v>
      </c>
      <c r="J3498" s="3" t="s">
        <v>4544</v>
      </c>
      <c r="K3498" s="6" t="s">
        <v>4474</v>
      </c>
      <c r="L3498" s="6" t="s">
        <v>4474</v>
      </c>
      <c r="M3498" s="6">
        <v>-145179</v>
      </c>
      <c r="N3498" s="6">
        <v>-134289</v>
      </c>
      <c r="O3498" s="6">
        <v>-147154</v>
      </c>
      <c r="P3498" s="6">
        <v>-136174</v>
      </c>
      <c r="Q3498" s="6">
        <v>-124294</v>
      </c>
      <c r="R3498" s="6">
        <v>-115878</v>
      </c>
      <c r="S3498" s="6">
        <v>-108901</v>
      </c>
      <c r="T3498" s="6">
        <v>-103585</v>
      </c>
      <c r="U3498" s="6" t="s">
        <v>4474</v>
      </c>
      <c r="V3498" s="6" t="s">
        <v>4474</v>
      </c>
      <c r="W3498" s="6">
        <v>511282</v>
      </c>
      <c r="X3498" s="6">
        <v>531647</v>
      </c>
      <c r="Y3498" s="6">
        <v>499436</v>
      </c>
      <c r="Z3498" s="6">
        <v>519441</v>
      </c>
      <c r="AA3498" s="6">
        <v>18957</v>
      </c>
      <c r="AB3498" s="6">
        <v>17176</v>
      </c>
      <c r="AC3498" s="6">
        <v>94408911</v>
      </c>
      <c r="AD3498" s="6">
        <v>93643341</v>
      </c>
      <c r="AF3498">
        <f>Q3498/W3498</f>
        <v>-0.24310263220688388</v>
      </c>
      <c r="AG3498">
        <f>R3498/X3498</f>
        <v>-0.2179604135826968</v>
      </c>
      <c r="AH3498" t="e">
        <f>U3498/W3498</f>
        <v>#VALUE!</v>
      </c>
      <c r="AI3498" t="e">
        <f>V3498/X3498</f>
        <v>#VALUE!</v>
      </c>
      <c r="AJ3498">
        <f>Y3498/AA3498</f>
        <v>26.345729809569026</v>
      </c>
      <c r="AK3498">
        <f>Z3498/AB3498</f>
        <v>30.24225663716814</v>
      </c>
      <c r="AL3498" t="e">
        <f>O3498/K3498</f>
        <v>#VALUE!</v>
      </c>
      <c r="AM3498" t="e">
        <f>P3498/L3498</f>
        <v>#VALUE!</v>
      </c>
      <c r="AN3498" t="e">
        <f>K3498/W3498</f>
        <v>#VALUE!</v>
      </c>
      <c r="AO3498" t="e">
        <f>L3498/X3498</f>
        <v>#VALUE!</v>
      </c>
      <c r="AP3498">
        <f>IF(OR(Q3498&lt;0, Q3498="NA"), 0, 1)</f>
        <v>0</v>
      </c>
      <c r="AQ3498">
        <f>IF(OR(S3498&lt;0, S3498="NA"), 0, 1)</f>
        <v>0</v>
      </c>
      <c r="AR3498">
        <f>IFERROR(IF((AF3498-AG3498)&gt;0,1,0),0)</f>
        <v>0</v>
      </c>
      <c r="AS3498">
        <f>IFERROR(IF((S3498-Q3498)&gt;0,1,0),0)</f>
        <v>1</v>
      </c>
      <c r="AT3498">
        <f>IFERROR(IF((AH3498-AI3498)&lt;0,1,0),0)</f>
        <v>0</v>
      </c>
      <c r="AU3498">
        <f>IFERROR(IF((AJ3498-AK3498)&gt;0,1,0),0)</f>
        <v>0</v>
      </c>
      <c r="AV3498">
        <f>IFERROR(IF((AL3498-AM3498)&gt;0,1,0),0)</f>
        <v>0</v>
      </c>
      <c r="AW3498">
        <f>IFERROR(IF((AN3498-AO3498)&gt;0,1,0),0)</f>
        <v>0</v>
      </c>
      <c r="AX3498">
        <f>IFERROR(IF((AC3498-AD3498)&lt;0,1,0),0)</f>
        <v>0</v>
      </c>
      <c r="AY3498">
        <f>SUM(AP3498:AX3498)</f>
        <v>1</v>
      </c>
    </row>
    <row r="3499" spans="1:51" x14ac:dyDescent="0.45">
      <c r="A3499" s="1" t="s">
        <v>1297</v>
      </c>
      <c r="B3499" s="2">
        <v>103054</v>
      </c>
      <c r="C3499" s="3" t="s">
        <v>5337</v>
      </c>
      <c r="D3499" s="5">
        <v>68.38</v>
      </c>
      <c r="E3499" s="5">
        <v>25940.276984439999</v>
      </c>
      <c r="F3499" s="3" t="s">
        <v>4525</v>
      </c>
      <c r="G3499" s="3" t="s">
        <v>4526</v>
      </c>
      <c r="H3499" s="3" t="s">
        <v>4693</v>
      </c>
      <c r="I3499" s="3" t="s">
        <v>4728</v>
      </c>
      <c r="J3499" s="3" t="s">
        <v>4528</v>
      </c>
      <c r="K3499" s="6">
        <v>2942127</v>
      </c>
      <c r="L3499" s="6">
        <v>2918629</v>
      </c>
      <c r="M3499" s="6">
        <v>2156077</v>
      </c>
      <c r="N3499" s="6">
        <v>2171754</v>
      </c>
      <c r="O3499" s="6">
        <v>1241248</v>
      </c>
      <c r="P3499" s="6">
        <v>1270137</v>
      </c>
      <c r="Q3499" s="6">
        <v>959373</v>
      </c>
      <c r="R3499" s="6">
        <v>992142</v>
      </c>
      <c r="S3499" s="6" t="s">
        <v>4474</v>
      </c>
      <c r="T3499" s="6">
        <v>1604786</v>
      </c>
      <c r="U3499" s="6">
        <v>7572945</v>
      </c>
      <c r="V3499" s="6">
        <v>6986299</v>
      </c>
      <c r="W3499" s="6">
        <v>20925821</v>
      </c>
      <c r="X3499" s="6">
        <v>19779568</v>
      </c>
      <c r="Y3499" s="6" t="s">
        <v>4474</v>
      </c>
      <c r="Z3499" s="6" t="s">
        <v>4474</v>
      </c>
      <c r="AA3499" s="6" t="s">
        <v>4474</v>
      </c>
      <c r="AB3499" s="6" t="s">
        <v>4474</v>
      </c>
      <c r="AC3499" s="6">
        <v>379354738</v>
      </c>
      <c r="AD3499" s="6">
        <v>379086882</v>
      </c>
      <c r="AF3499">
        <f>Q3499/W3499</f>
        <v>4.5846373243850262E-2</v>
      </c>
      <c r="AG3499">
        <f>R3499/X3499</f>
        <v>5.0159942825849381E-2</v>
      </c>
      <c r="AH3499">
        <f>U3499/W3499</f>
        <v>0.36189476150063599</v>
      </c>
      <c r="AI3499">
        <f>V3499/X3499</f>
        <v>0.35320786581385399</v>
      </c>
      <c r="AJ3499" t="e">
        <f>Y3499/AA3499</f>
        <v>#VALUE!</v>
      </c>
      <c r="AK3499" t="e">
        <f>Z3499/AB3499</f>
        <v>#VALUE!</v>
      </c>
      <c r="AL3499">
        <f>O3499/K3499</f>
        <v>0.42188797424448365</v>
      </c>
      <c r="AM3499">
        <f>P3499/L3499</f>
        <v>0.43518275190166344</v>
      </c>
      <c r="AN3499">
        <f>K3499/W3499</f>
        <v>0.14059792444941588</v>
      </c>
      <c r="AO3499">
        <f>L3499/X3499</f>
        <v>0.14755777274812068</v>
      </c>
      <c r="AP3499">
        <f>IF(OR(Q3499&lt;0, Q3499="NA"), 0, 1)</f>
        <v>1</v>
      </c>
      <c r="AQ3499">
        <f>IF(OR(S3499&lt;0, S3499="NA"), 0, 1)</f>
        <v>0</v>
      </c>
      <c r="AR3499">
        <f>IFERROR(IF((AF3499-AG3499)&gt;0,1,0),0)</f>
        <v>0</v>
      </c>
      <c r="AS3499">
        <f>IFERROR(IF((S3499-Q3499)&gt;0,1,0),0)</f>
        <v>0</v>
      </c>
      <c r="AT3499">
        <f>IFERROR(IF((AH3499-AI3499)&lt;0,1,0),0)</f>
        <v>0</v>
      </c>
      <c r="AU3499">
        <f>IFERROR(IF((AJ3499-AK3499)&gt;0,1,0),0)</f>
        <v>0</v>
      </c>
      <c r="AV3499">
        <f>IFERROR(IF((AL3499-AM3499)&gt;0,1,0),0)</f>
        <v>0</v>
      </c>
      <c r="AW3499">
        <f>IFERROR(IF((AN3499-AO3499)&gt;0,1,0),0)</f>
        <v>0</v>
      </c>
      <c r="AX3499">
        <f>IFERROR(IF((AC3499-AD3499)&lt;0,1,0),0)</f>
        <v>0</v>
      </c>
      <c r="AY3499">
        <f>SUM(AP3499:AX3499)</f>
        <v>1</v>
      </c>
    </row>
    <row r="3500" spans="1:51" x14ac:dyDescent="0.45">
      <c r="A3500" s="1" t="s">
        <v>1306</v>
      </c>
      <c r="B3500" s="2">
        <v>6557156</v>
      </c>
      <c r="C3500" s="3" t="s">
        <v>5337</v>
      </c>
      <c r="D3500" s="7">
        <v>5.32</v>
      </c>
      <c r="E3500" s="5">
        <v>63.216873720000002</v>
      </c>
      <c r="F3500" s="3" t="s">
        <v>4485</v>
      </c>
      <c r="G3500" s="3" t="s">
        <v>4486</v>
      </c>
      <c r="H3500" s="3" t="s">
        <v>4545</v>
      </c>
      <c r="I3500" s="3" t="s">
        <v>4546</v>
      </c>
      <c r="J3500" s="3" t="s">
        <v>4568</v>
      </c>
      <c r="K3500" s="6">
        <v>6241</v>
      </c>
      <c r="L3500" s="6">
        <v>7427</v>
      </c>
      <c r="M3500" s="6">
        <v>-78738</v>
      </c>
      <c r="N3500" s="6">
        <v>-72889</v>
      </c>
      <c r="O3500" s="6">
        <v>-85366</v>
      </c>
      <c r="P3500" s="6">
        <v>-79818</v>
      </c>
      <c r="Q3500" s="6">
        <v>-78873</v>
      </c>
      <c r="R3500" s="6">
        <v>-72998</v>
      </c>
      <c r="S3500" s="6">
        <v>-67888</v>
      </c>
      <c r="T3500" s="6">
        <v>-51495</v>
      </c>
      <c r="U3500" s="6" t="s">
        <v>4474</v>
      </c>
      <c r="V3500" s="6" t="s">
        <v>4474</v>
      </c>
      <c r="W3500" s="6">
        <v>96697</v>
      </c>
      <c r="X3500" s="6">
        <v>111133</v>
      </c>
      <c r="Y3500" s="6">
        <v>68554</v>
      </c>
      <c r="Z3500" s="6">
        <v>84659</v>
      </c>
      <c r="AA3500" s="6">
        <v>32078</v>
      </c>
      <c r="AB3500" s="6">
        <v>26003</v>
      </c>
      <c r="AC3500" s="6">
        <v>11882581</v>
      </c>
      <c r="AD3500" s="6">
        <v>11788137</v>
      </c>
      <c r="AF3500">
        <f>Q3500/W3500</f>
        <v>-0.81567163407344589</v>
      </c>
      <c r="AG3500">
        <f>R3500/X3500</f>
        <v>-0.65685260003779256</v>
      </c>
      <c r="AH3500" t="e">
        <f>U3500/W3500</f>
        <v>#VALUE!</v>
      </c>
      <c r="AI3500" t="e">
        <f>V3500/X3500</f>
        <v>#VALUE!</v>
      </c>
      <c r="AJ3500">
        <f>Y3500/AA3500</f>
        <v>2.1371033106802169</v>
      </c>
      <c r="AK3500">
        <f>Z3500/AB3500</f>
        <v>3.25573972233973</v>
      </c>
      <c r="AL3500">
        <f>O3500/K3500</f>
        <v>-13.678256689633072</v>
      </c>
      <c r="AM3500">
        <f>P3500/L3500</f>
        <v>-10.747004173959876</v>
      </c>
      <c r="AN3500">
        <f>K3500/W3500</f>
        <v>6.45418161887132E-2</v>
      </c>
      <c r="AO3500">
        <f>L3500/X3500</f>
        <v>6.6829834522599052E-2</v>
      </c>
      <c r="AP3500">
        <f>IF(OR(Q3500&lt;0, Q3500="NA"), 0, 1)</f>
        <v>0</v>
      </c>
      <c r="AQ3500">
        <f>IF(OR(S3500&lt;0, S3500="NA"), 0, 1)</f>
        <v>0</v>
      </c>
      <c r="AR3500">
        <f>IFERROR(IF((AF3500-AG3500)&gt;0,1,0),0)</f>
        <v>0</v>
      </c>
      <c r="AS3500">
        <f>IFERROR(IF((S3500-Q3500)&gt;0,1,0),0)</f>
        <v>1</v>
      </c>
      <c r="AT3500">
        <f>IFERROR(IF((AH3500-AI3500)&lt;0,1,0),0)</f>
        <v>0</v>
      </c>
      <c r="AU3500">
        <f>IFERROR(IF((AJ3500-AK3500)&gt;0,1,0),0)</f>
        <v>0</v>
      </c>
      <c r="AV3500">
        <f>IFERROR(IF((AL3500-AM3500)&gt;0,1,0),0)</f>
        <v>0</v>
      </c>
      <c r="AW3500">
        <f>IFERROR(IF((AN3500-AO3500)&gt;0,1,0),0)</f>
        <v>0</v>
      </c>
      <c r="AX3500">
        <f>IFERROR(IF((AC3500-AD3500)&lt;0,1,0),0)</f>
        <v>0</v>
      </c>
      <c r="AY3500">
        <f>SUM(AP3500:AX3500)</f>
        <v>1</v>
      </c>
    </row>
    <row r="3501" spans="1:51" x14ac:dyDescent="0.45">
      <c r="A3501" s="1" t="s">
        <v>1367</v>
      </c>
      <c r="B3501" s="2">
        <v>4811018</v>
      </c>
      <c r="C3501" s="3" t="s">
        <v>5338</v>
      </c>
      <c r="D3501" s="7">
        <v>8.7200000000000006</v>
      </c>
      <c r="E3501" s="5">
        <v>611.79625511999996</v>
      </c>
      <c r="F3501" s="3" t="s">
        <v>4470</v>
      </c>
      <c r="G3501" s="3" t="s">
        <v>4471</v>
      </c>
      <c r="H3501" s="3" t="s">
        <v>4673</v>
      </c>
      <c r="I3501" s="3" t="s">
        <v>4673</v>
      </c>
      <c r="J3501" s="3" t="s">
        <v>4544</v>
      </c>
      <c r="K3501" s="6">
        <v>45713</v>
      </c>
      <c r="L3501" s="6">
        <v>50391</v>
      </c>
      <c r="M3501" s="6">
        <v>-114583.8</v>
      </c>
      <c r="N3501" s="6">
        <v>-96526.8</v>
      </c>
      <c r="O3501" s="6">
        <v>-115768.8</v>
      </c>
      <c r="P3501" s="6">
        <v>-97418.8</v>
      </c>
      <c r="Q3501" s="6">
        <v>-103570</v>
      </c>
      <c r="R3501" s="6">
        <v>-86821</v>
      </c>
      <c r="S3501" s="6">
        <v>-113486</v>
      </c>
      <c r="T3501" s="6">
        <v>-89662</v>
      </c>
      <c r="U3501" s="6" t="s">
        <v>4474</v>
      </c>
      <c r="V3501" s="6" t="s">
        <v>4474</v>
      </c>
      <c r="W3501" s="6">
        <v>300917</v>
      </c>
      <c r="X3501" s="6">
        <v>324249</v>
      </c>
      <c r="Y3501" s="6">
        <v>268549</v>
      </c>
      <c r="Z3501" s="6">
        <v>294931</v>
      </c>
      <c r="AA3501" s="6">
        <v>48794</v>
      </c>
      <c r="AB3501" s="6">
        <v>62102</v>
      </c>
      <c r="AC3501" s="6">
        <v>53524364</v>
      </c>
      <c r="AD3501" s="6">
        <v>52160305</v>
      </c>
      <c r="AF3501">
        <f>Q3501/W3501</f>
        <v>-0.34418128586952551</v>
      </c>
      <c r="AG3501">
        <f>R3501/X3501</f>
        <v>-0.26776027065619323</v>
      </c>
      <c r="AH3501" t="e">
        <f>U3501/W3501</f>
        <v>#VALUE!</v>
      </c>
      <c r="AI3501" t="e">
        <f>V3501/X3501</f>
        <v>#VALUE!</v>
      </c>
      <c r="AJ3501">
        <f>Y3501/AA3501</f>
        <v>5.503729966799197</v>
      </c>
      <c r="AK3501">
        <f>Z3501/AB3501</f>
        <v>4.7491385140575186</v>
      </c>
      <c r="AL3501">
        <f>O3501/K3501</f>
        <v>-2.5325137269485705</v>
      </c>
      <c r="AM3501">
        <f>P3501/L3501</f>
        <v>-1.933257923041813</v>
      </c>
      <c r="AN3501">
        <f>K3501/W3501</f>
        <v>0.15191232133777752</v>
      </c>
      <c r="AO3501">
        <f>L3501/X3501</f>
        <v>0.15540834358779826</v>
      </c>
      <c r="AP3501">
        <f>IF(OR(Q3501&lt;0, Q3501="NA"), 0, 1)</f>
        <v>0</v>
      </c>
      <c r="AQ3501">
        <f>IF(OR(S3501&lt;0, S3501="NA"), 0, 1)</f>
        <v>0</v>
      </c>
      <c r="AR3501">
        <f>IFERROR(IF((AF3501-AG3501)&gt;0,1,0),0)</f>
        <v>0</v>
      </c>
      <c r="AS3501">
        <f>IFERROR(IF((S3501-Q3501)&gt;0,1,0),0)</f>
        <v>0</v>
      </c>
      <c r="AT3501">
        <f>IFERROR(IF((AH3501-AI3501)&lt;0,1,0),0)</f>
        <v>0</v>
      </c>
      <c r="AU3501">
        <f>IFERROR(IF((AJ3501-AK3501)&gt;0,1,0),0)</f>
        <v>1</v>
      </c>
      <c r="AV3501">
        <f>IFERROR(IF((AL3501-AM3501)&gt;0,1,0),0)</f>
        <v>0</v>
      </c>
      <c r="AW3501">
        <f>IFERROR(IF((AN3501-AO3501)&gt;0,1,0),0)</f>
        <v>0</v>
      </c>
      <c r="AX3501">
        <f>IFERROR(IF((AC3501-AD3501)&lt;0,1,0),0)</f>
        <v>0</v>
      </c>
      <c r="AY3501">
        <f>SUM(AP3501:AX3501)</f>
        <v>1</v>
      </c>
    </row>
    <row r="3502" spans="1:51" x14ac:dyDescent="0.45">
      <c r="A3502" s="1" t="s">
        <v>1383</v>
      </c>
      <c r="B3502" s="2">
        <v>4188248</v>
      </c>
      <c r="C3502" s="3" t="s">
        <v>5336</v>
      </c>
      <c r="D3502" s="7">
        <v>11.86</v>
      </c>
      <c r="E3502" s="5">
        <v>235.27275</v>
      </c>
      <c r="F3502" s="3" t="s">
        <v>4480</v>
      </c>
      <c r="G3502" s="3" t="s">
        <v>4481</v>
      </c>
      <c r="H3502" s="3" t="s">
        <v>4481</v>
      </c>
      <c r="I3502" s="3" t="s">
        <v>4482</v>
      </c>
      <c r="J3502" s="3" t="s">
        <v>4483</v>
      </c>
      <c r="K3502" s="6">
        <v>66028</v>
      </c>
      <c r="L3502" s="6">
        <v>69841</v>
      </c>
      <c r="M3502" s="6" t="s">
        <v>4474</v>
      </c>
      <c r="N3502" s="6" t="s">
        <v>4474</v>
      </c>
      <c r="O3502" s="6">
        <v>16465</v>
      </c>
      <c r="P3502" s="6">
        <v>18456</v>
      </c>
      <c r="Q3502" s="6">
        <v>-2035</v>
      </c>
      <c r="R3502" s="6">
        <v>1269</v>
      </c>
      <c r="S3502" s="6">
        <v>-6800</v>
      </c>
      <c r="T3502" s="6">
        <v>1784</v>
      </c>
      <c r="U3502" s="6">
        <v>214000</v>
      </c>
      <c r="V3502" s="6">
        <v>218500</v>
      </c>
      <c r="W3502" s="6">
        <v>1407680</v>
      </c>
      <c r="X3502" s="6">
        <v>1171529</v>
      </c>
      <c r="Y3502" s="6" t="s">
        <v>4474</v>
      </c>
      <c r="Z3502" s="6" t="s">
        <v>4474</v>
      </c>
      <c r="AA3502" s="6" t="s">
        <v>4474</v>
      </c>
      <c r="AB3502" s="6" t="s">
        <v>4474</v>
      </c>
      <c r="AC3502" s="6" t="s">
        <v>4474</v>
      </c>
      <c r="AD3502" s="6" t="s">
        <v>4474</v>
      </c>
      <c r="AF3502">
        <f>Q3502/W3502</f>
        <v>-1.4456410547851785E-3</v>
      </c>
      <c r="AG3502">
        <f>R3502/X3502</f>
        <v>1.083199818357036E-3</v>
      </c>
      <c r="AH3502">
        <f>U3502/W3502</f>
        <v>0.15202318708797455</v>
      </c>
      <c r="AI3502">
        <f>V3502/X3502</f>
        <v>0.18650840056029344</v>
      </c>
      <c r="AJ3502" t="e">
        <f>Y3502/AA3502</f>
        <v>#VALUE!</v>
      </c>
      <c r="AK3502" t="e">
        <f>Z3502/AB3502</f>
        <v>#VALUE!</v>
      </c>
      <c r="AL3502">
        <f>O3502/K3502</f>
        <v>0.24936390622160295</v>
      </c>
      <c r="AM3502">
        <f>P3502/L3502</f>
        <v>0.26425738463080428</v>
      </c>
      <c r="AN3502">
        <f>K3502/W3502</f>
        <v>4.690554671516254E-2</v>
      </c>
      <c r="AO3502">
        <f>L3502/X3502</f>
        <v>5.9615254936070727E-2</v>
      </c>
      <c r="AP3502">
        <f>IF(OR(Q3502&lt;0, Q3502="NA"), 0, 1)</f>
        <v>0</v>
      </c>
      <c r="AQ3502">
        <f>IF(OR(S3502&lt;0, S3502="NA"), 0, 1)</f>
        <v>0</v>
      </c>
      <c r="AR3502">
        <f>IFERROR(IF((AF3502-AG3502)&gt;0,1,0),0)</f>
        <v>0</v>
      </c>
      <c r="AS3502">
        <f>IFERROR(IF((S3502-Q3502)&gt;0,1,0),0)</f>
        <v>0</v>
      </c>
      <c r="AT3502">
        <f>IFERROR(IF((AH3502-AI3502)&lt;0,1,0),0)</f>
        <v>1</v>
      </c>
      <c r="AU3502">
        <f>IFERROR(IF((AJ3502-AK3502)&gt;0,1,0),0)</f>
        <v>0</v>
      </c>
      <c r="AV3502">
        <f>IFERROR(IF((AL3502-AM3502)&gt;0,1,0),0)</f>
        <v>0</v>
      </c>
      <c r="AW3502">
        <f>IFERROR(IF((AN3502-AO3502)&gt;0,1,0),0)</f>
        <v>0</v>
      </c>
      <c r="AX3502">
        <f>IFERROR(IF((AC3502-AD3502)&lt;0,1,0),0)</f>
        <v>0</v>
      </c>
      <c r="AY3502">
        <f>SUM(AP3502:AX3502)</f>
        <v>1</v>
      </c>
    </row>
    <row r="3503" spans="1:51" x14ac:dyDescent="0.45">
      <c r="A3503" s="1" t="s">
        <v>1427</v>
      </c>
      <c r="B3503" s="2">
        <v>4087275</v>
      </c>
      <c r="C3503" s="3" t="s">
        <v>5335</v>
      </c>
      <c r="D3503" s="5">
        <v>20.87</v>
      </c>
      <c r="E3503" s="5">
        <v>192.47017319</v>
      </c>
      <c r="F3503" s="3" t="s">
        <v>4480</v>
      </c>
      <c r="G3503" s="3" t="s">
        <v>4481</v>
      </c>
      <c r="H3503" s="3" t="s">
        <v>4481</v>
      </c>
      <c r="I3503" s="3" t="s">
        <v>4482</v>
      </c>
      <c r="J3503" s="3" t="s">
        <v>4484</v>
      </c>
      <c r="K3503" s="6">
        <v>38369</v>
      </c>
      <c r="L3503" s="6">
        <v>39618</v>
      </c>
      <c r="M3503" s="6" t="s">
        <v>4474</v>
      </c>
      <c r="N3503" s="6" t="s">
        <v>4474</v>
      </c>
      <c r="O3503" s="6">
        <v>44033</v>
      </c>
      <c r="P3503" s="6">
        <v>45885</v>
      </c>
      <c r="Q3503" s="6">
        <v>1065</v>
      </c>
      <c r="R3503" s="6">
        <v>3174</v>
      </c>
      <c r="S3503" s="6">
        <v>-3289</v>
      </c>
      <c r="T3503" s="6">
        <v>3331</v>
      </c>
      <c r="U3503" s="6" t="s">
        <v>4474</v>
      </c>
      <c r="V3503" s="6" t="s">
        <v>4474</v>
      </c>
      <c r="W3503" s="6">
        <v>1451086</v>
      </c>
      <c r="X3503" s="6">
        <v>1447753</v>
      </c>
      <c r="Y3503" s="6" t="s">
        <v>4474</v>
      </c>
      <c r="Z3503" s="6" t="s">
        <v>4474</v>
      </c>
      <c r="AA3503" s="6" t="s">
        <v>4474</v>
      </c>
      <c r="AB3503" s="6" t="s">
        <v>4474</v>
      </c>
      <c r="AC3503" s="6">
        <v>9213969</v>
      </c>
      <c r="AD3503" s="6">
        <v>9179825</v>
      </c>
      <c r="AF3503">
        <f>Q3503/W3503</f>
        <v>7.3393306806074897E-4</v>
      </c>
      <c r="AG3503">
        <f>R3503/X3503</f>
        <v>2.1923629237860327E-3</v>
      </c>
      <c r="AH3503" t="e">
        <f>U3503/W3503</f>
        <v>#VALUE!</v>
      </c>
      <c r="AI3503" t="e">
        <f>V3503/X3503</f>
        <v>#VALUE!</v>
      </c>
      <c r="AJ3503" t="e">
        <f>Y3503/AA3503</f>
        <v>#VALUE!</v>
      </c>
      <c r="AK3503" t="e">
        <f>Z3503/AB3503</f>
        <v>#VALUE!</v>
      </c>
      <c r="AL3503">
        <f>O3503/K3503</f>
        <v>1.1476191717271755</v>
      </c>
      <c r="AM3503">
        <f>P3503/L3503</f>
        <v>1.158185673178858</v>
      </c>
      <c r="AN3503">
        <f>K3503/W3503</f>
        <v>2.6441575482087209E-2</v>
      </c>
      <c r="AO3503">
        <f>L3503/X3503</f>
        <v>2.7365165190471028E-2</v>
      </c>
      <c r="AP3503">
        <f>IF(OR(Q3503&lt;0, Q3503="NA"), 0, 1)</f>
        <v>1</v>
      </c>
      <c r="AQ3503">
        <f>IF(OR(S3503&lt;0, S3503="NA"), 0, 1)</f>
        <v>0</v>
      </c>
      <c r="AR3503">
        <f>IFERROR(IF((AF3503-AG3503)&gt;0,1,0),0)</f>
        <v>0</v>
      </c>
      <c r="AS3503">
        <f>IFERROR(IF((S3503-Q3503)&gt;0,1,0),0)</f>
        <v>0</v>
      </c>
      <c r="AT3503">
        <f>IFERROR(IF((AH3503-AI3503)&lt;0,1,0),0)</f>
        <v>0</v>
      </c>
      <c r="AU3503">
        <f>IFERROR(IF((AJ3503-AK3503)&gt;0,1,0),0)</f>
        <v>0</v>
      </c>
      <c r="AV3503">
        <f>IFERROR(IF((AL3503-AM3503)&gt;0,1,0),0)</f>
        <v>0</v>
      </c>
      <c r="AW3503">
        <f>IFERROR(IF((AN3503-AO3503)&gt;0,1,0),0)</f>
        <v>0</v>
      </c>
      <c r="AX3503">
        <f>IFERROR(IF((AC3503-AD3503)&lt;0,1,0),0)</f>
        <v>0</v>
      </c>
      <c r="AY3503">
        <f>SUM(AP3503:AX3503)</f>
        <v>1</v>
      </c>
    </row>
    <row r="3504" spans="1:51" x14ac:dyDescent="0.45">
      <c r="A3504" s="1" t="s">
        <v>1550</v>
      </c>
      <c r="B3504" s="2">
        <v>106421010</v>
      </c>
      <c r="C3504" s="3" t="s">
        <v>5336</v>
      </c>
      <c r="D3504" s="5">
        <v>9.82</v>
      </c>
      <c r="E3504" s="5">
        <v>197.61165052000001</v>
      </c>
      <c r="F3504" s="3" t="s">
        <v>4475</v>
      </c>
      <c r="G3504" s="3" t="s">
        <v>4476</v>
      </c>
      <c r="H3504" s="3" t="s">
        <v>4477</v>
      </c>
      <c r="I3504" s="3" t="s">
        <v>4478</v>
      </c>
      <c r="J3504" s="3" t="s">
        <v>4521</v>
      </c>
      <c r="K3504" s="6">
        <v>4466.7749999999996</v>
      </c>
      <c r="L3504" s="6">
        <v>4167.482</v>
      </c>
      <c r="M3504" s="6">
        <v>-9584.8259999999991</v>
      </c>
      <c r="N3504" s="6">
        <v>-6494.57</v>
      </c>
      <c r="O3504" s="6">
        <v>-9595.2109999999993</v>
      </c>
      <c r="P3504" s="6">
        <v>-6506.2489999999998</v>
      </c>
      <c r="Q3504" s="6">
        <v>-9312.1450000000004</v>
      </c>
      <c r="R3504" s="6">
        <v>-6753.9610000000002</v>
      </c>
      <c r="S3504" s="6">
        <v>-12253.539000000001</v>
      </c>
      <c r="T3504" s="6">
        <v>-9754.0509999999995</v>
      </c>
      <c r="U3504" s="6" t="s">
        <v>4474</v>
      </c>
      <c r="V3504" s="6" t="s">
        <v>4474</v>
      </c>
      <c r="W3504" s="6">
        <v>11478.29</v>
      </c>
      <c r="X3504" s="6">
        <v>11478.29</v>
      </c>
      <c r="Y3504" s="6">
        <v>9052.6810000000005</v>
      </c>
      <c r="Z3504" s="6">
        <v>9052.6810000000005</v>
      </c>
      <c r="AA3504" s="6">
        <v>2146</v>
      </c>
      <c r="AB3504" s="6">
        <v>2146</v>
      </c>
      <c r="AC3504" s="6">
        <v>20123386</v>
      </c>
      <c r="AD3504" s="6">
        <v>20123386</v>
      </c>
      <c r="AF3504">
        <f>Q3504/W3504</f>
        <v>-0.81128330090980449</v>
      </c>
      <c r="AG3504">
        <f>R3504/X3504</f>
        <v>-0.58841177562163005</v>
      </c>
      <c r="AH3504" t="e">
        <f>U3504/W3504</f>
        <v>#VALUE!</v>
      </c>
      <c r="AI3504" t="e">
        <f>V3504/X3504</f>
        <v>#VALUE!</v>
      </c>
      <c r="AJ3504">
        <f>Y3504/AA3504</f>
        <v>4.2183974836905875</v>
      </c>
      <c r="AK3504">
        <f>Z3504/AB3504</f>
        <v>4.2183974836905875</v>
      </c>
      <c r="AL3504">
        <f>O3504/K3504</f>
        <v>-2.1481294670091957</v>
      </c>
      <c r="AM3504">
        <f>P3504/L3504</f>
        <v>-1.5611942655061257</v>
      </c>
      <c r="AN3504">
        <f>K3504/W3504</f>
        <v>0.38914986465754037</v>
      </c>
      <c r="AO3504">
        <f>L3504/X3504</f>
        <v>0.36307516189258154</v>
      </c>
      <c r="AP3504">
        <f>IF(OR(Q3504&lt;0, Q3504="NA"), 0, 1)</f>
        <v>0</v>
      </c>
      <c r="AQ3504">
        <f>IF(OR(S3504&lt;0, S3504="NA"), 0, 1)</f>
        <v>0</v>
      </c>
      <c r="AR3504">
        <f>IFERROR(IF((AF3504-AG3504)&gt;0,1,0),0)</f>
        <v>0</v>
      </c>
      <c r="AS3504">
        <f>IFERROR(IF((S3504-Q3504)&gt;0,1,0),0)</f>
        <v>0</v>
      </c>
      <c r="AT3504">
        <f>IFERROR(IF((AH3504-AI3504)&lt;0,1,0),0)</f>
        <v>0</v>
      </c>
      <c r="AU3504">
        <f>IFERROR(IF((AJ3504-AK3504)&gt;0,1,0),0)</f>
        <v>0</v>
      </c>
      <c r="AV3504">
        <f>IFERROR(IF((AL3504-AM3504)&gt;0,1,0),0)</f>
        <v>0</v>
      </c>
      <c r="AW3504">
        <f>IFERROR(IF((AN3504-AO3504)&gt;0,1,0),0)</f>
        <v>1</v>
      </c>
      <c r="AX3504">
        <f>IFERROR(IF((AC3504-AD3504)&lt;0,1,0),0)</f>
        <v>0</v>
      </c>
      <c r="AY3504">
        <f>SUM(AP3504:AX3504)</f>
        <v>1</v>
      </c>
    </row>
    <row r="3505" spans="1:51" x14ac:dyDescent="0.45">
      <c r="A3505" s="1" t="s">
        <v>1583</v>
      </c>
      <c r="B3505" s="2">
        <v>4359623</v>
      </c>
      <c r="C3505" s="3" t="s">
        <v>5337</v>
      </c>
      <c r="D3505" s="5">
        <v>24.09</v>
      </c>
      <c r="E3505" s="5">
        <v>1220.6389991399999</v>
      </c>
      <c r="F3505" s="3" t="s">
        <v>4525</v>
      </c>
      <c r="G3505" s="3" t="s">
        <v>4698</v>
      </c>
      <c r="H3505" s="3" t="s">
        <v>4698</v>
      </c>
      <c r="I3505" s="3" t="s">
        <v>4719</v>
      </c>
      <c r="J3505" s="3" t="s">
        <v>5043</v>
      </c>
      <c r="K3505" s="6" t="s">
        <v>4474</v>
      </c>
      <c r="L3505" s="6" t="s">
        <v>4474</v>
      </c>
      <c r="M3505" s="6">
        <v>243900</v>
      </c>
      <c r="N3505" s="6">
        <v>273100</v>
      </c>
      <c r="O3505" s="6">
        <v>240900</v>
      </c>
      <c r="P3505" s="6">
        <v>270100</v>
      </c>
      <c r="Q3505" s="6">
        <v>181800</v>
      </c>
      <c r="R3505" s="6">
        <v>203400</v>
      </c>
      <c r="S3505" s="6" t="s">
        <v>4474</v>
      </c>
      <c r="T3505" s="6">
        <v>-158400</v>
      </c>
      <c r="U3505" s="6">
        <v>806800</v>
      </c>
      <c r="V3505" s="6">
        <v>706400</v>
      </c>
      <c r="W3505" s="6">
        <v>2960600</v>
      </c>
      <c r="X3505" s="6">
        <v>2840100</v>
      </c>
      <c r="Y3505" s="6" t="s">
        <v>4474</v>
      </c>
      <c r="Z3505" s="6" t="s">
        <v>4474</v>
      </c>
      <c r="AA3505" s="6" t="s">
        <v>4474</v>
      </c>
      <c r="AB3505" s="6" t="s">
        <v>4474</v>
      </c>
      <c r="AC3505" s="6">
        <v>50669946</v>
      </c>
      <c r="AD3505" s="6">
        <v>50653637</v>
      </c>
      <c r="AF3505">
        <f>Q3505/W3505</f>
        <v>6.1406471661149764E-2</v>
      </c>
      <c r="AG3505">
        <f>R3505/X3505</f>
        <v>7.1617196577585293E-2</v>
      </c>
      <c r="AH3505">
        <f>U3505/W3505</f>
        <v>0.27251232858204416</v>
      </c>
      <c r="AI3505">
        <f>V3505/X3505</f>
        <v>0.24872363649167284</v>
      </c>
      <c r="AJ3505" t="e">
        <f>Y3505/AA3505</f>
        <v>#VALUE!</v>
      </c>
      <c r="AK3505" t="e">
        <f>Z3505/AB3505</f>
        <v>#VALUE!</v>
      </c>
      <c r="AL3505" t="e">
        <f>O3505/K3505</f>
        <v>#VALUE!</v>
      </c>
      <c r="AM3505" t="e">
        <f>P3505/L3505</f>
        <v>#VALUE!</v>
      </c>
      <c r="AN3505" t="e">
        <f>K3505/W3505</f>
        <v>#VALUE!</v>
      </c>
      <c r="AO3505" t="e">
        <f>L3505/X3505</f>
        <v>#VALUE!</v>
      </c>
      <c r="AP3505">
        <f>IF(OR(Q3505&lt;0, Q3505="NA"), 0, 1)</f>
        <v>1</v>
      </c>
      <c r="AQ3505">
        <f>IF(OR(S3505&lt;0, S3505="NA"), 0, 1)</f>
        <v>0</v>
      </c>
      <c r="AR3505">
        <f>IFERROR(IF((AF3505-AG3505)&gt;0,1,0),0)</f>
        <v>0</v>
      </c>
      <c r="AS3505">
        <f>IFERROR(IF((S3505-Q3505)&gt;0,1,0),0)</f>
        <v>0</v>
      </c>
      <c r="AT3505">
        <f>IFERROR(IF((AH3505-AI3505)&lt;0,1,0),0)</f>
        <v>0</v>
      </c>
      <c r="AU3505">
        <f>IFERROR(IF((AJ3505-AK3505)&gt;0,1,0),0)</f>
        <v>0</v>
      </c>
      <c r="AV3505">
        <f>IFERROR(IF((AL3505-AM3505)&gt;0,1,0),0)</f>
        <v>0</v>
      </c>
      <c r="AW3505">
        <f>IFERROR(IF((AN3505-AO3505)&gt;0,1,0),0)</f>
        <v>0</v>
      </c>
      <c r="AX3505">
        <f>IFERROR(IF((AC3505-AD3505)&lt;0,1,0),0)</f>
        <v>0</v>
      </c>
      <c r="AY3505">
        <f>SUM(AP3505:AX3505)</f>
        <v>1</v>
      </c>
    </row>
    <row r="3506" spans="1:51" x14ac:dyDescent="0.45">
      <c r="A3506" s="1" t="s">
        <v>1587</v>
      </c>
      <c r="B3506" s="2">
        <v>13481622</v>
      </c>
      <c r="C3506" s="3" t="s">
        <v>5336</v>
      </c>
      <c r="D3506" s="5">
        <v>15.99</v>
      </c>
      <c r="E3506" s="5">
        <v>102.22923477000001</v>
      </c>
      <c r="F3506" s="3" t="s">
        <v>4470</v>
      </c>
      <c r="G3506" s="3" t="s">
        <v>4471</v>
      </c>
      <c r="H3506" s="3" t="s">
        <v>4489</v>
      </c>
      <c r="I3506" s="3" t="s">
        <v>4489</v>
      </c>
      <c r="J3506" s="3" t="s">
        <v>4495</v>
      </c>
      <c r="K3506" s="6" t="s">
        <v>4474</v>
      </c>
      <c r="L3506" s="6" t="s">
        <v>4474</v>
      </c>
      <c r="M3506" s="6">
        <v>-35597</v>
      </c>
      <c r="N3506" s="6" t="s">
        <v>4474</v>
      </c>
      <c r="O3506" s="6">
        <v>-35632</v>
      </c>
      <c r="P3506" s="6">
        <v>-37219</v>
      </c>
      <c r="Q3506" s="6">
        <v>-34195</v>
      </c>
      <c r="R3506" s="6">
        <v>-35758</v>
      </c>
      <c r="S3506" s="6">
        <v>-29705</v>
      </c>
      <c r="T3506" s="6">
        <v>-30630</v>
      </c>
      <c r="U3506" s="6" t="s">
        <v>4474</v>
      </c>
      <c r="V3506" s="6" t="s">
        <v>4474</v>
      </c>
      <c r="W3506" s="6">
        <v>17946</v>
      </c>
      <c r="X3506" s="6">
        <v>26078</v>
      </c>
      <c r="Y3506" s="6">
        <v>17668</v>
      </c>
      <c r="Z3506" s="6">
        <v>25711</v>
      </c>
      <c r="AA3506" s="6">
        <v>8580</v>
      </c>
      <c r="AB3506" s="6">
        <v>9117</v>
      </c>
      <c r="AC3506" s="6">
        <v>1460007</v>
      </c>
      <c r="AD3506" s="6">
        <v>1457695</v>
      </c>
      <c r="AF3506">
        <f>Q3506/W3506</f>
        <v>-1.9054385378357295</v>
      </c>
      <c r="AG3506">
        <f>R3506/X3506</f>
        <v>-1.3711941099777589</v>
      </c>
      <c r="AH3506" t="e">
        <f>U3506/W3506</f>
        <v>#VALUE!</v>
      </c>
      <c r="AI3506" t="e">
        <f>V3506/X3506</f>
        <v>#VALUE!</v>
      </c>
      <c r="AJ3506">
        <f>Y3506/AA3506</f>
        <v>2.0592074592074594</v>
      </c>
      <c r="AK3506">
        <f>Z3506/AB3506</f>
        <v>2.820116266315674</v>
      </c>
      <c r="AL3506" t="e">
        <f>O3506/K3506</f>
        <v>#VALUE!</v>
      </c>
      <c r="AM3506" t="e">
        <f>P3506/L3506</f>
        <v>#VALUE!</v>
      </c>
      <c r="AN3506" t="e">
        <f>K3506/W3506</f>
        <v>#VALUE!</v>
      </c>
      <c r="AO3506" t="e">
        <f>L3506/X3506</f>
        <v>#VALUE!</v>
      </c>
      <c r="AP3506">
        <f>IF(OR(Q3506&lt;0, Q3506="NA"), 0, 1)</f>
        <v>0</v>
      </c>
      <c r="AQ3506">
        <f>IF(OR(S3506&lt;0, S3506="NA"), 0, 1)</f>
        <v>0</v>
      </c>
      <c r="AR3506">
        <f>IFERROR(IF((AF3506-AG3506)&gt;0,1,0),0)</f>
        <v>0</v>
      </c>
      <c r="AS3506">
        <f>IFERROR(IF((S3506-Q3506)&gt;0,1,0),0)</f>
        <v>1</v>
      </c>
      <c r="AT3506">
        <f>IFERROR(IF((AH3506-AI3506)&lt;0,1,0),0)</f>
        <v>0</v>
      </c>
      <c r="AU3506">
        <f>IFERROR(IF((AJ3506-AK3506)&gt;0,1,0),0)</f>
        <v>0</v>
      </c>
      <c r="AV3506">
        <f>IFERROR(IF((AL3506-AM3506)&gt;0,1,0),0)</f>
        <v>0</v>
      </c>
      <c r="AW3506">
        <f>IFERROR(IF((AN3506-AO3506)&gt;0,1,0),0)</f>
        <v>0</v>
      </c>
      <c r="AX3506">
        <f>IFERROR(IF((AC3506-AD3506)&lt;0,1,0),0)</f>
        <v>0</v>
      </c>
      <c r="AY3506">
        <f>SUM(AP3506:AX3506)</f>
        <v>1</v>
      </c>
    </row>
    <row r="3507" spans="1:51" x14ac:dyDescent="0.45">
      <c r="A3507" s="1" t="s">
        <v>1634</v>
      </c>
      <c r="B3507" s="2">
        <v>13572597</v>
      </c>
      <c r="C3507" s="3" t="s">
        <v>5338</v>
      </c>
      <c r="D3507" s="5">
        <v>89.26</v>
      </c>
      <c r="E3507" s="5">
        <v>12310.993948040001</v>
      </c>
      <c r="F3507" s="3" t="s">
        <v>4480</v>
      </c>
      <c r="G3507" s="3" t="s">
        <v>4491</v>
      </c>
      <c r="H3507" s="3" t="s">
        <v>4492</v>
      </c>
      <c r="I3507" s="3" t="s">
        <v>4836</v>
      </c>
      <c r="J3507" s="3" t="s">
        <v>4732</v>
      </c>
      <c r="K3507" s="6">
        <v>1291793.7461387243</v>
      </c>
      <c r="L3507" s="6">
        <v>1211679.7960119576</v>
      </c>
      <c r="M3507" s="6" t="s">
        <v>4474</v>
      </c>
      <c r="N3507" s="6" t="s">
        <v>4474</v>
      </c>
      <c r="O3507" s="6">
        <v>842281.68912645092</v>
      </c>
      <c r="P3507" s="6">
        <v>793146.30693875358</v>
      </c>
      <c r="Q3507" s="6">
        <v>568294.99800667225</v>
      </c>
      <c r="R3507" s="6">
        <v>538680.92292538343</v>
      </c>
      <c r="S3507" s="6" t="s">
        <v>4474</v>
      </c>
      <c r="T3507" s="6" t="s">
        <v>4474</v>
      </c>
      <c r="U3507" s="6" t="s">
        <v>4474</v>
      </c>
      <c r="V3507" s="6" t="s">
        <v>4474</v>
      </c>
      <c r="W3507" s="6">
        <v>18464887.990784418</v>
      </c>
      <c r="X3507" s="6">
        <v>15481770.202324204</v>
      </c>
      <c r="Y3507" s="6" t="s">
        <v>4474</v>
      </c>
      <c r="Z3507" s="6" t="s">
        <v>4474</v>
      </c>
      <c r="AA3507" s="6" t="s">
        <v>4474</v>
      </c>
      <c r="AB3507" s="6" t="s">
        <v>4474</v>
      </c>
      <c r="AC3507" s="6" t="s">
        <v>4474</v>
      </c>
      <c r="AD3507" s="6" t="s">
        <v>4474</v>
      </c>
      <c r="AF3507">
        <f>Q3507/W3507</f>
        <v>3.0777061755820061E-2</v>
      </c>
      <c r="AG3507">
        <f>R3507/X3507</f>
        <v>3.4794530333780167E-2</v>
      </c>
      <c r="AH3507" t="e">
        <f>U3507/W3507</f>
        <v>#VALUE!</v>
      </c>
      <c r="AI3507" t="e">
        <f>V3507/X3507</f>
        <v>#VALUE!</v>
      </c>
      <c r="AJ3507" t="e">
        <f>Y3507/AA3507</f>
        <v>#VALUE!</v>
      </c>
      <c r="AK3507" t="e">
        <f>Z3507/AB3507</f>
        <v>#VALUE!</v>
      </c>
      <c r="AL3507">
        <f>O3507/K3507</f>
        <v>0.65202490075842123</v>
      </c>
      <c r="AM3507">
        <f>P3507/L3507</f>
        <v>0.65458408199035967</v>
      </c>
      <c r="AN3507">
        <f>K3507/W3507</f>
        <v>6.9959468304570352E-2</v>
      </c>
      <c r="AO3507">
        <f>L3507/X3507</f>
        <v>7.8264938710306778E-2</v>
      </c>
      <c r="AP3507">
        <f>IF(OR(Q3507&lt;0, Q3507="NA"), 0, 1)</f>
        <v>1</v>
      </c>
      <c r="AQ3507">
        <f>IF(OR(S3507&lt;0, S3507="NA"), 0, 1)</f>
        <v>0</v>
      </c>
      <c r="AR3507">
        <f>IFERROR(IF((AF3507-AG3507)&gt;0,1,0),0)</f>
        <v>0</v>
      </c>
      <c r="AS3507">
        <f>IFERROR(IF((S3507-Q3507)&gt;0,1,0),0)</f>
        <v>0</v>
      </c>
      <c r="AT3507">
        <f>IFERROR(IF((AH3507-AI3507)&lt;0,1,0),0)</f>
        <v>0</v>
      </c>
      <c r="AU3507">
        <f>IFERROR(IF((AJ3507-AK3507)&gt;0,1,0),0)</f>
        <v>0</v>
      </c>
      <c r="AV3507">
        <f>IFERROR(IF((AL3507-AM3507)&gt;0,1,0),0)</f>
        <v>0</v>
      </c>
      <c r="AW3507">
        <f>IFERROR(IF((AN3507-AO3507)&gt;0,1,0),0)</f>
        <v>0</v>
      </c>
      <c r="AX3507">
        <f>IFERROR(IF((AC3507-AD3507)&lt;0,1,0),0)</f>
        <v>0</v>
      </c>
      <c r="AY3507">
        <f>SUM(AP3507:AX3507)</f>
        <v>1</v>
      </c>
    </row>
    <row r="3508" spans="1:51" x14ac:dyDescent="0.45">
      <c r="A3508" s="1" t="s">
        <v>1683</v>
      </c>
      <c r="B3508" s="2">
        <v>28031835</v>
      </c>
      <c r="C3508" s="3" t="s">
        <v>5338</v>
      </c>
      <c r="D3508" s="7">
        <v>8.8000000000000007</v>
      </c>
      <c r="E3508" s="5">
        <v>457.84767599999998</v>
      </c>
      <c r="F3508" s="3" t="s">
        <v>4470</v>
      </c>
      <c r="G3508" s="3" t="s">
        <v>4471</v>
      </c>
      <c r="H3508" s="3" t="s">
        <v>4673</v>
      </c>
      <c r="I3508" s="3" t="s">
        <v>4673</v>
      </c>
      <c r="J3508" s="3" t="s">
        <v>4544</v>
      </c>
      <c r="K3508" s="6" t="s">
        <v>4474</v>
      </c>
      <c r="L3508" s="6" t="s">
        <v>4474</v>
      </c>
      <c r="M3508" s="6">
        <v>-48414</v>
      </c>
      <c r="N3508" s="6">
        <v>-45526</v>
      </c>
      <c r="O3508" s="6">
        <v>-48482</v>
      </c>
      <c r="P3508" s="6">
        <v>-45595</v>
      </c>
      <c r="Q3508" s="6">
        <v>-41431</v>
      </c>
      <c r="R3508" s="6">
        <v>-34966</v>
      </c>
      <c r="S3508" s="6">
        <v>-39924</v>
      </c>
      <c r="T3508" s="6">
        <v>-37957</v>
      </c>
      <c r="U3508" s="6" t="s">
        <v>4474</v>
      </c>
      <c r="V3508" s="6" t="s">
        <v>4474</v>
      </c>
      <c r="W3508" s="6">
        <v>199611</v>
      </c>
      <c r="X3508" s="6">
        <v>206976</v>
      </c>
      <c r="Y3508" s="6">
        <v>154946</v>
      </c>
      <c r="Z3508" s="6">
        <v>152911</v>
      </c>
      <c r="AA3508" s="6">
        <v>9787</v>
      </c>
      <c r="AB3508" s="6">
        <v>7802</v>
      </c>
      <c r="AC3508" s="6">
        <v>52028145</v>
      </c>
      <c r="AD3508" s="6">
        <v>52028145</v>
      </c>
      <c r="AF3508">
        <f>Q3508/W3508</f>
        <v>-0.2075587016747574</v>
      </c>
      <c r="AG3508">
        <f>R3508/X3508</f>
        <v>-0.16893746134817564</v>
      </c>
      <c r="AH3508" t="e">
        <f>U3508/W3508</f>
        <v>#VALUE!</v>
      </c>
      <c r="AI3508" t="e">
        <f>V3508/X3508</f>
        <v>#VALUE!</v>
      </c>
      <c r="AJ3508">
        <f>Y3508/AA3508</f>
        <v>15.831817717380199</v>
      </c>
      <c r="AK3508">
        <f>Z3508/AB3508</f>
        <v>19.598948987439119</v>
      </c>
      <c r="AL3508" t="e">
        <f>O3508/K3508</f>
        <v>#VALUE!</v>
      </c>
      <c r="AM3508" t="e">
        <f>P3508/L3508</f>
        <v>#VALUE!</v>
      </c>
      <c r="AN3508" t="e">
        <f>K3508/W3508</f>
        <v>#VALUE!</v>
      </c>
      <c r="AO3508" t="e">
        <f>L3508/X3508</f>
        <v>#VALUE!</v>
      </c>
      <c r="AP3508">
        <f>IF(OR(Q3508&lt;0, Q3508="NA"), 0, 1)</f>
        <v>0</v>
      </c>
      <c r="AQ3508">
        <f>IF(OR(S3508&lt;0, S3508="NA"), 0, 1)</f>
        <v>0</v>
      </c>
      <c r="AR3508">
        <f>IFERROR(IF((AF3508-AG3508)&gt;0,1,0),0)</f>
        <v>0</v>
      </c>
      <c r="AS3508">
        <f>IFERROR(IF((S3508-Q3508)&gt;0,1,0),0)</f>
        <v>1</v>
      </c>
      <c r="AT3508">
        <f>IFERROR(IF((AH3508-AI3508)&lt;0,1,0),0)</f>
        <v>0</v>
      </c>
      <c r="AU3508">
        <f>IFERROR(IF((AJ3508-AK3508)&gt;0,1,0),0)</f>
        <v>0</v>
      </c>
      <c r="AV3508">
        <f>IFERROR(IF((AL3508-AM3508)&gt;0,1,0),0)</f>
        <v>0</v>
      </c>
      <c r="AW3508">
        <f>IFERROR(IF((AN3508-AO3508)&gt;0,1,0),0)</f>
        <v>0</v>
      </c>
      <c r="AX3508">
        <f>IFERROR(IF((AC3508-AD3508)&lt;0,1,0),0)</f>
        <v>0</v>
      </c>
      <c r="AY3508">
        <f>SUM(AP3508:AX3508)</f>
        <v>1</v>
      </c>
    </row>
    <row r="3509" spans="1:51" x14ac:dyDescent="0.45">
      <c r="A3509" s="1" t="s">
        <v>1699</v>
      </c>
      <c r="B3509" s="2">
        <v>105745176</v>
      </c>
      <c r="C3509" s="3" t="s">
        <v>5336</v>
      </c>
      <c r="D3509" s="7">
        <v>11.25</v>
      </c>
      <c r="E3509" s="5">
        <v>61.28175375</v>
      </c>
      <c r="F3509" s="3" t="s">
        <v>4480</v>
      </c>
      <c r="G3509" s="3" t="s">
        <v>4491</v>
      </c>
      <c r="H3509" s="3" t="s">
        <v>4492</v>
      </c>
      <c r="I3509" s="3" t="s">
        <v>4493</v>
      </c>
      <c r="J3509" s="3" t="s">
        <v>4494</v>
      </c>
      <c r="K3509" s="6" t="s">
        <v>4474</v>
      </c>
      <c r="L3509" s="6" t="s">
        <v>4474</v>
      </c>
      <c r="M3509" s="6" t="s">
        <v>4474</v>
      </c>
      <c r="N3509" s="6" t="s">
        <v>4474</v>
      </c>
      <c r="O3509" s="6">
        <v>-968.00099999999998</v>
      </c>
      <c r="P3509" s="6">
        <v>-1216.4380000000001</v>
      </c>
      <c r="Q3509" s="6">
        <v>-168.96799999999999</v>
      </c>
      <c r="R3509" s="6">
        <v>467.71499999999997</v>
      </c>
      <c r="S3509" s="6">
        <v>-1390.751</v>
      </c>
      <c r="T3509" s="6">
        <v>-1766.231</v>
      </c>
      <c r="U3509" s="6" t="s">
        <v>4474</v>
      </c>
      <c r="V3509" s="6" t="s">
        <v>4474</v>
      </c>
      <c r="W3509" s="6">
        <v>8596.7070000000003</v>
      </c>
      <c r="X3509" s="6">
        <v>8645.3009999999995</v>
      </c>
      <c r="Y3509" s="6">
        <v>233.33199999999999</v>
      </c>
      <c r="Z3509" s="6">
        <v>445.63400000000001</v>
      </c>
      <c r="AA3509" s="6">
        <v>1201</v>
      </c>
      <c r="AB3509" s="6">
        <v>2812</v>
      </c>
      <c r="AC3509" s="6">
        <v>5508353</v>
      </c>
      <c r="AD3509" s="6">
        <v>5508353</v>
      </c>
      <c r="AF3509">
        <f>Q3509/W3509</f>
        <v>-1.9654967884795885E-2</v>
      </c>
      <c r="AG3509">
        <f>R3509/X3509</f>
        <v>5.4100487652193947E-2</v>
      </c>
      <c r="AH3509" t="e">
        <f>U3509/W3509</f>
        <v>#VALUE!</v>
      </c>
      <c r="AI3509" t="e">
        <f>V3509/X3509</f>
        <v>#VALUE!</v>
      </c>
      <c r="AJ3509">
        <f>Y3509/AA3509</f>
        <v>0.19428143213988341</v>
      </c>
      <c r="AK3509">
        <f>Z3509/AB3509</f>
        <v>0.15847581792318635</v>
      </c>
      <c r="AL3509" t="e">
        <f>O3509/K3509</f>
        <v>#VALUE!</v>
      </c>
      <c r="AM3509" t="e">
        <f>P3509/L3509</f>
        <v>#VALUE!</v>
      </c>
      <c r="AN3509" t="e">
        <f>K3509/W3509</f>
        <v>#VALUE!</v>
      </c>
      <c r="AO3509" t="e">
        <f>L3509/X3509</f>
        <v>#VALUE!</v>
      </c>
      <c r="AP3509">
        <f>IF(OR(Q3509&lt;0, Q3509="NA"), 0, 1)</f>
        <v>0</v>
      </c>
      <c r="AQ3509">
        <f>IF(OR(S3509&lt;0, S3509="NA"), 0, 1)</f>
        <v>0</v>
      </c>
      <c r="AR3509">
        <f>IFERROR(IF((AF3509-AG3509)&gt;0,1,0),0)</f>
        <v>0</v>
      </c>
      <c r="AS3509">
        <f>IFERROR(IF((S3509-Q3509)&gt;0,1,0),0)</f>
        <v>0</v>
      </c>
      <c r="AT3509">
        <f>IFERROR(IF((AH3509-AI3509)&lt;0,1,0),0)</f>
        <v>0</v>
      </c>
      <c r="AU3509">
        <f>IFERROR(IF((AJ3509-AK3509)&gt;0,1,0),0)</f>
        <v>1</v>
      </c>
      <c r="AV3509">
        <f>IFERROR(IF((AL3509-AM3509)&gt;0,1,0),0)</f>
        <v>0</v>
      </c>
      <c r="AW3509">
        <f>IFERROR(IF((AN3509-AO3509)&gt;0,1,0),0)</f>
        <v>0</v>
      </c>
      <c r="AX3509">
        <f>IFERROR(IF((AC3509-AD3509)&lt;0,1,0),0)</f>
        <v>0</v>
      </c>
      <c r="AY3509">
        <f>SUM(AP3509:AX3509)</f>
        <v>1</v>
      </c>
    </row>
    <row r="3510" spans="1:51" x14ac:dyDescent="0.45">
      <c r="A3510" s="1" t="s">
        <v>1772</v>
      </c>
      <c r="B3510" s="2">
        <v>101390141</v>
      </c>
      <c r="C3510" s="3" t="s">
        <v>5338</v>
      </c>
      <c r="D3510" s="5">
        <v>10.18</v>
      </c>
      <c r="E3510" s="5">
        <v>194.99766586000001</v>
      </c>
      <c r="F3510" s="3" t="s">
        <v>4480</v>
      </c>
      <c r="G3510" s="3" t="s">
        <v>4491</v>
      </c>
      <c r="H3510" s="3" t="s">
        <v>4492</v>
      </c>
      <c r="I3510" s="3" t="s">
        <v>4493</v>
      </c>
      <c r="J3510" s="3" t="s">
        <v>4494</v>
      </c>
      <c r="K3510" s="6" t="s">
        <v>4474</v>
      </c>
      <c r="L3510" s="6" t="s">
        <v>4474</v>
      </c>
      <c r="M3510" s="6" t="s">
        <v>4474</v>
      </c>
      <c r="N3510" s="6" t="s">
        <v>4474</v>
      </c>
      <c r="O3510" s="6">
        <v>-2185.681</v>
      </c>
      <c r="P3510" s="6">
        <v>-2094.277</v>
      </c>
      <c r="Q3510" s="6">
        <v>9252.4869999999992</v>
      </c>
      <c r="R3510" s="6">
        <v>13467.859</v>
      </c>
      <c r="S3510" s="6">
        <v>-5137.9570000000003</v>
      </c>
      <c r="T3510" s="6">
        <v>-4261.6610000000001</v>
      </c>
      <c r="U3510" s="6" t="s">
        <v>4474</v>
      </c>
      <c r="V3510" s="6" t="s">
        <v>4474</v>
      </c>
      <c r="W3510" s="6">
        <v>65866.157999999996</v>
      </c>
      <c r="X3510" s="6">
        <v>65449.271999999997</v>
      </c>
      <c r="Y3510" s="6">
        <v>1104.95</v>
      </c>
      <c r="Z3510" s="6">
        <v>1420.617</v>
      </c>
      <c r="AA3510" s="6">
        <v>7039</v>
      </c>
      <c r="AB3510" s="6">
        <v>6770</v>
      </c>
      <c r="AC3510" s="6">
        <v>19154977</v>
      </c>
      <c r="AD3510" s="6">
        <v>19154977</v>
      </c>
      <c r="AF3510">
        <f>Q3510/W3510</f>
        <v>0.14047406560437303</v>
      </c>
      <c r="AG3510">
        <f>R3510/X3510</f>
        <v>0.20577553559342876</v>
      </c>
      <c r="AH3510" t="e">
        <f>U3510/W3510</f>
        <v>#VALUE!</v>
      </c>
      <c r="AI3510" t="e">
        <f>V3510/X3510</f>
        <v>#VALUE!</v>
      </c>
      <c r="AJ3510">
        <f>Y3510/AA3510</f>
        <v>0.15697542264526212</v>
      </c>
      <c r="AK3510">
        <f>Z3510/AB3510</f>
        <v>0.20984002954209749</v>
      </c>
      <c r="AL3510" t="e">
        <f>O3510/K3510</f>
        <v>#VALUE!</v>
      </c>
      <c r="AM3510" t="e">
        <f>P3510/L3510</f>
        <v>#VALUE!</v>
      </c>
      <c r="AN3510" t="e">
        <f>K3510/W3510</f>
        <v>#VALUE!</v>
      </c>
      <c r="AO3510" t="e">
        <f>L3510/X3510</f>
        <v>#VALUE!</v>
      </c>
      <c r="AP3510">
        <f>IF(OR(Q3510&lt;0, Q3510="NA"), 0, 1)</f>
        <v>1</v>
      </c>
      <c r="AQ3510">
        <f>IF(OR(S3510&lt;0, S3510="NA"), 0, 1)</f>
        <v>0</v>
      </c>
      <c r="AR3510">
        <f>IFERROR(IF((AF3510-AG3510)&gt;0,1,0),0)</f>
        <v>0</v>
      </c>
      <c r="AS3510">
        <f>IFERROR(IF((S3510-Q3510)&gt;0,1,0),0)</f>
        <v>0</v>
      </c>
      <c r="AT3510">
        <f>IFERROR(IF((AH3510-AI3510)&lt;0,1,0),0)</f>
        <v>0</v>
      </c>
      <c r="AU3510">
        <f>IFERROR(IF((AJ3510-AK3510)&gt;0,1,0),0)</f>
        <v>0</v>
      </c>
      <c r="AV3510">
        <f>IFERROR(IF((AL3510-AM3510)&gt;0,1,0),0)</f>
        <v>0</v>
      </c>
      <c r="AW3510">
        <f>IFERROR(IF((AN3510-AO3510)&gt;0,1,0),0)</f>
        <v>0</v>
      </c>
      <c r="AX3510">
        <f>IFERROR(IF((AC3510-AD3510)&lt;0,1,0),0)</f>
        <v>0</v>
      </c>
      <c r="AY3510">
        <f>SUM(AP3510:AX3510)</f>
        <v>1</v>
      </c>
    </row>
    <row r="3511" spans="1:51" x14ac:dyDescent="0.45">
      <c r="A3511" s="1" t="s">
        <v>1833</v>
      </c>
      <c r="B3511" s="2">
        <v>4096690</v>
      </c>
      <c r="C3511" s="3" t="s">
        <v>5336</v>
      </c>
      <c r="D3511" s="5">
        <v>9.26</v>
      </c>
      <c r="E3511" s="5">
        <v>20.365592079999999</v>
      </c>
      <c r="F3511" s="3" t="s">
        <v>4525</v>
      </c>
      <c r="G3511" s="3" t="s">
        <v>4698</v>
      </c>
      <c r="H3511" s="3" t="s">
        <v>4698</v>
      </c>
      <c r="I3511" s="3" t="s">
        <v>4699</v>
      </c>
      <c r="J3511" s="3" t="s">
        <v>4861</v>
      </c>
      <c r="K3511" s="6">
        <v>0</v>
      </c>
      <c r="L3511" s="6">
        <v>0</v>
      </c>
      <c r="M3511" s="6">
        <v>0</v>
      </c>
      <c r="N3511" s="6">
        <v>0</v>
      </c>
      <c r="O3511" s="6">
        <v>0</v>
      </c>
      <c r="P3511" s="6">
        <v>0</v>
      </c>
      <c r="Q3511" s="6">
        <v>0</v>
      </c>
      <c r="R3511" s="6">
        <v>0</v>
      </c>
      <c r="S3511" s="6">
        <v>-3440.9369999999999</v>
      </c>
      <c r="T3511" s="6">
        <v>-2392.69</v>
      </c>
      <c r="U3511" s="6" t="s">
        <v>4474</v>
      </c>
      <c r="V3511" s="6">
        <v>17936.96</v>
      </c>
      <c r="W3511" s="6">
        <v>57177</v>
      </c>
      <c r="X3511" s="6">
        <v>60845</v>
      </c>
      <c r="Y3511" s="6" t="s">
        <v>4474</v>
      </c>
      <c r="Z3511" s="6" t="s">
        <v>4474</v>
      </c>
      <c r="AA3511" s="6" t="s">
        <v>4474</v>
      </c>
      <c r="AB3511" s="6" t="s">
        <v>4474</v>
      </c>
      <c r="AC3511" s="6">
        <v>2199308</v>
      </c>
      <c r="AD3511" s="6">
        <v>2199308</v>
      </c>
      <c r="AF3511">
        <f>Q3511/W3511</f>
        <v>0</v>
      </c>
      <c r="AG3511">
        <f>R3511/X3511</f>
        <v>0</v>
      </c>
      <c r="AH3511" t="e">
        <f>U3511/W3511</f>
        <v>#VALUE!</v>
      </c>
      <c r="AI3511">
        <f>V3511/X3511</f>
        <v>0.29479760046018572</v>
      </c>
      <c r="AJ3511" t="e">
        <f>Y3511/AA3511</f>
        <v>#VALUE!</v>
      </c>
      <c r="AK3511" t="e">
        <f>Z3511/AB3511</f>
        <v>#VALUE!</v>
      </c>
      <c r="AL3511" t="e">
        <f>O3511/K3511</f>
        <v>#DIV/0!</v>
      </c>
      <c r="AM3511" t="e">
        <f>P3511/L3511</f>
        <v>#DIV/0!</v>
      </c>
      <c r="AN3511">
        <f>K3511/W3511</f>
        <v>0</v>
      </c>
      <c r="AO3511">
        <f>L3511/X3511</f>
        <v>0</v>
      </c>
      <c r="AP3511">
        <f>IF(OR(Q3511&lt;0, Q3511="NA"), 0, 1)</f>
        <v>1</v>
      </c>
      <c r="AQ3511">
        <f>IF(OR(S3511&lt;0, S3511="NA"), 0, 1)</f>
        <v>0</v>
      </c>
      <c r="AR3511">
        <f>IFERROR(IF((AF3511-AG3511)&gt;0,1,0),0)</f>
        <v>0</v>
      </c>
      <c r="AS3511">
        <f>IFERROR(IF((S3511-Q3511)&gt;0,1,0),0)</f>
        <v>0</v>
      </c>
      <c r="AT3511">
        <f>IFERROR(IF((AH3511-AI3511)&lt;0,1,0),0)</f>
        <v>0</v>
      </c>
      <c r="AU3511">
        <f>IFERROR(IF((AJ3511-AK3511)&gt;0,1,0),0)</f>
        <v>0</v>
      </c>
      <c r="AV3511">
        <f>IFERROR(IF((AL3511-AM3511)&gt;0,1,0),0)</f>
        <v>0</v>
      </c>
      <c r="AW3511">
        <f>IFERROR(IF((AN3511-AO3511)&gt;0,1,0),0)</f>
        <v>0</v>
      </c>
      <c r="AX3511">
        <f>IFERROR(IF((AC3511-AD3511)&lt;0,1,0),0)</f>
        <v>0</v>
      </c>
      <c r="AY3511">
        <f>SUM(AP3511:AX3511)</f>
        <v>1</v>
      </c>
    </row>
    <row r="3512" spans="1:51" x14ac:dyDescent="0.45">
      <c r="A3512" s="1" t="s">
        <v>1924</v>
      </c>
      <c r="B3512" s="2">
        <v>103809</v>
      </c>
      <c r="C3512" s="3" t="s">
        <v>5335</v>
      </c>
      <c r="D3512" s="5">
        <v>10.72</v>
      </c>
      <c r="E3512" s="5">
        <v>202.15309679999999</v>
      </c>
      <c r="F3512" s="3" t="s">
        <v>4480</v>
      </c>
      <c r="G3512" s="3" t="s">
        <v>4481</v>
      </c>
      <c r="H3512" s="3" t="s">
        <v>4481</v>
      </c>
      <c r="I3512" s="3" t="s">
        <v>4482</v>
      </c>
      <c r="J3512" s="3" t="s">
        <v>4484</v>
      </c>
      <c r="K3512" s="6">
        <v>170155</v>
      </c>
      <c r="L3512" s="6">
        <v>179854</v>
      </c>
      <c r="M3512" s="6" t="s">
        <v>4474</v>
      </c>
      <c r="N3512" s="6" t="s">
        <v>4474</v>
      </c>
      <c r="O3512" s="6">
        <v>247258</v>
      </c>
      <c r="P3512" s="6">
        <v>248720</v>
      </c>
      <c r="Q3512" s="6">
        <v>-24436</v>
      </c>
      <c r="R3512" s="6">
        <v>-14859</v>
      </c>
      <c r="S3512" s="6">
        <v>-37526</v>
      </c>
      <c r="T3512" s="6">
        <v>9398</v>
      </c>
      <c r="U3512" s="6">
        <v>2060687</v>
      </c>
      <c r="V3512" s="6">
        <v>2051000</v>
      </c>
      <c r="W3512" s="6">
        <v>9201285</v>
      </c>
      <c r="X3512" s="6">
        <v>9266039</v>
      </c>
      <c r="Y3512" s="6" t="s">
        <v>4474</v>
      </c>
      <c r="Z3512" s="6" t="s">
        <v>4474</v>
      </c>
      <c r="AA3512" s="6" t="s">
        <v>4474</v>
      </c>
      <c r="AB3512" s="6" t="s">
        <v>4474</v>
      </c>
      <c r="AC3512" s="6">
        <v>18857565</v>
      </c>
      <c r="AD3512" s="6">
        <v>18857565</v>
      </c>
      <c r="AF3512">
        <f>Q3512/W3512</f>
        <v>-2.6557160222729758E-3</v>
      </c>
      <c r="AG3512">
        <f>R3512/X3512</f>
        <v>-1.6035978264283153E-3</v>
      </c>
      <c r="AH3512">
        <f>U3512/W3512</f>
        <v>0.2239564365194644</v>
      </c>
      <c r="AI3512">
        <f>V3512/X3512</f>
        <v>0.22134592785547308</v>
      </c>
      <c r="AJ3512" t="e">
        <f>Y3512/AA3512</f>
        <v>#VALUE!</v>
      </c>
      <c r="AK3512" t="e">
        <f>Z3512/AB3512</f>
        <v>#VALUE!</v>
      </c>
      <c r="AL3512">
        <f>O3512/K3512</f>
        <v>1.4531339073197966</v>
      </c>
      <c r="AM3512">
        <f>P3512/L3512</f>
        <v>1.3828994628976836</v>
      </c>
      <c r="AN3512">
        <f>K3512/W3512</f>
        <v>1.849252577221551E-2</v>
      </c>
      <c r="AO3512">
        <f>L3512/X3512</f>
        <v>1.941001975061836E-2</v>
      </c>
      <c r="AP3512">
        <f>IF(OR(Q3512&lt;0, Q3512="NA"), 0, 1)</f>
        <v>0</v>
      </c>
      <c r="AQ3512">
        <f>IF(OR(S3512&lt;0, S3512="NA"), 0, 1)</f>
        <v>0</v>
      </c>
      <c r="AR3512">
        <f>IFERROR(IF((AF3512-AG3512)&gt;0,1,0),0)</f>
        <v>0</v>
      </c>
      <c r="AS3512">
        <f>IFERROR(IF((S3512-Q3512)&gt;0,1,0),0)</f>
        <v>0</v>
      </c>
      <c r="AT3512">
        <f>IFERROR(IF((AH3512-AI3512)&lt;0,1,0),0)</f>
        <v>0</v>
      </c>
      <c r="AU3512">
        <f>IFERROR(IF((AJ3512-AK3512)&gt;0,1,0),0)</f>
        <v>0</v>
      </c>
      <c r="AV3512">
        <f>IFERROR(IF((AL3512-AM3512)&gt;0,1,0),0)</f>
        <v>1</v>
      </c>
      <c r="AW3512">
        <f>IFERROR(IF((AN3512-AO3512)&gt;0,1,0),0)</f>
        <v>0</v>
      </c>
      <c r="AX3512">
        <f>IFERROR(IF((AC3512-AD3512)&lt;0,1,0),0)</f>
        <v>0</v>
      </c>
      <c r="AY3512">
        <f>SUM(AP3512:AX3512)</f>
        <v>1</v>
      </c>
    </row>
    <row r="3513" spans="1:51" x14ac:dyDescent="0.45">
      <c r="A3513" s="1" t="s">
        <v>1931</v>
      </c>
      <c r="B3513" s="2">
        <v>107995512</v>
      </c>
      <c r="C3513" s="3" t="s">
        <v>5336</v>
      </c>
      <c r="D3513" s="7">
        <v>11.74</v>
      </c>
      <c r="E3513" s="5">
        <v>91.952258599999993</v>
      </c>
      <c r="F3513" s="3" t="s">
        <v>4480</v>
      </c>
      <c r="G3513" s="3" t="s">
        <v>4491</v>
      </c>
      <c r="H3513" s="3" t="s">
        <v>4492</v>
      </c>
      <c r="I3513" s="3" t="s">
        <v>4493</v>
      </c>
      <c r="J3513" s="3"/>
      <c r="K3513" s="6" t="s">
        <v>4474</v>
      </c>
      <c r="L3513" s="6" t="s">
        <v>4474</v>
      </c>
      <c r="M3513" s="6" t="s">
        <v>4474</v>
      </c>
      <c r="N3513" s="6" t="s">
        <v>4474</v>
      </c>
      <c r="O3513" s="6">
        <v>-1034.931</v>
      </c>
      <c r="P3513" s="6">
        <v>-677.76499999999999</v>
      </c>
      <c r="Q3513" s="6">
        <v>2320.0630000000001</v>
      </c>
      <c r="R3513" s="6">
        <v>2817.7020000000002</v>
      </c>
      <c r="S3513" s="6">
        <v>-761.29499999999996</v>
      </c>
      <c r="T3513" s="6">
        <v>-652.75199999999995</v>
      </c>
      <c r="U3513" s="6" t="s">
        <v>4474</v>
      </c>
      <c r="V3513" s="6" t="s">
        <v>4474</v>
      </c>
      <c r="W3513" s="6">
        <v>62252.188999999998</v>
      </c>
      <c r="X3513" s="6">
        <v>61210.296000000002</v>
      </c>
      <c r="Y3513" s="6">
        <v>148.41999999999999</v>
      </c>
      <c r="Z3513" s="6">
        <v>82.265000000000001</v>
      </c>
      <c r="AA3513" s="6">
        <v>1625</v>
      </c>
      <c r="AB3513" s="6">
        <v>880</v>
      </c>
      <c r="AC3513" s="6">
        <v>7832390</v>
      </c>
      <c r="AD3513" s="6">
        <v>7832390</v>
      </c>
      <c r="AF3513">
        <f>Q3513/W3513</f>
        <v>3.7268777809564259E-2</v>
      </c>
      <c r="AG3513">
        <f>R3513/X3513</f>
        <v>4.6033137954438252E-2</v>
      </c>
      <c r="AH3513" t="e">
        <f>U3513/W3513</f>
        <v>#VALUE!</v>
      </c>
      <c r="AI3513" t="e">
        <f>V3513/X3513</f>
        <v>#VALUE!</v>
      </c>
      <c r="AJ3513">
        <f>Y3513/AA3513</f>
        <v>9.133538461538461E-2</v>
      </c>
      <c r="AK3513">
        <f>Z3513/AB3513</f>
        <v>9.348295454545455E-2</v>
      </c>
      <c r="AL3513" t="e">
        <f>O3513/K3513</f>
        <v>#VALUE!</v>
      </c>
      <c r="AM3513" t="e">
        <f>P3513/L3513</f>
        <v>#VALUE!</v>
      </c>
      <c r="AN3513" t="e">
        <f>K3513/W3513</f>
        <v>#VALUE!</v>
      </c>
      <c r="AO3513" t="e">
        <f>L3513/X3513</f>
        <v>#VALUE!</v>
      </c>
      <c r="AP3513">
        <f>IF(OR(Q3513&lt;0, Q3513="NA"), 0, 1)</f>
        <v>1</v>
      </c>
      <c r="AQ3513">
        <f>IF(OR(S3513&lt;0, S3513="NA"), 0, 1)</f>
        <v>0</v>
      </c>
      <c r="AR3513">
        <f>IFERROR(IF((AF3513-AG3513)&gt;0,1,0),0)</f>
        <v>0</v>
      </c>
      <c r="AS3513">
        <f>IFERROR(IF((S3513-Q3513)&gt;0,1,0),0)</f>
        <v>0</v>
      </c>
      <c r="AT3513">
        <f>IFERROR(IF((AH3513-AI3513)&lt;0,1,0),0)</f>
        <v>0</v>
      </c>
      <c r="AU3513">
        <f>IFERROR(IF((AJ3513-AK3513)&gt;0,1,0),0)</f>
        <v>0</v>
      </c>
      <c r="AV3513">
        <f>IFERROR(IF((AL3513-AM3513)&gt;0,1,0),0)</f>
        <v>0</v>
      </c>
      <c r="AW3513">
        <f>IFERROR(IF((AN3513-AO3513)&gt;0,1,0),0)</f>
        <v>0</v>
      </c>
      <c r="AX3513">
        <f>IFERROR(IF((AC3513-AD3513)&lt;0,1,0),0)</f>
        <v>0</v>
      </c>
      <c r="AY3513">
        <f>SUM(AP3513:AX3513)</f>
        <v>1</v>
      </c>
    </row>
    <row r="3514" spans="1:51" x14ac:dyDescent="0.45">
      <c r="A3514" s="1" t="s">
        <v>1980</v>
      </c>
      <c r="B3514" s="2">
        <v>4344006</v>
      </c>
      <c r="C3514" s="3" t="s">
        <v>5335</v>
      </c>
      <c r="D3514" s="5">
        <v>8.5399999999999991</v>
      </c>
      <c r="E3514" s="5">
        <v>275.6345207</v>
      </c>
      <c r="F3514" s="3" t="s">
        <v>4500</v>
      </c>
      <c r="G3514" s="3" t="s">
        <v>4574</v>
      </c>
      <c r="H3514" s="3" t="s">
        <v>4734</v>
      </c>
      <c r="I3514" s="3" t="s">
        <v>4734</v>
      </c>
      <c r="J3514" s="3" t="s">
        <v>4958</v>
      </c>
      <c r="K3514" s="6">
        <v>163133</v>
      </c>
      <c r="L3514" s="6">
        <v>70692</v>
      </c>
      <c r="M3514" s="6">
        <v>57588</v>
      </c>
      <c r="N3514" s="6">
        <v>31346</v>
      </c>
      <c r="O3514" s="6">
        <v>55575</v>
      </c>
      <c r="P3514" s="6">
        <v>31282</v>
      </c>
      <c r="Q3514" s="6">
        <v>58261</v>
      </c>
      <c r="R3514" s="6">
        <v>44353</v>
      </c>
      <c r="S3514" s="6">
        <v>-44181</v>
      </c>
      <c r="T3514" s="6">
        <v>46974</v>
      </c>
      <c r="U3514" s="6">
        <v>186644</v>
      </c>
      <c r="V3514" s="6" t="s">
        <v>4474</v>
      </c>
      <c r="W3514" s="6">
        <v>1187666</v>
      </c>
      <c r="X3514" s="6">
        <v>244702</v>
      </c>
      <c r="Y3514" s="6">
        <v>678641</v>
      </c>
      <c r="Z3514" s="6">
        <v>193836</v>
      </c>
      <c r="AA3514" s="6">
        <v>437809</v>
      </c>
      <c r="AB3514" s="6">
        <v>30108</v>
      </c>
      <c r="AC3514" s="6">
        <v>31960747</v>
      </c>
      <c r="AD3514" s="6">
        <v>31782399</v>
      </c>
      <c r="AF3514">
        <f>Q3514/W3514</f>
        <v>4.9055037358988134E-2</v>
      </c>
      <c r="AG3514">
        <f>R3514/X3514</f>
        <v>0.18125311603501401</v>
      </c>
      <c r="AH3514">
        <f>U3514/W3514</f>
        <v>0.15715192655174098</v>
      </c>
      <c r="AI3514" t="e">
        <f>V3514/X3514</f>
        <v>#VALUE!</v>
      </c>
      <c r="AJ3514">
        <f>Y3514/AA3514</f>
        <v>1.5500846259441903</v>
      </c>
      <c r="AK3514">
        <f>Z3514/AB3514</f>
        <v>6.4380231167795934</v>
      </c>
      <c r="AL3514">
        <f>O3514/K3514</f>
        <v>0.34067294784010593</v>
      </c>
      <c r="AM3514">
        <f>P3514/L3514</f>
        <v>0.44251117523906525</v>
      </c>
      <c r="AN3514">
        <f>K3514/W3514</f>
        <v>0.13735595697780353</v>
      </c>
      <c r="AO3514">
        <f>L3514/X3514</f>
        <v>0.28889016027658132</v>
      </c>
      <c r="AP3514">
        <f>IF(OR(Q3514&lt;0, Q3514="NA"), 0, 1)</f>
        <v>1</v>
      </c>
      <c r="AQ3514">
        <f>IF(OR(S3514&lt;0, S3514="NA"), 0, 1)</f>
        <v>0</v>
      </c>
      <c r="AR3514">
        <f>IFERROR(IF((AF3514-AG3514)&gt;0,1,0),0)</f>
        <v>0</v>
      </c>
      <c r="AS3514">
        <f>IFERROR(IF((S3514-Q3514)&gt;0,1,0),0)</f>
        <v>0</v>
      </c>
      <c r="AT3514">
        <f>IFERROR(IF((AH3514-AI3514)&lt;0,1,0),0)</f>
        <v>0</v>
      </c>
      <c r="AU3514">
        <f>IFERROR(IF((AJ3514-AK3514)&gt;0,1,0),0)</f>
        <v>0</v>
      </c>
      <c r="AV3514">
        <f>IFERROR(IF((AL3514-AM3514)&gt;0,1,0),0)</f>
        <v>0</v>
      </c>
      <c r="AW3514">
        <f>IFERROR(IF((AN3514-AO3514)&gt;0,1,0),0)</f>
        <v>0</v>
      </c>
      <c r="AX3514">
        <f>IFERROR(IF((AC3514-AD3514)&lt;0,1,0),0)</f>
        <v>0</v>
      </c>
      <c r="AY3514">
        <f>SUM(AP3514:AX3514)</f>
        <v>1</v>
      </c>
    </row>
    <row r="3515" spans="1:51" x14ac:dyDescent="0.45">
      <c r="A3515" s="1" t="s">
        <v>1983</v>
      </c>
      <c r="B3515" s="2">
        <v>13433787</v>
      </c>
      <c r="C3515" s="3" t="s">
        <v>5335</v>
      </c>
      <c r="D3515" s="5">
        <v>23.23</v>
      </c>
      <c r="E3515" s="5">
        <v>3409.8071639700001</v>
      </c>
      <c r="F3515" s="3" t="s">
        <v>4470</v>
      </c>
      <c r="G3515" s="3" t="s">
        <v>4471</v>
      </c>
      <c r="H3515" s="3" t="s">
        <v>4489</v>
      </c>
      <c r="I3515" s="3" t="s">
        <v>4489</v>
      </c>
      <c r="J3515" s="3" t="s">
        <v>4495</v>
      </c>
      <c r="K3515" s="6" t="s">
        <v>4474</v>
      </c>
      <c r="L3515" s="6" t="s">
        <v>4474</v>
      </c>
      <c r="M3515" s="6">
        <v>-352165</v>
      </c>
      <c r="N3515" s="6">
        <v>-298255</v>
      </c>
      <c r="O3515" s="6">
        <v>-352456</v>
      </c>
      <c r="P3515" s="6">
        <v>-298513</v>
      </c>
      <c r="Q3515" s="6">
        <v>-323006</v>
      </c>
      <c r="R3515" s="6">
        <v>-272549</v>
      </c>
      <c r="S3515" s="6">
        <v>-271643</v>
      </c>
      <c r="T3515" s="6">
        <v>-243056</v>
      </c>
      <c r="U3515" s="6" t="s">
        <v>4474</v>
      </c>
      <c r="V3515" s="6" t="s">
        <v>4474</v>
      </c>
      <c r="W3515" s="6">
        <v>515707</v>
      </c>
      <c r="X3515" s="6">
        <v>589678</v>
      </c>
      <c r="Y3515" s="6">
        <v>507372</v>
      </c>
      <c r="Z3515" s="6">
        <v>589047</v>
      </c>
      <c r="AA3515" s="6">
        <v>66653</v>
      </c>
      <c r="AB3515" s="6">
        <v>45018</v>
      </c>
      <c r="AC3515" s="6">
        <v>146565049</v>
      </c>
      <c r="AD3515" s="6">
        <v>146195673</v>
      </c>
      <c r="AF3515">
        <f>Q3515/W3515</f>
        <v>-0.62633627234068956</v>
      </c>
      <c r="AG3515">
        <f>R3515/X3515</f>
        <v>-0.46219970899372198</v>
      </c>
      <c r="AH3515" t="e">
        <f>U3515/W3515</f>
        <v>#VALUE!</v>
      </c>
      <c r="AI3515" t="e">
        <f>V3515/X3515</f>
        <v>#VALUE!</v>
      </c>
      <c r="AJ3515">
        <f>Y3515/AA3515</f>
        <v>7.612140488800204</v>
      </c>
      <c r="AK3515">
        <f>Z3515/AB3515</f>
        <v>13.084699453551913</v>
      </c>
      <c r="AL3515" t="e">
        <f>O3515/K3515</f>
        <v>#VALUE!</v>
      </c>
      <c r="AM3515" t="e">
        <f>P3515/L3515</f>
        <v>#VALUE!</v>
      </c>
      <c r="AN3515" t="e">
        <f>K3515/W3515</f>
        <v>#VALUE!</v>
      </c>
      <c r="AO3515" t="e">
        <f>L3515/X3515</f>
        <v>#VALUE!</v>
      </c>
      <c r="AP3515">
        <f>IF(OR(Q3515&lt;0, Q3515="NA"), 0, 1)</f>
        <v>0</v>
      </c>
      <c r="AQ3515">
        <f>IF(OR(S3515&lt;0, S3515="NA"), 0, 1)</f>
        <v>0</v>
      </c>
      <c r="AR3515">
        <f>IFERROR(IF((AF3515-AG3515)&gt;0,1,0),0)</f>
        <v>0</v>
      </c>
      <c r="AS3515">
        <f>IFERROR(IF((S3515-Q3515)&gt;0,1,0),0)</f>
        <v>1</v>
      </c>
      <c r="AT3515">
        <f>IFERROR(IF((AH3515-AI3515)&lt;0,1,0),0)</f>
        <v>0</v>
      </c>
      <c r="AU3515">
        <f>IFERROR(IF((AJ3515-AK3515)&gt;0,1,0),0)</f>
        <v>0</v>
      </c>
      <c r="AV3515">
        <f>IFERROR(IF((AL3515-AM3515)&gt;0,1,0),0)</f>
        <v>0</v>
      </c>
      <c r="AW3515">
        <f>IFERROR(IF((AN3515-AO3515)&gt;0,1,0),0)</f>
        <v>0</v>
      </c>
      <c r="AX3515">
        <f>IFERROR(IF((AC3515-AD3515)&lt;0,1,0),0)</f>
        <v>0</v>
      </c>
      <c r="AY3515">
        <f>SUM(AP3515:AX3515)</f>
        <v>1</v>
      </c>
    </row>
    <row r="3516" spans="1:51" x14ac:dyDescent="0.45">
      <c r="A3516" s="1" t="s">
        <v>1986</v>
      </c>
      <c r="B3516" s="2">
        <v>29295508</v>
      </c>
      <c r="C3516" s="3" t="s">
        <v>5374</v>
      </c>
      <c r="D3516" s="5">
        <v>11.195</v>
      </c>
      <c r="E3516" s="5">
        <v>43.679352379999997</v>
      </c>
      <c r="F3516" s="3" t="s">
        <v>4480</v>
      </c>
      <c r="G3516" s="3" t="s">
        <v>4491</v>
      </c>
      <c r="H3516" s="3" t="s">
        <v>4492</v>
      </c>
      <c r="I3516" s="3" t="s">
        <v>4493</v>
      </c>
      <c r="J3516" s="3" t="s">
        <v>4494</v>
      </c>
      <c r="K3516" s="6" t="s">
        <v>4474</v>
      </c>
      <c r="L3516" s="6" t="s">
        <v>4474</v>
      </c>
      <c r="M3516" s="6" t="s">
        <v>4474</v>
      </c>
      <c r="N3516" s="6" t="s">
        <v>4474</v>
      </c>
      <c r="O3516" s="6">
        <v>-1151.7529999999999</v>
      </c>
      <c r="P3516" s="6">
        <v>-1365.768</v>
      </c>
      <c r="Q3516" s="6">
        <v>585.654</v>
      </c>
      <c r="R3516" s="6">
        <v>647.14200000000005</v>
      </c>
      <c r="S3516" s="6">
        <v>-1020.679</v>
      </c>
      <c r="T3516" s="6">
        <v>-1088.4269999999999</v>
      </c>
      <c r="U3516" s="6" t="s">
        <v>4474</v>
      </c>
      <c r="V3516" s="6" t="s">
        <v>4474</v>
      </c>
      <c r="W3516" s="6">
        <v>14735.632</v>
      </c>
      <c r="X3516" s="6">
        <v>14502.924999999999</v>
      </c>
      <c r="Y3516" s="6">
        <v>31.545000000000002</v>
      </c>
      <c r="Z3516" s="6">
        <v>136.66300000000001</v>
      </c>
      <c r="AA3516" s="6">
        <v>3630</v>
      </c>
      <c r="AB3516" s="6">
        <v>3398</v>
      </c>
      <c r="AC3516" s="6">
        <v>3901684</v>
      </c>
      <c r="AD3516" s="6">
        <v>3901684</v>
      </c>
      <c r="AF3516">
        <f>Q3516/W3516</f>
        <v>3.9744070698833955E-2</v>
      </c>
      <c r="AG3516">
        <f>R3516/X3516</f>
        <v>4.4621481528726109E-2</v>
      </c>
      <c r="AH3516" t="e">
        <f>U3516/W3516</f>
        <v>#VALUE!</v>
      </c>
      <c r="AI3516" t="e">
        <f>V3516/X3516</f>
        <v>#VALUE!</v>
      </c>
      <c r="AJ3516">
        <f>Y3516/AA3516</f>
        <v>8.6900826446280992E-3</v>
      </c>
      <c r="AK3516">
        <f>Z3516/AB3516</f>
        <v>4.0218658034137732E-2</v>
      </c>
      <c r="AL3516" t="e">
        <f>O3516/K3516</f>
        <v>#VALUE!</v>
      </c>
      <c r="AM3516" t="e">
        <f>P3516/L3516</f>
        <v>#VALUE!</v>
      </c>
      <c r="AN3516" t="e">
        <f>K3516/W3516</f>
        <v>#VALUE!</v>
      </c>
      <c r="AO3516" t="e">
        <f>L3516/X3516</f>
        <v>#VALUE!</v>
      </c>
      <c r="AP3516">
        <f>IF(OR(Q3516&lt;0, Q3516="NA"), 0, 1)</f>
        <v>1</v>
      </c>
      <c r="AQ3516">
        <f>IF(OR(S3516&lt;0, S3516="NA"), 0, 1)</f>
        <v>0</v>
      </c>
      <c r="AR3516">
        <f>IFERROR(IF((AF3516-AG3516)&gt;0,1,0),0)</f>
        <v>0</v>
      </c>
      <c r="AS3516">
        <f>IFERROR(IF((S3516-Q3516)&gt;0,1,0),0)</f>
        <v>0</v>
      </c>
      <c r="AT3516">
        <f>IFERROR(IF((AH3516-AI3516)&lt;0,1,0),0)</f>
        <v>0</v>
      </c>
      <c r="AU3516">
        <f>IFERROR(IF((AJ3516-AK3516)&gt;0,1,0),0)</f>
        <v>0</v>
      </c>
      <c r="AV3516">
        <f>IFERROR(IF((AL3516-AM3516)&gt;0,1,0),0)</f>
        <v>0</v>
      </c>
      <c r="AW3516">
        <f>IFERROR(IF((AN3516-AO3516)&gt;0,1,0),0)</f>
        <v>0</v>
      </c>
      <c r="AX3516">
        <f>IFERROR(IF((AC3516-AD3516)&lt;0,1,0),0)</f>
        <v>0</v>
      </c>
      <c r="AY3516">
        <f>SUM(AP3516:AX3516)</f>
        <v>1</v>
      </c>
    </row>
    <row r="3517" spans="1:51" x14ac:dyDescent="0.45">
      <c r="A3517" s="1" t="s">
        <v>1993</v>
      </c>
      <c r="B3517" s="2">
        <v>110699829</v>
      </c>
      <c r="C3517" s="3" t="s">
        <v>5338</v>
      </c>
      <c r="D3517" s="5">
        <v>11.55</v>
      </c>
      <c r="E3517" s="5">
        <v>97.659280949999996</v>
      </c>
      <c r="F3517" s="3" t="s">
        <v>4480</v>
      </c>
      <c r="G3517" s="3" t="s">
        <v>4491</v>
      </c>
      <c r="H3517" s="3" t="s">
        <v>4492</v>
      </c>
      <c r="I3517" s="3" t="s">
        <v>4493</v>
      </c>
      <c r="J3517" s="3" t="s">
        <v>4494</v>
      </c>
      <c r="K3517" s="6" t="s">
        <v>4474</v>
      </c>
      <c r="L3517" s="6" t="s">
        <v>4474</v>
      </c>
      <c r="M3517" s="6" t="s">
        <v>4474</v>
      </c>
      <c r="N3517" s="6" t="s">
        <v>4474</v>
      </c>
      <c r="O3517" s="6">
        <v>-3224.0169999999998</v>
      </c>
      <c r="P3517" s="6">
        <v>-1726.6880000000001</v>
      </c>
      <c r="Q3517" s="6">
        <v>11890.413</v>
      </c>
      <c r="R3517" s="6">
        <v>13237.171</v>
      </c>
      <c r="S3517" s="6">
        <v>-1085.9880000000001</v>
      </c>
      <c r="T3517" s="6">
        <v>-803.75199999999995</v>
      </c>
      <c r="U3517" s="6" t="s">
        <v>4474</v>
      </c>
      <c r="V3517" s="6" t="s">
        <v>4474</v>
      </c>
      <c r="W3517" s="6">
        <v>269361.59399999998</v>
      </c>
      <c r="X3517" s="6">
        <v>265770.86</v>
      </c>
      <c r="Y3517" s="6">
        <v>222.94800000000001</v>
      </c>
      <c r="Z3517" s="6">
        <v>60.064999999999998</v>
      </c>
      <c r="AA3517" s="6">
        <v>2726</v>
      </c>
      <c r="AB3517" s="6">
        <v>646</v>
      </c>
      <c r="AC3517" s="6">
        <v>31250000</v>
      </c>
      <c r="AD3517" s="6">
        <v>31250000</v>
      </c>
      <c r="AF3517">
        <f>Q3517/W3517</f>
        <v>4.4142941179654595E-2</v>
      </c>
      <c r="AG3517">
        <f>R3517/X3517</f>
        <v>4.98067056711936E-2</v>
      </c>
      <c r="AH3517" t="e">
        <f>U3517/W3517</f>
        <v>#VALUE!</v>
      </c>
      <c r="AI3517" t="e">
        <f>V3517/X3517</f>
        <v>#VALUE!</v>
      </c>
      <c r="AJ3517">
        <f>Y3517/AA3517</f>
        <v>8.178576669112253E-2</v>
      </c>
      <c r="AK3517">
        <f>Z3517/AB3517</f>
        <v>9.297987616099071E-2</v>
      </c>
      <c r="AL3517" t="e">
        <f>O3517/K3517</f>
        <v>#VALUE!</v>
      </c>
      <c r="AM3517" t="e">
        <f>P3517/L3517</f>
        <v>#VALUE!</v>
      </c>
      <c r="AN3517" t="e">
        <f>K3517/W3517</f>
        <v>#VALUE!</v>
      </c>
      <c r="AO3517" t="e">
        <f>L3517/X3517</f>
        <v>#VALUE!</v>
      </c>
      <c r="AP3517">
        <f>IF(OR(Q3517&lt;0, Q3517="NA"), 0, 1)</f>
        <v>1</v>
      </c>
      <c r="AQ3517">
        <f>IF(OR(S3517&lt;0, S3517="NA"), 0, 1)</f>
        <v>0</v>
      </c>
      <c r="AR3517">
        <f>IFERROR(IF((AF3517-AG3517)&gt;0,1,0),0)</f>
        <v>0</v>
      </c>
      <c r="AS3517">
        <f>IFERROR(IF((S3517-Q3517)&gt;0,1,0),0)</f>
        <v>0</v>
      </c>
      <c r="AT3517">
        <f>IFERROR(IF((AH3517-AI3517)&lt;0,1,0),0)</f>
        <v>0</v>
      </c>
      <c r="AU3517">
        <f>IFERROR(IF((AJ3517-AK3517)&gt;0,1,0),0)</f>
        <v>0</v>
      </c>
      <c r="AV3517">
        <f>IFERROR(IF((AL3517-AM3517)&gt;0,1,0),0)</f>
        <v>0</v>
      </c>
      <c r="AW3517">
        <f>IFERROR(IF((AN3517-AO3517)&gt;0,1,0),0)</f>
        <v>0</v>
      </c>
      <c r="AX3517">
        <f>IFERROR(IF((AC3517-AD3517)&lt;0,1,0),0)</f>
        <v>0</v>
      </c>
      <c r="AY3517">
        <f>SUM(AP3517:AX3517)</f>
        <v>1</v>
      </c>
    </row>
    <row r="3518" spans="1:51" x14ac:dyDescent="0.45">
      <c r="A3518" s="1" t="s">
        <v>2015</v>
      </c>
      <c r="B3518" s="2">
        <v>29584650</v>
      </c>
      <c r="C3518" s="3" t="s">
        <v>5338</v>
      </c>
      <c r="D3518" s="5">
        <v>9.5</v>
      </c>
      <c r="E3518" s="5">
        <v>61.931260000000002</v>
      </c>
      <c r="F3518" s="3" t="s">
        <v>4480</v>
      </c>
      <c r="G3518" s="3" t="s">
        <v>4491</v>
      </c>
      <c r="H3518" s="3" t="s">
        <v>4492</v>
      </c>
      <c r="I3518" s="3" t="s">
        <v>4493</v>
      </c>
      <c r="J3518" s="3" t="s">
        <v>4494</v>
      </c>
      <c r="K3518" s="6" t="s">
        <v>4474</v>
      </c>
      <c r="L3518" s="6" t="s">
        <v>4474</v>
      </c>
      <c r="M3518" s="6" t="s">
        <v>4474</v>
      </c>
      <c r="N3518" s="6" t="s">
        <v>4474</v>
      </c>
      <c r="O3518" s="6">
        <v>-3202.607</v>
      </c>
      <c r="P3518" s="6">
        <v>-3704.8519999999999</v>
      </c>
      <c r="Q3518" s="6">
        <v>-3593.7249999999999</v>
      </c>
      <c r="R3518" s="6">
        <v>-3585.2350000000001</v>
      </c>
      <c r="S3518" s="6">
        <v>-1565.962</v>
      </c>
      <c r="T3518" s="6">
        <v>-2752.3510000000001</v>
      </c>
      <c r="U3518" s="6">
        <v>35</v>
      </c>
      <c r="V3518" s="6" t="s">
        <v>4474</v>
      </c>
      <c r="W3518" s="6">
        <v>6321.3649999999998</v>
      </c>
      <c r="X3518" s="6">
        <v>6479.6019999999999</v>
      </c>
      <c r="Y3518" s="6">
        <v>380.61900000000003</v>
      </c>
      <c r="Z3518" s="6">
        <v>603.24900000000002</v>
      </c>
      <c r="AA3518" s="6">
        <v>5655</v>
      </c>
      <c r="AB3518" s="6">
        <v>5837</v>
      </c>
      <c r="AC3518" s="6">
        <v>6519080</v>
      </c>
      <c r="AD3518" s="6">
        <v>6519080</v>
      </c>
      <c r="AF3518">
        <f>Q3518/W3518</f>
        <v>-0.56850458722127262</v>
      </c>
      <c r="AG3518">
        <f>R3518/X3518</f>
        <v>-0.55331099039724974</v>
      </c>
      <c r="AH3518">
        <f>U3518/W3518</f>
        <v>5.5367788444426165E-3</v>
      </c>
      <c r="AI3518" t="e">
        <f>V3518/X3518</f>
        <v>#VALUE!</v>
      </c>
      <c r="AJ3518">
        <f>Y3518/AA3518</f>
        <v>6.7306631299734757E-2</v>
      </c>
      <c r="AK3518">
        <f>Z3518/AB3518</f>
        <v>0.10334915196162413</v>
      </c>
      <c r="AL3518" t="e">
        <f>O3518/K3518</f>
        <v>#VALUE!</v>
      </c>
      <c r="AM3518" t="e">
        <f>P3518/L3518</f>
        <v>#VALUE!</v>
      </c>
      <c r="AN3518" t="e">
        <f>K3518/W3518</f>
        <v>#VALUE!</v>
      </c>
      <c r="AO3518" t="e">
        <f>L3518/X3518</f>
        <v>#VALUE!</v>
      </c>
      <c r="AP3518">
        <f>IF(OR(Q3518&lt;0, Q3518="NA"), 0, 1)</f>
        <v>0</v>
      </c>
      <c r="AQ3518">
        <f>IF(OR(S3518&lt;0, S3518="NA"), 0, 1)</f>
        <v>0</v>
      </c>
      <c r="AR3518">
        <f>IFERROR(IF((AF3518-AG3518)&gt;0,1,0),0)</f>
        <v>0</v>
      </c>
      <c r="AS3518">
        <f>IFERROR(IF((S3518-Q3518)&gt;0,1,0),0)</f>
        <v>1</v>
      </c>
      <c r="AT3518">
        <f>IFERROR(IF((AH3518-AI3518)&lt;0,1,0),0)</f>
        <v>0</v>
      </c>
      <c r="AU3518">
        <f>IFERROR(IF((AJ3518-AK3518)&gt;0,1,0),0)</f>
        <v>0</v>
      </c>
      <c r="AV3518">
        <f>IFERROR(IF((AL3518-AM3518)&gt;0,1,0),0)</f>
        <v>0</v>
      </c>
      <c r="AW3518">
        <f>IFERROR(IF((AN3518-AO3518)&gt;0,1,0),0)</f>
        <v>0</v>
      </c>
      <c r="AX3518">
        <f>IFERROR(IF((AC3518-AD3518)&lt;0,1,0),0)</f>
        <v>0</v>
      </c>
      <c r="AY3518">
        <f>SUM(AP3518:AX3518)</f>
        <v>1</v>
      </c>
    </row>
    <row r="3519" spans="1:51" x14ac:dyDescent="0.45">
      <c r="A3519" s="1" t="s">
        <v>2032</v>
      </c>
      <c r="B3519" s="2">
        <v>4811109</v>
      </c>
      <c r="C3519" s="3" t="s">
        <v>5338</v>
      </c>
      <c r="D3519" s="5">
        <v>11.01</v>
      </c>
      <c r="E3519" s="5">
        <v>1121.3527777199999</v>
      </c>
      <c r="F3519" s="3" t="s">
        <v>4470</v>
      </c>
      <c r="G3519" s="3" t="s">
        <v>4471</v>
      </c>
      <c r="H3519" s="3" t="s">
        <v>4489</v>
      </c>
      <c r="I3519" s="3" t="s">
        <v>4489</v>
      </c>
      <c r="J3519" s="3" t="s">
        <v>4495</v>
      </c>
      <c r="K3519" s="6">
        <v>43086</v>
      </c>
      <c r="L3519" s="6">
        <v>45967</v>
      </c>
      <c r="M3519" s="6">
        <v>-527523</v>
      </c>
      <c r="N3519" s="6">
        <v>-514178</v>
      </c>
      <c r="O3519" s="6">
        <v>-537708</v>
      </c>
      <c r="P3519" s="6">
        <v>-524045</v>
      </c>
      <c r="Q3519" s="6">
        <v>-522284</v>
      </c>
      <c r="R3519" s="6">
        <v>-508796</v>
      </c>
      <c r="S3519" s="6">
        <v>-356739</v>
      </c>
      <c r="T3519" s="6">
        <v>-373283</v>
      </c>
      <c r="U3519" s="6" t="s">
        <v>4474</v>
      </c>
      <c r="V3519" s="6" t="s">
        <v>4474</v>
      </c>
      <c r="W3519" s="6">
        <v>1173351</v>
      </c>
      <c r="X3519" s="6">
        <v>1191536</v>
      </c>
      <c r="Y3519" s="6">
        <v>710902</v>
      </c>
      <c r="Z3519" s="6">
        <v>757211</v>
      </c>
      <c r="AA3519" s="6">
        <v>105683</v>
      </c>
      <c r="AB3519" s="6">
        <v>105090</v>
      </c>
      <c r="AC3519" s="6">
        <v>101796365</v>
      </c>
      <c r="AD3519" s="6">
        <v>98289150</v>
      </c>
      <c r="AF3519">
        <f>Q3519/W3519</f>
        <v>-0.44512170697429843</v>
      </c>
      <c r="AG3519">
        <f>R3519/X3519</f>
        <v>-0.42700849995300183</v>
      </c>
      <c r="AH3519" t="e">
        <f>U3519/W3519</f>
        <v>#VALUE!</v>
      </c>
      <c r="AI3519" t="e">
        <f>V3519/X3519</f>
        <v>#VALUE!</v>
      </c>
      <c r="AJ3519">
        <f>Y3519/AA3519</f>
        <v>6.7267393999034848</v>
      </c>
      <c r="AK3519">
        <f>Z3519/AB3519</f>
        <v>7.2053573127795225</v>
      </c>
      <c r="AL3519">
        <f>O3519/K3519</f>
        <v>-12.479877454393538</v>
      </c>
      <c r="AM3519">
        <f>P3519/L3519</f>
        <v>-11.400461200426394</v>
      </c>
      <c r="AN3519">
        <f>K3519/W3519</f>
        <v>3.6720469833834889E-2</v>
      </c>
      <c r="AO3519">
        <f>L3519/X3519</f>
        <v>3.8577936377918919E-2</v>
      </c>
      <c r="AP3519">
        <f>IF(OR(Q3519&lt;0, Q3519="NA"), 0, 1)</f>
        <v>0</v>
      </c>
      <c r="AQ3519">
        <f>IF(OR(S3519&lt;0, S3519="NA"), 0, 1)</f>
        <v>0</v>
      </c>
      <c r="AR3519">
        <f>IFERROR(IF((AF3519-AG3519)&gt;0,1,0),0)</f>
        <v>0</v>
      </c>
      <c r="AS3519">
        <f>IFERROR(IF((S3519-Q3519)&gt;0,1,0),0)</f>
        <v>1</v>
      </c>
      <c r="AT3519">
        <f>IFERROR(IF((AH3519-AI3519)&lt;0,1,0),0)</f>
        <v>0</v>
      </c>
      <c r="AU3519">
        <f>IFERROR(IF((AJ3519-AK3519)&gt;0,1,0),0)</f>
        <v>0</v>
      </c>
      <c r="AV3519">
        <f>IFERROR(IF((AL3519-AM3519)&gt;0,1,0),0)</f>
        <v>0</v>
      </c>
      <c r="AW3519">
        <f>IFERROR(IF((AN3519-AO3519)&gt;0,1,0),0)</f>
        <v>0</v>
      </c>
      <c r="AX3519">
        <f>IFERROR(IF((AC3519-AD3519)&lt;0,1,0),0)</f>
        <v>0</v>
      </c>
      <c r="AY3519">
        <f>SUM(AP3519:AX3519)</f>
        <v>1</v>
      </c>
    </row>
    <row r="3520" spans="1:51" x14ac:dyDescent="0.45">
      <c r="A3520" s="1" t="s">
        <v>2279</v>
      </c>
      <c r="B3520" s="2">
        <v>108129648</v>
      </c>
      <c r="C3520" s="3" t="s">
        <v>5336</v>
      </c>
      <c r="D3520" s="5">
        <v>4.42</v>
      </c>
      <c r="E3520" s="5">
        <v>250.37760956</v>
      </c>
      <c r="F3520" s="3" t="s">
        <v>4559</v>
      </c>
      <c r="G3520" s="3" t="s">
        <v>4560</v>
      </c>
      <c r="H3520" s="3" t="s">
        <v>4671</v>
      </c>
      <c r="I3520" s="3" t="s">
        <v>4671</v>
      </c>
      <c r="J3520" s="3"/>
      <c r="K3520" s="6">
        <v>148382.35699999999</v>
      </c>
      <c r="L3520" s="6">
        <v>151908.69099999999</v>
      </c>
      <c r="M3520" s="6">
        <v>-17627.482</v>
      </c>
      <c r="N3520" s="6">
        <v>-13418.504000000001</v>
      </c>
      <c r="O3520" s="6">
        <v>-18278.762999999999</v>
      </c>
      <c r="P3520" s="6">
        <v>-13894.138999999999</v>
      </c>
      <c r="Q3520" s="6">
        <v>-19021.251</v>
      </c>
      <c r="R3520" s="6">
        <v>-14767.822</v>
      </c>
      <c r="S3520" s="6">
        <v>-1569.7370000000001</v>
      </c>
      <c r="T3520" s="6">
        <v>-18302.306</v>
      </c>
      <c r="U3520" s="6" t="s">
        <v>4474</v>
      </c>
      <c r="V3520" s="6" t="s">
        <v>4474</v>
      </c>
      <c r="W3520" s="6">
        <v>128952.648</v>
      </c>
      <c r="X3520" s="6">
        <v>122640.966</v>
      </c>
      <c r="Y3520" s="6">
        <v>108514.40300000001</v>
      </c>
      <c r="Z3520" s="6">
        <v>102571.605</v>
      </c>
      <c r="AA3520" s="6">
        <v>96369</v>
      </c>
      <c r="AB3520" s="6">
        <v>85991</v>
      </c>
      <c r="AC3520" s="6">
        <v>56641041</v>
      </c>
      <c r="AD3520" s="6">
        <v>56470636</v>
      </c>
      <c r="AF3520">
        <f>Q3520/W3520</f>
        <v>-0.14750570302364013</v>
      </c>
      <c r="AG3520">
        <f>R3520/X3520</f>
        <v>-0.12041508218387648</v>
      </c>
      <c r="AH3520" t="e">
        <f>U3520/W3520</f>
        <v>#VALUE!</v>
      </c>
      <c r="AI3520" t="e">
        <f>V3520/X3520</f>
        <v>#VALUE!</v>
      </c>
      <c r="AJ3520">
        <f>Y3520/AA3520</f>
        <v>1.1260301860556818</v>
      </c>
      <c r="AK3520">
        <f>Z3520/AB3520</f>
        <v>1.192817911176751</v>
      </c>
      <c r="AL3520">
        <f>O3520/K3520</f>
        <v>-0.12318690287417391</v>
      </c>
      <c r="AM3520">
        <f>P3520/L3520</f>
        <v>-9.1463753051495914E-2</v>
      </c>
      <c r="AN3520">
        <f>K3520/W3520</f>
        <v>1.1506732068037873</v>
      </c>
      <c r="AO3520">
        <f>L3520/X3520</f>
        <v>1.2386455843800186</v>
      </c>
      <c r="AP3520">
        <f>IF(OR(Q3520&lt;0, Q3520="NA"), 0, 1)</f>
        <v>0</v>
      </c>
      <c r="AQ3520">
        <f>IF(OR(S3520&lt;0, S3520="NA"), 0, 1)</f>
        <v>0</v>
      </c>
      <c r="AR3520">
        <f>IFERROR(IF((AF3520-AG3520)&gt;0,1,0),0)</f>
        <v>0</v>
      </c>
      <c r="AS3520">
        <f>IFERROR(IF((S3520-Q3520)&gt;0,1,0),0)</f>
        <v>1</v>
      </c>
      <c r="AT3520">
        <f>IFERROR(IF((AH3520-AI3520)&lt;0,1,0),0)</f>
        <v>0</v>
      </c>
      <c r="AU3520">
        <f>IFERROR(IF((AJ3520-AK3520)&gt;0,1,0),0)</f>
        <v>0</v>
      </c>
      <c r="AV3520">
        <f>IFERROR(IF((AL3520-AM3520)&gt;0,1,0),0)</f>
        <v>0</v>
      </c>
      <c r="AW3520">
        <f>IFERROR(IF((AN3520-AO3520)&gt;0,1,0),0)</f>
        <v>0</v>
      </c>
      <c r="AX3520">
        <f>IFERROR(IF((AC3520-AD3520)&lt;0,1,0),0)</f>
        <v>0</v>
      </c>
      <c r="AY3520">
        <f>SUM(AP3520:AX3520)</f>
        <v>1</v>
      </c>
    </row>
    <row r="3521" spans="1:51" x14ac:dyDescent="0.45">
      <c r="A3521" s="1" t="s">
        <v>2310</v>
      </c>
      <c r="B3521" s="2">
        <v>21999899</v>
      </c>
      <c r="C3521" s="3" t="s">
        <v>5338</v>
      </c>
      <c r="D3521" s="5">
        <v>40.18</v>
      </c>
      <c r="E3521" s="5">
        <v>2316.5352690200002</v>
      </c>
      <c r="F3521" s="3" t="s">
        <v>4470</v>
      </c>
      <c r="G3521" s="3" t="s">
        <v>4471</v>
      </c>
      <c r="H3521" s="3" t="s">
        <v>4489</v>
      </c>
      <c r="I3521" s="3" t="s">
        <v>4489</v>
      </c>
      <c r="J3521" s="3" t="s">
        <v>4495</v>
      </c>
      <c r="K3521" s="6">
        <v>13049</v>
      </c>
      <c r="L3521" s="6">
        <v>15127</v>
      </c>
      <c r="M3521" s="6">
        <v>-83883</v>
      </c>
      <c r="N3521" s="6">
        <v>-63864</v>
      </c>
      <c r="O3521" s="6">
        <v>-85962</v>
      </c>
      <c r="P3521" s="6">
        <v>-65933</v>
      </c>
      <c r="Q3521" s="6">
        <v>-60536</v>
      </c>
      <c r="R3521" s="6">
        <v>-44045</v>
      </c>
      <c r="S3521" s="6">
        <v>-36990</v>
      </c>
      <c r="T3521" s="6">
        <v>-46468</v>
      </c>
      <c r="U3521" s="6" t="s">
        <v>4474</v>
      </c>
      <c r="V3521" s="6" t="s">
        <v>4474</v>
      </c>
      <c r="W3521" s="6">
        <v>695019</v>
      </c>
      <c r="X3521" s="6">
        <v>691412</v>
      </c>
      <c r="Y3521" s="6">
        <v>666321</v>
      </c>
      <c r="Z3521" s="6">
        <v>661939</v>
      </c>
      <c r="AA3521" s="6">
        <v>17173</v>
      </c>
      <c r="AB3521" s="6">
        <v>11545</v>
      </c>
      <c r="AC3521" s="6">
        <v>52334956</v>
      </c>
      <c r="AD3521" s="6">
        <v>52162215</v>
      </c>
      <c r="AF3521">
        <f>Q3521/W3521</f>
        <v>-8.7099777128395048E-2</v>
      </c>
      <c r="AG3521">
        <f>R3521/X3521</f>
        <v>-6.3702973046461442E-2</v>
      </c>
      <c r="AH3521" t="e">
        <f>U3521/W3521</f>
        <v>#VALUE!</v>
      </c>
      <c r="AI3521" t="e">
        <f>V3521/X3521</f>
        <v>#VALUE!</v>
      </c>
      <c r="AJ3521">
        <f>Y3521/AA3521</f>
        <v>38.800500786117745</v>
      </c>
      <c r="AK3521">
        <f>Z3521/AB3521</f>
        <v>57.335556517973146</v>
      </c>
      <c r="AL3521">
        <f>O3521/K3521</f>
        <v>-6.5876312361100471</v>
      </c>
      <c r="AM3521">
        <f>P3521/L3521</f>
        <v>-4.3586302637667744</v>
      </c>
      <c r="AN3521">
        <f>K3521/W3521</f>
        <v>1.8775026294245194E-2</v>
      </c>
      <c r="AO3521">
        <f>L3521/X3521</f>
        <v>2.1878416920736117E-2</v>
      </c>
      <c r="AP3521">
        <f>IF(OR(Q3521&lt;0, Q3521="NA"), 0, 1)</f>
        <v>0</v>
      </c>
      <c r="AQ3521">
        <f>IF(OR(S3521&lt;0, S3521="NA"), 0, 1)</f>
        <v>0</v>
      </c>
      <c r="AR3521">
        <f>IFERROR(IF((AF3521-AG3521)&gt;0,1,0),0)</f>
        <v>0</v>
      </c>
      <c r="AS3521">
        <f>IFERROR(IF((S3521-Q3521)&gt;0,1,0),0)</f>
        <v>1</v>
      </c>
      <c r="AT3521">
        <f>IFERROR(IF((AH3521-AI3521)&lt;0,1,0),0)</f>
        <v>0</v>
      </c>
      <c r="AU3521">
        <f>IFERROR(IF((AJ3521-AK3521)&gt;0,1,0),0)</f>
        <v>0</v>
      </c>
      <c r="AV3521">
        <f>IFERROR(IF((AL3521-AM3521)&gt;0,1,0),0)</f>
        <v>0</v>
      </c>
      <c r="AW3521">
        <f>IFERROR(IF((AN3521-AO3521)&gt;0,1,0),0)</f>
        <v>0</v>
      </c>
      <c r="AX3521">
        <f>IFERROR(IF((AC3521-AD3521)&lt;0,1,0),0)</f>
        <v>0</v>
      </c>
      <c r="AY3521">
        <f>SUM(AP3521:AX3521)</f>
        <v>1</v>
      </c>
    </row>
    <row r="3522" spans="1:51" x14ac:dyDescent="0.45">
      <c r="A3522" s="1" t="s">
        <v>2342</v>
      </c>
      <c r="B3522" s="2">
        <v>6313859</v>
      </c>
      <c r="C3522" s="3" t="s">
        <v>5336</v>
      </c>
      <c r="D3522" s="7">
        <v>3.68</v>
      </c>
      <c r="E3522" s="5">
        <v>76.874964480000003</v>
      </c>
      <c r="F3522" s="3" t="s">
        <v>4470</v>
      </c>
      <c r="G3522" s="3" t="s">
        <v>4471</v>
      </c>
      <c r="H3522" s="3" t="s">
        <v>4673</v>
      </c>
      <c r="I3522" s="3" t="s">
        <v>4673</v>
      </c>
      <c r="J3522" s="3" t="s">
        <v>4544</v>
      </c>
      <c r="K3522" s="6">
        <v>57771</v>
      </c>
      <c r="L3522" s="6">
        <v>77681</v>
      </c>
      <c r="M3522" s="6">
        <v>-14757</v>
      </c>
      <c r="N3522" s="6">
        <v>5382</v>
      </c>
      <c r="O3522" s="6">
        <v>-18015</v>
      </c>
      <c r="P3522" s="6">
        <v>2124</v>
      </c>
      <c r="Q3522" s="6">
        <v>-18336</v>
      </c>
      <c r="R3522" s="6">
        <v>843</v>
      </c>
      <c r="S3522" s="6">
        <v>-27872</v>
      </c>
      <c r="T3522" s="6">
        <v>-7968</v>
      </c>
      <c r="U3522" s="6">
        <v>19785</v>
      </c>
      <c r="V3522" s="6">
        <v>19748</v>
      </c>
      <c r="W3522" s="6">
        <v>64044</v>
      </c>
      <c r="X3522" s="6">
        <v>65189</v>
      </c>
      <c r="Y3522" s="6">
        <v>46162</v>
      </c>
      <c r="Z3522" s="6">
        <v>46470</v>
      </c>
      <c r="AA3522" s="6">
        <v>33333</v>
      </c>
      <c r="AB3522" s="6">
        <v>34146</v>
      </c>
      <c r="AC3522" s="6">
        <v>20728904</v>
      </c>
      <c r="AD3522" s="6">
        <v>20018146</v>
      </c>
      <c r="AF3522">
        <f>Q3522/W3522</f>
        <v>-0.28630316657298105</v>
      </c>
      <c r="AG3522">
        <f>R3522/X3522</f>
        <v>1.2931629569405882E-2</v>
      </c>
      <c r="AH3522">
        <f>U3522/W3522</f>
        <v>0.30892823683717446</v>
      </c>
      <c r="AI3522">
        <f>V3522/X3522</f>
        <v>0.30293454417156268</v>
      </c>
      <c r="AJ3522">
        <f>Y3522/AA3522</f>
        <v>1.3848738487384873</v>
      </c>
      <c r="AK3522">
        <f>Z3522/AB3522</f>
        <v>1.3609207520646636</v>
      </c>
      <c r="AL3522">
        <f>O3522/K3522</f>
        <v>-0.31183465752713296</v>
      </c>
      <c r="AM3522">
        <f>P3522/L3522</f>
        <v>2.7342593426964122E-2</v>
      </c>
      <c r="AN3522">
        <f>K3522/W3522</f>
        <v>0.90205171444631815</v>
      </c>
      <c r="AO3522">
        <f>L3522/X3522</f>
        <v>1.1916274218042922</v>
      </c>
      <c r="AP3522">
        <f>IF(OR(Q3522&lt;0, Q3522="NA"), 0, 1)</f>
        <v>0</v>
      </c>
      <c r="AQ3522">
        <f>IF(OR(S3522&lt;0, S3522="NA"), 0, 1)</f>
        <v>0</v>
      </c>
      <c r="AR3522">
        <f>IFERROR(IF((AF3522-AG3522)&gt;0,1,0),0)</f>
        <v>0</v>
      </c>
      <c r="AS3522">
        <f>IFERROR(IF((S3522-Q3522)&gt;0,1,0),0)</f>
        <v>0</v>
      </c>
      <c r="AT3522">
        <f>IFERROR(IF((AH3522-AI3522)&lt;0,1,0),0)</f>
        <v>0</v>
      </c>
      <c r="AU3522">
        <f>IFERROR(IF((AJ3522-AK3522)&gt;0,1,0),0)</f>
        <v>1</v>
      </c>
      <c r="AV3522">
        <f>IFERROR(IF((AL3522-AM3522)&gt;0,1,0),0)</f>
        <v>0</v>
      </c>
      <c r="AW3522">
        <f>IFERROR(IF((AN3522-AO3522)&gt;0,1,0),0)</f>
        <v>0</v>
      </c>
      <c r="AX3522">
        <f>IFERROR(IF((AC3522-AD3522)&lt;0,1,0),0)</f>
        <v>0</v>
      </c>
      <c r="AY3522">
        <f>SUM(AP3522:AX3522)</f>
        <v>1</v>
      </c>
    </row>
    <row r="3523" spans="1:51" x14ac:dyDescent="0.45">
      <c r="A3523" s="1" t="s">
        <v>2351</v>
      </c>
      <c r="B3523" s="2">
        <v>4972372</v>
      </c>
      <c r="C3523" s="3" t="s">
        <v>5338</v>
      </c>
      <c r="D3523" s="5">
        <v>8.56</v>
      </c>
      <c r="E3523" s="5">
        <v>423.01796015999997</v>
      </c>
      <c r="F3523" s="3" t="s">
        <v>4470</v>
      </c>
      <c r="G3523" s="3" t="s">
        <v>4471</v>
      </c>
      <c r="H3523" s="3" t="s">
        <v>4489</v>
      </c>
      <c r="I3523" s="3" t="s">
        <v>4489</v>
      </c>
      <c r="J3523" s="3" t="s">
        <v>4495</v>
      </c>
      <c r="K3523" s="6" t="s">
        <v>4474</v>
      </c>
      <c r="L3523" s="6" t="s">
        <v>4474</v>
      </c>
      <c r="M3523" s="6">
        <v>-170755</v>
      </c>
      <c r="N3523" s="6">
        <v>-154720</v>
      </c>
      <c r="O3523" s="6">
        <v>-171632</v>
      </c>
      <c r="P3523" s="6">
        <v>-155567</v>
      </c>
      <c r="Q3523" s="6">
        <v>-156387</v>
      </c>
      <c r="R3523" s="6">
        <v>-141770</v>
      </c>
      <c r="S3523" s="6">
        <v>-122538</v>
      </c>
      <c r="T3523" s="6">
        <v>-102721</v>
      </c>
      <c r="U3523" s="6" t="s">
        <v>4474</v>
      </c>
      <c r="V3523" s="6" t="s">
        <v>4474</v>
      </c>
      <c r="W3523" s="6">
        <v>160831</v>
      </c>
      <c r="X3523" s="6">
        <v>200198</v>
      </c>
      <c r="Y3523" s="6">
        <v>152267</v>
      </c>
      <c r="Z3523" s="6">
        <v>191634</v>
      </c>
      <c r="AA3523" s="6">
        <v>22164</v>
      </c>
      <c r="AB3523" s="6">
        <v>22411</v>
      </c>
      <c r="AC3523" s="6">
        <v>43271501</v>
      </c>
      <c r="AD3523" s="6">
        <v>43081922</v>
      </c>
      <c r="AF3523">
        <f>Q3523/W3523</f>
        <v>-0.97236851104575606</v>
      </c>
      <c r="AG3523">
        <f>R3523/X3523</f>
        <v>-0.70814893255676881</v>
      </c>
      <c r="AH3523" t="e">
        <f>U3523/W3523</f>
        <v>#VALUE!</v>
      </c>
      <c r="AI3523" t="e">
        <f>V3523/X3523</f>
        <v>#VALUE!</v>
      </c>
      <c r="AJ3523">
        <f>Y3523/AA3523</f>
        <v>6.8700144378271073</v>
      </c>
      <c r="AK3523">
        <f>Z3523/AB3523</f>
        <v>8.5508901878541792</v>
      </c>
      <c r="AL3523" t="e">
        <f>O3523/K3523</f>
        <v>#VALUE!</v>
      </c>
      <c r="AM3523" t="e">
        <f>P3523/L3523</f>
        <v>#VALUE!</v>
      </c>
      <c r="AN3523" t="e">
        <f>K3523/W3523</f>
        <v>#VALUE!</v>
      </c>
      <c r="AO3523" t="e">
        <f>L3523/X3523</f>
        <v>#VALUE!</v>
      </c>
      <c r="AP3523">
        <f>IF(OR(Q3523&lt;0, Q3523="NA"), 0, 1)</f>
        <v>0</v>
      </c>
      <c r="AQ3523">
        <f>IF(OR(S3523&lt;0, S3523="NA"), 0, 1)</f>
        <v>0</v>
      </c>
      <c r="AR3523">
        <f>IFERROR(IF((AF3523-AG3523)&gt;0,1,0),0)</f>
        <v>0</v>
      </c>
      <c r="AS3523">
        <f>IFERROR(IF((S3523-Q3523)&gt;0,1,0),0)</f>
        <v>1</v>
      </c>
      <c r="AT3523">
        <f>IFERROR(IF((AH3523-AI3523)&lt;0,1,0),0)</f>
        <v>0</v>
      </c>
      <c r="AU3523">
        <f>IFERROR(IF((AJ3523-AK3523)&gt;0,1,0),0)</f>
        <v>0</v>
      </c>
      <c r="AV3523">
        <f>IFERROR(IF((AL3523-AM3523)&gt;0,1,0),0)</f>
        <v>0</v>
      </c>
      <c r="AW3523">
        <f>IFERROR(IF((AN3523-AO3523)&gt;0,1,0),0)</f>
        <v>0</v>
      </c>
      <c r="AX3523">
        <f>IFERROR(IF((AC3523-AD3523)&lt;0,1,0),0)</f>
        <v>0</v>
      </c>
      <c r="AY3523">
        <f>SUM(AP3523:AX3523)</f>
        <v>1</v>
      </c>
    </row>
    <row r="3524" spans="1:51" x14ac:dyDescent="0.45">
      <c r="A3524" s="1" t="s">
        <v>2404</v>
      </c>
      <c r="B3524" s="2">
        <v>5312027</v>
      </c>
      <c r="C3524" s="3" t="s">
        <v>5338</v>
      </c>
      <c r="D3524" s="5">
        <v>8.06</v>
      </c>
      <c r="E3524" s="5">
        <v>423.16148550000003</v>
      </c>
      <c r="F3524" s="3" t="s">
        <v>4470</v>
      </c>
      <c r="G3524" s="3" t="s">
        <v>4471</v>
      </c>
      <c r="H3524" s="3" t="s">
        <v>4489</v>
      </c>
      <c r="I3524" s="3" t="s">
        <v>4489</v>
      </c>
      <c r="J3524" s="3" t="s">
        <v>4495</v>
      </c>
      <c r="K3524" s="6" t="s">
        <v>4474</v>
      </c>
      <c r="L3524" s="6" t="s">
        <v>4474</v>
      </c>
      <c r="M3524" s="6">
        <v>-185234</v>
      </c>
      <c r="N3524" s="6">
        <v>-192783</v>
      </c>
      <c r="O3524" s="6">
        <v>-204044</v>
      </c>
      <c r="P3524" s="6">
        <v>-211912</v>
      </c>
      <c r="Q3524" s="6">
        <v>-191618</v>
      </c>
      <c r="R3524" s="6">
        <v>-197679</v>
      </c>
      <c r="S3524" s="6">
        <v>-119488</v>
      </c>
      <c r="T3524" s="6">
        <v>-131096</v>
      </c>
      <c r="U3524" s="6" t="s">
        <v>4474</v>
      </c>
      <c r="V3524" s="6" t="s">
        <v>4474</v>
      </c>
      <c r="W3524" s="6">
        <v>372669</v>
      </c>
      <c r="X3524" s="6">
        <v>401578</v>
      </c>
      <c r="Y3524" s="6">
        <v>202493</v>
      </c>
      <c r="Z3524" s="6">
        <v>224628</v>
      </c>
      <c r="AA3524" s="6">
        <v>24060</v>
      </c>
      <c r="AB3524" s="6">
        <v>21203</v>
      </c>
      <c r="AC3524" s="6">
        <v>52500738</v>
      </c>
      <c r="AD3524" s="6">
        <v>52487208</v>
      </c>
      <c r="AF3524">
        <f>Q3524/W3524</f>
        <v>-0.51417746042734969</v>
      </c>
      <c r="AG3524">
        <f>R3524/X3524</f>
        <v>-0.49225555184795977</v>
      </c>
      <c r="AH3524" t="e">
        <f>U3524/W3524</f>
        <v>#VALUE!</v>
      </c>
      <c r="AI3524" t="e">
        <f>V3524/X3524</f>
        <v>#VALUE!</v>
      </c>
      <c r="AJ3524">
        <f>Y3524/AA3524</f>
        <v>8.4161679135494598</v>
      </c>
      <c r="AK3524">
        <f>Z3524/AB3524</f>
        <v>10.594161203603264</v>
      </c>
      <c r="AL3524" t="e">
        <f>O3524/K3524</f>
        <v>#VALUE!</v>
      </c>
      <c r="AM3524" t="e">
        <f>P3524/L3524</f>
        <v>#VALUE!</v>
      </c>
      <c r="AN3524" t="e">
        <f>K3524/W3524</f>
        <v>#VALUE!</v>
      </c>
      <c r="AO3524" t="e">
        <f>L3524/X3524</f>
        <v>#VALUE!</v>
      </c>
      <c r="AP3524">
        <f>IF(OR(Q3524&lt;0, Q3524="NA"), 0, 1)</f>
        <v>0</v>
      </c>
      <c r="AQ3524">
        <f>IF(OR(S3524&lt;0, S3524="NA"), 0, 1)</f>
        <v>0</v>
      </c>
      <c r="AR3524">
        <f>IFERROR(IF((AF3524-AG3524)&gt;0,1,0),0)</f>
        <v>0</v>
      </c>
      <c r="AS3524">
        <f>IFERROR(IF((S3524-Q3524)&gt;0,1,0),0)</f>
        <v>1</v>
      </c>
      <c r="AT3524">
        <f>IFERROR(IF((AH3524-AI3524)&lt;0,1,0),0)</f>
        <v>0</v>
      </c>
      <c r="AU3524">
        <f>IFERROR(IF((AJ3524-AK3524)&gt;0,1,0),0)</f>
        <v>0</v>
      </c>
      <c r="AV3524">
        <f>IFERROR(IF((AL3524-AM3524)&gt;0,1,0),0)</f>
        <v>0</v>
      </c>
      <c r="AW3524">
        <f>IFERROR(IF((AN3524-AO3524)&gt;0,1,0),0)</f>
        <v>0</v>
      </c>
      <c r="AX3524">
        <f>IFERROR(IF((AC3524-AD3524)&lt;0,1,0),0)</f>
        <v>0</v>
      </c>
      <c r="AY3524">
        <f>SUM(AP3524:AX3524)</f>
        <v>1</v>
      </c>
    </row>
    <row r="3525" spans="1:51" x14ac:dyDescent="0.45">
      <c r="A3525" s="1" t="s">
        <v>2410</v>
      </c>
      <c r="B3525" s="2">
        <v>15110154</v>
      </c>
      <c r="C3525" s="3" t="s">
        <v>5336</v>
      </c>
      <c r="D3525" s="5">
        <v>38.11</v>
      </c>
      <c r="E3525" s="5">
        <v>357.02446481999999</v>
      </c>
      <c r="F3525" s="3" t="s">
        <v>4470</v>
      </c>
      <c r="G3525" s="3" t="s">
        <v>4471</v>
      </c>
      <c r="H3525" s="3" t="s">
        <v>4489</v>
      </c>
      <c r="I3525" s="3" t="s">
        <v>4489</v>
      </c>
      <c r="J3525" s="3" t="s">
        <v>4495</v>
      </c>
      <c r="K3525" s="6" t="s">
        <v>4474</v>
      </c>
      <c r="L3525" s="6" t="s">
        <v>4474</v>
      </c>
      <c r="M3525" s="6">
        <v>-92466</v>
      </c>
      <c r="N3525" s="6">
        <v>-88268</v>
      </c>
      <c r="O3525" s="6">
        <v>-95763</v>
      </c>
      <c r="P3525" s="6">
        <v>-91619</v>
      </c>
      <c r="Q3525" s="6">
        <v>-87808</v>
      </c>
      <c r="R3525" s="6">
        <v>-85301</v>
      </c>
      <c r="S3525" s="6">
        <v>-73686</v>
      </c>
      <c r="T3525" s="6">
        <v>-69363</v>
      </c>
      <c r="U3525" s="6" t="s">
        <v>4474</v>
      </c>
      <c r="V3525" s="6" t="s">
        <v>4474</v>
      </c>
      <c r="W3525" s="6">
        <v>243543</v>
      </c>
      <c r="X3525" s="6">
        <v>249588</v>
      </c>
      <c r="Y3525" s="6">
        <v>152783</v>
      </c>
      <c r="Z3525" s="6">
        <v>163627</v>
      </c>
      <c r="AA3525" s="6">
        <v>13610</v>
      </c>
      <c r="AB3525" s="6">
        <v>12324</v>
      </c>
      <c r="AC3525" s="6">
        <v>9318356</v>
      </c>
      <c r="AD3525" s="6">
        <v>9279937</v>
      </c>
      <c r="AF3525">
        <f>Q3525/W3525</f>
        <v>-0.36054413389011386</v>
      </c>
      <c r="AG3525">
        <f>R3525/X3525</f>
        <v>-0.34176723239899354</v>
      </c>
      <c r="AH3525" t="e">
        <f>U3525/W3525</f>
        <v>#VALUE!</v>
      </c>
      <c r="AI3525" t="e">
        <f>V3525/X3525</f>
        <v>#VALUE!</v>
      </c>
      <c r="AJ3525">
        <f>Y3525/AA3525</f>
        <v>11.225789860396768</v>
      </c>
      <c r="AK3525">
        <f>Z3525/AB3525</f>
        <v>13.27710159039273</v>
      </c>
      <c r="AL3525" t="e">
        <f>O3525/K3525</f>
        <v>#VALUE!</v>
      </c>
      <c r="AM3525" t="e">
        <f>P3525/L3525</f>
        <v>#VALUE!</v>
      </c>
      <c r="AN3525" t="e">
        <f>K3525/W3525</f>
        <v>#VALUE!</v>
      </c>
      <c r="AO3525" t="e">
        <f>L3525/X3525</f>
        <v>#VALUE!</v>
      </c>
      <c r="AP3525">
        <f>IF(OR(Q3525&lt;0, Q3525="NA"), 0, 1)</f>
        <v>0</v>
      </c>
      <c r="AQ3525">
        <f>IF(OR(S3525&lt;0, S3525="NA"), 0, 1)</f>
        <v>0</v>
      </c>
      <c r="AR3525">
        <f>IFERROR(IF((AF3525-AG3525)&gt;0,1,0),0)</f>
        <v>0</v>
      </c>
      <c r="AS3525">
        <f>IFERROR(IF((S3525-Q3525)&gt;0,1,0),0)</f>
        <v>1</v>
      </c>
      <c r="AT3525">
        <f>IFERROR(IF((AH3525-AI3525)&lt;0,1,0),0)</f>
        <v>0</v>
      </c>
      <c r="AU3525">
        <f>IFERROR(IF((AJ3525-AK3525)&gt;0,1,0),0)</f>
        <v>0</v>
      </c>
      <c r="AV3525">
        <f>IFERROR(IF((AL3525-AM3525)&gt;0,1,0),0)</f>
        <v>0</v>
      </c>
      <c r="AW3525">
        <f>IFERROR(IF((AN3525-AO3525)&gt;0,1,0),0)</f>
        <v>0</v>
      </c>
      <c r="AX3525">
        <f>IFERROR(IF((AC3525-AD3525)&lt;0,1,0),0)</f>
        <v>0</v>
      </c>
      <c r="AY3525">
        <f>SUM(AP3525:AX3525)</f>
        <v>1</v>
      </c>
    </row>
    <row r="3526" spans="1:51" x14ac:dyDescent="0.45">
      <c r="A3526" s="1" t="s">
        <v>2430</v>
      </c>
      <c r="B3526" s="2">
        <v>4911109</v>
      </c>
      <c r="C3526" s="3" t="s">
        <v>5338</v>
      </c>
      <c r="D3526" s="5">
        <v>25.5</v>
      </c>
      <c r="E3526" s="5">
        <v>188.84290200000001</v>
      </c>
      <c r="F3526" s="3" t="s">
        <v>4475</v>
      </c>
      <c r="G3526" s="3" t="s">
        <v>4548</v>
      </c>
      <c r="H3526" s="3" t="s">
        <v>4647</v>
      </c>
      <c r="I3526" s="3" t="s">
        <v>4687</v>
      </c>
      <c r="J3526" s="3" t="s">
        <v>5142</v>
      </c>
      <c r="K3526" s="6">
        <v>151822</v>
      </c>
      <c r="L3526" s="6">
        <v>137739</v>
      </c>
      <c r="M3526" s="6">
        <v>2877.1</v>
      </c>
      <c r="N3526" s="6">
        <v>5144</v>
      </c>
      <c r="O3526" s="6">
        <v>-635.9</v>
      </c>
      <c r="P3526" s="6">
        <v>2363</v>
      </c>
      <c r="Q3526" s="6">
        <v>-614</v>
      </c>
      <c r="R3526" s="6">
        <v>1917</v>
      </c>
      <c r="S3526" s="6">
        <v>-9315</v>
      </c>
      <c r="T3526" s="6">
        <v>2955</v>
      </c>
      <c r="U3526" s="6">
        <v>31051</v>
      </c>
      <c r="V3526" s="6">
        <v>29484</v>
      </c>
      <c r="W3526" s="6">
        <v>201213</v>
      </c>
      <c r="X3526" s="6">
        <v>198421</v>
      </c>
      <c r="Y3526" s="6">
        <v>125296</v>
      </c>
      <c r="Z3526" s="6">
        <v>128529</v>
      </c>
      <c r="AA3526" s="6">
        <v>29637</v>
      </c>
      <c r="AB3526" s="6">
        <v>30337</v>
      </c>
      <c r="AC3526" s="6">
        <v>7405604</v>
      </c>
      <c r="AD3526" s="6">
        <v>7396604</v>
      </c>
      <c r="AF3526">
        <f>Q3526/W3526</f>
        <v>-3.0514926967939449E-3</v>
      </c>
      <c r="AG3526">
        <f>R3526/X3526</f>
        <v>9.6612757722216898E-3</v>
      </c>
      <c r="AH3526">
        <f>U3526/W3526</f>
        <v>0.1543190549318384</v>
      </c>
      <c r="AI3526">
        <f>V3526/X3526</f>
        <v>0.14859314286290262</v>
      </c>
      <c r="AJ3526">
        <f>Y3526/AA3526</f>
        <v>4.2276883625198236</v>
      </c>
      <c r="AK3526">
        <f>Z3526/AB3526</f>
        <v>4.2367076507235391</v>
      </c>
      <c r="AL3526">
        <f>O3526/K3526</f>
        <v>-4.1884575357985006E-3</v>
      </c>
      <c r="AM3526">
        <f>P3526/L3526</f>
        <v>1.71556349327351E-2</v>
      </c>
      <c r="AN3526">
        <f>K3526/W3526</f>
        <v>0.75453375278933266</v>
      </c>
      <c r="AO3526">
        <f>L3526/X3526</f>
        <v>0.69417551569642322</v>
      </c>
      <c r="AP3526">
        <f>IF(OR(Q3526&lt;0, Q3526="NA"), 0, 1)</f>
        <v>0</v>
      </c>
      <c r="AQ3526">
        <f>IF(OR(S3526&lt;0, S3526="NA"), 0, 1)</f>
        <v>0</v>
      </c>
      <c r="AR3526">
        <f>IFERROR(IF((AF3526-AG3526)&gt;0,1,0),0)</f>
        <v>0</v>
      </c>
      <c r="AS3526">
        <f>IFERROR(IF((S3526-Q3526)&gt;0,1,0),0)</f>
        <v>0</v>
      </c>
      <c r="AT3526">
        <f>IFERROR(IF((AH3526-AI3526)&lt;0,1,0),0)</f>
        <v>0</v>
      </c>
      <c r="AU3526">
        <f>IFERROR(IF((AJ3526-AK3526)&gt;0,1,0),0)</f>
        <v>0</v>
      </c>
      <c r="AV3526">
        <f>IFERROR(IF((AL3526-AM3526)&gt;0,1,0),0)</f>
        <v>0</v>
      </c>
      <c r="AW3526">
        <f>IFERROR(IF((AN3526-AO3526)&gt;0,1,0),0)</f>
        <v>1</v>
      </c>
      <c r="AX3526">
        <f>IFERROR(IF((AC3526-AD3526)&lt;0,1,0),0)</f>
        <v>0</v>
      </c>
      <c r="AY3526">
        <f>SUM(AP3526:AX3526)</f>
        <v>1</v>
      </c>
    </row>
    <row r="3527" spans="1:51" x14ac:dyDescent="0.45">
      <c r="A3527" s="1" t="s">
        <v>2443</v>
      </c>
      <c r="B3527" s="2">
        <v>20089831</v>
      </c>
      <c r="C3527" s="3" t="s">
        <v>5336</v>
      </c>
      <c r="D3527" s="7">
        <v>5.28</v>
      </c>
      <c r="E3527" s="5">
        <v>72.903388800000002</v>
      </c>
      <c r="F3527" s="3" t="s">
        <v>4485</v>
      </c>
      <c r="G3527" s="3" t="s">
        <v>4486</v>
      </c>
      <c r="H3527" s="3" t="s">
        <v>4598</v>
      </c>
      <c r="I3527" s="3" t="s">
        <v>4615</v>
      </c>
      <c r="J3527" s="3" t="s">
        <v>5017</v>
      </c>
      <c r="K3527" s="6">
        <v>3077.76</v>
      </c>
      <c r="L3527" s="6">
        <v>3664.268</v>
      </c>
      <c r="M3527" s="6">
        <v>-3297.5880000000002</v>
      </c>
      <c r="N3527" s="6">
        <v>-2927.6489999999999</v>
      </c>
      <c r="O3527" s="6">
        <v>-4154.5010000000002</v>
      </c>
      <c r="P3527" s="6">
        <v>-3698.1550000000002</v>
      </c>
      <c r="Q3527" s="6">
        <v>-4039.5569999999998</v>
      </c>
      <c r="R3527" s="6">
        <v>-3309.3980000000001</v>
      </c>
      <c r="S3527" s="6">
        <v>-3402.904</v>
      </c>
      <c r="T3527" s="6">
        <v>-5422.64</v>
      </c>
      <c r="U3527" s="6" t="s">
        <v>4474</v>
      </c>
      <c r="V3527" s="6" t="s">
        <v>4474</v>
      </c>
      <c r="W3527" s="6">
        <v>10620.812</v>
      </c>
      <c r="X3527" s="6">
        <v>11080.602999999999</v>
      </c>
      <c r="Y3527" s="6">
        <v>4766.5680000000002</v>
      </c>
      <c r="Z3527" s="6">
        <v>5704.7079999999996</v>
      </c>
      <c r="AA3527" s="6">
        <v>887</v>
      </c>
      <c r="AB3527" s="6">
        <v>620</v>
      </c>
      <c r="AC3527" s="6">
        <v>13807460</v>
      </c>
      <c r="AD3527" s="6">
        <v>12245490</v>
      </c>
      <c r="AF3527">
        <f>Q3527/W3527</f>
        <v>-0.3803435179909031</v>
      </c>
      <c r="AG3527">
        <f>R3527/X3527</f>
        <v>-0.29866587585531224</v>
      </c>
      <c r="AH3527" t="e">
        <f>U3527/W3527</f>
        <v>#VALUE!</v>
      </c>
      <c r="AI3527" t="e">
        <f>V3527/X3527</f>
        <v>#VALUE!</v>
      </c>
      <c r="AJ3527">
        <f>Y3527/AA3527</f>
        <v>5.3738083427282977</v>
      </c>
      <c r="AK3527">
        <f>Z3527/AB3527</f>
        <v>9.2011419354838697</v>
      </c>
      <c r="AL3527">
        <f>O3527/K3527</f>
        <v>-1.3498456669785819</v>
      </c>
      <c r="AM3527">
        <f>P3527/L3527</f>
        <v>-1.0092479589375014</v>
      </c>
      <c r="AN3527">
        <f>K3527/W3527</f>
        <v>0.28978575272775758</v>
      </c>
      <c r="AO3527">
        <f>L3527/X3527</f>
        <v>0.3306921112506242</v>
      </c>
      <c r="AP3527">
        <f>IF(OR(Q3527&lt;0, Q3527="NA"), 0, 1)</f>
        <v>0</v>
      </c>
      <c r="AQ3527">
        <f>IF(OR(S3527&lt;0, S3527="NA"), 0, 1)</f>
        <v>0</v>
      </c>
      <c r="AR3527">
        <f>IFERROR(IF((AF3527-AG3527)&gt;0,1,0),0)</f>
        <v>0</v>
      </c>
      <c r="AS3527">
        <f>IFERROR(IF((S3527-Q3527)&gt;0,1,0),0)</f>
        <v>1</v>
      </c>
      <c r="AT3527">
        <f>IFERROR(IF((AH3527-AI3527)&lt;0,1,0),0)</f>
        <v>0</v>
      </c>
      <c r="AU3527">
        <f>IFERROR(IF((AJ3527-AK3527)&gt;0,1,0),0)</f>
        <v>0</v>
      </c>
      <c r="AV3527">
        <f>IFERROR(IF((AL3527-AM3527)&gt;0,1,0),0)</f>
        <v>0</v>
      </c>
      <c r="AW3527">
        <f>IFERROR(IF((AN3527-AO3527)&gt;0,1,0),0)</f>
        <v>0</v>
      </c>
      <c r="AX3527">
        <f>IFERROR(IF((AC3527-AD3527)&lt;0,1,0),0)</f>
        <v>0</v>
      </c>
      <c r="AY3527">
        <f>SUM(AP3527:AX3527)</f>
        <v>1</v>
      </c>
    </row>
    <row r="3528" spans="1:51" x14ac:dyDescent="0.45">
      <c r="A3528" s="1" t="s">
        <v>2480</v>
      </c>
      <c r="B3528" s="2">
        <v>15188256</v>
      </c>
      <c r="C3528" s="3" t="s">
        <v>5338</v>
      </c>
      <c r="D3528" s="5">
        <v>4.9000000000000004</v>
      </c>
      <c r="E3528" s="5">
        <v>162.0799705</v>
      </c>
      <c r="F3528" s="3" t="s">
        <v>4470</v>
      </c>
      <c r="G3528" s="3" t="s">
        <v>4471</v>
      </c>
      <c r="H3528" s="3" t="s">
        <v>4489</v>
      </c>
      <c r="I3528" s="3" t="s">
        <v>4489</v>
      </c>
      <c r="J3528" s="3" t="s">
        <v>4825</v>
      </c>
      <c r="K3528" s="6" t="s">
        <v>4474</v>
      </c>
      <c r="L3528" s="6" t="s">
        <v>4474</v>
      </c>
      <c r="M3528" s="6">
        <v>-92728</v>
      </c>
      <c r="N3528" s="6">
        <v>-81464</v>
      </c>
      <c r="O3528" s="6">
        <v>-93358</v>
      </c>
      <c r="P3528" s="6">
        <v>-82088</v>
      </c>
      <c r="Q3528" s="6">
        <v>-86596</v>
      </c>
      <c r="R3528" s="6">
        <v>-77215</v>
      </c>
      <c r="S3528" s="6">
        <v>-66806</v>
      </c>
      <c r="T3528" s="6">
        <v>-62949</v>
      </c>
      <c r="U3528" s="6" t="s">
        <v>4474</v>
      </c>
      <c r="V3528" s="6" t="s">
        <v>4474</v>
      </c>
      <c r="W3528" s="6">
        <v>173865</v>
      </c>
      <c r="X3528" s="6">
        <v>192007</v>
      </c>
      <c r="Y3528" s="6">
        <v>159458</v>
      </c>
      <c r="Z3528" s="6">
        <v>177149</v>
      </c>
      <c r="AA3528" s="6">
        <v>26818</v>
      </c>
      <c r="AB3528" s="6">
        <v>18877</v>
      </c>
      <c r="AC3528" s="6">
        <v>33058447</v>
      </c>
      <c r="AD3528" s="6">
        <v>33039911</v>
      </c>
      <c r="AF3528">
        <f>Q3528/W3528</f>
        <v>-0.49806459034308226</v>
      </c>
      <c r="AG3528">
        <f>R3528/X3528</f>
        <v>-0.40214679673136916</v>
      </c>
      <c r="AH3528" t="e">
        <f>U3528/W3528</f>
        <v>#VALUE!</v>
      </c>
      <c r="AI3528" t="e">
        <f>V3528/X3528</f>
        <v>#VALUE!</v>
      </c>
      <c r="AJ3528">
        <f>Y3528/AA3528</f>
        <v>5.9459318368260128</v>
      </c>
      <c r="AK3528">
        <f>Z3528/AB3528</f>
        <v>9.3843831117232615</v>
      </c>
      <c r="AL3528" t="e">
        <f>O3528/K3528</f>
        <v>#VALUE!</v>
      </c>
      <c r="AM3528" t="e">
        <f>P3528/L3528</f>
        <v>#VALUE!</v>
      </c>
      <c r="AN3528" t="e">
        <f>K3528/W3528</f>
        <v>#VALUE!</v>
      </c>
      <c r="AO3528" t="e">
        <f>L3528/X3528</f>
        <v>#VALUE!</v>
      </c>
      <c r="AP3528">
        <f>IF(OR(Q3528&lt;0, Q3528="NA"), 0, 1)</f>
        <v>0</v>
      </c>
      <c r="AQ3528">
        <f>IF(OR(S3528&lt;0, S3528="NA"), 0, 1)</f>
        <v>0</v>
      </c>
      <c r="AR3528">
        <f>IFERROR(IF((AF3528-AG3528)&gt;0,1,0),0)</f>
        <v>0</v>
      </c>
      <c r="AS3528">
        <f>IFERROR(IF((S3528-Q3528)&gt;0,1,0),0)</f>
        <v>1</v>
      </c>
      <c r="AT3528">
        <f>IFERROR(IF((AH3528-AI3528)&lt;0,1,0),0)</f>
        <v>0</v>
      </c>
      <c r="AU3528">
        <f>IFERROR(IF((AJ3528-AK3528)&gt;0,1,0),0)</f>
        <v>0</v>
      </c>
      <c r="AV3528">
        <f>IFERROR(IF((AL3528-AM3528)&gt;0,1,0),0)</f>
        <v>0</v>
      </c>
      <c r="AW3528">
        <f>IFERROR(IF((AN3528-AO3528)&gt;0,1,0),0)</f>
        <v>0</v>
      </c>
      <c r="AX3528">
        <f>IFERROR(IF((AC3528-AD3528)&lt;0,1,0),0)</f>
        <v>0</v>
      </c>
      <c r="AY3528">
        <f>SUM(AP3528:AX3528)</f>
        <v>1</v>
      </c>
    </row>
    <row r="3529" spans="1:51" x14ac:dyDescent="0.45">
      <c r="A3529" s="1" t="s">
        <v>2497</v>
      </c>
      <c r="B3529" s="2">
        <v>108596101</v>
      </c>
      <c r="C3529" s="3" t="s">
        <v>5337</v>
      </c>
      <c r="D3529" s="5">
        <v>6.42</v>
      </c>
      <c r="E3529" s="5">
        <v>518.44959096000002</v>
      </c>
      <c r="F3529" s="3" t="s">
        <v>4583</v>
      </c>
      <c r="G3529" s="3" t="s">
        <v>4583</v>
      </c>
      <c r="H3529" s="3" t="s">
        <v>4602</v>
      </c>
      <c r="I3529" s="3" t="s">
        <v>4943</v>
      </c>
      <c r="J3529" s="3" t="s">
        <v>5152</v>
      </c>
      <c r="K3529" s="6">
        <v>1020.728</v>
      </c>
      <c r="L3529" s="6">
        <v>1023.528</v>
      </c>
      <c r="M3529" s="6">
        <v>-291198.12900000002</v>
      </c>
      <c r="N3529" s="6">
        <v>-284412.21399999998</v>
      </c>
      <c r="O3529" s="6">
        <v>-292276.36800000002</v>
      </c>
      <c r="P3529" s="6">
        <v>-285398.80200000003</v>
      </c>
      <c r="Q3529" s="6">
        <v>-362963.55699999997</v>
      </c>
      <c r="R3529" s="6">
        <v>-361535.14299999998</v>
      </c>
      <c r="S3529" s="6">
        <v>-29260.412</v>
      </c>
      <c r="T3529" s="6">
        <v>-24763.39</v>
      </c>
      <c r="U3529" s="6" t="s">
        <v>4474</v>
      </c>
      <c r="V3529" s="6" t="s">
        <v>4474</v>
      </c>
      <c r="W3529" s="6">
        <v>181379.52</v>
      </c>
      <c r="X3529" s="6" t="s">
        <v>4474</v>
      </c>
      <c r="Y3529" s="6">
        <v>66974.539999999994</v>
      </c>
      <c r="Z3529" s="6" t="s">
        <v>4474</v>
      </c>
      <c r="AA3529" s="6">
        <v>61570</v>
      </c>
      <c r="AB3529" s="6" t="s">
        <v>4474</v>
      </c>
      <c r="AC3529" s="6">
        <v>78275357</v>
      </c>
      <c r="AD3529" s="6">
        <v>76899960</v>
      </c>
      <c r="AF3529">
        <f>Q3529/W3529</f>
        <v>-2.0011275639057815</v>
      </c>
      <c r="AG3529" t="e">
        <f>R3529/X3529</f>
        <v>#VALUE!</v>
      </c>
      <c r="AH3529" t="e">
        <f>U3529/W3529</f>
        <v>#VALUE!</v>
      </c>
      <c r="AI3529" t="e">
        <f>V3529/X3529</f>
        <v>#VALUE!</v>
      </c>
      <c r="AJ3529">
        <f>Y3529/AA3529</f>
        <v>1.0877787883709598</v>
      </c>
      <c r="AK3529" t="e">
        <f>Z3529/AB3529</f>
        <v>#VALUE!</v>
      </c>
      <c r="AL3529">
        <f>O3529/K3529</f>
        <v>-286.34108988878529</v>
      </c>
      <c r="AM3529">
        <f>P3529/L3529</f>
        <v>-278.83829460454427</v>
      </c>
      <c r="AN3529">
        <f>K3529/W3529</f>
        <v>5.6275813278147393E-3</v>
      </c>
      <c r="AO3529" t="e">
        <f>L3529/X3529</f>
        <v>#VALUE!</v>
      </c>
      <c r="AP3529">
        <f>IF(OR(Q3529&lt;0, Q3529="NA"), 0, 1)</f>
        <v>0</v>
      </c>
      <c r="AQ3529">
        <f>IF(OR(S3529&lt;0, S3529="NA"), 0, 1)</f>
        <v>0</v>
      </c>
      <c r="AR3529">
        <f>IFERROR(IF((AF3529-AG3529)&gt;0,1,0),0)</f>
        <v>0</v>
      </c>
      <c r="AS3529">
        <f>IFERROR(IF((S3529-Q3529)&gt;0,1,0),0)</f>
        <v>1</v>
      </c>
      <c r="AT3529">
        <f>IFERROR(IF((AH3529-AI3529)&lt;0,1,0),0)</f>
        <v>0</v>
      </c>
      <c r="AU3529">
        <f>IFERROR(IF((AJ3529-AK3529)&gt;0,1,0),0)</f>
        <v>0</v>
      </c>
      <c r="AV3529">
        <f>IFERROR(IF((AL3529-AM3529)&gt;0,1,0),0)</f>
        <v>0</v>
      </c>
      <c r="AW3529">
        <f>IFERROR(IF((AN3529-AO3529)&gt;0,1,0),0)</f>
        <v>0</v>
      </c>
      <c r="AX3529">
        <f>IFERROR(IF((AC3529-AD3529)&lt;0,1,0),0)</f>
        <v>0</v>
      </c>
      <c r="AY3529">
        <f>SUM(AP3529:AX3529)</f>
        <v>1</v>
      </c>
    </row>
    <row r="3530" spans="1:51" x14ac:dyDescent="0.45">
      <c r="A3530" s="1" t="s">
        <v>2500</v>
      </c>
      <c r="B3530" s="2">
        <v>4366885</v>
      </c>
      <c r="C3530" s="3" t="s">
        <v>5336</v>
      </c>
      <c r="D3530" s="5">
        <v>7.2</v>
      </c>
      <c r="E3530" s="5">
        <v>113.5216944</v>
      </c>
      <c r="F3530" s="3" t="s">
        <v>4654</v>
      </c>
      <c r="G3530" s="3" t="s">
        <v>4654</v>
      </c>
      <c r="H3530" s="3" t="s">
        <v>4655</v>
      </c>
      <c r="I3530" s="3" t="s">
        <v>4656</v>
      </c>
      <c r="J3530" s="3" t="s">
        <v>5153</v>
      </c>
      <c r="K3530" s="6" t="s">
        <v>4474</v>
      </c>
      <c r="L3530" s="6" t="s">
        <v>4474</v>
      </c>
      <c r="M3530" s="6" t="s">
        <v>4474</v>
      </c>
      <c r="N3530" s="6" t="s">
        <v>4474</v>
      </c>
      <c r="O3530" s="6">
        <v>-11491.701999999999</v>
      </c>
      <c r="P3530" s="6">
        <v>-10678.785</v>
      </c>
      <c r="Q3530" s="6">
        <v>-10220.393</v>
      </c>
      <c r="R3530" s="6">
        <v>-9404.06</v>
      </c>
      <c r="S3530" s="6">
        <v>-8009.058</v>
      </c>
      <c r="T3530" s="6">
        <v>-7199.817</v>
      </c>
      <c r="U3530" s="6" t="s">
        <v>4474</v>
      </c>
      <c r="V3530" s="6" t="s">
        <v>4474</v>
      </c>
      <c r="W3530" s="6">
        <v>27620.613000000001</v>
      </c>
      <c r="X3530" s="6">
        <v>27954.822</v>
      </c>
      <c r="Y3530" s="6">
        <v>27038.873</v>
      </c>
      <c r="Z3530" s="6">
        <v>27369.706999999999</v>
      </c>
      <c r="AA3530" s="6">
        <v>1160</v>
      </c>
      <c r="AB3530" s="6">
        <v>933</v>
      </c>
      <c r="AC3530" s="6">
        <v>15276331</v>
      </c>
      <c r="AD3530" s="6">
        <v>14591477</v>
      </c>
      <c r="AF3530">
        <f>Q3530/W3530</f>
        <v>-0.3700277397898446</v>
      </c>
      <c r="AG3530">
        <f>R3530/X3530</f>
        <v>-0.33640207045496479</v>
      </c>
      <c r="AH3530" t="e">
        <f>U3530/W3530</f>
        <v>#VALUE!</v>
      </c>
      <c r="AI3530" t="e">
        <f>V3530/X3530</f>
        <v>#VALUE!</v>
      </c>
      <c r="AJ3530">
        <f>Y3530/AA3530</f>
        <v>23.309373275862068</v>
      </c>
      <c r="AK3530">
        <f>Z3530/AB3530</f>
        <v>29.335162915326901</v>
      </c>
      <c r="AL3530" t="e">
        <f>O3530/K3530</f>
        <v>#VALUE!</v>
      </c>
      <c r="AM3530" t="e">
        <f>P3530/L3530</f>
        <v>#VALUE!</v>
      </c>
      <c r="AN3530" t="e">
        <f>K3530/W3530</f>
        <v>#VALUE!</v>
      </c>
      <c r="AO3530" t="e">
        <f>L3530/X3530</f>
        <v>#VALUE!</v>
      </c>
      <c r="AP3530">
        <f>IF(OR(Q3530&lt;0, Q3530="NA"), 0, 1)</f>
        <v>0</v>
      </c>
      <c r="AQ3530">
        <f>IF(OR(S3530&lt;0, S3530="NA"), 0, 1)</f>
        <v>0</v>
      </c>
      <c r="AR3530">
        <f>IFERROR(IF((AF3530-AG3530)&gt;0,1,0),0)</f>
        <v>0</v>
      </c>
      <c r="AS3530">
        <f>IFERROR(IF((S3530-Q3530)&gt;0,1,0),0)</f>
        <v>1</v>
      </c>
      <c r="AT3530">
        <f>IFERROR(IF((AH3530-AI3530)&lt;0,1,0),0)</f>
        <v>0</v>
      </c>
      <c r="AU3530">
        <f>IFERROR(IF((AJ3530-AK3530)&gt;0,1,0),0)</f>
        <v>0</v>
      </c>
      <c r="AV3530">
        <f>IFERROR(IF((AL3530-AM3530)&gt;0,1,0),0)</f>
        <v>0</v>
      </c>
      <c r="AW3530">
        <f>IFERROR(IF((AN3530-AO3530)&gt;0,1,0),0)</f>
        <v>0</v>
      </c>
      <c r="AX3530">
        <f>IFERROR(IF((AC3530-AD3530)&lt;0,1,0),0)</f>
        <v>0</v>
      </c>
      <c r="AY3530">
        <f>SUM(AP3530:AX3530)</f>
        <v>1</v>
      </c>
    </row>
    <row r="3531" spans="1:51" x14ac:dyDescent="0.45">
      <c r="A3531" s="1" t="s">
        <v>2542</v>
      </c>
      <c r="B3531" s="2">
        <v>19913030</v>
      </c>
      <c r="C3531" s="3" t="s">
        <v>5338</v>
      </c>
      <c r="D3531" s="5">
        <v>59.98</v>
      </c>
      <c r="E3531" s="5">
        <v>2341.96126594</v>
      </c>
      <c r="F3531" s="3" t="s">
        <v>4470</v>
      </c>
      <c r="G3531" s="3" t="s">
        <v>4471</v>
      </c>
      <c r="H3531" s="3" t="s">
        <v>4673</v>
      </c>
      <c r="I3531" s="3" t="s">
        <v>4673</v>
      </c>
      <c r="J3531" s="3" t="s">
        <v>4544</v>
      </c>
      <c r="K3531" s="6" t="s">
        <v>4474</v>
      </c>
      <c r="L3531" s="6" t="s">
        <v>4474</v>
      </c>
      <c r="M3531" s="6">
        <v>-87445</v>
      </c>
      <c r="N3531" s="6">
        <v>-72903</v>
      </c>
      <c r="O3531" s="6">
        <v>-87450</v>
      </c>
      <c r="P3531" s="6">
        <v>-72908</v>
      </c>
      <c r="Q3531" s="6">
        <v>-76344</v>
      </c>
      <c r="R3531" s="6">
        <v>-64738</v>
      </c>
      <c r="S3531" s="6">
        <v>-65931</v>
      </c>
      <c r="T3531" s="6">
        <v>-58625</v>
      </c>
      <c r="U3531" s="6" t="s">
        <v>4474</v>
      </c>
      <c r="V3531" s="6" t="s">
        <v>4474</v>
      </c>
      <c r="W3531" s="6">
        <v>297005</v>
      </c>
      <c r="X3531" s="6">
        <v>312905</v>
      </c>
      <c r="Y3531" s="6">
        <v>293030</v>
      </c>
      <c r="Z3531" s="6">
        <v>308805</v>
      </c>
      <c r="AA3531" s="6">
        <v>18352</v>
      </c>
      <c r="AB3531" s="6">
        <v>14737</v>
      </c>
      <c r="AC3531" s="6">
        <v>39029036</v>
      </c>
      <c r="AD3531" s="6">
        <v>38884054</v>
      </c>
      <c r="AF3531">
        <f>Q3531/W3531</f>
        <v>-0.25704617767377652</v>
      </c>
      <c r="AG3531">
        <f>R3531/X3531</f>
        <v>-0.2068934660679759</v>
      </c>
      <c r="AH3531" t="e">
        <f>U3531/W3531</f>
        <v>#VALUE!</v>
      </c>
      <c r="AI3531" t="e">
        <f>V3531/X3531</f>
        <v>#VALUE!</v>
      </c>
      <c r="AJ3531">
        <f>Y3531/AA3531</f>
        <v>15.967197035745423</v>
      </c>
      <c r="AK3531">
        <f>Z3531/AB3531</f>
        <v>20.954400488566193</v>
      </c>
      <c r="AL3531" t="e">
        <f>O3531/K3531</f>
        <v>#VALUE!</v>
      </c>
      <c r="AM3531" t="e">
        <f>P3531/L3531</f>
        <v>#VALUE!</v>
      </c>
      <c r="AN3531" t="e">
        <f>K3531/W3531</f>
        <v>#VALUE!</v>
      </c>
      <c r="AO3531" t="e">
        <f>L3531/X3531</f>
        <v>#VALUE!</v>
      </c>
      <c r="AP3531">
        <f>IF(OR(Q3531&lt;0, Q3531="NA"), 0, 1)</f>
        <v>0</v>
      </c>
      <c r="AQ3531">
        <f>IF(OR(S3531&lt;0, S3531="NA"), 0, 1)</f>
        <v>0</v>
      </c>
      <c r="AR3531">
        <f>IFERROR(IF((AF3531-AG3531)&gt;0,1,0),0)</f>
        <v>0</v>
      </c>
      <c r="AS3531">
        <f>IFERROR(IF((S3531-Q3531)&gt;0,1,0),0)</f>
        <v>1</v>
      </c>
      <c r="AT3531">
        <f>IFERROR(IF((AH3531-AI3531)&lt;0,1,0),0)</f>
        <v>0</v>
      </c>
      <c r="AU3531">
        <f>IFERROR(IF((AJ3531-AK3531)&gt;0,1,0),0)</f>
        <v>0</v>
      </c>
      <c r="AV3531">
        <f>IFERROR(IF((AL3531-AM3531)&gt;0,1,0),0)</f>
        <v>0</v>
      </c>
      <c r="AW3531">
        <f>IFERROR(IF((AN3531-AO3531)&gt;0,1,0),0)</f>
        <v>0</v>
      </c>
      <c r="AX3531">
        <f>IFERROR(IF((AC3531-AD3531)&lt;0,1,0),0)</f>
        <v>0</v>
      </c>
      <c r="AY3531">
        <f>SUM(AP3531:AX3531)</f>
        <v>1</v>
      </c>
    </row>
    <row r="3532" spans="1:51" x14ac:dyDescent="0.45">
      <c r="A3532" s="1" t="s">
        <v>2600</v>
      </c>
      <c r="B3532" s="2">
        <v>101396974</v>
      </c>
      <c r="C3532" s="3" t="s">
        <v>5336</v>
      </c>
      <c r="D3532" s="7">
        <v>2.48</v>
      </c>
      <c r="E3532" s="5">
        <v>11.094111359999999</v>
      </c>
      <c r="F3532" s="3" t="s">
        <v>4480</v>
      </c>
      <c r="G3532" s="3" t="s">
        <v>4491</v>
      </c>
      <c r="H3532" s="3" t="s">
        <v>4492</v>
      </c>
      <c r="I3532" s="3" t="s">
        <v>4493</v>
      </c>
      <c r="J3532" s="3" t="s">
        <v>4494</v>
      </c>
      <c r="K3532" s="6" t="s">
        <v>4474</v>
      </c>
      <c r="L3532" s="6" t="s">
        <v>4474</v>
      </c>
      <c r="M3532" s="6" t="s">
        <v>4474</v>
      </c>
      <c r="N3532" s="6" t="s">
        <v>4474</v>
      </c>
      <c r="O3532" s="6">
        <v>-668.97500000000002</v>
      </c>
      <c r="P3532" s="6">
        <v>-501.62099999999998</v>
      </c>
      <c r="Q3532" s="6">
        <v>1751.576</v>
      </c>
      <c r="R3532" s="6">
        <v>2574.6089999999999</v>
      </c>
      <c r="S3532" s="6">
        <v>-376.10599999999999</v>
      </c>
      <c r="T3532" s="6">
        <v>-315.81900000000002</v>
      </c>
      <c r="U3532" s="6" t="s">
        <v>4474</v>
      </c>
      <c r="V3532" s="6" t="s">
        <v>4474</v>
      </c>
      <c r="W3532" s="6">
        <v>23101.424999999999</v>
      </c>
      <c r="X3532" s="6">
        <v>22878.358</v>
      </c>
      <c r="Y3532" s="6">
        <v>23101.424999999999</v>
      </c>
      <c r="Z3532" s="6">
        <v>22878.358</v>
      </c>
      <c r="AA3532" s="6">
        <v>892</v>
      </c>
      <c r="AB3532" s="6">
        <v>567</v>
      </c>
      <c r="AC3532" s="6">
        <v>4473432</v>
      </c>
      <c r="AD3532" s="6">
        <v>4473432</v>
      </c>
      <c r="AF3532">
        <f>Q3532/W3532</f>
        <v>7.5821123588696374E-2</v>
      </c>
      <c r="AG3532">
        <f>R3532/X3532</f>
        <v>0.11253469326775986</v>
      </c>
      <c r="AH3532" t="e">
        <f>U3532/W3532</f>
        <v>#VALUE!</v>
      </c>
      <c r="AI3532" t="e">
        <f>V3532/X3532</f>
        <v>#VALUE!</v>
      </c>
      <c r="AJ3532">
        <f>Y3532/AA3532</f>
        <v>25.898458520179371</v>
      </c>
      <c r="AK3532">
        <f>Z3532/AB3532</f>
        <v>40.349837742504413</v>
      </c>
      <c r="AL3532" t="e">
        <f>O3532/K3532</f>
        <v>#VALUE!</v>
      </c>
      <c r="AM3532" t="e">
        <f>P3532/L3532</f>
        <v>#VALUE!</v>
      </c>
      <c r="AN3532" t="e">
        <f>K3532/W3532</f>
        <v>#VALUE!</v>
      </c>
      <c r="AO3532" t="e">
        <f>L3532/X3532</f>
        <v>#VALUE!</v>
      </c>
      <c r="AP3532">
        <f>IF(OR(Q3532&lt;0, Q3532="NA"), 0, 1)</f>
        <v>1</v>
      </c>
      <c r="AQ3532">
        <f>IF(OR(S3532&lt;0, S3532="NA"), 0, 1)</f>
        <v>0</v>
      </c>
      <c r="AR3532">
        <f>IFERROR(IF((AF3532-AG3532)&gt;0,1,0),0)</f>
        <v>0</v>
      </c>
      <c r="AS3532">
        <f>IFERROR(IF((S3532-Q3532)&gt;0,1,0),0)</f>
        <v>0</v>
      </c>
      <c r="AT3532">
        <f>IFERROR(IF((AH3532-AI3532)&lt;0,1,0),0)</f>
        <v>0</v>
      </c>
      <c r="AU3532">
        <f>IFERROR(IF((AJ3532-AK3532)&gt;0,1,0),0)</f>
        <v>0</v>
      </c>
      <c r="AV3532">
        <f>IFERROR(IF((AL3532-AM3532)&gt;0,1,0),0)</f>
        <v>0</v>
      </c>
      <c r="AW3532">
        <f>IFERROR(IF((AN3532-AO3532)&gt;0,1,0),0)</f>
        <v>0</v>
      </c>
      <c r="AX3532">
        <f>IFERROR(IF((AC3532-AD3532)&lt;0,1,0),0)</f>
        <v>0</v>
      </c>
      <c r="AY3532">
        <f>SUM(AP3532:AX3532)</f>
        <v>1</v>
      </c>
    </row>
    <row r="3533" spans="1:51" x14ac:dyDescent="0.45">
      <c r="A3533" s="1" t="s">
        <v>2622</v>
      </c>
      <c r="B3533" s="2">
        <v>4861693</v>
      </c>
      <c r="C3533" s="3" t="s">
        <v>5337</v>
      </c>
      <c r="D3533" s="5">
        <v>19.649999999999999</v>
      </c>
      <c r="E3533" s="5">
        <v>385.76152949999999</v>
      </c>
      <c r="F3533" s="3" t="s">
        <v>4525</v>
      </c>
      <c r="G3533" s="3" t="s">
        <v>4698</v>
      </c>
      <c r="H3533" s="3" t="s">
        <v>4698</v>
      </c>
      <c r="I3533" s="3" t="s">
        <v>4699</v>
      </c>
      <c r="J3533" s="3" t="s">
        <v>5043</v>
      </c>
      <c r="K3533" s="6">
        <v>12196</v>
      </c>
      <c r="L3533" s="6">
        <v>11273</v>
      </c>
      <c r="M3533" s="6">
        <v>-4632</v>
      </c>
      <c r="N3533" s="6">
        <v>-3623</v>
      </c>
      <c r="O3533" s="6">
        <v>-5265</v>
      </c>
      <c r="P3533" s="6">
        <v>-4261</v>
      </c>
      <c r="Q3533" s="6">
        <v>-4891</v>
      </c>
      <c r="R3533" s="6">
        <v>-3846</v>
      </c>
      <c r="S3533" s="6">
        <v>-1027</v>
      </c>
      <c r="T3533" s="6">
        <v>-1470</v>
      </c>
      <c r="U3533" s="6">
        <v>3189</v>
      </c>
      <c r="V3533" s="6" t="s">
        <v>4474</v>
      </c>
      <c r="W3533" s="6">
        <v>45916</v>
      </c>
      <c r="X3533" s="6">
        <v>41936</v>
      </c>
      <c r="Y3533" s="6">
        <v>11449</v>
      </c>
      <c r="Z3533" s="6">
        <v>8663</v>
      </c>
      <c r="AA3533" s="6">
        <v>4006</v>
      </c>
      <c r="AB3533" s="6">
        <v>2913</v>
      </c>
      <c r="AC3533" s="6">
        <v>19657407</v>
      </c>
      <c r="AD3533" s="6">
        <v>19650489</v>
      </c>
      <c r="AF3533">
        <f>Q3533/W3533</f>
        <v>-0.10652060283996864</v>
      </c>
      <c r="AG3533">
        <f>R3533/X3533</f>
        <v>-9.1711178939336127E-2</v>
      </c>
      <c r="AH3533">
        <f>U3533/W3533</f>
        <v>6.945291401690043E-2</v>
      </c>
      <c r="AI3533" t="e">
        <f>V3533/X3533</f>
        <v>#VALUE!</v>
      </c>
      <c r="AJ3533">
        <f>Y3533/AA3533</f>
        <v>2.8579630554168749</v>
      </c>
      <c r="AK3533">
        <f>Z3533/AB3533</f>
        <v>2.9739100583590798</v>
      </c>
      <c r="AL3533">
        <f>O3533/K3533</f>
        <v>-0.43169891767792717</v>
      </c>
      <c r="AM3533">
        <f>P3533/L3533</f>
        <v>-0.37798279073893376</v>
      </c>
      <c r="AN3533">
        <f>K3533/W3533</f>
        <v>0.26561547173098704</v>
      </c>
      <c r="AO3533">
        <f>L3533/X3533</f>
        <v>0.26881438382296835</v>
      </c>
      <c r="AP3533">
        <f>IF(OR(Q3533&lt;0, Q3533="NA"), 0, 1)</f>
        <v>0</v>
      </c>
      <c r="AQ3533">
        <f>IF(OR(S3533&lt;0, S3533="NA"), 0, 1)</f>
        <v>0</v>
      </c>
      <c r="AR3533">
        <f>IFERROR(IF((AF3533-AG3533)&gt;0,1,0),0)</f>
        <v>0</v>
      </c>
      <c r="AS3533">
        <f>IFERROR(IF((S3533-Q3533)&gt;0,1,0),0)</f>
        <v>1</v>
      </c>
      <c r="AT3533">
        <f>IFERROR(IF((AH3533-AI3533)&lt;0,1,0),0)</f>
        <v>0</v>
      </c>
      <c r="AU3533">
        <f>IFERROR(IF((AJ3533-AK3533)&gt;0,1,0),0)</f>
        <v>0</v>
      </c>
      <c r="AV3533">
        <f>IFERROR(IF((AL3533-AM3533)&gt;0,1,0),0)</f>
        <v>0</v>
      </c>
      <c r="AW3533">
        <f>IFERROR(IF((AN3533-AO3533)&gt;0,1,0),0)</f>
        <v>0</v>
      </c>
      <c r="AX3533">
        <f>IFERROR(IF((AC3533-AD3533)&lt;0,1,0),0)</f>
        <v>0</v>
      </c>
      <c r="AY3533">
        <f>SUM(AP3533:AX3533)</f>
        <v>1</v>
      </c>
    </row>
    <row r="3534" spans="1:51" x14ac:dyDescent="0.45">
      <c r="A3534" s="1" t="s">
        <v>2625</v>
      </c>
      <c r="B3534" s="2">
        <v>4421052</v>
      </c>
      <c r="C3534" s="3" t="s">
        <v>5335</v>
      </c>
      <c r="D3534" s="5">
        <v>24.23</v>
      </c>
      <c r="E3534" s="5">
        <v>2044.0858809399999</v>
      </c>
      <c r="F3534" s="3" t="s">
        <v>4500</v>
      </c>
      <c r="G3534" s="3" t="s">
        <v>4539</v>
      </c>
      <c r="H3534" s="3" t="s">
        <v>4539</v>
      </c>
      <c r="I3534" s="3" t="s">
        <v>4582</v>
      </c>
      <c r="J3534" s="3" t="s">
        <v>5376</v>
      </c>
      <c r="K3534" s="6">
        <v>393714</v>
      </c>
      <c r="L3534" s="6">
        <v>448142</v>
      </c>
      <c r="M3534" s="6">
        <v>-109920</v>
      </c>
      <c r="N3534" s="6">
        <v>-85308</v>
      </c>
      <c r="O3534" s="6">
        <v>-160714</v>
      </c>
      <c r="P3534" s="6">
        <v>-140800</v>
      </c>
      <c r="Q3534" s="6">
        <v>-225860</v>
      </c>
      <c r="R3534" s="6">
        <v>-189904</v>
      </c>
      <c r="S3534" s="6">
        <v>-34030</v>
      </c>
      <c r="T3534" s="6">
        <v>-16091</v>
      </c>
      <c r="U3534" s="6">
        <v>122840</v>
      </c>
      <c r="V3534" s="6">
        <v>122684</v>
      </c>
      <c r="W3534" s="6">
        <v>895303</v>
      </c>
      <c r="X3534" s="6">
        <v>973197</v>
      </c>
      <c r="Y3534" s="6">
        <v>328260</v>
      </c>
      <c r="Z3534" s="6">
        <v>397581</v>
      </c>
      <c r="AA3534" s="6">
        <v>168597</v>
      </c>
      <c r="AB3534" s="6">
        <v>190277</v>
      </c>
      <c r="AC3534" s="6">
        <v>84362000</v>
      </c>
      <c r="AD3534" s="6">
        <v>83898000</v>
      </c>
      <c r="AF3534">
        <f>Q3534/W3534</f>
        <v>-0.25227213580206925</v>
      </c>
      <c r="AG3534">
        <f>R3534/X3534</f>
        <v>-0.19513418146582862</v>
      </c>
      <c r="AH3534">
        <f>U3534/W3534</f>
        <v>0.13720494625841753</v>
      </c>
      <c r="AI3534">
        <f>V3534/X3534</f>
        <v>0.12606286291470278</v>
      </c>
      <c r="AJ3534">
        <f>Y3534/AA3534</f>
        <v>1.9470097332692753</v>
      </c>
      <c r="AK3534">
        <f>Z3534/AB3534</f>
        <v>2.0894853292830979</v>
      </c>
      <c r="AL3534">
        <f>O3534/K3534</f>
        <v>-0.40819986081267112</v>
      </c>
      <c r="AM3534">
        <f>P3534/L3534</f>
        <v>-0.3141861285039117</v>
      </c>
      <c r="AN3534">
        <f>K3534/W3534</f>
        <v>0.4397550326537496</v>
      </c>
      <c r="AO3534">
        <f>L3534/X3534</f>
        <v>0.46048436236445445</v>
      </c>
      <c r="AP3534">
        <f>IF(OR(Q3534&lt;0, Q3534="NA"), 0, 1)</f>
        <v>0</v>
      </c>
      <c r="AQ3534">
        <f>IF(OR(S3534&lt;0, S3534="NA"), 0, 1)</f>
        <v>0</v>
      </c>
      <c r="AR3534">
        <f>IFERROR(IF((AF3534-AG3534)&gt;0,1,0),0)</f>
        <v>0</v>
      </c>
      <c r="AS3534">
        <f>IFERROR(IF((S3534-Q3534)&gt;0,1,0),0)</f>
        <v>1</v>
      </c>
      <c r="AT3534">
        <f>IFERROR(IF((AH3534-AI3534)&lt;0,1,0),0)</f>
        <v>0</v>
      </c>
      <c r="AU3534">
        <f>IFERROR(IF((AJ3534-AK3534)&gt;0,1,0),0)</f>
        <v>0</v>
      </c>
      <c r="AV3534">
        <f>IFERROR(IF((AL3534-AM3534)&gt;0,1,0),0)</f>
        <v>0</v>
      </c>
      <c r="AW3534">
        <f>IFERROR(IF((AN3534-AO3534)&gt;0,1,0),0)</f>
        <v>0</v>
      </c>
      <c r="AX3534">
        <f>IFERROR(IF((AC3534-AD3534)&lt;0,1,0),0)</f>
        <v>0</v>
      </c>
      <c r="AY3534">
        <f>SUM(AP3534:AX3534)</f>
        <v>1</v>
      </c>
    </row>
    <row r="3535" spans="1:51" x14ac:dyDescent="0.45">
      <c r="A3535" s="1" t="s">
        <v>2664</v>
      </c>
      <c r="B3535" s="2">
        <v>29165993</v>
      </c>
      <c r="C3535" s="3" t="s">
        <v>5337</v>
      </c>
      <c r="D3535" s="5">
        <v>10.84</v>
      </c>
      <c r="E3535" s="5">
        <v>893.88844856000003</v>
      </c>
      <c r="F3535" s="3" t="s">
        <v>4583</v>
      </c>
      <c r="G3535" s="3" t="s">
        <v>4583</v>
      </c>
      <c r="H3535" s="3" t="s">
        <v>4602</v>
      </c>
      <c r="I3535" s="3" t="s">
        <v>5049</v>
      </c>
      <c r="J3535" s="3" t="s">
        <v>5152</v>
      </c>
      <c r="K3535" s="6" t="s">
        <v>4474</v>
      </c>
      <c r="L3535" s="6">
        <v>322583</v>
      </c>
      <c r="M3535" s="6" t="s">
        <v>4474</v>
      </c>
      <c r="N3535" s="6">
        <v>117686</v>
      </c>
      <c r="O3535" s="6" t="s">
        <v>4474</v>
      </c>
      <c r="P3535" s="6">
        <v>37881</v>
      </c>
      <c r="Q3535" s="6" t="s">
        <v>4474</v>
      </c>
      <c r="R3535" s="6">
        <v>-214460</v>
      </c>
      <c r="S3535" s="6">
        <v>53533</v>
      </c>
      <c r="T3535" s="6">
        <v>19918.638999999999</v>
      </c>
      <c r="U3535" s="6">
        <v>362225</v>
      </c>
      <c r="V3535" s="6">
        <v>362225</v>
      </c>
      <c r="W3535" s="6" t="s">
        <v>4474</v>
      </c>
      <c r="X3535" s="6">
        <v>1328607</v>
      </c>
      <c r="Y3535" s="6" t="s">
        <v>4474</v>
      </c>
      <c r="Z3535" s="6">
        <v>120856</v>
      </c>
      <c r="AA3535" s="6" t="s">
        <v>4474</v>
      </c>
      <c r="AB3535" s="6">
        <v>143272</v>
      </c>
      <c r="AC3535" s="6" t="s">
        <v>4474</v>
      </c>
      <c r="AD3535" s="6">
        <v>65492948</v>
      </c>
      <c r="AF3535" t="e">
        <f>Q3535/W3535</f>
        <v>#VALUE!</v>
      </c>
      <c r="AG3535">
        <f>R3535/X3535</f>
        <v>-0.16141718356142937</v>
      </c>
      <c r="AH3535" t="e">
        <f>U3535/W3535</f>
        <v>#VALUE!</v>
      </c>
      <c r="AI3535">
        <f>V3535/X3535</f>
        <v>0.27263517353137534</v>
      </c>
      <c r="AJ3535" t="e">
        <f>Y3535/AA3535</f>
        <v>#VALUE!</v>
      </c>
      <c r="AK3535">
        <f>Z3535/AB3535</f>
        <v>0.84354235300686808</v>
      </c>
      <c r="AL3535" t="e">
        <f>O3535/K3535</f>
        <v>#VALUE!</v>
      </c>
      <c r="AM3535">
        <f>P3535/L3535</f>
        <v>0.11743024275922785</v>
      </c>
      <c r="AN3535" t="e">
        <f>K3535/W3535</f>
        <v>#VALUE!</v>
      </c>
      <c r="AO3535">
        <f>L3535/X3535</f>
        <v>0.24279790788397171</v>
      </c>
      <c r="AP3535">
        <f>IF(OR(Q3535&lt;0, Q3535="NA"), 0, 1)</f>
        <v>0</v>
      </c>
      <c r="AQ3535">
        <f>IF(OR(S3535&lt;0, S3535="NA"), 0, 1)</f>
        <v>1</v>
      </c>
      <c r="AR3535">
        <f>IFERROR(IF((AF3535-AG3535)&gt;0,1,0),0)</f>
        <v>0</v>
      </c>
      <c r="AS3535">
        <f>IFERROR(IF((S3535-Q3535)&gt;0,1,0),0)</f>
        <v>0</v>
      </c>
      <c r="AT3535">
        <f>IFERROR(IF((AH3535-AI3535)&lt;0,1,0),0)</f>
        <v>0</v>
      </c>
      <c r="AU3535">
        <f>IFERROR(IF((AJ3535-AK3535)&gt;0,1,0),0)</f>
        <v>0</v>
      </c>
      <c r="AV3535">
        <f>IFERROR(IF((AL3535-AM3535)&gt;0,1,0),0)</f>
        <v>0</v>
      </c>
      <c r="AW3535">
        <f>IFERROR(IF((AN3535-AO3535)&gt;0,1,0),0)</f>
        <v>0</v>
      </c>
      <c r="AX3535">
        <f>IFERROR(IF((AC3535-AD3535)&lt;0,1,0),0)</f>
        <v>0</v>
      </c>
      <c r="AY3535">
        <f>SUM(AP3535:AX3535)</f>
        <v>1</v>
      </c>
    </row>
    <row r="3536" spans="1:51" x14ac:dyDescent="0.45">
      <c r="A3536" s="1" t="s">
        <v>2697</v>
      </c>
      <c r="B3536" s="2">
        <v>28655444</v>
      </c>
      <c r="C3536" s="3" t="s">
        <v>5335</v>
      </c>
      <c r="D3536" s="5">
        <v>10.19</v>
      </c>
      <c r="E3536" s="5">
        <v>507.14273710999998</v>
      </c>
      <c r="F3536" s="3" t="s">
        <v>4470</v>
      </c>
      <c r="G3536" s="3" t="s">
        <v>4471</v>
      </c>
      <c r="H3536" s="3" t="s">
        <v>4489</v>
      </c>
      <c r="I3536" s="3" t="s">
        <v>4489</v>
      </c>
      <c r="J3536" s="3" t="s">
        <v>4495</v>
      </c>
      <c r="K3536" s="6" t="s">
        <v>4474</v>
      </c>
      <c r="L3536" s="6" t="s">
        <v>4474</v>
      </c>
      <c r="M3536" s="6" t="s">
        <v>4474</v>
      </c>
      <c r="N3536" s="6" t="s">
        <v>4474</v>
      </c>
      <c r="O3536" s="6">
        <v>-168347</v>
      </c>
      <c r="P3536" s="6">
        <v>-134514</v>
      </c>
      <c r="Q3536" s="6">
        <v>-153253</v>
      </c>
      <c r="R3536" s="6">
        <v>-119671</v>
      </c>
      <c r="S3536" s="6">
        <v>-128452</v>
      </c>
      <c r="T3536" s="6">
        <v>-97297</v>
      </c>
      <c r="U3536" s="6" t="s">
        <v>4474</v>
      </c>
      <c r="V3536" s="6" t="s">
        <v>4474</v>
      </c>
      <c r="W3536" s="6">
        <v>268253</v>
      </c>
      <c r="X3536" s="6">
        <v>318492</v>
      </c>
      <c r="Y3536" s="6">
        <v>267732</v>
      </c>
      <c r="Z3536" s="6">
        <v>318001</v>
      </c>
      <c r="AA3536" s="6">
        <v>31321</v>
      </c>
      <c r="AB3536" s="6">
        <v>28397</v>
      </c>
      <c r="AC3536" s="6">
        <v>49755946</v>
      </c>
      <c r="AD3536" s="6">
        <v>49710598</v>
      </c>
      <c r="AF3536">
        <f>Q3536/W3536</f>
        <v>-0.57130022777005285</v>
      </c>
      <c r="AG3536">
        <f>R3536/X3536</f>
        <v>-0.37574256182258897</v>
      </c>
      <c r="AH3536" t="e">
        <f>U3536/W3536</f>
        <v>#VALUE!</v>
      </c>
      <c r="AI3536" t="e">
        <f>V3536/X3536</f>
        <v>#VALUE!</v>
      </c>
      <c r="AJ3536">
        <f>Y3536/AA3536</f>
        <v>8.5480029373263946</v>
      </c>
      <c r="AK3536">
        <f>Z3536/AB3536</f>
        <v>11.198401239567559</v>
      </c>
      <c r="AL3536" t="e">
        <f>O3536/K3536</f>
        <v>#VALUE!</v>
      </c>
      <c r="AM3536" t="e">
        <f>P3536/L3536</f>
        <v>#VALUE!</v>
      </c>
      <c r="AN3536" t="e">
        <f>K3536/W3536</f>
        <v>#VALUE!</v>
      </c>
      <c r="AO3536" t="e">
        <f>L3536/X3536</f>
        <v>#VALUE!</v>
      </c>
      <c r="AP3536">
        <f>IF(OR(Q3536&lt;0, Q3536="NA"), 0, 1)</f>
        <v>0</v>
      </c>
      <c r="AQ3536">
        <f>IF(OR(S3536&lt;0, S3536="NA"), 0, 1)</f>
        <v>0</v>
      </c>
      <c r="AR3536">
        <f>IFERROR(IF((AF3536-AG3536)&gt;0,1,0),0)</f>
        <v>0</v>
      </c>
      <c r="AS3536">
        <f>IFERROR(IF((S3536-Q3536)&gt;0,1,0),0)</f>
        <v>1</v>
      </c>
      <c r="AT3536">
        <f>IFERROR(IF((AH3536-AI3536)&lt;0,1,0),0)</f>
        <v>0</v>
      </c>
      <c r="AU3536">
        <f>IFERROR(IF((AJ3536-AK3536)&gt;0,1,0),0)</f>
        <v>0</v>
      </c>
      <c r="AV3536">
        <f>IFERROR(IF((AL3536-AM3536)&gt;0,1,0),0)</f>
        <v>0</v>
      </c>
      <c r="AW3536">
        <f>IFERROR(IF((AN3536-AO3536)&gt;0,1,0),0)</f>
        <v>0</v>
      </c>
      <c r="AX3536">
        <f>IFERROR(IF((AC3536-AD3536)&lt;0,1,0),0)</f>
        <v>0</v>
      </c>
      <c r="AY3536">
        <f>SUM(AP3536:AX3536)</f>
        <v>1</v>
      </c>
    </row>
    <row r="3537" spans="1:51" x14ac:dyDescent="0.45">
      <c r="A3537" s="1" t="s">
        <v>2722</v>
      </c>
      <c r="B3537" s="2">
        <v>5299450</v>
      </c>
      <c r="C3537" s="3" t="s">
        <v>5336</v>
      </c>
      <c r="D3537" s="5">
        <v>33.67</v>
      </c>
      <c r="E3537" s="5">
        <v>177.70339132000001</v>
      </c>
      <c r="F3537" s="3" t="s">
        <v>4470</v>
      </c>
      <c r="G3537" s="3" t="s">
        <v>4471</v>
      </c>
      <c r="H3537" s="3" t="s">
        <v>4489</v>
      </c>
      <c r="I3537" s="3" t="s">
        <v>4489</v>
      </c>
      <c r="J3537" s="3" t="s">
        <v>4544</v>
      </c>
      <c r="K3537" s="6" t="s">
        <v>4474</v>
      </c>
      <c r="L3537" s="6" t="s">
        <v>4474</v>
      </c>
      <c r="M3537" s="6" t="s">
        <v>4474</v>
      </c>
      <c r="N3537" s="6" t="s">
        <v>4474</v>
      </c>
      <c r="O3537" s="6">
        <v>-6999.0649999999996</v>
      </c>
      <c r="P3537" s="6">
        <v>-7490.1570000000002</v>
      </c>
      <c r="Q3537" s="6">
        <v>-6474.7259999999997</v>
      </c>
      <c r="R3537" s="6">
        <v>-7124.1840000000002</v>
      </c>
      <c r="S3537" s="6">
        <v>-5951.62</v>
      </c>
      <c r="T3537" s="6">
        <v>-6817.933</v>
      </c>
      <c r="U3537" s="6" t="s">
        <v>4474</v>
      </c>
      <c r="V3537" s="6" t="s">
        <v>4474</v>
      </c>
      <c r="W3537" s="6">
        <v>6069.6540000000005</v>
      </c>
      <c r="X3537" s="6">
        <v>7179.7879999999996</v>
      </c>
      <c r="Y3537" s="6">
        <v>6069.6540000000005</v>
      </c>
      <c r="Z3537" s="6">
        <v>7179.7879999999996</v>
      </c>
      <c r="AA3537" s="6">
        <v>1123</v>
      </c>
      <c r="AB3537" s="6">
        <v>1089</v>
      </c>
      <c r="AC3537" s="6">
        <v>3525079</v>
      </c>
      <c r="AD3537" s="6">
        <v>3520365</v>
      </c>
      <c r="AF3537">
        <f>Q3537/W3537</f>
        <v>-1.0667372472961389</v>
      </c>
      <c r="AG3537">
        <f>R3537/X3537</f>
        <v>-0.99225548163817656</v>
      </c>
      <c r="AH3537" t="e">
        <f>U3537/W3537</f>
        <v>#VALUE!</v>
      </c>
      <c r="AI3537" t="e">
        <f>V3537/X3537</f>
        <v>#VALUE!</v>
      </c>
      <c r="AJ3537">
        <f>Y3537/AA3537</f>
        <v>5.4048566340160287</v>
      </c>
      <c r="AK3537">
        <f>Z3537/AB3537</f>
        <v>6.5930101010101003</v>
      </c>
      <c r="AL3537" t="e">
        <f>O3537/K3537</f>
        <v>#VALUE!</v>
      </c>
      <c r="AM3537" t="e">
        <f>P3537/L3537</f>
        <v>#VALUE!</v>
      </c>
      <c r="AN3537" t="e">
        <f>K3537/W3537</f>
        <v>#VALUE!</v>
      </c>
      <c r="AO3537" t="e">
        <f>L3537/X3537</f>
        <v>#VALUE!</v>
      </c>
      <c r="AP3537">
        <f>IF(OR(Q3537&lt;0, Q3537="NA"), 0, 1)</f>
        <v>0</v>
      </c>
      <c r="AQ3537">
        <f>IF(OR(S3537&lt;0, S3537="NA"), 0, 1)</f>
        <v>0</v>
      </c>
      <c r="AR3537">
        <f>IFERROR(IF((AF3537-AG3537)&gt;0,1,0),0)</f>
        <v>0</v>
      </c>
      <c r="AS3537">
        <f>IFERROR(IF((S3537-Q3537)&gt;0,1,0),0)</f>
        <v>1</v>
      </c>
      <c r="AT3537">
        <f>IFERROR(IF((AH3537-AI3537)&lt;0,1,0),0)</f>
        <v>0</v>
      </c>
      <c r="AU3537">
        <f>IFERROR(IF((AJ3537-AK3537)&gt;0,1,0),0)</f>
        <v>0</v>
      </c>
      <c r="AV3537">
        <f>IFERROR(IF((AL3537-AM3537)&gt;0,1,0),0)</f>
        <v>0</v>
      </c>
      <c r="AW3537">
        <f>IFERROR(IF((AN3537-AO3537)&gt;0,1,0),0)</f>
        <v>0</v>
      </c>
      <c r="AX3537">
        <f>IFERROR(IF((AC3537-AD3537)&lt;0,1,0),0)</f>
        <v>0</v>
      </c>
      <c r="AY3537">
        <f>SUM(AP3537:AX3537)</f>
        <v>1</v>
      </c>
    </row>
    <row r="3538" spans="1:51" x14ac:dyDescent="0.45">
      <c r="A3538" s="1" t="s">
        <v>2730</v>
      </c>
      <c r="B3538" s="2">
        <v>28820362</v>
      </c>
      <c r="C3538" s="3" t="s">
        <v>5336</v>
      </c>
      <c r="D3538" s="5">
        <v>47.11</v>
      </c>
      <c r="E3538" s="5">
        <v>2970.9416951899998</v>
      </c>
      <c r="F3538" s="3" t="s">
        <v>4470</v>
      </c>
      <c r="G3538" s="3" t="s">
        <v>4471</v>
      </c>
      <c r="H3538" s="3" t="s">
        <v>4489</v>
      </c>
      <c r="I3538" s="3" t="s">
        <v>4489</v>
      </c>
      <c r="J3538" s="3" t="s">
        <v>4544</v>
      </c>
      <c r="K3538" s="6" t="s">
        <v>4474</v>
      </c>
      <c r="L3538" s="6" t="s">
        <v>4474</v>
      </c>
      <c r="M3538" s="6">
        <v>-108452.87300000001</v>
      </c>
      <c r="N3538" s="6">
        <v>-78346.827000000005</v>
      </c>
      <c r="O3538" s="6">
        <v>-108539.602</v>
      </c>
      <c r="P3538" s="6">
        <v>-78404.331000000006</v>
      </c>
      <c r="Q3538" s="6">
        <v>-82736.089000000007</v>
      </c>
      <c r="R3538" s="6">
        <v>-58241.017999999996</v>
      </c>
      <c r="S3538" s="6">
        <v>-80457.914999999994</v>
      </c>
      <c r="T3538" s="6">
        <v>-64433.69</v>
      </c>
      <c r="U3538" s="6" t="s">
        <v>4474</v>
      </c>
      <c r="V3538" s="6" t="s">
        <v>4474</v>
      </c>
      <c r="W3538" s="6">
        <v>518213.32799999998</v>
      </c>
      <c r="X3538" s="6">
        <v>544877.68999999994</v>
      </c>
      <c r="Y3538" s="6">
        <v>512316.17800000001</v>
      </c>
      <c r="Z3538" s="6">
        <v>536881.88100000005</v>
      </c>
      <c r="AA3538" s="6">
        <v>20081</v>
      </c>
      <c r="AB3538" s="6">
        <v>12282</v>
      </c>
      <c r="AC3538" s="6">
        <v>63046025</v>
      </c>
      <c r="AD3538" s="6">
        <v>62874637</v>
      </c>
      <c r="AF3538">
        <f>Q3538/W3538</f>
        <v>-0.15965642821135625</v>
      </c>
      <c r="AG3538">
        <f>R3538/X3538</f>
        <v>-0.10688824128585629</v>
      </c>
      <c r="AH3538" t="e">
        <f>U3538/W3538</f>
        <v>#VALUE!</v>
      </c>
      <c r="AI3538" t="e">
        <f>V3538/X3538</f>
        <v>#VALUE!</v>
      </c>
      <c r="AJ3538">
        <f>Y3538/AA3538</f>
        <v>25.512483342463025</v>
      </c>
      <c r="AK3538">
        <f>Z3538/AB3538</f>
        <v>43.712903517342454</v>
      </c>
      <c r="AL3538" t="e">
        <f>O3538/K3538</f>
        <v>#VALUE!</v>
      </c>
      <c r="AM3538" t="e">
        <f>P3538/L3538</f>
        <v>#VALUE!</v>
      </c>
      <c r="AN3538" t="e">
        <f>K3538/W3538</f>
        <v>#VALUE!</v>
      </c>
      <c r="AO3538" t="e">
        <f>L3538/X3538</f>
        <v>#VALUE!</v>
      </c>
      <c r="AP3538">
        <f>IF(OR(Q3538&lt;0, Q3538="NA"), 0, 1)</f>
        <v>0</v>
      </c>
      <c r="AQ3538">
        <f>IF(OR(S3538&lt;0, S3538="NA"), 0, 1)</f>
        <v>0</v>
      </c>
      <c r="AR3538">
        <f>IFERROR(IF((AF3538-AG3538)&gt;0,1,0),0)</f>
        <v>0</v>
      </c>
      <c r="AS3538">
        <f>IFERROR(IF((S3538-Q3538)&gt;0,1,0),0)</f>
        <v>1</v>
      </c>
      <c r="AT3538">
        <f>IFERROR(IF((AH3538-AI3538)&lt;0,1,0),0)</f>
        <v>0</v>
      </c>
      <c r="AU3538">
        <f>IFERROR(IF((AJ3538-AK3538)&gt;0,1,0),0)</f>
        <v>0</v>
      </c>
      <c r="AV3538">
        <f>IFERROR(IF((AL3538-AM3538)&gt;0,1,0),0)</f>
        <v>0</v>
      </c>
      <c r="AW3538">
        <f>IFERROR(IF((AN3538-AO3538)&gt;0,1,0),0)</f>
        <v>0</v>
      </c>
      <c r="AX3538">
        <f>IFERROR(IF((AC3538-AD3538)&lt;0,1,0),0)</f>
        <v>0</v>
      </c>
      <c r="AY3538">
        <f>SUM(AP3538:AX3538)</f>
        <v>1</v>
      </c>
    </row>
    <row r="3539" spans="1:51" x14ac:dyDescent="0.45">
      <c r="A3539" s="1" t="s">
        <v>2739</v>
      </c>
      <c r="B3539" s="2">
        <v>100419155</v>
      </c>
      <c r="C3539" s="3" t="s">
        <v>5374</v>
      </c>
      <c r="D3539" s="5">
        <v>11.3</v>
      </c>
      <c r="E3539" s="5">
        <v>32.792645200000003</v>
      </c>
      <c r="F3539" s="3" t="s">
        <v>4480</v>
      </c>
      <c r="G3539" s="3" t="s">
        <v>4491</v>
      </c>
      <c r="H3539" s="3" t="s">
        <v>4492</v>
      </c>
      <c r="I3539" s="3" t="s">
        <v>4493</v>
      </c>
      <c r="J3539" s="3" t="s">
        <v>4494</v>
      </c>
      <c r="K3539" s="6" t="s">
        <v>4474</v>
      </c>
      <c r="L3539" s="6" t="s">
        <v>4474</v>
      </c>
      <c r="M3539" s="6" t="s">
        <v>4474</v>
      </c>
      <c r="N3539" s="6" t="s">
        <v>4474</v>
      </c>
      <c r="O3539" s="6">
        <v>-556.95399999999995</v>
      </c>
      <c r="P3539" s="6">
        <v>-2343.3829999999998</v>
      </c>
      <c r="Q3539" s="6">
        <v>-289.755</v>
      </c>
      <c r="R3539" s="6">
        <v>-2091.7959999999998</v>
      </c>
      <c r="S3539" s="6">
        <v>-704.67499999999995</v>
      </c>
      <c r="T3539" s="6">
        <v>-690.74</v>
      </c>
      <c r="U3539" s="6" t="s">
        <v>4474</v>
      </c>
      <c r="V3539" s="6" t="s">
        <v>4474</v>
      </c>
      <c r="W3539" s="6">
        <v>6074.183</v>
      </c>
      <c r="X3539" s="6">
        <v>5959.4110000000001</v>
      </c>
      <c r="Y3539" s="6">
        <v>79.813000000000002</v>
      </c>
      <c r="Z3539" s="6">
        <v>93.501999999999995</v>
      </c>
      <c r="AA3539" s="6">
        <v>1343</v>
      </c>
      <c r="AB3539" s="6">
        <v>1097</v>
      </c>
      <c r="AC3539" s="6">
        <v>3320221</v>
      </c>
      <c r="AD3539" s="6">
        <v>3320221</v>
      </c>
      <c r="AF3539">
        <f>Q3539/W3539</f>
        <v>-4.7702711623933622E-2</v>
      </c>
      <c r="AG3539">
        <f>R3539/X3539</f>
        <v>-0.35100717168189938</v>
      </c>
      <c r="AH3539" t="e">
        <f>U3539/W3539</f>
        <v>#VALUE!</v>
      </c>
      <c r="AI3539" t="e">
        <f>V3539/X3539</f>
        <v>#VALUE!</v>
      </c>
      <c r="AJ3539">
        <f>Y3539/AA3539</f>
        <v>5.9428890543559196E-2</v>
      </c>
      <c r="AK3539">
        <f>Z3539/AB3539</f>
        <v>8.5234275296262527E-2</v>
      </c>
      <c r="AL3539" t="e">
        <f>O3539/K3539</f>
        <v>#VALUE!</v>
      </c>
      <c r="AM3539" t="e">
        <f>P3539/L3539</f>
        <v>#VALUE!</v>
      </c>
      <c r="AN3539" t="e">
        <f>K3539/W3539</f>
        <v>#VALUE!</v>
      </c>
      <c r="AO3539" t="e">
        <f>L3539/X3539</f>
        <v>#VALUE!</v>
      </c>
      <c r="AP3539">
        <f>IF(OR(Q3539&lt;0, Q3539="NA"), 0, 1)</f>
        <v>0</v>
      </c>
      <c r="AQ3539">
        <f>IF(OR(S3539&lt;0, S3539="NA"), 0, 1)</f>
        <v>0</v>
      </c>
      <c r="AR3539">
        <f>IFERROR(IF((AF3539-AG3539)&gt;0,1,0),0)</f>
        <v>1</v>
      </c>
      <c r="AS3539">
        <f>IFERROR(IF((S3539-Q3539)&gt;0,1,0),0)</f>
        <v>0</v>
      </c>
      <c r="AT3539">
        <f>IFERROR(IF((AH3539-AI3539)&lt;0,1,0),0)</f>
        <v>0</v>
      </c>
      <c r="AU3539">
        <f>IFERROR(IF((AJ3539-AK3539)&gt;0,1,0),0)</f>
        <v>0</v>
      </c>
      <c r="AV3539">
        <f>IFERROR(IF((AL3539-AM3539)&gt;0,1,0),0)</f>
        <v>0</v>
      </c>
      <c r="AW3539">
        <f>IFERROR(IF((AN3539-AO3539)&gt;0,1,0),0)</f>
        <v>0</v>
      </c>
      <c r="AX3539">
        <f>IFERROR(IF((AC3539-AD3539)&lt;0,1,0),0)</f>
        <v>0</v>
      </c>
      <c r="AY3539">
        <f>SUM(AP3539:AX3539)</f>
        <v>1</v>
      </c>
    </row>
    <row r="3540" spans="1:51" x14ac:dyDescent="0.45">
      <c r="A3540" s="1" t="s">
        <v>2812</v>
      </c>
      <c r="B3540" s="2">
        <v>100416340</v>
      </c>
      <c r="C3540" s="3" t="s">
        <v>5335</v>
      </c>
      <c r="D3540" s="5">
        <v>2.08</v>
      </c>
      <c r="E3540" s="5">
        <v>336.04701311999997</v>
      </c>
      <c r="F3540" s="3" t="s">
        <v>4470</v>
      </c>
      <c r="G3540" s="3" t="s">
        <v>4471</v>
      </c>
      <c r="H3540" s="3" t="s">
        <v>4673</v>
      </c>
      <c r="I3540" s="3" t="s">
        <v>4673</v>
      </c>
      <c r="J3540" s="3" t="s">
        <v>4544</v>
      </c>
      <c r="K3540" s="6" t="s">
        <v>4474</v>
      </c>
      <c r="L3540" s="6" t="s">
        <v>4474</v>
      </c>
      <c r="M3540" s="6">
        <v>-250002</v>
      </c>
      <c r="N3540" s="6">
        <v>-230203</v>
      </c>
      <c r="O3540" s="6">
        <v>-250642</v>
      </c>
      <c r="P3540" s="6">
        <v>-230860</v>
      </c>
      <c r="Q3540" s="6">
        <v>-293698</v>
      </c>
      <c r="R3540" s="6">
        <v>-274178</v>
      </c>
      <c r="S3540" s="6">
        <v>-184038</v>
      </c>
      <c r="T3540" s="6">
        <v>-198328</v>
      </c>
      <c r="U3540" s="6" t="s">
        <v>4474</v>
      </c>
      <c r="V3540" s="6" t="s">
        <v>4474</v>
      </c>
      <c r="W3540" s="6">
        <v>352537</v>
      </c>
      <c r="X3540" s="6">
        <v>404473</v>
      </c>
      <c r="Y3540" s="6">
        <v>348608</v>
      </c>
      <c r="Z3540" s="6">
        <v>398319</v>
      </c>
      <c r="AA3540" s="6">
        <v>31743</v>
      </c>
      <c r="AB3540" s="6">
        <v>23125</v>
      </c>
      <c r="AC3540" s="6">
        <v>160480449</v>
      </c>
      <c r="AD3540" s="6">
        <v>159950000</v>
      </c>
      <c r="AF3540">
        <f>Q3540/W3540</f>
        <v>-0.83309836981650154</v>
      </c>
      <c r="AG3540">
        <f>R3540/X3540</f>
        <v>-0.67786477712974658</v>
      </c>
      <c r="AH3540" t="e">
        <f>U3540/W3540</f>
        <v>#VALUE!</v>
      </c>
      <c r="AI3540" t="e">
        <f>V3540/X3540</f>
        <v>#VALUE!</v>
      </c>
      <c r="AJ3540">
        <f>Y3540/AA3540</f>
        <v>10.982200800176416</v>
      </c>
      <c r="AK3540">
        <f>Z3540/AB3540</f>
        <v>17.224605405405406</v>
      </c>
      <c r="AL3540" t="e">
        <f>O3540/K3540</f>
        <v>#VALUE!</v>
      </c>
      <c r="AM3540" t="e">
        <f>P3540/L3540</f>
        <v>#VALUE!</v>
      </c>
      <c r="AN3540" t="e">
        <f>K3540/W3540</f>
        <v>#VALUE!</v>
      </c>
      <c r="AO3540" t="e">
        <f>L3540/X3540</f>
        <v>#VALUE!</v>
      </c>
      <c r="AP3540">
        <f>IF(OR(Q3540&lt;0, Q3540="NA"), 0, 1)</f>
        <v>0</v>
      </c>
      <c r="AQ3540">
        <f>IF(OR(S3540&lt;0, S3540="NA"), 0, 1)</f>
        <v>0</v>
      </c>
      <c r="AR3540">
        <f>IFERROR(IF((AF3540-AG3540)&gt;0,1,0),0)</f>
        <v>0</v>
      </c>
      <c r="AS3540">
        <f>IFERROR(IF((S3540-Q3540)&gt;0,1,0),0)</f>
        <v>1</v>
      </c>
      <c r="AT3540">
        <f>IFERROR(IF((AH3540-AI3540)&lt;0,1,0),0)</f>
        <v>0</v>
      </c>
      <c r="AU3540">
        <f>IFERROR(IF((AJ3540-AK3540)&gt;0,1,0),0)</f>
        <v>0</v>
      </c>
      <c r="AV3540">
        <f>IFERROR(IF((AL3540-AM3540)&gt;0,1,0),0)</f>
        <v>0</v>
      </c>
      <c r="AW3540">
        <f>IFERROR(IF((AN3540-AO3540)&gt;0,1,0),0)</f>
        <v>0</v>
      </c>
      <c r="AX3540">
        <f>IFERROR(IF((AC3540-AD3540)&lt;0,1,0),0)</f>
        <v>0</v>
      </c>
      <c r="AY3540">
        <f>SUM(AP3540:AX3540)</f>
        <v>1</v>
      </c>
    </row>
    <row r="3541" spans="1:51" x14ac:dyDescent="0.45">
      <c r="A3541" s="1" t="s">
        <v>2814</v>
      </c>
      <c r="B3541" s="2">
        <v>14082830</v>
      </c>
      <c r="C3541" s="3" t="s">
        <v>5338</v>
      </c>
      <c r="D3541" s="5">
        <v>15.95</v>
      </c>
      <c r="E3541" s="5">
        <v>236.93286375</v>
      </c>
      <c r="F3541" s="3" t="s">
        <v>4470</v>
      </c>
      <c r="G3541" s="3" t="s">
        <v>4471</v>
      </c>
      <c r="H3541" s="3" t="s">
        <v>4489</v>
      </c>
      <c r="I3541" s="3" t="s">
        <v>4489</v>
      </c>
      <c r="J3541" s="3" t="s">
        <v>4495</v>
      </c>
      <c r="K3541" s="6">
        <v>925</v>
      </c>
      <c r="L3541" s="6">
        <v>925</v>
      </c>
      <c r="M3541" s="6">
        <v>-72449</v>
      </c>
      <c r="N3541" s="6">
        <v>-65467</v>
      </c>
      <c r="O3541" s="6">
        <v>-75726</v>
      </c>
      <c r="P3541" s="6">
        <v>-68765</v>
      </c>
      <c r="Q3541" s="6">
        <v>-53247</v>
      </c>
      <c r="R3541" s="6">
        <v>-47607</v>
      </c>
      <c r="S3541" s="6">
        <v>-70079</v>
      </c>
      <c r="T3541" s="6">
        <v>-66083</v>
      </c>
      <c r="U3541" s="6" t="s">
        <v>4474</v>
      </c>
      <c r="V3541" s="6" t="s">
        <v>4474</v>
      </c>
      <c r="W3541" s="6">
        <v>164120</v>
      </c>
      <c r="X3541" s="6">
        <v>179823</v>
      </c>
      <c r="Y3541" s="6">
        <v>143647</v>
      </c>
      <c r="Z3541" s="6">
        <v>159149</v>
      </c>
      <c r="AA3541" s="6">
        <v>15800</v>
      </c>
      <c r="AB3541" s="6">
        <v>13073</v>
      </c>
      <c r="AC3541" s="6">
        <v>13010867</v>
      </c>
      <c r="AD3541" s="6">
        <v>12989208</v>
      </c>
      <c r="AF3541">
        <f>Q3541/W3541</f>
        <v>-0.32443943456007801</v>
      </c>
      <c r="AG3541">
        <f>R3541/X3541</f>
        <v>-0.26474366460352677</v>
      </c>
      <c r="AH3541" t="e">
        <f>U3541/W3541</f>
        <v>#VALUE!</v>
      </c>
      <c r="AI3541" t="e">
        <f>V3541/X3541</f>
        <v>#VALUE!</v>
      </c>
      <c r="AJ3541">
        <f>Y3541/AA3541</f>
        <v>9.0915822784810132</v>
      </c>
      <c r="AK3541">
        <f>Z3541/AB3541</f>
        <v>12.173869808001223</v>
      </c>
      <c r="AL3541">
        <f>O3541/K3541</f>
        <v>-81.865945945945953</v>
      </c>
      <c r="AM3541">
        <f>P3541/L3541</f>
        <v>-74.340540540540545</v>
      </c>
      <c r="AN3541">
        <f>K3541/W3541</f>
        <v>5.6361199122593221E-3</v>
      </c>
      <c r="AO3541">
        <f>L3541/X3541</f>
        <v>5.1439471035407041E-3</v>
      </c>
      <c r="AP3541">
        <f>IF(OR(Q3541&lt;0, Q3541="NA"), 0, 1)</f>
        <v>0</v>
      </c>
      <c r="AQ3541">
        <f>IF(OR(S3541&lt;0, S3541="NA"), 0, 1)</f>
        <v>0</v>
      </c>
      <c r="AR3541">
        <f>IFERROR(IF((AF3541-AG3541)&gt;0,1,0),0)</f>
        <v>0</v>
      </c>
      <c r="AS3541">
        <f>IFERROR(IF((S3541-Q3541)&gt;0,1,0),0)</f>
        <v>0</v>
      </c>
      <c r="AT3541">
        <f>IFERROR(IF((AH3541-AI3541)&lt;0,1,0),0)</f>
        <v>0</v>
      </c>
      <c r="AU3541">
        <f>IFERROR(IF((AJ3541-AK3541)&gt;0,1,0),0)</f>
        <v>0</v>
      </c>
      <c r="AV3541">
        <f>IFERROR(IF((AL3541-AM3541)&gt;0,1,0),0)</f>
        <v>0</v>
      </c>
      <c r="AW3541">
        <f>IFERROR(IF((AN3541-AO3541)&gt;0,1,0),0)</f>
        <v>1</v>
      </c>
      <c r="AX3541">
        <f>IFERROR(IF((AC3541-AD3541)&lt;0,1,0),0)</f>
        <v>0</v>
      </c>
      <c r="AY3541">
        <f>SUM(AP3541:AX3541)</f>
        <v>1</v>
      </c>
    </row>
    <row r="3542" spans="1:51" x14ac:dyDescent="0.45">
      <c r="A3542" s="1" t="s">
        <v>2884</v>
      </c>
      <c r="B3542" s="2">
        <v>4167942</v>
      </c>
      <c r="C3542" s="3" t="s">
        <v>5335</v>
      </c>
      <c r="D3542" s="5">
        <v>8.83</v>
      </c>
      <c r="E3542" s="5">
        <v>1414.43349702</v>
      </c>
      <c r="F3542" s="3" t="s">
        <v>4470</v>
      </c>
      <c r="G3542" s="3" t="s">
        <v>4471</v>
      </c>
      <c r="H3542" s="3" t="s">
        <v>4489</v>
      </c>
      <c r="I3542" s="3" t="s">
        <v>4489</v>
      </c>
      <c r="J3542" s="3" t="s">
        <v>4544</v>
      </c>
      <c r="K3542" s="6">
        <v>885193</v>
      </c>
      <c r="L3542" s="6">
        <v>987667</v>
      </c>
      <c r="M3542" s="6">
        <v>-243246</v>
      </c>
      <c r="N3542" s="6">
        <v>-240839</v>
      </c>
      <c r="O3542" s="6">
        <v>-290019</v>
      </c>
      <c r="P3542" s="6">
        <v>-286233</v>
      </c>
      <c r="Q3542" s="6">
        <v>-284858</v>
      </c>
      <c r="R3542" s="6">
        <v>-294334</v>
      </c>
      <c r="S3542" s="6">
        <v>-90881</v>
      </c>
      <c r="T3542" s="6">
        <v>14278</v>
      </c>
      <c r="U3542" s="6">
        <v>169265</v>
      </c>
      <c r="V3542" s="6">
        <v>168848</v>
      </c>
      <c r="W3542" s="6">
        <v>1712483</v>
      </c>
      <c r="X3542" s="6">
        <v>1818646</v>
      </c>
      <c r="Y3542" s="6">
        <v>1103680</v>
      </c>
      <c r="Z3542" s="6">
        <v>1203370</v>
      </c>
      <c r="AA3542" s="6">
        <v>1180999</v>
      </c>
      <c r="AB3542" s="6">
        <v>1157811</v>
      </c>
      <c r="AC3542" s="6">
        <v>160148088</v>
      </c>
      <c r="AD3542" s="6">
        <v>159891014</v>
      </c>
      <c r="AF3542">
        <f>Q3542/W3542</f>
        <v>-0.16634208923533839</v>
      </c>
      <c r="AG3542">
        <f>R3542/X3542</f>
        <v>-0.16184238163996731</v>
      </c>
      <c r="AH3542">
        <f>U3542/W3542</f>
        <v>9.8841857116245824E-2</v>
      </c>
      <c r="AI3542">
        <f>V3542/X3542</f>
        <v>9.2842697259389678E-2</v>
      </c>
      <c r="AJ3542">
        <f>Y3542/AA3542</f>
        <v>0.93453085057650342</v>
      </c>
      <c r="AK3542">
        <f>Z3542/AB3542</f>
        <v>1.039349254757469</v>
      </c>
      <c r="AL3542">
        <f>O3542/K3542</f>
        <v>-0.32763363469887358</v>
      </c>
      <c r="AM3542">
        <f>P3542/L3542</f>
        <v>-0.28980719210017142</v>
      </c>
      <c r="AN3542">
        <f>K3542/W3542</f>
        <v>0.51690615322896638</v>
      </c>
      <c r="AO3542">
        <f>L3542/X3542</f>
        <v>0.54307820213499491</v>
      </c>
      <c r="AP3542">
        <f>IF(OR(Q3542&lt;0, Q3542="NA"), 0, 1)</f>
        <v>0</v>
      </c>
      <c r="AQ3542">
        <f>IF(OR(S3542&lt;0, S3542="NA"), 0, 1)</f>
        <v>0</v>
      </c>
      <c r="AR3542">
        <f>IFERROR(IF((AF3542-AG3542)&gt;0,1,0),0)</f>
        <v>0</v>
      </c>
      <c r="AS3542">
        <f>IFERROR(IF((S3542-Q3542)&gt;0,1,0),0)</f>
        <v>1</v>
      </c>
      <c r="AT3542">
        <f>IFERROR(IF((AH3542-AI3542)&lt;0,1,0),0)</f>
        <v>0</v>
      </c>
      <c r="AU3542">
        <f>IFERROR(IF((AJ3542-AK3542)&gt;0,1,0),0)</f>
        <v>0</v>
      </c>
      <c r="AV3542">
        <f>IFERROR(IF((AL3542-AM3542)&gt;0,1,0),0)</f>
        <v>0</v>
      </c>
      <c r="AW3542">
        <f>IFERROR(IF((AN3542-AO3542)&gt;0,1,0),0)</f>
        <v>0</v>
      </c>
      <c r="AX3542">
        <f>IFERROR(IF((AC3542-AD3542)&lt;0,1,0),0)</f>
        <v>0</v>
      </c>
      <c r="AY3542">
        <f>SUM(AP3542:AX3542)</f>
        <v>1</v>
      </c>
    </row>
    <row r="3543" spans="1:51" x14ac:dyDescent="0.45">
      <c r="A3543" s="1" t="s">
        <v>2891</v>
      </c>
      <c r="B3543" s="2">
        <v>5986244</v>
      </c>
      <c r="C3543" s="3" t="s">
        <v>5338</v>
      </c>
      <c r="D3543" s="5">
        <v>19.68</v>
      </c>
      <c r="E3543" s="5">
        <v>1394.05802976</v>
      </c>
      <c r="F3543" s="3" t="s">
        <v>4470</v>
      </c>
      <c r="G3543" s="3" t="s">
        <v>4471</v>
      </c>
      <c r="H3543" s="3" t="s">
        <v>4489</v>
      </c>
      <c r="I3543" s="3" t="s">
        <v>4489</v>
      </c>
      <c r="J3543" s="3" t="s">
        <v>4544</v>
      </c>
      <c r="K3543" s="6">
        <v>56424</v>
      </c>
      <c r="L3543" s="6">
        <v>62303</v>
      </c>
      <c r="M3543" s="6">
        <v>-186401</v>
      </c>
      <c r="N3543" s="6">
        <v>-172245</v>
      </c>
      <c r="O3543" s="6">
        <v>-193704</v>
      </c>
      <c r="P3543" s="6">
        <v>-179105</v>
      </c>
      <c r="Q3543" s="6">
        <v>-176976</v>
      </c>
      <c r="R3543" s="6">
        <v>-165002</v>
      </c>
      <c r="S3543" s="6">
        <v>-97144</v>
      </c>
      <c r="T3543" s="6">
        <v>-96100</v>
      </c>
      <c r="U3543" s="6" t="s">
        <v>4474</v>
      </c>
      <c r="V3543" s="6" t="s">
        <v>4474</v>
      </c>
      <c r="W3543" s="6">
        <v>513600</v>
      </c>
      <c r="X3543" s="6">
        <v>511031</v>
      </c>
      <c r="Y3543" s="6">
        <v>456043</v>
      </c>
      <c r="Z3543" s="6">
        <v>450217</v>
      </c>
      <c r="AA3543" s="6">
        <v>86296</v>
      </c>
      <c r="AB3543" s="6">
        <v>80779</v>
      </c>
      <c r="AC3543" s="6">
        <v>67083523</v>
      </c>
      <c r="AD3543" s="6">
        <v>64356535</v>
      </c>
      <c r="AF3543">
        <f>Q3543/W3543</f>
        <v>-0.34457943925233647</v>
      </c>
      <c r="AG3543">
        <f>R3543/X3543</f>
        <v>-0.3228806080257362</v>
      </c>
      <c r="AH3543" t="e">
        <f>U3543/W3543</f>
        <v>#VALUE!</v>
      </c>
      <c r="AI3543" t="e">
        <f>V3543/X3543</f>
        <v>#VALUE!</v>
      </c>
      <c r="AJ3543">
        <f>Y3543/AA3543</f>
        <v>5.2846365996106428</v>
      </c>
      <c r="AK3543">
        <f>Z3543/AB3543</f>
        <v>5.5734411171220239</v>
      </c>
      <c r="AL3543">
        <f>O3543/K3543</f>
        <v>-3.4330072309655466</v>
      </c>
      <c r="AM3543">
        <f>P3543/L3543</f>
        <v>-2.8747411842126382</v>
      </c>
      <c r="AN3543">
        <f>K3543/W3543</f>
        <v>0.10985981308411215</v>
      </c>
      <c r="AO3543">
        <f>L3543/X3543</f>
        <v>0.12191628296522129</v>
      </c>
      <c r="AP3543">
        <f>IF(OR(Q3543&lt;0, Q3543="NA"), 0, 1)</f>
        <v>0</v>
      </c>
      <c r="AQ3543">
        <f>IF(OR(S3543&lt;0, S3543="NA"), 0, 1)</f>
        <v>0</v>
      </c>
      <c r="AR3543">
        <f>IFERROR(IF((AF3543-AG3543)&gt;0,1,0),0)</f>
        <v>0</v>
      </c>
      <c r="AS3543">
        <f>IFERROR(IF((S3543-Q3543)&gt;0,1,0),0)</f>
        <v>1</v>
      </c>
      <c r="AT3543">
        <f>IFERROR(IF((AH3543-AI3543)&lt;0,1,0),0)</f>
        <v>0</v>
      </c>
      <c r="AU3543">
        <f>IFERROR(IF((AJ3543-AK3543)&gt;0,1,0),0)</f>
        <v>0</v>
      </c>
      <c r="AV3543">
        <f>IFERROR(IF((AL3543-AM3543)&gt;0,1,0),0)</f>
        <v>0</v>
      </c>
      <c r="AW3543">
        <f>IFERROR(IF((AN3543-AO3543)&gt;0,1,0),0)</f>
        <v>0</v>
      </c>
      <c r="AX3543">
        <f>IFERROR(IF((AC3543-AD3543)&lt;0,1,0),0)</f>
        <v>0</v>
      </c>
      <c r="AY3543">
        <f>SUM(AP3543:AX3543)</f>
        <v>1</v>
      </c>
    </row>
    <row r="3544" spans="1:51" x14ac:dyDescent="0.45">
      <c r="A3544" s="1" t="s">
        <v>2932</v>
      </c>
      <c r="B3544" s="2">
        <v>5721124</v>
      </c>
      <c r="C3544" s="3" t="s">
        <v>5337</v>
      </c>
      <c r="D3544" s="5">
        <v>11.39</v>
      </c>
      <c r="E3544" s="5">
        <v>423.91075339000002</v>
      </c>
      <c r="F3544" s="3" t="s">
        <v>4480</v>
      </c>
      <c r="G3544" s="3" t="s">
        <v>4491</v>
      </c>
      <c r="H3544" s="3" t="s">
        <v>4492</v>
      </c>
      <c r="I3544" s="3" t="s">
        <v>4493</v>
      </c>
      <c r="J3544" s="3"/>
      <c r="K3544" s="6" t="s">
        <v>4474</v>
      </c>
      <c r="L3544" s="6" t="s">
        <v>4474</v>
      </c>
      <c r="M3544" s="6" t="s">
        <v>4474</v>
      </c>
      <c r="N3544" s="6" t="s">
        <v>4474</v>
      </c>
      <c r="O3544" s="6" t="s">
        <v>4474</v>
      </c>
      <c r="P3544" s="6" t="s">
        <v>4474</v>
      </c>
      <c r="Q3544" s="6" t="s">
        <v>4474</v>
      </c>
      <c r="R3544" s="6" t="s">
        <v>4474</v>
      </c>
      <c r="S3544" s="6">
        <v>5505.2950000000001</v>
      </c>
      <c r="T3544" s="6">
        <v>10499.207</v>
      </c>
      <c r="U3544" s="6">
        <v>216871.77</v>
      </c>
      <c r="V3544" s="6" t="s">
        <v>4474</v>
      </c>
      <c r="W3544" s="6" t="s">
        <v>4474</v>
      </c>
      <c r="X3544" s="6" t="s">
        <v>4474</v>
      </c>
      <c r="Y3544" s="6" t="s">
        <v>4474</v>
      </c>
      <c r="Z3544" s="6" t="s">
        <v>4474</v>
      </c>
      <c r="AA3544" s="6" t="s">
        <v>4474</v>
      </c>
      <c r="AB3544" s="6" t="s">
        <v>4474</v>
      </c>
      <c r="AC3544" s="6" t="s">
        <v>4474</v>
      </c>
      <c r="AD3544" s="6" t="s">
        <v>4474</v>
      </c>
      <c r="AF3544" t="e">
        <f>Q3544/W3544</f>
        <v>#VALUE!</v>
      </c>
      <c r="AG3544" t="e">
        <f>R3544/X3544</f>
        <v>#VALUE!</v>
      </c>
      <c r="AH3544" t="e">
        <f>U3544/W3544</f>
        <v>#VALUE!</v>
      </c>
      <c r="AI3544" t="e">
        <f>V3544/X3544</f>
        <v>#VALUE!</v>
      </c>
      <c r="AJ3544" t="e">
        <f>Y3544/AA3544</f>
        <v>#VALUE!</v>
      </c>
      <c r="AK3544" t="e">
        <f>Z3544/AB3544</f>
        <v>#VALUE!</v>
      </c>
      <c r="AL3544" t="e">
        <f>O3544/K3544</f>
        <v>#VALUE!</v>
      </c>
      <c r="AM3544" t="e">
        <f>P3544/L3544</f>
        <v>#VALUE!</v>
      </c>
      <c r="AN3544" t="e">
        <f>K3544/W3544</f>
        <v>#VALUE!</v>
      </c>
      <c r="AO3544" t="e">
        <f>L3544/X3544</f>
        <v>#VALUE!</v>
      </c>
      <c r="AP3544">
        <f>IF(OR(Q3544&lt;0, Q3544="NA"), 0, 1)</f>
        <v>0</v>
      </c>
      <c r="AQ3544">
        <f>IF(OR(S3544&lt;0, S3544="NA"), 0, 1)</f>
        <v>1</v>
      </c>
      <c r="AR3544">
        <f>IFERROR(IF((AF3544-AG3544)&gt;0,1,0),0)</f>
        <v>0</v>
      </c>
      <c r="AS3544">
        <f>IFERROR(IF((S3544-Q3544)&gt;0,1,0),0)</f>
        <v>0</v>
      </c>
      <c r="AT3544">
        <f>IFERROR(IF((AH3544-AI3544)&lt;0,1,0),0)</f>
        <v>0</v>
      </c>
      <c r="AU3544">
        <f>IFERROR(IF((AJ3544-AK3544)&gt;0,1,0),0)</f>
        <v>0</v>
      </c>
      <c r="AV3544">
        <f>IFERROR(IF((AL3544-AM3544)&gt;0,1,0),0)</f>
        <v>0</v>
      </c>
      <c r="AW3544">
        <f>IFERROR(IF((AN3544-AO3544)&gt;0,1,0),0)</f>
        <v>0</v>
      </c>
      <c r="AX3544">
        <f>IFERROR(IF((AC3544-AD3544)&lt;0,1,0),0)</f>
        <v>0</v>
      </c>
      <c r="AY3544">
        <f>SUM(AP3544:AX3544)</f>
        <v>1</v>
      </c>
    </row>
    <row r="3545" spans="1:51" x14ac:dyDescent="0.45">
      <c r="A3545" s="1" t="s">
        <v>2938</v>
      </c>
      <c r="B3545" s="2">
        <v>5722001</v>
      </c>
      <c r="C3545" s="3" t="s">
        <v>5337</v>
      </c>
      <c r="D3545" s="5">
        <v>14.09</v>
      </c>
      <c r="E3545" s="5">
        <v>1467.68886565</v>
      </c>
      <c r="F3545" s="3" t="s">
        <v>4480</v>
      </c>
      <c r="G3545" s="3" t="s">
        <v>4491</v>
      </c>
      <c r="H3545" s="3" t="s">
        <v>4492</v>
      </c>
      <c r="I3545" s="3" t="s">
        <v>4493</v>
      </c>
      <c r="J3545" s="3"/>
      <c r="K3545" s="6">
        <v>24039.555</v>
      </c>
      <c r="L3545" s="6">
        <v>24346.418000000001</v>
      </c>
      <c r="M3545" s="6" t="s">
        <v>4474</v>
      </c>
      <c r="N3545" s="6" t="s">
        <v>4474</v>
      </c>
      <c r="O3545" s="6">
        <v>10783.203</v>
      </c>
      <c r="P3545" s="6">
        <v>11372.856</v>
      </c>
      <c r="Q3545" s="6">
        <v>207829.58799999999</v>
      </c>
      <c r="R3545" s="6">
        <v>224509.022</v>
      </c>
      <c r="S3545" s="6" t="s">
        <v>4474</v>
      </c>
      <c r="T3545" s="6" t="s">
        <v>4474</v>
      </c>
      <c r="U3545" s="6" t="s">
        <v>4474</v>
      </c>
      <c r="V3545" s="6" t="s">
        <v>4474</v>
      </c>
      <c r="W3545" s="6">
        <v>1599016.8929999999</v>
      </c>
      <c r="X3545" s="6">
        <v>1599016.8929999999</v>
      </c>
      <c r="Y3545" s="6">
        <v>65430.267999999996</v>
      </c>
      <c r="Z3545" s="6">
        <v>65430.267999999996</v>
      </c>
      <c r="AA3545" s="6">
        <v>56319</v>
      </c>
      <c r="AB3545" s="6">
        <v>56319</v>
      </c>
      <c r="AC3545" s="6">
        <v>104165286</v>
      </c>
      <c r="AD3545" s="6">
        <v>104165286</v>
      </c>
      <c r="AF3545">
        <f>Q3545/W3545</f>
        <v>0.12997335357106823</v>
      </c>
      <c r="AG3545">
        <f>R3545/X3545</f>
        <v>0.1404044090983847</v>
      </c>
      <c r="AH3545" t="e">
        <f>U3545/W3545</f>
        <v>#VALUE!</v>
      </c>
      <c r="AI3545" t="e">
        <f>V3545/X3545</f>
        <v>#VALUE!</v>
      </c>
      <c r="AJ3545">
        <f>Y3545/AA3545</f>
        <v>1.1617796480761378</v>
      </c>
      <c r="AK3545">
        <f>Z3545/AB3545</f>
        <v>1.1617796480761378</v>
      </c>
      <c r="AL3545">
        <f>O3545/K3545</f>
        <v>0.44856084066447982</v>
      </c>
      <c r="AM3545">
        <f>P3545/L3545</f>
        <v>0.46712645778118156</v>
      </c>
      <c r="AN3545">
        <f>K3545/W3545</f>
        <v>1.5033959369183475E-2</v>
      </c>
      <c r="AO3545">
        <f>L3545/X3545</f>
        <v>1.5225866660059109E-2</v>
      </c>
      <c r="AP3545">
        <f>IF(OR(Q3545&lt;0, Q3545="NA"), 0, 1)</f>
        <v>1</v>
      </c>
      <c r="AQ3545">
        <f>IF(OR(S3545&lt;0, S3545="NA"), 0, 1)</f>
        <v>0</v>
      </c>
      <c r="AR3545">
        <f>IFERROR(IF((AF3545-AG3545)&gt;0,1,0),0)</f>
        <v>0</v>
      </c>
      <c r="AS3545">
        <f>IFERROR(IF((S3545-Q3545)&gt;0,1,0),0)</f>
        <v>0</v>
      </c>
      <c r="AT3545">
        <f>IFERROR(IF((AH3545-AI3545)&lt;0,1,0),0)</f>
        <v>0</v>
      </c>
      <c r="AU3545">
        <f>IFERROR(IF((AJ3545-AK3545)&gt;0,1,0),0)</f>
        <v>0</v>
      </c>
      <c r="AV3545">
        <f>IFERROR(IF((AL3545-AM3545)&gt;0,1,0),0)</f>
        <v>0</v>
      </c>
      <c r="AW3545">
        <f>IFERROR(IF((AN3545-AO3545)&gt;0,1,0),0)</f>
        <v>0</v>
      </c>
      <c r="AX3545">
        <f>IFERROR(IF((AC3545-AD3545)&lt;0,1,0),0)</f>
        <v>0</v>
      </c>
      <c r="AY3545">
        <f>SUM(AP3545:AX3545)</f>
        <v>1</v>
      </c>
    </row>
    <row r="3546" spans="1:51" x14ac:dyDescent="0.45">
      <c r="A3546" s="1" t="s">
        <v>2967</v>
      </c>
      <c r="B3546" s="2">
        <v>8681139</v>
      </c>
      <c r="C3546" s="3" t="s">
        <v>5336</v>
      </c>
      <c r="D3546" s="7">
        <v>7.04</v>
      </c>
      <c r="E3546" s="5">
        <v>145.73680704</v>
      </c>
      <c r="F3546" s="3" t="s">
        <v>4480</v>
      </c>
      <c r="G3546" s="3" t="s">
        <v>4491</v>
      </c>
      <c r="H3546" s="3" t="s">
        <v>4492</v>
      </c>
      <c r="I3546" s="3" t="s">
        <v>4493</v>
      </c>
      <c r="J3546" s="3" t="s">
        <v>4494</v>
      </c>
      <c r="K3546" s="6">
        <v>32553.569</v>
      </c>
      <c r="L3546" s="6">
        <v>33043.442999999999</v>
      </c>
      <c r="M3546" s="6" t="s">
        <v>4474</v>
      </c>
      <c r="N3546" s="6" t="s">
        <v>4474</v>
      </c>
      <c r="O3546" s="6">
        <v>21513.944</v>
      </c>
      <c r="P3546" s="6">
        <v>22160.302</v>
      </c>
      <c r="Q3546" s="6">
        <v>15021.612999999999</v>
      </c>
      <c r="R3546" s="6">
        <v>11719.575000000001</v>
      </c>
      <c r="S3546" s="6">
        <v>-30552.018</v>
      </c>
      <c r="T3546" s="6" t="s">
        <v>4474</v>
      </c>
      <c r="U3546" s="6">
        <v>88973.543999999994</v>
      </c>
      <c r="V3546" s="6">
        <v>60088.406999999999</v>
      </c>
      <c r="W3546" s="6">
        <v>240774.05</v>
      </c>
      <c r="X3546" s="6">
        <v>183986.315</v>
      </c>
      <c r="Y3546" s="6">
        <v>25497.170999999998</v>
      </c>
      <c r="Z3546" s="6">
        <v>22199.937000000002</v>
      </c>
      <c r="AA3546" s="6">
        <v>2851</v>
      </c>
      <c r="AB3546" s="6">
        <v>2372</v>
      </c>
      <c r="AC3546" s="6">
        <v>20701251</v>
      </c>
      <c r="AD3546" s="6">
        <v>16718677</v>
      </c>
      <c r="AF3546">
        <f>Q3546/W3546</f>
        <v>6.2388837169121837E-2</v>
      </c>
      <c r="AG3546">
        <f>R3546/X3546</f>
        <v>6.3698079935999588E-2</v>
      </c>
      <c r="AH3546">
        <f>U3546/W3546</f>
        <v>0.36953128462141166</v>
      </c>
      <c r="AI3546">
        <f>V3546/X3546</f>
        <v>0.32659171960697186</v>
      </c>
      <c r="AJ3546">
        <f>Y3546/AA3546</f>
        <v>8.9432378112942814</v>
      </c>
      <c r="AK3546">
        <f>Z3546/AB3546</f>
        <v>9.3591639966273199</v>
      </c>
      <c r="AL3546">
        <f>O3546/K3546</f>
        <v>0.6608781974105512</v>
      </c>
      <c r="AM3546">
        <f>P3546/L3546</f>
        <v>0.67064143406605659</v>
      </c>
      <c r="AN3546">
        <f>K3546/W3546</f>
        <v>0.1352038103774057</v>
      </c>
      <c r="AO3546">
        <f>L3546/X3546</f>
        <v>0.17959728689603896</v>
      </c>
      <c r="AP3546">
        <f>IF(OR(Q3546&lt;0, Q3546="NA"), 0, 1)</f>
        <v>1</v>
      </c>
      <c r="AQ3546">
        <f>IF(OR(S3546&lt;0, S3546="NA"), 0, 1)</f>
        <v>0</v>
      </c>
      <c r="AR3546">
        <f>IFERROR(IF((AF3546-AG3546)&gt;0,1,0),0)</f>
        <v>0</v>
      </c>
      <c r="AS3546">
        <f>IFERROR(IF((S3546-Q3546)&gt;0,1,0),0)</f>
        <v>0</v>
      </c>
      <c r="AT3546">
        <f>IFERROR(IF((AH3546-AI3546)&lt;0,1,0),0)</f>
        <v>0</v>
      </c>
      <c r="AU3546">
        <f>IFERROR(IF((AJ3546-AK3546)&gt;0,1,0),0)</f>
        <v>0</v>
      </c>
      <c r="AV3546">
        <f>IFERROR(IF((AL3546-AM3546)&gt;0,1,0),0)</f>
        <v>0</v>
      </c>
      <c r="AW3546">
        <f>IFERROR(IF((AN3546-AO3546)&gt;0,1,0),0)</f>
        <v>0</v>
      </c>
      <c r="AX3546">
        <f>IFERROR(IF((AC3546-AD3546)&lt;0,1,0),0)</f>
        <v>0</v>
      </c>
      <c r="AY3546">
        <f>SUM(AP3546:AX3546)</f>
        <v>1</v>
      </c>
    </row>
    <row r="3547" spans="1:51" x14ac:dyDescent="0.45">
      <c r="A3547" s="1" t="s">
        <v>2973</v>
      </c>
      <c r="B3547" s="2">
        <v>9226650</v>
      </c>
      <c r="C3547" s="3" t="s">
        <v>5337</v>
      </c>
      <c r="D3547" s="5">
        <v>34.17</v>
      </c>
      <c r="E3547" s="5">
        <v>4172.0295458999999</v>
      </c>
      <c r="F3547" s="3" t="s">
        <v>4651</v>
      </c>
      <c r="G3547" s="3" t="s">
        <v>4651</v>
      </c>
      <c r="H3547" s="3" t="s">
        <v>4652</v>
      </c>
      <c r="I3547" s="3" t="s">
        <v>4652</v>
      </c>
      <c r="J3547" s="3" t="s">
        <v>4659</v>
      </c>
      <c r="K3547" s="6" t="s">
        <v>4474</v>
      </c>
      <c r="L3547" s="6" t="s">
        <v>4474</v>
      </c>
      <c r="M3547" s="6">
        <v>-44486.258000000002</v>
      </c>
      <c r="N3547" s="6">
        <v>-36924.601000000002</v>
      </c>
      <c r="O3547" s="6">
        <v>-44705.411</v>
      </c>
      <c r="P3547" s="6">
        <v>-37088.118999999999</v>
      </c>
      <c r="Q3547" s="6">
        <v>-77648.131999999998</v>
      </c>
      <c r="R3547" s="6">
        <v>-76356.923999999999</v>
      </c>
      <c r="S3547" s="6">
        <v>-30544.696</v>
      </c>
      <c r="T3547" s="6">
        <v>-26217.636999999999</v>
      </c>
      <c r="U3547" s="6" t="s">
        <v>4474</v>
      </c>
      <c r="V3547" s="6" t="s">
        <v>4474</v>
      </c>
      <c r="W3547" s="6">
        <v>293793.83299999998</v>
      </c>
      <c r="X3547" s="6">
        <v>299185.61300000001</v>
      </c>
      <c r="Y3547" s="6">
        <v>234826.35</v>
      </c>
      <c r="Z3547" s="6">
        <v>239222.753</v>
      </c>
      <c r="AA3547" s="6">
        <v>4847</v>
      </c>
      <c r="AB3547" s="6">
        <v>4879</v>
      </c>
      <c r="AC3547" s="6">
        <v>122096270</v>
      </c>
      <c r="AD3547" s="6">
        <v>122096270</v>
      </c>
      <c r="AF3547">
        <f>Q3547/W3547</f>
        <v>-0.2642946286758851</v>
      </c>
      <c r="AG3547">
        <f>R3547/X3547</f>
        <v>-0.25521589502366882</v>
      </c>
      <c r="AH3547" t="e">
        <f>U3547/W3547</f>
        <v>#VALUE!</v>
      </c>
      <c r="AI3547" t="e">
        <f>V3547/X3547</f>
        <v>#VALUE!</v>
      </c>
      <c r="AJ3547">
        <f>Y3547/AA3547</f>
        <v>48.447771817619149</v>
      </c>
      <c r="AK3547">
        <f>Z3547/AB3547</f>
        <v>49.031103299856525</v>
      </c>
      <c r="AL3547" t="e">
        <f>O3547/K3547</f>
        <v>#VALUE!</v>
      </c>
      <c r="AM3547" t="e">
        <f>P3547/L3547</f>
        <v>#VALUE!</v>
      </c>
      <c r="AN3547" t="e">
        <f>K3547/W3547</f>
        <v>#VALUE!</v>
      </c>
      <c r="AO3547" t="e">
        <f>L3547/X3547</f>
        <v>#VALUE!</v>
      </c>
      <c r="AP3547">
        <f>IF(OR(Q3547&lt;0, Q3547="NA"), 0, 1)</f>
        <v>0</v>
      </c>
      <c r="AQ3547">
        <f>IF(OR(S3547&lt;0, S3547="NA"), 0, 1)</f>
        <v>0</v>
      </c>
      <c r="AR3547">
        <f>IFERROR(IF((AF3547-AG3547)&gt;0,1,0),0)</f>
        <v>0</v>
      </c>
      <c r="AS3547">
        <f>IFERROR(IF((S3547-Q3547)&gt;0,1,0),0)</f>
        <v>1</v>
      </c>
      <c r="AT3547">
        <f>IFERROR(IF((AH3547-AI3547)&lt;0,1,0),0)</f>
        <v>0</v>
      </c>
      <c r="AU3547">
        <f>IFERROR(IF((AJ3547-AK3547)&gt;0,1,0),0)</f>
        <v>0</v>
      </c>
      <c r="AV3547">
        <f>IFERROR(IF((AL3547-AM3547)&gt;0,1,0),0)</f>
        <v>0</v>
      </c>
      <c r="AW3547">
        <f>IFERROR(IF((AN3547-AO3547)&gt;0,1,0),0)</f>
        <v>0</v>
      </c>
      <c r="AX3547">
        <f>IFERROR(IF((AC3547-AD3547)&lt;0,1,0),0)</f>
        <v>0</v>
      </c>
      <c r="AY3547">
        <f>SUM(AP3547:AX3547)</f>
        <v>1</v>
      </c>
    </row>
    <row r="3548" spans="1:51" x14ac:dyDescent="0.45">
      <c r="A3548" s="1" t="s">
        <v>2981</v>
      </c>
      <c r="B3548" s="2">
        <v>8839000</v>
      </c>
      <c r="C3548" s="3" t="s">
        <v>5335</v>
      </c>
      <c r="D3548" s="7">
        <v>5.68</v>
      </c>
      <c r="E3548" s="5">
        <v>421.47410783999999</v>
      </c>
      <c r="F3548" s="3" t="s">
        <v>4470</v>
      </c>
      <c r="G3548" s="3" t="s">
        <v>4471</v>
      </c>
      <c r="H3548" s="3" t="s">
        <v>4489</v>
      </c>
      <c r="I3548" s="3" t="s">
        <v>4489</v>
      </c>
      <c r="J3548" s="3" t="s">
        <v>4544</v>
      </c>
      <c r="K3548" s="6" t="s">
        <v>4474</v>
      </c>
      <c r="L3548" s="6" t="s">
        <v>4474</v>
      </c>
      <c r="M3548" s="6">
        <v>-138341</v>
      </c>
      <c r="N3548" s="6">
        <v>-122267</v>
      </c>
      <c r="O3548" s="6">
        <v>-138706</v>
      </c>
      <c r="P3548" s="6">
        <v>-122627</v>
      </c>
      <c r="Q3548" s="6">
        <v>-122679</v>
      </c>
      <c r="R3548" s="6">
        <v>-109626</v>
      </c>
      <c r="S3548" s="6">
        <v>-96543</v>
      </c>
      <c r="T3548" s="6">
        <v>-92271</v>
      </c>
      <c r="U3548" s="6" t="s">
        <v>4474</v>
      </c>
      <c r="V3548" s="6" t="s">
        <v>4474</v>
      </c>
      <c r="W3548" s="6">
        <v>230173</v>
      </c>
      <c r="X3548" s="6">
        <v>254557</v>
      </c>
      <c r="Y3548" s="6">
        <v>217994</v>
      </c>
      <c r="Z3548" s="6">
        <v>242187</v>
      </c>
      <c r="AA3548" s="6">
        <v>30700</v>
      </c>
      <c r="AB3548" s="6">
        <v>26535</v>
      </c>
      <c r="AC3548" s="6">
        <v>57247967</v>
      </c>
      <c r="AD3548" s="6">
        <v>57206059</v>
      </c>
      <c r="AF3548">
        <f>Q3548/W3548</f>
        <v>-0.53298605831266044</v>
      </c>
      <c r="AG3548">
        <f>R3548/X3548</f>
        <v>-0.43065403819183917</v>
      </c>
      <c r="AH3548" t="e">
        <f>U3548/W3548</f>
        <v>#VALUE!</v>
      </c>
      <c r="AI3548" t="e">
        <f>V3548/X3548</f>
        <v>#VALUE!</v>
      </c>
      <c r="AJ3548">
        <f>Y3548/AA3548</f>
        <v>7.1007817589576545</v>
      </c>
      <c r="AK3548">
        <f>Z3548/AB3548</f>
        <v>9.1270774448841152</v>
      </c>
      <c r="AL3548" t="e">
        <f>O3548/K3548</f>
        <v>#VALUE!</v>
      </c>
      <c r="AM3548" t="e">
        <f>P3548/L3548</f>
        <v>#VALUE!</v>
      </c>
      <c r="AN3548" t="e">
        <f>K3548/W3548</f>
        <v>#VALUE!</v>
      </c>
      <c r="AO3548" t="e">
        <f>L3548/X3548</f>
        <v>#VALUE!</v>
      </c>
      <c r="AP3548">
        <f>IF(OR(Q3548&lt;0, Q3548="NA"), 0, 1)</f>
        <v>0</v>
      </c>
      <c r="AQ3548">
        <f>IF(OR(S3548&lt;0, S3548="NA"), 0, 1)</f>
        <v>0</v>
      </c>
      <c r="AR3548">
        <f>IFERROR(IF((AF3548-AG3548)&gt;0,1,0),0)</f>
        <v>0</v>
      </c>
      <c r="AS3548">
        <f>IFERROR(IF((S3548-Q3548)&gt;0,1,0),0)</f>
        <v>1</v>
      </c>
      <c r="AT3548">
        <f>IFERROR(IF((AH3548-AI3548)&lt;0,1,0),0)</f>
        <v>0</v>
      </c>
      <c r="AU3548">
        <f>IFERROR(IF((AJ3548-AK3548)&gt;0,1,0),0)</f>
        <v>0</v>
      </c>
      <c r="AV3548">
        <f>IFERROR(IF((AL3548-AM3548)&gt;0,1,0),0)</f>
        <v>0</v>
      </c>
      <c r="AW3548">
        <f>IFERROR(IF((AN3548-AO3548)&gt;0,1,0),0)</f>
        <v>0</v>
      </c>
      <c r="AX3548">
        <f>IFERROR(IF((AC3548-AD3548)&lt;0,1,0),0)</f>
        <v>0</v>
      </c>
      <c r="AY3548">
        <f>SUM(AP3548:AX3548)</f>
        <v>1</v>
      </c>
    </row>
    <row r="3549" spans="1:51" x14ac:dyDescent="0.45">
      <c r="A3549" s="1" t="s">
        <v>3004</v>
      </c>
      <c r="B3549" s="2">
        <v>5228922</v>
      </c>
      <c r="C3549" s="3" t="s">
        <v>5338</v>
      </c>
      <c r="D3549" s="5">
        <v>5.7</v>
      </c>
      <c r="E3549" s="5">
        <v>76.034226599999997</v>
      </c>
      <c r="F3549" s="3" t="s">
        <v>4470</v>
      </c>
      <c r="G3549" s="3" t="s">
        <v>4471</v>
      </c>
      <c r="H3549" s="3" t="s">
        <v>4489</v>
      </c>
      <c r="I3549" s="3" t="s">
        <v>4489</v>
      </c>
      <c r="J3549" s="3" t="s">
        <v>4544</v>
      </c>
      <c r="K3549" s="6" t="s">
        <v>4474</v>
      </c>
      <c r="L3549" s="6" t="s">
        <v>4474</v>
      </c>
      <c r="M3549" s="6">
        <v>-45123</v>
      </c>
      <c r="N3549" s="6">
        <v>-43277</v>
      </c>
      <c r="O3549" s="6">
        <v>-45579</v>
      </c>
      <c r="P3549" s="6">
        <v>-43723</v>
      </c>
      <c r="Q3549" s="6">
        <v>-44686</v>
      </c>
      <c r="R3549" s="6">
        <v>-42124</v>
      </c>
      <c r="S3549" s="6">
        <v>-34783</v>
      </c>
      <c r="T3549" s="6">
        <v>-36002</v>
      </c>
      <c r="U3549" s="6" t="s">
        <v>4474</v>
      </c>
      <c r="V3549" s="6">
        <v>5858</v>
      </c>
      <c r="W3549" s="6">
        <v>13508</v>
      </c>
      <c r="X3549" s="6">
        <v>25473</v>
      </c>
      <c r="Y3549" s="6">
        <v>11957</v>
      </c>
      <c r="Z3549" s="6">
        <v>23796</v>
      </c>
      <c r="AA3549" s="6">
        <v>18433</v>
      </c>
      <c r="AB3549" s="6">
        <v>12984</v>
      </c>
      <c r="AC3549" s="6">
        <v>13401523</v>
      </c>
      <c r="AD3549" s="6">
        <v>13386958</v>
      </c>
      <c r="AF3549">
        <f>Q3549/W3549</f>
        <v>-3.3081137103938407</v>
      </c>
      <c r="AG3549">
        <f>R3549/X3549</f>
        <v>-1.6536725159973304</v>
      </c>
      <c r="AH3549" t="e">
        <f>U3549/W3549</f>
        <v>#VALUE!</v>
      </c>
      <c r="AI3549">
        <f>V3549/X3549</f>
        <v>0.22996898677030581</v>
      </c>
      <c r="AJ3549">
        <f>Y3549/AA3549</f>
        <v>0.64867357456735208</v>
      </c>
      <c r="AK3549">
        <f>Z3549/AB3549</f>
        <v>1.83271719038817</v>
      </c>
      <c r="AL3549" t="e">
        <f>O3549/K3549</f>
        <v>#VALUE!</v>
      </c>
      <c r="AM3549" t="e">
        <f>P3549/L3549</f>
        <v>#VALUE!</v>
      </c>
      <c r="AN3549" t="e">
        <f>K3549/W3549</f>
        <v>#VALUE!</v>
      </c>
      <c r="AO3549" t="e">
        <f>L3549/X3549</f>
        <v>#VALUE!</v>
      </c>
      <c r="AP3549">
        <f>IF(OR(Q3549&lt;0, Q3549="NA"), 0, 1)</f>
        <v>0</v>
      </c>
      <c r="AQ3549">
        <f>IF(OR(S3549&lt;0, S3549="NA"), 0, 1)</f>
        <v>0</v>
      </c>
      <c r="AR3549">
        <f>IFERROR(IF((AF3549-AG3549)&gt;0,1,0),0)</f>
        <v>0</v>
      </c>
      <c r="AS3549">
        <f>IFERROR(IF((S3549-Q3549)&gt;0,1,0),0)</f>
        <v>1</v>
      </c>
      <c r="AT3549">
        <f>IFERROR(IF((AH3549-AI3549)&lt;0,1,0),0)</f>
        <v>0</v>
      </c>
      <c r="AU3549">
        <f>IFERROR(IF((AJ3549-AK3549)&gt;0,1,0),0)</f>
        <v>0</v>
      </c>
      <c r="AV3549">
        <f>IFERROR(IF((AL3549-AM3549)&gt;0,1,0),0)</f>
        <v>0</v>
      </c>
      <c r="AW3549">
        <f>IFERROR(IF((AN3549-AO3549)&gt;0,1,0),0)</f>
        <v>0</v>
      </c>
      <c r="AX3549">
        <f>IFERROR(IF((AC3549-AD3549)&lt;0,1,0),0)</f>
        <v>0</v>
      </c>
      <c r="AY3549">
        <f>SUM(AP3549:AX3549)</f>
        <v>1</v>
      </c>
    </row>
    <row r="3550" spans="1:51" x14ac:dyDescent="0.45">
      <c r="A3550" s="1" t="s">
        <v>3023</v>
      </c>
      <c r="B3550" s="2">
        <v>5298992</v>
      </c>
      <c r="C3550" s="3" t="s">
        <v>5335</v>
      </c>
      <c r="D3550" s="7">
        <v>9.8699999999999992</v>
      </c>
      <c r="E3550" s="5">
        <v>696.49579649999998</v>
      </c>
      <c r="F3550" s="3" t="s">
        <v>4470</v>
      </c>
      <c r="G3550" s="3" t="s">
        <v>4471</v>
      </c>
      <c r="H3550" s="3" t="s">
        <v>4489</v>
      </c>
      <c r="I3550" s="3" t="s">
        <v>4489</v>
      </c>
      <c r="J3550" s="3" t="s">
        <v>4495</v>
      </c>
      <c r="K3550" s="6" t="s">
        <v>4474</v>
      </c>
      <c r="L3550" s="6" t="s">
        <v>4474</v>
      </c>
      <c r="M3550" s="6">
        <v>-133687</v>
      </c>
      <c r="N3550" s="6">
        <v>-124064</v>
      </c>
      <c r="O3550" s="6">
        <v>-134753</v>
      </c>
      <c r="P3550" s="6">
        <v>-125117</v>
      </c>
      <c r="Q3550" s="6">
        <v>-119870</v>
      </c>
      <c r="R3550" s="6">
        <v>-110782</v>
      </c>
      <c r="S3550" s="6">
        <v>-108878</v>
      </c>
      <c r="T3550" s="6">
        <v>-99726</v>
      </c>
      <c r="U3550" s="6" t="s">
        <v>4474</v>
      </c>
      <c r="V3550" s="6" t="s">
        <v>4474</v>
      </c>
      <c r="W3550" s="6">
        <v>302070</v>
      </c>
      <c r="X3550" s="6">
        <v>328906</v>
      </c>
      <c r="Y3550" s="6">
        <v>279428</v>
      </c>
      <c r="Z3550" s="6">
        <v>294599</v>
      </c>
      <c r="AA3550" s="6">
        <v>21248</v>
      </c>
      <c r="AB3550" s="6">
        <v>19539</v>
      </c>
      <c r="AC3550" s="6">
        <v>70559183</v>
      </c>
      <c r="AD3550" s="6">
        <v>67672303</v>
      </c>
      <c r="AF3550">
        <f>Q3550/W3550</f>
        <v>-0.39682854967391662</v>
      </c>
      <c r="AG3550">
        <f>R3550/X3550</f>
        <v>-0.33681963843772994</v>
      </c>
      <c r="AH3550" t="e">
        <f>U3550/W3550</f>
        <v>#VALUE!</v>
      </c>
      <c r="AI3550" t="e">
        <f>V3550/X3550</f>
        <v>#VALUE!</v>
      </c>
      <c r="AJ3550">
        <f>Y3550/AA3550</f>
        <v>13.150790662650602</v>
      </c>
      <c r="AK3550">
        <f>Z3550/AB3550</f>
        <v>15.077486053533958</v>
      </c>
      <c r="AL3550" t="e">
        <f>O3550/K3550</f>
        <v>#VALUE!</v>
      </c>
      <c r="AM3550" t="e">
        <f>P3550/L3550</f>
        <v>#VALUE!</v>
      </c>
      <c r="AN3550" t="e">
        <f>K3550/W3550</f>
        <v>#VALUE!</v>
      </c>
      <c r="AO3550" t="e">
        <f>L3550/X3550</f>
        <v>#VALUE!</v>
      </c>
      <c r="AP3550">
        <f>IF(OR(Q3550&lt;0, Q3550="NA"), 0, 1)</f>
        <v>0</v>
      </c>
      <c r="AQ3550">
        <f>IF(OR(S3550&lt;0, S3550="NA"), 0, 1)</f>
        <v>0</v>
      </c>
      <c r="AR3550">
        <f>IFERROR(IF((AF3550-AG3550)&gt;0,1,0),0)</f>
        <v>0</v>
      </c>
      <c r="AS3550">
        <f>IFERROR(IF((S3550-Q3550)&gt;0,1,0),0)</f>
        <v>1</v>
      </c>
      <c r="AT3550">
        <f>IFERROR(IF((AH3550-AI3550)&lt;0,1,0),0)</f>
        <v>0</v>
      </c>
      <c r="AU3550">
        <f>IFERROR(IF((AJ3550-AK3550)&gt;0,1,0),0)</f>
        <v>0</v>
      </c>
      <c r="AV3550">
        <f>IFERROR(IF((AL3550-AM3550)&gt;0,1,0),0)</f>
        <v>0</v>
      </c>
      <c r="AW3550">
        <f>IFERROR(IF((AN3550-AO3550)&gt;0,1,0),0)</f>
        <v>0</v>
      </c>
      <c r="AX3550">
        <f>IFERROR(IF((AC3550-AD3550)&lt;0,1,0),0)</f>
        <v>0</v>
      </c>
      <c r="AY3550">
        <f>SUM(AP3550:AX3550)</f>
        <v>1</v>
      </c>
    </row>
    <row r="3551" spans="1:51" x14ac:dyDescent="0.45">
      <c r="A3551" s="1" t="s">
        <v>3041</v>
      </c>
      <c r="B3551" s="2">
        <v>4811802</v>
      </c>
      <c r="C3551" s="3" t="s">
        <v>5336</v>
      </c>
      <c r="D3551" s="5">
        <v>2.09</v>
      </c>
      <c r="E3551" s="5">
        <v>52.052777149999997</v>
      </c>
      <c r="F3551" s="3" t="s">
        <v>4470</v>
      </c>
      <c r="G3551" s="3" t="s">
        <v>4471</v>
      </c>
      <c r="H3551" s="3" t="s">
        <v>4489</v>
      </c>
      <c r="I3551" s="3" t="s">
        <v>4489</v>
      </c>
      <c r="J3551" s="3" t="s">
        <v>4495</v>
      </c>
      <c r="K3551" s="6" t="s">
        <v>4474</v>
      </c>
      <c r="L3551" s="6" t="s">
        <v>4474</v>
      </c>
      <c r="M3551" s="6">
        <v>-71589.376000000004</v>
      </c>
      <c r="N3551" s="6">
        <v>-61188.523999999998</v>
      </c>
      <c r="O3551" s="6">
        <v>-71703.235000000001</v>
      </c>
      <c r="P3551" s="6">
        <v>-61284.803</v>
      </c>
      <c r="Q3551" s="6">
        <v>-75366.714000000007</v>
      </c>
      <c r="R3551" s="6">
        <v>-94048.755999999994</v>
      </c>
      <c r="S3551" s="6">
        <v>-68793.857999999993</v>
      </c>
      <c r="T3551" s="6">
        <v>-64553.277000000002</v>
      </c>
      <c r="U3551" s="6" t="s">
        <v>4474</v>
      </c>
      <c r="V3551" s="6" t="s">
        <v>4474</v>
      </c>
      <c r="W3551" s="6">
        <v>28823.153999999999</v>
      </c>
      <c r="X3551" s="6">
        <v>47091.726999999999</v>
      </c>
      <c r="Y3551" s="6">
        <v>27416.036</v>
      </c>
      <c r="Z3551" s="6">
        <v>45617.648000000001</v>
      </c>
      <c r="AA3551" s="6">
        <v>42554</v>
      </c>
      <c r="AB3551" s="6">
        <v>42554</v>
      </c>
      <c r="AC3551" s="6">
        <v>23905635</v>
      </c>
      <c r="AD3551" s="6">
        <v>23405637</v>
      </c>
      <c r="AF3551">
        <f>Q3551/W3551</f>
        <v>-2.614797603343479</v>
      </c>
      <c r="AG3551">
        <f>R3551/X3551</f>
        <v>-1.9971396674409498</v>
      </c>
      <c r="AH3551" t="e">
        <f>U3551/W3551</f>
        <v>#VALUE!</v>
      </c>
      <c r="AI3551" t="e">
        <f>V3551/X3551</f>
        <v>#VALUE!</v>
      </c>
      <c r="AJ3551">
        <f>Y3551/AA3551</f>
        <v>0.64426460497250548</v>
      </c>
      <c r="AK3551">
        <f>Z3551/AB3551</f>
        <v>1.071994360107158</v>
      </c>
      <c r="AL3551" t="e">
        <f>O3551/K3551</f>
        <v>#VALUE!</v>
      </c>
      <c r="AM3551" t="e">
        <f>P3551/L3551</f>
        <v>#VALUE!</v>
      </c>
      <c r="AN3551" t="e">
        <f>K3551/W3551</f>
        <v>#VALUE!</v>
      </c>
      <c r="AO3551" t="e">
        <f>L3551/X3551</f>
        <v>#VALUE!</v>
      </c>
      <c r="AP3551">
        <f>IF(OR(Q3551&lt;0, Q3551="NA"), 0, 1)</f>
        <v>0</v>
      </c>
      <c r="AQ3551">
        <f>IF(OR(S3551&lt;0, S3551="NA"), 0, 1)</f>
        <v>0</v>
      </c>
      <c r="AR3551">
        <f>IFERROR(IF((AF3551-AG3551)&gt;0,1,0),0)</f>
        <v>0</v>
      </c>
      <c r="AS3551">
        <f>IFERROR(IF((S3551-Q3551)&gt;0,1,0),0)</f>
        <v>1</v>
      </c>
      <c r="AT3551">
        <f>IFERROR(IF((AH3551-AI3551)&lt;0,1,0),0)</f>
        <v>0</v>
      </c>
      <c r="AU3551">
        <f>IFERROR(IF((AJ3551-AK3551)&gt;0,1,0),0)</f>
        <v>0</v>
      </c>
      <c r="AV3551">
        <f>IFERROR(IF((AL3551-AM3551)&gt;0,1,0),0)</f>
        <v>0</v>
      </c>
      <c r="AW3551">
        <f>IFERROR(IF((AN3551-AO3551)&gt;0,1,0),0)</f>
        <v>0</v>
      </c>
      <c r="AX3551">
        <f>IFERROR(IF((AC3551-AD3551)&lt;0,1,0),0)</f>
        <v>0</v>
      </c>
      <c r="AY3551">
        <f>SUM(AP3551:AX3551)</f>
        <v>1</v>
      </c>
    </row>
    <row r="3552" spans="1:51" x14ac:dyDescent="0.45">
      <c r="A3552" s="1" t="s">
        <v>3072</v>
      </c>
      <c r="B3552" s="2">
        <v>101035578</v>
      </c>
      <c r="C3552" s="3" t="s">
        <v>5374</v>
      </c>
      <c r="D3552" s="7">
        <v>11.4</v>
      </c>
      <c r="E3552" s="5">
        <v>109.4959056</v>
      </c>
      <c r="F3552" s="3" t="s">
        <v>4480</v>
      </c>
      <c r="G3552" s="3" t="s">
        <v>4491</v>
      </c>
      <c r="H3552" s="3" t="s">
        <v>4492</v>
      </c>
      <c r="I3552" s="3" t="s">
        <v>4493</v>
      </c>
      <c r="J3552" s="3" t="s">
        <v>4494</v>
      </c>
      <c r="K3552" s="6" t="s">
        <v>4474</v>
      </c>
      <c r="L3552" s="6" t="s">
        <v>4474</v>
      </c>
      <c r="M3552" s="6" t="s">
        <v>4474</v>
      </c>
      <c r="N3552" s="6" t="s">
        <v>4474</v>
      </c>
      <c r="O3552" s="6">
        <v>-1699.0640000000001</v>
      </c>
      <c r="P3552" s="6">
        <v>-1850.867</v>
      </c>
      <c r="Q3552" s="6">
        <v>-654.11900000000003</v>
      </c>
      <c r="R3552" s="6">
        <v>-163.75800000000001</v>
      </c>
      <c r="S3552" s="6">
        <v>-1518.145</v>
      </c>
      <c r="T3552" s="6">
        <v>-1865.626</v>
      </c>
      <c r="U3552" s="6" t="s">
        <v>4474</v>
      </c>
      <c r="V3552" s="6" t="s">
        <v>4474</v>
      </c>
      <c r="W3552" s="6">
        <v>8175.5640000000003</v>
      </c>
      <c r="X3552" s="6">
        <v>7988.6750000000002</v>
      </c>
      <c r="Y3552" s="6">
        <v>235.56100000000001</v>
      </c>
      <c r="Z3552" s="6">
        <v>134.10400000000001</v>
      </c>
      <c r="AA3552" s="6">
        <v>22814</v>
      </c>
      <c r="AB3552" s="6">
        <v>22293</v>
      </c>
      <c r="AC3552" s="6">
        <v>9604904</v>
      </c>
      <c r="AD3552" s="6">
        <v>9604904</v>
      </c>
      <c r="AF3552">
        <f>Q3552/W3552</f>
        <v>-8.0009036685420115E-2</v>
      </c>
      <c r="AG3552">
        <f>R3552/X3552</f>
        <v>-2.0498768569255855E-2</v>
      </c>
      <c r="AH3552" t="e">
        <f>U3552/W3552</f>
        <v>#VALUE!</v>
      </c>
      <c r="AI3552" t="e">
        <f>V3552/X3552</f>
        <v>#VALUE!</v>
      </c>
      <c r="AJ3552">
        <f>Y3552/AA3552</f>
        <v>1.0325282721136145E-2</v>
      </c>
      <c r="AK3552">
        <f>Z3552/AB3552</f>
        <v>6.0155205669941243E-3</v>
      </c>
      <c r="AL3552" t="e">
        <f>O3552/K3552</f>
        <v>#VALUE!</v>
      </c>
      <c r="AM3552" t="e">
        <f>P3552/L3552</f>
        <v>#VALUE!</v>
      </c>
      <c r="AN3552" t="e">
        <f>K3552/W3552</f>
        <v>#VALUE!</v>
      </c>
      <c r="AO3552" t="e">
        <f>L3552/X3552</f>
        <v>#VALUE!</v>
      </c>
      <c r="AP3552">
        <f>IF(OR(Q3552&lt;0, Q3552="NA"), 0, 1)</f>
        <v>0</v>
      </c>
      <c r="AQ3552">
        <f>IF(OR(S3552&lt;0, S3552="NA"), 0, 1)</f>
        <v>0</v>
      </c>
      <c r="AR3552">
        <f>IFERROR(IF((AF3552-AG3552)&gt;0,1,0),0)</f>
        <v>0</v>
      </c>
      <c r="AS3552">
        <f>IFERROR(IF((S3552-Q3552)&gt;0,1,0),0)</f>
        <v>0</v>
      </c>
      <c r="AT3552">
        <f>IFERROR(IF((AH3552-AI3552)&lt;0,1,0),0)</f>
        <v>0</v>
      </c>
      <c r="AU3552">
        <f>IFERROR(IF((AJ3552-AK3552)&gt;0,1,0),0)</f>
        <v>1</v>
      </c>
      <c r="AV3552">
        <f>IFERROR(IF((AL3552-AM3552)&gt;0,1,0),0)</f>
        <v>0</v>
      </c>
      <c r="AW3552">
        <f>IFERROR(IF((AN3552-AO3552)&gt;0,1,0),0)</f>
        <v>0</v>
      </c>
      <c r="AX3552">
        <f>IFERROR(IF((AC3552-AD3552)&lt;0,1,0),0)</f>
        <v>0</v>
      </c>
      <c r="AY3552">
        <f>SUM(AP3552:AX3552)</f>
        <v>1</v>
      </c>
    </row>
    <row r="3553" spans="1:51" x14ac:dyDescent="0.45">
      <c r="A3553" s="1" t="s">
        <v>3074</v>
      </c>
      <c r="B3553" s="2">
        <v>4308992</v>
      </c>
      <c r="C3553" s="3" t="s">
        <v>5337</v>
      </c>
      <c r="D3553" s="5">
        <v>72.010000000000005</v>
      </c>
      <c r="E3553" s="5">
        <v>2788.03752566</v>
      </c>
      <c r="F3553" s="3" t="s">
        <v>4500</v>
      </c>
      <c r="G3553" s="3" t="s">
        <v>4574</v>
      </c>
      <c r="H3553" s="3" t="s">
        <v>4580</v>
      </c>
      <c r="I3553" s="3" t="s">
        <v>4581</v>
      </c>
      <c r="J3553" s="3" t="s">
        <v>5000</v>
      </c>
      <c r="K3553" s="6">
        <v>453986</v>
      </c>
      <c r="L3553" s="6">
        <v>425933</v>
      </c>
      <c r="M3553" s="6">
        <v>-54777</v>
      </c>
      <c r="N3553" s="6">
        <v>-65457</v>
      </c>
      <c r="O3553" s="6">
        <v>-64545</v>
      </c>
      <c r="P3553" s="6">
        <v>-72579</v>
      </c>
      <c r="Q3553" s="6">
        <v>-2559</v>
      </c>
      <c r="R3553" s="6">
        <v>1757</v>
      </c>
      <c r="S3553" s="6">
        <v>-27208</v>
      </c>
      <c r="T3553" s="6">
        <v>-41702</v>
      </c>
      <c r="U3553" s="6">
        <v>466735</v>
      </c>
      <c r="V3553" s="6">
        <v>378672</v>
      </c>
      <c r="W3553" s="6">
        <v>1299274</v>
      </c>
      <c r="X3553" s="6">
        <v>1056684</v>
      </c>
      <c r="Y3553" s="6">
        <v>232604</v>
      </c>
      <c r="Z3553" s="6">
        <v>246797</v>
      </c>
      <c r="AA3553" s="6">
        <v>109342</v>
      </c>
      <c r="AB3553" s="6">
        <v>79102</v>
      </c>
      <c r="AC3553" s="6">
        <v>36303459</v>
      </c>
      <c r="AD3553" s="6">
        <v>34104235</v>
      </c>
      <c r="AF3553">
        <f>Q3553/W3553</f>
        <v>-1.9695614627861405E-3</v>
      </c>
      <c r="AG3553">
        <f>R3553/X3553</f>
        <v>1.6627487498627783E-3</v>
      </c>
      <c r="AH3553">
        <f>U3553/W3553</f>
        <v>0.35922753784036315</v>
      </c>
      <c r="AI3553">
        <f>V3553/X3553</f>
        <v>0.35835879032899143</v>
      </c>
      <c r="AJ3553">
        <f>Y3553/AA3553</f>
        <v>2.1273069817636405</v>
      </c>
      <c r="AK3553">
        <f>Z3553/AB3553</f>
        <v>3.1199843240373188</v>
      </c>
      <c r="AL3553">
        <f>O3553/K3553</f>
        <v>-0.14217398774411547</v>
      </c>
      <c r="AM3553">
        <f>P3553/L3553</f>
        <v>-0.17040003944282317</v>
      </c>
      <c r="AN3553">
        <f>K3553/W3553</f>
        <v>0.34941513491380571</v>
      </c>
      <c r="AO3553">
        <f>L3553/X3553</f>
        <v>0.40308455507985358</v>
      </c>
      <c r="AP3553">
        <f>IF(OR(Q3553&lt;0, Q3553="NA"), 0, 1)</f>
        <v>0</v>
      </c>
      <c r="AQ3553">
        <f>IF(OR(S3553&lt;0, S3553="NA"), 0, 1)</f>
        <v>0</v>
      </c>
      <c r="AR3553">
        <f>IFERROR(IF((AF3553-AG3553)&gt;0,1,0),0)</f>
        <v>0</v>
      </c>
      <c r="AS3553">
        <f>IFERROR(IF((S3553-Q3553)&gt;0,1,0),0)</f>
        <v>0</v>
      </c>
      <c r="AT3553">
        <f>IFERROR(IF((AH3553-AI3553)&lt;0,1,0),0)</f>
        <v>0</v>
      </c>
      <c r="AU3553">
        <f>IFERROR(IF((AJ3553-AK3553)&gt;0,1,0),0)</f>
        <v>0</v>
      </c>
      <c r="AV3553">
        <f>IFERROR(IF((AL3553-AM3553)&gt;0,1,0),0)</f>
        <v>1</v>
      </c>
      <c r="AW3553">
        <f>IFERROR(IF((AN3553-AO3553)&gt;0,1,0),0)</f>
        <v>0</v>
      </c>
      <c r="AX3553">
        <f>IFERROR(IF((AC3553-AD3553)&lt;0,1,0),0)</f>
        <v>0</v>
      </c>
      <c r="AY3553">
        <f>SUM(AP3553:AX3553)</f>
        <v>1</v>
      </c>
    </row>
    <row r="3554" spans="1:51" x14ac:dyDescent="0.45">
      <c r="A3554" s="1" t="s">
        <v>3124</v>
      </c>
      <c r="B3554" s="2">
        <v>100532</v>
      </c>
      <c r="C3554" s="3" t="s">
        <v>5335</v>
      </c>
      <c r="D3554" s="5">
        <v>32.200000000000003</v>
      </c>
      <c r="E3554" s="5">
        <v>1118.4801698000001</v>
      </c>
      <c r="F3554" s="3" t="s">
        <v>4480</v>
      </c>
      <c r="G3554" s="3" t="s">
        <v>4481</v>
      </c>
      <c r="H3554" s="3" t="s">
        <v>4481</v>
      </c>
      <c r="I3554" s="3" t="s">
        <v>4482</v>
      </c>
      <c r="J3554" s="3" t="s">
        <v>4484</v>
      </c>
      <c r="K3554" s="6">
        <v>447711</v>
      </c>
      <c r="L3554" s="6">
        <v>447361</v>
      </c>
      <c r="M3554" s="6" t="s">
        <v>4474</v>
      </c>
      <c r="N3554" s="6" t="s">
        <v>4474</v>
      </c>
      <c r="O3554" s="6">
        <v>321539</v>
      </c>
      <c r="P3554" s="6">
        <v>324831</v>
      </c>
      <c r="Q3554" s="6">
        <v>117205</v>
      </c>
      <c r="R3554" s="6">
        <v>124100</v>
      </c>
      <c r="S3554" s="6" t="s">
        <v>4474</v>
      </c>
      <c r="T3554" s="6">
        <v>133788</v>
      </c>
      <c r="U3554" s="6">
        <v>238073</v>
      </c>
      <c r="V3554" s="6">
        <v>50059</v>
      </c>
      <c r="W3554" s="6">
        <v>9254247</v>
      </c>
      <c r="X3554" s="6">
        <v>9140471</v>
      </c>
      <c r="Y3554" s="6" t="s">
        <v>4474</v>
      </c>
      <c r="Z3554" s="6" t="s">
        <v>4474</v>
      </c>
      <c r="AA3554" s="6" t="s">
        <v>4474</v>
      </c>
      <c r="AB3554" s="6" t="s">
        <v>4474</v>
      </c>
      <c r="AC3554" s="6">
        <v>35563590</v>
      </c>
      <c r="AD3554" s="6">
        <v>35538607</v>
      </c>
      <c r="AF3554">
        <f>Q3554/W3554</f>
        <v>1.2664995866222287E-2</v>
      </c>
      <c r="AG3554">
        <f>R3554/X3554</f>
        <v>1.357698087986932E-2</v>
      </c>
      <c r="AH3554">
        <f>U3554/W3554</f>
        <v>2.5725809998371558E-2</v>
      </c>
      <c r="AI3554">
        <f>V3554/X3554</f>
        <v>5.4766324404945874E-3</v>
      </c>
      <c r="AJ3554" t="e">
        <f>Y3554/AA3554</f>
        <v>#VALUE!</v>
      </c>
      <c r="AK3554" t="e">
        <f>Z3554/AB3554</f>
        <v>#VALUE!</v>
      </c>
      <c r="AL3554">
        <f>O3554/K3554</f>
        <v>0.71818427512390803</v>
      </c>
      <c r="AM3554">
        <f>P3554/L3554</f>
        <v>0.72610486832781584</v>
      </c>
      <c r="AN3554">
        <f>K3554/W3554</f>
        <v>4.8378976701183789E-2</v>
      </c>
      <c r="AO3554">
        <f>L3554/X3554</f>
        <v>4.8942882702652853E-2</v>
      </c>
      <c r="AP3554">
        <f>IF(OR(Q3554&lt;0, Q3554="NA"), 0, 1)</f>
        <v>1</v>
      </c>
      <c r="AQ3554">
        <f>IF(OR(S3554&lt;0, S3554="NA"), 0, 1)</f>
        <v>0</v>
      </c>
      <c r="AR3554">
        <f>IFERROR(IF((AF3554-AG3554)&gt;0,1,0),0)</f>
        <v>0</v>
      </c>
      <c r="AS3554">
        <f>IFERROR(IF((S3554-Q3554)&gt;0,1,0),0)</f>
        <v>0</v>
      </c>
      <c r="AT3554">
        <f>IFERROR(IF((AH3554-AI3554)&lt;0,1,0),0)</f>
        <v>0</v>
      </c>
      <c r="AU3554">
        <f>IFERROR(IF((AJ3554-AK3554)&gt;0,1,0),0)</f>
        <v>0</v>
      </c>
      <c r="AV3554">
        <f>IFERROR(IF((AL3554-AM3554)&gt;0,1,0),0)</f>
        <v>0</v>
      </c>
      <c r="AW3554">
        <f>IFERROR(IF((AN3554-AO3554)&gt;0,1,0),0)</f>
        <v>0</v>
      </c>
      <c r="AX3554">
        <f>IFERROR(IF((AC3554-AD3554)&lt;0,1,0),0)</f>
        <v>0</v>
      </c>
      <c r="AY3554">
        <f>SUM(AP3554:AX3554)</f>
        <v>1</v>
      </c>
    </row>
    <row r="3555" spans="1:51" x14ac:dyDescent="0.45">
      <c r="A3555" s="1" t="s">
        <v>3128</v>
      </c>
      <c r="B3555" s="2">
        <v>28732960</v>
      </c>
      <c r="C3555" s="3" t="s">
        <v>5338</v>
      </c>
      <c r="D3555" s="5">
        <v>10.76</v>
      </c>
      <c r="E3555" s="5">
        <v>87.159712200000001</v>
      </c>
      <c r="F3555" s="3" t="s">
        <v>4480</v>
      </c>
      <c r="G3555" s="3" t="s">
        <v>4491</v>
      </c>
      <c r="H3555" s="3" t="s">
        <v>4492</v>
      </c>
      <c r="I3555" s="3" t="s">
        <v>4493</v>
      </c>
      <c r="J3555" s="3" t="s">
        <v>4494</v>
      </c>
      <c r="K3555" s="6" t="s">
        <v>4474</v>
      </c>
      <c r="L3555" s="6" t="s">
        <v>4474</v>
      </c>
      <c r="M3555" s="6" t="s">
        <v>4474</v>
      </c>
      <c r="N3555" s="6" t="s">
        <v>4474</v>
      </c>
      <c r="O3555" s="6">
        <v>-2922.1959999999999</v>
      </c>
      <c r="P3555" s="6">
        <v>-3160.203</v>
      </c>
      <c r="Q3555" s="6">
        <v>-492.75299999999999</v>
      </c>
      <c r="R3555" s="6">
        <v>817.11699999999996</v>
      </c>
      <c r="S3555" s="6">
        <v>-877.08799999999997</v>
      </c>
      <c r="T3555" s="6">
        <v>-1326.932</v>
      </c>
      <c r="U3555" s="6" t="s">
        <v>4474</v>
      </c>
      <c r="V3555" s="6" t="s">
        <v>4474</v>
      </c>
      <c r="W3555" s="6">
        <v>18211.669000000002</v>
      </c>
      <c r="X3555" s="6">
        <v>42770.843000000001</v>
      </c>
      <c r="Y3555" s="6">
        <v>358.49599999999998</v>
      </c>
      <c r="Z3555" s="6">
        <v>220.32599999999999</v>
      </c>
      <c r="AA3555" s="6">
        <v>2574</v>
      </c>
      <c r="AB3555" s="6">
        <v>26932</v>
      </c>
      <c r="AC3555" s="6">
        <v>8100345</v>
      </c>
      <c r="AD3555" s="6">
        <v>8100345</v>
      </c>
      <c r="AF3555">
        <f>Q3555/W3555</f>
        <v>-2.705699296423628E-2</v>
      </c>
      <c r="AG3555">
        <f>R3555/X3555</f>
        <v>1.91045334318054E-2</v>
      </c>
      <c r="AH3555" t="e">
        <f>U3555/W3555</f>
        <v>#VALUE!</v>
      </c>
      <c r="AI3555" t="e">
        <f>V3555/X3555</f>
        <v>#VALUE!</v>
      </c>
      <c r="AJ3555">
        <f>Y3555/AA3555</f>
        <v>0.13927583527583526</v>
      </c>
      <c r="AK3555">
        <f>Z3555/AB3555</f>
        <v>8.1808257834546268E-3</v>
      </c>
      <c r="AL3555" t="e">
        <f>O3555/K3555</f>
        <v>#VALUE!</v>
      </c>
      <c r="AM3555" t="e">
        <f>P3555/L3555</f>
        <v>#VALUE!</v>
      </c>
      <c r="AN3555" t="e">
        <f>K3555/W3555</f>
        <v>#VALUE!</v>
      </c>
      <c r="AO3555" t="e">
        <f>L3555/X3555</f>
        <v>#VALUE!</v>
      </c>
      <c r="AP3555">
        <f>IF(OR(Q3555&lt;0, Q3555="NA"), 0, 1)</f>
        <v>0</v>
      </c>
      <c r="AQ3555">
        <f>IF(OR(S3555&lt;0, S3555="NA"), 0, 1)</f>
        <v>0</v>
      </c>
      <c r="AR3555">
        <f>IFERROR(IF((AF3555-AG3555)&gt;0,1,0),0)</f>
        <v>0</v>
      </c>
      <c r="AS3555">
        <f>IFERROR(IF((S3555-Q3555)&gt;0,1,0),0)</f>
        <v>0</v>
      </c>
      <c r="AT3555">
        <f>IFERROR(IF((AH3555-AI3555)&lt;0,1,0),0)</f>
        <v>0</v>
      </c>
      <c r="AU3555">
        <f>IFERROR(IF((AJ3555-AK3555)&gt;0,1,0),0)</f>
        <v>1</v>
      </c>
      <c r="AV3555">
        <f>IFERROR(IF((AL3555-AM3555)&gt;0,1,0),0)</f>
        <v>0</v>
      </c>
      <c r="AW3555">
        <f>IFERROR(IF((AN3555-AO3555)&gt;0,1,0),0)</f>
        <v>0</v>
      </c>
      <c r="AX3555">
        <f>IFERROR(IF((AC3555-AD3555)&lt;0,1,0),0)</f>
        <v>0</v>
      </c>
      <c r="AY3555">
        <f>SUM(AP3555:AX3555)</f>
        <v>1</v>
      </c>
    </row>
    <row r="3556" spans="1:51" x14ac:dyDescent="0.45">
      <c r="A3556" s="1" t="s">
        <v>3129</v>
      </c>
      <c r="B3556" s="2">
        <v>100523269</v>
      </c>
      <c r="C3556" s="3" t="s">
        <v>5374</v>
      </c>
      <c r="D3556" s="5">
        <v>12.295</v>
      </c>
      <c r="E3556" s="5">
        <v>74.401557264999994</v>
      </c>
      <c r="F3556" s="3" t="s">
        <v>4480</v>
      </c>
      <c r="G3556" s="3" t="s">
        <v>4491</v>
      </c>
      <c r="H3556" s="3" t="s">
        <v>4492</v>
      </c>
      <c r="I3556" s="3" t="s">
        <v>4493</v>
      </c>
      <c r="J3556" s="3" t="s">
        <v>4494</v>
      </c>
      <c r="K3556" s="6" t="s">
        <v>4474</v>
      </c>
      <c r="L3556" s="6" t="s">
        <v>4474</v>
      </c>
      <c r="M3556" s="6" t="s">
        <v>4474</v>
      </c>
      <c r="N3556" s="6" t="s">
        <v>4474</v>
      </c>
      <c r="O3556" s="6">
        <v>-2092.3980000000001</v>
      </c>
      <c r="P3556" s="6">
        <v>-1817.903</v>
      </c>
      <c r="Q3556" s="6">
        <v>3131.8</v>
      </c>
      <c r="R3556" s="6">
        <v>5206.3829999999998</v>
      </c>
      <c r="S3556" s="6">
        <v>-1781.2729999999999</v>
      </c>
      <c r="T3556" s="6">
        <v>-2962.614</v>
      </c>
      <c r="U3556" s="6" t="s">
        <v>4474</v>
      </c>
      <c r="V3556" s="6" t="s">
        <v>4474</v>
      </c>
      <c r="W3556" s="6">
        <v>55517.048999999999</v>
      </c>
      <c r="X3556" s="6">
        <v>54580.036999999997</v>
      </c>
      <c r="Y3556" s="6">
        <v>142.90600000000001</v>
      </c>
      <c r="Z3556" s="6">
        <v>249.108</v>
      </c>
      <c r="AA3556" s="6">
        <v>2066</v>
      </c>
      <c r="AB3556" s="6">
        <v>1968</v>
      </c>
      <c r="AC3556" s="6">
        <v>11283297</v>
      </c>
      <c r="AD3556" s="6">
        <v>10527672</v>
      </c>
      <c r="AF3556">
        <f>Q3556/W3556</f>
        <v>5.6411499825936358E-2</v>
      </c>
      <c r="AG3556">
        <f>R3556/X3556</f>
        <v>9.5389876705286952E-2</v>
      </c>
      <c r="AH3556" t="e">
        <f>U3556/W3556</f>
        <v>#VALUE!</v>
      </c>
      <c r="AI3556" t="e">
        <f>V3556/X3556</f>
        <v>#VALUE!</v>
      </c>
      <c r="AJ3556">
        <f>Y3556/AA3556</f>
        <v>6.9170377541142303E-2</v>
      </c>
      <c r="AK3556">
        <f>Z3556/AB3556</f>
        <v>0.12657926829268293</v>
      </c>
      <c r="AL3556" t="e">
        <f>O3556/K3556</f>
        <v>#VALUE!</v>
      </c>
      <c r="AM3556" t="e">
        <f>P3556/L3556</f>
        <v>#VALUE!</v>
      </c>
      <c r="AN3556" t="e">
        <f>K3556/W3556</f>
        <v>#VALUE!</v>
      </c>
      <c r="AO3556" t="e">
        <f>L3556/X3556</f>
        <v>#VALUE!</v>
      </c>
      <c r="AP3556">
        <f>IF(OR(Q3556&lt;0, Q3556="NA"), 0, 1)</f>
        <v>1</v>
      </c>
      <c r="AQ3556">
        <f>IF(OR(S3556&lt;0, S3556="NA"), 0, 1)</f>
        <v>0</v>
      </c>
      <c r="AR3556">
        <f>IFERROR(IF((AF3556-AG3556)&gt;0,1,0),0)</f>
        <v>0</v>
      </c>
      <c r="AS3556">
        <f>IFERROR(IF((S3556-Q3556)&gt;0,1,0),0)</f>
        <v>0</v>
      </c>
      <c r="AT3556">
        <f>IFERROR(IF((AH3556-AI3556)&lt;0,1,0),0)</f>
        <v>0</v>
      </c>
      <c r="AU3556">
        <f>IFERROR(IF((AJ3556-AK3556)&gt;0,1,0),0)</f>
        <v>0</v>
      </c>
      <c r="AV3556">
        <f>IFERROR(IF((AL3556-AM3556)&gt;0,1,0),0)</f>
        <v>0</v>
      </c>
      <c r="AW3556">
        <f>IFERROR(IF((AN3556-AO3556)&gt;0,1,0),0)</f>
        <v>0</v>
      </c>
      <c r="AX3556">
        <f>IFERROR(IF((AC3556-AD3556)&lt;0,1,0),0)</f>
        <v>0</v>
      </c>
      <c r="AY3556">
        <f>SUM(AP3556:AX3556)</f>
        <v>1</v>
      </c>
    </row>
    <row r="3557" spans="1:51" x14ac:dyDescent="0.45">
      <c r="A3557" s="1" t="s">
        <v>3163</v>
      </c>
      <c r="B3557" s="2">
        <v>5721238</v>
      </c>
      <c r="C3557" s="3" t="s">
        <v>5337</v>
      </c>
      <c r="D3557" s="5">
        <v>13.5</v>
      </c>
      <c r="E3557" s="5">
        <v>644.359779</v>
      </c>
      <c r="F3557" s="3" t="s">
        <v>4480</v>
      </c>
      <c r="G3557" s="3" t="s">
        <v>4491</v>
      </c>
      <c r="H3557" s="3" t="s">
        <v>4492</v>
      </c>
      <c r="I3557" s="3" t="s">
        <v>4493</v>
      </c>
      <c r="J3557" s="3" t="s">
        <v>4494</v>
      </c>
      <c r="K3557" s="6">
        <v>67250</v>
      </c>
      <c r="L3557" s="6">
        <v>67297</v>
      </c>
      <c r="M3557" s="6" t="s">
        <v>4474</v>
      </c>
      <c r="N3557" s="6" t="s">
        <v>4474</v>
      </c>
      <c r="O3557" s="6">
        <v>62076</v>
      </c>
      <c r="P3557" s="6">
        <v>62248</v>
      </c>
      <c r="Q3557" s="6">
        <v>72646</v>
      </c>
      <c r="R3557" s="6">
        <v>74025.5</v>
      </c>
      <c r="S3557" s="6">
        <v>-11677</v>
      </c>
      <c r="T3557" s="6">
        <v>19519.5</v>
      </c>
      <c r="U3557" s="6">
        <v>12248</v>
      </c>
      <c r="V3557" s="6">
        <v>12248</v>
      </c>
      <c r="W3557" s="6">
        <v>817242</v>
      </c>
      <c r="X3557" s="6">
        <v>817242</v>
      </c>
      <c r="Y3557" s="6">
        <v>40630</v>
      </c>
      <c r="Z3557" s="6">
        <v>40630</v>
      </c>
      <c r="AA3557" s="6">
        <v>143945</v>
      </c>
      <c r="AB3557" s="6">
        <v>143945</v>
      </c>
      <c r="AC3557" s="6">
        <v>57728000</v>
      </c>
      <c r="AD3557" s="6">
        <v>57728000</v>
      </c>
      <c r="AF3557">
        <f>Q3557/W3557</f>
        <v>8.8891662445150885E-2</v>
      </c>
      <c r="AG3557">
        <f>R3557/X3557</f>
        <v>9.0579656943720471E-2</v>
      </c>
      <c r="AH3557">
        <f>U3557/W3557</f>
        <v>1.4986992836883078E-2</v>
      </c>
      <c r="AI3557">
        <f>V3557/X3557</f>
        <v>1.4986992836883078E-2</v>
      </c>
      <c r="AJ3557">
        <f>Y3557/AA3557</f>
        <v>0.28226058564034873</v>
      </c>
      <c r="AK3557">
        <f>Z3557/AB3557</f>
        <v>0.28226058564034873</v>
      </c>
      <c r="AL3557">
        <f>O3557/K3557</f>
        <v>0.92306319702602235</v>
      </c>
      <c r="AM3557">
        <f>P3557/L3557</f>
        <v>0.92497436735664296</v>
      </c>
      <c r="AN3557">
        <f>K3557/W3557</f>
        <v>8.2288967037915328E-2</v>
      </c>
      <c r="AO3557">
        <f>L3557/X3557</f>
        <v>8.2346477542759672E-2</v>
      </c>
      <c r="AP3557">
        <f>IF(OR(Q3557&lt;0, Q3557="NA"), 0, 1)</f>
        <v>1</v>
      </c>
      <c r="AQ3557">
        <f>IF(OR(S3557&lt;0, S3557="NA"), 0, 1)</f>
        <v>0</v>
      </c>
      <c r="AR3557">
        <f>IFERROR(IF((AF3557-AG3557)&gt;0,1,0),0)</f>
        <v>0</v>
      </c>
      <c r="AS3557">
        <f>IFERROR(IF((S3557-Q3557)&gt;0,1,0),0)</f>
        <v>0</v>
      </c>
      <c r="AT3557">
        <f>IFERROR(IF((AH3557-AI3557)&lt;0,1,0),0)</f>
        <v>0</v>
      </c>
      <c r="AU3557">
        <f>IFERROR(IF((AJ3557-AK3557)&gt;0,1,0),0)</f>
        <v>0</v>
      </c>
      <c r="AV3557">
        <f>IFERROR(IF((AL3557-AM3557)&gt;0,1,0),0)</f>
        <v>0</v>
      </c>
      <c r="AW3557">
        <f>IFERROR(IF((AN3557-AO3557)&gt;0,1,0),0)</f>
        <v>0</v>
      </c>
      <c r="AX3557">
        <f>IFERROR(IF((AC3557-AD3557)&lt;0,1,0),0)</f>
        <v>0</v>
      </c>
      <c r="AY3557">
        <f>SUM(AP3557:AX3557)</f>
        <v>1</v>
      </c>
    </row>
    <row r="3558" spans="1:51" x14ac:dyDescent="0.45">
      <c r="A3558" s="1" t="s">
        <v>3171</v>
      </c>
      <c r="B3558" s="2">
        <v>5721228</v>
      </c>
      <c r="C3558" s="3" t="s">
        <v>5337</v>
      </c>
      <c r="D3558" s="5">
        <v>8.86</v>
      </c>
      <c r="E3558" s="5">
        <v>232.89123997999999</v>
      </c>
      <c r="F3558" s="3" t="s">
        <v>4480</v>
      </c>
      <c r="G3558" s="3" t="s">
        <v>4491</v>
      </c>
      <c r="H3558" s="3" t="s">
        <v>4492</v>
      </c>
      <c r="I3558" s="3" t="s">
        <v>4493</v>
      </c>
      <c r="J3558" s="3"/>
      <c r="K3558" s="6">
        <v>20505</v>
      </c>
      <c r="L3558" s="6">
        <v>20730</v>
      </c>
      <c r="M3558" s="6" t="s">
        <v>4474</v>
      </c>
      <c r="N3558" s="6" t="s">
        <v>4474</v>
      </c>
      <c r="O3558" s="6">
        <v>17081</v>
      </c>
      <c r="P3558" s="6">
        <v>17350</v>
      </c>
      <c r="Q3558" s="6">
        <v>9048</v>
      </c>
      <c r="R3558" s="6">
        <v>18193.5</v>
      </c>
      <c r="S3558" s="6" t="s">
        <v>4474</v>
      </c>
      <c r="T3558" s="6" t="s">
        <v>4474</v>
      </c>
      <c r="U3558" s="6">
        <v>172209</v>
      </c>
      <c r="V3558" s="6">
        <v>172209</v>
      </c>
      <c r="W3558" s="6">
        <v>429137</v>
      </c>
      <c r="X3558" s="6">
        <v>429137</v>
      </c>
      <c r="Y3558" s="6">
        <v>7663</v>
      </c>
      <c r="Z3558" s="6">
        <v>7663</v>
      </c>
      <c r="AA3558" s="6">
        <v>2689</v>
      </c>
      <c r="AB3558" s="6">
        <v>2689</v>
      </c>
      <c r="AC3558" s="6">
        <v>26254000</v>
      </c>
      <c r="AD3558" s="6">
        <v>26254000</v>
      </c>
      <c r="AF3558">
        <f>Q3558/W3558</f>
        <v>2.1084175915849716E-2</v>
      </c>
      <c r="AG3558">
        <f>R3558/X3558</f>
        <v>4.2395552003206438E-2</v>
      </c>
      <c r="AH3558">
        <f>U3558/W3558</f>
        <v>0.40129142907742749</v>
      </c>
      <c r="AI3558">
        <f>V3558/X3558</f>
        <v>0.40129142907742749</v>
      </c>
      <c r="AJ3558">
        <f>Y3558/AA3558</f>
        <v>2.8497582744514691</v>
      </c>
      <c r="AK3558">
        <f>Z3558/AB3558</f>
        <v>2.8497582744514691</v>
      </c>
      <c r="AL3558">
        <f>O3558/K3558</f>
        <v>0.83301633747866377</v>
      </c>
      <c r="AM3558">
        <f>P3558/L3558</f>
        <v>0.83695127834056926</v>
      </c>
      <c r="AN3558">
        <f>K3558/W3558</f>
        <v>4.7781943761549345E-2</v>
      </c>
      <c r="AO3558">
        <f>L3558/X3558</f>
        <v>4.830625184964242E-2</v>
      </c>
      <c r="AP3558">
        <f>IF(OR(Q3558&lt;0, Q3558="NA"), 0, 1)</f>
        <v>1</v>
      </c>
      <c r="AQ3558">
        <f>IF(OR(S3558&lt;0, S3558="NA"), 0, 1)</f>
        <v>0</v>
      </c>
      <c r="AR3558">
        <f>IFERROR(IF((AF3558-AG3558)&gt;0,1,0),0)</f>
        <v>0</v>
      </c>
      <c r="AS3558">
        <f>IFERROR(IF((S3558-Q3558)&gt;0,1,0),0)</f>
        <v>0</v>
      </c>
      <c r="AT3558">
        <f>IFERROR(IF((AH3558-AI3558)&lt;0,1,0),0)</f>
        <v>0</v>
      </c>
      <c r="AU3558">
        <f>IFERROR(IF((AJ3558-AK3558)&gt;0,1,0),0)</f>
        <v>0</v>
      </c>
      <c r="AV3558">
        <f>IFERROR(IF((AL3558-AM3558)&gt;0,1,0),0)</f>
        <v>0</v>
      </c>
      <c r="AW3558">
        <f>IFERROR(IF((AN3558-AO3558)&gt;0,1,0),0)</f>
        <v>0</v>
      </c>
      <c r="AX3558">
        <f>IFERROR(IF((AC3558-AD3558)&lt;0,1,0),0)</f>
        <v>0</v>
      </c>
      <c r="AY3558">
        <f>SUM(AP3558:AX3558)</f>
        <v>1</v>
      </c>
    </row>
    <row r="3559" spans="1:51" x14ac:dyDescent="0.45">
      <c r="A3559" s="1" t="s">
        <v>3186</v>
      </c>
      <c r="B3559" s="2">
        <v>4987747</v>
      </c>
      <c r="C3559" s="3" t="s">
        <v>5336</v>
      </c>
      <c r="D3559" s="7">
        <v>4</v>
      </c>
      <c r="E3559" s="5">
        <v>44.050012000000002</v>
      </c>
      <c r="F3559" s="3" t="s">
        <v>4485</v>
      </c>
      <c r="G3559" s="3" t="s">
        <v>4486</v>
      </c>
      <c r="H3559" s="3" t="s">
        <v>4545</v>
      </c>
      <c r="I3559" s="3" t="s">
        <v>4844</v>
      </c>
      <c r="J3559" s="3" t="s">
        <v>5195</v>
      </c>
      <c r="K3559" s="6">
        <v>34043</v>
      </c>
      <c r="L3559" s="6">
        <v>34585</v>
      </c>
      <c r="M3559" s="6">
        <v>-8916</v>
      </c>
      <c r="N3559" s="6">
        <v>-6887</v>
      </c>
      <c r="O3559" s="6">
        <v>-9562</v>
      </c>
      <c r="P3559" s="6">
        <v>-7525</v>
      </c>
      <c r="Q3559" s="6">
        <v>-8938</v>
      </c>
      <c r="R3559" s="6">
        <v>-6806</v>
      </c>
      <c r="S3559" s="6">
        <v>-7785</v>
      </c>
      <c r="T3559" s="6">
        <v>-5640</v>
      </c>
      <c r="U3559" s="6" t="s">
        <v>4474</v>
      </c>
      <c r="V3559" s="6" t="s">
        <v>4474</v>
      </c>
      <c r="W3559" s="6">
        <v>40058</v>
      </c>
      <c r="X3559" s="6">
        <v>38024</v>
      </c>
      <c r="Y3559" s="6">
        <v>31454</v>
      </c>
      <c r="Z3559" s="6">
        <v>33015</v>
      </c>
      <c r="AA3559" s="6">
        <v>22351</v>
      </c>
      <c r="AB3559" s="6">
        <v>21875</v>
      </c>
      <c r="AC3559" s="6">
        <v>10917038</v>
      </c>
      <c r="AD3559" s="6">
        <v>10917038</v>
      </c>
      <c r="AF3559">
        <f>Q3559/W3559</f>
        <v>-0.22312646662339608</v>
      </c>
      <c r="AG3559">
        <f>R3559/X3559</f>
        <v>-0.17899221544287819</v>
      </c>
      <c r="AH3559" t="e">
        <f>U3559/W3559</f>
        <v>#VALUE!</v>
      </c>
      <c r="AI3559" t="e">
        <f>V3559/X3559</f>
        <v>#VALUE!</v>
      </c>
      <c r="AJ3559">
        <f>Y3559/AA3559</f>
        <v>1.4072748422889356</v>
      </c>
      <c r="AK3559">
        <f>Z3559/AB3559</f>
        <v>1.5092571428571429</v>
      </c>
      <c r="AL3559">
        <f>O3559/K3559</f>
        <v>-0.28088006344916722</v>
      </c>
      <c r="AM3559">
        <f>P3559/L3559</f>
        <v>-0.21757987566864248</v>
      </c>
      <c r="AN3559">
        <f>K3559/W3559</f>
        <v>0.84984272804433569</v>
      </c>
      <c r="AO3559">
        <f>L3559/X3559</f>
        <v>0.90955712181779924</v>
      </c>
      <c r="AP3559">
        <f>IF(OR(Q3559&lt;0, Q3559="NA"), 0, 1)</f>
        <v>0</v>
      </c>
      <c r="AQ3559">
        <f>IF(OR(S3559&lt;0, S3559="NA"), 0, 1)</f>
        <v>0</v>
      </c>
      <c r="AR3559">
        <f>IFERROR(IF((AF3559-AG3559)&gt;0,1,0),0)</f>
        <v>0</v>
      </c>
      <c r="AS3559">
        <f>IFERROR(IF((S3559-Q3559)&gt;0,1,0),0)</f>
        <v>1</v>
      </c>
      <c r="AT3559">
        <f>IFERROR(IF((AH3559-AI3559)&lt;0,1,0),0)</f>
        <v>0</v>
      </c>
      <c r="AU3559">
        <f>IFERROR(IF((AJ3559-AK3559)&gt;0,1,0),0)</f>
        <v>0</v>
      </c>
      <c r="AV3559">
        <f>IFERROR(IF((AL3559-AM3559)&gt;0,1,0),0)</f>
        <v>0</v>
      </c>
      <c r="AW3559">
        <f>IFERROR(IF((AN3559-AO3559)&gt;0,1,0),0)</f>
        <v>0</v>
      </c>
      <c r="AX3559">
        <f>IFERROR(IF((AC3559-AD3559)&lt;0,1,0),0)</f>
        <v>0</v>
      </c>
      <c r="AY3559">
        <f>SUM(AP3559:AX3559)</f>
        <v>1</v>
      </c>
    </row>
    <row r="3560" spans="1:51" x14ac:dyDescent="0.45">
      <c r="A3560" s="1" t="s">
        <v>3197</v>
      </c>
      <c r="B3560" s="2">
        <v>5324227</v>
      </c>
      <c r="C3560" s="3" t="s">
        <v>5335</v>
      </c>
      <c r="D3560" s="5">
        <v>10.92</v>
      </c>
      <c r="E3560" s="5">
        <v>664.52156316000003</v>
      </c>
      <c r="F3560" s="3" t="s">
        <v>4470</v>
      </c>
      <c r="G3560" s="3" t="s">
        <v>4471</v>
      </c>
      <c r="H3560" s="3" t="s">
        <v>4673</v>
      </c>
      <c r="I3560" s="3" t="s">
        <v>4673</v>
      </c>
      <c r="J3560" s="3" t="s">
        <v>4544</v>
      </c>
      <c r="K3560" s="6">
        <v>0</v>
      </c>
      <c r="L3560" s="6">
        <v>0</v>
      </c>
      <c r="M3560" s="6">
        <v>-219951</v>
      </c>
      <c r="N3560" s="6">
        <v>-205706</v>
      </c>
      <c r="O3560" s="6">
        <v>-222082</v>
      </c>
      <c r="P3560" s="6">
        <v>-207753</v>
      </c>
      <c r="Q3560" s="6">
        <v>-201681</v>
      </c>
      <c r="R3560" s="6">
        <v>-185405</v>
      </c>
      <c r="S3560" s="6">
        <v>-132943</v>
      </c>
      <c r="T3560" s="6">
        <v>-136894</v>
      </c>
      <c r="U3560" s="6">
        <v>30139</v>
      </c>
      <c r="V3560" s="6">
        <v>30070</v>
      </c>
      <c r="W3560" s="6">
        <v>445665</v>
      </c>
      <c r="X3560" s="6">
        <v>483730</v>
      </c>
      <c r="Y3560" s="6">
        <v>410031</v>
      </c>
      <c r="Z3560" s="6">
        <v>447553</v>
      </c>
      <c r="AA3560" s="6">
        <v>39952</v>
      </c>
      <c r="AB3560" s="6">
        <v>30924</v>
      </c>
      <c r="AC3560" s="6">
        <v>60849503</v>
      </c>
      <c r="AD3560" s="6">
        <v>60425144</v>
      </c>
      <c r="AF3560">
        <f>Q3560/W3560</f>
        <v>-0.4525394634983676</v>
      </c>
      <c r="AG3560">
        <f>R3560/X3560</f>
        <v>-0.38328199615487979</v>
      </c>
      <c r="AH3560">
        <f>U3560/W3560</f>
        <v>6.7627029270864891E-2</v>
      </c>
      <c r="AI3560">
        <f>V3560/X3560</f>
        <v>6.2162776755628139E-2</v>
      </c>
      <c r="AJ3560">
        <f>Y3560/AA3560</f>
        <v>10.263090708850621</v>
      </c>
      <c r="AK3560">
        <f>Z3560/AB3560</f>
        <v>14.472674945026517</v>
      </c>
      <c r="AL3560" t="e">
        <f>O3560/K3560</f>
        <v>#DIV/0!</v>
      </c>
      <c r="AM3560" t="e">
        <f>P3560/L3560</f>
        <v>#DIV/0!</v>
      </c>
      <c r="AN3560">
        <f>K3560/W3560</f>
        <v>0</v>
      </c>
      <c r="AO3560">
        <f>L3560/X3560</f>
        <v>0</v>
      </c>
      <c r="AP3560">
        <f>IF(OR(Q3560&lt;0, Q3560="NA"), 0, 1)</f>
        <v>0</v>
      </c>
      <c r="AQ3560">
        <f>IF(OR(S3560&lt;0, S3560="NA"), 0, 1)</f>
        <v>0</v>
      </c>
      <c r="AR3560">
        <f>IFERROR(IF((AF3560-AG3560)&gt;0,1,0),0)</f>
        <v>0</v>
      </c>
      <c r="AS3560">
        <f>IFERROR(IF((S3560-Q3560)&gt;0,1,0),0)</f>
        <v>1</v>
      </c>
      <c r="AT3560">
        <f>IFERROR(IF((AH3560-AI3560)&lt;0,1,0),0)</f>
        <v>0</v>
      </c>
      <c r="AU3560">
        <f>IFERROR(IF((AJ3560-AK3560)&gt;0,1,0),0)</f>
        <v>0</v>
      </c>
      <c r="AV3560">
        <f>IFERROR(IF((AL3560-AM3560)&gt;0,1,0),0)</f>
        <v>0</v>
      </c>
      <c r="AW3560">
        <f>IFERROR(IF((AN3560-AO3560)&gt;0,1,0),0)</f>
        <v>0</v>
      </c>
      <c r="AX3560">
        <f>IFERROR(IF((AC3560-AD3560)&lt;0,1,0),0)</f>
        <v>0</v>
      </c>
      <c r="AY3560">
        <f>SUM(AP3560:AX3560)</f>
        <v>1</v>
      </c>
    </row>
    <row r="3561" spans="1:51" x14ac:dyDescent="0.45">
      <c r="A3561" s="1" t="s">
        <v>3198</v>
      </c>
      <c r="B3561" s="2">
        <v>27769496</v>
      </c>
      <c r="C3561" s="3" t="s">
        <v>5336</v>
      </c>
      <c r="D3561" s="7">
        <v>11.43</v>
      </c>
      <c r="E3561" s="5">
        <v>116.71971957</v>
      </c>
      <c r="F3561" s="3" t="s">
        <v>4480</v>
      </c>
      <c r="G3561" s="3" t="s">
        <v>4491</v>
      </c>
      <c r="H3561" s="3" t="s">
        <v>4492</v>
      </c>
      <c r="I3561" s="3" t="s">
        <v>4493</v>
      </c>
      <c r="J3561" s="3" t="s">
        <v>4494</v>
      </c>
      <c r="K3561" s="6" t="s">
        <v>4474</v>
      </c>
      <c r="L3561" s="6" t="s">
        <v>4474</v>
      </c>
      <c r="M3561" s="6" t="s">
        <v>4474</v>
      </c>
      <c r="N3561" s="6" t="s">
        <v>4474</v>
      </c>
      <c r="O3561" s="6">
        <v>-1840.0229999999999</v>
      </c>
      <c r="P3561" s="6">
        <v>-1025.126</v>
      </c>
      <c r="Q3561" s="6">
        <v>1609.19</v>
      </c>
      <c r="R3561" s="6">
        <v>4612.6030000000001</v>
      </c>
      <c r="S3561" s="6">
        <v>-1604.9659999999999</v>
      </c>
      <c r="T3561" s="6">
        <v>-1580.124</v>
      </c>
      <c r="U3561" s="6" t="s">
        <v>4474</v>
      </c>
      <c r="V3561" s="6" t="s">
        <v>4474</v>
      </c>
      <c r="W3561" s="6">
        <v>25568.615000000002</v>
      </c>
      <c r="X3561" s="6">
        <v>25207.291000000001</v>
      </c>
      <c r="Y3561" s="6">
        <v>186.785</v>
      </c>
      <c r="Z3561" s="6">
        <v>110.961</v>
      </c>
      <c r="AA3561" s="6">
        <v>2509</v>
      </c>
      <c r="AB3561" s="6">
        <v>1220</v>
      </c>
      <c r="AC3561" s="6">
        <v>10211699</v>
      </c>
      <c r="AD3561" s="6">
        <v>10211699</v>
      </c>
      <c r="AF3561">
        <f>Q3561/W3561</f>
        <v>6.2936142610774973E-2</v>
      </c>
      <c r="AG3561">
        <f>R3561/X3561</f>
        <v>0.18298685884175336</v>
      </c>
      <c r="AH3561" t="e">
        <f>U3561/W3561</f>
        <v>#VALUE!</v>
      </c>
      <c r="AI3561" t="e">
        <f>V3561/X3561</f>
        <v>#VALUE!</v>
      </c>
      <c r="AJ3561">
        <f>Y3561/AA3561</f>
        <v>7.4445994420087688E-2</v>
      </c>
      <c r="AK3561">
        <f>Z3561/AB3561</f>
        <v>9.09516393442623E-2</v>
      </c>
      <c r="AL3561" t="e">
        <f>O3561/K3561</f>
        <v>#VALUE!</v>
      </c>
      <c r="AM3561" t="e">
        <f>P3561/L3561</f>
        <v>#VALUE!</v>
      </c>
      <c r="AN3561" t="e">
        <f>K3561/W3561</f>
        <v>#VALUE!</v>
      </c>
      <c r="AO3561" t="e">
        <f>L3561/X3561</f>
        <v>#VALUE!</v>
      </c>
      <c r="AP3561">
        <f>IF(OR(Q3561&lt;0, Q3561="NA"), 0, 1)</f>
        <v>1</v>
      </c>
      <c r="AQ3561">
        <f>IF(OR(S3561&lt;0, S3561="NA"), 0, 1)</f>
        <v>0</v>
      </c>
      <c r="AR3561">
        <f>IFERROR(IF((AF3561-AG3561)&gt;0,1,0),0)</f>
        <v>0</v>
      </c>
      <c r="AS3561">
        <f>IFERROR(IF((S3561-Q3561)&gt;0,1,0),0)</f>
        <v>0</v>
      </c>
      <c r="AT3561">
        <f>IFERROR(IF((AH3561-AI3561)&lt;0,1,0),0)</f>
        <v>0</v>
      </c>
      <c r="AU3561">
        <f>IFERROR(IF((AJ3561-AK3561)&gt;0,1,0),0)</f>
        <v>0</v>
      </c>
      <c r="AV3561">
        <f>IFERROR(IF((AL3561-AM3561)&gt;0,1,0),0)</f>
        <v>0</v>
      </c>
      <c r="AW3561">
        <f>IFERROR(IF((AN3561-AO3561)&gt;0,1,0),0)</f>
        <v>0</v>
      </c>
      <c r="AX3561">
        <f>IFERROR(IF((AC3561-AD3561)&lt;0,1,0),0)</f>
        <v>0</v>
      </c>
      <c r="AY3561">
        <f>SUM(AP3561:AX3561)</f>
        <v>1</v>
      </c>
    </row>
    <row r="3562" spans="1:51" x14ac:dyDescent="0.45">
      <c r="A3562" s="1" t="s">
        <v>3216</v>
      </c>
      <c r="B3562" s="2">
        <v>101443577</v>
      </c>
      <c r="C3562" s="3" t="s">
        <v>5338</v>
      </c>
      <c r="D3562" s="7">
        <v>11.5266</v>
      </c>
      <c r="E3562" s="5">
        <v>89.505708830399996</v>
      </c>
      <c r="F3562" s="3" t="s">
        <v>4480</v>
      </c>
      <c r="G3562" s="3" t="s">
        <v>4491</v>
      </c>
      <c r="H3562" s="3" t="s">
        <v>4492</v>
      </c>
      <c r="I3562" s="3" t="s">
        <v>4493</v>
      </c>
      <c r="J3562" s="3" t="s">
        <v>4494</v>
      </c>
      <c r="K3562" s="6" t="s">
        <v>4474</v>
      </c>
      <c r="L3562" s="6" t="s">
        <v>4474</v>
      </c>
      <c r="M3562" s="6" t="s">
        <v>4474</v>
      </c>
      <c r="N3562" s="6" t="s">
        <v>4474</v>
      </c>
      <c r="O3562" s="6">
        <v>-2057.076</v>
      </c>
      <c r="P3562" s="6">
        <v>-3751.047</v>
      </c>
      <c r="Q3562" s="6">
        <v>-3757.29</v>
      </c>
      <c r="R3562" s="6">
        <v>-3289.53</v>
      </c>
      <c r="S3562" s="6">
        <v>-2982.9319999999998</v>
      </c>
      <c r="T3562" s="6">
        <v>-3133.357</v>
      </c>
      <c r="U3562" s="6" t="s">
        <v>4474</v>
      </c>
      <c r="V3562" s="6" t="s">
        <v>4474</v>
      </c>
      <c r="W3562" s="6">
        <v>6663.1660000000002</v>
      </c>
      <c r="X3562" s="6">
        <v>6867.5839999999998</v>
      </c>
      <c r="Y3562" s="6">
        <v>61.808999999999997</v>
      </c>
      <c r="Z3562" s="6">
        <v>342.97300000000001</v>
      </c>
      <c r="AA3562" s="6">
        <v>6573</v>
      </c>
      <c r="AB3562" s="6">
        <v>6240</v>
      </c>
      <c r="AC3562" s="6">
        <v>7765144</v>
      </c>
      <c r="AD3562" s="6">
        <v>7765144</v>
      </c>
      <c r="AF3562">
        <f>Q3562/W3562</f>
        <v>-0.56388959842813458</v>
      </c>
      <c r="AG3562">
        <f>R3562/X3562</f>
        <v>-0.47899377714200514</v>
      </c>
      <c r="AH3562" t="e">
        <f>U3562/W3562</f>
        <v>#VALUE!</v>
      </c>
      <c r="AI3562" t="e">
        <f>V3562/X3562</f>
        <v>#VALUE!</v>
      </c>
      <c r="AJ3562">
        <f>Y3562/AA3562</f>
        <v>9.4034687357371066E-3</v>
      </c>
      <c r="AK3562">
        <f>Z3562/AB3562</f>
        <v>5.4963621794871798E-2</v>
      </c>
      <c r="AL3562" t="e">
        <f>O3562/K3562</f>
        <v>#VALUE!</v>
      </c>
      <c r="AM3562" t="e">
        <f>P3562/L3562</f>
        <v>#VALUE!</v>
      </c>
      <c r="AN3562" t="e">
        <f>K3562/W3562</f>
        <v>#VALUE!</v>
      </c>
      <c r="AO3562" t="e">
        <f>L3562/X3562</f>
        <v>#VALUE!</v>
      </c>
      <c r="AP3562">
        <f>IF(OR(Q3562&lt;0, Q3562="NA"), 0, 1)</f>
        <v>0</v>
      </c>
      <c r="AQ3562">
        <f>IF(OR(S3562&lt;0, S3562="NA"), 0, 1)</f>
        <v>0</v>
      </c>
      <c r="AR3562">
        <f>IFERROR(IF((AF3562-AG3562)&gt;0,1,0),0)</f>
        <v>0</v>
      </c>
      <c r="AS3562">
        <f>IFERROR(IF((S3562-Q3562)&gt;0,1,0),0)</f>
        <v>1</v>
      </c>
      <c r="AT3562">
        <f>IFERROR(IF((AH3562-AI3562)&lt;0,1,0),0)</f>
        <v>0</v>
      </c>
      <c r="AU3562">
        <f>IFERROR(IF((AJ3562-AK3562)&gt;0,1,0),0)</f>
        <v>0</v>
      </c>
      <c r="AV3562">
        <f>IFERROR(IF((AL3562-AM3562)&gt;0,1,0),0)</f>
        <v>0</v>
      </c>
      <c r="AW3562">
        <f>IFERROR(IF((AN3562-AO3562)&gt;0,1,0),0)</f>
        <v>0</v>
      </c>
      <c r="AX3562">
        <f>IFERROR(IF((AC3562-AD3562)&lt;0,1,0),0)</f>
        <v>0</v>
      </c>
      <c r="AY3562">
        <f>SUM(AP3562:AX3562)</f>
        <v>1</v>
      </c>
    </row>
    <row r="3563" spans="1:51" x14ac:dyDescent="0.45">
      <c r="A3563" s="1" t="s">
        <v>3221</v>
      </c>
      <c r="B3563" s="2">
        <v>5319641</v>
      </c>
      <c r="C3563" s="3" t="s">
        <v>5335</v>
      </c>
      <c r="D3563" s="5">
        <v>79.59</v>
      </c>
      <c r="E3563" s="5">
        <v>1532.0162102700001</v>
      </c>
      <c r="F3563" s="3" t="s">
        <v>4470</v>
      </c>
      <c r="G3563" s="3" t="s">
        <v>4471</v>
      </c>
      <c r="H3563" s="3" t="s">
        <v>4489</v>
      </c>
      <c r="I3563" s="3" t="s">
        <v>4489</v>
      </c>
      <c r="J3563" s="3" t="s">
        <v>4495</v>
      </c>
      <c r="K3563" s="6">
        <v>1605</v>
      </c>
      <c r="L3563" s="6">
        <v>1771</v>
      </c>
      <c r="M3563" s="6">
        <v>-163593</v>
      </c>
      <c r="N3563" s="6">
        <v>-132257</v>
      </c>
      <c r="O3563" s="6">
        <v>-164015</v>
      </c>
      <c r="P3563" s="6">
        <v>-132696</v>
      </c>
      <c r="Q3563" s="6">
        <v>-151018</v>
      </c>
      <c r="R3563" s="6">
        <v>-123740</v>
      </c>
      <c r="S3563" s="6">
        <v>-99496</v>
      </c>
      <c r="T3563" s="6">
        <v>-95211</v>
      </c>
      <c r="U3563" s="6" t="s">
        <v>4474</v>
      </c>
      <c r="V3563" s="6" t="s">
        <v>4474</v>
      </c>
      <c r="W3563" s="6">
        <v>416256</v>
      </c>
      <c r="X3563" s="6">
        <v>441063</v>
      </c>
      <c r="Y3563" s="6">
        <v>360048</v>
      </c>
      <c r="Z3563" s="6">
        <v>356716</v>
      </c>
      <c r="AA3563" s="6">
        <v>32861</v>
      </c>
      <c r="AB3563" s="6">
        <v>20620</v>
      </c>
      <c r="AC3563" s="6">
        <v>17785697</v>
      </c>
      <c r="AD3563" s="6">
        <v>17755506</v>
      </c>
      <c r="AF3563">
        <f>Q3563/W3563</f>
        <v>-0.36280077644526443</v>
      </c>
      <c r="AG3563">
        <f>R3563/X3563</f>
        <v>-0.2805494906623317</v>
      </c>
      <c r="AH3563" t="e">
        <f>U3563/W3563</f>
        <v>#VALUE!</v>
      </c>
      <c r="AI3563" t="e">
        <f>V3563/X3563</f>
        <v>#VALUE!</v>
      </c>
      <c r="AJ3563">
        <f>Y3563/AA3563</f>
        <v>10.956696387815343</v>
      </c>
      <c r="AK3563">
        <f>Z3563/AB3563</f>
        <v>17.299515033947625</v>
      </c>
      <c r="AL3563">
        <f>O3563/K3563</f>
        <v>-102.19003115264798</v>
      </c>
      <c r="AM3563">
        <f>P3563/L3563</f>
        <v>-74.927159796725007</v>
      </c>
      <c r="AN3563">
        <f>K3563/W3563</f>
        <v>3.8558002767527673E-3</v>
      </c>
      <c r="AO3563">
        <f>L3563/X3563</f>
        <v>4.0152994016727766E-3</v>
      </c>
      <c r="AP3563">
        <f>IF(OR(Q3563&lt;0, Q3563="NA"), 0, 1)</f>
        <v>0</v>
      </c>
      <c r="AQ3563">
        <f>IF(OR(S3563&lt;0, S3563="NA"), 0, 1)</f>
        <v>0</v>
      </c>
      <c r="AR3563">
        <f>IFERROR(IF((AF3563-AG3563)&gt;0,1,0),0)</f>
        <v>0</v>
      </c>
      <c r="AS3563">
        <f>IFERROR(IF((S3563-Q3563)&gt;0,1,0),0)</f>
        <v>1</v>
      </c>
      <c r="AT3563">
        <f>IFERROR(IF((AH3563-AI3563)&lt;0,1,0),0)</f>
        <v>0</v>
      </c>
      <c r="AU3563">
        <f>IFERROR(IF((AJ3563-AK3563)&gt;0,1,0),0)</f>
        <v>0</v>
      </c>
      <c r="AV3563">
        <f>IFERROR(IF((AL3563-AM3563)&gt;0,1,0),0)</f>
        <v>0</v>
      </c>
      <c r="AW3563">
        <f>IFERROR(IF((AN3563-AO3563)&gt;0,1,0),0)</f>
        <v>0</v>
      </c>
      <c r="AX3563">
        <f>IFERROR(IF((AC3563-AD3563)&lt;0,1,0),0)</f>
        <v>0</v>
      </c>
      <c r="AY3563">
        <f>SUM(AP3563:AX3563)</f>
        <v>1</v>
      </c>
    </row>
    <row r="3564" spans="1:51" x14ac:dyDescent="0.45">
      <c r="A3564" s="1" t="s">
        <v>3294</v>
      </c>
      <c r="B3564" s="2">
        <v>1024092</v>
      </c>
      <c r="C3564" s="3" t="s">
        <v>5338</v>
      </c>
      <c r="D3564" s="5">
        <v>80.959999999999994</v>
      </c>
      <c r="E3564" s="5">
        <v>1366.7703632</v>
      </c>
      <c r="F3564" s="3" t="s">
        <v>4480</v>
      </c>
      <c r="G3564" s="3" t="s">
        <v>4481</v>
      </c>
      <c r="H3564" s="3" t="s">
        <v>4481</v>
      </c>
      <c r="I3564" s="3" t="s">
        <v>4482</v>
      </c>
      <c r="J3564" s="3" t="s">
        <v>4484</v>
      </c>
      <c r="K3564" s="6">
        <v>330219</v>
      </c>
      <c r="L3564" s="6">
        <v>356721</v>
      </c>
      <c r="M3564" s="6" t="s">
        <v>4474</v>
      </c>
      <c r="N3564" s="6" t="s">
        <v>4474</v>
      </c>
      <c r="O3564" s="6" t="s">
        <v>4474</v>
      </c>
      <c r="P3564" s="6">
        <v>372867</v>
      </c>
      <c r="Q3564" s="6">
        <v>113850</v>
      </c>
      <c r="R3564" s="6">
        <v>116480</v>
      </c>
      <c r="S3564" s="6" t="s">
        <v>4474</v>
      </c>
      <c r="T3564" s="6">
        <v>558182</v>
      </c>
      <c r="U3564" s="6">
        <v>784355</v>
      </c>
      <c r="V3564" s="6">
        <v>263412</v>
      </c>
      <c r="W3564" s="6">
        <v>9026030</v>
      </c>
      <c r="X3564" s="6">
        <v>9088565</v>
      </c>
      <c r="Y3564" s="6">
        <v>451248</v>
      </c>
      <c r="Z3564" s="6" t="s">
        <v>4474</v>
      </c>
      <c r="AA3564" s="6">
        <v>7061187</v>
      </c>
      <c r="AB3564" s="6" t="s">
        <v>4474</v>
      </c>
      <c r="AC3564" s="6">
        <v>16871655</v>
      </c>
      <c r="AD3564" s="6">
        <v>16861108</v>
      </c>
      <c r="AF3564">
        <f>Q3564/W3564</f>
        <v>1.2613518900336029E-2</v>
      </c>
      <c r="AG3564">
        <f>R3564/X3564</f>
        <v>1.2816104632579511E-2</v>
      </c>
      <c r="AH3564">
        <f>U3564/W3564</f>
        <v>8.6899223689706331E-2</v>
      </c>
      <c r="AI3564">
        <f>V3564/X3564</f>
        <v>2.8982793213230031E-2</v>
      </c>
      <c r="AJ3564">
        <f>Y3564/AA3564</f>
        <v>6.3905402873482883E-2</v>
      </c>
      <c r="AK3564" t="e">
        <f>Z3564/AB3564</f>
        <v>#VALUE!</v>
      </c>
      <c r="AL3564" t="e">
        <f>O3564/K3564</f>
        <v>#VALUE!</v>
      </c>
      <c r="AM3564">
        <f>P3564/L3564</f>
        <v>1.0452622637859841</v>
      </c>
      <c r="AN3564">
        <f>K3564/W3564</f>
        <v>3.6585187507686107E-2</v>
      </c>
      <c r="AO3564">
        <f>L3564/X3564</f>
        <v>3.9249430465645566E-2</v>
      </c>
      <c r="AP3564">
        <f>IF(OR(Q3564&lt;0, Q3564="NA"), 0, 1)</f>
        <v>1</v>
      </c>
      <c r="AQ3564">
        <f>IF(OR(S3564&lt;0, S3564="NA"), 0, 1)</f>
        <v>0</v>
      </c>
      <c r="AR3564">
        <f>IFERROR(IF((AF3564-AG3564)&gt;0,1,0),0)</f>
        <v>0</v>
      </c>
      <c r="AS3564">
        <f>IFERROR(IF((S3564-Q3564)&gt;0,1,0),0)</f>
        <v>0</v>
      </c>
      <c r="AT3564">
        <f>IFERROR(IF((AH3564-AI3564)&lt;0,1,0),0)</f>
        <v>0</v>
      </c>
      <c r="AU3564">
        <f>IFERROR(IF((AJ3564-AK3564)&gt;0,1,0),0)</f>
        <v>0</v>
      </c>
      <c r="AV3564">
        <f>IFERROR(IF((AL3564-AM3564)&gt;0,1,0),0)</f>
        <v>0</v>
      </c>
      <c r="AW3564">
        <f>IFERROR(IF((AN3564-AO3564)&gt;0,1,0),0)</f>
        <v>0</v>
      </c>
      <c r="AX3564">
        <f>IFERROR(IF((AC3564-AD3564)&lt;0,1,0),0)</f>
        <v>0</v>
      </c>
      <c r="AY3564">
        <f>SUM(AP3564:AX3564)</f>
        <v>1</v>
      </c>
    </row>
    <row r="3565" spans="1:51" x14ac:dyDescent="0.45">
      <c r="A3565" s="1" t="s">
        <v>3347</v>
      </c>
      <c r="B3565" s="2">
        <v>4811749</v>
      </c>
      <c r="C3565" s="3" t="s">
        <v>5336</v>
      </c>
      <c r="D3565" s="7">
        <v>6.59</v>
      </c>
      <c r="E3565" s="5">
        <v>8.43875201</v>
      </c>
      <c r="F3565" s="3" t="s">
        <v>4470</v>
      </c>
      <c r="G3565" s="3" t="s">
        <v>4471</v>
      </c>
      <c r="H3565" s="3" t="s">
        <v>4673</v>
      </c>
      <c r="I3565" s="3" t="s">
        <v>4673</v>
      </c>
      <c r="J3565" s="3" t="s">
        <v>4495</v>
      </c>
      <c r="K3565" s="6">
        <v>3707</v>
      </c>
      <c r="L3565" s="6">
        <v>4217</v>
      </c>
      <c r="M3565" s="6">
        <v>-20941</v>
      </c>
      <c r="N3565" s="6">
        <v>-80234</v>
      </c>
      <c r="O3565" s="6">
        <v>-20488</v>
      </c>
      <c r="P3565" s="6">
        <v>-20672</v>
      </c>
      <c r="Q3565" s="6">
        <v>-30174</v>
      </c>
      <c r="R3565" s="6">
        <v>-27869</v>
      </c>
      <c r="S3565" s="6">
        <v>-24230</v>
      </c>
      <c r="T3565" s="6">
        <v>-31726.5</v>
      </c>
      <c r="U3565" s="6" t="s">
        <v>4474</v>
      </c>
      <c r="V3565" s="6" t="s">
        <v>4474</v>
      </c>
      <c r="W3565" s="6">
        <v>22024</v>
      </c>
      <c r="X3565" s="6">
        <v>22024</v>
      </c>
      <c r="Y3565" s="6">
        <v>15703</v>
      </c>
      <c r="Z3565" s="6">
        <v>15703</v>
      </c>
      <c r="AA3565" s="6">
        <v>21233</v>
      </c>
      <c r="AB3565" s="6">
        <v>21233</v>
      </c>
      <c r="AC3565" s="6">
        <v>1176046</v>
      </c>
      <c r="AD3565" s="6">
        <v>1176046</v>
      </c>
      <c r="AF3565">
        <f>Q3565/W3565</f>
        <v>-1.3700508536142391</v>
      </c>
      <c r="AG3565">
        <f>R3565/X3565</f>
        <v>-1.2653922993098439</v>
      </c>
      <c r="AH3565" t="e">
        <f>U3565/W3565</f>
        <v>#VALUE!</v>
      </c>
      <c r="AI3565" t="e">
        <f>V3565/X3565</f>
        <v>#VALUE!</v>
      </c>
      <c r="AJ3565">
        <f>Y3565/AA3565</f>
        <v>0.73955635096312344</v>
      </c>
      <c r="AK3565">
        <f>Z3565/AB3565</f>
        <v>0.73955635096312344</v>
      </c>
      <c r="AL3565">
        <f>O3565/K3565</f>
        <v>-5.5268411114108442</v>
      </c>
      <c r="AM3565">
        <f>P3565/L3565</f>
        <v>-4.902063078017548</v>
      </c>
      <c r="AN3565">
        <f>K3565/W3565</f>
        <v>0.16831638212858699</v>
      </c>
      <c r="AO3565">
        <f>L3565/X3565</f>
        <v>0.19147293861242282</v>
      </c>
      <c r="AP3565">
        <f>IF(OR(Q3565&lt;0, Q3565="NA"), 0, 1)</f>
        <v>0</v>
      </c>
      <c r="AQ3565">
        <f>IF(OR(S3565&lt;0, S3565="NA"), 0, 1)</f>
        <v>0</v>
      </c>
      <c r="AR3565">
        <f>IFERROR(IF((AF3565-AG3565)&gt;0,1,0),0)</f>
        <v>0</v>
      </c>
      <c r="AS3565">
        <f>IFERROR(IF((S3565-Q3565)&gt;0,1,0),0)</f>
        <v>1</v>
      </c>
      <c r="AT3565">
        <f>IFERROR(IF((AH3565-AI3565)&lt;0,1,0),0)</f>
        <v>0</v>
      </c>
      <c r="AU3565">
        <f>IFERROR(IF((AJ3565-AK3565)&gt;0,1,0),0)</f>
        <v>0</v>
      </c>
      <c r="AV3565">
        <f>IFERROR(IF((AL3565-AM3565)&gt;0,1,0),0)</f>
        <v>0</v>
      </c>
      <c r="AW3565">
        <f>IFERROR(IF((AN3565-AO3565)&gt;0,1,0),0)</f>
        <v>0</v>
      </c>
      <c r="AX3565">
        <f>IFERROR(IF((AC3565-AD3565)&lt;0,1,0),0)</f>
        <v>0</v>
      </c>
      <c r="AY3565">
        <f>SUM(AP3565:AX3565)</f>
        <v>1</v>
      </c>
    </row>
    <row r="3566" spans="1:51" x14ac:dyDescent="0.45">
      <c r="A3566" s="1" t="s">
        <v>3348</v>
      </c>
      <c r="B3566" s="2">
        <v>6592824</v>
      </c>
      <c r="C3566" s="3" t="s">
        <v>5337</v>
      </c>
      <c r="D3566" s="5">
        <v>21.65</v>
      </c>
      <c r="E3566" s="5">
        <v>1450.88494715</v>
      </c>
      <c r="F3566" s="3" t="s">
        <v>4485</v>
      </c>
      <c r="G3566" s="3" t="s">
        <v>4486</v>
      </c>
      <c r="H3566" s="3" t="s">
        <v>4505</v>
      </c>
      <c r="I3566" s="3" t="s">
        <v>4505</v>
      </c>
      <c r="J3566" s="3" t="s">
        <v>4593</v>
      </c>
      <c r="K3566" s="6">
        <v>298026</v>
      </c>
      <c r="L3566" s="6">
        <v>292000</v>
      </c>
      <c r="M3566" s="6">
        <v>-13286</v>
      </c>
      <c r="N3566" s="6">
        <v>-8585</v>
      </c>
      <c r="O3566" s="6">
        <v>-24577</v>
      </c>
      <c r="P3566" s="6">
        <v>-19903</v>
      </c>
      <c r="Q3566" s="6">
        <v>-55358</v>
      </c>
      <c r="R3566" s="6">
        <v>-40724</v>
      </c>
      <c r="S3566" s="6">
        <v>-8721</v>
      </c>
      <c r="T3566" s="6">
        <v>5693</v>
      </c>
      <c r="U3566" s="6">
        <v>121553</v>
      </c>
      <c r="V3566" s="6">
        <v>94646</v>
      </c>
      <c r="W3566" s="6">
        <v>289945</v>
      </c>
      <c r="X3566" s="6">
        <v>260274</v>
      </c>
      <c r="Y3566" s="6">
        <v>126536</v>
      </c>
      <c r="Z3566" s="6">
        <v>105313</v>
      </c>
      <c r="AA3566" s="6">
        <v>131021</v>
      </c>
      <c r="AB3566" s="6">
        <v>107303</v>
      </c>
      <c r="AC3566" s="6">
        <v>66540871</v>
      </c>
      <c r="AD3566" s="6">
        <v>65980697</v>
      </c>
      <c r="AF3566">
        <f>Q3566/W3566</f>
        <v>-0.19092586525030608</v>
      </c>
      <c r="AG3566">
        <f>R3566/X3566</f>
        <v>-0.15646587826674965</v>
      </c>
      <c r="AH3566">
        <f>U3566/W3566</f>
        <v>0.41922778457983412</v>
      </c>
      <c r="AI3566">
        <f>V3566/X3566</f>
        <v>0.36363985645896246</v>
      </c>
      <c r="AJ3566">
        <f>Y3566/AA3566</f>
        <v>0.96576884621549219</v>
      </c>
      <c r="AK3566">
        <f>Z3566/AB3566</f>
        <v>0.98145438617746006</v>
      </c>
      <c r="AL3566">
        <f>O3566/K3566</f>
        <v>-8.2465959345828885E-2</v>
      </c>
      <c r="AM3566">
        <f>P3566/L3566</f>
        <v>-6.8160958904109586E-2</v>
      </c>
      <c r="AN3566">
        <f>K3566/W3566</f>
        <v>1.0278708030833434</v>
      </c>
      <c r="AO3566">
        <f>L3566/X3566</f>
        <v>1.1218946187479348</v>
      </c>
      <c r="AP3566">
        <f>IF(OR(Q3566&lt;0, Q3566="NA"), 0, 1)</f>
        <v>0</v>
      </c>
      <c r="AQ3566">
        <f>IF(OR(S3566&lt;0, S3566="NA"), 0, 1)</f>
        <v>0</v>
      </c>
      <c r="AR3566">
        <f>IFERROR(IF((AF3566-AG3566)&gt;0,1,0),0)</f>
        <v>0</v>
      </c>
      <c r="AS3566">
        <f>IFERROR(IF((S3566-Q3566)&gt;0,1,0),0)</f>
        <v>1</v>
      </c>
      <c r="AT3566">
        <f>IFERROR(IF((AH3566-AI3566)&lt;0,1,0),0)</f>
        <v>0</v>
      </c>
      <c r="AU3566">
        <f>IFERROR(IF((AJ3566-AK3566)&gt;0,1,0),0)</f>
        <v>0</v>
      </c>
      <c r="AV3566">
        <f>IFERROR(IF((AL3566-AM3566)&gt;0,1,0),0)</f>
        <v>0</v>
      </c>
      <c r="AW3566">
        <f>IFERROR(IF((AN3566-AO3566)&gt;0,1,0),0)</f>
        <v>0</v>
      </c>
      <c r="AX3566">
        <f>IFERROR(IF((AC3566-AD3566)&lt;0,1,0),0)</f>
        <v>0</v>
      </c>
      <c r="AY3566">
        <f>SUM(AP3566:AX3566)</f>
        <v>1</v>
      </c>
    </row>
    <row r="3567" spans="1:51" x14ac:dyDescent="0.45">
      <c r="A3567" s="1" t="s">
        <v>3369</v>
      </c>
      <c r="B3567" s="2">
        <v>10800443</v>
      </c>
      <c r="C3567" s="3" t="s">
        <v>5335</v>
      </c>
      <c r="D3567" s="7">
        <v>13.02</v>
      </c>
      <c r="E3567" s="5">
        <v>1001.96478942</v>
      </c>
      <c r="F3567" s="3" t="s">
        <v>4470</v>
      </c>
      <c r="G3567" s="3" t="s">
        <v>4471</v>
      </c>
      <c r="H3567" s="3" t="s">
        <v>4489</v>
      </c>
      <c r="I3567" s="3" t="s">
        <v>4489</v>
      </c>
      <c r="J3567" s="3" t="s">
        <v>4544</v>
      </c>
      <c r="K3567" s="6" t="s">
        <v>4474</v>
      </c>
      <c r="L3567" s="6" t="s">
        <v>4474</v>
      </c>
      <c r="M3567" s="6">
        <v>-226706</v>
      </c>
      <c r="N3567" s="6">
        <v>-231757</v>
      </c>
      <c r="O3567" s="6">
        <v>-229647</v>
      </c>
      <c r="P3567" s="6">
        <v>-234527</v>
      </c>
      <c r="Q3567" s="6">
        <v>-213022</v>
      </c>
      <c r="R3567" s="6">
        <v>-220011</v>
      </c>
      <c r="S3567" s="6">
        <v>-181095</v>
      </c>
      <c r="T3567" s="6">
        <v>-186046</v>
      </c>
      <c r="U3567" s="6">
        <v>45572</v>
      </c>
      <c r="V3567" s="6">
        <v>45192</v>
      </c>
      <c r="W3567" s="6">
        <v>498202</v>
      </c>
      <c r="X3567" s="6">
        <v>534965</v>
      </c>
      <c r="Y3567" s="6">
        <v>442635</v>
      </c>
      <c r="Z3567" s="6">
        <v>480320</v>
      </c>
      <c r="AA3567" s="6">
        <v>43790</v>
      </c>
      <c r="AB3567" s="6">
        <v>35680</v>
      </c>
      <c r="AC3567" s="6">
        <v>68394588</v>
      </c>
      <c r="AD3567" s="6">
        <v>68309968</v>
      </c>
      <c r="AF3567">
        <f>Q3567/W3567</f>
        <v>-0.42758158337381225</v>
      </c>
      <c r="AG3567">
        <f>R3567/X3567</f>
        <v>-0.41126241903675942</v>
      </c>
      <c r="AH3567">
        <f>U3567/W3567</f>
        <v>9.1472936680302361E-2</v>
      </c>
      <c r="AI3567">
        <f>V3567/X3567</f>
        <v>8.4476554540951279E-2</v>
      </c>
      <c r="AJ3567">
        <f>Y3567/AA3567</f>
        <v>10.108129709979448</v>
      </c>
      <c r="AK3567">
        <f>Z3567/AB3567</f>
        <v>13.461883408071749</v>
      </c>
      <c r="AL3567" t="e">
        <f>O3567/K3567</f>
        <v>#VALUE!</v>
      </c>
      <c r="AM3567" t="e">
        <f>P3567/L3567</f>
        <v>#VALUE!</v>
      </c>
      <c r="AN3567" t="e">
        <f>K3567/W3567</f>
        <v>#VALUE!</v>
      </c>
      <c r="AO3567" t="e">
        <f>L3567/X3567</f>
        <v>#VALUE!</v>
      </c>
      <c r="AP3567">
        <f>IF(OR(Q3567&lt;0, Q3567="NA"), 0, 1)</f>
        <v>0</v>
      </c>
      <c r="AQ3567">
        <f>IF(OR(S3567&lt;0, S3567="NA"), 0, 1)</f>
        <v>0</v>
      </c>
      <c r="AR3567">
        <f>IFERROR(IF((AF3567-AG3567)&gt;0,1,0),0)</f>
        <v>0</v>
      </c>
      <c r="AS3567">
        <f>IFERROR(IF((S3567-Q3567)&gt;0,1,0),0)</f>
        <v>1</v>
      </c>
      <c r="AT3567">
        <f>IFERROR(IF((AH3567-AI3567)&lt;0,1,0),0)</f>
        <v>0</v>
      </c>
      <c r="AU3567">
        <f>IFERROR(IF((AJ3567-AK3567)&gt;0,1,0),0)</f>
        <v>0</v>
      </c>
      <c r="AV3567">
        <f>IFERROR(IF((AL3567-AM3567)&gt;0,1,0),0)</f>
        <v>0</v>
      </c>
      <c r="AW3567">
        <f>IFERROR(IF((AN3567-AO3567)&gt;0,1,0),0)</f>
        <v>0</v>
      </c>
      <c r="AX3567">
        <f>IFERROR(IF((AC3567-AD3567)&lt;0,1,0),0)</f>
        <v>0</v>
      </c>
      <c r="AY3567">
        <f>SUM(AP3567:AX3567)</f>
        <v>1</v>
      </c>
    </row>
    <row r="3568" spans="1:51" x14ac:dyDescent="0.45">
      <c r="A3568" s="1" t="s">
        <v>3389</v>
      </c>
      <c r="B3568" s="2">
        <v>28639763</v>
      </c>
      <c r="C3568" s="3" t="s">
        <v>5338</v>
      </c>
      <c r="D3568" s="5">
        <v>7.5</v>
      </c>
      <c r="E3568" s="5">
        <v>34.870267499999997</v>
      </c>
      <c r="F3568" s="3" t="s">
        <v>4480</v>
      </c>
      <c r="G3568" s="3" t="s">
        <v>4491</v>
      </c>
      <c r="H3568" s="3" t="s">
        <v>4492</v>
      </c>
      <c r="I3568" s="3" t="s">
        <v>4493</v>
      </c>
      <c r="J3568" s="3" t="s">
        <v>4494</v>
      </c>
      <c r="K3568" s="6" t="s">
        <v>4474</v>
      </c>
      <c r="L3568" s="6" t="s">
        <v>4474</v>
      </c>
      <c r="M3568" s="6" t="s">
        <v>4474</v>
      </c>
      <c r="N3568" s="6" t="s">
        <v>4474</v>
      </c>
      <c r="O3568" s="6">
        <v>-2467.3870000000002</v>
      </c>
      <c r="P3568" s="6">
        <v>-2048.33</v>
      </c>
      <c r="Q3568" s="6">
        <v>-1031.296</v>
      </c>
      <c r="R3568" s="6">
        <v>-530.90200000000004</v>
      </c>
      <c r="S3568" s="6">
        <v>-1495.6780000000001</v>
      </c>
      <c r="T3568" s="6">
        <v>-1315.0350000000001</v>
      </c>
      <c r="U3568" s="6" t="s">
        <v>4474</v>
      </c>
      <c r="V3568" s="6" t="s">
        <v>4474</v>
      </c>
      <c r="W3568" s="6">
        <v>17869.794000000002</v>
      </c>
      <c r="X3568" s="6">
        <v>30811.917000000001</v>
      </c>
      <c r="Y3568" s="6">
        <v>175.917</v>
      </c>
      <c r="Z3568" s="6">
        <v>168.68799999999999</v>
      </c>
      <c r="AA3568" s="6">
        <v>6834</v>
      </c>
      <c r="AB3568" s="6">
        <v>6023</v>
      </c>
      <c r="AC3568" s="6">
        <v>4649369</v>
      </c>
      <c r="AD3568" s="6">
        <v>5819649</v>
      </c>
      <c r="AF3568">
        <f>Q3568/W3568</f>
        <v>-5.7711689345719373E-2</v>
      </c>
      <c r="AG3568">
        <f>R3568/X3568</f>
        <v>-1.7230411207455869E-2</v>
      </c>
      <c r="AH3568" t="e">
        <f>U3568/W3568</f>
        <v>#VALUE!</v>
      </c>
      <c r="AI3568" t="e">
        <f>V3568/X3568</f>
        <v>#VALUE!</v>
      </c>
      <c r="AJ3568">
        <f>Y3568/AA3568</f>
        <v>2.57414398595259E-2</v>
      </c>
      <c r="AK3568">
        <f>Z3568/AB3568</f>
        <v>2.8007305329569979E-2</v>
      </c>
      <c r="AL3568" t="e">
        <f>O3568/K3568</f>
        <v>#VALUE!</v>
      </c>
      <c r="AM3568" t="e">
        <f>P3568/L3568</f>
        <v>#VALUE!</v>
      </c>
      <c r="AN3568" t="e">
        <f>K3568/W3568</f>
        <v>#VALUE!</v>
      </c>
      <c r="AO3568" t="e">
        <f>L3568/X3568</f>
        <v>#VALUE!</v>
      </c>
      <c r="AP3568">
        <f>IF(OR(Q3568&lt;0, Q3568="NA"), 0, 1)</f>
        <v>0</v>
      </c>
      <c r="AQ3568">
        <f>IF(OR(S3568&lt;0, S3568="NA"), 0, 1)</f>
        <v>0</v>
      </c>
      <c r="AR3568">
        <f>IFERROR(IF((AF3568-AG3568)&gt;0,1,0),0)</f>
        <v>0</v>
      </c>
      <c r="AS3568">
        <f>IFERROR(IF((S3568-Q3568)&gt;0,1,0),0)</f>
        <v>0</v>
      </c>
      <c r="AT3568">
        <f>IFERROR(IF((AH3568-AI3568)&lt;0,1,0),0)</f>
        <v>0</v>
      </c>
      <c r="AU3568">
        <f>IFERROR(IF((AJ3568-AK3568)&gt;0,1,0),0)</f>
        <v>0</v>
      </c>
      <c r="AV3568">
        <f>IFERROR(IF((AL3568-AM3568)&gt;0,1,0),0)</f>
        <v>0</v>
      </c>
      <c r="AW3568">
        <f>IFERROR(IF((AN3568-AO3568)&gt;0,1,0),0)</f>
        <v>0</v>
      </c>
      <c r="AX3568">
        <f>IFERROR(IF((AC3568-AD3568)&lt;0,1,0),0)</f>
        <v>1</v>
      </c>
      <c r="AY3568">
        <f>SUM(AP3568:AX3568)</f>
        <v>1</v>
      </c>
    </row>
    <row r="3569" spans="1:51" x14ac:dyDescent="0.45">
      <c r="A3569" s="1" t="s">
        <v>3409</v>
      </c>
      <c r="B3569" s="2">
        <v>7600444</v>
      </c>
      <c r="C3569" s="3" t="s">
        <v>5335</v>
      </c>
      <c r="D3569" s="7">
        <v>12.69</v>
      </c>
      <c r="E3569" s="5">
        <v>12952.308200850001</v>
      </c>
      <c r="F3569" s="3" t="s">
        <v>4475</v>
      </c>
      <c r="G3569" s="3" t="s">
        <v>4564</v>
      </c>
      <c r="H3569" s="3" t="s">
        <v>5035</v>
      </c>
      <c r="I3569" s="3" t="s">
        <v>5036</v>
      </c>
      <c r="J3569" s="3" t="s">
        <v>5037</v>
      </c>
      <c r="K3569" s="6">
        <v>4551000</v>
      </c>
      <c r="L3569" s="6">
        <v>5014000</v>
      </c>
      <c r="M3569" s="6">
        <v>-4526000</v>
      </c>
      <c r="N3569" s="6">
        <v>-4800000</v>
      </c>
      <c r="O3569" s="6">
        <v>-5609000</v>
      </c>
      <c r="P3569" s="6">
        <v>-5880000</v>
      </c>
      <c r="Q3569" s="6">
        <v>-5524000</v>
      </c>
      <c r="R3569" s="6">
        <v>-5791000</v>
      </c>
      <c r="S3569" s="6">
        <v>-4006000</v>
      </c>
      <c r="T3569" s="6">
        <v>-4007000</v>
      </c>
      <c r="U3569" s="6">
        <v>5468000</v>
      </c>
      <c r="V3569" s="6">
        <v>5526000</v>
      </c>
      <c r="W3569" s="6">
        <v>14262000</v>
      </c>
      <c r="X3569" s="6">
        <v>15354000</v>
      </c>
      <c r="Y3569" s="6">
        <v>9837000</v>
      </c>
      <c r="Z3569" s="6">
        <v>10957000</v>
      </c>
      <c r="AA3569" s="6">
        <v>1933000</v>
      </c>
      <c r="AB3569" s="6">
        <v>2086000</v>
      </c>
      <c r="AC3569" s="6">
        <v>1021000000</v>
      </c>
      <c r="AD3569" s="6">
        <v>1008000000</v>
      </c>
      <c r="AF3569">
        <f>Q3569/W3569</f>
        <v>-0.38732295610713785</v>
      </c>
      <c r="AG3569">
        <f>R3569/X3569</f>
        <v>-0.37716555946333202</v>
      </c>
      <c r="AH3569">
        <f>U3569/W3569</f>
        <v>0.38339643808722479</v>
      </c>
      <c r="AI3569">
        <f>V3569/X3569</f>
        <v>0.35990621336459555</v>
      </c>
      <c r="AJ3569">
        <f>Y3569/AA3569</f>
        <v>5.0889808587687533</v>
      </c>
      <c r="AK3569">
        <f>Z3569/AB3569</f>
        <v>5.2526366251198464</v>
      </c>
      <c r="AL3569">
        <f>O3569/K3569</f>
        <v>-1.2324763788178423</v>
      </c>
      <c r="AM3569">
        <f>P3569/L3569</f>
        <v>-1.1727163940965297</v>
      </c>
      <c r="AN3569">
        <f>K3569/W3569</f>
        <v>0.31909970551114852</v>
      </c>
      <c r="AO3569">
        <f>L3569/X3569</f>
        <v>0.32655985410967825</v>
      </c>
      <c r="AP3569">
        <f>IF(OR(Q3569&lt;0, Q3569="NA"), 0, 1)</f>
        <v>0</v>
      </c>
      <c r="AQ3569">
        <f>IF(OR(S3569&lt;0, S3569="NA"), 0, 1)</f>
        <v>0</v>
      </c>
      <c r="AR3569">
        <f>IFERROR(IF((AF3569-AG3569)&gt;0,1,0),0)</f>
        <v>0</v>
      </c>
      <c r="AS3569">
        <f>IFERROR(IF((S3569-Q3569)&gt;0,1,0),0)</f>
        <v>1</v>
      </c>
      <c r="AT3569">
        <f>IFERROR(IF((AH3569-AI3569)&lt;0,1,0),0)</f>
        <v>0</v>
      </c>
      <c r="AU3569">
        <f>IFERROR(IF((AJ3569-AK3569)&gt;0,1,0),0)</f>
        <v>0</v>
      </c>
      <c r="AV3569">
        <f>IFERROR(IF((AL3569-AM3569)&gt;0,1,0),0)</f>
        <v>0</v>
      </c>
      <c r="AW3569">
        <f>IFERROR(IF((AN3569-AO3569)&gt;0,1,0),0)</f>
        <v>0</v>
      </c>
      <c r="AX3569">
        <f>IFERROR(IF((AC3569-AD3569)&lt;0,1,0),0)</f>
        <v>0</v>
      </c>
      <c r="AY3569">
        <f>SUM(AP3569:AX3569)</f>
        <v>1</v>
      </c>
    </row>
    <row r="3570" spans="1:51" x14ac:dyDescent="0.45">
      <c r="A3570" s="1" t="s">
        <v>3417</v>
      </c>
      <c r="B3570" s="2">
        <v>5995985</v>
      </c>
      <c r="C3570" s="3" t="s">
        <v>5338</v>
      </c>
      <c r="D3570" s="5">
        <v>10.48</v>
      </c>
      <c r="E3570" s="5">
        <v>1093.6622508</v>
      </c>
      <c r="F3570" s="3" t="s">
        <v>4470</v>
      </c>
      <c r="G3570" s="3" t="s">
        <v>4471</v>
      </c>
      <c r="H3570" s="3" t="s">
        <v>4489</v>
      </c>
      <c r="I3570" s="3" t="s">
        <v>4489</v>
      </c>
      <c r="J3570" s="3" t="s">
        <v>4495</v>
      </c>
      <c r="K3570" s="6" t="s">
        <v>4474</v>
      </c>
      <c r="L3570" s="6" t="s">
        <v>4474</v>
      </c>
      <c r="M3570" s="6">
        <v>-264841</v>
      </c>
      <c r="N3570" s="6">
        <v>-261476</v>
      </c>
      <c r="O3570" s="6">
        <v>-273790</v>
      </c>
      <c r="P3570" s="6">
        <v>-269795</v>
      </c>
      <c r="Q3570" s="6">
        <v>-258079</v>
      </c>
      <c r="R3570" s="6">
        <v>-253259</v>
      </c>
      <c r="S3570" s="6">
        <v>-192121</v>
      </c>
      <c r="T3570" s="6">
        <v>-197166</v>
      </c>
      <c r="U3570" s="6" t="s">
        <v>4474</v>
      </c>
      <c r="V3570" s="6" t="s">
        <v>4474</v>
      </c>
      <c r="W3570" s="6">
        <v>393688</v>
      </c>
      <c r="X3570" s="6">
        <v>446411</v>
      </c>
      <c r="Y3570" s="6">
        <v>241754</v>
      </c>
      <c r="Z3570" s="6">
        <v>292725</v>
      </c>
      <c r="AA3570" s="6">
        <v>39980</v>
      </c>
      <c r="AB3570" s="6">
        <v>37592</v>
      </c>
      <c r="AC3570" s="6">
        <v>91116692</v>
      </c>
      <c r="AD3570" s="6">
        <v>90956613</v>
      </c>
      <c r="AF3570">
        <f>Q3570/W3570</f>
        <v>-0.65554195200260101</v>
      </c>
      <c r="AG3570">
        <f>R3570/X3570</f>
        <v>-0.56732248981319899</v>
      </c>
      <c r="AH3570" t="e">
        <f>U3570/W3570</f>
        <v>#VALUE!</v>
      </c>
      <c r="AI3570" t="e">
        <f>V3570/X3570</f>
        <v>#VALUE!</v>
      </c>
      <c r="AJ3570">
        <f>Y3570/AA3570</f>
        <v>6.046873436718359</v>
      </c>
      <c r="AK3570">
        <f>Z3570/AB3570</f>
        <v>7.7868961481166208</v>
      </c>
      <c r="AL3570" t="e">
        <f>O3570/K3570</f>
        <v>#VALUE!</v>
      </c>
      <c r="AM3570" t="e">
        <f>P3570/L3570</f>
        <v>#VALUE!</v>
      </c>
      <c r="AN3570" t="e">
        <f>K3570/W3570</f>
        <v>#VALUE!</v>
      </c>
      <c r="AO3570" t="e">
        <f>L3570/X3570</f>
        <v>#VALUE!</v>
      </c>
      <c r="AP3570">
        <f>IF(OR(Q3570&lt;0, Q3570="NA"), 0, 1)</f>
        <v>0</v>
      </c>
      <c r="AQ3570">
        <f>IF(OR(S3570&lt;0, S3570="NA"), 0, 1)</f>
        <v>0</v>
      </c>
      <c r="AR3570">
        <f>IFERROR(IF((AF3570-AG3570)&gt;0,1,0),0)</f>
        <v>0</v>
      </c>
      <c r="AS3570">
        <f>IFERROR(IF((S3570-Q3570)&gt;0,1,0),0)</f>
        <v>1</v>
      </c>
      <c r="AT3570">
        <f>IFERROR(IF((AH3570-AI3570)&lt;0,1,0),0)</f>
        <v>0</v>
      </c>
      <c r="AU3570">
        <f>IFERROR(IF((AJ3570-AK3570)&gt;0,1,0),0)</f>
        <v>0</v>
      </c>
      <c r="AV3570">
        <f>IFERROR(IF((AL3570-AM3570)&gt;0,1,0),0)</f>
        <v>0</v>
      </c>
      <c r="AW3570">
        <f>IFERROR(IF((AN3570-AO3570)&gt;0,1,0),0)</f>
        <v>0</v>
      </c>
      <c r="AX3570">
        <f>IFERROR(IF((AC3570-AD3570)&lt;0,1,0),0)</f>
        <v>0</v>
      </c>
      <c r="AY3570">
        <f>SUM(AP3570:AX3570)</f>
        <v>1</v>
      </c>
    </row>
    <row r="3571" spans="1:51" x14ac:dyDescent="0.45">
      <c r="A3571" s="1" t="s">
        <v>3483</v>
      </c>
      <c r="B3571" s="2">
        <v>9761244</v>
      </c>
      <c r="C3571" s="3" t="s">
        <v>5335</v>
      </c>
      <c r="D3571" s="5">
        <v>46.73</v>
      </c>
      <c r="E3571" s="5">
        <v>4374.6266602300002</v>
      </c>
      <c r="F3571" s="3" t="s">
        <v>4470</v>
      </c>
      <c r="G3571" s="3" t="s">
        <v>4471</v>
      </c>
      <c r="H3571" s="3" t="s">
        <v>4489</v>
      </c>
      <c r="I3571" s="3" t="s">
        <v>4489</v>
      </c>
      <c r="J3571" s="3" t="s">
        <v>4495</v>
      </c>
      <c r="K3571" s="6" t="s">
        <v>4474</v>
      </c>
      <c r="L3571" s="6" t="s">
        <v>4474</v>
      </c>
      <c r="M3571" s="6">
        <v>-228515</v>
      </c>
      <c r="N3571" s="6">
        <v>-207145</v>
      </c>
      <c r="O3571" s="6">
        <v>-230729</v>
      </c>
      <c r="P3571" s="6">
        <v>-209621</v>
      </c>
      <c r="Q3571" s="6">
        <v>-225966</v>
      </c>
      <c r="R3571" s="6">
        <v>-203846</v>
      </c>
      <c r="S3571" s="6">
        <v>-188785</v>
      </c>
      <c r="T3571" s="6">
        <v>-168603</v>
      </c>
      <c r="U3571" s="6">
        <v>50099</v>
      </c>
      <c r="V3571" s="6">
        <v>48485</v>
      </c>
      <c r="W3571" s="6">
        <v>179133</v>
      </c>
      <c r="X3571" s="6">
        <v>226865</v>
      </c>
      <c r="Y3571" s="6">
        <v>152927</v>
      </c>
      <c r="Z3571" s="6">
        <v>199137</v>
      </c>
      <c r="AA3571" s="6">
        <v>39372</v>
      </c>
      <c r="AB3571" s="6">
        <v>32987</v>
      </c>
      <c r="AC3571" s="6">
        <v>80081535</v>
      </c>
      <c r="AD3571" s="6">
        <v>79992068</v>
      </c>
      <c r="AF3571">
        <f>Q3571/W3571</f>
        <v>-1.2614426152635192</v>
      </c>
      <c r="AG3571">
        <f>R3571/X3571</f>
        <v>-0.89853437066096575</v>
      </c>
      <c r="AH3571">
        <f>U3571/W3571</f>
        <v>0.27967487844227473</v>
      </c>
      <c r="AI3571">
        <f>V3571/X3571</f>
        <v>0.21371740903180306</v>
      </c>
      <c r="AJ3571">
        <f>Y3571/AA3571</f>
        <v>3.884156253174845</v>
      </c>
      <c r="AK3571">
        <f>Z3571/AB3571</f>
        <v>6.0368326916664143</v>
      </c>
      <c r="AL3571" t="e">
        <f>O3571/K3571</f>
        <v>#VALUE!</v>
      </c>
      <c r="AM3571" t="e">
        <f>P3571/L3571</f>
        <v>#VALUE!</v>
      </c>
      <c r="AN3571" t="e">
        <f>K3571/W3571</f>
        <v>#VALUE!</v>
      </c>
      <c r="AO3571" t="e">
        <f>L3571/X3571</f>
        <v>#VALUE!</v>
      </c>
      <c r="AP3571">
        <f>IF(OR(Q3571&lt;0, Q3571="NA"), 0, 1)</f>
        <v>0</v>
      </c>
      <c r="AQ3571">
        <f>IF(OR(S3571&lt;0, S3571="NA"), 0, 1)</f>
        <v>0</v>
      </c>
      <c r="AR3571">
        <f>IFERROR(IF((AF3571-AG3571)&gt;0,1,0),0)</f>
        <v>0</v>
      </c>
      <c r="AS3571">
        <f>IFERROR(IF((S3571-Q3571)&gt;0,1,0),0)</f>
        <v>1</v>
      </c>
      <c r="AT3571">
        <f>IFERROR(IF((AH3571-AI3571)&lt;0,1,0),0)</f>
        <v>0</v>
      </c>
      <c r="AU3571">
        <f>IFERROR(IF((AJ3571-AK3571)&gt;0,1,0),0)</f>
        <v>0</v>
      </c>
      <c r="AV3571">
        <f>IFERROR(IF((AL3571-AM3571)&gt;0,1,0),0)</f>
        <v>0</v>
      </c>
      <c r="AW3571">
        <f>IFERROR(IF((AN3571-AO3571)&gt;0,1,0),0)</f>
        <v>0</v>
      </c>
      <c r="AX3571">
        <f>IFERROR(IF((AC3571-AD3571)&lt;0,1,0),0)</f>
        <v>0</v>
      </c>
      <c r="AY3571">
        <f>SUM(AP3571:AX3571)</f>
        <v>1</v>
      </c>
    </row>
    <row r="3572" spans="1:51" x14ac:dyDescent="0.45">
      <c r="A3572" s="1" t="s">
        <v>3489</v>
      </c>
      <c r="B3572" s="2">
        <v>4020536</v>
      </c>
      <c r="C3572" s="3" t="s">
        <v>5337</v>
      </c>
      <c r="D3572" s="5">
        <v>8</v>
      </c>
      <c r="E3572" s="5">
        <v>118.578008</v>
      </c>
      <c r="F3572" s="3" t="s">
        <v>4583</v>
      </c>
      <c r="G3572" s="3" t="s">
        <v>4583</v>
      </c>
      <c r="H3572" s="3" t="s">
        <v>4602</v>
      </c>
      <c r="I3572" s="3" t="s">
        <v>4635</v>
      </c>
      <c r="J3572" s="3" t="s">
        <v>5152</v>
      </c>
      <c r="K3572" s="6">
        <v>34350.019102475868</v>
      </c>
      <c r="L3572" s="6">
        <v>37629.802955536092</v>
      </c>
      <c r="M3572" s="6">
        <v>21744.947726946102</v>
      </c>
      <c r="N3572" s="6">
        <v>14722.254812887295</v>
      </c>
      <c r="O3572" s="6">
        <v>16052.549169012866</v>
      </c>
      <c r="P3572" s="6">
        <v>9057.4815194773983</v>
      </c>
      <c r="Q3572" s="6">
        <v>-14237.271247347995</v>
      </c>
      <c r="R3572" s="6">
        <v>-6633.006015921892</v>
      </c>
      <c r="S3572" s="6">
        <v>-14811.604806947535</v>
      </c>
      <c r="T3572" s="6">
        <v>2268.3567842228554</v>
      </c>
      <c r="U3572" s="6">
        <v>26502.027545391444</v>
      </c>
      <c r="V3572" s="6">
        <v>26786.400023631584</v>
      </c>
      <c r="W3572" s="6">
        <v>316470.24440141744</v>
      </c>
      <c r="X3572" s="6">
        <v>319866.03846040234</v>
      </c>
      <c r="Y3572" s="6">
        <v>125872.20984181493</v>
      </c>
      <c r="Z3572" s="6">
        <v>127222.84583345642</v>
      </c>
      <c r="AA3572" s="6">
        <v>22547.035399846565</v>
      </c>
      <c r="AB3572" s="6">
        <v>22788.969958349335</v>
      </c>
      <c r="AC3572" s="6">
        <v>14822251</v>
      </c>
      <c r="AD3572" s="6">
        <v>14822251</v>
      </c>
      <c r="AF3572">
        <f>Q3572/W3572</f>
        <v>-4.4987708952785921E-2</v>
      </c>
      <c r="AG3572">
        <f>R3572/X3572</f>
        <v>-2.0736824852829825E-2</v>
      </c>
      <c r="AH3572">
        <f>U3572/W3572</f>
        <v>8.3742557204764312E-2</v>
      </c>
      <c r="AI3572">
        <f>V3572/X3572</f>
        <v>8.3742557204764312E-2</v>
      </c>
      <c r="AJ3572">
        <f>Y3572/AA3572</f>
        <v>5.5826501182799184</v>
      </c>
      <c r="AK3572">
        <f>Z3572/AB3572</f>
        <v>5.5826501182799184</v>
      </c>
      <c r="AL3572">
        <f>O3572/K3572</f>
        <v>0.46732286002879797</v>
      </c>
      <c r="AM3572">
        <f>P3572/L3572</f>
        <v>0.24069967972406994</v>
      </c>
      <c r="AN3572">
        <f>K3572/W3572</f>
        <v>0.10854107048024897</v>
      </c>
      <c r="AO3572">
        <f>L3572/X3572</f>
        <v>0.11764238284457465</v>
      </c>
      <c r="AP3572">
        <f>IF(OR(Q3572&lt;0, Q3572="NA"), 0, 1)</f>
        <v>0</v>
      </c>
      <c r="AQ3572">
        <f>IF(OR(S3572&lt;0, S3572="NA"), 0, 1)</f>
        <v>0</v>
      </c>
      <c r="AR3572">
        <f>IFERROR(IF((AF3572-AG3572)&gt;0,1,0),0)</f>
        <v>0</v>
      </c>
      <c r="AS3572">
        <f>IFERROR(IF((S3572-Q3572)&gt;0,1,0),0)</f>
        <v>0</v>
      </c>
      <c r="AT3572">
        <f>IFERROR(IF((AH3572-AI3572)&lt;0,1,0),0)</f>
        <v>0</v>
      </c>
      <c r="AU3572">
        <f>IFERROR(IF((AJ3572-AK3572)&gt;0,1,0),0)</f>
        <v>0</v>
      </c>
      <c r="AV3572">
        <f>IFERROR(IF((AL3572-AM3572)&gt;0,1,0),0)</f>
        <v>1</v>
      </c>
      <c r="AW3572">
        <f>IFERROR(IF((AN3572-AO3572)&gt;0,1,0),0)</f>
        <v>0</v>
      </c>
      <c r="AX3572">
        <f>IFERROR(IF((AC3572-AD3572)&lt;0,1,0),0)</f>
        <v>0</v>
      </c>
      <c r="AY3572">
        <f>SUM(AP3572:AX3572)</f>
        <v>1</v>
      </c>
    </row>
    <row r="3573" spans="1:51" x14ac:dyDescent="0.45">
      <c r="A3573" s="1" t="s">
        <v>3538</v>
      </c>
      <c r="B3573" s="2">
        <v>4812743</v>
      </c>
      <c r="C3573" s="3" t="s">
        <v>5338</v>
      </c>
      <c r="D3573" s="7">
        <v>5.43</v>
      </c>
      <c r="E3573" s="5">
        <v>256.37652147</v>
      </c>
      <c r="F3573" s="3" t="s">
        <v>4470</v>
      </c>
      <c r="G3573" s="3" t="s">
        <v>4471</v>
      </c>
      <c r="H3573" s="3" t="s">
        <v>4489</v>
      </c>
      <c r="I3573" s="3" t="s">
        <v>4489</v>
      </c>
      <c r="J3573" s="3" t="s">
        <v>4495</v>
      </c>
      <c r="K3573" s="6">
        <v>20599.130153715294</v>
      </c>
      <c r="L3573" s="6">
        <v>22544.036815609215</v>
      </c>
      <c r="M3573" s="6">
        <v>-73553.286777248955</v>
      </c>
      <c r="N3573" s="6">
        <v>-60648.886931797584</v>
      </c>
      <c r="O3573" s="6">
        <v>-73945.107720154338</v>
      </c>
      <c r="P3573" s="6">
        <v>-61050.626932031053</v>
      </c>
      <c r="Q3573" s="6">
        <v>-74638.719551122776</v>
      </c>
      <c r="R3573" s="6">
        <v>-50500.858963517654</v>
      </c>
      <c r="S3573" s="6">
        <v>-55578.976532317327</v>
      </c>
      <c r="T3573" s="6">
        <v>-36581.008735992451</v>
      </c>
      <c r="U3573" s="6" t="s">
        <v>4474</v>
      </c>
      <c r="V3573" s="6" t="s">
        <v>4474</v>
      </c>
      <c r="W3573" s="6">
        <v>227024.5275432248</v>
      </c>
      <c r="X3573" s="6">
        <v>238396.50182617817</v>
      </c>
      <c r="Y3573" s="6">
        <v>211113.79171692804</v>
      </c>
      <c r="Z3573" s="6">
        <v>222902.42268757819</v>
      </c>
      <c r="AA3573" s="6">
        <v>22668.543090738509</v>
      </c>
      <c r="AB3573" s="6">
        <v>22674.94028586955</v>
      </c>
      <c r="AC3573" s="6">
        <v>47214829</v>
      </c>
      <c r="AD3573" s="6">
        <v>46797823</v>
      </c>
      <c r="AF3573">
        <f>Q3573/W3573</f>
        <v>-0.32876940812887184</v>
      </c>
      <c r="AG3573">
        <f>R3573/X3573</f>
        <v>-0.21183557047468465</v>
      </c>
      <c r="AH3573" t="e">
        <f>U3573/W3573</f>
        <v>#VALUE!</v>
      </c>
      <c r="AI3573" t="e">
        <f>V3573/X3573</f>
        <v>#VALUE!</v>
      </c>
      <c r="AJ3573">
        <f>Y3573/AA3573</f>
        <v>9.3130727842488028</v>
      </c>
      <c r="AK3573">
        <f>Z3573/AB3573</f>
        <v>9.8303422138000229</v>
      </c>
      <c r="AL3573">
        <f>O3573/K3573</f>
        <v>-3.5897199138196365</v>
      </c>
      <c r="AM3573">
        <f>P3573/L3573</f>
        <v>-2.7080610021786491</v>
      </c>
      <c r="AN3573">
        <f>K3573/W3573</f>
        <v>9.0735262734081806E-2</v>
      </c>
      <c r="AO3573">
        <f>L3573/X3573</f>
        <v>9.4565300425619198E-2</v>
      </c>
      <c r="AP3573">
        <f>IF(OR(Q3573&lt;0, Q3573="NA"), 0, 1)</f>
        <v>0</v>
      </c>
      <c r="AQ3573">
        <f>IF(OR(S3573&lt;0, S3573="NA"), 0, 1)</f>
        <v>0</v>
      </c>
      <c r="AR3573">
        <f>IFERROR(IF((AF3573-AG3573)&gt;0,1,0),0)</f>
        <v>0</v>
      </c>
      <c r="AS3573">
        <f>IFERROR(IF((S3573-Q3573)&gt;0,1,0),0)</f>
        <v>1</v>
      </c>
      <c r="AT3573">
        <f>IFERROR(IF((AH3573-AI3573)&lt;0,1,0),0)</f>
        <v>0</v>
      </c>
      <c r="AU3573">
        <f>IFERROR(IF((AJ3573-AK3573)&gt;0,1,0),0)</f>
        <v>0</v>
      </c>
      <c r="AV3573">
        <f>IFERROR(IF((AL3573-AM3573)&gt;0,1,0),0)</f>
        <v>0</v>
      </c>
      <c r="AW3573">
        <f>IFERROR(IF((AN3573-AO3573)&gt;0,1,0),0)</f>
        <v>0</v>
      </c>
      <c r="AX3573">
        <f>IFERROR(IF((AC3573-AD3573)&lt;0,1,0),0)</f>
        <v>0</v>
      </c>
      <c r="AY3573">
        <f>SUM(AP3573:AX3573)</f>
        <v>1</v>
      </c>
    </row>
    <row r="3574" spans="1:51" x14ac:dyDescent="0.45">
      <c r="A3574" s="1" t="s">
        <v>3540</v>
      </c>
      <c r="B3574" s="2">
        <v>4963936</v>
      </c>
      <c r="C3574" s="3" t="s">
        <v>5335</v>
      </c>
      <c r="D3574" s="5">
        <v>17.22</v>
      </c>
      <c r="E3574" s="5">
        <v>105.02350572</v>
      </c>
      <c r="F3574" s="3" t="s">
        <v>4500</v>
      </c>
      <c r="G3574" s="3" t="s">
        <v>4574</v>
      </c>
      <c r="H3574" s="3" t="s">
        <v>4575</v>
      </c>
      <c r="I3574" s="3" t="s">
        <v>4575</v>
      </c>
      <c r="J3574" s="3" t="s">
        <v>4736</v>
      </c>
      <c r="K3574" s="6">
        <v>62386</v>
      </c>
      <c r="L3574" s="6">
        <v>77687</v>
      </c>
      <c r="M3574" s="6">
        <v>-14003.5</v>
      </c>
      <c r="N3574" s="6">
        <v>-9951</v>
      </c>
      <c r="O3574" s="6">
        <v>-16562</v>
      </c>
      <c r="P3574" s="6">
        <v>-12489</v>
      </c>
      <c r="Q3574" s="6">
        <v>-42545</v>
      </c>
      <c r="R3574" s="6">
        <v>-38704</v>
      </c>
      <c r="S3574" s="6" t="s">
        <v>4474</v>
      </c>
      <c r="T3574" s="6" t="s">
        <v>4474</v>
      </c>
      <c r="U3574" s="6" t="s">
        <v>4474</v>
      </c>
      <c r="V3574" s="6" t="s">
        <v>4474</v>
      </c>
      <c r="W3574" s="6">
        <v>157639</v>
      </c>
      <c r="X3574" s="6">
        <v>157907</v>
      </c>
      <c r="Y3574" s="6">
        <v>133102</v>
      </c>
      <c r="Z3574" s="6">
        <v>133743</v>
      </c>
      <c r="AA3574" s="6">
        <v>15566</v>
      </c>
      <c r="AB3574" s="6">
        <v>13731</v>
      </c>
      <c r="AC3574" s="6">
        <v>5919000</v>
      </c>
      <c r="AD3574" s="6">
        <v>6079000</v>
      </c>
      <c r="AF3574">
        <f>Q3574/W3574</f>
        <v>-0.26988879655415221</v>
      </c>
      <c r="AG3574">
        <f>R3574/X3574</f>
        <v>-0.24510629674428619</v>
      </c>
      <c r="AH3574" t="e">
        <f>U3574/W3574</f>
        <v>#VALUE!</v>
      </c>
      <c r="AI3574" t="e">
        <f>V3574/X3574</f>
        <v>#VALUE!</v>
      </c>
      <c r="AJ3574">
        <f>Y3574/AA3574</f>
        <v>8.5508158807657715</v>
      </c>
      <c r="AK3574">
        <f>Z3574/AB3574</f>
        <v>9.7402228533974213</v>
      </c>
      <c r="AL3574">
        <f>O3574/K3574</f>
        <v>-0.26547622864104126</v>
      </c>
      <c r="AM3574">
        <f>P3574/L3574</f>
        <v>-0.16076048759766756</v>
      </c>
      <c r="AN3574">
        <f>K3574/W3574</f>
        <v>0.39575232017457607</v>
      </c>
      <c r="AO3574">
        <f>L3574/X3574</f>
        <v>0.49197945626223027</v>
      </c>
      <c r="AP3574">
        <f>IF(OR(Q3574&lt;0, Q3574="NA"), 0, 1)</f>
        <v>0</v>
      </c>
      <c r="AQ3574">
        <f>IF(OR(S3574&lt;0, S3574="NA"), 0, 1)</f>
        <v>0</v>
      </c>
      <c r="AR3574">
        <f>IFERROR(IF((AF3574-AG3574)&gt;0,1,0),0)</f>
        <v>0</v>
      </c>
      <c r="AS3574">
        <f>IFERROR(IF((S3574-Q3574)&gt;0,1,0),0)</f>
        <v>0</v>
      </c>
      <c r="AT3574">
        <f>IFERROR(IF((AH3574-AI3574)&lt;0,1,0),0)</f>
        <v>0</v>
      </c>
      <c r="AU3574">
        <f>IFERROR(IF((AJ3574-AK3574)&gt;0,1,0),0)</f>
        <v>0</v>
      </c>
      <c r="AV3574">
        <f>IFERROR(IF((AL3574-AM3574)&gt;0,1,0),0)</f>
        <v>0</v>
      </c>
      <c r="AW3574">
        <f>IFERROR(IF((AN3574-AO3574)&gt;0,1,0),0)</f>
        <v>0</v>
      </c>
      <c r="AX3574">
        <f>IFERROR(IF((AC3574-AD3574)&lt;0,1,0),0)</f>
        <v>1</v>
      </c>
      <c r="AY3574">
        <f>SUM(AP3574:AX3574)</f>
        <v>1</v>
      </c>
    </row>
    <row r="3575" spans="1:51" x14ac:dyDescent="0.45">
      <c r="A3575" s="1" t="s">
        <v>3541</v>
      </c>
      <c r="B3575" s="2">
        <v>4963535</v>
      </c>
      <c r="C3575" s="3" t="s">
        <v>5335</v>
      </c>
      <c r="D3575" s="5">
        <v>139.99</v>
      </c>
      <c r="E3575" s="5">
        <v>4542.4006996300004</v>
      </c>
      <c r="F3575" s="3" t="s">
        <v>4500</v>
      </c>
      <c r="G3575" s="3" t="s">
        <v>4539</v>
      </c>
      <c r="H3575" s="3" t="s">
        <v>4539</v>
      </c>
      <c r="I3575" s="3" t="s">
        <v>4582</v>
      </c>
      <c r="J3575" s="3" t="s">
        <v>5376</v>
      </c>
      <c r="K3575" s="6">
        <v>504982</v>
      </c>
      <c r="L3575" s="6">
        <v>542347</v>
      </c>
      <c r="M3575" s="6">
        <v>-149349</v>
      </c>
      <c r="N3575" s="6">
        <v>-106201</v>
      </c>
      <c r="O3575" s="6">
        <v>-199174</v>
      </c>
      <c r="P3575" s="6">
        <v>-157249</v>
      </c>
      <c r="Q3575" s="6">
        <v>-236974</v>
      </c>
      <c r="R3575" s="6">
        <v>-198122</v>
      </c>
      <c r="S3575" s="6">
        <v>-5502</v>
      </c>
      <c r="T3575" s="6">
        <v>-70514</v>
      </c>
      <c r="U3575" s="6" t="s">
        <v>4474</v>
      </c>
      <c r="V3575" s="6" t="s">
        <v>4474</v>
      </c>
      <c r="W3575" s="6">
        <v>1249242</v>
      </c>
      <c r="X3575" s="6">
        <v>1249987</v>
      </c>
      <c r="Y3575" s="6">
        <v>614136</v>
      </c>
      <c r="Z3575" s="6">
        <v>600046</v>
      </c>
      <c r="AA3575" s="6">
        <v>118305</v>
      </c>
      <c r="AB3575" s="6">
        <v>100113</v>
      </c>
      <c r="AC3575" s="6">
        <v>32343000</v>
      </c>
      <c r="AD3575" s="6">
        <v>32289000</v>
      </c>
      <c r="AF3575">
        <f>Q3575/W3575</f>
        <v>-0.18969423058142457</v>
      </c>
      <c r="AG3575">
        <f>R3575/X3575</f>
        <v>-0.15849924839218327</v>
      </c>
      <c r="AH3575" t="e">
        <f>U3575/W3575</f>
        <v>#VALUE!</v>
      </c>
      <c r="AI3575" t="e">
        <f>V3575/X3575</f>
        <v>#VALUE!</v>
      </c>
      <c r="AJ3575">
        <f>Y3575/AA3575</f>
        <v>5.1911246354760996</v>
      </c>
      <c r="AK3575">
        <f>Z3575/AB3575</f>
        <v>5.9936871335391011</v>
      </c>
      <c r="AL3575">
        <f>O3575/K3575</f>
        <v>-0.39441801886007816</v>
      </c>
      <c r="AM3575">
        <f>P3575/L3575</f>
        <v>-0.2899416794045141</v>
      </c>
      <c r="AN3575">
        <f>K3575/W3575</f>
        <v>0.40423072551195044</v>
      </c>
      <c r="AO3575">
        <f>L3575/X3575</f>
        <v>0.43388211237396868</v>
      </c>
      <c r="AP3575">
        <f>IF(OR(Q3575&lt;0, Q3575="NA"), 0, 1)</f>
        <v>0</v>
      </c>
      <c r="AQ3575">
        <f>IF(OR(S3575&lt;0, S3575="NA"), 0, 1)</f>
        <v>0</v>
      </c>
      <c r="AR3575">
        <f>IFERROR(IF((AF3575-AG3575)&gt;0,1,0),0)</f>
        <v>0</v>
      </c>
      <c r="AS3575">
        <f>IFERROR(IF((S3575-Q3575)&gt;0,1,0),0)</f>
        <v>1</v>
      </c>
      <c r="AT3575">
        <f>IFERROR(IF((AH3575-AI3575)&lt;0,1,0),0)</f>
        <v>0</v>
      </c>
      <c r="AU3575">
        <f>IFERROR(IF((AJ3575-AK3575)&gt;0,1,0),0)</f>
        <v>0</v>
      </c>
      <c r="AV3575">
        <f>IFERROR(IF((AL3575-AM3575)&gt;0,1,0),0)</f>
        <v>0</v>
      </c>
      <c r="AW3575">
        <f>IFERROR(IF((AN3575-AO3575)&gt;0,1,0),0)</f>
        <v>0</v>
      </c>
      <c r="AX3575">
        <f>IFERROR(IF((AC3575-AD3575)&lt;0,1,0),0)</f>
        <v>0</v>
      </c>
      <c r="AY3575">
        <f>SUM(AP3575:AX3575)</f>
        <v>1</v>
      </c>
    </row>
    <row r="3576" spans="1:51" x14ac:dyDescent="0.45">
      <c r="A3576" s="1" t="s">
        <v>3595</v>
      </c>
      <c r="B3576" s="2">
        <v>4810426</v>
      </c>
      <c r="C3576" s="3" t="s">
        <v>5336</v>
      </c>
      <c r="D3576" s="5">
        <v>48.43</v>
      </c>
      <c r="E3576" s="5">
        <v>2088.1772317599998</v>
      </c>
      <c r="F3576" s="3" t="s">
        <v>4470</v>
      </c>
      <c r="G3576" s="3" t="s">
        <v>4471</v>
      </c>
      <c r="H3576" s="3" t="s">
        <v>4489</v>
      </c>
      <c r="I3576" s="3" t="s">
        <v>4489</v>
      </c>
      <c r="J3576" s="3" t="s">
        <v>4495</v>
      </c>
      <c r="K3576" s="6" t="s">
        <v>4474</v>
      </c>
      <c r="L3576" s="6" t="s">
        <v>4474</v>
      </c>
      <c r="M3576" s="6">
        <v>-136496</v>
      </c>
      <c r="N3576" s="6">
        <v>-66532</v>
      </c>
      <c r="O3576" s="6">
        <v>-138469</v>
      </c>
      <c r="P3576" s="6">
        <v>-68495</v>
      </c>
      <c r="Q3576" s="6">
        <v>-131164</v>
      </c>
      <c r="R3576" s="6">
        <v>-65409</v>
      </c>
      <c r="S3576" s="6">
        <v>-51419</v>
      </c>
      <c r="T3576" s="6">
        <v>-42825</v>
      </c>
      <c r="U3576" s="6" t="s">
        <v>4474</v>
      </c>
      <c r="V3576" s="6" t="s">
        <v>4474</v>
      </c>
      <c r="W3576" s="6">
        <v>296706</v>
      </c>
      <c r="X3576" s="6">
        <v>304131</v>
      </c>
      <c r="Y3576" s="6">
        <v>258199</v>
      </c>
      <c r="Z3576" s="6">
        <v>267502</v>
      </c>
      <c r="AA3576" s="6">
        <v>14962</v>
      </c>
      <c r="AB3576" s="6">
        <v>9150</v>
      </c>
      <c r="AC3576" s="6">
        <v>41041216</v>
      </c>
      <c r="AD3576" s="6">
        <v>38386779</v>
      </c>
      <c r="AF3576">
        <f>Q3576/W3576</f>
        <v>-0.44206723153559413</v>
      </c>
      <c r="AG3576">
        <f>R3576/X3576</f>
        <v>-0.21506850666324709</v>
      </c>
      <c r="AH3576" t="e">
        <f>U3576/W3576</f>
        <v>#VALUE!</v>
      </c>
      <c r="AI3576" t="e">
        <f>V3576/X3576</f>
        <v>#VALUE!</v>
      </c>
      <c r="AJ3576">
        <f>Y3576/AA3576</f>
        <v>17.256984360379629</v>
      </c>
      <c r="AK3576">
        <f>Z3576/AB3576</f>
        <v>29.2351912568306</v>
      </c>
      <c r="AL3576" t="e">
        <f>O3576/K3576</f>
        <v>#VALUE!</v>
      </c>
      <c r="AM3576" t="e">
        <f>P3576/L3576</f>
        <v>#VALUE!</v>
      </c>
      <c r="AN3576" t="e">
        <f>K3576/W3576</f>
        <v>#VALUE!</v>
      </c>
      <c r="AO3576" t="e">
        <f>L3576/X3576</f>
        <v>#VALUE!</v>
      </c>
      <c r="AP3576">
        <f>IF(OR(Q3576&lt;0, Q3576="NA"), 0, 1)</f>
        <v>0</v>
      </c>
      <c r="AQ3576">
        <f>IF(OR(S3576&lt;0, S3576="NA"), 0, 1)</f>
        <v>0</v>
      </c>
      <c r="AR3576">
        <f>IFERROR(IF((AF3576-AG3576)&gt;0,1,0),0)</f>
        <v>0</v>
      </c>
      <c r="AS3576">
        <f>IFERROR(IF((S3576-Q3576)&gt;0,1,0),0)</f>
        <v>1</v>
      </c>
      <c r="AT3576">
        <f>IFERROR(IF((AH3576-AI3576)&lt;0,1,0),0)</f>
        <v>0</v>
      </c>
      <c r="AU3576">
        <f>IFERROR(IF((AJ3576-AK3576)&gt;0,1,0),0)</f>
        <v>0</v>
      </c>
      <c r="AV3576">
        <f>IFERROR(IF((AL3576-AM3576)&gt;0,1,0),0)</f>
        <v>0</v>
      </c>
      <c r="AW3576">
        <f>IFERROR(IF((AN3576-AO3576)&gt;0,1,0),0)</f>
        <v>0</v>
      </c>
      <c r="AX3576">
        <f>IFERROR(IF((AC3576-AD3576)&lt;0,1,0),0)</f>
        <v>0</v>
      </c>
      <c r="AY3576">
        <f>SUM(AP3576:AX3576)</f>
        <v>1</v>
      </c>
    </row>
    <row r="3577" spans="1:51" x14ac:dyDescent="0.45">
      <c r="A3577" s="1" t="s">
        <v>3626</v>
      </c>
      <c r="B3577" s="2">
        <v>4831679</v>
      </c>
      <c r="C3577" s="3" t="s">
        <v>5337</v>
      </c>
      <c r="D3577" s="5">
        <v>33.950000000000003</v>
      </c>
      <c r="E3577" s="5">
        <v>3981.18480795</v>
      </c>
      <c r="F3577" s="3" t="s">
        <v>4485</v>
      </c>
      <c r="G3577" s="3" t="s">
        <v>4486</v>
      </c>
      <c r="H3577" s="3" t="s">
        <v>4505</v>
      </c>
      <c r="I3577" s="3" t="s">
        <v>4505</v>
      </c>
      <c r="J3577" s="3" t="s">
        <v>4996</v>
      </c>
      <c r="K3577" s="6">
        <v>6478200</v>
      </c>
      <c r="L3577" s="6">
        <v>6446500</v>
      </c>
      <c r="M3577" s="6">
        <v>-745600</v>
      </c>
      <c r="N3577" s="6">
        <v>-529800</v>
      </c>
      <c r="O3577" s="6">
        <v>-1041300</v>
      </c>
      <c r="P3577" s="6">
        <v>-826300</v>
      </c>
      <c r="Q3577" s="6">
        <v>-1432800</v>
      </c>
      <c r="R3577" s="6">
        <v>-1160100</v>
      </c>
      <c r="S3577" s="6">
        <v>-1143800</v>
      </c>
      <c r="T3577" s="6">
        <v>-977900</v>
      </c>
      <c r="U3577" s="6">
        <v>4114000</v>
      </c>
      <c r="V3577" s="6">
        <v>3905800</v>
      </c>
      <c r="W3577" s="6">
        <v>7049200</v>
      </c>
      <c r="X3577" s="6">
        <v>6858600</v>
      </c>
      <c r="Y3577" s="6">
        <v>3933800</v>
      </c>
      <c r="Z3577" s="6">
        <v>3725500</v>
      </c>
      <c r="AA3577" s="6">
        <v>3432300</v>
      </c>
      <c r="AB3577" s="6">
        <v>2854600</v>
      </c>
      <c r="AC3577" s="6">
        <v>116631455</v>
      </c>
      <c r="AD3577" s="6">
        <v>116619149</v>
      </c>
      <c r="AF3577">
        <f>Q3577/W3577</f>
        <v>-0.20325710718946832</v>
      </c>
      <c r="AG3577">
        <f>R3577/X3577</f>
        <v>-0.16914530662234276</v>
      </c>
      <c r="AH3577">
        <f>U3577/W3577</f>
        <v>0.58361232480281455</v>
      </c>
      <c r="AI3577">
        <f>V3577/X3577</f>
        <v>0.56947481993409732</v>
      </c>
      <c r="AJ3577">
        <f>Y3577/AA3577</f>
        <v>1.1461119366022783</v>
      </c>
      <c r="AK3577">
        <f>Z3577/AB3577</f>
        <v>1.3050865270090379</v>
      </c>
      <c r="AL3577">
        <f>O3577/K3577</f>
        <v>-0.16073909419283133</v>
      </c>
      <c r="AM3577">
        <f>P3577/L3577</f>
        <v>-0.12817808112929496</v>
      </c>
      <c r="AN3577">
        <f>K3577/W3577</f>
        <v>0.9189979004709754</v>
      </c>
      <c r="AO3577">
        <f>L3577/X3577</f>
        <v>0.93991485142740505</v>
      </c>
      <c r="AP3577">
        <f>IF(OR(Q3577&lt;0, Q3577="NA"), 0, 1)</f>
        <v>0</v>
      </c>
      <c r="AQ3577">
        <f>IF(OR(S3577&lt;0, S3577="NA"), 0, 1)</f>
        <v>0</v>
      </c>
      <c r="AR3577">
        <f>IFERROR(IF((AF3577-AG3577)&gt;0,1,0),0)</f>
        <v>0</v>
      </c>
      <c r="AS3577">
        <f>IFERROR(IF((S3577-Q3577)&gt;0,1,0),0)</f>
        <v>1</v>
      </c>
      <c r="AT3577">
        <f>IFERROR(IF((AH3577-AI3577)&lt;0,1,0),0)</f>
        <v>0</v>
      </c>
      <c r="AU3577">
        <f>IFERROR(IF((AJ3577-AK3577)&gt;0,1,0),0)</f>
        <v>0</v>
      </c>
      <c r="AV3577">
        <f>IFERROR(IF((AL3577-AM3577)&gt;0,1,0),0)</f>
        <v>0</v>
      </c>
      <c r="AW3577">
        <f>IFERROR(IF((AN3577-AO3577)&gt;0,1,0),0)</f>
        <v>0</v>
      </c>
      <c r="AX3577">
        <f>IFERROR(IF((AC3577-AD3577)&lt;0,1,0),0)</f>
        <v>0</v>
      </c>
      <c r="AY3577">
        <f>SUM(AP3577:AX3577)</f>
        <v>1</v>
      </c>
    </row>
    <row r="3578" spans="1:51" x14ac:dyDescent="0.45">
      <c r="A3578" s="1" t="s">
        <v>3630</v>
      </c>
      <c r="B3578" s="2">
        <v>27761713</v>
      </c>
      <c r="C3578" s="3" t="s">
        <v>5338</v>
      </c>
      <c r="D3578" s="7">
        <v>11.35</v>
      </c>
      <c r="E3578" s="5">
        <v>112.13908960000001</v>
      </c>
      <c r="F3578" s="3" t="s">
        <v>4480</v>
      </c>
      <c r="G3578" s="3" t="s">
        <v>4491</v>
      </c>
      <c r="H3578" s="3" t="s">
        <v>4492</v>
      </c>
      <c r="I3578" s="3" t="s">
        <v>4493</v>
      </c>
      <c r="J3578" s="3" t="s">
        <v>4494</v>
      </c>
      <c r="K3578" s="6" t="s">
        <v>4474</v>
      </c>
      <c r="L3578" s="6" t="s">
        <v>4474</v>
      </c>
      <c r="M3578" s="6" t="s">
        <v>4474</v>
      </c>
      <c r="N3578" s="6" t="s">
        <v>4474</v>
      </c>
      <c r="O3578" s="6">
        <v>-893.76400000000001</v>
      </c>
      <c r="P3578" s="6">
        <v>-920.56299999999999</v>
      </c>
      <c r="Q3578" s="6">
        <v>8879.607</v>
      </c>
      <c r="R3578" s="6">
        <v>9887.4989999999998</v>
      </c>
      <c r="S3578" s="6">
        <v>-681.60799999999995</v>
      </c>
      <c r="T3578" s="6">
        <v>-649.91099999999994</v>
      </c>
      <c r="U3578" s="6" t="s">
        <v>4474</v>
      </c>
      <c r="V3578" s="6" t="s">
        <v>4474</v>
      </c>
      <c r="W3578" s="6">
        <v>167074.76500000001</v>
      </c>
      <c r="X3578" s="6">
        <v>164604.81599999999</v>
      </c>
      <c r="Y3578" s="6">
        <v>748.98500000000001</v>
      </c>
      <c r="Z3578" s="6">
        <v>860.78599999999994</v>
      </c>
      <c r="AA3578" s="6">
        <v>1532</v>
      </c>
      <c r="AB3578" s="6">
        <v>1019</v>
      </c>
      <c r="AC3578" s="6">
        <v>22304433</v>
      </c>
      <c r="AD3578" s="6">
        <v>22304433</v>
      </c>
      <c r="AF3578">
        <f>Q3578/W3578</f>
        <v>5.3147505549386825E-2</v>
      </c>
      <c r="AG3578">
        <f>R3578/X3578</f>
        <v>6.0068102746155379E-2</v>
      </c>
      <c r="AH3578" t="e">
        <f>U3578/W3578</f>
        <v>#VALUE!</v>
      </c>
      <c r="AI3578" t="e">
        <f>V3578/X3578</f>
        <v>#VALUE!</v>
      </c>
      <c r="AJ3578">
        <f>Y3578/AA3578</f>
        <v>0.48889360313315927</v>
      </c>
      <c r="AK3578">
        <f>Z3578/AB3578</f>
        <v>0.84473601570166823</v>
      </c>
      <c r="AL3578" t="e">
        <f>O3578/K3578</f>
        <v>#VALUE!</v>
      </c>
      <c r="AM3578" t="e">
        <f>P3578/L3578</f>
        <v>#VALUE!</v>
      </c>
      <c r="AN3578" t="e">
        <f>K3578/W3578</f>
        <v>#VALUE!</v>
      </c>
      <c r="AO3578" t="e">
        <f>L3578/X3578</f>
        <v>#VALUE!</v>
      </c>
      <c r="AP3578">
        <f>IF(OR(Q3578&lt;0, Q3578="NA"), 0, 1)</f>
        <v>1</v>
      </c>
      <c r="AQ3578">
        <f>IF(OR(S3578&lt;0, S3578="NA"), 0, 1)</f>
        <v>0</v>
      </c>
      <c r="AR3578">
        <f>IFERROR(IF((AF3578-AG3578)&gt;0,1,0),0)</f>
        <v>0</v>
      </c>
      <c r="AS3578">
        <f>IFERROR(IF((S3578-Q3578)&gt;0,1,0),0)</f>
        <v>0</v>
      </c>
      <c r="AT3578">
        <f>IFERROR(IF((AH3578-AI3578)&lt;0,1,0),0)</f>
        <v>0</v>
      </c>
      <c r="AU3578">
        <f>IFERROR(IF((AJ3578-AK3578)&gt;0,1,0),0)</f>
        <v>0</v>
      </c>
      <c r="AV3578">
        <f>IFERROR(IF((AL3578-AM3578)&gt;0,1,0),0)</f>
        <v>0</v>
      </c>
      <c r="AW3578">
        <f>IFERROR(IF((AN3578-AO3578)&gt;0,1,0),0)</f>
        <v>0</v>
      </c>
      <c r="AX3578">
        <f>IFERROR(IF((AC3578-AD3578)&lt;0,1,0),0)</f>
        <v>0</v>
      </c>
      <c r="AY3578">
        <f>SUM(AP3578:AX3578)</f>
        <v>1</v>
      </c>
    </row>
    <row r="3579" spans="1:51" x14ac:dyDescent="0.45">
      <c r="A3579" s="1" t="s">
        <v>3644</v>
      </c>
      <c r="B3579" s="2">
        <v>4812362</v>
      </c>
      <c r="C3579" s="3" t="s">
        <v>5335</v>
      </c>
      <c r="D3579" s="5">
        <v>21.82</v>
      </c>
      <c r="E3579" s="5">
        <v>1280.9697203999999</v>
      </c>
      <c r="F3579" s="3" t="s">
        <v>4470</v>
      </c>
      <c r="G3579" s="3" t="s">
        <v>4471</v>
      </c>
      <c r="H3579" s="3" t="s">
        <v>4489</v>
      </c>
      <c r="I3579" s="3" t="s">
        <v>4489</v>
      </c>
      <c r="J3579" s="3" t="s">
        <v>4495</v>
      </c>
      <c r="K3579" s="6">
        <v>0</v>
      </c>
      <c r="L3579" s="6">
        <v>0</v>
      </c>
      <c r="M3579" s="6">
        <v>-194509</v>
      </c>
      <c r="N3579" s="6">
        <v>-172547</v>
      </c>
      <c r="O3579" s="6">
        <v>-195067</v>
      </c>
      <c r="P3579" s="6">
        <v>-172919</v>
      </c>
      <c r="Q3579" s="6">
        <v>-214902</v>
      </c>
      <c r="R3579" s="6">
        <v>-185981</v>
      </c>
      <c r="S3579" s="6">
        <v>-151247</v>
      </c>
      <c r="T3579" s="6">
        <v>-156423</v>
      </c>
      <c r="U3579" s="6" t="s">
        <v>4474</v>
      </c>
      <c r="V3579" s="6" t="s">
        <v>4474</v>
      </c>
      <c r="W3579" s="6">
        <v>421089</v>
      </c>
      <c r="X3579" s="6">
        <v>436067</v>
      </c>
      <c r="Y3579" s="6">
        <v>421079</v>
      </c>
      <c r="Z3579" s="6">
        <v>435736</v>
      </c>
      <c r="AA3579" s="6">
        <v>57539</v>
      </c>
      <c r="AB3579" s="6">
        <v>22122</v>
      </c>
      <c r="AC3579" s="6">
        <v>51395608</v>
      </c>
      <c r="AD3579" s="6">
        <v>50783384</v>
      </c>
      <c r="AF3579">
        <f>Q3579/W3579</f>
        <v>-0.51034816867693056</v>
      </c>
      <c r="AG3579">
        <f>R3579/X3579</f>
        <v>-0.42649638702309506</v>
      </c>
      <c r="AH3579" t="e">
        <f>U3579/W3579</f>
        <v>#VALUE!</v>
      </c>
      <c r="AI3579" t="e">
        <f>V3579/X3579</f>
        <v>#VALUE!</v>
      </c>
      <c r="AJ3579">
        <f>Y3579/AA3579</f>
        <v>7.318149429082883</v>
      </c>
      <c r="AK3579">
        <f>Z3579/AB3579</f>
        <v>19.696953259198988</v>
      </c>
      <c r="AL3579" t="e">
        <f>O3579/K3579</f>
        <v>#DIV/0!</v>
      </c>
      <c r="AM3579" t="e">
        <f>P3579/L3579</f>
        <v>#DIV/0!</v>
      </c>
      <c r="AN3579">
        <f>K3579/W3579</f>
        <v>0</v>
      </c>
      <c r="AO3579">
        <f>L3579/X3579</f>
        <v>0</v>
      </c>
      <c r="AP3579">
        <f>IF(OR(Q3579&lt;0, Q3579="NA"), 0, 1)</f>
        <v>0</v>
      </c>
      <c r="AQ3579">
        <f>IF(OR(S3579&lt;0, S3579="NA"), 0, 1)</f>
        <v>0</v>
      </c>
      <c r="AR3579">
        <f>IFERROR(IF((AF3579-AG3579)&gt;0,1,0),0)</f>
        <v>0</v>
      </c>
      <c r="AS3579">
        <f>IFERROR(IF((S3579-Q3579)&gt;0,1,0),0)</f>
        <v>1</v>
      </c>
      <c r="AT3579">
        <f>IFERROR(IF((AH3579-AI3579)&lt;0,1,0),0)</f>
        <v>0</v>
      </c>
      <c r="AU3579">
        <f>IFERROR(IF((AJ3579-AK3579)&gt;0,1,0),0)</f>
        <v>0</v>
      </c>
      <c r="AV3579">
        <f>IFERROR(IF((AL3579-AM3579)&gt;0,1,0),0)</f>
        <v>0</v>
      </c>
      <c r="AW3579">
        <f>IFERROR(IF((AN3579-AO3579)&gt;0,1,0),0)</f>
        <v>0</v>
      </c>
      <c r="AX3579">
        <f>IFERROR(IF((AC3579-AD3579)&lt;0,1,0),0)</f>
        <v>0</v>
      </c>
      <c r="AY3579">
        <f>SUM(AP3579:AX3579)</f>
        <v>1</v>
      </c>
    </row>
    <row r="3580" spans="1:51" x14ac:dyDescent="0.45">
      <c r="A3580" s="1" t="s">
        <v>3675</v>
      </c>
      <c r="B3580" s="2">
        <v>112175326</v>
      </c>
      <c r="C3580" s="3" t="s">
        <v>5338</v>
      </c>
      <c r="D3580" s="5">
        <v>1.93</v>
      </c>
      <c r="E3580" s="5">
        <v>92.516750200000004</v>
      </c>
      <c r="F3580" s="3" t="s">
        <v>4485</v>
      </c>
      <c r="G3580" s="3" t="s">
        <v>4486</v>
      </c>
      <c r="H3580" s="3" t="s">
        <v>4545</v>
      </c>
      <c r="I3580" s="3" t="s">
        <v>4546</v>
      </c>
      <c r="J3580" s="3" t="s">
        <v>4568</v>
      </c>
      <c r="K3580" s="6" t="s">
        <v>4474</v>
      </c>
      <c r="L3580" s="6" t="s">
        <v>4474</v>
      </c>
      <c r="M3580" s="6" t="s">
        <v>4474</v>
      </c>
      <c r="N3580" s="6" t="s">
        <v>4474</v>
      </c>
      <c r="O3580" s="6">
        <v>-12791.574000000001</v>
      </c>
      <c r="P3580" s="6">
        <v>-4589.0649999999996</v>
      </c>
      <c r="Q3580" s="6">
        <v>-15909.603999999999</v>
      </c>
      <c r="R3580" s="6">
        <v>-6661.0919999999996</v>
      </c>
      <c r="S3580" s="6">
        <v>-10511.579</v>
      </c>
      <c r="T3580" s="6">
        <v>-5019.6809999999996</v>
      </c>
      <c r="U3580" s="6" t="s">
        <v>4474</v>
      </c>
      <c r="V3580" s="6">
        <v>8938.6</v>
      </c>
      <c r="W3580" s="6">
        <v>5376.9359999999997</v>
      </c>
      <c r="X3580" s="6">
        <v>4647.8310000000001</v>
      </c>
      <c r="Y3580" s="6">
        <v>3307.0569999999998</v>
      </c>
      <c r="Z3580" s="6">
        <v>3697.8449999999998</v>
      </c>
      <c r="AA3580" s="6">
        <v>11012</v>
      </c>
      <c r="AB3580" s="6">
        <v>3340</v>
      </c>
      <c r="AC3580" s="6">
        <v>47872445</v>
      </c>
      <c r="AD3580" s="6">
        <v>9017300</v>
      </c>
      <c r="AF3580">
        <f>Q3580/W3580</f>
        <v>-2.9588605852850027</v>
      </c>
      <c r="AG3580">
        <f>R3580/X3580</f>
        <v>-1.4331614036741007</v>
      </c>
      <c r="AH3580" t="e">
        <f>U3580/W3580</f>
        <v>#VALUE!</v>
      </c>
      <c r="AI3580">
        <f>V3580/X3580</f>
        <v>1.92317663873751</v>
      </c>
      <c r="AJ3580">
        <f>Y3580/AA3580</f>
        <v>0.30031393025790043</v>
      </c>
      <c r="AK3580">
        <f>Z3580/AB3580</f>
        <v>1.1071392215568863</v>
      </c>
      <c r="AL3580" t="e">
        <f>O3580/K3580</f>
        <v>#VALUE!</v>
      </c>
      <c r="AM3580" t="e">
        <f>P3580/L3580</f>
        <v>#VALUE!</v>
      </c>
      <c r="AN3580" t="e">
        <f>K3580/W3580</f>
        <v>#VALUE!</v>
      </c>
      <c r="AO3580" t="e">
        <f>L3580/X3580</f>
        <v>#VALUE!</v>
      </c>
      <c r="AP3580">
        <f>IF(OR(Q3580&lt;0, Q3580="NA"), 0, 1)</f>
        <v>0</v>
      </c>
      <c r="AQ3580">
        <f>IF(OR(S3580&lt;0, S3580="NA"), 0, 1)</f>
        <v>0</v>
      </c>
      <c r="AR3580">
        <f>IFERROR(IF((AF3580-AG3580)&gt;0,1,0),0)</f>
        <v>0</v>
      </c>
      <c r="AS3580">
        <f>IFERROR(IF((S3580-Q3580)&gt;0,1,0),0)</f>
        <v>1</v>
      </c>
      <c r="AT3580">
        <f>IFERROR(IF((AH3580-AI3580)&lt;0,1,0),0)</f>
        <v>0</v>
      </c>
      <c r="AU3580">
        <f>IFERROR(IF((AJ3580-AK3580)&gt;0,1,0),0)</f>
        <v>0</v>
      </c>
      <c r="AV3580">
        <f>IFERROR(IF((AL3580-AM3580)&gt;0,1,0),0)</f>
        <v>0</v>
      </c>
      <c r="AW3580">
        <f>IFERROR(IF((AN3580-AO3580)&gt;0,1,0),0)</f>
        <v>0</v>
      </c>
      <c r="AX3580">
        <f>IFERROR(IF((AC3580-AD3580)&lt;0,1,0),0)</f>
        <v>0</v>
      </c>
      <c r="AY3580">
        <f>SUM(AP3580:AX3580)</f>
        <v>1</v>
      </c>
    </row>
    <row r="3581" spans="1:51" x14ac:dyDescent="0.45">
      <c r="A3581" s="1" t="s">
        <v>3706</v>
      </c>
      <c r="B3581" s="2">
        <v>20298731</v>
      </c>
      <c r="C3581" s="3" t="s">
        <v>5338</v>
      </c>
      <c r="D3581" s="5">
        <v>27.94</v>
      </c>
      <c r="E3581" s="5">
        <v>1599.86317568</v>
      </c>
      <c r="F3581" s="3" t="s">
        <v>4470</v>
      </c>
      <c r="G3581" s="3" t="s">
        <v>4471</v>
      </c>
      <c r="H3581" s="3" t="s">
        <v>4673</v>
      </c>
      <c r="I3581" s="3" t="s">
        <v>4673</v>
      </c>
      <c r="J3581" s="3" t="s">
        <v>4495</v>
      </c>
      <c r="K3581" s="6" t="s">
        <v>4474</v>
      </c>
      <c r="L3581" s="6" t="s">
        <v>4474</v>
      </c>
      <c r="M3581" s="6">
        <v>-141342</v>
      </c>
      <c r="N3581" s="6">
        <v>-121844</v>
      </c>
      <c r="O3581" s="6">
        <v>-142161</v>
      </c>
      <c r="P3581" s="6">
        <v>-122470</v>
      </c>
      <c r="Q3581" s="6">
        <v>-110550</v>
      </c>
      <c r="R3581" s="6">
        <v>-100435</v>
      </c>
      <c r="S3581" s="6">
        <v>-101898</v>
      </c>
      <c r="T3581" s="6">
        <v>-102759</v>
      </c>
      <c r="U3581" s="6" t="s">
        <v>4474</v>
      </c>
      <c r="V3581" s="6" t="s">
        <v>4474</v>
      </c>
      <c r="W3581" s="6">
        <v>933217</v>
      </c>
      <c r="X3581" s="6">
        <v>947029</v>
      </c>
      <c r="Y3581" s="6">
        <v>923651</v>
      </c>
      <c r="Z3581" s="6">
        <v>937621</v>
      </c>
      <c r="AA3581" s="6">
        <v>33434</v>
      </c>
      <c r="AB3581" s="6">
        <v>22659</v>
      </c>
      <c r="AC3581" s="6">
        <v>57254000</v>
      </c>
      <c r="AD3581" s="6">
        <v>57196333</v>
      </c>
      <c r="AF3581">
        <f>Q3581/W3581</f>
        <v>-0.11846119391309845</v>
      </c>
      <c r="AG3581">
        <f>R3581/X3581</f>
        <v>-0.10605271855455324</v>
      </c>
      <c r="AH3581" t="e">
        <f>U3581/W3581</f>
        <v>#VALUE!</v>
      </c>
      <c r="AI3581" t="e">
        <f>V3581/X3581</f>
        <v>#VALUE!</v>
      </c>
      <c r="AJ3581">
        <f>Y3581/AA3581</f>
        <v>27.626099180474966</v>
      </c>
      <c r="AK3581">
        <f>Z3581/AB3581</f>
        <v>41.379628403724787</v>
      </c>
      <c r="AL3581" t="e">
        <f>O3581/K3581</f>
        <v>#VALUE!</v>
      </c>
      <c r="AM3581" t="e">
        <f>P3581/L3581</f>
        <v>#VALUE!</v>
      </c>
      <c r="AN3581" t="e">
        <f>K3581/W3581</f>
        <v>#VALUE!</v>
      </c>
      <c r="AO3581" t="e">
        <f>L3581/X3581</f>
        <v>#VALUE!</v>
      </c>
      <c r="AP3581">
        <f>IF(OR(Q3581&lt;0, Q3581="NA"), 0, 1)</f>
        <v>0</v>
      </c>
      <c r="AQ3581">
        <f>IF(OR(S3581&lt;0, S3581="NA"), 0, 1)</f>
        <v>0</v>
      </c>
      <c r="AR3581">
        <f>IFERROR(IF((AF3581-AG3581)&gt;0,1,0),0)</f>
        <v>0</v>
      </c>
      <c r="AS3581">
        <f>IFERROR(IF((S3581-Q3581)&gt;0,1,0),0)</f>
        <v>1</v>
      </c>
      <c r="AT3581">
        <f>IFERROR(IF((AH3581-AI3581)&lt;0,1,0),0)</f>
        <v>0</v>
      </c>
      <c r="AU3581">
        <f>IFERROR(IF((AJ3581-AK3581)&gt;0,1,0),0)</f>
        <v>0</v>
      </c>
      <c r="AV3581">
        <f>IFERROR(IF((AL3581-AM3581)&gt;0,1,0),0)</f>
        <v>0</v>
      </c>
      <c r="AW3581">
        <f>IFERROR(IF((AN3581-AO3581)&gt;0,1,0),0)</f>
        <v>0</v>
      </c>
      <c r="AX3581">
        <f>IFERROR(IF((AC3581-AD3581)&lt;0,1,0),0)</f>
        <v>0</v>
      </c>
      <c r="AY3581">
        <f>SUM(AP3581:AX3581)</f>
        <v>1</v>
      </c>
    </row>
    <row r="3582" spans="1:51" x14ac:dyDescent="0.45">
      <c r="A3582" s="1" t="s">
        <v>3778</v>
      </c>
      <c r="B3582" s="2">
        <v>28711421</v>
      </c>
      <c r="C3582" s="3" t="s">
        <v>5338</v>
      </c>
      <c r="D3582" s="5">
        <v>42</v>
      </c>
      <c r="E3582" s="5">
        <v>619.61293799999999</v>
      </c>
      <c r="F3582" s="3" t="s">
        <v>4470</v>
      </c>
      <c r="G3582" s="3" t="s">
        <v>4471</v>
      </c>
      <c r="H3582" s="3" t="s">
        <v>4489</v>
      </c>
      <c r="I3582" s="3" t="s">
        <v>4489</v>
      </c>
      <c r="J3582" s="3" t="s">
        <v>4495</v>
      </c>
      <c r="K3582" s="6" t="s">
        <v>4474</v>
      </c>
      <c r="L3582" s="6" t="s">
        <v>4474</v>
      </c>
      <c r="M3582" s="6">
        <v>-51888</v>
      </c>
      <c r="N3582" s="6">
        <v>-42418</v>
      </c>
      <c r="O3582" s="6">
        <v>-53398</v>
      </c>
      <c r="P3582" s="6">
        <v>-43875</v>
      </c>
      <c r="Q3582" s="6">
        <v>-53478</v>
      </c>
      <c r="R3582" s="6">
        <v>-45815</v>
      </c>
      <c r="S3582" s="6">
        <v>-53916</v>
      </c>
      <c r="T3582" s="6">
        <v>-42793</v>
      </c>
      <c r="U3582" s="6" t="s">
        <v>4474</v>
      </c>
      <c r="V3582" s="6" t="s">
        <v>4474</v>
      </c>
      <c r="W3582" s="6">
        <v>168717</v>
      </c>
      <c r="X3582" s="6">
        <v>193910</v>
      </c>
      <c r="Y3582" s="6">
        <v>162598</v>
      </c>
      <c r="Z3582" s="6">
        <v>187388</v>
      </c>
      <c r="AA3582" s="6">
        <v>17320</v>
      </c>
      <c r="AB3582" s="6">
        <v>26001</v>
      </c>
      <c r="AC3582" s="6">
        <v>14744477</v>
      </c>
      <c r="AD3582" s="6">
        <v>14734323</v>
      </c>
      <c r="AF3582">
        <f>Q3582/W3582</f>
        <v>-0.31696865164743326</v>
      </c>
      <c r="AG3582">
        <f>R3582/X3582</f>
        <v>-0.23626940333144242</v>
      </c>
      <c r="AH3582" t="e">
        <f>U3582/W3582</f>
        <v>#VALUE!</v>
      </c>
      <c r="AI3582" t="e">
        <f>V3582/X3582</f>
        <v>#VALUE!</v>
      </c>
      <c r="AJ3582">
        <f>Y3582/AA3582</f>
        <v>9.3878752886836025</v>
      </c>
      <c r="AK3582">
        <f>Z3582/AB3582</f>
        <v>7.2069535787085108</v>
      </c>
      <c r="AL3582" t="e">
        <f>O3582/K3582</f>
        <v>#VALUE!</v>
      </c>
      <c r="AM3582" t="e">
        <f>P3582/L3582</f>
        <v>#VALUE!</v>
      </c>
      <c r="AN3582" t="e">
        <f>K3582/W3582</f>
        <v>#VALUE!</v>
      </c>
      <c r="AO3582" t="e">
        <f>L3582/X3582</f>
        <v>#VALUE!</v>
      </c>
      <c r="AP3582">
        <f>IF(OR(Q3582&lt;0, Q3582="NA"), 0, 1)</f>
        <v>0</v>
      </c>
      <c r="AQ3582">
        <f>IF(OR(S3582&lt;0, S3582="NA"), 0, 1)</f>
        <v>0</v>
      </c>
      <c r="AR3582">
        <f>IFERROR(IF((AF3582-AG3582)&gt;0,1,0),0)</f>
        <v>0</v>
      </c>
      <c r="AS3582">
        <f>IFERROR(IF((S3582-Q3582)&gt;0,1,0),0)</f>
        <v>0</v>
      </c>
      <c r="AT3582">
        <f>IFERROR(IF((AH3582-AI3582)&lt;0,1,0),0)</f>
        <v>0</v>
      </c>
      <c r="AU3582">
        <f>IFERROR(IF((AJ3582-AK3582)&gt;0,1,0),0)</f>
        <v>1</v>
      </c>
      <c r="AV3582">
        <f>IFERROR(IF((AL3582-AM3582)&gt;0,1,0),0)</f>
        <v>0</v>
      </c>
      <c r="AW3582">
        <f>IFERROR(IF((AN3582-AO3582)&gt;0,1,0),0)</f>
        <v>0</v>
      </c>
      <c r="AX3582">
        <f>IFERROR(IF((AC3582-AD3582)&lt;0,1,0),0)</f>
        <v>0</v>
      </c>
      <c r="AY3582">
        <f>SUM(AP3582:AX3582)</f>
        <v>1</v>
      </c>
    </row>
    <row r="3583" spans="1:51" x14ac:dyDescent="0.45">
      <c r="A3583" s="1" t="s">
        <v>3806</v>
      </c>
      <c r="B3583" s="2">
        <v>4221370</v>
      </c>
      <c r="C3583" s="3" t="s">
        <v>5335</v>
      </c>
      <c r="D3583" s="7">
        <v>9.1</v>
      </c>
      <c r="E3583" s="5">
        <v>78.421197399999997</v>
      </c>
      <c r="F3583" s="3" t="s">
        <v>4480</v>
      </c>
      <c r="G3583" s="3" t="s">
        <v>4481</v>
      </c>
      <c r="H3583" s="3" t="s">
        <v>4481</v>
      </c>
      <c r="I3583" s="3" t="s">
        <v>4482</v>
      </c>
      <c r="J3583" s="3" t="s">
        <v>4483</v>
      </c>
      <c r="K3583" s="6">
        <v>36369</v>
      </c>
      <c r="L3583" s="6">
        <v>38892</v>
      </c>
      <c r="M3583" s="6" t="s">
        <v>4474</v>
      </c>
      <c r="N3583" s="6" t="s">
        <v>4474</v>
      </c>
      <c r="O3583" s="6">
        <v>34872</v>
      </c>
      <c r="P3583" s="6">
        <v>34537</v>
      </c>
      <c r="Q3583" s="6">
        <v>-2241</v>
      </c>
      <c r="R3583" s="6">
        <v>-43</v>
      </c>
      <c r="S3583" s="6">
        <v>-4193</v>
      </c>
      <c r="T3583" s="6">
        <v>-237</v>
      </c>
      <c r="U3583" s="6" t="s">
        <v>4474</v>
      </c>
      <c r="V3583" s="6" t="s">
        <v>4474</v>
      </c>
      <c r="W3583" s="6">
        <v>2198432</v>
      </c>
      <c r="X3583" s="6">
        <v>2165413</v>
      </c>
      <c r="Y3583" s="6" t="s">
        <v>4474</v>
      </c>
      <c r="Z3583" s="6" t="s">
        <v>4474</v>
      </c>
      <c r="AA3583" s="6" t="s">
        <v>4474</v>
      </c>
      <c r="AB3583" s="6" t="s">
        <v>4474</v>
      </c>
      <c r="AC3583" s="6">
        <v>8832210</v>
      </c>
      <c r="AD3583" s="6">
        <v>8832210</v>
      </c>
      <c r="AF3583">
        <f>Q3583/W3583</f>
        <v>-1.019362891369849E-3</v>
      </c>
      <c r="AG3583">
        <f>R3583/X3583</f>
        <v>-1.9857643784349682E-5</v>
      </c>
      <c r="AH3583" t="e">
        <f>U3583/W3583</f>
        <v>#VALUE!</v>
      </c>
      <c r="AI3583" t="e">
        <f>V3583/X3583</f>
        <v>#VALUE!</v>
      </c>
      <c r="AJ3583" t="e">
        <f>Y3583/AA3583</f>
        <v>#VALUE!</v>
      </c>
      <c r="AK3583" t="e">
        <f>Z3583/AB3583</f>
        <v>#VALUE!</v>
      </c>
      <c r="AL3583">
        <f>O3583/K3583</f>
        <v>0.95883857131073169</v>
      </c>
      <c r="AM3583">
        <f>P3583/L3583</f>
        <v>0.88802324385477738</v>
      </c>
      <c r="AN3583">
        <f>K3583/W3583</f>
        <v>1.654315439367695E-2</v>
      </c>
      <c r="AO3583">
        <f>L3583/X3583</f>
        <v>1.7960546094440182E-2</v>
      </c>
      <c r="AP3583">
        <f>IF(OR(Q3583&lt;0, Q3583="NA"), 0, 1)</f>
        <v>0</v>
      </c>
      <c r="AQ3583">
        <f>IF(OR(S3583&lt;0, S3583="NA"), 0, 1)</f>
        <v>0</v>
      </c>
      <c r="AR3583">
        <f>IFERROR(IF((AF3583-AG3583)&gt;0,1,0),0)</f>
        <v>0</v>
      </c>
      <c r="AS3583">
        <f>IFERROR(IF((S3583-Q3583)&gt;0,1,0),0)</f>
        <v>0</v>
      </c>
      <c r="AT3583">
        <f>IFERROR(IF((AH3583-AI3583)&lt;0,1,0),0)</f>
        <v>0</v>
      </c>
      <c r="AU3583">
        <f>IFERROR(IF((AJ3583-AK3583)&gt;0,1,0),0)</f>
        <v>0</v>
      </c>
      <c r="AV3583">
        <f>IFERROR(IF((AL3583-AM3583)&gt;0,1,0),0)</f>
        <v>1</v>
      </c>
      <c r="AW3583">
        <f>IFERROR(IF((AN3583-AO3583)&gt;0,1,0),0)</f>
        <v>0</v>
      </c>
      <c r="AX3583">
        <f>IFERROR(IF((AC3583-AD3583)&lt;0,1,0),0)</f>
        <v>0</v>
      </c>
      <c r="AY3583">
        <f>SUM(AP3583:AX3583)</f>
        <v>1</v>
      </c>
    </row>
    <row r="3584" spans="1:51" x14ac:dyDescent="0.45">
      <c r="A3584" s="1" t="s">
        <v>3818</v>
      </c>
      <c r="B3584" s="2">
        <v>4811532</v>
      </c>
      <c r="C3584" s="3" t="s">
        <v>5336</v>
      </c>
      <c r="D3584" s="5">
        <v>29.14</v>
      </c>
      <c r="E3584" s="5">
        <v>4182.1534510399997</v>
      </c>
      <c r="F3584" s="3" t="s">
        <v>4470</v>
      </c>
      <c r="G3584" s="3" t="s">
        <v>4471</v>
      </c>
      <c r="H3584" s="3" t="s">
        <v>4489</v>
      </c>
      <c r="I3584" s="3" t="s">
        <v>4489</v>
      </c>
      <c r="J3584" s="3" t="s">
        <v>4495</v>
      </c>
      <c r="K3584" s="6">
        <v>264790</v>
      </c>
      <c r="L3584" s="6">
        <v>346724</v>
      </c>
      <c r="M3584" s="6">
        <v>-408</v>
      </c>
      <c r="N3584" s="6">
        <v>102003</v>
      </c>
      <c r="O3584" s="6">
        <v>-505</v>
      </c>
      <c r="P3584" s="6">
        <v>101844</v>
      </c>
      <c r="Q3584" s="6">
        <v>-14364</v>
      </c>
      <c r="R3584" s="6">
        <v>95685</v>
      </c>
      <c r="S3584" s="6">
        <v>-28086</v>
      </c>
      <c r="T3584" s="6">
        <v>67823</v>
      </c>
      <c r="U3584" s="6">
        <v>244158</v>
      </c>
      <c r="V3584" s="6">
        <v>102537</v>
      </c>
      <c r="W3584" s="6">
        <v>586014</v>
      </c>
      <c r="X3584" s="6">
        <v>401207</v>
      </c>
      <c r="Y3584" s="6">
        <v>574069</v>
      </c>
      <c r="Z3584" s="6">
        <v>389150</v>
      </c>
      <c r="AA3584" s="6">
        <v>125114</v>
      </c>
      <c r="AB3584" s="6">
        <v>108664</v>
      </c>
      <c r="AC3584" s="6">
        <v>143631293</v>
      </c>
      <c r="AD3584" s="6">
        <v>143459855</v>
      </c>
      <c r="AF3584">
        <f>Q3584/W3584</f>
        <v>-2.4511359796864921E-2</v>
      </c>
      <c r="AG3584">
        <f>R3584/X3584</f>
        <v>0.23849284783166794</v>
      </c>
      <c r="AH3584">
        <f>U3584/W3584</f>
        <v>0.41664192323050303</v>
      </c>
      <c r="AI3584">
        <f>V3584/X3584</f>
        <v>0.25557131356132867</v>
      </c>
      <c r="AJ3584">
        <f>Y3584/AA3584</f>
        <v>4.5883674089230624</v>
      </c>
      <c r="AK3584">
        <f>Z3584/AB3584</f>
        <v>3.58122285209453</v>
      </c>
      <c r="AL3584">
        <f>O3584/K3584</f>
        <v>-1.907171720986442E-3</v>
      </c>
      <c r="AM3584">
        <f>P3584/L3584</f>
        <v>0.29373219044542631</v>
      </c>
      <c r="AN3584">
        <f>K3584/W3584</f>
        <v>0.45184927322555435</v>
      </c>
      <c r="AO3584">
        <f>L3584/X3584</f>
        <v>0.86420226965132707</v>
      </c>
      <c r="AP3584">
        <f>IF(OR(Q3584&lt;0, Q3584="NA"), 0, 1)</f>
        <v>0</v>
      </c>
      <c r="AQ3584">
        <f>IF(OR(S3584&lt;0, S3584="NA"), 0, 1)</f>
        <v>0</v>
      </c>
      <c r="AR3584">
        <f>IFERROR(IF((AF3584-AG3584)&gt;0,1,0),0)</f>
        <v>0</v>
      </c>
      <c r="AS3584">
        <f>IFERROR(IF((S3584-Q3584)&gt;0,1,0),0)</f>
        <v>0</v>
      </c>
      <c r="AT3584">
        <f>IFERROR(IF((AH3584-AI3584)&lt;0,1,0),0)</f>
        <v>0</v>
      </c>
      <c r="AU3584">
        <f>IFERROR(IF((AJ3584-AK3584)&gt;0,1,0),0)</f>
        <v>1</v>
      </c>
      <c r="AV3584">
        <f>IFERROR(IF((AL3584-AM3584)&gt;0,1,0),0)</f>
        <v>0</v>
      </c>
      <c r="AW3584">
        <f>IFERROR(IF((AN3584-AO3584)&gt;0,1,0),0)</f>
        <v>0</v>
      </c>
      <c r="AX3584">
        <f>IFERROR(IF((AC3584-AD3584)&lt;0,1,0),0)</f>
        <v>0</v>
      </c>
      <c r="AY3584">
        <f>SUM(AP3584:AX3584)</f>
        <v>1</v>
      </c>
    </row>
    <row r="3585" spans="1:51" x14ac:dyDescent="0.45">
      <c r="A3585" s="1" t="s">
        <v>3883</v>
      </c>
      <c r="B3585" s="2">
        <v>4278724</v>
      </c>
      <c r="C3585" s="3" t="s">
        <v>5337</v>
      </c>
      <c r="D3585" s="5">
        <v>9.42</v>
      </c>
      <c r="E3585" s="5">
        <v>330.89534148000001</v>
      </c>
      <c r="F3585" s="3" t="s">
        <v>4485</v>
      </c>
      <c r="G3585" s="3" t="s">
        <v>4486</v>
      </c>
      <c r="H3585" s="3" t="s">
        <v>4598</v>
      </c>
      <c r="I3585" s="3" t="s">
        <v>4661</v>
      </c>
      <c r="J3585" s="3" t="s">
        <v>4900</v>
      </c>
      <c r="K3585" s="6">
        <v>2177800</v>
      </c>
      <c r="L3585" s="6">
        <v>2173900</v>
      </c>
      <c r="M3585" s="6">
        <v>125700</v>
      </c>
      <c r="N3585" s="6">
        <v>132100</v>
      </c>
      <c r="O3585" s="6">
        <v>63700</v>
      </c>
      <c r="P3585" s="6">
        <v>71300</v>
      </c>
      <c r="Q3585" s="6">
        <v>-8800</v>
      </c>
      <c r="R3585" s="6">
        <v>8600</v>
      </c>
      <c r="S3585" s="6">
        <v>-23400</v>
      </c>
      <c r="T3585" s="6">
        <v>46500</v>
      </c>
      <c r="U3585" s="6">
        <v>426700</v>
      </c>
      <c r="V3585" s="6">
        <v>406300</v>
      </c>
      <c r="W3585" s="6">
        <v>1776700</v>
      </c>
      <c r="X3585" s="6">
        <v>1747900</v>
      </c>
      <c r="Y3585" s="6">
        <v>1104000</v>
      </c>
      <c r="Z3585" s="6">
        <v>1092500</v>
      </c>
      <c r="AA3585" s="6">
        <v>561100</v>
      </c>
      <c r="AB3585" s="6">
        <v>578600</v>
      </c>
      <c r="AC3585" s="6">
        <v>35126894</v>
      </c>
      <c r="AD3585" s="6">
        <v>35116857</v>
      </c>
      <c r="AF3585">
        <f>Q3585/W3585</f>
        <v>-4.9530027579219905E-3</v>
      </c>
      <c r="AG3585">
        <f>R3585/X3585</f>
        <v>4.9201899422163737E-3</v>
      </c>
      <c r="AH3585">
        <f>U3585/W3585</f>
        <v>0.24016434963696742</v>
      </c>
      <c r="AI3585">
        <f>V3585/X3585</f>
        <v>0.23245036901424568</v>
      </c>
      <c r="AJ3585">
        <f>Y3585/AA3585</f>
        <v>1.9675637141329532</v>
      </c>
      <c r="AK3585">
        <f>Z3585/AB3585</f>
        <v>1.8881783615623919</v>
      </c>
      <c r="AL3585">
        <f>O3585/K3585</f>
        <v>2.9249701533657819E-2</v>
      </c>
      <c r="AM3585">
        <f>P3585/L3585</f>
        <v>3.2798196789180736E-2</v>
      </c>
      <c r="AN3585">
        <f>K3585/W3585</f>
        <v>1.2257556143411943</v>
      </c>
      <c r="AO3585">
        <f>L3585/X3585</f>
        <v>1.2437210366725786</v>
      </c>
      <c r="AP3585">
        <f>IF(OR(Q3585&lt;0, Q3585="NA"), 0, 1)</f>
        <v>0</v>
      </c>
      <c r="AQ3585">
        <f>IF(OR(S3585&lt;0, S3585="NA"), 0, 1)</f>
        <v>0</v>
      </c>
      <c r="AR3585">
        <f>IFERROR(IF((AF3585-AG3585)&gt;0,1,0),0)</f>
        <v>0</v>
      </c>
      <c r="AS3585">
        <f>IFERROR(IF((S3585-Q3585)&gt;0,1,0),0)</f>
        <v>0</v>
      </c>
      <c r="AT3585">
        <f>IFERROR(IF((AH3585-AI3585)&lt;0,1,0),0)</f>
        <v>0</v>
      </c>
      <c r="AU3585">
        <f>IFERROR(IF((AJ3585-AK3585)&gt;0,1,0),0)</f>
        <v>1</v>
      </c>
      <c r="AV3585">
        <f>IFERROR(IF((AL3585-AM3585)&gt;0,1,0),0)</f>
        <v>0</v>
      </c>
      <c r="AW3585">
        <f>IFERROR(IF((AN3585-AO3585)&gt;0,1,0),0)</f>
        <v>0</v>
      </c>
      <c r="AX3585">
        <f>IFERROR(IF((AC3585-AD3585)&lt;0,1,0),0)</f>
        <v>0</v>
      </c>
      <c r="AY3585">
        <f>SUM(AP3585:AX3585)</f>
        <v>1</v>
      </c>
    </row>
    <row r="3586" spans="1:51" x14ac:dyDescent="0.45">
      <c r="A3586" s="1" t="s">
        <v>3972</v>
      </c>
      <c r="B3586" s="2">
        <v>100401885</v>
      </c>
      <c r="C3586" s="3" t="s">
        <v>5374</v>
      </c>
      <c r="D3586" s="7">
        <v>11.83</v>
      </c>
      <c r="E3586" s="5">
        <v>111.99705881</v>
      </c>
      <c r="F3586" s="3" t="s">
        <v>4480</v>
      </c>
      <c r="G3586" s="3" t="s">
        <v>4491</v>
      </c>
      <c r="H3586" s="3" t="s">
        <v>4492</v>
      </c>
      <c r="I3586" s="3" t="s">
        <v>4493</v>
      </c>
      <c r="J3586" s="3" t="s">
        <v>4494</v>
      </c>
      <c r="K3586" s="6" t="s">
        <v>4474</v>
      </c>
      <c r="L3586" s="6" t="s">
        <v>4474</v>
      </c>
      <c r="M3586" s="6" t="s">
        <v>4474</v>
      </c>
      <c r="N3586" s="6" t="s">
        <v>4474</v>
      </c>
      <c r="O3586" s="6">
        <v>-1435.5360000000001</v>
      </c>
      <c r="P3586" s="6">
        <v>-1614.73</v>
      </c>
      <c r="Q3586" s="6">
        <v>3851.4520000000002</v>
      </c>
      <c r="R3586" s="6">
        <v>5752.7830000000004</v>
      </c>
      <c r="S3586" s="6">
        <v>-1180.8710000000001</v>
      </c>
      <c r="T3586" s="6">
        <v>-1569.777</v>
      </c>
      <c r="U3586" s="6" t="s">
        <v>4474</v>
      </c>
      <c r="V3586" s="6" t="s">
        <v>4474</v>
      </c>
      <c r="W3586" s="6">
        <v>43693.766000000003</v>
      </c>
      <c r="X3586" s="6">
        <v>43009.629000000001</v>
      </c>
      <c r="Y3586" s="6">
        <v>50.960999999999999</v>
      </c>
      <c r="Z3586" s="6">
        <v>108.214</v>
      </c>
      <c r="AA3586" s="6">
        <v>4178</v>
      </c>
      <c r="AB3586" s="6">
        <v>3763</v>
      </c>
      <c r="AC3586" s="6">
        <v>9467207</v>
      </c>
      <c r="AD3586" s="6">
        <v>9467207</v>
      </c>
      <c r="AF3586">
        <f>Q3586/W3586</f>
        <v>8.8146487533255893E-2</v>
      </c>
      <c r="AG3586">
        <f>R3586/X3586</f>
        <v>0.13375569921795885</v>
      </c>
      <c r="AH3586" t="e">
        <f>U3586/W3586</f>
        <v>#VALUE!</v>
      </c>
      <c r="AI3586" t="e">
        <f>V3586/X3586</f>
        <v>#VALUE!</v>
      </c>
      <c r="AJ3586">
        <f>Y3586/AA3586</f>
        <v>1.2197462900909525E-2</v>
      </c>
      <c r="AK3586">
        <f>Z3586/AB3586</f>
        <v>2.8757374435290989E-2</v>
      </c>
      <c r="AL3586" t="e">
        <f>O3586/K3586</f>
        <v>#VALUE!</v>
      </c>
      <c r="AM3586" t="e">
        <f>P3586/L3586</f>
        <v>#VALUE!</v>
      </c>
      <c r="AN3586" t="e">
        <f>K3586/W3586</f>
        <v>#VALUE!</v>
      </c>
      <c r="AO3586" t="e">
        <f>L3586/X3586</f>
        <v>#VALUE!</v>
      </c>
      <c r="AP3586">
        <f>IF(OR(Q3586&lt;0, Q3586="NA"), 0, 1)</f>
        <v>1</v>
      </c>
      <c r="AQ3586">
        <f>IF(OR(S3586&lt;0, S3586="NA"), 0, 1)</f>
        <v>0</v>
      </c>
      <c r="AR3586">
        <f>IFERROR(IF((AF3586-AG3586)&gt;0,1,0),0)</f>
        <v>0</v>
      </c>
      <c r="AS3586">
        <f>IFERROR(IF((S3586-Q3586)&gt;0,1,0),0)</f>
        <v>0</v>
      </c>
      <c r="AT3586">
        <f>IFERROR(IF((AH3586-AI3586)&lt;0,1,0),0)</f>
        <v>0</v>
      </c>
      <c r="AU3586">
        <f>IFERROR(IF((AJ3586-AK3586)&gt;0,1,0),0)</f>
        <v>0</v>
      </c>
      <c r="AV3586">
        <f>IFERROR(IF((AL3586-AM3586)&gt;0,1,0),0)</f>
        <v>0</v>
      </c>
      <c r="AW3586">
        <f>IFERROR(IF((AN3586-AO3586)&gt;0,1,0),0)</f>
        <v>0</v>
      </c>
      <c r="AX3586">
        <f>IFERROR(IF((AC3586-AD3586)&lt;0,1,0),0)</f>
        <v>0</v>
      </c>
      <c r="AY3586">
        <f>SUM(AP3586:AX3586)</f>
        <v>1</v>
      </c>
    </row>
    <row r="3587" spans="1:51" x14ac:dyDescent="0.45">
      <c r="A3587" s="1" t="s">
        <v>3985</v>
      </c>
      <c r="B3587" s="2">
        <v>111741150</v>
      </c>
      <c r="C3587" s="3" t="s">
        <v>5335</v>
      </c>
      <c r="D3587" s="5">
        <v>17.64</v>
      </c>
      <c r="E3587" s="5">
        <v>452.33564039999999</v>
      </c>
      <c r="F3587" s="3" t="s">
        <v>4470</v>
      </c>
      <c r="G3587" s="3" t="s">
        <v>4471</v>
      </c>
      <c r="H3587" s="3" t="s">
        <v>4489</v>
      </c>
      <c r="I3587" s="3" t="s">
        <v>4489</v>
      </c>
      <c r="J3587" s="3" t="s">
        <v>5044</v>
      </c>
      <c r="K3587" s="6" t="s">
        <v>4474</v>
      </c>
      <c r="L3587" s="6" t="s">
        <v>4474</v>
      </c>
      <c r="M3587" s="6">
        <v>-78775</v>
      </c>
      <c r="N3587" s="6">
        <v>-60981</v>
      </c>
      <c r="O3587" s="6">
        <v>-78816</v>
      </c>
      <c r="P3587" s="6">
        <v>-61021</v>
      </c>
      <c r="Q3587" s="6">
        <v>-63877</v>
      </c>
      <c r="R3587" s="6">
        <v>-49291</v>
      </c>
      <c r="S3587" s="6">
        <v>-65727</v>
      </c>
      <c r="T3587" s="6">
        <v>-47679</v>
      </c>
      <c r="U3587" s="6" t="s">
        <v>4474</v>
      </c>
      <c r="V3587" s="6" t="s">
        <v>4474</v>
      </c>
      <c r="W3587" s="6">
        <v>328447</v>
      </c>
      <c r="X3587" s="6">
        <v>344791</v>
      </c>
      <c r="Y3587" s="6">
        <v>293785</v>
      </c>
      <c r="Z3587" s="6">
        <v>298127</v>
      </c>
      <c r="AA3587" s="6">
        <v>7284</v>
      </c>
      <c r="AB3587" s="6">
        <v>6361</v>
      </c>
      <c r="AC3587" s="6">
        <v>25642610</v>
      </c>
      <c r="AD3587" s="6">
        <v>25647755</v>
      </c>
      <c r="AF3587">
        <f>Q3587/W3587</f>
        <v>-0.19448191032343118</v>
      </c>
      <c r="AG3587">
        <f>R3587/X3587</f>
        <v>-0.14295906795711025</v>
      </c>
      <c r="AH3587" t="e">
        <f>U3587/W3587</f>
        <v>#VALUE!</v>
      </c>
      <c r="AI3587" t="e">
        <f>V3587/X3587</f>
        <v>#VALUE!</v>
      </c>
      <c r="AJ3587">
        <f>Y3587/AA3587</f>
        <v>40.332921471718834</v>
      </c>
      <c r="AK3587">
        <f>Z3587/AB3587</f>
        <v>46.867945291620813</v>
      </c>
      <c r="AL3587" t="e">
        <f>O3587/K3587</f>
        <v>#VALUE!</v>
      </c>
      <c r="AM3587" t="e">
        <f>P3587/L3587</f>
        <v>#VALUE!</v>
      </c>
      <c r="AN3587" t="e">
        <f>K3587/W3587</f>
        <v>#VALUE!</v>
      </c>
      <c r="AO3587" t="e">
        <f>L3587/X3587</f>
        <v>#VALUE!</v>
      </c>
      <c r="AP3587">
        <f>IF(OR(Q3587&lt;0, Q3587="NA"), 0, 1)</f>
        <v>0</v>
      </c>
      <c r="AQ3587">
        <f>IF(OR(S3587&lt;0, S3587="NA"), 0, 1)</f>
        <v>0</v>
      </c>
      <c r="AR3587">
        <f>IFERROR(IF((AF3587-AG3587)&gt;0,1,0),0)</f>
        <v>0</v>
      </c>
      <c r="AS3587">
        <f>IFERROR(IF((S3587-Q3587)&gt;0,1,0),0)</f>
        <v>0</v>
      </c>
      <c r="AT3587">
        <f>IFERROR(IF((AH3587-AI3587)&lt;0,1,0),0)</f>
        <v>0</v>
      </c>
      <c r="AU3587">
        <f>IFERROR(IF((AJ3587-AK3587)&gt;0,1,0),0)</f>
        <v>0</v>
      </c>
      <c r="AV3587">
        <f>IFERROR(IF((AL3587-AM3587)&gt;0,1,0),0)</f>
        <v>0</v>
      </c>
      <c r="AW3587">
        <f>IFERROR(IF((AN3587-AO3587)&gt;0,1,0),0)</f>
        <v>0</v>
      </c>
      <c r="AX3587">
        <f>IFERROR(IF((AC3587-AD3587)&lt;0,1,0),0)</f>
        <v>1</v>
      </c>
      <c r="AY3587">
        <f>SUM(AP3587:AX3587)</f>
        <v>1</v>
      </c>
    </row>
    <row r="3588" spans="1:51" x14ac:dyDescent="0.45">
      <c r="A3588" s="1" t="s">
        <v>3996</v>
      </c>
      <c r="B3588" s="2">
        <v>103021</v>
      </c>
      <c r="C3588" s="3" t="s">
        <v>5337</v>
      </c>
      <c r="D3588" s="5">
        <v>28.56</v>
      </c>
      <c r="E3588" s="5">
        <v>246.73886496</v>
      </c>
      <c r="F3588" s="3" t="s">
        <v>4525</v>
      </c>
      <c r="G3588" s="3" t="s">
        <v>4698</v>
      </c>
      <c r="H3588" s="3" t="s">
        <v>4698</v>
      </c>
      <c r="I3588" s="3" t="s">
        <v>4699</v>
      </c>
      <c r="J3588" s="3" t="s">
        <v>4528</v>
      </c>
      <c r="K3588" s="6">
        <v>70087</v>
      </c>
      <c r="L3588" s="6">
        <v>74566</v>
      </c>
      <c r="M3588" s="6">
        <v>26521</v>
      </c>
      <c r="N3588" s="6">
        <v>30169</v>
      </c>
      <c r="O3588" s="6">
        <v>13061</v>
      </c>
      <c r="P3588" s="6">
        <v>16516</v>
      </c>
      <c r="Q3588" s="6">
        <v>4260</v>
      </c>
      <c r="R3588" s="6">
        <v>7112</v>
      </c>
      <c r="S3588" s="6">
        <v>-21862</v>
      </c>
      <c r="T3588" s="6">
        <v>-19279</v>
      </c>
      <c r="U3588" s="6">
        <v>154419</v>
      </c>
      <c r="V3588" s="6">
        <v>151026</v>
      </c>
      <c r="W3588" s="6">
        <v>1056589</v>
      </c>
      <c r="X3588" s="6">
        <v>1046962</v>
      </c>
      <c r="Y3588" s="6" t="s">
        <v>4474</v>
      </c>
      <c r="Z3588" s="6" t="s">
        <v>4474</v>
      </c>
      <c r="AA3588" s="6" t="s">
        <v>4474</v>
      </c>
      <c r="AB3588" s="6" t="s">
        <v>4474</v>
      </c>
      <c r="AC3588" s="6">
        <v>8639316</v>
      </c>
      <c r="AD3588" s="6">
        <v>8639316</v>
      </c>
      <c r="AF3588">
        <f>Q3588/W3588</f>
        <v>4.0318420880777672E-3</v>
      </c>
      <c r="AG3588">
        <f>R3588/X3588</f>
        <v>6.7929877111108138E-3</v>
      </c>
      <c r="AH3588">
        <f>U3588/W3588</f>
        <v>0.14614859704199079</v>
      </c>
      <c r="AI3588">
        <f>V3588/X3588</f>
        <v>0.14425165383270835</v>
      </c>
      <c r="AJ3588" t="e">
        <f>Y3588/AA3588</f>
        <v>#VALUE!</v>
      </c>
      <c r="AK3588" t="e">
        <f>Z3588/AB3588</f>
        <v>#VALUE!</v>
      </c>
      <c r="AL3588">
        <f>O3588/K3588</f>
        <v>0.18635410275800077</v>
      </c>
      <c r="AM3588">
        <f>P3588/L3588</f>
        <v>0.22149505136389239</v>
      </c>
      <c r="AN3588">
        <f>K3588/W3588</f>
        <v>6.6333266766926399E-2</v>
      </c>
      <c r="AO3588">
        <f>L3588/X3588</f>
        <v>7.1221305071244231E-2</v>
      </c>
      <c r="AP3588">
        <f>IF(OR(Q3588&lt;0, Q3588="NA"), 0, 1)</f>
        <v>1</v>
      </c>
      <c r="AQ3588">
        <f>IF(OR(S3588&lt;0, S3588="NA"), 0, 1)</f>
        <v>0</v>
      </c>
      <c r="AR3588">
        <f>IFERROR(IF((AF3588-AG3588)&gt;0,1,0),0)</f>
        <v>0</v>
      </c>
      <c r="AS3588">
        <f>IFERROR(IF((S3588-Q3588)&gt;0,1,0),0)</f>
        <v>0</v>
      </c>
      <c r="AT3588">
        <f>IFERROR(IF((AH3588-AI3588)&lt;0,1,0),0)</f>
        <v>0</v>
      </c>
      <c r="AU3588">
        <f>IFERROR(IF((AJ3588-AK3588)&gt;0,1,0),0)</f>
        <v>0</v>
      </c>
      <c r="AV3588">
        <f>IFERROR(IF((AL3588-AM3588)&gt;0,1,0),0)</f>
        <v>0</v>
      </c>
      <c r="AW3588">
        <f>IFERROR(IF((AN3588-AO3588)&gt;0,1,0),0)</f>
        <v>0</v>
      </c>
      <c r="AX3588">
        <f>IFERROR(IF((AC3588-AD3588)&lt;0,1,0),0)</f>
        <v>0</v>
      </c>
      <c r="AY3588">
        <f>SUM(AP3588:AX3588)</f>
        <v>1</v>
      </c>
    </row>
    <row r="3589" spans="1:51" x14ac:dyDescent="0.45">
      <c r="A3589" s="1" t="s">
        <v>4043</v>
      </c>
      <c r="B3589" s="2">
        <v>19753798</v>
      </c>
      <c r="C3589" s="3" t="s">
        <v>5335</v>
      </c>
      <c r="D3589" s="5">
        <v>15.8</v>
      </c>
      <c r="E3589" s="5">
        <v>831.13100240000006</v>
      </c>
      <c r="F3589" s="3" t="s">
        <v>4470</v>
      </c>
      <c r="G3589" s="3" t="s">
        <v>4471</v>
      </c>
      <c r="H3589" s="3" t="s">
        <v>4489</v>
      </c>
      <c r="I3589" s="3" t="s">
        <v>4489</v>
      </c>
      <c r="J3589" s="3" t="s">
        <v>4495</v>
      </c>
      <c r="K3589" s="6" t="s">
        <v>4474</v>
      </c>
      <c r="L3589" s="6" t="s">
        <v>4474</v>
      </c>
      <c r="M3589" s="6">
        <v>-99594</v>
      </c>
      <c r="N3589" s="6">
        <v>-95021</v>
      </c>
      <c r="O3589" s="6">
        <v>-100067</v>
      </c>
      <c r="P3589" s="6">
        <v>-95450</v>
      </c>
      <c r="Q3589" s="6">
        <v>-83740</v>
      </c>
      <c r="R3589" s="6">
        <v>-80876</v>
      </c>
      <c r="S3589" s="6">
        <v>-63716</v>
      </c>
      <c r="T3589" s="6">
        <v>-62963</v>
      </c>
      <c r="U3589" s="6" t="s">
        <v>4474</v>
      </c>
      <c r="V3589" s="6" t="s">
        <v>4474</v>
      </c>
      <c r="W3589" s="6">
        <v>380592</v>
      </c>
      <c r="X3589" s="6">
        <v>392461</v>
      </c>
      <c r="Y3589" s="6">
        <v>365611</v>
      </c>
      <c r="Z3589" s="6">
        <v>378574</v>
      </c>
      <c r="AA3589" s="6">
        <v>12373</v>
      </c>
      <c r="AB3589" s="6">
        <v>10382</v>
      </c>
      <c r="AC3589" s="6">
        <v>52871825</v>
      </c>
      <c r="AD3589" s="6">
        <v>52736458</v>
      </c>
      <c r="AF3589">
        <f>Q3589/W3589</f>
        <v>-0.22002564425946947</v>
      </c>
      <c r="AG3589">
        <f>R3589/X3589</f>
        <v>-0.20607397932533425</v>
      </c>
      <c r="AH3589" t="e">
        <f>U3589/W3589</f>
        <v>#VALUE!</v>
      </c>
      <c r="AI3589" t="e">
        <f>V3589/X3589</f>
        <v>#VALUE!</v>
      </c>
      <c r="AJ3589">
        <f>Y3589/AA3589</f>
        <v>29.549098844257657</v>
      </c>
      <c r="AK3589">
        <f>Z3589/AB3589</f>
        <v>36.464457715276438</v>
      </c>
      <c r="AL3589" t="e">
        <f>O3589/K3589</f>
        <v>#VALUE!</v>
      </c>
      <c r="AM3589" t="e">
        <f>P3589/L3589</f>
        <v>#VALUE!</v>
      </c>
      <c r="AN3589" t="e">
        <f>K3589/W3589</f>
        <v>#VALUE!</v>
      </c>
      <c r="AO3589" t="e">
        <f>L3589/X3589</f>
        <v>#VALUE!</v>
      </c>
      <c r="AP3589">
        <f>IF(OR(Q3589&lt;0, Q3589="NA"), 0, 1)</f>
        <v>0</v>
      </c>
      <c r="AQ3589">
        <f>IF(OR(S3589&lt;0, S3589="NA"), 0, 1)</f>
        <v>0</v>
      </c>
      <c r="AR3589">
        <f>IFERROR(IF((AF3589-AG3589)&gt;0,1,0),0)</f>
        <v>0</v>
      </c>
      <c r="AS3589">
        <f>IFERROR(IF((S3589-Q3589)&gt;0,1,0),0)</f>
        <v>1</v>
      </c>
      <c r="AT3589">
        <f>IFERROR(IF((AH3589-AI3589)&lt;0,1,0),0)</f>
        <v>0</v>
      </c>
      <c r="AU3589">
        <f>IFERROR(IF((AJ3589-AK3589)&gt;0,1,0),0)</f>
        <v>0</v>
      </c>
      <c r="AV3589">
        <f>IFERROR(IF((AL3589-AM3589)&gt;0,1,0),0)</f>
        <v>0</v>
      </c>
      <c r="AW3589">
        <f>IFERROR(IF((AN3589-AO3589)&gt;0,1,0),0)</f>
        <v>0</v>
      </c>
      <c r="AX3589">
        <f>IFERROR(IF((AC3589-AD3589)&lt;0,1,0),0)</f>
        <v>0</v>
      </c>
      <c r="AY3589">
        <f>SUM(AP3589:AX3589)</f>
        <v>1</v>
      </c>
    </row>
    <row r="3590" spans="1:51" x14ac:dyDescent="0.45">
      <c r="A3590" s="1" t="s">
        <v>4047</v>
      </c>
      <c r="B3590" s="2">
        <v>8539005</v>
      </c>
      <c r="C3590" s="3" t="s">
        <v>5336</v>
      </c>
      <c r="D3590" s="7">
        <v>7.335</v>
      </c>
      <c r="E3590" s="5">
        <v>90.390055860000004</v>
      </c>
      <c r="F3590" s="3" t="s">
        <v>4583</v>
      </c>
      <c r="G3590" s="3" t="s">
        <v>4583</v>
      </c>
      <c r="H3590" s="3" t="s">
        <v>4602</v>
      </c>
      <c r="I3590" s="3" t="s">
        <v>4943</v>
      </c>
      <c r="J3590" s="3" t="s">
        <v>5152</v>
      </c>
      <c r="K3590" s="6" t="s">
        <v>4474</v>
      </c>
      <c r="L3590" s="6" t="s">
        <v>4474</v>
      </c>
      <c r="M3590" s="6">
        <v>-7235.5770000000002</v>
      </c>
      <c r="N3590" s="6">
        <v>-6858.2610000000004</v>
      </c>
      <c r="O3590" s="6">
        <v>-7297.3370000000004</v>
      </c>
      <c r="P3590" s="6">
        <v>-6919.915</v>
      </c>
      <c r="Q3590" s="6">
        <v>-10172.201999999999</v>
      </c>
      <c r="R3590" s="6">
        <v>-8328.1049999999996</v>
      </c>
      <c r="S3590" s="6">
        <v>-7228.5709999999999</v>
      </c>
      <c r="T3590" s="6">
        <v>-7461.2120000000004</v>
      </c>
      <c r="U3590" s="6" t="s">
        <v>4474</v>
      </c>
      <c r="V3590" s="6" t="s">
        <v>4474</v>
      </c>
      <c r="W3590" s="6">
        <v>18191.518</v>
      </c>
      <c r="X3590" s="6">
        <v>20139.95</v>
      </c>
      <c r="Y3590" s="6">
        <v>2202.7199999999998</v>
      </c>
      <c r="Z3590" s="6">
        <v>4129.0029999999997</v>
      </c>
      <c r="AA3590" s="6">
        <v>543</v>
      </c>
      <c r="AB3590" s="6">
        <v>573</v>
      </c>
      <c r="AC3590" s="6">
        <v>10785416</v>
      </c>
      <c r="AD3590" s="6">
        <v>10732277</v>
      </c>
      <c r="AF3590">
        <f>Q3590/W3590</f>
        <v>-0.55917279690457933</v>
      </c>
      <c r="AG3590">
        <f>R3590/X3590</f>
        <v>-0.41351170186619129</v>
      </c>
      <c r="AH3590" t="e">
        <f>U3590/W3590</f>
        <v>#VALUE!</v>
      </c>
      <c r="AI3590" t="e">
        <f>V3590/X3590</f>
        <v>#VALUE!</v>
      </c>
      <c r="AJ3590">
        <f>Y3590/AA3590</f>
        <v>4.0565745856353583</v>
      </c>
      <c r="AK3590">
        <f>Z3590/AB3590</f>
        <v>7.2059389179755664</v>
      </c>
      <c r="AL3590" t="e">
        <f>O3590/K3590</f>
        <v>#VALUE!</v>
      </c>
      <c r="AM3590" t="e">
        <f>P3590/L3590</f>
        <v>#VALUE!</v>
      </c>
      <c r="AN3590" t="e">
        <f>K3590/W3590</f>
        <v>#VALUE!</v>
      </c>
      <c r="AO3590" t="e">
        <f>L3590/X3590</f>
        <v>#VALUE!</v>
      </c>
      <c r="AP3590">
        <f>IF(OR(Q3590&lt;0, Q3590="NA"), 0, 1)</f>
        <v>0</v>
      </c>
      <c r="AQ3590">
        <f>IF(OR(S3590&lt;0, S3590="NA"), 0, 1)</f>
        <v>0</v>
      </c>
      <c r="AR3590">
        <f>IFERROR(IF((AF3590-AG3590)&gt;0,1,0),0)</f>
        <v>0</v>
      </c>
      <c r="AS3590">
        <f>IFERROR(IF((S3590-Q3590)&gt;0,1,0),0)</f>
        <v>1</v>
      </c>
      <c r="AT3590">
        <f>IFERROR(IF((AH3590-AI3590)&lt;0,1,0),0)</f>
        <v>0</v>
      </c>
      <c r="AU3590">
        <f>IFERROR(IF((AJ3590-AK3590)&gt;0,1,0),0)</f>
        <v>0</v>
      </c>
      <c r="AV3590">
        <f>IFERROR(IF((AL3590-AM3590)&gt;0,1,0),0)</f>
        <v>0</v>
      </c>
      <c r="AW3590">
        <f>IFERROR(IF((AN3590-AO3590)&gt;0,1,0),0)</f>
        <v>0</v>
      </c>
      <c r="AX3590">
        <f>IFERROR(IF((AC3590-AD3590)&lt;0,1,0),0)</f>
        <v>0</v>
      </c>
      <c r="AY3590">
        <f>SUM(AP3590:AX3590)</f>
        <v>1</v>
      </c>
    </row>
    <row r="3591" spans="1:51" x14ac:dyDescent="0.45">
      <c r="A3591" s="1" t="s">
        <v>4080</v>
      </c>
      <c r="B3591" s="2">
        <v>8216780</v>
      </c>
      <c r="C3591" s="3" t="s">
        <v>5338</v>
      </c>
      <c r="D3591" s="7">
        <v>4.42</v>
      </c>
      <c r="E3591" s="5">
        <v>258.92750286</v>
      </c>
      <c r="F3591" s="3" t="s">
        <v>4475</v>
      </c>
      <c r="G3591" s="3" t="s">
        <v>4548</v>
      </c>
      <c r="H3591" s="3" t="s">
        <v>4810</v>
      </c>
      <c r="I3591" s="3" t="s">
        <v>4817</v>
      </c>
      <c r="J3591" s="3" t="s">
        <v>4913</v>
      </c>
      <c r="K3591" s="6">
        <v>445729.91600000003</v>
      </c>
      <c r="L3591" s="6">
        <v>414814.05200000003</v>
      </c>
      <c r="M3591" s="6">
        <v>4015.922</v>
      </c>
      <c r="N3591" s="6">
        <v>4680.674</v>
      </c>
      <c r="O3591" s="6">
        <v>3494.9960000000001</v>
      </c>
      <c r="P3591" s="6">
        <v>4287.1670000000004</v>
      </c>
      <c r="Q3591" s="6">
        <v>-20401.812000000002</v>
      </c>
      <c r="R3591" s="6">
        <v>137780.10999999999</v>
      </c>
      <c r="S3591" s="6">
        <v>-29224.024000000001</v>
      </c>
      <c r="T3591" s="6">
        <v>-41234.285000000003</v>
      </c>
      <c r="U3591" s="6">
        <v>141777.15100000001</v>
      </c>
      <c r="V3591" s="6">
        <v>141764.94500000001</v>
      </c>
      <c r="W3591" s="6">
        <v>282611.51799999998</v>
      </c>
      <c r="X3591" s="6">
        <v>284032.99599999998</v>
      </c>
      <c r="Y3591" s="6">
        <v>247162.595</v>
      </c>
      <c r="Z3591" s="6">
        <v>246649.96900000001</v>
      </c>
      <c r="AA3591" s="6">
        <v>109915</v>
      </c>
      <c r="AB3591" s="6">
        <v>101224</v>
      </c>
      <c r="AC3591" s="6">
        <v>48407926</v>
      </c>
      <c r="AD3591" s="6">
        <v>48379646</v>
      </c>
      <c r="AF3591">
        <f>Q3591/W3591</f>
        <v>-7.2190306128995074E-2</v>
      </c>
      <c r="AG3591">
        <f>R3591/X3591</f>
        <v>0.48508487373065623</v>
      </c>
      <c r="AH3591">
        <f>U3591/W3591</f>
        <v>0.50166798580374927</v>
      </c>
      <c r="AI3591">
        <f>V3591/X3591</f>
        <v>0.49911435289722472</v>
      </c>
      <c r="AJ3591">
        <f>Y3591/AA3591</f>
        <v>2.2486702906791614</v>
      </c>
      <c r="AK3591">
        <f>Z3591/AB3591</f>
        <v>2.4366747905635027</v>
      </c>
      <c r="AL3591">
        <f>O3591/K3591</f>
        <v>7.8410622095197221E-3</v>
      </c>
      <c r="AM3591">
        <f>P3591/L3591</f>
        <v>1.0335153737752355E-2</v>
      </c>
      <c r="AN3591">
        <f>K3591/W3591</f>
        <v>1.5771824133508956</v>
      </c>
      <c r="AO3591">
        <f>L3591/X3591</f>
        <v>1.4604431803409208</v>
      </c>
      <c r="AP3591">
        <f>IF(OR(Q3591&lt;0, Q3591="NA"), 0, 1)</f>
        <v>0</v>
      </c>
      <c r="AQ3591">
        <f>IF(OR(S3591&lt;0, S3591="NA"), 0, 1)</f>
        <v>0</v>
      </c>
      <c r="AR3591">
        <f>IFERROR(IF((AF3591-AG3591)&gt;0,1,0),0)</f>
        <v>0</v>
      </c>
      <c r="AS3591">
        <f>IFERROR(IF((S3591-Q3591)&gt;0,1,0),0)</f>
        <v>0</v>
      </c>
      <c r="AT3591">
        <f>IFERROR(IF((AH3591-AI3591)&lt;0,1,0),0)</f>
        <v>0</v>
      </c>
      <c r="AU3591">
        <f>IFERROR(IF((AJ3591-AK3591)&gt;0,1,0),0)</f>
        <v>0</v>
      </c>
      <c r="AV3591">
        <f>IFERROR(IF((AL3591-AM3591)&gt;0,1,0),0)</f>
        <v>0</v>
      </c>
      <c r="AW3591">
        <f>IFERROR(IF((AN3591-AO3591)&gt;0,1,0),0)</f>
        <v>1</v>
      </c>
      <c r="AX3591">
        <f>IFERROR(IF((AC3591-AD3591)&lt;0,1,0),0)</f>
        <v>0</v>
      </c>
      <c r="AY3591">
        <f>SUM(AP3591:AX3591)</f>
        <v>1</v>
      </c>
    </row>
    <row r="3592" spans="1:51" x14ac:dyDescent="0.45">
      <c r="A3592" s="1" t="s">
        <v>4110</v>
      </c>
      <c r="B3592" s="2">
        <v>105765737</v>
      </c>
      <c r="C3592" s="3" t="s">
        <v>5335</v>
      </c>
      <c r="D3592" s="5">
        <v>10.77</v>
      </c>
      <c r="E3592" s="5">
        <v>577.23539276999998</v>
      </c>
      <c r="F3592" s="3" t="s">
        <v>4470</v>
      </c>
      <c r="G3592" s="3" t="s">
        <v>4471</v>
      </c>
      <c r="H3592" s="3" t="s">
        <v>4489</v>
      </c>
      <c r="I3592" s="3" t="s">
        <v>4489</v>
      </c>
      <c r="J3592" s="3" t="s">
        <v>4495</v>
      </c>
      <c r="K3592" s="6">
        <v>2207</v>
      </c>
      <c r="L3592" s="6">
        <v>2221</v>
      </c>
      <c r="M3592" s="6">
        <v>-65722</v>
      </c>
      <c r="N3592" s="6">
        <v>-56212</v>
      </c>
      <c r="O3592" s="6">
        <v>-65776</v>
      </c>
      <c r="P3592" s="6">
        <v>-56269</v>
      </c>
      <c r="Q3592" s="6">
        <v>-53397</v>
      </c>
      <c r="R3592" s="6">
        <v>-40507</v>
      </c>
      <c r="S3592" s="6">
        <v>-55670</v>
      </c>
      <c r="T3592" s="6">
        <v>-46527</v>
      </c>
      <c r="U3592" s="6" t="s">
        <v>4474</v>
      </c>
      <c r="V3592" s="6" t="s">
        <v>4474</v>
      </c>
      <c r="W3592" s="6">
        <v>232700</v>
      </c>
      <c r="X3592" s="6">
        <v>244511</v>
      </c>
      <c r="Y3592" s="6">
        <v>227273</v>
      </c>
      <c r="Z3592" s="6">
        <v>243031</v>
      </c>
      <c r="AA3592" s="6">
        <v>10874</v>
      </c>
      <c r="AB3592" s="6">
        <v>10244</v>
      </c>
      <c r="AC3592" s="6">
        <v>3025452</v>
      </c>
      <c r="AD3592" s="6">
        <v>2879458</v>
      </c>
      <c r="AF3592">
        <f>Q3592/W3592</f>
        <v>-0.22946712505371722</v>
      </c>
      <c r="AG3592">
        <f>R3592/X3592</f>
        <v>-0.16566534838923402</v>
      </c>
      <c r="AH3592" t="e">
        <f>U3592/W3592</f>
        <v>#VALUE!</v>
      </c>
      <c r="AI3592" t="e">
        <f>V3592/X3592</f>
        <v>#VALUE!</v>
      </c>
      <c r="AJ3592">
        <f>Y3592/AA3592</f>
        <v>20.900588559867575</v>
      </c>
      <c r="AK3592">
        <f>Z3592/AB3592</f>
        <v>23.724228816868411</v>
      </c>
      <c r="AL3592">
        <f>O3592/K3592</f>
        <v>-29.803352967829632</v>
      </c>
      <c r="AM3592">
        <f>P3592/L3592</f>
        <v>-25.334984241332734</v>
      </c>
      <c r="AN3592">
        <f>K3592/W3592</f>
        <v>9.484314568113451E-3</v>
      </c>
      <c r="AO3592">
        <f>L3592/X3592</f>
        <v>9.083435919038407E-3</v>
      </c>
      <c r="AP3592">
        <f>IF(OR(Q3592&lt;0, Q3592="NA"), 0, 1)</f>
        <v>0</v>
      </c>
      <c r="AQ3592">
        <f>IF(OR(S3592&lt;0, S3592="NA"), 0, 1)</f>
        <v>0</v>
      </c>
      <c r="AR3592">
        <f>IFERROR(IF((AF3592-AG3592)&gt;0,1,0),0)</f>
        <v>0</v>
      </c>
      <c r="AS3592">
        <f>IFERROR(IF((S3592-Q3592)&gt;0,1,0),0)</f>
        <v>0</v>
      </c>
      <c r="AT3592">
        <f>IFERROR(IF((AH3592-AI3592)&lt;0,1,0),0)</f>
        <v>0</v>
      </c>
      <c r="AU3592">
        <f>IFERROR(IF((AJ3592-AK3592)&gt;0,1,0),0)</f>
        <v>0</v>
      </c>
      <c r="AV3592">
        <f>IFERROR(IF((AL3592-AM3592)&gt;0,1,0),0)</f>
        <v>0</v>
      </c>
      <c r="AW3592">
        <f>IFERROR(IF((AN3592-AO3592)&gt;0,1,0),0)</f>
        <v>1</v>
      </c>
      <c r="AX3592">
        <f>IFERROR(IF((AC3592-AD3592)&lt;0,1,0),0)</f>
        <v>0</v>
      </c>
      <c r="AY3592">
        <f>SUM(AP3592:AX3592)</f>
        <v>1</v>
      </c>
    </row>
    <row r="3593" spans="1:51" x14ac:dyDescent="0.45">
      <c r="A3593" s="1" t="s">
        <v>4121</v>
      </c>
      <c r="B3593" s="2">
        <v>4106316</v>
      </c>
      <c r="C3593" s="3" t="s">
        <v>5337</v>
      </c>
      <c r="D3593" s="5">
        <v>6.16</v>
      </c>
      <c r="E3593" s="5">
        <v>972.75013527999999</v>
      </c>
      <c r="F3593" s="3" t="s">
        <v>4480</v>
      </c>
      <c r="G3593" s="3" t="s">
        <v>4491</v>
      </c>
      <c r="H3593" s="3" t="s">
        <v>4491</v>
      </c>
      <c r="I3593" s="3" t="s">
        <v>4831</v>
      </c>
      <c r="J3593" s="3" t="s">
        <v>5230</v>
      </c>
      <c r="K3593" s="6">
        <v>2727467</v>
      </c>
      <c r="L3593" s="6">
        <v>2339140</v>
      </c>
      <c r="M3593" s="6">
        <v>300190</v>
      </c>
      <c r="N3593" s="6">
        <v>521924</v>
      </c>
      <c r="O3593" s="6">
        <v>251137</v>
      </c>
      <c r="P3593" s="6">
        <v>472700</v>
      </c>
      <c r="Q3593" s="6">
        <v>-172194</v>
      </c>
      <c r="R3593" s="6">
        <v>96854</v>
      </c>
      <c r="S3593" s="6">
        <v>-6027506</v>
      </c>
      <c r="T3593" s="6">
        <v>-3503285</v>
      </c>
      <c r="U3593" s="6">
        <v>5979424</v>
      </c>
      <c r="V3593" s="6">
        <v>2526040</v>
      </c>
      <c r="W3593" s="6">
        <v>15119798</v>
      </c>
      <c r="X3593" s="6">
        <v>12921641</v>
      </c>
      <c r="Y3593" s="6">
        <v>11798584</v>
      </c>
      <c r="Z3593" s="6">
        <v>9767426</v>
      </c>
      <c r="AA3593" s="6">
        <v>6811048</v>
      </c>
      <c r="AB3593" s="6">
        <v>7902136</v>
      </c>
      <c r="AC3593" s="6">
        <v>113150968</v>
      </c>
      <c r="AD3593" s="6">
        <v>95587806</v>
      </c>
      <c r="AF3593">
        <f>Q3593/W3593</f>
        <v>-1.1388644213368458E-2</v>
      </c>
      <c r="AG3593">
        <f>R3593/X3593</f>
        <v>7.4954876087332872E-3</v>
      </c>
      <c r="AH3593">
        <f>U3593/W3593</f>
        <v>0.39546983365783062</v>
      </c>
      <c r="AI3593">
        <f>V3593/X3593</f>
        <v>0.19548910235162856</v>
      </c>
      <c r="AJ3593">
        <f>Y3593/AA3593</f>
        <v>1.7322714507370967</v>
      </c>
      <c r="AK3593">
        <f>Z3593/AB3593</f>
        <v>1.2360488354034909</v>
      </c>
      <c r="AL3593">
        <f>O3593/K3593</f>
        <v>9.2077007714483808E-2</v>
      </c>
      <c r="AM3593">
        <f>P3593/L3593</f>
        <v>0.20208281676171586</v>
      </c>
      <c r="AN3593">
        <f>K3593/W3593</f>
        <v>0.18039043907861732</v>
      </c>
      <c r="AO3593">
        <f>L3593/X3593</f>
        <v>0.18102499519991308</v>
      </c>
      <c r="AP3593">
        <f>IF(OR(Q3593&lt;0, Q3593="NA"), 0, 1)</f>
        <v>0</v>
      </c>
      <c r="AQ3593">
        <f>IF(OR(S3593&lt;0, S3593="NA"), 0, 1)</f>
        <v>0</v>
      </c>
      <c r="AR3593">
        <f>IFERROR(IF((AF3593-AG3593)&gt;0,1,0),0)</f>
        <v>0</v>
      </c>
      <c r="AS3593">
        <f>IFERROR(IF((S3593-Q3593)&gt;0,1,0),0)</f>
        <v>0</v>
      </c>
      <c r="AT3593">
        <f>IFERROR(IF((AH3593-AI3593)&lt;0,1,0),0)</f>
        <v>0</v>
      </c>
      <c r="AU3593">
        <f>IFERROR(IF((AJ3593-AK3593)&gt;0,1,0),0)</f>
        <v>1</v>
      </c>
      <c r="AV3593">
        <f>IFERROR(IF((AL3593-AM3593)&gt;0,1,0),0)</f>
        <v>0</v>
      </c>
      <c r="AW3593">
        <f>IFERROR(IF((AN3593-AO3593)&gt;0,1,0),0)</f>
        <v>0</v>
      </c>
      <c r="AX3593">
        <f>IFERROR(IF((AC3593-AD3593)&lt;0,1,0),0)</f>
        <v>0</v>
      </c>
      <c r="AY3593">
        <f>SUM(AP3593:AX3593)</f>
        <v>1</v>
      </c>
    </row>
    <row r="3594" spans="1:51" x14ac:dyDescent="0.45">
      <c r="A3594" s="1" t="s">
        <v>4135</v>
      </c>
      <c r="B3594" s="2">
        <v>101250139</v>
      </c>
      <c r="C3594" s="3" t="s">
        <v>5338</v>
      </c>
      <c r="D3594" s="7">
        <v>11.57</v>
      </c>
      <c r="E3594" s="5">
        <v>85.269650440000007</v>
      </c>
      <c r="F3594" s="3" t="s">
        <v>4480</v>
      </c>
      <c r="G3594" s="3" t="s">
        <v>4491</v>
      </c>
      <c r="H3594" s="3" t="s">
        <v>4492</v>
      </c>
      <c r="I3594" s="3" t="s">
        <v>4493</v>
      </c>
      <c r="J3594" s="3" t="s">
        <v>4494</v>
      </c>
      <c r="K3594" s="6" t="s">
        <v>4474</v>
      </c>
      <c r="L3594" s="6" t="s">
        <v>4474</v>
      </c>
      <c r="M3594" s="6" t="s">
        <v>4474</v>
      </c>
      <c r="N3594" s="6" t="s">
        <v>4474</v>
      </c>
      <c r="O3594" s="6">
        <v>-1050.4100000000001</v>
      </c>
      <c r="P3594" s="6">
        <v>-1082.8869999999999</v>
      </c>
      <c r="Q3594" s="6">
        <v>1572.971</v>
      </c>
      <c r="R3594" s="6">
        <v>2167.703</v>
      </c>
      <c r="S3594" s="6">
        <v>-880.44100000000003</v>
      </c>
      <c r="T3594" s="6">
        <v>-878.72900000000004</v>
      </c>
      <c r="U3594" s="6" t="s">
        <v>4474</v>
      </c>
      <c r="V3594" s="6" t="s">
        <v>4474</v>
      </c>
      <c r="W3594" s="6">
        <v>22024.638999999999</v>
      </c>
      <c r="X3594" s="6">
        <v>21729.725999999999</v>
      </c>
      <c r="Y3594" s="6">
        <v>103.806</v>
      </c>
      <c r="Z3594" s="6">
        <v>131.10400000000001</v>
      </c>
      <c r="AA3594" s="6">
        <v>5659</v>
      </c>
      <c r="AB3594" s="6">
        <v>5399</v>
      </c>
      <c r="AC3594" s="6">
        <v>7369892</v>
      </c>
      <c r="AD3594" s="6">
        <v>7369892</v>
      </c>
      <c r="AF3594">
        <f>Q3594/W3594</f>
        <v>7.1418696124826389E-2</v>
      </c>
      <c r="AG3594">
        <f>R3594/X3594</f>
        <v>9.9757493490714055E-2</v>
      </c>
      <c r="AH3594" t="e">
        <f>U3594/W3594</f>
        <v>#VALUE!</v>
      </c>
      <c r="AI3594" t="e">
        <f>V3594/X3594</f>
        <v>#VALUE!</v>
      </c>
      <c r="AJ3594">
        <f>Y3594/AA3594</f>
        <v>1.8343523590740412E-2</v>
      </c>
      <c r="AK3594">
        <f>Z3594/AB3594</f>
        <v>2.4283015373217264E-2</v>
      </c>
      <c r="AL3594" t="e">
        <f>O3594/K3594</f>
        <v>#VALUE!</v>
      </c>
      <c r="AM3594" t="e">
        <f>P3594/L3594</f>
        <v>#VALUE!</v>
      </c>
      <c r="AN3594" t="e">
        <f>K3594/W3594</f>
        <v>#VALUE!</v>
      </c>
      <c r="AO3594" t="e">
        <f>L3594/X3594</f>
        <v>#VALUE!</v>
      </c>
      <c r="AP3594">
        <f>IF(OR(Q3594&lt;0, Q3594="NA"), 0, 1)</f>
        <v>1</v>
      </c>
      <c r="AQ3594">
        <f>IF(OR(S3594&lt;0, S3594="NA"), 0, 1)</f>
        <v>0</v>
      </c>
      <c r="AR3594">
        <f>IFERROR(IF((AF3594-AG3594)&gt;0,1,0),0)</f>
        <v>0</v>
      </c>
      <c r="AS3594">
        <f>IFERROR(IF((S3594-Q3594)&gt;0,1,0),0)</f>
        <v>0</v>
      </c>
      <c r="AT3594">
        <f>IFERROR(IF((AH3594-AI3594)&lt;0,1,0),0)</f>
        <v>0</v>
      </c>
      <c r="AU3594">
        <f>IFERROR(IF((AJ3594-AK3594)&gt;0,1,0),0)</f>
        <v>0</v>
      </c>
      <c r="AV3594">
        <f>IFERROR(IF((AL3594-AM3594)&gt;0,1,0),0)</f>
        <v>0</v>
      </c>
      <c r="AW3594">
        <f>IFERROR(IF((AN3594-AO3594)&gt;0,1,0),0)</f>
        <v>0</v>
      </c>
      <c r="AX3594">
        <f>IFERROR(IF((AC3594-AD3594)&lt;0,1,0),0)</f>
        <v>0</v>
      </c>
      <c r="AY3594">
        <f>SUM(AP3594:AX3594)</f>
        <v>1</v>
      </c>
    </row>
    <row r="3595" spans="1:51" x14ac:dyDescent="0.45">
      <c r="A3595" s="1" t="s">
        <v>4182</v>
      </c>
      <c r="B3595" s="2">
        <v>23895669</v>
      </c>
      <c r="C3595" s="3" t="s">
        <v>5338</v>
      </c>
      <c r="D3595" s="5">
        <v>33.770000000000003</v>
      </c>
      <c r="E3595" s="5">
        <v>2138.4194998100002</v>
      </c>
      <c r="F3595" s="3" t="s">
        <v>4470</v>
      </c>
      <c r="G3595" s="3" t="s">
        <v>4471</v>
      </c>
      <c r="H3595" s="3" t="s">
        <v>4489</v>
      </c>
      <c r="I3595" s="3" t="s">
        <v>4489</v>
      </c>
      <c r="J3595" s="3" t="s">
        <v>4544</v>
      </c>
      <c r="K3595" s="6" t="s">
        <v>4474</v>
      </c>
      <c r="L3595" s="6" t="s">
        <v>4474</v>
      </c>
      <c r="M3595" s="6" t="s">
        <v>4474</v>
      </c>
      <c r="N3595" s="6" t="s">
        <v>4474</v>
      </c>
      <c r="O3595" s="6">
        <v>-145284</v>
      </c>
      <c r="P3595" s="6">
        <v>-117240</v>
      </c>
      <c r="Q3595" s="6">
        <v>-134378</v>
      </c>
      <c r="R3595" s="6">
        <v>-107850</v>
      </c>
      <c r="S3595" s="6">
        <v>-120641</v>
      </c>
      <c r="T3595" s="6">
        <v>-106729</v>
      </c>
      <c r="U3595" s="6">
        <v>50470</v>
      </c>
      <c r="V3595" s="6">
        <v>50263</v>
      </c>
      <c r="W3595" s="6">
        <v>368560</v>
      </c>
      <c r="X3595" s="6">
        <v>397291</v>
      </c>
      <c r="Y3595" s="6">
        <v>364131</v>
      </c>
      <c r="Z3595" s="6">
        <v>394747</v>
      </c>
      <c r="AA3595" s="6">
        <v>26464</v>
      </c>
      <c r="AB3595" s="6">
        <v>18418</v>
      </c>
      <c r="AC3595" s="6">
        <v>55026111</v>
      </c>
      <c r="AD3595" s="6">
        <v>54816573</v>
      </c>
      <c r="AF3595">
        <f>Q3595/W3595</f>
        <v>-0.36460277838072497</v>
      </c>
      <c r="AG3595">
        <f>R3595/X3595</f>
        <v>-0.27146348646206431</v>
      </c>
      <c r="AH3595">
        <f>U3595/W3595</f>
        <v>0.13693835467766444</v>
      </c>
      <c r="AI3595">
        <f>V3595/X3595</f>
        <v>0.12651431822014594</v>
      </c>
      <c r="AJ3595">
        <f>Y3595/AA3595</f>
        <v>13.759484582829504</v>
      </c>
      <c r="AK3595">
        <f>Z3595/AB3595</f>
        <v>21.4326745574981</v>
      </c>
      <c r="AL3595" t="e">
        <f>O3595/K3595</f>
        <v>#VALUE!</v>
      </c>
      <c r="AM3595" t="e">
        <f>P3595/L3595</f>
        <v>#VALUE!</v>
      </c>
      <c r="AN3595" t="e">
        <f>K3595/W3595</f>
        <v>#VALUE!</v>
      </c>
      <c r="AO3595" t="e">
        <f>L3595/X3595</f>
        <v>#VALUE!</v>
      </c>
      <c r="AP3595">
        <f>IF(OR(Q3595&lt;0, Q3595="NA"), 0, 1)</f>
        <v>0</v>
      </c>
      <c r="AQ3595">
        <f>IF(OR(S3595&lt;0, S3595="NA"), 0, 1)</f>
        <v>0</v>
      </c>
      <c r="AR3595">
        <f>IFERROR(IF((AF3595-AG3595)&gt;0,1,0),0)</f>
        <v>0</v>
      </c>
      <c r="AS3595">
        <f>IFERROR(IF((S3595-Q3595)&gt;0,1,0),0)</f>
        <v>1</v>
      </c>
      <c r="AT3595">
        <f>IFERROR(IF((AH3595-AI3595)&lt;0,1,0),0)</f>
        <v>0</v>
      </c>
      <c r="AU3595">
        <f>IFERROR(IF((AJ3595-AK3595)&gt;0,1,0),0)</f>
        <v>0</v>
      </c>
      <c r="AV3595">
        <f>IFERROR(IF((AL3595-AM3595)&gt;0,1,0),0)</f>
        <v>0</v>
      </c>
      <c r="AW3595">
        <f>IFERROR(IF((AN3595-AO3595)&gt;0,1,0),0)</f>
        <v>0</v>
      </c>
      <c r="AX3595">
        <f>IFERROR(IF((AC3595-AD3595)&lt;0,1,0),0)</f>
        <v>0</v>
      </c>
      <c r="AY3595">
        <f>SUM(AP3595:AX3595)</f>
        <v>1</v>
      </c>
    </row>
    <row r="3596" spans="1:51" x14ac:dyDescent="0.45">
      <c r="A3596" s="1" t="s">
        <v>4204</v>
      </c>
      <c r="B3596" s="2">
        <v>5309347</v>
      </c>
      <c r="C3596" s="3" t="s">
        <v>5337</v>
      </c>
      <c r="D3596" s="5">
        <v>14.03</v>
      </c>
      <c r="E3596" s="5">
        <v>82.892312570000001</v>
      </c>
      <c r="F3596" s="3" t="s">
        <v>4470</v>
      </c>
      <c r="G3596" s="3" t="s">
        <v>4512</v>
      </c>
      <c r="H3596" s="3" t="s">
        <v>4513</v>
      </c>
      <c r="I3596" s="3" t="s">
        <v>4514</v>
      </c>
      <c r="J3596" s="3" t="s">
        <v>4473</v>
      </c>
      <c r="K3596" s="6" t="s">
        <v>4474</v>
      </c>
      <c r="L3596" s="6" t="s">
        <v>4474</v>
      </c>
      <c r="M3596" s="6">
        <v>-64299</v>
      </c>
      <c r="N3596" s="6">
        <v>-67956</v>
      </c>
      <c r="O3596" s="6">
        <v>-66389</v>
      </c>
      <c r="P3596" s="6">
        <v>-69986</v>
      </c>
      <c r="Q3596" s="6">
        <v>-62408</v>
      </c>
      <c r="R3596" s="6">
        <v>-61021</v>
      </c>
      <c r="S3596" s="6">
        <v>-49538</v>
      </c>
      <c r="T3596" s="6">
        <v>-54132</v>
      </c>
      <c r="U3596" s="6" t="s">
        <v>4474</v>
      </c>
      <c r="V3596" s="6" t="s">
        <v>4474</v>
      </c>
      <c r="W3596" s="6">
        <v>80616</v>
      </c>
      <c r="X3596" s="6">
        <v>93347</v>
      </c>
      <c r="Y3596" s="6">
        <v>63977</v>
      </c>
      <c r="Z3596" s="6">
        <v>75933</v>
      </c>
      <c r="AA3596" s="6">
        <v>8603</v>
      </c>
      <c r="AB3596" s="6">
        <v>7181</v>
      </c>
      <c r="AC3596" s="6">
        <v>5907836</v>
      </c>
      <c r="AD3596" s="6">
        <v>5880459</v>
      </c>
      <c r="AF3596">
        <f>Q3596/W3596</f>
        <v>-0.77413912870894119</v>
      </c>
      <c r="AG3596">
        <f>R3596/X3596</f>
        <v>-0.65370070811059811</v>
      </c>
      <c r="AH3596" t="e">
        <f>U3596/W3596</f>
        <v>#VALUE!</v>
      </c>
      <c r="AI3596" t="e">
        <f>V3596/X3596</f>
        <v>#VALUE!</v>
      </c>
      <c r="AJ3596">
        <f>Y3596/AA3596</f>
        <v>7.4365918865512031</v>
      </c>
      <c r="AK3596">
        <f>Z3596/AB3596</f>
        <v>10.574154017546302</v>
      </c>
      <c r="AL3596" t="e">
        <f>O3596/K3596</f>
        <v>#VALUE!</v>
      </c>
      <c r="AM3596" t="e">
        <f>P3596/L3596</f>
        <v>#VALUE!</v>
      </c>
      <c r="AN3596" t="e">
        <f>K3596/W3596</f>
        <v>#VALUE!</v>
      </c>
      <c r="AO3596" t="e">
        <f>L3596/X3596</f>
        <v>#VALUE!</v>
      </c>
      <c r="AP3596">
        <f>IF(OR(Q3596&lt;0, Q3596="NA"), 0, 1)</f>
        <v>0</v>
      </c>
      <c r="AQ3596">
        <f>IF(OR(S3596&lt;0, S3596="NA"), 0, 1)</f>
        <v>0</v>
      </c>
      <c r="AR3596">
        <f>IFERROR(IF((AF3596-AG3596)&gt;0,1,0),0)</f>
        <v>0</v>
      </c>
      <c r="AS3596">
        <f>IFERROR(IF((S3596-Q3596)&gt;0,1,0),0)</f>
        <v>1</v>
      </c>
      <c r="AT3596">
        <f>IFERROR(IF((AH3596-AI3596)&lt;0,1,0),0)</f>
        <v>0</v>
      </c>
      <c r="AU3596">
        <f>IFERROR(IF((AJ3596-AK3596)&gt;0,1,0),0)</f>
        <v>0</v>
      </c>
      <c r="AV3596">
        <f>IFERROR(IF((AL3596-AM3596)&gt;0,1,0),0)</f>
        <v>0</v>
      </c>
      <c r="AW3596">
        <f>IFERROR(IF((AN3596-AO3596)&gt;0,1,0),0)</f>
        <v>0</v>
      </c>
      <c r="AX3596">
        <f>IFERROR(IF((AC3596-AD3596)&lt;0,1,0),0)</f>
        <v>0</v>
      </c>
      <c r="AY3596">
        <f>SUM(AP3596:AX3596)</f>
        <v>1</v>
      </c>
    </row>
    <row r="3597" spans="1:51" x14ac:dyDescent="0.45">
      <c r="A3597" s="1" t="s">
        <v>4236</v>
      </c>
      <c r="B3597" s="2">
        <v>4811113</v>
      </c>
      <c r="C3597" s="3" t="s">
        <v>5336</v>
      </c>
      <c r="D3597" s="5">
        <v>34.049999999999997</v>
      </c>
      <c r="E3597" s="5">
        <v>3794.4088751999998</v>
      </c>
      <c r="F3597" s="3" t="s">
        <v>4470</v>
      </c>
      <c r="G3597" s="3" t="s">
        <v>4471</v>
      </c>
      <c r="H3597" s="3" t="s">
        <v>4489</v>
      </c>
      <c r="I3597" s="3" t="s">
        <v>4489</v>
      </c>
      <c r="J3597" s="3" t="s">
        <v>4825</v>
      </c>
      <c r="K3597" s="6" t="s">
        <v>4474</v>
      </c>
      <c r="L3597" s="6" t="s">
        <v>4474</v>
      </c>
      <c r="M3597" s="6" t="s">
        <v>4474</v>
      </c>
      <c r="N3597" s="6" t="s">
        <v>4474</v>
      </c>
      <c r="O3597" s="6">
        <v>-133968</v>
      </c>
      <c r="P3597" s="6">
        <v>-124677</v>
      </c>
      <c r="Q3597" s="6">
        <v>-99151</v>
      </c>
      <c r="R3597" s="6">
        <v>-96745</v>
      </c>
      <c r="S3597" s="6">
        <v>-74249</v>
      </c>
      <c r="T3597" s="6">
        <v>-71945</v>
      </c>
      <c r="U3597" s="6" t="s">
        <v>4474</v>
      </c>
      <c r="V3597" s="6" t="s">
        <v>4474</v>
      </c>
      <c r="W3597" s="6">
        <v>937888</v>
      </c>
      <c r="X3597" s="6">
        <v>946839</v>
      </c>
      <c r="Y3597" s="6">
        <v>936649</v>
      </c>
      <c r="Z3597" s="6">
        <v>945724</v>
      </c>
      <c r="AA3597" s="6">
        <v>25685</v>
      </c>
      <c r="AB3597" s="6">
        <v>25093</v>
      </c>
      <c r="AC3597" s="6">
        <v>111434821</v>
      </c>
      <c r="AD3597" s="6">
        <v>110796200</v>
      </c>
      <c r="AF3597">
        <f>Q3597/W3597</f>
        <v>-0.10571731379439762</v>
      </c>
      <c r="AG3597">
        <f>R3597/X3597</f>
        <v>-0.10217682203627015</v>
      </c>
      <c r="AH3597" t="e">
        <f>U3597/W3597</f>
        <v>#VALUE!</v>
      </c>
      <c r="AI3597" t="e">
        <f>V3597/X3597</f>
        <v>#VALUE!</v>
      </c>
      <c r="AJ3597">
        <f>Y3597/AA3597</f>
        <v>36.466770488612028</v>
      </c>
      <c r="AK3597">
        <f>Z3597/AB3597</f>
        <v>37.688757820906226</v>
      </c>
      <c r="AL3597" t="e">
        <f>O3597/K3597</f>
        <v>#VALUE!</v>
      </c>
      <c r="AM3597" t="e">
        <f>P3597/L3597</f>
        <v>#VALUE!</v>
      </c>
      <c r="AN3597" t="e">
        <f>K3597/W3597</f>
        <v>#VALUE!</v>
      </c>
      <c r="AO3597" t="e">
        <f>L3597/X3597</f>
        <v>#VALUE!</v>
      </c>
      <c r="AP3597">
        <f>IF(OR(Q3597&lt;0, Q3597="NA"), 0, 1)</f>
        <v>0</v>
      </c>
      <c r="AQ3597">
        <f>IF(OR(S3597&lt;0, S3597="NA"), 0, 1)</f>
        <v>0</v>
      </c>
      <c r="AR3597">
        <f>IFERROR(IF((AF3597-AG3597)&gt;0,1,0),0)</f>
        <v>0</v>
      </c>
      <c r="AS3597">
        <f>IFERROR(IF((S3597-Q3597)&gt;0,1,0),0)</f>
        <v>1</v>
      </c>
      <c r="AT3597">
        <f>IFERROR(IF((AH3597-AI3597)&lt;0,1,0),0)</f>
        <v>0</v>
      </c>
      <c r="AU3597">
        <f>IFERROR(IF((AJ3597-AK3597)&gt;0,1,0),0)</f>
        <v>0</v>
      </c>
      <c r="AV3597">
        <f>IFERROR(IF((AL3597-AM3597)&gt;0,1,0),0)</f>
        <v>0</v>
      </c>
      <c r="AW3597">
        <f>IFERROR(IF((AN3597-AO3597)&gt;0,1,0),0)</f>
        <v>0</v>
      </c>
      <c r="AX3597">
        <f>IFERROR(IF((AC3597-AD3597)&lt;0,1,0),0)</f>
        <v>0</v>
      </c>
      <c r="AY3597">
        <f>SUM(AP3597:AX3597)</f>
        <v>1</v>
      </c>
    </row>
    <row r="3598" spans="1:51" x14ac:dyDescent="0.45">
      <c r="A3598" s="1" t="s">
        <v>4269</v>
      </c>
      <c r="B3598" s="2">
        <v>4979949</v>
      </c>
      <c r="C3598" s="3" t="s">
        <v>5337</v>
      </c>
      <c r="D3598" s="7">
        <v>3.79</v>
      </c>
      <c r="E3598" s="5">
        <v>64.430000000000007</v>
      </c>
      <c r="F3598" s="3" t="s">
        <v>4654</v>
      </c>
      <c r="G3598" s="3" t="s">
        <v>4654</v>
      </c>
      <c r="H3598" s="3" t="s">
        <v>4655</v>
      </c>
      <c r="I3598" s="3" t="s">
        <v>4717</v>
      </c>
      <c r="J3598" s="3" t="s">
        <v>4718</v>
      </c>
      <c r="K3598" s="6">
        <v>14502.168</v>
      </c>
      <c r="L3598" s="6">
        <v>14890.700999999999</v>
      </c>
      <c r="M3598" s="6" t="s">
        <v>4474</v>
      </c>
      <c r="N3598" s="6" t="s">
        <v>4474</v>
      </c>
      <c r="O3598" s="6">
        <v>13175</v>
      </c>
      <c r="P3598" s="6">
        <v>13685</v>
      </c>
      <c r="Q3598" s="6">
        <v>13175</v>
      </c>
      <c r="R3598" s="6">
        <v>13685</v>
      </c>
      <c r="S3598" s="6" t="s">
        <v>4474</v>
      </c>
      <c r="T3598" s="6" t="s">
        <v>4474</v>
      </c>
      <c r="U3598" s="6" t="s">
        <v>4474</v>
      </c>
      <c r="V3598" s="6" t="s">
        <v>4474</v>
      </c>
      <c r="W3598" s="6">
        <v>12364.625</v>
      </c>
      <c r="X3598" s="6">
        <v>12687.168</v>
      </c>
      <c r="Y3598" s="6">
        <v>1779.712</v>
      </c>
      <c r="Z3598" s="6">
        <v>1643.5820000000001</v>
      </c>
      <c r="AA3598" s="6" t="s">
        <v>4474</v>
      </c>
      <c r="AB3598" s="6" t="s">
        <v>4474</v>
      </c>
      <c r="AC3598" s="6">
        <v>17000000</v>
      </c>
      <c r="AD3598" s="6">
        <v>17000000</v>
      </c>
      <c r="AF3598">
        <f>Q3598/W3598</f>
        <v>1.0655397959905779</v>
      </c>
      <c r="AG3598">
        <f>R3598/X3598</f>
        <v>1.0786489151873768</v>
      </c>
      <c r="AH3598" t="e">
        <f>U3598/W3598</f>
        <v>#VALUE!</v>
      </c>
      <c r="AI3598" t="e">
        <f>V3598/X3598</f>
        <v>#VALUE!</v>
      </c>
      <c r="AJ3598" t="e">
        <f>Y3598/AA3598</f>
        <v>#VALUE!</v>
      </c>
      <c r="AK3598" t="e">
        <f>Z3598/AB3598</f>
        <v>#VALUE!</v>
      </c>
      <c r="AL3598">
        <f>O3598/K3598</f>
        <v>0.90848485550574232</v>
      </c>
      <c r="AM3598">
        <f>P3598/L3598</f>
        <v>0.91902993687134005</v>
      </c>
      <c r="AN3598">
        <f>K3598/W3598</f>
        <v>1.1728756836539724</v>
      </c>
      <c r="AO3598">
        <f>L3598/X3598</f>
        <v>1.1736820226547011</v>
      </c>
      <c r="AP3598">
        <f>IF(OR(Q3598&lt;0, Q3598="NA"), 0, 1)</f>
        <v>1</v>
      </c>
      <c r="AQ3598">
        <f>IF(OR(S3598&lt;0, S3598="NA"), 0, 1)</f>
        <v>0</v>
      </c>
      <c r="AR3598">
        <f>IFERROR(IF((AF3598-AG3598)&gt;0,1,0),0)</f>
        <v>0</v>
      </c>
      <c r="AS3598">
        <f>IFERROR(IF((S3598-Q3598)&gt;0,1,0),0)</f>
        <v>0</v>
      </c>
      <c r="AT3598">
        <f>IFERROR(IF((AH3598-AI3598)&lt;0,1,0),0)</f>
        <v>0</v>
      </c>
      <c r="AU3598">
        <f>IFERROR(IF((AJ3598-AK3598)&gt;0,1,0),0)</f>
        <v>0</v>
      </c>
      <c r="AV3598">
        <f>IFERROR(IF((AL3598-AM3598)&gt;0,1,0),0)</f>
        <v>0</v>
      </c>
      <c r="AW3598">
        <f>IFERROR(IF((AN3598-AO3598)&gt;0,1,0),0)</f>
        <v>0</v>
      </c>
      <c r="AX3598">
        <f>IFERROR(IF((AC3598-AD3598)&lt;0,1,0),0)</f>
        <v>0</v>
      </c>
      <c r="AY3598">
        <f>SUM(AP3598:AX3598)</f>
        <v>1</v>
      </c>
    </row>
    <row r="3599" spans="1:51" x14ac:dyDescent="0.45">
      <c r="A3599" s="1" t="s">
        <v>4317</v>
      </c>
      <c r="B3599" s="2">
        <v>100020356</v>
      </c>
      <c r="C3599" s="3" t="s">
        <v>5374</v>
      </c>
      <c r="D3599" s="7">
        <v>11.01</v>
      </c>
      <c r="E3599" s="5">
        <v>37.068082650000001</v>
      </c>
      <c r="F3599" s="3" t="s">
        <v>4480</v>
      </c>
      <c r="G3599" s="3" t="s">
        <v>4491</v>
      </c>
      <c r="H3599" s="3" t="s">
        <v>4492</v>
      </c>
      <c r="I3599" s="3" t="s">
        <v>4493</v>
      </c>
      <c r="J3599" s="3" t="s">
        <v>4494</v>
      </c>
      <c r="K3599" s="6" t="s">
        <v>4474</v>
      </c>
      <c r="L3599" s="6" t="s">
        <v>4474</v>
      </c>
      <c r="M3599" s="6" t="s">
        <v>4474</v>
      </c>
      <c r="N3599" s="6" t="s">
        <v>4474</v>
      </c>
      <c r="O3599" s="6">
        <v>-1203.6610000000001</v>
      </c>
      <c r="P3599" s="6">
        <v>-1583.6769999999999</v>
      </c>
      <c r="Q3599" s="6">
        <v>-261.07100000000003</v>
      </c>
      <c r="R3599" s="6">
        <v>-16.081</v>
      </c>
      <c r="S3599" s="6">
        <v>-1576.9269999999999</v>
      </c>
      <c r="T3599" s="6">
        <v>-1562.345</v>
      </c>
      <c r="U3599" s="6" t="s">
        <v>4474</v>
      </c>
      <c r="V3599" s="6" t="s">
        <v>4474</v>
      </c>
      <c r="W3599" s="6">
        <v>12251.561</v>
      </c>
      <c r="X3599" s="6">
        <v>24480.452000000001</v>
      </c>
      <c r="Y3599" s="6">
        <v>21.434999999999999</v>
      </c>
      <c r="Z3599" s="6">
        <v>43.064</v>
      </c>
      <c r="AA3599" s="6">
        <v>7550</v>
      </c>
      <c r="AB3599" s="6">
        <v>19698</v>
      </c>
      <c r="AC3599" s="6">
        <v>3366765</v>
      </c>
      <c r="AD3599" s="6">
        <v>3366765</v>
      </c>
      <c r="AF3599">
        <f>Q3599/W3599</f>
        <v>-2.1309202966054697E-2</v>
      </c>
      <c r="AG3599">
        <f>R3599/X3599</f>
        <v>-6.5689146589286828E-4</v>
      </c>
      <c r="AH3599" t="e">
        <f>U3599/W3599</f>
        <v>#VALUE!</v>
      </c>
      <c r="AI3599" t="e">
        <f>V3599/X3599</f>
        <v>#VALUE!</v>
      </c>
      <c r="AJ3599">
        <f>Y3599/AA3599</f>
        <v>2.8390728476821192E-3</v>
      </c>
      <c r="AK3599">
        <f>Z3599/AB3599</f>
        <v>2.1862117981520965E-3</v>
      </c>
      <c r="AL3599" t="e">
        <f>O3599/K3599</f>
        <v>#VALUE!</v>
      </c>
      <c r="AM3599" t="e">
        <f>P3599/L3599</f>
        <v>#VALUE!</v>
      </c>
      <c r="AN3599" t="e">
        <f>K3599/W3599</f>
        <v>#VALUE!</v>
      </c>
      <c r="AO3599" t="e">
        <f>L3599/X3599</f>
        <v>#VALUE!</v>
      </c>
      <c r="AP3599">
        <f>IF(OR(Q3599&lt;0, Q3599="NA"), 0, 1)</f>
        <v>0</v>
      </c>
      <c r="AQ3599">
        <f>IF(OR(S3599&lt;0, S3599="NA"), 0, 1)</f>
        <v>0</v>
      </c>
      <c r="AR3599">
        <f>IFERROR(IF((AF3599-AG3599)&gt;0,1,0),0)</f>
        <v>0</v>
      </c>
      <c r="AS3599">
        <f>IFERROR(IF((S3599-Q3599)&gt;0,1,0),0)</f>
        <v>0</v>
      </c>
      <c r="AT3599">
        <f>IFERROR(IF((AH3599-AI3599)&lt;0,1,0),0)</f>
        <v>0</v>
      </c>
      <c r="AU3599">
        <f>IFERROR(IF((AJ3599-AK3599)&gt;0,1,0),0)</f>
        <v>1</v>
      </c>
      <c r="AV3599">
        <f>IFERROR(IF((AL3599-AM3599)&gt;0,1,0),0)</f>
        <v>0</v>
      </c>
      <c r="AW3599">
        <f>IFERROR(IF((AN3599-AO3599)&gt;0,1,0),0)</f>
        <v>0</v>
      </c>
      <c r="AX3599">
        <f>IFERROR(IF((AC3599-AD3599)&lt;0,1,0),0)</f>
        <v>0</v>
      </c>
      <c r="AY3599">
        <f>SUM(AP3599:AX3599)</f>
        <v>1</v>
      </c>
    </row>
    <row r="3600" spans="1:51" x14ac:dyDescent="0.45">
      <c r="A3600" s="1" t="s">
        <v>4318</v>
      </c>
      <c r="B3600" s="2">
        <v>119093759</v>
      </c>
      <c r="C3600" s="3" t="s">
        <v>5338</v>
      </c>
      <c r="D3600" s="5">
        <v>13.91</v>
      </c>
      <c r="E3600" s="5">
        <v>3818.1908280100001</v>
      </c>
      <c r="F3600" s="3" t="s">
        <v>4475</v>
      </c>
      <c r="G3600" s="3" t="s">
        <v>4564</v>
      </c>
      <c r="H3600" s="3" t="s">
        <v>4565</v>
      </c>
      <c r="I3600" s="3" t="s">
        <v>4566</v>
      </c>
      <c r="J3600" s="3" t="s">
        <v>4845</v>
      </c>
      <c r="K3600" s="6">
        <v>50698.965818739198</v>
      </c>
      <c r="L3600" s="6">
        <v>51136.972393013079</v>
      </c>
      <c r="M3600" s="6">
        <v>-252634.17707040891</v>
      </c>
      <c r="N3600" s="6">
        <v>-230900.93493506336</v>
      </c>
      <c r="O3600" s="6">
        <v>-261120.9212048389</v>
      </c>
      <c r="P3600" s="6">
        <v>-238992.88274823499</v>
      </c>
      <c r="Q3600" s="6">
        <v>-319905.22499853873</v>
      </c>
      <c r="R3600" s="6">
        <v>-291875.8125980107</v>
      </c>
      <c r="S3600" s="6" t="s">
        <v>4474</v>
      </c>
      <c r="T3600" s="6">
        <v>-80139.281089251119</v>
      </c>
      <c r="U3600" s="6">
        <v>7128.0918098225111</v>
      </c>
      <c r="V3600" s="6" t="s">
        <v>4474</v>
      </c>
      <c r="W3600" s="6">
        <v>661850.16751015757</v>
      </c>
      <c r="X3600" s="6">
        <v>722084.79544234823</v>
      </c>
      <c r="Y3600" s="6">
        <v>609195.52355834341</v>
      </c>
      <c r="Z3600" s="6">
        <v>688279.32130619662</v>
      </c>
      <c r="AA3600" s="6">
        <v>1273360.1824791504</v>
      </c>
      <c r="AB3600" s="6">
        <v>50457.966946015498</v>
      </c>
      <c r="AC3600" s="6">
        <v>70498106</v>
      </c>
      <c r="AD3600" s="6">
        <v>33493949</v>
      </c>
      <c r="AF3600">
        <f>Q3600/W3600</f>
        <v>-0.48334991921510556</v>
      </c>
      <c r="AG3600">
        <f>R3600/X3600</f>
        <v>-0.40421265541148521</v>
      </c>
      <c r="AH3600">
        <f>U3600/W3600</f>
        <v>1.0769947882068209E-2</v>
      </c>
      <c r="AI3600" t="e">
        <f>V3600/X3600</f>
        <v>#VALUE!</v>
      </c>
      <c r="AJ3600">
        <f>Y3600/AA3600</f>
        <v>0.47841571610341932</v>
      </c>
      <c r="AK3600">
        <f>Z3600/AB3600</f>
        <v>13.640647116095268</v>
      </c>
      <c r="AL3600">
        <f>O3600/K3600</f>
        <v>-5.150419086227676</v>
      </c>
      <c r="AM3600">
        <f>P3600/L3600</f>
        <v>-4.6735829589490701</v>
      </c>
      <c r="AN3600">
        <f>K3600/W3600</f>
        <v>7.6601878049628369E-2</v>
      </c>
      <c r="AO3600">
        <f>L3600/X3600</f>
        <v>7.0818514273917971E-2</v>
      </c>
      <c r="AP3600">
        <f>IF(OR(Q3600&lt;0, Q3600="NA"), 0, 1)</f>
        <v>0</v>
      </c>
      <c r="AQ3600">
        <f>IF(OR(S3600&lt;0, S3600="NA"), 0, 1)</f>
        <v>0</v>
      </c>
      <c r="AR3600">
        <f>IFERROR(IF((AF3600-AG3600)&gt;0,1,0),0)</f>
        <v>0</v>
      </c>
      <c r="AS3600">
        <f>IFERROR(IF((S3600-Q3600)&gt;0,1,0),0)</f>
        <v>0</v>
      </c>
      <c r="AT3600">
        <f>IFERROR(IF((AH3600-AI3600)&lt;0,1,0),0)</f>
        <v>0</v>
      </c>
      <c r="AU3600">
        <f>IFERROR(IF((AJ3600-AK3600)&gt;0,1,0),0)</f>
        <v>0</v>
      </c>
      <c r="AV3600">
        <f>IFERROR(IF((AL3600-AM3600)&gt;0,1,0),0)</f>
        <v>0</v>
      </c>
      <c r="AW3600">
        <f>IFERROR(IF((AN3600-AO3600)&gt;0,1,0),0)</f>
        <v>1</v>
      </c>
      <c r="AX3600">
        <f>IFERROR(IF((AC3600-AD3600)&lt;0,1,0),0)</f>
        <v>0</v>
      </c>
      <c r="AY3600">
        <f>SUM(AP3600:AX3600)</f>
        <v>1</v>
      </c>
    </row>
    <row r="3601" spans="1:51" x14ac:dyDescent="0.45">
      <c r="A3601" s="1" t="s">
        <v>4324</v>
      </c>
      <c r="B3601" s="2">
        <v>100489</v>
      </c>
      <c r="C3601" s="3" t="s">
        <v>5335</v>
      </c>
      <c r="D3601" s="5">
        <v>51.58</v>
      </c>
      <c r="E3601" s="5">
        <v>1377.5986399999999</v>
      </c>
      <c r="F3601" s="3" t="s">
        <v>4480</v>
      </c>
      <c r="G3601" s="3" t="s">
        <v>4481</v>
      </c>
      <c r="H3601" s="3" t="s">
        <v>4481</v>
      </c>
      <c r="I3601" s="3" t="s">
        <v>4482</v>
      </c>
      <c r="J3601" s="3" t="s">
        <v>4484</v>
      </c>
      <c r="K3601" s="6">
        <v>292181</v>
      </c>
      <c r="L3601" s="6">
        <v>302976</v>
      </c>
      <c r="M3601" s="6" t="s">
        <v>4474</v>
      </c>
      <c r="N3601" s="6" t="s">
        <v>4474</v>
      </c>
      <c r="O3601" s="6">
        <v>206478</v>
      </c>
      <c r="P3601" s="6">
        <v>215823</v>
      </c>
      <c r="Q3601" s="6">
        <v>138636</v>
      </c>
      <c r="R3601" s="6">
        <v>146404</v>
      </c>
      <c r="S3601" s="6" t="s">
        <v>4474</v>
      </c>
      <c r="T3601" s="6">
        <v>103818</v>
      </c>
      <c r="U3601" s="6" t="s">
        <v>4474</v>
      </c>
      <c r="V3601" s="6" t="s">
        <v>4474</v>
      </c>
      <c r="W3601" s="6">
        <v>6076274</v>
      </c>
      <c r="X3601" s="6">
        <v>6161143</v>
      </c>
      <c r="Y3601" s="6" t="s">
        <v>4474</v>
      </c>
      <c r="Z3601" s="6" t="s">
        <v>4474</v>
      </c>
      <c r="AA3601" s="6" t="s">
        <v>4474</v>
      </c>
      <c r="AB3601" s="6" t="s">
        <v>4474</v>
      </c>
      <c r="AC3601" s="6">
        <v>26708000</v>
      </c>
      <c r="AD3601" s="6">
        <v>26685899</v>
      </c>
      <c r="AF3601">
        <f>Q3601/W3601</f>
        <v>2.2815955962486222E-2</v>
      </c>
      <c r="AG3601">
        <f>R3601/X3601</f>
        <v>2.3762473943552357E-2</v>
      </c>
      <c r="AH3601" t="e">
        <f>U3601/W3601</f>
        <v>#VALUE!</v>
      </c>
      <c r="AI3601" t="e">
        <f>V3601/X3601</f>
        <v>#VALUE!</v>
      </c>
      <c r="AJ3601" t="e">
        <f>Y3601/AA3601</f>
        <v>#VALUE!</v>
      </c>
      <c r="AK3601" t="e">
        <f>Z3601/AB3601</f>
        <v>#VALUE!</v>
      </c>
      <c r="AL3601">
        <f>O3601/K3601</f>
        <v>0.70667839455679871</v>
      </c>
      <c r="AM3601">
        <f>P3601/L3601</f>
        <v>0.71234355196451205</v>
      </c>
      <c r="AN3601">
        <f>K3601/W3601</f>
        <v>4.8085553745601334E-2</v>
      </c>
      <c r="AO3601">
        <f>L3601/X3601</f>
        <v>4.9175291013372029E-2</v>
      </c>
      <c r="AP3601">
        <f>IF(OR(Q3601&lt;0, Q3601="NA"), 0, 1)</f>
        <v>1</v>
      </c>
      <c r="AQ3601">
        <f>IF(OR(S3601&lt;0, S3601="NA"), 0, 1)</f>
        <v>0</v>
      </c>
      <c r="AR3601">
        <f>IFERROR(IF((AF3601-AG3601)&gt;0,1,0),0)</f>
        <v>0</v>
      </c>
      <c r="AS3601">
        <f>IFERROR(IF((S3601-Q3601)&gt;0,1,0),0)</f>
        <v>0</v>
      </c>
      <c r="AT3601">
        <f>IFERROR(IF((AH3601-AI3601)&lt;0,1,0),0)</f>
        <v>0</v>
      </c>
      <c r="AU3601">
        <f>IFERROR(IF((AJ3601-AK3601)&gt;0,1,0),0)</f>
        <v>0</v>
      </c>
      <c r="AV3601">
        <f>IFERROR(IF((AL3601-AM3601)&gt;0,1,0),0)</f>
        <v>0</v>
      </c>
      <c r="AW3601">
        <f>IFERROR(IF((AN3601-AO3601)&gt;0,1,0),0)</f>
        <v>0</v>
      </c>
      <c r="AX3601">
        <f>IFERROR(IF((AC3601-AD3601)&lt;0,1,0),0)</f>
        <v>0</v>
      </c>
      <c r="AY3601">
        <f>SUM(AP3601:AX3601)</f>
        <v>1</v>
      </c>
    </row>
    <row r="3602" spans="1:51" x14ac:dyDescent="0.45">
      <c r="A3602" s="1" t="s">
        <v>4369</v>
      </c>
      <c r="B3602" s="2">
        <v>29433658</v>
      </c>
      <c r="C3602" s="3" t="s">
        <v>5336</v>
      </c>
      <c r="D3602" s="5">
        <v>12.2</v>
      </c>
      <c r="E3602" s="5">
        <v>41.081462600000002</v>
      </c>
      <c r="F3602" s="3" t="s">
        <v>4480</v>
      </c>
      <c r="G3602" s="3" t="s">
        <v>4491</v>
      </c>
      <c r="H3602" s="3" t="s">
        <v>4492</v>
      </c>
      <c r="I3602" s="3" t="s">
        <v>4493</v>
      </c>
      <c r="J3602" s="3" t="s">
        <v>4494</v>
      </c>
      <c r="K3602" s="6" t="s">
        <v>4474</v>
      </c>
      <c r="L3602" s="6" t="s">
        <v>4474</v>
      </c>
      <c r="M3602" s="6" t="s">
        <v>4474</v>
      </c>
      <c r="N3602" s="6" t="s">
        <v>4474</v>
      </c>
      <c r="O3602" s="6">
        <v>-2012.5609999999999</v>
      </c>
      <c r="P3602" s="6">
        <v>-1323.5540000000001</v>
      </c>
      <c r="Q3602" s="6">
        <v>-1611.3219999999999</v>
      </c>
      <c r="R3602" s="6">
        <v>-831.21799999999996</v>
      </c>
      <c r="S3602" s="6">
        <v>-1492.6690000000001</v>
      </c>
      <c r="T3602" s="6">
        <v>-1286.0360000000001</v>
      </c>
      <c r="U3602" s="6" t="s">
        <v>4474</v>
      </c>
      <c r="V3602" s="6" t="s">
        <v>4474</v>
      </c>
      <c r="W3602" s="6">
        <v>5887.625</v>
      </c>
      <c r="X3602" s="6">
        <v>5800.0619999999999</v>
      </c>
      <c r="Y3602" s="6">
        <v>93.995999999999995</v>
      </c>
      <c r="Z3602" s="6">
        <v>170.173</v>
      </c>
      <c r="AA3602" s="6">
        <v>5023</v>
      </c>
      <c r="AB3602" s="6">
        <v>4051</v>
      </c>
      <c r="AC3602" s="6">
        <v>3367333</v>
      </c>
      <c r="AD3602" s="6">
        <v>3367333</v>
      </c>
      <c r="AF3602">
        <f>Q3602/W3602</f>
        <v>-0.27367945478864564</v>
      </c>
      <c r="AG3602">
        <f>R3602/X3602</f>
        <v>-0.14331191632089449</v>
      </c>
      <c r="AH3602" t="e">
        <f>U3602/W3602</f>
        <v>#VALUE!</v>
      </c>
      <c r="AI3602" t="e">
        <f>V3602/X3602</f>
        <v>#VALUE!</v>
      </c>
      <c r="AJ3602">
        <f>Y3602/AA3602</f>
        <v>1.8713119649611785E-2</v>
      </c>
      <c r="AK3602">
        <f>Z3602/AB3602</f>
        <v>4.2007652431498399E-2</v>
      </c>
      <c r="AL3602" t="e">
        <f>O3602/K3602</f>
        <v>#VALUE!</v>
      </c>
      <c r="AM3602" t="e">
        <f>P3602/L3602</f>
        <v>#VALUE!</v>
      </c>
      <c r="AN3602" t="e">
        <f>K3602/W3602</f>
        <v>#VALUE!</v>
      </c>
      <c r="AO3602" t="e">
        <f>L3602/X3602</f>
        <v>#VALUE!</v>
      </c>
      <c r="AP3602">
        <f>IF(OR(Q3602&lt;0, Q3602="NA"), 0, 1)</f>
        <v>0</v>
      </c>
      <c r="AQ3602">
        <f>IF(OR(S3602&lt;0, S3602="NA"), 0, 1)</f>
        <v>0</v>
      </c>
      <c r="AR3602">
        <f>IFERROR(IF((AF3602-AG3602)&gt;0,1,0),0)</f>
        <v>0</v>
      </c>
      <c r="AS3602">
        <f>IFERROR(IF((S3602-Q3602)&gt;0,1,0),0)</f>
        <v>1</v>
      </c>
      <c r="AT3602">
        <f>IFERROR(IF((AH3602-AI3602)&lt;0,1,0),0)</f>
        <v>0</v>
      </c>
      <c r="AU3602">
        <f>IFERROR(IF((AJ3602-AK3602)&gt;0,1,0),0)</f>
        <v>0</v>
      </c>
      <c r="AV3602">
        <f>IFERROR(IF((AL3602-AM3602)&gt;0,1,0),0)</f>
        <v>0</v>
      </c>
      <c r="AW3602">
        <f>IFERROR(IF((AN3602-AO3602)&gt;0,1,0),0)</f>
        <v>0</v>
      </c>
      <c r="AX3602">
        <f>IFERROR(IF((AC3602-AD3602)&lt;0,1,0),0)</f>
        <v>0</v>
      </c>
      <c r="AY3602">
        <f>SUM(AP3602:AX3602)</f>
        <v>1</v>
      </c>
    </row>
    <row r="3603" spans="1:51" x14ac:dyDescent="0.45">
      <c r="A3603" s="1" t="s">
        <v>4412</v>
      </c>
      <c r="B3603" s="2">
        <v>4812206</v>
      </c>
      <c r="C3603" s="3" t="s">
        <v>5338</v>
      </c>
      <c r="D3603" s="5">
        <v>39.19</v>
      </c>
      <c r="E3603" s="5">
        <v>2987.8300023800002</v>
      </c>
      <c r="F3603" s="3" t="s">
        <v>4470</v>
      </c>
      <c r="G3603" s="3" t="s">
        <v>4471</v>
      </c>
      <c r="H3603" s="3" t="s">
        <v>4489</v>
      </c>
      <c r="I3603" s="3" t="s">
        <v>4489</v>
      </c>
      <c r="J3603" s="3" t="s">
        <v>4495</v>
      </c>
      <c r="K3603" s="6" t="s">
        <v>4474</v>
      </c>
      <c r="L3603" s="6" t="s">
        <v>4474</v>
      </c>
      <c r="M3603" s="6">
        <v>-252738</v>
      </c>
      <c r="N3603" s="6">
        <v>-233681</v>
      </c>
      <c r="O3603" s="6">
        <v>-255516</v>
      </c>
      <c r="P3603" s="6">
        <v>-237524</v>
      </c>
      <c r="Q3603" s="6">
        <v>-213388</v>
      </c>
      <c r="R3603" s="6">
        <v>-199060</v>
      </c>
      <c r="S3603" s="6">
        <v>-156620</v>
      </c>
      <c r="T3603" s="6">
        <v>-153552</v>
      </c>
      <c r="U3603" s="6" t="s">
        <v>4474</v>
      </c>
      <c r="V3603" s="6" t="s">
        <v>4474</v>
      </c>
      <c r="W3603" s="6">
        <v>835901</v>
      </c>
      <c r="X3603" s="6">
        <v>884011</v>
      </c>
      <c r="Y3603" s="6">
        <v>659639</v>
      </c>
      <c r="Z3603" s="6">
        <v>728089</v>
      </c>
      <c r="AA3603" s="6">
        <v>29695</v>
      </c>
      <c r="AB3603" s="6">
        <v>31285</v>
      </c>
      <c r="AC3603" s="6">
        <v>75794409</v>
      </c>
      <c r="AD3603" s="6">
        <v>75667550</v>
      </c>
      <c r="AF3603">
        <f>Q3603/W3603</f>
        <v>-0.25527903423970061</v>
      </c>
      <c r="AG3603">
        <f>R3603/X3603</f>
        <v>-0.22517819348401774</v>
      </c>
      <c r="AH3603" t="e">
        <f>U3603/W3603</f>
        <v>#VALUE!</v>
      </c>
      <c r="AI3603" t="e">
        <f>V3603/X3603</f>
        <v>#VALUE!</v>
      </c>
      <c r="AJ3603">
        <f>Y3603/AA3603</f>
        <v>22.213807038221923</v>
      </c>
      <c r="AK3603">
        <f>Z3603/AB3603</f>
        <v>23.272782483618347</v>
      </c>
      <c r="AL3603" t="e">
        <f>O3603/K3603</f>
        <v>#VALUE!</v>
      </c>
      <c r="AM3603" t="e">
        <f>P3603/L3603</f>
        <v>#VALUE!</v>
      </c>
      <c r="AN3603" t="e">
        <f>K3603/W3603</f>
        <v>#VALUE!</v>
      </c>
      <c r="AO3603" t="e">
        <f>L3603/X3603</f>
        <v>#VALUE!</v>
      </c>
      <c r="AP3603">
        <f>IF(OR(Q3603&lt;0, Q3603="NA"), 0, 1)</f>
        <v>0</v>
      </c>
      <c r="AQ3603">
        <f>IF(OR(S3603&lt;0, S3603="NA"), 0, 1)</f>
        <v>0</v>
      </c>
      <c r="AR3603">
        <f>IFERROR(IF((AF3603-AG3603)&gt;0,1,0),0)</f>
        <v>0</v>
      </c>
      <c r="AS3603">
        <f>IFERROR(IF((S3603-Q3603)&gt;0,1,0),0)</f>
        <v>1</v>
      </c>
      <c r="AT3603">
        <f>IFERROR(IF((AH3603-AI3603)&lt;0,1,0),0)</f>
        <v>0</v>
      </c>
      <c r="AU3603">
        <f>IFERROR(IF((AJ3603-AK3603)&gt;0,1,0),0)</f>
        <v>0</v>
      </c>
      <c r="AV3603">
        <f>IFERROR(IF((AL3603-AM3603)&gt;0,1,0),0)</f>
        <v>0</v>
      </c>
      <c r="AW3603">
        <f>IFERROR(IF((AN3603-AO3603)&gt;0,1,0),0)</f>
        <v>0</v>
      </c>
      <c r="AX3603">
        <f>IFERROR(IF((AC3603-AD3603)&lt;0,1,0),0)</f>
        <v>0</v>
      </c>
      <c r="AY3603">
        <f>SUM(AP3603:AX3603)</f>
        <v>1</v>
      </c>
    </row>
    <row r="3604" spans="1:51" x14ac:dyDescent="0.45">
      <c r="A3604" s="1" t="s">
        <v>8</v>
      </c>
      <c r="B3604" s="2">
        <v>100630552</v>
      </c>
      <c r="C3604" s="3" t="s">
        <v>5336</v>
      </c>
      <c r="D3604" s="5">
        <v>9.98</v>
      </c>
      <c r="E3604" s="5">
        <v>80.388900000000007</v>
      </c>
      <c r="F3604" s="3" t="s">
        <v>4480</v>
      </c>
      <c r="G3604" s="3" t="s">
        <v>4491</v>
      </c>
      <c r="H3604" s="3" t="s">
        <v>4492</v>
      </c>
      <c r="I3604" s="3" t="s">
        <v>4493</v>
      </c>
      <c r="J3604" s="3" t="s">
        <v>4494</v>
      </c>
      <c r="K3604" s="6" t="s">
        <v>4474</v>
      </c>
      <c r="L3604" s="6" t="s">
        <v>4474</v>
      </c>
      <c r="M3604" s="6" t="s">
        <v>4474</v>
      </c>
      <c r="N3604" s="6" t="s">
        <v>4474</v>
      </c>
      <c r="O3604" s="6">
        <v>-49.427999999999997</v>
      </c>
      <c r="P3604" s="6">
        <v>-2.65</v>
      </c>
      <c r="Q3604" s="6">
        <v>-49.427999999999997</v>
      </c>
      <c r="R3604" s="6">
        <v>-2.65</v>
      </c>
      <c r="S3604" s="6" t="s">
        <v>4474</v>
      </c>
      <c r="T3604" s="6">
        <v>0</v>
      </c>
      <c r="U3604" s="6" t="s">
        <v>4474</v>
      </c>
      <c r="V3604" s="6" t="s">
        <v>4474</v>
      </c>
      <c r="W3604" s="6">
        <v>82.25</v>
      </c>
      <c r="X3604" s="6" t="s">
        <v>4474</v>
      </c>
      <c r="Y3604" s="6" t="s">
        <v>4474</v>
      </c>
      <c r="Z3604" s="6" t="s">
        <v>4474</v>
      </c>
      <c r="AA3604" s="6">
        <v>270</v>
      </c>
      <c r="AB3604" s="6">
        <v>141</v>
      </c>
      <c r="AC3604" s="6">
        <v>1581250</v>
      </c>
      <c r="AD3604" s="6">
        <v>1581250</v>
      </c>
      <c r="AF3604">
        <f>Q3604/W3604</f>
        <v>-0.60094832826747713</v>
      </c>
      <c r="AG3604" t="e">
        <f>R3604/X3604</f>
        <v>#VALUE!</v>
      </c>
      <c r="AH3604" t="e">
        <f>U3604/W3604</f>
        <v>#VALUE!</v>
      </c>
      <c r="AI3604" t="e">
        <f>V3604/X3604</f>
        <v>#VALUE!</v>
      </c>
      <c r="AJ3604" t="e">
        <f>Y3604/AA3604</f>
        <v>#VALUE!</v>
      </c>
      <c r="AK3604" t="e">
        <f>Z3604/AB3604</f>
        <v>#VALUE!</v>
      </c>
      <c r="AL3604" t="e">
        <f>O3604/K3604</f>
        <v>#VALUE!</v>
      </c>
      <c r="AM3604" t="e">
        <f>P3604/L3604</f>
        <v>#VALUE!</v>
      </c>
      <c r="AN3604" t="e">
        <f>K3604/W3604</f>
        <v>#VALUE!</v>
      </c>
      <c r="AO3604" t="e">
        <f>L3604/X3604</f>
        <v>#VALUE!</v>
      </c>
      <c r="AP3604">
        <f>IF(OR(Q3604&lt;0, Q3604="NA"), 0, 1)</f>
        <v>0</v>
      </c>
      <c r="AQ3604">
        <f>IF(OR(S3604&lt;0, S3604="NA"), 0, 1)</f>
        <v>0</v>
      </c>
      <c r="AR3604">
        <f>IFERROR(IF((AF3604-AG3604)&gt;0,1,0),0)</f>
        <v>0</v>
      </c>
      <c r="AS3604">
        <f>IFERROR(IF((S3604-Q3604)&gt;0,1,0),0)</f>
        <v>0</v>
      </c>
      <c r="AT3604">
        <f>IFERROR(IF((AH3604-AI3604)&lt;0,1,0),0)</f>
        <v>0</v>
      </c>
      <c r="AU3604">
        <f>IFERROR(IF((AJ3604-AK3604)&gt;0,1,0),0)</f>
        <v>0</v>
      </c>
      <c r="AV3604">
        <f>IFERROR(IF((AL3604-AM3604)&gt;0,1,0),0)</f>
        <v>0</v>
      </c>
      <c r="AW3604">
        <f>IFERROR(IF((AN3604-AO3604)&gt;0,1,0),0)</f>
        <v>0</v>
      </c>
      <c r="AX3604">
        <f>IFERROR(IF((AC3604-AD3604)&lt;0,1,0),0)</f>
        <v>0</v>
      </c>
      <c r="AY3604">
        <f>SUM(AP3604:AX3604)</f>
        <v>0</v>
      </c>
    </row>
    <row r="3605" spans="1:51" x14ac:dyDescent="0.45">
      <c r="A3605" s="1" t="s">
        <v>13</v>
      </c>
      <c r="B3605" s="2">
        <v>118460002</v>
      </c>
      <c r="C3605" s="3" t="s">
        <v>5337</v>
      </c>
      <c r="D3605" s="7">
        <v>10.14</v>
      </c>
      <c r="E3605" s="5">
        <v>445.89636000000002</v>
      </c>
      <c r="F3605" s="3" t="s">
        <v>4480</v>
      </c>
      <c r="G3605" s="3" t="s">
        <v>4491</v>
      </c>
      <c r="H3605" s="3" t="s">
        <v>4492</v>
      </c>
      <c r="I3605" s="3" t="s">
        <v>4493</v>
      </c>
      <c r="J3605" s="3" t="s">
        <v>4494</v>
      </c>
      <c r="K3605" s="6" t="s">
        <v>4474</v>
      </c>
      <c r="L3605" s="6" t="s">
        <v>4474</v>
      </c>
      <c r="M3605" s="6" t="s">
        <v>4474</v>
      </c>
      <c r="N3605" s="6" t="s">
        <v>4474</v>
      </c>
      <c r="O3605" s="6" t="s">
        <v>4474</v>
      </c>
      <c r="P3605" s="6" t="s">
        <v>4474</v>
      </c>
      <c r="Q3605" s="6" t="s">
        <v>4474</v>
      </c>
      <c r="R3605" s="6" t="s">
        <v>4474</v>
      </c>
      <c r="S3605" s="6" t="s">
        <v>4474</v>
      </c>
      <c r="T3605" s="6" t="s">
        <v>4474</v>
      </c>
      <c r="U3605" s="6" t="s">
        <v>4474</v>
      </c>
      <c r="V3605" s="6" t="s">
        <v>4474</v>
      </c>
      <c r="W3605" s="6" t="s">
        <v>4474</v>
      </c>
      <c r="X3605" s="6" t="s">
        <v>4474</v>
      </c>
      <c r="Y3605" s="6" t="s">
        <v>4474</v>
      </c>
      <c r="Z3605" s="6" t="s">
        <v>4474</v>
      </c>
      <c r="AA3605" s="6" t="s">
        <v>4474</v>
      </c>
      <c r="AB3605" s="6" t="s">
        <v>4474</v>
      </c>
      <c r="AC3605" s="6" t="s">
        <v>4474</v>
      </c>
      <c r="AD3605" s="6" t="s">
        <v>4474</v>
      </c>
      <c r="AF3605" t="e">
        <f>Q3605/W3605</f>
        <v>#VALUE!</v>
      </c>
      <c r="AG3605" t="e">
        <f>R3605/X3605</f>
        <v>#VALUE!</v>
      </c>
      <c r="AH3605" t="e">
        <f>U3605/W3605</f>
        <v>#VALUE!</v>
      </c>
      <c r="AI3605" t="e">
        <f>V3605/X3605</f>
        <v>#VALUE!</v>
      </c>
      <c r="AJ3605" t="e">
        <f>Y3605/AA3605</f>
        <v>#VALUE!</v>
      </c>
      <c r="AK3605" t="e">
        <f>Z3605/AB3605</f>
        <v>#VALUE!</v>
      </c>
      <c r="AL3605" t="e">
        <f>O3605/K3605</f>
        <v>#VALUE!</v>
      </c>
      <c r="AM3605" t="e">
        <f>P3605/L3605</f>
        <v>#VALUE!</v>
      </c>
      <c r="AN3605" t="e">
        <f>K3605/W3605</f>
        <v>#VALUE!</v>
      </c>
      <c r="AO3605" t="e">
        <f>L3605/X3605</f>
        <v>#VALUE!</v>
      </c>
      <c r="AP3605">
        <f>IF(OR(Q3605&lt;0, Q3605="NA"), 0, 1)</f>
        <v>0</v>
      </c>
      <c r="AQ3605">
        <f>IF(OR(S3605&lt;0, S3605="NA"), 0, 1)</f>
        <v>0</v>
      </c>
      <c r="AR3605">
        <f>IFERROR(IF((AF3605-AG3605)&gt;0,1,0),0)</f>
        <v>0</v>
      </c>
      <c r="AS3605">
        <f>IFERROR(IF((S3605-Q3605)&gt;0,1,0),0)</f>
        <v>0</v>
      </c>
      <c r="AT3605">
        <f>IFERROR(IF((AH3605-AI3605)&lt;0,1,0),0)</f>
        <v>0</v>
      </c>
      <c r="AU3605">
        <f>IFERROR(IF((AJ3605-AK3605)&gt;0,1,0),0)</f>
        <v>0</v>
      </c>
      <c r="AV3605">
        <f>IFERROR(IF((AL3605-AM3605)&gt;0,1,0),0)</f>
        <v>0</v>
      </c>
      <c r="AW3605">
        <f>IFERROR(IF((AN3605-AO3605)&gt;0,1,0),0)</f>
        <v>0</v>
      </c>
      <c r="AX3605">
        <f>IFERROR(IF((AC3605-AD3605)&lt;0,1,0),0)</f>
        <v>0</v>
      </c>
      <c r="AY3605">
        <f>SUM(AP3605:AX3605)</f>
        <v>0</v>
      </c>
    </row>
    <row r="3606" spans="1:51" x14ac:dyDescent="0.45">
      <c r="A3606" s="1" t="s">
        <v>16</v>
      </c>
      <c r="B3606" s="2">
        <v>112904984</v>
      </c>
      <c r="C3606" s="3" t="s">
        <v>5338</v>
      </c>
      <c r="D3606" s="5">
        <v>39.69</v>
      </c>
      <c r="E3606" s="5">
        <v>733.27274999999997</v>
      </c>
      <c r="F3606" s="3" t="s">
        <v>4480</v>
      </c>
      <c r="G3606" s="3" t="s">
        <v>4491</v>
      </c>
      <c r="H3606" s="3" t="s">
        <v>4492</v>
      </c>
      <c r="I3606" s="3" t="s">
        <v>4493</v>
      </c>
      <c r="J3606" s="3"/>
      <c r="K3606" s="6" t="s">
        <v>4474</v>
      </c>
      <c r="L3606" s="6" t="s">
        <v>4474</v>
      </c>
      <c r="M3606" s="6" t="s">
        <v>4474</v>
      </c>
      <c r="N3606" s="6" t="s">
        <v>4474</v>
      </c>
      <c r="O3606" s="6" t="s">
        <v>4474</v>
      </c>
      <c r="P3606" s="6" t="s">
        <v>4474</v>
      </c>
      <c r="Q3606" s="6" t="s">
        <v>4474</v>
      </c>
      <c r="R3606" s="6" t="s">
        <v>4474</v>
      </c>
      <c r="S3606" s="6" t="s">
        <v>4474</v>
      </c>
      <c r="T3606" s="6" t="s">
        <v>4474</v>
      </c>
      <c r="U3606" s="6" t="s">
        <v>4474</v>
      </c>
      <c r="V3606" s="6" t="s">
        <v>4474</v>
      </c>
      <c r="W3606" s="6" t="s">
        <v>4474</v>
      </c>
      <c r="X3606" s="6" t="s">
        <v>4474</v>
      </c>
      <c r="Y3606" s="6" t="s">
        <v>4474</v>
      </c>
      <c r="Z3606" s="6" t="s">
        <v>4474</v>
      </c>
      <c r="AA3606" s="6" t="s">
        <v>4474</v>
      </c>
      <c r="AB3606" s="6" t="s">
        <v>4474</v>
      </c>
      <c r="AC3606" s="6" t="s">
        <v>4474</v>
      </c>
      <c r="AD3606" s="6" t="s">
        <v>4474</v>
      </c>
      <c r="AF3606" t="e">
        <f>Q3606/W3606</f>
        <v>#VALUE!</v>
      </c>
      <c r="AG3606" t="e">
        <f>R3606/X3606</f>
        <v>#VALUE!</v>
      </c>
      <c r="AH3606" t="e">
        <f>U3606/W3606</f>
        <v>#VALUE!</v>
      </c>
      <c r="AI3606" t="e">
        <f>V3606/X3606</f>
        <v>#VALUE!</v>
      </c>
      <c r="AJ3606" t="e">
        <f>Y3606/AA3606</f>
        <v>#VALUE!</v>
      </c>
      <c r="AK3606" t="e">
        <f>Z3606/AB3606</f>
        <v>#VALUE!</v>
      </c>
      <c r="AL3606" t="e">
        <f>O3606/K3606</f>
        <v>#VALUE!</v>
      </c>
      <c r="AM3606" t="e">
        <f>P3606/L3606</f>
        <v>#VALUE!</v>
      </c>
      <c r="AN3606" t="e">
        <f>K3606/W3606</f>
        <v>#VALUE!</v>
      </c>
      <c r="AO3606" t="e">
        <f>L3606/X3606</f>
        <v>#VALUE!</v>
      </c>
      <c r="AP3606">
        <f>IF(OR(Q3606&lt;0, Q3606="NA"), 0, 1)</f>
        <v>0</v>
      </c>
      <c r="AQ3606">
        <f>IF(OR(S3606&lt;0, S3606="NA"), 0, 1)</f>
        <v>0</v>
      </c>
      <c r="AR3606">
        <f>IFERROR(IF((AF3606-AG3606)&gt;0,1,0),0)</f>
        <v>0</v>
      </c>
      <c r="AS3606">
        <f>IFERROR(IF((S3606-Q3606)&gt;0,1,0),0)</f>
        <v>0</v>
      </c>
      <c r="AT3606">
        <f>IFERROR(IF((AH3606-AI3606)&lt;0,1,0),0)</f>
        <v>0</v>
      </c>
      <c r="AU3606">
        <f>IFERROR(IF((AJ3606-AK3606)&gt;0,1,0),0)</f>
        <v>0</v>
      </c>
      <c r="AV3606">
        <f>IFERROR(IF((AL3606-AM3606)&gt;0,1,0),0)</f>
        <v>0</v>
      </c>
      <c r="AW3606">
        <f>IFERROR(IF((AN3606-AO3606)&gt;0,1,0),0)</f>
        <v>0</v>
      </c>
      <c r="AX3606">
        <f>IFERROR(IF((AC3606-AD3606)&lt;0,1,0),0)</f>
        <v>0</v>
      </c>
      <c r="AY3606">
        <f>SUM(AP3606:AX3606)</f>
        <v>0</v>
      </c>
    </row>
    <row r="3607" spans="1:51" x14ac:dyDescent="0.45">
      <c r="A3607" s="1" t="s">
        <v>17</v>
      </c>
      <c r="B3607" s="2">
        <v>113622077</v>
      </c>
      <c r="C3607" s="3" t="s">
        <v>5338</v>
      </c>
      <c r="D3607" s="5">
        <v>34.880000000000003</v>
      </c>
      <c r="E3607" s="5">
        <v>57.552</v>
      </c>
      <c r="F3607" s="3" t="s">
        <v>4480</v>
      </c>
      <c r="G3607" s="3" t="s">
        <v>4491</v>
      </c>
      <c r="H3607" s="3" t="s">
        <v>4492</v>
      </c>
      <c r="I3607" s="3" t="s">
        <v>4493</v>
      </c>
      <c r="J3607" s="3"/>
      <c r="K3607" s="6" t="s">
        <v>4474</v>
      </c>
      <c r="L3607" s="6" t="s">
        <v>4474</v>
      </c>
      <c r="M3607" s="6" t="s">
        <v>4474</v>
      </c>
      <c r="N3607" s="6" t="s">
        <v>4474</v>
      </c>
      <c r="O3607" s="6" t="s">
        <v>4474</v>
      </c>
      <c r="P3607" s="6" t="s">
        <v>4474</v>
      </c>
      <c r="Q3607" s="6" t="s">
        <v>4474</v>
      </c>
      <c r="R3607" s="6" t="s">
        <v>4474</v>
      </c>
      <c r="S3607" s="6" t="s">
        <v>4474</v>
      </c>
      <c r="T3607" s="6" t="s">
        <v>4474</v>
      </c>
      <c r="U3607" s="6" t="s">
        <v>4474</v>
      </c>
      <c r="V3607" s="6" t="s">
        <v>4474</v>
      </c>
      <c r="W3607" s="6" t="s">
        <v>4474</v>
      </c>
      <c r="X3607" s="6" t="s">
        <v>4474</v>
      </c>
      <c r="Y3607" s="6" t="s">
        <v>4474</v>
      </c>
      <c r="Z3607" s="6" t="s">
        <v>4474</v>
      </c>
      <c r="AA3607" s="6" t="s">
        <v>4474</v>
      </c>
      <c r="AB3607" s="6" t="s">
        <v>4474</v>
      </c>
      <c r="AC3607" s="6" t="s">
        <v>4474</v>
      </c>
      <c r="AD3607" s="6" t="s">
        <v>4474</v>
      </c>
      <c r="AF3607" t="e">
        <f>Q3607/W3607</f>
        <v>#VALUE!</v>
      </c>
      <c r="AG3607" t="e">
        <f>R3607/X3607</f>
        <v>#VALUE!</v>
      </c>
      <c r="AH3607" t="e">
        <f>U3607/W3607</f>
        <v>#VALUE!</v>
      </c>
      <c r="AI3607" t="e">
        <f>V3607/X3607</f>
        <v>#VALUE!</v>
      </c>
      <c r="AJ3607" t="e">
        <f>Y3607/AA3607</f>
        <v>#VALUE!</v>
      </c>
      <c r="AK3607" t="e">
        <f>Z3607/AB3607</f>
        <v>#VALUE!</v>
      </c>
      <c r="AL3607" t="e">
        <f>O3607/K3607</f>
        <v>#VALUE!</v>
      </c>
      <c r="AM3607" t="e">
        <f>P3607/L3607</f>
        <v>#VALUE!</v>
      </c>
      <c r="AN3607" t="e">
        <f>K3607/W3607</f>
        <v>#VALUE!</v>
      </c>
      <c r="AO3607" t="e">
        <f>L3607/X3607</f>
        <v>#VALUE!</v>
      </c>
      <c r="AP3607">
        <f>IF(OR(Q3607&lt;0, Q3607="NA"), 0, 1)</f>
        <v>0</v>
      </c>
      <c r="AQ3607">
        <f>IF(OR(S3607&lt;0, S3607="NA"), 0, 1)</f>
        <v>0</v>
      </c>
      <c r="AR3607">
        <f>IFERROR(IF((AF3607-AG3607)&gt;0,1,0),0)</f>
        <v>0</v>
      </c>
      <c r="AS3607">
        <f>IFERROR(IF((S3607-Q3607)&gt;0,1,0),0)</f>
        <v>0</v>
      </c>
      <c r="AT3607">
        <f>IFERROR(IF((AH3607-AI3607)&lt;0,1,0),0)</f>
        <v>0</v>
      </c>
      <c r="AU3607">
        <f>IFERROR(IF((AJ3607-AK3607)&gt;0,1,0),0)</f>
        <v>0</v>
      </c>
      <c r="AV3607">
        <f>IFERROR(IF((AL3607-AM3607)&gt;0,1,0),0)</f>
        <v>0</v>
      </c>
      <c r="AW3607">
        <f>IFERROR(IF((AN3607-AO3607)&gt;0,1,0),0)</f>
        <v>0</v>
      </c>
      <c r="AX3607">
        <f>IFERROR(IF((AC3607-AD3607)&lt;0,1,0),0)</f>
        <v>0</v>
      </c>
      <c r="AY3607">
        <f>SUM(AP3607:AX3607)</f>
        <v>0</v>
      </c>
    </row>
    <row r="3608" spans="1:51" x14ac:dyDescent="0.45">
      <c r="A3608" s="1" t="s">
        <v>18</v>
      </c>
      <c r="B3608" s="2">
        <v>114183165</v>
      </c>
      <c r="C3608" s="3" t="s">
        <v>5338</v>
      </c>
      <c r="D3608" s="5">
        <v>35.094999999999999</v>
      </c>
      <c r="E3608" s="5">
        <v>24.566500000000001</v>
      </c>
      <c r="F3608" s="3" t="s">
        <v>4480</v>
      </c>
      <c r="G3608" s="3" t="s">
        <v>4491</v>
      </c>
      <c r="H3608" s="3" t="s">
        <v>4492</v>
      </c>
      <c r="I3608" s="3" t="s">
        <v>4493</v>
      </c>
      <c r="J3608" s="3"/>
      <c r="K3608" s="6" t="s">
        <v>4474</v>
      </c>
      <c r="L3608" s="6" t="s">
        <v>4474</v>
      </c>
      <c r="M3608" s="6" t="s">
        <v>4474</v>
      </c>
      <c r="N3608" s="6" t="s">
        <v>4474</v>
      </c>
      <c r="O3608" s="6" t="s">
        <v>4474</v>
      </c>
      <c r="P3608" s="6" t="s">
        <v>4474</v>
      </c>
      <c r="Q3608" s="6" t="s">
        <v>4474</v>
      </c>
      <c r="R3608" s="6" t="s">
        <v>4474</v>
      </c>
      <c r="S3608" s="6" t="s">
        <v>4474</v>
      </c>
      <c r="T3608" s="6" t="s">
        <v>4474</v>
      </c>
      <c r="U3608" s="6" t="s">
        <v>4474</v>
      </c>
      <c r="V3608" s="6" t="s">
        <v>4474</v>
      </c>
      <c r="W3608" s="6" t="s">
        <v>4474</v>
      </c>
      <c r="X3608" s="6" t="s">
        <v>4474</v>
      </c>
      <c r="Y3608" s="6" t="s">
        <v>4474</v>
      </c>
      <c r="Z3608" s="6" t="s">
        <v>4474</v>
      </c>
      <c r="AA3608" s="6" t="s">
        <v>4474</v>
      </c>
      <c r="AB3608" s="6" t="s">
        <v>4474</v>
      </c>
      <c r="AC3608" s="6" t="s">
        <v>4474</v>
      </c>
      <c r="AD3608" s="6" t="s">
        <v>4474</v>
      </c>
      <c r="AF3608" t="e">
        <f>Q3608/W3608</f>
        <v>#VALUE!</v>
      </c>
      <c r="AG3608" t="e">
        <f>R3608/X3608</f>
        <v>#VALUE!</v>
      </c>
      <c r="AH3608" t="e">
        <f>U3608/W3608</f>
        <v>#VALUE!</v>
      </c>
      <c r="AI3608" t="e">
        <f>V3608/X3608</f>
        <v>#VALUE!</v>
      </c>
      <c r="AJ3608" t="e">
        <f>Y3608/AA3608</f>
        <v>#VALUE!</v>
      </c>
      <c r="AK3608" t="e">
        <f>Z3608/AB3608</f>
        <v>#VALUE!</v>
      </c>
      <c r="AL3608" t="e">
        <f>O3608/K3608</f>
        <v>#VALUE!</v>
      </c>
      <c r="AM3608" t="e">
        <f>P3608/L3608</f>
        <v>#VALUE!</v>
      </c>
      <c r="AN3608" t="e">
        <f>K3608/W3608</f>
        <v>#VALUE!</v>
      </c>
      <c r="AO3608" t="e">
        <f>L3608/X3608</f>
        <v>#VALUE!</v>
      </c>
      <c r="AP3608">
        <f>IF(OR(Q3608&lt;0, Q3608="NA"), 0, 1)</f>
        <v>0</v>
      </c>
      <c r="AQ3608">
        <f>IF(OR(S3608&lt;0, S3608="NA"), 0, 1)</f>
        <v>0</v>
      </c>
      <c r="AR3608">
        <f>IFERROR(IF((AF3608-AG3608)&gt;0,1,0),0)</f>
        <v>0</v>
      </c>
      <c r="AS3608">
        <f>IFERROR(IF((S3608-Q3608)&gt;0,1,0),0)</f>
        <v>0</v>
      </c>
      <c r="AT3608">
        <f>IFERROR(IF((AH3608-AI3608)&lt;0,1,0),0)</f>
        <v>0</v>
      </c>
      <c r="AU3608">
        <f>IFERROR(IF((AJ3608-AK3608)&gt;0,1,0),0)</f>
        <v>0</v>
      </c>
      <c r="AV3608">
        <f>IFERROR(IF((AL3608-AM3608)&gt;0,1,0),0)</f>
        <v>0</v>
      </c>
      <c r="AW3608">
        <f>IFERROR(IF((AN3608-AO3608)&gt;0,1,0),0)</f>
        <v>0</v>
      </c>
      <c r="AX3608">
        <f>IFERROR(IF((AC3608-AD3608)&lt;0,1,0),0)</f>
        <v>0</v>
      </c>
      <c r="AY3608">
        <f>SUM(AP3608:AX3608)</f>
        <v>0</v>
      </c>
    </row>
    <row r="3609" spans="1:51" x14ac:dyDescent="0.45">
      <c r="A3609" s="1" t="s">
        <v>26</v>
      </c>
      <c r="B3609" s="2">
        <v>19477916</v>
      </c>
      <c r="C3609" s="3" t="s">
        <v>5337</v>
      </c>
      <c r="D3609" s="5">
        <v>17.829999999999998</v>
      </c>
      <c r="E3609" s="5">
        <v>516.07562089999999</v>
      </c>
      <c r="F3609" s="3" t="s">
        <v>4480</v>
      </c>
      <c r="G3609" s="3" t="s">
        <v>4491</v>
      </c>
      <c r="H3609" s="3" t="s">
        <v>4492</v>
      </c>
      <c r="I3609" s="3" t="s">
        <v>4493</v>
      </c>
      <c r="J3609" s="3" t="s">
        <v>4494</v>
      </c>
      <c r="K3609" s="6" t="s">
        <v>4474</v>
      </c>
      <c r="L3609" s="6" t="s">
        <v>4474</v>
      </c>
      <c r="M3609" s="6" t="s">
        <v>4474</v>
      </c>
      <c r="N3609" s="6" t="s">
        <v>4474</v>
      </c>
      <c r="O3609" s="6" t="s">
        <v>4474</v>
      </c>
      <c r="P3609" s="6" t="s">
        <v>4474</v>
      </c>
      <c r="Q3609" s="6" t="s">
        <v>4474</v>
      </c>
      <c r="R3609" s="6" t="s">
        <v>4474</v>
      </c>
      <c r="S3609" s="6" t="s">
        <v>4474</v>
      </c>
      <c r="T3609" s="6" t="s">
        <v>4474</v>
      </c>
      <c r="U3609" s="6" t="s">
        <v>4474</v>
      </c>
      <c r="V3609" s="6" t="s">
        <v>4474</v>
      </c>
      <c r="W3609" s="6" t="s">
        <v>4474</v>
      </c>
      <c r="X3609" s="6" t="s">
        <v>4474</v>
      </c>
      <c r="Y3609" s="6" t="s">
        <v>4474</v>
      </c>
      <c r="Z3609" s="6" t="s">
        <v>4474</v>
      </c>
      <c r="AA3609" s="6" t="s">
        <v>4474</v>
      </c>
      <c r="AB3609" s="6" t="s">
        <v>4474</v>
      </c>
      <c r="AC3609" s="6" t="s">
        <v>4474</v>
      </c>
      <c r="AD3609" s="6" t="s">
        <v>4474</v>
      </c>
      <c r="AF3609" t="e">
        <f>Q3609/W3609</f>
        <v>#VALUE!</v>
      </c>
      <c r="AG3609" t="e">
        <f>R3609/X3609</f>
        <v>#VALUE!</v>
      </c>
      <c r="AH3609" t="e">
        <f>U3609/W3609</f>
        <v>#VALUE!</v>
      </c>
      <c r="AI3609" t="e">
        <f>V3609/X3609</f>
        <v>#VALUE!</v>
      </c>
      <c r="AJ3609" t="e">
        <f>Y3609/AA3609</f>
        <v>#VALUE!</v>
      </c>
      <c r="AK3609" t="e">
        <f>Z3609/AB3609</f>
        <v>#VALUE!</v>
      </c>
      <c r="AL3609" t="e">
        <f>O3609/K3609</f>
        <v>#VALUE!</v>
      </c>
      <c r="AM3609" t="e">
        <f>P3609/L3609</f>
        <v>#VALUE!</v>
      </c>
      <c r="AN3609" t="e">
        <f>K3609/W3609</f>
        <v>#VALUE!</v>
      </c>
      <c r="AO3609" t="e">
        <f>L3609/X3609</f>
        <v>#VALUE!</v>
      </c>
      <c r="AP3609">
        <f>IF(OR(Q3609&lt;0, Q3609="NA"), 0, 1)</f>
        <v>0</v>
      </c>
      <c r="AQ3609">
        <f>IF(OR(S3609&lt;0, S3609="NA"), 0, 1)</f>
        <v>0</v>
      </c>
      <c r="AR3609">
        <f>IFERROR(IF((AF3609-AG3609)&gt;0,1,0),0)</f>
        <v>0</v>
      </c>
      <c r="AS3609">
        <f>IFERROR(IF((S3609-Q3609)&gt;0,1,0),0)</f>
        <v>0</v>
      </c>
      <c r="AT3609">
        <f>IFERROR(IF((AH3609-AI3609)&lt;0,1,0),0)</f>
        <v>0</v>
      </c>
      <c r="AU3609">
        <f>IFERROR(IF((AJ3609-AK3609)&gt;0,1,0),0)</f>
        <v>0</v>
      </c>
      <c r="AV3609">
        <f>IFERROR(IF((AL3609-AM3609)&gt;0,1,0),0)</f>
        <v>0</v>
      </c>
      <c r="AW3609">
        <f>IFERROR(IF((AN3609-AO3609)&gt;0,1,0),0)</f>
        <v>0</v>
      </c>
      <c r="AX3609">
        <f>IFERROR(IF((AC3609-AD3609)&lt;0,1,0),0)</f>
        <v>0</v>
      </c>
      <c r="AY3609">
        <f>SUM(AP3609:AX3609)</f>
        <v>0</v>
      </c>
    </row>
    <row r="3610" spans="1:51" x14ac:dyDescent="0.45">
      <c r="A3610" s="1" t="s">
        <v>28</v>
      </c>
      <c r="B3610" s="2">
        <v>5735674</v>
      </c>
      <c r="C3610" s="3" t="s">
        <v>5337</v>
      </c>
      <c r="D3610" s="5">
        <v>20.49</v>
      </c>
      <c r="E3610" s="5">
        <v>847.06573853999998</v>
      </c>
      <c r="F3610" s="3" t="s">
        <v>4480</v>
      </c>
      <c r="G3610" s="3" t="s">
        <v>4491</v>
      </c>
      <c r="H3610" s="3" t="s">
        <v>4492</v>
      </c>
      <c r="I3610" s="3" t="s">
        <v>4493</v>
      </c>
      <c r="J3610" s="3"/>
      <c r="K3610" s="6" t="s">
        <v>4474</v>
      </c>
      <c r="L3610" s="6" t="s">
        <v>4474</v>
      </c>
      <c r="M3610" s="6" t="s">
        <v>4474</v>
      </c>
      <c r="N3610" s="6" t="s">
        <v>4474</v>
      </c>
      <c r="O3610" s="6" t="s">
        <v>4474</v>
      </c>
      <c r="P3610" s="6" t="s">
        <v>4474</v>
      </c>
      <c r="Q3610" s="6" t="s">
        <v>4474</v>
      </c>
      <c r="R3610" s="6" t="s">
        <v>4474</v>
      </c>
      <c r="S3610" s="6" t="s">
        <v>4474</v>
      </c>
      <c r="T3610" s="6" t="s">
        <v>4474</v>
      </c>
      <c r="U3610" s="6" t="s">
        <v>4474</v>
      </c>
      <c r="V3610" s="6" t="s">
        <v>4474</v>
      </c>
      <c r="W3610" s="6" t="s">
        <v>4474</v>
      </c>
      <c r="X3610" s="6" t="s">
        <v>4474</v>
      </c>
      <c r="Y3610" s="6" t="s">
        <v>4474</v>
      </c>
      <c r="Z3610" s="6" t="s">
        <v>4474</v>
      </c>
      <c r="AA3610" s="6" t="s">
        <v>4474</v>
      </c>
      <c r="AB3610" s="6" t="s">
        <v>4474</v>
      </c>
      <c r="AC3610" s="6" t="s">
        <v>4474</v>
      </c>
      <c r="AD3610" s="6" t="s">
        <v>4474</v>
      </c>
      <c r="AF3610" t="e">
        <f>Q3610/W3610</f>
        <v>#VALUE!</v>
      </c>
      <c r="AG3610" t="e">
        <f>R3610/X3610</f>
        <v>#VALUE!</v>
      </c>
      <c r="AH3610" t="e">
        <f>U3610/W3610</f>
        <v>#VALUE!</v>
      </c>
      <c r="AI3610" t="e">
        <f>V3610/X3610</f>
        <v>#VALUE!</v>
      </c>
      <c r="AJ3610" t="e">
        <f>Y3610/AA3610</f>
        <v>#VALUE!</v>
      </c>
      <c r="AK3610" t="e">
        <f>Z3610/AB3610</f>
        <v>#VALUE!</v>
      </c>
      <c r="AL3610" t="e">
        <f>O3610/K3610</f>
        <v>#VALUE!</v>
      </c>
      <c r="AM3610" t="e">
        <f>P3610/L3610</f>
        <v>#VALUE!</v>
      </c>
      <c r="AN3610" t="e">
        <f>K3610/W3610</f>
        <v>#VALUE!</v>
      </c>
      <c r="AO3610" t="e">
        <f>L3610/X3610</f>
        <v>#VALUE!</v>
      </c>
      <c r="AP3610">
        <f>IF(OR(Q3610&lt;0, Q3610="NA"), 0, 1)</f>
        <v>0</v>
      </c>
      <c r="AQ3610">
        <f>IF(OR(S3610&lt;0, S3610="NA"), 0, 1)</f>
        <v>0</v>
      </c>
      <c r="AR3610">
        <f>IFERROR(IF((AF3610-AG3610)&gt;0,1,0),0)</f>
        <v>0</v>
      </c>
      <c r="AS3610">
        <f>IFERROR(IF((S3610-Q3610)&gt;0,1,0),0)</f>
        <v>0</v>
      </c>
      <c r="AT3610">
        <f>IFERROR(IF((AH3610-AI3610)&lt;0,1,0),0)</f>
        <v>0</v>
      </c>
      <c r="AU3610">
        <f>IFERROR(IF((AJ3610-AK3610)&gt;0,1,0),0)</f>
        <v>0</v>
      </c>
      <c r="AV3610">
        <f>IFERROR(IF((AL3610-AM3610)&gt;0,1,0),0)</f>
        <v>0</v>
      </c>
      <c r="AW3610">
        <f>IFERROR(IF((AN3610-AO3610)&gt;0,1,0),0)</f>
        <v>0</v>
      </c>
      <c r="AX3610">
        <f>IFERROR(IF((AC3610-AD3610)&lt;0,1,0),0)</f>
        <v>0</v>
      </c>
      <c r="AY3610">
        <f>SUM(AP3610:AX3610)</f>
        <v>0</v>
      </c>
    </row>
    <row r="3611" spans="1:51" x14ac:dyDescent="0.45">
      <c r="A3611" s="1" t="s">
        <v>33</v>
      </c>
      <c r="B3611" s="2">
        <v>5736914</v>
      </c>
      <c r="C3611" s="3" t="s">
        <v>5337</v>
      </c>
      <c r="D3611" s="5">
        <v>11.82</v>
      </c>
      <c r="E3611" s="5">
        <v>449.14126529999999</v>
      </c>
      <c r="F3611" s="3" t="s">
        <v>4480</v>
      </c>
      <c r="G3611" s="3" t="s">
        <v>4491</v>
      </c>
      <c r="H3611" s="3" t="s">
        <v>4492</v>
      </c>
      <c r="I3611" s="3" t="s">
        <v>4493</v>
      </c>
      <c r="J3611" s="3" t="s">
        <v>4494</v>
      </c>
      <c r="K3611" s="6" t="s">
        <v>4474</v>
      </c>
      <c r="L3611" s="6" t="s">
        <v>4474</v>
      </c>
      <c r="M3611" s="6" t="s">
        <v>4474</v>
      </c>
      <c r="N3611" s="6" t="s">
        <v>4474</v>
      </c>
      <c r="O3611" s="6" t="s">
        <v>4474</v>
      </c>
      <c r="P3611" s="6" t="s">
        <v>4474</v>
      </c>
      <c r="Q3611" s="6" t="s">
        <v>4474</v>
      </c>
      <c r="R3611" s="6" t="s">
        <v>4474</v>
      </c>
      <c r="S3611" s="6" t="s">
        <v>4474</v>
      </c>
      <c r="T3611" s="6" t="s">
        <v>4474</v>
      </c>
      <c r="U3611" s="6" t="s">
        <v>4474</v>
      </c>
      <c r="V3611" s="6" t="s">
        <v>4474</v>
      </c>
      <c r="W3611" s="6" t="s">
        <v>4474</v>
      </c>
      <c r="X3611" s="6" t="s">
        <v>4474</v>
      </c>
      <c r="Y3611" s="6" t="s">
        <v>4474</v>
      </c>
      <c r="Z3611" s="6" t="s">
        <v>4474</v>
      </c>
      <c r="AA3611" s="6" t="s">
        <v>4474</v>
      </c>
      <c r="AB3611" s="6" t="s">
        <v>4474</v>
      </c>
      <c r="AC3611" s="6" t="s">
        <v>4474</v>
      </c>
      <c r="AD3611" s="6" t="s">
        <v>4474</v>
      </c>
      <c r="AF3611" t="e">
        <f>Q3611/W3611</f>
        <v>#VALUE!</v>
      </c>
      <c r="AG3611" t="e">
        <f>R3611/X3611</f>
        <v>#VALUE!</v>
      </c>
      <c r="AH3611" t="e">
        <f>U3611/W3611</f>
        <v>#VALUE!</v>
      </c>
      <c r="AI3611" t="e">
        <f>V3611/X3611</f>
        <v>#VALUE!</v>
      </c>
      <c r="AJ3611" t="e">
        <f>Y3611/AA3611</f>
        <v>#VALUE!</v>
      </c>
      <c r="AK3611" t="e">
        <f>Z3611/AB3611</f>
        <v>#VALUE!</v>
      </c>
      <c r="AL3611" t="e">
        <f>O3611/K3611</f>
        <v>#VALUE!</v>
      </c>
      <c r="AM3611" t="e">
        <f>P3611/L3611</f>
        <v>#VALUE!</v>
      </c>
      <c r="AN3611" t="e">
        <f>K3611/W3611</f>
        <v>#VALUE!</v>
      </c>
      <c r="AO3611" t="e">
        <f>L3611/X3611</f>
        <v>#VALUE!</v>
      </c>
      <c r="AP3611">
        <f>IF(OR(Q3611&lt;0, Q3611="NA"), 0, 1)</f>
        <v>0</v>
      </c>
      <c r="AQ3611">
        <f>IF(OR(S3611&lt;0, S3611="NA"), 0, 1)</f>
        <v>0</v>
      </c>
      <c r="AR3611">
        <f>IFERROR(IF((AF3611-AG3611)&gt;0,1,0),0)</f>
        <v>0</v>
      </c>
      <c r="AS3611">
        <f>IFERROR(IF((S3611-Q3611)&gt;0,1,0),0)</f>
        <v>0</v>
      </c>
      <c r="AT3611">
        <f>IFERROR(IF((AH3611-AI3611)&lt;0,1,0),0)</f>
        <v>0</v>
      </c>
      <c r="AU3611">
        <f>IFERROR(IF((AJ3611-AK3611)&gt;0,1,0),0)</f>
        <v>0</v>
      </c>
      <c r="AV3611">
        <f>IFERROR(IF((AL3611-AM3611)&gt;0,1,0),0)</f>
        <v>0</v>
      </c>
      <c r="AW3611">
        <f>IFERROR(IF((AN3611-AO3611)&gt;0,1,0),0)</f>
        <v>0</v>
      </c>
      <c r="AX3611">
        <f>IFERROR(IF((AC3611-AD3611)&lt;0,1,0),0)</f>
        <v>0</v>
      </c>
      <c r="AY3611">
        <f>SUM(AP3611:AX3611)</f>
        <v>0</v>
      </c>
    </row>
    <row r="3612" spans="1:51" x14ac:dyDescent="0.45">
      <c r="A3612" s="1" t="s">
        <v>73</v>
      </c>
      <c r="B3612" s="2">
        <v>116212652</v>
      </c>
      <c r="C3612" s="3" t="s">
        <v>5338</v>
      </c>
      <c r="D3612" s="5">
        <v>30.56</v>
      </c>
      <c r="E3612" s="5">
        <v>170.5248</v>
      </c>
      <c r="F3612" s="3" t="s">
        <v>4480</v>
      </c>
      <c r="G3612" s="3" t="s">
        <v>4491</v>
      </c>
      <c r="H3612" s="3" t="s">
        <v>4492</v>
      </c>
      <c r="I3612" s="3" t="s">
        <v>4493</v>
      </c>
      <c r="J3612" s="3"/>
      <c r="K3612" s="6" t="s">
        <v>4474</v>
      </c>
      <c r="L3612" s="6" t="s">
        <v>4474</v>
      </c>
      <c r="M3612" s="6" t="s">
        <v>4474</v>
      </c>
      <c r="N3612" s="6" t="s">
        <v>4474</v>
      </c>
      <c r="O3612" s="6" t="s">
        <v>4474</v>
      </c>
      <c r="P3612" s="6" t="s">
        <v>4474</v>
      </c>
      <c r="Q3612" s="6" t="s">
        <v>4474</v>
      </c>
      <c r="R3612" s="6" t="s">
        <v>4474</v>
      </c>
      <c r="S3612" s="6" t="s">
        <v>4474</v>
      </c>
      <c r="T3612" s="6" t="s">
        <v>4474</v>
      </c>
      <c r="U3612" s="6" t="s">
        <v>4474</v>
      </c>
      <c r="V3612" s="6" t="s">
        <v>4474</v>
      </c>
      <c r="W3612" s="6" t="s">
        <v>4474</v>
      </c>
      <c r="X3612" s="6" t="s">
        <v>4474</v>
      </c>
      <c r="Y3612" s="6" t="s">
        <v>4474</v>
      </c>
      <c r="Z3612" s="6" t="s">
        <v>4474</v>
      </c>
      <c r="AA3612" s="6" t="s">
        <v>4474</v>
      </c>
      <c r="AB3612" s="6" t="s">
        <v>4474</v>
      </c>
      <c r="AC3612" s="6" t="s">
        <v>4474</v>
      </c>
      <c r="AD3612" s="6" t="s">
        <v>4474</v>
      </c>
      <c r="AF3612" t="e">
        <f>Q3612/W3612</f>
        <v>#VALUE!</v>
      </c>
      <c r="AG3612" t="e">
        <f>R3612/X3612</f>
        <v>#VALUE!</v>
      </c>
      <c r="AH3612" t="e">
        <f>U3612/W3612</f>
        <v>#VALUE!</v>
      </c>
      <c r="AI3612" t="e">
        <f>V3612/X3612</f>
        <v>#VALUE!</v>
      </c>
      <c r="AJ3612" t="e">
        <f>Y3612/AA3612</f>
        <v>#VALUE!</v>
      </c>
      <c r="AK3612" t="e">
        <f>Z3612/AB3612</f>
        <v>#VALUE!</v>
      </c>
      <c r="AL3612" t="e">
        <f>O3612/K3612</f>
        <v>#VALUE!</v>
      </c>
      <c r="AM3612" t="e">
        <f>P3612/L3612</f>
        <v>#VALUE!</v>
      </c>
      <c r="AN3612" t="e">
        <f>K3612/W3612</f>
        <v>#VALUE!</v>
      </c>
      <c r="AO3612" t="e">
        <f>L3612/X3612</f>
        <v>#VALUE!</v>
      </c>
      <c r="AP3612">
        <f>IF(OR(Q3612&lt;0, Q3612="NA"), 0, 1)</f>
        <v>0</v>
      </c>
      <c r="AQ3612">
        <f>IF(OR(S3612&lt;0, S3612="NA"), 0, 1)</f>
        <v>0</v>
      </c>
      <c r="AR3612">
        <f>IFERROR(IF((AF3612-AG3612)&gt;0,1,0),0)</f>
        <v>0</v>
      </c>
      <c r="AS3612">
        <f>IFERROR(IF((S3612-Q3612)&gt;0,1,0),0)</f>
        <v>0</v>
      </c>
      <c r="AT3612">
        <f>IFERROR(IF((AH3612-AI3612)&lt;0,1,0),0)</f>
        <v>0</v>
      </c>
      <c r="AU3612">
        <f>IFERROR(IF((AJ3612-AK3612)&gt;0,1,0),0)</f>
        <v>0</v>
      </c>
      <c r="AV3612">
        <f>IFERROR(IF((AL3612-AM3612)&gt;0,1,0),0)</f>
        <v>0</v>
      </c>
      <c r="AW3612">
        <f>IFERROR(IF((AN3612-AO3612)&gt;0,1,0),0)</f>
        <v>0</v>
      </c>
      <c r="AX3612">
        <f>IFERROR(IF((AC3612-AD3612)&lt;0,1,0),0)</f>
        <v>0</v>
      </c>
      <c r="AY3612">
        <f>SUM(AP3612:AX3612)</f>
        <v>0</v>
      </c>
    </row>
    <row r="3613" spans="1:51" x14ac:dyDescent="0.45">
      <c r="A3613" s="1" t="s">
        <v>74</v>
      </c>
      <c r="B3613" s="2">
        <v>5731327</v>
      </c>
      <c r="C3613" s="3" t="s">
        <v>5338</v>
      </c>
      <c r="D3613" s="5">
        <v>74.58</v>
      </c>
      <c r="E3613" s="5">
        <v>26.103000000000002</v>
      </c>
      <c r="F3613" s="3" t="s">
        <v>4480</v>
      </c>
      <c r="G3613" s="3" t="s">
        <v>4491</v>
      </c>
      <c r="H3613" s="3" t="s">
        <v>4492</v>
      </c>
      <c r="I3613" s="3" t="s">
        <v>4493</v>
      </c>
      <c r="J3613" s="3"/>
      <c r="K3613" s="6" t="s">
        <v>4474</v>
      </c>
      <c r="L3613" s="6" t="s">
        <v>4474</v>
      </c>
      <c r="M3613" s="6" t="s">
        <v>4474</v>
      </c>
      <c r="N3613" s="6" t="s">
        <v>4474</v>
      </c>
      <c r="O3613" s="6" t="s">
        <v>4474</v>
      </c>
      <c r="P3613" s="6" t="s">
        <v>4474</v>
      </c>
      <c r="Q3613" s="6" t="s">
        <v>4474</v>
      </c>
      <c r="R3613" s="6" t="s">
        <v>4474</v>
      </c>
      <c r="S3613" s="6" t="s">
        <v>4474</v>
      </c>
      <c r="T3613" s="6" t="s">
        <v>4474</v>
      </c>
      <c r="U3613" s="6" t="s">
        <v>4474</v>
      </c>
      <c r="V3613" s="6" t="s">
        <v>4474</v>
      </c>
      <c r="W3613" s="6" t="s">
        <v>4474</v>
      </c>
      <c r="X3613" s="6" t="s">
        <v>4474</v>
      </c>
      <c r="Y3613" s="6" t="s">
        <v>4474</v>
      </c>
      <c r="Z3613" s="6" t="s">
        <v>4474</v>
      </c>
      <c r="AA3613" s="6" t="s">
        <v>4474</v>
      </c>
      <c r="AB3613" s="6" t="s">
        <v>4474</v>
      </c>
      <c r="AC3613" s="6" t="s">
        <v>4474</v>
      </c>
      <c r="AD3613" s="6" t="s">
        <v>4474</v>
      </c>
      <c r="AF3613" t="e">
        <f>Q3613/W3613</f>
        <v>#VALUE!</v>
      </c>
      <c r="AG3613" t="e">
        <f>R3613/X3613</f>
        <v>#VALUE!</v>
      </c>
      <c r="AH3613" t="e">
        <f>U3613/W3613</f>
        <v>#VALUE!</v>
      </c>
      <c r="AI3613" t="e">
        <f>V3613/X3613</f>
        <v>#VALUE!</v>
      </c>
      <c r="AJ3613" t="e">
        <f>Y3613/AA3613</f>
        <v>#VALUE!</v>
      </c>
      <c r="AK3613" t="e">
        <f>Z3613/AB3613</f>
        <v>#VALUE!</v>
      </c>
      <c r="AL3613" t="e">
        <f>O3613/K3613</f>
        <v>#VALUE!</v>
      </c>
      <c r="AM3613" t="e">
        <f>P3613/L3613</f>
        <v>#VALUE!</v>
      </c>
      <c r="AN3613" t="e">
        <f>K3613/W3613</f>
        <v>#VALUE!</v>
      </c>
      <c r="AO3613" t="e">
        <f>L3613/X3613</f>
        <v>#VALUE!</v>
      </c>
      <c r="AP3613">
        <f>IF(OR(Q3613&lt;0, Q3613="NA"), 0, 1)</f>
        <v>0</v>
      </c>
      <c r="AQ3613">
        <f>IF(OR(S3613&lt;0, S3613="NA"), 0, 1)</f>
        <v>0</v>
      </c>
      <c r="AR3613">
        <f>IFERROR(IF((AF3613-AG3613)&gt;0,1,0),0)</f>
        <v>0</v>
      </c>
      <c r="AS3613">
        <f>IFERROR(IF((S3613-Q3613)&gt;0,1,0),0)</f>
        <v>0</v>
      </c>
      <c r="AT3613">
        <f>IFERROR(IF((AH3613-AI3613)&lt;0,1,0),0)</f>
        <v>0</v>
      </c>
      <c r="AU3613">
        <f>IFERROR(IF((AJ3613-AK3613)&gt;0,1,0),0)</f>
        <v>0</v>
      </c>
      <c r="AV3613">
        <f>IFERROR(IF((AL3613-AM3613)&gt;0,1,0),0)</f>
        <v>0</v>
      </c>
      <c r="AW3613">
        <f>IFERROR(IF((AN3613-AO3613)&gt;0,1,0),0)</f>
        <v>0</v>
      </c>
      <c r="AX3613">
        <f>IFERROR(IF((AC3613-AD3613)&lt;0,1,0),0)</f>
        <v>0</v>
      </c>
      <c r="AY3613">
        <f>SUM(AP3613:AX3613)</f>
        <v>0</v>
      </c>
    </row>
    <row r="3614" spans="1:51" x14ac:dyDescent="0.45">
      <c r="A3614" s="1" t="s">
        <v>75</v>
      </c>
      <c r="B3614" s="2">
        <v>19402512</v>
      </c>
      <c r="C3614" s="3" t="s">
        <v>5338</v>
      </c>
      <c r="D3614" s="5">
        <v>41.94</v>
      </c>
      <c r="E3614" s="5">
        <v>86.186700000000002</v>
      </c>
      <c r="F3614" s="3" t="s">
        <v>4480</v>
      </c>
      <c r="G3614" s="3" t="s">
        <v>4491</v>
      </c>
      <c r="H3614" s="3" t="s">
        <v>4492</v>
      </c>
      <c r="I3614" s="3" t="s">
        <v>4493</v>
      </c>
      <c r="J3614" s="3"/>
      <c r="K3614" s="6" t="s">
        <v>4474</v>
      </c>
      <c r="L3614" s="6" t="s">
        <v>4474</v>
      </c>
      <c r="M3614" s="6" t="s">
        <v>4474</v>
      </c>
      <c r="N3614" s="6" t="s">
        <v>4474</v>
      </c>
      <c r="O3614" s="6" t="s">
        <v>4474</v>
      </c>
      <c r="P3614" s="6" t="s">
        <v>4474</v>
      </c>
      <c r="Q3614" s="6" t="s">
        <v>4474</v>
      </c>
      <c r="R3614" s="6" t="s">
        <v>4474</v>
      </c>
      <c r="S3614" s="6" t="s">
        <v>4474</v>
      </c>
      <c r="T3614" s="6" t="s">
        <v>4474</v>
      </c>
      <c r="U3614" s="6" t="s">
        <v>4474</v>
      </c>
      <c r="V3614" s="6" t="s">
        <v>4474</v>
      </c>
      <c r="W3614" s="6" t="s">
        <v>4474</v>
      </c>
      <c r="X3614" s="6" t="s">
        <v>4474</v>
      </c>
      <c r="Y3614" s="6" t="s">
        <v>4474</v>
      </c>
      <c r="Z3614" s="6" t="s">
        <v>4474</v>
      </c>
      <c r="AA3614" s="6" t="s">
        <v>4474</v>
      </c>
      <c r="AB3614" s="6" t="s">
        <v>4474</v>
      </c>
      <c r="AC3614" s="6" t="s">
        <v>4474</v>
      </c>
      <c r="AD3614" s="6" t="s">
        <v>4474</v>
      </c>
      <c r="AF3614" t="e">
        <f>Q3614/W3614</f>
        <v>#VALUE!</v>
      </c>
      <c r="AG3614" t="e">
        <f>R3614/X3614</f>
        <v>#VALUE!</v>
      </c>
      <c r="AH3614" t="e">
        <f>U3614/W3614</f>
        <v>#VALUE!</v>
      </c>
      <c r="AI3614" t="e">
        <f>V3614/X3614</f>
        <v>#VALUE!</v>
      </c>
      <c r="AJ3614" t="e">
        <f>Y3614/AA3614</f>
        <v>#VALUE!</v>
      </c>
      <c r="AK3614" t="e">
        <f>Z3614/AB3614</f>
        <v>#VALUE!</v>
      </c>
      <c r="AL3614" t="e">
        <f>O3614/K3614</f>
        <v>#VALUE!</v>
      </c>
      <c r="AM3614" t="e">
        <f>P3614/L3614</f>
        <v>#VALUE!</v>
      </c>
      <c r="AN3614" t="e">
        <f>K3614/W3614</f>
        <v>#VALUE!</v>
      </c>
      <c r="AO3614" t="e">
        <f>L3614/X3614</f>
        <v>#VALUE!</v>
      </c>
      <c r="AP3614">
        <f>IF(OR(Q3614&lt;0, Q3614="NA"), 0, 1)</f>
        <v>0</v>
      </c>
      <c r="AQ3614">
        <f>IF(OR(S3614&lt;0, S3614="NA"), 0, 1)</f>
        <v>0</v>
      </c>
      <c r="AR3614">
        <f>IFERROR(IF((AF3614-AG3614)&gt;0,1,0),0)</f>
        <v>0</v>
      </c>
      <c r="AS3614">
        <f>IFERROR(IF((S3614-Q3614)&gt;0,1,0),0)</f>
        <v>0</v>
      </c>
      <c r="AT3614">
        <f>IFERROR(IF((AH3614-AI3614)&lt;0,1,0),0)</f>
        <v>0</v>
      </c>
      <c r="AU3614">
        <f>IFERROR(IF((AJ3614-AK3614)&gt;0,1,0),0)</f>
        <v>0</v>
      </c>
      <c r="AV3614">
        <f>IFERROR(IF((AL3614-AM3614)&gt;0,1,0),0)</f>
        <v>0</v>
      </c>
      <c r="AW3614">
        <f>IFERROR(IF((AN3614-AO3614)&gt;0,1,0),0)</f>
        <v>0</v>
      </c>
      <c r="AX3614">
        <f>IFERROR(IF((AC3614-AD3614)&lt;0,1,0),0)</f>
        <v>0</v>
      </c>
      <c r="AY3614">
        <f>SUM(AP3614:AX3614)</f>
        <v>0</v>
      </c>
    </row>
    <row r="3615" spans="1:51" x14ac:dyDescent="0.45">
      <c r="A3615" s="1" t="s">
        <v>76</v>
      </c>
      <c r="B3615" s="2">
        <v>19401949</v>
      </c>
      <c r="C3615" s="3" t="s">
        <v>5338</v>
      </c>
      <c r="D3615" s="5">
        <v>50.66</v>
      </c>
      <c r="E3615" s="5">
        <v>119.55759999999999</v>
      </c>
      <c r="F3615" s="3" t="s">
        <v>4480</v>
      </c>
      <c r="G3615" s="3" t="s">
        <v>4491</v>
      </c>
      <c r="H3615" s="3" t="s">
        <v>4492</v>
      </c>
      <c r="I3615" s="3" t="s">
        <v>4493</v>
      </c>
      <c r="J3615" s="3"/>
      <c r="K3615" s="6" t="s">
        <v>4474</v>
      </c>
      <c r="L3615" s="6" t="s">
        <v>4474</v>
      </c>
      <c r="M3615" s="6" t="s">
        <v>4474</v>
      </c>
      <c r="N3615" s="6" t="s">
        <v>4474</v>
      </c>
      <c r="O3615" s="6" t="s">
        <v>4474</v>
      </c>
      <c r="P3615" s="6" t="s">
        <v>4474</v>
      </c>
      <c r="Q3615" s="6" t="s">
        <v>4474</v>
      </c>
      <c r="R3615" s="6" t="s">
        <v>4474</v>
      </c>
      <c r="S3615" s="6" t="s">
        <v>4474</v>
      </c>
      <c r="T3615" s="6" t="s">
        <v>4474</v>
      </c>
      <c r="U3615" s="6" t="s">
        <v>4474</v>
      </c>
      <c r="V3615" s="6" t="s">
        <v>4474</v>
      </c>
      <c r="W3615" s="6" t="s">
        <v>4474</v>
      </c>
      <c r="X3615" s="6" t="s">
        <v>4474</v>
      </c>
      <c r="Y3615" s="6" t="s">
        <v>4474</v>
      </c>
      <c r="Z3615" s="6" t="s">
        <v>4474</v>
      </c>
      <c r="AA3615" s="6" t="s">
        <v>4474</v>
      </c>
      <c r="AB3615" s="6" t="s">
        <v>4474</v>
      </c>
      <c r="AC3615" s="6" t="s">
        <v>4474</v>
      </c>
      <c r="AD3615" s="6" t="s">
        <v>4474</v>
      </c>
      <c r="AF3615" t="e">
        <f>Q3615/W3615</f>
        <v>#VALUE!</v>
      </c>
      <c r="AG3615" t="e">
        <f>R3615/X3615</f>
        <v>#VALUE!</v>
      </c>
      <c r="AH3615" t="e">
        <f>U3615/W3615</f>
        <v>#VALUE!</v>
      </c>
      <c r="AI3615" t="e">
        <f>V3615/X3615</f>
        <v>#VALUE!</v>
      </c>
      <c r="AJ3615" t="e">
        <f>Y3615/AA3615</f>
        <v>#VALUE!</v>
      </c>
      <c r="AK3615" t="e">
        <f>Z3615/AB3615</f>
        <v>#VALUE!</v>
      </c>
      <c r="AL3615" t="e">
        <f>O3615/K3615</f>
        <v>#VALUE!</v>
      </c>
      <c r="AM3615" t="e">
        <f>P3615/L3615</f>
        <v>#VALUE!</v>
      </c>
      <c r="AN3615" t="e">
        <f>K3615/W3615</f>
        <v>#VALUE!</v>
      </c>
      <c r="AO3615" t="e">
        <f>L3615/X3615</f>
        <v>#VALUE!</v>
      </c>
      <c r="AP3615">
        <f>IF(OR(Q3615&lt;0, Q3615="NA"), 0, 1)</f>
        <v>0</v>
      </c>
      <c r="AQ3615">
        <f>IF(OR(S3615&lt;0, S3615="NA"), 0, 1)</f>
        <v>0</v>
      </c>
      <c r="AR3615">
        <f>IFERROR(IF((AF3615-AG3615)&gt;0,1,0),0)</f>
        <v>0</v>
      </c>
      <c r="AS3615">
        <f>IFERROR(IF((S3615-Q3615)&gt;0,1,0),0)</f>
        <v>0</v>
      </c>
      <c r="AT3615">
        <f>IFERROR(IF((AH3615-AI3615)&lt;0,1,0),0)</f>
        <v>0</v>
      </c>
      <c r="AU3615">
        <f>IFERROR(IF((AJ3615-AK3615)&gt;0,1,0),0)</f>
        <v>0</v>
      </c>
      <c r="AV3615">
        <f>IFERROR(IF((AL3615-AM3615)&gt;0,1,0),0)</f>
        <v>0</v>
      </c>
      <c r="AW3615">
        <f>IFERROR(IF((AN3615-AO3615)&gt;0,1,0),0)</f>
        <v>0</v>
      </c>
      <c r="AX3615">
        <f>IFERROR(IF((AC3615-AD3615)&lt;0,1,0),0)</f>
        <v>0</v>
      </c>
      <c r="AY3615">
        <f>SUM(AP3615:AX3615)</f>
        <v>0</v>
      </c>
    </row>
    <row r="3616" spans="1:51" x14ac:dyDescent="0.45">
      <c r="A3616" s="1" t="s">
        <v>77</v>
      </c>
      <c r="B3616" s="2">
        <v>10546576</v>
      </c>
      <c r="C3616" s="3" t="s">
        <v>5338</v>
      </c>
      <c r="D3616" s="5">
        <v>6.75</v>
      </c>
      <c r="E3616" s="7">
        <v>13.39875</v>
      </c>
      <c r="F3616" s="3" t="s">
        <v>4480</v>
      </c>
      <c r="G3616" s="3" t="s">
        <v>4491</v>
      </c>
      <c r="H3616" s="3" t="s">
        <v>4492</v>
      </c>
      <c r="I3616" s="3" t="s">
        <v>4493</v>
      </c>
      <c r="J3616" s="3"/>
      <c r="K3616" s="6" t="s">
        <v>4474</v>
      </c>
      <c r="L3616" s="6" t="s">
        <v>4474</v>
      </c>
      <c r="M3616" s="6" t="s">
        <v>4474</v>
      </c>
      <c r="N3616" s="6" t="s">
        <v>4474</v>
      </c>
      <c r="O3616" s="6" t="s">
        <v>4474</v>
      </c>
      <c r="P3616" s="6" t="s">
        <v>4474</v>
      </c>
      <c r="Q3616" s="6" t="s">
        <v>4474</v>
      </c>
      <c r="R3616" s="6" t="s">
        <v>4474</v>
      </c>
      <c r="S3616" s="6" t="s">
        <v>4474</v>
      </c>
      <c r="T3616" s="6" t="s">
        <v>4474</v>
      </c>
      <c r="U3616" s="6" t="s">
        <v>4474</v>
      </c>
      <c r="V3616" s="6" t="s">
        <v>4474</v>
      </c>
      <c r="W3616" s="6" t="s">
        <v>4474</v>
      </c>
      <c r="X3616" s="6" t="s">
        <v>4474</v>
      </c>
      <c r="Y3616" s="6" t="s">
        <v>4474</v>
      </c>
      <c r="Z3616" s="6" t="s">
        <v>4474</v>
      </c>
      <c r="AA3616" s="6" t="s">
        <v>4474</v>
      </c>
      <c r="AB3616" s="6" t="s">
        <v>4474</v>
      </c>
      <c r="AC3616" s="6" t="s">
        <v>4474</v>
      </c>
      <c r="AD3616" s="6" t="s">
        <v>4474</v>
      </c>
      <c r="AF3616" t="e">
        <f>Q3616/W3616</f>
        <v>#VALUE!</v>
      </c>
      <c r="AG3616" t="e">
        <f>R3616/X3616</f>
        <v>#VALUE!</v>
      </c>
      <c r="AH3616" t="e">
        <f>U3616/W3616</f>
        <v>#VALUE!</v>
      </c>
      <c r="AI3616" t="e">
        <f>V3616/X3616</f>
        <v>#VALUE!</v>
      </c>
      <c r="AJ3616" t="e">
        <f>Y3616/AA3616</f>
        <v>#VALUE!</v>
      </c>
      <c r="AK3616" t="e">
        <f>Z3616/AB3616</f>
        <v>#VALUE!</v>
      </c>
      <c r="AL3616" t="e">
        <f>O3616/K3616</f>
        <v>#VALUE!</v>
      </c>
      <c r="AM3616" t="e">
        <f>P3616/L3616</f>
        <v>#VALUE!</v>
      </c>
      <c r="AN3616" t="e">
        <f>K3616/W3616</f>
        <v>#VALUE!</v>
      </c>
      <c r="AO3616" t="e">
        <f>L3616/X3616</f>
        <v>#VALUE!</v>
      </c>
      <c r="AP3616">
        <f>IF(OR(Q3616&lt;0, Q3616="NA"), 0, 1)</f>
        <v>0</v>
      </c>
      <c r="AQ3616">
        <f>IF(OR(S3616&lt;0, S3616="NA"), 0, 1)</f>
        <v>0</v>
      </c>
      <c r="AR3616">
        <f>IFERROR(IF((AF3616-AG3616)&gt;0,1,0),0)</f>
        <v>0</v>
      </c>
      <c r="AS3616">
        <f>IFERROR(IF((S3616-Q3616)&gt;0,1,0),0)</f>
        <v>0</v>
      </c>
      <c r="AT3616">
        <f>IFERROR(IF((AH3616-AI3616)&lt;0,1,0),0)</f>
        <v>0</v>
      </c>
      <c r="AU3616">
        <f>IFERROR(IF((AJ3616-AK3616)&gt;0,1,0),0)</f>
        <v>0</v>
      </c>
      <c r="AV3616">
        <f>IFERROR(IF((AL3616-AM3616)&gt;0,1,0),0)</f>
        <v>0</v>
      </c>
      <c r="AW3616">
        <f>IFERROR(IF((AN3616-AO3616)&gt;0,1,0),0)</f>
        <v>0</v>
      </c>
      <c r="AX3616">
        <f>IFERROR(IF((AC3616-AD3616)&lt;0,1,0),0)</f>
        <v>0</v>
      </c>
      <c r="AY3616">
        <f>SUM(AP3616:AX3616)</f>
        <v>0</v>
      </c>
    </row>
    <row r="3617" spans="1:51" x14ac:dyDescent="0.45">
      <c r="A3617" s="1" t="s">
        <v>119</v>
      </c>
      <c r="B3617" s="2">
        <v>123922661</v>
      </c>
      <c r="C3617" s="3" t="s">
        <v>5338</v>
      </c>
      <c r="D3617" s="5">
        <v>9.9699000000000009</v>
      </c>
      <c r="E3617" s="5">
        <v>297.78310675860001</v>
      </c>
      <c r="F3617" s="3" t="s">
        <v>4480</v>
      </c>
      <c r="G3617" s="3" t="s">
        <v>4491</v>
      </c>
      <c r="H3617" s="3" t="s">
        <v>4492</v>
      </c>
      <c r="I3617" s="3" t="s">
        <v>4493</v>
      </c>
      <c r="J3617" s="3" t="s">
        <v>4494</v>
      </c>
      <c r="K3617" s="6" t="s">
        <v>4474</v>
      </c>
      <c r="L3617" s="6" t="s">
        <v>4474</v>
      </c>
      <c r="M3617" s="6" t="s">
        <v>4474</v>
      </c>
      <c r="N3617" s="6" t="s">
        <v>4474</v>
      </c>
      <c r="O3617" s="6" t="s">
        <v>4474</v>
      </c>
      <c r="P3617" s="6" t="s">
        <v>4474</v>
      </c>
      <c r="Q3617" s="6" t="s">
        <v>4474</v>
      </c>
      <c r="R3617" s="6" t="s">
        <v>4474</v>
      </c>
      <c r="S3617" s="6" t="s">
        <v>4474</v>
      </c>
      <c r="T3617" s="6" t="s">
        <v>4474</v>
      </c>
      <c r="U3617" s="6" t="s">
        <v>4474</v>
      </c>
      <c r="V3617" s="6" t="s">
        <v>4474</v>
      </c>
      <c r="W3617" s="6" t="s">
        <v>4474</v>
      </c>
      <c r="X3617" s="6" t="s">
        <v>4474</v>
      </c>
      <c r="Y3617" s="6" t="s">
        <v>4474</v>
      </c>
      <c r="Z3617" s="6" t="s">
        <v>4474</v>
      </c>
      <c r="AA3617" s="6" t="s">
        <v>4474</v>
      </c>
      <c r="AB3617" s="6" t="s">
        <v>4474</v>
      </c>
      <c r="AC3617" s="6" t="s">
        <v>4474</v>
      </c>
      <c r="AD3617" s="6" t="s">
        <v>4474</v>
      </c>
      <c r="AF3617" t="e">
        <f>Q3617/W3617</f>
        <v>#VALUE!</v>
      </c>
      <c r="AG3617" t="e">
        <f>R3617/X3617</f>
        <v>#VALUE!</v>
      </c>
      <c r="AH3617" t="e">
        <f>U3617/W3617</f>
        <v>#VALUE!</v>
      </c>
      <c r="AI3617" t="e">
        <f>V3617/X3617</f>
        <v>#VALUE!</v>
      </c>
      <c r="AJ3617" t="e">
        <f>Y3617/AA3617</f>
        <v>#VALUE!</v>
      </c>
      <c r="AK3617" t="e">
        <f>Z3617/AB3617</f>
        <v>#VALUE!</v>
      </c>
      <c r="AL3617" t="e">
        <f>O3617/K3617</f>
        <v>#VALUE!</v>
      </c>
      <c r="AM3617" t="e">
        <f>P3617/L3617</f>
        <v>#VALUE!</v>
      </c>
      <c r="AN3617" t="e">
        <f>K3617/W3617</f>
        <v>#VALUE!</v>
      </c>
      <c r="AO3617" t="e">
        <f>L3617/X3617</f>
        <v>#VALUE!</v>
      </c>
      <c r="AP3617">
        <f>IF(OR(Q3617&lt;0, Q3617="NA"), 0, 1)</f>
        <v>0</v>
      </c>
      <c r="AQ3617">
        <f>IF(OR(S3617&lt;0, S3617="NA"), 0, 1)</f>
        <v>0</v>
      </c>
      <c r="AR3617">
        <f>IFERROR(IF((AF3617-AG3617)&gt;0,1,0),0)</f>
        <v>0</v>
      </c>
      <c r="AS3617">
        <f>IFERROR(IF((S3617-Q3617)&gt;0,1,0),0)</f>
        <v>0</v>
      </c>
      <c r="AT3617">
        <f>IFERROR(IF((AH3617-AI3617)&lt;0,1,0),0)</f>
        <v>0</v>
      </c>
      <c r="AU3617">
        <f>IFERROR(IF((AJ3617-AK3617)&gt;0,1,0),0)</f>
        <v>0</v>
      </c>
      <c r="AV3617">
        <f>IFERROR(IF((AL3617-AM3617)&gt;0,1,0),0)</f>
        <v>0</v>
      </c>
      <c r="AW3617">
        <f>IFERROR(IF((AN3617-AO3617)&gt;0,1,0),0)</f>
        <v>0</v>
      </c>
      <c r="AX3617">
        <f>IFERROR(IF((AC3617-AD3617)&lt;0,1,0),0)</f>
        <v>0</v>
      </c>
      <c r="AY3617">
        <f>SUM(AP3617:AX3617)</f>
        <v>0</v>
      </c>
    </row>
    <row r="3618" spans="1:51" x14ac:dyDescent="0.45">
      <c r="A3618" s="1" t="s">
        <v>130</v>
      </c>
      <c r="B3618" s="2">
        <v>11160268</v>
      </c>
      <c r="C3618" s="3" t="s">
        <v>5336</v>
      </c>
      <c r="D3618" s="5">
        <v>32.86</v>
      </c>
      <c r="E3618" s="5">
        <v>121.96268310000001</v>
      </c>
      <c r="F3618" s="3" t="s">
        <v>4470</v>
      </c>
      <c r="G3618" s="3" t="s">
        <v>4471</v>
      </c>
      <c r="H3618" s="3" t="s">
        <v>4489</v>
      </c>
      <c r="I3618" s="3" t="s">
        <v>4489</v>
      </c>
      <c r="J3618" s="3" t="s">
        <v>4495</v>
      </c>
      <c r="K3618" s="6">
        <v>5997</v>
      </c>
      <c r="L3618" s="6">
        <v>7967</v>
      </c>
      <c r="M3618" s="6">
        <v>-92684</v>
      </c>
      <c r="N3618" s="6">
        <v>-91565</v>
      </c>
      <c r="O3618" s="6">
        <v>-93864</v>
      </c>
      <c r="P3618" s="6">
        <v>-92804</v>
      </c>
      <c r="Q3618" s="6">
        <v>-76953</v>
      </c>
      <c r="R3618" s="6">
        <v>-75735</v>
      </c>
      <c r="S3618" s="6">
        <v>-84998</v>
      </c>
      <c r="T3618" s="6">
        <v>-85233</v>
      </c>
      <c r="U3618" s="6" t="s">
        <v>4474</v>
      </c>
      <c r="V3618" s="6" t="s">
        <v>4474</v>
      </c>
      <c r="W3618" s="6">
        <v>88426</v>
      </c>
      <c r="X3618" s="6">
        <v>108811</v>
      </c>
      <c r="Y3618" s="6">
        <v>79822</v>
      </c>
      <c r="Z3618" s="6">
        <v>99570</v>
      </c>
      <c r="AA3618" s="6">
        <v>20956</v>
      </c>
      <c r="AB3618" s="6">
        <v>23564</v>
      </c>
      <c r="AC3618" s="6">
        <v>3324780</v>
      </c>
      <c r="AD3618" s="6">
        <v>3191436</v>
      </c>
      <c r="AF3618">
        <f>Q3618/W3618</f>
        <v>-0.87025309298170217</v>
      </c>
      <c r="AG3618">
        <f>R3618/X3618</f>
        <v>-0.69602337998915553</v>
      </c>
      <c r="AH3618" t="e">
        <f>U3618/W3618</f>
        <v>#VALUE!</v>
      </c>
      <c r="AI3618" t="e">
        <f>V3618/X3618</f>
        <v>#VALUE!</v>
      </c>
      <c r="AJ3618">
        <f>Y3618/AA3618</f>
        <v>3.8090284405420882</v>
      </c>
      <c r="AK3618">
        <f>Z3618/AB3618</f>
        <v>4.2255134951621116</v>
      </c>
      <c r="AL3618">
        <f>O3618/K3618</f>
        <v>-15.651825912956479</v>
      </c>
      <c r="AM3618">
        <f>P3618/L3618</f>
        <v>-11.648550269863186</v>
      </c>
      <c r="AN3618">
        <f>K3618/W3618</f>
        <v>6.7819419627711305E-2</v>
      </c>
      <c r="AO3618">
        <f>L3618/X3618</f>
        <v>7.3218700315225482E-2</v>
      </c>
      <c r="AP3618">
        <f>IF(OR(Q3618&lt;0, Q3618="NA"), 0, 1)</f>
        <v>0</v>
      </c>
      <c r="AQ3618">
        <f>IF(OR(S3618&lt;0, S3618="NA"), 0, 1)</f>
        <v>0</v>
      </c>
      <c r="AR3618">
        <f>IFERROR(IF((AF3618-AG3618)&gt;0,1,0),0)</f>
        <v>0</v>
      </c>
      <c r="AS3618">
        <f>IFERROR(IF((S3618-Q3618)&gt;0,1,0),0)</f>
        <v>0</v>
      </c>
      <c r="AT3618">
        <f>IFERROR(IF((AH3618-AI3618)&lt;0,1,0),0)</f>
        <v>0</v>
      </c>
      <c r="AU3618">
        <f>IFERROR(IF((AJ3618-AK3618)&gt;0,1,0),0)</f>
        <v>0</v>
      </c>
      <c r="AV3618">
        <f>IFERROR(IF((AL3618-AM3618)&gt;0,1,0),0)</f>
        <v>0</v>
      </c>
      <c r="AW3618">
        <f>IFERROR(IF((AN3618-AO3618)&gt;0,1,0),0)</f>
        <v>0</v>
      </c>
      <c r="AX3618">
        <f>IFERROR(IF((AC3618-AD3618)&lt;0,1,0),0)</f>
        <v>0</v>
      </c>
      <c r="AY3618">
        <f>SUM(AP3618:AX3618)</f>
        <v>0</v>
      </c>
    </row>
    <row r="3619" spans="1:51" x14ac:dyDescent="0.45">
      <c r="A3619" s="1" t="s">
        <v>157</v>
      </c>
      <c r="B3619" s="2">
        <v>25964627</v>
      </c>
      <c r="C3619" s="3" t="s">
        <v>5338</v>
      </c>
      <c r="D3619" s="5">
        <v>27.36</v>
      </c>
      <c r="E3619" s="5">
        <v>42.544800000000002</v>
      </c>
      <c r="F3619" s="3" t="s">
        <v>4480</v>
      </c>
      <c r="G3619" s="3" t="s">
        <v>4491</v>
      </c>
      <c r="H3619" s="3" t="s">
        <v>4492</v>
      </c>
      <c r="I3619" s="3" t="s">
        <v>4493</v>
      </c>
      <c r="J3619" s="3"/>
      <c r="K3619" s="6" t="s">
        <v>4474</v>
      </c>
      <c r="L3619" s="6" t="s">
        <v>4474</v>
      </c>
      <c r="M3619" s="6" t="s">
        <v>4474</v>
      </c>
      <c r="N3619" s="6" t="s">
        <v>4474</v>
      </c>
      <c r="O3619" s="6" t="s">
        <v>4474</v>
      </c>
      <c r="P3619" s="6" t="s">
        <v>4474</v>
      </c>
      <c r="Q3619" s="6" t="s">
        <v>4474</v>
      </c>
      <c r="R3619" s="6" t="s">
        <v>4474</v>
      </c>
      <c r="S3619" s="6" t="s">
        <v>4474</v>
      </c>
      <c r="T3619" s="6" t="s">
        <v>4474</v>
      </c>
      <c r="U3619" s="6" t="s">
        <v>4474</v>
      </c>
      <c r="V3619" s="6" t="s">
        <v>4474</v>
      </c>
      <c r="W3619" s="6" t="s">
        <v>4474</v>
      </c>
      <c r="X3619" s="6" t="s">
        <v>4474</v>
      </c>
      <c r="Y3619" s="6" t="s">
        <v>4474</v>
      </c>
      <c r="Z3619" s="6" t="s">
        <v>4474</v>
      </c>
      <c r="AA3619" s="6" t="s">
        <v>4474</v>
      </c>
      <c r="AB3619" s="6" t="s">
        <v>4474</v>
      </c>
      <c r="AC3619" s="6" t="s">
        <v>4474</v>
      </c>
      <c r="AD3619" s="6" t="s">
        <v>4474</v>
      </c>
      <c r="AF3619" t="e">
        <f>Q3619/W3619</f>
        <v>#VALUE!</v>
      </c>
      <c r="AG3619" t="e">
        <f>R3619/X3619</f>
        <v>#VALUE!</v>
      </c>
      <c r="AH3619" t="e">
        <f>U3619/W3619</f>
        <v>#VALUE!</v>
      </c>
      <c r="AI3619" t="e">
        <f>V3619/X3619</f>
        <v>#VALUE!</v>
      </c>
      <c r="AJ3619" t="e">
        <f>Y3619/AA3619</f>
        <v>#VALUE!</v>
      </c>
      <c r="AK3619" t="e">
        <f>Z3619/AB3619</f>
        <v>#VALUE!</v>
      </c>
      <c r="AL3619" t="e">
        <f>O3619/K3619</f>
        <v>#VALUE!</v>
      </c>
      <c r="AM3619" t="e">
        <f>P3619/L3619</f>
        <v>#VALUE!</v>
      </c>
      <c r="AN3619" t="e">
        <f>K3619/W3619</f>
        <v>#VALUE!</v>
      </c>
      <c r="AO3619" t="e">
        <f>L3619/X3619</f>
        <v>#VALUE!</v>
      </c>
      <c r="AP3619">
        <f>IF(OR(Q3619&lt;0, Q3619="NA"), 0, 1)</f>
        <v>0</v>
      </c>
      <c r="AQ3619">
        <f>IF(OR(S3619&lt;0, S3619="NA"), 0, 1)</f>
        <v>0</v>
      </c>
      <c r="AR3619">
        <f>IFERROR(IF((AF3619-AG3619)&gt;0,1,0),0)</f>
        <v>0</v>
      </c>
      <c r="AS3619">
        <f>IFERROR(IF((S3619-Q3619)&gt;0,1,0),0)</f>
        <v>0</v>
      </c>
      <c r="AT3619">
        <f>IFERROR(IF((AH3619-AI3619)&lt;0,1,0),0)</f>
        <v>0</v>
      </c>
      <c r="AU3619">
        <f>IFERROR(IF((AJ3619-AK3619)&gt;0,1,0),0)</f>
        <v>0</v>
      </c>
      <c r="AV3619">
        <f>IFERROR(IF((AL3619-AM3619)&gt;0,1,0),0)</f>
        <v>0</v>
      </c>
      <c r="AW3619">
        <f>IFERROR(IF((AN3619-AO3619)&gt;0,1,0),0)</f>
        <v>0</v>
      </c>
      <c r="AX3619">
        <f>IFERROR(IF((AC3619-AD3619)&lt;0,1,0),0)</f>
        <v>0</v>
      </c>
      <c r="AY3619">
        <f>SUM(AP3619:AX3619)</f>
        <v>0</v>
      </c>
    </row>
    <row r="3620" spans="1:51" x14ac:dyDescent="0.45">
      <c r="A3620" s="1" t="s">
        <v>158</v>
      </c>
      <c r="B3620" s="2">
        <v>111740569</v>
      </c>
      <c r="C3620" s="3" t="s">
        <v>5338</v>
      </c>
      <c r="D3620" s="5">
        <v>36.270000000000003</v>
      </c>
      <c r="E3620" s="5">
        <v>96.238745460000004</v>
      </c>
      <c r="F3620" s="3" t="s">
        <v>4480</v>
      </c>
      <c r="G3620" s="3" t="s">
        <v>4491</v>
      </c>
      <c r="H3620" s="3" t="s">
        <v>4492</v>
      </c>
      <c r="I3620" s="3" t="s">
        <v>4493</v>
      </c>
      <c r="J3620" s="3"/>
      <c r="K3620" s="6" t="s">
        <v>4474</v>
      </c>
      <c r="L3620" s="6" t="s">
        <v>4474</v>
      </c>
      <c r="M3620" s="6" t="s">
        <v>4474</v>
      </c>
      <c r="N3620" s="6" t="s">
        <v>4474</v>
      </c>
      <c r="O3620" s="6" t="s">
        <v>4474</v>
      </c>
      <c r="P3620" s="6" t="s">
        <v>4474</v>
      </c>
      <c r="Q3620" s="6" t="s">
        <v>4474</v>
      </c>
      <c r="R3620" s="6" t="s">
        <v>4474</v>
      </c>
      <c r="S3620" s="6" t="s">
        <v>4474</v>
      </c>
      <c r="T3620" s="6" t="s">
        <v>4474</v>
      </c>
      <c r="U3620" s="6" t="s">
        <v>4474</v>
      </c>
      <c r="V3620" s="6" t="s">
        <v>4474</v>
      </c>
      <c r="W3620" s="6" t="s">
        <v>4474</v>
      </c>
      <c r="X3620" s="6" t="s">
        <v>4474</v>
      </c>
      <c r="Y3620" s="6" t="s">
        <v>4474</v>
      </c>
      <c r="Z3620" s="6" t="s">
        <v>4474</v>
      </c>
      <c r="AA3620" s="6" t="s">
        <v>4474</v>
      </c>
      <c r="AB3620" s="6" t="s">
        <v>4474</v>
      </c>
      <c r="AC3620" s="6" t="s">
        <v>4474</v>
      </c>
      <c r="AD3620" s="6" t="s">
        <v>4474</v>
      </c>
      <c r="AF3620" t="e">
        <f>Q3620/W3620</f>
        <v>#VALUE!</v>
      </c>
      <c r="AG3620" t="e">
        <f>R3620/X3620</f>
        <v>#VALUE!</v>
      </c>
      <c r="AH3620" t="e">
        <f>U3620/W3620</f>
        <v>#VALUE!</v>
      </c>
      <c r="AI3620" t="e">
        <f>V3620/X3620</f>
        <v>#VALUE!</v>
      </c>
      <c r="AJ3620" t="e">
        <f>Y3620/AA3620</f>
        <v>#VALUE!</v>
      </c>
      <c r="AK3620" t="e">
        <f>Z3620/AB3620</f>
        <v>#VALUE!</v>
      </c>
      <c r="AL3620" t="e">
        <f>O3620/K3620</f>
        <v>#VALUE!</v>
      </c>
      <c r="AM3620" t="e">
        <f>P3620/L3620</f>
        <v>#VALUE!</v>
      </c>
      <c r="AN3620" t="e">
        <f>K3620/W3620</f>
        <v>#VALUE!</v>
      </c>
      <c r="AO3620" t="e">
        <f>L3620/X3620</f>
        <v>#VALUE!</v>
      </c>
      <c r="AP3620">
        <f>IF(OR(Q3620&lt;0, Q3620="NA"), 0, 1)</f>
        <v>0</v>
      </c>
      <c r="AQ3620">
        <f>IF(OR(S3620&lt;0, S3620="NA"), 0, 1)</f>
        <v>0</v>
      </c>
      <c r="AR3620">
        <f>IFERROR(IF((AF3620-AG3620)&gt;0,1,0),0)</f>
        <v>0</v>
      </c>
      <c r="AS3620">
        <f>IFERROR(IF((S3620-Q3620)&gt;0,1,0),0)</f>
        <v>0</v>
      </c>
      <c r="AT3620">
        <f>IFERROR(IF((AH3620-AI3620)&lt;0,1,0),0)</f>
        <v>0</v>
      </c>
      <c r="AU3620">
        <f>IFERROR(IF((AJ3620-AK3620)&gt;0,1,0),0)</f>
        <v>0</v>
      </c>
      <c r="AV3620">
        <f>IFERROR(IF((AL3620-AM3620)&gt;0,1,0),0)</f>
        <v>0</v>
      </c>
      <c r="AW3620">
        <f>IFERROR(IF((AN3620-AO3620)&gt;0,1,0),0)</f>
        <v>0</v>
      </c>
      <c r="AX3620">
        <f>IFERROR(IF((AC3620-AD3620)&lt;0,1,0),0)</f>
        <v>0</v>
      </c>
      <c r="AY3620">
        <f>SUM(AP3620:AX3620)</f>
        <v>0</v>
      </c>
    </row>
    <row r="3621" spans="1:51" x14ac:dyDescent="0.45">
      <c r="A3621" s="1" t="s">
        <v>182</v>
      </c>
      <c r="B3621" s="2">
        <v>106488645</v>
      </c>
      <c r="C3621" s="3" t="s">
        <v>5338</v>
      </c>
      <c r="D3621" s="5">
        <v>51.015000000000001</v>
      </c>
      <c r="E3621" s="5">
        <v>73.97175</v>
      </c>
      <c r="F3621" s="3" t="s">
        <v>4480</v>
      </c>
      <c r="G3621" s="3" t="s">
        <v>4491</v>
      </c>
      <c r="H3621" s="3" t="s">
        <v>4492</v>
      </c>
      <c r="I3621" s="3" t="s">
        <v>4493</v>
      </c>
      <c r="J3621" s="3"/>
      <c r="K3621" s="6" t="s">
        <v>4474</v>
      </c>
      <c r="L3621" s="6" t="s">
        <v>4474</v>
      </c>
      <c r="M3621" s="6" t="s">
        <v>4474</v>
      </c>
      <c r="N3621" s="6" t="s">
        <v>4474</v>
      </c>
      <c r="O3621" s="6" t="s">
        <v>4474</v>
      </c>
      <c r="P3621" s="6" t="s">
        <v>4474</v>
      </c>
      <c r="Q3621" s="6" t="s">
        <v>4474</v>
      </c>
      <c r="R3621" s="6" t="s">
        <v>4474</v>
      </c>
      <c r="S3621" s="6" t="s">
        <v>4474</v>
      </c>
      <c r="T3621" s="6" t="s">
        <v>4474</v>
      </c>
      <c r="U3621" s="6" t="s">
        <v>4474</v>
      </c>
      <c r="V3621" s="6" t="s">
        <v>4474</v>
      </c>
      <c r="W3621" s="6" t="s">
        <v>4474</v>
      </c>
      <c r="X3621" s="6" t="s">
        <v>4474</v>
      </c>
      <c r="Y3621" s="6" t="s">
        <v>4474</v>
      </c>
      <c r="Z3621" s="6" t="s">
        <v>4474</v>
      </c>
      <c r="AA3621" s="6" t="s">
        <v>4474</v>
      </c>
      <c r="AB3621" s="6" t="s">
        <v>4474</v>
      </c>
      <c r="AC3621" s="6" t="s">
        <v>4474</v>
      </c>
      <c r="AD3621" s="6" t="s">
        <v>4474</v>
      </c>
      <c r="AF3621" t="e">
        <f>Q3621/W3621</f>
        <v>#VALUE!</v>
      </c>
      <c r="AG3621" t="e">
        <f>R3621/X3621</f>
        <v>#VALUE!</v>
      </c>
      <c r="AH3621" t="e">
        <f>U3621/W3621</f>
        <v>#VALUE!</v>
      </c>
      <c r="AI3621" t="e">
        <f>V3621/X3621</f>
        <v>#VALUE!</v>
      </c>
      <c r="AJ3621" t="e">
        <f>Y3621/AA3621</f>
        <v>#VALUE!</v>
      </c>
      <c r="AK3621" t="e">
        <f>Z3621/AB3621</f>
        <v>#VALUE!</v>
      </c>
      <c r="AL3621" t="e">
        <f>O3621/K3621</f>
        <v>#VALUE!</v>
      </c>
      <c r="AM3621" t="e">
        <f>P3621/L3621</f>
        <v>#VALUE!</v>
      </c>
      <c r="AN3621" t="e">
        <f>K3621/W3621</f>
        <v>#VALUE!</v>
      </c>
      <c r="AO3621" t="e">
        <f>L3621/X3621</f>
        <v>#VALUE!</v>
      </c>
      <c r="AP3621">
        <f>IF(OR(Q3621&lt;0, Q3621="NA"), 0, 1)</f>
        <v>0</v>
      </c>
      <c r="AQ3621">
        <f>IF(OR(S3621&lt;0, S3621="NA"), 0, 1)</f>
        <v>0</v>
      </c>
      <c r="AR3621">
        <f>IFERROR(IF((AF3621-AG3621)&gt;0,1,0),0)</f>
        <v>0</v>
      </c>
      <c r="AS3621">
        <f>IFERROR(IF((S3621-Q3621)&gt;0,1,0),0)</f>
        <v>0</v>
      </c>
      <c r="AT3621">
        <f>IFERROR(IF((AH3621-AI3621)&lt;0,1,0),0)</f>
        <v>0</v>
      </c>
      <c r="AU3621">
        <f>IFERROR(IF((AJ3621-AK3621)&gt;0,1,0),0)</f>
        <v>0</v>
      </c>
      <c r="AV3621">
        <f>IFERROR(IF((AL3621-AM3621)&gt;0,1,0),0)</f>
        <v>0</v>
      </c>
      <c r="AW3621">
        <f>IFERROR(IF((AN3621-AO3621)&gt;0,1,0),0)</f>
        <v>0</v>
      </c>
      <c r="AX3621">
        <f>IFERROR(IF((AC3621-AD3621)&lt;0,1,0),0)</f>
        <v>0</v>
      </c>
      <c r="AY3621">
        <f>SUM(AP3621:AX3621)</f>
        <v>0</v>
      </c>
    </row>
    <row r="3622" spans="1:51" x14ac:dyDescent="0.45">
      <c r="A3622" s="1" t="s">
        <v>183</v>
      </c>
      <c r="B3622" s="2">
        <v>114083105</v>
      </c>
      <c r="C3622" s="3" t="s">
        <v>5338</v>
      </c>
      <c r="D3622" s="5">
        <v>50.645499999999998</v>
      </c>
      <c r="E3622" s="5">
        <v>60.7746</v>
      </c>
      <c r="F3622" s="3" t="s">
        <v>4480</v>
      </c>
      <c r="G3622" s="3" t="s">
        <v>4491</v>
      </c>
      <c r="H3622" s="3" t="s">
        <v>4492</v>
      </c>
      <c r="I3622" s="3" t="s">
        <v>4493</v>
      </c>
      <c r="J3622" s="3"/>
      <c r="K3622" s="6" t="s">
        <v>4474</v>
      </c>
      <c r="L3622" s="6" t="s">
        <v>4474</v>
      </c>
      <c r="M3622" s="6" t="s">
        <v>4474</v>
      </c>
      <c r="N3622" s="6" t="s">
        <v>4474</v>
      </c>
      <c r="O3622" s="6" t="s">
        <v>4474</v>
      </c>
      <c r="P3622" s="6" t="s">
        <v>4474</v>
      </c>
      <c r="Q3622" s="6" t="s">
        <v>4474</v>
      </c>
      <c r="R3622" s="6" t="s">
        <v>4474</v>
      </c>
      <c r="S3622" s="6" t="s">
        <v>4474</v>
      </c>
      <c r="T3622" s="6" t="s">
        <v>4474</v>
      </c>
      <c r="U3622" s="6" t="s">
        <v>4474</v>
      </c>
      <c r="V3622" s="6" t="s">
        <v>4474</v>
      </c>
      <c r="W3622" s="6" t="s">
        <v>4474</v>
      </c>
      <c r="X3622" s="6" t="s">
        <v>4474</v>
      </c>
      <c r="Y3622" s="6" t="s">
        <v>4474</v>
      </c>
      <c r="Z3622" s="6" t="s">
        <v>4474</v>
      </c>
      <c r="AA3622" s="6" t="s">
        <v>4474</v>
      </c>
      <c r="AB3622" s="6" t="s">
        <v>4474</v>
      </c>
      <c r="AC3622" s="6" t="s">
        <v>4474</v>
      </c>
      <c r="AD3622" s="6" t="s">
        <v>4474</v>
      </c>
      <c r="AF3622" t="e">
        <f>Q3622/W3622</f>
        <v>#VALUE!</v>
      </c>
      <c r="AG3622" t="e">
        <f>R3622/X3622</f>
        <v>#VALUE!</v>
      </c>
      <c r="AH3622" t="e">
        <f>U3622/W3622</f>
        <v>#VALUE!</v>
      </c>
      <c r="AI3622" t="e">
        <f>V3622/X3622</f>
        <v>#VALUE!</v>
      </c>
      <c r="AJ3622" t="e">
        <f>Y3622/AA3622</f>
        <v>#VALUE!</v>
      </c>
      <c r="AK3622" t="e">
        <f>Z3622/AB3622</f>
        <v>#VALUE!</v>
      </c>
      <c r="AL3622" t="e">
        <f>O3622/K3622</f>
        <v>#VALUE!</v>
      </c>
      <c r="AM3622" t="e">
        <f>P3622/L3622</f>
        <v>#VALUE!</v>
      </c>
      <c r="AN3622" t="e">
        <f>K3622/W3622</f>
        <v>#VALUE!</v>
      </c>
      <c r="AO3622" t="e">
        <f>L3622/X3622</f>
        <v>#VALUE!</v>
      </c>
      <c r="AP3622">
        <f>IF(OR(Q3622&lt;0, Q3622="NA"), 0, 1)</f>
        <v>0</v>
      </c>
      <c r="AQ3622">
        <f>IF(OR(S3622&lt;0, S3622="NA"), 0, 1)</f>
        <v>0</v>
      </c>
      <c r="AR3622">
        <f>IFERROR(IF((AF3622-AG3622)&gt;0,1,0),0)</f>
        <v>0</v>
      </c>
      <c r="AS3622">
        <f>IFERROR(IF((S3622-Q3622)&gt;0,1,0),0)</f>
        <v>0</v>
      </c>
      <c r="AT3622">
        <f>IFERROR(IF((AH3622-AI3622)&lt;0,1,0),0)</f>
        <v>0</v>
      </c>
      <c r="AU3622">
        <f>IFERROR(IF((AJ3622-AK3622)&gt;0,1,0),0)</f>
        <v>0</v>
      </c>
      <c r="AV3622">
        <f>IFERROR(IF((AL3622-AM3622)&gt;0,1,0),0)</f>
        <v>0</v>
      </c>
      <c r="AW3622">
        <f>IFERROR(IF((AN3622-AO3622)&gt;0,1,0),0)</f>
        <v>0</v>
      </c>
      <c r="AX3622">
        <f>IFERROR(IF((AC3622-AD3622)&lt;0,1,0),0)</f>
        <v>0</v>
      </c>
      <c r="AY3622">
        <f>SUM(AP3622:AX3622)</f>
        <v>0</v>
      </c>
    </row>
    <row r="3623" spans="1:51" x14ac:dyDescent="0.45">
      <c r="A3623" s="1" t="s">
        <v>194</v>
      </c>
      <c r="B3623" s="2">
        <v>4009156</v>
      </c>
      <c r="C3623" s="3" t="s">
        <v>5337</v>
      </c>
      <c r="D3623" s="5">
        <v>15.41</v>
      </c>
      <c r="E3623" s="5">
        <v>248.90298263</v>
      </c>
      <c r="F3623" s="3" t="s">
        <v>4525</v>
      </c>
      <c r="G3623" s="3" t="s">
        <v>4698</v>
      </c>
      <c r="H3623" s="3" t="s">
        <v>4698</v>
      </c>
      <c r="I3623" s="3" t="s">
        <v>4699</v>
      </c>
      <c r="J3623" s="3" t="s">
        <v>4700</v>
      </c>
      <c r="K3623" s="6">
        <v>68708</v>
      </c>
      <c r="L3623" s="6">
        <v>72940</v>
      </c>
      <c r="M3623" s="6">
        <v>315</v>
      </c>
      <c r="N3623" s="6">
        <v>27148</v>
      </c>
      <c r="O3623" s="6">
        <v>-13145</v>
      </c>
      <c r="P3623" s="6">
        <v>13495</v>
      </c>
      <c r="Q3623" s="6">
        <v>-16519</v>
      </c>
      <c r="R3623" s="6">
        <v>4522</v>
      </c>
      <c r="S3623" s="6">
        <v>-22041</v>
      </c>
      <c r="T3623" s="6">
        <v>-19235</v>
      </c>
      <c r="U3623" s="6">
        <v>167726</v>
      </c>
      <c r="V3623" s="6">
        <v>154568</v>
      </c>
      <c r="W3623" s="6">
        <v>1042718</v>
      </c>
      <c r="X3623" s="6">
        <v>1026376</v>
      </c>
      <c r="Y3623" s="6" t="s">
        <v>4474</v>
      </c>
      <c r="Z3623" s="6" t="s">
        <v>4474</v>
      </c>
      <c r="AA3623" s="6" t="s">
        <v>4474</v>
      </c>
      <c r="AB3623" s="6" t="s">
        <v>4474</v>
      </c>
      <c r="AC3623" s="6">
        <v>16152043</v>
      </c>
      <c r="AD3623" s="6">
        <v>16152043</v>
      </c>
      <c r="AF3623">
        <f>Q3623/W3623</f>
        <v>-1.5842250733180015E-2</v>
      </c>
      <c r="AG3623">
        <f>R3623/X3623</f>
        <v>4.4057928088731615E-3</v>
      </c>
      <c r="AH3623">
        <f>U3623/W3623</f>
        <v>0.160854612656538</v>
      </c>
      <c r="AI3623">
        <f>V3623/X3623</f>
        <v>0.15059588299024917</v>
      </c>
      <c r="AJ3623" t="e">
        <f>Y3623/AA3623</f>
        <v>#VALUE!</v>
      </c>
      <c r="AK3623" t="e">
        <f>Z3623/AB3623</f>
        <v>#VALUE!</v>
      </c>
      <c r="AL3623">
        <f>O3623/K3623</f>
        <v>-0.19131687721953775</v>
      </c>
      <c r="AM3623">
        <f>P3623/L3623</f>
        <v>0.18501508088840143</v>
      </c>
      <c r="AN3623">
        <f>K3623/W3623</f>
        <v>6.5893175335996881E-2</v>
      </c>
      <c r="AO3623">
        <f>L3623/X3623</f>
        <v>7.1065574409378246E-2</v>
      </c>
      <c r="AP3623">
        <f>IF(OR(Q3623&lt;0, Q3623="NA"), 0, 1)</f>
        <v>0</v>
      </c>
      <c r="AQ3623">
        <f>IF(OR(S3623&lt;0, S3623="NA"), 0, 1)</f>
        <v>0</v>
      </c>
      <c r="AR3623">
        <f>IFERROR(IF((AF3623-AG3623)&gt;0,1,0),0)</f>
        <v>0</v>
      </c>
      <c r="AS3623">
        <f>IFERROR(IF((S3623-Q3623)&gt;0,1,0),0)</f>
        <v>0</v>
      </c>
      <c r="AT3623">
        <f>IFERROR(IF((AH3623-AI3623)&lt;0,1,0),0)</f>
        <v>0</v>
      </c>
      <c r="AU3623">
        <f>IFERROR(IF((AJ3623-AK3623)&gt;0,1,0),0)</f>
        <v>0</v>
      </c>
      <c r="AV3623">
        <f>IFERROR(IF((AL3623-AM3623)&gt;0,1,0),0)</f>
        <v>0</v>
      </c>
      <c r="AW3623">
        <f>IFERROR(IF((AN3623-AO3623)&gt;0,1,0),0)</f>
        <v>0</v>
      </c>
      <c r="AX3623">
        <f>IFERROR(IF((AC3623-AD3623)&lt;0,1,0),0)</f>
        <v>0</v>
      </c>
      <c r="AY3623">
        <f>SUM(AP3623:AX3623)</f>
        <v>0</v>
      </c>
    </row>
    <row r="3624" spans="1:51" x14ac:dyDescent="0.45">
      <c r="A3624" s="1" t="s">
        <v>218</v>
      </c>
      <c r="B3624" s="2">
        <v>111433412</v>
      </c>
      <c r="C3624" s="3" t="s">
        <v>5338</v>
      </c>
      <c r="D3624" s="5">
        <v>30.370699999999999</v>
      </c>
      <c r="E3624" s="5">
        <v>26.118801999999999</v>
      </c>
      <c r="F3624" s="3" t="s">
        <v>4480</v>
      </c>
      <c r="G3624" s="3" t="s">
        <v>4491</v>
      </c>
      <c r="H3624" s="3" t="s">
        <v>4492</v>
      </c>
      <c r="I3624" s="3" t="s">
        <v>4493</v>
      </c>
      <c r="J3624" s="3"/>
      <c r="K3624" s="6" t="s">
        <v>4474</v>
      </c>
      <c r="L3624" s="6" t="s">
        <v>4474</v>
      </c>
      <c r="M3624" s="6" t="s">
        <v>4474</v>
      </c>
      <c r="N3624" s="6" t="s">
        <v>4474</v>
      </c>
      <c r="O3624" s="6" t="s">
        <v>4474</v>
      </c>
      <c r="P3624" s="6" t="s">
        <v>4474</v>
      </c>
      <c r="Q3624" s="6" t="s">
        <v>4474</v>
      </c>
      <c r="R3624" s="6" t="s">
        <v>4474</v>
      </c>
      <c r="S3624" s="6" t="s">
        <v>4474</v>
      </c>
      <c r="T3624" s="6" t="s">
        <v>4474</v>
      </c>
      <c r="U3624" s="6" t="s">
        <v>4474</v>
      </c>
      <c r="V3624" s="6" t="s">
        <v>4474</v>
      </c>
      <c r="W3624" s="6" t="s">
        <v>4474</v>
      </c>
      <c r="X3624" s="6" t="s">
        <v>4474</v>
      </c>
      <c r="Y3624" s="6" t="s">
        <v>4474</v>
      </c>
      <c r="Z3624" s="6" t="s">
        <v>4474</v>
      </c>
      <c r="AA3624" s="6" t="s">
        <v>4474</v>
      </c>
      <c r="AB3624" s="6" t="s">
        <v>4474</v>
      </c>
      <c r="AC3624" s="6" t="s">
        <v>4474</v>
      </c>
      <c r="AD3624" s="6" t="s">
        <v>4474</v>
      </c>
      <c r="AF3624" t="e">
        <f>Q3624/W3624</f>
        <v>#VALUE!</v>
      </c>
      <c r="AG3624" t="e">
        <f>R3624/X3624</f>
        <v>#VALUE!</v>
      </c>
      <c r="AH3624" t="e">
        <f>U3624/W3624</f>
        <v>#VALUE!</v>
      </c>
      <c r="AI3624" t="e">
        <f>V3624/X3624</f>
        <v>#VALUE!</v>
      </c>
      <c r="AJ3624" t="e">
        <f>Y3624/AA3624</f>
        <v>#VALUE!</v>
      </c>
      <c r="AK3624" t="e">
        <f>Z3624/AB3624</f>
        <v>#VALUE!</v>
      </c>
      <c r="AL3624" t="e">
        <f>O3624/K3624</f>
        <v>#VALUE!</v>
      </c>
      <c r="AM3624" t="e">
        <f>P3624/L3624</f>
        <v>#VALUE!</v>
      </c>
      <c r="AN3624" t="e">
        <f>K3624/W3624</f>
        <v>#VALUE!</v>
      </c>
      <c r="AO3624" t="e">
        <f>L3624/X3624</f>
        <v>#VALUE!</v>
      </c>
      <c r="AP3624">
        <f>IF(OR(Q3624&lt;0, Q3624="NA"), 0, 1)</f>
        <v>0</v>
      </c>
      <c r="AQ3624">
        <f>IF(OR(S3624&lt;0, S3624="NA"), 0, 1)</f>
        <v>0</v>
      </c>
      <c r="AR3624">
        <f>IFERROR(IF((AF3624-AG3624)&gt;0,1,0),0)</f>
        <v>0</v>
      </c>
      <c r="AS3624">
        <f>IFERROR(IF((S3624-Q3624)&gt;0,1,0),0)</f>
        <v>0</v>
      </c>
      <c r="AT3624">
        <f>IFERROR(IF((AH3624-AI3624)&lt;0,1,0),0)</f>
        <v>0</v>
      </c>
      <c r="AU3624">
        <f>IFERROR(IF((AJ3624-AK3624)&gt;0,1,0),0)</f>
        <v>0</v>
      </c>
      <c r="AV3624">
        <f>IFERROR(IF((AL3624-AM3624)&gt;0,1,0),0)</f>
        <v>0</v>
      </c>
      <c r="AW3624">
        <f>IFERROR(IF((AN3624-AO3624)&gt;0,1,0),0)</f>
        <v>0</v>
      </c>
      <c r="AX3624">
        <f>IFERROR(IF((AC3624-AD3624)&lt;0,1,0),0)</f>
        <v>0</v>
      </c>
      <c r="AY3624">
        <f>SUM(AP3624:AX3624)</f>
        <v>0</v>
      </c>
    </row>
    <row r="3625" spans="1:51" x14ac:dyDescent="0.45">
      <c r="A3625" s="1" t="s">
        <v>219</v>
      </c>
      <c r="B3625" s="2">
        <v>111433800</v>
      </c>
      <c r="C3625" s="3" t="s">
        <v>5338</v>
      </c>
      <c r="D3625" s="5">
        <v>26.18</v>
      </c>
      <c r="E3625" s="5">
        <v>9.4247999999999994</v>
      </c>
      <c r="F3625" s="3" t="s">
        <v>4480</v>
      </c>
      <c r="G3625" s="3" t="s">
        <v>4491</v>
      </c>
      <c r="H3625" s="3" t="s">
        <v>4492</v>
      </c>
      <c r="I3625" s="3" t="s">
        <v>4493</v>
      </c>
      <c r="J3625" s="3"/>
      <c r="K3625" s="6" t="s">
        <v>4474</v>
      </c>
      <c r="L3625" s="6" t="s">
        <v>4474</v>
      </c>
      <c r="M3625" s="6" t="s">
        <v>4474</v>
      </c>
      <c r="N3625" s="6" t="s">
        <v>4474</v>
      </c>
      <c r="O3625" s="6" t="s">
        <v>4474</v>
      </c>
      <c r="P3625" s="6" t="s">
        <v>4474</v>
      </c>
      <c r="Q3625" s="6" t="s">
        <v>4474</v>
      </c>
      <c r="R3625" s="6" t="s">
        <v>4474</v>
      </c>
      <c r="S3625" s="6" t="s">
        <v>4474</v>
      </c>
      <c r="T3625" s="6" t="s">
        <v>4474</v>
      </c>
      <c r="U3625" s="6" t="s">
        <v>4474</v>
      </c>
      <c r="V3625" s="6" t="s">
        <v>4474</v>
      </c>
      <c r="W3625" s="6" t="s">
        <v>4474</v>
      </c>
      <c r="X3625" s="6" t="s">
        <v>4474</v>
      </c>
      <c r="Y3625" s="6" t="s">
        <v>4474</v>
      </c>
      <c r="Z3625" s="6" t="s">
        <v>4474</v>
      </c>
      <c r="AA3625" s="6" t="s">
        <v>4474</v>
      </c>
      <c r="AB3625" s="6" t="s">
        <v>4474</v>
      </c>
      <c r="AC3625" s="6" t="s">
        <v>4474</v>
      </c>
      <c r="AD3625" s="6" t="s">
        <v>4474</v>
      </c>
      <c r="AF3625" t="e">
        <f>Q3625/W3625</f>
        <v>#VALUE!</v>
      </c>
      <c r="AG3625" t="e">
        <f>R3625/X3625</f>
        <v>#VALUE!</v>
      </c>
      <c r="AH3625" t="e">
        <f>U3625/W3625</f>
        <v>#VALUE!</v>
      </c>
      <c r="AI3625" t="e">
        <f>V3625/X3625</f>
        <v>#VALUE!</v>
      </c>
      <c r="AJ3625" t="e">
        <f>Y3625/AA3625</f>
        <v>#VALUE!</v>
      </c>
      <c r="AK3625" t="e">
        <f>Z3625/AB3625</f>
        <v>#VALUE!</v>
      </c>
      <c r="AL3625" t="e">
        <f>O3625/K3625</f>
        <v>#VALUE!</v>
      </c>
      <c r="AM3625" t="e">
        <f>P3625/L3625</f>
        <v>#VALUE!</v>
      </c>
      <c r="AN3625" t="e">
        <f>K3625/W3625</f>
        <v>#VALUE!</v>
      </c>
      <c r="AO3625" t="e">
        <f>L3625/X3625</f>
        <v>#VALUE!</v>
      </c>
      <c r="AP3625">
        <f>IF(OR(Q3625&lt;0, Q3625="NA"), 0, 1)</f>
        <v>0</v>
      </c>
      <c r="AQ3625">
        <f>IF(OR(S3625&lt;0, S3625="NA"), 0, 1)</f>
        <v>0</v>
      </c>
      <c r="AR3625">
        <f>IFERROR(IF((AF3625-AG3625)&gt;0,1,0),0)</f>
        <v>0</v>
      </c>
      <c r="AS3625">
        <f>IFERROR(IF((S3625-Q3625)&gt;0,1,0),0)</f>
        <v>0</v>
      </c>
      <c r="AT3625">
        <f>IFERROR(IF((AH3625-AI3625)&lt;0,1,0),0)</f>
        <v>0</v>
      </c>
      <c r="AU3625">
        <f>IFERROR(IF((AJ3625-AK3625)&gt;0,1,0),0)</f>
        <v>0</v>
      </c>
      <c r="AV3625">
        <f>IFERROR(IF((AL3625-AM3625)&gt;0,1,0),0)</f>
        <v>0</v>
      </c>
      <c r="AW3625">
        <f>IFERROR(IF((AN3625-AO3625)&gt;0,1,0),0)</f>
        <v>0</v>
      </c>
      <c r="AX3625">
        <f>IFERROR(IF((AC3625-AD3625)&lt;0,1,0),0)</f>
        <v>0</v>
      </c>
      <c r="AY3625">
        <f>SUM(AP3625:AX3625)</f>
        <v>0</v>
      </c>
    </row>
    <row r="3626" spans="1:51" x14ac:dyDescent="0.45">
      <c r="A3626" s="1" t="s">
        <v>226</v>
      </c>
      <c r="B3626" s="2">
        <v>118131088</v>
      </c>
      <c r="C3626" s="3" t="s">
        <v>5338</v>
      </c>
      <c r="D3626" s="7">
        <v>10.02</v>
      </c>
      <c r="E3626" s="5">
        <v>295.6902</v>
      </c>
      <c r="F3626" s="3" t="s">
        <v>4480</v>
      </c>
      <c r="G3626" s="3" t="s">
        <v>4491</v>
      </c>
      <c r="H3626" s="3" t="s">
        <v>4492</v>
      </c>
      <c r="I3626" s="3" t="s">
        <v>4493</v>
      </c>
      <c r="J3626" s="3" t="s">
        <v>4494</v>
      </c>
      <c r="K3626" s="6" t="s">
        <v>4474</v>
      </c>
      <c r="L3626" s="6" t="s">
        <v>4474</v>
      </c>
      <c r="M3626" s="6" t="s">
        <v>4474</v>
      </c>
      <c r="N3626" s="6" t="s">
        <v>4474</v>
      </c>
      <c r="O3626" s="6" t="s">
        <v>4474</v>
      </c>
      <c r="P3626" s="6" t="s">
        <v>4474</v>
      </c>
      <c r="Q3626" s="6" t="s">
        <v>4474</v>
      </c>
      <c r="R3626" s="6" t="s">
        <v>4474</v>
      </c>
      <c r="S3626" s="6" t="s">
        <v>4474</v>
      </c>
      <c r="T3626" s="6" t="s">
        <v>4474</v>
      </c>
      <c r="U3626" s="6" t="s">
        <v>4474</v>
      </c>
      <c r="V3626" s="6" t="s">
        <v>4474</v>
      </c>
      <c r="W3626" s="6" t="s">
        <v>4474</v>
      </c>
      <c r="X3626" s="6" t="s">
        <v>4474</v>
      </c>
      <c r="Y3626" s="6" t="s">
        <v>4474</v>
      </c>
      <c r="Z3626" s="6" t="s">
        <v>4474</v>
      </c>
      <c r="AA3626" s="6" t="s">
        <v>4474</v>
      </c>
      <c r="AB3626" s="6" t="s">
        <v>4474</v>
      </c>
      <c r="AC3626" s="6" t="s">
        <v>4474</v>
      </c>
      <c r="AD3626" s="6" t="s">
        <v>4474</v>
      </c>
      <c r="AF3626" t="e">
        <f>Q3626/W3626</f>
        <v>#VALUE!</v>
      </c>
      <c r="AG3626" t="e">
        <f>R3626/X3626</f>
        <v>#VALUE!</v>
      </c>
      <c r="AH3626" t="e">
        <f>U3626/W3626</f>
        <v>#VALUE!</v>
      </c>
      <c r="AI3626" t="e">
        <f>V3626/X3626</f>
        <v>#VALUE!</v>
      </c>
      <c r="AJ3626" t="e">
        <f>Y3626/AA3626</f>
        <v>#VALUE!</v>
      </c>
      <c r="AK3626" t="e">
        <f>Z3626/AB3626</f>
        <v>#VALUE!</v>
      </c>
      <c r="AL3626" t="e">
        <f>O3626/K3626</f>
        <v>#VALUE!</v>
      </c>
      <c r="AM3626" t="e">
        <f>P3626/L3626</f>
        <v>#VALUE!</v>
      </c>
      <c r="AN3626" t="e">
        <f>K3626/W3626</f>
        <v>#VALUE!</v>
      </c>
      <c r="AO3626" t="e">
        <f>L3626/X3626</f>
        <v>#VALUE!</v>
      </c>
      <c r="AP3626">
        <f>IF(OR(Q3626&lt;0, Q3626="NA"), 0, 1)</f>
        <v>0</v>
      </c>
      <c r="AQ3626">
        <f>IF(OR(S3626&lt;0, S3626="NA"), 0, 1)</f>
        <v>0</v>
      </c>
      <c r="AR3626">
        <f>IFERROR(IF((AF3626-AG3626)&gt;0,1,0),0)</f>
        <v>0</v>
      </c>
      <c r="AS3626">
        <f>IFERROR(IF((S3626-Q3626)&gt;0,1,0),0)</f>
        <v>0</v>
      </c>
      <c r="AT3626">
        <f>IFERROR(IF((AH3626-AI3626)&lt;0,1,0),0)</f>
        <v>0</v>
      </c>
      <c r="AU3626">
        <f>IFERROR(IF((AJ3626-AK3626)&gt;0,1,0),0)</f>
        <v>0</v>
      </c>
      <c r="AV3626">
        <f>IFERROR(IF((AL3626-AM3626)&gt;0,1,0),0)</f>
        <v>0</v>
      </c>
      <c r="AW3626">
        <f>IFERROR(IF((AN3626-AO3626)&gt;0,1,0),0)</f>
        <v>0</v>
      </c>
      <c r="AX3626">
        <f>IFERROR(IF((AC3626-AD3626)&lt;0,1,0),0)</f>
        <v>0</v>
      </c>
      <c r="AY3626">
        <f>SUM(AP3626:AX3626)</f>
        <v>0</v>
      </c>
    </row>
    <row r="3627" spans="1:51" x14ac:dyDescent="0.45">
      <c r="A3627" s="1" t="s">
        <v>282</v>
      </c>
      <c r="B3627" s="2">
        <v>5731963</v>
      </c>
      <c r="C3627" s="3" t="s">
        <v>5337</v>
      </c>
      <c r="D3627" s="5">
        <v>15.16</v>
      </c>
      <c r="E3627" s="5">
        <v>347.39044491999999</v>
      </c>
      <c r="F3627" s="3" t="s">
        <v>4480</v>
      </c>
      <c r="G3627" s="3" t="s">
        <v>4491</v>
      </c>
      <c r="H3627" s="3" t="s">
        <v>4492</v>
      </c>
      <c r="I3627" s="3" t="s">
        <v>4493</v>
      </c>
      <c r="J3627" s="3" t="s">
        <v>4553</v>
      </c>
      <c r="K3627" s="6" t="s">
        <v>4474</v>
      </c>
      <c r="L3627" s="6" t="s">
        <v>4474</v>
      </c>
      <c r="M3627" s="6" t="s">
        <v>4474</v>
      </c>
      <c r="N3627" s="6" t="s">
        <v>4474</v>
      </c>
      <c r="O3627" s="6" t="s">
        <v>4474</v>
      </c>
      <c r="P3627" s="6" t="s">
        <v>4474</v>
      </c>
      <c r="Q3627" s="6" t="s">
        <v>4474</v>
      </c>
      <c r="R3627" s="6" t="s">
        <v>4474</v>
      </c>
      <c r="S3627" s="6" t="s">
        <v>4474</v>
      </c>
      <c r="T3627" s="6" t="s">
        <v>4474</v>
      </c>
      <c r="U3627" s="6" t="s">
        <v>4474</v>
      </c>
      <c r="V3627" s="6" t="s">
        <v>4474</v>
      </c>
      <c r="W3627" s="6" t="s">
        <v>4474</v>
      </c>
      <c r="X3627" s="6" t="s">
        <v>4474</v>
      </c>
      <c r="Y3627" s="6" t="s">
        <v>4474</v>
      </c>
      <c r="Z3627" s="6" t="s">
        <v>4474</v>
      </c>
      <c r="AA3627" s="6" t="s">
        <v>4474</v>
      </c>
      <c r="AB3627" s="6" t="s">
        <v>4474</v>
      </c>
      <c r="AC3627" s="6" t="s">
        <v>4474</v>
      </c>
      <c r="AD3627" s="6" t="s">
        <v>4474</v>
      </c>
      <c r="AF3627" t="e">
        <f>Q3627/W3627</f>
        <v>#VALUE!</v>
      </c>
      <c r="AG3627" t="e">
        <f>R3627/X3627</f>
        <v>#VALUE!</v>
      </c>
      <c r="AH3627" t="e">
        <f>U3627/W3627</f>
        <v>#VALUE!</v>
      </c>
      <c r="AI3627" t="e">
        <f>V3627/X3627</f>
        <v>#VALUE!</v>
      </c>
      <c r="AJ3627" t="e">
        <f>Y3627/AA3627</f>
        <v>#VALUE!</v>
      </c>
      <c r="AK3627" t="e">
        <f>Z3627/AB3627</f>
        <v>#VALUE!</v>
      </c>
      <c r="AL3627" t="e">
        <f>O3627/K3627</f>
        <v>#VALUE!</v>
      </c>
      <c r="AM3627" t="e">
        <f>P3627/L3627</f>
        <v>#VALUE!</v>
      </c>
      <c r="AN3627" t="e">
        <f>K3627/W3627</f>
        <v>#VALUE!</v>
      </c>
      <c r="AO3627" t="e">
        <f>L3627/X3627</f>
        <v>#VALUE!</v>
      </c>
      <c r="AP3627">
        <f>IF(OR(Q3627&lt;0, Q3627="NA"), 0, 1)</f>
        <v>0</v>
      </c>
      <c r="AQ3627">
        <f>IF(OR(S3627&lt;0, S3627="NA"), 0, 1)</f>
        <v>0</v>
      </c>
      <c r="AR3627">
        <f>IFERROR(IF((AF3627-AG3627)&gt;0,1,0),0)</f>
        <v>0</v>
      </c>
      <c r="AS3627">
        <f>IFERROR(IF((S3627-Q3627)&gt;0,1,0),0)</f>
        <v>0</v>
      </c>
      <c r="AT3627">
        <f>IFERROR(IF((AH3627-AI3627)&lt;0,1,0),0)</f>
        <v>0</v>
      </c>
      <c r="AU3627">
        <f>IFERROR(IF((AJ3627-AK3627)&gt;0,1,0),0)</f>
        <v>0</v>
      </c>
      <c r="AV3627">
        <f>IFERROR(IF((AL3627-AM3627)&gt;0,1,0),0)</f>
        <v>0</v>
      </c>
      <c r="AW3627">
        <f>IFERROR(IF((AN3627-AO3627)&gt;0,1,0),0)</f>
        <v>0</v>
      </c>
      <c r="AX3627">
        <f>IFERROR(IF((AC3627-AD3627)&lt;0,1,0),0)</f>
        <v>0</v>
      </c>
      <c r="AY3627">
        <f>SUM(AP3627:AX3627)</f>
        <v>0</v>
      </c>
    </row>
    <row r="3628" spans="1:51" x14ac:dyDescent="0.45">
      <c r="A3628" s="1" t="s">
        <v>301</v>
      </c>
      <c r="B3628" s="2">
        <v>5733208</v>
      </c>
      <c r="C3628" s="3" t="s">
        <v>5337</v>
      </c>
      <c r="D3628" s="5">
        <v>12.484</v>
      </c>
      <c r="E3628" s="5">
        <v>19.662299999999998</v>
      </c>
      <c r="F3628" s="3" t="s">
        <v>4480</v>
      </c>
      <c r="G3628" s="3" t="s">
        <v>4491</v>
      </c>
      <c r="H3628" s="3" t="s">
        <v>4492</v>
      </c>
      <c r="I3628" s="3" t="s">
        <v>4493</v>
      </c>
      <c r="J3628" s="3"/>
      <c r="K3628" s="6" t="s">
        <v>4474</v>
      </c>
      <c r="L3628" s="6" t="s">
        <v>4474</v>
      </c>
      <c r="M3628" s="6" t="s">
        <v>4474</v>
      </c>
      <c r="N3628" s="6" t="s">
        <v>4474</v>
      </c>
      <c r="O3628" s="6" t="s">
        <v>4474</v>
      </c>
      <c r="P3628" s="6" t="s">
        <v>4474</v>
      </c>
      <c r="Q3628" s="6" t="s">
        <v>4474</v>
      </c>
      <c r="R3628" s="6" t="s">
        <v>4474</v>
      </c>
      <c r="S3628" s="6" t="s">
        <v>4474</v>
      </c>
      <c r="T3628" s="6" t="s">
        <v>4474</v>
      </c>
      <c r="U3628" s="6" t="s">
        <v>4474</v>
      </c>
      <c r="V3628" s="6" t="s">
        <v>4474</v>
      </c>
      <c r="W3628" s="6" t="s">
        <v>4474</v>
      </c>
      <c r="X3628" s="6" t="s">
        <v>4474</v>
      </c>
      <c r="Y3628" s="6" t="s">
        <v>4474</v>
      </c>
      <c r="Z3628" s="6" t="s">
        <v>4474</v>
      </c>
      <c r="AA3628" s="6" t="s">
        <v>4474</v>
      </c>
      <c r="AB3628" s="6" t="s">
        <v>4474</v>
      </c>
      <c r="AC3628" s="6" t="s">
        <v>4474</v>
      </c>
      <c r="AD3628" s="6" t="s">
        <v>4474</v>
      </c>
      <c r="AF3628" t="e">
        <f>Q3628/W3628</f>
        <v>#VALUE!</v>
      </c>
      <c r="AG3628" t="e">
        <f>R3628/X3628</f>
        <v>#VALUE!</v>
      </c>
      <c r="AH3628" t="e">
        <f>U3628/W3628</f>
        <v>#VALUE!</v>
      </c>
      <c r="AI3628" t="e">
        <f>V3628/X3628</f>
        <v>#VALUE!</v>
      </c>
      <c r="AJ3628" t="e">
        <f>Y3628/AA3628</f>
        <v>#VALUE!</v>
      </c>
      <c r="AK3628" t="e">
        <f>Z3628/AB3628</f>
        <v>#VALUE!</v>
      </c>
      <c r="AL3628" t="e">
        <f>O3628/K3628</f>
        <v>#VALUE!</v>
      </c>
      <c r="AM3628" t="e">
        <f>P3628/L3628</f>
        <v>#VALUE!</v>
      </c>
      <c r="AN3628" t="e">
        <f>K3628/W3628</f>
        <v>#VALUE!</v>
      </c>
      <c r="AO3628" t="e">
        <f>L3628/X3628</f>
        <v>#VALUE!</v>
      </c>
      <c r="AP3628">
        <f>IF(OR(Q3628&lt;0, Q3628="NA"), 0, 1)</f>
        <v>0</v>
      </c>
      <c r="AQ3628">
        <f>IF(OR(S3628&lt;0, S3628="NA"), 0, 1)</f>
        <v>0</v>
      </c>
      <c r="AR3628">
        <f>IFERROR(IF((AF3628-AG3628)&gt;0,1,0),0)</f>
        <v>0</v>
      </c>
      <c r="AS3628">
        <f>IFERROR(IF((S3628-Q3628)&gt;0,1,0),0)</f>
        <v>0</v>
      </c>
      <c r="AT3628">
        <f>IFERROR(IF((AH3628-AI3628)&lt;0,1,0),0)</f>
        <v>0</v>
      </c>
      <c r="AU3628">
        <f>IFERROR(IF((AJ3628-AK3628)&gt;0,1,0),0)</f>
        <v>0</v>
      </c>
      <c r="AV3628">
        <f>IFERROR(IF((AL3628-AM3628)&gt;0,1,0),0)</f>
        <v>0</v>
      </c>
      <c r="AW3628">
        <f>IFERROR(IF((AN3628-AO3628)&gt;0,1,0),0)</f>
        <v>0</v>
      </c>
      <c r="AX3628">
        <f>IFERROR(IF((AC3628-AD3628)&lt;0,1,0),0)</f>
        <v>0</v>
      </c>
      <c r="AY3628">
        <f>SUM(AP3628:AX3628)</f>
        <v>0</v>
      </c>
    </row>
    <row r="3629" spans="1:51" x14ac:dyDescent="0.45">
      <c r="A3629" s="1" t="s">
        <v>379</v>
      </c>
      <c r="B3629" s="2">
        <v>4970822</v>
      </c>
      <c r="C3629" s="3" t="s">
        <v>5335</v>
      </c>
      <c r="D3629" s="5">
        <v>19.190000000000001</v>
      </c>
      <c r="E3629" s="5">
        <v>243.52787407</v>
      </c>
      <c r="F3629" s="3" t="s">
        <v>4500</v>
      </c>
      <c r="G3629" s="3" t="s">
        <v>4574</v>
      </c>
      <c r="H3629" s="3" t="s">
        <v>4575</v>
      </c>
      <c r="I3629" s="3" t="s">
        <v>4575</v>
      </c>
      <c r="J3629" s="3" t="s">
        <v>4614</v>
      </c>
      <c r="K3629" s="6">
        <v>409603</v>
      </c>
      <c r="L3629" s="6">
        <v>408083</v>
      </c>
      <c r="M3629" s="6">
        <v>15845</v>
      </c>
      <c r="N3629" s="6">
        <v>36461</v>
      </c>
      <c r="O3629" s="6">
        <v>10366</v>
      </c>
      <c r="P3629" s="6">
        <v>31468</v>
      </c>
      <c r="Q3629" s="6">
        <v>-4676</v>
      </c>
      <c r="R3629" s="6">
        <v>10760</v>
      </c>
      <c r="S3629" s="6">
        <v>-10605</v>
      </c>
      <c r="T3629" s="6">
        <v>30540</v>
      </c>
      <c r="U3629" s="6">
        <v>80980</v>
      </c>
      <c r="V3629" s="6">
        <v>45954</v>
      </c>
      <c r="W3629" s="6">
        <v>590857</v>
      </c>
      <c r="X3629" s="6">
        <v>535223</v>
      </c>
      <c r="Y3629" s="6">
        <v>427262</v>
      </c>
      <c r="Z3629" s="6">
        <v>405223</v>
      </c>
      <c r="AA3629" s="6">
        <v>248197</v>
      </c>
      <c r="AB3629" s="6">
        <v>218857</v>
      </c>
      <c r="AC3629" s="6">
        <v>12676000</v>
      </c>
      <c r="AD3629" s="6">
        <v>12622000</v>
      </c>
      <c r="AF3629">
        <f>Q3629/W3629</f>
        <v>-7.9139284124585142E-3</v>
      </c>
      <c r="AG3629">
        <f>R3629/X3629</f>
        <v>2.0103769830519241E-2</v>
      </c>
      <c r="AH3629">
        <f>U3629/W3629</f>
        <v>0.13705515886246589</v>
      </c>
      <c r="AI3629">
        <f>V3629/X3629</f>
        <v>8.5859538921159967E-2</v>
      </c>
      <c r="AJ3629">
        <f>Y3629/AA3629</f>
        <v>1.721463192544632</v>
      </c>
      <c r="AK3629">
        <f>Z3629/AB3629</f>
        <v>1.8515423312939499</v>
      </c>
      <c r="AL3629">
        <f>O3629/K3629</f>
        <v>2.5307431830333273E-2</v>
      </c>
      <c r="AM3629">
        <f>P3629/L3629</f>
        <v>7.7111764028396187E-2</v>
      </c>
      <c r="AN3629">
        <f>K3629/W3629</f>
        <v>0.69323541906078801</v>
      </c>
      <c r="AO3629">
        <f>L3629/X3629</f>
        <v>0.76245415462339994</v>
      </c>
      <c r="AP3629">
        <f>IF(OR(Q3629&lt;0, Q3629="NA"), 0, 1)</f>
        <v>0</v>
      </c>
      <c r="AQ3629">
        <f>IF(OR(S3629&lt;0, S3629="NA"), 0, 1)</f>
        <v>0</v>
      </c>
      <c r="AR3629">
        <f>IFERROR(IF((AF3629-AG3629)&gt;0,1,0),0)</f>
        <v>0</v>
      </c>
      <c r="AS3629">
        <f>IFERROR(IF((S3629-Q3629)&gt;0,1,0),0)</f>
        <v>0</v>
      </c>
      <c r="AT3629">
        <f>IFERROR(IF((AH3629-AI3629)&lt;0,1,0),0)</f>
        <v>0</v>
      </c>
      <c r="AU3629">
        <f>IFERROR(IF((AJ3629-AK3629)&gt;0,1,0),0)</f>
        <v>0</v>
      </c>
      <c r="AV3629">
        <f>IFERROR(IF((AL3629-AM3629)&gt;0,1,0),0)</f>
        <v>0</v>
      </c>
      <c r="AW3629">
        <f>IFERROR(IF((AN3629-AO3629)&gt;0,1,0),0)</f>
        <v>0</v>
      </c>
      <c r="AX3629">
        <f>IFERROR(IF((AC3629-AD3629)&lt;0,1,0),0)</f>
        <v>0</v>
      </c>
      <c r="AY3629">
        <f>SUM(AP3629:AX3629)</f>
        <v>0</v>
      </c>
    </row>
    <row r="3630" spans="1:51" x14ac:dyDescent="0.45">
      <c r="A3630" s="1" t="s">
        <v>427</v>
      </c>
      <c r="B3630" s="2">
        <v>5733705</v>
      </c>
      <c r="C3630" s="3" t="s">
        <v>5337</v>
      </c>
      <c r="D3630" s="5">
        <v>15.84</v>
      </c>
      <c r="E3630" s="5">
        <v>317.81871791999998</v>
      </c>
      <c r="F3630" s="3" t="s">
        <v>4480</v>
      </c>
      <c r="G3630" s="3" t="s">
        <v>4491</v>
      </c>
      <c r="H3630" s="3" t="s">
        <v>4492</v>
      </c>
      <c r="I3630" s="3" t="s">
        <v>4493</v>
      </c>
      <c r="J3630" s="3"/>
      <c r="K3630" s="6" t="s">
        <v>4474</v>
      </c>
      <c r="L3630" s="6" t="s">
        <v>4474</v>
      </c>
      <c r="M3630" s="6" t="s">
        <v>4474</v>
      </c>
      <c r="N3630" s="6" t="s">
        <v>4474</v>
      </c>
      <c r="O3630" s="6" t="s">
        <v>4474</v>
      </c>
      <c r="P3630" s="6" t="s">
        <v>4474</v>
      </c>
      <c r="Q3630" s="6" t="s">
        <v>4474</v>
      </c>
      <c r="R3630" s="6" t="s">
        <v>4474</v>
      </c>
      <c r="S3630" s="6" t="s">
        <v>4474</v>
      </c>
      <c r="T3630" s="6" t="s">
        <v>4474</v>
      </c>
      <c r="U3630" s="6" t="s">
        <v>4474</v>
      </c>
      <c r="V3630" s="6" t="s">
        <v>4474</v>
      </c>
      <c r="W3630" s="6" t="s">
        <v>4474</v>
      </c>
      <c r="X3630" s="6" t="s">
        <v>4474</v>
      </c>
      <c r="Y3630" s="6" t="s">
        <v>4474</v>
      </c>
      <c r="Z3630" s="6" t="s">
        <v>4474</v>
      </c>
      <c r="AA3630" s="6" t="s">
        <v>4474</v>
      </c>
      <c r="AB3630" s="6" t="s">
        <v>4474</v>
      </c>
      <c r="AC3630" s="6" t="s">
        <v>4474</v>
      </c>
      <c r="AD3630" s="6" t="s">
        <v>4474</v>
      </c>
      <c r="AF3630" t="e">
        <f>Q3630/W3630</f>
        <v>#VALUE!</v>
      </c>
      <c r="AG3630" t="e">
        <f>R3630/X3630</f>
        <v>#VALUE!</v>
      </c>
      <c r="AH3630" t="e">
        <f>U3630/W3630</f>
        <v>#VALUE!</v>
      </c>
      <c r="AI3630" t="e">
        <f>V3630/X3630</f>
        <v>#VALUE!</v>
      </c>
      <c r="AJ3630" t="e">
        <f>Y3630/AA3630</f>
        <v>#VALUE!</v>
      </c>
      <c r="AK3630" t="e">
        <f>Z3630/AB3630</f>
        <v>#VALUE!</v>
      </c>
      <c r="AL3630" t="e">
        <f>O3630/K3630</f>
        <v>#VALUE!</v>
      </c>
      <c r="AM3630" t="e">
        <f>P3630/L3630</f>
        <v>#VALUE!</v>
      </c>
      <c r="AN3630" t="e">
        <f>K3630/W3630</f>
        <v>#VALUE!</v>
      </c>
      <c r="AO3630" t="e">
        <f>L3630/X3630</f>
        <v>#VALUE!</v>
      </c>
      <c r="AP3630">
        <f>IF(OR(Q3630&lt;0, Q3630="NA"), 0, 1)</f>
        <v>0</v>
      </c>
      <c r="AQ3630">
        <f>IF(OR(S3630&lt;0, S3630="NA"), 0, 1)</f>
        <v>0</v>
      </c>
      <c r="AR3630">
        <f>IFERROR(IF((AF3630-AG3630)&gt;0,1,0),0)</f>
        <v>0</v>
      </c>
      <c r="AS3630">
        <f>IFERROR(IF((S3630-Q3630)&gt;0,1,0),0)</f>
        <v>0</v>
      </c>
      <c r="AT3630">
        <f>IFERROR(IF((AH3630-AI3630)&lt;0,1,0),0)</f>
        <v>0</v>
      </c>
      <c r="AU3630">
        <f>IFERROR(IF((AJ3630-AK3630)&gt;0,1,0),0)</f>
        <v>0</v>
      </c>
      <c r="AV3630">
        <f>IFERROR(IF((AL3630-AM3630)&gt;0,1,0),0)</f>
        <v>0</v>
      </c>
      <c r="AW3630">
        <f>IFERROR(IF((AN3630-AO3630)&gt;0,1,0),0)</f>
        <v>0</v>
      </c>
      <c r="AX3630">
        <f>IFERROR(IF((AC3630-AD3630)&lt;0,1,0),0)</f>
        <v>0</v>
      </c>
      <c r="AY3630">
        <f>SUM(AP3630:AX3630)</f>
        <v>0</v>
      </c>
    </row>
    <row r="3631" spans="1:51" x14ac:dyDescent="0.45">
      <c r="A3631" s="1" t="s">
        <v>452</v>
      </c>
      <c r="B3631" s="2">
        <v>106098792</v>
      </c>
      <c r="C3631" s="3" t="s">
        <v>5336</v>
      </c>
      <c r="D3631" s="5">
        <v>11.925000000000001</v>
      </c>
      <c r="E3631" s="5">
        <v>48.191560424999999</v>
      </c>
      <c r="F3631" s="3" t="s">
        <v>4480</v>
      </c>
      <c r="G3631" s="3" t="s">
        <v>4491</v>
      </c>
      <c r="H3631" s="3" t="s">
        <v>4492</v>
      </c>
      <c r="I3631" s="3" t="s">
        <v>4493</v>
      </c>
      <c r="J3631" s="3" t="s">
        <v>4494</v>
      </c>
      <c r="K3631" s="6" t="s">
        <v>4474</v>
      </c>
      <c r="L3631" s="6" t="s">
        <v>4474</v>
      </c>
      <c r="M3631" s="6" t="s">
        <v>4474</v>
      </c>
      <c r="N3631" s="6" t="s">
        <v>4474</v>
      </c>
      <c r="O3631" s="6">
        <v>-2242.3510000000001</v>
      </c>
      <c r="P3631" s="6">
        <v>-2198.65</v>
      </c>
      <c r="Q3631" s="6">
        <v>-474.858</v>
      </c>
      <c r="R3631" s="6">
        <v>-165.714</v>
      </c>
      <c r="S3631" s="6">
        <v>-1964.5329999999999</v>
      </c>
      <c r="T3631" s="6">
        <v>-1880.8789999999999</v>
      </c>
      <c r="U3631" s="6" t="s">
        <v>4474</v>
      </c>
      <c r="V3631" s="6" t="s">
        <v>4474</v>
      </c>
      <c r="W3631" s="6">
        <v>20925.627</v>
      </c>
      <c r="X3631" s="6">
        <v>20633.643</v>
      </c>
      <c r="Y3631" s="6">
        <v>39.607999999999997</v>
      </c>
      <c r="Z3631" s="6">
        <v>166.828</v>
      </c>
      <c r="AA3631" s="6">
        <v>3941</v>
      </c>
      <c r="AB3631" s="6">
        <v>3418</v>
      </c>
      <c r="AC3631" s="6">
        <v>4041221</v>
      </c>
      <c r="AD3631" s="6">
        <v>4041221</v>
      </c>
      <c r="AF3631">
        <f>Q3631/W3631</f>
        <v>-2.2692653367089071E-2</v>
      </c>
      <c r="AG3631">
        <f>R3631/X3631</f>
        <v>-8.0312526488899704E-3</v>
      </c>
      <c r="AH3631" t="e">
        <f>U3631/W3631</f>
        <v>#VALUE!</v>
      </c>
      <c r="AI3631" t="e">
        <f>V3631/X3631</f>
        <v>#VALUE!</v>
      </c>
      <c r="AJ3631">
        <f>Y3631/AA3631</f>
        <v>1.0050241055569651E-2</v>
      </c>
      <c r="AK3631">
        <f>Z3631/AB3631</f>
        <v>4.8808660035108253E-2</v>
      </c>
      <c r="AL3631" t="e">
        <f>O3631/K3631</f>
        <v>#VALUE!</v>
      </c>
      <c r="AM3631" t="e">
        <f>P3631/L3631</f>
        <v>#VALUE!</v>
      </c>
      <c r="AN3631" t="e">
        <f>K3631/W3631</f>
        <v>#VALUE!</v>
      </c>
      <c r="AO3631" t="e">
        <f>L3631/X3631</f>
        <v>#VALUE!</v>
      </c>
      <c r="AP3631">
        <f>IF(OR(Q3631&lt;0, Q3631="NA"), 0, 1)</f>
        <v>0</v>
      </c>
      <c r="AQ3631">
        <f>IF(OR(S3631&lt;0, S3631="NA"), 0, 1)</f>
        <v>0</v>
      </c>
      <c r="AR3631">
        <f>IFERROR(IF((AF3631-AG3631)&gt;0,1,0),0)</f>
        <v>0</v>
      </c>
      <c r="AS3631">
        <f>IFERROR(IF((S3631-Q3631)&gt;0,1,0),0)</f>
        <v>0</v>
      </c>
      <c r="AT3631">
        <f>IFERROR(IF((AH3631-AI3631)&lt;0,1,0),0)</f>
        <v>0</v>
      </c>
      <c r="AU3631">
        <f>IFERROR(IF((AJ3631-AK3631)&gt;0,1,0),0)</f>
        <v>0</v>
      </c>
      <c r="AV3631">
        <f>IFERROR(IF((AL3631-AM3631)&gt;0,1,0),0)</f>
        <v>0</v>
      </c>
      <c r="AW3631">
        <f>IFERROR(IF((AN3631-AO3631)&gt;0,1,0),0)</f>
        <v>0</v>
      </c>
      <c r="AX3631">
        <f>IFERROR(IF((AC3631-AD3631)&lt;0,1,0),0)</f>
        <v>0</v>
      </c>
      <c r="AY3631">
        <f>SUM(AP3631:AX3631)</f>
        <v>0</v>
      </c>
    </row>
    <row r="3632" spans="1:51" x14ac:dyDescent="0.45">
      <c r="A3632" s="1" t="s">
        <v>497</v>
      </c>
      <c r="B3632" s="2">
        <v>118427956</v>
      </c>
      <c r="C3632" s="3" t="s">
        <v>5338</v>
      </c>
      <c r="D3632" s="5">
        <v>9.91</v>
      </c>
      <c r="E3632" s="5">
        <v>189.52875</v>
      </c>
      <c r="F3632" s="3" t="s">
        <v>4480</v>
      </c>
      <c r="G3632" s="3" t="s">
        <v>4491</v>
      </c>
      <c r="H3632" s="3" t="s">
        <v>4492</v>
      </c>
      <c r="I3632" s="3" t="s">
        <v>4493</v>
      </c>
      <c r="J3632" s="3" t="s">
        <v>4494</v>
      </c>
      <c r="K3632" s="6" t="s">
        <v>4474</v>
      </c>
      <c r="L3632" s="6" t="s">
        <v>4474</v>
      </c>
      <c r="M3632" s="6" t="s">
        <v>4474</v>
      </c>
      <c r="N3632" s="6" t="s">
        <v>4474</v>
      </c>
      <c r="O3632" s="6" t="s">
        <v>4474</v>
      </c>
      <c r="P3632" s="6" t="s">
        <v>4474</v>
      </c>
      <c r="Q3632" s="6" t="s">
        <v>4474</v>
      </c>
      <c r="R3632" s="6" t="s">
        <v>4474</v>
      </c>
      <c r="S3632" s="6" t="s">
        <v>4474</v>
      </c>
      <c r="T3632" s="6" t="s">
        <v>4474</v>
      </c>
      <c r="U3632" s="6" t="s">
        <v>4474</v>
      </c>
      <c r="V3632" s="6" t="s">
        <v>4474</v>
      </c>
      <c r="W3632" s="6" t="s">
        <v>4474</v>
      </c>
      <c r="X3632" s="6" t="s">
        <v>4474</v>
      </c>
      <c r="Y3632" s="6" t="s">
        <v>4474</v>
      </c>
      <c r="Z3632" s="6" t="s">
        <v>4474</v>
      </c>
      <c r="AA3632" s="6" t="s">
        <v>4474</v>
      </c>
      <c r="AB3632" s="6" t="s">
        <v>4474</v>
      </c>
      <c r="AC3632" s="6" t="s">
        <v>4474</v>
      </c>
      <c r="AD3632" s="6" t="s">
        <v>4474</v>
      </c>
      <c r="AF3632" t="e">
        <f>Q3632/W3632</f>
        <v>#VALUE!</v>
      </c>
      <c r="AG3632" t="e">
        <f>R3632/X3632</f>
        <v>#VALUE!</v>
      </c>
      <c r="AH3632" t="e">
        <f>U3632/W3632</f>
        <v>#VALUE!</v>
      </c>
      <c r="AI3632" t="e">
        <f>V3632/X3632</f>
        <v>#VALUE!</v>
      </c>
      <c r="AJ3632" t="e">
        <f>Y3632/AA3632</f>
        <v>#VALUE!</v>
      </c>
      <c r="AK3632" t="e">
        <f>Z3632/AB3632</f>
        <v>#VALUE!</v>
      </c>
      <c r="AL3632" t="e">
        <f>O3632/K3632</f>
        <v>#VALUE!</v>
      </c>
      <c r="AM3632" t="e">
        <f>P3632/L3632</f>
        <v>#VALUE!</v>
      </c>
      <c r="AN3632" t="e">
        <f>K3632/W3632</f>
        <v>#VALUE!</v>
      </c>
      <c r="AO3632" t="e">
        <f>L3632/X3632</f>
        <v>#VALUE!</v>
      </c>
      <c r="AP3632">
        <f>IF(OR(Q3632&lt;0, Q3632="NA"), 0, 1)</f>
        <v>0</v>
      </c>
      <c r="AQ3632">
        <f>IF(OR(S3632&lt;0, S3632="NA"), 0, 1)</f>
        <v>0</v>
      </c>
      <c r="AR3632">
        <f>IFERROR(IF((AF3632-AG3632)&gt;0,1,0),0)</f>
        <v>0</v>
      </c>
      <c r="AS3632">
        <f>IFERROR(IF((S3632-Q3632)&gt;0,1,0),0)</f>
        <v>0</v>
      </c>
      <c r="AT3632">
        <f>IFERROR(IF((AH3632-AI3632)&lt;0,1,0),0)</f>
        <v>0</v>
      </c>
      <c r="AU3632">
        <f>IFERROR(IF((AJ3632-AK3632)&gt;0,1,0),0)</f>
        <v>0</v>
      </c>
      <c r="AV3632">
        <f>IFERROR(IF((AL3632-AM3632)&gt;0,1,0),0)</f>
        <v>0</v>
      </c>
      <c r="AW3632">
        <f>IFERROR(IF((AN3632-AO3632)&gt;0,1,0),0)</f>
        <v>0</v>
      </c>
      <c r="AX3632">
        <f>IFERROR(IF((AC3632-AD3632)&lt;0,1,0),0)</f>
        <v>0</v>
      </c>
      <c r="AY3632">
        <f>SUM(AP3632:AX3632)</f>
        <v>0</v>
      </c>
    </row>
    <row r="3633" spans="1:51" x14ac:dyDescent="0.45">
      <c r="A3633" s="1" t="s">
        <v>502</v>
      </c>
      <c r="B3633" s="2">
        <v>20062809</v>
      </c>
      <c r="C3633" s="3" t="s">
        <v>5337</v>
      </c>
      <c r="D3633" s="5">
        <v>15.72</v>
      </c>
      <c r="E3633" s="5">
        <v>1689.29974752</v>
      </c>
      <c r="F3633" s="3" t="s">
        <v>4480</v>
      </c>
      <c r="G3633" s="3" t="s">
        <v>4491</v>
      </c>
      <c r="H3633" s="3" t="s">
        <v>4492</v>
      </c>
      <c r="I3633" s="3" t="s">
        <v>4493</v>
      </c>
      <c r="J3633" s="3" t="s">
        <v>4494</v>
      </c>
      <c r="K3633" s="6" t="s">
        <v>4474</v>
      </c>
      <c r="L3633" s="6" t="s">
        <v>4474</v>
      </c>
      <c r="M3633" s="6" t="s">
        <v>4474</v>
      </c>
      <c r="N3633" s="6" t="s">
        <v>4474</v>
      </c>
      <c r="O3633" s="6" t="s">
        <v>4474</v>
      </c>
      <c r="P3633" s="6" t="s">
        <v>4474</v>
      </c>
      <c r="Q3633" s="6" t="s">
        <v>4474</v>
      </c>
      <c r="R3633" s="6" t="s">
        <v>4474</v>
      </c>
      <c r="S3633" s="6" t="s">
        <v>4474</v>
      </c>
      <c r="T3633" s="6" t="s">
        <v>4474</v>
      </c>
      <c r="U3633" s="6" t="s">
        <v>4474</v>
      </c>
      <c r="V3633" s="6" t="s">
        <v>4474</v>
      </c>
      <c r="W3633" s="6" t="s">
        <v>4474</v>
      </c>
      <c r="X3633" s="6" t="s">
        <v>4474</v>
      </c>
      <c r="Y3633" s="6" t="s">
        <v>4474</v>
      </c>
      <c r="Z3633" s="6" t="s">
        <v>4474</v>
      </c>
      <c r="AA3633" s="6" t="s">
        <v>4474</v>
      </c>
      <c r="AB3633" s="6" t="s">
        <v>4474</v>
      </c>
      <c r="AC3633" s="6" t="s">
        <v>4474</v>
      </c>
      <c r="AD3633" s="6" t="s">
        <v>4474</v>
      </c>
      <c r="AF3633" t="e">
        <f>Q3633/W3633</f>
        <v>#VALUE!</v>
      </c>
      <c r="AG3633" t="e">
        <f>R3633/X3633</f>
        <v>#VALUE!</v>
      </c>
      <c r="AH3633" t="e">
        <f>U3633/W3633</f>
        <v>#VALUE!</v>
      </c>
      <c r="AI3633" t="e">
        <f>V3633/X3633</f>
        <v>#VALUE!</v>
      </c>
      <c r="AJ3633" t="e">
        <f>Y3633/AA3633</f>
        <v>#VALUE!</v>
      </c>
      <c r="AK3633" t="e">
        <f>Z3633/AB3633</f>
        <v>#VALUE!</v>
      </c>
      <c r="AL3633" t="e">
        <f>O3633/K3633</f>
        <v>#VALUE!</v>
      </c>
      <c r="AM3633" t="e">
        <f>P3633/L3633</f>
        <v>#VALUE!</v>
      </c>
      <c r="AN3633" t="e">
        <f>K3633/W3633</f>
        <v>#VALUE!</v>
      </c>
      <c r="AO3633" t="e">
        <f>L3633/X3633</f>
        <v>#VALUE!</v>
      </c>
      <c r="AP3633">
        <f>IF(OR(Q3633&lt;0, Q3633="NA"), 0, 1)</f>
        <v>0</v>
      </c>
      <c r="AQ3633">
        <f>IF(OR(S3633&lt;0, S3633="NA"), 0, 1)</f>
        <v>0</v>
      </c>
      <c r="AR3633">
        <f>IFERROR(IF((AF3633-AG3633)&gt;0,1,0),0)</f>
        <v>0</v>
      </c>
      <c r="AS3633">
        <f>IFERROR(IF((S3633-Q3633)&gt;0,1,0),0)</f>
        <v>0</v>
      </c>
      <c r="AT3633">
        <f>IFERROR(IF((AH3633-AI3633)&lt;0,1,0),0)</f>
        <v>0</v>
      </c>
      <c r="AU3633">
        <f>IFERROR(IF((AJ3633-AK3633)&gt;0,1,0),0)</f>
        <v>0</v>
      </c>
      <c r="AV3633">
        <f>IFERROR(IF((AL3633-AM3633)&gt;0,1,0),0)</f>
        <v>0</v>
      </c>
      <c r="AW3633">
        <f>IFERROR(IF((AN3633-AO3633)&gt;0,1,0),0)</f>
        <v>0</v>
      </c>
      <c r="AX3633">
        <f>IFERROR(IF((AC3633-AD3633)&lt;0,1,0),0)</f>
        <v>0</v>
      </c>
      <c r="AY3633">
        <f>SUM(AP3633:AX3633)</f>
        <v>0</v>
      </c>
    </row>
    <row r="3634" spans="1:51" x14ac:dyDescent="0.45">
      <c r="A3634" s="1" t="s">
        <v>513</v>
      </c>
      <c r="B3634" s="2">
        <v>29134196</v>
      </c>
      <c r="C3634" s="3" t="s">
        <v>5337</v>
      </c>
      <c r="D3634" s="5">
        <v>16.8</v>
      </c>
      <c r="E3634" s="5">
        <v>1711.8044328000001</v>
      </c>
      <c r="F3634" s="3" t="s">
        <v>4480</v>
      </c>
      <c r="G3634" s="3" t="s">
        <v>4491</v>
      </c>
      <c r="H3634" s="3" t="s">
        <v>4492</v>
      </c>
      <c r="I3634" s="3" t="s">
        <v>4493</v>
      </c>
      <c r="J3634" s="3"/>
      <c r="K3634" s="6" t="s">
        <v>4474</v>
      </c>
      <c r="L3634" s="6" t="s">
        <v>4474</v>
      </c>
      <c r="M3634" s="6" t="s">
        <v>4474</v>
      </c>
      <c r="N3634" s="6" t="s">
        <v>4474</v>
      </c>
      <c r="O3634" s="6" t="s">
        <v>4474</v>
      </c>
      <c r="P3634" s="6" t="s">
        <v>4474</v>
      </c>
      <c r="Q3634" s="6" t="s">
        <v>4474</v>
      </c>
      <c r="R3634" s="6" t="s">
        <v>4474</v>
      </c>
      <c r="S3634" s="6" t="s">
        <v>4474</v>
      </c>
      <c r="T3634" s="6" t="s">
        <v>4474</v>
      </c>
      <c r="U3634" s="6" t="s">
        <v>4474</v>
      </c>
      <c r="V3634" s="6" t="s">
        <v>4474</v>
      </c>
      <c r="W3634" s="6" t="s">
        <v>4474</v>
      </c>
      <c r="X3634" s="6" t="s">
        <v>4474</v>
      </c>
      <c r="Y3634" s="6" t="s">
        <v>4474</v>
      </c>
      <c r="Z3634" s="6" t="s">
        <v>4474</v>
      </c>
      <c r="AA3634" s="6" t="s">
        <v>4474</v>
      </c>
      <c r="AB3634" s="6" t="s">
        <v>4474</v>
      </c>
      <c r="AC3634" s="6" t="s">
        <v>4474</v>
      </c>
      <c r="AD3634" s="6" t="s">
        <v>4474</v>
      </c>
      <c r="AF3634" t="e">
        <f>Q3634/W3634</f>
        <v>#VALUE!</v>
      </c>
      <c r="AG3634" t="e">
        <f>R3634/X3634</f>
        <v>#VALUE!</v>
      </c>
      <c r="AH3634" t="e">
        <f>U3634/W3634</f>
        <v>#VALUE!</v>
      </c>
      <c r="AI3634" t="e">
        <f>V3634/X3634</f>
        <v>#VALUE!</v>
      </c>
      <c r="AJ3634" t="e">
        <f>Y3634/AA3634</f>
        <v>#VALUE!</v>
      </c>
      <c r="AK3634" t="e">
        <f>Z3634/AB3634</f>
        <v>#VALUE!</v>
      </c>
      <c r="AL3634" t="e">
        <f>O3634/K3634</f>
        <v>#VALUE!</v>
      </c>
      <c r="AM3634" t="e">
        <f>P3634/L3634</f>
        <v>#VALUE!</v>
      </c>
      <c r="AN3634" t="e">
        <f>K3634/W3634</f>
        <v>#VALUE!</v>
      </c>
      <c r="AO3634" t="e">
        <f>L3634/X3634</f>
        <v>#VALUE!</v>
      </c>
      <c r="AP3634">
        <f>IF(OR(Q3634&lt;0, Q3634="NA"), 0, 1)</f>
        <v>0</v>
      </c>
      <c r="AQ3634">
        <f>IF(OR(S3634&lt;0, S3634="NA"), 0, 1)</f>
        <v>0</v>
      </c>
      <c r="AR3634">
        <f>IFERROR(IF((AF3634-AG3634)&gt;0,1,0),0)</f>
        <v>0</v>
      </c>
      <c r="AS3634">
        <f>IFERROR(IF((S3634-Q3634)&gt;0,1,0),0)</f>
        <v>0</v>
      </c>
      <c r="AT3634">
        <f>IFERROR(IF((AH3634-AI3634)&lt;0,1,0),0)</f>
        <v>0</v>
      </c>
      <c r="AU3634">
        <f>IFERROR(IF((AJ3634-AK3634)&gt;0,1,0),0)</f>
        <v>0</v>
      </c>
      <c r="AV3634">
        <f>IFERROR(IF((AL3634-AM3634)&gt;0,1,0),0)</f>
        <v>0</v>
      </c>
      <c r="AW3634">
        <f>IFERROR(IF((AN3634-AO3634)&gt;0,1,0),0)</f>
        <v>0</v>
      </c>
      <c r="AX3634">
        <f>IFERROR(IF((AC3634-AD3634)&lt;0,1,0),0)</f>
        <v>0</v>
      </c>
      <c r="AY3634">
        <f>SUM(AP3634:AX3634)</f>
        <v>0</v>
      </c>
    </row>
    <row r="3635" spans="1:51" x14ac:dyDescent="0.45">
      <c r="A3635" s="1" t="s">
        <v>514</v>
      </c>
      <c r="B3635" s="2">
        <v>117191602</v>
      </c>
      <c r="C3635" s="3" t="s">
        <v>5338</v>
      </c>
      <c r="D3635" s="5">
        <v>35.735700000000001</v>
      </c>
      <c r="E3635" s="5">
        <v>6.7897829999999999</v>
      </c>
      <c r="F3635" s="3" t="s">
        <v>4480</v>
      </c>
      <c r="G3635" s="3" t="s">
        <v>4491</v>
      </c>
      <c r="H3635" s="3" t="s">
        <v>4492</v>
      </c>
      <c r="I3635" s="3" t="s">
        <v>4493</v>
      </c>
      <c r="J3635" s="3"/>
      <c r="K3635" s="6" t="s">
        <v>4474</v>
      </c>
      <c r="L3635" s="6" t="s">
        <v>4474</v>
      </c>
      <c r="M3635" s="6" t="s">
        <v>4474</v>
      </c>
      <c r="N3635" s="6" t="s">
        <v>4474</v>
      </c>
      <c r="O3635" s="6" t="s">
        <v>4474</v>
      </c>
      <c r="P3635" s="6" t="s">
        <v>4474</v>
      </c>
      <c r="Q3635" s="6" t="s">
        <v>4474</v>
      </c>
      <c r="R3635" s="6" t="s">
        <v>4474</v>
      </c>
      <c r="S3635" s="6" t="s">
        <v>4474</v>
      </c>
      <c r="T3635" s="6" t="s">
        <v>4474</v>
      </c>
      <c r="U3635" s="6" t="s">
        <v>4474</v>
      </c>
      <c r="V3635" s="6" t="s">
        <v>4474</v>
      </c>
      <c r="W3635" s="6" t="s">
        <v>4474</v>
      </c>
      <c r="X3635" s="6" t="s">
        <v>4474</v>
      </c>
      <c r="Y3635" s="6" t="s">
        <v>4474</v>
      </c>
      <c r="Z3635" s="6" t="s">
        <v>4474</v>
      </c>
      <c r="AA3635" s="6" t="s">
        <v>4474</v>
      </c>
      <c r="AB3635" s="6" t="s">
        <v>4474</v>
      </c>
      <c r="AC3635" s="6" t="s">
        <v>4474</v>
      </c>
      <c r="AD3635" s="6" t="s">
        <v>4474</v>
      </c>
      <c r="AF3635" t="e">
        <f>Q3635/W3635</f>
        <v>#VALUE!</v>
      </c>
      <c r="AG3635" t="e">
        <f>R3635/X3635</f>
        <v>#VALUE!</v>
      </c>
      <c r="AH3635" t="e">
        <f>U3635/W3635</f>
        <v>#VALUE!</v>
      </c>
      <c r="AI3635" t="e">
        <f>V3635/X3635</f>
        <v>#VALUE!</v>
      </c>
      <c r="AJ3635" t="e">
        <f>Y3635/AA3635</f>
        <v>#VALUE!</v>
      </c>
      <c r="AK3635" t="e">
        <f>Z3635/AB3635</f>
        <v>#VALUE!</v>
      </c>
      <c r="AL3635" t="e">
        <f>O3635/K3635</f>
        <v>#VALUE!</v>
      </c>
      <c r="AM3635" t="e">
        <f>P3635/L3635</f>
        <v>#VALUE!</v>
      </c>
      <c r="AN3635" t="e">
        <f>K3635/W3635</f>
        <v>#VALUE!</v>
      </c>
      <c r="AO3635" t="e">
        <f>L3635/X3635</f>
        <v>#VALUE!</v>
      </c>
      <c r="AP3635">
        <f>IF(OR(Q3635&lt;0, Q3635="NA"), 0, 1)</f>
        <v>0</v>
      </c>
      <c r="AQ3635">
        <f>IF(OR(S3635&lt;0, S3635="NA"), 0, 1)</f>
        <v>0</v>
      </c>
      <c r="AR3635">
        <f>IFERROR(IF((AF3635-AG3635)&gt;0,1,0),0)</f>
        <v>0</v>
      </c>
      <c r="AS3635">
        <f>IFERROR(IF((S3635-Q3635)&gt;0,1,0),0)</f>
        <v>0</v>
      </c>
      <c r="AT3635">
        <f>IFERROR(IF((AH3635-AI3635)&lt;0,1,0),0)</f>
        <v>0</v>
      </c>
      <c r="AU3635">
        <f>IFERROR(IF((AJ3635-AK3635)&gt;0,1,0),0)</f>
        <v>0</v>
      </c>
      <c r="AV3635">
        <f>IFERROR(IF((AL3635-AM3635)&gt;0,1,0),0)</f>
        <v>0</v>
      </c>
      <c r="AW3635">
        <f>IFERROR(IF((AN3635-AO3635)&gt;0,1,0),0)</f>
        <v>0</v>
      </c>
      <c r="AX3635">
        <f>IFERROR(IF((AC3635-AD3635)&lt;0,1,0),0)</f>
        <v>0</v>
      </c>
      <c r="AY3635">
        <f>SUM(AP3635:AX3635)</f>
        <v>0</v>
      </c>
    </row>
    <row r="3636" spans="1:51" x14ac:dyDescent="0.45">
      <c r="A3636" s="1" t="s">
        <v>515</v>
      </c>
      <c r="B3636" s="2">
        <v>116774537</v>
      </c>
      <c r="C3636" s="3" t="s">
        <v>5338</v>
      </c>
      <c r="D3636" s="5">
        <v>31.7</v>
      </c>
      <c r="E3636" s="5">
        <v>11.570499999999999</v>
      </c>
      <c r="F3636" s="3" t="s">
        <v>4480</v>
      </c>
      <c r="G3636" s="3" t="s">
        <v>4491</v>
      </c>
      <c r="H3636" s="3" t="s">
        <v>4492</v>
      </c>
      <c r="I3636" s="3" t="s">
        <v>4493</v>
      </c>
      <c r="J3636" s="3"/>
      <c r="K3636" s="6" t="s">
        <v>4474</v>
      </c>
      <c r="L3636" s="6" t="s">
        <v>4474</v>
      </c>
      <c r="M3636" s="6" t="s">
        <v>4474</v>
      </c>
      <c r="N3636" s="6" t="s">
        <v>4474</v>
      </c>
      <c r="O3636" s="6" t="s">
        <v>4474</v>
      </c>
      <c r="P3636" s="6" t="s">
        <v>4474</v>
      </c>
      <c r="Q3636" s="6" t="s">
        <v>4474</v>
      </c>
      <c r="R3636" s="6" t="s">
        <v>4474</v>
      </c>
      <c r="S3636" s="6" t="s">
        <v>4474</v>
      </c>
      <c r="T3636" s="6" t="s">
        <v>4474</v>
      </c>
      <c r="U3636" s="6" t="s">
        <v>4474</v>
      </c>
      <c r="V3636" s="6" t="s">
        <v>4474</v>
      </c>
      <c r="W3636" s="6" t="s">
        <v>4474</v>
      </c>
      <c r="X3636" s="6" t="s">
        <v>4474</v>
      </c>
      <c r="Y3636" s="6" t="s">
        <v>4474</v>
      </c>
      <c r="Z3636" s="6" t="s">
        <v>4474</v>
      </c>
      <c r="AA3636" s="6" t="s">
        <v>4474</v>
      </c>
      <c r="AB3636" s="6" t="s">
        <v>4474</v>
      </c>
      <c r="AC3636" s="6" t="s">
        <v>4474</v>
      </c>
      <c r="AD3636" s="6" t="s">
        <v>4474</v>
      </c>
      <c r="AF3636" t="e">
        <f>Q3636/W3636</f>
        <v>#VALUE!</v>
      </c>
      <c r="AG3636" t="e">
        <f>R3636/X3636</f>
        <v>#VALUE!</v>
      </c>
      <c r="AH3636" t="e">
        <f>U3636/W3636</f>
        <v>#VALUE!</v>
      </c>
      <c r="AI3636" t="e">
        <f>V3636/X3636</f>
        <v>#VALUE!</v>
      </c>
      <c r="AJ3636" t="e">
        <f>Y3636/AA3636</f>
        <v>#VALUE!</v>
      </c>
      <c r="AK3636" t="e">
        <f>Z3636/AB3636</f>
        <v>#VALUE!</v>
      </c>
      <c r="AL3636" t="e">
        <f>O3636/K3636</f>
        <v>#VALUE!</v>
      </c>
      <c r="AM3636" t="e">
        <f>P3636/L3636</f>
        <v>#VALUE!</v>
      </c>
      <c r="AN3636" t="e">
        <f>K3636/W3636</f>
        <v>#VALUE!</v>
      </c>
      <c r="AO3636" t="e">
        <f>L3636/X3636</f>
        <v>#VALUE!</v>
      </c>
      <c r="AP3636">
        <f>IF(OR(Q3636&lt;0, Q3636="NA"), 0, 1)</f>
        <v>0</v>
      </c>
      <c r="AQ3636">
        <f>IF(OR(S3636&lt;0, S3636="NA"), 0, 1)</f>
        <v>0</v>
      </c>
      <c r="AR3636">
        <f>IFERROR(IF((AF3636-AG3636)&gt;0,1,0),0)</f>
        <v>0</v>
      </c>
      <c r="AS3636">
        <f>IFERROR(IF((S3636-Q3636)&gt;0,1,0),0)</f>
        <v>0</v>
      </c>
      <c r="AT3636">
        <f>IFERROR(IF((AH3636-AI3636)&lt;0,1,0),0)</f>
        <v>0</v>
      </c>
      <c r="AU3636">
        <f>IFERROR(IF((AJ3636-AK3636)&gt;0,1,0),0)</f>
        <v>0</v>
      </c>
      <c r="AV3636">
        <f>IFERROR(IF((AL3636-AM3636)&gt;0,1,0),0)</f>
        <v>0</v>
      </c>
      <c r="AW3636">
        <f>IFERROR(IF((AN3636-AO3636)&gt;0,1,0),0)</f>
        <v>0</v>
      </c>
      <c r="AX3636">
        <f>IFERROR(IF((AC3636-AD3636)&lt;0,1,0),0)</f>
        <v>0</v>
      </c>
      <c r="AY3636">
        <f>SUM(AP3636:AX3636)</f>
        <v>0</v>
      </c>
    </row>
    <row r="3637" spans="1:51" x14ac:dyDescent="0.45">
      <c r="A3637" s="1" t="s">
        <v>516</v>
      </c>
      <c r="B3637" s="2">
        <v>115752996</v>
      </c>
      <c r="C3637" s="3" t="s">
        <v>5338</v>
      </c>
      <c r="D3637" s="5">
        <v>28.77</v>
      </c>
      <c r="E3637" s="5">
        <v>19.563600000000001</v>
      </c>
      <c r="F3637" s="3" t="s">
        <v>4480</v>
      </c>
      <c r="G3637" s="3" t="s">
        <v>4491</v>
      </c>
      <c r="H3637" s="3" t="s">
        <v>4492</v>
      </c>
      <c r="I3637" s="3" t="s">
        <v>4493</v>
      </c>
      <c r="J3637" s="3"/>
      <c r="K3637" s="6" t="s">
        <v>4474</v>
      </c>
      <c r="L3637" s="6" t="s">
        <v>4474</v>
      </c>
      <c r="M3637" s="6" t="s">
        <v>4474</v>
      </c>
      <c r="N3637" s="6" t="s">
        <v>4474</v>
      </c>
      <c r="O3637" s="6" t="s">
        <v>4474</v>
      </c>
      <c r="P3637" s="6" t="s">
        <v>4474</v>
      </c>
      <c r="Q3637" s="6" t="s">
        <v>4474</v>
      </c>
      <c r="R3637" s="6" t="s">
        <v>4474</v>
      </c>
      <c r="S3637" s="6" t="s">
        <v>4474</v>
      </c>
      <c r="T3637" s="6" t="s">
        <v>4474</v>
      </c>
      <c r="U3637" s="6" t="s">
        <v>4474</v>
      </c>
      <c r="V3637" s="6" t="s">
        <v>4474</v>
      </c>
      <c r="W3637" s="6" t="s">
        <v>4474</v>
      </c>
      <c r="X3637" s="6" t="s">
        <v>4474</v>
      </c>
      <c r="Y3637" s="6" t="s">
        <v>4474</v>
      </c>
      <c r="Z3637" s="6" t="s">
        <v>4474</v>
      </c>
      <c r="AA3637" s="6" t="s">
        <v>4474</v>
      </c>
      <c r="AB3637" s="6" t="s">
        <v>4474</v>
      </c>
      <c r="AC3637" s="6" t="s">
        <v>4474</v>
      </c>
      <c r="AD3637" s="6" t="s">
        <v>4474</v>
      </c>
      <c r="AF3637" t="e">
        <f>Q3637/W3637</f>
        <v>#VALUE!</v>
      </c>
      <c r="AG3637" t="e">
        <f>R3637/X3637</f>
        <v>#VALUE!</v>
      </c>
      <c r="AH3637" t="e">
        <f>U3637/W3637</f>
        <v>#VALUE!</v>
      </c>
      <c r="AI3637" t="e">
        <f>V3637/X3637</f>
        <v>#VALUE!</v>
      </c>
      <c r="AJ3637" t="e">
        <f>Y3637/AA3637</f>
        <v>#VALUE!</v>
      </c>
      <c r="AK3637" t="e">
        <f>Z3637/AB3637</f>
        <v>#VALUE!</v>
      </c>
      <c r="AL3637" t="e">
        <f>O3637/K3637</f>
        <v>#VALUE!</v>
      </c>
      <c r="AM3637" t="e">
        <f>P3637/L3637</f>
        <v>#VALUE!</v>
      </c>
      <c r="AN3637" t="e">
        <f>K3637/W3637</f>
        <v>#VALUE!</v>
      </c>
      <c r="AO3637" t="e">
        <f>L3637/X3637</f>
        <v>#VALUE!</v>
      </c>
      <c r="AP3637">
        <f>IF(OR(Q3637&lt;0, Q3637="NA"), 0, 1)</f>
        <v>0</v>
      </c>
      <c r="AQ3637">
        <f>IF(OR(S3637&lt;0, S3637="NA"), 0, 1)</f>
        <v>0</v>
      </c>
      <c r="AR3637">
        <f>IFERROR(IF((AF3637-AG3637)&gt;0,1,0),0)</f>
        <v>0</v>
      </c>
      <c r="AS3637">
        <f>IFERROR(IF((S3637-Q3637)&gt;0,1,0),0)</f>
        <v>0</v>
      </c>
      <c r="AT3637">
        <f>IFERROR(IF((AH3637-AI3637)&lt;0,1,0),0)</f>
        <v>0</v>
      </c>
      <c r="AU3637">
        <f>IFERROR(IF((AJ3637-AK3637)&gt;0,1,0),0)</f>
        <v>0</v>
      </c>
      <c r="AV3637">
        <f>IFERROR(IF((AL3637-AM3637)&gt;0,1,0),0)</f>
        <v>0</v>
      </c>
      <c r="AW3637">
        <f>IFERROR(IF((AN3637-AO3637)&gt;0,1,0),0)</f>
        <v>0</v>
      </c>
      <c r="AX3637">
        <f>IFERROR(IF((AC3637-AD3637)&lt;0,1,0),0)</f>
        <v>0</v>
      </c>
      <c r="AY3637">
        <f>SUM(AP3637:AX3637)</f>
        <v>0</v>
      </c>
    </row>
    <row r="3638" spans="1:51" x14ac:dyDescent="0.45">
      <c r="A3638" s="1" t="s">
        <v>517</v>
      </c>
      <c r="B3638" s="2">
        <v>107557612</v>
      </c>
      <c r="C3638" s="3" t="s">
        <v>5338</v>
      </c>
      <c r="D3638" s="5">
        <v>51.91</v>
      </c>
      <c r="E3638" s="5">
        <v>680.02099999999996</v>
      </c>
      <c r="F3638" s="3" t="s">
        <v>4480</v>
      </c>
      <c r="G3638" s="3" t="s">
        <v>4491</v>
      </c>
      <c r="H3638" s="3" t="s">
        <v>4492</v>
      </c>
      <c r="I3638" s="3" t="s">
        <v>4493</v>
      </c>
      <c r="J3638" s="3"/>
      <c r="K3638" s="6" t="s">
        <v>4474</v>
      </c>
      <c r="L3638" s="6" t="s">
        <v>4474</v>
      </c>
      <c r="M3638" s="6" t="s">
        <v>4474</v>
      </c>
      <c r="N3638" s="6" t="s">
        <v>4474</v>
      </c>
      <c r="O3638" s="6" t="s">
        <v>4474</v>
      </c>
      <c r="P3638" s="6" t="s">
        <v>4474</v>
      </c>
      <c r="Q3638" s="6" t="s">
        <v>4474</v>
      </c>
      <c r="R3638" s="6" t="s">
        <v>4474</v>
      </c>
      <c r="S3638" s="6" t="s">
        <v>4474</v>
      </c>
      <c r="T3638" s="6" t="s">
        <v>4474</v>
      </c>
      <c r="U3638" s="6" t="s">
        <v>4474</v>
      </c>
      <c r="V3638" s="6" t="s">
        <v>4474</v>
      </c>
      <c r="W3638" s="6" t="s">
        <v>4474</v>
      </c>
      <c r="X3638" s="6" t="s">
        <v>4474</v>
      </c>
      <c r="Y3638" s="6" t="s">
        <v>4474</v>
      </c>
      <c r="Z3638" s="6" t="s">
        <v>4474</v>
      </c>
      <c r="AA3638" s="6" t="s">
        <v>4474</v>
      </c>
      <c r="AB3638" s="6" t="s">
        <v>4474</v>
      </c>
      <c r="AC3638" s="6" t="s">
        <v>4474</v>
      </c>
      <c r="AD3638" s="6" t="s">
        <v>4474</v>
      </c>
      <c r="AF3638" t="e">
        <f>Q3638/W3638</f>
        <v>#VALUE!</v>
      </c>
      <c r="AG3638" t="e">
        <f>R3638/X3638</f>
        <v>#VALUE!</v>
      </c>
      <c r="AH3638" t="e">
        <f>U3638/W3638</f>
        <v>#VALUE!</v>
      </c>
      <c r="AI3638" t="e">
        <f>V3638/X3638</f>
        <v>#VALUE!</v>
      </c>
      <c r="AJ3638" t="e">
        <f>Y3638/AA3638</f>
        <v>#VALUE!</v>
      </c>
      <c r="AK3638" t="e">
        <f>Z3638/AB3638</f>
        <v>#VALUE!</v>
      </c>
      <c r="AL3638" t="e">
        <f>O3638/K3638</f>
        <v>#VALUE!</v>
      </c>
      <c r="AM3638" t="e">
        <f>P3638/L3638</f>
        <v>#VALUE!</v>
      </c>
      <c r="AN3638" t="e">
        <f>K3638/W3638</f>
        <v>#VALUE!</v>
      </c>
      <c r="AO3638" t="e">
        <f>L3638/X3638</f>
        <v>#VALUE!</v>
      </c>
      <c r="AP3638">
        <f>IF(OR(Q3638&lt;0, Q3638="NA"), 0, 1)</f>
        <v>0</v>
      </c>
      <c r="AQ3638">
        <f>IF(OR(S3638&lt;0, S3638="NA"), 0, 1)</f>
        <v>0</v>
      </c>
      <c r="AR3638">
        <f>IFERROR(IF((AF3638-AG3638)&gt;0,1,0),0)</f>
        <v>0</v>
      </c>
      <c r="AS3638">
        <f>IFERROR(IF((S3638-Q3638)&gt;0,1,0),0)</f>
        <v>0</v>
      </c>
      <c r="AT3638">
        <f>IFERROR(IF((AH3638-AI3638)&lt;0,1,0),0)</f>
        <v>0</v>
      </c>
      <c r="AU3638">
        <f>IFERROR(IF((AJ3638-AK3638)&gt;0,1,0),0)</f>
        <v>0</v>
      </c>
      <c r="AV3638">
        <f>IFERROR(IF((AL3638-AM3638)&gt;0,1,0),0)</f>
        <v>0</v>
      </c>
      <c r="AW3638">
        <f>IFERROR(IF((AN3638-AO3638)&gt;0,1,0),0)</f>
        <v>0</v>
      </c>
      <c r="AX3638">
        <f>IFERROR(IF((AC3638-AD3638)&lt;0,1,0),0)</f>
        <v>0</v>
      </c>
      <c r="AY3638">
        <f>SUM(AP3638:AX3638)</f>
        <v>0</v>
      </c>
    </row>
    <row r="3639" spans="1:51" x14ac:dyDescent="0.45">
      <c r="A3639" s="1" t="s">
        <v>518</v>
      </c>
      <c r="B3639" s="2">
        <v>117190140</v>
      </c>
      <c r="C3639" s="3" t="s">
        <v>5338</v>
      </c>
      <c r="D3639" s="5">
        <v>51.305</v>
      </c>
      <c r="E3639" s="5">
        <v>102.61</v>
      </c>
      <c r="F3639" s="3" t="s">
        <v>4480</v>
      </c>
      <c r="G3639" s="3" t="s">
        <v>4491</v>
      </c>
      <c r="H3639" s="3" t="s">
        <v>4492</v>
      </c>
      <c r="I3639" s="3" t="s">
        <v>4493</v>
      </c>
      <c r="J3639" s="3"/>
      <c r="K3639" s="6" t="s">
        <v>4474</v>
      </c>
      <c r="L3639" s="6" t="s">
        <v>4474</v>
      </c>
      <c r="M3639" s="6" t="s">
        <v>4474</v>
      </c>
      <c r="N3639" s="6" t="s">
        <v>4474</v>
      </c>
      <c r="O3639" s="6" t="s">
        <v>4474</v>
      </c>
      <c r="P3639" s="6" t="s">
        <v>4474</v>
      </c>
      <c r="Q3639" s="6" t="s">
        <v>4474</v>
      </c>
      <c r="R3639" s="6" t="s">
        <v>4474</v>
      </c>
      <c r="S3639" s="6" t="s">
        <v>4474</v>
      </c>
      <c r="T3639" s="6" t="s">
        <v>4474</v>
      </c>
      <c r="U3639" s="6" t="s">
        <v>4474</v>
      </c>
      <c r="V3639" s="6" t="s">
        <v>4474</v>
      </c>
      <c r="W3639" s="6" t="s">
        <v>4474</v>
      </c>
      <c r="X3639" s="6" t="s">
        <v>4474</v>
      </c>
      <c r="Y3639" s="6" t="s">
        <v>4474</v>
      </c>
      <c r="Z3639" s="6" t="s">
        <v>4474</v>
      </c>
      <c r="AA3639" s="6" t="s">
        <v>4474</v>
      </c>
      <c r="AB3639" s="6" t="s">
        <v>4474</v>
      </c>
      <c r="AC3639" s="6" t="s">
        <v>4474</v>
      </c>
      <c r="AD3639" s="6" t="s">
        <v>4474</v>
      </c>
      <c r="AF3639" t="e">
        <f>Q3639/W3639</f>
        <v>#VALUE!</v>
      </c>
      <c r="AG3639" t="e">
        <f>R3639/X3639</f>
        <v>#VALUE!</v>
      </c>
      <c r="AH3639" t="e">
        <f>U3639/W3639</f>
        <v>#VALUE!</v>
      </c>
      <c r="AI3639" t="e">
        <f>V3639/X3639</f>
        <v>#VALUE!</v>
      </c>
      <c r="AJ3639" t="e">
        <f>Y3639/AA3639</f>
        <v>#VALUE!</v>
      </c>
      <c r="AK3639" t="e">
        <f>Z3639/AB3639</f>
        <v>#VALUE!</v>
      </c>
      <c r="AL3639" t="e">
        <f>O3639/K3639</f>
        <v>#VALUE!</v>
      </c>
      <c r="AM3639" t="e">
        <f>P3639/L3639</f>
        <v>#VALUE!</v>
      </c>
      <c r="AN3639" t="e">
        <f>K3639/W3639</f>
        <v>#VALUE!</v>
      </c>
      <c r="AO3639" t="e">
        <f>L3639/X3639</f>
        <v>#VALUE!</v>
      </c>
      <c r="AP3639">
        <f>IF(OR(Q3639&lt;0, Q3639="NA"), 0, 1)</f>
        <v>0</v>
      </c>
      <c r="AQ3639">
        <f>IF(OR(S3639&lt;0, S3639="NA"), 0, 1)</f>
        <v>0</v>
      </c>
      <c r="AR3639">
        <f>IFERROR(IF((AF3639-AG3639)&gt;0,1,0),0)</f>
        <v>0</v>
      </c>
      <c r="AS3639">
        <f>IFERROR(IF((S3639-Q3639)&gt;0,1,0),0)</f>
        <v>0</v>
      </c>
      <c r="AT3639">
        <f>IFERROR(IF((AH3639-AI3639)&lt;0,1,0),0)</f>
        <v>0</v>
      </c>
      <c r="AU3639">
        <f>IFERROR(IF((AJ3639-AK3639)&gt;0,1,0),0)</f>
        <v>0</v>
      </c>
      <c r="AV3639">
        <f>IFERROR(IF((AL3639-AM3639)&gt;0,1,0),0)</f>
        <v>0</v>
      </c>
      <c r="AW3639">
        <f>IFERROR(IF((AN3639-AO3639)&gt;0,1,0),0)</f>
        <v>0</v>
      </c>
      <c r="AX3639">
        <f>IFERROR(IF((AC3639-AD3639)&lt;0,1,0),0)</f>
        <v>0</v>
      </c>
      <c r="AY3639">
        <f>SUM(AP3639:AX3639)</f>
        <v>0</v>
      </c>
    </row>
    <row r="3640" spans="1:51" x14ac:dyDescent="0.45">
      <c r="A3640" s="1" t="s">
        <v>519</v>
      </c>
      <c r="B3640" s="2">
        <v>111549996</v>
      </c>
      <c r="C3640" s="3" t="s">
        <v>5338</v>
      </c>
      <c r="D3640" s="5">
        <v>50.2789</v>
      </c>
      <c r="E3640" s="5">
        <v>52.792845</v>
      </c>
      <c r="F3640" s="3" t="s">
        <v>4480</v>
      </c>
      <c r="G3640" s="3" t="s">
        <v>4491</v>
      </c>
      <c r="H3640" s="3" t="s">
        <v>4492</v>
      </c>
      <c r="I3640" s="3" t="s">
        <v>4493</v>
      </c>
      <c r="J3640" s="3"/>
      <c r="K3640" s="6" t="s">
        <v>4474</v>
      </c>
      <c r="L3640" s="6" t="s">
        <v>4474</v>
      </c>
      <c r="M3640" s="6" t="s">
        <v>4474</v>
      </c>
      <c r="N3640" s="6" t="s">
        <v>4474</v>
      </c>
      <c r="O3640" s="6" t="s">
        <v>4474</v>
      </c>
      <c r="P3640" s="6" t="s">
        <v>4474</v>
      </c>
      <c r="Q3640" s="6" t="s">
        <v>4474</v>
      </c>
      <c r="R3640" s="6" t="s">
        <v>4474</v>
      </c>
      <c r="S3640" s="6" t="s">
        <v>4474</v>
      </c>
      <c r="T3640" s="6" t="s">
        <v>4474</v>
      </c>
      <c r="U3640" s="6" t="s">
        <v>4474</v>
      </c>
      <c r="V3640" s="6" t="s">
        <v>4474</v>
      </c>
      <c r="W3640" s="6" t="s">
        <v>4474</v>
      </c>
      <c r="X3640" s="6" t="s">
        <v>4474</v>
      </c>
      <c r="Y3640" s="6" t="s">
        <v>4474</v>
      </c>
      <c r="Z3640" s="6" t="s">
        <v>4474</v>
      </c>
      <c r="AA3640" s="6" t="s">
        <v>4474</v>
      </c>
      <c r="AB3640" s="6" t="s">
        <v>4474</v>
      </c>
      <c r="AC3640" s="6" t="s">
        <v>4474</v>
      </c>
      <c r="AD3640" s="6" t="s">
        <v>4474</v>
      </c>
      <c r="AF3640" t="e">
        <f>Q3640/W3640</f>
        <v>#VALUE!</v>
      </c>
      <c r="AG3640" t="e">
        <f>R3640/X3640</f>
        <v>#VALUE!</v>
      </c>
      <c r="AH3640" t="e">
        <f>U3640/W3640</f>
        <v>#VALUE!</v>
      </c>
      <c r="AI3640" t="e">
        <f>V3640/X3640</f>
        <v>#VALUE!</v>
      </c>
      <c r="AJ3640" t="e">
        <f>Y3640/AA3640</f>
        <v>#VALUE!</v>
      </c>
      <c r="AK3640" t="e">
        <f>Z3640/AB3640</f>
        <v>#VALUE!</v>
      </c>
      <c r="AL3640" t="e">
        <f>O3640/K3640</f>
        <v>#VALUE!</v>
      </c>
      <c r="AM3640" t="e">
        <f>P3640/L3640</f>
        <v>#VALUE!</v>
      </c>
      <c r="AN3640" t="e">
        <f>K3640/W3640</f>
        <v>#VALUE!</v>
      </c>
      <c r="AO3640" t="e">
        <f>L3640/X3640</f>
        <v>#VALUE!</v>
      </c>
      <c r="AP3640">
        <f>IF(OR(Q3640&lt;0, Q3640="NA"), 0, 1)</f>
        <v>0</v>
      </c>
      <c r="AQ3640">
        <f>IF(OR(S3640&lt;0, S3640="NA"), 0, 1)</f>
        <v>0</v>
      </c>
      <c r="AR3640">
        <f>IFERROR(IF((AF3640-AG3640)&gt;0,1,0),0)</f>
        <v>0</v>
      </c>
      <c r="AS3640">
        <f>IFERROR(IF((S3640-Q3640)&gt;0,1,0),0)</f>
        <v>0</v>
      </c>
      <c r="AT3640">
        <f>IFERROR(IF((AH3640-AI3640)&lt;0,1,0),0)</f>
        <v>0</v>
      </c>
      <c r="AU3640">
        <f>IFERROR(IF((AJ3640-AK3640)&gt;0,1,0),0)</f>
        <v>0</v>
      </c>
      <c r="AV3640">
        <f>IFERROR(IF((AL3640-AM3640)&gt;0,1,0),0)</f>
        <v>0</v>
      </c>
      <c r="AW3640">
        <f>IFERROR(IF((AN3640-AO3640)&gt;0,1,0),0)</f>
        <v>0</v>
      </c>
      <c r="AX3640">
        <f>IFERROR(IF((AC3640-AD3640)&lt;0,1,0),0)</f>
        <v>0</v>
      </c>
      <c r="AY3640">
        <f>SUM(AP3640:AX3640)</f>
        <v>0</v>
      </c>
    </row>
    <row r="3641" spans="1:51" x14ac:dyDescent="0.45">
      <c r="A3641" s="1" t="s">
        <v>520</v>
      </c>
      <c r="B3641" s="2">
        <v>114114997</v>
      </c>
      <c r="C3641" s="3" t="s">
        <v>5338</v>
      </c>
      <c r="D3641" s="5">
        <v>49.515000000000001</v>
      </c>
      <c r="E3641" s="5">
        <v>153.4965</v>
      </c>
      <c r="F3641" s="3" t="s">
        <v>4480</v>
      </c>
      <c r="G3641" s="3" t="s">
        <v>4491</v>
      </c>
      <c r="H3641" s="3" t="s">
        <v>4492</v>
      </c>
      <c r="I3641" s="3" t="s">
        <v>4493</v>
      </c>
      <c r="J3641" s="3"/>
      <c r="K3641" s="6" t="s">
        <v>4474</v>
      </c>
      <c r="L3641" s="6" t="s">
        <v>4474</v>
      </c>
      <c r="M3641" s="6" t="s">
        <v>4474</v>
      </c>
      <c r="N3641" s="6" t="s">
        <v>4474</v>
      </c>
      <c r="O3641" s="6" t="s">
        <v>4474</v>
      </c>
      <c r="P3641" s="6" t="s">
        <v>4474</v>
      </c>
      <c r="Q3641" s="6" t="s">
        <v>4474</v>
      </c>
      <c r="R3641" s="6" t="s">
        <v>4474</v>
      </c>
      <c r="S3641" s="6" t="s">
        <v>4474</v>
      </c>
      <c r="T3641" s="6" t="s">
        <v>4474</v>
      </c>
      <c r="U3641" s="6" t="s">
        <v>4474</v>
      </c>
      <c r="V3641" s="6" t="s">
        <v>4474</v>
      </c>
      <c r="W3641" s="6" t="s">
        <v>4474</v>
      </c>
      <c r="X3641" s="6" t="s">
        <v>4474</v>
      </c>
      <c r="Y3641" s="6" t="s">
        <v>4474</v>
      </c>
      <c r="Z3641" s="6" t="s">
        <v>4474</v>
      </c>
      <c r="AA3641" s="6" t="s">
        <v>4474</v>
      </c>
      <c r="AB3641" s="6" t="s">
        <v>4474</v>
      </c>
      <c r="AC3641" s="6" t="s">
        <v>4474</v>
      </c>
      <c r="AD3641" s="6" t="s">
        <v>4474</v>
      </c>
      <c r="AF3641" t="e">
        <f>Q3641/W3641</f>
        <v>#VALUE!</v>
      </c>
      <c r="AG3641" t="e">
        <f>R3641/X3641</f>
        <v>#VALUE!</v>
      </c>
      <c r="AH3641" t="e">
        <f>U3641/W3641</f>
        <v>#VALUE!</v>
      </c>
      <c r="AI3641" t="e">
        <f>V3641/X3641</f>
        <v>#VALUE!</v>
      </c>
      <c r="AJ3641" t="e">
        <f>Y3641/AA3641</f>
        <v>#VALUE!</v>
      </c>
      <c r="AK3641" t="e">
        <f>Z3641/AB3641</f>
        <v>#VALUE!</v>
      </c>
      <c r="AL3641" t="e">
        <f>O3641/K3641</f>
        <v>#VALUE!</v>
      </c>
      <c r="AM3641" t="e">
        <f>P3641/L3641</f>
        <v>#VALUE!</v>
      </c>
      <c r="AN3641" t="e">
        <f>K3641/W3641</f>
        <v>#VALUE!</v>
      </c>
      <c r="AO3641" t="e">
        <f>L3641/X3641</f>
        <v>#VALUE!</v>
      </c>
      <c r="AP3641">
        <f>IF(OR(Q3641&lt;0, Q3641="NA"), 0, 1)</f>
        <v>0</v>
      </c>
      <c r="AQ3641">
        <f>IF(OR(S3641&lt;0, S3641="NA"), 0, 1)</f>
        <v>0</v>
      </c>
      <c r="AR3641">
        <f>IFERROR(IF((AF3641-AG3641)&gt;0,1,0),0)</f>
        <v>0</v>
      </c>
      <c r="AS3641">
        <f>IFERROR(IF((S3641-Q3641)&gt;0,1,0),0)</f>
        <v>0</v>
      </c>
      <c r="AT3641">
        <f>IFERROR(IF((AH3641-AI3641)&lt;0,1,0),0)</f>
        <v>0</v>
      </c>
      <c r="AU3641">
        <f>IFERROR(IF((AJ3641-AK3641)&gt;0,1,0),0)</f>
        <v>0</v>
      </c>
      <c r="AV3641">
        <f>IFERROR(IF((AL3641-AM3641)&gt;0,1,0),0)</f>
        <v>0</v>
      </c>
      <c r="AW3641">
        <f>IFERROR(IF((AN3641-AO3641)&gt;0,1,0),0)</f>
        <v>0</v>
      </c>
      <c r="AX3641">
        <f>IFERROR(IF((AC3641-AD3641)&lt;0,1,0),0)</f>
        <v>0</v>
      </c>
      <c r="AY3641">
        <f>SUM(AP3641:AX3641)</f>
        <v>0</v>
      </c>
    </row>
    <row r="3642" spans="1:51" x14ac:dyDescent="0.45">
      <c r="A3642" s="1" t="s">
        <v>523</v>
      </c>
      <c r="B3642" s="2">
        <v>19125667</v>
      </c>
      <c r="C3642" s="3" t="s">
        <v>5337</v>
      </c>
      <c r="D3642" s="5">
        <v>16.18</v>
      </c>
      <c r="E3642" s="5">
        <v>1680.31568436</v>
      </c>
      <c r="F3642" s="3" t="s">
        <v>4480</v>
      </c>
      <c r="G3642" s="3" t="s">
        <v>4491</v>
      </c>
      <c r="H3642" s="3" t="s">
        <v>4492</v>
      </c>
      <c r="I3642" s="3" t="s">
        <v>4493</v>
      </c>
      <c r="J3642" s="3"/>
      <c r="K3642" s="6" t="s">
        <v>4474</v>
      </c>
      <c r="L3642" s="6" t="s">
        <v>4474</v>
      </c>
      <c r="M3642" s="6" t="s">
        <v>4474</v>
      </c>
      <c r="N3642" s="6" t="s">
        <v>4474</v>
      </c>
      <c r="O3642" s="6" t="s">
        <v>4474</v>
      </c>
      <c r="P3642" s="6" t="s">
        <v>4474</v>
      </c>
      <c r="Q3642" s="6" t="s">
        <v>4474</v>
      </c>
      <c r="R3642" s="6" t="s">
        <v>4474</v>
      </c>
      <c r="S3642" s="6" t="s">
        <v>4474</v>
      </c>
      <c r="T3642" s="6" t="s">
        <v>4474</v>
      </c>
      <c r="U3642" s="6" t="s">
        <v>4474</v>
      </c>
      <c r="V3642" s="6" t="s">
        <v>4474</v>
      </c>
      <c r="W3642" s="6" t="s">
        <v>4474</v>
      </c>
      <c r="X3642" s="6" t="s">
        <v>4474</v>
      </c>
      <c r="Y3642" s="6" t="s">
        <v>4474</v>
      </c>
      <c r="Z3642" s="6" t="s">
        <v>4474</v>
      </c>
      <c r="AA3642" s="6" t="s">
        <v>4474</v>
      </c>
      <c r="AB3642" s="6" t="s">
        <v>4474</v>
      </c>
      <c r="AC3642" s="6" t="s">
        <v>4474</v>
      </c>
      <c r="AD3642" s="6" t="s">
        <v>4474</v>
      </c>
      <c r="AF3642" t="e">
        <f>Q3642/W3642</f>
        <v>#VALUE!</v>
      </c>
      <c r="AG3642" t="e">
        <f>R3642/X3642</f>
        <v>#VALUE!</v>
      </c>
      <c r="AH3642" t="e">
        <f>U3642/W3642</f>
        <v>#VALUE!</v>
      </c>
      <c r="AI3642" t="e">
        <f>V3642/X3642</f>
        <v>#VALUE!</v>
      </c>
      <c r="AJ3642" t="e">
        <f>Y3642/AA3642</f>
        <v>#VALUE!</v>
      </c>
      <c r="AK3642" t="e">
        <f>Z3642/AB3642</f>
        <v>#VALUE!</v>
      </c>
      <c r="AL3642" t="e">
        <f>O3642/K3642</f>
        <v>#VALUE!</v>
      </c>
      <c r="AM3642" t="e">
        <f>P3642/L3642</f>
        <v>#VALUE!</v>
      </c>
      <c r="AN3642" t="e">
        <f>K3642/W3642</f>
        <v>#VALUE!</v>
      </c>
      <c r="AO3642" t="e">
        <f>L3642/X3642</f>
        <v>#VALUE!</v>
      </c>
      <c r="AP3642">
        <f>IF(OR(Q3642&lt;0, Q3642="NA"), 0, 1)</f>
        <v>0</v>
      </c>
      <c r="AQ3642">
        <f>IF(OR(S3642&lt;0, S3642="NA"), 0, 1)</f>
        <v>0</v>
      </c>
      <c r="AR3642">
        <f>IFERROR(IF((AF3642-AG3642)&gt;0,1,0),0)</f>
        <v>0</v>
      </c>
      <c r="AS3642">
        <f>IFERROR(IF((S3642-Q3642)&gt;0,1,0),0)</f>
        <v>0</v>
      </c>
      <c r="AT3642">
        <f>IFERROR(IF((AH3642-AI3642)&lt;0,1,0),0)</f>
        <v>0</v>
      </c>
      <c r="AU3642">
        <f>IFERROR(IF((AJ3642-AK3642)&gt;0,1,0),0)</f>
        <v>0</v>
      </c>
      <c r="AV3642">
        <f>IFERROR(IF((AL3642-AM3642)&gt;0,1,0),0)</f>
        <v>0</v>
      </c>
      <c r="AW3642">
        <f>IFERROR(IF((AN3642-AO3642)&gt;0,1,0),0)</f>
        <v>0</v>
      </c>
      <c r="AX3642">
        <f>IFERROR(IF((AC3642-AD3642)&lt;0,1,0),0)</f>
        <v>0</v>
      </c>
      <c r="AY3642">
        <f>SUM(AP3642:AX3642)</f>
        <v>0</v>
      </c>
    </row>
    <row r="3643" spans="1:51" x14ac:dyDescent="0.45">
      <c r="A3643" s="1" t="s">
        <v>526</v>
      </c>
      <c r="B3643" s="2">
        <v>27435447</v>
      </c>
      <c r="C3643" s="3" t="s">
        <v>5337</v>
      </c>
      <c r="D3643" s="5">
        <v>8.2100000000000009</v>
      </c>
      <c r="E3643" s="5">
        <v>1796.4166027599999</v>
      </c>
      <c r="F3643" s="3" t="s">
        <v>4480</v>
      </c>
      <c r="G3643" s="3" t="s">
        <v>4491</v>
      </c>
      <c r="H3643" s="3" t="s">
        <v>4492</v>
      </c>
      <c r="I3643" s="3" t="s">
        <v>4493</v>
      </c>
      <c r="J3643" s="3"/>
      <c r="K3643" s="6" t="s">
        <v>4474</v>
      </c>
      <c r="L3643" s="6" t="s">
        <v>4474</v>
      </c>
      <c r="M3643" s="6" t="s">
        <v>4474</v>
      </c>
      <c r="N3643" s="6" t="s">
        <v>4474</v>
      </c>
      <c r="O3643" s="6" t="s">
        <v>4474</v>
      </c>
      <c r="P3643" s="6" t="s">
        <v>4474</v>
      </c>
      <c r="Q3643" s="6" t="s">
        <v>4474</v>
      </c>
      <c r="R3643" s="6" t="s">
        <v>4474</v>
      </c>
      <c r="S3643" s="6" t="s">
        <v>4474</v>
      </c>
      <c r="T3643" s="6" t="s">
        <v>4474</v>
      </c>
      <c r="U3643" s="6" t="s">
        <v>4474</v>
      </c>
      <c r="V3643" s="6" t="s">
        <v>4474</v>
      </c>
      <c r="W3643" s="6" t="s">
        <v>4474</v>
      </c>
      <c r="X3643" s="6" t="s">
        <v>4474</v>
      </c>
      <c r="Y3643" s="6" t="s">
        <v>4474</v>
      </c>
      <c r="Z3643" s="6" t="s">
        <v>4474</v>
      </c>
      <c r="AA3643" s="6" t="s">
        <v>4474</v>
      </c>
      <c r="AB3643" s="6" t="s">
        <v>4474</v>
      </c>
      <c r="AC3643" s="6" t="s">
        <v>4474</v>
      </c>
      <c r="AD3643" s="6" t="s">
        <v>4474</v>
      </c>
      <c r="AF3643" t="e">
        <f>Q3643/W3643</f>
        <v>#VALUE!</v>
      </c>
      <c r="AG3643" t="e">
        <f>R3643/X3643</f>
        <v>#VALUE!</v>
      </c>
      <c r="AH3643" t="e">
        <f>U3643/W3643</f>
        <v>#VALUE!</v>
      </c>
      <c r="AI3643" t="e">
        <f>V3643/X3643</f>
        <v>#VALUE!</v>
      </c>
      <c r="AJ3643" t="e">
        <f>Y3643/AA3643</f>
        <v>#VALUE!</v>
      </c>
      <c r="AK3643" t="e">
        <f>Z3643/AB3643</f>
        <v>#VALUE!</v>
      </c>
      <c r="AL3643" t="e">
        <f>O3643/K3643</f>
        <v>#VALUE!</v>
      </c>
      <c r="AM3643" t="e">
        <f>P3643/L3643</f>
        <v>#VALUE!</v>
      </c>
      <c r="AN3643" t="e">
        <f>K3643/W3643</f>
        <v>#VALUE!</v>
      </c>
      <c r="AO3643" t="e">
        <f>L3643/X3643</f>
        <v>#VALUE!</v>
      </c>
      <c r="AP3643">
        <f>IF(OR(Q3643&lt;0, Q3643="NA"), 0, 1)</f>
        <v>0</v>
      </c>
      <c r="AQ3643">
        <f>IF(OR(S3643&lt;0, S3643="NA"), 0, 1)</f>
        <v>0</v>
      </c>
      <c r="AR3643">
        <f>IFERROR(IF((AF3643-AG3643)&gt;0,1,0),0)</f>
        <v>0</v>
      </c>
      <c r="AS3643">
        <f>IFERROR(IF((S3643-Q3643)&gt;0,1,0),0)</f>
        <v>0</v>
      </c>
      <c r="AT3643">
        <f>IFERROR(IF((AH3643-AI3643)&lt;0,1,0),0)</f>
        <v>0</v>
      </c>
      <c r="AU3643">
        <f>IFERROR(IF((AJ3643-AK3643)&gt;0,1,0),0)</f>
        <v>0</v>
      </c>
      <c r="AV3643">
        <f>IFERROR(IF((AL3643-AM3643)&gt;0,1,0),0)</f>
        <v>0</v>
      </c>
      <c r="AW3643">
        <f>IFERROR(IF((AN3643-AO3643)&gt;0,1,0),0)</f>
        <v>0</v>
      </c>
      <c r="AX3643">
        <f>IFERROR(IF((AC3643-AD3643)&lt;0,1,0),0)</f>
        <v>0</v>
      </c>
      <c r="AY3643">
        <f>SUM(AP3643:AX3643)</f>
        <v>0</v>
      </c>
    </row>
    <row r="3644" spans="1:51" x14ac:dyDescent="0.45">
      <c r="A3644" s="1" t="s">
        <v>530</v>
      </c>
      <c r="B3644" s="2">
        <v>5733831</v>
      </c>
      <c r="C3644" s="3" t="s">
        <v>5337</v>
      </c>
      <c r="D3644" s="5">
        <v>14.74</v>
      </c>
      <c r="E3644" s="5">
        <v>560.50695447999999</v>
      </c>
      <c r="F3644" s="3" t="s">
        <v>4480</v>
      </c>
      <c r="G3644" s="3" t="s">
        <v>4491</v>
      </c>
      <c r="H3644" s="3" t="s">
        <v>4492</v>
      </c>
      <c r="I3644" s="3" t="s">
        <v>4493</v>
      </c>
      <c r="J3644" s="3"/>
      <c r="K3644" s="6" t="s">
        <v>4474</v>
      </c>
      <c r="L3644" s="6" t="s">
        <v>4474</v>
      </c>
      <c r="M3644" s="6" t="s">
        <v>4474</v>
      </c>
      <c r="N3644" s="6" t="s">
        <v>4474</v>
      </c>
      <c r="O3644" s="6" t="s">
        <v>4474</v>
      </c>
      <c r="P3644" s="6" t="s">
        <v>4474</v>
      </c>
      <c r="Q3644" s="6" t="s">
        <v>4474</v>
      </c>
      <c r="R3644" s="6" t="s">
        <v>4474</v>
      </c>
      <c r="S3644" s="6" t="s">
        <v>4474</v>
      </c>
      <c r="T3644" s="6" t="s">
        <v>4474</v>
      </c>
      <c r="U3644" s="6" t="s">
        <v>4474</v>
      </c>
      <c r="V3644" s="6" t="s">
        <v>4474</v>
      </c>
      <c r="W3644" s="6" t="s">
        <v>4474</v>
      </c>
      <c r="X3644" s="6" t="s">
        <v>4474</v>
      </c>
      <c r="Y3644" s="6" t="s">
        <v>4474</v>
      </c>
      <c r="Z3644" s="6" t="s">
        <v>4474</v>
      </c>
      <c r="AA3644" s="6" t="s">
        <v>4474</v>
      </c>
      <c r="AB3644" s="6" t="s">
        <v>4474</v>
      </c>
      <c r="AC3644" s="6" t="s">
        <v>4474</v>
      </c>
      <c r="AD3644" s="6" t="s">
        <v>4474</v>
      </c>
      <c r="AF3644" t="e">
        <f>Q3644/W3644</f>
        <v>#VALUE!</v>
      </c>
      <c r="AG3644" t="e">
        <f>R3644/X3644</f>
        <v>#VALUE!</v>
      </c>
      <c r="AH3644" t="e">
        <f>U3644/W3644</f>
        <v>#VALUE!</v>
      </c>
      <c r="AI3644" t="e">
        <f>V3644/X3644</f>
        <v>#VALUE!</v>
      </c>
      <c r="AJ3644" t="e">
        <f>Y3644/AA3644</f>
        <v>#VALUE!</v>
      </c>
      <c r="AK3644" t="e">
        <f>Z3644/AB3644</f>
        <v>#VALUE!</v>
      </c>
      <c r="AL3644" t="e">
        <f>O3644/K3644</f>
        <v>#VALUE!</v>
      </c>
      <c r="AM3644" t="e">
        <f>P3644/L3644</f>
        <v>#VALUE!</v>
      </c>
      <c r="AN3644" t="e">
        <f>K3644/W3644</f>
        <v>#VALUE!</v>
      </c>
      <c r="AO3644" t="e">
        <f>L3644/X3644</f>
        <v>#VALUE!</v>
      </c>
      <c r="AP3644">
        <f>IF(OR(Q3644&lt;0, Q3644="NA"), 0, 1)</f>
        <v>0</v>
      </c>
      <c r="AQ3644">
        <f>IF(OR(S3644&lt;0, S3644="NA"), 0, 1)</f>
        <v>0</v>
      </c>
      <c r="AR3644">
        <f>IFERROR(IF((AF3644-AG3644)&gt;0,1,0),0)</f>
        <v>0</v>
      </c>
      <c r="AS3644">
        <f>IFERROR(IF((S3644-Q3644)&gt;0,1,0),0)</f>
        <v>0</v>
      </c>
      <c r="AT3644">
        <f>IFERROR(IF((AH3644-AI3644)&lt;0,1,0),0)</f>
        <v>0</v>
      </c>
      <c r="AU3644">
        <f>IFERROR(IF((AJ3644-AK3644)&gt;0,1,0),0)</f>
        <v>0</v>
      </c>
      <c r="AV3644">
        <f>IFERROR(IF((AL3644-AM3644)&gt;0,1,0),0)</f>
        <v>0</v>
      </c>
      <c r="AW3644">
        <f>IFERROR(IF((AN3644-AO3644)&gt;0,1,0),0)</f>
        <v>0</v>
      </c>
      <c r="AX3644">
        <f>IFERROR(IF((AC3644-AD3644)&lt;0,1,0),0)</f>
        <v>0</v>
      </c>
      <c r="AY3644">
        <f>SUM(AP3644:AX3644)</f>
        <v>0</v>
      </c>
    </row>
    <row r="3645" spans="1:51" x14ac:dyDescent="0.45">
      <c r="A3645" s="1" t="s">
        <v>552</v>
      </c>
      <c r="B3645" s="2">
        <v>5731613</v>
      </c>
      <c r="C3645" s="3" t="s">
        <v>5337</v>
      </c>
      <c r="D3645" s="7">
        <v>9.1999999999999993</v>
      </c>
      <c r="E3645" s="5">
        <v>756.73875959999998</v>
      </c>
      <c r="F3645" s="3" t="s">
        <v>4480</v>
      </c>
      <c r="G3645" s="3" t="s">
        <v>4491</v>
      </c>
      <c r="H3645" s="3" t="s">
        <v>4492</v>
      </c>
      <c r="I3645" s="3" t="s">
        <v>4493</v>
      </c>
      <c r="J3645" s="3"/>
      <c r="K3645" s="6" t="s">
        <v>4474</v>
      </c>
      <c r="L3645" s="6" t="s">
        <v>4474</v>
      </c>
      <c r="M3645" s="6" t="s">
        <v>4474</v>
      </c>
      <c r="N3645" s="6" t="s">
        <v>4474</v>
      </c>
      <c r="O3645" s="6" t="s">
        <v>4474</v>
      </c>
      <c r="P3645" s="6" t="s">
        <v>4474</v>
      </c>
      <c r="Q3645" s="6" t="s">
        <v>4474</v>
      </c>
      <c r="R3645" s="6" t="s">
        <v>4474</v>
      </c>
      <c r="S3645" s="6" t="s">
        <v>4474</v>
      </c>
      <c r="T3645" s="6" t="s">
        <v>4474</v>
      </c>
      <c r="U3645" s="6" t="s">
        <v>4474</v>
      </c>
      <c r="V3645" s="6" t="s">
        <v>4474</v>
      </c>
      <c r="W3645" s="6" t="s">
        <v>4474</v>
      </c>
      <c r="X3645" s="6" t="s">
        <v>4474</v>
      </c>
      <c r="Y3645" s="6" t="s">
        <v>4474</v>
      </c>
      <c r="Z3645" s="6" t="s">
        <v>4474</v>
      </c>
      <c r="AA3645" s="6" t="s">
        <v>4474</v>
      </c>
      <c r="AB3645" s="6" t="s">
        <v>4474</v>
      </c>
      <c r="AC3645" s="6" t="s">
        <v>4474</v>
      </c>
      <c r="AD3645" s="6" t="s">
        <v>4474</v>
      </c>
      <c r="AF3645" t="e">
        <f>Q3645/W3645</f>
        <v>#VALUE!</v>
      </c>
      <c r="AG3645" t="e">
        <f>R3645/X3645</f>
        <v>#VALUE!</v>
      </c>
      <c r="AH3645" t="e">
        <f>U3645/W3645</f>
        <v>#VALUE!</v>
      </c>
      <c r="AI3645" t="e">
        <f>V3645/X3645</f>
        <v>#VALUE!</v>
      </c>
      <c r="AJ3645" t="e">
        <f>Y3645/AA3645</f>
        <v>#VALUE!</v>
      </c>
      <c r="AK3645" t="e">
        <f>Z3645/AB3645</f>
        <v>#VALUE!</v>
      </c>
      <c r="AL3645" t="e">
        <f>O3645/K3645</f>
        <v>#VALUE!</v>
      </c>
      <c r="AM3645" t="e">
        <f>P3645/L3645</f>
        <v>#VALUE!</v>
      </c>
      <c r="AN3645" t="e">
        <f>K3645/W3645</f>
        <v>#VALUE!</v>
      </c>
      <c r="AO3645" t="e">
        <f>L3645/X3645</f>
        <v>#VALUE!</v>
      </c>
      <c r="AP3645">
        <f>IF(OR(Q3645&lt;0, Q3645="NA"), 0, 1)</f>
        <v>0</v>
      </c>
      <c r="AQ3645">
        <f>IF(OR(S3645&lt;0, S3645="NA"), 0, 1)</f>
        <v>0</v>
      </c>
      <c r="AR3645">
        <f>IFERROR(IF((AF3645-AG3645)&gt;0,1,0),0)</f>
        <v>0</v>
      </c>
      <c r="AS3645">
        <f>IFERROR(IF((S3645-Q3645)&gt;0,1,0),0)</f>
        <v>0</v>
      </c>
      <c r="AT3645">
        <f>IFERROR(IF((AH3645-AI3645)&lt;0,1,0),0)</f>
        <v>0</v>
      </c>
      <c r="AU3645">
        <f>IFERROR(IF((AJ3645-AK3645)&gt;0,1,0),0)</f>
        <v>0</v>
      </c>
      <c r="AV3645">
        <f>IFERROR(IF((AL3645-AM3645)&gt;0,1,0),0)</f>
        <v>0</v>
      </c>
      <c r="AW3645">
        <f>IFERROR(IF((AN3645-AO3645)&gt;0,1,0),0)</f>
        <v>0</v>
      </c>
      <c r="AX3645">
        <f>IFERROR(IF((AC3645-AD3645)&lt;0,1,0),0)</f>
        <v>0</v>
      </c>
      <c r="AY3645">
        <f>SUM(AP3645:AX3645)</f>
        <v>0</v>
      </c>
    </row>
    <row r="3646" spans="1:51" x14ac:dyDescent="0.45">
      <c r="A3646" s="1" t="s">
        <v>553</v>
      </c>
      <c r="B3646" s="2">
        <v>14263710</v>
      </c>
      <c r="C3646" s="3" t="s">
        <v>5337</v>
      </c>
      <c r="D3646" s="5">
        <v>22</v>
      </c>
      <c r="E3646" s="5">
        <v>1631.7159979999999</v>
      </c>
      <c r="F3646" s="3" t="s">
        <v>4480</v>
      </c>
      <c r="G3646" s="3" t="s">
        <v>4491</v>
      </c>
      <c r="H3646" s="3" t="s">
        <v>4492</v>
      </c>
      <c r="I3646" s="3" t="s">
        <v>4493</v>
      </c>
      <c r="J3646" s="3"/>
      <c r="K3646" s="6" t="s">
        <v>4474</v>
      </c>
      <c r="L3646" s="6" t="s">
        <v>4474</v>
      </c>
      <c r="M3646" s="6" t="s">
        <v>4474</v>
      </c>
      <c r="N3646" s="6" t="s">
        <v>4474</v>
      </c>
      <c r="O3646" s="6" t="s">
        <v>4474</v>
      </c>
      <c r="P3646" s="6" t="s">
        <v>4474</v>
      </c>
      <c r="Q3646" s="6" t="s">
        <v>4474</v>
      </c>
      <c r="R3646" s="6" t="s">
        <v>4474</v>
      </c>
      <c r="S3646" s="6" t="s">
        <v>4474</v>
      </c>
      <c r="T3646" s="6" t="s">
        <v>4474</v>
      </c>
      <c r="U3646" s="6" t="s">
        <v>4474</v>
      </c>
      <c r="V3646" s="6" t="s">
        <v>4474</v>
      </c>
      <c r="W3646" s="6" t="s">
        <v>4474</v>
      </c>
      <c r="X3646" s="6" t="s">
        <v>4474</v>
      </c>
      <c r="Y3646" s="6" t="s">
        <v>4474</v>
      </c>
      <c r="Z3646" s="6" t="s">
        <v>4474</v>
      </c>
      <c r="AA3646" s="6" t="s">
        <v>4474</v>
      </c>
      <c r="AB3646" s="6" t="s">
        <v>4474</v>
      </c>
      <c r="AC3646" s="6" t="s">
        <v>4474</v>
      </c>
      <c r="AD3646" s="6" t="s">
        <v>4474</v>
      </c>
      <c r="AF3646" t="e">
        <f>Q3646/W3646</f>
        <v>#VALUE!</v>
      </c>
      <c r="AG3646" t="e">
        <f>R3646/X3646</f>
        <v>#VALUE!</v>
      </c>
      <c r="AH3646" t="e">
        <f>U3646/W3646</f>
        <v>#VALUE!</v>
      </c>
      <c r="AI3646" t="e">
        <f>V3646/X3646</f>
        <v>#VALUE!</v>
      </c>
      <c r="AJ3646" t="e">
        <f>Y3646/AA3646</f>
        <v>#VALUE!</v>
      </c>
      <c r="AK3646" t="e">
        <f>Z3646/AB3646</f>
        <v>#VALUE!</v>
      </c>
      <c r="AL3646" t="e">
        <f>O3646/K3646</f>
        <v>#VALUE!</v>
      </c>
      <c r="AM3646" t="e">
        <f>P3646/L3646</f>
        <v>#VALUE!</v>
      </c>
      <c r="AN3646" t="e">
        <f>K3646/W3646</f>
        <v>#VALUE!</v>
      </c>
      <c r="AO3646" t="e">
        <f>L3646/X3646</f>
        <v>#VALUE!</v>
      </c>
      <c r="AP3646">
        <f>IF(OR(Q3646&lt;0, Q3646="NA"), 0, 1)</f>
        <v>0</v>
      </c>
      <c r="AQ3646">
        <f>IF(OR(S3646&lt;0, S3646="NA"), 0, 1)</f>
        <v>0</v>
      </c>
      <c r="AR3646">
        <f>IFERROR(IF((AF3646-AG3646)&gt;0,1,0),0)</f>
        <v>0</v>
      </c>
      <c r="AS3646">
        <f>IFERROR(IF((S3646-Q3646)&gt;0,1,0),0)</f>
        <v>0</v>
      </c>
      <c r="AT3646">
        <f>IFERROR(IF((AH3646-AI3646)&lt;0,1,0),0)</f>
        <v>0</v>
      </c>
      <c r="AU3646">
        <f>IFERROR(IF((AJ3646-AK3646)&gt;0,1,0),0)</f>
        <v>0</v>
      </c>
      <c r="AV3646">
        <f>IFERROR(IF((AL3646-AM3646)&gt;0,1,0),0)</f>
        <v>0</v>
      </c>
      <c r="AW3646">
        <f>IFERROR(IF((AN3646-AO3646)&gt;0,1,0),0)</f>
        <v>0</v>
      </c>
      <c r="AX3646">
        <f>IFERROR(IF((AC3646-AD3646)&lt;0,1,0),0)</f>
        <v>0</v>
      </c>
      <c r="AY3646">
        <f>SUM(AP3646:AX3646)</f>
        <v>0</v>
      </c>
    </row>
    <row r="3647" spans="1:51" x14ac:dyDescent="0.45">
      <c r="A3647" s="1" t="s">
        <v>554</v>
      </c>
      <c r="B3647" s="2">
        <v>5736201</v>
      </c>
      <c r="C3647" s="3" t="s">
        <v>5337</v>
      </c>
      <c r="D3647" s="5">
        <v>38.61</v>
      </c>
      <c r="E3647" s="5">
        <v>1340.5399335899999</v>
      </c>
      <c r="F3647" s="3" t="s">
        <v>4480</v>
      </c>
      <c r="G3647" s="3" t="s">
        <v>4491</v>
      </c>
      <c r="H3647" s="3" t="s">
        <v>4492</v>
      </c>
      <c r="I3647" s="3" t="s">
        <v>4493</v>
      </c>
      <c r="J3647" s="3"/>
      <c r="K3647" s="6" t="s">
        <v>4474</v>
      </c>
      <c r="L3647" s="6" t="s">
        <v>4474</v>
      </c>
      <c r="M3647" s="6" t="s">
        <v>4474</v>
      </c>
      <c r="N3647" s="6" t="s">
        <v>4474</v>
      </c>
      <c r="O3647" s="6" t="s">
        <v>4474</v>
      </c>
      <c r="P3647" s="6" t="s">
        <v>4474</v>
      </c>
      <c r="Q3647" s="6" t="s">
        <v>4474</v>
      </c>
      <c r="R3647" s="6" t="s">
        <v>4474</v>
      </c>
      <c r="S3647" s="6" t="s">
        <v>4474</v>
      </c>
      <c r="T3647" s="6" t="s">
        <v>4474</v>
      </c>
      <c r="U3647" s="6" t="s">
        <v>4474</v>
      </c>
      <c r="V3647" s="6" t="s">
        <v>4474</v>
      </c>
      <c r="W3647" s="6" t="s">
        <v>4474</v>
      </c>
      <c r="X3647" s="6" t="s">
        <v>4474</v>
      </c>
      <c r="Y3647" s="6" t="s">
        <v>4474</v>
      </c>
      <c r="Z3647" s="6" t="s">
        <v>4474</v>
      </c>
      <c r="AA3647" s="6" t="s">
        <v>4474</v>
      </c>
      <c r="AB3647" s="6" t="s">
        <v>4474</v>
      </c>
      <c r="AC3647" s="6" t="s">
        <v>4474</v>
      </c>
      <c r="AD3647" s="6" t="s">
        <v>4474</v>
      </c>
      <c r="AF3647" t="e">
        <f>Q3647/W3647</f>
        <v>#VALUE!</v>
      </c>
      <c r="AG3647" t="e">
        <f>R3647/X3647</f>
        <v>#VALUE!</v>
      </c>
      <c r="AH3647" t="e">
        <f>U3647/W3647</f>
        <v>#VALUE!</v>
      </c>
      <c r="AI3647" t="e">
        <f>V3647/X3647</f>
        <v>#VALUE!</v>
      </c>
      <c r="AJ3647" t="e">
        <f>Y3647/AA3647</f>
        <v>#VALUE!</v>
      </c>
      <c r="AK3647" t="e">
        <f>Z3647/AB3647</f>
        <v>#VALUE!</v>
      </c>
      <c r="AL3647" t="e">
        <f>O3647/K3647</f>
        <v>#VALUE!</v>
      </c>
      <c r="AM3647" t="e">
        <f>P3647/L3647</f>
        <v>#VALUE!</v>
      </c>
      <c r="AN3647" t="e">
        <f>K3647/W3647</f>
        <v>#VALUE!</v>
      </c>
      <c r="AO3647" t="e">
        <f>L3647/X3647</f>
        <v>#VALUE!</v>
      </c>
      <c r="AP3647">
        <f>IF(OR(Q3647&lt;0, Q3647="NA"), 0, 1)</f>
        <v>0</v>
      </c>
      <c r="AQ3647">
        <f>IF(OR(S3647&lt;0, S3647="NA"), 0, 1)</f>
        <v>0</v>
      </c>
      <c r="AR3647">
        <f>IFERROR(IF((AF3647-AG3647)&gt;0,1,0),0)</f>
        <v>0</v>
      </c>
      <c r="AS3647">
        <f>IFERROR(IF((S3647-Q3647)&gt;0,1,0),0)</f>
        <v>0</v>
      </c>
      <c r="AT3647">
        <f>IFERROR(IF((AH3647-AI3647)&lt;0,1,0),0)</f>
        <v>0</v>
      </c>
      <c r="AU3647">
        <f>IFERROR(IF((AJ3647-AK3647)&gt;0,1,0),0)</f>
        <v>0</v>
      </c>
      <c r="AV3647">
        <f>IFERROR(IF((AL3647-AM3647)&gt;0,1,0),0)</f>
        <v>0</v>
      </c>
      <c r="AW3647">
        <f>IFERROR(IF((AN3647-AO3647)&gt;0,1,0),0)</f>
        <v>0</v>
      </c>
      <c r="AX3647">
        <f>IFERROR(IF((AC3647-AD3647)&lt;0,1,0),0)</f>
        <v>0</v>
      </c>
      <c r="AY3647">
        <f>SUM(AP3647:AX3647)</f>
        <v>0</v>
      </c>
    </row>
    <row r="3648" spans="1:51" x14ac:dyDescent="0.45">
      <c r="A3648" s="1" t="s">
        <v>555</v>
      </c>
      <c r="B3648" s="2">
        <v>5731221</v>
      </c>
      <c r="C3648" s="3" t="s">
        <v>5337</v>
      </c>
      <c r="D3648" s="5">
        <v>16.309999999999999</v>
      </c>
      <c r="E3648" s="5">
        <v>1007.83590334</v>
      </c>
      <c r="F3648" s="3" t="s">
        <v>4480</v>
      </c>
      <c r="G3648" s="3" t="s">
        <v>4491</v>
      </c>
      <c r="H3648" s="3" t="s">
        <v>4492</v>
      </c>
      <c r="I3648" s="3" t="s">
        <v>4493</v>
      </c>
      <c r="J3648" s="3"/>
      <c r="K3648" s="6" t="s">
        <v>4474</v>
      </c>
      <c r="L3648" s="6" t="s">
        <v>4474</v>
      </c>
      <c r="M3648" s="6" t="s">
        <v>4474</v>
      </c>
      <c r="N3648" s="6" t="s">
        <v>4474</v>
      </c>
      <c r="O3648" s="6" t="s">
        <v>4474</v>
      </c>
      <c r="P3648" s="6" t="s">
        <v>4474</v>
      </c>
      <c r="Q3648" s="6" t="s">
        <v>4474</v>
      </c>
      <c r="R3648" s="6" t="s">
        <v>4474</v>
      </c>
      <c r="S3648" s="6" t="s">
        <v>4474</v>
      </c>
      <c r="T3648" s="6" t="s">
        <v>4474</v>
      </c>
      <c r="U3648" s="6" t="s">
        <v>4474</v>
      </c>
      <c r="V3648" s="6" t="s">
        <v>4474</v>
      </c>
      <c r="W3648" s="6" t="s">
        <v>4474</v>
      </c>
      <c r="X3648" s="6" t="s">
        <v>4474</v>
      </c>
      <c r="Y3648" s="6" t="s">
        <v>4474</v>
      </c>
      <c r="Z3648" s="6" t="s">
        <v>4474</v>
      </c>
      <c r="AA3648" s="6" t="s">
        <v>4474</v>
      </c>
      <c r="AB3648" s="6" t="s">
        <v>4474</v>
      </c>
      <c r="AC3648" s="6" t="s">
        <v>4474</v>
      </c>
      <c r="AD3648" s="6" t="s">
        <v>4474</v>
      </c>
      <c r="AF3648" t="e">
        <f>Q3648/W3648</f>
        <v>#VALUE!</v>
      </c>
      <c r="AG3648" t="e">
        <f>R3648/X3648</f>
        <v>#VALUE!</v>
      </c>
      <c r="AH3648" t="e">
        <f>U3648/W3648</f>
        <v>#VALUE!</v>
      </c>
      <c r="AI3648" t="e">
        <f>V3648/X3648</f>
        <v>#VALUE!</v>
      </c>
      <c r="AJ3648" t="e">
        <f>Y3648/AA3648</f>
        <v>#VALUE!</v>
      </c>
      <c r="AK3648" t="e">
        <f>Z3648/AB3648</f>
        <v>#VALUE!</v>
      </c>
      <c r="AL3648" t="e">
        <f>O3648/K3648</f>
        <v>#VALUE!</v>
      </c>
      <c r="AM3648" t="e">
        <f>P3648/L3648</f>
        <v>#VALUE!</v>
      </c>
      <c r="AN3648" t="e">
        <f>K3648/W3648</f>
        <v>#VALUE!</v>
      </c>
      <c r="AO3648" t="e">
        <f>L3648/X3648</f>
        <v>#VALUE!</v>
      </c>
      <c r="AP3648">
        <f>IF(OR(Q3648&lt;0, Q3648="NA"), 0, 1)</f>
        <v>0</v>
      </c>
      <c r="AQ3648">
        <f>IF(OR(S3648&lt;0, S3648="NA"), 0, 1)</f>
        <v>0</v>
      </c>
      <c r="AR3648">
        <f>IFERROR(IF((AF3648-AG3648)&gt;0,1,0),0)</f>
        <v>0</v>
      </c>
      <c r="AS3648">
        <f>IFERROR(IF((S3648-Q3648)&gt;0,1,0),0)</f>
        <v>0</v>
      </c>
      <c r="AT3648">
        <f>IFERROR(IF((AH3648-AI3648)&lt;0,1,0),0)</f>
        <v>0</v>
      </c>
      <c r="AU3648">
        <f>IFERROR(IF((AJ3648-AK3648)&gt;0,1,0),0)</f>
        <v>0</v>
      </c>
      <c r="AV3648">
        <f>IFERROR(IF((AL3648-AM3648)&gt;0,1,0),0)</f>
        <v>0</v>
      </c>
      <c r="AW3648">
        <f>IFERROR(IF((AN3648-AO3648)&gt;0,1,0),0)</f>
        <v>0</v>
      </c>
      <c r="AX3648">
        <f>IFERROR(IF((AC3648-AD3648)&lt;0,1,0),0)</f>
        <v>0</v>
      </c>
      <c r="AY3648">
        <f>SUM(AP3648:AX3648)</f>
        <v>0</v>
      </c>
    </row>
    <row r="3649" spans="1:51" x14ac:dyDescent="0.45">
      <c r="A3649" s="1" t="s">
        <v>557</v>
      </c>
      <c r="B3649" s="2">
        <v>5732489</v>
      </c>
      <c r="C3649" s="3" t="s">
        <v>5337</v>
      </c>
      <c r="D3649" s="5">
        <v>23.57</v>
      </c>
      <c r="E3649" s="5">
        <v>529.74574368000003</v>
      </c>
      <c r="F3649" s="3" t="s">
        <v>4480</v>
      </c>
      <c r="G3649" s="3" t="s">
        <v>4491</v>
      </c>
      <c r="H3649" s="3" t="s">
        <v>4492</v>
      </c>
      <c r="I3649" s="3" t="s">
        <v>4493</v>
      </c>
      <c r="J3649" s="3"/>
      <c r="K3649" s="6" t="s">
        <v>4474</v>
      </c>
      <c r="L3649" s="6" t="s">
        <v>4474</v>
      </c>
      <c r="M3649" s="6" t="s">
        <v>4474</v>
      </c>
      <c r="N3649" s="6" t="s">
        <v>4474</v>
      </c>
      <c r="O3649" s="6" t="s">
        <v>4474</v>
      </c>
      <c r="P3649" s="6" t="s">
        <v>4474</v>
      </c>
      <c r="Q3649" s="6" t="s">
        <v>4474</v>
      </c>
      <c r="R3649" s="6" t="s">
        <v>4474</v>
      </c>
      <c r="S3649" s="6" t="s">
        <v>4474</v>
      </c>
      <c r="T3649" s="6" t="s">
        <v>4474</v>
      </c>
      <c r="U3649" s="6" t="s">
        <v>4474</v>
      </c>
      <c r="V3649" s="6" t="s">
        <v>4474</v>
      </c>
      <c r="W3649" s="6" t="s">
        <v>4474</v>
      </c>
      <c r="X3649" s="6" t="s">
        <v>4474</v>
      </c>
      <c r="Y3649" s="6" t="s">
        <v>4474</v>
      </c>
      <c r="Z3649" s="6" t="s">
        <v>4474</v>
      </c>
      <c r="AA3649" s="6" t="s">
        <v>4474</v>
      </c>
      <c r="AB3649" s="6" t="s">
        <v>4474</v>
      </c>
      <c r="AC3649" s="6" t="s">
        <v>4474</v>
      </c>
      <c r="AD3649" s="6" t="s">
        <v>4474</v>
      </c>
      <c r="AF3649" t="e">
        <f>Q3649/W3649</f>
        <v>#VALUE!</v>
      </c>
      <c r="AG3649" t="e">
        <f>R3649/X3649</f>
        <v>#VALUE!</v>
      </c>
      <c r="AH3649" t="e">
        <f>U3649/W3649</f>
        <v>#VALUE!</v>
      </c>
      <c r="AI3649" t="e">
        <f>V3649/X3649</f>
        <v>#VALUE!</v>
      </c>
      <c r="AJ3649" t="e">
        <f>Y3649/AA3649</f>
        <v>#VALUE!</v>
      </c>
      <c r="AK3649" t="e">
        <f>Z3649/AB3649</f>
        <v>#VALUE!</v>
      </c>
      <c r="AL3649" t="e">
        <f>O3649/K3649</f>
        <v>#VALUE!</v>
      </c>
      <c r="AM3649" t="e">
        <f>P3649/L3649</f>
        <v>#VALUE!</v>
      </c>
      <c r="AN3649" t="e">
        <f>K3649/W3649</f>
        <v>#VALUE!</v>
      </c>
      <c r="AO3649" t="e">
        <f>L3649/X3649</f>
        <v>#VALUE!</v>
      </c>
      <c r="AP3649">
        <f>IF(OR(Q3649&lt;0, Q3649="NA"), 0, 1)</f>
        <v>0</v>
      </c>
      <c r="AQ3649">
        <f>IF(OR(S3649&lt;0, S3649="NA"), 0, 1)</f>
        <v>0</v>
      </c>
      <c r="AR3649">
        <f>IFERROR(IF((AF3649-AG3649)&gt;0,1,0),0)</f>
        <v>0</v>
      </c>
      <c r="AS3649">
        <f>IFERROR(IF((S3649-Q3649)&gt;0,1,0),0)</f>
        <v>0</v>
      </c>
      <c r="AT3649">
        <f>IFERROR(IF((AH3649-AI3649)&lt;0,1,0),0)</f>
        <v>0</v>
      </c>
      <c r="AU3649">
        <f>IFERROR(IF((AJ3649-AK3649)&gt;0,1,0),0)</f>
        <v>0</v>
      </c>
      <c r="AV3649">
        <f>IFERROR(IF((AL3649-AM3649)&gt;0,1,0),0)</f>
        <v>0</v>
      </c>
      <c r="AW3649">
        <f>IFERROR(IF((AN3649-AO3649)&gt;0,1,0),0)</f>
        <v>0</v>
      </c>
      <c r="AX3649">
        <f>IFERROR(IF((AC3649-AD3649)&lt;0,1,0),0)</f>
        <v>0</v>
      </c>
      <c r="AY3649">
        <f>SUM(AP3649:AX3649)</f>
        <v>0</v>
      </c>
    </row>
    <row r="3650" spans="1:51" x14ac:dyDescent="0.45">
      <c r="A3650" s="1" t="s">
        <v>561</v>
      </c>
      <c r="B3650" s="2">
        <v>5731551</v>
      </c>
      <c r="C3650" s="3" t="s">
        <v>5337</v>
      </c>
      <c r="D3650" s="5">
        <v>12.72</v>
      </c>
      <c r="E3650" s="5">
        <v>161.649258</v>
      </c>
      <c r="F3650" s="3" t="s">
        <v>4480</v>
      </c>
      <c r="G3650" s="3" t="s">
        <v>4491</v>
      </c>
      <c r="H3650" s="3" t="s">
        <v>4492</v>
      </c>
      <c r="I3650" s="3" t="s">
        <v>4493</v>
      </c>
      <c r="J3650" s="3"/>
      <c r="K3650" s="6" t="s">
        <v>4474</v>
      </c>
      <c r="L3650" s="6" t="s">
        <v>4474</v>
      </c>
      <c r="M3650" s="6" t="s">
        <v>4474</v>
      </c>
      <c r="N3650" s="6" t="s">
        <v>4474</v>
      </c>
      <c r="O3650" s="6" t="s">
        <v>4474</v>
      </c>
      <c r="P3650" s="6" t="s">
        <v>4474</v>
      </c>
      <c r="Q3650" s="6" t="s">
        <v>4474</v>
      </c>
      <c r="R3650" s="6" t="s">
        <v>4474</v>
      </c>
      <c r="S3650" s="6" t="s">
        <v>4474</v>
      </c>
      <c r="T3650" s="6" t="s">
        <v>4474</v>
      </c>
      <c r="U3650" s="6" t="s">
        <v>4474</v>
      </c>
      <c r="V3650" s="6" t="s">
        <v>4474</v>
      </c>
      <c r="W3650" s="6" t="s">
        <v>4474</v>
      </c>
      <c r="X3650" s="6" t="s">
        <v>4474</v>
      </c>
      <c r="Y3650" s="6" t="s">
        <v>4474</v>
      </c>
      <c r="Z3650" s="6" t="s">
        <v>4474</v>
      </c>
      <c r="AA3650" s="6" t="s">
        <v>4474</v>
      </c>
      <c r="AB3650" s="6" t="s">
        <v>4474</v>
      </c>
      <c r="AC3650" s="6" t="s">
        <v>4474</v>
      </c>
      <c r="AD3650" s="6" t="s">
        <v>4474</v>
      </c>
      <c r="AF3650" t="e">
        <f>Q3650/W3650</f>
        <v>#VALUE!</v>
      </c>
      <c r="AG3650" t="e">
        <f>R3650/X3650</f>
        <v>#VALUE!</v>
      </c>
      <c r="AH3650" t="e">
        <f>U3650/W3650</f>
        <v>#VALUE!</v>
      </c>
      <c r="AI3650" t="e">
        <f>V3650/X3650</f>
        <v>#VALUE!</v>
      </c>
      <c r="AJ3650" t="e">
        <f>Y3650/AA3650</f>
        <v>#VALUE!</v>
      </c>
      <c r="AK3650" t="e">
        <f>Z3650/AB3650</f>
        <v>#VALUE!</v>
      </c>
      <c r="AL3650" t="e">
        <f>O3650/K3650</f>
        <v>#VALUE!</v>
      </c>
      <c r="AM3650" t="e">
        <f>P3650/L3650</f>
        <v>#VALUE!</v>
      </c>
      <c r="AN3650" t="e">
        <f>K3650/W3650</f>
        <v>#VALUE!</v>
      </c>
      <c r="AO3650" t="e">
        <f>L3650/X3650</f>
        <v>#VALUE!</v>
      </c>
      <c r="AP3650">
        <f>IF(OR(Q3650&lt;0, Q3650="NA"), 0, 1)</f>
        <v>0</v>
      </c>
      <c r="AQ3650">
        <f>IF(OR(S3650&lt;0, S3650="NA"), 0, 1)</f>
        <v>0</v>
      </c>
      <c r="AR3650">
        <f>IFERROR(IF((AF3650-AG3650)&gt;0,1,0),0)</f>
        <v>0</v>
      </c>
      <c r="AS3650">
        <f>IFERROR(IF((S3650-Q3650)&gt;0,1,0),0)</f>
        <v>0</v>
      </c>
      <c r="AT3650">
        <f>IFERROR(IF((AH3650-AI3650)&lt;0,1,0),0)</f>
        <v>0</v>
      </c>
      <c r="AU3650">
        <f>IFERROR(IF((AJ3650-AK3650)&gt;0,1,0),0)</f>
        <v>0</v>
      </c>
      <c r="AV3650">
        <f>IFERROR(IF((AL3650-AM3650)&gt;0,1,0),0)</f>
        <v>0</v>
      </c>
      <c r="AW3650">
        <f>IFERROR(IF((AN3650-AO3650)&gt;0,1,0),0)</f>
        <v>0</v>
      </c>
      <c r="AX3650">
        <f>IFERROR(IF((AC3650-AD3650)&lt;0,1,0),0)</f>
        <v>0</v>
      </c>
      <c r="AY3650">
        <f>SUM(AP3650:AX3650)</f>
        <v>0</v>
      </c>
    </row>
    <row r="3651" spans="1:51" x14ac:dyDescent="0.45">
      <c r="A3651" s="1" t="s">
        <v>566</v>
      </c>
      <c r="B3651" s="2">
        <v>5733118</v>
      </c>
      <c r="C3651" s="3" t="s">
        <v>5337</v>
      </c>
      <c r="D3651" s="5">
        <v>12.35</v>
      </c>
      <c r="E3651" s="5">
        <v>551.60511770000005</v>
      </c>
      <c r="F3651" s="3" t="s">
        <v>4480</v>
      </c>
      <c r="G3651" s="3" t="s">
        <v>4491</v>
      </c>
      <c r="H3651" s="3" t="s">
        <v>4492</v>
      </c>
      <c r="I3651" s="3" t="s">
        <v>4493</v>
      </c>
      <c r="J3651" s="3"/>
      <c r="K3651" s="6" t="s">
        <v>4474</v>
      </c>
      <c r="L3651" s="6" t="s">
        <v>4474</v>
      </c>
      <c r="M3651" s="6" t="s">
        <v>4474</v>
      </c>
      <c r="N3651" s="6" t="s">
        <v>4474</v>
      </c>
      <c r="O3651" s="6" t="s">
        <v>4474</v>
      </c>
      <c r="P3651" s="6" t="s">
        <v>4474</v>
      </c>
      <c r="Q3651" s="6" t="s">
        <v>4474</v>
      </c>
      <c r="R3651" s="6" t="s">
        <v>4474</v>
      </c>
      <c r="S3651" s="6" t="s">
        <v>4474</v>
      </c>
      <c r="T3651" s="6" t="s">
        <v>4474</v>
      </c>
      <c r="U3651" s="6" t="s">
        <v>4474</v>
      </c>
      <c r="V3651" s="6" t="s">
        <v>4474</v>
      </c>
      <c r="W3651" s="6" t="s">
        <v>4474</v>
      </c>
      <c r="X3651" s="6" t="s">
        <v>4474</v>
      </c>
      <c r="Y3651" s="6" t="s">
        <v>4474</v>
      </c>
      <c r="Z3651" s="6" t="s">
        <v>4474</v>
      </c>
      <c r="AA3651" s="6" t="s">
        <v>4474</v>
      </c>
      <c r="AB3651" s="6" t="s">
        <v>4474</v>
      </c>
      <c r="AC3651" s="6" t="s">
        <v>4474</v>
      </c>
      <c r="AD3651" s="6" t="s">
        <v>4474</v>
      </c>
      <c r="AF3651" t="e">
        <f>Q3651/W3651</f>
        <v>#VALUE!</v>
      </c>
      <c r="AG3651" t="e">
        <f>R3651/X3651</f>
        <v>#VALUE!</v>
      </c>
      <c r="AH3651" t="e">
        <f>U3651/W3651</f>
        <v>#VALUE!</v>
      </c>
      <c r="AI3651" t="e">
        <f>V3651/X3651</f>
        <v>#VALUE!</v>
      </c>
      <c r="AJ3651" t="e">
        <f>Y3651/AA3651</f>
        <v>#VALUE!</v>
      </c>
      <c r="AK3651" t="e">
        <f>Z3651/AB3651</f>
        <v>#VALUE!</v>
      </c>
      <c r="AL3651" t="e">
        <f>O3651/K3651</f>
        <v>#VALUE!</v>
      </c>
      <c r="AM3651" t="e">
        <f>P3651/L3651</f>
        <v>#VALUE!</v>
      </c>
      <c r="AN3651" t="e">
        <f>K3651/W3651</f>
        <v>#VALUE!</v>
      </c>
      <c r="AO3651" t="e">
        <f>L3651/X3651</f>
        <v>#VALUE!</v>
      </c>
      <c r="AP3651">
        <f>IF(OR(Q3651&lt;0, Q3651="NA"), 0, 1)</f>
        <v>0</v>
      </c>
      <c r="AQ3651">
        <f>IF(OR(S3651&lt;0, S3651="NA"), 0, 1)</f>
        <v>0</v>
      </c>
      <c r="AR3651">
        <f>IFERROR(IF((AF3651-AG3651)&gt;0,1,0),0)</f>
        <v>0</v>
      </c>
      <c r="AS3651">
        <f>IFERROR(IF((S3651-Q3651)&gt;0,1,0),0)</f>
        <v>0</v>
      </c>
      <c r="AT3651">
        <f>IFERROR(IF((AH3651-AI3651)&lt;0,1,0),0)</f>
        <v>0</v>
      </c>
      <c r="AU3651">
        <f>IFERROR(IF((AJ3651-AK3651)&gt;0,1,0),0)</f>
        <v>0</v>
      </c>
      <c r="AV3651">
        <f>IFERROR(IF((AL3651-AM3651)&gt;0,1,0),0)</f>
        <v>0</v>
      </c>
      <c r="AW3651">
        <f>IFERROR(IF((AN3651-AO3651)&gt;0,1,0),0)</f>
        <v>0</v>
      </c>
      <c r="AX3651">
        <f>IFERROR(IF((AC3651-AD3651)&lt;0,1,0),0)</f>
        <v>0</v>
      </c>
      <c r="AY3651">
        <f>SUM(AP3651:AX3651)</f>
        <v>0</v>
      </c>
    </row>
    <row r="3652" spans="1:51" x14ac:dyDescent="0.45">
      <c r="A3652" s="1" t="s">
        <v>567</v>
      </c>
      <c r="B3652" s="2">
        <v>118891487</v>
      </c>
      <c r="C3652" s="3" t="s">
        <v>5338</v>
      </c>
      <c r="D3652" s="5">
        <v>9.9</v>
      </c>
      <c r="E3652" s="5">
        <v>251.70750000000001</v>
      </c>
      <c r="F3652" s="3" t="s">
        <v>4480</v>
      </c>
      <c r="G3652" s="3" t="s">
        <v>4491</v>
      </c>
      <c r="H3652" s="3" t="s">
        <v>4492</v>
      </c>
      <c r="I3652" s="3" t="s">
        <v>4493</v>
      </c>
      <c r="J3652" s="3" t="s">
        <v>4494</v>
      </c>
      <c r="K3652" s="6" t="s">
        <v>4474</v>
      </c>
      <c r="L3652" s="6" t="s">
        <v>4474</v>
      </c>
      <c r="M3652" s="6" t="s">
        <v>4474</v>
      </c>
      <c r="N3652" s="6" t="s">
        <v>4474</v>
      </c>
      <c r="O3652" s="6" t="s">
        <v>4474</v>
      </c>
      <c r="P3652" s="6" t="s">
        <v>4474</v>
      </c>
      <c r="Q3652" s="6" t="s">
        <v>4474</v>
      </c>
      <c r="R3652" s="6" t="s">
        <v>4474</v>
      </c>
      <c r="S3652" s="6" t="s">
        <v>4474</v>
      </c>
      <c r="T3652" s="6" t="s">
        <v>4474</v>
      </c>
      <c r="U3652" s="6" t="s">
        <v>4474</v>
      </c>
      <c r="V3652" s="6" t="s">
        <v>4474</v>
      </c>
      <c r="W3652" s="6" t="s">
        <v>4474</v>
      </c>
      <c r="X3652" s="6" t="s">
        <v>4474</v>
      </c>
      <c r="Y3652" s="6" t="s">
        <v>4474</v>
      </c>
      <c r="Z3652" s="6" t="s">
        <v>4474</v>
      </c>
      <c r="AA3652" s="6" t="s">
        <v>4474</v>
      </c>
      <c r="AB3652" s="6" t="s">
        <v>4474</v>
      </c>
      <c r="AC3652" s="6" t="s">
        <v>4474</v>
      </c>
      <c r="AD3652" s="6" t="s">
        <v>4474</v>
      </c>
      <c r="AF3652" t="e">
        <f>Q3652/W3652</f>
        <v>#VALUE!</v>
      </c>
      <c r="AG3652" t="e">
        <f>R3652/X3652</f>
        <v>#VALUE!</v>
      </c>
      <c r="AH3652" t="e">
        <f>U3652/W3652</f>
        <v>#VALUE!</v>
      </c>
      <c r="AI3652" t="e">
        <f>V3652/X3652</f>
        <v>#VALUE!</v>
      </c>
      <c r="AJ3652" t="e">
        <f>Y3652/AA3652</f>
        <v>#VALUE!</v>
      </c>
      <c r="AK3652" t="e">
        <f>Z3652/AB3652</f>
        <v>#VALUE!</v>
      </c>
      <c r="AL3652" t="e">
        <f>O3652/K3652</f>
        <v>#VALUE!</v>
      </c>
      <c r="AM3652" t="e">
        <f>P3652/L3652</f>
        <v>#VALUE!</v>
      </c>
      <c r="AN3652" t="e">
        <f>K3652/W3652</f>
        <v>#VALUE!</v>
      </c>
      <c r="AO3652" t="e">
        <f>L3652/X3652</f>
        <v>#VALUE!</v>
      </c>
      <c r="AP3652">
        <f>IF(OR(Q3652&lt;0, Q3652="NA"), 0, 1)</f>
        <v>0</v>
      </c>
      <c r="AQ3652">
        <f>IF(OR(S3652&lt;0, S3652="NA"), 0, 1)</f>
        <v>0</v>
      </c>
      <c r="AR3652">
        <f>IFERROR(IF((AF3652-AG3652)&gt;0,1,0),0)</f>
        <v>0</v>
      </c>
      <c r="AS3652">
        <f>IFERROR(IF((S3652-Q3652)&gt;0,1,0),0)</f>
        <v>0</v>
      </c>
      <c r="AT3652">
        <f>IFERROR(IF((AH3652-AI3652)&lt;0,1,0),0)</f>
        <v>0</v>
      </c>
      <c r="AU3652">
        <f>IFERROR(IF((AJ3652-AK3652)&gt;0,1,0),0)</f>
        <v>0</v>
      </c>
      <c r="AV3652">
        <f>IFERROR(IF((AL3652-AM3652)&gt;0,1,0),0)</f>
        <v>0</v>
      </c>
      <c r="AW3652">
        <f>IFERROR(IF((AN3652-AO3652)&gt;0,1,0),0)</f>
        <v>0</v>
      </c>
      <c r="AX3652">
        <f>IFERROR(IF((AC3652-AD3652)&lt;0,1,0),0)</f>
        <v>0</v>
      </c>
      <c r="AY3652">
        <f>SUM(AP3652:AX3652)</f>
        <v>0</v>
      </c>
    </row>
    <row r="3653" spans="1:51" x14ac:dyDescent="0.45">
      <c r="A3653" s="1" t="s">
        <v>574</v>
      </c>
      <c r="B3653" s="2">
        <v>100609754</v>
      </c>
      <c r="C3653" s="3" t="s">
        <v>5338</v>
      </c>
      <c r="D3653" s="5">
        <v>10.715</v>
      </c>
      <c r="E3653" s="5">
        <v>70.565775500000001</v>
      </c>
      <c r="F3653" s="3" t="s">
        <v>4480</v>
      </c>
      <c r="G3653" s="3" t="s">
        <v>4491</v>
      </c>
      <c r="H3653" s="3" t="s">
        <v>4492</v>
      </c>
      <c r="I3653" s="3" t="s">
        <v>4493</v>
      </c>
      <c r="J3653" s="3" t="s">
        <v>4494</v>
      </c>
      <c r="K3653" s="6" t="s">
        <v>4474</v>
      </c>
      <c r="L3653" s="6" t="s">
        <v>4474</v>
      </c>
      <c r="M3653" s="6" t="s">
        <v>4474</v>
      </c>
      <c r="N3653" s="6" t="s">
        <v>4474</v>
      </c>
      <c r="O3653" s="6">
        <v>-4140.4160000000002</v>
      </c>
      <c r="P3653" s="6">
        <v>-4217.08</v>
      </c>
      <c r="Q3653" s="6">
        <v>-715.13300000000004</v>
      </c>
      <c r="R3653" s="6">
        <v>823.70699999999999</v>
      </c>
      <c r="S3653" s="6">
        <v>-1215.7819999999999</v>
      </c>
      <c r="T3653" s="6">
        <v>-1532.3109999999999</v>
      </c>
      <c r="U3653" s="6" t="s">
        <v>4474</v>
      </c>
      <c r="V3653" s="6" t="s">
        <v>4474</v>
      </c>
      <c r="W3653" s="6">
        <v>21240.197</v>
      </c>
      <c r="X3653" s="6">
        <v>20960.332999999999</v>
      </c>
      <c r="Y3653" s="6">
        <v>67.933999999999997</v>
      </c>
      <c r="Z3653" s="6">
        <v>149.328</v>
      </c>
      <c r="AA3653" s="6">
        <v>8297</v>
      </c>
      <c r="AB3653" s="6">
        <v>7416</v>
      </c>
      <c r="AC3653" s="6">
        <v>6585700</v>
      </c>
      <c r="AD3653" s="6">
        <v>6585700</v>
      </c>
      <c r="AF3653">
        <f>Q3653/W3653</f>
        <v>-3.3668849681573104E-2</v>
      </c>
      <c r="AG3653">
        <f>R3653/X3653</f>
        <v>3.9298373742440065E-2</v>
      </c>
      <c r="AH3653" t="e">
        <f>U3653/W3653</f>
        <v>#VALUE!</v>
      </c>
      <c r="AI3653" t="e">
        <f>V3653/X3653</f>
        <v>#VALUE!</v>
      </c>
      <c r="AJ3653">
        <f>Y3653/AA3653</f>
        <v>8.1877787151982649E-3</v>
      </c>
      <c r="AK3653">
        <f>Z3653/AB3653</f>
        <v>2.0135922330097089E-2</v>
      </c>
      <c r="AL3653" t="e">
        <f>O3653/K3653</f>
        <v>#VALUE!</v>
      </c>
      <c r="AM3653" t="e">
        <f>P3653/L3653</f>
        <v>#VALUE!</v>
      </c>
      <c r="AN3653" t="e">
        <f>K3653/W3653</f>
        <v>#VALUE!</v>
      </c>
      <c r="AO3653" t="e">
        <f>L3653/X3653</f>
        <v>#VALUE!</v>
      </c>
      <c r="AP3653">
        <f>IF(OR(Q3653&lt;0, Q3653="NA"), 0, 1)</f>
        <v>0</v>
      </c>
      <c r="AQ3653">
        <f>IF(OR(S3653&lt;0, S3653="NA"), 0, 1)</f>
        <v>0</v>
      </c>
      <c r="AR3653">
        <f>IFERROR(IF((AF3653-AG3653)&gt;0,1,0),0)</f>
        <v>0</v>
      </c>
      <c r="AS3653">
        <f>IFERROR(IF((S3653-Q3653)&gt;0,1,0),0)</f>
        <v>0</v>
      </c>
      <c r="AT3653">
        <f>IFERROR(IF((AH3653-AI3653)&lt;0,1,0),0)</f>
        <v>0</v>
      </c>
      <c r="AU3653">
        <f>IFERROR(IF((AJ3653-AK3653)&gt;0,1,0),0)</f>
        <v>0</v>
      </c>
      <c r="AV3653">
        <f>IFERROR(IF((AL3653-AM3653)&gt;0,1,0),0)</f>
        <v>0</v>
      </c>
      <c r="AW3653">
        <f>IFERROR(IF((AN3653-AO3653)&gt;0,1,0),0)</f>
        <v>0</v>
      </c>
      <c r="AX3653">
        <f>IFERROR(IF((AC3653-AD3653)&lt;0,1,0),0)</f>
        <v>0</v>
      </c>
      <c r="AY3653">
        <f>SUM(AP3653:AX3653)</f>
        <v>0</v>
      </c>
    </row>
    <row r="3654" spans="1:51" x14ac:dyDescent="0.45">
      <c r="A3654" s="1" t="s">
        <v>580</v>
      </c>
      <c r="B3654" s="2">
        <v>9041856</v>
      </c>
      <c r="C3654" s="3" t="s">
        <v>5337</v>
      </c>
      <c r="D3654" s="7" t="s">
        <v>4474</v>
      </c>
      <c r="E3654" s="5" t="s">
        <v>4474</v>
      </c>
      <c r="F3654" s="3" t="s">
        <v>4480</v>
      </c>
      <c r="G3654" s="3" t="s">
        <v>4491</v>
      </c>
      <c r="H3654" s="3" t="s">
        <v>4492</v>
      </c>
      <c r="I3654" s="3" t="s">
        <v>4493</v>
      </c>
      <c r="J3654" s="3" t="s">
        <v>4553</v>
      </c>
      <c r="K3654" s="6" t="s">
        <v>4474</v>
      </c>
      <c r="L3654" s="6" t="s">
        <v>4474</v>
      </c>
      <c r="M3654" s="6" t="s">
        <v>4474</v>
      </c>
      <c r="N3654" s="6" t="s">
        <v>4474</v>
      </c>
      <c r="O3654" s="6" t="s">
        <v>4474</v>
      </c>
      <c r="P3654" s="6" t="s">
        <v>4474</v>
      </c>
      <c r="Q3654" s="6" t="s">
        <v>4474</v>
      </c>
      <c r="R3654" s="6" t="s">
        <v>4474</v>
      </c>
      <c r="S3654" s="6" t="s">
        <v>4474</v>
      </c>
      <c r="T3654" s="6" t="s">
        <v>4474</v>
      </c>
      <c r="U3654" s="6" t="s">
        <v>4474</v>
      </c>
      <c r="V3654" s="6" t="s">
        <v>4474</v>
      </c>
      <c r="W3654" s="6" t="s">
        <v>4474</v>
      </c>
      <c r="X3654" s="6" t="s">
        <v>4474</v>
      </c>
      <c r="Y3654" s="6" t="s">
        <v>4474</v>
      </c>
      <c r="Z3654" s="6" t="s">
        <v>4474</v>
      </c>
      <c r="AA3654" s="6" t="s">
        <v>4474</v>
      </c>
      <c r="AB3654" s="6" t="s">
        <v>4474</v>
      </c>
      <c r="AC3654" s="6" t="s">
        <v>4474</v>
      </c>
      <c r="AD3654" s="6" t="s">
        <v>4474</v>
      </c>
      <c r="AF3654" t="e">
        <f>Q3654/W3654</f>
        <v>#VALUE!</v>
      </c>
      <c r="AG3654" t="e">
        <f>R3654/X3654</f>
        <v>#VALUE!</v>
      </c>
      <c r="AH3654" t="e">
        <f>U3654/W3654</f>
        <v>#VALUE!</v>
      </c>
      <c r="AI3654" t="e">
        <f>V3654/X3654</f>
        <v>#VALUE!</v>
      </c>
      <c r="AJ3654" t="e">
        <f>Y3654/AA3654</f>
        <v>#VALUE!</v>
      </c>
      <c r="AK3654" t="e">
        <f>Z3654/AB3654</f>
        <v>#VALUE!</v>
      </c>
      <c r="AL3654" t="e">
        <f>O3654/K3654</f>
        <v>#VALUE!</v>
      </c>
      <c r="AM3654" t="e">
        <f>P3654/L3654</f>
        <v>#VALUE!</v>
      </c>
      <c r="AN3654" t="e">
        <f>K3654/W3654</f>
        <v>#VALUE!</v>
      </c>
      <c r="AO3654" t="e">
        <f>L3654/X3654</f>
        <v>#VALUE!</v>
      </c>
      <c r="AP3654">
        <f>IF(OR(Q3654&lt;0, Q3654="NA"), 0, 1)</f>
        <v>0</v>
      </c>
      <c r="AQ3654">
        <f>IF(OR(S3654&lt;0, S3654="NA"), 0, 1)</f>
        <v>0</v>
      </c>
      <c r="AR3654">
        <f>IFERROR(IF((AF3654-AG3654)&gt;0,1,0),0)</f>
        <v>0</v>
      </c>
      <c r="AS3654">
        <f>IFERROR(IF((S3654-Q3654)&gt;0,1,0),0)</f>
        <v>0</v>
      </c>
      <c r="AT3654">
        <f>IFERROR(IF((AH3654-AI3654)&lt;0,1,0),0)</f>
        <v>0</v>
      </c>
      <c r="AU3654">
        <f>IFERROR(IF((AJ3654-AK3654)&gt;0,1,0),0)</f>
        <v>0</v>
      </c>
      <c r="AV3654">
        <f>IFERROR(IF((AL3654-AM3654)&gt;0,1,0),0)</f>
        <v>0</v>
      </c>
      <c r="AW3654">
        <f>IFERROR(IF((AN3654-AO3654)&gt;0,1,0),0)</f>
        <v>0</v>
      </c>
      <c r="AX3654">
        <f>IFERROR(IF((AC3654-AD3654)&lt;0,1,0),0)</f>
        <v>0</v>
      </c>
      <c r="AY3654">
        <f>SUM(AP3654:AX3654)</f>
        <v>0</v>
      </c>
    </row>
    <row r="3655" spans="1:51" x14ac:dyDescent="0.45">
      <c r="A3655" s="1" t="s">
        <v>581</v>
      </c>
      <c r="B3655" s="2">
        <v>109554170</v>
      </c>
      <c r="C3655" s="3" t="s">
        <v>5338</v>
      </c>
      <c r="D3655" s="5">
        <v>38.039200000000001</v>
      </c>
      <c r="E3655" s="5">
        <v>17.117678039200001</v>
      </c>
      <c r="F3655" s="3" t="s">
        <v>4480</v>
      </c>
      <c r="G3655" s="3" t="s">
        <v>4491</v>
      </c>
      <c r="H3655" s="3" t="s">
        <v>4492</v>
      </c>
      <c r="I3655" s="3" t="s">
        <v>4493</v>
      </c>
      <c r="J3655" s="3"/>
      <c r="K3655" s="6" t="s">
        <v>4474</v>
      </c>
      <c r="L3655" s="6" t="s">
        <v>4474</v>
      </c>
      <c r="M3655" s="6" t="s">
        <v>4474</v>
      </c>
      <c r="N3655" s="6" t="s">
        <v>4474</v>
      </c>
      <c r="O3655" s="6" t="s">
        <v>4474</v>
      </c>
      <c r="P3655" s="6" t="s">
        <v>4474</v>
      </c>
      <c r="Q3655" s="6" t="s">
        <v>4474</v>
      </c>
      <c r="R3655" s="6" t="s">
        <v>4474</v>
      </c>
      <c r="S3655" s="6" t="s">
        <v>4474</v>
      </c>
      <c r="T3655" s="6" t="s">
        <v>4474</v>
      </c>
      <c r="U3655" s="6" t="s">
        <v>4474</v>
      </c>
      <c r="V3655" s="6" t="s">
        <v>4474</v>
      </c>
      <c r="W3655" s="6" t="s">
        <v>4474</v>
      </c>
      <c r="X3655" s="6" t="s">
        <v>4474</v>
      </c>
      <c r="Y3655" s="6" t="s">
        <v>4474</v>
      </c>
      <c r="Z3655" s="6" t="s">
        <v>4474</v>
      </c>
      <c r="AA3655" s="6" t="s">
        <v>4474</v>
      </c>
      <c r="AB3655" s="6" t="s">
        <v>4474</v>
      </c>
      <c r="AC3655" s="6" t="s">
        <v>4474</v>
      </c>
      <c r="AD3655" s="6" t="s">
        <v>4474</v>
      </c>
      <c r="AF3655" t="e">
        <f>Q3655/W3655</f>
        <v>#VALUE!</v>
      </c>
      <c r="AG3655" t="e">
        <f>R3655/X3655</f>
        <v>#VALUE!</v>
      </c>
      <c r="AH3655" t="e">
        <f>U3655/W3655</f>
        <v>#VALUE!</v>
      </c>
      <c r="AI3655" t="e">
        <f>V3655/X3655</f>
        <v>#VALUE!</v>
      </c>
      <c r="AJ3655" t="e">
        <f>Y3655/AA3655</f>
        <v>#VALUE!</v>
      </c>
      <c r="AK3655" t="e">
        <f>Z3655/AB3655</f>
        <v>#VALUE!</v>
      </c>
      <c r="AL3655" t="e">
        <f>O3655/K3655</f>
        <v>#VALUE!</v>
      </c>
      <c r="AM3655" t="e">
        <f>P3655/L3655</f>
        <v>#VALUE!</v>
      </c>
      <c r="AN3655" t="e">
        <f>K3655/W3655</f>
        <v>#VALUE!</v>
      </c>
      <c r="AO3655" t="e">
        <f>L3655/X3655</f>
        <v>#VALUE!</v>
      </c>
      <c r="AP3655">
        <f>IF(OR(Q3655&lt;0, Q3655="NA"), 0, 1)</f>
        <v>0</v>
      </c>
      <c r="AQ3655">
        <f>IF(OR(S3655&lt;0, S3655="NA"), 0, 1)</f>
        <v>0</v>
      </c>
      <c r="AR3655">
        <f>IFERROR(IF((AF3655-AG3655)&gt;0,1,0),0)</f>
        <v>0</v>
      </c>
      <c r="AS3655">
        <f>IFERROR(IF((S3655-Q3655)&gt;0,1,0),0)</f>
        <v>0</v>
      </c>
      <c r="AT3655">
        <f>IFERROR(IF((AH3655-AI3655)&lt;0,1,0),0)</f>
        <v>0</v>
      </c>
      <c r="AU3655">
        <f>IFERROR(IF((AJ3655-AK3655)&gt;0,1,0),0)</f>
        <v>0</v>
      </c>
      <c r="AV3655">
        <f>IFERROR(IF((AL3655-AM3655)&gt;0,1,0),0)</f>
        <v>0</v>
      </c>
      <c r="AW3655">
        <f>IFERROR(IF((AN3655-AO3655)&gt;0,1,0),0)</f>
        <v>0</v>
      </c>
      <c r="AX3655">
        <f>IFERROR(IF((AC3655-AD3655)&lt;0,1,0),0)</f>
        <v>0</v>
      </c>
      <c r="AY3655">
        <f>SUM(AP3655:AX3655)</f>
        <v>0</v>
      </c>
    </row>
    <row r="3656" spans="1:51" x14ac:dyDescent="0.45">
      <c r="A3656" s="1" t="s">
        <v>582</v>
      </c>
      <c r="B3656" s="2">
        <v>109553913</v>
      </c>
      <c r="C3656" s="3" t="s">
        <v>5338</v>
      </c>
      <c r="D3656" s="5">
        <v>36.119999999999997</v>
      </c>
      <c r="E3656" s="5">
        <v>14.448036119999999</v>
      </c>
      <c r="F3656" s="3" t="s">
        <v>4480</v>
      </c>
      <c r="G3656" s="3" t="s">
        <v>4491</v>
      </c>
      <c r="H3656" s="3" t="s">
        <v>4492</v>
      </c>
      <c r="I3656" s="3" t="s">
        <v>4493</v>
      </c>
      <c r="J3656" s="3"/>
      <c r="K3656" s="6" t="s">
        <v>4474</v>
      </c>
      <c r="L3656" s="6" t="s">
        <v>4474</v>
      </c>
      <c r="M3656" s="6" t="s">
        <v>4474</v>
      </c>
      <c r="N3656" s="6" t="s">
        <v>4474</v>
      </c>
      <c r="O3656" s="6" t="s">
        <v>4474</v>
      </c>
      <c r="P3656" s="6" t="s">
        <v>4474</v>
      </c>
      <c r="Q3656" s="6" t="s">
        <v>4474</v>
      </c>
      <c r="R3656" s="6" t="s">
        <v>4474</v>
      </c>
      <c r="S3656" s="6" t="s">
        <v>4474</v>
      </c>
      <c r="T3656" s="6" t="s">
        <v>4474</v>
      </c>
      <c r="U3656" s="6" t="s">
        <v>4474</v>
      </c>
      <c r="V3656" s="6" t="s">
        <v>4474</v>
      </c>
      <c r="W3656" s="6" t="s">
        <v>4474</v>
      </c>
      <c r="X3656" s="6" t="s">
        <v>4474</v>
      </c>
      <c r="Y3656" s="6" t="s">
        <v>4474</v>
      </c>
      <c r="Z3656" s="6" t="s">
        <v>4474</v>
      </c>
      <c r="AA3656" s="6" t="s">
        <v>4474</v>
      </c>
      <c r="AB3656" s="6" t="s">
        <v>4474</v>
      </c>
      <c r="AC3656" s="6" t="s">
        <v>4474</v>
      </c>
      <c r="AD3656" s="6" t="s">
        <v>4474</v>
      </c>
      <c r="AF3656" t="e">
        <f>Q3656/W3656</f>
        <v>#VALUE!</v>
      </c>
      <c r="AG3656" t="e">
        <f>R3656/X3656</f>
        <v>#VALUE!</v>
      </c>
      <c r="AH3656" t="e">
        <f>U3656/W3656</f>
        <v>#VALUE!</v>
      </c>
      <c r="AI3656" t="e">
        <f>V3656/X3656</f>
        <v>#VALUE!</v>
      </c>
      <c r="AJ3656" t="e">
        <f>Y3656/AA3656</f>
        <v>#VALUE!</v>
      </c>
      <c r="AK3656" t="e">
        <f>Z3656/AB3656</f>
        <v>#VALUE!</v>
      </c>
      <c r="AL3656" t="e">
        <f>O3656/K3656</f>
        <v>#VALUE!</v>
      </c>
      <c r="AM3656" t="e">
        <f>P3656/L3656</f>
        <v>#VALUE!</v>
      </c>
      <c r="AN3656" t="e">
        <f>K3656/W3656</f>
        <v>#VALUE!</v>
      </c>
      <c r="AO3656" t="e">
        <f>L3656/X3656</f>
        <v>#VALUE!</v>
      </c>
      <c r="AP3656">
        <f>IF(OR(Q3656&lt;0, Q3656="NA"), 0, 1)</f>
        <v>0</v>
      </c>
      <c r="AQ3656">
        <f>IF(OR(S3656&lt;0, S3656="NA"), 0, 1)</f>
        <v>0</v>
      </c>
      <c r="AR3656">
        <f>IFERROR(IF((AF3656-AG3656)&gt;0,1,0),0)</f>
        <v>0</v>
      </c>
      <c r="AS3656">
        <f>IFERROR(IF((S3656-Q3656)&gt;0,1,0),0)</f>
        <v>0</v>
      </c>
      <c r="AT3656">
        <f>IFERROR(IF((AH3656-AI3656)&lt;0,1,0),0)</f>
        <v>0</v>
      </c>
      <c r="AU3656">
        <f>IFERROR(IF((AJ3656-AK3656)&gt;0,1,0),0)</f>
        <v>0</v>
      </c>
      <c r="AV3656">
        <f>IFERROR(IF((AL3656-AM3656)&gt;0,1,0),0)</f>
        <v>0</v>
      </c>
      <c r="AW3656">
        <f>IFERROR(IF((AN3656-AO3656)&gt;0,1,0),0)</f>
        <v>0</v>
      </c>
      <c r="AX3656">
        <f>IFERROR(IF((AC3656-AD3656)&lt;0,1,0),0)</f>
        <v>0</v>
      </c>
      <c r="AY3656">
        <f>SUM(AP3656:AX3656)</f>
        <v>0</v>
      </c>
    </row>
    <row r="3657" spans="1:51" x14ac:dyDescent="0.45">
      <c r="A3657" s="1" t="s">
        <v>631</v>
      </c>
      <c r="B3657" s="2">
        <v>5738292</v>
      </c>
      <c r="C3657" s="3" t="s">
        <v>5337</v>
      </c>
      <c r="D3657" s="5">
        <v>13.44</v>
      </c>
      <c r="E3657" s="5">
        <v>694.95061439999995</v>
      </c>
      <c r="F3657" s="3" t="s">
        <v>4480</v>
      </c>
      <c r="G3657" s="3" t="s">
        <v>4491</v>
      </c>
      <c r="H3657" s="3" t="s">
        <v>4492</v>
      </c>
      <c r="I3657" s="3" t="s">
        <v>4493</v>
      </c>
      <c r="J3657" s="3"/>
      <c r="K3657" s="6" t="s">
        <v>4474</v>
      </c>
      <c r="L3657" s="6" t="s">
        <v>4474</v>
      </c>
      <c r="M3657" s="6" t="s">
        <v>4474</v>
      </c>
      <c r="N3657" s="6" t="s">
        <v>4474</v>
      </c>
      <c r="O3657" s="6" t="s">
        <v>4474</v>
      </c>
      <c r="P3657" s="6" t="s">
        <v>4474</v>
      </c>
      <c r="Q3657" s="6" t="s">
        <v>4474</v>
      </c>
      <c r="R3657" s="6" t="s">
        <v>4474</v>
      </c>
      <c r="S3657" s="6" t="s">
        <v>4474</v>
      </c>
      <c r="T3657" s="6" t="s">
        <v>4474</v>
      </c>
      <c r="U3657" s="6" t="s">
        <v>4474</v>
      </c>
      <c r="V3657" s="6" t="s">
        <v>4474</v>
      </c>
      <c r="W3657" s="6" t="s">
        <v>4474</v>
      </c>
      <c r="X3657" s="6" t="s">
        <v>4474</v>
      </c>
      <c r="Y3657" s="6" t="s">
        <v>4474</v>
      </c>
      <c r="Z3657" s="6" t="s">
        <v>4474</v>
      </c>
      <c r="AA3657" s="6" t="s">
        <v>4474</v>
      </c>
      <c r="AB3657" s="6" t="s">
        <v>4474</v>
      </c>
      <c r="AC3657" s="6" t="s">
        <v>4474</v>
      </c>
      <c r="AD3657" s="6" t="s">
        <v>4474</v>
      </c>
      <c r="AF3657" t="e">
        <f>Q3657/W3657</f>
        <v>#VALUE!</v>
      </c>
      <c r="AG3657" t="e">
        <f>R3657/X3657</f>
        <v>#VALUE!</v>
      </c>
      <c r="AH3657" t="e">
        <f>U3657/W3657</f>
        <v>#VALUE!</v>
      </c>
      <c r="AI3657" t="e">
        <f>V3657/X3657</f>
        <v>#VALUE!</v>
      </c>
      <c r="AJ3657" t="e">
        <f>Y3657/AA3657</f>
        <v>#VALUE!</v>
      </c>
      <c r="AK3657" t="e">
        <f>Z3657/AB3657</f>
        <v>#VALUE!</v>
      </c>
      <c r="AL3657" t="e">
        <f>O3657/K3657</f>
        <v>#VALUE!</v>
      </c>
      <c r="AM3657" t="e">
        <f>P3657/L3657</f>
        <v>#VALUE!</v>
      </c>
      <c r="AN3657" t="e">
        <f>K3657/W3657</f>
        <v>#VALUE!</v>
      </c>
      <c r="AO3657" t="e">
        <f>L3657/X3657</f>
        <v>#VALUE!</v>
      </c>
      <c r="AP3657">
        <f>IF(OR(Q3657&lt;0, Q3657="NA"), 0, 1)</f>
        <v>0</v>
      </c>
      <c r="AQ3657">
        <f>IF(OR(S3657&lt;0, S3657="NA"), 0, 1)</f>
        <v>0</v>
      </c>
      <c r="AR3657">
        <f>IFERROR(IF((AF3657-AG3657)&gt;0,1,0),0)</f>
        <v>0</v>
      </c>
      <c r="AS3657">
        <f>IFERROR(IF((S3657-Q3657)&gt;0,1,0),0)</f>
        <v>0</v>
      </c>
      <c r="AT3657">
        <f>IFERROR(IF((AH3657-AI3657)&lt;0,1,0),0)</f>
        <v>0</v>
      </c>
      <c r="AU3657">
        <f>IFERROR(IF((AJ3657-AK3657)&gt;0,1,0),0)</f>
        <v>0</v>
      </c>
      <c r="AV3657">
        <f>IFERROR(IF((AL3657-AM3657)&gt;0,1,0),0)</f>
        <v>0</v>
      </c>
      <c r="AW3657">
        <f>IFERROR(IF((AN3657-AO3657)&gt;0,1,0),0)</f>
        <v>0</v>
      </c>
      <c r="AX3657">
        <f>IFERROR(IF((AC3657-AD3657)&lt;0,1,0),0)</f>
        <v>0</v>
      </c>
      <c r="AY3657">
        <f>SUM(AP3657:AX3657)</f>
        <v>0</v>
      </c>
    </row>
    <row r="3658" spans="1:51" x14ac:dyDescent="0.45">
      <c r="A3658" s="1" t="s">
        <v>647</v>
      </c>
      <c r="B3658" s="2">
        <v>29371987</v>
      </c>
      <c r="C3658" s="3" t="s">
        <v>5374</v>
      </c>
      <c r="D3658" s="5">
        <v>13.09</v>
      </c>
      <c r="E3658" s="5">
        <v>198.47925867000001</v>
      </c>
      <c r="F3658" s="3" t="s">
        <v>4480</v>
      </c>
      <c r="G3658" s="3" t="s">
        <v>4491</v>
      </c>
      <c r="H3658" s="3" t="s">
        <v>4492</v>
      </c>
      <c r="I3658" s="3" t="s">
        <v>4493</v>
      </c>
      <c r="J3658" s="3" t="s">
        <v>4494</v>
      </c>
      <c r="K3658" s="6" t="s">
        <v>4474</v>
      </c>
      <c r="L3658" s="6" t="s">
        <v>4474</v>
      </c>
      <c r="M3658" s="6" t="s">
        <v>4474</v>
      </c>
      <c r="N3658" s="6" t="s">
        <v>4474</v>
      </c>
      <c r="O3658" s="6">
        <v>-3731.107</v>
      </c>
      <c r="P3658" s="6">
        <v>-3156.6959999999999</v>
      </c>
      <c r="Q3658" s="6">
        <v>-1824.5820000000001</v>
      </c>
      <c r="R3658" s="6">
        <v>-945.26700000000005</v>
      </c>
      <c r="S3658" s="6">
        <v>-2674.4549999999999</v>
      </c>
      <c r="T3658" s="6">
        <v>-3268.0720000000001</v>
      </c>
      <c r="U3658" s="6" t="s">
        <v>4474</v>
      </c>
      <c r="V3658" s="6" t="s">
        <v>4474</v>
      </c>
      <c r="W3658" s="6">
        <v>50108.063000000002</v>
      </c>
      <c r="X3658" s="6">
        <v>49067.381999999998</v>
      </c>
      <c r="Y3658" s="6">
        <v>192.81200000000001</v>
      </c>
      <c r="Z3658" s="6">
        <v>181.56200000000001</v>
      </c>
      <c r="AA3658" s="6">
        <v>10379</v>
      </c>
      <c r="AB3658" s="6">
        <v>8463</v>
      </c>
      <c r="AC3658" s="6">
        <v>15162663</v>
      </c>
      <c r="AD3658" s="6">
        <v>15162663</v>
      </c>
      <c r="AF3658">
        <f>Q3658/W3658</f>
        <v>-3.6412942164617303E-2</v>
      </c>
      <c r="AG3658">
        <f>R3658/X3658</f>
        <v>-1.9264671589774244E-2</v>
      </c>
      <c r="AH3658" t="e">
        <f>U3658/W3658</f>
        <v>#VALUE!</v>
      </c>
      <c r="AI3658" t="e">
        <f>V3658/X3658</f>
        <v>#VALUE!</v>
      </c>
      <c r="AJ3658">
        <f>Y3658/AA3658</f>
        <v>1.8577126890837268E-2</v>
      </c>
      <c r="AK3658">
        <f>Z3658/AB3658</f>
        <v>2.1453621647170035E-2</v>
      </c>
      <c r="AL3658" t="e">
        <f>O3658/K3658</f>
        <v>#VALUE!</v>
      </c>
      <c r="AM3658" t="e">
        <f>P3658/L3658</f>
        <v>#VALUE!</v>
      </c>
      <c r="AN3658" t="e">
        <f>K3658/W3658</f>
        <v>#VALUE!</v>
      </c>
      <c r="AO3658" t="e">
        <f>L3658/X3658</f>
        <v>#VALUE!</v>
      </c>
      <c r="AP3658">
        <f>IF(OR(Q3658&lt;0, Q3658="NA"), 0, 1)</f>
        <v>0</v>
      </c>
      <c r="AQ3658">
        <f>IF(OR(S3658&lt;0, S3658="NA"), 0, 1)</f>
        <v>0</v>
      </c>
      <c r="AR3658">
        <f>IFERROR(IF((AF3658-AG3658)&gt;0,1,0),0)</f>
        <v>0</v>
      </c>
      <c r="AS3658">
        <f>IFERROR(IF((S3658-Q3658)&gt;0,1,0),0)</f>
        <v>0</v>
      </c>
      <c r="AT3658">
        <f>IFERROR(IF((AH3658-AI3658)&lt;0,1,0),0)</f>
        <v>0</v>
      </c>
      <c r="AU3658">
        <f>IFERROR(IF((AJ3658-AK3658)&gt;0,1,0),0)</f>
        <v>0</v>
      </c>
      <c r="AV3658">
        <f>IFERROR(IF((AL3658-AM3658)&gt;0,1,0),0)</f>
        <v>0</v>
      </c>
      <c r="AW3658">
        <f>IFERROR(IF((AN3658-AO3658)&gt;0,1,0),0)</f>
        <v>0</v>
      </c>
      <c r="AX3658">
        <f>IFERROR(IF((AC3658-AD3658)&lt;0,1,0),0)</f>
        <v>0</v>
      </c>
      <c r="AY3658">
        <f>SUM(AP3658:AX3658)</f>
        <v>0</v>
      </c>
    </row>
    <row r="3659" spans="1:51" x14ac:dyDescent="0.45">
      <c r="A3659" s="1" t="s">
        <v>669</v>
      </c>
      <c r="B3659" s="2">
        <v>5735545</v>
      </c>
      <c r="C3659" s="3" t="s">
        <v>5335</v>
      </c>
      <c r="D3659" s="5">
        <v>24.46</v>
      </c>
      <c r="E3659" s="5">
        <v>631.01139955999997</v>
      </c>
      <c r="F3659" s="3" t="s">
        <v>4480</v>
      </c>
      <c r="G3659" s="3" t="s">
        <v>4491</v>
      </c>
      <c r="H3659" s="3" t="s">
        <v>4492</v>
      </c>
      <c r="I3659" s="3" t="s">
        <v>4493</v>
      </c>
      <c r="J3659" s="3" t="s">
        <v>4494</v>
      </c>
      <c r="K3659" s="6" t="s">
        <v>4474</v>
      </c>
      <c r="L3659" s="6" t="s">
        <v>4474</v>
      </c>
      <c r="M3659" s="6" t="s">
        <v>4474</v>
      </c>
      <c r="N3659" s="6" t="s">
        <v>4474</v>
      </c>
      <c r="O3659" s="6" t="s">
        <v>4474</v>
      </c>
      <c r="P3659" s="6" t="s">
        <v>4474</v>
      </c>
      <c r="Q3659" s="6" t="s">
        <v>4474</v>
      </c>
      <c r="R3659" s="6" t="s">
        <v>4474</v>
      </c>
      <c r="S3659" s="6" t="s">
        <v>4474</v>
      </c>
      <c r="T3659" s="6" t="s">
        <v>4474</v>
      </c>
      <c r="U3659" s="6" t="s">
        <v>4474</v>
      </c>
      <c r="V3659" s="6" t="s">
        <v>4474</v>
      </c>
      <c r="W3659" s="6" t="s">
        <v>4474</v>
      </c>
      <c r="X3659" s="6" t="s">
        <v>4474</v>
      </c>
      <c r="Y3659" s="6" t="s">
        <v>4474</v>
      </c>
      <c r="Z3659" s="6" t="s">
        <v>4474</v>
      </c>
      <c r="AA3659" s="6" t="s">
        <v>4474</v>
      </c>
      <c r="AB3659" s="6" t="s">
        <v>4474</v>
      </c>
      <c r="AC3659" s="6" t="s">
        <v>4474</v>
      </c>
      <c r="AD3659" s="6" t="s">
        <v>4474</v>
      </c>
      <c r="AF3659" t="e">
        <f>Q3659/W3659</f>
        <v>#VALUE!</v>
      </c>
      <c r="AG3659" t="e">
        <f>R3659/X3659</f>
        <v>#VALUE!</v>
      </c>
      <c r="AH3659" t="e">
        <f>U3659/W3659</f>
        <v>#VALUE!</v>
      </c>
      <c r="AI3659" t="e">
        <f>V3659/X3659</f>
        <v>#VALUE!</v>
      </c>
      <c r="AJ3659" t="e">
        <f>Y3659/AA3659</f>
        <v>#VALUE!</v>
      </c>
      <c r="AK3659" t="e">
        <f>Z3659/AB3659</f>
        <v>#VALUE!</v>
      </c>
      <c r="AL3659" t="e">
        <f>O3659/K3659</f>
        <v>#VALUE!</v>
      </c>
      <c r="AM3659" t="e">
        <f>P3659/L3659</f>
        <v>#VALUE!</v>
      </c>
      <c r="AN3659" t="e">
        <f>K3659/W3659</f>
        <v>#VALUE!</v>
      </c>
      <c r="AO3659" t="e">
        <f>L3659/X3659</f>
        <v>#VALUE!</v>
      </c>
      <c r="AP3659">
        <f>IF(OR(Q3659&lt;0, Q3659="NA"), 0, 1)</f>
        <v>0</v>
      </c>
      <c r="AQ3659">
        <f>IF(OR(S3659&lt;0, S3659="NA"), 0, 1)</f>
        <v>0</v>
      </c>
      <c r="AR3659">
        <f>IFERROR(IF((AF3659-AG3659)&gt;0,1,0),0)</f>
        <v>0</v>
      </c>
      <c r="AS3659">
        <f>IFERROR(IF((S3659-Q3659)&gt;0,1,0),0)</f>
        <v>0</v>
      </c>
      <c r="AT3659">
        <f>IFERROR(IF((AH3659-AI3659)&lt;0,1,0),0)</f>
        <v>0</v>
      </c>
      <c r="AU3659">
        <f>IFERROR(IF((AJ3659-AK3659)&gt;0,1,0),0)</f>
        <v>0</v>
      </c>
      <c r="AV3659">
        <f>IFERROR(IF((AL3659-AM3659)&gt;0,1,0),0)</f>
        <v>0</v>
      </c>
      <c r="AW3659">
        <f>IFERROR(IF((AN3659-AO3659)&gt;0,1,0),0)</f>
        <v>0</v>
      </c>
      <c r="AX3659">
        <f>IFERROR(IF((AC3659-AD3659)&lt;0,1,0),0)</f>
        <v>0</v>
      </c>
      <c r="AY3659">
        <f>SUM(AP3659:AX3659)</f>
        <v>0</v>
      </c>
    </row>
    <row r="3660" spans="1:51" x14ac:dyDescent="0.45">
      <c r="A3660" s="1" t="s">
        <v>670</v>
      </c>
      <c r="B3660" s="2">
        <v>114999180</v>
      </c>
      <c r="C3660" s="3" t="s">
        <v>5338</v>
      </c>
      <c r="D3660" s="5">
        <v>28.6205</v>
      </c>
      <c r="E3660" s="5">
        <v>2.8620786205000002</v>
      </c>
      <c r="F3660" s="3" t="s">
        <v>4480</v>
      </c>
      <c r="G3660" s="3" t="s">
        <v>4491</v>
      </c>
      <c r="H3660" s="3" t="s">
        <v>4492</v>
      </c>
      <c r="I3660" s="3" t="s">
        <v>4493</v>
      </c>
      <c r="J3660" s="3"/>
      <c r="K3660" s="6" t="s">
        <v>4474</v>
      </c>
      <c r="L3660" s="6" t="s">
        <v>4474</v>
      </c>
      <c r="M3660" s="6" t="s">
        <v>4474</v>
      </c>
      <c r="N3660" s="6" t="s">
        <v>4474</v>
      </c>
      <c r="O3660" s="6" t="s">
        <v>4474</v>
      </c>
      <c r="P3660" s="6" t="s">
        <v>4474</v>
      </c>
      <c r="Q3660" s="6" t="s">
        <v>4474</v>
      </c>
      <c r="R3660" s="6" t="s">
        <v>4474</v>
      </c>
      <c r="S3660" s="6" t="s">
        <v>4474</v>
      </c>
      <c r="T3660" s="6" t="s">
        <v>4474</v>
      </c>
      <c r="U3660" s="6" t="s">
        <v>4474</v>
      </c>
      <c r="V3660" s="6" t="s">
        <v>4474</v>
      </c>
      <c r="W3660" s="6" t="s">
        <v>4474</v>
      </c>
      <c r="X3660" s="6" t="s">
        <v>4474</v>
      </c>
      <c r="Y3660" s="6" t="s">
        <v>4474</v>
      </c>
      <c r="Z3660" s="6" t="s">
        <v>4474</v>
      </c>
      <c r="AA3660" s="6" t="s">
        <v>4474</v>
      </c>
      <c r="AB3660" s="6" t="s">
        <v>4474</v>
      </c>
      <c r="AC3660" s="6" t="s">
        <v>4474</v>
      </c>
      <c r="AD3660" s="6" t="s">
        <v>4474</v>
      </c>
      <c r="AF3660" t="e">
        <f>Q3660/W3660</f>
        <v>#VALUE!</v>
      </c>
      <c r="AG3660" t="e">
        <f>R3660/X3660</f>
        <v>#VALUE!</v>
      </c>
      <c r="AH3660" t="e">
        <f>U3660/W3660</f>
        <v>#VALUE!</v>
      </c>
      <c r="AI3660" t="e">
        <f>V3660/X3660</f>
        <v>#VALUE!</v>
      </c>
      <c r="AJ3660" t="e">
        <f>Y3660/AA3660</f>
        <v>#VALUE!</v>
      </c>
      <c r="AK3660" t="e">
        <f>Z3660/AB3660</f>
        <v>#VALUE!</v>
      </c>
      <c r="AL3660" t="e">
        <f>O3660/K3660</f>
        <v>#VALUE!</v>
      </c>
      <c r="AM3660" t="e">
        <f>P3660/L3660</f>
        <v>#VALUE!</v>
      </c>
      <c r="AN3660" t="e">
        <f>K3660/W3660</f>
        <v>#VALUE!</v>
      </c>
      <c r="AO3660" t="e">
        <f>L3660/X3660</f>
        <v>#VALUE!</v>
      </c>
      <c r="AP3660">
        <f>IF(OR(Q3660&lt;0, Q3660="NA"), 0, 1)</f>
        <v>0</v>
      </c>
      <c r="AQ3660">
        <f>IF(OR(S3660&lt;0, S3660="NA"), 0, 1)</f>
        <v>0</v>
      </c>
      <c r="AR3660">
        <f>IFERROR(IF((AF3660-AG3660)&gt;0,1,0),0)</f>
        <v>0</v>
      </c>
      <c r="AS3660">
        <f>IFERROR(IF((S3660-Q3660)&gt;0,1,0),0)</f>
        <v>0</v>
      </c>
      <c r="AT3660">
        <f>IFERROR(IF((AH3660-AI3660)&lt;0,1,0),0)</f>
        <v>0</v>
      </c>
      <c r="AU3660">
        <f>IFERROR(IF((AJ3660-AK3660)&gt;0,1,0),0)</f>
        <v>0</v>
      </c>
      <c r="AV3660">
        <f>IFERROR(IF((AL3660-AM3660)&gt;0,1,0),0)</f>
        <v>0</v>
      </c>
      <c r="AW3660">
        <f>IFERROR(IF((AN3660-AO3660)&gt;0,1,0),0)</f>
        <v>0</v>
      </c>
      <c r="AX3660">
        <f>IFERROR(IF((AC3660-AD3660)&lt;0,1,0),0)</f>
        <v>0</v>
      </c>
      <c r="AY3660">
        <f>SUM(AP3660:AX3660)</f>
        <v>0</v>
      </c>
    </row>
    <row r="3661" spans="1:51" x14ac:dyDescent="0.45">
      <c r="A3661" s="1" t="s">
        <v>673</v>
      </c>
      <c r="B3661" s="2">
        <v>19171967</v>
      </c>
      <c r="C3661" s="3" t="s">
        <v>5335</v>
      </c>
      <c r="D3661" s="5">
        <v>15.39</v>
      </c>
      <c r="E3661" s="5">
        <v>302.13946565999998</v>
      </c>
      <c r="F3661" s="3" t="s">
        <v>4480</v>
      </c>
      <c r="G3661" s="3" t="s">
        <v>4491</v>
      </c>
      <c r="H3661" s="3" t="s">
        <v>4492</v>
      </c>
      <c r="I3661" s="3" t="s">
        <v>4493</v>
      </c>
      <c r="J3661" s="3"/>
      <c r="K3661" s="6" t="s">
        <v>4474</v>
      </c>
      <c r="L3661" s="6" t="s">
        <v>4474</v>
      </c>
      <c r="M3661" s="6" t="s">
        <v>4474</v>
      </c>
      <c r="N3661" s="6" t="s">
        <v>4474</v>
      </c>
      <c r="O3661" s="6" t="s">
        <v>4474</v>
      </c>
      <c r="P3661" s="6" t="s">
        <v>4474</v>
      </c>
      <c r="Q3661" s="6" t="s">
        <v>4474</v>
      </c>
      <c r="R3661" s="6" t="s">
        <v>4474</v>
      </c>
      <c r="S3661" s="6" t="s">
        <v>4474</v>
      </c>
      <c r="T3661" s="6" t="s">
        <v>4474</v>
      </c>
      <c r="U3661" s="6" t="s">
        <v>4474</v>
      </c>
      <c r="V3661" s="6" t="s">
        <v>4474</v>
      </c>
      <c r="W3661" s="6" t="s">
        <v>4474</v>
      </c>
      <c r="X3661" s="6" t="s">
        <v>4474</v>
      </c>
      <c r="Y3661" s="6" t="s">
        <v>4474</v>
      </c>
      <c r="Z3661" s="6" t="s">
        <v>4474</v>
      </c>
      <c r="AA3661" s="6" t="s">
        <v>4474</v>
      </c>
      <c r="AB3661" s="6" t="s">
        <v>4474</v>
      </c>
      <c r="AC3661" s="6" t="s">
        <v>4474</v>
      </c>
      <c r="AD3661" s="6" t="s">
        <v>4474</v>
      </c>
      <c r="AF3661" t="e">
        <f>Q3661/W3661</f>
        <v>#VALUE!</v>
      </c>
      <c r="AG3661" t="e">
        <f>R3661/X3661</f>
        <v>#VALUE!</v>
      </c>
      <c r="AH3661" t="e">
        <f>U3661/W3661</f>
        <v>#VALUE!</v>
      </c>
      <c r="AI3661" t="e">
        <f>V3661/X3661</f>
        <v>#VALUE!</v>
      </c>
      <c r="AJ3661" t="e">
        <f>Y3661/AA3661</f>
        <v>#VALUE!</v>
      </c>
      <c r="AK3661" t="e">
        <f>Z3661/AB3661</f>
        <v>#VALUE!</v>
      </c>
      <c r="AL3661" t="e">
        <f>O3661/K3661</f>
        <v>#VALUE!</v>
      </c>
      <c r="AM3661" t="e">
        <f>P3661/L3661</f>
        <v>#VALUE!</v>
      </c>
      <c r="AN3661" t="e">
        <f>K3661/W3661</f>
        <v>#VALUE!</v>
      </c>
      <c r="AO3661" t="e">
        <f>L3661/X3661</f>
        <v>#VALUE!</v>
      </c>
      <c r="AP3661">
        <f>IF(OR(Q3661&lt;0, Q3661="NA"), 0, 1)</f>
        <v>0</v>
      </c>
      <c r="AQ3661">
        <f>IF(OR(S3661&lt;0, S3661="NA"), 0, 1)</f>
        <v>0</v>
      </c>
      <c r="AR3661">
        <f>IFERROR(IF((AF3661-AG3661)&gt;0,1,0),0)</f>
        <v>0</v>
      </c>
      <c r="AS3661">
        <f>IFERROR(IF((S3661-Q3661)&gt;0,1,0),0)</f>
        <v>0</v>
      </c>
      <c r="AT3661">
        <f>IFERROR(IF((AH3661-AI3661)&lt;0,1,0),0)</f>
        <v>0</v>
      </c>
      <c r="AU3661">
        <f>IFERROR(IF((AJ3661-AK3661)&gt;0,1,0),0)</f>
        <v>0</v>
      </c>
      <c r="AV3661">
        <f>IFERROR(IF((AL3661-AM3661)&gt;0,1,0),0)</f>
        <v>0</v>
      </c>
      <c r="AW3661">
        <f>IFERROR(IF((AN3661-AO3661)&gt;0,1,0),0)</f>
        <v>0</v>
      </c>
      <c r="AX3661">
        <f>IFERROR(IF((AC3661-AD3661)&lt;0,1,0),0)</f>
        <v>0</v>
      </c>
      <c r="AY3661">
        <f>SUM(AP3661:AX3661)</f>
        <v>0</v>
      </c>
    </row>
    <row r="3662" spans="1:51" x14ac:dyDescent="0.45">
      <c r="A3662" s="1" t="s">
        <v>708</v>
      </c>
      <c r="B3662" s="2">
        <v>4655541</v>
      </c>
      <c r="C3662" s="3" t="s">
        <v>5337</v>
      </c>
      <c r="D3662" s="7">
        <v>7.71</v>
      </c>
      <c r="E3662" s="5">
        <v>103.04346381000001</v>
      </c>
      <c r="F3662" s="3" t="s">
        <v>4480</v>
      </c>
      <c r="G3662" s="3" t="s">
        <v>4491</v>
      </c>
      <c r="H3662" s="3" t="s">
        <v>4492</v>
      </c>
      <c r="I3662" s="3" t="s">
        <v>4493</v>
      </c>
      <c r="J3662" s="3" t="s">
        <v>4494</v>
      </c>
      <c r="K3662" s="6" t="s">
        <v>4474</v>
      </c>
      <c r="L3662" s="6" t="s">
        <v>4474</v>
      </c>
      <c r="M3662" s="6" t="s">
        <v>4474</v>
      </c>
      <c r="N3662" s="6" t="s">
        <v>4474</v>
      </c>
      <c r="O3662" s="6" t="s">
        <v>4474</v>
      </c>
      <c r="P3662" s="6" t="s">
        <v>4474</v>
      </c>
      <c r="Q3662" s="6" t="s">
        <v>4474</v>
      </c>
      <c r="R3662" s="6" t="s">
        <v>4474</v>
      </c>
      <c r="S3662" s="6" t="s">
        <v>4474</v>
      </c>
      <c r="T3662" s="6" t="s">
        <v>4474</v>
      </c>
      <c r="U3662" s="6" t="s">
        <v>4474</v>
      </c>
      <c r="V3662" s="6" t="s">
        <v>4474</v>
      </c>
      <c r="W3662" s="6" t="s">
        <v>4474</v>
      </c>
      <c r="X3662" s="6" t="s">
        <v>4474</v>
      </c>
      <c r="Y3662" s="6" t="s">
        <v>4474</v>
      </c>
      <c r="Z3662" s="6" t="s">
        <v>4474</v>
      </c>
      <c r="AA3662" s="6" t="s">
        <v>4474</v>
      </c>
      <c r="AB3662" s="6" t="s">
        <v>4474</v>
      </c>
      <c r="AC3662" s="6" t="s">
        <v>4474</v>
      </c>
      <c r="AD3662" s="6" t="s">
        <v>4474</v>
      </c>
      <c r="AF3662" t="e">
        <f>Q3662/W3662</f>
        <v>#VALUE!</v>
      </c>
      <c r="AG3662" t="e">
        <f>R3662/X3662</f>
        <v>#VALUE!</v>
      </c>
      <c r="AH3662" t="e">
        <f>U3662/W3662</f>
        <v>#VALUE!</v>
      </c>
      <c r="AI3662" t="e">
        <f>V3662/X3662</f>
        <v>#VALUE!</v>
      </c>
      <c r="AJ3662" t="e">
        <f>Y3662/AA3662</f>
        <v>#VALUE!</v>
      </c>
      <c r="AK3662" t="e">
        <f>Z3662/AB3662</f>
        <v>#VALUE!</v>
      </c>
      <c r="AL3662" t="e">
        <f>O3662/K3662</f>
        <v>#VALUE!</v>
      </c>
      <c r="AM3662" t="e">
        <f>P3662/L3662</f>
        <v>#VALUE!</v>
      </c>
      <c r="AN3662" t="e">
        <f>K3662/W3662</f>
        <v>#VALUE!</v>
      </c>
      <c r="AO3662" t="e">
        <f>L3662/X3662</f>
        <v>#VALUE!</v>
      </c>
      <c r="AP3662">
        <f>IF(OR(Q3662&lt;0, Q3662="NA"), 0, 1)</f>
        <v>0</v>
      </c>
      <c r="AQ3662">
        <f>IF(OR(S3662&lt;0, S3662="NA"), 0, 1)</f>
        <v>0</v>
      </c>
      <c r="AR3662">
        <f>IFERROR(IF((AF3662-AG3662)&gt;0,1,0),0)</f>
        <v>0</v>
      </c>
      <c r="AS3662">
        <f>IFERROR(IF((S3662-Q3662)&gt;0,1,0),0)</f>
        <v>0</v>
      </c>
      <c r="AT3662">
        <f>IFERROR(IF((AH3662-AI3662)&lt;0,1,0),0)</f>
        <v>0</v>
      </c>
      <c r="AU3662">
        <f>IFERROR(IF((AJ3662-AK3662)&gt;0,1,0),0)</f>
        <v>0</v>
      </c>
      <c r="AV3662">
        <f>IFERROR(IF((AL3662-AM3662)&gt;0,1,0),0)</f>
        <v>0</v>
      </c>
      <c r="AW3662">
        <f>IFERROR(IF((AN3662-AO3662)&gt;0,1,0),0)</f>
        <v>0</v>
      </c>
      <c r="AX3662">
        <f>IFERROR(IF((AC3662-AD3662)&lt;0,1,0),0)</f>
        <v>0</v>
      </c>
      <c r="AY3662">
        <f>SUM(AP3662:AX3662)</f>
        <v>0</v>
      </c>
    </row>
    <row r="3663" spans="1:51" x14ac:dyDescent="0.45">
      <c r="A3663" s="1" t="s">
        <v>726</v>
      </c>
      <c r="B3663" s="2">
        <v>4812517</v>
      </c>
      <c r="C3663" s="3" t="s">
        <v>5336</v>
      </c>
      <c r="D3663" s="5">
        <v>2.59</v>
      </c>
      <c r="E3663" s="5">
        <v>124.60613025000001</v>
      </c>
      <c r="F3663" s="3" t="s">
        <v>4470</v>
      </c>
      <c r="G3663" s="3" t="s">
        <v>4471</v>
      </c>
      <c r="H3663" s="3" t="s">
        <v>4673</v>
      </c>
      <c r="I3663" s="3" t="s">
        <v>4673</v>
      </c>
      <c r="J3663" s="3" t="s">
        <v>4495</v>
      </c>
      <c r="K3663" s="6" t="s">
        <v>4474</v>
      </c>
      <c r="L3663" s="6" t="s">
        <v>4474</v>
      </c>
      <c r="M3663" s="6">
        <v>-143320</v>
      </c>
      <c r="N3663" s="6">
        <v>-130643</v>
      </c>
      <c r="O3663" s="6">
        <v>-144548</v>
      </c>
      <c r="P3663" s="6">
        <v>-132004</v>
      </c>
      <c r="Q3663" s="6">
        <v>-17664</v>
      </c>
      <c r="R3663" s="6">
        <v>-15372</v>
      </c>
      <c r="S3663" s="6">
        <v>-77980</v>
      </c>
      <c r="T3663" s="6">
        <v>-86214</v>
      </c>
      <c r="U3663" s="6" t="s">
        <v>4474</v>
      </c>
      <c r="V3663" s="6" t="s">
        <v>4474</v>
      </c>
      <c r="W3663" s="6">
        <v>223753</v>
      </c>
      <c r="X3663" s="6">
        <v>243568</v>
      </c>
      <c r="Y3663" s="6">
        <v>202549</v>
      </c>
      <c r="Z3663" s="6">
        <v>222122</v>
      </c>
      <c r="AA3663" s="6">
        <v>57034</v>
      </c>
      <c r="AB3663" s="6">
        <v>54594</v>
      </c>
      <c r="AC3663" s="6">
        <v>47976166</v>
      </c>
      <c r="AD3663" s="6">
        <v>47976166</v>
      </c>
      <c r="AF3663">
        <f>Q3663/W3663</f>
        <v>-7.8944192927022205E-2</v>
      </c>
      <c r="AG3663">
        <f>R3663/X3663</f>
        <v>-6.3111738816264862E-2</v>
      </c>
      <c r="AH3663" t="e">
        <f>U3663/W3663</f>
        <v>#VALUE!</v>
      </c>
      <c r="AI3663" t="e">
        <f>V3663/X3663</f>
        <v>#VALUE!</v>
      </c>
      <c r="AJ3663">
        <f>Y3663/AA3663</f>
        <v>3.5513728653084127</v>
      </c>
      <c r="AK3663">
        <f>Z3663/AB3663</f>
        <v>4.0686155987837491</v>
      </c>
      <c r="AL3663" t="e">
        <f>O3663/K3663</f>
        <v>#VALUE!</v>
      </c>
      <c r="AM3663" t="e">
        <f>P3663/L3663</f>
        <v>#VALUE!</v>
      </c>
      <c r="AN3663" t="e">
        <f>K3663/W3663</f>
        <v>#VALUE!</v>
      </c>
      <c r="AO3663" t="e">
        <f>L3663/X3663</f>
        <v>#VALUE!</v>
      </c>
      <c r="AP3663">
        <f>IF(OR(Q3663&lt;0, Q3663="NA"), 0, 1)</f>
        <v>0</v>
      </c>
      <c r="AQ3663">
        <f>IF(OR(S3663&lt;0, S3663="NA"), 0, 1)</f>
        <v>0</v>
      </c>
      <c r="AR3663">
        <f>IFERROR(IF((AF3663-AG3663)&gt;0,1,0),0)</f>
        <v>0</v>
      </c>
      <c r="AS3663">
        <f>IFERROR(IF((S3663-Q3663)&gt;0,1,0),0)</f>
        <v>0</v>
      </c>
      <c r="AT3663">
        <f>IFERROR(IF((AH3663-AI3663)&lt;0,1,0),0)</f>
        <v>0</v>
      </c>
      <c r="AU3663">
        <f>IFERROR(IF((AJ3663-AK3663)&gt;0,1,0),0)</f>
        <v>0</v>
      </c>
      <c r="AV3663">
        <f>IFERROR(IF((AL3663-AM3663)&gt;0,1,0),0)</f>
        <v>0</v>
      </c>
      <c r="AW3663">
        <f>IFERROR(IF((AN3663-AO3663)&gt;0,1,0),0)</f>
        <v>0</v>
      </c>
      <c r="AX3663">
        <f>IFERROR(IF((AC3663-AD3663)&lt;0,1,0),0)</f>
        <v>0</v>
      </c>
      <c r="AY3663">
        <f>SUM(AP3663:AX3663)</f>
        <v>0</v>
      </c>
    </row>
    <row r="3664" spans="1:51" x14ac:dyDescent="0.45">
      <c r="A3664" s="1" t="s">
        <v>735</v>
      </c>
      <c r="B3664" s="2">
        <v>118473075</v>
      </c>
      <c r="C3664" s="3" t="s">
        <v>5338</v>
      </c>
      <c r="D3664" s="5">
        <v>10.07</v>
      </c>
      <c r="E3664" s="5">
        <v>78.848100000000002</v>
      </c>
      <c r="F3664" s="3" t="s">
        <v>4480</v>
      </c>
      <c r="G3664" s="3" t="s">
        <v>4491</v>
      </c>
      <c r="H3664" s="3" t="s">
        <v>4492</v>
      </c>
      <c r="I3664" s="3" t="s">
        <v>4493</v>
      </c>
      <c r="J3664" s="3" t="s">
        <v>4494</v>
      </c>
      <c r="K3664" s="6" t="s">
        <v>4474</v>
      </c>
      <c r="L3664" s="6" t="s">
        <v>4474</v>
      </c>
      <c r="M3664" s="6" t="s">
        <v>4474</v>
      </c>
      <c r="N3664" s="6" t="s">
        <v>4474</v>
      </c>
      <c r="O3664" s="6" t="s">
        <v>4474</v>
      </c>
      <c r="P3664" s="6" t="s">
        <v>4474</v>
      </c>
      <c r="Q3664" s="6" t="s">
        <v>4474</v>
      </c>
      <c r="R3664" s="6" t="s">
        <v>4474</v>
      </c>
      <c r="S3664" s="6" t="s">
        <v>4474</v>
      </c>
      <c r="T3664" s="6" t="s">
        <v>4474</v>
      </c>
      <c r="U3664" s="6" t="s">
        <v>4474</v>
      </c>
      <c r="V3664" s="6" t="s">
        <v>4474</v>
      </c>
      <c r="W3664" s="6" t="s">
        <v>4474</v>
      </c>
      <c r="X3664" s="6" t="s">
        <v>4474</v>
      </c>
      <c r="Y3664" s="6" t="s">
        <v>4474</v>
      </c>
      <c r="Z3664" s="6" t="s">
        <v>4474</v>
      </c>
      <c r="AA3664" s="6" t="s">
        <v>4474</v>
      </c>
      <c r="AB3664" s="6" t="s">
        <v>4474</v>
      </c>
      <c r="AC3664" s="6" t="s">
        <v>4474</v>
      </c>
      <c r="AD3664" s="6" t="s">
        <v>4474</v>
      </c>
      <c r="AF3664" t="e">
        <f>Q3664/W3664</f>
        <v>#VALUE!</v>
      </c>
      <c r="AG3664" t="e">
        <f>R3664/X3664</f>
        <v>#VALUE!</v>
      </c>
      <c r="AH3664" t="e">
        <f>U3664/W3664</f>
        <v>#VALUE!</v>
      </c>
      <c r="AI3664" t="e">
        <f>V3664/X3664</f>
        <v>#VALUE!</v>
      </c>
      <c r="AJ3664" t="e">
        <f>Y3664/AA3664</f>
        <v>#VALUE!</v>
      </c>
      <c r="AK3664" t="e">
        <f>Z3664/AB3664</f>
        <v>#VALUE!</v>
      </c>
      <c r="AL3664" t="e">
        <f>O3664/K3664</f>
        <v>#VALUE!</v>
      </c>
      <c r="AM3664" t="e">
        <f>P3664/L3664</f>
        <v>#VALUE!</v>
      </c>
      <c r="AN3664" t="e">
        <f>K3664/W3664</f>
        <v>#VALUE!</v>
      </c>
      <c r="AO3664" t="e">
        <f>L3664/X3664</f>
        <v>#VALUE!</v>
      </c>
      <c r="AP3664">
        <f>IF(OR(Q3664&lt;0, Q3664="NA"), 0, 1)</f>
        <v>0</v>
      </c>
      <c r="AQ3664">
        <f>IF(OR(S3664&lt;0, S3664="NA"), 0, 1)</f>
        <v>0</v>
      </c>
      <c r="AR3664">
        <f>IFERROR(IF((AF3664-AG3664)&gt;0,1,0),0)</f>
        <v>0</v>
      </c>
      <c r="AS3664">
        <f>IFERROR(IF((S3664-Q3664)&gt;0,1,0),0)</f>
        <v>0</v>
      </c>
      <c r="AT3664">
        <f>IFERROR(IF((AH3664-AI3664)&lt;0,1,0),0)</f>
        <v>0</v>
      </c>
      <c r="AU3664">
        <f>IFERROR(IF((AJ3664-AK3664)&gt;0,1,0),0)</f>
        <v>0</v>
      </c>
      <c r="AV3664">
        <f>IFERROR(IF((AL3664-AM3664)&gt;0,1,0),0)</f>
        <v>0</v>
      </c>
      <c r="AW3664">
        <f>IFERROR(IF((AN3664-AO3664)&gt;0,1,0),0)</f>
        <v>0</v>
      </c>
      <c r="AX3664">
        <f>IFERROR(IF((AC3664-AD3664)&lt;0,1,0),0)</f>
        <v>0</v>
      </c>
      <c r="AY3664">
        <f>SUM(AP3664:AX3664)</f>
        <v>0</v>
      </c>
    </row>
    <row r="3665" spans="1:51" x14ac:dyDescent="0.45">
      <c r="A3665" s="1" t="s">
        <v>759</v>
      </c>
      <c r="B3665" s="2">
        <v>116743971</v>
      </c>
      <c r="C3665" s="3" t="s">
        <v>5338</v>
      </c>
      <c r="D3665" s="7">
        <v>10.14</v>
      </c>
      <c r="E3665" s="5">
        <v>364.40625</v>
      </c>
      <c r="F3665" s="3" t="s">
        <v>4480</v>
      </c>
      <c r="G3665" s="3" t="s">
        <v>4491</v>
      </c>
      <c r="H3665" s="3" t="s">
        <v>4492</v>
      </c>
      <c r="I3665" s="3" t="s">
        <v>4493</v>
      </c>
      <c r="J3665" s="3" t="s">
        <v>4494</v>
      </c>
      <c r="K3665" s="6" t="s">
        <v>4474</v>
      </c>
      <c r="L3665" s="6" t="s">
        <v>4474</v>
      </c>
      <c r="M3665" s="6" t="s">
        <v>4474</v>
      </c>
      <c r="N3665" s="6" t="s">
        <v>4474</v>
      </c>
      <c r="O3665" s="6" t="s">
        <v>4474</v>
      </c>
      <c r="P3665" s="6" t="s">
        <v>4474</v>
      </c>
      <c r="Q3665" s="6" t="s">
        <v>4474</v>
      </c>
      <c r="R3665" s="6" t="s">
        <v>4474</v>
      </c>
      <c r="S3665" s="6" t="s">
        <v>4474</v>
      </c>
      <c r="T3665" s="6" t="s">
        <v>4474</v>
      </c>
      <c r="U3665" s="6" t="s">
        <v>4474</v>
      </c>
      <c r="V3665" s="6" t="s">
        <v>4474</v>
      </c>
      <c r="W3665" s="6" t="s">
        <v>4474</v>
      </c>
      <c r="X3665" s="6" t="s">
        <v>4474</v>
      </c>
      <c r="Y3665" s="6" t="s">
        <v>4474</v>
      </c>
      <c r="Z3665" s="6" t="s">
        <v>4474</v>
      </c>
      <c r="AA3665" s="6" t="s">
        <v>4474</v>
      </c>
      <c r="AB3665" s="6" t="s">
        <v>4474</v>
      </c>
      <c r="AC3665" s="6" t="s">
        <v>4474</v>
      </c>
      <c r="AD3665" s="6" t="s">
        <v>4474</v>
      </c>
      <c r="AF3665" t="e">
        <f>Q3665/W3665</f>
        <v>#VALUE!</v>
      </c>
      <c r="AG3665" t="e">
        <f>R3665/X3665</f>
        <v>#VALUE!</v>
      </c>
      <c r="AH3665" t="e">
        <f>U3665/W3665</f>
        <v>#VALUE!</v>
      </c>
      <c r="AI3665" t="e">
        <f>V3665/X3665</f>
        <v>#VALUE!</v>
      </c>
      <c r="AJ3665" t="e">
        <f>Y3665/AA3665</f>
        <v>#VALUE!</v>
      </c>
      <c r="AK3665" t="e">
        <f>Z3665/AB3665</f>
        <v>#VALUE!</v>
      </c>
      <c r="AL3665" t="e">
        <f>O3665/K3665</f>
        <v>#VALUE!</v>
      </c>
      <c r="AM3665" t="e">
        <f>P3665/L3665</f>
        <v>#VALUE!</v>
      </c>
      <c r="AN3665" t="e">
        <f>K3665/W3665</f>
        <v>#VALUE!</v>
      </c>
      <c r="AO3665" t="e">
        <f>L3665/X3665</f>
        <v>#VALUE!</v>
      </c>
      <c r="AP3665">
        <f>IF(OR(Q3665&lt;0, Q3665="NA"), 0, 1)</f>
        <v>0</v>
      </c>
      <c r="AQ3665">
        <f>IF(OR(S3665&lt;0, S3665="NA"), 0, 1)</f>
        <v>0</v>
      </c>
      <c r="AR3665">
        <f>IFERROR(IF((AF3665-AG3665)&gt;0,1,0),0)</f>
        <v>0</v>
      </c>
      <c r="AS3665">
        <f>IFERROR(IF((S3665-Q3665)&gt;0,1,0),0)</f>
        <v>0</v>
      </c>
      <c r="AT3665">
        <f>IFERROR(IF((AH3665-AI3665)&lt;0,1,0),0)</f>
        <v>0</v>
      </c>
      <c r="AU3665">
        <f>IFERROR(IF((AJ3665-AK3665)&gt;0,1,0),0)</f>
        <v>0</v>
      </c>
      <c r="AV3665">
        <f>IFERROR(IF((AL3665-AM3665)&gt;0,1,0),0)</f>
        <v>0</v>
      </c>
      <c r="AW3665">
        <f>IFERROR(IF((AN3665-AO3665)&gt;0,1,0),0)</f>
        <v>0</v>
      </c>
      <c r="AX3665">
        <f>IFERROR(IF((AC3665-AD3665)&lt;0,1,0),0)</f>
        <v>0</v>
      </c>
      <c r="AY3665">
        <f>SUM(AP3665:AX3665)</f>
        <v>0</v>
      </c>
    </row>
    <row r="3666" spans="1:51" x14ac:dyDescent="0.45">
      <c r="A3666" s="1" t="s">
        <v>775</v>
      </c>
      <c r="B3666" s="2">
        <v>26536842</v>
      </c>
      <c r="C3666" s="3" t="s">
        <v>5336</v>
      </c>
      <c r="D3666" s="5">
        <v>6.3</v>
      </c>
      <c r="E3666" s="5">
        <v>134.85509099999999</v>
      </c>
      <c r="F3666" s="3" t="s">
        <v>4559</v>
      </c>
      <c r="G3666" s="3" t="s">
        <v>4626</v>
      </c>
      <c r="H3666" s="3" t="s">
        <v>4626</v>
      </c>
      <c r="I3666" s="3" t="s">
        <v>4627</v>
      </c>
      <c r="J3666" s="3" t="s">
        <v>4915</v>
      </c>
      <c r="K3666" s="6">
        <v>15984.057000000001</v>
      </c>
      <c r="L3666" s="6">
        <v>16618.359</v>
      </c>
      <c r="M3666" s="6">
        <v>-517.97699999999998</v>
      </c>
      <c r="N3666" s="6">
        <v>-203.54900000000001</v>
      </c>
      <c r="O3666" s="6">
        <v>-1392.8</v>
      </c>
      <c r="P3666" s="6">
        <v>-1056.8710000000001</v>
      </c>
      <c r="Q3666" s="6">
        <v>-227.76</v>
      </c>
      <c r="R3666" s="6">
        <v>-97.085999999999999</v>
      </c>
      <c r="S3666" s="6">
        <v>-2757.8629999999998</v>
      </c>
      <c r="T3666" s="6">
        <v>-2855.8580000000002</v>
      </c>
      <c r="U3666" s="6" t="s">
        <v>4474</v>
      </c>
      <c r="V3666" s="6" t="s">
        <v>4474</v>
      </c>
      <c r="W3666" s="6">
        <v>38723.716999999997</v>
      </c>
      <c r="X3666" s="6">
        <v>38723.716999999997</v>
      </c>
      <c r="Y3666" s="6">
        <v>13202.972</v>
      </c>
      <c r="Z3666" s="6">
        <v>13202.972</v>
      </c>
      <c r="AA3666" s="6">
        <v>15738</v>
      </c>
      <c r="AB3666" s="6">
        <v>15738</v>
      </c>
      <c r="AC3666" s="6">
        <v>12425319</v>
      </c>
      <c r="AD3666" s="6">
        <v>12425319</v>
      </c>
      <c r="AF3666">
        <f>Q3666/W3666</f>
        <v>-5.8816667831757992E-3</v>
      </c>
      <c r="AG3666">
        <f>R3666/X3666</f>
        <v>-2.5071456854206431E-3</v>
      </c>
      <c r="AH3666" t="e">
        <f>U3666/W3666</f>
        <v>#VALUE!</v>
      </c>
      <c r="AI3666" t="e">
        <f>V3666/X3666</f>
        <v>#VALUE!</v>
      </c>
      <c r="AJ3666">
        <f>Y3666/AA3666</f>
        <v>0.83892311602490788</v>
      </c>
      <c r="AK3666">
        <f>Z3666/AB3666</f>
        <v>0.83892311602490788</v>
      </c>
      <c r="AL3666">
        <f>O3666/K3666</f>
        <v>-8.7136826401457396E-2</v>
      </c>
      <c r="AM3666">
        <f>P3666/L3666</f>
        <v>-6.3596592178565892E-2</v>
      </c>
      <c r="AN3666">
        <f>K3666/W3666</f>
        <v>0.41277176465265464</v>
      </c>
      <c r="AO3666">
        <f>L3666/X3666</f>
        <v>0.42915195873371353</v>
      </c>
      <c r="AP3666">
        <f>IF(OR(Q3666&lt;0, Q3666="NA"), 0, 1)</f>
        <v>0</v>
      </c>
      <c r="AQ3666">
        <f>IF(OR(S3666&lt;0, S3666="NA"), 0, 1)</f>
        <v>0</v>
      </c>
      <c r="AR3666">
        <f>IFERROR(IF((AF3666-AG3666)&gt;0,1,0),0)</f>
        <v>0</v>
      </c>
      <c r="AS3666">
        <f>IFERROR(IF((S3666-Q3666)&gt;0,1,0),0)</f>
        <v>0</v>
      </c>
      <c r="AT3666">
        <f>IFERROR(IF((AH3666-AI3666)&lt;0,1,0),0)</f>
        <v>0</v>
      </c>
      <c r="AU3666">
        <f>IFERROR(IF((AJ3666-AK3666)&gt;0,1,0),0)</f>
        <v>0</v>
      </c>
      <c r="AV3666">
        <f>IFERROR(IF((AL3666-AM3666)&gt;0,1,0),0)</f>
        <v>0</v>
      </c>
      <c r="AW3666">
        <f>IFERROR(IF((AN3666-AO3666)&gt;0,1,0),0)</f>
        <v>0</v>
      </c>
      <c r="AX3666">
        <f>IFERROR(IF((AC3666-AD3666)&lt;0,1,0),0)</f>
        <v>0</v>
      </c>
      <c r="AY3666">
        <f>SUM(AP3666:AX3666)</f>
        <v>0</v>
      </c>
    </row>
    <row r="3667" spans="1:51" x14ac:dyDescent="0.45">
      <c r="A3667" s="1" t="s">
        <v>777</v>
      </c>
      <c r="B3667" s="2">
        <v>119174842</v>
      </c>
      <c r="C3667" s="3" t="s">
        <v>5338</v>
      </c>
      <c r="D3667" s="5">
        <v>9.98</v>
      </c>
      <c r="E3667" s="5">
        <v>109.742575</v>
      </c>
      <c r="F3667" s="3" t="s">
        <v>4480</v>
      </c>
      <c r="G3667" s="3" t="s">
        <v>4491</v>
      </c>
      <c r="H3667" s="3" t="s">
        <v>4492</v>
      </c>
      <c r="I3667" s="3" t="s">
        <v>4493</v>
      </c>
      <c r="J3667" s="3" t="s">
        <v>4494</v>
      </c>
      <c r="K3667" s="6" t="s">
        <v>4474</v>
      </c>
      <c r="L3667" s="6" t="s">
        <v>4474</v>
      </c>
      <c r="M3667" s="6" t="s">
        <v>4474</v>
      </c>
      <c r="N3667" s="6" t="s">
        <v>4474</v>
      </c>
      <c r="O3667" s="6" t="s">
        <v>4474</v>
      </c>
      <c r="P3667" s="6" t="s">
        <v>4474</v>
      </c>
      <c r="Q3667" s="6" t="s">
        <v>4474</v>
      </c>
      <c r="R3667" s="6" t="s">
        <v>4474</v>
      </c>
      <c r="S3667" s="6" t="s">
        <v>4474</v>
      </c>
      <c r="T3667" s="6" t="s">
        <v>4474</v>
      </c>
      <c r="U3667" s="6" t="s">
        <v>4474</v>
      </c>
      <c r="V3667" s="6" t="s">
        <v>4474</v>
      </c>
      <c r="W3667" s="6" t="s">
        <v>4474</v>
      </c>
      <c r="X3667" s="6" t="s">
        <v>4474</v>
      </c>
      <c r="Y3667" s="6" t="s">
        <v>4474</v>
      </c>
      <c r="Z3667" s="6" t="s">
        <v>4474</v>
      </c>
      <c r="AA3667" s="6" t="s">
        <v>4474</v>
      </c>
      <c r="AB3667" s="6" t="s">
        <v>4474</v>
      </c>
      <c r="AC3667" s="6" t="s">
        <v>4474</v>
      </c>
      <c r="AD3667" s="6" t="s">
        <v>4474</v>
      </c>
      <c r="AF3667" t="e">
        <f>Q3667/W3667</f>
        <v>#VALUE!</v>
      </c>
      <c r="AG3667" t="e">
        <f>R3667/X3667</f>
        <v>#VALUE!</v>
      </c>
      <c r="AH3667" t="e">
        <f>U3667/W3667</f>
        <v>#VALUE!</v>
      </c>
      <c r="AI3667" t="e">
        <f>V3667/X3667</f>
        <v>#VALUE!</v>
      </c>
      <c r="AJ3667" t="e">
        <f>Y3667/AA3667</f>
        <v>#VALUE!</v>
      </c>
      <c r="AK3667" t="e">
        <f>Z3667/AB3667</f>
        <v>#VALUE!</v>
      </c>
      <c r="AL3667" t="e">
        <f>O3667/K3667</f>
        <v>#VALUE!</v>
      </c>
      <c r="AM3667" t="e">
        <f>P3667/L3667</f>
        <v>#VALUE!</v>
      </c>
      <c r="AN3667" t="e">
        <f>K3667/W3667</f>
        <v>#VALUE!</v>
      </c>
      <c r="AO3667" t="e">
        <f>L3667/X3667</f>
        <v>#VALUE!</v>
      </c>
      <c r="AP3667">
        <f>IF(OR(Q3667&lt;0, Q3667="NA"), 0, 1)</f>
        <v>0</v>
      </c>
      <c r="AQ3667">
        <f>IF(OR(S3667&lt;0, S3667="NA"), 0, 1)</f>
        <v>0</v>
      </c>
      <c r="AR3667">
        <f>IFERROR(IF((AF3667-AG3667)&gt;0,1,0),0)</f>
        <v>0</v>
      </c>
      <c r="AS3667">
        <f>IFERROR(IF((S3667-Q3667)&gt;0,1,0),0)</f>
        <v>0</v>
      </c>
      <c r="AT3667">
        <f>IFERROR(IF((AH3667-AI3667)&lt;0,1,0),0)</f>
        <v>0</v>
      </c>
      <c r="AU3667">
        <f>IFERROR(IF((AJ3667-AK3667)&gt;0,1,0),0)</f>
        <v>0</v>
      </c>
      <c r="AV3667">
        <f>IFERROR(IF((AL3667-AM3667)&gt;0,1,0),0)</f>
        <v>0</v>
      </c>
      <c r="AW3667">
        <f>IFERROR(IF((AN3667-AO3667)&gt;0,1,0),0)</f>
        <v>0</v>
      </c>
      <c r="AX3667">
        <f>IFERROR(IF((AC3667-AD3667)&lt;0,1,0),0)</f>
        <v>0</v>
      </c>
      <c r="AY3667">
        <f>SUM(AP3667:AX3667)</f>
        <v>0</v>
      </c>
    </row>
    <row r="3668" spans="1:51" x14ac:dyDescent="0.45">
      <c r="A3668" s="1" t="s">
        <v>801</v>
      </c>
      <c r="B3668" s="2">
        <v>116213958</v>
      </c>
      <c r="C3668" s="3" t="s">
        <v>5338</v>
      </c>
      <c r="D3668" s="7">
        <v>10.3</v>
      </c>
      <c r="E3668" s="5">
        <v>377.62374999999997</v>
      </c>
      <c r="F3668" s="3" t="s">
        <v>4480</v>
      </c>
      <c r="G3668" s="3" t="s">
        <v>4491</v>
      </c>
      <c r="H3668" s="3" t="s">
        <v>4492</v>
      </c>
      <c r="I3668" s="3" t="s">
        <v>4493</v>
      </c>
      <c r="J3668" s="3" t="s">
        <v>4494</v>
      </c>
      <c r="K3668" s="6" t="s">
        <v>4474</v>
      </c>
      <c r="L3668" s="6" t="s">
        <v>4474</v>
      </c>
      <c r="M3668" s="6" t="s">
        <v>4474</v>
      </c>
      <c r="N3668" s="6" t="s">
        <v>4474</v>
      </c>
      <c r="O3668" s="6" t="s">
        <v>4474</v>
      </c>
      <c r="P3668" s="6" t="s">
        <v>4474</v>
      </c>
      <c r="Q3668" s="6" t="s">
        <v>4474</v>
      </c>
      <c r="R3668" s="6" t="s">
        <v>4474</v>
      </c>
      <c r="S3668" s="6" t="s">
        <v>4474</v>
      </c>
      <c r="T3668" s="6" t="s">
        <v>4474</v>
      </c>
      <c r="U3668" s="6" t="s">
        <v>4474</v>
      </c>
      <c r="V3668" s="6" t="s">
        <v>4474</v>
      </c>
      <c r="W3668" s="6" t="s">
        <v>4474</v>
      </c>
      <c r="X3668" s="6" t="s">
        <v>4474</v>
      </c>
      <c r="Y3668" s="6" t="s">
        <v>4474</v>
      </c>
      <c r="Z3668" s="6" t="s">
        <v>4474</v>
      </c>
      <c r="AA3668" s="6" t="s">
        <v>4474</v>
      </c>
      <c r="AB3668" s="6" t="s">
        <v>4474</v>
      </c>
      <c r="AC3668" s="6" t="s">
        <v>4474</v>
      </c>
      <c r="AD3668" s="6" t="s">
        <v>4474</v>
      </c>
      <c r="AF3668" t="e">
        <f>Q3668/W3668</f>
        <v>#VALUE!</v>
      </c>
      <c r="AG3668" t="e">
        <f>R3668/X3668</f>
        <v>#VALUE!</v>
      </c>
      <c r="AH3668" t="e">
        <f>U3668/W3668</f>
        <v>#VALUE!</v>
      </c>
      <c r="AI3668" t="e">
        <f>V3668/X3668</f>
        <v>#VALUE!</v>
      </c>
      <c r="AJ3668" t="e">
        <f>Y3668/AA3668</f>
        <v>#VALUE!</v>
      </c>
      <c r="AK3668" t="e">
        <f>Z3668/AB3668</f>
        <v>#VALUE!</v>
      </c>
      <c r="AL3668" t="e">
        <f>O3668/K3668</f>
        <v>#VALUE!</v>
      </c>
      <c r="AM3668" t="e">
        <f>P3668/L3668</f>
        <v>#VALUE!</v>
      </c>
      <c r="AN3668" t="e">
        <f>K3668/W3668</f>
        <v>#VALUE!</v>
      </c>
      <c r="AO3668" t="e">
        <f>L3668/X3668</f>
        <v>#VALUE!</v>
      </c>
      <c r="AP3668">
        <f>IF(OR(Q3668&lt;0, Q3668="NA"), 0, 1)</f>
        <v>0</v>
      </c>
      <c r="AQ3668">
        <f>IF(OR(S3668&lt;0, S3668="NA"), 0, 1)</f>
        <v>0</v>
      </c>
      <c r="AR3668">
        <f>IFERROR(IF((AF3668-AG3668)&gt;0,1,0),0)</f>
        <v>0</v>
      </c>
      <c r="AS3668">
        <f>IFERROR(IF((S3668-Q3668)&gt;0,1,0),0)</f>
        <v>0</v>
      </c>
      <c r="AT3668">
        <f>IFERROR(IF((AH3668-AI3668)&lt;0,1,0),0)</f>
        <v>0</v>
      </c>
      <c r="AU3668">
        <f>IFERROR(IF((AJ3668-AK3668)&gt;0,1,0),0)</f>
        <v>0</v>
      </c>
      <c r="AV3668">
        <f>IFERROR(IF((AL3668-AM3668)&gt;0,1,0),0)</f>
        <v>0</v>
      </c>
      <c r="AW3668">
        <f>IFERROR(IF((AN3668-AO3668)&gt;0,1,0),0)</f>
        <v>0</v>
      </c>
      <c r="AX3668">
        <f>IFERROR(IF((AC3668-AD3668)&lt;0,1,0),0)</f>
        <v>0</v>
      </c>
      <c r="AY3668">
        <f>SUM(AP3668:AX3668)</f>
        <v>0</v>
      </c>
    </row>
    <row r="3669" spans="1:51" x14ac:dyDescent="0.45">
      <c r="A3669" s="1" t="s">
        <v>804</v>
      </c>
      <c r="B3669" s="2">
        <v>4811087</v>
      </c>
      <c r="C3669" s="3" t="s">
        <v>5336</v>
      </c>
      <c r="D3669" s="5">
        <v>21.99</v>
      </c>
      <c r="E3669" s="5">
        <v>240.54656492999999</v>
      </c>
      <c r="F3669" s="3" t="s">
        <v>4470</v>
      </c>
      <c r="G3669" s="3" t="s">
        <v>4471</v>
      </c>
      <c r="H3669" s="3" t="s">
        <v>4489</v>
      </c>
      <c r="I3669" s="3" t="s">
        <v>4489</v>
      </c>
      <c r="J3669" s="3" t="s">
        <v>4495</v>
      </c>
      <c r="K3669" s="6">
        <v>44653</v>
      </c>
      <c r="L3669" s="6">
        <v>53870</v>
      </c>
      <c r="M3669" s="6">
        <v>-43014</v>
      </c>
      <c r="N3669" s="6">
        <v>-30107</v>
      </c>
      <c r="O3669" s="6">
        <v>-43161</v>
      </c>
      <c r="P3669" s="6">
        <v>-30235</v>
      </c>
      <c r="Q3669" s="6">
        <v>-120733</v>
      </c>
      <c r="R3669" s="6">
        <v>-113855</v>
      </c>
      <c r="S3669" s="6">
        <v>-159841</v>
      </c>
      <c r="T3669" s="6">
        <v>-124780</v>
      </c>
      <c r="U3669" s="6" t="s">
        <v>4474</v>
      </c>
      <c r="V3669" s="6" t="s">
        <v>4474</v>
      </c>
      <c r="W3669" s="6">
        <v>162331</v>
      </c>
      <c r="X3669" s="6">
        <v>173357</v>
      </c>
      <c r="Y3669" s="6">
        <v>156771</v>
      </c>
      <c r="Z3669" s="6">
        <v>168588</v>
      </c>
      <c r="AA3669" s="6">
        <v>44339</v>
      </c>
      <c r="AB3669" s="6">
        <v>39643</v>
      </c>
      <c r="AC3669" s="6">
        <v>7046633</v>
      </c>
      <c r="AD3669" s="6">
        <v>4568991</v>
      </c>
      <c r="AF3669">
        <f>Q3669/W3669</f>
        <v>-0.74374580332776852</v>
      </c>
      <c r="AG3669">
        <f>R3669/X3669</f>
        <v>-0.65676609539851294</v>
      </c>
      <c r="AH3669" t="e">
        <f>U3669/W3669</f>
        <v>#VALUE!</v>
      </c>
      <c r="AI3669" t="e">
        <f>V3669/X3669</f>
        <v>#VALUE!</v>
      </c>
      <c r="AJ3669">
        <f>Y3669/AA3669</f>
        <v>3.5357360337400481</v>
      </c>
      <c r="AK3669">
        <f>Z3669/AB3669</f>
        <v>4.2526549453875839</v>
      </c>
      <c r="AL3669">
        <f>O3669/K3669</f>
        <v>-0.96658679148097548</v>
      </c>
      <c r="AM3669">
        <f>P3669/L3669</f>
        <v>-0.56125858548357155</v>
      </c>
      <c r="AN3669">
        <f>K3669/W3669</f>
        <v>0.27507376902748087</v>
      </c>
      <c r="AO3669">
        <f>L3669/X3669</f>
        <v>0.31074603275322021</v>
      </c>
      <c r="AP3669">
        <f>IF(OR(Q3669&lt;0, Q3669="NA"), 0, 1)</f>
        <v>0</v>
      </c>
      <c r="AQ3669">
        <f>IF(OR(S3669&lt;0, S3669="NA"), 0, 1)</f>
        <v>0</v>
      </c>
      <c r="AR3669">
        <f>IFERROR(IF((AF3669-AG3669)&gt;0,1,0),0)</f>
        <v>0</v>
      </c>
      <c r="AS3669">
        <f>IFERROR(IF((S3669-Q3669)&gt;0,1,0),0)</f>
        <v>0</v>
      </c>
      <c r="AT3669">
        <f>IFERROR(IF((AH3669-AI3669)&lt;0,1,0),0)</f>
        <v>0</v>
      </c>
      <c r="AU3669">
        <f>IFERROR(IF((AJ3669-AK3669)&gt;0,1,0),0)</f>
        <v>0</v>
      </c>
      <c r="AV3669">
        <f>IFERROR(IF((AL3669-AM3669)&gt;0,1,0),0)</f>
        <v>0</v>
      </c>
      <c r="AW3669">
        <f>IFERROR(IF((AN3669-AO3669)&gt;0,1,0),0)</f>
        <v>0</v>
      </c>
      <c r="AX3669">
        <f>IFERROR(IF((AC3669-AD3669)&lt;0,1,0),0)</f>
        <v>0</v>
      </c>
      <c r="AY3669">
        <f>SUM(AP3669:AX3669)</f>
        <v>0</v>
      </c>
    </row>
    <row r="3670" spans="1:51" x14ac:dyDescent="0.45">
      <c r="A3670" s="1" t="s">
        <v>811</v>
      </c>
      <c r="B3670" s="2">
        <v>27860629</v>
      </c>
      <c r="C3670" s="3" t="s">
        <v>5335</v>
      </c>
      <c r="D3670" s="5">
        <v>5.51</v>
      </c>
      <c r="E3670" s="5">
        <v>1916.4117377299999</v>
      </c>
      <c r="F3670" s="3" t="s">
        <v>4500</v>
      </c>
      <c r="G3670" s="3" t="s">
        <v>4501</v>
      </c>
      <c r="H3670" s="3" t="s">
        <v>4502</v>
      </c>
      <c r="I3670" s="3" t="s">
        <v>4538</v>
      </c>
      <c r="J3670" s="3" t="s">
        <v>4928</v>
      </c>
      <c r="K3670" s="6">
        <v>152466</v>
      </c>
      <c r="L3670" s="6">
        <v>158668</v>
      </c>
      <c r="M3670" s="6">
        <v>35053</v>
      </c>
      <c r="N3670" s="6">
        <v>43132</v>
      </c>
      <c r="O3670" s="6">
        <v>-47794</v>
      </c>
      <c r="P3670" s="6">
        <v>-27296</v>
      </c>
      <c r="Q3670" s="6">
        <v>-51550</v>
      </c>
      <c r="R3670" s="6">
        <v>16583</v>
      </c>
      <c r="S3670" s="6">
        <v>-106449</v>
      </c>
      <c r="T3670" s="6">
        <v>-118433</v>
      </c>
      <c r="U3670" s="6" t="s">
        <v>4474</v>
      </c>
      <c r="V3670" s="6" t="s">
        <v>4474</v>
      </c>
      <c r="W3670" s="6">
        <v>775438</v>
      </c>
      <c r="X3670" s="6">
        <v>775592</v>
      </c>
      <c r="Y3670" s="6">
        <v>151759</v>
      </c>
      <c r="Z3670" s="6">
        <v>309399</v>
      </c>
      <c r="AA3670" s="6">
        <v>59092</v>
      </c>
      <c r="AB3670" s="6">
        <v>36445</v>
      </c>
      <c r="AC3670" s="6">
        <v>347800186</v>
      </c>
      <c r="AD3670" s="6">
        <v>328616426</v>
      </c>
      <c r="AF3670">
        <f>Q3670/W3670</f>
        <v>-6.647855792468256E-2</v>
      </c>
      <c r="AG3670">
        <f>R3670/X3670</f>
        <v>2.1381086963248717E-2</v>
      </c>
      <c r="AH3670" t="e">
        <f>U3670/W3670</f>
        <v>#VALUE!</v>
      </c>
      <c r="AI3670" t="e">
        <f>V3670/X3670</f>
        <v>#VALUE!</v>
      </c>
      <c r="AJ3670">
        <f>Y3670/AA3670</f>
        <v>2.5681818181818183</v>
      </c>
      <c r="AK3670">
        <f>Z3670/AB3670</f>
        <v>8.4894772945534367</v>
      </c>
      <c r="AL3670">
        <f>O3670/K3670</f>
        <v>-0.3134731677882282</v>
      </c>
      <c r="AM3670">
        <f>P3670/L3670</f>
        <v>-0.17203216779690927</v>
      </c>
      <c r="AN3670">
        <f>K3670/W3670</f>
        <v>0.19661920101929489</v>
      </c>
      <c r="AO3670">
        <f>L3670/X3670</f>
        <v>0.20457663307512197</v>
      </c>
      <c r="AP3670">
        <f>IF(OR(Q3670&lt;0, Q3670="NA"), 0, 1)</f>
        <v>0</v>
      </c>
      <c r="AQ3670">
        <f>IF(OR(S3670&lt;0, S3670="NA"), 0, 1)</f>
        <v>0</v>
      </c>
      <c r="AR3670">
        <f>IFERROR(IF((AF3670-AG3670)&gt;0,1,0),0)</f>
        <v>0</v>
      </c>
      <c r="AS3670">
        <f>IFERROR(IF((S3670-Q3670)&gt;0,1,0),0)</f>
        <v>0</v>
      </c>
      <c r="AT3670">
        <f>IFERROR(IF((AH3670-AI3670)&lt;0,1,0),0)</f>
        <v>0</v>
      </c>
      <c r="AU3670">
        <f>IFERROR(IF((AJ3670-AK3670)&gt;0,1,0),0)</f>
        <v>0</v>
      </c>
      <c r="AV3670">
        <f>IFERROR(IF((AL3670-AM3670)&gt;0,1,0),0)</f>
        <v>0</v>
      </c>
      <c r="AW3670">
        <f>IFERROR(IF((AN3670-AO3670)&gt;0,1,0),0)</f>
        <v>0</v>
      </c>
      <c r="AX3670">
        <f>IFERROR(IF((AC3670-AD3670)&lt;0,1,0),0)</f>
        <v>0</v>
      </c>
      <c r="AY3670">
        <f>SUM(AP3670:AX3670)</f>
        <v>0</v>
      </c>
    </row>
    <row r="3671" spans="1:51" x14ac:dyDescent="0.45">
      <c r="A3671" s="1" t="s">
        <v>828</v>
      </c>
      <c r="B3671" s="2">
        <v>5732046</v>
      </c>
      <c r="C3671" s="3" t="s">
        <v>5337</v>
      </c>
      <c r="D3671" s="5">
        <v>51.07</v>
      </c>
      <c r="E3671" s="5">
        <v>928.97841672000004</v>
      </c>
      <c r="F3671" s="3" t="s">
        <v>4480</v>
      </c>
      <c r="G3671" s="3" t="s">
        <v>4491</v>
      </c>
      <c r="H3671" s="3" t="s">
        <v>4492</v>
      </c>
      <c r="I3671" s="3" t="s">
        <v>4493</v>
      </c>
      <c r="J3671" s="3"/>
      <c r="K3671" s="6" t="s">
        <v>4474</v>
      </c>
      <c r="L3671" s="6" t="s">
        <v>4474</v>
      </c>
      <c r="M3671" s="6" t="s">
        <v>4474</v>
      </c>
      <c r="N3671" s="6" t="s">
        <v>4474</v>
      </c>
      <c r="O3671" s="6" t="s">
        <v>4474</v>
      </c>
      <c r="P3671" s="6" t="s">
        <v>4474</v>
      </c>
      <c r="Q3671" s="6" t="s">
        <v>4474</v>
      </c>
      <c r="R3671" s="6" t="s">
        <v>4474</v>
      </c>
      <c r="S3671" s="6" t="s">
        <v>4474</v>
      </c>
      <c r="T3671" s="6" t="s">
        <v>4474</v>
      </c>
      <c r="U3671" s="6" t="s">
        <v>4474</v>
      </c>
      <c r="V3671" s="6" t="s">
        <v>4474</v>
      </c>
      <c r="W3671" s="6" t="s">
        <v>4474</v>
      </c>
      <c r="X3671" s="6" t="s">
        <v>4474</v>
      </c>
      <c r="Y3671" s="6" t="s">
        <v>4474</v>
      </c>
      <c r="Z3671" s="6" t="s">
        <v>4474</v>
      </c>
      <c r="AA3671" s="6" t="s">
        <v>4474</v>
      </c>
      <c r="AB3671" s="6" t="s">
        <v>4474</v>
      </c>
      <c r="AC3671" s="6" t="s">
        <v>4474</v>
      </c>
      <c r="AD3671" s="6" t="s">
        <v>4474</v>
      </c>
      <c r="AF3671" t="e">
        <f>Q3671/W3671</f>
        <v>#VALUE!</v>
      </c>
      <c r="AG3671" t="e">
        <f>R3671/X3671</f>
        <v>#VALUE!</v>
      </c>
      <c r="AH3671" t="e">
        <f>U3671/W3671</f>
        <v>#VALUE!</v>
      </c>
      <c r="AI3671" t="e">
        <f>V3671/X3671</f>
        <v>#VALUE!</v>
      </c>
      <c r="AJ3671" t="e">
        <f>Y3671/AA3671</f>
        <v>#VALUE!</v>
      </c>
      <c r="AK3671" t="e">
        <f>Z3671/AB3671</f>
        <v>#VALUE!</v>
      </c>
      <c r="AL3671" t="e">
        <f>O3671/K3671</f>
        <v>#VALUE!</v>
      </c>
      <c r="AM3671" t="e">
        <f>P3671/L3671</f>
        <v>#VALUE!</v>
      </c>
      <c r="AN3671" t="e">
        <f>K3671/W3671</f>
        <v>#VALUE!</v>
      </c>
      <c r="AO3671" t="e">
        <f>L3671/X3671</f>
        <v>#VALUE!</v>
      </c>
      <c r="AP3671">
        <f>IF(OR(Q3671&lt;0, Q3671="NA"), 0, 1)</f>
        <v>0</v>
      </c>
      <c r="AQ3671">
        <f>IF(OR(S3671&lt;0, S3671="NA"), 0, 1)</f>
        <v>0</v>
      </c>
      <c r="AR3671">
        <f>IFERROR(IF((AF3671-AG3671)&gt;0,1,0),0)</f>
        <v>0</v>
      </c>
      <c r="AS3671">
        <f>IFERROR(IF((S3671-Q3671)&gt;0,1,0),0)</f>
        <v>0</v>
      </c>
      <c r="AT3671">
        <f>IFERROR(IF((AH3671-AI3671)&lt;0,1,0),0)</f>
        <v>0</v>
      </c>
      <c r="AU3671">
        <f>IFERROR(IF((AJ3671-AK3671)&gt;0,1,0),0)</f>
        <v>0</v>
      </c>
      <c r="AV3671">
        <f>IFERROR(IF((AL3671-AM3671)&gt;0,1,0),0)</f>
        <v>0</v>
      </c>
      <c r="AW3671">
        <f>IFERROR(IF((AN3671-AO3671)&gt;0,1,0),0)</f>
        <v>0</v>
      </c>
      <c r="AX3671">
        <f>IFERROR(IF((AC3671-AD3671)&lt;0,1,0),0)</f>
        <v>0</v>
      </c>
      <c r="AY3671">
        <f>SUM(AP3671:AX3671)</f>
        <v>0</v>
      </c>
    </row>
    <row r="3672" spans="1:51" x14ac:dyDescent="0.45">
      <c r="A3672" s="1" t="s">
        <v>857</v>
      </c>
      <c r="B3672" s="2">
        <v>5726419</v>
      </c>
      <c r="C3672" s="3" t="s">
        <v>5337</v>
      </c>
      <c r="D3672" s="5">
        <v>13.025</v>
      </c>
      <c r="E3672" s="5">
        <v>356.46642859999997</v>
      </c>
      <c r="F3672" s="3" t="s">
        <v>4480</v>
      </c>
      <c r="G3672" s="3" t="s">
        <v>4491</v>
      </c>
      <c r="H3672" s="3" t="s">
        <v>4492</v>
      </c>
      <c r="I3672" s="3" t="s">
        <v>4493</v>
      </c>
      <c r="J3672" s="3" t="s">
        <v>4494</v>
      </c>
      <c r="K3672" s="6" t="s">
        <v>4474</v>
      </c>
      <c r="L3672" s="6" t="s">
        <v>4474</v>
      </c>
      <c r="M3672" s="6" t="s">
        <v>4474</v>
      </c>
      <c r="N3672" s="6" t="s">
        <v>4474</v>
      </c>
      <c r="O3672" s="6" t="s">
        <v>4474</v>
      </c>
      <c r="P3672" s="6" t="s">
        <v>4474</v>
      </c>
      <c r="Q3672" s="6" t="s">
        <v>4474</v>
      </c>
      <c r="R3672" s="6" t="s">
        <v>4474</v>
      </c>
      <c r="S3672" s="6" t="s">
        <v>4474</v>
      </c>
      <c r="T3672" s="6" t="s">
        <v>4474</v>
      </c>
      <c r="U3672" s="6" t="s">
        <v>4474</v>
      </c>
      <c r="V3672" s="6" t="s">
        <v>4474</v>
      </c>
      <c r="W3672" s="6" t="s">
        <v>4474</v>
      </c>
      <c r="X3672" s="6" t="s">
        <v>4474</v>
      </c>
      <c r="Y3672" s="6" t="s">
        <v>4474</v>
      </c>
      <c r="Z3672" s="6" t="s">
        <v>4474</v>
      </c>
      <c r="AA3672" s="6" t="s">
        <v>4474</v>
      </c>
      <c r="AB3672" s="6" t="s">
        <v>4474</v>
      </c>
      <c r="AC3672" s="6" t="s">
        <v>4474</v>
      </c>
      <c r="AD3672" s="6" t="s">
        <v>4474</v>
      </c>
      <c r="AF3672" t="e">
        <f>Q3672/W3672</f>
        <v>#VALUE!</v>
      </c>
      <c r="AG3672" t="e">
        <f>R3672/X3672</f>
        <v>#VALUE!</v>
      </c>
      <c r="AH3672" t="e">
        <f>U3672/W3672</f>
        <v>#VALUE!</v>
      </c>
      <c r="AI3672" t="e">
        <f>V3672/X3672</f>
        <v>#VALUE!</v>
      </c>
      <c r="AJ3672" t="e">
        <f>Y3672/AA3672</f>
        <v>#VALUE!</v>
      </c>
      <c r="AK3672" t="e">
        <f>Z3672/AB3672</f>
        <v>#VALUE!</v>
      </c>
      <c r="AL3672" t="e">
        <f>O3672/K3672</f>
        <v>#VALUE!</v>
      </c>
      <c r="AM3672" t="e">
        <f>P3672/L3672</f>
        <v>#VALUE!</v>
      </c>
      <c r="AN3672" t="e">
        <f>K3672/W3672</f>
        <v>#VALUE!</v>
      </c>
      <c r="AO3672" t="e">
        <f>L3672/X3672</f>
        <v>#VALUE!</v>
      </c>
      <c r="AP3672">
        <f>IF(OR(Q3672&lt;0, Q3672="NA"), 0, 1)</f>
        <v>0</v>
      </c>
      <c r="AQ3672">
        <f>IF(OR(S3672&lt;0, S3672="NA"), 0, 1)</f>
        <v>0</v>
      </c>
      <c r="AR3672">
        <f>IFERROR(IF((AF3672-AG3672)&gt;0,1,0),0)</f>
        <v>0</v>
      </c>
      <c r="AS3672">
        <f>IFERROR(IF((S3672-Q3672)&gt;0,1,0),0)</f>
        <v>0</v>
      </c>
      <c r="AT3672">
        <f>IFERROR(IF((AH3672-AI3672)&lt;0,1,0),0)</f>
        <v>0</v>
      </c>
      <c r="AU3672">
        <f>IFERROR(IF((AJ3672-AK3672)&gt;0,1,0),0)</f>
        <v>0</v>
      </c>
      <c r="AV3672">
        <f>IFERROR(IF((AL3672-AM3672)&gt;0,1,0),0)</f>
        <v>0</v>
      </c>
      <c r="AW3672">
        <f>IFERROR(IF((AN3672-AO3672)&gt;0,1,0),0)</f>
        <v>0</v>
      </c>
      <c r="AX3672">
        <f>IFERROR(IF((AC3672-AD3672)&lt;0,1,0),0)</f>
        <v>0</v>
      </c>
      <c r="AY3672">
        <f>SUM(AP3672:AX3672)</f>
        <v>0</v>
      </c>
    </row>
    <row r="3673" spans="1:51" x14ac:dyDescent="0.45">
      <c r="A3673" s="1" t="s">
        <v>859</v>
      </c>
      <c r="B3673" s="2">
        <v>5733474</v>
      </c>
      <c r="C3673" s="3" t="s">
        <v>5337</v>
      </c>
      <c r="D3673" s="5">
        <v>20.5</v>
      </c>
      <c r="E3673" s="5">
        <v>596.1240305</v>
      </c>
      <c r="F3673" s="3" t="s">
        <v>4480</v>
      </c>
      <c r="G3673" s="3" t="s">
        <v>4491</v>
      </c>
      <c r="H3673" s="3" t="s">
        <v>4492</v>
      </c>
      <c r="I3673" s="3" t="s">
        <v>4493</v>
      </c>
      <c r="J3673" s="3"/>
      <c r="K3673" s="6" t="s">
        <v>4474</v>
      </c>
      <c r="L3673" s="6" t="s">
        <v>4474</v>
      </c>
      <c r="M3673" s="6" t="s">
        <v>4474</v>
      </c>
      <c r="N3673" s="6" t="s">
        <v>4474</v>
      </c>
      <c r="O3673" s="6" t="s">
        <v>4474</v>
      </c>
      <c r="P3673" s="6" t="s">
        <v>4474</v>
      </c>
      <c r="Q3673" s="6" t="s">
        <v>4474</v>
      </c>
      <c r="R3673" s="6" t="s">
        <v>4474</v>
      </c>
      <c r="S3673" s="6" t="s">
        <v>4474</v>
      </c>
      <c r="T3673" s="6" t="s">
        <v>4474</v>
      </c>
      <c r="U3673" s="6" t="s">
        <v>4474</v>
      </c>
      <c r="V3673" s="6" t="s">
        <v>4474</v>
      </c>
      <c r="W3673" s="6" t="s">
        <v>4474</v>
      </c>
      <c r="X3673" s="6" t="s">
        <v>4474</v>
      </c>
      <c r="Y3673" s="6" t="s">
        <v>4474</v>
      </c>
      <c r="Z3673" s="6" t="s">
        <v>4474</v>
      </c>
      <c r="AA3673" s="6" t="s">
        <v>4474</v>
      </c>
      <c r="AB3673" s="6" t="s">
        <v>4474</v>
      </c>
      <c r="AC3673" s="6" t="s">
        <v>4474</v>
      </c>
      <c r="AD3673" s="6" t="s">
        <v>4474</v>
      </c>
      <c r="AF3673" t="e">
        <f>Q3673/W3673</f>
        <v>#VALUE!</v>
      </c>
      <c r="AG3673" t="e">
        <f>R3673/X3673</f>
        <v>#VALUE!</v>
      </c>
      <c r="AH3673" t="e">
        <f>U3673/W3673</f>
        <v>#VALUE!</v>
      </c>
      <c r="AI3673" t="e">
        <f>V3673/X3673</f>
        <v>#VALUE!</v>
      </c>
      <c r="AJ3673" t="e">
        <f>Y3673/AA3673</f>
        <v>#VALUE!</v>
      </c>
      <c r="AK3673" t="e">
        <f>Z3673/AB3673</f>
        <v>#VALUE!</v>
      </c>
      <c r="AL3673" t="e">
        <f>O3673/K3673</f>
        <v>#VALUE!</v>
      </c>
      <c r="AM3673" t="e">
        <f>P3673/L3673</f>
        <v>#VALUE!</v>
      </c>
      <c r="AN3673" t="e">
        <f>K3673/W3673</f>
        <v>#VALUE!</v>
      </c>
      <c r="AO3673" t="e">
        <f>L3673/X3673</f>
        <v>#VALUE!</v>
      </c>
      <c r="AP3673">
        <f>IF(OR(Q3673&lt;0, Q3673="NA"), 0, 1)</f>
        <v>0</v>
      </c>
      <c r="AQ3673">
        <f>IF(OR(S3673&lt;0, S3673="NA"), 0, 1)</f>
        <v>0</v>
      </c>
      <c r="AR3673">
        <f>IFERROR(IF((AF3673-AG3673)&gt;0,1,0),0)</f>
        <v>0</v>
      </c>
      <c r="AS3673">
        <f>IFERROR(IF((S3673-Q3673)&gt;0,1,0),0)</f>
        <v>0</v>
      </c>
      <c r="AT3673">
        <f>IFERROR(IF((AH3673-AI3673)&lt;0,1,0),0)</f>
        <v>0</v>
      </c>
      <c r="AU3673">
        <f>IFERROR(IF((AJ3673-AK3673)&gt;0,1,0),0)</f>
        <v>0</v>
      </c>
      <c r="AV3673">
        <f>IFERROR(IF((AL3673-AM3673)&gt;0,1,0),0)</f>
        <v>0</v>
      </c>
      <c r="AW3673">
        <f>IFERROR(IF((AN3673-AO3673)&gt;0,1,0),0)</f>
        <v>0</v>
      </c>
      <c r="AX3673">
        <f>IFERROR(IF((AC3673-AD3673)&lt;0,1,0),0)</f>
        <v>0</v>
      </c>
      <c r="AY3673">
        <f>SUM(AP3673:AX3673)</f>
        <v>0</v>
      </c>
    </row>
    <row r="3674" spans="1:51" x14ac:dyDescent="0.45">
      <c r="A3674" s="1" t="s">
        <v>861</v>
      </c>
      <c r="B3674" s="2">
        <v>29474998</v>
      </c>
      <c r="C3674" s="3" t="s">
        <v>5337</v>
      </c>
      <c r="D3674" s="5">
        <v>15.49</v>
      </c>
      <c r="E3674" s="5">
        <v>236.29995</v>
      </c>
      <c r="F3674" s="3" t="s">
        <v>4480</v>
      </c>
      <c r="G3674" s="3" t="s">
        <v>4491</v>
      </c>
      <c r="H3674" s="3" t="s">
        <v>4492</v>
      </c>
      <c r="I3674" s="3" t="s">
        <v>4493</v>
      </c>
      <c r="J3674" s="3"/>
      <c r="K3674" s="6" t="s">
        <v>4474</v>
      </c>
      <c r="L3674" s="6" t="s">
        <v>4474</v>
      </c>
      <c r="M3674" s="6" t="s">
        <v>4474</v>
      </c>
      <c r="N3674" s="6" t="s">
        <v>4474</v>
      </c>
      <c r="O3674" s="6" t="s">
        <v>4474</v>
      </c>
      <c r="P3674" s="6" t="s">
        <v>4474</v>
      </c>
      <c r="Q3674" s="6" t="s">
        <v>4474</v>
      </c>
      <c r="R3674" s="6" t="s">
        <v>4474</v>
      </c>
      <c r="S3674" s="6" t="s">
        <v>4474</v>
      </c>
      <c r="T3674" s="6" t="s">
        <v>4474</v>
      </c>
      <c r="U3674" s="6" t="s">
        <v>4474</v>
      </c>
      <c r="V3674" s="6" t="s">
        <v>4474</v>
      </c>
      <c r="W3674" s="6" t="s">
        <v>4474</v>
      </c>
      <c r="X3674" s="6" t="s">
        <v>4474</v>
      </c>
      <c r="Y3674" s="6" t="s">
        <v>4474</v>
      </c>
      <c r="Z3674" s="6" t="s">
        <v>4474</v>
      </c>
      <c r="AA3674" s="6" t="s">
        <v>4474</v>
      </c>
      <c r="AB3674" s="6" t="s">
        <v>4474</v>
      </c>
      <c r="AC3674" s="6" t="s">
        <v>4474</v>
      </c>
      <c r="AD3674" s="6" t="s">
        <v>4474</v>
      </c>
      <c r="AF3674" t="e">
        <f>Q3674/W3674</f>
        <v>#VALUE!</v>
      </c>
      <c r="AG3674" t="e">
        <f>R3674/X3674</f>
        <v>#VALUE!</v>
      </c>
      <c r="AH3674" t="e">
        <f>U3674/W3674</f>
        <v>#VALUE!</v>
      </c>
      <c r="AI3674" t="e">
        <f>V3674/X3674</f>
        <v>#VALUE!</v>
      </c>
      <c r="AJ3674" t="e">
        <f>Y3674/AA3674</f>
        <v>#VALUE!</v>
      </c>
      <c r="AK3674" t="e">
        <f>Z3674/AB3674</f>
        <v>#VALUE!</v>
      </c>
      <c r="AL3674" t="e">
        <f>O3674/K3674</f>
        <v>#VALUE!</v>
      </c>
      <c r="AM3674" t="e">
        <f>P3674/L3674</f>
        <v>#VALUE!</v>
      </c>
      <c r="AN3674" t="e">
        <f>K3674/W3674</f>
        <v>#VALUE!</v>
      </c>
      <c r="AO3674" t="e">
        <f>L3674/X3674</f>
        <v>#VALUE!</v>
      </c>
      <c r="AP3674">
        <f>IF(OR(Q3674&lt;0, Q3674="NA"), 0, 1)</f>
        <v>0</v>
      </c>
      <c r="AQ3674">
        <f>IF(OR(S3674&lt;0, S3674="NA"), 0, 1)</f>
        <v>0</v>
      </c>
      <c r="AR3674">
        <f>IFERROR(IF((AF3674-AG3674)&gt;0,1,0),0)</f>
        <v>0</v>
      </c>
      <c r="AS3674">
        <f>IFERROR(IF((S3674-Q3674)&gt;0,1,0),0)</f>
        <v>0</v>
      </c>
      <c r="AT3674">
        <f>IFERROR(IF((AH3674-AI3674)&lt;0,1,0),0)</f>
        <v>0</v>
      </c>
      <c r="AU3674">
        <f>IFERROR(IF((AJ3674-AK3674)&gt;0,1,0),0)</f>
        <v>0</v>
      </c>
      <c r="AV3674">
        <f>IFERROR(IF((AL3674-AM3674)&gt;0,1,0),0)</f>
        <v>0</v>
      </c>
      <c r="AW3674">
        <f>IFERROR(IF((AN3674-AO3674)&gt;0,1,0),0)</f>
        <v>0</v>
      </c>
      <c r="AX3674">
        <f>IFERROR(IF((AC3674-AD3674)&lt;0,1,0),0)</f>
        <v>0</v>
      </c>
      <c r="AY3674">
        <f>SUM(AP3674:AX3674)</f>
        <v>0</v>
      </c>
    </row>
    <row r="3675" spans="1:51" x14ac:dyDescent="0.45">
      <c r="A3675" s="1" t="s">
        <v>863</v>
      </c>
      <c r="B3675" s="2">
        <v>5731367</v>
      </c>
      <c r="C3675" s="3" t="s">
        <v>5337</v>
      </c>
      <c r="D3675" s="5">
        <v>20.100000000000001</v>
      </c>
      <c r="E3675" s="5">
        <v>241.7351022</v>
      </c>
      <c r="F3675" s="3" t="s">
        <v>4480</v>
      </c>
      <c r="G3675" s="3" t="s">
        <v>4491</v>
      </c>
      <c r="H3675" s="3" t="s">
        <v>4492</v>
      </c>
      <c r="I3675" s="3" t="s">
        <v>4493</v>
      </c>
      <c r="J3675" s="3" t="s">
        <v>4494</v>
      </c>
      <c r="K3675" s="6" t="s">
        <v>4474</v>
      </c>
      <c r="L3675" s="6" t="s">
        <v>4474</v>
      </c>
      <c r="M3675" s="6" t="s">
        <v>4474</v>
      </c>
      <c r="N3675" s="6" t="s">
        <v>4474</v>
      </c>
      <c r="O3675" s="6" t="s">
        <v>4474</v>
      </c>
      <c r="P3675" s="6" t="s">
        <v>4474</v>
      </c>
      <c r="Q3675" s="6" t="s">
        <v>4474</v>
      </c>
      <c r="R3675" s="6" t="s">
        <v>4474</v>
      </c>
      <c r="S3675" s="6" t="s">
        <v>4474</v>
      </c>
      <c r="T3675" s="6" t="s">
        <v>4474</v>
      </c>
      <c r="U3675" s="6" t="s">
        <v>4474</v>
      </c>
      <c r="V3675" s="6" t="s">
        <v>4474</v>
      </c>
      <c r="W3675" s="6" t="s">
        <v>4474</v>
      </c>
      <c r="X3675" s="6" t="s">
        <v>4474</v>
      </c>
      <c r="Y3675" s="6" t="s">
        <v>4474</v>
      </c>
      <c r="Z3675" s="6" t="s">
        <v>4474</v>
      </c>
      <c r="AA3675" s="6" t="s">
        <v>4474</v>
      </c>
      <c r="AB3675" s="6" t="s">
        <v>4474</v>
      </c>
      <c r="AC3675" s="6" t="s">
        <v>4474</v>
      </c>
      <c r="AD3675" s="6" t="s">
        <v>4474</v>
      </c>
      <c r="AF3675" t="e">
        <f>Q3675/W3675</f>
        <v>#VALUE!</v>
      </c>
      <c r="AG3675" t="e">
        <f>R3675/X3675</f>
        <v>#VALUE!</v>
      </c>
      <c r="AH3675" t="e">
        <f>U3675/W3675</f>
        <v>#VALUE!</v>
      </c>
      <c r="AI3675" t="e">
        <f>V3675/X3675</f>
        <v>#VALUE!</v>
      </c>
      <c r="AJ3675" t="e">
        <f>Y3675/AA3675</f>
        <v>#VALUE!</v>
      </c>
      <c r="AK3675" t="e">
        <f>Z3675/AB3675</f>
        <v>#VALUE!</v>
      </c>
      <c r="AL3675" t="e">
        <f>O3675/K3675</f>
        <v>#VALUE!</v>
      </c>
      <c r="AM3675" t="e">
        <f>P3675/L3675</f>
        <v>#VALUE!</v>
      </c>
      <c r="AN3675" t="e">
        <f>K3675/W3675</f>
        <v>#VALUE!</v>
      </c>
      <c r="AO3675" t="e">
        <f>L3675/X3675</f>
        <v>#VALUE!</v>
      </c>
      <c r="AP3675">
        <f>IF(OR(Q3675&lt;0, Q3675="NA"), 0, 1)</f>
        <v>0</v>
      </c>
      <c r="AQ3675">
        <f>IF(OR(S3675&lt;0, S3675="NA"), 0, 1)</f>
        <v>0</v>
      </c>
      <c r="AR3675">
        <f>IFERROR(IF((AF3675-AG3675)&gt;0,1,0),0)</f>
        <v>0</v>
      </c>
      <c r="AS3675">
        <f>IFERROR(IF((S3675-Q3675)&gt;0,1,0),0)</f>
        <v>0</v>
      </c>
      <c r="AT3675">
        <f>IFERROR(IF((AH3675-AI3675)&lt;0,1,0),0)</f>
        <v>0</v>
      </c>
      <c r="AU3675">
        <f>IFERROR(IF((AJ3675-AK3675)&gt;0,1,0),0)</f>
        <v>0</v>
      </c>
      <c r="AV3675">
        <f>IFERROR(IF((AL3675-AM3675)&gt;0,1,0),0)</f>
        <v>0</v>
      </c>
      <c r="AW3675">
        <f>IFERROR(IF((AN3675-AO3675)&gt;0,1,0),0)</f>
        <v>0</v>
      </c>
      <c r="AX3675">
        <f>IFERROR(IF((AC3675-AD3675)&lt;0,1,0),0)</f>
        <v>0</v>
      </c>
      <c r="AY3675">
        <f>SUM(AP3675:AX3675)</f>
        <v>0</v>
      </c>
    </row>
    <row r="3676" spans="1:51" x14ac:dyDescent="0.45">
      <c r="A3676" s="1" t="s">
        <v>864</v>
      </c>
      <c r="B3676" s="2">
        <v>19482976</v>
      </c>
      <c r="C3676" s="3" t="s">
        <v>5337</v>
      </c>
      <c r="D3676" s="5">
        <v>19.670000000000002</v>
      </c>
      <c r="E3676" s="5">
        <v>1087.22889919</v>
      </c>
      <c r="F3676" s="3" t="s">
        <v>4480</v>
      </c>
      <c r="G3676" s="3" t="s">
        <v>4491</v>
      </c>
      <c r="H3676" s="3" t="s">
        <v>4492</v>
      </c>
      <c r="I3676" s="3" t="s">
        <v>4493</v>
      </c>
      <c r="J3676" s="3"/>
      <c r="K3676" s="6" t="s">
        <v>4474</v>
      </c>
      <c r="L3676" s="6" t="s">
        <v>4474</v>
      </c>
      <c r="M3676" s="6" t="s">
        <v>4474</v>
      </c>
      <c r="N3676" s="6" t="s">
        <v>4474</v>
      </c>
      <c r="O3676" s="6" t="s">
        <v>4474</v>
      </c>
      <c r="P3676" s="6" t="s">
        <v>4474</v>
      </c>
      <c r="Q3676" s="6" t="s">
        <v>4474</v>
      </c>
      <c r="R3676" s="6" t="s">
        <v>4474</v>
      </c>
      <c r="S3676" s="6" t="s">
        <v>4474</v>
      </c>
      <c r="T3676" s="6" t="s">
        <v>4474</v>
      </c>
      <c r="U3676" s="6" t="s">
        <v>4474</v>
      </c>
      <c r="V3676" s="6" t="s">
        <v>4474</v>
      </c>
      <c r="W3676" s="6" t="s">
        <v>4474</v>
      </c>
      <c r="X3676" s="6" t="s">
        <v>4474</v>
      </c>
      <c r="Y3676" s="6" t="s">
        <v>4474</v>
      </c>
      <c r="Z3676" s="6" t="s">
        <v>4474</v>
      </c>
      <c r="AA3676" s="6" t="s">
        <v>4474</v>
      </c>
      <c r="AB3676" s="6" t="s">
        <v>4474</v>
      </c>
      <c r="AC3676" s="6" t="s">
        <v>4474</v>
      </c>
      <c r="AD3676" s="6" t="s">
        <v>4474</v>
      </c>
      <c r="AF3676" t="e">
        <f>Q3676/W3676</f>
        <v>#VALUE!</v>
      </c>
      <c r="AG3676" t="e">
        <f>R3676/X3676</f>
        <v>#VALUE!</v>
      </c>
      <c r="AH3676" t="e">
        <f>U3676/W3676</f>
        <v>#VALUE!</v>
      </c>
      <c r="AI3676" t="e">
        <f>V3676/X3676</f>
        <v>#VALUE!</v>
      </c>
      <c r="AJ3676" t="e">
        <f>Y3676/AA3676</f>
        <v>#VALUE!</v>
      </c>
      <c r="AK3676" t="e">
        <f>Z3676/AB3676</f>
        <v>#VALUE!</v>
      </c>
      <c r="AL3676" t="e">
        <f>O3676/K3676</f>
        <v>#VALUE!</v>
      </c>
      <c r="AM3676" t="e">
        <f>P3676/L3676</f>
        <v>#VALUE!</v>
      </c>
      <c r="AN3676" t="e">
        <f>K3676/W3676</f>
        <v>#VALUE!</v>
      </c>
      <c r="AO3676" t="e">
        <f>L3676/X3676</f>
        <v>#VALUE!</v>
      </c>
      <c r="AP3676">
        <f>IF(OR(Q3676&lt;0, Q3676="NA"), 0, 1)</f>
        <v>0</v>
      </c>
      <c r="AQ3676">
        <f>IF(OR(S3676&lt;0, S3676="NA"), 0, 1)</f>
        <v>0</v>
      </c>
      <c r="AR3676">
        <f>IFERROR(IF((AF3676-AG3676)&gt;0,1,0),0)</f>
        <v>0</v>
      </c>
      <c r="AS3676">
        <f>IFERROR(IF((S3676-Q3676)&gt;0,1,0),0)</f>
        <v>0</v>
      </c>
      <c r="AT3676">
        <f>IFERROR(IF((AH3676-AI3676)&lt;0,1,0),0)</f>
        <v>0</v>
      </c>
      <c r="AU3676">
        <f>IFERROR(IF((AJ3676-AK3676)&gt;0,1,0),0)</f>
        <v>0</v>
      </c>
      <c r="AV3676">
        <f>IFERROR(IF((AL3676-AM3676)&gt;0,1,0),0)</f>
        <v>0</v>
      </c>
      <c r="AW3676">
        <f>IFERROR(IF((AN3676-AO3676)&gt;0,1,0),0)</f>
        <v>0</v>
      </c>
      <c r="AX3676">
        <f>IFERROR(IF((AC3676-AD3676)&lt;0,1,0),0)</f>
        <v>0</v>
      </c>
      <c r="AY3676">
        <f>SUM(AP3676:AX3676)</f>
        <v>0</v>
      </c>
    </row>
    <row r="3677" spans="1:51" x14ac:dyDescent="0.45">
      <c r="A3677" s="1" t="s">
        <v>871</v>
      </c>
      <c r="B3677" s="2">
        <v>27648537</v>
      </c>
      <c r="C3677" s="3" t="s">
        <v>5338</v>
      </c>
      <c r="D3677" s="5">
        <v>29.53</v>
      </c>
      <c r="E3677" s="5">
        <v>922.66485</v>
      </c>
      <c r="F3677" s="3" t="s">
        <v>4480</v>
      </c>
      <c r="G3677" s="3" t="s">
        <v>4491</v>
      </c>
      <c r="H3677" s="3" t="s">
        <v>4492</v>
      </c>
      <c r="I3677" s="3" t="s">
        <v>4493</v>
      </c>
      <c r="J3677" s="3"/>
      <c r="K3677" s="6" t="s">
        <v>4474</v>
      </c>
      <c r="L3677" s="6" t="s">
        <v>4474</v>
      </c>
      <c r="M3677" s="6" t="s">
        <v>4474</v>
      </c>
      <c r="N3677" s="6" t="s">
        <v>4474</v>
      </c>
      <c r="O3677" s="6" t="s">
        <v>4474</v>
      </c>
      <c r="P3677" s="6" t="s">
        <v>4474</v>
      </c>
      <c r="Q3677" s="6" t="s">
        <v>4474</v>
      </c>
      <c r="R3677" s="6" t="s">
        <v>4474</v>
      </c>
      <c r="S3677" s="6" t="s">
        <v>4474</v>
      </c>
      <c r="T3677" s="6" t="s">
        <v>4474</v>
      </c>
      <c r="U3677" s="6" t="s">
        <v>4474</v>
      </c>
      <c r="V3677" s="6" t="s">
        <v>4474</v>
      </c>
      <c r="W3677" s="6" t="s">
        <v>4474</v>
      </c>
      <c r="X3677" s="6" t="s">
        <v>4474</v>
      </c>
      <c r="Y3677" s="6" t="s">
        <v>4474</v>
      </c>
      <c r="Z3677" s="6" t="s">
        <v>4474</v>
      </c>
      <c r="AA3677" s="6" t="s">
        <v>4474</v>
      </c>
      <c r="AB3677" s="6" t="s">
        <v>4474</v>
      </c>
      <c r="AC3677" s="6" t="s">
        <v>4474</v>
      </c>
      <c r="AD3677" s="6" t="s">
        <v>4474</v>
      </c>
      <c r="AF3677" t="e">
        <f>Q3677/W3677</f>
        <v>#VALUE!</v>
      </c>
      <c r="AG3677" t="e">
        <f>R3677/X3677</f>
        <v>#VALUE!</v>
      </c>
      <c r="AH3677" t="e">
        <f>U3677/W3677</f>
        <v>#VALUE!</v>
      </c>
      <c r="AI3677" t="e">
        <f>V3677/X3677</f>
        <v>#VALUE!</v>
      </c>
      <c r="AJ3677" t="e">
        <f>Y3677/AA3677</f>
        <v>#VALUE!</v>
      </c>
      <c r="AK3677" t="e">
        <f>Z3677/AB3677</f>
        <v>#VALUE!</v>
      </c>
      <c r="AL3677" t="e">
        <f>O3677/K3677</f>
        <v>#VALUE!</v>
      </c>
      <c r="AM3677" t="e">
        <f>P3677/L3677</f>
        <v>#VALUE!</v>
      </c>
      <c r="AN3677" t="e">
        <f>K3677/W3677</f>
        <v>#VALUE!</v>
      </c>
      <c r="AO3677" t="e">
        <f>L3677/X3677</f>
        <v>#VALUE!</v>
      </c>
      <c r="AP3677">
        <f>IF(OR(Q3677&lt;0, Q3677="NA"), 0, 1)</f>
        <v>0</v>
      </c>
      <c r="AQ3677">
        <f>IF(OR(S3677&lt;0, S3677="NA"), 0, 1)</f>
        <v>0</v>
      </c>
      <c r="AR3677">
        <f>IFERROR(IF((AF3677-AG3677)&gt;0,1,0),0)</f>
        <v>0</v>
      </c>
      <c r="AS3677">
        <f>IFERROR(IF((S3677-Q3677)&gt;0,1,0),0)</f>
        <v>0</v>
      </c>
      <c r="AT3677">
        <f>IFERROR(IF((AH3677-AI3677)&lt;0,1,0),0)</f>
        <v>0</v>
      </c>
      <c r="AU3677">
        <f>IFERROR(IF((AJ3677-AK3677)&gt;0,1,0),0)</f>
        <v>0</v>
      </c>
      <c r="AV3677">
        <f>IFERROR(IF((AL3677-AM3677)&gt;0,1,0),0)</f>
        <v>0</v>
      </c>
      <c r="AW3677">
        <f>IFERROR(IF((AN3677-AO3677)&gt;0,1,0),0)</f>
        <v>0</v>
      </c>
      <c r="AX3677">
        <f>IFERROR(IF((AC3677-AD3677)&lt;0,1,0),0)</f>
        <v>0</v>
      </c>
      <c r="AY3677">
        <f>SUM(AP3677:AX3677)</f>
        <v>0</v>
      </c>
    </row>
    <row r="3678" spans="1:51" x14ac:dyDescent="0.45">
      <c r="A3678" s="1" t="s">
        <v>874</v>
      </c>
      <c r="B3678" s="2">
        <v>26547201</v>
      </c>
      <c r="C3678" s="3" t="s">
        <v>5338</v>
      </c>
      <c r="D3678" s="5">
        <v>23.635000000000002</v>
      </c>
      <c r="E3678" s="7">
        <v>9.4540000000000006</v>
      </c>
      <c r="F3678" s="3" t="s">
        <v>4480</v>
      </c>
      <c r="G3678" s="3" t="s">
        <v>4491</v>
      </c>
      <c r="H3678" s="3" t="s">
        <v>4492</v>
      </c>
      <c r="I3678" s="3" t="s">
        <v>4493</v>
      </c>
      <c r="J3678" s="3"/>
      <c r="K3678" s="6" t="s">
        <v>4474</v>
      </c>
      <c r="L3678" s="6" t="s">
        <v>4474</v>
      </c>
      <c r="M3678" s="6" t="s">
        <v>4474</v>
      </c>
      <c r="N3678" s="6" t="s">
        <v>4474</v>
      </c>
      <c r="O3678" s="6" t="s">
        <v>4474</v>
      </c>
      <c r="P3678" s="6" t="s">
        <v>4474</v>
      </c>
      <c r="Q3678" s="6" t="s">
        <v>4474</v>
      </c>
      <c r="R3678" s="6" t="s">
        <v>4474</v>
      </c>
      <c r="S3678" s="6" t="s">
        <v>4474</v>
      </c>
      <c r="T3678" s="6" t="s">
        <v>4474</v>
      </c>
      <c r="U3678" s="6" t="s">
        <v>4474</v>
      </c>
      <c r="V3678" s="6" t="s">
        <v>4474</v>
      </c>
      <c r="W3678" s="6" t="s">
        <v>4474</v>
      </c>
      <c r="X3678" s="6" t="s">
        <v>4474</v>
      </c>
      <c r="Y3678" s="6" t="s">
        <v>4474</v>
      </c>
      <c r="Z3678" s="6" t="s">
        <v>4474</v>
      </c>
      <c r="AA3678" s="6" t="s">
        <v>4474</v>
      </c>
      <c r="AB3678" s="6" t="s">
        <v>4474</v>
      </c>
      <c r="AC3678" s="6" t="s">
        <v>4474</v>
      </c>
      <c r="AD3678" s="6" t="s">
        <v>4474</v>
      </c>
      <c r="AF3678" t="e">
        <f>Q3678/W3678</f>
        <v>#VALUE!</v>
      </c>
      <c r="AG3678" t="e">
        <f>R3678/X3678</f>
        <v>#VALUE!</v>
      </c>
      <c r="AH3678" t="e">
        <f>U3678/W3678</f>
        <v>#VALUE!</v>
      </c>
      <c r="AI3678" t="e">
        <f>V3678/X3678</f>
        <v>#VALUE!</v>
      </c>
      <c r="AJ3678" t="e">
        <f>Y3678/AA3678</f>
        <v>#VALUE!</v>
      </c>
      <c r="AK3678" t="e">
        <f>Z3678/AB3678</f>
        <v>#VALUE!</v>
      </c>
      <c r="AL3678" t="e">
        <f>O3678/K3678</f>
        <v>#VALUE!</v>
      </c>
      <c r="AM3678" t="e">
        <f>P3678/L3678</f>
        <v>#VALUE!</v>
      </c>
      <c r="AN3678" t="e">
        <f>K3678/W3678</f>
        <v>#VALUE!</v>
      </c>
      <c r="AO3678" t="e">
        <f>L3678/X3678</f>
        <v>#VALUE!</v>
      </c>
      <c r="AP3678">
        <f>IF(OR(Q3678&lt;0, Q3678="NA"), 0, 1)</f>
        <v>0</v>
      </c>
      <c r="AQ3678">
        <f>IF(OR(S3678&lt;0, S3678="NA"), 0, 1)</f>
        <v>0</v>
      </c>
      <c r="AR3678">
        <f>IFERROR(IF((AF3678-AG3678)&gt;0,1,0),0)</f>
        <v>0</v>
      </c>
      <c r="AS3678">
        <f>IFERROR(IF((S3678-Q3678)&gt;0,1,0),0)</f>
        <v>0</v>
      </c>
      <c r="AT3678">
        <f>IFERROR(IF((AH3678-AI3678)&lt;0,1,0),0)</f>
        <v>0</v>
      </c>
      <c r="AU3678">
        <f>IFERROR(IF((AJ3678-AK3678)&gt;0,1,0),0)</f>
        <v>0</v>
      </c>
      <c r="AV3678">
        <f>IFERROR(IF((AL3678-AM3678)&gt;0,1,0),0)</f>
        <v>0</v>
      </c>
      <c r="AW3678">
        <f>IFERROR(IF((AN3678-AO3678)&gt;0,1,0),0)</f>
        <v>0</v>
      </c>
      <c r="AX3678">
        <f>IFERROR(IF((AC3678-AD3678)&lt;0,1,0),0)</f>
        <v>0</v>
      </c>
      <c r="AY3678">
        <f>SUM(AP3678:AX3678)</f>
        <v>0</v>
      </c>
    </row>
    <row r="3679" spans="1:51" x14ac:dyDescent="0.45">
      <c r="A3679" s="1" t="s">
        <v>881</v>
      </c>
      <c r="B3679" s="2">
        <v>5730563</v>
      </c>
      <c r="C3679" s="3" t="s">
        <v>5337</v>
      </c>
      <c r="D3679" s="5">
        <v>33.89</v>
      </c>
      <c r="E3679" s="5">
        <v>560.97523924999996</v>
      </c>
      <c r="F3679" s="3" t="s">
        <v>4480</v>
      </c>
      <c r="G3679" s="3" t="s">
        <v>4491</v>
      </c>
      <c r="H3679" s="3" t="s">
        <v>4492</v>
      </c>
      <c r="I3679" s="3" t="s">
        <v>4493</v>
      </c>
      <c r="J3679" s="3"/>
      <c r="K3679" s="6" t="s">
        <v>4474</v>
      </c>
      <c r="L3679" s="6" t="s">
        <v>4474</v>
      </c>
      <c r="M3679" s="6" t="s">
        <v>4474</v>
      </c>
      <c r="N3679" s="6" t="s">
        <v>4474</v>
      </c>
      <c r="O3679" s="6" t="s">
        <v>4474</v>
      </c>
      <c r="P3679" s="6" t="s">
        <v>4474</v>
      </c>
      <c r="Q3679" s="6" t="s">
        <v>4474</v>
      </c>
      <c r="R3679" s="6" t="s">
        <v>4474</v>
      </c>
      <c r="S3679" s="6" t="s">
        <v>4474</v>
      </c>
      <c r="T3679" s="6" t="s">
        <v>4474</v>
      </c>
      <c r="U3679" s="6" t="s">
        <v>4474</v>
      </c>
      <c r="V3679" s="6" t="s">
        <v>4474</v>
      </c>
      <c r="W3679" s="6" t="s">
        <v>4474</v>
      </c>
      <c r="X3679" s="6" t="s">
        <v>4474</v>
      </c>
      <c r="Y3679" s="6" t="s">
        <v>4474</v>
      </c>
      <c r="Z3679" s="6" t="s">
        <v>4474</v>
      </c>
      <c r="AA3679" s="6" t="s">
        <v>4474</v>
      </c>
      <c r="AB3679" s="6" t="s">
        <v>4474</v>
      </c>
      <c r="AC3679" s="6" t="s">
        <v>4474</v>
      </c>
      <c r="AD3679" s="6" t="s">
        <v>4474</v>
      </c>
      <c r="AF3679" t="e">
        <f>Q3679/W3679</f>
        <v>#VALUE!</v>
      </c>
      <c r="AG3679" t="e">
        <f>R3679/X3679</f>
        <v>#VALUE!</v>
      </c>
      <c r="AH3679" t="e">
        <f>U3679/W3679</f>
        <v>#VALUE!</v>
      </c>
      <c r="AI3679" t="e">
        <f>V3679/X3679</f>
        <v>#VALUE!</v>
      </c>
      <c r="AJ3679" t="e">
        <f>Y3679/AA3679</f>
        <v>#VALUE!</v>
      </c>
      <c r="AK3679" t="e">
        <f>Z3679/AB3679</f>
        <v>#VALUE!</v>
      </c>
      <c r="AL3679" t="e">
        <f>O3679/K3679</f>
        <v>#VALUE!</v>
      </c>
      <c r="AM3679" t="e">
        <f>P3679/L3679</f>
        <v>#VALUE!</v>
      </c>
      <c r="AN3679" t="e">
        <f>K3679/W3679</f>
        <v>#VALUE!</v>
      </c>
      <c r="AO3679" t="e">
        <f>L3679/X3679</f>
        <v>#VALUE!</v>
      </c>
      <c r="AP3679">
        <f>IF(OR(Q3679&lt;0, Q3679="NA"), 0, 1)</f>
        <v>0</v>
      </c>
      <c r="AQ3679">
        <f>IF(OR(S3679&lt;0, S3679="NA"), 0, 1)</f>
        <v>0</v>
      </c>
      <c r="AR3679">
        <f>IFERROR(IF((AF3679-AG3679)&gt;0,1,0),0)</f>
        <v>0</v>
      </c>
      <c r="AS3679">
        <f>IFERROR(IF((S3679-Q3679)&gt;0,1,0),0)</f>
        <v>0</v>
      </c>
      <c r="AT3679">
        <f>IFERROR(IF((AH3679-AI3679)&lt;0,1,0),0)</f>
        <v>0</v>
      </c>
      <c r="AU3679">
        <f>IFERROR(IF((AJ3679-AK3679)&gt;0,1,0),0)</f>
        <v>0</v>
      </c>
      <c r="AV3679">
        <f>IFERROR(IF((AL3679-AM3679)&gt;0,1,0),0)</f>
        <v>0</v>
      </c>
      <c r="AW3679">
        <f>IFERROR(IF((AN3679-AO3679)&gt;0,1,0),0)</f>
        <v>0</v>
      </c>
      <c r="AX3679">
        <f>IFERROR(IF((AC3679-AD3679)&lt;0,1,0),0)</f>
        <v>0</v>
      </c>
      <c r="AY3679">
        <f>SUM(AP3679:AX3679)</f>
        <v>0</v>
      </c>
    </row>
    <row r="3680" spans="1:51" x14ac:dyDescent="0.45">
      <c r="A3680" s="1" t="s">
        <v>906</v>
      </c>
      <c r="B3680" s="2">
        <v>4811976</v>
      </c>
      <c r="C3680" s="3" t="s">
        <v>5337</v>
      </c>
      <c r="D3680" s="5">
        <v>4.58</v>
      </c>
      <c r="E3680" s="5">
        <v>19.88508676</v>
      </c>
      <c r="F3680" s="3" t="s">
        <v>4470</v>
      </c>
      <c r="G3680" s="3" t="s">
        <v>4512</v>
      </c>
      <c r="H3680" s="3" t="s">
        <v>4522</v>
      </c>
      <c r="I3680" s="3" t="s">
        <v>4557</v>
      </c>
      <c r="J3680" s="3" t="s">
        <v>4947</v>
      </c>
      <c r="K3680" s="6">
        <v>65320.938007414232</v>
      </c>
      <c r="L3680" s="6">
        <v>70432.597782069526</v>
      </c>
      <c r="M3680" s="6">
        <v>-45705.920243840024</v>
      </c>
      <c r="N3680" s="6">
        <v>-47058.086108971351</v>
      </c>
      <c r="O3680" s="6">
        <v>-61859.627202228468</v>
      </c>
      <c r="P3680" s="6">
        <v>-63493.901446706572</v>
      </c>
      <c r="Q3680" s="6">
        <v>-89926.918072636763</v>
      </c>
      <c r="R3680" s="6">
        <v>-82389.23657546824</v>
      </c>
      <c r="S3680" s="6" t="s">
        <v>4474</v>
      </c>
      <c r="T3680" s="6" t="s">
        <v>4474</v>
      </c>
      <c r="U3680" s="6">
        <v>304374.90539294615</v>
      </c>
      <c r="V3680" s="6">
        <v>306330.86351360707</v>
      </c>
      <c r="W3680" s="6">
        <v>911350.50709380896</v>
      </c>
      <c r="X3680" s="6">
        <v>917206.98012603004</v>
      </c>
      <c r="Y3680" s="6">
        <v>141656.68992280067</v>
      </c>
      <c r="Z3680" s="6">
        <v>142566.99674537775</v>
      </c>
      <c r="AA3680" s="6">
        <v>298928.01607287844</v>
      </c>
      <c r="AB3680" s="6">
        <v>300848.97167786164</v>
      </c>
      <c r="AC3680" s="6">
        <v>4368458</v>
      </c>
      <c r="AD3680" s="6">
        <v>4368458</v>
      </c>
      <c r="AF3680">
        <f>Q3680/W3680</f>
        <v>-9.8674349081566068E-2</v>
      </c>
      <c r="AG3680">
        <f>R3680/X3680</f>
        <v>-8.9826220646671742E-2</v>
      </c>
      <c r="AH3680">
        <f>U3680/W3680</f>
        <v>0.33398226371054801</v>
      </c>
      <c r="AI3680">
        <f>V3680/X3680</f>
        <v>0.33398226371054796</v>
      </c>
      <c r="AJ3680">
        <f>Y3680/AA3680</f>
        <v>0.4738822803690132</v>
      </c>
      <c r="AK3680">
        <f>Z3680/AB3680</f>
        <v>0.4738822803690132</v>
      </c>
      <c r="AL3680">
        <f>O3680/K3680</f>
        <v>-0.94701069961988471</v>
      </c>
      <c r="AM3680">
        <f>P3680/L3680</f>
        <v>-0.90148458875771609</v>
      </c>
      <c r="AN3680">
        <f>K3680/W3680</f>
        <v>7.1674879751496626E-2</v>
      </c>
      <c r="AO3680">
        <f>L3680/X3680</f>
        <v>7.6790298491177689E-2</v>
      </c>
      <c r="AP3680">
        <f>IF(OR(Q3680&lt;0, Q3680="NA"), 0, 1)</f>
        <v>0</v>
      </c>
      <c r="AQ3680">
        <f>IF(OR(S3680&lt;0, S3680="NA"), 0, 1)</f>
        <v>0</v>
      </c>
      <c r="AR3680">
        <f>IFERROR(IF((AF3680-AG3680)&gt;0,1,0),0)</f>
        <v>0</v>
      </c>
      <c r="AS3680">
        <f>IFERROR(IF((S3680-Q3680)&gt;0,1,0),0)</f>
        <v>0</v>
      </c>
      <c r="AT3680">
        <f>IFERROR(IF((AH3680-AI3680)&lt;0,1,0),0)</f>
        <v>0</v>
      </c>
      <c r="AU3680">
        <f>IFERROR(IF((AJ3680-AK3680)&gt;0,1,0),0)</f>
        <v>0</v>
      </c>
      <c r="AV3680">
        <f>IFERROR(IF((AL3680-AM3680)&gt;0,1,0),0)</f>
        <v>0</v>
      </c>
      <c r="AW3680">
        <f>IFERROR(IF((AN3680-AO3680)&gt;0,1,0),0)</f>
        <v>0</v>
      </c>
      <c r="AX3680">
        <f>IFERROR(IF((AC3680-AD3680)&lt;0,1,0),0)</f>
        <v>0</v>
      </c>
      <c r="AY3680">
        <f>SUM(AP3680:AX3680)</f>
        <v>0</v>
      </c>
    </row>
    <row r="3681" spans="1:51" x14ac:dyDescent="0.45">
      <c r="A3681" s="1" t="s">
        <v>1026</v>
      </c>
      <c r="B3681" s="2">
        <v>117368560</v>
      </c>
      <c r="C3681" s="3" t="s">
        <v>5338</v>
      </c>
      <c r="D3681" s="5">
        <v>34.99</v>
      </c>
      <c r="E3681" s="7">
        <v>33.940300000000001</v>
      </c>
      <c r="F3681" s="3" t="s">
        <v>4480</v>
      </c>
      <c r="G3681" s="3" t="s">
        <v>4491</v>
      </c>
      <c r="H3681" s="3" t="s">
        <v>4492</v>
      </c>
      <c r="I3681" s="3" t="s">
        <v>4493</v>
      </c>
      <c r="J3681" s="3"/>
      <c r="K3681" s="6" t="s">
        <v>4474</v>
      </c>
      <c r="L3681" s="6" t="s">
        <v>4474</v>
      </c>
      <c r="M3681" s="6" t="s">
        <v>4474</v>
      </c>
      <c r="N3681" s="6" t="s">
        <v>4474</v>
      </c>
      <c r="O3681" s="6" t="s">
        <v>4474</v>
      </c>
      <c r="P3681" s="6" t="s">
        <v>4474</v>
      </c>
      <c r="Q3681" s="6" t="s">
        <v>4474</v>
      </c>
      <c r="R3681" s="6" t="s">
        <v>4474</v>
      </c>
      <c r="S3681" s="6" t="s">
        <v>4474</v>
      </c>
      <c r="T3681" s="6" t="s">
        <v>4474</v>
      </c>
      <c r="U3681" s="6" t="s">
        <v>4474</v>
      </c>
      <c r="V3681" s="6" t="s">
        <v>4474</v>
      </c>
      <c r="W3681" s="6" t="s">
        <v>4474</v>
      </c>
      <c r="X3681" s="6" t="s">
        <v>4474</v>
      </c>
      <c r="Y3681" s="6" t="s">
        <v>4474</v>
      </c>
      <c r="Z3681" s="6" t="s">
        <v>4474</v>
      </c>
      <c r="AA3681" s="6" t="s">
        <v>4474</v>
      </c>
      <c r="AB3681" s="6" t="s">
        <v>4474</v>
      </c>
      <c r="AC3681" s="6" t="s">
        <v>4474</v>
      </c>
      <c r="AD3681" s="6" t="s">
        <v>4474</v>
      </c>
      <c r="AF3681" t="e">
        <f>Q3681/W3681</f>
        <v>#VALUE!</v>
      </c>
      <c r="AG3681" t="e">
        <f>R3681/X3681</f>
        <v>#VALUE!</v>
      </c>
      <c r="AH3681" t="e">
        <f>U3681/W3681</f>
        <v>#VALUE!</v>
      </c>
      <c r="AI3681" t="e">
        <f>V3681/X3681</f>
        <v>#VALUE!</v>
      </c>
      <c r="AJ3681" t="e">
        <f>Y3681/AA3681</f>
        <v>#VALUE!</v>
      </c>
      <c r="AK3681" t="e">
        <f>Z3681/AB3681</f>
        <v>#VALUE!</v>
      </c>
      <c r="AL3681" t="e">
        <f>O3681/K3681</f>
        <v>#VALUE!</v>
      </c>
      <c r="AM3681" t="e">
        <f>P3681/L3681</f>
        <v>#VALUE!</v>
      </c>
      <c r="AN3681" t="e">
        <f>K3681/W3681</f>
        <v>#VALUE!</v>
      </c>
      <c r="AO3681" t="e">
        <f>L3681/X3681</f>
        <v>#VALUE!</v>
      </c>
      <c r="AP3681">
        <f>IF(OR(Q3681&lt;0, Q3681="NA"), 0, 1)</f>
        <v>0</v>
      </c>
      <c r="AQ3681">
        <f>IF(OR(S3681&lt;0, S3681="NA"), 0, 1)</f>
        <v>0</v>
      </c>
      <c r="AR3681">
        <f>IFERROR(IF((AF3681-AG3681)&gt;0,1,0),0)</f>
        <v>0</v>
      </c>
      <c r="AS3681">
        <f>IFERROR(IF((S3681-Q3681)&gt;0,1,0),0)</f>
        <v>0</v>
      </c>
      <c r="AT3681">
        <f>IFERROR(IF((AH3681-AI3681)&lt;0,1,0),0)</f>
        <v>0</v>
      </c>
      <c r="AU3681">
        <f>IFERROR(IF((AJ3681-AK3681)&gt;0,1,0),0)</f>
        <v>0</v>
      </c>
      <c r="AV3681">
        <f>IFERROR(IF((AL3681-AM3681)&gt;0,1,0),0)</f>
        <v>0</v>
      </c>
      <c r="AW3681">
        <f>IFERROR(IF((AN3681-AO3681)&gt;0,1,0),0)</f>
        <v>0</v>
      </c>
      <c r="AX3681">
        <f>IFERROR(IF((AC3681-AD3681)&lt;0,1,0),0)</f>
        <v>0</v>
      </c>
      <c r="AY3681">
        <f>SUM(AP3681:AX3681)</f>
        <v>0</v>
      </c>
    </row>
    <row r="3682" spans="1:51" x14ac:dyDescent="0.45">
      <c r="A3682" s="1" t="s">
        <v>1027</v>
      </c>
      <c r="B3682" s="2">
        <v>113583377</v>
      </c>
      <c r="C3682" s="3" t="s">
        <v>5338</v>
      </c>
      <c r="D3682" s="5">
        <v>24.86</v>
      </c>
      <c r="E3682" s="5">
        <v>22.373999999999999</v>
      </c>
      <c r="F3682" s="3" t="s">
        <v>4480</v>
      </c>
      <c r="G3682" s="3" t="s">
        <v>4491</v>
      </c>
      <c r="H3682" s="3" t="s">
        <v>4492</v>
      </c>
      <c r="I3682" s="3" t="s">
        <v>4493</v>
      </c>
      <c r="J3682" s="3"/>
      <c r="K3682" s="6" t="s">
        <v>4474</v>
      </c>
      <c r="L3682" s="6" t="s">
        <v>4474</v>
      </c>
      <c r="M3682" s="6" t="s">
        <v>4474</v>
      </c>
      <c r="N3682" s="6" t="s">
        <v>4474</v>
      </c>
      <c r="O3682" s="6" t="s">
        <v>4474</v>
      </c>
      <c r="P3682" s="6" t="s">
        <v>4474</v>
      </c>
      <c r="Q3682" s="6" t="s">
        <v>4474</v>
      </c>
      <c r="R3682" s="6" t="s">
        <v>4474</v>
      </c>
      <c r="S3682" s="6" t="s">
        <v>4474</v>
      </c>
      <c r="T3682" s="6" t="s">
        <v>4474</v>
      </c>
      <c r="U3682" s="6" t="s">
        <v>4474</v>
      </c>
      <c r="V3682" s="6" t="s">
        <v>4474</v>
      </c>
      <c r="W3682" s="6" t="s">
        <v>4474</v>
      </c>
      <c r="X3682" s="6" t="s">
        <v>4474</v>
      </c>
      <c r="Y3682" s="6" t="s">
        <v>4474</v>
      </c>
      <c r="Z3682" s="6" t="s">
        <v>4474</v>
      </c>
      <c r="AA3682" s="6" t="s">
        <v>4474</v>
      </c>
      <c r="AB3682" s="6" t="s">
        <v>4474</v>
      </c>
      <c r="AC3682" s="6" t="s">
        <v>4474</v>
      </c>
      <c r="AD3682" s="6" t="s">
        <v>4474</v>
      </c>
      <c r="AF3682" t="e">
        <f>Q3682/W3682</f>
        <v>#VALUE!</v>
      </c>
      <c r="AG3682" t="e">
        <f>R3682/X3682</f>
        <v>#VALUE!</v>
      </c>
      <c r="AH3682" t="e">
        <f>U3682/W3682</f>
        <v>#VALUE!</v>
      </c>
      <c r="AI3682" t="e">
        <f>V3682/X3682</f>
        <v>#VALUE!</v>
      </c>
      <c r="AJ3682" t="e">
        <f>Y3682/AA3682</f>
        <v>#VALUE!</v>
      </c>
      <c r="AK3682" t="e">
        <f>Z3682/AB3682</f>
        <v>#VALUE!</v>
      </c>
      <c r="AL3682" t="e">
        <f>O3682/K3682</f>
        <v>#VALUE!</v>
      </c>
      <c r="AM3682" t="e">
        <f>P3682/L3682</f>
        <v>#VALUE!</v>
      </c>
      <c r="AN3682" t="e">
        <f>K3682/W3682</f>
        <v>#VALUE!</v>
      </c>
      <c r="AO3682" t="e">
        <f>L3682/X3682</f>
        <v>#VALUE!</v>
      </c>
      <c r="AP3682">
        <f>IF(OR(Q3682&lt;0, Q3682="NA"), 0, 1)</f>
        <v>0</v>
      </c>
      <c r="AQ3682">
        <f>IF(OR(S3682&lt;0, S3682="NA"), 0, 1)</f>
        <v>0</v>
      </c>
      <c r="AR3682">
        <f>IFERROR(IF((AF3682-AG3682)&gt;0,1,0),0)</f>
        <v>0</v>
      </c>
      <c r="AS3682">
        <f>IFERROR(IF((S3682-Q3682)&gt;0,1,0),0)</f>
        <v>0</v>
      </c>
      <c r="AT3682">
        <f>IFERROR(IF((AH3682-AI3682)&lt;0,1,0),0)</f>
        <v>0</v>
      </c>
      <c r="AU3682">
        <f>IFERROR(IF((AJ3682-AK3682)&gt;0,1,0),0)</f>
        <v>0</v>
      </c>
      <c r="AV3682">
        <f>IFERROR(IF((AL3682-AM3682)&gt;0,1,0),0)</f>
        <v>0</v>
      </c>
      <c r="AW3682">
        <f>IFERROR(IF((AN3682-AO3682)&gt;0,1,0),0)</f>
        <v>0</v>
      </c>
      <c r="AX3682">
        <f>IFERROR(IF((AC3682-AD3682)&lt;0,1,0),0)</f>
        <v>0</v>
      </c>
      <c r="AY3682">
        <f>SUM(AP3682:AX3682)</f>
        <v>0</v>
      </c>
    </row>
    <row r="3683" spans="1:51" x14ac:dyDescent="0.45">
      <c r="A3683" s="1" t="s">
        <v>1028</v>
      </c>
      <c r="B3683" s="2">
        <v>111413184</v>
      </c>
      <c r="C3683" s="3" t="s">
        <v>5338</v>
      </c>
      <c r="D3683" s="5">
        <v>33.6706</v>
      </c>
      <c r="E3683" s="7">
        <v>6.7341199999999999</v>
      </c>
      <c r="F3683" s="3" t="s">
        <v>4480</v>
      </c>
      <c r="G3683" s="3" t="s">
        <v>4491</v>
      </c>
      <c r="H3683" s="3" t="s">
        <v>4492</v>
      </c>
      <c r="I3683" s="3" t="s">
        <v>4493</v>
      </c>
      <c r="J3683" s="3"/>
      <c r="K3683" s="6" t="s">
        <v>4474</v>
      </c>
      <c r="L3683" s="6" t="s">
        <v>4474</v>
      </c>
      <c r="M3683" s="6" t="s">
        <v>4474</v>
      </c>
      <c r="N3683" s="6" t="s">
        <v>4474</v>
      </c>
      <c r="O3683" s="6" t="s">
        <v>4474</v>
      </c>
      <c r="P3683" s="6" t="s">
        <v>4474</v>
      </c>
      <c r="Q3683" s="6" t="s">
        <v>4474</v>
      </c>
      <c r="R3683" s="6" t="s">
        <v>4474</v>
      </c>
      <c r="S3683" s="6" t="s">
        <v>4474</v>
      </c>
      <c r="T3683" s="6" t="s">
        <v>4474</v>
      </c>
      <c r="U3683" s="6" t="s">
        <v>4474</v>
      </c>
      <c r="V3683" s="6" t="s">
        <v>4474</v>
      </c>
      <c r="W3683" s="6" t="s">
        <v>4474</v>
      </c>
      <c r="X3683" s="6" t="s">
        <v>4474</v>
      </c>
      <c r="Y3683" s="6" t="s">
        <v>4474</v>
      </c>
      <c r="Z3683" s="6" t="s">
        <v>4474</v>
      </c>
      <c r="AA3683" s="6" t="s">
        <v>4474</v>
      </c>
      <c r="AB3683" s="6" t="s">
        <v>4474</v>
      </c>
      <c r="AC3683" s="6" t="s">
        <v>4474</v>
      </c>
      <c r="AD3683" s="6" t="s">
        <v>4474</v>
      </c>
      <c r="AF3683" t="e">
        <f>Q3683/W3683</f>
        <v>#VALUE!</v>
      </c>
      <c r="AG3683" t="e">
        <f>R3683/X3683</f>
        <v>#VALUE!</v>
      </c>
      <c r="AH3683" t="e">
        <f>U3683/W3683</f>
        <v>#VALUE!</v>
      </c>
      <c r="AI3683" t="e">
        <f>V3683/X3683</f>
        <v>#VALUE!</v>
      </c>
      <c r="AJ3683" t="e">
        <f>Y3683/AA3683</f>
        <v>#VALUE!</v>
      </c>
      <c r="AK3683" t="e">
        <f>Z3683/AB3683</f>
        <v>#VALUE!</v>
      </c>
      <c r="AL3683" t="e">
        <f>O3683/K3683</f>
        <v>#VALUE!</v>
      </c>
      <c r="AM3683" t="e">
        <f>P3683/L3683</f>
        <v>#VALUE!</v>
      </c>
      <c r="AN3683" t="e">
        <f>K3683/W3683</f>
        <v>#VALUE!</v>
      </c>
      <c r="AO3683" t="e">
        <f>L3683/X3683</f>
        <v>#VALUE!</v>
      </c>
      <c r="AP3683">
        <f>IF(OR(Q3683&lt;0, Q3683="NA"), 0, 1)</f>
        <v>0</v>
      </c>
      <c r="AQ3683">
        <f>IF(OR(S3683&lt;0, S3683="NA"), 0, 1)</f>
        <v>0</v>
      </c>
      <c r="AR3683">
        <f>IFERROR(IF((AF3683-AG3683)&gt;0,1,0),0)</f>
        <v>0</v>
      </c>
      <c r="AS3683">
        <f>IFERROR(IF((S3683-Q3683)&gt;0,1,0),0)</f>
        <v>0</v>
      </c>
      <c r="AT3683">
        <f>IFERROR(IF((AH3683-AI3683)&lt;0,1,0),0)</f>
        <v>0</v>
      </c>
      <c r="AU3683">
        <f>IFERROR(IF((AJ3683-AK3683)&gt;0,1,0),0)</f>
        <v>0</v>
      </c>
      <c r="AV3683">
        <f>IFERROR(IF((AL3683-AM3683)&gt;0,1,0),0)</f>
        <v>0</v>
      </c>
      <c r="AW3683">
        <f>IFERROR(IF((AN3683-AO3683)&gt;0,1,0),0)</f>
        <v>0</v>
      </c>
      <c r="AX3683">
        <f>IFERROR(IF((AC3683-AD3683)&lt;0,1,0),0)</f>
        <v>0</v>
      </c>
      <c r="AY3683">
        <f>SUM(AP3683:AX3683)</f>
        <v>0</v>
      </c>
    </row>
    <row r="3684" spans="1:51" x14ac:dyDescent="0.45">
      <c r="A3684" s="1" t="s">
        <v>1029</v>
      </c>
      <c r="B3684" s="2">
        <v>114824339</v>
      </c>
      <c r="C3684" s="3" t="s">
        <v>5338</v>
      </c>
      <c r="D3684" s="5">
        <v>25.004999999999999</v>
      </c>
      <c r="E3684" s="5">
        <v>29.380875</v>
      </c>
      <c r="F3684" s="3" t="s">
        <v>4480</v>
      </c>
      <c r="G3684" s="3" t="s">
        <v>4491</v>
      </c>
      <c r="H3684" s="3" t="s">
        <v>4492</v>
      </c>
      <c r="I3684" s="3" t="s">
        <v>4493</v>
      </c>
      <c r="J3684" s="3"/>
      <c r="K3684" s="6" t="s">
        <v>4474</v>
      </c>
      <c r="L3684" s="6" t="s">
        <v>4474</v>
      </c>
      <c r="M3684" s="6" t="s">
        <v>4474</v>
      </c>
      <c r="N3684" s="6" t="s">
        <v>4474</v>
      </c>
      <c r="O3684" s="6" t="s">
        <v>4474</v>
      </c>
      <c r="P3684" s="6" t="s">
        <v>4474</v>
      </c>
      <c r="Q3684" s="6" t="s">
        <v>4474</v>
      </c>
      <c r="R3684" s="6" t="s">
        <v>4474</v>
      </c>
      <c r="S3684" s="6" t="s">
        <v>4474</v>
      </c>
      <c r="T3684" s="6" t="s">
        <v>4474</v>
      </c>
      <c r="U3684" s="6" t="s">
        <v>4474</v>
      </c>
      <c r="V3684" s="6" t="s">
        <v>4474</v>
      </c>
      <c r="W3684" s="6" t="s">
        <v>4474</v>
      </c>
      <c r="X3684" s="6" t="s">
        <v>4474</v>
      </c>
      <c r="Y3684" s="6" t="s">
        <v>4474</v>
      </c>
      <c r="Z3684" s="6" t="s">
        <v>4474</v>
      </c>
      <c r="AA3684" s="6" t="s">
        <v>4474</v>
      </c>
      <c r="AB3684" s="6" t="s">
        <v>4474</v>
      </c>
      <c r="AC3684" s="6" t="s">
        <v>4474</v>
      </c>
      <c r="AD3684" s="6" t="s">
        <v>4474</v>
      </c>
      <c r="AF3684" t="e">
        <f>Q3684/W3684</f>
        <v>#VALUE!</v>
      </c>
      <c r="AG3684" t="e">
        <f>R3684/X3684</f>
        <v>#VALUE!</v>
      </c>
      <c r="AH3684" t="e">
        <f>U3684/W3684</f>
        <v>#VALUE!</v>
      </c>
      <c r="AI3684" t="e">
        <f>V3684/X3684</f>
        <v>#VALUE!</v>
      </c>
      <c r="AJ3684" t="e">
        <f>Y3684/AA3684</f>
        <v>#VALUE!</v>
      </c>
      <c r="AK3684" t="e">
        <f>Z3684/AB3684</f>
        <v>#VALUE!</v>
      </c>
      <c r="AL3684" t="e">
        <f>O3684/K3684</f>
        <v>#VALUE!</v>
      </c>
      <c r="AM3684" t="e">
        <f>P3684/L3684</f>
        <v>#VALUE!</v>
      </c>
      <c r="AN3684" t="e">
        <f>K3684/W3684</f>
        <v>#VALUE!</v>
      </c>
      <c r="AO3684" t="e">
        <f>L3684/X3684</f>
        <v>#VALUE!</v>
      </c>
      <c r="AP3684">
        <f>IF(OR(Q3684&lt;0, Q3684="NA"), 0, 1)</f>
        <v>0</v>
      </c>
      <c r="AQ3684">
        <f>IF(OR(S3684&lt;0, S3684="NA"), 0, 1)</f>
        <v>0</v>
      </c>
      <c r="AR3684">
        <f>IFERROR(IF((AF3684-AG3684)&gt;0,1,0),0)</f>
        <v>0</v>
      </c>
      <c r="AS3684">
        <f>IFERROR(IF((S3684-Q3684)&gt;0,1,0),0)</f>
        <v>0</v>
      </c>
      <c r="AT3684">
        <f>IFERROR(IF((AH3684-AI3684)&lt;0,1,0),0)</f>
        <v>0</v>
      </c>
      <c r="AU3684">
        <f>IFERROR(IF((AJ3684-AK3684)&gt;0,1,0),0)</f>
        <v>0</v>
      </c>
      <c r="AV3684">
        <f>IFERROR(IF((AL3684-AM3684)&gt;0,1,0),0)</f>
        <v>0</v>
      </c>
      <c r="AW3684">
        <f>IFERROR(IF((AN3684-AO3684)&gt;0,1,0),0)</f>
        <v>0</v>
      </c>
      <c r="AX3684">
        <f>IFERROR(IF((AC3684-AD3684)&lt;0,1,0),0)</f>
        <v>0</v>
      </c>
      <c r="AY3684">
        <f>SUM(AP3684:AX3684)</f>
        <v>0</v>
      </c>
    </row>
    <row r="3685" spans="1:51" x14ac:dyDescent="0.45">
      <c r="A3685" s="1" t="s">
        <v>1030</v>
      </c>
      <c r="B3685" s="2">
        <v>111413185</v>
      </c>
      <c r="C3685" s="3" t="s">
        <v>5338</v>
      </c>
      <c r="D3685" s="5">
        <v>33.35</v>
      </c>
      <c r="E3685" s="5">
        <v>7.5037500000000001</v>
      </c>
      <c r="F3685" s="3" t="s">
        <v>4480</v>
      </c>
      <c r="G3685" s="3" t="s">
        <v>4491</v>
      </c>
      <c r="H3685" s="3" t="s">
        <v>4492</v>
      </c>
      <c r="I3685" s="3" t="s">
        <v>4493</v>
      </c>
      <c r="J3685" s="3"/>
      <c r="K3685" s="6" t="s">
        <v>4474</v>
      </c>
      <c r="L3685" s="6" t="s">
        <v>4474</v>
      </c>
      <c r="M3685" s="6" t="s">
        <v>4474</v>
      </c>
      <c r="N3685" s="6" t="s">
        <v>4474</v>
      </c>
      <c r="O3685" s="6" t="s">
        <v>4474</v>
      </c>
      <c r="P3685" s="6" t="s">
        <v>4474</v>
      </c>
      <c r="Q3685" s="6" t="s">
        <v>4474</v>
      </c>
      <c r="R3685" s="6" t="s">
        <v>4474</v>
      </c>
      <c r="S3685" s="6" t="s">
        <v>4474</v>
      </c>
      <c r="T3685" s="6" t="s">
        <v>4474</v>
      </c>
      <c r="U3685" s="6" t="s">
        <v>4474</v>
      </c>
      <c r="V3685" s="6" t="s">
        <v>4474</v>
      </c>
      <c r="W3685" s="6" t="s">
        <v>4474</v>
      </c>
      <c r="X3685" s="6" t="s">
        <v>4474</v>
      </c>
      <c r="Y3685" s="6" t="s">
        <v>4474</v>
      </c>
      <c r="Z3685" s="6" t="s">
        <v>4474</v>
      </c>
      <c r="AA3685" s="6" t="s">
        <v>4474</v>
      </c>
      <c r="AB3685" s="6" t="s">
        <v>4474</v>
      </c>
      <c r="AC3685" s="6" t="s">
        <v>4474</v>
      </c>
      <c r="AD3685" s="6" t="s">
        <v>4474</v>
      </c>
      <c r="AF3685" t="e">
        <f>Q3685/W3685</f>
        <v>#VALUE!</v>
      </c>
      <c r="AG3685" t="e">
        <f>R3685/X3685</f>
        <v>#VALUE!</v>
      </c>
      <c r="AH3685" t="e">
        <f>U3685/W3685</f>
        <v>#VALUE!</v>
      </c>
      <c r="AI3685" t="e">
        <f>V3685/X3685</f>
        <v>#VALUE!</v>
      </c>
      <c r="AJ3685" t="e">
        <f>Y3685/AA3685</f>
        <v>#VALUE!</v>
      </c>
      <c r="AK3685" t="e">
        <f>Z3685/AB3685</f>
        <v>#VALUE!</v>
      </c>
      <c r="AL3685" t="e">
        <f>O3685/K3685</f>
        <v>#VALUE!</v>
      </c>
      <c r="AM3685" t="e">
        <f>P3685/L3685</f>
        <v>#VALUE!</v>
      </c>
      <c r="AN3685" t="e">
        <f>K3685/W3685</f>
        <v>#VALUE!</v>
      </c>
      <c r="AO3685" t="e">
        <f>L3685/X3685</f>
        <v>#VALUE!</v>
      </c>
      <c r="AP3685">
        <f>IF(OR(Q3685&lt;0, Q3685="NA"), 0, 1)</f>
        <v>0</v>
      </c>
      <c r="AQ3685">
        <f>IF(OR(S3685&lt;0, S3685="NA"), 0, 1)</f>
        <v>0</v>
      </c>
      <c r="AR3685">
        <f>IFERROR(IF((AF3685-AG3685)&gt;0,1,0),0)</f>
        <v>0</v>
      </c>
      <c r="AS3685">
        <f>IFERROR(IF((S3685-Q3685)&gt;0,1,0),0)</f>
        <v>0</v>
      </c>
      <c r="AT3685">
        <f>IFERROR(IF((AH3685-AI3685)&lt;0,1,0),0)</f>
        <v>0</v>
      </c>
      <c r="AU3685">
        <f>IFERROR(IF((AJ3685-AK3685)&gt;0,1,0),0)</f>
        <v>0</v>
      </c>
      <c r="AV3685">
        <f>IFERROR(IF((AL3685-AM3685)&gt;0,1,0),0)</f>
        <v>0</v>
      </c>
      <c r="AW3685">
        <f>IFERROR(IF((AN3685-AO3685)&gt;0,1,0),0)</f>
        <v>0</v>
      </c>
      <c r="AX3685">
        <f>IFERROR(IF((AC3685-AD3685)&lt;0,1,0),0)</f>
        <v>0</v>
      </c>
      <c r="AY3685">
        <f>SUM(AP3685:AX3685)</f>
        <v>0</v>
      </c>
    </row>
    <row r="3686" spans="1:51" x14ac:dyDescent="0.45">
      <c r="A3686" s="1" t="s">
        <v>1031</v>
      </c>
      <c r="B3686" s="2">
        <v>111412785</v>
      </c>
      <c r="C3686" s="3" t="s">
        <v>5338</v>
      </c>
      <c r="D3686" s="5">
        <v>18.235199999999999</v>
      </c>
      <c r="E3686" s="5">
        <v>4.1029200000000001</v>
      </c>
      <c r="F3686" s="3" t="s">
        <v>4480</v>
      </c>
      <c r="G3686" s="3" t="s">
        <v>4491</v>
      </c>
      <c r="H3686" s="3" t="s">
        <v>4492</v>
      </c>
      <c r="I3686" s="3" t="s">
        <v>4493</v>
      </c>
      <c r="J3686" s="3"/>
      <c r="K3686" s="6" t="s">
        <v>4474</v>
      </c>
      <c r="L3686" s="6" t="s">
        <v>4474</v>
      </c>
      <c r="M3686" s="6" t="s">
        <v>4474</v>
      </c>
      <c r="N3686" s="6" t="s">
        <v>4474</v>
      </c>
      <c r="O3686" s="6" t="s">
        <v>4474</v>
      </c>
      <c r="P3686" s="6" t="s">
        <v>4474</v>
      </c>
      <c r="Q3686" s="6" t="s">
        <v>4474</v>
      </c>
      <c r="R3686" s="6" t="s">
        <v>4474</v>
      </c>
      <c r="S3686" s="6" t="s">
        <v>4474</v>
      </c>
      <c r="T3686" s="6" t="s">
        <v>4474</v>
      </c>
      <c r="U3686" s="6" t="s">
        <v>4474</v>
      </c>
      <c r="V3686" s="6" t="s">
        <v>4474</v>
      </c>
      <c r="W3686" s="6" t="s">
        <v>4474</v>
      </c>
      <c r="X3686" s="6" t="s">
        <v>4474</v>
      </c>
      <c r="Y3686" s="6" t="s">
        <v>4474</v>
      </c>
      <c r="Z3686" s="6" t="s">
        <v>4474</v>
      </c>
      <c r="AA3686" s="6" t="s">
        <v>4474</v>
      </c>
      <c r="AB3686" s="6" t="s">
        <v>4474</v>
      </c>
      <c r="AC3686" s="6" t="s">
        <v>4474</v>
      </c>
      <c r="AD3686" s="6" t="s">
        <v>4474</v>
      </c>
      <c r="AF3686" t="e">
        <f>Q3686/W3686</f>
        <v>#VALUE!</v>
      </c>
      <c r="AG3686" t="e">
        <f>R3686/X3686</f>
        <v>#VALUE!</v>
      </c>
      <c r="AH3686" t="e">
        <f>U3686/W3686</f>
        <v>#VALUE!</v>
      </c>
      <c r="AI3686" t="e">
        <f>V3686/X3686</f>
        <v>#VALUE!</v>
      </c>
      <c r="AJ3686" t="e">
        <f>Y3686/AA3686</f>
        <v>#VALUE!</v>
      </c>
      <c r="AK3686" t="e">
        <f>Z3686/AB3686</f>
        <v>#VALUE!</v>
      </c>
      <c r="AL3686" t="e">
        <f>O3686/K3686</f>
        <v>#VALUE!</v>
      </c>
      <c r="AM3686" t="e">
        <f>P3686/L3686</f>
        <v>#VALUE!</v>
      </c>
      <c r="AN3686" t="e">
        <f>K3686/W3686</f>
        <v>#VALUE!</v>
      </c>
      <c r="AO3686" t="e">
        <f>L3686/X3686</f>
        <v>#VALUE!</v>
      </c>
      <c r="AP3686">
        <f>IF(OR(Q3686&lt;0, Q3686="NA"), 0, 1)</f>
        <v>0</v>
      </c>
      <c r="AQ3686">
        <f>IF(OR(S3686&lt;0, S3686="NA"), 0, 1)</f>
        <v>0</v>
      </c>
      <c r="AR3686">
        <f>IFERROR(IF((AF3686-AG3686)&gt;0,1,0),0)</f>
        <v>0</v>
      </c>
      <c r="AS3686">
        <f>IFERROR(IF((S3686-Q3686)&gt;0,1,0),0)</f>
        <v>0</v>
      </c>
      <c r="AT3686">
        <f>IFERROR(IF((AH3686-AI3686)&lt;0,1,0),0)</f>
        <v>0</v>
      </c>
      <c r="AU3686">
        <f>IFERROR(IF((AJ3686-AK3686)&gt;0,1,0),0)</f>
        <v>0</v>
      </c>
      <c r="AV3686">
        <f>IFERROR(IF((AL3686-AM3686)&gt;0,1,0),0)</f>
        <v>0</v>
      </c>
      <c r="AW3686">
        <f>IFERROR(IF((AN3686-AO3686)&gt;0,1,0),0)</f>
        <v>0</v>
      </c>
      <c r="AX3686">
        <f>IFERROR(IF((AC3686-AD3686)&lt;0,1,0),0)</f>
        <v>0</v>
      </c>
      <c r="AY3686">
        <f>SUM(AP3686:AX3686)</f>
        <v>0</v>
      </c>
    </row>
    <row r="3687" spans="1:51" x14ac:dyDescent="0.45">
      <c r="A3687" s="1" t="s">
        <v>1047</v>
      </c>
      <c r="B3687" s="2">
        <v>6084792</v>
      </c>
      <c r="C3687" s="3" t="s">
        <v>5337</v>
      </c>
      <c r="D3687" s="5">
        <v>8.61</v>
      </c>
      <c r="E3687" s="5">
        <v>77.173487789999996</v>
      </c>
      <c r="F3687" s="3" t="s">
        <v>4480</v>
      </c>
      <c r="G3687" s="3" t="s">
        <v>4491</v>
      </c>
      <c r="H3687" s="3" t="s">
        <v>4492</v>
      </c>
      <c r="I3687" s="3" t="s">
        <v>4493</v>
      </c>
      <c r="J3687" s="3"/>
      <c r="K3687" s="6" t="s">
        <v>4474</v>
      </c>
      <c r="L3687" s="6" t="s">
        <v>4474</v>
      </c>
      <c r="M3687" s="6" t="s">
        <v>4474</v>
      </c>
      <c r="N3687" s="6" t="s">
        <v>4474</v>
      </c>
      <c r="O3687" s="6" t="s">
        <v>4474</v>
      </c>
      <c r="P3687" s="6" t="s">
        <v>4474</v>
      </c>
      <c r="Q3687" s="6" t="s">
        <v>4474</v>
      </c>
      <c r="R3687" s="6" t="s">
        <v>4474</v>
      </c>
      <c r="S3687" s="6" t="s">
        <v>4474</v>
      </c>
      <c r="T3687" s="6" t="s">
        <v>4474</v>
      </c>
      <c r="U3687" s="6" t="s">
        <v>4474</v>
      </c>
      <c r="V3687" s="6" t="s">
        <v>4474</v>
      </c>
      <c r="W3687" s="6" t="s">
        <v>4474</v>
      </c>
      <c r="X3687" s="6" t="s">
        <v>4474</v>
      </c>
      <c r="Y3687" s="6" t="s">
        <v>4474</v>
      </c>
      <c r="Z3687" s="6" t="s">
        <v>4474</v>
      </c>
      <c r="AA3687" s="6" t="s">
        <v>4474</v>
      </c>
      <c r="AB3687" s="6" t="s">
        <v>4474</v>
      </c>
      <c r="AC3687" s="6" t="s">
        <v>4474</v>
      </c>
      <c r="AD3687" s="6" t="s">
        <v>4474</v>
      </c>
      <c r="AF3687" t="e">
        <f>Q3687/W3687</f>
        <v>#VALUE!</v>
      </c>
      <c r="AG3687" t="e">
        <f>R3687/X3687</f>
        <v>#VALUE!</v>
      </c>
      <c r="AH3687" t="e">
        <f>U3687/W3687</f>
        <v>#VALUE!</v>
      </c>
      <c r="AI3687" t="e">
        <f>V3687/X3687</f>
        <v>#VALUE!</v>
      </c>
      <c r="AJ3687" t="e">
        <f>Y3687/AA3687</f>
        <v>#VALUE!</v>
      </c>
      <c r="AK3687" t="e">
        <f>Z3687/AB3687</f>
        <v>#VALUE!</v>
      </c>
      <c r="AL3687" t="e">
        <f>O3687/K3687</f>
        <v>#VALUE!</v>
      </c>
      <c r="AM3687" t="e">
        <f>P3687/L3687</f>
        <v>#VALUE!</v>
      </c>
      <c r="AN3687" t="e">
        <f>K3687/W3687</f>
        <v>#VALUE!</v>
      </c>
      <c r="AO3687" t="e">
        <f>L3687/X3687</f>
        <v>#VALUE!</v>
      </c>
      <c r="AP3687">
        <f>IF(OR(Q3687&lt;0, Q3687="NA"), 0, 1)</f>
        <v>0</v>
      </c>
      <c r="AQ3687">
        <f>IF(OR(S3687&lt;0, S3687="NA"), 0, 1)</f>
        <v>0</v>
      </c>
      <c r="AR3687">
        <f>IFERROR(IF((AF3687-AG3687)&gt;0,1,0),0)</f>
        <v>0</v>
      </c>
      <c r="AS3687">
        <f>IFERROR(IF((S3687-Q3687)&gt;0,1,0),0)</f>
        <v>0</v>
      </c>
      <c r="AT3687">
        <f>IFERROR(IF((AH3687-AI3687)&lt;0,1,0),0)</f>
        <v>0</v>
      </c>
      <c r="AU3687">
        <f>IFERROR(IF((AJ3687-AK3687)&gt;0,1,0),0)</f>
        <v>0</v>
      </c>
      <c r="AV3687">
        <f>IFERROR(IF((AL3687-AM3687)&gt;0,1,0),0)</f>
        <v>0</v>
      </c>
      <c r="AW3687">
        <f>IFERROR(IF((AN3687-AO3687)&gt;0,1,0),0)</f>
        <v>0</v>
      </c>
      <c r="AX3687">
        <f>IFERROR(IF((AC3687-AD3687)&lt;0,1,0),0)</f>
        <v>0</v>
      </c>
      <c r="AY3687">
        <f>SUM(AP3687:AX3687)</f>
        <v>0</v>
      </c>
    </row>
    <row r="3688" spans="1:51" x14ac:dyDescent="0.45">
      <c r="A3688" s="1" t="s">
        <v>1064</v>
      </c>
      <c r="B3688" s="2">
        <v>112178466</v>
      </c>
      <c r="C3688" s="3" t="s">
        <v>5338</v>
      </c>
      <c r="D3688" s="5">
        <v>52.638399999999997</v>
      </c>
      <c r="E3688" s="5">
        <v>507.96055999999999</v>
      </c>
      <c r="F3688" s="3" t="s">
        <v>4480</v>
      </c>
      <c r="G3688" s="3" t="s">
        <v>4491</v>
      </c>
      <c r="H3688" s="3" t="s">
        <v>4492</v>
      </c>
      <c r="I3688" s="3" t="s">
        <v>4493</v>
      </c>
      <c r="J3688" s="3"/>
      <c r="K3688" s="6" t="s">
        <v>4474</v>
      </c>
      <c r="L3688" s="6" t="s">
        <v>4474</v>
      </c>
      <c r="M3688" s="6" t="s">
        <v>4474</v>
      </c>
      <c r="N3688" s="6" t="s">
        <v>4474</v>
      </c>
      <c r="O3688" s="6" t="s">
        <v>4474</v>
      </c>
      <c r="P3688" s="6" t="s">
        <v>4474</v>
      </c>
      <c r="Q3688" s="6" t="s">
        <v>4474</v>
      </c>
      <c r="R3688" s="6" t="s">
        <v>4474</v>
      </c>
      <c r="S3688" s="6" t="s">
        <v>4474</v>
      </c>
      <c r="T3688" s="6" t="s">
        <v>4474</v>
      </c>
      <c r="U3688" s="6" t="s">
        <v>4474</v>
      </c>
      <c r="V3688" s="6" t="s">
        <v>4474</v>
      </c>
      <c r="W3688" s="6" t="s">
        <v>4474</v>
      </c>
      <c r="X3688" s="6" t="s">
        <v>4474</v>
      </c>
      <c r="Y3688" s="6" t="s">
        <v>4474</v>
      </c>
      <c r="Z3688" s="6" t="s">
        <v>4474</v>
      </c>
      <c r="AA3688" s="6" t="s">
        <v>4474</v>
      </c>
      <c r="AB3688" s="6" t="s">
        <v>4474</v>
      </c>
      <c r="AC3688" s="6" t="s">
        <v>4474</v>
      </c>
      <c r="AD3688" s="6" t="s">
        <v>4474</v>
      </c>
      <c r="AF3688" t="e">
        <f>Q3688/W3688</f>
        <v>#VALUE!</v>
      </c>
      <c r="AG3688" t="e">
        <f>R3688/X3688</f>
        <v>#VALUE!</v>
      </c>
      <c r="AH3688" t="e">
        <f>U3688/W3688</f>
        <v>#VALUE!</v>
      </c>
      <c r="AI3688" t="e">
        <f>V3688/X3688</f>
        <v>#VALUE!</v>
      </c>
      <c r="AJ3688" t="e">
        <f>Y3688/AA3688</f>
        <v>#VALUE!</v>
      </c>
      <c r="AK3688" t="e">
        <f>Z3688/AB3688</f>
        <v>#VALUE!</v>
      </c>
      <c r="AL3688" t="e">
        <f>O3688/K3688</f>
        <v>#VALUE!</v>
      </c>
      <c r="AM3688" t="e">
        <f>P3688/L3688</f>
        <v>#VALUE!</v>
      </c>
      <c r="AN3688" t="e">
        <f>K3688/W3688</f>
        <v>#VALUE!</v>
      </c>
      <c r="AO3688" t="e">
        <f>L3688/X3688</f>
        <v>#VALUE!</v>
      </c>
      <c r="AP3688">
        <f>IF(OR(Q3688&lt;0, Q3688="NA"), 0, 1)</f>
        <v>0</v>
      </c>
      <c r="AQ3688">
        <f>IF(OR(S3688&lt;0, S3688="NA"), 0, 1)</f>
        <v>0</v>
      </c>
      <c r="AR3688">
        <f>IFERROR(IF((AF3688-AG3688)&gt;0,1,0),0)</f>
        <v>0</v>
      </c>
      <c r="AS3688">
        <f>IFERROR(IF((S3688-Q3688)&gt;0,1,0),0)</f>
        <v>0</v>
      </c>
      <c r="AT3688">
        <f>IFERROR(IF((AH3688-AI3688)&lt;0,1,0),0)</f>
        <v>0</v>
      </c>
      <c r="AU3688">
        <f>IFERROR(IF((AJ3688-AK3688)&gt;0,1,0),0)</f>
        <v>0</v>
      </c>
      <c r="AV3688">
        <f>IFERROR(IF((AL3688-AM3688)&gt;0,1,0),0)</f>
        <v>0</v>
      </c>
      <c r="AW3688">
        <f>IFERROR(IF((AN3688-AO3688)&gt;0,1,0),0)</f>
        <v>0</v>
      </c>
      <c r="AX3688">
        <f>IFERROR(IF((AC3688-AD3688)&lt;0,1,0),0)</f>
        <v>0</v>
      </c>
      <c r="AY3688">
        <f>SUM(AP3688:AX3688)</f>
        <v>0</v>
      </c>
    </row>
    <row r="3689" spans="1:51" x14ac:dyDescent="0.45">
      <c r="A3689" s="1" t="s">
        <v>1065</v>
      </c>
      <c r="B3689" s="2">
        <v>112178554</v>
      </c>
      <c r="C3689" s="3" t="s">
        <v>5338</v>
      </c>
      <c r="D3689" s="5">
        <v>52.287199999999999</v>
      </c>
      <c r="E3689" s="5">
        <v>684.96231999999998</v>
      </c>
      <c r="F3689" s="3" t="s">
        <v>4480</v>
      </c>
      <c r="G3689" s="3" t="s">
        <v>4491</v>
      </c>
      <c r="H3689" s="3" t="s">
        <v>4492</v>
      </c>
      <c r="I3689" s="3" t="s">
        <v>4493</v>
      </c>
      <c r="J3689" s="3"/>
      <c r="K3689" s="6" t="s">
        <v>4474</v>
      </c>
      <c r="L3689" s="6" t="s">
        <v>4474</v>
      </c>
      <c r="M3689" s="6" t="s">
        <v>4474</v>
      </c>
      <c r="N3689" s="6" t="s">
        <v>4474</v>
      </c>
      <c r="O3689" s="6" t="s">
        <v>4474</v>
      </c>
      <c r="P3689" s="6" t="s">
        <v>4474</v>
      </c>
      <c r="Q3689" s="6" t="s">
        <v>4474</v>
      </c>
      <c r="R3689" s="6" t="s">
        <v>4474</v>
      </c>
      <c r="S3689" s="6" t="s">
        <v>4474</v>
      </c>
      <c r="T3689" s="6" t="s">
        <v>4474</v>
      </c>
      <c r="U3689" s="6" t="s">
        <v>4474</v>
      </c>
      <c r="V3689" s="6" t="s">
        <v>4474</v>
      </c>
      <c r="W3689" s="6" t="s">
        <v>4474</v>
      </c>
      <c r="X3689" s="6" t="s">
        <v>4474</v>
      </c>
      <c r="Y3689" s="6" t="s">
        <v>4474</v>
      </c>
      <c r="Z3689" s="6" t="s">
        <v>4474</v>
      </c>
      <c r="AA3689" s="6" t="s">
        <v>4474</v>
      </c>
      <c r="AB3689" s="6" t="s">
        <v>4474</v>
      </c>
      <c r="AC3689" s="6" t="s">
        <v>4474</v>
      </c>
      <c r="AD3689" s="6" t="s">
        <v>4474</v>
      </c>
      <c r="AF3689" t="e">
        <f>Q3689/W3689</f>
        <v>#VALUE!</v>
      </c>
      <c r="AG3689" t="e">
        <f>R3689/X3689</f>
        <v>#VALUE!</v>
      </c>
      <c r="AH3689" t="e">
        <f>U3689/W3689</f>
        <v>#VALUE!</v>
      </c>
      <c r="AI3689" t="e">
        <f>V3689/X3689</f>
        <v>#VALUE!</v>
      </c>
      <c r="AJ3689" t="e">
        <f>Y3689/AA3689</f>
        <v>#VALUE!</v>
      </c>
      <c r="AK3689" t="e">
        <f>Z3689/AB3689</f>
        <v>#VALUE!</v>
      </c>
      <c r="AL3689" t="e">
        <f>O3689/K3689</f>
        <v>#VALUE!</v>
      </c>
      <c r="AM3689" t="e">
        <f>P3689/L3689</f>
        <v>#VALUE!</v>
      </c>
      <c r="AN3689" t="e">
        <f>K3689/W3689</f>
        <v>#VALUE!</v>
      </c>
      <c r="AO3689" t="e">
        <f>L3689/X3689</f>
        <v>#VALUE!</v>
      </c>
      <c r="AP3689">
        <f>IF(OR(Q3689&lt;0, Q3689="NA"), 0, 1)</f>
        <v>0</v>
      </c>
      <c r="AQ3689">
        <f>IF(OR(S3689&lt;0, S3689="NA"), 0, 1)</f>
        <v>0</v>
      </c>
      <c r="AR3689">
        <f>IFERROR(IF((AF3689-AG3689)&gt;0,1,0),0)</f>
        <v>0</v>
      </c>
      <c r="AS3689">
        <f>IFERROR(IF((S3689-Q3689)&gt;0,1,0),0)</f>
        <v>0</v>
      </c>
      <c r="AT3689">
        <f>IFERROR(IF((AH3689-AI3689)&lt;0,1,0),0)</f>
        <v>0</v>
      </c>
      <c r="AU3689">
        <f>IFERROR(IF((AJ3689-AK3689)&gt;0,1,0),0)</f>
        <v>0</v>
      </c>
      <c r="AV3689">
        <f>IFERROR(IF((AL3689-AM3689)&gt;0,1,0),0)</f>
        <v>0</v>
      </c>
      <c r="AW3689">
        <f>IFERROR(IF((AN3689-AO3689)&gt;0,1,0),0)</f>
        <v>0</v>
      </c>
      <c r="AX3689">
        <f>IFERROR(IF((AC3689-AD3689)&lt;0,1,0),0)</f>
        <v>0</v>
      </c>
      <c r="AY3689">
        <f>SUM(AP3689:AX3689)</f>
        <v>0</v>
      </c>
    </row>
    <row r="3690" spans="1:51" x14ac:dyDescent="0.45">
      <c r="A3690" s="1" t="s">
        <v>1068</v>
      </c>
      <c r="B3690" s="2">
        <v>106541078</v>
      </c>
      <c r="C3690" s="3" t="s">
        <v>5338</v>
      </c>
      <c r="D3690" s="5">
        <v>17.07</v>
      </c>
      <c r="E3690" s="5">
        <v>30.726017070000001</v>
      </c>
      <c r="F3690" s="3" t="s">
        <v>4480</v>
      </c>
      <c r="G3690" s="3" t="s">
        <v>4491</v>
      </c>
      <c r="H3690" s="3" t="s">
        <v>4492</v>
      </c>
      <c r="I3690" s="3" t="s">
        <v>4493</v>
      </c>
      <c r="J3690" s="3"/>
      <c r="K3690" s="6" t="s">
        <v>4474</v>
      </c>
      <c r="L3690" s="6" t="s">
        <v>4474</v>
      </c>
      <c r="M3690" s="6" t="s">
        <v>4474</v>
      </c>
      <c r="N3690" s="6" t="s">
        <v>4474</v>
      </c>
      <c r="O3690" s="6" t="s">
        <v>4474</v>
      </c>
      <c r="P3690" s="6" t="s">
        <v>4474</v>
      </c>
      <c r="Q3690" s="6" t="s">
        <v>4474</v>
      </c>
      <c r="R3690" s="6" t="s">
        <v>4474</v>
      </c>
      <c r="S3690" s="6" t="s">
        <v>4474</v>
      </c>
      <c r="T3690" s="6" t="s">
        <v>4474</v>
      </c>
      <c r="U3690" s="6" t="s">
        <v>4474</v>
      </c>
      <c r="V3690" s="6" t="s">
        <v>4474</v>
      </c>
      <c r="W3690" s="6" t="s">
        <v>4474</v>
      </c>
      <c r="X3690" s="6" t="s">
        <v>4474</v>
      </c>
      <c r="Y3690" s="6" t="s">
        <v>4474</v>
      </c>
      <c r="Z3690" s="6" t="s">
        <v>4474</v>
      </c>
      <c r="AA3690" s="6" t="s">
        <v>4474</v>
      </c>
      <c r="AB3690" s="6" t="s">
        <v>4474</v>
      </c>
      <c r="AC3690" s="6" t="s">
        <v>4474</v>
      </c>
      <c r="AD3690" s="6" t="s">
        <v>4474</v>
      </c>
      <c r="AF3690" t="e">
        <f>Q3690/W3690</f>
        <v>#VALUE!</v>
      </c>
      <c r="AG3690" t="e">
        <f>R3690/X3690</f>
        <v>#VALUE!</v>
      </c>
      <c r="AH3690" t="e">
        <f>U3690/W3690</f>
        <v>#VALUE!</v>
      </c>
      <c r="AI3690" t="e">
        <f>V3690/X3690</f>
        <v>#VALUE!</v>
      </c>
      <c r="AJ3690" t="e">
        <f>Y3690/AA3690</f>
        <v>#VALUE!</v>
      </c>
      <c r="AK3690" t="e">
        <f>Z3690/AB3690</f>
        <v>#VALUE!</v>
      </c>
      <c r="AL3690" t="e">
        <f>O3690/K3690</f>
        <v>#VALUE!</v>
      </c>
      <c r="AM3690" t="e">
        <f>P3690/L3690</f>
        <v>#VALUE!</v>
      </c>
      <c r="AN3690" t="e">
        <f>K3690/W3690</f>
        <v>#VALUE!</v>
      </c>
      <c r="AO3690" t="e">
        <f>L3690/X3690</f>
        <v>#VALUE!</v>
      </c>
      <c r="AP3690">
        <f>IF(OR(Q3690&lt;0, Q3690="NA"), 0, 1)</f>
        <v>0</v>
      </c>
      <c r="AQ3690">
        <f>IF(OR(S3690&lt;0, S3690="NA"), 0, 1)</f>
        <v>0</v>
      </c>
      <c r="AR3690">
        <f>IFERROR(IF((AF3690-AG3690)&gt;0,1,0),0)</f>
        <v>0</v>
      </c>
      <c r="AS3690">
        <f>IFERROR(IF((S3690-Q3690)&gt;0,1,0),0)</f>
        <v>0</v>
      </c>
      <c r="AT3690">
        <f>IFERROR(IF((AH3690-AI3690)&lt;0,1,0),0)</f>
        <v>0</v>
      </c>
      <c r="AU3690">
        <f>IFERROR(IF((AJ3690-AK3690)&gt;0,1,0),0)</f>
        <v>0</v>
      </c>
      <c r="AV3690">
        <f>IFERROR(IF((AL3690-AM3690)&gt;0,1,0),0)</f>
        <v>0</v>
      </c>
      <c r="AW3690">
        <f>IFERROR(IF((AN3690-AO3690)&gt;0,1,0),0)</f>
        <v>0</v>
      </c>
      <c r="AX3690">
        <f>IFERROR(IF((AC3690-AD3690)&lt;0,1,0),0)</f>
        <v>0</v>
      </c>
      <c r="AY3690">
        <f>SUM(AP3690:AX3690)</f>
        <v>0</v>
      </c>
    </row>
    <row r="3691" spans="1:51" x14ac:dyDescent="0.45">
      <c r="A3691" s="1" t="s">
        <v>1069</v>
      </c>
      <c r="B3691" s="2">
        <v>106590015</v>
      </c>
      <c r="C3691" s="3" t="s">
        <v>5338</v>
      </c>
      <c r="D3691" s="5">
        <v>29.76</v>
      </c>
      <c r="E3691" s="5">
        <v>121.27202976</v>
      </c>
      <c r="F3691" s="3" t="s">
        <v>4480</v>
      </c>
      <c r="G3691" s="3" t="s">
        <v>4491</v>
      </c>
      <c r="H3691" s="3" t="s">
        <v>4492</v>
      </c>
      <c r="I3691" s="3" t="s">
        <v>4493</v>
      </c>
      <c r="J3691" s="3"/>
      <c r="K3691" s="6" t="s">
        <v>4474</v>
      </c>
      <c r="L3691" s="6" t="s">
        <v>4474</v>
      </c>
      <c r="M3691" s="6" t="s">
        <v>4474</v>
      </c>
      <c r="N3691" s="6" t="s">
        <v>4474</v>
      </c>
      <c r="O3691" s="6" t="s">
        <v>4474</v>
      </c>
      <c r="P3691" s="6" t="s">
        <v>4474</v>
      </c>
      <c r="Q3691" s="6" t="s">
        <v>4474</v>
      </c>
      <c r="R3691" s="6" t="s">
        <v>4474</v>
      </c>
      <c r="S3691" s="6" t="s">
        <v>4474</v>
      </c>
      <c r="T3691" s="6" t="s">
        <v>4474</v>
      </c>
      <c r="U3691" s="6" t="s">
        <v>4474</v>
      </c>
      <c r="V3691" s="6" t="s">
        <v>4474</v>
      </c>
      <c r="W3691" s="6" t="s">
        <v>4474</v>
      </c>
      <c r="X3691" s="6" t="s">
        <v>4474</v>
      </c>
      <c r="Y3691" s="6" t="s">
        <v>4474</v>
      </c>
      <c r="Z3691" s="6" t="s">
        <v>4474</v>
      </c>
      <c r="AA3691" s="6" t="s">
        <v>4474</v>
      </c>
      <c r="AB3691" s="6" t="s">
        <v>4474</v>
      </c>
      <c r="AC3691" s="6" t="s">
        <v>4474</v>
      </c>
      <c r="AD3691" s="6" t="s">
        <v>4474</v>
      </c>
      <c r="AF3691" t="e">
        <f>Q3691/W3691</f>
        <v>#VALUE!</v>
      </c>
      <c r="AG3691" t="e">
        <f>R3691/X3691</f>
        <v>#VALUE!</v>
      </c>
      <c r="AH3691" t="e">
        <f>U3691/W3691</f>
        <v>#VALUE!</v>
      </c>
      <c r="AI3691" t="e">
        <f>V3691/X3691</f>
        <v>#VALUE!</v>
      </c>
      <c r="AJ3691" t="e">
        <f>Y3691/AA3691</f>
        <v>#VALUE!</v>
      </c>
      <c r="AK3691" t="e">
        <f>Z3691/AB3691</f>
        <v>#VALUE!</v>
      </c>
      <c r="AL3691" t="e">
        <f>O3691/K3691</f>
        <v>#VALUE!</v>
      </c>
      <c r="AM3691" t="e">
        <f>P3691/L3691</f>
        <v>#VALUE!</v>
      </c>
      <c r="AN3691" t="e">
        <f>K3691/W3691</f>
        <v>#VALUE!</v>
      </c>
      <c r="AO3691" t="e">
        <f>L3691/X3691</f>
        <v>#VALUE!</v>
      </c>
      <c r="AP3691">
        <f>IF(OR(Q3691&lt;0, Q3691="NA"), 0, 1)</f>
        <v>0</v>
      </c>
      <c r="AQ3691">
        <f>IF(OR(S3691&lt;0, S3691="NA"), 0, 1)</f>
        <v>0</v>
      </c>
      <c r="AR3691">
        <f>IFERROR(IF((AF3691-AG3691)&gt;0,1,0),0)</f>
        <v>0</v>
      </c>
      <c r="AS3691">
        <f>IFERROR(IF((S3691-Q3691)&gt;0,1,0),0)</f>
        <v>0</v>
      </c>
      <c r="AT3691">
        <f>IFERROR(IF((AH3691-AI3691)&lt;0,1,0),0)</f>
        <v>0</v>
      </c>
      <c r="AU3691">
        <f>IFERROR(IF((AJ3691-AK3691)&gt;0,1,0),0)</f>
        <v>0</v>
      </c>
      <c r="AV3691">
        <f>IFERROR(IF((AL3691-AM3691)&gt;0,1,0),0)</f>
        <v>0</v>
      </c>
      <c r="AW3691">
        <f>IFERROR(IF((AN3691-AO3691)&gt;0,1,0),0)</f>
        <v>0</v>
      </c>
      <c r="AX3691">
        <f>IFERROR(IF((AC3691-AD3691)&lt;0,1,0),0)</f>
        <v>0</v>
      </c>
      <c r="AY3691">
        <f>SUM(AP3691:AX3691)</f>
        <v>0</v>
      </c>
    </row>
    <row r="3692" spans="1:51" x14ac:dyDescent="0.45">
      <c r="A3692" s="1" t="s">
        <v>1070</v>
      </c>
      <c r="B3692" s="2">
        <v>106541076</v>
      </c>
      <c r="C3692" s="3" t="s">
        <v>5338</v>
      </c>
      <c r="D3692" s="5">
        <v>10.76</v>
      </c>
      <c r="E3692" s="5">
        <v>4.5730107599999998</v>
      </c>
      <c r="F3692" s="3" t="s">
        <v>4480</v>
      </c>
      <c r="G3692" s="3" t="s">
        <v>4491</v>
      </c>
      <c r="H3692" s="3" t="s">
        <v>4492</v>
      </c>
      <c r="I3692" s="3" t="s">
        <v>4493</v>
      </c>
      <c r="J3692" s="3"/>
      <c r="K3692" s="6" t="s">
        <v>4474</v>
      </c>
      <c r="L3692" s="6" t="s">
        <v>4474</v>
      </c>
      <c r="M3692" s="6" t="s">
        <v>4474</v>
      </c>
      <c r="N3692" s="6" t="s">
        <v>4474</v>
      </c>
      <c r="O3692" s="6" t="s">
        <v>4474</v>
      </c>
      <c r="P3692" s="6" t="s">
        <v>4474</v>
      </c>
      <c r="Q3692" s="6" t="s">
        <v>4474</v>
      </c>
      <c r="R3692" s="6" t="s">
        <v>4474</v>
      </c>
      <c r="S3692" s="6" t="s">
        <v>4474</v>
      </c>
      <c r="T3692" s="6" t="s">
        <v>4474</v>
      </c>
      <c r="U3692" s="6" t="s">
        <v>4474</v>
      </c>
      <c r="V3692" s="6" t="s">
        <v>4474</v>
      </c>
      <c r="W3692" s="6" t="s">
        <v>4474</v>
      </c>
      <c r="X3692" s="6" t="s">
        <v>4474</v>
      </c>
      <c r="Y3692" s="6" t="s">
        <v>4474</v>
      </c>
      <c r="Z3692" s="6" t="s">
        <v>4474</v>
      </c>
      <c r="AA3692" s="6" t="s">
        <v>4474</v>
      </c>
      <c r="AB3692" s="6" t="s">
        <v>4474</v>
      </c>
      <c r="AC3692" s="6" t="s">
        <v>4474</v>
      </c>
      <c r="AD3692" s="6" t="s">
        <v>4474</v>
      </c>
      <c r="AF3692" t="e">
        <f>Q3692/W3692</f>
        <v>#VALUE!</v>
      </c>
      <c r="AG3692" t="e">
        <f>R3692/X3692</f>
        <v>#VALUE!</v>
      </c>
      <c r="AH3692" t="e">
        <f>U3692/W3692</f>
        <v>#VALUE!</v>
      </c>
      <c r="AI3692" t="e">
        <f>V3692/X3692</f>
        <v>#VALUE!</v>
      </c>
      <c r="AJ3692" t="e">
        <f>Y3692/AA3692</f>
        <v>#VALUE!</v>
      </c>
      <c r="AK3692" t="e">
        <f>Z3692/AB3692</f>
        <v>#VALUE!</v>
      </c>
      <c r="AL3692" t="e">
        <f>O3692/K3692</f>
        <v>#VALUE!</v>
      </c>
      <c r="AM3692" t="e">
        <f>P3692/L3692</f>
        <v>#VALUE!</v>
      </c>
      <c r="AN3692" t="e">
        <f>K3692/W3692</f>
        <v>#VALUE!</v>
      </c>
      <c r="AO3692" t="e">
        <f>L3692/X3692</f>
        <v>#VALUE!</v>
      </c>
      <c r="AP3692">
        <f>IF(OR(Q3692&lt;0, Q3692="NA"), 0, 1)</f>
        <v>0</v>
      </c>
      <c r="AQ3692">
        <f>IF(OR(S3692&lt;0, S3692="NA"), 0, 1)</f>
        <v>0</v>
      </c>
      <c r="AR3692">
        <f>IFERROR(IF((AF3692-AG3692)&gt;0,1,0),0)</f>
        <v>0</v>
      </c>
      <c r="AS3692">
        <f>IFERROR(IF((S3692-Q3692)&gt;0,1,0),0)</f>
        <v>0</v>
      </c>
      <c r="AT3692">
        <f>IFERROR(IF((AH3692-AI3692)&lt;0,1,0),0)</f>
        <v>0</v>
      </c>
      <c r="AU3692">
        <f>IFERROR(IF((AJ3692-AK3692)&gt;0,1,0),0)</f>
        <v>0</v>
      </c>
      <c r="AV3692">
        <f>IFERROR(IF((AL3692-AM3692)&gt;0,1,0),0)</f>
        <v>0</v>
      </c>
      <c r="AW3692">
        <f>IFERROR(IF((AN3692-AO3692)&gt;0,1,0),0)</f>
        <v>0</v>
      </c>
      <c r="AX3692">
        <f>IFERROR(IF((AC3692-AD3692)&lt;0,1,0),0)</f>
        <v>0</v>
      </c>
      <c r="AY3692">
        <f>SUM(AP3692:AX3692)</f>
        <v>0</v>
      </c>
    </row>
    <row r="3693" spans="1:51" x14ac:dyDescent="0.45">
      <c r="A3693" s="1" t="s">
        <v>1071</v>
      </c>
      <c r="B3693" s="2">
        <v>107021344</v>
      </c>
      <c r="C3693" s="3" t="s">
        <v>5338</v>
      </c>
      <c r="D3693" s="5">
        <v>47.74</v>
      </c>
      <c r="E3693" s="5">
        <v>218.41054774</v>
      </c>
      <c r="F3693" s="3" t="s">
        <v>4480</v>
      </c>
      <c r="G3693" s="3" t="s">
        <v>4491</v>
      </c>
      <c r="H3693" s="3" t="s">
        <v>4492</v>
      </c>
      <c r="I3693" s="3" t="s">
        <v>4493</v>
      </c>
      <c r="J3693" s="3"/>
      <c r="K3693" s="6" t="s">
        <v>4474</v>
      </c>
      <c r="L3693" s="6" t="s">
        <v>4474</v>
      </c>
      <c r="M3693" s="6" t="s">
        <v>4474</v>
      </c>
      <c r="N3693" s="6" t="s">
        <v>4474</v>
      </c>
      <c r="O3693" s="6" t="s">
        <v>4474</v>
      </c>
      <c r="P3693" s="6" t="s">
        <v>4474</v>
      </c>
      <c r="Q3693" s="6" t="s">
        <v>4474</v>
      </c>
      <c r="R3693" s="6" t="s">
        <v>4474</v>
      </c>
      <c r="S3693" s="6" t="s">
        <v>4474</v>
      </c>
      <c r="T3693" s="6" t="s">
        <v>4474</v>
      </c>
      <c r="U3693" s="6" t="s">
        <v>4474</v>
      </c>
      <c r="V3693" s="6" t="s">
        <v>4474</v>
      </c>
      <c r="W3693" s="6" t="s">
        <v>4474</v>
      </c>
      <c r="X3693" s="6" t="s">
        <v>4474</v>
      </c>
      <c r="Y3693" s="6" t="s">
        <v>4474</v>
      </c>
      <c r="Z3693" s="6" t="s">
        <v>4474</v>
      </c>
      <c r="AA3693" s="6" t="s">
        <v>4474</v>
      </c>
      <c r="AB3693" s="6" t="s">
        <v>4474</v>
      </c>
      <c r="AC3693" s="6" t="s">
        <v>4474</v>
      </c>
      <c r="AD3693" s="6" t="s">
        <v>4474</v>
      </c>
      <c r="AF3693" t="e">
        <f>Q3693/W3693</f>
        <v>#VALUE!</v>
      </c>
      <c r="AG3693" t="e">
        <f>R3693/X3693</f>
        <v>#VALUE!</v>
      </c>
      <c r="AH3693" t="e">
        <f>U3693/W3693</f>
        <v>#VALUE!</v>
      </c>
      <c r="AI3693" t="e">
        <f>V3693/X3693</f>
        <v>#VALUE!</v>
      </c>
      <c r="AJ3693" t="e">
        <f>Y3693/AA3693</f>
        <v>#VALUE!</v>
      </c>
      <c r="AK3693" t="e">
        <f>Z3693/AB3693</f>
        <v>#VALUE!</v>
      </c>
      <c r="AL3693" t="e">
        <f>O3693/K3693</f>
        <v>#VALUE!</v>
      </c>
      <c r="AM3693" t="e">
        <f>P3693/L3693</f>
        <v>#VALUE!</v>
      </c>
      <c r="AN3693" t="e">
        <f>K3693/W3693</f>
        <v>#VALUE!</v>
      </c>
      <c r="AO3693" t="e">
        <f>L3693/X3693</f>
        <v>#VALUE!</v>
      </c>
      <c r="AP3693">
        <f>IF(OR(Q3693&lt;0, Q3693="NA"), 0, 1)</f>
        <v>0</v>
      </c>
      <c r="AQ3693">
        <f>IF(OR(S3693&lt;0, S3693="NA"), 0, 1)</f>
        <v>0</v>
      </c>
      <c r="AR3693">
        <f>IFERROR(IF((AF3693-AG3693)&gt;0,1,0),0)</f>
        <v>0</v>
      </c>
      <c r="AS3693">
        <f>IFERROR(IF((S3693-Q3693)&gt;0,1,0),0)</f>
        <v>0</v>
      </c>
      <c r="AT3693">
        <f>IFERROR(IF((AH3693-AI3693)&lt;0,1,0),0)</f>
        <v>0</v>
      </c>
      <c r="AU3693">
        <f>IFERROR(IF((AJ3693-AK3693)&gt;0,1,0),0)</f>
        <v>0</v>
      </c>
      <c r="AV3693">
        <f>IFERROR(IF((AL3693-AM3693)&gt;0,1,0),0)</f>
        <v>0</v>
      </c>
      <c r="AW3693">
        <f>IFERROR(IF((AN3693-AO3693)&gt;0,1,0),0)</f>
        <v>0</v>
      </c>
      <c r="AX3693">
        <f>IFERROR(IF((AC3693-AD3693)&lt;0,1,0),0)</f>
        <v>0</v>
      </c>
      <c r="AY3693">
        <f>SUM(AP3693:AX3693)</f>
        <v>0</v>
      </c>
    </row>
    <row r="3694" spans="1:51" x14ac:dyDescent="0.45">
      <c r="A3694" s="1" t="s">
        <v>1072</v>
      </c>
      <c r="B3694" s="2">
        <v>120039718</v>
      </c>
      <c r="C3694" s="3" t="s">
        <v>5338</v>
      </c>
      <c r="D3694" s="5">
        <v>17.38</v>
      </c>
      <c r="E3694" s="7">
        <v>3.9104999999999999</v>
      </c>
      <c r="F3694" s="3" t="s">
        <v>4480</v>
      </c>
      <c r="G3694" s="3" t="s">
        <v>4491</v>
      </c>
      <c r="H3694" s="3" t="s">
        <v>4492</v>
      </c>
      <c r="I3694" s="3" t="s">
        <v>4493</v>
      </c>
      <c r="J3694" s="3"/>
      <c r="K3694" s="6" t="s">
        <v>4474</v>
      </c>
      <c r="L3694" s="6" t="s">
        <v>4474</v>
      </c>
      <c r="M3694" s="6" t="s">
        <v>4474</v>
      </c>
      <c r="N3694" s="6" t="s">
        <v>4474</v>
      </c>
      <c r="O3694" s="6" t="s">
        <v>4474</v>
      </c>
      <c r="P3694" s="6" t="s">
        <v>4474</v>
      </c>
      <c r="Q3694" s="6" t="s">
        <v>4474</v>
      </c>
      <c r="R3694" s="6" t="s">
        <v>4474</v>
      </c>
      <c r="S3694" s="6" t="s">
        <v>4474</v>
      </c>
      <c r="T3694" s="6" t="s">
        <v>4474</v>
      </c>
      <c r="U3694" s="6" t="s">
        <v>4474</v>
      </c>
      <c r="V3694" s="6" t="s">
        <v>4474</v>
      </c>
      <c r="W3694" s="6" t="s">
        <v>4474</v>
      </c>
      <c r="X3694" s="6" t="s">
        <v>4474</v>
      </c>
      <c r="Y3694" s="6" t="s">
        <v>4474</v>
      </c>
      <c r="Z3694" s="6" t="s">
        <v>4474</v>
      </c>
      <c r="AA3694" s="6" t="s">
        <v>4474</v>
      </c>
      <c r="AB3694" s="6" t="s">
        <v>4474</v>
      </c>
      <c r="AC3694" s="6" t="s">
        <v>4474</v>
      </c>
      <c r="AD3694" s="6" t="s">
        <v>4474</v>
      </c>
      <c r="AF3694" t="e">
        <f>Q3694/W3694</f>
        <v>#VALUE!</v>
      </c>
      <c r="AG3694" t="e">
        <f>R3694/X3694</f>
        <v>#VALUE!</v>
      </c>
      <c r="AH3694" t="e">
        <f>U3694/W3694</f>
        <v>#VALUE!</v>
      </c>
      <c r="AI3694" t="e">
        <f>V3694/X3694</f>
        <v>#VALUE!</v>
      </c>
      <c r="AJ3694" t="e">
        <f>Y3694/AA3694</f>
        <v>#VALUE!</v>
      </c>
      <c r="AK3694" t="e">
        <f>Z3694/AB3694</f>
        <v>#VALUE!</v>
      </c>
      <c r="AL3694" t="e">
        <f>O3694/K3694</f>
        <v>#VALUE!</v>
      </c>
      <c r="AM3694" t="e">
        <f>P3694/L3694</f>
        <v>#VALUE!</v>
      </c>
      <c r="AN3694" t="e">
        <f>K3694/W3694</f>
        <v>#VALUE!</v>
      </c>
      <c r="AO3694" t="e">
        <f>L3694/X3694</f>
        <v>#VALUE!</v>
      </c>
      <c r="AP3694">
        <f>IF(OR(Q3694&lt;0, Q3694="NA"), 0, 1)</f>
        <v>0</v>
      </c>
      <c r="AQ3694">
        <f>IF(OR(S3694&lt;0, S3694="NA"), 0, 1)</f>
        <v>0</v>
      </c>
      <c r="AR3694">
        <f>IFERROR(IF((AF3694-AG3694)&gt;0,1,0),0)</f>
        <v>0</v>
      </c>
      <c r="AS3694">
        <f>IFERROR(IF((S3694-Q3694)&gt;0,1,0),0)</f>
        <v>0</v>
      </c>
      <c r="AT3694">
        <f>IFERROR(IF((AH3694-AI3694)&lt;0,1,0),0)</f>
        <v>0</v>
      </c>
      <c r="AU3694">
        <f>IFERROR(IF((AJ3694-AK3694)&gt;0,1,0),0)</f>
        <v>0</v>
      </c>
      <c r="AV3694">
        <f>IFERROR(IF((AL3694-AM3694)&gt;0,1,0),0)</f>
        <v>0</v>
      </c>
      <c r="AW3694">
        <f>IFERROR(IF((AN3694-AO3694)&gt;0,1,0),0)</f>
        <v>0</v>
      </c>
      <c r="AX3694">
        <f>IFERROR(IF((AC3694-AD3694)&lt;0,1,0),0)</f>
        <v>0</v>
      </c>
      <c r="AY3694">
        <f>SUM(AP3694:AX3694)</f>
        <v>0</v>
      </c>
    </row>
    <row r="3695" spans="1:51" x14ac:dyDescent="0.45">
      <c r="A3695" s="1" t="s">
        <v>1073</v>
      </c>
      <c r="B3695" s="2">
        <v>120072413</v>
      </c>
      <c r="C3695" s="3" t="s">
        <v>5338</v>
      </c>
      <c r="D3695" s="5">
        <v>37.25</v>
      </c>
      <c r="E3695" s="5">
        <v>43.768749999999997</v>
      </c>
      <c r="F3695" s="3" t="s">
        <v>4480</v>
      </c>
      <c r="G3695" s="3" t="s">
        <v>4491</v>
      </c>
      <c r="H3695" s="3" t="s">
        <v>4492</v>
      </c>
      <c r="I3695" s="3" t="s">
        <v>4493</v>
      </c>
      <c r="J3695" s="3"/>
      <c r="K3695" s="6" t="s">
        <v>4474</v>
      </c>
      <c r="L3695" s="6" t="s">
        <v>4474</v>
      </c>
      <c r="M3695" s="6" t="s">
        <v>4474</v>
      </c>
      <c r="N3695" s="6" t="s">
        <v>4474</v>
      </c>
      <c r="O3695" s="6" t="s">
        <v>4474</v>
      </c>
      <c r="P3695" s="6" t="s">
        <v>4474</v>
      </c>
      <c r="Q3695" s="6" t="s">
        <v>4474</v>
      </c>
      <c r="R3695" s="6" t="s">
        <v>4474</v>
      </c>
      <c r="S3695" s="6" t="s">
        <v>4474</v>
      </c>
      <c r="T3695" s="6" t="s">
        <v>4474</v>
      </c>
      <c r="U3695" s="6" t="s">
        <v>4474</v>
      </c>
      <c r="V3695" s="6" t="s">
        <v>4474</v>
      </c>
      <c r="W3695" s="6" t="s">
        <v>4474</v>
      </c>
      <c r="X3695" s="6" t="s">
        <v>4474</v>
      </c>
      <c r="Y3695" s="6" t="s">
        <v>4474</v>
      </c>
      <c r="Z3695" s="6" t="s">
        <v>4474</v>
      </c>
      <c r="AA3695" s="6" t="s">
        <v>4474</v>
      </c>
      <c r="AB3695" s="6" t="s">
        <v>4474</v>
      </c>
      <c r="AC3695" s="6" t="s">
        <v>4474</v>
      </c>
      <c r="AD3695" s="6" t="s">
        <v>4474</v>
      </c>
      <c r="AF3695" t="e">
        <f>Q3695/W3695</f>
        <v>#VALUE!</v>
      </c>
      <c r="AG3695" t="e">
        <f>R3695/X3695</f>
        <v>#VALUE!</v>
      </c>
      <c r="AH3695" t="e">
        <f>U3695/W3695</f>
        <v>#VALUE!</v>
      </c>
      <c r="AI3695" t="e">
        <f>V3695/X3695</f>
        <v>#VALUE!</v>
      </c>
      <c r="AJ3695" t="e">
        <f>Y3695/AA3695</f>
        <v>#VALUE!</v>
      </c>
      <c r="AK3695" t="e">
        <f>Z3695/AB3695</f>
        <v>#VALUE!</v>
      </c>
      <c r="AL3695" t="e">
        <f>O3695/K3695</f>
        <v>#VALUE!</v>
      </c>
      <c r="AM3695" t="e">
        <f>P3695/L3695</f>
        <v>#VALUE!</v>
      </c>
      <c r="AN3695" t="e">
        <f>K3695/W3695</f>
        <v>#VALUE!</v>
      </c>
      <c r="AO3695" t="e">
        <f>L3695/X3695</f>
        <v>#VALUE!</v>
      </c>
      <c r="AP3695">
        <f>IF(OR(Q3695&lt;0, Q3695="NA"), 0, 1)</f>
        <v>0</v>
      </c>
      <c r="AQ3695">
        <f>IF(OR(S3695&lt;0, S3695="NA"), 0, 1)</f>
        <v>0</v>
      </c>
      <c r="AR3695">
        <f>IFERROR(IF((AF3695-AG3695)&gt;0,1,0),0)</f>
        <v>0</v>
      </c>
      <c r="AS3695">
        <f>IFERROR(IF((S3695-Q3695)&gt;0,1,0),0)</f>
        <v>0</v>
      </c>
      <c r="AT3695">
        <f>IFERROR(IF((AH3695-AI3695)&lt;0,1,0),0)</f>
        <v>0</v>
      </c>
      <c r="AU3695">
        <f>IFERROR(IF((AJ3695-AK3695)&gt;0,1,0),0)</f>
        <v>0</v>
      </c>
      <c r="AV3695">
        <f>IFERROR(IF((AL3695-AM3695)&gt;0,1,0),0)</f>
        <v>0</v>
      </c>
      <c r="AW3695">
        <f>IFERROR(IF((AN3695-AO3695)&gt;0,1,0),0)</f>
        <v>0</v>
      </c>
      <c r="AX3695">
        <f>IFERROR(IF((AC3695-AD3695)&lt;0,1,0),0)</f>
        <v>0</v>
      </c>
      <c r="AY3695">
        <f>SUM(AP3695:AX3695)</f>
        <v>0</v>
      </c>
    </row>
    <row r="3696" spans="1:51" x14ac:dyDescent="0.45">
      <c r="A3696" s="1" t="s">
        <v>1074</v>
      </c>
      <c r="B3696" s="2">
        <v>106541075</v>
      </c>
      <c r="C3696" s="3" t="s">
        <v>5338</v>
      </c>
      <c r="D3696" s="5">
        <v>11.65</v>
      </c>
      <c r="E3696" s="5">
        <v>3.7862616500000001</v>
      </c>
      <c r="F3696" s="3" t="s">
        <v>4480</v>
      </c>
      <c r="G3696" s="3" t="s">
        <v>4491</v>
      </c>
      <c r="H3696" s="3" t="s">
        <v>4492</v>
      </c>
      <c r="I3696" s="3" t="s">
        <v>4493</v>
      </c>
      <c r="J3696" s="3"/>
      <c r="K3696" s="6" t="s">
        <v>4474</v>
      </c>
      <c r="L3696" s="6" t="s">
        <v>4474</v>
      </c>
      <c r="M3696" s="6" t="s">
        <v>4474</v>
      </c>
      <c r="N3696" s="6" t="s">
        <v>4474</v>
      </c>
      <c r="O3696" s="6" t="s">
        <v>4474</v>
      </c>
      <c r="P3696" s="6" t="s">
        <v>4474</v>
      </c>
      <c r="Q3696" s="6" t="s">
        <v>4474</v>
      </c>
      <c r="R3696" s="6" t="s">
        <v>4474</v>
      </c>
      <c r="S3696" s="6" t="s">
        <v>4474</v>
      </c>
      <c r="T3696" s="6" t="s">
        <v>4474</v>
      </c>
      <c r="U3696" s="6" t="s">
        <v>4474</v>
      </c>
      <c r="V3696" s="6" t="s">
        <v>4474</v>
      </c>
      <c r="W3696" s="6" t="s">
        <v>4474</v>
      </c>
      <c r="X3696" s="6" t="s">
        <v>4474</v>
      </c>
      <c r="Y3696" s="6" t="s">
        <v>4474</v>
      </c>
      <c r="Z3696" s="6" t="s">
        <v>4474</v>
      </c>
      <c r="AA3696" s="6" t="s">
        <v>4474</v>
      </c>
      <c r="AB3696" s="6" t="s">
        <v>4474</v>
      </c>
      <c r="AC3696" s="6" t="s">
        <v>4474</v>
      </c>
      <c r="AD3696" s="6" t="s">
        <v>4474</v>
      </c>
      <c r="AF3696" t="e">
        <f>Q3696/W3696</f>
        <v>#VALUE!</v>
      </c>
      <c r="AG3696" t="e">
        <f>R3696/X3696</f>
        <v>#VALUE!</v>
      </c>
      <c r="AH3696" t="e">
        <f>U3696/W3696</f>
        <v>#VALUE!</v>
      </c>
      <c r="AI3696" t="e">
        <f>V3696/X3696</f>
        <v>#VALUE!</v>
      </c>
      <c r="AJ3696" t="e">
        <f>Y3696/AA3696</f>
        <v>#VALUE!</v>
      </c>
      <c r="AK3696" t="e">
        <f>Z3696/AB3696</f>
        <v>#VALUE!</v>
      </c>
      <c r="AL3696" t="e">
        <f>O3696/K3696</f>
        <v>#VALUE!</v>
      </c>
      <c r="AM3696" t="e">
        <f>P3696/L3696</f>
        <v>#VALUE!</v>
      </c>
      <c r="AN3696" t="e">
        <f>K3696/W3696</f>
        <v>#VALUE!</v>
      </c>
      <c r="AO3696" t="e">
        <f>L3696/X3696</f>
        <v>#VALUE!</v>
      </c>
      <c r="AP3696">
        <f>IF(OR(Q3696&lt;0, Q3696="NA"), 0, 1)</f>
        <v>0</v>
      </c>
      <c r="AQ3696">
        <f>IF(OR(S3696&lt;0, S3696="NA"), 0, 1)</f>
        <v>0</v>
      </c>
      <c r="AR3696">
        <f>IFERROR(IF((AF3696-AG3696)&gt;0,1,0),0)</f>
        <v>0</v>
      </c>
      <c r="AS3696">
        <f>IFERROR(IF((S3696-Q3696)&gt;0,1,0),0)</f>
        <v>0</v>
      </c>
      <c r="AT3696">
        <f>IFERROR(IF((AH3696-AI3696)&lt;0,1,0),0)</f>
        <v>0</v>
      </c>
      <c r="AU3696">
        <f>IFERROR(IF((AJ3696-AK3696)&gt;0,1,0),0)</f>
        <v>0</v>
      </c>
      <c r="AV3696">
        <f>IFERROR(IF((AL3696-AM3696)&gt;0,1,0),0)</f>
        <v>0</v>
      </c>
      <c r="AW3696">
        <f>IFERROR(IF((AN3696-AO3696)&gt;0,1,0),0)</f>
        <v>0</v>
      </c>
      <c r="AX3696">
        <f>IFERROR(IF((AC3696-AD3696)&lt;0,1,0),0)</f>
        <v>0</v>
      </c>
      <c r="AY3696">
        <f>SUM(AP3696:AX3696)</f>
        <v>0</v>
      </c>
    </row>
    <row r="3697" spans="1:51" x14ac:dyDescent="0.45">
      <c r="A3697" s="1" t="s">
        <v>1075</v>
      </c>
      <c r="B3697" s="2">
        <v>107021501</v>
      </c>
      <c r="C3697" s="3" t="s">
        <v>5338</v>
      </c>
      <c r="D3697" s="5">
        <v>49.68</v>
      </c>
      <c r="E3697" s="5">
        <v>161.46004968</v>
      </c>
      <c r="F3697" s="3" t="s">
        <v>4480</v>
      </c>
      <c r="G3697" s="3" t="s">
        <v>4491</v>
      </c>
      <c r="H3697" s="3" t="s">
        <v>4492</v>
      </c>
      <c r="I3697" s="3" t="s">
        <v>4493</v>
      </c>
      <c r="J3697" s="3"/>
      <c r="K3697" s="6" t="s">
        <v>4474</v>
      </c>
      <c r="L3697" s="6" t="s">
        <v>4474</v>
      </c>
      <c r="M3697" s="6" t="s">
        <v>4474</v>
      </c>
      <c r="N3697" s="6" t="s">
        <v>4474</v>
      </c>
      <c r="O3697" s="6" t="s">
        <v>4474</v>
      </c>
      <c r="P3697" s="6" t="s">
        <v>4474</v>
      </c>
      <c r="Q3697" s="6" t="s">
        <v>4474</v>
      </c>
      <c r="R3697" s="6" t="s">
        <v>4474</v>
      </c>
      <c r="S3697" s="6" t="s">
        <v>4474</v>
      </c>
      <c r="T3697" s="6" t="s">
        <v>4474</v>
      </c>
      <c r="U3697" s="6" t="s">
        <v>4474</v>
      </c>
      <c r="V3697" s="6" t="s">
        <v>4474</v>
      </c>
      <c r="W3697" s="6" t="s">
        <v>4474</v>
      </c>
      <c r="X3697" s="6" t="s">
        <v>4474</v>
      </c>
      <c r="Y3697" s="6" t="s">
        <v>4474</v>
      </c>
      <c r="Z3697" s="6" t="s">
        <v>4474</v>
      </c>
      <c r="AA3697" s="6" t="s">
        <v>4474</v>
      </c>
      <c r="AB3697" s="6" t="s">
        <v>4474</v>
      </c>
      <c r="AC3697" s="6" t="s">
        <v>4474</v>
      </c>
      <c r="AD3697" s="6" t="s">
        <v>4474</v>
      </c>
      <c r="AF3697" t="e">
        <f>Q3697/W3697</f>
        <v>#VALUE!</v>
      </c>
      <c r="AG3697" t="e">
        <f>R3697/X3697</f>
        <v>#VALUE!</v>
      </c>
      <c r="AH3697" t="e">
        <f>U3697/W3697</f>
        <v>#VALUE!</v>
      </c>
      <c r="AI3697" t="e">
        <f>V3697/X3697</f>
        <v>#VALUE!</v>
      </c>
      <c r="AJ3697" t="e">
        <f>Y3697/AA3697</f>
        <v>#VALUE!</v>
      </c>
      <c r="AK3697" t="e">
        <f>Z3697/AB3697</f>
        <v>#VALUE!</v>
      </c>
      <c r="AL3697" t="e">
        <f>O3697/K3697</f>
        <v>#VALUE!</v>
      </c>
      <c r="AM3697" t="e">
        <f>P3697/L3697</f>
        <v>#VALUE!</v>
      </c>
      <c r="AN3697" t="e">
        <f>K3697/W3697</f>
        <v>#VALUE!</v>
      </c>
      <c r="AO3697" t="e">
        <f>L3697/X3697</f>
        <v>#VALUE!</v>
      </c>
      <c r="AP3697">
        <f>IF(OR(Q3697&lt;0, Q3697="NA"), 0, 1)</f>
        <v>0</v>
      </c>
      <c r="AQ3697">
        <f>IF(OR(S3697&lt;0, S3697="NA"), 0, 1)</f>
        <v>0</v>
      </c>
      <c r="AR3697">
        <f>IFERROR(IF((AF3697-AG3697)&gt;0,1,0),0)</f>
        <v>0</v>
      </c>
      <c r="AS3697">
        <f>IFERROR(IF((S3697-Q3697)&gt;0,1,0),0)</f>
        <v>0</v>
      </c>
      <c r="AT3697">
        <f>IFERROR(IF((AH3697-AI3697)&lt;0,1,0),0)</f>
        <v>0</v>
      </c>
      <c r="AU3697">
        <f>IFERROR(IF((AJ3697-AK3697)&gt;0,1,0),0)</f>
        <v>0</v>
      </c>
      <c r="AV3697">
        <f>IFERROR(IF((AL3697-AM3697)&gt;0,1,0),0)</f>
        <v>0</v>
      </c>
      <c r="AW3697">
        <f>IFERROR(IF((AN3697-AO3697)&gt;0,1,0),0)</f>
        <v>0</v>
      </c>
      <c r="AX3697">
        <f>IFERROR(IF((AC3697-AD3697)&lt;0,1,0),0)</f>
        <v>0</v>
      </c>
      <c r="AY3697">
        <f>SUM(AP3697:AX3697)</f>
        <v>0</v>
      </c>
    </row>
    <row r="3698" spans="1:51" x14ac:dyDescent="0.45">
      <c r="A3698" s="1" t="s">
        <v>1076</v>
      </c>
      <c r="B3698" s="2">
        <v>106540790</v>
      </c>
      <c r="C3698" s="3" t="s">
        <v>5338</v>
      </c>
      <c r="D3698" s="5">
        <v>12.94</v>
      </c>
      <c r="E3698" s="5">
        <v>6.4700129400000002</v>
      </c>
      <c r="F3698" s="3" t="s">
        <v>4480</v>
      </c>
      <c r="G3698" s="3" t="s">
        <v>4491</v>
      </c>
      <c r="H3698" s="3" t="s">
        <v>4492</v>
      </c>
      <c r="I3698" s="3" t="s">
        <v>4493</v>
      </c>
      <c r="J3698" s="3"/>
      <c r="K3698" s="6" t="s">
        <v>4474</v>
      </c>
      <c r="L3698" s="6" t="s">
        <v>4474</v>
      </c>
      <c r="M3698" s="6" t="s">
        <v>4474</v>
      </c>
      <c r="N3698" s="6" t="s">
        <v>4474</v>
      </c>
      <c r="O3698" s="6" t="s">
        <v>4474</v>
      </c>
      <c r="P3698" s="6" t="s">
        <v>4474</v>
      </c>
      <c r="Q3698" s="6" t="s">
        <v>4474</v>
      </c>
      <c r="R3698" s="6" t="s">
        <v>4474</v>
      </c>
      <c r="S3698" s="6" t="s">
        <v>4474</v>
      </c>
      <c r="T3698" s="6" t="s">
        <v>4474</v>
      </c>
      <c r="U3698" s="6" t="s">
        <v>4474</v>
      </c>
      <c r="V3698" s="6" t="s">
        <v>4474</v>
      </c>
      <c r="W3698" s="6" t="s">
        <v>4474</v>
      </c>
      <c r="X3698" s="6" t="s">
        <v>4474</v>
      </c>
      <c r="Y3698" s="6" t="s">
        <v>4474</v>
      </c>
      <c r="Z3698" s="6" t="s">
        <v>4474</v>
      </c>
      <c r="AA3698" s="6" t="s">
        <v>4474</v>
      </c>
      <c r="AB3698" s="6" t="s">
        <v>4474</v>
      </c>
      <c r="AC3698" s="6" t="s">
        <v>4474</v>
      </c>
      <c r="AD3698" s="6" t="s">
        <v>4474</v>
      </c>
      <c r="AF3698" t="e">
        <f>Q3698/W3698</f>
        <v>#VALUE!</v>
      </c>
      <c r="AG3698" t="e">
        <f>R3698/X3698</f>
        <v>#VALUE!</v>
      </c>
      <c r="AH3698" t="e">
        <f>U3698/W3698</f>
        <v>#VALUE!</v>
      </c>
      <c r="AI3698" t="e">
        <f>V3698/X3698</f>
        <v>#VALUE!</v>
      </c>
      <c r="AJ3698" t="e">
        <f>Y3698/AA3698</f>
        <v>#VALUE!</v>
      </c>
      <c r="AK3698" t="e">
        <f>Z3698/AB3698</f>
        <v>#VALUE!</v>
      </c>
      <c r="AL3698" t="e">
        <f>O3698/K3698</f>
        <v>#VALUE!</v>
      </c>
      <c r="AM3698" t="e">
        <f>P3698/L3698</f>
        <v>#VALUE!</v>
      </c>
      <c r="AN3698" t="e">
        <f>K3698/W3698</f>
        <v>#VALUE!</v>
      </c>
      <c r="AO3698" t="e">
        <f>L3698/X3698</f>
        <v>#VALUE!</v>
      </c>
      <c r="AP3698">
        <f>IF(OR(Q3698&lt;0, Q3698="NA"), 0, 1)</f>
        <v>0</v>
      </c>
      <c r="AQ3698">
        <f>IF(OR(S3698&lt;0, S3698="NA"), 0, 1)</f>
        <v>0</v>
      </c>
      <c r="AR3698">
        <f>IFERROR(IF((AF3698-AG3698)&gt;0,1,0),0)</f>
        <v>0</v>
      </c>
      <c r="AS3698">
        <f>IFERROR(IF((S3698-Q3698)&gt;0,1,0),0)</f>
        <v>0</v>
      </c>
      <c r="AT3698">
        <f>IFERROR(IF((AH3698-AI3698)&lt;0,1,0),0)</f>
        <v>0</v>
      </c>
      <c r="AU3698">
        <f>IFERROR(IF((AJ3698-AK3698)&gt;0,1,0),0)</f>
        <v>0</v>
      </c>
      <c r="AV3698">
        <f>IFERROR(IF((AL3698-AM3698)&gt;0,1,0),0)</f>
        <v>0</v>
      </c>
      <c r="AW3698">
        <f>IFERROR(IF((AN3698-AO3698)&gt;0,1,0),0)</f>
        <v>0</v>
      </c>
      <c r="AX3698">
        <f>IFERROR(IF((AC3698-AD3698)&lt;0,1,0),0)</f>
        <v>0</v>
      </c>
      <c r="AY3698">
        <f>SUM(AP3698:AX3698)</f>
        <v>0</v>
      </c>
    </row>
    <row r="3699" spans="1:51" x14ac:dyDescent="0.45">
      <c r="A3699" s="1" t="s">
        <v>1077</v>
      </c>
      <c r="B3699" s="2">
        <v>107021349</v>
      </c>
      <c r="C3699" s="3" t="s">
        <v>5338</v>
      </c>
      <c r="D3699" s="5">
        <v>43.84</v>
      </c>
      <c r="E3699" s="5">
        <v>149.05604384</v>
      </c>
      <c r="F3699" s="3" t="s">
        <v>4480</v>
      </c>
      <c r="G3699" s="3" t="s">
        <v>4491</v>
      </c>
      <c r="H3699" s="3" t="s">
        <v>4492</v>
      </c>
      <c r="I3699" s="3" t="s">
        <v>4493</v>
      </c>
      <c r="J3699" s="3"/>
      <c r="K3699" s="6" t="s">
        <v>4474</v>
      </c>
      <c r="L3699" s="6" t="s">
        <v>4474</v>
      </c>
      <c r="M3699" s="6" t="s">
        <v>4474</v>
      </c>
      <c r="N3699" s="6" t="s">
        <v>4474</v>
      </c>
      <c r="O3699" s="6" t="s">
        <v>4474</v>
      </c>
      <c r="P3699" s="6" t="s">
        <v>4474</v>
      </c>
      <c r="Q3699" s="6" t="s">
        <v>4474</v>
      </c>
      <c r="R3699" s="6" t="s">
        <v>4474</v>
      </c>
      <c r="S3699" s="6" t="s">
        <v>4474</v>
      </c>
      <c r="T3699" s="6" t="s">
        <v>4474</v>
      </c>
      <c r="U3699" s="6" t="s">
        <v>4474</v>
      </c>
      <c r="V3699" s="6" t="s">
        <v>4474</v>
      </c>
      <c r="W3699" s="6" t="s">
        <v>4474</v>
      </c>
      <c r="X3699" s="6" t="s">
        <v>4474</v>
      </c>
      <c r="Y3699" s="6" t="s">
        <v>4474</v>
      </c>
      <c r="Z3699" s="6" t="s">
        <v>4474</v>
      </c>
      <c r="AA3699" s="6" t="s">
        <v>4474</v>
      </c>
      <c r="AB3699" s="6" t="s">
        <v>4474</v>
      </c>
      <c r="AC3699" s="6" t="s">
        <v>4474</v>
      </c>
      <c r="AD3699" s="6" t="s">
        <v>4474</v>
      </c>
      <c r="AF3699" t="e">
        <f>Q3699/W3699</f>
        <v>#VALUE!</v>
      </c>
      <c r="AG3699" t="e">
        <f>R3699/X3699</f>
        <v>#VALUE!</v>
      </c>
      <c r="AH3699" t="e">
        <f>U3699/W3699</f>
        <v>#VALUE!</v>
      </c>
      <c r="AI3699" t="e">
        <f>V3699/X3699</f>
        <v>#VALUE!</v>
      </c>
      <c r="AJ3699" t="e">
        <f>Y3699/AA3699</f>
        <v>#VALUE!</v>
      </c>
      <c r="AK3699" t="e">
        <f>Z3699/AB3699</f>
        <v>#VALUE!</v>
      </c>
      <c r="AL3699" t="e">
        <f>O3699/K3699</f>
        <v>#VALUE!</v>
      </c>
      <c r="AM3699" t="e">
        <f>P3699/L3699</f>
        <v>#VALUE!</v>
      </c>
      <c r="AN3699" t="e">
        <f>K3699/W3699</f>
        <v>#VALUE!</v>
      </c>
      <c r="AO3699" t="e">
        <f>L3699/X3699</f>
        <v>#VALUE!</v>
      </c>
      <c r="AP3699">
        <f>IF(OR(Q3699&lt;0, Q3699="NA"), 0, 1)</f>
        <v>0</v>
      </c>
      <c r="AQ3699">
        <f>IF(OR(S3699&lt;0, S3699="NA"), 0, 1)</f>
        <v>0</v>
      </c>
      <c r="AR3699">
        <f>IFERROR(IF((AF3699-AG3699)&gt;0,1,0),0)</f>
        <v>0</v>
      </c>
      <c r="AS3699">
        <f>IFERROR(IF((S3699-Q3699)&gt;0,1,0),0)</f>
        <v>0</v>
      </c>
      <c r="AT3699">
        <f>IFERROR(IF((AH3699-AI3699)&lt;0,1,0),0)</f>
        <v>0</v>
      </c>
      <c r="AU3699">
        <f>IFERROR(IF((AJ3699-AK3699)&gt;0,1,0),0)</f>
        <v>0</v>
      </c>
      <c r="AV3699">
        <f>IFERROR(IF((AL3699-AM3699)&gt;0,1,0),0)</f>
        <v>0</v>
      </c>
      <c r="AW3699">
        <f>IFERROR(IF((AN3699-AO3699)&gt;0,1,0),0)</f>
        <v>0</v>
      </c>
      <c r="AX3699">
        <f>IFERROR(IF((AC3699-AD3699)&lt;0,1,0),0)</f>
        <v>0</v>
      </c>
      <c r="AY3699">
        <f>SUM(AP3699:AX3699)</f>
        <v>0</v>
      </c>
    </row>
    <row r="3700" spans="1:51" x14ac:dyDescent="0.45">
      <c r="A3700" s="1" t="s">
        <v>1078</v>
      </c>
      <c r="B3700" s="2">
        <v>120040160</v>
      </c>
      <c r="C3700" s="3" t="s">
        <v>5338</v>
      </c>
      <c r="D3700" s="5">
        <v>21.57</v>
      </c>
      <c r="E3700" s="5">
        <v>3.2355</v>
      </c>
      <c r="F3700" s="3" t="s">
        <v>4480</v>
      </c>
      <c r="G3700" s="3" t="s">
        <v>4491</v>
      </c>
      <c r="H3700" s="3" t="s">
        <v>4492</v>
      </c>
      <c r="I3700" s="3" t="s">
        <v>4493</v>
      </c>
      <c r="J3700" s="3"/>
      <c r="K3700" s="6" t="s">
        <v>4474</v>
      </c>
      <c r="L3700" s="6" t="s">
        <v>4474</v>
      </c>
      <c r="M3700" s="6" t="s">
        <v>4474</v>
      </c>
      <c r="N3700" s="6" t="s">
        <v>4474</v>
      </c>
      <c r="O3700" s="6" t="s">
        <v>4474</v>
      </c>
      <c r="P3700" s="6" t="s">
        <v>4474</v>
      </c>
      <c r="Q3700" s="6" t="s">
        <v>4474</v>
      </c>
      <c r="R3700" s="6" t="s">
        <v>4474</v>
      </c>
      <c r="S3700" s="6" t="s">
        <v>4474</v>
      </c>
      <c r="T3700" s="6" t="s">
        <v>4474</v>
      </c>
      <c r="U3700" s="6" t="s">
        <v>4474</v>
      </c>
      <c r="V3700" s="6" t="s">
        <v>4474</v>
      </c>
      <c r="W3700" s="6" t="s">
        <v>4474</v>
      </c>
      <c r="X3700" s="6" t="s">
        <v>4474</v>
      </c>
      <c r="Y3700" s="6" t="s">
        <v>4474</v>
      </c>
      <c r="Z3700" s="6" t="s">
        <v>4474</v>
      </c>
      <c r="AA3700" s="6" t="s">
        <v>4474</v>
      </c>
      <c r="AB3700" s="6" t="s">
        <v>4474</v>
      </c>
      <c r="AC3700" s="6" t="s">
        <v>4474</v>
      </c>
      <c r="AD3700" s="6" t="s">
        <v>4474</v>
      </c>
      <c r="AF3700" t="e">
        <f>Q3700/W3700</f>
        <v>#VALUE!</v>
      </c>
      <c r="AG3700" t="e">
        <f>R3700/X3700</f>
        <v>#VALUE!</v>
      </c>
      <c r="AH3700" t="e">
        <f>U3700/W3700</f>
        <v>#VALUE!</v>
      </c>
      <c r="AI3700" t="e">
        <f>V3700/X3700</f>
        <v>#VALUE!</v>
      </c>
      <c r="AJ3700" t="e">
        <f>Y3700/AA3700</f>
        <v>#VALUE!</v>
      </c>
      <c r="AK3700" t="e">
        <f>Z3700/AB3700</f>
        <v>#VALUE!</v>
      </c>
      <c r="AL3700" t="e">
        <f>O3700/K3700</f>
        <v>#VALUE!</v>
      </c>
      <c r="AM3700" t="e">
        <f>P3700/L3700</f>
        <v>#VALUE!</v>
      </c>
      <c r="AN3700" t="e">
        <f>K3700/W3700</f>
        <v>#VALUE!</v>
      </c>
      <c r="AO3700" t="e">
        <f>L3700/X3700</f>
        <v>#VALUE!</v>
      </c>
      <c r="AP3700">
        <f>IF(OR(Q3700&lt;0, Q3700="NA"), 0, 1)</f>
        <v>0</v>
      </c>
      <c r="AQ3700">
        <f>IF(OR(S3700&lt;0, S3700="NA"), 0, 1)</f>
        <v>0</v>
      </c>
      <c r="AR3700">
        <f>IFERROR(IF((AF3700-AG3700)&gt;0,1,0),0)</f>
        <v>0</v>
      </c>
      <c r="AS3700">
        <f>IFERROR(IF((S3700-Q3700)&gt;0,1,0),0)</f>
        <v>0</v>
      </c>
      <c r="AT3700">
        <f>IFERROR(IF((AH3700-AI3700)&lt;0,1,0),0)</f>
        <v>0</v>
      </c>
      <c r="AU3700">
        <f>IFERROR(IF((AJ3700-AK3700)&gt;0,1,0),0)</f>
        <v>0</v>
      </c>
      <c r="AV3700">
        <f>IFERROR(IF((AL3700-AM3700)&gt;0,1,0),0)</f>
        <v>0</v>
      </c>
      <c r="AW3700">
        <f>IFERROR(IF((AN3700-AO3700)&gt;0,1,0),0)</f>
        <v>0</v>
      </c>
      <c r="AX3700">
        <f>IFERROR(IF((AC3700-AD3700)&lt;0,1,0),0)</f>
        <v>0</v>
      </c>
      <c r="AY3700">
        <f>SUM(AP3700:AX3700)</f>
        <v>0</v>
      </c>
    </row>
    <row r="3701" spans="1:51" x14ac:dyDescent="0.45">
      <c r="A3701" s="1" t="s">
        <v>1079</v>
      </c>
      <c r="B3701" s="2">
        <v>120046224</v>
      </c>
      <c r="C3701" s="3" t="s">
        <v>5338</v>
      </c>
      <c r="D3701" s="5">
        <v>25.13</v>
      </c>
      <c r="E3701" s="7">
        <v>29.527750000000001</v>
      </c>
      <c r="F3701" s="3" t="s">
        <v>4480</v>
      </c>
      <c r="G3701" s="3" t="s">
        <v>4491</v>
      </c>
      <c r="H3701" s="3" t="s">
        <v>4492</v>
      </c>
      <c r="I3701" s="3" t="s">
        <v>4493</v>
      </c>
      <c r="J3701" s="3"/>
      <c r="K3701" s="6" t="s">
        <v>4474</v>
      </c>
      <c r="L3701" s="6" t="s">
        <v>4474</v>
      </c>
      <c r="M3701" s="6" t="s">
        <v>4474</v>
      </c>
      <c r="N3701" s="6" t="s">
        <v>4474</v>
      </c>
      <c r="O3701" s="6" t="s">
        <v>4474</v>
      </c>
      <c r="P3701" s="6" t="s">
        <v>4474</v>
      </c>
      <c r="Q3701" s="6" t="s">
        <v>4474</v>
      </c>
      <c r="R3701" s="6" t="s">
        <v>4474</v>
      </c>
      <c r="S3701" s="6" t="s">
        <v>4474</v>
      </c>
      <c r="T3701" s="6" t="s">
        <v>4474</v>
      </c>
      <c r="U3701" s="6" t="s">
        <v>4474</v>
      </c>
      <c r="V3701" s="6" t="s">
        <v>4474</v>
      </c>
      <c r="W3701" s="6" t="s">
        <v>4474</v>
      </c>
      <c r="X3701" s="6" t="s">
        <v>4474</v>
      </c>
      <c r="Y3701" s="6" t="s">
        <v>4474</v>
      </c>
      <c r="Z3701" s="6" t="s">
        <v>4474</v>
      </c>
      <c r="AA3701" s="6" t="s">
        <v>4474</v>
      </c>
      <c r="AB3701" s="6" t="s">
        <v>4474</v>
      </c>
      <c r="AC3701" s="6" t="s">
        <v>4474</v>
      </c>
      <c r="AD3701" s="6" t="s">
        <v>4474</v>
      </c>
      <c r="AF3701" t="e">
        <f>Q3701/W3701</f>
        <v>#VALUE!</v>
      </c>
      <c r="AG3701" t="e">
        <f>R3701/X3701</f>
        <v>#VALUE!</v>
      </c>
      <c r="AH3701" t="e">
        <f>U3701/W3701</f>
        <v>#VALUE!</v>
      </c>
      <c r="AI3701" t="e">
        <f>V3701/X3701</f>
        <v>#VALUE!</v>
      </c>
      <c r="AJ3701" t="e">
        <f>Y3701/AA3701</f>
        <v>#VALUE!</v>
      </c>
      <c r="AK3701" t="e">
        <f>Z3701/AB3701</f>
        <v>#VALUE!</v>
      </c>
      <c r="AL3701" t="e">
        <f>O3701/K3701</f>
        <v>#VALUE!</v>
      </c>
      <c r="AM3701" t="e">
        <f>P3701/L3701</f>
        <v>#VALUE!</v>
      </c>
      <c r="AN3701" t="e">
        <f>K3701/W3701</f>
        <v>#VALUE!</v>
      </c>
      <c r="AO3701" t="e">
        <f>L3701/X3701</f>
        <v>#VALUE!</v>
      </c>
      <c r="AP3701">
        <f>IF(OR(Q3701&lt;0, Q3701="NA"), 0, 1)</f>
        <v>0</v>
      </c>
      <c r="AQ3701">
        <f>IF(OR(S3701&lt;0, S3701="NA"), 0, 1)</f>
        <v>0</v>
      </c>
      <c r="AR3701">
        <f>IFERROR(IF((AF3701-AG3701)&gt;0,1,0),0)</f>
        <v>0</v>
      </c>
      <c r="AS3701">
        <f>IFERROR(IF((S3701-Q3701)&gt;0,1,0),0)</f>
        <v>0</v>
      </c>
      <c r="AT3701">
        <f>IFERROR(IF((AH3701-AI3701)&lt;0,1,0),0)</f>
        <v>0</v>
      </c>
      <c r="AU3701">
        <f>IFERROR(IF((AJ3701-AK3701)&gt;0,1,0),0)</f>
        <v>0</v>
      </c>
      <c r="AV3701">
        <f>IFERROR(IF((AL3701-AM3701)&gt;0,1,0),0)</f>
        <v>0</v>
      </c>
      <c r="AW3701">
        <f>IFERROR(IF((AN3701-AO3701)&gt;0,1,0),0)</f>
        <v>0</v>
      </c>
      <c r="AX3701">
        <f>IFERROR(IF((AC3701-AD3701)&lt;0,1,0),0)</f>
        <v>0</v>
      </c>
      <c r="AY3701">
        <f>SUM(AP3701:AX3701)</f>
        <v>0</v>
      </c>
    </row>
    <row r="3702" spans="1:51" x14ac:dyDescent="0.45">
      <c r="A3702" s="1" t="s">
        <v>1080</v>
      </c>
      <c r="B3702" s="2">
        <v>106540789</v>
      </c>
      <c r="C3702" s="3" t="s">
        <v>5338</v>
      </c>
      <c r="D3702" s="5">
        <v>18.190000000000001</v>
      </c>
      <c r="E3702" s="7">
        <v>3.1832500000000001</v>
      </c>
      <c r="F3702" s="3" t="s">
        <v>4480</v>
      </c>
      <c r="G3702" s="3" t="s">
        <v>4491</v>
      </c>
      <c r="H3702" s="3" t="s">
        <v>4492</v>
      </c>
      <c r="I3702" s="3" t="s">
        <v>4493</v>
      </c>
      <c r="J3702" s="3"/>
      <c r="K3702" s="6" t="s">
        <v>4474</v>
      </c>
      <c r="L3702" s="6" t="s">
        <v>4474</v>
      </c>
      <c r="M3702" s="6" t="s">
        <v>4474</v>
      </c>
      <c r="N3702" s="6" t="s">
        <v>4474</v>
      </c>
      <c r="O3702" s="6" t="s">
        <v>4474</v>
      </c>
      <c r="P3702" s="6" t="s">
        <v>4474</v>
      </c>
      <c r="Q3702" s="6" t="s">
        <v>4474</v>
      </c>
      <c r="R3702" s="6" t="s">
        <v>4474</v>
      </c>
      <c r="S3702" s="6" t="s">
        <v>4474</v>
      </c>
      <c r="T3702" s="6" t="s">
        <v>4474</v>
      </c>
      <c r="U3702" s="6" t="s">
        <v>4474</v>
      </c>
      <c r="V3702" s="6" t="s">
        <v>4474</v>
      </c>
      <c r="W3702" s="6" t="s">
        <v>4474</v>
      </c>
      <c r="X3702" s="6" t="s">
        <v>4474</v>
      </c>
      <c r="Y3702" s="6" t="s">
        <v>4474</v>
      </c>
      <c r="Z3702" s="6" t="s">
        <v>4474</v>
      </c>
      <c r="AA3702" s="6" t="s">
        <v>4474</v>
      </c>
      <c r="AB3702" s="6" t="s">
        <v>4474</v>
      </c>
      <c r="AC3702" s="6" t="s">
        <v>4474</v>
      </c>
      <c r="AD3702" s="6" t="s">
        <v>4474</v>
      </c>
      <c r="AF3702" t="e">
        <f>Q3702/W3702</f>
        <v>#VALUE!</v>
      </c>
      <c r="AG3702" t="e">
        <f>R3702/X3702</f>
        <v>#VALUE!</v>
      </c>
      <c r="AH3702" t="e">
        <f>U3702/W3702</f>
        <v>#VALUE!</v>
      </c>
      <c r="AI3702" t="e">
        <f>V3702/X3702</f>
        <v>#VALUE!</v>
      </c>
      <c r="AJ3702" t="e">
        <f>Y3702/AA3702</f>
        <v>#VALUE!</v>
      </c>
      <c r="AK3702" t="e">
        <f>Z3702/AB3702</f>
        <v>#VALUE!</v>
      </c>
      <c r="AL3702" t="e">
        <f>O3702/K3702</f>
        <v>#VALUE!</v>
      </c>
      <c r="AM3702" t="e">
        <f>P3702/L3702</f>
        <v>#VALUE!</v>
      </c>
      <c r="AN3702" t="e">
        <f>K3702/W3702</f>
        <v>#VALUE!</v>
      </c>
      <c r="AO3702" t="e">
        <f>L3702/X3702</f>
        <v>#VALUE!</v>
      </c>
      <c r="AP3702">
        <f>IF(OR(Q3702&lt;0, Q3702="NA"), 0, 1)</f>
        <v>0</v>
      </c>
      <c r="AQ3702">
        <f>IF(OR(S3702&lt;0, S3702="NA"), 0, 1)</f>
        <v>0</v>
      </c>
      <c r="AR3702">
        <f>IFERROR(IF((AF3702-AG3702)&gt;0,1,0),0)</f>
        <v>0</v>
      </c>
      <c r="AS3702">
        <f>IFERROR(IF((S3702-Q3702)&gt;0,1,0),0)</f>
        <v>0</v>
      </c>
      <c r="AT3702">
        <f>IFERROR(IF((AH3702-AI3702)&lt;0,1,0),0)</f>
        <v>0</v>
      </c>
      <c r="AU3702">
        <f>IFERROR(IF((AJ3702-AK3702)&gt;0,1,0),0)</f>
        <v>0</v>
      </c>
      <c r="AV3702">
        <f>IFERROR(IF((AL3702-AM3702)&gt;0,1,0),0)</f>
        <v>0</v>
      </c>
      <c r="AW3702">
        <f>IFERROR(IF((AN3702-AO3702)&gt;0,1,0),0)</f>
        <v>0</v>
      </c>
      <c r="AX3702">
        <f>IFERROR(IF((AC3702-AD3702)&lt;0,1,0),0)</f>
        <v>0</v>
      </c>
      <c r="AY3702">
        <f>SUM(AP3702:AX3702)</f>
        <v>0</v>
      </c>
    </row>
    <row r="3703" spans="1:51" x14ac:dyDescent="0.45">
      <c r="A3703" s="1" t="s">
        <v>1081</v>
      </c>
      <c r="B3703" s="2">
        <v>106541077</v>
      </c>
      <c r="C3703" s="3" t="s">
        <v>5338</v>
      </c>
      <c r="D3703" s="5">
        <v>41.69</v>
      </c>
      <c r="E3703" s="7">
        <v>17.718250000000001</v>
      </c>
      <c r="F3703" s="3" t="s">
        <v>4480</v>
      </c>
      <c r="G3703" s="3" t="s">
        <v>4491</v>
      </c>
      <c r="H3703" s="3" t="s">
        <v>4492</v>
      </c>
      <c r="I3703" s="3" t="s">
        <v>4493</v>
      </c>
      <c r="J3703" s="3"/>
      <c r="K3703" s="6" t="s">
        <v>4474</v>
      </c>
      <c r="L3703" s="6" t="s">
        <v>4474</v>
      </c>
      <c r="M3703" s="6" t="s">
        <v>4474</v>
      </c>
      <c r="N3703" s="6" t="s">
        <v>4474</v>
      </c>
      <c r="O3703" s="6" t="s">
        <v>4474</v>
      </c>
      <c r="P3703" s="6" t="s">
        <v>4474</v>
      </c>
      <c r="Q3703" s="6" t="s">
        <v>4474</v>
      </c>
      <c r="R3703" s="6" t="s">
        <v>4474</v>
      </c>
      <c r="S3703" s="6" t="s">
        <v>4474</v>
      </c>
      <c r="T3703" s="6" t="s">
        <v>4474</v>
      </c>
      <c r="U3703" s="6" t="s">
        <v>4474</v>
      </c>
      <c r="V3703" s="6" t="s">
        <v>4474</v>
      </c>
      <c r="W3703" s="6" t="s">
        <v>4474</v>
      </c>
      <c r="X3703" s="6" t="s">
        <v>4474</v>
      </c>
      <c r="Y3703" s="6" t="s">
        <v>4474</v>
      </c>
      <c r="Z3703" s="6" t="s">
        <v>4474</v>
      </c>
      <c r="AA3703" s="6" t="s">
        <v>4474</v>
      </c>
      <c r="AB3703" s="6" t="s">
        <v>4474</v>
      </c>
      <c r="AC3703" s="6" t="s">
        <v>4474</v>
      </c>
      <c r="AD3703" s="6" t="s">
        <v>4474</v>
      </c>
      <c r="AF3703" t="e">
        <f>Q3703/W3703</f>
        <v>#VALUE!</v>
      </c>
      <c r="AG3703" t="e">
        <f>R3703/X3703</f>
        <v>#VALUE!</v>
      </c>
      <c r="AH3703" t="e">
        <f>U3703/W3703</f>
        <v>#VALUE!</v>
      </c>
      <c r="AI3703" t="e">
        <f>V3703/X3703</f>
        <v>#VALUE!</v>
      </c>
      <c r="AJ3703" t="e">
        <f>Y3703/AA3703</f>
        <v>#VALUE!</v>
      </c>
      <c r="AK3703" t="e">
        <f>Z3703/AB3703</f>
        <v>#VALUE!</v>
      </c>
      <c r="AL3703" t="e">
        <f>O3703/K3703</f>
        <v>#VALUE!</v>
      </c>
      <c r="AM3703" t="e">
        <f>P3703/L3703</f>
        <v>#VALUE!</v>
      </c>
      <c r="AN3703" t="e">
        <f>K3703/W3703</f>
        <v>#VALUE!</v>
      </c>
      <c r="AO3703" t="e">
        <f>L3703/X3703</f>
        <v>#VALUE!</v>
      </c>
      <c r="AP3703">
        <f>IF(OR(Q3703&lt;0, Q3703="NA"), 0, 1)</f>
        <v>0</v>
      </c>
      <c r="AQ3703">
        <f>IF(OR(S3703&lt;0, S3703="NA"), 0, 1)</f>
        <v>0</v>
      </c>
      <c r="AR3703">
        <f>IFERROR(IF((AF3703-AG3703)&gt;0,1,0),0)</f>
        <v>0</v>
      </c>
      <c r="AS3703">
        <f>IFERROR(IF((S3703-Q3703)&gt;0,1,0),0)</f>
        <v>0</v>
      </c>
      <c r="AT3703">
        <f>IFERROR(IF((AH3703-AI3703)&lt;0,1,0),0)</f>
        <v>0</v>
      </c>
      <c r="AU3703">
        <f>IFERROR(IF((AJ3703-AK3703)&gt;0,1,0),0)</f>
        <v>0</v>
      </c>
      <c r="AV3703">
        <f>IFERROR(IF((AL3703-AM3703)&gt;0,1,0),0)</f>
        <v>0</v>
      </c>
      <c r="AW3703">
        <f>IFERROR(IF((AN3703-AO3703)&gt;0,1,0),0)</f>
        <v>0</v>
      </c>
      <c r="AX3703">
        <f>IFERROR(IF((AC3703-AD3703)&lt;0,1,0),0)</f>
        <v>0</v>
      </c>
      <c r="AY3703">
        <f>SUM(AP3703:AX3703)</f>
        <v>0</v>
      </c>
    </row>
    <row r="3704" spans="1:51" x14ac:dyDescent="0.45">
      <c r="A3704" s="1" t="s">
        <v>1082</v>
      </c>
      <c r="B3704" s="2">
        <v>106541336</v>
      </c>
      <c r="C3704" s="3" t="s">
        <v>5338</v>
      </c>
      <c r="D3704" s="7">
        <v>5.85</v>
      </c>
      <c r="E3704" s="5">
        <v>20.91375</v>
      </c>
      <c r="F3704" s="3" t="s">
        <v>4480</v>
      </c>
      <c r="G3704" s="3" t="s">
        <v>4491</v>
      </c>
      <c r="H3704" s="3" t="s">
        <v>4492</v>
      </c>
      <c r="I3704" s="3" t="s">
        <v>4493</v>
      </c>
      <c r="J3704" s="3"/>
      <c r="K3704" s="6" t="s">
        <v>4474</v>
      </c>
      <c r="L3704" s="6" t="s">
        <v>4474</v>
      </c>
      <c r="M3704" s="6" t="s">
        <v>4474</v>
      </c>
      <c r="N3704" s="6" t="s">
        <v>4474</v>
      </c>
      <c r="O3704" s="6" t="s">
        <v>4474</v>
      </c>
      <c r="P3704" s="6" t="s">
        <v>4474</v>
      </c>
      <c r="Q3704" s="6" t="s">
        <v>4474</v>
      </c>
      <c r="R3704" s="6" t="s">
        <v>4474</v>
      </c>
      <c r="S3704" s="6" t="s">
        <v>4474</v>
      </c>
      <c r="T3704" s="6" t="s">
        <v>4474</v>
      </c>
      <c r="U3704" s="6" t="s">
        <v>4474</v>
      </c>
      <c r="V3704" s="6" t="s">
        <v>4474</v>
      </c>
      <c r="W3704" s="6" t="s">
        <v>4474</v>
      </c>
      <c r="X3704" s="6" t="s">
        <v>4474</v>
      </c>
      <c r="Y3704" s="6" t="s">
        <v>4474</v>
      </c>
      <c r="Z3704" s="6" t="s">
        <v>4474</v>
      </c>
      <c r="AA3704" s="6" t="s">
        <v>4474</v>
      </c>
      <c r="AB3704" s="6" t="s">
        <v>4474</v>
      </c>
      <c r="AC3704" s="6" t="s">
        <v>4474</v>
      </c>
      <c r="AD3704" s="6" t="s">
        <v>4474</v>
      </c>
      <c r="AF3704" t="e">
        <f>Q3704/W3704</f>
        <v>#VALUE!</v>
      </c>
      <c r="AG3704" t="e">
        <f>R3704/X3704</f>
        <v>#VALUE!</v>
      </c>
      <c r="AH3704" t="e">
        <f>U3704/W3704</f>
        <v>#VALUE!</v>
      </c>
      <c r="AI3704" t="e">
        <f>V3704/X3704</f>
        <v>#VALUE!</v>
      </c>
      <c r="AJ3704" t="e">
        <f>Y3704/AA3704</f>
        <v>#VALUE!</v>
      </c>
      <c r="AK3704" t="e">
        <f>Z3704/AB3704</f>
        <v>#VALUE!</v>
      </c>
      <c r="AL3704" t="e">
        <f>O3704/K3704</f>
        <v>#VALUE!</v>
      </c>
      <c r="AM3704" t="e">
        <f>P3704/L3704</f>
        <v>#VALUE!</v>
      </c>
      <c r="AN3704" t="e">
        <f>K3704/W3704</f>
        <v>#VALUE!</v>
      </c>
      <c r="AO3704" t="e">
        <f>L3704/X3704</f>
        <v>#VALUE!</v>
      </c>
      <c r="AP3704">
        <f>IF(OR(Q3704&lt;0, Q3704="NA"), 0, 1)</f>
        <v>0</v>
      </c>
      <c r="AQ3704">
        <f>IF(OR(S3704&lt;0, S3704="NA"), 0, 1)</f>
        <v>0</v>
      </c>
      <c r="AR3704">
        <f>IFERROR(IF((AF3704-AG3704)&gt;0,1,0),0)</f>
        <v>0</v>
      </c>
      <c r="AS3704">
        <f>IFERROR(IF((S3704-Q3704)&gt;0,1,0),0)</f>
        <v>0</v>
      </c>
      <c r="AT3704">
        <f>IFERROR(IF((AH3704-AI3704)&lt;0,1,0),0)</f>
        <v>0</v>
      </c>
      <c r="AU3704">
        <f>IFERROR(IF((AJ3704-AK3704)&gt;0,1,0),0)</f>
        <v>0</v>
      </c>
      <c r="AV3704">
        <f>IFERROR(IF((AL3704-AM3704)&gt;0,1,0),0)</f>
        <v>0</v>
      </c>
      <c r="AW3704">
        <f>IFERROR(IF((AN3704-AO3704)&gt;0,1,0),0)</f>
        <v>0</v>
      </c>
      <c r="AX3704">
        <f>IFERROR(IF((AC3704-AD3704)&lt;0,1,0),0)</f>
        <v>0</v>
      </c>
      <c r="AY3704">
        <f>SUM(AP3704:AX3704)</f>
        <v>0</v>
      </c>
    </row>
    <row r="3705" spans="1:51" x14ac:dyDescent="0.45">
      <c r="A3705" s="1" t="s">
        <v>1083</v>
      </c>
      <c r="B3705" s="2">
        <v>106541243</v>
      </c>
      <c r="C3705" s="3" t="s">
        <v>5338</v>
      </c>
      <c r="D3705" s="5">
        <v>110</v>
      </c>
      <c r="E3705" s="5">
        <v>701.25</v>
      </c>
      <c r="F3705" s="3" t="s">
        <v>4480</v>
      </c>
      <c r="G3705" s="3" t="s">
        <v>4491</v>
      </c>
      <c r="H3705" s="3" t="s">
        <v>4492</v>
      </c>
      <c r="I3705" s="3" t="s">
        <v>4493</v>
      </c>
      <c r="J3705" s="3"/>
      <c r="K3705" s="6" t="s">
        <v>4474</v>
      </c>
      <c r="L3705" s="6" t="s">
        <v>4474</v>
      </c>
      <c r="M3705" s="6" t="s">
        <v>4474</v>
      </c>
      <c r="N3705" s="6" t="s">
        <v>4474</v>
      </c>
      <c r="O3705" s="6" t="s">
        <v>4474</v>
      </c>
      <c r="P3705" s="6" t="s">
        <v>4474</v>
      </c>
      <c r="Q3705" s="6" t="s">
        <v>4474</v>
      </c>
      <c r="R3705" s="6" t="s">
        <v>4474</v>
      </c>
      <c r="S3705" s="6" t="s">
        <v>4474</v>
      </c>
      <c r="T3705" s="6" t="s">
        <v>4474</v>
      </c>
      <c r="U3705" s="6" t="s">
        <v>4474</v>
      </c>
      <c r="V3705" s="6" t="s">
        <v>4474</v>
      </c>
      <c r="W3705" s="6" t="s">
        <v>4474</v>
      </c>
      <c r="X3705" s="6" t="s">
        <v>4474</v>
      </c>
      <c r="Y3705" s="6" t="s">
        <v>4474</v>
      </c>
      <c r="Z3705" s="6" t="s">
        <v>4474</v>
      </c>
      <c r="AA3705" s="6" t="s">
        <v>4474</v>
      </c>
      <c r="AB3705" s="6" t="s">
        <v>4474</v>
      </c>
      <c r="AC3705" s="6" t="s">
        <v>4474</v>
      </c>
      <c r="AD3705" s="6" t="s">
        <v>4474</v>
      </c>
      <c r="AF3705" t="e">
        <f>Q3705/W3705</f>
        <v>#VALUE!</v>
      </c>
      <c r="AG3705" t="e">
        <f>R3705/X3705</f>
        <v>#VALUE!</v>
      </c>
      <c r="AH3705" t="e">
        <f>U3705/W3705</f>
        <v>#VALUE!</v>
      </c>
      <c r="AI3705" t="e">
        <f>V3705/X3705</f>
        <v>#VALUE!</v>
      </c>
      <c r="AJ3705" t="e">
        <f>Y3705/AA3705</f>
        <v>#VALUE!</v>
      </c>
      <c r="AK3705" t="e">
        <f>Z3705/AB3705</f>
        <v>#VALUE!</v>
      </c>
      <c r="AL3705" t="e">
        <f>O3705/K3705</f>
        <v>#VALUE!</v>
      </c>
      <c r="AM3705" t="e">
        <f>P3705/L3705</f>
        <v>#VALUE!</v>
      </c>
      <c r="AN3705" t="e">
        <f>K3705/W3705</f>
        <v>#VALUE!</v>
      </c>
      <c r="AO3705" t="e">
        <f>L3705/X3705</f>
        <v>#VALUE!</v>
      </c>
      <c r="AP3705">
        <f>IF(OR(Q3705&lt;0, Q3705="NA"), 0, 1)</f>
        <v>0</v>
      </c>
      <c r="AQ3705">
        <f>IF(OR(S3705&lt;0, S3705="NA"), 0, 1)</f>
        <v>0</v>
      </c>
      <c r="AR3705">
        <f>IFERROR(IF((AF3705-AG3705)&gt;0,1,0),0)</f>
        <v>0</v>
      </c>
      <c r="AS3705">
        <f>IFERROR(IF((S3705-Q3705)&gt;0,1,0),0)</f>
        <v>0</v>
      </c>
      <c r="AT3705">
        <f>IFERROR(IF((AH3705-AI3705)&lt;0,1,0),0)</f>
        <v>0</v>
      </c>
      <c r="AU3705">
        <f>IFERROR(IF((AJ3705-AK3705)&gt;0,1,0),0)</f>
        <v>0</v>
      </c>
      <c r="AV3705">
        <f>IFERROR(IF((AL3705-AM3705)&gt;0,1,0),0)</f>
        <v>0</v>
      </c>
      <c r="AW3705">
        <f>IFERROR(IF((AN3705-AO3705)&gt;0,1,0),0)</f>
        <v>0</v>
      </c>
      <c r="AX3705">
        <f>IFERROR(IF((AC3705-AD3705)&lt;0,1,0),0)</f>
        <v>0</v>
      </c>
      <c r="AY3705">
        <f>SUM(AP3705:AX3705)</f>
        <v>0</v>
      </c>
    </row>
    <row r="3706" spans="1:51" x14ac:dyDescent="0.45">
      <c r="A3706" s="1" t="s">
        <v>1084</v>
      </c>
      <c r="B3706" s="2">
        <v>105745289</v>
      </c>
      <c r="C3706" s="3" t="s">
        <v>5338</v>
      </c>
      <c r="D3706" s="5">
        <v>7.68</v>
      </c>
      <c r="E3706" s="5">
        <v>52.031999999999996</v>
      </c>
      <c r="F3706" s="3" t="s">
        <v>4480</v>
      </c>
      <c r="G3706" s="3" t="s">
        <v>4491</v>
      </c>
      <c r="H3706" s="3" t="s">
        <v>4492</v>
      </c>
      <c r="I3706" s="3" t="s">
        <v>4493</v>
      </c>
      <c r="J3706" s="3"/>
      <c r="K3706" s="6" t="s">
        <v>4474</v>
      </c>
      <c r="L3706" s="6" t="s">
        <v>4474</v>
      </c>
      <c r="M3706" s="6" t="s">
        <v>4474</v>
      </c>
      <c r="N3706" s="6" t="s">
        <v>4474</v>
      </c>
      <c r="O3706" s="6" t="s">
        <v>4474</v>
      </c>
      <c r="P3706" s="6" t="s">
        <v>4474</v>
      </c>
      <c r="Q3706" s="6" t="s">
        <v>4474</v>
      </c>
      <c r="R3706" s="6" t="s">
        <v>4474</v>
      </c>
      <c r="S3706" s="6" t="s">
        <v>4474</v>
      </c>
      <c r="T3706" s="6" t="s">
        <v>4474</v>
      </c>
      <c r="U3706" s="6" t="s">
        <v>4474</v>
      </c>
      <c r="V3706" s="6" t="s">
        <v>4474</v>
      </c>
      <c r="W3706" s="6" t="s">
        <v>4474</v>
      </c>
      <c r="X3706" s="6" t="s">
        <v>4474</v>
      </c>
      <c r="Y3706" s="6" t="s">
        <v>4474</v>
      </c>
      <c r="Z3706" s="6" t="s">
        <v>4474</v>
      </c>
      <c r="AA3706" s="6" t="s">
        <v>4474</v>
      </c>
      <c r="AB3706" s="6" t="s">
        <v>4474</v>
      </c>
      <c r="AC3706" s="6" t="s">
        <v>4474</v>
      </c>
      <c r="AD3706" s="6" t="s">
        <v>4474</v>
      </c>
      <c r="AF3706" t="e">
        <f>Q3706/W3706</f>
        <v>#VALUE!</v>
      </c>
      <c r="AG3706" t="e">
        <f>R3706/X3706</f>
        <v>#VALUE!</v>
      </c>
      <c r="AH3706" t="e">
        <f>U3706/W3706</f>
        <v>#VALUE!</v>
      </c>
      <c r="AI3706" t="e">
        <f>V3706/X3706</f>
        <v>#VALUE!</v>
      </c>
      <c r="AJ3706" t="e">
        <f>Y3706/AA3706</f>
        <v>#VALUE!</v>
      </c>
      <c r="AK3706" t="e">
        <f>Z3706/AB3706</f>
        <v>#VALUE!</v>
      </c>
      <c r="AL3706" t="e">
        <f>O3706/K3706</f>
        <v>#VALUE!</v>
      </c>
      <c r="AM3706" t="e">
        <f>P3706/L3706</f>
        <v>#VALUE!</v>
      </c>
      <c r="AN3706" t="e">
        <f>K3706/W3706</f>
        <v>#VALUE!</v>
      </c>
      <c r="AO3706" t="e">
        <f>L3706/X3706</f>
        <v>#VALUE!</v>
      </c>
      <c r="AP3706">
        <f>IF(OR(Q3706&lt;0, Q3706="NA"), 0, 1)</f>
        <v>0</v>
      </c>
      <c r="AQ3706">
        <f>IF(OR(S3706&lt;0, S3706="NA"), 0, 1)</f>
        <v>0</v>
      </c>
      <c r="AR3706">
        <f>IFERROR(IF((AF3706-AG3706)&gt;0,1,0),0)</f>
        <v>0</v>
      </c>
      <c r="AS3706">
        <f>IFERROR(IF((S3706-Q3706)&gt;0,1,0),0)</f>
        <v>0</v>
      </c>
      <c r="AT3706">
        <f>IFERROR(IF((AH3706-AI3706)&lt;0,1,0),0)</f>
        <v>0</v>
      </c>
      <c r="AU3706">
        <f>IFERROR(IF((AJ3706-AK3706)&gt;0,1,0),0)</f>
        <v>0</v>
      </c>
      <c r="AV3706">
        <f>IFERROR(IF((AL3706-AM3706)&gt;0,1,0),0)</f>
        <v>0</v>
      </c>
      <c r="AW3706">
        <f>IFERROR(IF((AN3706-AO3706)&gt;0,1,0),0)</f>
        <v>0</v>
      </c>
      <c r="AX3706">
        <f>IFERROR(IF((AC3706-AD3706)&lt;0,1,0),0)</f>
        <v>0</v>
      </c>
      <c r="AY3706">
        <f>SUM(AP3706:AX3706)</f>
        <v>0</v>
      </c>
    </row>
    <row r="3707" spans="1:51" x14ac:dyDescent="0.45">
      <c r="A3707" s="1" t="s">
        <v>1085</v>
      </c>
      <c r="B3707" s="2">
        <v>106590382</v>
      </c>
      <c r="C3707" s="3" t="s">
        <v>5338</v>
      </c>
      <c r="D3707" s="5">
        <v>28.3</v>
      </c>
      <c r="E3707" s="5">
        <v>5245.4049999999997</v>
      </c>
      <c r="F3707" s="3" t="s">
        <v>4480</v>
      </c>
      <c r="G3707" s="3" t="s">
        <v>4491</v>
      </c>
      <c r="H3707" s="3" t="s">
        <v>4492</v>
      </c>
      <c r="I3707" s="3" t="s">
        <v>4493</v>
      </c>
      <c r="J3707" s="3"/>
      <c r="K3707" s="6" t="s">
        <v>4474</v>
      </c>
      <c r="L3707" s="6" t="s">
        <v>4474</v>
      </c>
      <c r="M3707" s="6" t="s">
        <v>4474</v>
      </c>
      <c r="N3707" s="6" t="s">
        <v>4474</v>
      </c>
      <c r="O3707" s="6" t="s">
        <v>4474</v>
      </c>
      <c r="P3707" s="6" t="s">
        <v>4474</v>
      </c>
      <c r="Q3707" s="6" t="s">
        <v>4474</v>
      </c>
      <c r="R3707" s="6" t="s">
        <v>4474</v>
      </c>
      <c r="S3707" s="6" t="s">
        <v>4474</v>
      </c>
      <c r="T3707" s="6" t="s">
        <v>4474</v>
      </c>
      <c r="U3707" s="6" t="s">
        <v>4474</v>
      </c>
      <c r="V3707" s="6" t="s">
        <v>4474</v>
      </c>
      <c r="W3707" s="6" t="s">
        <v>4474</v>
      </c>
      <c r="X3707" s="6" t="s">
        <v>4474</v>
      </c>
      <c r="Y3707" s="6" t="s">
        <v>4474</v>
      </c>
      <c r="Z3707" s="6" t="s">
        <v>4474</v>
      </c>
      <c r="AA3707" s="6" t="s">
        <v>4474</v>
      </c>
      <c r="AB3707" s="6" t="s">
        <v>4474</v>
      </c>
      <c r="AC3707" s="6" t="s">
        <v>4474</v>
      </c>
      <c r="AD3707" s="6" t="s">
        <v>4474</v>
      </c>
      <c r="AF3707" t="e">
        <f>Q3707/W3707</f>
        <v>#VALUE!</v>
      </c>
      <c r="AG3707" t="e">
        <f>R3707/X3707</f>
        <v>#VALUE!</v>
      </c>
      <c r="AH3707" t="e">
        <f>U3707/W3707</f>
        <v>#VALUE!</v>
      </c>
      <c r="AI3707" t="e">
        <f>V3707/X3707</f>
        <v>#VALUE!</v>
      </c>
      <c r="AJ3707" t="e">
        <f>Y3707/AA3707</f>
        <v>#VALUE!</v>
      </c>
      <c r="AK3707" t="e">
        <f>Z3707/AB3707</f>
        <v>#VALUE!</v>
      </c>
      <c r="AL3707" t="e">
        <f>O3707/K3707</f>
        <v>#VALUE!</v>
      </c>
      <c r="AM3707" t="e">
        <f>P3707/L3707</f>
        <v>#VALUE!</v>
      </c>
      <c r="AN3707" t="e">
        <f>K3707/W3707</f>
        <v>#VALUE!</v>
      </c>
      <c r="AO3707" t="e">
        <f>L3707/X3707</f>
        <v>#VALUE!</v>
      </c>
      <c r="AP3707">
        <f>IF(OR(Q3707&lt;0, Q3707="NA"), 0, 1)</f>
        <v>0</v>
      </c>
      <c r="AQ3707">
        <f>IF(OR(S3707&lt;0, S3707="NA"), 0, 1)</f>
        <v>0</v>
      </c>
      <c r="AR3707">
        <f>IFERROR(IF((AF3707-AG3707)&gt;0,1,0),0)</f>
        <v>0</v>
      </c>
      <c r="AS3707">
        <f>IFERROR(IF((S3707-Q3707)&gt;0,1,0),0)</f>
        <v>0</v>
      </c>
      <c r="AT3707">
        <f>IFERROR(IF((AH3707-AI3707)&lt;0,1,0),0)</f>
        <v>0</v>
      </c>
      <c r="AU3707">
        <f>IFERROR(IF((AJ3707-AK3707)&gt;0,1,0),0)</f>
        <v>0</v>
      </c>
      <c r="AV3707">
        <f>IFERROR(IF((AL3707-AM3707)&gt;0,1,0),0)</f>
        <v>0</v>
      </c>
      <c r="AW3707">
        <f>IFERROR(IF((AN3707-AO3707)&gt;0,1,0),0)</f>
        <v>0</v>
      </c>
      <c r="AX3707">
        <f>IFERROR(IF((AC3707-AD3707)&lt;0,1,0),0)</f>
        <v>0</v>
      </c>
      <c r="AY3707">
        <f>SUM(AP3707:AX3707)</f>
        <v>0</v>
      </c>
    </row>
    <row r="3708" spans="1:51" x14ac:dyDescent="0.45">
      <c r="A3708" s="1" t="s">
        <v>1086</v>
      </c>
      <c r="B3708" s="2">
        <v>120039873</v>
      </c>
      <c r="C3708" s="3" t="s">
        <v>5338</v>
      </c>
      <c r="D3708" s="5">
        <v>18.96</v>
      </c>
      <c r="E3708" s="5">
        <v>2.8439999999999999</v>
      </c>
      <c r="F3708" s="3" t="s">
        <v>4480</v>
      </c>
      <c r="G3708" s="3" t="s">
        <v>4491</v>
      </c>
      <c r="H3708" s="3" t="s">
        <v>4492</v>
      </c>
      <c r="I3708" s="3" t="s">
        <v>4493</v>
      </c>
      <c r="J3708" s="3"/>
      <c r="K3708" s="6" t="s">
        <v>4474</v>
      </c>
      <c r="L3708" s="6" t="s">
        <v>4474</v>
      </c>
      <c r="M3708" s="6" t="s">
        <v>4474</v>
      </c>
      <c r="N3708" s="6" t="s">
        <v>4474</v>
      </c>
      <c r="O3708" s="6" t="s">
        <v>4474</v>
      </c>
      <c r="P3708" s="6" t="s">
        <v>4474</v>
      </c>
      <c r="Q3708" s="6" t="s">
        <v>4474</v>
      </c>
      <c r="R3708" s="6" t="s">
        <v>4474</v>
      </c>
      <c r="S3708" s="6" t="s">
        <v>4474</v>
      </c>
      <c r="T3708" s="6" t="s">
        <v>4474</v>
      </c>
      <c r="U3708" s="6" t="s">
        <v>4474</v>
      </c>
      <c r="V3708" s="6" t="s">
        <v>4474</v>
      </c>
      <c r="W3708" s="6" t="s">
        <v>4474</v>
      </c>
      <c r="X3708" s="6" t="s">
        <v>4474</v>
      </c>
      <c r="Y3708" s="6" t="s">
        <v>4474</v>
      </c>
      <c r="Z3708" s="6" t="s">
        <v>4474</v>
      </c>
      <c r="AA3708" s="6" t="s">
        <v>4474</v>
      </c>
      <c r="AB3708" s="6" t="s">
        <v>4474</v>
      </c>
      <c r="AC3708" s="6" t="s">
        <v>4474</v>
      </c>
      <c r="AD3708" s="6" t="s">
        <v>4474</v>
      </c>
      <c r="AF3708" t="e">
        <f>Q3708/W3708</f>
        <v>#VALUE!</v>
      </c>
      <c r="AG3708" t="e">
        <f>R3708/X3708</f>
        <v>#VALUE!</v>
      </c>
      <c r="AH3708" t="e">
        <f>U3708/W3708</f>
        <v>#VALUE!</v>
      </c>
      <c r="AI3708" t="e">
        <f>V3708/X3708</f>
        <v>#VALUE!</v>
      </c>
      <c r="AJ3708" t="e">
        <f>Y3708/AA3708</f>
        <v>#VALUE!</v>
      </c>
      <c r="AK3708" t="e">
        <f>Z3708/AB3708</f>
        <v>#VALUE!</v>
      </c>
      <c r="AL3708" t="e">
        <f>O3708/K3708</f>
        <v>#VALUE!</v>
      </c>
      <c r="AM3708" t="e">
        <f>P3708/L3708</f>
        <v>#VALUE!</v>
      </c>
      <c r="AN3708" t="e">
        <f>K3708/W3708</f>
        <v>#VALUE!</v>
      </c>
      <c r="AO3708" t="e">
        <f>L3708/X3708</f>
        <v>#VALUE!</v>
      </c>
      <c r="AP3708">
        <f>IF(OR(Q3708&lt;0, Q3708="NA"), 0, 1)</f>
        <v>0</v>
      </c>
      <c r="AQ3708">
        <f>IF(OR(S3708&lt;0, S3708="NA"), 0, 1)</f>
        <v>0</v>
      </c>
      <c r="AR3708">
        <f>IFERROR(IF((AF3708-AG3708)&gt;0,1,0),0)</f>
        <v>0</v>
      </c>
      <c r="AS3708">
        <f>IFERROR(IF((S3708-Q3708)&gt;0,1,0),0)</f>
        <v>0</v>
      </c>
      <c r="AT3708">
        <f>IFERROR(IF((AH3708-AI3708)&lt;0,1,0),0)</f>
        <v>0</v>
      </c>
      <c r="AU3708">
        <f>IFERROR(IF((AJ3708-AK3708)&gt;0,1,0),0)</f>
        <v>0</v>
      </c>
      <c r="AV3708">
        <f>IFERROR(IF((AL3708-AM3708)&gt;0,1,0),0)</f>
        <v>0</v>
      </c>
      <c r="AW3708">
        <f>IFERROR(IF((AN3708-AO3708)&gt;0,1,0),0)</f>
        <v>0</v>
      </c>
      <c r="AX3708">
        <f>IFERROR(IF((AC3708-AD3708)&lt;0,1,0),0)</f>
        <v>0</v>
      </c>
      <c r="AY3708">
        <f>SUM(AP3708:AX3708)</f>
        <v>0</v>
      </c>
    </row>
    <row r="3709" spans="1:51" x14ac:dyDescent="0.45">
      <c r="A3709" s="1" t="s">
        <v>1087</v>
      </c>
      <c r="B3709" s="2">
        <v>120039536</v>
      </c>
      <c r="C3709" s="3" t="s">
        <v>5338</v>
      </c>
      <c r="D3709" s="5">
        <v>37.07</v>
      </c>
      <c r="E3709" s="5">
        <v>108.42975</v>
      </c>
      <c r="F3709" s="3" t="s">
        <v>4480</v>
      </c>
      <c r="G3709" s="3" t="s">
        <v>4491</v>
      </c>
      <c r="H3709" s="3" t="s">
        <v>4492</v>
      </c>
      <c r="I3709" s="3" t="s">
        <v>4493</v>
      </c>
      <c r="J3709" s="3"/>
      <c r="K3709" s="6" t="s">
        <v>4474</v>
      </c>
      <c r="L3709" s="6" t="s">
        <v>4474</v>
      </c>
      <c r="M3709" s="6" t="s">
        <v>4474</v>
      </c>
      <c r="N3709" s="6" t="s">
        <v>4474</v>
      </c>
      <c r="O3709" s="6" t="s">
        <v>4474</v>
      </c>
      <c r="P3709" s="6" t="s">
        <v>4474</v>
      </c>
      <c r="Q3709" s="6" t="s">
        <v>4474</v>
      </c>
      <c r="R3709" s="6" t="s">
        <v>4474</v>
      </c>
      <c r="S3709" s="6" t="s">
        <v>4474</v>
      </c>
      <c r="T3709" s="6" t="s">
        <v>4474</v>
      </c>
      <c r="U3709" s="6" t="s">
        <v>4474</v>
      </c>
      <c r="V3709" s="6" t="s">
        <v>4474</v>
      </c>
      <c r="W3709" s="6" t="s">
        <v>4474</v>
      </c>
      <c r="X3709" s="6" t="s">
        <v>4474</v>
      </c>
      <c r="Y3709" s="6" t="s">
        <v>4474</v>
      </c>
      <c r="Z3709" s="6" t="s">
        <v>4474</v>
      </c>
      <c r="AA3709" s="6" t="s">
        <v>4474</v>
      </c>
      <c r="AB3709" s="6" t="s">
        <v>4474</v>
      </c>
      <c r="AC3709" s="6" t="s">
        <v>4474</v>
      </c>
      <c r="AD3709" s="6" t="s">
        <v>4474</v>
      </c>
      <c r="AF3709" t="e">
        <f>Q3709/W3709</f>
        <v>#VALUE!</v>
      </c>
      <c r="AG3709" t="e">
        <f>R3709/X3709</f>
        <v>#VALUE!</v>
      </c>
      <c r="AH3709" t="e">
        <f>U3709/W3709</f>
        <v>#VALUE!</v>
      </c>
      <c r="AI3709" t="e">
        <f>V3709/X3709</f>
        <v>#VALUE!</v>
      </c>
      <c r="AJ3709" t="e">
        <f>Y3709/AA3709</f>
        <v>#VALUE!</v>
      </c>
      <c r="AK3709" t="e">
        <f>Z3709/AB3709</f>
        <v>#VALUE!</v>
      </c>
      <c r="AL3709" t="e">
        <f>O3709/K3709</f>
        <v>#VALUE!</v>
      </c>
      <c r="AM3709" t="e">
        <f>P3709/L3709</f>
        <v>#VALUE!</v>
      </c>
      <c r="AN3709" t="e">
        <f>K3709/W3709</f>
        <v>#VALUE!</v>
      </c>
      <c r="AO3709" t="e">
        <f>L3709/X3709</f>
        <v>#VALUE!</v>
      </c>
      <c r="AP3709">
        <f>IF(OR(Q3709&lt;0, Q3709="NA"), 0, 1)</f>
        <v>0</v>
      </c>
      <c r="AQ3709">
        <f>IF(OR(S3709&lt;0, S3709="NA"), 0, 1)</f>
        <v>0</v>
      </c>
      <c r="AR3709">
        <f>IFERROR(IF((AF3709-AG3709)&gt;0,1,0),0)</f>
        <v>0</v>
      </c>
      <c r="AS3709">
        <f>IFERROR(IF((S3709-Q3709)&gt;0,1,0),0)</f>
        <v>0</v>
      </c>
      <c r="AT3709">
        <f>IFERROR(IF((AH3709-AI3709)&lt;0,1,0),0)</f>
        <v>0</v>
      </c>
      <c r="AU3709">
        <f>IFERROR(IF((AJ3709-AK3709)&gt;0,1,0),0)</f>
        <v>0</v>
      </c>
      <c r="AV3709">
        <f>IFERROR(IF((AL3709-AM3709)&gt;0,1,0),0)</f>
        <v>0</v>
      </c>
      <c r="AW3709">
        <f>IFERROR(IF((AN3709-AO3709)&gt;0,1,0),0)</f>
        <v>0</v>
      </c>
      <c r="AX3709">
        <f>IFERROR(IF((AC3709-AD3709)&lt;0,1,0),0)</f>
        <v>0</v>
      </c>
      <c r="AY3709">
        <f>SUM(AP3709:AX3709)</f>
        <v>0</v>
      </c>
    </row>
    <row r="3710" spans="1:51" x14ac:dyDescent="0.45">
      <c r="A3710" s="1" t="s">
        <v>1088</v>
      </c>
      <c r="B3710" s="2">
        <v>5733041</v>
      </c>
      <c r="C3710" s="3" t="s">
        <v>5338</v>
      </c>
      <c r="D3710" s="5">
        <v>94.36</v>
      </c>
      <c r="E3710" s="5">
        <v>1325.7581887199999</v>
      </c>
      <c r="F3710" s="3" t="s">
        <v>4480</v>
      </c>
      <c r="G3710" s="3" t="s">
        <v>4491</v>
      </c>
      <c r="H3710" s="3" t="s">
        <v>4492</v>
      </c>
      <c r="I3710" s="3" t="s">
        <v>4493</v>
      </c>
      <c r="J3710" s="3"/>
      <c r="K3710" s="6" t="s">
        <v>4474</v>
      </c>
      <c r="L3710" s="6" t="s">
        <v>4474</v>
      </c>
      <c r="M3710" s="6" t="s">
        <v>4474</v>
      </c>
      <c r="N3710" s="6" t="s">
        <v>4474</v>
      </c>
      <c r="O3710" s="6" t="s">
        <v>4474</v>
      </c>
      <c r="P3710" s="6" t="s">
        <v>4474</v>
      </c>
      <c r="Q3710" s="6" t="s">
        <v>4474</v>
      </c>
      <c r="R3710" s="6" t="s">
        <v>4474</v>
      </c>
      <c r="S3710" s="6" t="s">
        <v>4474</v>
      </c>
      <c r="T3710" s="6" t="s">
        <v>4474</v>
      </c>
      <c r="U3710" s="6" t="s">
        <v>4474</v>
      </c>
      <c r="V3710" s="6" t="s">
        <v>4474</v>
      </c>
      <c r="W3710" s="6" t="s">
        <v>4474</v>
      </c>
      <c r="X3710" s="6" t="s">
        <v>4474</v>
      </c>
      <c r="Y3710" s="6" t="s">
        <v>4474</v>
      </c>
      <c r="Z3710" s="6" t="s">
        <v>4474</v>
      </c>
      <c r="AA3710" s="6" t="s">
        <v>4474</v>
      </c>
      <c r="AB3710" s="6" t="s">
        <v>4474</v>
      </c>
      <c r="AC3710" s="6" t="s">
        <v>4474</v>
      </c>
      <c r="AD3710" s="6" t="s">
        <v>4474</v>
      </c>
      <c r="AF3710" t="e">
        <f>Q3710/W3710</f>
        <v>#VALUE!</v>
      </c>
      <c r="AG3710" t="e">
        <f>R3710/X3710</f>
        <v>#VALUE!</v>
      </c>
      <c r="AH3710" t="e">
        <f>U3710/W3710</f>
        <v>#VALUE!</v>
      </c>
      <c r="AI3710" t="e">
        <f>V3710/X3710</f>
        <v>#VALUE!</v>
      </c>
      <c r="AJ3710" t="e">
        <f>Y3710/AA3710</f>
        <v>#VALUE!</v>
      </c>
      <c r="AK3710" t="e">
        <f>Z3710/AB3710</f>
        <v>#VALUE!</v>
      </c>
      <c r="AL3710" t="e">
        <f>O3710/K3710</f>
        <v>#VALUE!</v>
      </c>
      <c r="AM3710" t="e">
        <f>P3710/L3710</f>
        <v>#VALUE!</v>
      </c>
      <c r="AN3710" t="e">
        <f>K3710/W3710</f>
        <v>#VALUE!</v>
      </c>
      <c r="AO3710" t="e">
        <f>L3710/X3710</f>
        <v>#VALUE!</v>
      </c>
      <c r="AP3710">
        <f>IF(OR(Q3710&lt;0, Q3710="NA"), 0, 1)</f>
        <v>0</v>
      </c>
      <c r="AQ3710">
        <f>IF(OR(S3710&lt;0, S3710="NA"), 0, 1)</f>
        <v>0</v>
      </c>
      <c r="AR3710">
        <f>IFERROR(IF((AF3710-AG3710)&gt;0,1,0),0)</f>
        <v>0</v>
      </c>
      <c r="AS3710">
        <f>IFERROR(IF((S3710-Q3710)&gt;0,1,0),0)</f>
        <v>0</v>
      </c>
      <c r="AT3710">
        <f>IFERROR(IF((AH3710-AI3710)&lt;0,1,0),0)</f>
        <v>0</v>
      </c>
      <c r="AU3710">
        <f>IFERROR(IF((AJ3710-AK3710)&gt;0,1,0),0)</f>
        <v>0</v>
      </c>
      <c r="AV3710">
        <f>IFERROR(IF((AL3710-AM3710)&gt;0,1,0),0)</f>
        <v>0</v>
      </c>
      <c r="AW3710">
        <f>IFERROR(IF((AN3710-AO3710)&gt;0,1,0),0)</f>
        <v>0</v>
      </c>
      <c r="AX3710">
        <f>IFERROR(IF((AC3710-AD3710)&lt;0,1,0),0)</f>
        <v>0</v>
      </c>
      <c r="AY3710">
        <f>SUM(AP3710:AX3710)</f>
        <v>0</v>
      </c>
    </row>
    <row r="3711" spans="1:51" x14ac:dyDescent="0.45">
      <c r="A3711" s="1" t="s">
        <v>1115</v>
      </c>
      <c r="B3711" s="2">
        <v>5733926</v>
      </c>
      <c r="C3711" s="3" t="s">
        <v>5337</v>
      </c>
      <c r="D3711" s="5">
        <v>12.58</v>
      </c>
      <c r="E3711" s="5">
        <v>1402.45372464</v>
      </c>
      <c r="F3711" s="3" t="s">
        <v>4480</v>
      </c>
      <c r="G3711" s="3" t="s">
        <v>4491</v>
      </c>
      <c r="H3711" s="3" t="s">
        <v>4492</v>
      </c>
      <c r="I3711" s="3" t="s">
        <v>4493</v>
      </c>
      <c r="J3711" s="3"/>
      <c r="K3711" s="6" t="s">
        <v>4474</v>
      </c>
      <c r="L3711" s="6" t="s">
        <v>4474</v>
      </c>
      <c r="M3711" s="6" t="s">
        <v>4474</v>
      </c>
      <c r="N3711" s="6" t="s">
        <v>4474</v>
      </c>
      <c r="O3711" s="6" t="s">
        <v>4474</v>
      </c>
      <c r="P3711" s="6" t="s">
        <v>4474</v>
      </c>
      <c r="Q3711" s="6" t="s">
        <v>4474</v>
      </c>
      <c r="R3711" s="6" t="s">
        <v>4474</v>
      </c>
      <c r="S3711" s="6" t="s">
        <v>4474</v>
      </c>
      <c r="T3711" s="6" t="s">
        <v>4474</v>
      </c>
      <c r="U3711" s="6" t="s">
        <v>4474</v>
      </c>
      <c r="V3711" s="6" t="s">
        <v>4474</v>
      </c>
      <c r="W3711" s="6" t="s">
        <v>4474</v>
      </c>
      <c r="X3711" s="6" t="s">
        <v>4474</v>
      </c>
      <c r="Y3711" s="6" t="s">
        <v>4474</v>
      </c>
      <c r="Z3711" s="6" t="s">
        <v>4474</v>
      </c>
      <c r="AA3711" s="6" t="s">
        <v>4474</v>
      </c>
      <c r="AB3711" s="6" t="s">
        <v>4474</v>
      </c>
      <c r="AC3711" s="6" t="s">
        <v>4474</v>
      </c>
      <c r="AD3711" s="6" t="s">
        <v>4474</v>
      </c>
      <c r="AF3711" t="e">
        <f>Q3711/W3711</f>
        <v>#VALUE!</v>
      </c>
      <c r="AG3711" t="e">
        <f>R3711/X3711</f>
        <v>#VALUE!</v>
      </c>
      <c r="AH3711" t="e">
        <f>U3711/W3711</f>
        <v>#VALUE!</v>
      </c>
      <c r="AI3711" t="e">
        <f>V3711/X3711</f>
        <v>#VALUE!</v>
      </c>
      <c r="AJ3711" t="e">
        <f>Y3711/AA3711</f>
        <v>#VALUE!</v>
      </c>
      <c r="AK3711" t="e">
        <f>Z3711/AB3711</f>
        <v>#VALUE!</v>
      </c>
      <c r="AL3711" t="e">
        <f>O3711/K3711</f>
        <v>#VALUE!</v>
      </c>
      <c r="AM3711" t="e">
        <f>P3711/L3711</f>
        <v>#VALUE!</v>
      </c>
      <c r="AN3711" t="e">
        <f>K3711/W3711</f>
        <v>#VALUE!</v>
      </c>
      <c r="AO3711" t="e">
        <f>L3711/X3711</f>
        <v>#VALUE!</v>
      </c>
      <c r="AP3711">
        <f>IF(OR(Q3711&lt;0, Q3711="NA"), 0, 1)</f>
        <v>0</v>
      </c>
      <c r="AQ3711">
        <f>IF(OR(S3711&lt;0, S3711="NA"), 0, 1)</f>
        <v>0</v>
      </c>
      <c r="AR3711">
        <f>IFERROR(IF((AF3711-AG3711)&gt;0,1,0),0)</f>
        <v>0</v>
      </c>
      <c r="AS3711">
        <f>IFERROR(IF((S3711-Q3711)&gt;0,1,0),0)</f>
        <v>0</v>
      </c>
      <c r="AT3711">
        <f>IFERROR(IF((AH3711-AI3711)&lt;0,1,0),0)</f>
        <v>0</v>
      </c>
      <c r="AU3711">
        <f>IFERROR(IF((AJ3711-AK3711)&gt;0,1,0),0)</f>
        <v>0</v>
      </c>
      <c r="AV3711">
        <f>IFERROR(IF((AL3711-AM3711)&gt;0,1,0),0)</f>
        <v>0</v>
      </c>
      <c r="AW3711">
        <f>IFERROR(IF((AN3711-AO3711)&gt;0,1,0),0)</f>
        <v>0</v>
      </c>
      <c r="AX3711">
        <f>IFERROR(IF((AC3711-AD3711)&lt;0,1,0),0)</f>
        <v>0</v>
      </c>
      <c r="AY3711">
        <f>SUM(AP3711:AX3711)</f>
        <v>0</v>
      </c>
    </row>
    <row r="3712" spans="1:51" x14ac:dyDescent="0.45">
      <c r="A3712" s="1" t="s">
        <v>1116</v>
      </c>
      <c r="B3712" s="2">
        <v>5732405</v>
      </c>
      <c r="C3712" s="3" t="s">
        <v>5337</v>
      </c>
      <c r="D3712" s="5">
        <v>15.59</v>
      </c>
      <c r="E3712" s="5">
        <v>285.50094838000001</v>
      </c>
      <c r="F3712" s="3" t="s">
        <v>4480</v>
      </c>
      <c r="G3712" s="3" t="s">
        <v>4491</v>
      </c>
      <c r="H3712" s="3" t="s">
        <v>4492</v>
      </c>
      <c r="I3712" s="3" t="s">
        <v>4493</v>
      </c>
      <c r="J3712" s="3" t="s">
        <v>4553</v>
      </c>
      <c r="K3712" s="6" t="s">
        <v>4474</v>
      </c>
      <c r="L3712" s="6" t="s">
        <v>4474</v>
      </c>
      <c r="M3712" s="6" t="s">
        <v>4474</v>
      </c>
      <c r="N3712" s="6" t="s">
        <v>4474</v>
      </c>
      <c r="O3712" s="6" t="s">
        <v>4474</v>
      </c>
      <c r="P3712" s="6" t="s">
        <v>4474</v>
      </c>
      <c r="Q3712" s="6" t="s">
        <v>4474</v>
      </c>
      <c r="R3712" s="6" t="s">
        <v>4474</v>
      </c>
      <c r="S3712" s="6" t="s">
        <v>4474</v>
      </c>
      <c r="T3712" s="6" t="s">
        <v>4474</v>
      </c>
      <c r="U3712" s="6" t="s">
        <v>4474</v>
      </c>
      <c r="V3712" s="6" t="s">
        <v>4474</v>
      </c>
      <c r="W3712" s="6" t="s">
        <v>4474</v>
      </c>
      <c r="X3712" s="6" t="s">
        <v>4474</v>
      </c>
      <c r="Y3712" s="6" t="s">
        <v>4474</v>
      </c>
      <c r="Z3712" s="6" t="s">
        <v>4474</v>
      </c>
      <c r="AA3712" s="6" t="s">
        <v>4474</v>
      </c>
      <c r="AB3712" s="6" t="s">
        <v>4474</v>
      </c>
      <c r="AC3712" s="6" t="s">
        <v>4474</v>
      </c>
      <c r="AD3712" s="6" t="s">
        <v>4474</v>
      </c>
      <c r="AF3712" t="e">
        <f>Q3712/W3712</f>
        <v>#VALUE!</v>
      </c>
      <c r="AG3712" t="e">
        <f>R3712/X3712</f>
        <v>#VALUE!</v>
      </c>
      <c r="AH3712" t="e">
        <f>U3712/W3712</f>
        <v>#VALUE!</v>
      </c>
      <c r="AI3712" t="e">
        <f>V3712/X3712</f>
        <v>#VALUE!</v>
      </c>
      <c r="AJ3712" t="e">
        <f>Y3712/AA3712</f>
        <v>#VALUE!</v>
      </c>
      <c r="AK3712" t="e">
        <f>Z3712/AB3712</f>
        <v>#VALUE!</v>
      </c>
      <c r="AL3712" t="e">
        <f>O3712/K3712</f>
        <v>#VALUE!</v>
      </c>
      <c r="AM3712" t="e">
        <f>P3712/L3712</f>
        <v>#VALUE!</v>
      </c>
      <c r="AN3712" t="e">
        <f>K3712/W3712</f>
        <v>#VALUE!</v>
      </c>
      <c r="AO3712" t="e">
        <f>L3712/X3712</f>
        <v>#VALUE!</v>
      </c>
      <c r="AP3712">
        <f>IF(OR(Q3712&lt;0, Q3712="NA"), 0, 1)</f>
        <v>0</v>
      </c>
      <c r="AQ3712">
        <f>IF(OR(S3712&lt;0, S3712="NA"), 0, 1)</f>
        <v>0</v>
      </c>
      <c r="AR3712">
        <f>IFERROR(IF((AF3712-AG3712)&gt;0,1,0),0)</f>
        <v>0</v>
      </c>
      <c r="AS3712">
        <f>IFERROR(IF((S3712-Q3712)&gt;0,1,0),0)</f>
        <v>0</v>
      </c>
      <c r="AT3712">
        <f>IFERROR(IF((AH3712-AI3712)&lt;0,1,0),0)</f>
        <v>0</v>
      </c>
      <c r="AU3712">
        <f>IFERROR(IF((AJ3712-AK3712)&gt;0,1,0),0)</f>
        <v>0</v>
      </c>
      <c r="AV3712">
        <f>IFERROR(IF((AL3712-AM3712)&gt;0,1,0),0)</f>
        <v>0</v>
      </c>
      <c r="AW3712">
        <f>IFERROR(IF((AN3712-AO3712)&gt;0,1,0),0)</f>
        <v>0</v>
      </c>
      <c r="AX3712">
        <f>IFERROR(IF((AC3712-AD3712)&lt;0,1,0),0)</f>
        <v>0</v>
      </c>
      <c r="AY3712">
        <f>SUM(AP3712:AX3712)</f>
        <v>0</v>
      </c>
    </row>
    <row r="3713" spans="1:51" x14ac:dyDescent="0.45">
      <c r="A3713" s="1" t="s">
        <v>1117</v>
      </c>
      <c r="B3713" s="2">
        <v>19263902</v>
      </c>
      <c r="C3713" s="3" t="s">
        <v>5337</v>
      </c>
      <c r="D3713" s="5">
        <v>15.89</v>
      </c>
      <c r="E3713" s="5">
        <v>767.68096922999996</v>
      </c>
      <c r="F3713" s="3" t="s">
        <v>4480</v>
      </c>
      <c r="G3713" s="3" t="s">
        <v>4491</v>
      </c>
      <c r="H3713" s="3" t="s">
        <v>4492</v>
      </c>
      <c r="I3713" s="3" t="s">
        <v>4493</v>
      </c>
      <c r="J3713" s="3"/>
      <c r="K3713" s="6" t="s">
        <v>4474</v>
      </c>
      <c r="L3713" s="6" t="s">
        <v>4474</v>
      </c>
      <c r="M3713" s="6" t="s">
        <v>4474</v>
      </c>
      <c r="N3713" s="6" t="s">
        <v>4474</v>
      </c>
      <c r="O3713" s="6" t="s">
        <v>4474</v>
      </c>
      <c r="P3713" s="6" t="s">
        <v>4474</v>
      </c>
      <c r="Q3713" s="6" t="s">
        <v>4474</v>
      </c>
      <c r="R3713" s="6" t="s">
        <v>4474</v>
      </c>
      <c r="S3713" s="6" t="s">
        <v>4474</v>
      </c>
      <c r="T3713" s="6" t="s">
        <v>4474</v>
      </c>
      <c r="U3713" s="6" t="s">
        <v>4474</v>
      </c>
      <c r="V3713" s="6" t="s">
        <v>4474</v>
      </c>
      <c r="W3713" s="6" t="s">
        <v>4474</v>
      </c>
      <c r="X3713" s="6" t="s">
        <v>4474</v>
      </c>
      <c r="Y3713" s="6" t="s">
        <v>4474</v>
      </c>
      <c r="Z3713" s="6" t="s">
        <v>4474</v>
      </c>
      <c r="AA3713" s="6" t="s">
        <v>4474</v>
      </c>
      <c r="AB3713" s="6" t="s">
        <v>4474</v>
      </c>
      <c r="AC3713" s="6" t="s">
        <v>4474</v>
      </c>
      <c r="AD3713" s="6" t="s">
        <v>4474</v>
      </c>
      <c r="AF3713" t="e">
        <f>Q3713/W3713</f>
        <v>#VALUE!</v>
      </c>
      <c r="AG3713" t="e">
        <f>R3713/X3713</f>
        <v>#VALUE!</v>
      </c>
      <c r="AH3713" t="e">
        <f>U3713/W3713</f>
        <v>#VALUE!</v>
      </c>
      <c r="AI3713" t="e">
        <f>V3713/X3713</f>
        <v>#VALUE!</v>
      </c>
      <c r="AJ3713" t="e">
        <f>Y3713/AA3713</f>
        <v>#VALUE!</v>
      </c>
      <c r="AK3713" t="e">
        <f>Z3713/AB3713</f>
        <v>#VALUE!</v>
      </c>
      <c r="AL3713" t="e">
        <f>O3713/K3713</f>
        <v>#VALUE!</v>
      </c>
      <c r="AM3713" t="e">
        <f>P3713/L3713</f>
        <v>#VALUE!</v>
      </c>
      <c r="AN3713" t="e">
        <f>K3713/W3713</f>
        <v>#VALUE!</v>
      </c>
      <c r="AO3713" t="e">
        <f>L3713/X3713</f>
        <v>#VALUE!</v>
      </c>
      <c r="AP3713">
        <f>IF(OR(Q3713&lt;0, Q3713="NA"), 0, 1)</f>
        <v>0</v>
      </c>
      <c r="AQ3713">
        <f>IF(OR(S3713&lt;0, S3713="NA"), 0, 1)</f>
        <v>0</v>
      </c>
      <c r="AR3713">
        <f>IFERROR(IF((AF3713-AG3713)&gt;0,1,0),0)</f>
        <v>0</v>
      </c>
      <c r="AS3713">
        <f>IFERROR(IF((S3713-Q3713)&gt;0,1,0),0)</f>
        <v>0</v>
      </c>
      <c r="AT3713">
        <f>IFERROR(IF((AH3713-AI3713)&lt;0,1,0),0)</f>
        <v>0</v>
      </c>
      <c r="AU3713">
        <f>IFERROR(IF((AJ3713-AK3713)&gt;0,1,0),0)</f>
        <v>0</v>
      </c>
      <c r="AV3713">
        <f>IFERROR(IF((AL3713-AM3713)&gt;0,1,0),0)</f>
        <v>0</v>
      </c>
      <c r="AW3713">
        <f>IFERROR(IF((AN3713-AO3713)&gt;0,1,0),0)</f>
        <v>0</v>
      </c>
      <c r="AX3713">
        <f>IFERROR(IF((AC3713-AD3713)&lt;0,1,0),0)</f>
        <v>0</v>
      </c>
      <c r="AY3713">
        <f>SUM(AP3713:AX3713)</f>
        <v>0</v>
      </c>
    </row>
    <row r="3714" spans="1:51" x14ac:dyDescent="0.45">
      <c r="A3714" s="1" t="s">
        <v>1138</v>
      </c>
      <c r="B3714" s="2">
        <v>5721932</v>
      </c>
      <c r="C3714" s="3" t="s">
        <v>5337</v>
      </c>
      <c r="D3714" s="5">
        <v>11.92</v>
      </c>
      <c r="E3714" s="5">
        <v>455.12634079999998</v>
      </c>
      <c r="F3714" s="3" t="s">
        <v>4480</v>
      </c>
      <c r="G3714" s="3" t="s">
        <v>4491</v>
      </c>
      <c r="H3714" s="3" t="s">
        <v>4492</v>
      </c>
      <c r="I3714" s="3" t="s">
        <v>4493</v>
      </c>
      <c r="J3714" s="3"/>
      <c r="K3714" s="6" t="s">
        <v>4474</v>
      </c>
      <c r="L3714" s="6" t="s">
        <v>4474</v>
      </c>
      <c r="M3714" s="6" t="s">
        <v>4474</v>
      </c>
      <c r="N3714" s="6" t="s">
        <v>4474</v>
      </c>
      <c r="O3714" s="6" t="s">
        <v>4474</v>
      </c>
      <c r="P3714" s="6" t="s">
        <v>4474</v>
      </c>
      <c r="Q3714" s="6" t="s">
        <v>4474</v>
      </c>
      <c r="R3714" s="6" t="s">
        <v>4474</v>
      </c>
      <c r="S3714" s="6" t="s">
        <v>4474</v>
      </c>
      <c r="T3714" s="6" t="s">
        <v>4474</v>
      </c>
      <c r="U3714" s="6" t="s">
        <v>4474</v>
      </c>
      <c r="V3714" s="6" t="s">
        <v>4474</v>
      </c>
      <c r="W3714" s="6" t="s">
        <v>4474</v>
      </c>
      <c r="X3714" s="6" t="s">
        <v>4474</v>
      </c>
      <c r="Y3714" s="6" t="s">
        <v>4474</v>
      </c>
      <c r="Z3714" s="6" t="s">
        <v>4474</v>
      </c>
      <c r="AA3714" s="6" t="s">
        <v>4474</v>
      </c>
      <c r="AB3714" s="6" t="s">
        <v>4474</v>
      </c>
      <c r="AC3714" s="6" t="s">
        <v>4474</v>
      </c>
      <c r="AD3714" s="6" t="s">
        <v>4474</v>
      </c>
      <c r="AF3714" t="e">
        <f>Q3714/W3714</f>
        <v>#VALUE!</v>
      </c>
      <c r="AG3714" t="e">
        <f>R3714/X3714</f>
        <v>#VALUE!</v>
      </c>
      <c r="AH3714" t="e">
        <f>U3714/W3714</f>
        <v>#VALUE!</v>
      </c>
      <c r="AI3714" t="e">
        <f>V3714/X3714</f>
        <v>#VALUE!</v>
      </c>
      <c r="AJ3714" t="e">
        <f>Y3714/AA3714</f>
        <v>#VALUE!</v>
      </c>
      <c r="AK3714" t="e">
        <f>Z3714/AB3714</f>
        <v>#VALUE!</v>
      </c>
      <c r="AL3714" t="e">
        <f>O3714/K3714</f>
        <v>#VALUE!</v>
      </c>
      <c r="AM3714" t="e">
        <f>P3714/L3714</f>
        <v>#VALUE!</v>
      </c>
      <c r="AN3714" t="e">
        <f>K3714/W3714</f>
        <v>#VALUE!</v>
      </c>
      <c r="AO3714" t="e">
        <f>L3714/X3714</f>
        <v>#VALUE!</v>
      </c>
      <c r="AP3714">
        <f>IF(OR(Q3714&lt;0, Q3714="NA"), 0, 1)</f>
        <v>0</v>
      </c>
      <c r="AQ3714">
        <f>IF(OR(S3714&lt;0, S3714="NA"), 0, 1)</f>
        <v>0</v>
      </c>
      <c r="AR3714">
        <f>IFERROR(IF((AF3714-AG3714)&gt;0,1,0),0)</f>
        <v>0</v>
      </c>
      <c r="AS3714">
        <f>IFERROR(IF((S3714-Q3714)&gt;0,1,0),0)</f>
        <v>0</v>
      </c>
      <c r="AT3714">
        <f>IFERROR(IF((AH3714-AI3714)&lt;0,1,0),0)</f>
        <v>0</v>
      </c>
      <c r="AU3714">
        <f>IFERROR(IF((AJ3714-AK3714)&gt;0,1,0),0)</f>
        <v>0</v>
      </c>
      <c r="AV3714">
        <f>IFERROR(IF((AL3714-AM3714)&gt;0,1,0),0)</f>
        <v>0</v>
      </c>
      <c r="AW3714">
        <f>IFERROR(IF((AN3714-AO3714)&gt;0,1,0),0)</f>
        <v>0</v>
      </c>
      <c r="AX3714">
        <f>IFERROR(IF((AC3714-AD3714)&lt;0,1,0),0)</f>
        <v>0</v>
      </c>
      <c r="AY3714">
        <f>SUM(AP3714:AX3714)</f>
        <v>0</v>
      </c>
    </row>
    <row r="3715" spans="1:51" x14ac:dyDescent="0.45">
      <c r="A3715" s="1" t="s">
        <v>1153</v>
      </c>
      <c r="B3715" s="2">
        <v>107526487</v>
      </c>
      <c r="C3715" s="3" t="s">
        <v>5338</v>
      </c>
      <c r="D3715" s="5">
        <v>22.28</v>
      </c>
      <c r="E3715" s="5">
        <v>33.42</v>
      </c>
      <c r="F3715" s="3" t="s">
        <v>4480</v>
      </c>
      <c r="G3715" s="3" t="s">
        <v>4491</v>
      </c>
      <c r="H3715" s="3" t="s">
        <v>4492</v>
      </c>
      <c r="I3715" s="3" t="s">
        <v>4493</v>
      </c>
      <c r="J3715" s="3"/>
      <c r="K3715" s="6" t="s">
        <v>4474</v>
      </c>
      <c r="L3715" s="6" t="s">
        <v>4474</v>
      </c>
      <c r="M3715" s="6" t="s">
        <v>4474</v>
      </c>
      <c r="N3715" s="6" t="s">
        <v>4474</v>
      </c>
      <c r="O3715" s="6" t="s">
        <v>4474</v>
      </c>
      <c r="P3715" s="6" t="s">
        <v>4474</v>
      </c>
      <c r="Q3715" s="6" t="s">
        <v>4474</v>
      </c>
      <c r="R3715" s="6" t="s">
        <v>4474</v>
      </c>
      <c r="S3715" s="6" t="s">
        <v>4474</v>
      </c>
      <c r="T3715" s="6" t="s">
        <v>4474</v>
      </c>
      <c r="U3715" s="6" t="s">
        <v>4474</v>
      </c>
      <c r="V3715" s="6" t="s">
        <v>4474</v>
      </c>
      <c r="W3715" s="6" t="s">
        <v>4474</v>
      </c>
      <c r="X3715" s="6" t="s">
        <v>4474</v>
      </c>
      <c r="Y3715" s="6" t="s">
        <v>4474</v>
      </c>
      <c r="Z3715" s="6" t="s">
        <v>4474</v>
      </c>
      <c r="AA3715" s="6" t="s">
        <v>4474</v>
      </c>
      <c r="AB3715" s="6" t="s">
        <v>4474</v>
      </c>
      <c r="AC3715" s="6" t="s">
        <v>4474</v>
      </c>
      <c r="AD3715" s="6" t="s">
        <v>4474</v>
      </c>
      <c r="AF3715" t="e">
        <f>Q3715/W3715</f>
        <v>#VALUE!</v>
      </c>
      <c r="AG3715" t="e">
        <f>R3715/X3715</f>
        <v>#VALUE!</v>
      </c>
      <c r="AH3715" t="e">
        <f>U3715/W3715</f>
        <v>#VALUE!</v>
      </c>
      <c r="AI3715" t="e">
        <f>V3715/X3715</f>
        <v>#VALUE!</v>
      </c>
      <c r="AJ3715" t="e">
        <f>Y3715/AA3715</f>
        <v>#VALUE!</v>
      </c>
      <c r="AK3715" t="e">
        <f>Z3715/AB3715</f>
        <v>#VALUE!</v>
      </c>
      <c r="AL3715" t="e">
        <f>O3715/K3715</f>
        <v>#VALUE!</v>
      </c>
      <c r="AM3715" t="e">
        <f>P3715/L3715</f>
        <v>#VALUE!</v>
      </c>
      <c r="AN3715" t="e">
        <f>K3715/W3715</f>
        <v>#VALUE!</v>
      </c>
      <c r="AO3715" t="e">
        <f>L3715/X3715</f>
        <v>#VALUE!</v>
      </c>
      <c r="AP3715">
        <f>IF(OR(Q3715&lt;0, Q3715="NA"), 0, 1)</f>
        <v>0</v>
      </c>
      <c r="AQ3715">
        <f>IF(OR(S3715&lt;0, S3715="NA"), 0, 1)</f>
        <v>0</v>
      </c>
      <c r="AR3715">
        <f>IFERROR(IF((AF3715-AG3715)&gt;0,1,0),0)</f>
        <v>0</v>
      </c>
      <c r="AS3715">
        <f>IFERROR(IF((S3715-Q3715)&gt;0,1,0),0)</f>
        <v>0</v>
      </c>
      <c r="AT3715">
        <f>IFERROR(IF((AH3715-AI3715)&lt;0,1,0),0)</f>
        <v>0</v>
      </c>
      <c r="AU3715">
        <f>IFERROR(IF((AJ3715-AK3715)&gt;0,1,0),0)</f>
        <v>0</v>
      </c>
      <c r="AV3715">
        <f>IFERROR(IF((AL3715-AM3715)&gt;0,1,0),0)</f>
        <v>0</v>
      </c>
      <c r="AW3715">
        <f>IFERROR(IF((AN3715-AO3715)&gt;0,1,0),0)</f>
        <v>0</v>
      </c>
      <c r="AX3715">
        <f>IFERROR(IF((AC3715-AD3715)&lt;0,1,0),0)</f>
        <v>0</v>
      </c>
      <c r="AY3715">
        <f>SUM(AP3715:AX3715)</f>
        <v>0</v>
      </c>
    </row>
    <row r="3716" spans="1:51" x14ac:dyDescent="0.45">
      <c r="A3716" s="1" t="s">
        <v>1154</v>
      </c>
      <c r="B3716" s="2">
        <v>5737457</v>
      </c>
      <c r="C3716" s="3" t="s">
        <v>5338</v>
      </c>
      <c r="D3716" s="5">
        <v>27.354299999999999</v>
      </c>
      <c r="E3716" s="5">
        <v>80.695184999999995</v>
      </c>
      <c r="F3716" s="3" t="s">
        <v>4480</v>
      </c>
      <c r="G3716" s="3" t="s">
        <v>4491</v>
      </c>
      <c r="H3716" s="3" t="s">
        <v>4492</v>
      </c>
      <c r="I3716" s="3" t="s">
        <v>4493</v>
      </c>
      <c r="J3716" s="3"/>
      <c r="K3716" s="6" t="s">
        <v>4474</v>
      </c>
      <c r="L3716" s="6" t="s">
        <v>4474</v>
      </c>
      <c r="M3716" s="6" t="s">
        <v>4474</v>
      </c>
      <c r="N3716" s="6" t="s">
        <v>4474</v>
      </c>
      <c r="O3716" s="6" t="s">
        <v>4474</v>
      </c>
      <c r="P3716" s="6" t="s">
        <v>4474</v>
      </c>
      <c r="Q3716" s="6" t="s">
        <v>4474</v>
      </c>
      <c r="R3716" s="6" t="s">
        <v>4474</v>
      </c>
      <c r="S3716" s="6" t="s">
        <v>4474</v>
      </c>
      <c r="T3716" s="6" t="s">
        <v>4474</v>
      </c>
      <c r="U3716" s="6" t="s">
        <v>4474</v>
      </c>
      <c r="V3716" s="6" t="s">
        <v>4474</v>
      </c>
      <c r="W3716" s="6" t="s">
        <v>4474</v>
      </c>
      <c r="X3716" s="6" t="s">
        <v>4474</v>
      </c>
      <c r="Y3716" s="6" t="s">
        <v>4474</v>
      </c>
      <c r="Z3716" s="6" t="s">
        <v>4474</v>
      </c>
      <c r="AA3716" s="6" t="s">
        <v>4474</v>
      </c>
      <c r="AB3716" s="6" t="s">
        <v>4474</v>
      </c>
      <c r="AC3716" s="6" t="s">
        <v>4474</v>
      </c>
      <c r="AD3716" s="6" t="s">
        <v>4474</v>
      </c>
      <c r="AF3716" t="e">
        <f>Q3716/W3716</f>
        <v>#VALUE!</v>
      </c>
      <c r="AG3716" t="e">
        <f>R3716/X3716</f>
        <v>#VALUE!</v>
      </c>
      <c r="AH3716" t="e">
        <f>U3716/W3716</f>
        <v>#VALUE!</v>
      </c>
      <c r="AI3716" t="e">
        <f>V3716/X3716</f>
        <v>#VALUE!</v>
      </c>
      <c r="AJ3716" t="e">
        <f>Y3716/AA3716</f>
        <v>#VALUE!</v>
      </c>
      <c r="AK3716" t="e">
        <f>Z3716/AB3716</f>
        <v>#VALUE!</v>
      </c>
      <c r="AL3716" t="e">
        <f>O3716/K3716</f>
        <v>#VALUE!</v>
      </c>
      <c r="AM3716" t="e">
        <f>P3716/L3716</f>
        <v>#VALUE!</v>
      </c>
      <c r="AN3716" t="e">
        <f>K3716/W3716</f>
        <v>#VALUE!</v>
      </c>
      <c r="AO3716" t="e">
        <f>L3716/X3716</f>
        <v>#VALUE!</v>
      </c>
      <c r="AP3716">
        <f>IF(OR(Q3716&lt;0, Q3716="NA"), 0, 1)</f>
        <v>0</v>
      </c>
      <c r="AQ3716">
        <f>IF(OR(S3716&lt;0, S3716="NA"), 0, 1)</f>
        <v>0</v>
      </c>
      <c r="AR3716">
        <f>IFERROR(IF((AF3716-AG3716)&gt;0,1,0),0)</f>
        <v>0</v>
      </c>
      <c r="AS3716">
        <f>IFERROR(IF((S3716-Q3716)&gt;0,1,0),0)</f>
        <v>0</v>
      </c>
      <c r="AT3716">
        <f>IFERROR(IF((AH3716-AI3716)&lt;0,1,0),0)</f>
        <v>0</v>
      </c>
      <c r="AU3716">
        <f>IFERROR(IF((AJ3716-AK3716)&gt;0,1,0),0)</f>
        <v>0</v>
      </c>
      <c r="AV3716">
        <f>IFERROR(IF((AL3716-AM3716)&gt;0,1,0),0)</f>
        <v>0</v>
      </c>
      <c r="AW3716">
        <f>IFERROR(IF((AN3716-AO3716)&gt;0,1,0),0)</f>
        <v>0</v>
      </c>
      <c r="AX3716">
        <f>IFERROR(IF((AC3716-AD3716)&lt;0,1,0),0)</f>
        <v>0</v>
      </c>
      <c r="AY3716">
        <f>SUM(AP3716:AX3716)</f>
        <v>0</v>
      </c>
    </row>
    <row r="3717" spans="1:51" x14ac:dyDescent="0.45">
      <c r="A3717" s="1" t="s">
        <v>1155</v>
      </c>
      <c r="B3717" s="2">
        <v>5736519</v>
      </c>
      <c r="C3717" s="3" t="s">
        <v>5338</v>
      </c>
      <c r="D3717" s="5">
        <v>24.07</v>
      </c>
      <c r="E3717" s="5">
        <v>125.76575</v>
      </c>
      <c r="F3717" s="3" t="s">
        <v>4480</v>
      </c>
      <c r="G3717" s="3" t="s">
        <v>4491</v>
      </c>
      <c r="H3717" s="3" t="s">
        <v>4492</v>
      </c>
      <c r="I3717" s="3" t="s">
        <v>4493</v>
      </c>
      <c r="J3717" s="3"/>
      <c r="K3717" s="6" t="s">
        <v>4474</v>
      </c>
      <c r="L3717" s="6" t="s">
        <v>4474</v>
      </c>
      <c r="M3717" s="6" t="s">
        <v>4474</v>
      </c>
      <c r="N3717" s="6" t="s">
        <v>4474</v>
      </c>
      <c r="O3717" s="6" t="s">
        <v>4474</v>
      </c>
      <c r="P3717" s="6" t="s">
        <v>4474</v>
      </c>
      <c r="Q3717" s="6" t="s">
        <v>4474</v>
      </c>
      <c r="R3717" s="6" t="s">
        <v>4474</v>
      </c>
      <c r="S3717" s="6" t="s">
        <v>4474</v>
      </c>
      <c r="T3717" s="6" t="s">
        <v>4474</v>
      </c>
      <c r="U3717" s="6" t="s">
        <v>4474</v>
      </c>
      <c r="V3717" s="6" t="s">
        <v>4474</v>
      </c>
      <c r="W3717" s="6" t="s">
        <v>4474</v>
      </c>
      <c r="X3717" s="6" t="s">
        <v>4474</v>
      </c>
      <c r="Y3717" s="6" t="s">
        <v>4474</v>
      </c>
      <c r="Z3717" s="6" t="s">
        <v>4474</v>
      </c>
      <c r="AA3717" s="6" t="s">
        <v>4474</v>
      </c>
      <c r="AB3717" s="6" t="s">
        <v>4474</v>
      </c>
      <c r="AC3717" s="6" t="s">
        <v>4474</v>
      </c>
      <c r="AD3717" s="6" t="s">
        <v>4474</v>
      </c>
      <c r="AF3717" t="e">
        <f>Q3717/W3717</f>
        <v>#VALUE!</v>
      </c>
      <c r="AG3717" t="e">
        <f>R3717/X3717</f>
        <v>#VALUE!</v>
      </c>
      <c r="AH3717" t="e">
        <f>U3717/W3717</f>
        <v>#VALUE!</v>
      </c>
      <c r="AI3717" t="e">
        <f>V3717/X3717</f>
        <v>#VALUE!</v>
      </c>
      <c r="AJ3717" t="e">
        <f>Y3717/AA3717</f>
        <v>#VALUE!</v>
      </c>
      <c r="AK3717" t="e">
        <f>Z3717/AB3717</f>
        <v>#VALUE!</v>
      </c>
      <c r="AL3717" t="e">
        <f>O3717/K3717</f>
        <v>#VALUE!</v>
      </c>
      <c r="AM3717" t="e">
        <f>P3717/L3717</f>
        <v>#VALUE!</v>
      </c>
      <c r="AN3717" t="e">
        <f>K3717/W3717</f>
        <v>#VALUE!</v>
      </c>
      <c r="AO3717" t="e">
        <f>L3717/X3717</f>
        <v>#VALUE!</v>
      </c>
      <c r="AP3717">
        <f>IF(OR(Q3717&lt;0, Q3717="NA"), 0, 1)</f>
        <v>0</v>
      </c>
      <c r="AQ3717">
        <f>IF(OR(S3717&lt;0, S3717="NA"), 0, 1)</f>
        <v>0</v>
      </c>
      <c r="AR3717">
        <f>IFERROR(IF((AF3717-AG3717)&gt;0,1,0),0)</f>
        <v>0</v>
      </c>
      <c r="AS3717">
        <f>IFERROR(IF((S3717-Q3717)&gt;0,1,0),0)</f>
        <v>0</v>
      </c>
      <c r="AT3717">
        <f>IFERROR(IF((AH3717-AI3717)&lt;0,1,0),0)</f>
        <v>0</v>
      </c>
      <c r="AU3717">
        <f>IFERROR(IF((AJ3717-AK3717)&gt;0,1,0),0)</f>
        <v>0</v>
      </c>
      <c r="AV3717">
        <f>IFERROR(IF((AL3717-AM3717)&gt;0,1,0),0)</f>
        <v>0</v>
      </c>
      <c r="AW3717">
        <f>IFERROR(IF((AN3717-AO3717)&gt;0,1,0),0)</f>
        <v>0</v>
      </c>
      <c r="AX3717">
        <f>IFERROR(IF((AC3717-AD3717)&lt;0,1,0),0)</f>
        <v>0</v>
      </c>
      <c r="AY3717">
        <f>SUM(AP3717:AX3717)</f>
        <v>0</v>
      </c>
    </row>
    <row r="3718" spans="1:51" x14ac:dyDescent="0.45">
      <c r="A3718" s="1" t="s">
        <v>1156</v>
      </c>
      <c r="B3718" s="2">
        <v>5737456</v>
      </c>
      <c r="C3718" s="3" t="s">
        <v>5338</v>
      </c>
      <c r="D3718" s="5">
        <v>68.650000000000006</v>
      </c>
      <c r="E3718" s="5">
        <v>331.5795</v>
      </c>
      <c r="F3718" s="3" t="s">
        <v>4480</v>
      </c>
      <c r="G3718" s="3" t="s">
        <v>4491</v>
      </c>
      <c r="H3718" s="3" t="s">
        <v>4492</v>
      </c>
      <c r="I3718" s="3" t="s">
        <v>4493</v>
      </c>
      <c r="J3718" s="3"/>
      <c r="K3718" s="6" t="s">
        <v>4474</v>
      </c>
      <c r="L3718" s="6" t="s">
        <v>4474</v>
      </c>
      <c r="M3718" s="6" t="s">
        <v>4474</v>
      </c>
      <c r="N3718" s="6" t="s">
        <v>4474</v>
      </c>
      <c r="O3718" s="6" t="s">
        <v>4474</v>
      </c>
      <c r="P3718" s="6" t="s">
        <v>4474</v>
      </c>
      <c r="Q3718" s="6" t="s">
        <v>4474</v>
      </c>
      <c r="R3718" s="6" t="s">
        <v>4474</v>
      </c>
      <c r="S3718" s="6" t="s">
        <v>4474</v>
      </c>
      <c r="T3718" s="6" t="s">
        <v>4474</v>
      </c>
      <c r="U3718" s="6" t="s">
        <v>4474</v>
      </c>
      <c r="V3718" s="6" t="s">
        <v>4474</v>
      </c>
      <c r="W3718" s="6" t="s">
        <v>4474</v>
      </c>
      <c r="X3718" s="6" t="s">
        <v>4474</v>
      </c>
      <c r="Y3718" s="6" t="s">
        <v>4474</v>
      </c>
      <c r="Z3718" s="6" t="s">
        <v>4474</v>
      </c>
      <c r="AA3718" s="6" t="s">
        <v>4474</v>
      </c>
      <c r="AB3718" s="6" t="s">
        <v>4474</v>
      </c>
      <c r="AC3718" s="6" t="s">
        <v>4474</v>
      </c>
      <c r="AD3718" s="6" t="s">
        <v>4474</v>
      </c>
      <c r="AF3718" t="e">
        <f>Q3718/W3718</f>
        <v>#VALUE!</v>
      </c>
      <c r="AG3718" t="e">
        <f>R3718/X3718</f>
        <v>#VALUE!</v>
      </c>
      <c r="AH3718" t="e">
        <f>U3718/W3718</f>
        <v>#VALUE!</v>
      </c>
      <c r="AI3718" t="e">
        <f>V3718/X3718</f>
        <v>#VALUE!</v>
      </c>
      <c r="AJ3718" t="e">
        <f>Y3718/AA3718</f>
        <v>#VALUE!</v>
      </c>
      <c r="AK3718" t="e">
        <f>Z3718/AB3718</f>
        <v>#VALUE!</v>
      </c>
      <c r="AL3718" t="e">
        <f>O3718/K3718</f>
        <v>#VALUE!</v>
      </c>
      <c r="AM3718" t="e">
        <f>P3718/L3718</f>
        <v>#VALUE!</v>
      </c>
      <c r="AN3718" t="e">
        <f>K3718/W3718</f>
        <v>#VALUE!</v>
      </c>
      <c r="AO3718" t="e">
        <f>L3718/X3718</f>
        <v>#VALUE!</v>
      </c>
      <c r="AP3718">
        <f>IF(OR(Q3718&lt;0, Q3718="NA"), 0, 1)</f>
        <v>0</v>
      </c>
      <c r="AQ3718">
        <f>IF(OR(S3718&lt;0, S3718="NA"), 0, 1)</f>
        <v>0</v>
      </c>
      <c r="AR3718">
        <f>IFERROR(IF((AF3718-AG3718)&gt;0,1,0),0)</f>
        <v>0</v>
      </c>
      <c r="AS3718">
        <f>IFERROR(IF((S3718-Q3718)&gt;0,1,0),0)</f>
        <v>0</v>
      </c>
      <c r="AT3718">
        <f>IFERROR(IF((AH3718-AI3718)&lt;0,1,0),0)</f>
        <v>0</v>
      </c>
      <c r="AU3718">
        <f>IFERROR(IF((AJ3718-AK3718)&gt;0,1,0),0)</f>
        <v>0</v>
      </c>
      <c r="AV3718">
        <f>IFERROR(IF((AL3718-AM3718)&gt;0,1,0),0)</f>
        <v>0</v>
      </c>
      <c r="AW3718">
        <f>IFERROR(IF((AN3718-AO3718)&gt;0,1,0),0)</f>
        <v>0</v>
      </c>
      <c r="AX3718">
        <f>IFERROR(IF((AC3718-AD3718)&lt;0,1,0),0)</f>
        <v>0</v>
      </c>
      <c r="AY3718">
        <f>SUM(AP3718:AX3718)</f>
        <v>0</v>
      </c>
    </row>
    <row r="3719" spans="1:51" x14ac:dyDescent="0.45">
      <c r="A3719" s="1" t="s">
        <v>1157</v>
      </c>
      <c r="B3719" s="2">
        <v>5736310</v>
      </c>
      <c r="C3719" s="3" t="s">
        <v>5338</v>
      </c>
      <c r="D3719" s="5">
        <v>46.3</v>
      </c>
      <c r="E3719" s="5">
        <v>387.99400000000003</v>
      </c>
      <c r="F3719" s="3" t="s">
        <v>4480</v>
      </c>
      <c r="G3719" s="3" t="s">
        <v>4491</v>
      </c>
      <c r="H3719" s="3" t="s">
        <v>4492</v>
      </c>
      <c r="I3719" s="3" t="s">
        <v>4493</v>
      </c>
      <c r="J3719" s="3"/>
      <c r="K3719" s="6" t="s">
        <v>4474</v>
      </c>
      <c r="L3719" s="6" t="s">
        <v>4474</v>
      </c>
      <c r="M3719" s="6" t="s">
        <v>4474</v>
      </c>
      <c r="N3719" s="6" t="s">
        <v>4474</v>
      </c>
      <c r="O3719" s="6" t="s">
        <v>4474</v>
      </c>
      <c r="P3719" s="6" t="s">
        <v>4474</v>
      </c>
      <c r="Q3719" s="6" t="s">
        <v>4474</v>
      </c>
      <c r="R3719" s="6" t="s">
        <v>4474</v>
      </c>
      <c r="S3719" s="6" t="s">
        <v>4474</v>
      </c>
      <c r="T3719" s="6" t="s">
        <v>4474</v>
      </c>
      <c r="U3719" s="6" t="s">
        <v>4474</v>
      </c>
      <c r="V3719" s="6" t="s">
        <v>4474</v>
      </c>
      <c r="W3719" s="6" t="s">
        <v>4474</v>
      </c>
      <c r="X3719" s="6" t="s">
        <v>4474</v>
      </c>
      <c r="Y3719" s="6" t="s">
        <v>4474</v>
      </c>
      <c r="Z3719" s="6" t="s">
        <v>4474</v>
      </c>
      <c r="AA3719" s="6" t="s">
        <v>4474</v>
      </c>
      <c r="AB3719" s="6" t="s">
        <v>4474</v>
      </c>
      <c r="AC3719" s="6" t="s">
        <v>4474</v>
      </c>
      <c r="AD3719" s="6" t="s">
        <v>4474</v>
      </c>
      <c r="AF3719" t="e">
        <f>Q3719/W3719</f>
        <v>#VALUE!</v>
      </c>
      <c r="AG3719" t="e">
        <f>R3719/X3719</f>
        <v>#VALUE!</v>
      </c>
      <c r="AH3719" t="e">
        <f>U3719/W3719</f>
        <v>#VALUE!</v>
      </c>
      <c r="AI3719" t="e">
        <f>V3719/X3719</f>
        <v>#VALUE!</v>
      </c>
      <c r="AJ3719" t="e">
        <f>Y3719/AA3719</f>
        <v>#VALUE!</v>
      </c>
      <c r="AK3719" t="e">
        <f>Z3719/AB3719</f>
        <v>#VALUE!</v>
      </c>
      <c r="AL3719" t="e">
        <f>O3719/K3719</f>
        <v>#VALUE!</v>
      </c>
      <c r="AM3719" t="e">
        <f>P3719/L3719</f>
        <v>#VALUE!</v>
      </c>
      <c r="AN3719" t="e">
        <f>K3719/W3719</f>
        <v>#VALUE!</v>
      </c>
      <c r="AO3719" t="e">
        <f>L3719/X3719</f>
        <v>#VALUE!</v>
      </c>
      <c r="AP3719">
        <f>IF(OR(Q3719&lt;0, Q3719="NA"), 0, 1)</f>
        <v>0</v>
      </c>
      <c r="AQ3719">
        <f>IF(OR(S3719&lt;0, S3719="NA"), 0, 1)</f>
        <v>0</v>
      </c>
      <c r="AR3719">
        <f>IFERROR(IF((AF3719-AG3719)&gt;0,1,0),0)</f>
        <v>0</v>
      </c>
      <c r="AS3719">
        <f>IFERROR(IF((S3719-Q3719)&gt;0,1,0),0)</f>
        <v>0</v>
      </c>
      <c r="AT3719">
        <f>IFERROR(IF((AH3719-AI3719)&lt;0,1,0),0)</f>
        <v>0</v>
      </c>
      <c r="AU3719">
        <f>IFERROR(IF((AJ3719-AK3719)&gt;0,1,0),0)</f>
        <v>0</v>
      </c>
      <c r="AV3719">
        <f>IFERROR(IF((AL3719-AM3719)&gt;0,1,0),0)</f>
        <v>0</v>
      </c>
      <c r="AW3719">
        <f>IFERROR(IF((AN3719-AO3719)&gt;0,1,0),0)</f>
        <v>0</v>
      </c>
      <c r="AX3719">
        <f>IFERROR(IF((AC3719-AD3719)&lt;0,1,0),0)</f>
        <v>0</v>
      </c>
      <c r="AY3719">
        <f>SUM(AP3719:AX3719)</f>
        <v>0</v>
      </c>
    </row>
    <row r="3720" spans="1:51" x14ac:dyDescent="0.45">
      <c r="A3720" s="1" t="s">
        <v>1158</v>
      </c>
      <c r="B3720" s="2">
        <v>5738974</v>
      </c>
      <c r="C3720" s="3" t="s">
        <v>5338</v>
      </c>
      <c r="D3720" s="5">
        <v>26.1463</v>
      </c>
      <c r="E3720" s="5">
        <v>21.701429000000001</v>
      </c>
      <c r="F3720" s="3" t="s">
        <v>4480</v>
      </c>
      <c r="G3720" s="3" t="s">
        <v>4491</v>
      </c>
      <c r="H3720" s="3" t="s">
        <v>4492</v>
      </c>
      <c r="I3720" s="3" t="s">
        <v>4493</v>
      </c>
      <c r="J3720" s="3"/>
      <c r="K3720" s="6" t="s">
        <v>4474</v>
      </c>
      <c r="L3720" s="6" t="s">
        <v>4474</v>
      </c>
      <c r="M3720" s="6" t="s">
        <v>4474</v>
      </c>
      <c r="N3720" s="6" t="s">
        <v>4474</v>
      </c>
      <c r="O3720" s="6" t="s">
        <v>4474</v>
      </c>
      <c r="P3720" s="6" t="s">
        <v>4474</v>
      </c>
      <c r="Q3720" s="6" t="s">
        <v>4474</v>
      </c>
      <c r="R3720" s="6" t="s">
        <v>4474</v>
      </c>
      <c r="S3720" s="6" t="s">
        <v>4474</v>
      </c>
      <c r="T3720" s="6" t="s">
        <v>4474</v>
      </c>
      <c r="U3720" s="6" t="s">
        <v>4474</v>
      </c>
      <c r="V3720" s="6" t="s">
        <v>4474</v>
      </c>
      <c r="W3720" s="6" t="s">
        <v>4474</v>
      </c>
      <c r="X3720" s="6" t="s">
        <v>4474</v>
      </c>
      <c r="Y3720" s="6" t="s">
        <v>4474</v>
      </c>
      <c r="Z3720" s="6" t="s">
        <v>4474</v>
      </c>
      <c r="AA3720" s="6" t="s">
        <v>4474</v>
      </c>
      <c r="AB3720" s="6" t="s">
        <v>4474</v>
      </c>
      <c r="AC3720" s="6" t="s">
        <v>4474</v>
      </c>
      <c r="AD3720" s="6" t="s">
        <v>4474</v>
      </c>
      <c r="AF3720" t="e">
        <f>Q3720/W3720</f>
        <v>#VALUE!</v>
      </c>
      <c r="AG3720" t="e">
        <f>R3720/X3720</f>
        <v>#VALUE!</v>
      </c>
      <c r="AH3720" t="e">
        <f>U3720/W3720</f>
        <v>#VALUE!</v>
      </c>
      <c r="AI3720" t="e">
        <f>V3720/X3720</f>
        <v>#VALUE!</v>
      </c>
      <c r="AJ3720" t="e">
        <f>Y3720/AA3720</f>
        <v>#VALUE!</v>
      </c>
      <c r="AK3720" t="e">
        <f>Z3720/AB3720</f>
        <v>#VALUE!</v>
      </c>
      <c r="AL3720" t="e">
        <f>O3720/K3720</f>
        <v>#VALUE!</v>
      </c>
      <c r="AM3720" t="e">
        <f>P3720/L3720</f>
        <v>#VALUE!</v>
      </c>
      <c r="AN3720" t="e">
        <f>K3720/W3720</f>
        <v>#VALUE!</v>
      </c>
      <c r="AO3720" t="e">
        <f>L3720/X3720</f>
        <v>#VALUE!</v>
      </c>
      <c r="AP3720">
        <f>IF(OR(Q3720&lt;0, Q3720="NA"), 0, 1)</f>
        <v>0</v>
      </c>
      <c r="AQ3720">
        <f>IF(OR(S3720&lt;0, S3720="NA"), 0, 1)</f>
        <v>0</v>
      </c>
      <c r="AR3720">
        <f>IFERROR(IF((AF3720-AG3720)&gt;0,1,0),0)</f>
        <v>0</v>
      </c>
      <c r="AS3720">
        <f>IFERROR(IF((S3720-Q3720)&gt;0,1,0),0)</f>
        <v>0</v>
      </c>
      <c r="AT3720">
        <f>IFERROR(IF((AH3720-AI3720)&lt;0,1,0),0)</f>
        <v>0</v>
      </c>
      <c r="AU3720">
        <f>IFERROR(IF((AJ3720-AK3720)&gt;0,1,0),0)</f>
        <v>0</v>
      </c>
      <c r="AV3720">
        <f>IFERROR(IF((AL3720-AM3720)&gt;0,1,0),0)</f>
        <v>0</v>
      </c>
      <c r="AW3720">
        <f>IFERROR(IF((AN3720-AO3720)&gt;0,1,0),0)</f>
        <v>0</v>
      </c>
      <c r="AX3720">
        <f>IFERROR(IF((AC3720-AD3720)&lt;0,1,0),0)</f>
        <v>0</v>
      </c>
      <c r="AY3720">
        <f>SUM(AP3720:AX3720)</f>
        <v>0</v>
      </c>
    </row>
    <row r="3721" spans="1:51" x14ac:dyDescent="0.45">
      <c r="A3721" s="1" t="s">
        <v>1159</v>
      </c>
      <c r="B3721" s="2">
        <v>114297336</v>
      </c>
      <c r="C3721" s="3" t="s">
        <v>5338</v>
      </c>
      <c r="D3721" s="5">
        <v>29.6432</v>
      </c>
      <c r="E3721" s="5">
        <v>11.264416000000001</v>
      </c>
      <c r="F3721" s="3" t="s">
        <v>4480</v>
      </c>
      <c r="G3721" s="3" t="s">
        <v>4491</v>
      </c>
      <c r="H3721" s="3" t="s">
        <v>4492</v>
      </c>
      <c r="I3721" s="3" t="s">
        <v>4493</v>
      </c>
      <c r="J3721" s="3"/>
      <c r="K3721" s="6" t="s">
        <v>4474</v>
      </c>
      <c r="L3721" s="6" t="s">
        <v>4474</v>
      </c>
      <c r="M3721" s="6" t="s">
        <v>4474</v>
      </c>
      <c r="N3721" s="6" t="s">
        <v>4474</v>
      </c>
      <c r="O3721" s="6" t="s">
        <v>4474</v>
      </c>
      <c r="P3721" s="6" t="s">
        <v>4474</v>
      </c>
      <c r="Q3721" s="6" t="s">
        <v>4474</v>
      </c>
      <c r="R3721" s="6" t="s">
        <v>4474</v>
      </c>
      <c r="S3721" s="6" t="s">
        <v>4474</v>
      </c>
      <c r="T3721" s="6" t="s">
        <v>4474</v>
      </c>
      <c r="U3721" s="6" t="s">
        <v>4474</v>
      </c>
      <c r="V3721" s="6" t="s">
        <v>4474</v>
      </c>
      <c r="W3721" s="6" t="s">
        <v>4474</v>
      </c>
      <c r="X3721" s="6" t="s">
        <v>4474</v>
      </c>
      <c r="Y3721" s="6" t="s">
        <v>4474</v>
      </c>
      <c r="Z3721" s="6" t="s">
        <v>4474</v>
      </c>
      <c r="AA3721" s="6" t="s">
        <v>4474</v>
      </c>
      <c r="AB3721" s="6" t="s">
        <v>4474</v>
      </c>
      <c r="AC3721" s="6" t="s">
        <v>4474</v>
      </c>
      <c r="AD3721" s="6" t="s">
        <v>4474</v>
      </c>
      <c r="AF3721" t="e">
        <f>Q3721/W3721</f>
        <v>#VALUE!</v>
      </c>
      <c r="AG3721" t="e">
        <f>R3721/X3721</f>
        <v>#VALUE!</v>
      </c>
      <c r="AH3721" t="e">
        <f>U3721/W3721</f>
        <v>#VALUE!</v>
      </c>
      <c r="AI3721" t="e">
        <f>V3721/X3721</f>
        <v>#VALUE!</v>
      </c>
      <c r="AJ3721" t="e">
        <f>Y3721/AA3721</f>
        <v>#VALUE!</v>
      </c>
      <c r="AK3721" t="e">
        <f>Z3721/AB3721</f>
        <v>#VALUE!</v>
      </c>
      <c r="AL3721" t="e">
        <f>O3721/K3721</f>
        <v>#VALUE!</v>
      </c>
      <c r="AM3721" t="e">
        <f>P3721/L3721</f>
        <v>#VALUE!</v>
      </c>
      <c r="AN3721" t="e">
        <f>K3721/W3721</f>
        <v>#VALUE!</v>
      </c>
      <c r="AO3721" t="e">
        <f>L3721/X3721</f>
        <v>#VALUE!</v>
      </c>
      <c r="AP3721">
        <f>IF(OR(Q3721&lt;0, Q3721="NA"), 0, 1)</f>
        <v>0</v>
      </c>
      <c r="AQ3721">
        <f>IF(OR(S3721&lt;0, S3721="NA"), 0, 1)</f>
        <v>0</v>
      </c>
      <c r="AR3721">
        <f>IFERROR(IF((AF3721-AG3721)&gt;0,1,0),0)</f>
        <v>0</v>
      </c>
      <c r="AS3721">
        <f>IFERROR(IF((S3721-Q3721)&gt;0,1,0),0)</f>
        <v>0</v>
      </c>
      <c r="AT3721">
        <f>IFERROR(IF((AH3721-AI3721)&lt;0,1,0),0)</f>
        <v>0</v>
      </c>
      <c r="AU3721">
        <f>IFERROR(IF((AJ3721-AK3721)&gt;0,1,0),0)</f>
        <v>0</v>
      </c>
      <c r="AV3721">
        <f>IFERROR(IF((AL3721-AM3721)&gt;0,1,0),0)</f>
        <v>0</v>
      </c>
      <c r="AW3721">
        <f>IFERROR(IF((AN3721-AO3721)&gt;0,1,0),0)</f>
        <v>0</v>
      </c>
      <c r="AX3721">
        <f>IFERROR(IF((AC3721-AD3721)&lt;0,1,0),0)</f>
        <v>0</v>
      </c>
      <c r="AY3721">
        <f>SUM(AP3721:AX3721)</f>
        <v>0</v>
      </c>
    </row>
    <row r="3722" spans="1:51" x14ac:dyDescent="0.45">
      <c r="A3722" s="1" t="s">
        <v>1160</v>
      </c>
      <c r="B3722" s="2">
        <v>106567403</v>
      </c>
      <c r="C3722" s="3" t="s">
        <v>5338</v>
      </c>
      <c r="D3722" s="5">
        <v>32.825299999999999</v>
      </c>
      <c r="E3722" s="7">
        <v>5.9085539999999996</v>
      </c>
      <c r="F3722" s="3" t="s">
        <v>4480</v>
      </c>
      <c r="G3722" s="3" t="s">
        <v>4491</v>
      </c>
      <c r="H3722" s="3" t="s">
        <v>4492</v>
      </c>
      <c r="I3722" s="3" t="s">
        <v>4493</v>
      </c>
      <c r="J3722" s="3"/>
      <c r="K3722" s="6" t="s">
        <v>4474</v>
      </c>
      <c r="L3722" s="6" t="s">
        <v>4474</v>
      </c>
      <c r="M3722" s="6" t="s">
        <v>4474</v>
      </c>
      <c r="N3722" s="6" t="s">
        <v>4474</v>
      </c>
      <c r="O3722" s="6" t="s">
        <v>4474</v>
      </c>
      <c r="P3722" s="6" t="s">
        <v>4474</v>
      </c>
      <c r="Q3722" s="6" t="s">
        <v>4474</v>
      </c>
      <c r="R3722" s="6" t="s">
        <v>4474</v>
      </c>
      <c r="S3722" s="6" t="s">
        <v>4474</v>
      </c>
      <c r="T3722" s="6" t="s">
        <v>4474</v>
      </c>
      <c r="U3722" s="6" t="s">
        <v>4474</v>
      </c>
      <c r="V3722" s="6" t="s">
        <v>4474</v>
      </c>
      <c r="W3722" s="6" t="s">
        <v>4474</v>
      </c>
      <c r="X3722" s="6" t="s">
        <v>4474</v>
      </c>
      <c r="Y3722" s="6" t="s">
        <v>4474</v>
      </c>
      <c r="Z3722" s="6" t="s">
        <v>4474</v>
      </c>
      <c r="AA3722" s="6" t="s">
        <v>4474</v>
      </c>
      <c r="AB3722" s="6" t="s">
        <v>4474</v>
      </c>
      <c r="AC3722" s="6" t="s">
        <v>4474</v>
      </c>
      <c r="AD3722" s="6" t="s">
        <v>4474</v>
      </c>
      <c r="AF3722" t="e">
        <f>Q3722/W3722</f>
        <v>#VALUE!</v>
      </c>
      <c r="AG3722" t="e">
        <f>R3722/X3722</f>
        <v>#VALUE!</v>
      </c>
      <c r="AH3722" t="e">
        <f>U3722/W3722</f>
        <v>#VALUE!</v>
      </c>
      <c r="AI3722" t="e">
        <f>V3722/X3722</f>
        <v>#VALUE!</v>
      </c>
      <c r="AJ3722" t="e">
        <f>Y3722/AA3722</f>
        <v>#VALUE!</v>
      </c>
      <c r="AK3722" t="e">
        <f>Z3722/AB3722</f>
        <v>#VALUE!</v>
      </c>
      <c r="AL3722" t="e">
        <f>O3722/K3722</f>
        <v>#VALUE!</v>
      </c>
      <c r="AM3722" t="e">
        <f>P3722/L3722</f>
        <v>#VALUE!</v>
      </c>
      <c r="AN3722" t="e">
        <f>K3722/W3722</f>
        <v>#VALUE!</v>
      </c>
      <c r="AO3722" t="e">
        <f>L3722/X3722</f>
        <v>#VALUE!</v>
      </c>
      <c r="AP3722">
        <f>IF(OR(Q3722&lt;0, Q3722="NA"), 0, 1)</f>
        <v>0</v>
      </c>
      <c r="AQ3722">
        <f>IF(OR(S3722&lt;0, S3722="NA"), 0, 1)</f>
        <v>0</v>
      </c>
      <c r="AR3722">
        <f>IFERROR(IF((AF3722-AG3722)&gt;0,1,0),0)</f>
        <v>0</v>
      </c>
      <c r="AS3722">
        <f>IFERROR(IF((S3722-Q3722)&gt;0,1,0),0)</f>
        <v>0</v>
      </c>
      <c r="AT3722">
        <f>IFERROR(IF((AH3722-AI3722)&lt;0,1,0),0)</f>
        <v>0</v>
      </c>
      <c r="AU3722">
        <f>IFERROR(IF((AJ3722-AK3722)&gt;0,1,0),0)</f>
        <v>0</v>
      </c>
      <c r="AV3722">
        <f>IFERROR(IF((AL3722-AM3722)&gt;0,1,0),0)</f>
        <v>0</v>
      </c>
      <c r="AW3722">
        <f>IFERROR(IF((AN3722-AO3722)&gt;0,1,0),0)</f>
        <v>0</v>
      </c>
      <c r="AX3722">
        <f>IFERROR(IF((AC3722-AD3722)&lt;0,1,0),0)</f>
        <v>0</v>
      </c>
      <c r="AY3722">
        <f>SUM(AP3722:AX3722)</f>
        <v>0</v>
      </c>
    </row>
    <row r="3723" spans="1:51" x14ac:dyDescent="0.45">
      <c r="A3723" s="1" t="s">
        <v>1161</v>
      </c>
      <c r="B3723" s="2">
        <v>105889522</v>
      </c>
      <c r="C3723" s="3" t="s">
        <v>5338</v>
      </c>
      <c r="D3723" s="5">
        <v>47.260399999999997</v>
      </c>
      <c r="E3723" s="5">
        <v>53.404252</v>
      </c>
      <c r="F3723" s="3" t="s">
        <v>4480</v>
      </c>
      <c r="G3723" s="3" t="s">
        <v>4491</v>
      </c>
      <c r="H3723" s="3" t="s">
        <v>4492</v>
      </c>
      <c r="I3723" s="3" t="s">
        <v>4493</v>
      </c>
      <c r="J3723" s="3"/>
      <c r="K3723" s="6" t="s">
        <v>4474</v>
      </c>
      <c r="L3723" s="6" t="s">
        <v>4474</v>
      </c>
      <c r="M3723" s="6" t="s">
        <v>4474</v>
      </c>
      <c r="N3723" s="6" t="s">
        <v>4474</v>
      </c>
      <c r="O3723" s="6" t="s">
        <v>4474</v>
      </c>
      <c r="P3723" s="6" t="s">
        <v>4474</v>
      </c>
      <c r="Q3723" s="6" t="s">
        <v>4474</v>
      </c>
      <c r="R3723" s="6" t="s">
        <v>4474</v>
      </c>
      <c r="S3723" s="6" t="s">
        <v>4474</v>
      </c>
      <c r="T3723" s="6" t="s">
        <v>4474</v>
      </c>
      <c r="U3723" s="6" t="s">
        <v>4474</v>
      </c>
      <c r="V3723" s="6" t="s">
        <v>4474</v>
      </c>
      <c r="W3723" s="6" t="s">
        <v>4474</v>
      </c>
      <c r="X3723" s="6" t="s">
        <v>4474</v>
      </c>
      <c r="Y3723" s="6" t="s">
        <v>4474</v>
      </c>
      <c r="Z3723" s="6" t="s">
        <v>4474</v>
      </c>
      <c r="AA3723" s="6" t="s">
        <v>4474</v>
      </c>
      <c r="AB3723" s="6" t="s">
        <v>4474</v>
      </c>
      <c r="AC3723" s="6" t="s">
        <v>4474</v>
      </c>
      <c r="AD3723" s="6" t="s">
        <v>4474</v>
      </c>
      <c r="AF3723" t="e">
        <f>Q3723/W3723</f>
        <v>#VALUE!</v>
      </c>
      <c r="AG3723" t="e">
        <f>R3723/X3723</f>
        <v>#VALUE!</v>
      </c>
      <c r="AH3723" t="e">
        <f>U3723/W3723</f>
        <v>#VALUE!</v>
      </c>
      <c r="AI3723" t="e">
        <f>V3723/X3723</f>
        <v>#VALUE!</v>
      </c>
      <c r="AJ3723" t="e">
        <f>Y3723/AA3723</f>
        <v>#VALUE!</v>
      </c>
      <c r="AK3723" t="e">
        <f>Z3723/AB3723</f>
        <v>#VALUE!</v>
      </c>
      <c r="AL3723" t="e">
        <f>O3723/K3723</f>
        <v>#VALUE!</v>
      </c>
      <c r="AM3723" t="e">
        <f>P3723/L3723</f>
        <v>#VALUE!</v>
      </c>
      <c r="AN3723" t="e">
        <f>K3723/W3723</f>
        <v>#VALUE!</v>
      </c>
      <c r="AO3723" t="e">
        <f>L3723/X3723</f>
        <v>#VALUE!</v>
      </c>
      <c r="AP3723">
        <f>IF(OR(Q3723&lt;0, Q3723="NA"), 0, 1)</f>
        <v>0</v>
      </c>
      <c r="AQ3723">
        <f>IF(OR(S3723&lt;0, S3723="NA"), 0, 1)</f>
        <v>0</v>
      </c>
      <c r="AR3723">
        <f>IFERROR(IF((AF3723-AG3723)&gt;0,1,0),0)</f>
        <v>0</v>
      </c>
      <c r="AS3723">
        <f>IFERROR(IF((S3723-Q3723)&gt;0,1,0),0)</f>
        <v>0</v>
      </c>
      <c r="AT3723">
        <f>IFERROR(IF((AH3723-AI3723)&lt;0,1,0),0)</f>
        <v>0</v>
      </c>
      <c r="AU3723">
        <f>IFERROR(IF((AJ3723-AK3723)&gt;0,1,0),0)</f>
        <v>0</v>
      </c>
      <c r="AV3723">
        <f>IFERROR(IF((AL3723-AM3723)&gt;0,1,0),0)</f>
        <v>0</v>
      </c>
      <c r="AW3723">
        <f>IFERROR(IF((AN3723-AO3723)&gt;0,1,0),0)</f>
        <v>0</v>
      </c>
      <c r="AX3723">
        <f>IFERROR(IF((AC3723-AD3723)&lt;0,1,0),0)</f>
        <v>0</v>
      </c>
      <c r="AY3723">
        <f>SUM(AP3723:AX3723)</f>
        <v>0</v>
      </c>
    </row>
    <row r="3724" spans="1:51" x14ac:dyDescent="0.45">
      <c r="A3724" s="1" t="s">
        <v>1162</v>
      </c>
      <c r="B3724" s="2">
        <v>106227985</v>
      </c>
      <c r="C3724" s="3" t="s">
        <v>5338</v>
      </c>
      <c r="D3724" s="5">
        <v>36</v>
      </c>
      <c r="E3724" s="5">
        <v>108.14400000000001</v>
      </c>
      <c r="F3724" s="3" t="s">
        <v>4480</v>
      </c>
      <c r="G3724" s="3" t="s">
        <v>4491</v>
      </c>
      <c r="H3724" s="3" t="s">
        <v>4492</v>
      </c>
      <c r="I3724" s="3" t="s">
        <v>4493</v>
      </c>
      <c r="J3724" s="3"/>
      <c r="K3724" s="6" t="s">
        <v>4474</v>
      </c>
      <c r="L3724" s="6" t="s">
        <v>4474</v>
      </c>
      <c r="M3724" s="6" t="s">
        <v>4474</v>
      </c>
      <c r="N3724" s="6" t="s">
        <v>4474</v>
      </c>
      <c r="O3724" s="6" t="s">
        <v>4474</v>
      </c>
      <c r="P3724" s="6" t="s">
        <v>4474</v>
      </c>
      <c r="Q3724" s="6" t="s">
        <v>4474</v>
      </c>
      <c r="R3724" s="6" t="s">
        <v>4474</v>
      </c>
      <c r="S3724" s="6" t="s">
        <v>4474</v>
      </c>
      <c r="T3724" s="6" t="s">
        <v>4474</v>
      </c>
      <c r="U3724" s="6" t="s">
        <v>4474</v>
      </c>
      <c r="V3724" s="6" t="s">
        <v>4474</v>
      </c>
      <c r="W3724" s="6" t="s">
        <v>4474</v>
      </c>
      <c r="X3724" s="6" t="s">
        <v>4474</v>
      </c>
      <c r="Y3724" s="6" t="s">
        <v>4474</v>
      </c>
      <c r="Z3724" s="6" t="s">
        <v>4474</v>
      </c>
      <c r="AA3724" s="6" t="s">
        <v>4474</v>
      </c>
      <c r="AB3724" s="6" t="s">
        <v>4474</v>
      </c>
      <c r="AC3724" s="6" t="s">
        <v>4474</v>
      </c>
      <c r="AD3724" s="6" t="s">
        <v>4474</v>
      </c>
      <c r="AF3724" t="e">
        <f>Q3724/W3724</f>
        <v>#VALUE!</v>
      </c>
      <c r="AG3724" t="e">
        <f>R3724/X3724</f>
        <v>#VALUE!</v>
      </c>
      <c r="AH3724" t="e">
        <f>U3724/W3724</f>
        <v>#VALUE!</v>
      </c>
      <c r="AI3724" t="e">
        <f>V3724/X3724</f>
        <v>#VALUE!</v>
      </c>
      <c r="AJ3724" t="e">
        <f>Y3724/AA3724</f>
        <v>#VALUE!</v>
      </c>
      <c r="AK3724" t="e">
        <f>Z3724/AB3724</f>
        <v>#VALUE!</v>
      </c>
      <c r="AL3724" t="e">
        <f>O3724/K3724</f>
        <v>#VALUE!</v>
      </c>
      <c r="AM3724" t="e">
        <f>P3724/L3724</f>
        <v>#VALUE!</v>
      </c>
      <c r="AN3724" t="e">
        <f>K3724/W3724</f>
        <v>#VALUE!</v>
      </c>
      <c r="AO3724" t="e">
        <f>L3724/X3724</f>
        <v>#VALUE!</v>
      </c>
      <c r="AP3724">
        <f>IF(OR(Q3724&lt;0, Q3724="NA"), 0, 1)</f>
        <v>0</v>
      </c>
      <c r="AQ3724">
        <f>IF(OR(S3724&lt;0, S3724="NA"), 0, 1)</f>
        <v>0</v>
      </c>
      <c r="AR3724">
        <f>IFERROR(IF((AF3724-AG3724)&gt;0,1,0),0)</f>
        <v>0</v>
      </c>
      <c r="AS3724">
        <f>IFERROR(IF((S3724-Q3724)&gt;0,1,0),0)</f>
        <v>0</v>
      </c>
      <c r="AT3724">
        <f>IFERROR(IF((AH3724-AI3724)&lt;0,1,0),0)</f>
        <v>0</v>
      </c>
      <c r="AU3724">
        <f>IFERROR(IF((AJ3724-AK3724)&gt;0,1,0),0)</f>
        <v>0</v>
      </c>
      <c r="AV3724">
        <f>IFERROR(IF((AL3724-AM3724)&gt;0,1,0),0)</f>
        <v>0</v>
      </c>
      <c r="AW3724">
        <f>IFERROR(IF((AN3724-AO3724)&gt;0,1,0),0)</f>
        <v>0</v>
      </c>
      <c r="AX3724">
        <f>IFERROR(IF((AC3724-AD3724)&lt;0,1,0),0)</f>
        <v>0</v>
      </c>
      <c r="AY3724">
        <f>SUM(AP3724:AX3724)</f>
        <v>0</v>
      </c>
    </row>
    <row r="3725" spans="1:51" x14ac:dyDescent="0.45">
      <c r="A3725" s="1" t="s">
        <v>1163</v>
      </c>
      <c r="B3725" s="2">
        <v>111728243</v>
      </c>
      <c r="C3725" s="3" t="s">
        <v>5338</v>
      </c>
      <c r="D3725" s="5">
        <v>32</v>
      </c>
      <c r="E3725" s="5">
        <v>148.80000000000001</v>
      </c>
      <c r="F3725" s="3" t="s">
        <v>4480</v>
      </c>
      <c r="G3725" s="3" t="s">
        <v>4491</v>
      </c>
      <c r="H3725" s="3" t="s">
        <v>4492</v>
      </c>
      <c r="I3725" s="3" t="s">
        <v>4493</v>
      </c>
      <c r="J3725" s="3"/>
      <c r="K3725" s="6" t="s">
        <v>4474</v>
      </c>
      <c r="L3725" s="6" t="s">
        <v>4474</v>
      </c>
      <c r="M3725" s="6" t="s">
        <v>4474</v>
      </c>
      <c r="N3725" s="6" t="s">
        <v>4474</v>
      </c>
      <c r="O3725" s="6" t="s">
        <v>4474</v>
      </c>
      <c r="P3725" s="6" t="s">
        <v>4474</v>
      </c>
      <c r="Q3725" s="6" t="s">
        <v>4474</v>
      </c>
      <c r="R3725" s="6" t="s">
        <v>4474</v>
      </c>
      <c r="S3725" s="6" t="s">
        <v>4474</v>
      </c>
      <c r="T3725" s="6" t="s">
        <v>4474</v>
      </c>
      <c r="U3725" s="6" t="s">
        <v>4474</v>
      </c>
      <c r="V3725" s="6" t="s">
        <v>4474</v>
      </c>
      <c r="W3725" s="6" t="s">
        <v>4474</v>
      </c>
      <c r="X3725" s="6" t="s">
        <v>4474</v>
      </c>
      <c r="Y3725" s="6" t="s">
        <v>4474</v>
      </c>
      <c r="Z3725" s="6" t="s">
        <v>4474</v>
      </c>
      <c r="AA3725" s="6" t="s">
        <v>4474</v>
      </c>
      <c r="AB3725" s="6" t="s">
        <v>4474</v>
      </c>
      <c r="AC3725" s="6" t="s">
        <v>4474</v>
      </c>
      <c r="AD3725" s="6" t="s">
        <v>4474</v>
      </c>
      <c r="AF3725" t="e">
        <f>Q3725/W3725</f>
        <v>#VALUE!</v>
      </c>
      <c r="AG3725" t="e">
        <f>R3725/X3725</f>
        <v>#VALUE!</v>
      </c>
      <c r="AH3725" t="e">
        <f>U3725/W3725</f>
        <v>#VALUE!</v>
      </c>
      <c r="AI3725" t="e">
        <f>V3725/X3725</f>
        <v>#VALUE!</v>
      </c>
      <c r="AJ3725" t="e">
        <f>Y3725/AA3725</f>
        <v>#VALUE!</v>
      </c>
      <c r="AK3725" t="e">
        <f>Z3725/AB3725</f>
        <v>#VALUE!</v>
      </c>
      <c r="AL3725" t="e">
        <f>O3725/K3725</f>
        <v>#VALUE!</v>
      </c>
      <c r="AM3725" t="e">
        <f>P3725/L3725</f>
        <v>#VALUE!</v>
      </c>
      <c r="AN3725" t="e">
        <f>K3725/W3725</f>
        <v>#VALUE!</v>
      </c>
      <c r="AO3725" t="e">
        <f>L3725/X3725</f>
        <v>#VALUE!</v>
      </c>
      <c r="AP3725">
        <f>IF(OR(Q3725&lt;0, Q3725="NA"), 0, 1)</f>
        <v>0</v>
      </c>
      <c r="AQ3725">
        <f>IF(OR(S3725&lt;0, S3725="NA"), 0, 1)</f>
        <v>0</v>
      </c>
      <c r="AR3725">
        <f>IFERROR(IF((AF3725-AG3725)&gt;0,1,0),0)</f>
        <v>0</v>
      </c>
      <c r="AS3725">
        <f>IFERROR(IF((S3725-Q3725)&gt;0,1,0),0)</f>
        <v>0</v>
      </c>
      <c r="AT3725">
        <f>IFERROR(IF((AH3725-AI3725)&lt;0,1,0),0)</f>
        <v>0</v>
      </c>
      <c r="AU3725">
        <f>IFERROR(IF((AJ3725-AK3725)&gt;0,1,0),0)</f>
        <v>0</v>
      </c>
      <c r="AV3725">
        <f>IFERROR(IF((AL3725-AM3725)&gt;0,1,0),0)</f>
        <v>0</v>
      </c>
      <c r="AW3725">
        <f>IFERROR(IF((AN3725-AO3725)&gt;0,1,0),0)</f>
        <v>0</v>
      </c>
      <c r="AX3725">
        <f>IFERROR(IF((AC3725-AD3725)&lt;0,1,0),0)</f>
        <v>0</v>
      </c>
      <c r="AY3725">
        <f>SUM(AP3725:AX3725)</f>
        <v>0</v>
      </c>
    </row>
    <row r="3726" spans="1:51" x14ac:dyDescent="0.45">
      <c r="A3726" s="1" t="s">
        <v>1164</v>
      </c>
      <c r="B3726" s="2">
        <v>122551457</v>
      </c>
      <c r="C3726" s="3" t="s">
        <v>5338</v>
      </c>
      <c r="D3726" s="5">
        <v>26.69</v>
      </c>
      <c r="E3726" s="5">
        <v>49.910299999999999</v>
      </c>
      <c r="F3726" s="3" t="s">
        <v>4480</v>
      </c>
      <c r="G3726" s="3" t="s">
        <v>4491</v>
      </c>
      <c r="H3726" s="3" t="s">
        <v>4492</v>
      </c>
      <c r="I3726" s="3" t="s">
        <v>4493</v>
      </c>
      <c r="J3726" s="3"/>
      <c r="K3726" s="6" t="s">
        <v>4474</v>
      </c>
      <c r="L3726" s="6" t="s">
        <v>4474</v>
      </c>
      <c r="M3726" s="6" t="s">
        <v>4474</v>
      </c>
      <c r="N3726" s="6" t="s">
        <v>4474</v>
      </c>
      <c r="O3726" s="6" t="s">
        <v>4474</v>
      </c>
      <c r="P3726" s="6" t="s">
        <v>4474</v>
      </c>
      <c r="Q3726" s="6" t="s">
        <v>4474</v>
      </c>
      <c r="R3726" s="6" t="s">
        <v>4474</v>
      </c>
      <c r="S3726" s="6" t="s">
        <v>4474</v>
      </c>
      <c r="T3726" s="6" t="s">
        <v>4474</v>
      </c>
      <c r="U3726" s="6" t="s">
        <v>4474</v>
      </c>
      <c r="V3726" s="6" t="s">
        <v>4474</v>
      </c>
      <c r="W3726" s="6" t="s">
        <v>4474</v>
      </c>
      <c r="X3726" s="6" t="s">
        <v>4474</v>
      </c>
      <c r="Y3726" s="6" t="s">
        <v>4474</v>
      </c>
      <c r="Z3726" s="6" t="s">
        <v>4474</v>
      </c>
      <c r="AA3726" s="6" t="s">
        <v>4474</v>
      </c>
      <c r="AB3726" s="6" t="s">
        <v>4474</v>
      </c>
      <c r="AC3726" s="6" t="s">
        <v>4474</v>
      </c>
      <c r="AD3726" s="6" t="s">
        <v>4474</v>
      </c>
      <c r="AF3726" t="e">
        <f>Q3726/W3726</f>
        <v>#VALUE!</v>
      </c>
      <c r="AG3726" t="e">
        <f>R3726/X3726</f>
        <v>#VALUE!</v>
      </c>
      <c r="AH3726" t="e">
        <f>U3726/W3726</f>
        <v>#VALUE!</v>
      </c>
      <c r="AI3726" t="e">
        <f>V3726/X3726</f>
        <v>#VALUE!</v>
      </c>
      <c r="AJ3726" t="e">
        <f>Y3726/AA3726</f>
        <v>#VALUE!</v>
      </c>
      <c r="AK3726" t="e">
        <f>Z3726/AB3726</f>
        <v>#VALUE!</v>
      </c>
      <c r="AL3726" t="e">
        <f>O3726/K3726</f>
        <v>#VALUE!</v>
      </c>
      <c r="AM3726" t="e">
        <f>P3726/L3726</f>
        <v>#VALUE!</v>
      </c>
      <c r="AN3726" t="e">
        <f>K3726/W3726</f>
        <v>#VALUE!</v>
      </c>
      <c r="AO3726" t="e">
        <f>L3726/X3726</f>
        <v>#VALUE!</v>
      </c>
      <c r="AP3726">
        <f>IF(OR(Q3726&lt;0, Q3726="NA"), 0, 1)</f>
        <v>0</v>
      </c>
      <c r="AQ3726">
        <f>IF(OR(S3726&lt;0, S3726="NA"), 0, 1)</f>
        <v>0</v>
      </c>
      <c r="AR3726">
        <f>IFERROR(IF((AF3726-AG3726)&gt;0,1,0),0)</f>
        <v>0</v>
      </c>
      <c r="AS3726">
        <f>IFERROR(IF((S3726-Q3726)&gt;0,1,0),0)</f>
        <v>0</v>
      </c>
      <c r="AT3726">
        <f>IFERROR(IF((AH3726-AI3726)&lt;0,1,0),0)</f>
        <v>0</v>
      </c>
      <c r="AU3726">
        <f>IFERROR(IF((AJ3726-AK3726)&gt;0,1,0),0)</f>
        <v>0</v>
      </c>
      <c r="AV3726">
        <f>IFERROR(IF((AL3726-AM3726)&gt;0,1,0),0)</f>
        <v>0</v>
      </c>
      <c r="AW3726">
        <f>IFERROR(IF((AN3726-AO3726)&gt;0,1,0),0)</f>
        <v>0</v>
      </c>
      <c r="AX3726">
        <f>IFERROR(IF((AC3726-AD3726)&lt;0,1,0),0)</f>
        <v>0</v>
      </c>
      <c r="AY3726">
        <f>SUM(AP3726:AX3726)</f>
        <v>0</v>
      </c>
    </row>
    <row r="3727" spans="1:51" x14ac:dyDescent="0.45">
      <c r="A3727" s="1" t="s">
        <v>1165</v>
      </c>
      <c r="B3727" s="2">
        <v>110390271</v>
      </c>
      <c r="C3727" s="3" t="s">
        <v>5338</v>
      </c>
      <c r="D3727" s="5">
        <v>32.326500000000003</v>
      </c>
      <c r="E3727" s="5">
        <v>32.326500000000003</v>
      </c>
      <c r="F3727" s="3" t="s">
        <v>4480</v>
      </c>
      <c r="G3727" s="3" t="s">
        <v>4491</v>
      </c>
      <c r="H3727" s="3" t="s">
        <v>4492</v>
      </c>
      <c r="I3727" s="3" t="s">
        <v>4493</v>
      </c>
      <c r="J3727" s="3"/>
      <c r="K3727" s="6" t="s">
        <v>4474</v>
      </c>
      <c r="L3727" s="6" t="s">
        <v>4474</v>
      </c>
      <c r="M3727" s="6" t="s">
        <v>4474</v>
      </c>
      <c r="N3727" s="6" t="s">
        <v>4474</v>
      </c>
      <c r="O3727" s="6" t="s">
        <v>4474</v>
      </c>
      <c r="P3727" s="6" t="s">
        <v>4474</v>
      </c>
      <c r="Q3727" s="6" t="s">
        <v>4474</v>
      </c>
      <c r="R3727" s="6" t="s">
        <v>4474</v>
      </c>
      <c r="S3727" s="6" t="s">
        <v>4474</v>
      </c>
      <c r="T3727" s="6" t="s">
        <v>4474</v>
      </c>
      <c r="U3727" s="6" t="s">
        <v>4474</v>
      </c>
      <c r="V3727" s="6" t="s">
        <v>4474</v>
      </c>
      <c r="W3727" s="6" t="s">
        <v>4474</v>
      </c>
      <c r="X3727" s="6" t="s">
        <v>4474</v>
      </c>
      <c r="Y3727" s="6" t="s">
        <v>4474</v>
      </c>
      <c r="Z3727" s="6" t="s">
        <v>4474</v>
      </c>
      <c r="AA3727" s="6" t="s">
        <v>4474</v>
      </c>
      <c r="AB3727" s="6" t="s">
        <v>4474</v>
      </c>
      <c r="AC3727" s="6" t="s">
        <v>4474</v>
      </c>
      <c r="AD3727" s="6" t="s">
        <v>4474</v>
      </c>
      <c r="AF3727" t="e">
        <f>Q3727/W3727</f>
        <v>#VALUE!</v>
      </c>
      <c r="AG3727" t="e">
        <f>R3727/X3727</f>
        <v>#VALUE!</v>
      </c>
      <c r="AH3727" t="e">
        <f>U3727/W3727</f>
        <v>#VALUE!</v>
      </c>
      <c r="AI3727" t="e">
        <f>V3727/X3727</f>
        <v>#VALUE!</v>
      </c>
      <c r="AJ3727" t="e">
        <f>Y3727/AA3727</f>
        <v>#VALUE!</v>
      </c>
      <c r="AK3727" t="e">
        <f>Z3727/AB3727</f>
        <v>#VALUE!</v>
      </c>
      <c r="AL3727" t="e">
        <f>O3727/K3727</f>
        <v>#VALUE!</v>
      </c>
      <c r="AM3727" t="e">
        <f>P3727/L3727</f>
        <v>#VALUE!</v>
      </c>
      <c r="AN3727" t="e">
        <f>K3727/W3727</f>
        <v>#VALUE!</v>
      </c>
      <c r="AO3727" t="e">
        <f>L3727/X3727</f>
        <v>#VALUE!</v>
      </c>
      <c r="AP3727">
        <f>IF(OR(Q3727&lt;0, Q3727="NA"), 0, 1)</f>
        <v>0</v>
      </c>
      <c r="AQ3727">
        <f>IF(OR(S3727&lt;0, S3727="NA"), 0, 1)</f>
        <v>0</v>
      </c>
      <c r="AR3727">
        <f>IFERROR(IF((AF3727-AG3727)&gt;0,1,0),0)</f>
        <v>0</v>
      </c>
      <c r="AS3727">
        <f>IFERROR(IF((S3727-Q3727)&gt;0,1,0),0)</f>
        <v>0</v>
      </c>
      <c r="AT3727">
        <f>IFERROR(IF((AH3727-AI3727)&lt;0,1,0),0)</f>
        <v>0</v>
      </c>
      <c r="AU3727">
        <f>IFERROR(IF((AJ3727-AK3727)&gt;0,1,0),0)</f>
        <v>0</v>
      </c>
      <c r="AV3727">
        <f>IFERROR(IF((AL3727-AM3727)&gt;0,1,0),0)</f>
        <v>0</v>
      </c>
      <c r="AW3727">
        <f>IFERROR(IF((AN3727-AO3727)&gt;0,1,0),0)</f>
        <v>0</v>
      </c>
      <c r="AX3727">
        <f>IFERROR(IF((AC3727-AD3727)&lt;0,1,0),0)</f>
        <v>0</v>
      </c>
      <c r="AY3727">
        <f>SUM(AP3727:AX3727)</f>
        <v>0</v>
      </c>
    </row>
    <row r="3728" spans="1:51" x14ac:dyDescent="0.45">
      <c r="A3728" s="1" t="s">
        <v>1166</v>
      </c>
      <c r="B3728" s="2">
        <v>106565784</v>
      </c>
      <c r="C3728" s="3" t="s">
        <v>5338</v>
      </c>
      <c r="D3728" s="5">
        <v>43.985700000000001</v>
      </c>
      <c r="E3728" s="5">
        <v>316.257183</v>
      </c>
      <c r="F3728" s="3" t="s">
        <v>4480</v>
      </c>
      <c r="G3728" s="3" t="s">
        <v>4491</v>
      </c>
      <c r="H3728" s="3" t="s">
        <v>4492</v>
      </c>
      <c r="I3728" s="3" t="s">
        <v>4493</v>
      </c>
      <c r="J3728" s="3"/>
      <c r="K3728" s="6" t="s">
        <v>4474</v>
      </c>
      <c r="L3728" s="6" t="s">
        <v>4474</v>
      </c>
      <c r="M3728" s="6" t="s">
        <v>4474</v>
      </c>
      <c r="N3728" s="6" t="s">
        <v>4474</v>
      </c>
      <c r="O3728" s="6" t="s">
        <v>4474</v>
      </c>
      <c r="P3728" s="6" t="s">
        <v>4474</v>
      </c>
      <c r="Q3728" s="6" t="s">
        <v>4474</v>
      </c>
      <c r="R3728" s="6" t="s">
        <v>4474</v>
      </c>
      <c r="S3728" s="6" t="s">
        <v>4474</v>
      </c>
      <c r="T3728" s="6" t="s">
        <v>4474</v>
      </c>
      <c r="U3728" s="6" t="s">
        <v>4474</v>
      </c>
      <c r="V3728" s="6" t="s">
        <v>4474</v>
      </c>
      <c r="W3728" s="6" t="s">
        <v>4474</v>
      </c>
      <c r="X3728" s="6" t="s">
        <v>4474</v>
      </c>
      <c r="Y3728" s="6" t="s">
        <v>4474</v>
      </c>
      <c r="Z3728" s="6" t="s">
        <v>4474</v>
      </c>
      <c r="AA3728" s="6" t="s">
        <v>4474</v>
      </c>
      <c r="AB3728" s="6" t="s">
        <v>4474</v>
      </c>
      <c r="AC3728" s="6" t="s">
        <v>4474</v>
      </c>
      <c r="AD3728" s="6" t="s">
        <v>4474</v>
      </c>
      <c r="AF3728" t="e">
        <f>Q3728/W3728</f>
        <v>#VALUE!</v>
      </c>
      <c r="AG3728" t="e">
        <f>R3728/X3728</f>
        <v>#VALUE!</v>
      </c>
      <c r="AH3728" t="e">
        <f>U3728/W3728</f>
        <v>#VALUE!</v>
      </c>
      <c r="AI3728" t="e">
        <f>V3728/X3728</f>
        <v>#VALUE!</v>
      </c>
      <c r="AJ3728" t="e">
        <f>Y3728/AA3728</f>
        <v>#VALUE!</v>
      </c>
      <c r="AK3728" t="e">
        <f>Z3728/AB3728</f>
        <v>#VALUE!</v>
      </c>
      <c r="AL3728" t="e">
        <f>O3728/K3728</f>
        <v>#VALUE!</v>
      </c>
      <c r="AM3728" t="e">
        <f>P3728/L3728</f>
        <v>#VALUE!</v>
      </c>
      <c r="AN3728" t="e">
        <f>K3728/W3728</f>
        <v>#VALUE!</v>
      </c>
      <c r="AO3728" t="e">
        <f>L3728/X3728</f>
        <v>#VALUE!</v>
      </c>
      <c r="AP3728">
        <f>IF(OR(Q3728&lt;0, Q3728="NA"), 0, 1)</f>
        <v>0</v>
      </c>
      <c r="AQ3728">
        <f>IF(OR(S3728&lt;0, S3728="NA"), 0, 1)</f>
        <v>0</v>
      </c>
      <c r="AR3728">
        <f>IFERROR(IF((AF3728-AG3728)&gt;0,1,0),0)</f>
        <v>0</v>
      </c>
      <c r="AS3728">
        <f>IFERROR(IF((S3728-Q3728)&gt;0,1,0),0)</f>
        <v>0</v>
      </c>
      <c r="AT3728">
        <f>IFERROR(IF((AH3728-AI3728)&lt;0,1,0),0)</f>
        <v>0</v>
      </c>
      <c r="AU3728">
        <f>IFERROR(IF((AJ3728-AK3728)&gt;0,1,0),0)</f>
        <v>0</v>
      </c>
      <c r="AV3728">
        <f>IFERROR(IF((AL3728-AM3728)&gt;0,1,0),0)</f>
        <v>0</v>
      </c>
      <c r="AW3728">
        <f>IFERROR(IF((AN3728-AO3728)&gt;0,1,0),0)</f>
        <v>0</v>
      </c>
      <c r="AX3728">
        <f>IFERROR(IF((AC3728-AD3728)&lt;0,1,0),0)</f>
        <v>0</v>
      </c>
      <c r="AY3728">
        <f>SUM(AP3728:AX3728)</f>
        <v>0</v>
      </c>
    </row>
    <row r="3729" spans="1:51" x14ac:dyDescent="0.45">
      <c r="A3729" s="1" t="s">
        <v>1167</v>
      </c>
      <c r="B3729" s="2">
        <v>111770612</v>
      </c>
      <c r="C3729" s="3" t="s">
        <v>5338</v>
      </c>
      <c r="D3729" s="5">
        <v>32.69</v>
      </c>
      <c r="E3729" s="5">
        <v>415.32645000000002</v>
      </c>
      <c r="F3729" s="3" t="s">
        <v>4480</v>
      </c>
      <c r="G3729" s="3" t="s">
        <v>4491</v>
      </c>
      <c r="H3729" s="3" t="s">
        <v>4492</v>
      </c>
      <c r="I3729" s="3" t="s">
        <v>4493</v>
      </c>
      <c r="J3729" s="3"/>
      <c r="K3729" s="6" t="s">
        <v>4474</v>
      </c>
      <c r="L3729" s="6" t="s">
        <v>4474</v>
      </c>
      <c r="M3729" s="6" t="s">
        <v>4474</v>
      </c>
      <c r="N3729" s="6" t="s">
        <v>4474</v>
      </c>
      <c r="O3729" s="6" t="s">
        <v>4474</v>
      </c>
      <c r="P3729" s="6" t="s">
        <v>4474</v>
      </c>
      <c r="Q3729" s="6" t="s">
        <v>4474</v>
      </c>
      <c r="R3729" s="6" t="s">
        <v>4474</v>
      </c>
      <c r="S3729" s="6" t="s">
        <v>4474</v>
      </c>
      <c r="T3729" s="6" t="s">
        <v>4474</v>
      </c>
      <c r="U3729" s="6" t="s">
        <v>4474</v>
      </c>
      <c r="V3729" s="6" t="s">
        <v>4474</v>
      </c>
      <c r="W3729" s="6" t="s">
        <v>4474</v>
      </c>
      <c r="X3729" s="6" t="s">
        <v>4474</v>
      </c>
      <c r="Y3729" s="6" t="s">
        <v>4474</v>
      </c>
      <c r="Z3729" s="6" t="s">
        <v>4474</v>
      </c>
      <c r="AA3729" s="6" t="s">
        <v>4474</v>
      </c>
      <c r="AB3729" s="6" t="s">
        <v>4474</v>
      </c>
      <c r="AC3729" s="6" t="s">
        <v>4474</v>
      </c>
      <c r="AD3729" s="6" t="s">
        <v>4474</v>
      </c>
      <c r="AF3729" t="e">
        <f>Q3729/W3729</f>
        <v>#VALUE!</v>
      </c>
      <c r="AG3729" t="e">
        <f>R3729/X3729</f>
        <v>#VALUE!</v>
      </c>
      <c r="AH3729" t="e">
        <f>U3729/W3729</f>
        <v>#VALUE!</v>
      </c>
      <c r="AI3729" t="e">
        <f>V3729/X3729</f>
        <v>#VALUE!</v>
      </c>
      <c r="AJ3729" t="e">
        <f>Y3729/AA3729</f>
        <v>#VALUE!</v>
      </c>
      <c r="AK3729" t="e">
        <f>Z3729/AB3729</f>
        <v>#VALUE!</v>
      </c>
      <c r="AL3729" t="e">
        <f>O3729/K3729</f>
        <v>#VALUE!</v>
      </c>
      <c r="AM3729" t="e">
        <f>P3729/L3729</f>
        <v>#VALUE!</v>
      </c>
      <c r="AN3729" t="e">
        <f>K3729/W3729</f>
        <v>#VALUE!</v>
      </c>
      <c r="AO3729" t="e">
        <f>L3729/X3729</f>
        <v>#VALUE!</v>
      </c>
      <c r="AP3729">
        <f>IF(OR(Q3729&lt;0, Q3729="NA"), 0, 1)</f>
        <v>0</v>
      </c>
      <c r="AQ3729">
        <f>IF(OR(S3729&lt;0, S3729="NA"), 0, 1)</f>
        <v>0</v>
      </c>
      <c r="AR3729">
        <f>IFERROR(IF((AF3729-AG3729)&gt;0,1,0),0)</f>
        <v>0</v>
      </c>
      <c r="AS3729">
        <f>IFERROR(IF((S3729-Q3729)&gt;0,1,0),0)</f>
        <v>0</v>
      </c>
      <c r="AT3729">
        <f>IFERROR(IF((AH3729-AI3729)&lt;0,1,0),0)</f>
        <v>0</v>
      </c>
      <c r="AU3729">
        <f>IFERROR(IF((AJ3729-AK3729)&gt;0,1,0),0)</f>
        <v>0</v>
      </c>
      <c r="AV3729">
        <f>IFERROR(IF((AL3729-AM3729)&gt;0,1,0),0)</f>
        <v>0</v>
      </c>
      <c r="AW3729">
        <f>IFERROR(IF((AN3729-AO3729)&gt;0,1,0),0)</f>
        <v>0</v>
      </c>
      <c r="AX3729">
        <f>IFERROR(IF((AC3729-AD3729)&lt;0,1,0),0)</f>
        <v>0</v>
      </c>
      <c r="AY3729">
        <f>SUM(AP3729:AX3729)</f>
        <v>0</v>
      </c>
    </row>
    <row r="3730" spans="1:51" x14ac:dyDescent="0.45">
      <c r="A3730" s="1" t="s">
        <v>1168</v>
      </c>
      <c r="B3730" s="2">
        <v>101226433</v>
      </c>
      <c r="C3730" s="3" t="s">
        <v>5338</v>
      </c>
      <c r="D3730" s="5">
        <v>32.924999999999997</v>
      </c>
      <c r="E3730" s="5">
        <v>37.205249999999999</v>
      </c>
      <c r="F3730" s="3" t="s">
        <v>4480</v>
      </c>
      <c r="G3730" s="3" t="s">
        <v>4491</v>
      </c>
      <c r="H3730" s="3" t="s">
        <v>4492</v>
      </c>
      <c r="I3730" s="3" t="s">
        <v>4493</v>
      </c>
      <c r="J3730" s="3"/>
      <c r="K3730" s="6" t="s">
        <v>4474</v>
      </c>
      <c r="L3730" s="6" t="s">
        <v>4474</v>
      </c>
      <c r="M3730" s="6" t="s">
        <v>4474</v>
      </c>
      <c r="N3730" s="6" t="s">
        <v>4474</v>
      </c>
      <c r="O3730" s="6" t="s">
        <v>4474</v>
      </c>
      <c r="P3730" s="6" t="s">
        <v>4474</v>
      </c>
      <c r="Q3730" s="6" t="s">
        <v>4474</v>
      </c>
      <c r="R3730" s="6" t="s">
        <v>4474</v>
      </c>
      <c r="S3730" s="6" t="s">
        <v>4474</v>
      </c>
      <c r="T3730" s="6" t="s">
        <v>4474</v>
      </c>
      <c r="U3730" s="6" t="s">
        <v>4474</v>
      </c>
      <c r="V3730" s="6" t="s">
        <v>4474</v>
      </c>
      <c r="W3730" s="6" t="s">
        <v>4474</v>
      </c>
      <c r="X3730" s="6" t="s">
        <v>4474</v>
      </c>
      <c r="Y3730" s="6" t="s">
        <v>4474</v>
      </c>
      <c r="Z3730" s="6" t="s">
        <v>4474</v>
      </c>
      <c r="AA3730" s="6" t="s">
        <v>4474</v>
      </c>
      <c r="AB3730" s="6" t="s">
        <v>4474</v>
      </c>
      <c r="AC3730" s="6" t="s">
        <v>4474</v>
      </c>
      <c r="AD3730" s="6" t="s">
        <v>4474</v>
      </c>
      <c r="AF3730" t="e">
        <f>Q3730/W3730</f>
        <v>#VALUE!</v>
      </c>
      <c r="AG3730" t="e">
        <f>R3730/X3730</f>
        <v>#VALUE!</v>
      </c>
      <c r="AH3730" t="e">
        <f>U3730/W3730</f>
        <v>#VALUE!</v>
      </c>
      <c r="AI3730" t="e">
        <f>V3730/X3730</f>
        <v>#VALUE!</v>
      </c>
      <c r="AJ3730" t="e">
        <f>Y3730/AA3730</f>
        <v>#VALUE!</v>
      </c>
      <c r="AK3730" t="e">
        <f>Z3730/AB3730</f>
        <v>#VALUE!</v>
      </c>
      <c r="AL3730" t="e">
        <f>O3730/K3730</f>
        <v>#VALUE!</v>
      </c>
      <c r="AM3730" t="e">
        <f>P3730/L3730</f>
        <v>#VALUE!</v>
      </c>
      <c r="AN3730" t="e">
        <f>K3730/W3730</f>
        <v>#VALUE!</v>
      </c>
      <c r="AO3730" t="e">
        <f>L3730/X3730</f>
        <v>#VALUE!</v>
      </c>
      <c r="AP3730">
        <f>IF(OR(Q3730&lt;0, Q3730="NA"), 0, 1)</f>
        <v>0</v>
      </c>
      <c r="AQ3730">
        <f>IF(OR(S3730&lt;0, S3730="NA"), 0, 1)</f>
        <v>0</v>
      </c>
      <c r="AR3730">
        <f>IFERROR(IF((AF3730-AG3730)&gt;0,1,0),0)</f>
        <v>0</v>
      </c>
      <c r="AS3730">
        <f>IFERROR(IF((S3730-Q3730)&gt;0,1,0),0)</f>
        <v>0</v>
      </c>
      <c r="AT3730">
        <f>IFERROR(IF((AH3730-AI3730)&lt;0,1,0),0)</f>
        <v>0</v>
      </c>
      <c r="AU3730">
        <f>IFERROR(IF((AJ3730-AK3730)&gt;0,1,0),0)</f>
        <v>0</v>
      </c>
      <c r="AV3730">
        <f>IFERROR(IF((AL3730-AM3730)&gt;0,1,0),0)</f>
        <v>0</v>
      </c>
      <c r="AW3730">
        <f>IFERROR(IF((AN3730-AO3730)&gt;0,1,0),0)</f>
        <v>0</v>
      </c>
      <c r="AX3730">
        <f>IFERROR(IF((AC3730-AD3730)&lt;0,1,0),0)</f>
        <v>0</v>
      </c>
      <c r="AY3730">
        <f>SUM(AP3730:AX3730)</f>
        <v>0</v>
      </c>
    </row>
    <row r="3731" spans="1:51" x14ac:dyDescent="0.45">
      <c r="A3731" s="1" t="s">
        <v>1169</v>
      </c>
      <c r="B3731" s="2">
        <v>113565755</v>
      </c>
      <c r="C3731" s="3" t="s">
        <v>5338</v>
      </c>
      <c r="D3731" s="5">
        <v>32.54</v>
      </c>
      <c r="E3731" s="5">
        <v>7.4842000000000004</v>
      </c>
      <c r="F3731" s="3" t="s">
        <v>4480</v>
      </c>
      <c r="G3731" s="3" t="s">
        <v>4491</v>
      </c>
      <c r="H3731" s="3" t="s">
        <v>4492</v>
      </c>
      <c r="I3731" s="3" t="s">
        <v>4493</v>
      </c>
      <c r="J3731" s="3"/>
      <c r="K3731" s="6" t="s">
        <v>4474</v>
      </c>
      <c r="L3731" s="6" t="s">
        <v>4474</v>
      </c>
      <c r="M3731" s="6" t="s">
        <v>4474</v>
      </c>
      <c r="N3731" s="6" t="s">
        <v>4474</v>
      </c>
      <c r="O3731" s="6" t="s">
        <v>4474</v>
      </c>
      <c r="P3731" s="6" t="s">
        <v>4474</v>
      </c>
      <c r="Q3731" s="6" t="s">
        <v>4474</v>
      </c>
      <c r="R3731" s="6" t="s">
        <v>4474</v>
      </c>
      <c r="S3731" s="6" t="s">
        <v>4474</v>
      </c>
      <c r="T3731" s="6" t="s">
        <v>4474</v>
      </c>
      <c r="U3731" s="6" t="s">
        <v>4474</v>
      </c>
      <c r="V3731" s="6" t="s">
        <v>4474</v>
      </c>
      <c r="W3731" s="6" t="s">
        <v>4474</v>
      </c>
      <c r="X3731" s="6" t="s">
        <v>4474</v>
      </c>
      <c r="Y3731" s="6" t="s">
        <v>4474</v>
      </c>
      <c r="Z3731" s="6" t="s">
        <v>4474</v>
      </c>
      <c r="AA3731" s="6" t="s">
        <v>4474</v>
      </c>
      <c r="AB3731" s="6" t="s">
        <v>4474</v>
      </c>
      <c r="AC3731" s="6" t="s">
        <v>4474</v>
      </c>
      <c r="AD3731" s="6" t="s">
        <v>4474</v>
      </c>
      <c r="AF3731" t="e">
        <f>Q3731/W3731</f>
        <v>#VALUE!</v>
      </c>
      <c r="AG3731" t="e">
        <f>R3731/X3731</f>
        <v>#VALUE!</v>
      </c>
      <c r="AH3731" t="e">
        <f>U3731/W3731</f>
        <v>#VALUE!</v>
      </c>
      <c r="AI3731" t="e">
        <f>V3731/X3731</f>
        <v>#VALUE!</v>
      </c>
      <c r="AJ3731" t="e">
        <f>Y3731/AA3731</f>
        <v>#VALUE!</v>
      </c>
      <c r="AK3731" t="e">
        <f>Z3731/AB3731</f>
        <v>#VALUE!</v>
      </c>
      <c r="AL3731" t="e">
        <f>O3731/K3731</f>
        <v>#VALUE!</v>
      </c>
      <c r="AM3731" t="e">
        <f>P3731/L3731</f>
        <v>#VALUE!</v>
      </c>
      <c r="AN3731" t="e">
        <f>K3731/W3731</f>
        <v>#VALUE!</v>
      </c>
      <c r="AO3731" t="e">
        <f>L3731/X3731</f>
        <v>#VALUE!</v>
      </c>
      <c r="AP3731">
        <f>IF(OR(Q3731&lt;0, Q3731="NA"), 0, 1)</f>
        <v>0</v>
      </c>
      <c r="AQ3731">
        <f>IF(OR(S3731&lt;0, S3731="NA"), 0, 1)</f>
        <v>0</v>
      </c>
      <c r="AR3731">
        <f>IFERROR(IF((AF3731-AG3731)&gt;0,1,0),0)</f>
        <v>0</v>
      </c>
      <c r="AS3731">
        <f>IFERROR(IF((S3731-Q3731)&gt;0,1,0),0)</f>
        <v>0</v>
      </c>
      <c r="AT3731">
        <f>IFERROR(IF((AH3731-AI3731)&lt;0,1,0),0)</f>
        <v>0</v>
      </c>
      <c r="AU3731">
        <f>IFERROR(IF((AJ3731-AK3731)&gt;0,1,0),0)</f>
        <v>0</v>
      </c>
      <c r="AV3731">
        <f>IFERROR(IF((AL3731-AM3731)&gt;0,1,0),0)</f>
        <v>0</v>
      </c>
      <c r="AW3731">
        <f>IFERROR(IF((AN3731-AO3731)&gt;0,1,0),0)</f>
        <v>0</v>
      </c>
      <c r="AX3731">
        <f>IFERROR(IF((AC3731-AD3731)&lt;0,1,0),0)</f>
        <v>0</v>
      </c>
      <c r="AY3731">
        <f>SUM(AP3731:AX3731)</f>
        <v>0</v>
      </c>
    </row>
    <row r="3732" spans="1:51" x14ac:dyDescent="0.45">
      <c r="A3732" s="1" t="s">
        <v>1170</v>
      </c>
      <c r="B3732" s="2">
        <v>115780581</v>
      </c>
      <c r="C3732" s="3" t="s">
        <v>5338</v>
      </c>
      <c r="D3732" s="5">
        <v>25.92</v>
      </c>
      <c r="E3732" s="5">
        <v>80.870400000000004</v>
      </c>
      <c r="F3732" s="3" t="s">
        <v>4480</v>
      </c>
      <c r="G3732" s="3" t="s">
        <v>4491</v>
      </c>
      <c r="H3732" s="3" t="s">
        <v>4492</v>
      </c>
      <c r="I3732" s="3" t="s">
        <v>4493</v>
      </c>
      <c r="J3732" s="3"/>
      <c r="K3732" s="6" t="s">
        <v>4474</v>
      </c>
      <c r="L3732" s="6" t="s">
        <v>4474</v>
      </c>
      <c r="M3732" s="6" t="s">
        <v>4474</v>
      </c>
      <c r="N3732" s="6" t="s">
        <v>4474</v>
      </c>
      <c r="O3732" s="6" t="s">
        <v>4474</v>
      </c>
      <c r="P3732" s="6" t="s">
        <v>4474</v>
      </c>
      <c r="Q3732" s="6" t="s">
        <v>4474</v>
      </c>
      <c r="R3732" s="6" t="s">
        <v>4474</v>
      </c>
      <c r="S3732" s="6" t="s">
        <v>4474</v>
      </c>
      <c r="T3732" s="6" t="s">
        <v>4474</v>
      </c>
      <c r="U3732" s="6" t="s">
        <v>4474</v>
      </c>
      <c r="V3732" s="6" t="s">
        <v>4474</v>
      </c>
      <c r="W3732" s="6" t="s">
        <v>4474</v>
      </c>
      <c r="X3732" s="6" t="s">
        <v>4474</v>
      </c>
      <c r="Y3732" s="6" t="s">
        <v>4474</v>
      </c>
      <c r="Z3732" s="6" t="s">
        <v>4474</v>
      </c>
      <c r="AA3732" s="6" t="s">
        <v>4474</v>
      </c>
      <c r="AB3732" s="6" t="s">
        <v>4474</v>
      </c>
      <c r="AC3732" s="6" t="s">
        <v>4474</v>
      </c>
      <c r="AD3732" s="6" t="s">
        <v>4474</v>
      </c>
      <c r="AF3732" t="e">
        <f>Q3732/W3732</f>
        <v>#VALUE!</v>
      </c>
      <c r="AG3732" t="e">
        <f>R3732/X3732</f>
        <v>#VALUE!</v>
      </c>
      <c r="AH3732" t="e">
        <f>U3732/W3732</f>
        <v>#VALUE!</v>
      </c>
      <c r="AI3732" t="e">
        <f>V3732/X3732</f>
        <v>#VALUE!</v>
      </c>
      <c r="AJ3732" t="e">
        <f>Y3732/AA3732</f>
        <v>#VALUE!</v>
      </c>
      <c r="AK3732" t="e">
        <f>Z3732/AB3732</f>
        <v>#VALUE!</v>
      </c>
      <c r="AL3732" t="e">
        <f>O3732/K3732</f>
        <v>#VALUE!</v>
      </c>
      <c r="AM3732" t="e">
        <f>P3732/L3732</f>
        <v>#VALUE!</v>
      </c>
      <c r="AN3732" t="e">
        <f>K3732/W3732</f>
        <v>#VALUE!</v>
      </c>
      <c r="AO3732" t="e">
        <f>L3732/X3732</f>
        <v>#VALUE!</v>
      </c>
      <c r="AP3732">
        <f>IF(OR(Q3732&lt;0, Q3732="NA"), 0, 1)</f>
        <v>0</v>
      </c>
      <c r="AQ3732">
        <f>IF(OR(S3732&lt;0, S3732="NA"), 0, 1)</f>
        <v>0</v>
      </c>
      <c r="AR3732">
        <f>IFERROR(IF((AF3732-AG3732)&gt;0,1,0),0)</f>
        <v>0</v>
      </c>
      <c r="AS3732">
        <f>IFERROR(IF((S3732-Q3732)&gt;0,1,0),0)</f>
        <v>0</v>
      </c>
      <c r="AT3732">
        <f>IFERROR(IF((AH3732-AI3732)&lt;0,1,0),0)</f>
        <v>0</v>
      </c>
      <c r="AU3732">
        <f>IFERROR(IF((AJ3732-AK3732)&gt;0,1,0),0)</f>
        <v>0</v>
      </c>
      <c r="AV3732">
        <f>IFERROR(IF((AL3732-AM3732)&gt;0,1,0),0)</f>
        <v>0</v>
      </c>
      <c r="AW3732">
        <f>IFERROR(IF((AN3732-AO3732)&gt;0,1,0),0)</f>
        <v>0</v>
      </c>
      <c r="AX3732">
        <f>IFERROR(IF((AC3732-AD3732)&lt;0,1,0),0)</f>
        <v>0</v>
      </c>
      <c r="AY3732">
        <f>SUM(AP3732:AX3732)</f>
        <v>0</v>
      </c>
    </row>
    <row r="3733" spans="1:51" x14ac:dyDescent="0.45">
      <c r="A3733" s="1" t="s">
        <v>1171</v>
      </c>
      <c r="B3733" s="2">
        <v>112233951</v>
      </c>
      <c r="C3733" s="3" t="s">
        <v>5338</v>
      </c>
      <c r="D3733" s="5">
        <v>27.39</v>
      </c>
      <c r="E3733" s="5">
        <v>111.2034</v>
      </c>
      <c r="F3733" s="3" t="s">
        <v>4480</v>
      </c>
      <c r="G3733" s="3" t="s">
        <v>4491</v>
      </c>
      <c r="H3733" s="3" t="s">
        <v>4492</v>
      </c>
      <c r="I3733" s="3" t="s">
        <v>4493</v>
      </c>
      <c r="J3733" s="3"/>
      <c r="K3733" s="6" t="s">
        <v>4474</v>
      </c>
      <c r="L3733" s="6" t="s">
        <v>4474</v>
      </c>
      <c r="M3733" s="6" t="s">
        <v>4474</v>
      </c>
      <c r="N3733" s="6" t="s">
        <v>4474</v>
      </c>
      <c r="O3733" s="6" t="s">
        <v>4474</v>
      </c>
      <c r="P3733" s="6" t="s">
        <v>4474</v>
      </c>
      <c r="Q3733" s="6" t="s">
        <v>4474</v>
      </c>
      <c r="R3733" s="6" t="s">
        <v>4474</v>
      </c>
      <c r="S3733" s="6" t="s">
        <v>4474</v>
      </c>
      <c r="T3733" s="6" t="s">
        <v>4474</v>
      </c>
      <c r="U3733" s="6" t="s">
        <v>4474</v>
      </c>
      <c r="V3733" s="6" t="s">
        <v>4474</v>
      </c>
      <c r="W3733" s="6" t="s">
        <v>4474</v>
      </c>
      <c r="X3733" s="6" t="s">
        <v>4474</v>
      </c>
      <c r="Y3733" s="6" t="s">
        <v>4474</v>
      </c>
      <c r="Z3733" s="6" t="s">
        <v>4474</v>
      </c>
      <c r="AA3733" s="6" t="s">
        <v>4474</v>
      </c>
      <c r="AB3733" s="6" t="s">
        <v>4474</v>
      </c>
      <c r="AC3733" s="6" t="s">
        <v>4474</v>
      </c>
      <c r="AD3733" s="6" t="s">
        <v>4474</v>
      </c>
      <c r="AF3733" t="e">
        <f>Q3733/W3733</f>
        <v>#VALUE!</v>
      </c>
      <c r="AG3733" t="e">
        <f>R3733/X3733</f>
        <v>#VALUE!</v>
      </c>
      <c r="AH3733" t="e">
        <f>U3733/W3733</f>
        <v>#VALUE!</v>
      </c>
      <c r="AI3733" t="e">
        <f>V3733/X3733</f>
        <v>#VALUE!</v>
      </c>
      <c r="AJ3733" t="e">
        <f>Y3733/AA3733</f>
        <v>#VALUE!</v>
      </c>
      <c r="AK3733" t="e">
        <f>Z3733/AB3733</f>
        <v>#VALUE!</v>
      </c>
      <c r="AL3733" t="e">
        <f>O3733/K3733</f>
        <v>#VALUE!</v>
      </c>
      <c r="AM3733" t="e">
        <f>P3733/L3733</f>
        <v>#VALUE!</v>
      </c>
      <c r="AN3733" t="e">
        <f>K3733/W3733</f>
        <v>#VALUE!</v>
      </c>
      <c r="AO3733" t="e">
        <f>L3733/X3733</f>
        <v>#VALUE!</v>
      </c>
      <c r="AP3733">
        <f>IF(OR(Q3733&lt;0, Q3733="NA"), 0, 1)</f>
        <v>0</v>
      </c>
      <c r="AQ3733">
        <f>IF(OR(S3733&lt;0, S3733="NA"), 0, 1)</f>
        <v>0</v>
      </c>
      <c r="AR3733">
        <f>IFERROR(IF((AF3733-AG3733)&gt;0,1,0),0)</f>
        <v>0</v>
      </c>
      <c r="AS3733">
        <f>IFERROR(IF((S3733-Q3733)&gt;0,1,0),0)</f>
        <v>0</v>
      </c>
      <c r="AT3733">
        <f>IFERROR(IF((AH3733-AI3733)&lt;0,1,0),0)</f>
        <v>0</v>
      </c>
      <c r="AU3733">
        <f>IFERROR(IF((AJ3733-AK3733)&gt;0,1,0),0)</f>
        <v>0</v>
      </c>
      <c r="AV3733">
        <f>IFERROR(IF((AL3733-AM3733)&gt;0,1,0),0)</f>
        <v>0</v>
      </c>
      <c r="AW3733">
        <f>IFERROR(IF((AN3733-AO3733)&gt;0,1,0),0)</f>
        <v>0</v>
      </c>
      <c r="AX3733">
        <f>IFERROR(IF((AC3733-AD3733)&lt;0,1,0),0)</f>
        <v>0</v>
      </c>
      <c r="AY3733">
        <f>SUM(AP3733:AX3733)</f>
        <v>0</v>
      </c>
    </row>
    <row r="3734" spans="1:51" x14ac:dyDescent="0.45">
      <c r="A3734" s="1" t="s">
        <v>1172</v>
      </c>
      <c r="B3734" s="2">
        <v>110343540</v>
      </c>
      <c r="C3734" s="3" t="s">
        <v>5338</v>
      </c>
      <c r="D3734" s="5">
        <v>29.749700000000001</v>
      </c>
      <c r="E3734" s="5">
        <v>8.0324190000000009</v>
      </c>
      <c r="F3734" s="3" t="s">
        <v>4480</v>
      </c>
      <c r="G3734" s="3" t="s">
        <v>4491</v>
      </c>
      <c r="H3734" s="3" t="s">
        <v>4492</v>
      </c>
      <c r="I3734" s="3" t="s">
        <v>4493</v>
      </c>
      <c r="J3734" s="3"/>
      <c r="K3734" s="6" t="s">
        <v>4474</v>
      </c>
      <c r="L3734" s="6" t="s">
        <v>4474</v>
      </c>
      <c r="M3734" s="6" t="s">
        <v>4474</v>
      </c>
      <c r="N3734" s="6" t="s">
        <v>4474</v>
      </c>
      <c r="O3734" s="6" t="s">
        <v>4474</v>
      </c>
      <c r="P3734" s="6" t="s">
        <v>4474</v>
      </c>
      <c r="Q3734" s="6" t="s">
        <v>4474</v>
      </c>
      <c r="R3734" s="6" t="s">
        <v>4474</v>
      </c>
      <c r="S3734" s="6" t="s">
        <v>4474</v>
      </c>
      <c r="T3734" s="6" t="s">
        <v>4474</v>
      </c>
      <c r="U3734" s="6" t="s">
        <v>4474</v>
      </c>
      <c r="V3734" s="6" t="s">
        <v>4474</v>
      </c>
      <c r="W3734" s="6" t="s">
        <v>4474</v>
      </c>
      <c r="X3734" s="6" t="s">
        <v>4474</v>
      </c>
      <c r="Y3734" s="6" t="s">
        <v>4474</v>
      </c>
      <c r="Z3734" s="6" t="s">
        <v>4474</v>
      </c>
      <c r="AA3734" s="6" t="s">
        <v>4474</v>
      </c>
      <c r="AB3734" s="6" t="s">
        <v>4474</v>
      </c>
      <c r="AC3734" s="6" t="s">
        <v>4474</v>
      </c>
      <c r="AD3734" s="6" t="s">
        <v>4474</v>
      </c>
      <c r="AF3734" t="e">
        <f>Q3734/W3734</f>
        <v>#VALUE!</v>
      </c>
      <c r="AG3734" t="e">
        <f>R3734/X3734</f>
        <v>#VALUE!</v>
      </c>
      <c r="AH3734" t="e">
        <f>U3734/W3734</f>
        <v>#VALUE!</v>
      </c>
      <c r="AI3734" t="e">
        <f>V3734/X3734</f>
        <v>#VALUE!</v>
      </c>
      <c r="AJ3734" t="e">
        <f>Y3734/AA3734</f>
        <v>#VALUE!</v>
      </c>
      <c r="AK3734" t="e">
        <f>Z3734/AB3734</f>
        <v>#VALUE!</v>
      </c>
      <c r="AL3734" t="e">
        <f>O3734/K3734</f>
        <v>#VALUE!</v>
      </c>
      <c r="AM3734" t="e">
        <f>P3734/L3734</f>
        <v>#VALUE!</v>
      </c>
      <c r="AN3734" t="e">
        <f>K3734/W3734</f>
        <v>#VALUE!</v>
      </c>
      <c r="AO3734" t="e">
        <f>L3734/X3734</f>
        <v>#VALUE!</v>
      </c>
      <c r="AP3734">
        <f>IF(OR(Q3734&lt;0, Q3734="NA"), 0, 1)</f>
        <v>0</v>
      </c>
      <c r="AQ3734">
        <f>IF(OR(S3734&lt;0, S3734="NA"), 0, 1)</f>
        <v>0</v>
      </c>
      <c r="AR3734">
        <f>IFERROR(IF((AF3734-AG3734)&gt;0,1,0),0)</f>
        <v>0</v>
      </c>
      <c r="AS3734">
        <f>IFERROR(IF((S3734-Q3734)&gt;0,1,0),0)</f>
        <v>0</v>
      </c>
      <c r="AT3734">
        <f>IFERROR(IF((AH3734-AI3734)&lt;0,1,0),0)</f>
        <v>0</v>
      </c>
      <c r="AU3734">
        <f>IFERROR(IF((AJ3734-AK3734)&gt;0,1,0),0)</f>
        <v>0</v>
      </c>
      <c r="AV3734">
        <f>IFERROR(IF((AL3734-AM3734)&gt;0,1,0),0)</f>
        <v>0</v>
      </c>
      <c r="AW3734">
        <f>IFERROR(IF((AN3734-AO3734)&gt;0,1,0),0)</f>
        <v>0</v>
      </c>
      <c r="AX3734">
        <f>IFERROR(IF((AC3734-AD3734)&lt;0,1,0),0)</f>
        <v>0</v>
      </c>
      <c r="AY3734">
        <f>SUM(AP3734:AX3734)</f>
        <v>0</v>
      </c>
    </row>
    <row r="3735" spans="1:51" x14ac:dyDescent="0.45">
      <c r="A3735" s="1" t="s">
        <v>1173</v>
      </c>
      <c r="B3735" s="2">
        <v>105740405</v>
      </c>
      <c r="C3735" s="3" t="s">
        <v>5338</v>
      </c>
      <c r="D3735" s="5">
        <v>30.57</v>
      </c>
      <c r="E3735" s="5">
        <v>19.564800000000002</v>
      </c>
      <c r="F3735" s="3" t="s">
        <v>4480</v>
      </c>
      <c r="G3735" s="3" t="s">
        <v>4491</v>
      </c>
      <c r="H3735" s="3" t="s">
        <v>4492</v>
      </c>
      <c r="I3735" s="3" t="s">
        <v>4493</v>
      </c>
      <c r="J3735" s="3"/>
      <c r="K3735" s="6" t="s">
        <v>4474</v>
      </c>
      <c r="L3735" s="6" t="s">
        <v>4474</v>
      </c>
      <c r="M3735" s="6" t="s">
        <v>4474</v>
      </c>
      <c r="N3735" s="6" t="s">
        <v>4474</v>
      </c>
      <c r="O3735" s="6" t="s">
        <v>4474</v>
      </c>
      <c r="P3735" s="6" t="s">
        <v>4474</v>
      </c>
      <c r="Q3735" s="6" t="s">
        <v>4474</v>
      </c>
      <c r="R3735" s="6" t="s">
        <v>4474</v>
      </c>
      <c r="S3735" s="6" t="s">
        <v>4474</v>
      </c>
      <c r="T3735" s="6" t="s">
        <v>4474</v>
      </c>
      <c r="U3735" s="6" t="s">
        <v>4474</v>
      </c>
      <c r="V3735" s="6" t="s">
        <v>4474</v>
      </c>
      <c r="W3735" s="6" t="s">
        <v>4474</v>
      </c>
      <c r="X3735" s="6" t="s">
        <v>4474</v>
      </c>
      <c r="Y3735" s="6" t="s">
        <v>4474</v>
      </c>
      <c r="Z3735" s="6" t="s">
        <v>4474</v>
      </c>
      <c r="AA3735" s="6" t="s">
        <v>4474</v>
      </c>
      <c r="AB3735" s="6" t="s">
        <v>4474</v>
      </c>
      <c r="AC3735" s="6" t="s">
        <v>4474</v>
      </c>
      <c r="AD3735" s="6" t="s">
        <v>4474</v>
      </c>
      <c r="AF3735" t="e">
        <f>Q3735/W3735</f>
        <v>#VALUE!</v>
      </c>
      <c r="AG3735" t="e">
        <f>R3735/X3735</f>
        <v>#VALUE!</v>
      </c>
      <c r="AH3735" t="e">
        <f>U3735/W3735</f>
        <v>#VALUE!</v>
      </c>
      <c r="AI3735" t="e">
        <f>V3735/X3735</f>
        <v>#VALUE!</v>
      </c>
      <c r="AJ3735" t="e">
        <f>Y3735/AA3735</f>
        <v>#VALUE!</v>
      </c>
      <c r="AK3735" t="e">
        <f>Z3735/AB3735</f>
        <v>#VALUE!</v>
      </c>
      <c r="AL3735" t="e">
        <f>O3735/K3735</f>
        <v>#VALUE!</v>
      </c>
      <c r="AM3735" t="e">
        <f>P3735/L3735</f>
        <v>#VALUE!</v>
      </c>
      <c r="AN3735" t="e">
        <f>K3735/W3735</f>
        <v>#VALUE!</v>
      </c>
      <c r="AO3735" t="e">
        <f>L3735/X3735</f>
        <v>#VALUE!</v>
      </c>
      <c r="AP3735">
        <f>IF(OR(Q3735&lt;0, Q3735="NA"), 0, 1)</f>
        <v>0</v>
      </c>
      <c r="AQ3735">
        <f>IF(OR(S3735&lt;0, S3735="NA"), 0, 1)</f>
        <v>0</v>
      </c>
      <c r="AR3735">
        <f>IFERROR(IF((AF3735-AG3735)&gt;0,1,0),0)</f>
        <v>0</v>
      </c>
      <c r="AS3735">
        <f>IFERROR(IF((S3735-Q3735)&gt;0,1,0),0)</f>
        <v>0</v>
      </c>
      <c r="AT3735">
        <f>IFERROR(IF((AH3735-AI3735)&lt;0,1,0),0)</f>
        <v>0</v>
      </c>
      <c r="AU3735">
        <f>IFERROR(IF((AJ3735-AK3735)&gt;0,1,0),0)</f>
        <v>0</v>
      </c>
      <c r="AV3735">
        <f>IFERROR(IF((AL3735-AM3735)&gt;0,1,0),0)</f>
        <v>0</v>
      </c>
      <c r="AW3735">
        <f>IFERROR(IF((AN3735-AO3735)&gt;0,1,0),0)</f>
        <v>0</v>
      </c>
      <c r="AX3735">
        <f>IFERROR(IF((AC3735-AD3735)&lt;0,1,0),0)</f>
        <v>0</v>
      </c>
      <c r="AY3735">
        <f>SUM(AP3735:AX3735)</f>
        <v>0</v>
      </c>
    </row>
    <row r="3736" spans="1:51" x14ac:dyDescent="0.45">
      <c r="A3736" s="1" t="s">
        <v>1174</v>
      </c>
      <c r="B3736" s="2">
        <v>119034669</v>
      </c>
      <c r="C3736" s="3" t="s">
        <v>5338</v>
      </c>
      <c r="D3736" s="5">
        <v>26.445</v>
      </c>
      <c r="E3736" s="5">
        <v>39.138599999999997</v>
      </c>
      <c r="F3736" s="3" t="s">
        <v>4480</v>
      </c>
      <c r="G3736" s="3" t="s">
        <v>4491</v>
      </c>
      <c r="H3736" s="3" t="s">
        <v>4492</v>
      </c>
      <c r="I3736" s="3" t="s">
        <v>4493</v>
      </c>
      <c r="J3736" s="3"/>
      <c r="K3736" s="6" t="s">
        <v>4474</v>
      </c>
      <c r="L3736" s="6" t="s">
        <v>4474</v>
      </c>
      <c r="M3736" s="6" t="s">
        <v>4474</v>
      </c>
      <c r="N3736" s="6" t="s">
        <v>4474</v>
      </c>
      <c r="O3736" s="6" t="s">
        <v>4474</v>
      </c>
      <c r="P3736" s="6" t="s">
        <v>4474</v>
      </c>
      <c r="Q3736" s="6" t="s">
        <v>4474</v>
      </c>
      <c r="R3736" s="6" t="s">
        <v>4474</v>
      </c>
      <c r="S3736" s="6" t="s">
        <v>4474</v>
      </c>
      <c r="T3736" s="6" t="s">
        <v>4474</v>
      </c>
      <c r="U3736" s="6" t="s">
        <v>4474</v>
      </c>
      <c r="V3736" s="6" t="s">
        <v>4474</v>
      </c>
      <c r="W3736" s="6" t="s">
        <v>4474</v>
      </c>
      <c r="X3736" s="6" t="s">
        <v>4474</v>
      </c>
      <c r="Y3736" s="6" t="s">
        <v>4474</v>
      </c>
      <c r="Z3736" s="6" t="s">
        <v>4474</v>
      </c>
      <c r="AA3736" s="6" t="s">
        <v>4474</v>
      </c>
      <c r="AB3736" s="6" t="s">
        <v>4474</v>
      </c>
      <c r="AC3736" s="6" t="s">
        <v>4474</v>
      </c>
      <c r="AD3736" s="6" t="s">
        <v>4474</v>
      </c>
      <c r="AF3736" t="e">
        <f>Q3736/W3736</f>
        <v>#VALUE!</v>
      </c>
      <c r="AG3736" t="e">
        <f>R3736/X3736</f>
        <v>#VALUE!</v>
      </c>
      <c r="AH3736" t="e">
        <f>U3736/W3736</f>
        <v>#VALUE!</v>
      </c>
      <c r="AI3736" t="e">
        <f>V3736/X3736</f>
        <v>#VALUE!</v>
      </c>
      <c r="AJ3736" t="e">
        <f>Y3736/AA3736</f>
        <v>#VALUE!</v>
      </c>
      <c r="AK3736" t="e">
        <f>Z3736/AB3736</f>
        <v>#VALUE!</v>
      </c>
      <c r="AL3736" t="e">
        <f>O3736/K3736</f>
        <v>#VALUE!</v>
      </c>
      <c r="AM3736" t="e">
        <f>P3736/L3736</f>
        <v>#VALUE!</v>
      </c>
      <c r="AN3736" t="e">
        <f>K3736/W3736</f>
        <v>#VALUE!</v>
      </c>
      <c r="AO3736" t="e">
        <f>L3736/X3736</f>
        <v>#VALUE!</v>
      </c>
      <c r="AP3736">
        <f>IF(OR(Q3736&lt;0, Q3736="NA"), 0, 1)</f>
        <v>0</v>
      </c>
      <c r="AQ3736">
        <f>IF(OR(S3736&lt;0, S3736="NA"), 0, 1)</f>
        <v>0</v>
      </c>
      <c r="AR3736">
        <f>IFERROR(IF((AF3736-AG3736)&gt;0,1,0),0)</f>
        <v>0</v>
      </c>
      <c r="AS3736">
        <f>IFERROR(IF((S3736-Q3736)&gt;0,1,0),0)</f>
        <v>0</v>
      </c>
      <c r="AT3736">
        <f>IFERROR(IF((AH3736-AI3736)&lt;0,1,0),0)</f>
        <v>0</v>
      </c>
      <c r="AU3736">
        <f>IFERROR(IF((AJ3736-AK3736)&gt;0,1,0),0)</f>
        <v>0</v>
      </c>
      <c r="AV3736">
        <f>IFERROR(IF((AL3736-AM3736)&gt;0,1,0),0)</f>
        <v>0</v>
      </c>
      <c r="AW3736">
        <f>IFERROR(IF((AN3736-AO3736)&gt;0,1,0),0)</f>
        <v>0</v>
      </c>
      <c r="AX3736">
        <f>IFERROR(IF((AC3736-AD3736)&lt;0,1,0),0)</f>
        <v>0</v>
      </c>
      <c r="AY3736">
        <f>SUM(AP3736:AX3736)</f>
        <v>0</v>
      </c>
    </row>
    <row r="3737" spans="1:51" x14ac:dyDescent="0.45">
      <c r="A3737" s="1" t="s">
        <v>1175</v>
      </c>
      <c r="B3737" s="2">
        <v>116651956</v>
      </c>
      <c r="C3737" s="3" t="s">
        <v>5338</v>
      </c>
      <c r="D3737" s="5">
        <v>29.77</v>
      </c>
      <c r="E3737" s="5">
        <v>24.709099999999999</v>
      </c>
      <c r="F3737" s="3" t="s">
        <v>4480</v>
      </c>
      <c r="G3737" s="3" t="s">
        <v>4491</v>
      </c>
      <c r="H3737" s="3" t="s">
        <v>4492</v>
      </c>
      <c r="I3737" s="3" t="s">
        <v>4493</v>
      </c>
      <c r="J3737" s="3"/>
      <c r="K3737" s="6" t="s">
        <v>4474</v>
      </c>
      <c r="L3737" s="6" t="s">
        <v>4474</v>
      </c>
      <c r="M3737" s="6" t="s">
        <v>4474</v>
      </c>
      <c r="N3737" s="6" t="s">
        <v>4474</v>
      </c>
      <c r="O3737" s="6" t="s">
        <v>4474</v>
      </c>
      <c r="P3737" s="6" t="s">
        <v>4474</v>
      </c>
      <c r="Q3737" s="6" t="s">
        <v>4474</v>
      </c>
      <c r="R3737" s="6" t="s">
        <v>4474</v>
      </c>
      <c r="S3737" s="6" t="s">
        <v>4474</v>
      </c>
      <c r="T3737" s="6" t="s">
        <v>4474</v>
      </c>
      <c r="U3737" s="6" t="s">
        <v>4474</v>
      </c>
      <c r="V3737" s="6" t="s">
        <v>4474</v>
      </c>
      <c r="W3737" s="6" t="s">
        <v>4474</v>
      </c>
      <c r="X3737" s="6" t="s">
        <v>4474</v>
      </c>
      <c r="Y3737" s="6" t="s">
        <v>4474</v>
      </c>
      <c r="Z3737" s="6" t="s">
        <v>4474</v>
      </c>
      <c r="AA3737" s="6" t="s">
        <v>4474</v>
      </c>
      <c r="AB3737" s="6" t="s">
        <v>4474</v>
      </c>
      <c r="AC3737" s="6" t="s">
        <v>4474</v>
      </c>
      <c r="AD3737" s="6" t="s">
        <v>4474</v>
      </c>
      <c r="AF3737" t="e">
        <f>Q3737/W3737</f>
        <v>#VALUE!</v>
      </c>
      <c r="AG3737" t="e">
        <f>R3737/X3737</f>
        <v>#VALUE!</v>
      </c>
      <c r="AH3737" t="e">
        <f>U3737/W3737</f>
        <v>#VALUE!</v>
      </c>
      <c r="AI3737" t="e">
        <f>V3737/X3737</f>
        <v>#VALUE!</v>
      </c>
      <c r="AJ3737" t="e">
        <f>Y3737/AA3737</f>
        <v>#VALUE!</v>
      </c>
      <c r="AK3737" t="e">
        <f>Z3737/AB3737</f>
        <v>#VALUE!</v>
      </c>
      <c r="AL3737" t="e">
        <f>O3737/K3737</f>
        <v>#VALUE!</v>
      </c>
      <c r="AM3737" t="e">
        <f>P3737/L3737</f>
        <v>#VALUE!</v>
      </c>
      <c r="AN3737" t="e">
        <f>K3737/W3737</f>
        <v>#VALUE!</v>
      </c>
      <c r="AO3737" t="e">
        <f>L3737/X3737</f>
        <v>#VALUE!</v>
      </c>
      <c r="AP3737">
        <f>IF(OR(Q3737&lt;0, Q3737="NA"), 0, 1)</f>
        <v>0</v>
      </c>
      <c r="AQ3737">
        <f>IF(OR(S3737&lt;0, S3737="NA"), 0, 1)</f>
        <v>0</v>
      </c>
      <c r="AR3737">
        <f>IFERROR(IF((AF3737-AG3737)&gt;0,1,0),0)</f>
        <v>0</v>
      </c>
      <c r="AS3737">
        <f>IFERROR(IF((S3737-Q3737)&gt;0,1,0),0)</f>
        <v>0</v>
      </c>
      <c r="AT3737">
        <f>IFERROR(IF((AH3737-AI3737)&lt;0,1,0),0)</f>
        <v>0</v>
      </c>
      <c r="AU3737">
        <f>IFERROR(IF((AJ3737-AK3737)&gt;0,1,0),0)</f>
        <v>0</v>
      </c>
      <c r="AV3737">
        <f>IFERROR(IF((AL3737-AM3737)&gt;0,1,0),0)</f>
        <v>0</v>
      </c>
      <c r="AW3737">
        <f>IFERROR(IF((AN3737-AO3737)&gt;0,1,0),0)</f>
        <v>0</v>
      </c>
      <c r="AX3737">
        <f>IFERROR(IF((AC3737-AD3737)&lt;0,1,0),0)</f>
        <v>0</v>
      </c>
      <c r="AY3737">
        <f>SUM(AP3737:AX3737)</f>
        <v>0</v>
      </c>
    </row>
    <row r="3738" spans="1:51" x14ac:dyDescent="0.45">
      <c r="A3738" s="1" t="s">
        <v>1176</v>
      </c>
      <c r="B3738" s="2">
        <v>107463096</v>
      </c>
      <c r="C3738" s="3" t="s">
        <v>5337</v>
      </c>
      <c r="D3738" s="5">
        <v>33.579000000000001</v>
      </c>
      <c r="E3738" s="5">
        <v>50.368499999999997</v>
      </c>
      <c r="F3738" s="3" t="s">
        <v>4480</v>
      </c>
      <c r="G3738" s="3" t="s">
        <v>4491</v>
      </c>
      <c r="H3738" s="3" t="s">
        <v>4492</v>
      </c>
      <c r="I3738" s="3" t="s">
        <v>4493</v>
      </c>
      <c r="J3738" s="3"/>
      <c r="K3738" s="6" t="s">
        <v>4474</v>
      </c>
      <c r="L3738" s="6" t="s">
        <v>4474</v>
      </c>
      <c r="M3738" s="6" t="s">
        <v>4474</v>
      </c>
      <c r="N3738" s="6" t="s">
        <v>4474</v>
      </c>
      <c r="O3738" s="6" t="s">
        <v>4474</v>
      </c>
      <c r="P3738" s="6" t="s">
        <v>4474</v>
      </c>
      <c r="Q3738" s="6" t="s">
        <v>4474</v>
      </c>
      <c r="R3738" s="6" t="s">
        <v>4474</v>
      </c>
      <c r="S3738" s="6" t="s">
        <v>4474</v>
      </c>
      <c r="T3738" s="6" t="s">
        <v>4474</v>
      </c>
      <c r="U3738" s="6" t="s">
        <v>4474</v>
      </c>
      <c r="V3738" s="6" t="s">
        <v>4474</v>
      </c>
      <c r="W3738" s="6" t="s">
        <v>4474</v>
      </c>
      <c r="X3738" s="6" t="s">
        <v>4474</v>
      </c>
      <c r="Y3738" s="6" t="s">
        <v>4474</v>
      </c>
      <c r="Z3738" s="6" t="s">
        <v>4474</v>
      </c>
      <c r="AA3738" s="6" t="s">
        <v>4474</v>
      </c>
      <c r="AB3738" s="6" t="s">
        <v>4474</v>
      </c>
      <c r="AC3738" s="6" t="s">
        <v>4474</v>
      </c>
      <c r="AD3738" s="6" t="s">
        <v>4474</v>
      </c>
      <c r="AF3738" t="e">
        <f>Q3738/W3738</f>
        <v>#VALUE!</v>
      </c>
      <c r="AG3738" t="e">
        <f>R3738/X3738</f>
        <v>#VALUE!</v>
      </c>
      <c r="AH3738" t="e">
        <f>U3738/W3738</f>
        <v>#VALUE!</v>
      </c>
      <c r="AI3738" t="e">
        <f>V3738/X3738</f>
        <v>#VALUE!</v>
      </c>
      <c r="AJ3738" t="e">
        <f>Y3738/AA3738</f>
        <v>#VALUE!</v>
      </c>
      <c r="AK3738" t="e">
        <f>Z3738/AB3738</f>
        <v>#VALUE!</v>
      </c>
      <c r="AL3738" t="e">
        <f>O3738/K3738</f>
        <v>#VALUE!</v>
      </c>
      <c r="AM3738" t="e">
        <f>P3738/L3738</f>
        <v>#VALUE!</v>
      </c>
      <c r="AN3738" t="e">
        <f>K3738/W3738</f>
        <v>#VALUE!</v>
      </c>
      <c r="AO3738" t="e">
        <f>L3738/X3738</f>
        <v>#VALUE!</v>
      </c>
      <c r="AP3738">
        <f>IF(OR(Q3738&lt;0, Q3738="NA"), 0, 1)</f>
        <v>0</v>
      </c>
      <c r="AQ3738">
        <f>IF(OR(S3738&lt;0, S3738="NA"), 0, 1)</f>
        <v>0</v>
      </c>
      <c r="AR3738">
        <f>IFERROR(IF((AF3738-AG3738)&gt;0,1,0),0)</f>
        <v>0</v>
      </c>
      <c r="AS3738">
        <f>IFERROR(IF((S3738-Q3738)&gt;0,1,0),0)</f>
        <v>0</v>
      </c>
      <c r="AT3738">
        <f>IFERROR(IF((AH3738-AI3738)&lt;0,1,0),0)</f>
        <v>0</v>
      </c>
      <c r="AU3738">
        <f>IFERROR(IF((AJ3738-AK3738)&gt;0,1,0),0)</f>
        <v>0</v>
      </c>
      <c r="AV3738">
        <f>IFERROR(IF((AL3738-AM3738)&gt;0,1,0),0)</f>
        <v>0</v>
      </c>
      <c r="AW3738">
        <f>IFERROR(IF((AN3738-AO3738)&gt;0,1,0),0)</f>
        <v>0</v>
      </c>
      <c r="AX3738">
        <f>IFERROR(IF((AC3738-AD3738)&lt;0,1,0),0)</f>
        <v>0</v>
      </c>
      <c r="AY3738">
        <f>SUM(AP3738:AX3738)</f>
        <v>0</v>
      </c>
    </row>
    <row r="3739" spans="1:51" x14ac:dyDescent="0.45">
      <c r="A3739" s="1" t="s">
        <v>1177</v>
      </c>
      <c r="B3739" s="2">
        <v>107463033</v>
      </c>
      <c r="C3739" s="3" t="s">
        <v>5337</v>
      </c>
      <c r="D3739" s="5">
        <v>45.137599999999999</v>
      </c>
      <c r="E3739" s="5">
        <v>116.45500800000001</v>
      </c>
      <c r="F3739" s="3" t="s">
        <v>4480</v>
      </c>
      <c r="G3739" s="3" t="s">
        <v>4491</v>
      </c>
      <c r="H3739" s="3" t="s">
        <v>4492</v>
      </c>
      <c r="I3739" s="3" t="s">
        <v>4493</v>
      </c>
      <c r="J3739" s="3"/>
      <c r="K3739" s="6" t="s">
        <v>4474</v>
      </c>
      <c r="L3739" s="6" t="s">
        <v>4474</v>
      </c>
      <c r="M3739" s="6" t="s">
        <v>4474</v>
      </c>
      <c r="N3739" s="6" t="s">
        <v>4474</v>
      </c>
      <c r="O3739" s="6" t="s">
        <v>4474</v>
      </c>
      <c r="P3739" s="6" t="s">
        <v>4474</v>
      </c>
      <c r="Q3739" s="6" t="s">
        <v>4474</v>
      </c>
      <c r="R3739" s="6" t="s">
        <v>4474</v>
      </c>
      <c r="S3739" s="6" t="s">
        <v>4474</v>
      </c>
      <c r="T3739" s="6" t="s">
        <v>4474</v>
      </c>
      <c r="U3739" s="6" t="s">
        <v>4474</v>
      </c>
      <c r="V3739" s="6" t="s">
        <v>4474</v>
      </c>
      <c r="W3739" s="6" t="s">
        <v>4474</v>
      </c>
      <c r="X3739" s="6" t="s">
        <v>4474</v>
      </c>
      <c r="Y3739" s="6" t="s">
        <v>4474</v>
      </c>
      <c r="Z3739" s="6" t="s">
        <v>4474</v>
      </c>
      <c r="AA3739" s="6" t="s">
        <v>4474</v>
      </c>
      <c r="AB3739" s="6" t="s">
        <v>4474</v>
      </c>
      <c r="AC3739" s="6" t="s">
        <v>4474</v>
      </c>
      <c r="AD3739" s="6" t="s">
        <v>4474</v>
      </c>
      <c r="AF3739" t="e">
        <f>Q3739/W3739</f>
        <v>#VALUE!</v>
      </c>
      <c r="AG3739" t="e">
        <f>R3739/X3739</f>
        <v>#VALUE!</v>
      </c>
      <c r="AH3739" t="e">
        <f>U3739/W3739</f>
        <v>#VALUE!</v>
      </c>
      <c r="AI3739" t="e">
        <f>V3739/X3739</f>
        <v>#VALUE!</v>
      </c>
      <c r="AJ3739" t="e">
        <f>Y3739/AA3739</f>
        <v>#VALUE!</v>
      </c>
      <c r="AK3739" t="e">
        <f>Z3739/AB3739</f>
        <v>#VALUE!</v>
      </c>
      <c r="AL3739" t="e">
        <f>O3739/K3739</f>
        <v>#VALUE!</v>
      </c>
      <c r="AM3739" t="e">
        <f>P3739/L3739</f>
        <v>#VALUE!</v>
      </c>
      <c r="AN3739" t="e">
        <f>K3739/W3739</f>
        <v>#VALUE!</v>
      </c>
      <c r="AO3739" t="e">
        <f>L3739/X3739</f>
        <v>#VALUE!</v>
      </c>
      <c r="AP3739">
        <f>IF(OR(Q3739&lt;0, Q3739="NA"), 0, 1)</f>
        <v>0</v>
      </c>
      <c r="AQ3739">
        <f>IF(OR(S3739&lt;0, S3739="NA"), 0, 1)</f>
        <v>0</v>
      </c>
      <c r="AR3739">
        <f>IFERROR(IF((AF3739-AG3739)&gt;0,1,0),0)</f>
        <v>0</v>
      </c>
      <c r="AS3739">
        <f>IFERROR(IF((S3739-Q3739)&gt;0,1,0),0)</f>
        <v>0</v>
      </c>
      <c r="AT3739">
        <f>IFERROR(IF((AH3739-AI3739)&lt;0,1,0),0)</f>
        <v>0</v>
      </c>
      <c r="AU3739">
        <f>IFERROR(IF((AJ3739-AK3739)&gt;0,1,0),0)</f>
        <v>0</v>
      </c>
      <c r="AV3739">
        <f>IFERROR(IF((AL3739-AM3739)&gt;0,1,0),0)</f>
        <v>0</v>
      </c>
      <c r="AW3739">
        <f>IFERROR(IF((AN3739-AO3739)&gt;0,1,0),0)</f>
        <v>0</v>
      </c>
      <c r="AX3739">
        <f>IFERROR(IF((AC3739-AD3739)&lt;0,1,0),0)</f>
        <v>0</v>
      </c>
      <c r="AY3739">
        <f>SUM(AP3739:AX3739)</f>
        <v>0</v>
      </c>
    </row>
    <row r="3740" spans="1:51" x14ac:dyDescent="0.45">
      <c r="A3740" s="1" t="s">
        <v>1178</v>
      </c>
      <c r="B3740" s="2">
        <v>107463121</v>
      </c>
      <c r="C3740" s="3" t="s">
        <v>5337</v>
      </c>
      <c r="D3740" s="5">
        <v>30.570499999999999</v>
      </c>
      <c r="E3740" s="5">
        <v>60.835295000000002</v>
      </c>
      <c r="F3740" s="3" t="s">
        <v>4480</v>
      </c>
      <c r="G3740" s="3" t="s">
        <v>4491</v>
      </c>
      <c r="H3740" s="3" t="s">
        <v>4492</v>
      </c>
      <c r="I3740" s="3" t="s">
        <v>4493</v>
      </c>
      <c r="J3740" s="3"/>
      <c r="K3740" s="6" t="s">
        <v>4474</v>
      </c>
      <c r="L3740" s="6" t="s">
        <v>4474</v>
      </c>
      <c r="M3740" s="6" t="s">
        <v>4474</v>
      </c>
      <c r="N3740" s="6" t="s">
        <v>4474</v>
      </c>
      <c r="O3740" s="6" t="s">
        <v>4474</v>
      </c>
      <c r="P3740" s="6" t="s">
        <v>4474</v>
      </c>
      <c r="Q3740" s="6" t="s">
        <v>4474</v>
      </c>
      <c r="R3740" s="6" t="s">
        <v>4474</v>
      </c>
      <c r="S3740" s="6" t="s">
        <v>4474</v>
      </c>
      <c r="T3740" s="6" t="s">
        <v>4474</v>
      </c>
      <c r="U3740" s="6" t="s">
        <v>4474</v>
      </c>
      <c r="V3740" s="6" t="s">
        <v>4474</v>
      </c>
      <c r="W3740" s="6" t="s">
        <v>4474</v>
      </c>
      <c r="X3740" s="6" t="s">
        <v>4474</v>
      </c>
      <c r="Y3740" s="6" t="s">
        <v>4474</v>
      </c>
      <c r="Z3740" s="6" t="s">
        <v>4474</v>
      </c>
      <c r="AA3740" s="6" t="s">
        <v>4474</v>
      </c>
      <c r="AB3740" s="6" t="s">
        <v>4474</v>
      </c>
      <c r="AC3740" s="6" t="s">
        <v>4474</v>
      </c>
      <c r="AD3740" s="6" t="s">
        <v>4474</v>
      </c>
      <c r="AF3740" t="e">
        <f>Q3740/W3740</f>
        <v>#VALUE!</v>
      </c>
      <c r="AG3740" t="e">
        <f>R3740/X3740</f>
        <v>#VALUE!</v>
      </c>
      <c r="AH3740" t="e">
        <f>U3740/W3740</f>
        <v>#VALUE!</v>
      </c>
      <c r="AI3740" t="e">
        <f>V3740/X3740</f>
        <v>#VALUE!</v>
      </c>
      <c r="AJ3740" t="e">
        <f>Y3740/AA3740</f>
        <v>#VALUE!</v>
      </c>
      <c r="AK3740" t="e">
        <f>Z3740/AB3740</f>
        <v>#VALUE!</v>
      </c>
      <c r="AL3740" t="e">
        <f>O3740/K3740</f>
        <v>#VALUE!</v>
      </c>
      <c r="AM3740" t="e">
        <f>P3740/L3740</f>
        <v>#VALUE!</v>
      </c>
      <c r="AN3740" t="e">
        <f>K3740/W3740</f>
        <v>#VALUE!</v>
      </c>
      <c r="AO3740" t="e">
        <f>L3740/X3740</f>
        <v>#VALUE!</v>
      </c>
      <c r="AP3740">
        <f>IF(OR(Q3740&lt;0, Q3740="NA"), 0, 1)</f>
        <v>0</v>
      </c>
      <c r="AQ3740">
        <f>IF(OR(S3740&lt;0, S3740="NA"), 0, 1)</f>
        <v>0</v>
      </c>
      <c r="AR3740">
        <f>IFERROR(IF((AF3740-AG3740)&gt;0,1,0),0)</f>
        <v>0</v>
      </c>
      <c r="AS3740">
        <f>IFERROR(IF((S3740-Q3740)&gt;0,1,0),0)</f>
        <v>0</v>
      </c>
      <c r="AT3740">
        <f>IFERROR(IF((AH3740-AI3740)&lt;0,1,0),0)</f>
        <v>0</v>
      </c>
      <c r="AU3740">
        <f>IFERROR(IF((AJ3740-AK3740)&gt;0,1,0),0)</f>
        <v>0</v>
      </c>
      <c r="AV3740">
        <f>IFERROR(IF((AL3740-AM3740)&gt;0,1,0),0)</f>
        <v>0</v>
      </c>
      <c r="AW3740">
        <f>IFERROR(IF((AN3740-AO3740)&gt;0,1,0),0)</f>
        <v>0</v>
      </c>
      <c r="AX3740">
        <f>IFERROR(IF((AC3740-AD3740)&lt;0,1,0),0)</f>
        <v>0</v>
      </c>
      <c r="AY3740">
        <f>SUM(AP3740:AX3740)</f>
        <v>0</v>
      </c>
    </row>
    <row r="3741" spans="1:51" x14ac:dyDescent="0.45">
      <c r="A3741" s="1" t="s">
        <v>1179</v>
      </c>
      <c r="B3741" s="2">
        <v>106562249</v>
      </c>
      <c r="C3741" s="3" t="s">
        <v>5337</v>
      </c>
      <c r="D3741" s="5">
        <v>39.21</v>
      </c>
      <c r="E3741" s="5">
        <v>813.60749999999996</v>
      </c>
      <c r="F3741" s="3" t="s">
        <v>4480</v>
      </c>
      <c r="G3741" s="3" t="s">
        <v>4491</v>
      </c>
      <c r="H3741" s="3" t="s">
        <v>4492</v>
      </c>
      <c r="I3741" s="3" t="s">
        <v>4493</v>
      </c>
      <c r="J3741" s="3"/>
      <c r="K3741" s="6" t="s">
        <v>4474</v>
      </c>
      <c r="L3741" s="6" t="s">
        <v>4474</v>
      </c>
      <c r="M3741" s="6" t="s">
        <v>4474</v>
      </c>
      <c r="N3741" s="6" t="s">
        <v>4474</v>
      </c>
      <c r="O3741" s="6" t="s">
        <v>4474</v>
      </c>
      <c r="P3741" s="6" t="s">
        <v>4474</v>
      </c>
      <c r="Q3741" s="6" t="s">
        <v>4474</v>
      </c>
      <c r="R3741" s="6" t="s">
        <v>4474</v>
      </c>
      <c r="S3741" s="6" t="s">
        <v>4474</v>
      </c>
      <c r="T3741" s="6" t="s">
        <v>4474</v>
      </c>
      <c r="U3741" s="6" t="s">
        <v>4474</v>
      </c>
      <c r="V3741" s="6" t="s">
        <v>4474</v>
      </c>
      <c r="W3741" s="6" t="s">
        <v>4474</v>
      </c>
      <c r="X3741" s="6" t="s">
        <v>4474</v>
      </c>
      <c r="Y3741" s="6" t="s">
        <v>4474</v>
      </c>
      <c r="Z3741" s="6" t="s">
        <v>4474</v>
      </c>
      <c r="AA3741" s="6" t="s">
        <v>4474</v>
      </c>
      <c r="AB3741" s="6" t="s">
        <v>4474</v>
      </c>
      <c r="AC3741" s="6" t="s">
        <v>4474</v>
      </c>
      <c r="AD3741" s="6" t="s">
        <v>4474</v>
      </c>
      <c r="AF3741" t="e">
        <f>Q3741/W3741</f>
        <v>#VALUE!</v>
      </c>
      <c r="AG3741" t="e">
        <f>R3741/X3741</f>
        <v>#VALUE!</v>
      </c>
      <c r="AH3741" t="e">
        <f>U3741/W3741</f>
        <v>#VALUE!</v>
      </c>
      <c r="AI3741" t="e">
        <f>V3741/X3741</f>
        <v>#VALUE!</v>
      </c>
      <c r="AJ3741" t="e">
        <f>Y3741/AA3741</f>
        <v>#VALUE!</v>
      </c>
      <c r="AK3741" t="e">
        <f>Z3741/AB3741</f>
        <v>#VALUE!</v>
      </c>
      <c r="AL3741" t="e">
        <f>O3741/K3741</f>
        <v>#VALUE!</v>
      </c>
      <c r="AM3741" t="e">
        <f>P3741/L3741</f>
        <v>#VALUE!</v>
      </c>
      <c r="AN3741" t="e">
        <f>K3741/W3741</f>
        <v>#VALUE!</v>
      </c>
      <c r="AO3741" t="e">
        <f>L3741/X3741</f>
        <v>#VALUE!</v>
      </c>
      <c r="AP3741">
        <f>IF(OR(Q3741&lt;0, Q3741="NA"), 0, 1)</f>
        <v>0</v>
      </c>
      <c r="AQ3741">
        <f>IF(OR(S3741&lt;0, S3741="NA"), 0, 1)</f>
        <v>0</v>
      </c>
      <c r="AR3741">
        <f>IFERROR(IF((AF3741-AG3741)&gt;0,1,0),0)</f>
        <v>0</v>
      </c>
      <c r="AS3741">
        <f>IFERROR(IF((S3741-Q3741)&gt;0,1,0),0)</f>
        <v>0</v>
      </c>
      <c r="AT3741">
        <f>IFERROR(IF((AH3741-AI3741)&lt;0,1,0),0)</f>
        <v>0</v>
      </c>
      <c r="AU3741">
        <f>IFERROR(IF((AJ3741-AK3741)&gt;0,1,0),0)</f>
        <v>0</v>
      </c>
      <c r="AV3741">
        <f>IFERROR(IF((AL3741-AM3741)&gt;0,1,0),0)</f>
        <v>0</v>
      </c>
      <c r="AW3741">
        <f>IFERROR(IF((AN3741-AO3741)&gt;0,1,0),0)</f>
        <v>0</v>
      </c>
      <c r="AX3741">
        <f>IFERROR(IF((AC3741-AD3741)&lt;0,1,0),0)</f>
        <v>0</v>
      </c>
      <c r="AY3741">
        <f>SUM(AP3741:AX3741)</f>
        <v>0</v>
      </c>
    </row>
    <row r="3742" spans="1:51" x14ac:dyDescent="0.45">
      <c r="A3742" s="1" t="s">
        <v>1180</v>
      </c>
      <c r="B3742" s="2">
        <v>106561935</v>
      </c>
      <c r="C3742" s="3" t="s">
        <v>5337</v>
      </c>
      <c r="D3742" s="5">
        <v>27.97</v>
      </c>
      <c r="E3742" s="5">
        <v>97.894999999999996</v>
      </c>
      <c r="F3742" s="3" t="s">
        <v>4480</v>
      </c>
      <c r="G3742" s="3" t="s">
        <v>4491</v>
      </c>
      <c r="H3742" s="3" t="s">
        <v>4492</v>
      </c>
      <c r="I3742" s="3" t="s">
        <v>4493</v>
      </c>
      <c r="J3742" s="3"/>
      <c r="K3742" s="6" t="s">
        <v>4474</v>
      </c>
      <c r="L3742" s="6" t="s">
        <v>4474</v>
      </c>
      <c r="M3742" s="6" t="s">
        <v>4474</v>
      </c>
      <c r="N3742" s="6" t="s">
        <v>4474</v>
      </c>
      <c r="O3742" s="6" t="s">
        <v>4474</v>
      </c>
      <c r="P3742" s="6" t="s">
        <v>4474</v>
      </c>
      <c r="Q3742" s="6" t="s">
        <v>4474</v>
      </c>
      <c r="R3742" s="6" t="s">
        <v>4474</v>
      </c>
      <c r="S3742" s="6" t="s">
        <v>4474</v>
      </c>
      <c r="T3742" s="6" t="s">
        <v>4474</v>
      </c>
      <c r="U3742" s="6" t="s">
        <v>4474</v>
      </c>
      <c r="V3742" s="6" t="s">
        <v>4474</v>
      </c>
      <c r="W3742" s="6" t="s">
        <v>4474</v>
      </c>
      <c r="X3742" s="6" t="s">
        <v>4474</v>
      </c>
      <c r="Y3742" s="6" t="s">
        <v>4474</v>
      </c>
      <c r="Z3742" s="6" t="s">
        <v>4474</v>
      </c>
      <c r="AA3742" s="6" t="s">
        <v>4474</v>
      </c>
      <c r="AB3742" s="6" t="s">
        <v>4474</v>
      </c>
      <c r="AC3742" s="6" t="s">
        <v>4474</v>
      </c>
      <c r="AD3742" s="6" t="s">
        <v>4474</v>
      </c>
      <c r="AF3742" t="e">
        <f>Q3742/W3742</f>
        <v>#VALUE!</v>
      </c>
      <c r="AG3742" t="e">
        <f>R3742/X3742</f>
        <v>#VALUE!</v>
      </c>
      <c r="AH3742" t="e">
        <f>U3742/W3742</f>
        <v>#VALUE!</v>
      </c>
      <c r="AI3742" t="e">
        <f>V3742/X3742</f>
        <v>#VALUE!</v>
      </c>
      <c r="AJ3742" t="e">
        <f>Y3742/AA3742</f>
        <v>#VALUE!</v>
      </c>
      <c r="AK3742" t="e">
        <f>Z3742/AB3742</f>
        <v>#VALUE!</v>
      </c>
      <c r="AL3742" t="e">
        <f>O3742/K3742</f>
        <v>#VALUE!</v>
      </c>
      <c r="AM3742" t="e">
        <f>P3742/L3742</f>
        <v>#VALUE!</v>
      </c>
      <c r="AN3742" t="e">
        <f>K3742/W3742</f>
        <v>#VALUE!</v>
      </c>
      <c r="AO3742" t="e">
        <f>L3742/X3742</f>
        <v>#VALUE!</v>
      </c>
      <c r="AP3742">
        <f>IF(OR(Q3742&lt;0, Q3742="NA"), 0, 1)</f>
        <v>0</v>
      </c>
      <c r="AQ3742">
        <f>IF(OR(S3742&lt;0, S3742="NA"), 0, 1)</f>
        <v>0</v>
      </c>
      <c r="AR3742">
        <f>IFERROR(IF((AF3742-AG3742)&gt;0,1,0),0)</f>
        <v>0</v>
      </c>
      <c r="AS3742">
        <f>IFERROR(IF((S3742-Q3742)&gt;0,1,0),0)</f>
        <v>0</v>
      </c>
      <c r="AT3742">
        <f>IFERROR(IF((AH3742-AI3742)&lt;0,1,0),0)</f>
        <v>0</v>
      </c>
      <c r="AU3742">
        <f>IFERROR(IF((AJ3742-AK3742)&gt;0,1,0),0)</f>
        <v>0</v>
      </c>
      <c r="AV3742">
        <f>IFERROR(IF((AL3742-AM3742)&gt;0,1,0),0)</f>
        <v>0</v>
      </c>
      <c r="AW3742">
        <f>IFERROR(IF((AN3742-AO3742)&gt;0,1,0),0)</f>
        <v>0</v>
      </c>
      <c r="AX3742">
        <f>IFERROR(IF((AC3742-AD3742)&lt;0,1,0),0)</f>
        <v>0</v>
      </c>
      <c r="AY3742">
        <f>SUM(AP3742:AX3742)</f>
        <v>0</v>
      </c>
    </row>
    <row r="3743" spans="1:51" x14ac:dyDescent="0.45">
      <c r="A3743" s="1" t="s">
        <v>1181</v>
      </c>
      <c r="B3743" s="2">
        <v>111452926</v>
      </c>
      <c r="C3743" s="3" t="s">
        <v>5337</v>
      </c>
      <c r="D3743" s="5">
        <v>20.28</v>
      </c>
      <c r="E3743" s="5">
        <v>202.39439999999999</v>
      </c>
      <c r="F3743" s="3" t="s">
        <v>4480</v>
      </c>
      <c r="G3743" s="3" t="s">
        <v>4491</v>
      </c>
      <c r="H3743" s="3" t="s">
        <v>4492</v>
      </c>
      <c r="I3743" s="3" t="s">
        <v>4493</v>
      </c>
      <c r="J3743" s="3"/>
      <c r="K3743" s="6" t="s">
        <v>4474</v>
      </c>
      <c r="L3743" s="6" t="s">
        <v>4474</v>
      </c>
      <c r="M3743" s="6" t="s">
        <v>4474</v>
      </c>
      <c r="N3743" s="6" t="s">
        <v>4474</v>
      </c>
      <c r="O3743" s="6" t="s">
        <v>4474</v>
      </c>
      <c r="P3743" s="6" t="s">
        <v>4474</v>
      </c>
      <c r="Q3743" s="6" t="s">
        <v>4474</v>
      </c>
      <c r="R3743" s="6" t="s">
        <v>4474</v>
      </c>
      <c r="S3743" s="6" t="s">
        <v>4474</v>
      </c>
      <c r="T3743" s="6" t="s">
        <v>4474</v>
      </c>
      <c r="U3743" s="6" t="s">
        <v>4474</v>
      </c>
      <c r="V3743" s="6" t="s">
        <v>4474</v>
      </c>
      <c r="W3743" s="6" t="s">
        <v>4474</v>
      </c>
      <c r="X3743" s="6" t="s">
        <v>4474</v>
      </c>
      <c r="Y3743" s="6" t="s">
        <v>4474</v>
      </c>
      <c r="Z3743" s="6" t="s">
        <v>4474</v>
      </c>
      <c r="AA3743" s="6" t="s">
        <v>4474</v>
      </c>
      <c r="AB3743" s="6" t="s">
        <v>4474</v>
      </c>
      <c r="AC3743" s="6" t="s">
        <v>4474</v>
      </c>
      <c r="AD3743" s="6" t="s">
        <v>4474</v>
      </c>
      <c r="AF3743" t="e">
        <f>Q3743/W3743</f>
        <v>#VALUE!</v>
      </c>
      <c r="AG3743" t="e">
        <f>R3743/X3743</f>
        <v>#VALUE!</v>
      </c>
      <c r="AH3743" t="e">
        <f>U3743/W3743</f>
        <v>#VALUE!</v>
      </c>
      <c r="AI3743" t="e">
        <f>V3743/X3743</f>
        <v>#VALUE!</v>
      </c>
      <c r="AJ3743" t="e">
        <f>Y3743/AA3743</f>
        <v>#VALUE!</v>
      </c>
      <c r="AK3743" t="e">
        <f>Z3743/AB3743</f>
        <v>#VALUE!</v>
      </c>
      <c r="AL3743" t="e">
        <f>O3743/K3743</f>
        <v>#VALUE!</v>
      </c>
      <c r="AM3743" t="e">
        <f>P3743/L3743</f>
        <v>#VALUE!</v>
      </c>
      <c r="AN3743" t="e">
        <f>K3743/W3743</f>
        <v>#VALUE!</v>
      </c>
      <c r="AO3743" t="e">
        <f>L3743/X3743</f>
        <v>#VALUE!</v>
      </c>
      <c r="AP3743">
        <f>IF(OR(Q3743&lt;0, Q3743="NA"), 0, 1)</f>
        <v>0</v>
      </c>
      <c r="AQ3743">
        <f>IF(OR(S3743&lt;0, S3743="NA"), 0, 1)</f>
        <v>0</v>
      </c>
      <c r="AR3743">
        <f>IFERROR(IF((AF3743-AG3743)&gt;0,1,0),0)</f>
        <v>0</v>
      </c>
      <c r="AS3743">
        <f>IFERROR(IF((S3743-Q3743)&gt;0,1,0),0)</f>
        <v>0</v>
      </c>
      <c r="AT3743">
        <f>IFERROR(IF((AH3743-AI3743)&lt;0,1,0),0)</f>
        <v>0</v>
      </c>
      <c r="AU3743">
        <f>IFERROR(IF((AJ3743-AK3743)&gt;0,1,0),0)</f>
        <v>0</v>
      </c>
      <c r="AV3743">
        <f>IFERROR(IF((AL3743-AM3743)&gt;0,1,0),0)</f>
        <v>0</v>
      </c>
      <c r="AW3743">
        <f>IFERROR(IF((AN3743-AO3743)&gt;0,1,0),0)</f>
        <v>0</v>
      </c>
      <c r="AX3743">
        <f>IFERROR(IF((AC3743-AD3743)&lt;0,1,0),0)</f>
        <v>0</v>
      </c>
      <c r="AY3743">
        <f>SUM(AP3743:AX3743)</f>
        <v>0</v>
      </c>
    </row>
    <row r="3744" spans="1:51" x14ac:dyDescent="0.45">
      <c r="A3744" s="1" t="s">
        <v>1182</v>
      </c>
      <c r="B3744" s="2">
        <v>116196923</v>
      </c>
      <c r="C3744" s="3" t="s">
        <v>5337</v>
      </c>
      <c r="D3744" s="5">
        <v>27.448899999999998</v>
      </c>
      <c r="E3744" s="5">
        <v>15.096895</v>
      </c>
      <c r="F3744" s="3" t="s">
        <v>4480</v>
      </c>
      <c r="G3744" s="3" t="s">
        <v>4491</v>
      </c>
      <c r="H3744" s="3" t="s">
        <v>4492</v>
      </c>
      <c r="I3744" s="3" t="s">
        <v>4493</v>
      </c>
      <c r="J3744" s="3"/>
      <c r="K3744" s="6" t="s">
        <v>4474</v>
      </c>
      <c r="L3744" s="6" t="s">
        <v>4474</v>
      </c>
      <c r="M3744" s="6" t="s">
        <v>4474</v>
      </c>
      <c r="N3744" s="6" t="s">
        <v>4474</v>
      </c>
      <c r="O3744" s="6" t="s">
        <v>4474</v>
      </c>
      <c r="P3744" s="6" t="s">
        <v>4474</v>
      </c>
      <c r="Q3744" s="6" t="s">
        <v>4474</v>
      </c>
      <c r="R3744" s="6" t="s">
        <v>4474</v>
      </c>
      <c r="S3744" s="6" t="s">
        <v>4474</v>
      </c>
      <c r="T3744" s="6" t="s">
        <v>4474</v>
      </c>
      <c r="U3744" s="6" t="s">
        <v>4474</v>
      </c>
      <c r="V3744" s="6" t="s">
        <v>4474</v>
      </c>
      <c r="W3744" s="6" t="s">
        <v>4474</v>
      </c>
      <c r="X3744" s="6" t="s">
        <v>4474</v>
      </c>
      <c r="Y3744" s="6" t="s">
        <v>4474</v>
      </c>
      <c r="Z3744" s="6" t="s">
        <v>4474</v>
      </c>
      <c r="AA3744" s="6" t="s">
        <v>4474</v>
      </c>
      <c r="AB3744" s="6" t="s">
        <v>4474</v>
      </c>
      <c r="AC3744" s="6" t="s">
        <v>4474</v>
      </c>
      <c r="AD3744" s="6" t="s">
        <v>4474</v>
      </c>
      <c r="AF3744" t="e">
        <f>Q3744/W3744</f>
        <v>#VALUE!</v>
      </c>
      <c r="AG3744" t="e">
        <f>R3744/X3744</f>
        <v>#VALUE!</v>
      </c>
      <c r="AH3744" t="e">
        <f>U3744/W3744</f>
        <v>#VALUE!</v>
      </c>
      <c r="AI3744" t="e">
        <f>V3744/X3744</f>
        <v>#VALUE!</v>
      </c>
      <c r="AJ3744" t="e">
        <f>Y3744/AA3744</f>
        <v>#VALUE!</v>
      </c>
      <c r="AK3744" t="e">
        <f>Z3744/AB3744</f>
        <v>#VALUE!</v>
      </c>
      <c r="AL3744" t="e">
        <f>O3744/K3744</f>
        <v>#VALUE!</v>
      </c>
      <c r="AM3744" t="e">
        <f>P3744/L3744</f>
        <v>#VALUE!</v>
      </c>
      <c r="AN3744" t="e">
        <f>K3744/W3744</f>
        <v>#VALUE!</v>
      </c>
      <c r="AO3744" t="e">
        <f>L3744/X3744</f>
        <v>#VALUE!</v>
      </c>
      <c r="AP3744">
        <f>IF(OR(Q3744&lt;0, Q3744="NA"), 0, 1)</f>
        <v>0</v>
      </c>
      <c r="AQ3744">
        <f>IF(OR(S3744&lt;0, S3744="NA"), 0, 1)</f>
        <v>0</v>
      </c>
      <c r="AR3744">
        <f>IFERROR(IF((AF3744-AG3744)&gt;0,1,0),0)</f>
        <v>0</v>
      </c>
      <c r="AS3744">
        <f>IFERROR(IF((S3744-Q3744)&gt;0,1,0),0)</f>
        <v>0</v>
      </c>
      <c r="AT3744">
        <f>IFERROR(IF((AH3744-AI3744)&lt;0,1,0),0)</f>
        <v>0</v>
      </c>
      <c r="AU3744">
        <f>IFERROR(IF((AJ3744-AK3744)&gt;0,1,0),0)</f>
        <v>0</v>
      </c>
      <c r="AV3744">
        <f>IFERROR(IF((AL3744-AM3744)&gt;0,1,0),0)</f>
        <v>0</v>
      </c>
      <c r="AW3744">
        <f>IFERROR(IF((AN3744-AO3744)&gt;0,1,0),0)</f>
        <v>0</v>
      </c>
      <c r="AX3744">
        <f>IFERROR(IF((AC3744-AD3744)&lt;0,1,0),0)</f>
        <v>0</v>
      </c>
      <c r="AY3744">
        <f>SUM(AP3744:AX3744)</f>
        <v>0</v>
      </c>
    </row>
    <row r="3745" spans="1:51" x14ac:dyDescent="0.45">
      <c r="A3745" s="1" t="s">
        <v>1183</v>
      </c>
      <c r="B3745" s="2">
        <v>108597307</v>
      </c>
      <c r="C3745" s="3" t="s">
        <v>5337</v>
      </c>
      <c r="D3745" s="5">
        <v>32.380000000000003</v>
      </c>
      <c r="E3745" s="5">
        <v>27.846800000000002</v>
      </c>
      <c r="F3745" s="3" t="s">
        <v>4480</v>
      </c>
      <c r="G3745" s="3" t="s">
        <v>4491</v>
      </c>
      <c r="H3745" s="3" t="s">
        <v>4492</v>
      </c>
      <c r="I3745" s="3" t="s">
        <v>4493</v>
      </c>
      <c r="J3745" s="3"/>
      <c r="K3745" s="6" t="s">
        <v>4474</v>
      </c>
      <c r="L3745" s="6" t="s">
        <v>4474</v>
      </c>
      <c r="M3745" s="6" t="s">
        <v>4474</v>
      </c>
      <c r="N3745" s="6" t="s">
        <v>4474</v>
      </c>
      <c r="O3745" s="6" t="s">
        <v>4474</v>
      </c>
      <c r="P3745" s="6" t="s">
        <v>4474</v>
      </c>
      <c r="Q3745" s="6" t="s">
        <v>4474</v>
      </c>
      <c r="R3745" s="6" t="s">
        <v>4474</v>
      </c>
      <c r="S3745" s="6" t="s">
        <v>4474</v>
      </c>
      <c r="T3745" s="6" t="s">
        <v>4474</v>
      </c>
      <c r="U3745" s="6" t="s">
        <v>4474</v>
      </c>
      <c r="V3745" s="6" t="s">
        <v>4474</v>
      </c>
      <c r="W3745" s="6" t="s">
        <v>4474</v>
      </c>
      <c r="X3745" s="6" t="s">
        <v>4474</v>
      </c>
      <c r="Y3745" s="6" t="s">
        <v>4474</v>
      </c>
      <c r="Z3745" s="6" t="s">
        <v>4474</v>
      </c>
      <c r="AA3745" s="6" t="s">
        <v>4474</v>
      </c>
      <c r="AB3745" s="6" t="s">
        <v>4474</v>
      </c>
      <c r="AC3745" s="6" t="s">
        <v>4474</v>
      </c>
      <c r="AD3745" s="6" t="s">
        <v>4474</v>
      </c>
      <c r="AF3745" t="e">
        <f>Q3745/W3745</f>
        <v>#VALUE!</v>
      </c>
      <c r="AG3745" t="e">
        <f>R3745/X3745</f>
        <v>#VALUE!</v>
      </c>
      <c r="AH3745" t="e">
        <f>U3745/W3745</f>
        <v>#VALUE!</v>
      </c>
      <c r="AI3745" t="e">
        <f>V3745/X3745</f>
        <v>#VALUE!</v>
      </c>
      <c r="AJ3745" t="e">
        <f>Y3745/AA3745</f>
        <v>#VALUE!</v>
      </c>
      <c r="AK3745" t="e">
        <f>Z3745/AB3745</f>
        <v>#VALUE!</v>
      </c>
      <c r="AL3745" t="e">
        <f>O3745/K3745</f>
        <v>#VALUE!</v>
      </c>
      <c r="AM3745" t="e">
        <f>P3745/L3745</f>
        <v>#VALUE!</v>
      </c>
      <c r="AN3745" t="e">
        <f>K3745/W3745</f>
        <v>#VALUE!</v>
      </c>
      <c r="AO3745" t="e">
        <f>L3745/X3745</f>
        <v>#VALUE!</v>
      </c>
      <c r="AP3745">
        <f>IF(OR(Q3745&lt;0, Q3745="NA"), 0, 1)</f>
        <v>0</v>
      </c>
      <c r="AQ3745">
        <f>IF(OR(S3745&lt;0, S3745="NA"), 0, 1)</f>
        <v>0</v>
      </c>
      <c r="AR3745">
        <f>IFERROR(IF((AF3745-AG3745)&gt;0,1,0),0)</f>
        <v>0</v>
      </c>
      <c r="AS3745">
        <f>IFERROR(IF((S3745-Q3745)&gt;0,1,0),0)</f>
        <v>0</v>
      </c>
      <c r="AT3745">
        <f>IFERROR(IF((AH3745-AI3745)&lt;0,1,0),0)</f>
        <v>0</v>
      </c>
      <c r="AU3745">
        <f>IFERROR(IF((AJ3745-AK3745)&gt;0,1,0),0)</f>
        <v>0</v>
      </c>
      <c r="AV3745">
        <f>IFERROR(IF((AL3745-AM3745)&gt;0,1,0),0)</f>
        <v>0</v>
      </c>
      <c r="AW3745">
        <f>IFERROR(IF((AN3745-AO3745)&gt;0,1,0),0)</f>
        <v>0</v>
      </c>
      <c r="AX3745">
        <f>IFERROR(IF((AC3745-AD3745)&lt;0,1,0),0)</f>
        <v>0</v>
      </c>
      <c r="AY3745">
        <f>SUM(AP3745:AX3745)</f>
        <v>0</v>
      </c>
    </row>
    <row r="3746" spans="1:51" x14ac:dyDescent="0.45">
      <c r="A3746" s="1" t="s">
        <v>1184</v>
      </c>
      <c r="B3746" s="2">
        <v>107463093</v>
      </c>
      <c r="C3746" s="3" t="s">
        <v>5337</v>
      </c>
      <c r="D3746" s="5">
        <v>32.46</v>
      </c>
      <c r="E3746" s="5">
        <v>60.700200000000002</v>
      </c>
      <c r="F3746" s="3" t="s">
        <v>4480</v>
      </c>
      <c r="G3746" s="3" t="s">
        <v>4491</v>
      </c>
      <c r="H3746" s="3" t="s">
        <v>4492</v>
      </c>
      <c r="I3746" s="3" t="s">
        <v>4493</v>
      </c>
      <c r="J3746" s="3"/>
      <c r="K3746" s="6" t="s">
        <v>4474</v>
      </c>
      <c r="L3746" s="6" t="s">
        <v>4474</v>
      </c>
      <c r="M3746" s="6" t="s">
        <v>4474</v>
      </c>
      <c r="N3746" s="6" t="s">
        <v>4474</v>
      </c>
      <c r="O3746" s="6" t="s">
        <v>4474</v>
      </c>
      <c r="P3746" s="6" t="s">
        <v>4474</v>
      </c>
      <c r="Q3746" s="6" t="s">
        <v>4474</v>
      </c>
      <c r="R3746" s="6" t="s">
        <v>4474</v>
      </c>
      <c r="S3746" s="6" t="s">
        <v>4474</v>
      </c>
      <c r="T3746" s="6" t="s">
        <v>4474</v>
      </c>
      <c r="U3746" s="6" t="s">
        <v>4474</v>
      </c>
      <c r="V3746" s="6" t="s">
        <v>4474</v>
      </c>
      <c r="W3746" s="6" t="s">
        <v>4474</v>
      </c>
      <c r="X3746" s="6" t="s">
        <v>4474</v>
      </c>
      <c r="Y3746" s="6" t="s">
        <v>4474</v>
      </c>
      <c r="Z3746" s="6" t="s">
        <v>4474</v>
      </c>
      <c r="AA3746" s="6" t="s">
        <v>4474</v>
      </c>
      <c r="AB3746" s="6" t="s">
        <v>4474</v>
      </c>
      <c r="AC3746" s="6" t="s">
        <v>4474</v>
      </c>
      <c r="AD3746" s="6" t="s">
        <v>4474</v>
      </c>
      <c r="AF3746" t="e">
        <f>Q3746/W3746</f>
        <v>#VALUE!</v>
      </c>
      <c r="AG3746" t="e">
        <f>R3746/X3746</f>
        <v>#VALUE!</v>
      </c>
      <c r="AH3746" t="e">
        <f>U3746/W3746</f>
        <v>#VALUE!</v>
      </c>
      <c r="AI3746" t="e">
        <f>V3746/X3746</f>
        <v>#VALUE!</v>
      </c>
      <c r="AJ3746" t="e">
        <f>Y3746/AA3746</f>
        <v>#VALUE!</v>
      </c>
      <c r="AK3746" t="e">
        <f>Z3746/AB3746</f>
        <v>#VALUE!</v>
      </c>
      <c r="AL3746" t="e">
        <f>O3746/K3746</f>
        <v>#VALUE!</v>
      </c>
      <c r="AM3746" t="e">
        <f>P3746/L3746</f>
        <v>#VALUE!</v>
      </c>
      <c r="AN3746" t="e">
        <f>K3746/W3746</f>
        <v>#VALUE!</v>
      </c>
      <c r="AO3746" t="e">
        <f>L3746/X3746</f>
        <v>#VALUE!</v>
      </c>
      <c r="AP3746">
        <f>IF(OR(Q3746&lt;0, Q3746="NA"), 0, 1)</f>
        <v>0</v>
      </c>
      <c r="AQ3746">
        <f>IF(OR(S3746&lt;0, S3746="NA"), 0, 1)</f>
        <v>0</v>
      </c>
      <c r="AR3746">
        <f>IFERROR(IF((AF3746-AG3746)&gt;0,1,0),0)</f>
        <v>0</v>
      </c>
      <c r="AS3746">
        <f>IFERROR(IF((S3746-Q3746)&gt;0,1,0),0)</f>
        <v>0</v>
      </c>
      <c r="AT3746">
        <f>IFERROR(IF((AH3746-AI3746)&lt;0,1,0),0)</f>
        <v>0</v>
      </c>
      <c r="AU3746">
        <f>IFERROR(IF((AJ3746-AK3746)&gt;0,1,0),0)</f>
        <v>0</v>
      </c>
      <c r="AV3746">
        <f>IFERROR(IF((AL3746-AM3746)&gt;0,1,0),0)</f>
        <v>0</v>
      </c>
      <c r="AW3746">
        <f>IFERROR(IF((AN3746-AO3746)&gt;0,1,0),0)</f>
        <v>0</v>
      </c>
      <c r="AX3746">
        <f>IFERROR(IF((AC3746-AD3746)&lt;0,1,0),0)</f>
        <v>0</v>
      </c>
      <c r="AY3746">
        <f>SUM(AP3746:AX3746)</f>
        <v>0</v>
      </c>
    </row>
    <row r="3747" spans="1:51" x14ac:dyDescent="0.45">
      <c r="A3747" s="1" t="s">
        <v>1185</v>
      </c>
      <c r="B3747" s="2">
        <v>111452925</v>
      </c>
      <c r="C3747" s="3" t="s">
        <v>5337</v>
      </c>
      <c r="D3747" s="5">
        <v>19.8</v>
      </c>
      <c r="E3747" s="5">
        <v>124.34399999999999</v>
      </c>
      <c r="F3747" s="3" t="s">
        <v>4480</v>
      </c>
      <c r="G3747" s="3" t="s">
        <v>4491</v>
      </c>
      <c r="H3747" s="3" t="s">
        <v>4492</v>
      </c>
      <c r="I3747" s="3" t="s">
        <v>4493</v>
      </c>
      <c r="J3747" s="3"/>
      <c r="K3747" s="6" t="s">
        <v>4474</v>
      </c>
      <c r="L3747" s="6" t="s">
        <v>4474</v>
      </c>
      <c r="M3747" s="6" t="s">
        <v>4474</v>
      </c>
      <c r="N3747" s="6" t="s">
        <v>4474</v>
      </c>
      <c r="O3747" s="6" t="s">
        <v>4474</v>
      </c>
      <c r="P3747" s="6" t="s">
        <v>4474</v>
      </c>
      <c r="Q3747" s="6" t="s">
        <v>4474</v>
      </c>
      <c r="R3747" s="6" t="s">
        <v>4474</v>
      </c>
      <c r="S3747" s="6" t="s">
        <v>4474</v>
      </c>
      <c r="T3747" s="6" t="s">
        <v>4474</v>
      </c>
      <c r="U3747" s="6" t="s">
        <v>4474</v>
      </c>
      <c r="V3747" s="6" t="s">
        <v>4474</v>
      </c>
      <c r="W3747" s="6" t="s">
        <v>4474</v>
      </c>
      <c r="X3747" s="6" t="s">
        <v>4474</v>
      </c>
      <c r="Y3747" s="6" t="s">
        <v>4474</v>
      </c>
      <c r="Z3747" s="6" t="s">
        <v>4474</v>
      </c>
      <c r="AA3747" s="6" t="s">
        <v>4474</v>
      </c>
      <c r="AB3747" s="6" t="s">
        <v>4474</v>
      </c>
      <c r="AC3747" s="6" t="s">
        <v>4474</v>
      </c>
      <c r="AD3747" s="6" t="s">
        <v>4474</v>
      </c>
      <c r="AF3747" t="e">
        <f>Q3747/W3747</f>
        <v>#VALUE!</v>
      </c>
      <c r="AG3747" t="e">
        <f>R3747/X3747</f>
        <v>#VALUE!</v>
      </c>
      <c r="AH3747" t="e">
        <f>U3747/W3747</f>
        <v>#VALUE!</v>
      </c>
      <c r="AI3747" t="e">
        <f>V3747/X3747</f>
        <v>#VALUE!</v>
      </c>
      <c r="AJ3747" t="e">
        <f>Y3747/AA3747</f>
        <v>#VALUE!</v>
      </c>
      <c r="AK3747" t="e">
        <f>Z3747/AB3747</f>
        <v>#VALUE!</v>
      </c>
      <c r="AL3747" t="e">
        <f>O3747/K3747</f>
        <v>#VALUE!</v>
      </c>
      <c r="AM3747" t="e">
        <f>P3747/L3747</f>
        <v>#VALUE!</v>
      </c>
      <c r="AN3747" t="e">
        <f>K3747/W3747</f>
        <v>#VALUE!</v>
      </c>
      <c r="AO3747" t="e">
        <f>L3747/X3747</f>
        <v>#VALUE!</v>
      </c>
      <c r="AP3747">
        <f>IF(OR(Q3747&lt;0, Q3747="NA"), 0, 1)</f>
        <v>0</v>
      </c>
      <c r="AQ3747">
        <f>IF(OR(S3747&lt;0, S3747="NA"), 0, 1)</f>
        <v>0</v>
      </c>
      <c r="AR3747">
        <f>IFERROR(IF((AF3747-AG3747)&gt;0,1,0),0)</f>
        <v>0</v>
      </c>
      <c r="AS3747">
        <f>IFERROR(IF((S3747-Q3747)&gt;0,1,0),0)</f>
        <v>0</v>
      </c>
      <c r="AT3747">
        <f>IFERROR(IF((AH3747-AI3747)&lt;0,1,0),0)</f>
        <v>0</v>
      </c>
      <c r="AU3747">
        <f>IFERROR(IF((AJ3747-AK3747)&gt;0,1,0),0)</f>
        <v>0</v>
      </c>
      <c r="AV3747">
        <f>IFERROR(IF((AL3747-AM3747)&gt;0,1,0),0)</f>
        <v>0</v>
      </c>
      <c r="AW3747">
        <f>IFERROR(IF((AN3747-AO3747)&gt;0,1,0),0)</f>
        <v>0</v>
      </c>
      <c r="AX3747">
        <f>IFERROR(IF((AC3747-AD3747)&lt;0,1,0),0)</f>
        <v>0</v>
      </c>
      <c r="AY3747">
        <f>SUM(AP3747:AX3747)</f>
        <v>0</v>
      </c>
    </row>
    <row r="3748" spans="1:51" x14ac:dyDescent="0.45">
      <c r="A3748" s="1" t="s">
        <v>1186</v>
      </c>
      <c r="B3748" s="2">
        <v>106990816</v>
      </c>
      <c r="C3748" s="3" t="s">
        <v>5337</v>
      </c>
      <c r="D3748" s="5">
        <v>29.07</v>
      </c>
      <c r="E3748" s="5">
        <v>317.73509999999999</v>
      </c>
      <c r="F3748" s="3" t="s">
        <v>4480</v>
      </c>
      <c r="G3748" s="3" t="s">
        <v>4491</v>
      </c>
      <c r="H3748" s="3" t="s">
        <v>4492</v>
      </c>
      <c r="I3748" s="3" t="s">
        <v>4493</v>
      </c>
      <c r="J3748" s="3"/>
      <c r="K3748" s="6" t="s">
        <v>4474</v>
      </c>
      <c r="L3748" s="6" t="s">
        <v>4474</v>
      </c>
      <c r="M3748" s="6" t="s">
        <v>4474</v>
      </c>
      <c r="N3748" s="6" t="s">
        <v>4474</v>
      </c>
      <c r="O3748" s="6" t="s">
        <v>4474</v>
      </c>
      <c r="P3748" s="6" t="s">
        <v>4474</v>
      </c>
      <c r="Q3748" s="6" t="s">
        <v>4474</v>
      </c>
      <c r="R3748" s="6" t="s">
        <v>4474</v>
      </c>
      <c r="S3748" s="6" t="s">
        <v>4474</v>
      </c>
      <c r="T3748" s="6" t="s">
        <v>4474</v>
      </c>
      <c r="U3748" s="6" t="s">
        <v>4474</v>
      </c>
      <c r="V3748" s="6" t="s">
        <v>4474</v>
      </c>
      <c r="W3748" s="6" t="s">
        <v>4474</v>
      </c>
      <c r="X3748" s="6" t="s">
        <v>4474</v>
      </c>
      <c r="Y3748" s="6" t="s">
        <v>4474</v>
      </c>
      <c r="Z3748" s="6" t="s">
        <v>4474</v>
      </c>
      <c r="AA3748" s="6" t="s">
        <v>4474</v>
      </c>
      <c r="AB3748" s="6" t="s">
        <v>4474</v>
      </c>
      <c r="AC3748" s="6" t="s">
        <v>4474</v>
      </c>
      <c r="AD3748" s="6" t="s">
        <v>4474</v>
      </c>
      <c r="AF3748" t="e">
        <f>Q3748/W3748</f>
        <v>#VALUE!</v>
      </c>
      <c r="AG3748" t="e">
        <f>R3748/X3748</f>
        <v>#VALUE!</v>
      </c>
      <c r="AH3748" t="e">
        <f>U3748/W3748</f>
        <v>#VALUE!</v>
      </c>
      <c r="AI3748" t="e">
        <f>V3748/X3748</f>
        <v>#VALUE!</v>
      </c>
      <c r="AJ3748" t="e">
        <f>Y3748/AA3748</f>
        <v>#VALUE!</v>
      </c>
      <c r="AK3748" t="e">
        <f>Z3748/AB3748</f>
        <v>#VALUE!</v>
      </c>
      <c r="AL3748" t="e">
        <f>O3748/K3748</f>
        <v>#VALUE!</v>
      </c>
      <c r="AM3748" t="e">
        <f>P3748/L3748</f>
        <v>#VALUE!</v>
      </c>
      <c r="AN3748" t="e">
        <f>K3748/W3748</f>
        <v>#VALUE!</v>
      </c>
      <c r="AO3748" t="e">
        <f>L3748/X3748</f>
        <v>#VALUE!</v>
      </c>
      <c r="AP3748">
        <f>IF(OR(Q3748&lt;0, Q3748="NA"), 0, 1)</f>
        <v>0</v>
      </c>
      <c r="AQ3748">
        <f>IF(OR(S3748&lt;0, S3748="NA"), 0, 1)</f>
        <v>0</v>
      </c>
      <c r="AR3748">
        <f>IFERROR(IF((AF3748-AG3748)&gt;0,1,0),0)</f>
        <v>0</v>
      </c>
      <c r="AS3748">
        <f>IFERROR(IF((S3748-Q3748)&gt;0,1,0),0)</f>
        <v>0</v>
      </c>
      <c r="AT3748">
        <f>IFERROR(IF((AH3748-AI3748)&lt;0,1,0),0)</f>
        <v>0</v>
      </c>
      <c r="AU3748">
        <f>IFERROR(IF((AJ3748-AK3748)&gt;0,1,0),0)</f>
        <v>0</v>
      </c>
      <c r="AV3748">
        <f>IFERROR(IF((AL3748-AM3748)&gt;0,1,0),0)</f>
        <v>0</v>
      </c>
      <c r="AW3748">
        <f>IFERROR(IF((AN3748-AO3748)&gt;0,1,0),0)</f>
        <v>0</v>
      </c>
      <c r="AX3748">
        <f>IFERROR(IF((AC3748-AD3748)&lt;0,1,0),0)</f>
        <v>0</v>
      </c>
      <c r="AY3748">
        <f>SUM(AP3748:AX3748)</f>
        <v>0</v>
      </c>
    </row>
    <row r="3749" spans="1:51" x14ac:dyDescent="0.45">
      <c r="A3749" s="1" t="s">
        <v>1187</v>
      </c>
      <c r="B3749" s="2">
        <v>106567815</v>
      </c>
      <c r="C3749" s="3" t="s">
        <v>5337</v>
      </c>
      <c r="D3749" s="5">
        <v>50.35</v>
      </c>
      <c r="E3749" s="5">
        <v>86.602000000000004</v>
      </c>
      <c r="F3749" s="3" t="s">
        <v>4480</v>
      </c>
      <c r="G3749" s="3" t="s">
        <v>4491</v>
      </c>
      <c r="H3749" s="3" t="s">
        <v>4492</v>
      </c>
      <c r="I3749" s="3" t="s">
        <v>4493</v>
      </c>
      <c r="J3749" s="3"/>
      <c r="K3749" s="6" t="s">
        <v>4474</v>
      </c>
      <c r="L3749" s="6" t="s">
        <v>4474</v>
      </c>
      <c r="M3749" s="6" t="s">
        <v>4474</v>
      </c>
      <c r="N3749" s="6" t="s">
        <v>4474</v>
      </c>
      <c r="O3749" s="6" t="s">
        <v>4474</v>
      </c>
      <c r="P3749" s="6" t="s">
        <v>4474</v>
      </c>
      <c r="Q3749" s="6" t="s">
        <v>4474</v>
      </c>
      <c r="R3749" s="6" t="s">
        <v>4474</v>
      </c>
      <c r="S3749" s="6" t="s">
        <v>4474</v>
      </c>
      <c r="T3749" s="6" t="s">
        <v>4474</v>
      </c>
      <c r="U3749" s="6" t="s">
        <v>4474</v>
      </c>
      <c r="V3749" s="6" t="s">
        <v>4474</v>
      </c>
      <c r="W3749" s="6" t="s">
        <v>4474</v>
      </c>
      <c r="X3749" s="6" t="s">
        <v>4474</v>
      </c>
      <c r="Y3749" s="6" t="s">
        <v>4474</v>
      </c>
      <c r="Z3749" s="6" t="s">
        <v>4474</v>
      </c>
      <c r="AA3749" s="6" t="s">
        <v>4474</v>
      </c>
      <c r="AB3749" s="6" t="s">
        <v>4474</v>
      </c>
      <c r="AC3749" s="6" t="s">
        <v>4474</v>
      </c>
      <c r="AD3749" s="6" t="s">
        <v>4474</v>
      </c>
      <c r="AF3749" t="e">
        <f>Q3749/W3749</f>
        <v>#VALUE!</v>
      </c>
      <c r="AG3749" t="e">
        <f>R3749/X3749</f>
        <v>#VALUE!</v>
      </c>
      <c r="AH3749" t="e">
        <f>U3749/W3749</f>
        <v>#VALUE!</v>
      </c>
      <c r="AI3749" t="e">
        <f>V3749/X3749</f>
        <v>#VALUE!</v>
      </c>
      <c r="AJ3749" t="e">
        <f>Y3749/AA3749</f>
        <v>#VALUE!</v>
      </c>
      <c r="AK3749" t="e">
        <f>Z3749/AB3749</f>
        <v>#VALUE!</v>
      </c>
      <c r="AL3749" t="e">
        <f>O3749/K3749</f>
        <v>#VALUE!</v>
      </c>
      <c r="AM3749" t="e">
        <f>P3749/L3749</f>
        <v>#VALUE!</v>
      </c>
      <c r="AN3749" t="e">
        <f>K3749/W3749</f>
        <v>#VALUE!</v>
      </c>
      <c r="AO3749" t="e">
        <f>L3749/X3749</f>
        <v>#VALUE!</v>
      </c>
      <c r="AP3749">
        <f>IF(OR(Q3749&lt;0, Q3749="NA"), 0, 1)</f>
        <v>0</v>
      </c>
      <c r="AQ3749">
        <f>IF(OR(S3749&lt;0, S3749="NA"), 0, 1)</f>
        <v>0</v>
      </c>
      <c r="AR3749">
        <f>IFERROR(IF((AF3749-AG3749)&gt;0,1,0),0)</f>
        <v>0</v>
      </c>
      <c r="AS3749">
        <f>IFERROR(IF((S3749-Q3749)&gt;0,1,0),0)</f>
        <v>0</v>
      </c>
      <c r="AT3749">
        <f>IFERROR(IF((AH3749-AI3749)&lt;0,1,0),0)</f>
        <v>0</v>
      </c>
      <c r="AU3749">
        <f>IFERROR(IF((AJ3749-AK3749)&gt;0,1,0),0)</f>
        <v>0</v>
      </c>
      <c r="AV3749">
        <f>IFERROR(IF((AL3749-AM3749)&gt;0,1,0),0)</f>
        <v>0</v>
      </c>
      <c r="AW3749">
        <f>IFERROR(IF((AN3749-AO3749)&gt;0,1,0),0)</f>
        <v>0</v>
      </c>
      <c r="AX3749">
        <f>IFERROR(IF((AC3749-AD3749)&lt;0,1,0),0)</f>
        <v>0</v>
      </c>
      <c r="AY3749">
        <f>SUM(AP3749:AX3749)</f>
        <v>0</v>
      </c>
    </row>
    <row r="3750" spans="1:51" x14ac:dyDescent="0.45">
      <c r="A3750" s="1" t="s">
        <v>1202</v>
      </c>
      <c r="B3750" s="2">
        <v>5733841</v>
      </c>
      <c r="C3750" s="3" t="s">
        <v>5337</v>
      </c>
      <c r="D3750" s="5">
        <v>18.07</v>
      </c>
      <c r="E3750" s="5">
        <v>196.73177627999999</v>
      </c>
      <c r="F3750" s="3" t="s">
        <v>4480</v>
      </c>
      <c r="G3750" s="3" t="s">
        <v>4491</v>
      </c>
      <c r="H3750" s="3" t="s">
        <v>4492</v>
      </c>
      <c r="I3750" s="3" t="s">
        <v>4493</v>
      </c>
      <c r="J3750" s="3" t="s">
        <v>4553</v>
      </c>
      <c r="K3750" s="6" t="s">
        <v>4474</v>
      </c>
      <c r="L3750" s="6" t="s">
        <v>4474</v>
      </c>
      <c r="M3750" s="6" t="s">
        <v>4474</v>
      </c>
      <c r="N3750" s="6" t="s">
        <v>4474</v>
      </c>
      <c r="O3750" s="6" t="s">
        <v>4474</v>
      </c>
      <c r="P3750" s="6" t="s">
        <v>4474</v>
      </c>
      <c r="Q3750" s="6" t="s">
        <v>4474</v>
      </c>
      <c r="R3750" s="6" t="s">
        <v>4474</v>
      </c>
      <c r="S3750" s="6" t="s">
        <v>4474</v>
      </c>
      <c r="T3750" s="6" t="s">
        <v>4474</v>
      </c>
      <c r="U3750" s="6" t="s">
        <v>4474</v>
      </c>
      <c r="V3750" s="6" t="s">
        <v>4474</v>
      </c>
      <c r="W3750" s="6" t="s">
        <v>4474</v>
      </c>
      <c r="X3750" s="6" t="s">
        <v>4474</v>
      </c>
      <c r="Y3750" s="6" t="s">
        <v>4474</v>
      </c>
      <c r="Z3750" s="6" t="s">
        <v>4474</v>
      </c>
      <c r="AA3750" s="6" t="s">
        <v>4474</v>
      </c>
      <c r="AB3750" s="6" t="s">
        <v>4474</v>
      </c>
      <c r="AC3750" s="6" t="s">
        <v>4474</v>
      </c>
      <c r="AD3750" s="6" t="s">
        <v>4474</v>
      </c>
      <c r="AF3750" t="e">
        <f>Q3750/W3750</f>
        <v>#VALUE!</v>
      </c>
      <c r="AG3750" t="e">
        <f>R3750/X3750</f>
        <v>#VALUE!</v>
      </c>
      <c r="AH3750" t="e">
        <f>U3750/W3750</f>
        <v>#VALUE!</v>
      </c>
      <c r="AI3750" t="e">
        <f>V3750/X3750</f>
        <v>#VALUE!</v>
      </c>
      <c r="AJ3750" t="e">
        <f>Y3750/AA3750</f>
        <v>#VALUE!</v>
      </c>
      <c r="AK3750" t="e">
        <f>Z3750/AB3750</f>
        <v>#VALUE!</v>
      </c>
      <c r="AL3750" t="e">
        <f>O3750/K3750</f>
        <v>#VALUE!</v>
      </c>
      <c r="AM3750" t="e">
        <f>P3750/L3750</f>
        <v>#VALUE!</v>
      </c>
      <c r="AN3750" t="e">
        <f>K3750/W3750</f>
        <v>#VALUE!</v>
      </c>
      <c r="AO3750" t="e">
        <f>L3750/X3750</f>
        <v>#VALUE!</v>
      </c>
      <c r="AP3750">
        <f>IF(OR(Q3750&lt;0, Q3750="NA"), 0, 1)</f>
        <v>0</v>
      </c>
      <c r="AQ3750">
        <f>IF(OR(S3750&lt;0, S3750="NA"), 0, 1)</f>
        <v>0</v>
      </c>
      <c r="AR3750">
        <f>IFERROR(IF((AF3750-AG3750)&gt;0,1,0),0)</f>
        <v>0</v>
      </c>
      <c r="AS3750">
        <f>IFERROR(IF((S3750-Q3750)&gt;0,1,0),0)</f>
        <v>0</v>
      </c>
      <c r="AT3750">
        <f>IFERROR(IF((AH3750-AI3750)&lt;0,1,0),0)</f>
        <v>0</v>
      </c>
      <c r="AU3750">
        <f>IFERROR(IF((AJ3750-AK3750)&gt;0,1,0),0)</f>
        <v>0</v>
      </c>
      <c r="AV3750">
        <f>IFERROR(IF((AL3750-AM3750)&gt;0,1,0),0)</f>
        <v>0</v>
      </c>
      <c r="AW3750">
        <f>IFERROR(IF((AN3750-AO3750)&gt;0,1,0),0)</f>
        <v>0</v>
      </c>
      <c r="AX3750">
        <f>IFERROR(IF((AC3750-AD3750)&lt;0,1,0),0)</f>
        <v>0</v>
      </c>
      <c r="AY3750">
        <f>SUM(AP3750:AX3750)</f>
        <v>0</v>
      </c>
    </row>
    <row r="3751" spans="1:51" x14ac:dyDescent="0.45">
      <c r="A3751" s="1" t="s">
        <v>1204</v>
      </c>
      <c r="B3751" s="2">
        <v>5729827</v>
      </c>
      <c r="C3751" s="3" t="s">
        <v>5337</v>
      </c>
      <c r="D3751" s="5">
        <v>16.84</v>
      </c>
      <c r="E3751" s="5">
        <v>263.12366964</v>
      </c>
      <c r="F3751" s="3" t="s">
        <v>4480</v>
      </c>
      <c r="G3751" s="3" t="s">
        <v>4491</v>
      </c>
      <c r="H3751" s="3" t="s">
        <v>4492</v>
      </c>
      <c r="I3751" s="3" t="s">
        <v>4493</v>
      </c>
      <c r="J3751" s="3" t="s">
        <v>4553</v>
      </c>
      <c r="K3751" s="6" t="s">
        <v>4474</v>
      </c>
      <c r="L3751" s="6" t="s">
        <v>4474</v>
      </c>
      <c r="M3751" s="6" t="s">
        <v>4474</v>
      </c>
      <c r="N3751" s="6" t="s">
        <v>4474</v>
      </c>
      <c r="O3751" s="6" t="s">
        <v>4474</v>
      </c>
      <c r="P3751" s="6" t="s">
        <v>4474</v>
      </c>
      <c r="Q3751" s="6" t="s">
        <v>4474</v>
      </c>
      <c r="R3751" s="6" t="s">
        <v>4474</v>
      </c>
      <c r="S3751" s="6" t="s">
        <v>4474</v>
      </c>
      <c r="T3751" s="6" t="s">
        <v>4474</v>
      </c>
      <c r="U3751" s="6" t="s">
        <v>4474</v>
      </c>
      <c r="V3751" s="6" t="s">
        <v>4474</v>
      </c>
      <c r="W3751" s="6" t="s">
        <v>4474</v>
      </c>
      <c r="X3751" s="6" t="s">
        <v>4474</v>
      </c>
      <c r="Y3751" s="6" t="s">
        <v>4474</v>
      </c>
      <c r="Z3751" s="6" t="s">
        <v>4474</v>
      </c>
      <c r="AA3751" s="6" t="s">
        <v>4474</v>
      </c>
      <c r="AB3751" s="6" t="s">
        <v>4474</v>
      </c>
      <c r="AC3751" s="6" t="s">
        <v>4474</v>
      </c>
      <c r="AD3751" s="6" t="s">
        <v>4474</v>
      </c>
      <c r="AF3751" t="e">
        <f>Q3751/W3751</f>
        <v>#VALUE!</v>
      </c>
      <c r="AG3751" t="e">
        <f>R3751/X3751</f>
        <v>#VALUE!</v>
      </c>
      <c r="AH3751" t="e">
        <f>U3751/W3751</f>
        <v>#VALUE!</v>
      </c>
      <c r="AI3751" t="e">
        <f>V3751/X3751</f>
        <v>#VALUE!</v>
      </c>
      <c r="AJ3751" t="e">
        <f>Y3751/AA3751</f>
        <v>#VALUE!</v>
      </c>
      <c r="AK3751" t="e">
        <f>Z3751/AB3751</f>
        <v>#VALUE!</v>
      </c>
      <c r="AL3751" t="e">
        <f>O3751/K3751</f>
        <v>#VALUE!</v>
      </c>
      <c r="AM3751" t="e">
        <f>P3751/L3751</f>
        <v>#VALUE!</v>
      </c>
      <c r="AN3751" t="e">
        <f>K3751/W3751</f>
        <v>#VALUE!</v>
      </c>
      <c r="AO3751" t="e">
        <f>L3751/X3751</f>
        <v>#VALUE!</v>
      </c>
      <c r="AP3751">
        <f>IF(OR(Q3751&lt;0, Q3751="NA"), 0, 1)</f>
        <v>0</v>
      </c>
      <c r="AQ3751">
        <f>IF(OR(S3751&lt;0, S3751="NA"), 0, 1)</f>
        <v>0</v>
      </c>
      <c r="AR3751">
        <f>IFERROR(IF((AF3751-AG3751)&gt;0,1,0),0)</f>
        <v>0</v>
      </c>
      <c r="AS3751">
        <f>IFERROR(IF((S3751-Q3751)&gt;0,1,0),0)</f>
        <v>0</v>
      </c>
      <c r="AT3751">
        <f>IFERROR(IF((AH3751-AI3751)&lt;0,1,0),0)</f>
        <v>0</v>
      </c>
      <c r="AU3751">
        <f>IFERROR(IF((AJ3751-AK3751)&gt;0,1,0),0)</f>
        <v>0</v>
      </c>
      <c r="AV3751">
        <f>IFERROR(IF((AL3751-AM3751)&gt;0,1,0),0)</f>
        <v>0</v>
      </c>
      <c r="AW3751">
        <f>IFERROR(IF((AN3751-AO3751)&gt;0,1,0),0)</f>
        <v>0</v>
      </c>
      <c r="AX3751">
        <f>IFERROR(IF((AC3751-AD3751)&lt;0,1,0),0)</f>
        <v>0</v>
      </c>
      <c r="AY3751">
        <f>SUM(AP3751:AX3751)</f>
        <v>0</v>
      </c>
    </row>
    <row r="3752" spans="1:51" x14ac:dyDescent="0.45">
      <c r="A3752" s="1" t="s">
        <v>1205</v>
      </c>
      <c r="B3752" s="2">
        <v>5727072</v>
      </c>
      <c r="C3752" s="3" t="s">
        <v>5337</v>
      </c>
      <c r="D3752" s="7">
        <v>9.27</v>
      </c>
      <c r="E3752" s="5">
        <v>609.26630039999998</v>
      </c>
      <c r="F3752" s="3" t="s">
        <v>4480</v>
      </c>
      <c r="G3752" s="3" t="s">
        <v>4491</v>
      </c>
      <c r="H3752" s="3" t="s">
        <v>4492</v>
      </c>
      <c r="I3752" s="3" t="s">
        <v>4493</v>
      </c>
      <c r="J3752" s="3"/>
      <c r="K3752" s="6" t="s">
        <v>4474</v>
      </c>
      <c r="L3752" s="6" t="s">
        <v>4474</v>
      </c>
      <c r="M3752" s="6" t="s">
        <v>4474</v>
      </c>
      <c r="N3752" s="6" t="s">
        <v>4474</v>
      </c>
      <c r="O3752" s="6" t="s">
        <v>4474</v>
      </c>
      <c r="P3752" s="6" t="s">
        <v>4474</v>
      </c>
      <c r="Q3752" s="6" t="s">
        <v>4474</v>
      </c>
      <c r="R3752" s="6" t="s">
        <v>4474</v>
      </c>
      <c r="S3752" s="6" t="s">
        <v>4474</v>
      </c>
      <c r="T3752" s="6" t="s">
        <v>4474</v>
      </c>
      <c r="U3752" s="6" t="s">
        <v>4474</v>
      </c>
      <c r="V3752" s="6" t="s">
        <v>4474</v>
      </c>
      <c r="W3752" s="6" t="s">
        <v>4474</v>
      </c>
      <c r="X3752" s="6" t="s">
        <v>4474</v>
      </c>
      <c r="Y3752" s="6" t="s">
        <v>4474</v>
      </c>
      <c r="Z3752" s="6" t="s">
        <v>4474</v>
      </c>
      <c r="AA3752" s="6" t="s">
        <v>4474</v>
      </c>
      <c r="AB3752" s="6" t="s">
        <v>4474</v>
      </c>
      <c r="AC3752" s="6" t="s">
        <v>4474</v>
      </c>
      <c r="AD3752" s="6" t="s">
        <v>4474</v>
      </c>
      <c r="AF3752" t="e">
        <f>Q3752/W3752</f>
        <v>#VALUE!</v>
      </c>
      <c r="AG3752" t="e">
        <f>R3752/X3752</f>
        <v>#VALUE!</v>
      </c>
      <c r="AH3752" t="e">
        <f>U3752/W3752</f>
        <v>#VALUE!</v>
      </c>
      <c r="AI3752" t="e">
        <f>V3752/X3752</f>
        <v>#VALUE!</v>
      </c>
      <c r="AJ3752" t="e">
        <f>Y3752/AA3752</f>
        <v>#VALUE!</v>
      </c>
      <c r="AK3752" t="e">
        <f>Z3752/AB3752</f>
        <v>#VALUE!</v>
      </c>
      <c r="AL3752" t="e">
        <f>O3752/K3752</f>
        <v>#VALUE!</v>
      </c>
      <c r="AM3752" t="e">
        <f>P3752/L3752</f>
        <v>#VALUE!</v>
      </c>
      <c r="AN3752" t="e">
        <f>K3752/W3752</f>
        <v>#VALUE!</v>
      </c>
      <c r="AO3752" t="e">
        <f>L3752/X3752</f>
        <v>#VALUE!</v>
      </c>
      <c r="AP3752">
        <f>IF(OR(Q3752&lt;0, Q3752="NA"), 0, 1)</f>
        <v>0</v>
      </c>
      <c r="AQ3752">
        <f>IF(OR(S3752&lt;0, S3752="NA"), 0, 1)</f>
        <v>0</v>
      </c>
      <c r="AR3752">
        <f>IFERROR(IF((AF3752-AG3752)&gt;0,1,0),0)</f>
        <v>0</v>
      </c>
      <c r="AS3752">
        <f>IFERROR(IF((S3752-Q3752)&gt;0,1,0),0)</f>
        <v>0</v>
      </c>
      <c r="AT3752">
        <f>IFERROR(IF((AH3752-AI3752)&lt;0,1,0),0)</f>
        <v>0</v>
      </c>
      <c r="AU3752">
        <f>IFERROR(IF((AJ3752-AK3752)&gt;0,1,0),0)</f>
        <v>0</v>
      </c>
      <c r="AV3752">
        <f>IFERROR(IF((AL3752-AM3752)&gt;0,1,0),0)</f>
        <v>0</v>
      </c>
      <c r="AW3752">
        <f>IFERROR(IF((AN3752-AO3752)&gt;0,1,0),0)</f>
        <v>0</v>
      </c>
      <c r="AX3752">
        <f>IFERROR(IF((AC3752-AD3752)&lt;0,1,0),0)</f>
        <v>0</v>
      </c>
      <c r="AY3752">
        <f>SUM(AP3752:AX3752)</f>
        <v>0</v>
      </c>
    </row>
    <row r="3753" spans="1:51" x14ac:dyDescent="0.45">
      <c r="A3753" s="1" t="s">
        <v>1216</v>
      </c>
      <c r="B3753" s="2">
        <v>5726876</v>
      </c>
      <c r="C3753" s="3" t="s">
        <v>5337</v>
      </c>
      <c r="D3753" s="5">
        <v>8.5500000000000007</v>
      </c>
      <c r="E3753" s="5">
        <v>2618.7466765499998</v>
      </c>
      <c r="F3753" s="3" t="s">
        <v>4480</v>
      </c>
      <c r="G3753" s="3" t="s">
        <v>4491</v>
      </c>
      <c r="H3753" s="3" t="s">
        <v>4492</v>
      </c>
      <c r="I3753" s="3" t="s">
        <v>4493</v>
      </c>
      <c r="J3753" s="3" t="s">
        <v>4553</v>
      </c>
      <c r="K3753" s="6" t="s">
        <v>4474</v>
      </c>
      <c r="L3753" s="6" t="s">
        <v>4474</v>
      </c>
      <c r="M3753" s="6" t="s">
        <v>4474</v>
      </c>
      <c r="N3753" s="6" t="s">
        <v>4474</v>
      </c>
      <c r="O3753" s="6" t="s">
        <v>4474</v>
      </c>
      <c r="P3753" s="6" t="s">
        <v>4474</v>
      </c>
      <c r="Q3753" s="6" t="s">
        <v>4474</v>
      </c>
      <c r="R3753" s="6" t="s">
        <v>4474</v>
      </c>
      <c r="S3753" s="6" t="s">
        <v>4474</v>
      </c>
      <c r="T3753" s="6" t="s">
        <v>4474</v>
      </c>
      <c r="U3753" s="6" t="s">
        <v>4474</v>
      </c>
      <c r="V3753" s="6" t="s">
        <v>4474</v>
      </c>
      <c r="W3753" s="6" t="s">
        <v>4474</v>
      </c>
      <c r="X3753" s="6" t="s">
        <v>4474</v>
      </c>
      <c r="Y3753" s="6" t="s">
        <v>4474</v>
      </c>
      <c r="Z3753" s="6" t="s">
        <v>4474</v>
      </c>
      <c r="AA3753" s="6" t="s">
        <v>4474</v>
      </c>
      <c r="AB3753" s="6" t="s">
        <v>4474</v>
      </c>
      <c r="AC3753" s="6" t="s">
        <v>4474</v>
      </c>
      <c r="AD3753" s="6" t="s">
        <v>4474</v>
      </c>
      <c r="AF3753" t="e">
        <f>Q3753/W3753</f>
        <v>#VALUE!</v>
      </c>
      <c r="AG3753" t="e">
        <f>R3753/X3753</f>
        <v>#VALUE!</v>
      </c>
      <c r="AH3753" t="e">
        <f>U3753/W3753</f>
        <v>#VALUE!</v>
      </c>
      <c r="AI3753" t="e">
        <f>V3753/X3753</f>
        <v>#VALUE!</v>
      </c>
      <c r="AJ3753" t="e">
        <f>Y3753/AA3753</f>
        <v>#VALUE!</v>
      </c>
      <c r="AK3753" t="e">
        <f>Z3753/AB3753</f>
        <v>#VALUE!</v>
      </c>
      <c r="AL3753" t="e">
        <f>O3753/K3753</f>
        <v>#VALUE!</v>
      </c>
      <c r="AM3753" t="e">
        <f>P3753/L3753</f>
        <v>#VALUE!</v>
      </c>
      <c r="AN3753" t="e">
        <f>K3753/W3753</f>
        <v>#VALUE!</v>
      </c>
      <c r="AO3753" t="e">
        <f>L3753/X3753</f>
        <v>#VALUE!</v>
      </c>
      <c r="AP3753">
        <f>IF(OR(Q3753&lt;0, Q3753="NA"), 0, 1)</f>
        <v>0</v>
      </c>
      <c r="AQ3753">
        <f>IF(OR(S3753&lt;0, S3753="NA"), 0, 1)</f>
        <v>0</v>
      </c>
      <c r="AR3753">
        <f>IFERROR(IF((AF3753-AG3753)&gt;0,1,0),0)</f>
        <v>0</v>
      </c>
      <c r="AS3753">
        <f>IFERROR(IF((S3753-Q3753)&gt;0,1,0),0)</f>
        <v>0</v>
      </c>
      <c r="AT3753">
        <f>IFERROR(IF((AH3753-AI3753)&lt;0,1,0),0)</f>
        <v>0</v>
      </c>
      <c r="AU3753">
        <f>IFERROR(IF((AJ3753-AK3753)&gt;0,1,0),0)</f>
        <v>0</v>
      </c>
      <c r="AV3753">
        <f>IFERROR(IF((AL3753-AM3753)&gt;0,1,0),0)</f>
        <v>0</v>
      </c>
      <c r="AW3753">
        <f>IFERROR(IF((AN3753-AO3753)&gt;0,1,0),0)</f>
        <v>0</v>
      </c>
      <c r="AX3753">
        <f>IFERROR(IF((AC3753-AD3753)&lt;0,1,0),0)</f>
        <v>0</v>
      </c>
      <c r="AY3753">
        <f>SUM(AP3753:AX3753)</f>
        <v>0</v>
      </c>
    </row>
    <row r="3754" spans="1:51" x14ac:dyDescent="0.45">
      <c r="A3754" s="1" t="s">
        <v>1222</v>
      </c>
      <c r="B3754" s="2">
        <v>12966018</v>
      </c>
      <c r="C3754" s="3" t="s">
        <v>5337</v>
      </c>
      <c r="D3754" s="5">
        <v>12.31</v>
      </c>
      <c r="E3754" s="5">
        <v>166.07577337000001</v>
      </c>
      <c r="F3754" s="3" t="s">
        <v>4480</v>
      </c>
      <c r="G3754" s="3" t="s">
        <v>4491</v>
      </c>
      <c r="H3754" s="3" t="s">
        <v>4492</v>
      </c>
      <c r="I3754" s="3" t="s">
        <v>4493</v>
      </c>
      <c r="J3754" s="3"/>
      <c r="K3754" s="6" t="s">
        <v>4474</v>
      </c>
      <c r="L3754" s="6" t="s">
        <v>4474</v>
      </c>
      <c r="M3754" s="6" t="s">
        <v>4474</v>
      </c>
      <c r="N3754" s="6" t="s">
        <v>4474</v>
      </c>
      <c r="O3754" s="6" t="s">
        <v>4474</v>
      </c>
      <c r="P3754" s="6" t="s">
        <v>4474</v>
      </c>
      <c r="Q3754" s="6" t="s">
        <v>4474</v>
      </c>
      <c r="R3754" s="6" t="s">
        <v>4474</v>
      </c>
      <c r="S3754" s="6" t="s">
        <v>4474</v>
      </c>
      <c r="T3754" s="6" t="s">
        <v>4474</v>
      </c>
      <c r="U3754" s="6" t="s">
        <v>4474</v>
      </c>
      <c r="V3754" s="6" t="s">
        <v>4474</v>
      </c>
      <c r="W3754" s="6" t="s">
        <v>4474</v>
      </c>
      <c r="X3754" s="6" t="s">
        <v>4474</v>
      </c>
      <c r="Y3754" s="6" t="s">
        <v>4474</v>
      </c>
      <c r="Z3754" s="6" t="s">
        <v>4474</v>
      </c>
      <c r="AA3754" s="6" t="s">
        <v>4474</v>
      </c>
      <c r="AB3754" s="6" t="s">
        <v>4474</v>
      </c>
      <c r="AC3754" s="6" t="s">
        <v>4474</v>
      </c>
      <c r="AD3754" s="6" t="s">
        <v>4474</v>
      </c>
      <c r="AF3754" t="e">
        <f>Q3754/W3754</f>
        <v>#VALUE!</v>
      </c>
      <c r="AG3754" t="e">
        <f>R3754/X3754</f>
        <v>#VALUE!</v>
      </c>
      <c r="AH3754" t="e">
        <f>U3754/W3754</f>
        <v>#VALUE!</v>
      </c>
      <c r="AI3754" t="e">
        <f>V3754/X3754</f>
        <v>#VALUE!</v>
      </c>
      <c r="AJ3754" t="e">
        <f>Y3754/AA3754</f>
        <v>#VALUE!</v>
      </c>
      <c r="AK3754" t="e">
        <f>Z3754/AB3754</f>
        <v>#VALUE!</v>
      </c>
      <c r="AL3754" t="e">
        <f>O3754/K3754</f>
        <v>#VALUE!</v>
      </c>
      <c r="AM3754" t="e">
        <f>P3754/L3754</f>
        <v>#VALUE!</v>
      </c>
      <c r="AN3754" t="e">
        <f>K3754/W3754</f>
        <v>#VALUE!</v>
      </c>
      <c r="AO3754" t="e">
        <f>L3754/X3754</f>
        <v>#VALUE!</v>
      </c>
      <c r="AP3754">
        <f>IF(OR(Q3754&lt;0, Q3754="NA"), 0, 1)</f>
        <v>0</v>
      </c>
      <c r="AQ3754">
        <f>IF(OR(S3754&lt;0, S3754="NA"), 0, 1)</f>
        <v>0</v>
      </c>
      <c r="AR3754">
        <f>IFERROR(IF((AF3754-AG3754)&gt;0,1,0),0)</f>
        <v>0</v>
      </c>
      <c r="AS3754">
        <f>IFERROR(IF((S3754-Q3754)&gt;0,1,0),0)</f>
        <v>0</v>
      </c>
      <c r="AT3754">
        <f>IFERROR(IF((AH3754-AI3754)&lt;0,1,0),0)</f>
        <v>0</v>
      </c>
      <c r="AU3754">
        <f>IFERROR(IF((AJ3754-AK3754)&gt;0,1,0),0)</f>
        <v>0</v>
      </c>
      <c r="AV3754">
        <f>IFERROR(IF((AL3754-AM3754)&gt;0,1,0),0)</f>
        <v>0</v>
      </c>
      <c r="AW3754">
        <f>IFERROR(IF((AN3754-AO3754)&gt;0,1,0),0)</f>
        <v>0</v>
      </c>
      <c r="AX3754">
        <f>IFERROR(IF((AC3754-AD3754)&lt;0,1,0),0)</f>
        <v>0</v>
      </c>
      <c r="AY3754">
        <f>SUM(AP3754:AX3754)</f>
        <v>0</v>
      </c>
    </row>
    <row r="3755" spans="1:51" x14ac:dyDescent="0.45">
      <c r="A3755" s="1" t="s">
        <v>1281</v>
      </c>
      <c r="B3755" s="2">
        <v>8774636</v>
      </c>
      <c r="C3755" s="3" t="s">
        <v>5338</v>
      </c>
      <c r="D3755" s="5">
        <v>19.21</v>
      </c>
      <c r="E3755" s="5">
        <v>250.21025</v>
      </c>
      <c r="F3755" s="3" t="s">
        <v>4480</v>
      </c>
      <c r="G3755" s="3" t="s">
        <v>4491</v>
      </c>
      <c r="H3755" s="3" t="s">
        <v>4492</v>
      </c>
      <c r="I3755" s="3" t="s">
        <v>4493</v>
      </c>
      <c r="J3755" s="3"/>
      <c r="K3755" s="6" t="s">
        <v>4474</v>
      </c>
      <c r="L3755" s="6" t="s">
        <v>4474</v>
      </c>
      <c r="M3755" s="6" t="s">
        <v>4474</v>
      </c>
      <c r="N3755" s="6" t="s">
        <v>4474</v>
      </c>
      <c r="O3755" s="6" t="s">
        <v>4474</v>
      </c>
      <c r="P3755" s="6" t="s">
        <v>4474</v>
      </c>
      <c r="Q3755" s="6" t="s">
        <v>4474</v>
      </c>
      <c r="R3755" s="6" t="s">
        <v>4474</v>
      </c>
      <c r="S3755" s="6" t="s">
        <v>4474</v>
      </c>
      <c r="T3755" s="6" t="s">
        <v>4474</v>
      </c>
      <c r="U3755" s="6" t="s">
        <v>4474</v>
      </c>
      <c r="V3755" s="6" t="s">
        <v>4474</v>
      </c>
      <c r="W3755" s="6" t="s">
        <v>4474</v>
      </c>
      <c r="X3755" s="6" t="s">
        <v>4474</v>
      </c>
      <c r="Y3755" s="6" t="s">
        <v>4474</v>
      </c>
      <c r="Z3755" s="6" t="s">
        <v>4474</v>
      </c>
      <c r="AA3755" s="6" t="s">
        <v>4474</v>
      </c>
      <c r="AB3755" s="6" t="s">
        <v>4474</v>
      </c>
      <c r="AC3755" s="6" t="s">
        <v>4474</v>
      </c>
      <c r="AD3755" s="6" t="s">
        <v>4474</v>
      </c>
      <c r="AF3755" t="e">
        <f>Q3755/W3755</f>
        <v>#VALUE!</v>
      </c>
      <c r="AG3755" t="e">
        <f>R3755/X3755</f>
        <v>#VALUE!</v>
      </c>
      <c r="AH3755" t="e">
        <f>U3755/W3755</f>
        <v>#VALUE!</v>
      </c>
      <c r="AI3755" t="e">
        <f>V3755/X3755</f>
        <v>#VALUE!</v>
      </c>
      <c r="AJ3755" t="e">
        <f>Y3755/AA3755</f>
        <v>#VALUE!</v>
      </c>
      <c r="AK3755" t="e">
        <f>Z3755/AB3755</f>
        <v>#VALUE!</v>
      </c>
      <c r="AL3755" t="e">
        <f>O3755/K3755</f>
        <v>#VALUE!</v>
      </c>
      <c r="AM3755" t="e">
        <f>P3755/L3755</f>
        <v>#VALUE!</v>
      </c>
      <c r="AN3755" t="e">
        <f>K3755/W3755</f>
        <v>#VALUE!</v>
      </c>
      <c r="AO3755" t="e">
        <f>L3755/X3755</f>
        <v>#VALUE!</v>
      </c>
      <c r="AP3755">
        <f>IF(OR(Q3755&lt;0, Q3755="NA"), 0, 1)</f>
        <v>0</v>
      </c>
      <c r="AQ3755">
        <f>IF(OR(S3755&lt;0, S3755="NA"), 0, 1)</f>
        <v>0</v>
      </c>
      <c r="AR3755">
        <f>IFERROR(IF((AF3755-AG3755)&gt;0,1,0),0)</f>
        <v>0</v>
      </c>
      <c r="AS3755">
        <f>IFERROR(IF((S3755-Q3755)&gt;0,1,0),0)</f>
        <v>0</v>
      </c>
      <c r="AT3755">
        <f>IFERROR(IF((AH3755-AI3755)&lt;0,1,0),0)</f>
        <v>0</v>
      </c>
      <c r="AU3755">
        <f>IFERROR(IF((AJ3755-AK3755)&gt;0,1,0),0)</f>
        <v>0</v>
      </c>
      <c r="AV3755">
        <f>IFERROR(IF((AL3755-AM3755)&gt;0,1,0),0)</f>
        <v>0</v>
      </c>
      <c r="AW3755">
        <f>IFERROR(IF((AN3755-AO3755)&gt;0,1,0),0)</f>
        <v>0</v>
      </c>
      <c r="AX3755">
        <f>IFERROR(IF((AC3755-AD3755)&lt;0,1,0),0)</f>
        <v>0</v>
      </c>
      <c r="AY3755">
        <f>SUM(AP3755:AX3755)</f>
        <v>0</v>
      </c>
    </row>
    <row r="3756" spans="1:51" x14ac:dyDescent="0.45">
      <c r="A3756" s="1" t="s">
        <v>1298</v>
      </c>
      <c r="B3756" s="2">
        <v>118271142</v>
      </c>
      <c r="C3756" s="3" t="s">
        <v>5337</v>
      </c>
      <c r="D3756" s="5">
        <v>9.99</v>
      </c>
      <c r="E3756" s="5">
        <v>445.27927499999998</v>
      </c>
      <c r="F3756" s="3" t="s">
        <v>4480</v>
      </c>
      <c r="G3756" s="3" t="s">
        <v>4491</v>
      </c>
      <c r="H3756" s="3" t="s">
        <v>4492</v>
      </c>
      <c r="I3756" s="3" t="s">
        <v>4493</v>
      </c>
      <c r="J3756" s="3" t="s">
        <v>4494</v>
      </c>
      <c r="K3756" s="6" t="s">
        <v>4474</v>
      </c>
      <c r="L3756" s="6" t="s">
        <v>4474</v>
      </c>
      <c r="M3756" s="6" t="s">
        <v>4474</v>
      </c>
      <c r="N3756" s="6" t="s">
        <v>4474</v>
      </c>
      <c r="O3756" s="6" t="s">
        <v>4474</v>
      </c>
      <c r="P3756" s="6" t="s">
        <v>4474</v>
      </c>
      <c r="Q3756" s="6" t="s">
        <v>4474</v>
      </c>
      <c r="R3756" s="6" t="s">
        <v>4474</v>
      </c>
      <c r="S3756" s="6" t="s">
        <v>4474</v>
      </c>
      <c r="T3756" s="6" t="s">
        <v>4474</v>
      </c>
      <c r="U3756" s="6" t="s">
        <v>4474</v>
      </c>
      <c r="V3756" s="6" t="s">
        <v>4474</v>
      </c>
      <c r="W3756" s="6" t="s">
        <v>4474</v>
      </c>
      <c r="X3756" s="6" t="s">
        <v>4474</v>
      </c>
      <c r="Y3756" s="6" t="s">
        <v>4474</v>
      </c>
      <c r="Z3756" s="6" t="s">
        <v>4474</v>
      </c>
      <c r="AA3756" s="6" t="s">
        <v>4474</v>
      </c>
      <c r="AB3756" s="6" t="s">
        <v>4474</v>
      </c>
      <c r="AC3756" s="6" t="s">
        <v>4474</v>
      </c>
      <c r="AD3756" s="6" t="s">
        <v>4474</v>
      </c>
      <c r="AF3756" t="e">
        <f>Q3756/W3756</f>
        <v>#VALUE!</v>
      </c>
      <c r="AG3756" t="e">
        <f>R3756/X3756</f>
        <v>#VALUE!</v>
      </c>
      <c r="AH3756" t="e">
        <f>U3756/W3756</f>
        <v>#VALUE!</v>
      </c>
      <c r="AI3756" t="e">
        <f>V3756/X3756</f>
        <v>#VALUE!</v>
      </c>
      <c r="AJ3756" t="e">
        <f>Y3756/AA3756</f>
        <v>#VALUE!</v>
      </c>
      <c r="AK3756" t="e">
        <f>Z3756/AB3756</f>
        <v>#VALUE!</v>
      </c>
      <c r="AL3756" t="e">
        <f>O3756/K3756</f>
        <v>#VALUE!</v>
      </c>
      <c r="AM3756" t="e">
        <f>P3756/L3756</f>
        <v>#VALUE!</v>
      </c>
      <c r="AN3756" t="e">
        <f>K3756/W3756</f>
        <v>#VALUE!</v>
      </c>
      <c r="AO3756" t="e">
        <f>L3756/X3756</f>
        <v>#VALUE!</v>
      </c>
      <c r="AP3756">
        <f>IF(OR(Q3756&lt;0, Q3756="NA"), 0, 1)</f>
        <v>0</v>
      </c>
      <c r="AQ3756">
        <f>IF(OR(S3756&lt;0, S3756="NA"), 0, 1)</f>
        <v>0</v>
      </c>
      <c r="AR3756">
        <f>IFERROR(IF((AF3756-AG3756)&gt;0,1,0),0)</f>
        <v>0</v>
      </c>
      <c r="AS3756">
        <f>IFERROR(IF((S3756-Q3756)&gt;0,1,0),0)</f>
        <v>0</v>
      </c>
      <c r="AT3756">
        <f>IFERROR(IF((AH3756-AI3756)&lt;0,1,0),0)</f>
        <v>0</v>
      </c>
      <c r="AU3756">
        <f>IFERROR(IF((AJ3756-AK3756)&gt;0,1,0),0)</f>
        <v>0</v>
      </c>
      <c r="AV3756">
        <f>IFERROR(IF((AL3756-AM3756)&gt;0,1,0),0)</f>
        <v>0</v>
      </c>
      <c r="AW3756">
        <f>IFERROR(IF((AN3756-AO3756)&gt;0,1,0),0)</f>
        <v>0</v>
      </c>
      <c r="AX3756">
        <f>IFERROR(IF((AC3756-AD3756)&lt;0,1,0),0)</f>
        <v>0</v>
      </c>
      <c r="AY3756">
        <f>SUM(AP3756:AX3756)</f>
        <v>0</v>
      </c>
    </row>
    <row r="3757" spans="1:51" x14ac:dyDescent="0.45">
      <c r="A3757" s="1" t="s">
        <v>1313</v>
      </c>
      <c r="B3757" s="2">
        <v>113031627</v>
      </c>
      <c r="C3757" s="3" t="s">
        <v>5338</v>
      </c>
      <c r="D3757" s="5">
        <v>23.33</v>
      </c>
      <c r="E3757" s="5">
        <v>30.7956</v>
      </c>
      <c r="F3757" s="3" t="s">
        <v>4480</v>
      </c>
      <c r="G3757" s="3" t="s">
        <v>4491</v>
      </c>
      <c r="H3757" s="3" t="s">
        <v>4492</v>
      </c>
      <c r="I3757" s="3" t="s">
        <v>4493</v>
      </c>
      <c r="J3757" s="3"/>
      <c r="K3757" s="6" t="s">
        <v>4474</v>
      </c>
      <c r="L3757" s="6" t="s">
        <v>4474</v>
      </c>
      <c r="M3757" s="6" t="s">
        <v>4474</v>
      </c>
      <c r="N3757" s="6" t="s">
        <v>4474</v>
      </c>
      <c r="O3757" s="6" t="s">
        <v>4474</v>
      </c>
      <c r="P3757" s="6" t="s">
        <v>4474</v>
      </c>
      <c r="Q3757" s="6" t="s">
        <v>4474</v>
      </c>
      <c r="R3757" s="6" t="s">
        <v>4474</v>
      </c>
      <c r="S3757" s="6" t="s">
        <v>4474</v>
      </c>
      <c r="T3757" s="6" t="s">
        <v>4474</v>
      </c>
      <c r="U3757" s="6" t="s">
        <v>4474</v>
      </c>
      <c r="V3757" s="6" t="s">
        <v>4474</v>
      </c>
      <c r="W3757" s="6" t="s">
        <v>4474</v>
      </c>
      <c r="X3757" s="6" t="s">
        <v>4474</v>
      </c>
      <c r="Y3757" s="6" t="s">
        <v>4474</v>
      </c>
      <c r="Z3757" s="6" t="s">
        <v>4474</v>
      </c>
      <c r="AA3757" s="6" t="s">
        <v>4474</v>
      </c>
      <c r="AB3757" s="6" t="s">
        <v>4474</v>
      </c>
      <c r="AC3757" s="6" t="s">
        <v>4474</v>
      </c>
      <c r="AD3757" s="6" t="s">
        <v>4474</v>
      </c>
      <c r="AF3757" t="e">
        <f>Q3757/W3757</f>
        <v>#VALUE!</v>
      </c>
      <c r="AG3757" t="e">
        <f>R3757/X3757</f>
        <v>#VALUE!</v>
      </c>
      <c r="AH3757" t="e">
        <f>U3757/W3757</f>
        <v>#VALUE!</v>
      </c>
      <c r="AI3757" t="e">
        <f>V3757/X3757</f>
        <v>#VALUE!</v>
      </c>
      <c r="AJ3757" t="e">
        <f>Y3757/AA3757</f>
        <v>#VALUE!</v>
      </c>
      <c r="AK3757" t="e">
        <f>Z3757/AB3757</f>
        <v>#VALUE!</v>
      </c>
      <c r="AL3757" t="e">
        <f>O3757/K3757</f>
        <v>#VALUE!</v>
      </c>
      <c r="AM3757" t="e">
        <f>P3757/L3757</f>
        <v>#VALUE!</v>
      </c>
      <c r="AN3757" t="e">
        <f>K3757/W3757</f>
        <v>#VALUE!</v>
      </c>
      <c r="AO3757" t="e">
        <f>L3757/X3757</f>
        <v>#VALUE!</v>
      </c>
      <c r="AP3757">
        <f>IF(OR(Q3757&lt;0, Q3757="NA"), 0, 1)</f>
        <v>0</v>
      </c>
      <c r="AQ3757">
        <f>IF(OR(S3757&lt;0, S3757="NA"), 0, 1)</f>
        <v>0</v>
      </c>
      <c r="AR3757">
        <f>IFERROR(IF((AF3757-AG3757)&gt;0,1,0),0)</f>
        <v>0</v>
      </c>
      <c r="AS3757">
        <f>IFERROR(IF((S3757-Q3757)&gt;0,1,0),0)</f>
        <v>0</v>
      </c>
      <c r="AT3757">
        <f>IFERROR(IF((AH3757-AI3757)&lt;0,1,0),0)</f>
        <v>0</v>
      </c>
      <c r="AU3757">
        <f>IFERROR(IF((AJ3757-AK3757)&gt;0,1,0),0)</f>
        <v>0</v>
      </c>
      <c r="AV3757">
        <f>IFERROR(IF((AL3757-AM3757)&gt;0,1,0),0)</f>
        <v>0</v>
      </c>
      <c r="AW3757">
        <f>IFERROR(IF((AN3757-AO3757)&gt;0,1,0),0)</f>
        <v>0</v>
      </c>
      <c r="AX3757">
        <f>IFERROR(IF((AC3757-AD3757)&lt;0,1,0),0)</f>
        <v>0</v>
      </c>
      <c r="AY3757">
        <f>SUM(AP3757:AX3757)</f>
        <v>0</v>
      </c>
    </row>
    <row r="3758" spans="1:51" x14ac:dyDescent="0.45">
      <c r="A3758" s="1" t="s">
        <v>1314</v>
      </c>
      <c r="B3758" s="2">
        <v>113031887</v>
      </c>
      <c r="C3758" s="3" t="s">
        <v>5338</v>
      </c>
      <c r="D3758" s="5">
        <v>29.5747</v>
      </c>
      <c r="E3758" s="5">
        <v>22.476772</v>
      </c>
      <c r="F3758" s="3" t="s">
        <v>4480</v>
      </c>
      <c r="G3758" s="3" t="s">
        <v>4491</v>
      </c>
      <c r="H3758" s="3" t="s">
        <v>4492</v>
      </c>
      <c r="I3758" s="3" t="s">
        <v>4493</v>
      </c>
      <c r="J3758" s="3"/>
      <c r="K3758" s="6" t="s">
        <v>4474</v>
      </c>
      <c r="L3758" s="6" t="s">
        <v>4474</v>
      </c>
      <c r="M3758" s="6" t="s">
        <v>4474</v>
      </c>
      <c r="N3758" s="6" t="s">
        <v>4474</v>
      </c>
      <c r="O3758" s="6" t="s">
        <v>4474</v>
      </c>
      <c r="P3758" s="6" t="s">
        <v>4474</v>
      </c>
      <c r="Q3758" s="6" t="s">
        <v>4474</v>
      </c>
      <c r="R3758" s="6" t="s">
        <v>4474</v>
      </c>
      <c r="S3758" s="6" t="s">
        <v>4474</v>
      </c>
      <c r="T3758" s="6" t="s">
        <v>4474</v>
      </c>
      <c r="U3758" s="6" t="s">
        <v>4474</v>
      </c>
      <c r="V3758" s="6" t="s">
        <v>4474</v>
      </c>
      <c r="W3758" s="6" t="s">
        <v>4474</v>
      </c>
      <c r="X3758" s="6" t="s">
        <v>4474</v>
      </c>
      <c r="Y3758" s="6" t="s">
        <v>4474</v>
      </c>
      <c r="Z3758" s="6" t="s">
        <v>4474</v>
      </c>
      <c r="AA3758" s="6" t="s">
        <v>4474</v>
      </c>
      <c r="AB3758" s="6" t="s">
        <v>4474</v>
      </c>
      <c r="AC3758" s="6" t="s">
        <v>4474</v>
      </c>
      <c r="AD3758" s="6" t="s">
        <v>4474</v>
      </c>
      <c r="AF3758" t="e">
        <f>Q3758/W3758</f>
        <v>#VALUE!</v>
      </c>
      <c r="AG3758" t="e">
        <f>R3758/X3758</f>
        <v>#VALUE!</v>
      </c>
      <c r="AH3758" t="e">
        <f>U3758/W3758</f>
        <v>#VALUE!</v>
      </c>
      <c r="AI3758" t="e">
        <f>V3758/X3758</f>
        <v>#VALUE!</v>
      </c>
      <c r="AJ3758" t="e">
        <f>Y3758/AA3758</f>
        <v>#VALUE!</v>
      </c>
      <c r="AK3758" t="e">
        <f>Z3758/AB3758</f>
        <v>#VALUE!</v>
      </c>
      <c r="AL3758" t="e">
        <f>O3758/K3758</f>
        <v>#VALUE!</v>
      </c>
      <c r="AM3758" t="e">
        <f>P3758/L3758</f>
        <v>#VALUE!</v>
      </c>
      <c r="AN3758" t="e">
        <f>K3758/W3758</f>
        <v>#VALUE!</v>
      </c>
      <c r="AO3758" t="e">
        <f>L3758/X3758</f>
        <v>#VALUE!</v>
      </c>
      <c r="AP3758">
        <f>IF(OR(Q3758&lt;0, Q3758="NA"), 0, 1)</f>
        <v>0</v>
      </c>
      <c r="AQ3758">
        <f>IF(OR(S3758&lt;0, S3758="NA"), 0, 1)</f>
        <v>0</v>
      </c>
      <c r="AR3758">
        <f>IFERROR(IF((AF3758-AG3758)&gt;0,1,0),0)</f>
        <v>0</v>
      </c>
      <c r="AS3758">
        <f>IFERROR(IF((S3758-Q3758)&gt;0,1,0),0)</f>
        <v>0</v>
      </c>
      <c r="AT3758">
        <f>IFERROR(IF((AH3758-AI3758)&lt;0,1,0),0)</f>
        <v>0</v>
      </c>
      <c r="AU3758">
        <f>IFERROR(IF((AJ3758-AK3758)&gt;0,1,0),0)</f>
        <v>0</v>
      </c>
      <c r="AV3758">
        <f>IFERROR(IF((AL3758-AM3758)&gt;0,1,0),0)</f>
        <v>0</v>
      </c>
      <c r="AW3758">
        <f>IFERROR(IF((AN3758-AO3758)&gt;0,1,0),0)</f>
        <v>0</v>
      </c>
      <c r="AX3758">
        <f>IFERROR(IF((AC3758-AD3758)&lt;0,1,0),0)</f>
        <v>0</v>
      </c>
      <c r="AY3758">
        <f>SUM(AP3758:AX3758)</f>
        <v>0</v>
      </c>
    </row>
    <row r="3759" spans="1:51" x14ac:dyDescent="0.45">
      <c r="A3759" s="1" t="s">
        <v>1315</v>
      </c>
      <c r="B3759" s="2">
        <v>111742825</v>
      </c>
      <c r="C3759" s="3" t="s">
        <v>5338</v>
      </c>
      <c r="D3759" s="5">
        <v>50.73</v>
      </c>
      <c r="E3759" s="5">
        <v>457.83825000000002</v>
      </c>
      <c r="F3759" s="3" t="s">
        <v>4480</v>
      </c>
      <c r="G3759" s="3" t="s">
        <v>4491</v>
      </c>
      <c r="H3759" s="3" t="s">
        <v>4492</v>
      </c>
      <c r="I3759" s="3" t="s">
        <v>4493</v>
      </c>
      <c r="J3759" s="3"/>
      <c r="K3759" s="6" t="s">
        <v>4474</v>
      </c>
      <c r="L3759" s="6" t="s">
        <v>4474</v>
      </c>
      <c r="M3759" s="6" t="s">
        <v>4474</v>
      </c>
      <c r="N3759" s="6" t="s">
        <v>4474</v>
      </c>
      <c r="O3759" s="6" t="s">
        <v>4474</v>
      </c>
      <c r="P3759" s="6" t="s">
        <v>4474</v>
      </c>
      <c r="Q3759" s="6" t="s">
        <v>4474</v>
      </c>
      <c r="R3759" s="6" t="s">
        <v>4474</v>
      </c>
      <c r="S3759" s="6" t="s">
        <v>4474</v>
      </c>
      <c r="T3759" s="6" t="s">
        <v>4474</v>
      </c>
      <c r="U3759" s="6" t="s">
        <v>4474</v>
      </c>
      <c r="V3759" s="6" t="s">
        <v>4474</v>
      </c>
      <c r="W3759" s="6" t="s">
        <v>4474</v>
      </c>
      <c r="X3759" s="6" t="s">
        <v>4474</v>
      </c>
      <c r="Y3759" s="6" t="s">
        <v>4474</v>
      </c>
      <c r="Z3759" s="6" t="s">
        <v>4474</v>
      </c>
      <c r="AA3759" s="6" t="s">
        <v>4474</v>
      </c>
      <c r="AB3759" s="6" t="s">
        <v>4474</v>
      </c>
      <c r="AC3759" s="6" t="s">
        <v>4474</v>
      </c>
      <c r="AD3759" s="6" t="s">
        <v>4474</v>
      </c>
      <c r="AF3759" t="e">
        <f>Q3759/W3759</f>
        <v>#VALUE!</v>
      </c>
      <c r="AG3759" t="e">
        <f>R3759/X3759</f>
        <v>#VALUE!</v>
      </c>
      <c r="AH3759" t="e">
        <f>U3759/W3759</f>
        <v>#VALUE!</v>
      </c>
      <c r="AI3759" t="e">
        <f>V3759/X3759</f>
        <v>#VALUE!</v>
      </c>
      <c r="AJ3759" t="e">
        <f>Y3759/AA3759</f>
        <v>#VALUE!</v>
      </c>
      <c r="AK3759" t="e">
        <f>Z3759/AB3759</f>
        <v>#VALUE!</v>
      </c>
      <c r="AL3759" t="e">
        <f>O3759/K3759</f>
        <v>#VALUE!</v>
      </c>
      <c r="AM3759" t="e">
        <f>P3759/L3759</f>
        <v>#VALUE!</v>
      </c>
      <c r="AN3759" t="e">
        <f>K3759/W3759</f>
        <v>#VALUE!</v>
      </c>
      <c r="AO3759" t="e">
        <f>L3759/X3759</f>
        <v>#VALUE!</v>
      </c>
      <c r="AP3759">
        <f>IF(OR(Q3759&lt;0, Q3759="NA"), 0, 1)</f>
        <v>0</v>
      </c>
      <c r="AQ3759">
        <f>IF(OR(S3759&lt;0, S3759="NA"), 0, 1)</f>
        <v>0</v>
      </c>
      <c r="AR3759">
        <f>IFERROR(IF((AF3759-AG3759)&gt;0,1,0),0)</f>
        <v>0</v>
      </c>
      <c r="AS3759">
        <f>IFERROR(IF((S3759-Q3759)&gt;0,1,0),0)</f>
        <v>0</v>
      </c>
      <c r="AT3759">
        <f>IFERROR(IF((AH3759-AI3759)&lt;0,1,0),0)</f>
        <v>0</v>
      </c>
      <c r="AU3759">
        <f>IFERROR(IF((AJ3759-AK3759)&gt;0,1,0),0)</f>
        <v>0</v>
      </c>
      <c r="AV3759">
        <f>IFERROR(IF((AL3759-AM3759)&gt;0,1,0),0)</f>
        <v>0</v>
      </c>
      <c r="AW3759">
        <f>IFERROR(IF((AN3759-AO3759)&gt;0,1,0),0)</f>
        <v>0</v>
      </c>
      <c r="AX3759">
        <f>IFERROR(IF((AC3759-AD3759)&lt;0,1,0),0)</f>
        <v>0</v>
      </c>
      <c r="AY3759">
        <f>SUM(AP3759:AX3759)</f>
        <v>0</v>
      </c>
    </row>
    <row r="3760" spans="1:51" x14ac:dyDescent="0.45">
      <c r="A3760" s="1" t="s">
        <v>1316</v>
      </c>
      <c r="B3760" s="2">
        <v>117284081</v>
      </c>
      <c r="C3760" s="3" t="s">
        <v>5338</v>
      </c>
      <c r="D3760" s="5">
        <v>27.63</v>
      </c>
      <c r="E3760" s="5">
        <v>468.19035000000002</v>
      </c>
      <c r="F3760" s="3" t="s">
        <v>4480</v>
      </c>
      <c r="G3760" s="3" t="s">
        <v>4491</v>
      </c>
      <c r="H3760" s="3" t="s">
        <v>4492</v>
      </c>
      <c r="I3760" s="3" t="s">
        <v>4493</v>
      </c>
      <c r="J3760" s="3"/>
      <c r="K3760" s="6" t="s">
        <v>4474</v>
      </c>
      <c r="L3760" s="6" t="s">
        <v>4474</v>
      </c>
      <c r="M3760" s="6" t="s">
        <v>4474</v>
      </c>
      <c r="N3760" s="6" t="s">
        <v>4474</v>
      </c>
      <c r="O3760" s="6" t="s">
        <v>4474</v>
      </c>
      <c r="P3760" s="6" t="s">
        <v>4474</v>
      </c>
      <c r="Q3760" s="6" t="s">
        <v>4474</v>
      </c>
      <c r="R3760" s="6" t="s">
        <v>4474</v>
      </c>
      <c r="S3760" s="6" t="s">
        <v>4474</v>
      </c>
      <c r="T3760" s="6" t="s">
        <v>4474</v>
      </c>
      <c r="U3760" s="6" t="s">
        <v>4474</v>
      </c>
      <c r="V3760" s="6" t="s">
        <v>4474</v>
      </c>
      <c r="W3760" s="6" t="s">
        <v>4474</v>
      </c>
      <c r="X3760" s="6" t="s">
        <v>4474</v>
      </c>
      <c r="Y3760" s="6" t="s">
        <v>4474</v>
      </c>
      <c r="Z3760" s="6" t="s">
        <v>4474</v>
      </c>
      <c r="AA3760" s="6" t="s">
        <v>4474</v>
      </c>
      <c r="AB3760" s="6" t="s">
        <v>4474</v>
      </c>
      <c r="AC3760" s="6" t="s">
        <v>4474</v>
      </c>
      <c r="AD3760" s="6" t="s">
        <v>4474</v>
      </c>
      <c r="AF3760" t="e">
        <f>Q3760/W3760</f>
        <v>#VALUE!</v>
      </c>
      <c r="AG3760" t="e">
        <f>R3760/X3760</f>
        <v>#VALUE!</v>
      </c>
      <c r="AH3760" t="e">
        <f>U3760/W3760</f>
        <v>#VALUE!</v>
      </c>
      <c r="AI3760" t="e">
        <f>V3760/X3760</f>
        <v>#VALUE!</v>
      </c>
      <c r="AJ3760" t="e">
        <f>Y3760/AA3760</f>
        <v>#VALUE!</v>
      </c>
      <c r="AK3760" t="e">
        <f>Z3760/AB3760</f>
        <v>#VALUE!</v>
      </c>
      <c r="AL3760" t="e">
        <f>O3760/K3760</f>
        <v>#VALUE!</v>
      </c>
      <c r="AM3760" t="e">
        <f>P3760/L3760</f>
        <v>#VALUE!</v>
      </c>
      <c r="AN3760" t="e">
        <f>K3760/W3760</f>
        <v>#VALUE!</v>
      </c>
      <c r="AO3760" t="e">
        <f>L3760/X3760</f>
        <v>#VALUE!</v>
      </c>
      <c r="AP3760">
        <f>IF(OR(Q3760&lt;0, Q3760="NA"), 0, 1)</f>
        <v>0</v>
      </c>
      <c r="AQ3760">
        <f>IF(OR(S3760&lt;0, S3760="NA"), 0, 1)</f>
        <v>0</v>
      </c>
      <c r="AR3760">
        <f>IFERROR(IF((AF3760-AG3760)&gt;0,1,0),0)</f>
        <v>0</v>
      </c>
      <c r="AS3760">
        <f>IFERROR(IF((S3760-Q3760)&gt;0,1,0),0)</f>
        <v>0</v>
      </c>
      <c r="AT3760">
        <f>IFERROR(IF((AH3760-AI3760)&lt;0,1,0),0)</f>
        <v>0</v>
      </c>
      <c r="AU3760">
        <f>IFERROR(IF((AJ3760-AK3760)&gt;0,1,0),0)</f>
        <v>0</v>
      </c>
      <c r="AV3760">
        <f>IFERROR(IF((AL3760-AM3760)&gt;0,1,0),0)</f>
        <v>0</v>
      </c>
      <c r="AW3760">
        <f>IFERROR(IF((AN3760-AO3760)&gt;0,1,0),0)</f>
        <v>0</v>
      </c>
      <c r="AX3760">
        <f>IFERROR(IF((AC3760-AD3760)&lt;0,1,0),0)</f>
        <v>0</v>
      </c>
      <c r="AY3760">
        <f>SUM(AP3760:AX3760)</f>
        <v>0</v>
      </c>
    </row>
    <row r="3761" spans="1:51" x14ac:dyDescent="0.45">
      <c r="A3761" s="1" t="s">
        <v>1317</v>
      </c>
      <c r="B3761" s="2">
        <v>114667700</v>
      </c>
      <c r="C3761" s="3" t="s">
        <v>5338</v>
      </c>
      <c r="D3761" s="5">
        <v>25.79</v>
      </c>
      <c r="E3761" s="5">
        <v>14.1845</v>
      </c>
      <c r="F3761" s="3" t="s">
        <v>4480</v>
      </c>
      <c r="G3761" s="3" t="s">
        <v>4491</v>
      </c>
      <c r="H3761" s="3" t="s">
        <v>4492</v>
      </c>
      <c r="I3761" s="3" t="s">
        <v>4493</v>
      </c>
      <c r="J3761" s="3"/>
      <c r="K3761" s="6" t="s">
        <v>4474</v>
      </c>
      <c r="L3761" s="6" t="s">
        <v>4474</v>
      </c>
      <c r="M3761" s="6" t="s">
        <v>4474</v>
      </c>
      <c r="N3761" s="6" t="s">
        <v>4474</v>
      </c>
      <c r="O3761" s="6" t="s">
        <v>4474</v>
      </c>
      <c r="P3761" s="6" t="s">
        <v>4474</v>
      </c>
      <c r="Q3761" s="6" t="s">
        <v>4474</v>
      </c>
      <c r="R3761" s="6" t="s">
        <v>4474</v>
      </c>
      <c r="S3761" s="6" t="s">
        <v>4474</v>
      </c>
      <c r="T3761" s="6" t="s">
        <v>4474</v>
      </c>
      <c r="U3761" s="6" t="s">
        <v>4474</v>
      </c>
      <c r="V3761" s="6" t="s">
        <v>4474</v>
      </c>
      <c r="W3761" s="6" t="s">
        <v>4474</v>
      </c>
      <c r="X3761" s="6" t="s">
        <v>4474</v>
      </c>
      <c r="Y3761" s="6" t="s">
        <v>4474</v>
      </c>
      <c r="Z3761" s="6" t="s">
        <v>4474</v>
      </c>
      <c r="AA3761" s="6" t="s">
        <v>4474</v>
      </c>
      <c r="AB3761" s="6" t="s">
        <v>4474</v>
      </c>
      <c r="AC3761" s="6" t="s">
        <v>4474</v>
      </c>
      <c r="AD3761" s="6" t="s">
        <v>4474</v>
      </c>
      <c r="AF3761" t="e">
        <f>Q3761/W3761</f>
        <v>#VALUE!</v>
      </c>
      <c r="AG3761" t="e">
        <f>R3761/X3761</f>
        <v>#VALUE!</v>
      </c>
      <c r="AH3761" t="e">
        <f>U3761/W3761</f>
        <v>#VALUE!</v>
      </c>
      <c r="AI3761" t="e">
        <f>V3761/X3761</f>
        <v>#VALUE!</v>
      </c>
      <c r="AJ3761" t="e">
        <f>Y3761/AA3761</f>
        <v>#VALUE!</v>
      </c>
      <c r="AK3761" t="e">
        <f>Z3761/AB3761</f>
        <v>#VALUE!</v>
      </c>
      <c r="AL3761" t="e">
        <f>O3761/K3761</f>
        <v>#VALUE!</v>
      </c>
      <c r="AM3761" t="e">
        <f>P3761/L3761</f>
        <v>#VALUE!</v>
      </c>
      <c r="AN3761" t="e">
        <f>K3761/W3761</f>
        <v>#VALUE!</v>
      </c>
      <c r="AO3761" t="e">
        <f>L3761/X3761</f>
        <v>#VALUE!</v>
      </c>
      <c r="AP3761">
        <f>IF(OR(Q3761&lt;0, Q3761="NA"), 0, 1)</f>
        <v>0</v>
      </c>
      <c r="AQ3761">
        <f>IF(OR(S3761&lt;0, S3761="NA"), 0, 1)</f>
        <v>0</v>
      </c>
      <c r="AR3761">
        <f>IFERROR(IF((AF3761-AG3761)&gt;0,1,0),0)</f>
        <v>0</v>
      </c>
      <c r="AS3761">
        <f>IFERROR(IF((S3761-Q3761)&gt;0,1,0),0)</f>
        <v>0</v>
      </c>
      <c r="AT3761">
        <f>IFERROR(IF((AH3761-AI3761)&lt;0,1,0),0)</f>
        <v>0</v>
      </c>
      <c r="AU3761">
        <f>IFERROR(IF((AJ3761-AK3761)&gt;0,1,0),0)</f>
        <v>0</v>
      </c>
      <c r="AV3761">
        <f>IFERROR(IF((AL3761-AM3761)&gt;0,1,0),0)</f>
        <v>0</v>
      </c>
      <c r="AW3761">
        <f>IFERROR(IF((AN3761-AO3761)&gt;0,1,0),0)</f>
        <v>0</v>
      </c>
      <c r="AX3761">
        <f>IFERROR(IF((AC3761-AD3761)&lt;0,1,0),0)</f>
        <v>0</v>
      </c>
      <c r="AY3761">
        <f>SUM(AP3761:AX3761)</f>
        <v>0</v>
      </c>
    </row>
    <row r="3762" spans="1:51" x14ac:dyDescent="0.45">
      <c r="A3762" s="1" t="s">
        <v>1318</v>
      </c>
      <c r="B3762" s="2">
        <v>111417204</v>
      </c>
      <c r="C3762" s="3" t="s">
        <v>5379</v>
      </c>
      <c r="D3762" s="5">
        <v>38.75</v>
      </c>
      <c r="E3762" s="5">
        <v>560.71249999999998</v>
      </c>
      <c r="F3762" s="3" t="s">
        <v>4480</v>
      </c>
      <c r="G3762" s="3" t="s">
        <v>4491</v>
      </c>
      <c r="H3762" s="3" t="s">
        <v>4492</v>
      </c>
      <c r="I3762" s="3" t="s">
        <v>4493</v>
      </c>
      <c r="J3762" s="3"/>
      <c r="K3762" s="6" t="s">
        <v>4474</v>
      </c>
      <c r="L3762" s="6" t="s">
        <v>4474</v>
      </c>
      <c r="M3762" s="6" t="s">
        <v>4474</v>
      </c>
      <c r="N3762" s="6" t="s">
        <v>4474</v>
      </c>
      <c r="O3762" s="6" t="s">
        <v>4474</v>
      </c>
      <c r="P3762" s="6" t="s">
        <v>4474</v>
      </c>
      <c r="Q3762" s="6" t="s">
        <v>4474</v>
      </c>
      <c r="R3762" s="6" t="s">
        <v>4474</v>
      </c>
      <c r="S3762" s="6" t="s">
        <v>4474</v>
      </c>
      <c r="T3762" s="6" t="s">
        <v>4474</v>
      </c>
      <c r="U3762" s="6" t="s">
        <v>4474</v>
      </c>
      <c r="V3762" s="6" t="s">
        <v>4474</v>
      </c>
      <c r="W3762" s="6" t="s">
        <v>4474</v>
      </c>
      <c r="X3762" s="6" t="s">
        <v>4474</v>
      </c>
      <c r="Y3762" s="6" t="s">
        <v>4474</v>
      </c>
      <c r="Z3762" s="6" t="s">
        <v>4474</v>
      </c>
      <c r="AA3762" s="6" t="s">
        <v>4474</v>
      </c>
      <c r="AB3762" s="6" t="s">
        <v>4474</v>
      </c>
      <c r="AC3762" s="6" t="s">
        <v>4474</v>
      </c>
      <c r="AD3762" s="6" t="s">
        <v>4474</v>
      </c>
      <c r="AF3762" t="e">
        <f>Q3762/W3762</f>
        <v>#VALUE!</v>
      </c>
      <c r="AG3762" t="e">
        <f>R3762/X3762</f>
        <v>#VALUE!</v>
      </c>
      <c r="AH3762" t="e">
        <f>U3762/W3762</f>
        <v>#VALUE!</v>
      </c>
      <c r="AI3762" t="e">
        <f>V3762/X3762</f>
        <v>#VALUE!</v>
      </c>
      <c r="AJ3762" t="e">
        <f>Y3762/AA3762</f>
        <v>#VALUE!</v>
      </c>
      <c r="AK3762" t="e">
        <f>Z3762/AB3762</f>
        <v>#VALUE!</v>
      </c>
      <c r="AL3762" t="e">
        <f>O3762/K3762</f>
        <v>#VALUE!</v>
      </c>
      <c r="AM3762" t="e">
        <f>P3762/L3762</f>
        <v>#VALUE!</v>
      </c>
      <c r="AN3762" t="e">
        <f>K3762/W3762</f>
        <v>#VALUE!</v>
      </c>
      <c r="AO3762" t="e">
        <f>L3762/X3762</f>
        <v>#VALUE!</v>
      </c>
      <c r="AP3762">
        <f>IF(OR(Q3762&lt;0, Q3762="NA"), 0, 1)</f>
        <v>0</v>
      </c>
      <c r="AQ3762">
        <f>IF(OR(S3762&lt;0, S3762="NA"), 0, 1)</f>
        <v>0</v>
      </c>
      <c r="AR3762">
        <f>IFERROR(IF((AF3762-AG3762)&gt;0,1,0),0)</f>
        <v>0</v>
      </c>
      <c r="AS3762">
        <f>IFERROR(IF((S3762-Q3762)&gt;0,1,0),0)</f>
        <v>0</v>
      </c>
      <c r="AT3762">
        <f>IFERROR(IF((AH3762-AI3762)&lt;0,1,0),0)</f>
        <v>0</v>
      </c>
      <c r="AU3762">
        <f>IFERROR(IF((AJ3762-AK3762)&gt;0,1,0),0)</f>
        <v>0</v>
      </c>
      <c r="AV3762">
        <f>IFERROR(IF((AL3762-AM3762)&gt;0,1,0),0)</f>
        <v>0</v>
      </c>
      <c r="AW3762">
        <f>IFERROR(IF((AN3762-AO3762)&gt;0,1,0),0)</f>
        <v>0</v>
      </c>
      <c r="AX3762">
        <f>IFERROR(IF((AC3762-AD3762)&lt;0,1,0),0)</f>
        <v>0</v>
      </c>
      <c r="AY3762">
        <f>SUM(AP3762:AX3762)</f>
        <v>0</v>
      </c>
    </row>
    <row r="3763" spans="1:51" x14ac:dyDescent="0.45">
      <c r="A3763" s="1" t="s">
        <v>1319</v>
      </c>
      <c r="B3763" s="2">
        <v>112257997</v>
      </c>
      <c r="C3763" s="3" t="s">
        <v>5338</v>
      </c>
      <c r="D3763" s="5">
        <v>12.0733</v>
      </c>
      <c r="E3763" s="7">
        <v>4.1049220000000002</v>
      </c>
      <c r="F3763" s="3" t="s">
        <v>4480</v>
      </c>
      <c r="G3763" s="3" t="s">
        <v>4491</v>
      </c>
      <c r="H3763" s="3" t="s">
        <v>4492</v>
      </c>
      <c r="I3763" s="3" t="s">
        <v>4493</v>
      </c>
      <c r="J3763" s="3"/>
      <c r="K3763" s="6" t="s">
        <v>4474</v>
      </c>
      <c r="L3763" s="6" t="s">
        <v>4474</v>
      </c>
      <c r="M3763" s="6" t="s">
        <v>4474</v>
      </c>
      <c r="N3763" s="6" t="s">
        <v>4474</v>
      </c>
      <c r="O3763" s="6" t="s">
        <v>4474</v>
      </c>
      <c r="P3763" s="6" t="s">
        <v>4474</v>
      </c>
      <c r="Q3763" s="6" t="s">
        <v>4474</v>
      </c>
      <c r="R3763" s="6" t="s">
        <v>4474</v>
      </c>
      <c r="S3763" s="6" t="s">
        <v>4474</v>
      </c>
      <c r="T3763" s="6" t="s">
        <v>4474</v>
      </c>
      <c r="U3763" s="6" t="s">
        <v>4474</v>
      </c>
      <c r="V3763" s="6" t="s">
        <v>4474</v>
      </c>
      <c r="W3763" s="6" t="s">
        <v>4474</v>
      </c>
      <c r="X3763" s="6" t="s">
        <v>4474</v>
      </c>
      <c r="Y3763" s="6" t="s">
        <v>4474</v>
      </c>
      <c r="Z3763" s="6" t="s">
        <v>4474</v>
      </c>
      <c r="AA3763" s="6" t="s">
        <v>4474</v>
      </c>
      <c r="AB3763" s="6" t="s">
        <v>4474</v>
      </c>
      <c r="AC3763" s="6" t="s">
        <v>4474</v>
      </c>
      <c r="AD3763" s="6" t="s">
        <v>4474</v>
      </c>
      <c r="AF3763" t="e">
        <f>Q3763/W3763</f>
        <v>#VALUE!</v>
      </c>
      <c r="AG3763" t="e">
        <f>R3763/X3763</f>
        <v>#VALUE!</v>
      </c>
      <c r="AH3763" t="e">
        <f>U3763/W3763</f>
        <v>#VALUE!</v>
      </c>
      <c r="AI3763" t="e">
        <f>V3763/X3763</f>
        <v>#VALUE!</v>
      </c>
      <c r="AJ3763" t="e">
        <f>Y3763/AA3763</f>
        <v>#VALUE!</v>
      </c>
      <c r="AK3763" t="e">
        <f>Z3763/AB3763</f>
        <v>#VALUE!</v>
      </c>
      <c r="AL3763" t="e">
        <f>O3763/K3763</f>
        <v>#VALUE!</v>
      </c>
      <c r="AM3763" t="e">
        <f>P3763/L3763</f>
        <v>#VALUE!</v>
      </c>
      <c r="AN3763" t="e">
        <f>K3763/W3763</f>
        <v>#VALUE!</v>
      </c>
      <c r="AO3763" t="e">
        <f>L3763/X3763</f>
        <v>#VALUE!</v>
      </c>
      <c r="AP3763">
        <f>IF(OR(Q3763&lt;0, Q3763="NA"), 0, 1)</f>
        <v>0</v>
      </c>
      <c r="AQ3763">
        <f>IF(OR(S3763&lt;0, S3763="NA"), 0, 1)</f>
        <v>0</v>
      </c>
      <c r="AR3763">
        <f>IFERROR(IF((AF3763-AG3763)&gt;0,1,0),0)</f>
        <v>0</v>
      </c>
      <c r="AS3763">
        <f>IFERROR(IF((S3763-Q3763)&gt;0,1,0),0)</f>
        <v>0</v>
      </c>
      <c r="AT3763">
        <f>IFERROR(IF((AH3763-AI3763)&lt;0,1,0),0)</f>
        <v>0</v>
      </c>
      <c r="AU3763">
        <f>IFERROR(IF((AJ3763-AK3763)&gt;0,1,0),0)</f>
        <v>0</v>
      </c>
      <c r="AV3763">
        <f>IFERROR(IF((AL3763-AM3763)&gt;0,1,0),0)</f>
        <v>0</v>
      </c>
      <c r="AW3763">
        <f>IFERROR(IF((AN3763-AO3763)&gt;0,1,0),0)</f>
        <v>0</v>
      </c>
      <c r="AX3763">
        <f>IFERROR(IF((AC3763-AD3763)&lt;0,1,0),0)</f>
        <v>0</v>
      </c>
      <c r="AY3763">
        <f>SUM(AP3763:AX3763)</f>
        <v>0</v>
      </c>
    </row>
    <row r="3764" spans="1:51" x14ac:dyDescent="0.45">
      <c r="A3764" s="1" t="s">
        <v>1320</v>
      </c>
      <c r="B3764" s="2">
        <v>100564429</v>
      </c>
      <c r="C3764" s="3" t="s">
        <v>5337</v>
      </c>
      <c r="D3764" s="5">
        <v>31.235299999999999</v>
      </c>
      <c r="E3764" s="5">
        <v>44.510302500000002</v>
      </c>
      <c r="F3764" s="3" t="s">
        <v>4480</v>
      </c>
      <c r="G3764" s="3" t="s">
        <v>4491</v>
      </c>
      <c r="H3764" s="3" t="s">
        <v>4492</v>
      </c>
      <c r="I3764" s="3" t="s">
        <v>4493</v>
      </c>
      <c r="J3764" s="3"/>
      <c r="K3764" s="6" t="s">
        <v>4474</v>
      </c>
      <c r="L3764" s="6" t="s">
        <v>4474</v>
      </c>
      <c r="M3764" s="6" t="s">
        <v>4474</v>
      </c>
      <c r="N3764" s="6" t="s">
        <v>4474</v>
      </c>
      <c r="O3764" s="6" t="s">
        <v>4474</v>
      </c>
      <c r="P3764" s="6" t="s">
        <v>4474</v>
      </c>
      <c r="Q3764" s="6" t="s">
        <v>4474</v>
      </c>
      <c r="R3764" s="6" t="s">
        <v>4474</v>
      </c>
      <c r="S3764" s="6" t="s">
        <v>4474</v>
      </c>
      <c r="T3764" s="6" t="s">
        <v>4474</v>
      </c>
      <c r="U3764" s="6" t="s">
        <v>4474</v>
      </c>
      <c r="V3764" s="6" t="s">
        <v>4474</v>
      </c>
      <c r="W3764" s="6" t="s">
        <v>4474</v>
      </c>
      <c r="X3764" s="6" t="s">
        <v>4474</v>
      </c>
      <c r="Y3764" s="6" t="s">
        <v>4474</v>
      </c>
      <c r="Z3764" s="6" t="s">
        <v>4474</v>
      </c>
      <c r="AA3764" s="6" t="s">
        <v>4474</v>
      </c>
      <c r="AB3764" s="6" t="s">
        <v>4474</v>
      </c>
      <c r="AC3764" s="6" t="s">
        <v>4474</v>
      </c>
      <c r="AD3764" s="6" t="s">
        <v>4474</v>
      </c>
      <c r="AF3764" t="e">
        <f>Q3764/W3764</f>
        <v>#VALUE!</v>
      </c>
      <c r="AG3764" t="e">
        <f>R3764/X3764</f>
        <v>#VALUE!</v>
      </c>
      <c r="AH3764" t="e">
        <f>U3764/W3764</f>
        <v>#VALUE!</v>
      </c>
      <c r="AI3764" t="e">
        <f>V3764/X3764</f>
        <v>#VALUE!</v>
      </c>
      <c r="AJ3764" t="e">
        <f>Y3764/AA3764</f>
        <v>#VALUE!</v>
      </c>
      <c r="AK3764" t="e">
        <f>Z3764/AB3764</f>
        <v>#VALUE!</v>
      </c>
      <c r="AL3764" t="e">
        <f>O3764/K3764</f>
        <v>#VALUE!</v>
      </c>
      <c r="AM3764" t="e">
        <f>P3764/L3764</f>
        <v>#VALUE!</v>
      </c>
      <c r="AN3764" t="e">
        <f>K3764/W3764</f>
        <v>#VALUE!</v>
      </c>
      <c r="AO3764" t="e">
        <f>L3764/X3764</f>
        <v>#VALUE!</v>
      </c>
      <c r="AP3764">
        <f>IF(OR(Q3764&lt;0, Q3764="NA"), 0, 1)</f>
        <v>0</v>
      </c>
      <c r="AQ3764">
        <f>IF(OR(S3764&lt;0, S3764="NA"), 0, 1)</f>
        <v>0</v>
      </c>
      <c r="AR3764">
        <f>IFERROR(IF((AF3764-AG3764)&gt;0,1,0),0)</f>
        <v>0</v>
      </c>
      <c r="AS3764">
        <f>IFERROR(IF((S3764-Q3764)&gt;0,1,0),0)</f>
        <v>0</v>
      </c>
      <c r="AT3764">
        <f>IFERROR(IF((AH3764-AI3764)&lt;0,1,0),0)</f>
        <v>0</v>
      </c>
      <c r="AU3764">
        <f>IFERROR(IF((AJ3764-AK3764)&gt;0,1,0),0)</f>
        <v>0</v>
      </c>
      <c r="AV3764">
        <f>IFERROR(IF((AL3764-AM3764)&gt;0,1,0),0)</f>
        <v>0</v>
      </c>
      <c r="AW3764">
        <f>IFERROR(IF((AN3764-AO3764)&gt;0,1,0),0)</f>
        <v>0</v>
      </c>
      <c r="AX3764">
        <f>IFERROR(IF((AC3764-AD3764)&lt;0,1,0),0)</f>
        <v>0</v>
      </c>
      <c r="AY3764">
        <f>SUM(AP3764:AX3764)</f>
        <v>0</v>
      </c>
    </row>
    <row r="3765" spans="1:51" x14ac:dyDescent="0.45">
      <c r="A3765" s="1" t="s">
        <v>1321</v>
      </c>
      <c r="B3765" s="2">
        <v>5736919</v>
      </c>
      <c r="C3765" s="3" t="s">
        <v>5338</v>
      </c>
      <c r="D3765" s="5" t="s">
        <v>4474</v>
      </c>
      <c r="E3765" s="5" t="s">
        <v>4474</v>
      </c>
      <c r="F3765" s="3" t="s">
        <v>4480</v>
      </c>
      <c r="G3765" s="3" t="s">
        <v>4491</v>
      </c>
      <c r="H3765" s="3" t="s">
        <v>4492</v>
      </c>
      <c r="I3765" s="3" t="s">
        <v>4493</v>
      </c>
      <c r="J3765" s="3"/>
      <c r="K3765" s="6" t="s">
        <v>4474</v>
      </c>
      <c r="L3765" s="6" t="s">
        <v>4474</v>
      </c>
      <c r="M3765" s="6" t="s">
        <v>4474</v>
      </c>
      <c r="N3765" s="6" t="s">
        <v>4474</v>
      </c>
      <c r="O3765" s="6" t="s">
        <v>4474</v>
      </c>
      <c r="P3765" s="6" t="s">
        <v>4474</v>
      </c>
      <c r="Q3765" s="6" t="s">
        <v>4474</v>
      </c>
      <c r="R3765" s="6" t="s">
        <v>4474</v>
      </c>
      <c r="S3765" s="6" t="s">
        <v>4474</v>
      </c>
      <c r="T3765" s="6" t="s">
        <v>4474</v>
      </c>
      <c r="U3765" s="6" t="s">
        <v>4474</v>
      </c>
      <c r="V3765" s="6" t="s">
        <v>4474</v>
      </c>
      <c r="W3765" s="6" t="s">
        <v>4474</v>
      </c>
      <c r="X3765" s="6" t="s">
        <v>4474</v>
      </c>
      <c r="Y3765" s="6" t="s">
        <v>4474</v>
      </c>
      <c r="Z3765" s="6" t="s">
        <v>4474</v>
      </c>
      <c r="AA3765" s="6" t="s">
        <v>4474</v>
      </c>
      <c r="AB3765" s="6" t="s">
        <v>4474</v>
      </c>
      <c r="AC3765" s="6" t="s">
        <v>4474</v>
      </c>
      <c r="AD3765" s="6" t="s">
        <v>4474</v>
      </c>
      <c r="AF3765" t="e">
        <f>Q3765/W3765</f>
        <v>#VALUE!</v>
      </c>
      <c r="AG3765" t="e">
        <f>R3765/X3765</f>
        <v>#VALUE!</v>
      </c>
      <c r="AH3765" t="e">
        <f>U3765/W3765</f>
        <v>#VALUE!</v>
      </c>
      <c r="AI3765" t="e">
        <f>V3765/X3765</f>
        <v>#VALUE!</v>
      </c>
      <c r="AJ3765" t="e">
        <f>Y3765/AA3765</f>
        <v>#VALUE!</v>
      </c>
      <c r="AK3765" t="e">
        <f>Z3765/AB3765</f>
        <v>#VALUE!</v>
      </c>
      <c r="AL3765" t="e">
        <f>O3765/K3765</f>
        <v>#VALUE!</v>
      </c>
      <c r="AM3765" t="e">
        <f>P3765/L3765</f>
        <v>#VALUE!</v>
      </c>
      <c r="AN3765" t="e">
        <f>K3765/W3765</f>
        <v>#VALUE!</v>
      </c>
      <c r="AO3765" t="e">
        <f>L3765/X3765</f>
        <v>#VALUE!</v>
      </c>
      <c r="AP3765">
        <f>IF(OR(Q3765&lt;0, Q3765="NA"), 0, 1)</f>
        <v>0</v>
      </c>
      <c r="AQ3765">
        <f>IF(OR(S3765&lt;0, S3765="NA"), 0, 1)</f>
        <v>0</v>
      </c>
      <c r="AR3765">
        <f>IFERROR(IF((AF3765-AG3765)&gt;0,1,0),0)</f>
        <v>0</v>
      </c>
      <c r="AS3765">
        <f>IFERROR(IF((S3765-Q3765)&gt;0,1,0),0)</f>
        <v>0</v>
      </c>
      <c r="AT3765">
        <f>IFERROR(IF((AH3765-AI3765)&lt;0,1,0),0)</f>
        <v>0</v>
      </c>
      <c r="AU3765">
        <f>IFERROR(IF((AJ3765-AK3765)&gt;0,1,0),0)</f>
        <v>0</v>
      </c>
      <c r="AV3765">
        <f>IFERROR(IF((AL3765-AM3765)&gt;0,1,0),0)</f>
        <v>0</v>
      </c>
      <c r="AW3765">
        <f>IFERROR(IF((AN3765-AO3765)&gt;0,1,0),0)</f>
        <v>0</v>
      </c>
      <c r="AX3765">
        <f>IFERROR(IF((AC3765-AD3765)&lt;0,1,0),0)</f>
        <v>0</v>
      </c>
      <c r="AY3765">
        <f>SUM(AP3765:AX3765)</f>
        <v>0</v>
      </c>
    </row>
    <row r="3766" spans="1:51" x14ac:dyDescent="0.45">
      <c r="A3766" s="1" t="s">
        <v>1322</v>
      </c>
      <c r="B3766" s="2">
        <v>13586222</v>
      </c>
      <c r="C3766" s="3" t="s">
        <v>5338</v>
      </c>
      <c r="D3766" s="5">
        <v>51.2</v>
      </c>
      <c r="E3766" s="5">
        <v>650.24</v>
      </c>
      <c r="F3766" s="3" t="s">
        <v>4480</v>
      </c>
      <c r="G3766" s="3" t="s">
        <v>4491</v>
      </c>
      <c r="H3766" s="3" t="s">
        <v>4492</v>
      </c>
      <c r="I3766" s="3" t="s">
        <v>4493</v>
      </c>
      <c r="J3766" s="3"/>
      <c r="K3766" s="6" t="s">
        <v>4474</v>
      </c>
      <c r="L3766" s="6" t="s">
        <v>4474</v>
      </c>
      <c r="M3766" s="6" t="s">
        <v>4474</v>
      </c>
      <c r="N3766" s="6" t="s">
        <v>4474</v>
      </c>
      <c r="O3766" s="6" t="s">
        <v>4474</v>
      </c>
      <c r="P3766" s="6" t="s">
        <v>4474</v>
      </c>
      <c r="Q3766" s="6" t="s">
        <v>4474</v>
      </c>
      <c r="R3766" s="6" t="s">
        <v>4474</v>
      </c>
      <c r="S3766" s="6" t="s">
        <v>4474</v>
      </c>
      <c r="T3766" s="6" t="s">
        <v>4474</v>
      </c>
      <c r="U3766" s="6" t="s">
        <v>4474</v>
      </c>
      <c r="V3766" s="6" t="s">
        <v>4474</v>
      </c>
      <c r="W3766" s="6" t="s">
        <v>4474</v>
      </c>
      <c r="X3766" s="6" t="s">
        <v>4474</v>
      </c>
      <c r="Y3766" s="6" t="s">
        <v>4474</v>
      </c>
      <c r="Z3766" s="6" t="s">
        <v>4474</v>
      </c>
      <c r="AA3766" s="6" t="s">
        <v>4474</v>
      </c>
      <c r="AB3766" s="6" t="s">
        <v>4474</v>
      </c>
      <c r="AC3766" s="6" t="s">
        <v>4474</v>
      </c>
      <c r="AD3766" s="6" t="s">
        <v>4474</v>
      </c>
      <c r="AF3766" t="e">
        <f>Q3766/W3766</f>
        <v>#VALUE!</v>
      </c>
      <c r="AG3766" t="e">
        <f>R3766/X3766</f>
        <v>#VALUE!</v>
      </c>
      <c r="AH3766" t="e">
        <f>U3766/W3766</f>
        <v>#VALUE!</v>
      </c>
      <c r="AI3766" t="e">
        <f>V3766/X3766</f>
        <v>#VALUE!</v>
      </c>
      <c r="AJ3766" t="e">
        <f>Y3766/AA3766</f>
        <v>#VALUE!</v>
      </c>
      <c r="AK3766" t="e">
        <f>Z3766/AB3766</f>
        <v>#VALUE!</v>
      </c>
      <c r="AL3766" t="e">
        <f>O3766/K3766</f>
        <v>#VALUE!</v>
      </c>
      <c r="AM3766" t="e">
        <f>P3766/L3766</f>
        <v>#VALUE!</v>
      </c>
      <c r="AN3766" t="e">
        <f>K3766/W3766</f>
        <v>#VALUE!</v>
      </c>
      <c r="AO3766" t="e">
        <f>L3766/X3766</f>
        <v>#VALUE!</v>
      </c>
      <c r="AP3766">
        <f>IF(OR(Q3766&lt;0, Q3766="NA"), 0, 1)</f>
        <v>0</v>
      </c>
      <c r="AQ3766">
        <f>IF(OR(S3766&lt;0, S3766="NA"), 0, 1)</f>
        <v>0</v>
      </c>
      <c r="AR3766">
        <f>IFERROR(IF((AF3766-AG3766)&gt;0,1,0),0)</f>
        <v>0</v>
      </c>
      <c r="AS3766">
        <f>IFERROR(IF((S3766-Q3766)&gt;0,1,0),0)</f>
        <v>0</v>
      </c>
      <c r="AT3766">
        <f>IFERROR(IF((AH3766-AI3766)&lt;0,1,0),0)</f>
        <v>0</v>
      </c>
      <c r="AU3766">
        <f>IFERROR(IF((AJ3766-AK3766)&gt;0,1,0),0)</f>
        <v>0</v>
      </c>
      <c r="AV3766">
        <f>IFERROR(IF((AL3766-AM3766)&gt;0,1,0),0)</f>
        <v>0</v>
      </c>
      <c r="AW3766">
        <f>IFERROR(IF((AN3766-AO3766)&gt;0,1,0),0)</f>
        <v>0</v>
      </c>
      <c r="AX3766">
        <f>IFERROR(IF((AC3766-AD3766)&lt;0,1,0),0)</f>
        <v>0</v>
      </c>
      <c r="AY3766">
        <f>SUM(AP3766:AX3766)</f>
        <v>0</v>
      </c>
    </row>
    <row r="3767" spans="1:51" x14ac:dyDescent="0.45">
      <c r="A3767" s="1" t="s">
        <v>1323</v>
      </c>
      <c r="B3767" s="2">
        <v>10740291</v>
      </c>
      <c r="C3767" s="3" t="s">
        <v>5338</v>
      </c>
      <c r="D3767" s="5">
        <v>85.25</v>
      </c>
      <c r="E3767" s="5">
        <v>971.85</v>
      </c>
      <c r="F3767" s="3" t="s">
        <v>4480</v>
      </c>
      <c r="G3767" s="3" t="s">
        <v>4491</v>
      </c>
      <c r="H3767" s="3" t="s">
        <v>4492</v>
      </c>
      <c r="I3767" s="3" t="s">
        <v>4493</v>
      </c>
      <c r="J3767" s="3"/>
      <c r="K3767" s="6" t="s">
        <v>4474</v>
      </c>
      <c r="L3767" s="6" t="s">
        <v>4474</v>
      </c>
      <c r="M3767" s="6" t="s">
        <v>4474</v>
      </c>
      <c r="N3767" s="6" t="s">
        <v>4474</v>
      </c>
      <c r="O3767" s="6" t="s">
        <v>4474</v>
      </c>
      <c r="P3767" s="6" t="s">
        <v>4474</v>
      </c>
      <c r="Q3767" s="6" t="s">
        <v>4474</v>
      </c>
      <c r="R3767" s="6" t="s">
        <v>4474</v>
      </c>
      <c r="S3767" s="6" t="s">
        <v>4474</v>
      </c>
      <c r="T3767" s="6" t="s">
        <v>4474</v>
      </c>
      <c r="U3767" s="6" t="s">
        <v>4474</v>
      </c>
      <c r="V3767" s="6" t="s">
        <v>4474</v>
      </c>
      <c r="W3767" s="6" t="s">
        <v>4474</v>
      </c>
      <c r="X3767" s="6" t="s">
        <v>4474</v>
      </c>
      <c r="Y3767" s="6" t="s">
        <v>4474</v>
      </c>
      <c r="Z3767" s="6" t="s">
        <v>4474</v>
      </c>
      <c r="AA3767" s="6" t="s">
        <v>4474</v>
      </c>
      <c r="AB3767" s="6" t="s">
        <v>4474</v>
      </c>
      <c r="AC3767" s="6" t="s">
        <v>4474</v>
      </c>
      <c r="AD3767" s="6" t="s">
        <v>4474</v>
      </c>
      <c r="AF3767" t="e">
        <f>Q3767/W3767</f>
        <v>#VALUE!</v>
      </c>
      <c r="AG3767" t="e">
        <f>R3767/X3767</f>
        <v>#VALUE!</v>
      </c>
      <c r="AH3767" t="e">
        <f>U3767/W3767</f>
        <v>#VALUE!</v>
      </c>
      <c r="AI3767" t="e">
        <f>V3767/X3767</f>
        <v>#VALUE!</v>
      </c>
      <c r="AJ3767" t="e">
        <f>Y3767/AA3767</f>
        <v>#VALUE!</v>
      </c>
      <c r="AK3767" t="e">
        <f>Z3767/AB3767</f>
        <v>#VALUE!</v>
      </c>
      <c r="AL3767" t="e">
        <f>O3767/K3767</f>
        <v>#VALUE!</v>
      </c>
      <c r="AM3767" t="e">
        <f>P3767/L3767</f>
        <v>#VALUE!</v>
      </c>
      <c r="AN3767" t="e">
        <f>K3767/W3767</f>
        <v>#VALUE!</v>
      </c>
      <c r="AO3767" t="e">
        <f>L3767/X3767</f>
        <v>#VALUE!</v>
      </c>
      <c r="AP3767">
        <f>IF(OR(Q3767&lt;0, Q3767="NA"), 0, 1)</f>
        <v>0</v>
      </c>
      <c r="AQ3767">
        <f>IF(OR(S3767&lt;0, S3767="NA"), 0, 1)</f>
        <v>0</v>
      </c>
      <c r="AR3767">
        <f>IFERROR(IF((AF3767-AG3767)&gt;0,1,0),0)</f>
        <v>0</v>
      </c>
      <c r="AS3767">
        <f>IFERROR(IF((S3767-Q3767)&gt;0,1,0),0)</f>
        <v>0</v>
      </c>
      <c r="AT3767">
        <f>IFERROR(IF((AH3767-AI3767)&lt;0,1,0),0)</f>
        <v>0</v>
      </c>
      <c r="AU3767">
        <f>IFERROR(IF((AJ3767-AK3767)&gt;0,1,0),0)</f>
        <v>0</v>
      </c>
      <c r="AV3767">
        <f>IFERROR(IF((AL3767-AM3767)&gt;0,1,0),0)</f>
        <v>0</v>
      </c>
      <c r="AW3767">
        <f>IFERROR(IF((AN3767-AO3767)&gt;0,1,0),0)</f>
        <v>0</v>
      </c>
      <c r="AX3767">
        <f>IFERROR(IF((AC3767-AD3767)&lt;0,1,0),0)</f>
        <v>0</v>
      </c>
      <c r="AY3767">
        <f>SUM(AP3767:AX3767)</f>
        <v>0</v>
      </c>
    </row>
    <row r="3768" spans="1:51" x14ac:dyDescent="0.45">
      <c r="A3768" s="1" t="s">
        <v>1324</v>
      </c>
      <c r="B3768" s="2">
        <v>25997407</v>
      </c>
      <c r="C3768" s="3" t="s">
        <v>5337</v>
      </c>
      <c r="D3768" s="5">
        <v>23.961300000000001</v>
      </c>
      <c r="E3768" s="5">
        <v>33.545819999999999</v>
      </c>
      <c r="F3768" s="3" t="s">
        <v>4480</v>
      </c>
      <c r="G3768" s="3" t="s">
        <v>4491</v>
      </c>
      <c r="H3768" s="3" t="s">
        <v>4492</v>
      </c>
      <c r="I3768" s="3" t="s">
        <v>4493</v>
      </c>
      <c r="J3768" s="3"/>
      <c r="K3768" s="6" t="s">
        <v>4474</v>
      </c>
      <c r="L3768" s="6" t="s">
        <v>4474</v>
      </c>
      <c r="M3768" s="6" t="s">
        <v>4474</v>
      </c>
      <c r="N3768" s="6" t="s">
        <v>4474</v>
      </c>
      <c r="O3768" s="6" t="s">
        <v>4474</v>
      </c>
      <c r="P3768" s="6" t="s">
        <v>4474</v>
      </c>
      <c r="Q3768" s="6" t="s">
        <v>4474</v>
      </c>
      <c r="R3768" s="6" t="s">
        <v>4474</v>
      </c>
      <c r="S3768" s="6" t="s">
        <v>4474</v>
      </c>
      <c r="T3768" s="6" t="s">
        <v>4474</v>
      </c>
      <c r="U3768" s="6" t="s">
        <v>4474</v>
      </c>
      <c r="V3768" s="6" t="s">
        <v>4474</v>
      </c>
      <c r="W3768" s="6" t="s">
        <v>4474</v>
      </c>
      <c r="X3768" s="6" t="s">
        <v>4474</v>
      </c>
      <c r="Y3768" s="6" t="s">
        <v>4474</v>
      </c>
      <c r="Z3768" s="6" t="s">
        <v>4474</v>
      </c>
      <c r="AA3768" s="6" t="s">
        <v>4474</v>
      </c>
      <c r="AB3768" s="6" t="s">
        <v>4474</v>
      </c>
      <c r="AC3768" s="6" t="s">
        <v>4474</v>
      </c>
      <c r="AD3768" s="6" t="s">
        <v>4474</v>
      </c>
      <c r="AF3768" t="e">
        <f>Q3768/W3768</f>
        <v>#VALUE!</v>
      </c>
      <c r="AG3768" t="e">
        <f>R3768/X3768</f>
        <v>#VALUE!</v>
      </c>
      <c r="AH3768" t="e">
        <f>U3768/W3768</f>
        <v>#VALUE!</v>
      </c>
      <c r="AI3768" t="e">
        <f>V3768/X3768</f>
        <v>#VALUE!</v>
      </c>
      <c r="AJ3768" t="e">
        <f>Y3768/AA3768</f>
        <v>#VALUE!</v>
      </c>
      <c r="AK3768" t="e">
        <f>Z3768/AB3768</f>
        <v>#VALUE!</v>
      </c>
      <c r="AL3768" t="e">
        <f>O3768/K3768</f>
        <v>#VALUE!</v>
      </c>
      <c r="AM3768" t="e">
        <f>P3768/L3768</f>
        <v>#VALUE!</v>
      </c>
      <c r="AN3768" t="e">
        <f>K3768/W3768</f>
        <v>#VALUE!</v>
      </c>
      <c r="AO3768" t="e">
        <f>L3768/X3768</f>
        <v>#VALUE!</v>
      </c>
      <c r="AP3768">
        <f>IF(OR(Q3768&lt;0, Q3768="NA"), 0, 1)</f>
        <v>0</v>
      </c>
      <c r="AQ3768">
        <f>IF(OR(S3768&lt;0, S3768="NA"), 0, 1)</f>
        <v>0</v>
      </c>
      <c r="AR3768">
        <f>IFERROR(IF((AF3768-AG3768)&gt;0,1,0),0)</f>
        <v>0</v>
      </c>
      <c r="AS3768">
        <f>IFERROR(IF((S3768-Q3768)&gt;0,1,0),0)</f>
        <v>0</v>
      </c>
      <c r="AT3768">
        <f>IFERROR(IF((AH3768-AI3768)&lt;0,1,0),0)</f>
        <v>0</v>
      </c>
      <c r="AU3768">
        <f>IFERROR(IF((AJ3768-AK3768)&gt;0,1,0),0)</f>
        <v>0</v>
      </c>
      <c r="AV3768">
        <f>IFERROR(IF((AL3768-AM3768)&gt;0,1,0),0)</f>
        <v>0</v>
      </c>
      <c r="AW3768">
        <f>IFERROR(IF((AN3768-AO3768)&gt;0,1,0),0)</f>
        <v>0</v>
      </c>
      <c r="AX3768">
        <f>IFERROR(IF((AC3768-AD3768)&lt;0,1,0),0)</f>
        <v>0</v>
      </c>
      <c r="AY3768">
        <f>SUM(AP3768:AX3768)</f>
        <v>0</v>
      </c>
    </row>
    <row r="3769" spans="1:51" x14ac:dyDescent="0.45">
      <c r="A3769" s="1" t="s">
        <v>1325</v>
      </c>
      <c r="B3769" s="2">
        <v>107048279</v>
      </c>
      <c r="C3769" s="3" t="s">
        <v>5337</v>
      </c>
      <c r="D3769" s="5">
        <v>36.029899999999998</v>
      </c>
      <c r="E3769" s="5">
        <v>101.78446750000001</v>
      </c>
      <c r="F3769" s="3" t="s">
        <v>4480</v>
      </c>
      <c r="G3769" s="3" t="s">
        <v>4491</v>
      </c>
      <c r="H3769" s="3" t="s">
        <v>4492</v>
      </c>
      <c r="I3769" s="3" t="s">
        <v>4493</v>
      </c>
      <c r="J3769" s="3"/>
      <c r="K3769" s="6" t="s">
        <v>4474</v>
      </c>
      <c r="L3769" s="6" t="s">
        <v>4474</v>
      </c>
      <c r="M3769" s="6" t="s">
        <v>4474</v>
      </c>
      <c r="N3769" s="6" t="s">
        <v>4474</v>
      </c>
      <c r="O3769" s="6" t="s">
        <v>4474</v>
      </c>
      <c r="P3769" s="6" t="s">
        <v>4474</v>
      </c>
      <c r="Q3769" s="6" t="s">
        <v>4474</v>
      </c>
      <c r="R3769" s="6" t="s">
        <v>4474</v>
      </c>
      <c r="S3769" s="6" t="s">
        <v>4474</v>
      </c>
      <c r="T3769" s="6" t="s">
        <v>4474</v>
      </c>
      <c r="U3769" s="6" t="s">
        <v>4474</v>
      </c>
      <c r="V3769" s="6" t="s">
        <v>4474</v>
      </c>
      <c r="W3769" s="6" t="s">
        <v>4474</v>
      </c>
      <c r="X3769" s="6" t="s">
        <v>4474</v>
      </c>
      <c r="Y3769" s="6" t="s">
        <v>4474</v>
      </c>
      <c r="Z3769" s="6" t="s">
        <v>4474</v>
      </c>
      <c r="AA3769" s="6" t="s">
        <v>4474</v>
      </c>
      <c r="AB3769" s="6" t="s">
        <v>4474</v>
      </c>
      <c r="AC3769" s="6" t="s">
        <v>4474</v>
      </c>
      <c r="AD3769" s="6" t="s">
        <v>4474</v>
      </c>
      <c r="AF3769" t="e">
        <f>Q3769/W3769</f>
        <v>#VALUE!</v>
      </c>
      <c r="AG3769" t="e">
        <f>R3769/X3769</f>
        <v>#VALUE!</v>
      </c>
      <c r="AH3769" t="e">
        <f>U3769/W3769</f>
        <v>#VALUE!</v>
      </c>
      <c r="AI3769" t="e">
        <f>V3769/X3769</f>
        <v>#VALUE!</v>
      </c>
      <c r="AJ3769" t="e">
        <f>Y3769/AA3769</f>
        <v>#VALUE!</v>
      </c>
      <c r="AK3769" t="e">
        <f>Z3769/AB3769</f>
        <v>#VALUE!</v>
      </c>
      <c r="AL3769" t="e">
        <f>O3769/K3769</f>
        <v>#VALUE!</v>
      </c>
      <c r="AM3769" t="e">
        <f>P3769/L3769</f>
        <v>#VALUE!</v>
      </c>
      <c r="AN3769" t="e">
        <f>K3769/W3769</f>
        <v>#VALUE!</v>
      </c>
      <c r="AO3769" t="e">
        <f>L3769/X3769</f>
        <v>#VALUE!</v>
      </c>
      <c r="AP3769">
        <f>IF(OR(Q3769&lt;0, Q3769="NA"), 0, 1)</f>
        <v>0</v>
      </c>
      <c r="AQ3769">
        <f>IF(OR(S3769&lt;0, S3769="NA"), 0, 1)</f>
        <v>0</v>
      </c>
      <c r="AR3769">
        <f>IFERROR(IF((AF3769-AG3769)&gt;0,1,0),0)</f>
        <v>0</v>
      </c>
      <c r="AS3769">
        <f>IFERROR(IF((S3769-Q3769)&gt;0,1,0),0)</f>
        <v>0</v>
      </c>
      <c r="AT3769">
        <f>IFERROR(IF((AH3769-AI3769)&lt;0,1,0),0)</f>
        <v>0</v>
      </c>
      <c r="AU3769">
        <f>IFERROR(IF((AJ3769-AK3769)&gt;0,1,0),0)</f>
        <v>0</v>
      </c>
      <c r="AV3769">
        <f>IFERROR(IF((AL3769-AM3769)&gt;0,1,0),0)</f>
        <v>0</v>
      </c>
      <c r="AW3769">
        <f>IFERROR(IF((AN3769-AO3769)&gt;0,1,0),0)</f>
        <v>0</v>
      </c>
      <c r="AX3769">
        <f>IFERROR(IF((AC3769-AD3769)&lt;0,1,0),0)</f>
        <v>0</v>
      </c>
      <c r="AY3769">
        <f>SUM(AP3769:AX3769)</f>
        <v>0</v>
      </c>
    </row>
    <row r="3770" spans="1:51" x14ac:dyDescent="0.45">
      <c r="A3770" s="1" t="s">
        <v>1326</v>
      </c>
      <c r="B3770" s="2">
        <v>5737422</v>
      </c>
      <c r="C3770" s="3" t="s">
        <v>5338</v>
      </c>
      <c r="D3770" s="5">
        <v>12.229799999999999</v>
      </c>
      <c r="E3770" s="5">
        <v>10.160689057200001</v>
      </c>
      <c r="F3770" s="3" t="s">
        <v>4480</v>
      </c>
      <c r="G3770" s="3" t="s">
        <v>4491</v>
      </c>
      <c r="H3770" s="3" t="s">
        <v>4492</v>
      </c>
      <c r="I3770" s="3" t="s">
        <v>4493</v>
      </c>
      <c r="J3770" s="3"/>
      <c r="K3770" s="6" t="s">
        <v>4474</v>
      </c>
      <c r="L3770" s="6" t="s">
        <v>4474</v>
      </c>
      <c r="M3770" s="6" t="s">
        <v>4474</v>
      </c>
      <c r="N3770" s="6" t="s">
        <v>4474</v>
      </c>
      <c r="O3770" s="6" t="s">
        <v>4474</v>
      </c>
      <c r="P3770" s="6" t="s">
        <v>4474</v>
      </c>
      <c r="Q3770" s="6" t="s">
        <v>4474</v>
      </c>
      <c r="R3770" s="6" t="s">
        <v>4474</v>
      </c>
      <c r="S3770" s="6" t="s">
        <v>4474</v>
      </c>
      <c r="T3770" s="6" t="s">
        <v>4474</v>
      </c>
      <c r="U3770" s="6" t="s">
        <v>4474</v>
      </c>
      <c r="V3770" s="6" t="s">
        <v>4474</v>
      </c>
      <c r="W3770" s="6" t="s">
        <v>4474</v>
      </c>
      <c r="X3770" s="6" t="s">
        <v>4474</v>
      </c>
      <c r="Y3770" s="6" t="s">
        <v>4474</v>
      </c>
      <c r="Z3770" s="6" t="s">
        <v>4474</v>
      </c>
      <c r="AA3770" s="6" t="s">
        <v>4474</v>
      </c>
      <c r="AB3770" s="6" t="s">
        <v>4474</v>
      </c>
      <c r="AC3770" s="6" t="s">
        <v>4474</v>
      </c>
      <c r="AD3770" s="6" t="s">
        <v>4474</v>
      </c>
      <c r="AF3770" t="e">
        <f>Q3770/W3770</f>
        <v>#VALUE!</v>
      </c>
      <c r="AG3770" t="e">
        <f>R3770/X3770</f>
        <v>#VALUE!</v>
      </c>
      <c r="AH3770" t="e">
        <f>U3770/W3770</f>
        <v>#VALUE!</v>
      </c>
      <c r="AI3770" t="e">
        <f>V3770/X3770</f>
        <v>#VALUE!</v>
      </c>
      <c r="AJ3770" t="e">
        <f>Y3770/AA3770</f>
        <v>#VALUE!</v>
      </c>
      <c r="AK3770" t="e">
        <f>Z3770/AB3770</f>
        <v>#VALUE!</v>
      </c>
      <c r="AL3770" t="e">
        <f>O3770/K3770</f>
        <v>#VALUE!</v>
      </c>
      <c r="AM3770" t="e">
        <f>P3770/L3770</f>
        <v>#VALUE!</v>
      </c>
      <c r="AN3770" t="e">
        <f>K3770/W3770</f>
        <v>#VALUE!</v>
      </c>
      <c r="AO3770" t="e">
        <f>L3770/X3770</f>
        <v>#VALUE!</v>
      </c>
      <c r="AP3770">
        <f>IF(OR(Q3770&lt;0, Q3770="NA"), 0, 1)</f>
        <v>0</v>
      </c>
      <c r="AQ3770">
        <f>IF(OR(S3770&lt;0, S3770="NA"), 0, 1)</f>
        <v>0</v>
      </c>
      <c r="AR3770">
        <f>IFERROR(IF((AF3770-AG3770)&gt;0,1,0),0)</f>
        <v>0</v>
      </c>
      <c r="AS3770">
        <f>IFERROR(IF((S3770-Q3770)&gt;0,1,0),0)</f>
        <v>0</v>
      </c>
      <c r="AT3770">
        <f>IFERROR(IF((AH3770-AI3770)&lt;0,1,0),0)</f>
        <v>0</v>
      </c>
      <c r="AU3770">
        <f>IFERROR(IF((AJ3770-AK3770)&gt;0,1,0),0)</f>
        <v>0</v>
      </c>
      <c r="AV3770">
        <f>IFERROR(IF((AL3770-AM3770)&gt;0,1,0),0)</f>
        <v>0</v>
      </c>
      <c r="AW3770">
        <f>IFERROR(IF((AN3770-AO3770)&gt;0,1,0),0)</f>
        <v>0</v>
      </c>
      <c r="AX3770">
        <f>IFERROR(IF((AC3770-AD3770)&lt;0,1,0),0)</f>
        <v>0</v>
      </c>
      <c r="AY3770">
        <f>SUM(AP3770:AX3770)</f>
        <v>0</v>
      </c>
    </row>
    <row r="3771" spans="1:51" x14ac:dyDescent="0.45">
      <c r="A3771" s="1" t="s">
        <v>1352</v>
      </c>
      <c r="B3771" s="2">
        <v>19928671</v>
      </c>
      <c r="C3771" s="3" t="s">
        <v>5338</v>
      </c>
      <c r="D3771" s="5">
        <v>21.96</v>
      </c>
      <c r="E3771" s="5">
        <v>82.899000000000001</v>
      </c>
      <c r="F3771" s="3" t="s">
        <v>4480</v>
      </c>
      <c r="G3771" s="3" t="s">
        <v>4491</v>
      </c>
      <c r="H3771" s="3" t="s">
        <v>4492</v>
      </c>
      <c r="I3771" s="3" t="s">
        <v>4493</v>
      </c>
      <c r="J3771" s="3"/>
      <c r="K3771" s="6" t="s">
        <v>4474</v>
      </c>
      <c r="L3771" s="6" t="s">
        <v>4474</v>
      </c>
      <c r="M3771" s="6" t="s">
        <v>4474</v>
      </c>
      <c r="N3771" s="6" t="s">
        <v>4474</v>
      </c>
      <c r="O3771" s="6" t="s">
        <v>4474</v>
      </c>
      <c r="P3771" s="6" t="s">
        <v>4474</v>
      </c>
      <c r="Q3771" s="6" t="s">
        <v>4474</v>
      </c>
      <c r="R3771" s="6" t="s">
        <v>4474</v>
      </c>
      <c r="S3771" s="6" t="s">
        <v>4474</v>
      </c>
      <c r="T3771" s="6" t="s">
        <v>4474</v>
      </c>
      <c r="U3771" s="6" t="s">
        <v>4474</v>
      </c>
      <c r="V3771" s="6" t="s">
        <v>4474</v>
      </c>
      <c r="W3771" s="6" t="s">
        <v>4474</v>
      </c>
      <c r="X3771" s="6" t="s">
        <v>4474</v>
      </c>
      <c r="Y3771" s="6" t="s">
        <v>4474</v>
      </c>
      <c r="Z3771" s="6" t="s">
        <v>4474</v>
      </c>
      <c r="AA3771" s="6" t="s">
        <v>4474</v>
      </c>
      <c r="AB3771" s="6" t="s">
        <v>4474</v>
      </c>
      <c r="AC3771" s="6" t="s">
        <v>4474</v>
      </c>
      <c r="AD3771" s="6" t="s">
        <v>4474</v>
      </c>
      <c r="AF3771" t="e">
        <f>Q3771/W3771</f>
        <v>#VALUE!</v>
      </c>
      <c r="AG3771" t="e">
        <f>R3771/X3771</f>
        <v>#VALUE!</v>
      </c>
      <c r="AH3771" t="e">
        <f>U3771/W3771</f>
        <v>#VALUE!</v>
      </c>
      <c r="AI3771" t="e">
        <f>V3771/X3771</f>
        <v>#VALUE!</v>
      </c>
      <c r="AJ3771" t="e">
        <f>Y3771/AA3771</f>
        <v>#VALUE!</v>
      </c>
      <c r="AK3771" t="e">
        <f>Z3771/AB3771</f>
        <v>#VALUE!</v>
      </c>
      <c r="AL3771" t="e">
        <f>O3771/K3771</f>
        <v>#VALUE!</v>
      </c>
      <c r="AM3771" t="e">
        <f>P3771/L3771</f>
        <v>#VALUE!</v>
      </c>
      <c r="AN3771" t="e">
        <f>K3771/W3771</f>
        <v>#VALUE!</v>
      </c>
      <c r="AO3771" t="e">
        <f>L3771/X3771</f>
        <v>#VALUE!</v>
      </c>
      <c r="AP3771">
        <f>IF(OR(Q3771&lt;0, Q3771="NA"), 0, 1)</f>
        <v>0</v>
      </c>
      <c r="AQ3771">
        <f>IF(OR(S3771&lt;0, S3771="NA"), 0, 1)</f>
        <v>0</v>
      </c>
      <c r="AR3771">
        <f>IFERROR(IF((AF3771-AG3771)&gt;0,1,0),0)</f>
        <v>0</v>
      </c>
      <c r="AS3771">
        <f>IFERROR(IF((S3771-Q3771)&gt;0,1,0),0)</f>
        <v>0</v>
      </c>
      <c r="AT3771">
        <f>IFERROR(IF((AH3771-AI3771)&lt;0,1,0),0)</f>
        <v>0</v>
      </c>
      <c r="AU3771">
        <f>IFERROR(IF((AJ3771-AK3771)&gt;0,1,0),0)</f>
        <v>0</v>
      </c>
      <c r="AV3771">
        <f>IFERROR(IF((AL3771-AM3771)&gt;0,1,0),0)</f>
        <v>0</v>
      </c>
      <c r="AW3771">
        <f>IFERROR(IF((AN3771-AO3771)&gt;0,1,0),0)</f>
        <v>0</v>
      </c>
      <c r="AX3771">
        <f>IFERROR(IF((AC3771-AD3771)&lt;0,1,0),0)</f>
        <v>0</v>
      </c>
      <c r="AY3771">
        <f>SUM(AP3771:AX3771)</f>
        <v>0</v>
      </c>
    </row>
    <row r="3772" spans="1:51" x14ac:dyDescent="0.45">
      <c r="A3772" s="1" t="s">
        <v>1353</v>
      </c>
      <c r="B3772" s="2">
        <v>19928670</v>
      </c>
      <c r="C3772" s="3" t="s">
        <v>5338</v>
      </c>
      <c r="D3772" s="5">
        <v>25.35</v>
      </c>
      <c r="E3772" s="5">
        <v>188.64620775</v>
      </c>
      <c r="F3772" s="3" t="s">
        <v>4480</v>
      </c>
      <c r="G3772" s="3" t="s">
        <v>4491</v>
      </c>
      <c r="H3772" s="3" t="s">
        <v>4492</v>
      </c>
      <c r="I3772" s="3" t="s">
        <v>4493</v>
      </c>
      <c r="J3772" s="3"/>
      <c r="K3772" s="6" t="s">
        <v>4474</v>
      </c>
      <c r="L3772" s="6" t="s">
        <v>4474</v>
      </c>
      <c r="M3772" s="6" t="s">
        <v>4474</v>
      </c>
      <c r="N3772" s="6" t="s">
        <v>4474</v>
      </c>
      <c r="O3772" s="6" t="s">
        <v>4474</v>
      </c>
      <c r="P3772" s="6" t="s">
        <v>4474</v>
      </c>
      <c r="Q3772" s="6" t="s">
        <v>4474</v>
      </c>
      <c r="R3772" s="6" t="s">
        <v>4474</v>
      </c>
      <c r="S3772" s="6" t="s">
        <v>4474</v>
      </c>
      <c r="T3772" s="6" t="s">
        <v>4474</v>
      </c>
      <c r="U3772" s="6" t="s">
        <v>4474</v>
      </c>
      <c r="V3772" s="6" t="s">
        <v>4474</v>
      </c>
      <c r="W3772" s="6" t="s">
        <v>4474</v>
      </c>
      <c r="X3772" s="6" t="s">
        <v>4474</v>
      </c>
      <c r="Y3772" s="6" t="s">
        <v>4474</v>
      </c>
      <c r="Z3772" s="6" t="s">
        <v>4474</v>
      </c>
      <c r="AA3772" s="6" t="s">
        <v>4474</v>
      </c>
      <c r="AB3772" s="6" t="s">
        <v>4474</v>
      </c>
      <c r="AC3772" s="6" t="s">
        <v>4474</v>
      </c>
      <c r="AD3772" s="6" t="s">
        <v>4474</v>
      </c>
      <c r="AF3772" t="e">
        <f>Q3772/W3772</f>
        <v>#VALUE!</v>
      </c>
      <c r="AG3772" t="e">
        <f>R3772/X3772</f>
        <v>#VALUE!</v>
      </c>
      <c r="AH3772" t="e">
        <f>U3772/W3772</f>
        <v>#VALUE!</v>
      </c>
      <c r="AI3772" t="e">
        <f>V3772/X3772</f>
        <v>#VALUE!</v>
      </c>
      <c r="AJ3772" t="e">
        <f>Y3772/AA3772</f>
        <v>#VALUE!</v>
      </c>
      <c r="AK3772" t="e">
        <f>Z3772/AB3772</f>
        <v>#VALUE!</v>
      </c>
      <c r="AL3772" t="e">
        <f>O3772/K3772</f>
        <v>#VALUE!</v>
      </c>
      <c r="AM3772" t="e">
        <f>P3772/L3772</f>
        <v>#VALUE!</v>
      </c>
      <c r="AN3772" t="e">
        <f>K3772/W3772</f>
        <v>#VALUE!</v>
      </c>
      <c r="AO3772" t="e">
        <f>L3772/X3772</f>
        <v>#VALUE!</v>
      </c>
      <c r="AP3772">
        <f>IF(OR(Q3772&lt;0, Q3772="NA"), 0, 1)</f>
        <v>0</v>
      </c>
      <c r="AQ3772">
        <f>IF(OR(S3772&lt;0, S3772="NA"), 0, 1)</f>
        <v>0</v>
      </c>
      <c r="AR3772">
        <f>IFERROR(IF((AF3772-AG3772)&gt;0,1,0),0)</f>
        <v>0</v>
      </c>
      <c r="AS3772">
        <f>IFERROR(IF((S3772-Q3772)&gt;0,1,0),0)</f>
        <v>0</v>
      </c>
      <c r="AT3772">
        <f>IFERROR(IF((AH3772-AI3772)&lt;0,1,0),0)</f>
        <v>0</v>
      </c>
      <c r="AU3772">
        <f>IFERROR(IF((AJ3772-AK3772)&gt;0,1,0),0)</f>
        <v>0</v>
      </c>
      <c r="AV3772">
        <f>IFERROR(IF((AL3772-AM3772)&gt;0,1,0),0)</f>
        <v>0</v>
      </c>
      <c r="AW3772">
        <f>IFERROR(IF((AN3772-AO3772)&gt;0,1,0),0)</f>
        <v>0</v>
      </c>
      <c r="AX3772">
        <f>IFERROR(IF((AC3772-AD3772)&lt;0,1,0),0)</f>
        <v>0</v>
      </c>
      <c r="AY3772">
        <f>SUM(AP3772:AX3772)</f>
        <v>0</v>
      </c>
    </row>
    <row r="3773" spans="1:51" x14ac:dyDescent="0.45">
      <c r="A3773" s="1" t="s">
        <v>1354</v>
      </c>
      <c r="B3773" s="2">
        <v>28683157</v>
      </c>
      <c r="C3773" s="3" t="s">
        <v>5338</v>
      </c>
      <c r="D3773" s="5">
        <v>20.93</v>
      </c>
      <c r="E3773" s="5">
        <v>140.37627513000001</v>
      </c>
      <c r="F3773" s="3" t="s">
        <v>4480</v>
      </c>
      <c r="G3773" s="3" t="s">
        <v>4491</v>
      </c>
      <c r="H3773" s="3" t="s">
        <v>4492</v>
      </c>
      <c r="I3773" s="3" t="s">
        <v>4493</v>
      </c>
      <c r="J3773" s="3"/>
      <c r="K3773" s="6" t="s">
        <v>4474</v>
      </c>
      <c r="L3773" s="6" t="s">
        <v>4474</v>
      </c>
      <c r="M3773" s="6" t="s">
        <v>4474</v>
      </c>
      <c r="N3773" s="6" t="s">
        <v>4474</v>
      </c>
      <c r="O3773" s="6" t="s">
        <v>4474</v>
      </c>
      <c r="P3773" s="6" t="s">
        <v>4474</v>
      </c>
      <c r="Q3773" s="6" t="s">
        <v>4474</v>
      </c>
      <c r="R3773" s="6" t="s">
        <v>4474</v>
      </c>
      <c r="S3773" s="6" t="s">
        <v>4474</v>
      </c>
      <c r="T3773" s="6" t="s">
        <v>4474</v>
      </c>
      <c r="U3773" s="6" t="s">
        <v>4474</v>
      </c>
      <c r="V3773" s="6" t="s">
        <v>4474</v>
      </c>
      <c r="W3773" s="6" t="s">
        <v>4474</v>
      </c>
      <c r="X3773" s="6" t="s">
        <v>4474</v>
      </c>
      <c r="Y3773" s="6" t="s">
        <v>4474</v>
      </c>
      <c r="Z3773" s="6" t="s">
        <v>4474</v>
      </c>
      <c r="AA3773" s="6" t="s">
        <v>4474</v>
      </c>
      <c r="AB3773" s="6" t="s">
        <v>4474</v>
      </c>
      <c r="AC3773" s="6" t="s">
        <v>4474</v>
      </c>
      <c r="AD3773" s="6" t="s">
        <v>4474</v>
      </c>
      <c r="AF3773" t="e">
        <f>Q3773/W3773</f>
        <v>#VALUE!</v>
      </c>
      <c r="AG3773" t="e">
        <f>R3773/X3773</f>
        <v>#VALUE!</v>
      </c>
      <c r="AH3773" t="e">
        <f>U3773/W3773</f>
        <v>#VALUE!</v>
      </c>
      <c r="AI3773" t="e">
        <f>V3773/X3773</f>
        <v>#VALUE!</v>
      </c>
      <c r="AJ3773" t="e">
        <f>Y3773/AA3773</f>
        <v>#VALUE!</v>
      </c>
      <c r="AK3773" t="e">
        <f>Z3773/AB3773</f>
        <v>#VALUE!</v>
      </c>
      <c r="AL3773" t="e">
        <f>O3773/K3773</f>
        <v>#VALUE!</v>
      </c>
      <c r="AM3773" t="e">
        <f>P3773/L3773</f>
        <v>#VALUE!</v>
      </c>
      <c r="AN3773" t="e">
        <f>K3773/W3773</f>
        <v>#VALUE!</v>
      </c>
      <c r="AO3773" t="e">
        <f>L3773/X3773</f>
        <v>#VALUE!</v>
      </c>
      <c r="AP3773">
        <f>IF(OR(Q3773&lt;0, Q3773="NA"), 0, 1)</f>
        <v>0</v>
      </c>
      <c r="AQ3773">
        <f>IF(OR(S3773&lt;0, S3773="NA"), 0, 1)</f>
        <v>0</v>
      </c>
      <c r="AR3773">
        <f>IFERROR(IF((AF3773-AG3773)&gt;0,1,0),0)</f>
        <v>0</v>
      </c>
      <c r="AS3773">
        <f>IFERROR(IF((S3773-Q3773)&gt;0,1,0),0)</f>
        <v>0</v>
      </c>
      <c r="AT3773">
        <f>IFERROR(IF((AH3773-AI3773)&lt;0,1,0),0)</f>
        <v>0</v>
      </c>
      <c r="AU3773">
        <f>IFERROR(IF((AJ3773-AK3773)&gt;0,1,0),0)</f>
        <v>0</v>
      </c>
      <c r="AV3773">
        <f>IFERROR(IF((AL3773-AM3773)&gt;0,1,0),0)</f>
        <v>0</v>
      </c>
      <c r="AW3773">
        <f>IFERROR(IF((AN3773-AO3773)&gt;0,1,0),0)</f>
        <v>0</v>
      </c>
      <c r="AX3773">
        <f>IFERROR(IF((AC3773-AD3773)&lt;0,1,0),0)</f>
        <v>0</v>
      </c>
      <c r="AY3773">
        <f>SUM(AP3773:AX3773)</f>
        <v>0</v>
      </c>
    </row>
    <row r="3774" spans="1:51" x14ac:dyDescent="0.45">
      <c r="A3774" s="1" t="s">
        <v>1396</v>
      </c>
      <c r="B3774" s="2">
        <v>105750901</v>
      </c>
      <c r="C3774" s="3" t="s">
        <v>5338</v>
      </c>
      <c r="D3774" s="5">
        <v>36.11</v>
      </c>
      <c r="E3774" s="5">
        <v>194.994</v>
      </c>
      <c r="F3774" s="3" t="s">
        <v>4480</v>
      </c>
      <c r="G3774" s="3" t="s">
        <v>4491</v>
      </c>
      <c r="H3774" s="3" t="s">
        <v>4492</v>
      </c>
      <c r="I3774" s="3" t="s">
        <v>4493</v>
      </c>
      <c r="J3774" s="3"/>
      <c r="K3774" s="6" t="s">
        <v>4474</v>
      </c>
      <c r="L3774" s="6" t="s">
        <v>4474</v>
      </c>
      <c r="M3774" s="6" t="s">
        <v>4474</v>
      </c>
      <c r="N3774" s="6" t="s">
        <v>4474</v>
      </c>
      <c r="O3774" s="6" t="s">
        <v>4474</v>
      </c>
      <c r="P3774" s="6" t="s">
        <v>4474</v>
      </c>
      <c r="Q3774" s="6" t="s">
        <v>4474</v>
      </c>
      <c r="R3774" s="6" t="s">
        <v>4474</v>
      </c>
      <c r="S3774" s="6" t="s">
        <v>4474</v>
      </c>
      <c r="T3774" s="6" t="s">
        <v>4474</v>
      </c>
      <c r="U3774" s="6" t="s">
        <v>4474</v>
      </c>
      <c r="V3774" s="6" t="s">
        <v>4474</v>
      </c>
      <c r="W3774" s="6" t="s">
        <v>4474</v>
      </c>
      <c r="X3774" s="6" t="s">
        <v>4474</v>
      </c>
      <c r="Y3774" s="6" t="s">
        <v>4474</v>
      </c>
      <c r="Z3774" s="6" t="s">
        <v>4474</v>
      </c>
      <c r="AA3774" s="6" t="s">
        <v>4474</v>
      </c>
      <c r="AB3774" s="6" t="s">
        <v>4474</v>
      </c>
      <c r="AC3774" s="6" t="s">
        <v>4474</v>
      </c>
      <c r="AD3774" s="6" t="s">
        <v>4474</v>
      </c>
      <c r="AF3774" t="e">
        <f>Q3774/W3774</f>
        <v>#VALUE!</v>
      </c>
      <c r="AG3774" t="e">
        <f>R3774/X3774</f>
        <v>#VALUE!</v>
      </c>
      <c r="AH3774" t="e">
        <f>U3774/W3774</f>
        <v>#VALUE!</v>
      </c>
      <c r="AI3774" t="e">
        <f>V3774/X3774</f>
        <v>#VALUE!</v>
      </c>
      <c r="AJ3774" t="e">
        <f>Y3774/AA3774</f>
        <v>#VALUE!</v>
      </c>
      <c r="AK3774" t="e">
        <f>Z3774/AB3774</f>
        <v>#VALUE!</v>
      </c>
      <c r="AL3774" t="e">
        <f>O3774/K3774</f>
        <v>#VALUE!</v>
      </c>
      <c r="AM3774" t="e">
        <f>P3774/L3774</f>
        <v>#VALUE!</v>
      </c>
      <c r="AN3774" t="e">
        <f>K3774/W3774</f>
        <v>#VALUE!</v>
      </c>
      <c r="AO3774" t="e">
        <f>L3774/X3774</f>
        <v>#VALUE!</v>
      </c>
      <c r="AP3774">
        <f>IF(OR(Q3774&lt;0, Q3774="NA"), 0, 1)</f>
        <v>0</v>
      </c>
      <c r="AQ3774">
        <f>IF(OR(S3774&lt;0, S3774="NA"), 0, 1)</f>
        <v>0</v>
      </c>
      <c r="AR3774">
        <f>IFERROR(IF((AF3774-AG3774)&gt;0,1,0),0)</f>
        <v>0</v>
      </c>
      <c r="AS3774">
        <f>IFERROR(IF((S3774-Q3774)&gt;0,1,0),0)</f>
        <v>0</v>
      </c>
      <c r="AT3774">
        <f>IFERROR(IF((AH3774-AI3774)&lt;0,1,0),0)</f>
        <v>0</v>
      </c>
      <c r="AU3774">
        <f>IFERROR(IF((AJ3774-AK3774)&gt;0,1,0),0)</f>
        <v>0</v>
      </c>
      <c r="AV3774">
        <f>IFERROR(IF((AL3774-AM3774)&gt;0,1,0),0)</f>
        <v>0</v>
      </c>
      <c r="AW3774">
        <f>IFERROR(IF((AN3774-AO3774)&gt;0,1,0),0)</f>
        <v>0</v>
      </c>
      <c r="AX3774">
        <f>IFERROR(IF((AC3774-AD3774)&lt;0,1,0),0)</f>
        <v>0</v>
      </c>
      <c r="AY3774">
        <f>SUM(AP3774:AX3774)</f>
        <v>0</v>
      </c>
    </row>
    <row r="3775" spans="1:51" x14ac:dyDescent="0.45">
      <c r="A3775" s="1" t="s">
        <v>1397</v>
      </c>
      <c r="B3775" s="2">
        <v>19550639</v>
      </c>
      <c r="C3775" s="3" t="s">
        <v>5338</v>
      </c>
      <c r="D3775" s="5">
        <v>38.26</v>
      </c>
      <c r="E3775" s="5">
        <v>51.443630800000001</v>
      </c>
      <c r="F3775" s="3" t="s">
        <v>4480</v>
      </c>
      <c r="G3775" s="3" t="s">
        <v>4491</v>
      </c>
      <c r="H3775" s="3" t="s">
        <v>4492</v>
      </c>
      <c r="I3775" s="3" t="s">
        <v>4493</v>
      </c>
      <c r="J3775" s="3"/>
      <c r="K3775" s="6" t="s">
        <v>4474</v>
      </c>
      <c r="L3775" s="6" t="s">
        <v>4474</v>
      </c>
      <c r="M3775" s="6" t="s">
        <v>4474</v>
      </c>
      <c r="N3775" s="6" t="s">
        <v>4474</v>
      </c>
      <c r="O3775" s="6" t="s">
        <v>4474</v>
      </c>
      <c r="P3775" s="6" t="s">
        <v>4474</v>
      </c>
      <c r="Q3775" s="6" t="s">
        <v>4474</v>
      </c>
      <c r="R3775" s="6" t="s">
        <v>4474</v>
      </c>
      <c r="S3775" s="6" t="s">
        <v>4474</v>
      </c>
      <c r="T3775" s="6" t="s">
        <v>4474</v>
      </c>
      <c r="U3775" s="6" t="s">
        <v>4474</v>
      </c>
      <c r="V3775" s="6" t="s">
        <v>4474</v>
      </c>
      <c r="W3775" s="6" t="s">
        <v>4474</v>
      </c>
      <c r="X3775" s="6" t="s">
        <v>4474</v>
      </c>
      <c r="Y3775" s="6" t="s">
        <v>4474</v>
      </c>
      <c r="Z3775" s="6" t="s">
        <v>4474</v>
      </c>
      <c r="AA3775" s="6" t="s">
        <v>4474</v>
      </c>
      <c r="AB3775" s="6" t="s">
        <v>4474</v>
      </c>
      <c r="AC3775" s="6" t="s">
        <v>4474</v>
      </c>
      <c r="AD3775" s="6" t="s">
        <v>4474</v>
      </c>
      <c r="AF3775" t="e">
        <f>Q3775/W3775</f>
        <v>#VALUE!</v>
      </c>
      <c r="AG3775" t="e">
        <f>R3775/X3775</f>
        <v>#VALUE!</v>
      </c>
      <c r="AH3775" t="e">
        <f>U3775/W3775</f>
        <v>#VALUE!</v>
      </c>
      <c r="AI3775" t="e">
        <f>V3775/X3775</f>
        <v>#VALUE!</v>
      </c>
      <c r="AJ3775" t="e">
        <f>Y3775/AA3775</f>
        <v>#VALUE!</v>
      </c>
      <c r="AK3775" t="e">
        <f>Z3775/AB3775</f>
        <v>#VALUE!</v>
      </c>
      <c r="AL3775" t="e">
        <f>O3775/K3775</f>
        <v>#VALUE!</v>
      </c>
      <c r="AM3775" t="e">
        <f>P3775/L3775</f>
        <v>#VALUE!</v>
      </c>
      <c r="AN3775" t="e">
        <f>K3775/W3775</f>
        <v>#VALUE!</v>
      </c>
      <c r="AO3775" t="e">
        <f>L3775/X3775</f>
        <v>#VALUE!</v>
      </c>
      <c r="AP3775">
        <f>IF(OR(Q3775&lt;0, Q3775="NA"), 0, 1)</f>
        <v>0</v>
      </c>
      <c r="AQ3775">
        <f>IF(OR(S3775&lt;0, S3775="NA"), 0, 1)</f>
        <v>0</v>
      </c>
      <c r="AR3775">
        <f>IFERROR(IF((AF3775-AG3775)&gt;0,1,0),0)</f>
        <v>0</v>
      </c>
      <c r="AS3775">
        <f>IFERROR(IF((S3775-Q3775)&gt;0,1,0),0)</f>
        <v>0</v>
      </c>
      <c r="AT3775">
        <f>IFERROR(IF((AH3775-AI3775)&lt;0,1,0),0)</f>
        <v>0</v>
      </c>
      <c r="AU3775">
        <f>IFERROR(IF((AJ3775-AK3775)&gt;0,1,0),0)</f>
        <v>0</v>
      </c>
      <c r="AV3775">
        <f>IFERROR(IF((AL3775-AM3775)&gt;0,1,0),0)</f>
        <v>0</v>
      </c>
      <c r="AW3775">
        <f>IFERROR(IF((AN3775-AO3775)&gt;0,1,0),0)</f>
        <v>0</v>
      </c>
      <c r="AX3775">
        <f>IFERROR(IF((AC3775-AD3775)&lt;0,1,0),0)</f>
        <v>0</v>
      </c>
      <c r="AY3775">
        <f>SUM(AP3775:AX3775)</f>
        <v>0</v>
      </c>
    </row>
    <row r="3776" spans="1:51" x14ac:dyDescent="0.45">
      <c r="A3776" s="1" t="s">
        <v>1398</v>
      </c>
      <c r="B3776" s="2">
        <v>105763330</v>
      </c>
      <c r="C3776" s="3" t="s">
        <v>5338</v>
      </c>
      <c r="D3776" s="5">
        <v>30.93</v>
      </c>
      <c r="E3776" s="5">
        <v>32.476500000000001</v>
      </c>
      <c r="F3776" s="3" t="s">
        <v>4480</v>
      </c>
      <c r="G3776" s="3" t="s">
        <v>4491</v>
      </c>
      <c r="H3776" s="3" t="s">
        <v>4492</v>
      </c>
      <c r="I3776" s="3" t="s">
        <v>4493</v>
      </c>
      <c r="J3776" s="3"/>
      <c r="K3776" s="6" t="s">
        <v>4474</v>
      </c>
      <c r="L3776" s="6" t="s">
        <v>4474</v>
      </c>
      <c r="M3776" s="6" t="s">
        <v>4474</v>
      </c>
      <c r="N3776" s="6" t="s">
        <v>4474</v>
      </c>
      <c r="O3776" s="6" t="s">
        <v>4474</v>
      </c>
      <c r="P3776" s="6" t="s">
        <v>4474</v>
      </c>
      <c r="Q3776" s="6" t="s">
        <v>4474</v>
      </c>
      <c r="R3776" s="6" t="s">
        <v>4474</v>
      </c>
      <c r="S3776" s="6" t="s">
        <v>4474</v>
      </c>
      <c r="T3776" s="6" t="s">
        <v>4474</v>
      </c>
      <c r="U3776" s="6" t="s">
        <v>4474</v>
      </c>
      <c r="V3776" s="6" t="s">
        <v>4474</v>
      </c>
      <c r="W3776" s="6" t="s">
        <v>4474</v>
      </c>
      <c r="X3776" s="6" t="s">
        <v>4474</v>
      </c>
      <c r="Y3776" s="6" t="s">
        <v>4474</v>
      </c>
      <c r="Z3776" s="6" t="s">
        <v>4474</v>
      </c>
      <c r="AA3776" s="6" t="s">
        <v>4474</v>
      </c>
      <c r="AB3776" s="6" t="s">
        <v>4474</v>
      </c>
      <c r="AC3776" s="6" t="s">
        <v>4474</v>
      </c>
      <c r="AD3776" s="6" t="s">
        <v>4474</v>
      </c>
      <c r="AF3776" t="e">
        <f>Q3776/W3776</f>
        <v>#VALUE!</v>
      </c>
      <c r="AG3776" t="e">
        <f>R3776/X3776</f>
        <v>#VALUE!</v>
      </c>
      <c r="AH3776" t="e">
        <f>U3776/W3776</f>
        <v>#VALUE!</v>
      </c>
      <c r="AI3776" t="e">
        <f>V3776/X3776</f>
        <v>#VALUE!</v>
      </c>
      <c r="AJ3776" t="e">
        <f>Y3776/AA3776</f>
        <v>#VALUE!</v>
      </c>
      <c r="AK3776" t="e">
        <f>Z3776/AB3776</f>
        <v>#VALUE!</v>
      </c>
      <c r="AL3776" t="e">
        <f>O3776/K3776</f>
        <v>#VALUE!</v>
      </c>
      <c r="AM3776" t="e">
        <f>P3776/L3776</f>
        <v>#VALUE!</v>
      </c>
      <c r="AN3776" t="e">
        <f>K3776/W3776</f>
        <v>#VALUE!</v>
      </c>
      <c r="AO3776" t="e">
        <f>L3776/X3776</f>
        <v>#VALUE!</v>
      </c>
      <c r="AP3776">
        <f>IF(OR(Q3776&lt;0, Q3776="NA"), 0, 1)</f>
        <v>0</v>
      </c>
      <c r="AQ3776">
        <f>IF(OR(S3776&lt;0, S3776="NA"), 0, 1)</f>
        <v>0</v>
      </c>
      <c r="AR3776">
        <f>IFERROR(IF((AF3776-AG3776)&gt;0,1,0),0)</f>
        <v>0</v>
      </c>
      <c r="AS3776">
        <f>IFERROR(IF((S3776-Q3776)&gt;0,1,0),0)</f>
        <v>0</v>
      </c>
      <c r="AT3776">
        <f>IFERROR(IF((AH3776-AI3776)&lt;0,1,0),0)</f>
        <v>0</v>
      </c>
      <c r="AU3776">
        <f>IFERROR(IF((AJ3776-AK3776)&gt;0,1,0),0)</f>
        <v>0</v>
      </c>
      <c r="AV3776">
        <f>IFERROR(IF((AL3776-AM3776)&gt;0,1,0),0)</f>
        <v>0</v>
      </c>
      <c r="AW3776">
        <f>IFERROR(IF((AN3776-AO3776)&gt;0,1,0),0)</f>
        <v>0</v>
      </c>
      <c r="AX3776">
        <f>IFERROR(IF((AC3776-AD3776)&lt;0,1,0),0)</f>
        <v>0</v>
      </c>
      <c r="AY3776">
        <f>SUM(AP3776:AX3776)</f>
        <v>0</v>
      </c>
    </row>
    <row r="3777" spans="1:51" x14ac:dyDescent="0.45">
      <c r="A3777" s="1" t="s">
        <v>1400</v>
      </c>
      <c r="B3777" s="2">
        <v>114851149</v>
      </c>
      <c r="C3777" s="3" t="s">
        <v>5338</v>
      </c>
      <c r="D3777" s="5">
        <v>50.48</v>
      </c>
      <c r="E3777" s="5">
        <v>373.55200000000002</v>
      </c>
      <c r="F3777" s="3" t="s">
        <v>4480</v>
      </c>
      <c r="G3777" s="3" t="s">
        <v>4491</v>
      </c>
      <c r="H3777" s="3" t="s">
        <v>4492</v>
      </c>
      <c r="I3777" s="3" t="s">
        <v>4493</v>
      </c>
      <c r="J3777" s="3"/>
      <c r="K3777" s="6" t="s">
        <v>4474</v>
      </c>
      <c r="L3777" s="6" t="s">
        <v>4474</v>
      </c>
      <c r="M3777" s="6" t="s">
        <v>4474</v>
      </c>
      <c r="N3777" s="6" t="s">
        <v>4474</v>
      </c>
      <c r="O3777" s="6" t="s">
        <v>4474</v>
      </c>
      <c r="P3777" s="6" t="s">
        <v>4474</v>
      </c>
      <c r="Q3777" s="6" t="s">
        <v>4474</v>
      </c>
      <c r="R3777" s="6" t="s">
        <v>4474</v>
      </c>
      <c r="S3777" s="6" t="s">
        <v>4474</v>
      </c>
      <c r="T3777" s="6" t="s">
        <v>4474</v>
      </c>
      <c r="U3777" s="6" t="s">
        <v>4474</v>
      </c>
      <c r="V3777" s="6" t="s">
        <v>4474</v>
      </c>
      <c r="W3777" s="6" t="s">
        <v>4474</v>
      </c>
      <c r="X3777" s="6" t="s">
        <v>4474</v>
      </c>
      <c r="Y3777" s="6" t="s">
        <v>4474</v>
      </c>
      <c r="Z3777" s="6" t="s">
        <v>4474</v>
      </c>
      <c r="AA3777" s="6" t="s">
        <v>4474</v>
      </c>
      <c r="AB3777" s="6" t="s">
        <v>4474</v>
      </c>
      <c r="AC3777" s="6" t="s">
        <v>4474</v>
      </c>
      <c r="AD3777" s="6" t="s">
        <v>4474</v>
      </c>
      <c r="AF3777" t="e">
        <f>Q3777/W3777</f>
        <v>#VALUE!</v>
      </c>
      <c r="AG3777" t="e">
        <f>R3777/X3777</f>
        <v>#VALUE!</v>
      </c>
      <c r="AH3777" t="e">
        <f>U3777/W3777</f>
        <v>#VALUE!</v>
      </c>
      <c r="AI3777" t="e">
        <f>V3777/X3777</f>
        <v>#VALUE!</v>
      </c>
      <c r="AJ3777" t="e">
        <f>Y3777/AA3777</f>
        <v>#VALUE!</v>
      </c>
      <c r="AK3777" t="e">
        <f>Z3777/AB3777</f>
        <v>#VALUE!</v>
      </c>
      <c r="AL3777" t="e">
        <f>O3777/K3777</f>
        <v>#VALUE!</v>
      </c>
      <c r="AM3777" t="e">
        <f>P3777/L3777</f>
        <v>#VALUE!</v>
      </c>
      <c r="AN3777" t="e">
        <f>K3777/W3777</f>
        <v>#VALUE!</v>
      </c>
      <c r="AO3777" t="e">
        <f>L3777/X3777</f>
        <v>#VALUE!</v>
      </c>
      <c r="AP3777">
        <f>IF(OR(Q3777&lt;0, Q3777="NA"), 0, 1)</f>
        <v>0</v>
      </c>
      <c r="AQ3777">
        <f>IF(OR(S3777&lt;0, S3777="NA"), 0, 1)</f>
        <v>0</v>
      </c>
      <c r="AR3777">
        <f>IFERROR(IF((AF3777-AG3777)&gt;0,1,0),0)</f>
        <v>0</v>
      </c>
      <c r="AS3777">
        <f>IFERROR(IF((S3777-Q3777)&gt;0,1,0),0)</f>
        <v>0</v>
      </c>
      <c r="AT3777">
        <f>IFERROR(IF((AH3777-AI3777)&lt;0,1,0),0)</f>
        <v>0</v>
      </c>
      <c r="AU3777">
        <f>IFERROR(IF((AJ3777-AK3777)&gt;0,1,0),0)</f>
        <v>0</v>
      </c>
      <c r="AV3777">
        <f>IFERROR(IF((AL3777-AM3777)&gt;0,1,0),0)</f>
        <v>0</v>
      </c>
      <c r="AW3777">
        <f>IFERROR(IF((AN3777-AO3777)&gt;0,1,0),0)</f>
        <v>0</v>
      </c>
      <c r="AX3777">
        <f>IFERROR(IF((AC3777-AD3777)&lt;0,1,0),0)</f>
        <v>0</v>
      </c>
      <c r="AY3777">
        <f>SUM(AP3777:AX3777)</f>
        <v>0</v>
      </c>
    </row>
    <row r="3778" spans="1:51" x14ac:dyDescent="0.45">
      <c r="A3778" s="1" t="s">
        <v>1408</v>
      </c>
      <c r="B3778" s="2">
        <v>117362896</v>
      </c>
      <c r="C3778" s="3" t="s">
        <v>5338</v>
      </c>
      <c r="D3778" s="5">
        <v>24.15</v>
      </c>
      <c r="E3778" s="5">
        <v>302.47587614999998</v>
      </c>
      <c r="F3778" s="3" t="s">
        <v>4480</v>
      </c>
      <c r="G3778" s="3" t="s">
        <v>4491</v>
      </c>
      <c r="H3778" s="3" t="s">
        <v>4492</v>
      </c>
      <c r="I3778" s="3" t="s">
        <v>4493</v>
      </c>
      <c r="J3778" s="3"/>
      <c r="K3778" s="6" t="s">
        <v>4474</v>
      </c>
      <c r="L3778" s="6" t="s">
        <v>4474</v>
      </c>
      <c r="M3778" s="6" t="s">
        <v>4474</v>
      </c>
      <c r="N3778" s="6" t="s">
        <v>4474</v>
      </c>
      <c r="O3778" s="6" t="s">
        <v>4474</v>
      </c>
      <c r="P3778" s="6" t="s">
        <v>4474</v>
      </c>
      <c r="Q3778" s="6" t="s">
        <v>4474</v>
      </c>
      <c r="R3778" s="6" t="s">
        <v>4474</v>
      </c>
      <c r="S3778" s="6" t="s">
        <v>4474</v>
      </c>
      <c r="T3778" s="6" t="s">
        <v>4474</v>
      </c>
      <c r="U3778" s="6" t="s">
        <v>4474</v>
      </c>
      <c r="V3778" s="6" t="s">
        <v>4474</v>
      </c>
      <c r="W3778" s="6" t="s">
        <v>4474</v>
      </c>
      <c r="X3778" s="6" t="s">
        <v>4474</v>
      </c>
      <c r="Y3778" s="6" t="s">
        <v>4474</v>
      </c>
      <c r="Z3778" s="6" t="s">
        <v>4474</v>
      </c>
      <c r="AA3778" s="6" t="s">
        <v>4474</v>
      </c>
      <c r="AB3778" s="6" t="s">
        <v>4474</v>
      </c>
      <c r="AC3778" s="6" t="s">
        <v>4474</v>
      </c>
      <c r="AD3778" s="6" t="s">
        <v>4474</v>
      </c>
      <c r="AF3778" t="e">
        <f>Q3778/W3778</f>
        <v>#VALUE!</v>
      </c>
      <c r="AG3778" t="e">
        <f>R3778/X3778</f>
        <v>#VALUE!</v>
      </c>
      <c r="AH3778" t="e">
        <f>U3778/W3778</f>
        <v>#VALUE!</v>
      </c>
      <c r="AI3778" t="e">
        <f>V3778/X3778</f>
        <v>#VALUE!</v>
      </c>
      <c r="AJ3778" t="e">
        <f>Y3778/AA3778</f>
        <v>#VALUE!</v>
      </c>
      <c r="AK3778" t="e">
        <f>Z3778/AB3778</f>
        <v>#VALUE!</v>
      </c>
      <c r="AL3778" t="e">
        <f>O3778/K3778</f>
        <v>#VALUE!</v>
      </c>
      <c r="AM3778" t="e">
        <f>P3778/L3778</f>
        <v>#VALUE!</v>
      </c>
      <c r="AN3778" t="e">
        <f>K3778/W3778</f>
        <v>#VALUE!</v>
      </c>
      <c r="AO3778" t="e">
        <f>L3778/X3778</f>
        <v>#VALUE!</v>
      </c>
      <c r="AP3778">
        <f>IF(OR(Q3778&lt;0, Q3778="NA"), 0, 1)</f>
        <v>0</v>
      </c>
      <c r="AQ3778">
        <f>IF(OR(S3778&lt;0, S3778="NA"), 0, 1)</f>
        <v>0</v>
      </c>
      <c r="AR3778">
        <f>IFERROR(IF((AF3778-AG3778)&gt;0,1,0),0)</f>
        <v>0</v>
      </c>
      <c r="AS3778">
        <f>IFERROR(IF((S3778-Q3778)&gt;0,1,0),0)</f>
        <v>0</v>
      </c>
      <c r="AT3778">
        <f>IFERROR(IF((AH3778-AI3778)&lt;0,1,0),0)</f>
        <v>0</v>
      </c>
      <c r="AU3778">
        <f>IFERROR(IF((AJ3778-AK3778)&gt;0,1,0),0)</f>
        <v>0</v>
      </c>
      <c r="AV3778">
        <f>IFERROR(IF((AL3778-AM3778)&gt;0,1,0),0)</f>
        <v>0</v>
      </c>
      <c r="AW3778">
        <f>IFERROR(IF((AN3778-AO3778)&gt;0,1,0),0)</f>
        <v>0</v>
      </c>
      <c r="AX3778">
        <f>IFERROR(IF((AC3778-AD3778)&lt;0,1,0),0)</f>
        <v>0</v>
      </c>
      <c r="AY3778">
        <f>SUM(AP3778:AX3778)</f>
        <v>0</v>
      </c>
    </row>
    <row r="3779" spans="1:51" x14ac:dyDescent="0.45">
      <c r="A3779" s="1" t="s">
        <v>1442</v>
      </c>
      <c r="B3779" s="2">
        <v>5732909</v>
      </c>
      <c r="C3779" s="3" t="s">
        <v>5338</v>
      </c>
      <c r="D3779" s="5">
        <v>40.520000000000003</v>
      </c>
      <c r="E3779" s="5">
        <v>6.0780810399999998</v>
      </c>
      <c r="F3779" s="3" t="s">
        <v>4480</v>
      </c>
      <c r="G3779" s="3" t="s">
        <v>4491</v>
      </c>
      <c r="H3779" s="3" t="s">
        <v>4492</v>
      </c>
      <c r="I3779" s="3" t="s">
        <v>4493</v>
      </c>
      <c r="J3779" s="3"/>
      <c r="K3779" s="6" t="s">
        <v>4474</v>
      </c>
      <c r="L3779" s="6" t="s">
        <v>4474</v>
      </c>
      <c r="M3779" s="6" t="s">
        <v>4474</v>
      </c>
      <c r="N3779" s="6" t="s">
        <v>4474</v>
      </c>
      <c r="O3779" s="6" t="s">
        <v>4474</v>
      </c>
      <c r="P3779" s="6" t="s">
        <v>4474</v>
      </c>
      <c r="Q3779" s="6" t="s">
        <v>4474</v>
      </c>
      <c r="R3779" s="6" t="s">
        <v>4474</v>
      </c>
      <c r="S3779" s="6" t="s">
        <v>4474</v>
      </c>
      <c r="T3779" s="6" t="s">
        <v>4474</v>
      </c>
      <c r="U3779" s="6" t="s">
        <v>4474</v>
      </c>
      <c r="V3779" s="6" t="s">
        <v>4474</v>
      </c>
      <c r="W3779" s="6" t="s">
        <v>4474</v>
      </c>
      <c r="X3779" s="6" t="s">
        <v>4474</v>
      </c>
      <c r="Y3779" s="6" t="s">
        <v>4474</v>
      </c>
      <c r="Z3779" s="6" t="s">
        <v>4474</v>
      </c>
      <c r="AA3779" s="6" t="s">
        <v>4474</v>
      </c>
      <c r="AB3779" s="6" t="s">
        <v>4474</v>
      </c>
      <c r="AC3779" s="6" t="s">
        <v>4474</v>
      </c>
      <c r="AD3779" s="6" t="s">
        <v>4474</v>
      </c>
      <c r="AF3779" t="e">
        <f>Q3779/W3779</f>
        <v>#VALUE!</v>
      </c>
      <c r="AG3779" t="e">
        <f>R3779/X3779</f>
        <v>#VALUE!</v>
      </c>
      <c r="AH3779" t="e">
        <f>U3779/W3779</f>
        <v>#VALUE!</v>
      </c>
      <c r="AI3779" t="e">
        <f>V3779/X3779</f>
        <v>#VALUE!</v>
      </c>
      <c r="AJ3779" t="e">
        <f>Y3779/AA3779</f>
        <v>#VALUE!</v>
      </c>
      <c r="AK3779" t="e">
        <f>Z3779/AB3779</f>
        <v>#VALUE!</v>
      </c>
      <c r="AL3779" t="e">
        <f>O3779/K3779</f>
        <v>#VALUE!</v>
      </c>
      <c r="AM3779" t="e">
        <f>P3779/L3779</f>
        <v>#VALUE!</v>
      </c>
      <c r="AN3779" t="e">
        <f>K3779/W3779</f>
        <v>#VALUE!</v>
      </c>
      <c r="AO3779" t="e">
        <f>L3779/X3779</f>
        <v>#VALUE!</v>
      </c>
      <c r="AP3779">
        <f>IF(OR(Q3779&lt;0, Q3779="NA"), 0, 1)</f>
        <v>0</v>
      </c>
      <c r="AQ3779">
        <f>IF(OR(S3779&lt;0, S3779="NA"), 0, 1)</f>
        <v>0</v>
      </c>
      <c r="AR3779">
        <f>IFERROR(IF((AF3779-AG3779)&gt;0,1,0),0)</f>
        <v>0</v>
      </c>
      <c r="AS3779">
        <f>IFERROR(IF((S3779-Q3779)&gt;0,1,0),0)</f>
        <v>0</v>
      </c>
      <c r="AT3779">
        <f>IFERROR(IF((AH3779-AI3779)&lt;0,1,0),0)</f>
        <v>0</v>
      </c>
      <c r="AU3779">
        <f>IFERROR(IF((AJ3779-AK3779)&gt;0,1,0),0)</f>
        <v>0</v>
      </c>
      <c r="AV3779">
        <f>IFERROR(IF((AL3779-AM3779)&gt;0,1,0),0)</f>
        <v>0</v>
      </c>
      <c r="AW3779">
        <f>IFERROR(IF((AN3779-AO3779)&gt;0,1,0),0)</f>
        <v>0</v>
      </c>
      <c r="AX3779">
        <f>IFERROR(IF((AC3779-AD3779)&lt;0,1,0),0)</f>
        <v>0</v>
      </c>
      <c r="AY3779">
        <f>SUM(AP3779:AX3779)</f>
        <v>0</v>
      </c>
    </row>
    <row r="3780" spans="1:51" x14ac:dyDescent="0.45">
      <c r="A3780" s="1" t="s">
        <v>1444</v>
      </c>
      <c r="B3780" s="2">
        <v>5736222</v>
      </c>
      <c r="C3780" s="3" t="s">
        <v>5338</v>
      </c>
      <c r="D3780" s="5">
        <v>50.75</v>
      </c>
      <c r="E3780" s="5">
        <v>142.10010149999999</v>
      </c>
      <c r="F3780" s="3" t="s">
        <v>4480</v>
      </c>
      <c r="G3780" s="3" t="s">
        <v>4491</v>
      </c>
      <c r="H3780" s="3" t="s">
        <v>4492</v>
      </c>
      <c r="I3780" s="3" t="s">
        <v>4493</v>
      </c>
      <c r="J3780" s="3"/>
      <c r="K3780" s="6" t="s">
        <v>4474</v>
      </c>
      <c r="L3780" s="6" t="s">
        <v>4474</v>
      </c>
      <c r="M3780" s="6" t="s">
        <v>4474</v>
      </c>
      <c r="N3780" s="6" t="s">
        <v>4474</v>
      </c>
      <c r="O3780" s="6" t="s">
        <v>4474</v>
      </c>
      <c r="P3780" s="6" t="s">
        <v>4474</v>
      </c>
      <c r="Q3780" s="6" t="s">
        <v>4474</v>
      </c>
      <c r="R3780" s="6" t="s">
        <v>4474</v>
      </c>
      <c r="S3780" s="6" t="s">
        <v>4474</v>
      </c>
      <c r="T3780" s="6" t="s">
        <v>4474</v>
      </c>
      <c r="U3780" s="6" t="s">
        <v>4474</v>
      </c>
      <c r="V3780" s="6" t="s">
        <v>4474</v>
      </c>
      <c r="W3780" s="6" t="s">
        <v>4474</v>
      </c>
      <c r="X3780" s="6" t="s">
        <v>4474</v>
      </c>
      <c r="Y3780" s="6" t="s">
        <v>4474</v>
      </c>
      <c r="Z3780" s="6" t="s">
        <v>4474</v>
      </c>
      <c r="AA3780" s="6" t="s">
        <v>4474</v>
      </c>
      <c r="AB3780" s="6" t="s">
        <v>4474</v>
      </c>
      <c r="AC3780" s="6" t="s">
        <v>4474</v>
      </c>
      <c r="AD3780" s="6" t="s">
        <v>4474</v>
      </c>
      <c r="AF3780" t="e">
        <f>Q3780/W3780</f>
        <v>#VALUE!</v>
      </c>
      <c r="AG3780" t="e">
        <f>R3780/X3780</f>
        <v>#VALUE!</v>
      </c>
      <c r="AH3780" t="e">
        <f>U3780/W3780</f>
        <v>#VALUE!</v>
      </c>
      <c r="AI3780" t="e">
        <f>V3780/X3780</f>
        <v>#VALUE!</v>
      </c>
      <c r="AJ3780" t="e">
        <f>Y3780/AA3780</f>
        <v>#VALUE!</v>
      </c>
      <c r="AK3780" t="e">
        <f>Z3780/AB3780</f>
        <v>#VALUE!</v>
      </c>
      <c r="AL3780" t="e">
        <f>O3780/K3780</f>
        <v>#VALUE!</v>
      </c>
      <c r="AM3780" t="e">
        <f>P3780/L3780</f>
        <v>#VALUE!</v>
      </c>
      <c r="AN3780" t="e">
        <f>K3780/W3780</f>
        <v>#VALUE!</v>
      </c>
      <c r="AO3780" t="e">
        <f>L3780/X3780</f>
        <v>#VALUE!</v>
      </c>
      <c r="AP3780">
        <f>IF(OR(Q3780&lt;0, Q3780="NA"), 0, 1)</f>
        <v>0</v>
      </c>
      <c r="AQ3780">
        <f>IF(OR(S3780&lt;0, S3780="NA"), 0, 1)</f>
        <v>0</v>
      </c>
      <c r="AR3780">
        <f>IFERROR(IF((AF3780-AG3780)&gt;0,1,0),0)</f>
        <v>0</v>
      </c>
      <c r="AS3780">
        <f>IFERROR(IF((S3780-Q3780)&gt;0,1,0),0)</f>
        <v>0</v>
      </c>
      <c r="AT3780">
        <f>IFERROR(IF((AH3780-AI3780)&lt;0,1,0),0)</f>
        <v>0</v>
      </c>
      <c r="AU3780">
        <f>IFERROR(IF((AJ3780-AK3780)&gt;0,1,0),0)</f>
        <v>0</v>
      </c>
      <c r="AV3780">
        <f>IFERROR(IF((AL3780-AM3780)&gt;0,1,0),0)</f>
        <v>0</v>
      </c>
      <c r="AW3780">
        <f>IFERROR(IF((AN3780-AO3780)&gt;0,1,0),0)</f>
        <v>0</v>
      </c>
      <c r="AX3780">
        <f>IFERROR(IF((AC3780-AD3780)&lt;0,1,0),0)</f>
        <v>0</v>
      </c>
      <c r="AY3780">
        <f>SUM(AP3780:AX3780)</f>
        <v>0</v>
      </c>
    </row>
    <row r="3781" spans="1:51" x14ac:dyDescent="0.45">
      <c r="A3781" s="1" t="s">
        <v>1445</v>
      </c>
      <c r="B3781" s="2">
        <v>5736232</v>
      </c>
      <c r="C3781" s="3" t="s">
        <v>5338</v>
      </c>
      <c r="D3781" s="5">
        <v>26.47</v>
      </c>
      <c r="E3781" s="5">
        <v>146.90855293999999</v>
      </c>
      <c r="F3781" s="3" t="s">
        <v>4480</v>
      </c>
      <c r="G3781" s="3" t="s">
        <v>4491</v>
      </c>
      <c r="H3781" s="3" t="s">
        <v>4492</v>
      </c>
      <c r="I3781" s="3" t="s">
        <v>4493</v>
      </c>
      <c r="J3781" s="3"/>
      <c r="K3781" s="6" t="s">
        <v>4474</v>
      </c>
      <c r="L3781" s="6" t="s">
        <v>4474</v>
      </c>
      <c r="M3781" s="6" t="s">
        <v>4474</v>
      </c>
      <c r="N3781" s="6" t="s">
        <v>4474</v>
      </c>
      <c r="O3781" s="6" t="s">
        <v>4474</v>
      </c>
      <c r="P3781" s="6" t="s">
        <v>4474</v>
      </c>
      <c r="Q3781" s="6" t="s">
        <v>4474</v>
      </c>
      <c r="R3781" s="6" t="s">
        <v>4474</v>
      </c>
      <c r="S3781" s="6" t="s">
        <v>4474</v>
      </c>
      <c r="T3781" s="6" t="s">
        <v>4474</v>
      </c>
      <c r="U3781" s="6" t="s">
        <v>4474</v>
      </c>
      <c r="V3781" s="6" t="s">
        <v>4474</v>
      </c>
      <c r="W3781" s="6" t="s">
        <v>4474</v>
      </c>
      <c r="X3781" s="6" t="s">
        <v>4474</v>
      </c>
      <c r="Y3781" s="6" t="s">
        <v>4474</v>
      </c>
      <c r="Z3781" s="6" t="s">
        <v>4474</v>
      </c>
      <c r="AA3781" s="6" t="s">
        <v>4474</v>
      </c>
      <c r="AB3781" s="6" t="s">
        <v>4474</v>
      </c>
      <c r="AC3781" s="6" t="s">
        <v>4474</v>
      </c>
      <c r="AD3781" s="6" t="s">
        <v>4474</v>
      </c>
      <c r="AF3781" t="e">
        <f>Q3781/W3781</f>
        <v>#VALUE!</v>
      </c>
      <c r="AG3781" t="e">
        <f>R3781/X3781</f>
        <v>#VALUE!</v>
      </c>
      <c r="AH3781" t="e">
        <f>U3781/W3781</f>
        <v>#VALUE!</v>
      </c>
      <c r="AI3781" t="e">
        <f>V3781/X3781</f>
        <v>#VALUE!</v>
      </c>
      <c r="AJ3781" t="e">
        <f>Y3781/AA3781</f>
        <v>#VALUE!</v>
      </c>
      <c r="AK3781" t="e">
        <f>Z3781/AB3781</f>
        <v>#VALUE!</v>
      </c>
      <c r="AL3781" t="e">
        <f>O3781/K3781</f>
        <v>#VALUE!</v>
      </c>
      <c r="AM3781" t="e">
        <f>P3781/L3781</f>
        <v>#VALUE!</v>
      </c>
      <c r="AN3781" t="e">
        <f>K3781/W3781</f>
        <v>#VALUE!</v>
      </c>
      <c r="AO3781" t="e">
        <f>L3781/X3781</f>
        <v>#VALUE!</v>
      </c>
      <c r="AP3781">
        <f>IF(OR(Q3781&lt;0, Q3781="NA"), 0, 1)</f>
        <v>0</v>
      </c>
      <c r="AQ3781">
        <f>IF(OR(S3781&lt;0, S3781="NA"), 0, 1)</f>
        <v>0</v>
      </c>
      <c r="AR3781">
        <f>IFERROR(IF((AF3781-AG3781)&gt;0,1,0),0)</f>
        <v>0</v>
      </c>
      <c r="AS3781">
        <f>IFERROR(IF((S3781-Q3781)&gt;0,1,0),0)</f>
        <v>0</v>
      </c>
      <c r="AT3781">
        <f>IFERROR(IF((AH3781-AI3781)&lt;0,1,0),0)</f>
        <v>0</v>
      </c>
      <c r="AU3781">
        <f>IFERROR(IF((AJ3781-AK3781)&gt;0,1,0),0)</f>
        <v>0</v>
      </c>
      <c r="AV3781">
        <f>IFERROR(IF((AL3781-AM3781)&gt;0,1,0),0)</f>
        <v>0</v>
      </c>
      <c r="AW3781">
        <f>IFERROR(IF((AN3781-AO3781)&gt;0,1,0),0)</f>
        <v>0</v>
      </c>
      <c r="AX3781">
        <f>IFERROR(IF((AC3781-AD3781)&lt;0,1,0),0)</f>
        <v>0</v>
      </c>
      <c r="AY3781">
        <f>SUM(AP3781:AX3781)</f>
        <v>0</v>
      </c>
    </row>
    <row r="3782" spans="1:51" x14ac:dyDescent="0.45">
      <c r="A3782" s="1" t="s">
        <v>1446</v>
      </c>
      <c r="B3782" s="2">
        <v>5735881</v>
      </c>
      <c r="C3782" s="3" t="s">
        <v>5338</v>
      </c>
      <c r="D3782" s="5">
        <v>59.91</v>
      </c>
      <c r="E3782" s="5">
        <v>6254.5874648400004</v>
      </c>
      <c r="F3782" s="3" t="s">
        <v>4480</v>
      </c>
      <c r="G3782" s="3" t="s">
        <v>4491</v>
      </c>
      <c r="H3782" s="3" t="s">
        <v>4492</v>
      </c>
      <c r="I3782" s="3" t="s">
        <v>4493</v>
      </c>
      <c r="J3782" s="3"/>
      <c r="K3782" s="6" t="s">
        <v>4474</v>
      </c>
      <c r="L3782" s="6" t="s">
        <v>4474</v>
      </c>
      <c r="M3782" s="6" t="s">
        <v>4474</v>
      </c>
      <c r="N3782" s="6" t="s">
        <v>4474</v>
      </c>
      <c r="O3782" s="6" t="s">
        <v>4474</v>
      </c>
      <c r="P3782" s="6" t="s">
        <v>4474</v>
      </c>
      <c r="Q3782" s="6" t="s">
        <v>4474</v>
      </c>
      <c r="R3782" s="6" t="s">
        <v>4474</v>
      </c>
      <c r="S3782" s="6" t="s">
        <v>4474</v>
      </c>
      <c r="T3782" s="6" t="s">
        <v>4474</v>
      </c>
      <c r="U3782" s="6" t="s">
        <v>4474</v>
      </c>
      <c r="V3782" s="6" t="s">
        <v>4474</v>
      </c>
      <c r="W3782" s="6" t="s">
        <v>4474</v>
      </c>
      <c r="X3782" s="6" t="s">
        <v>4474</v>
      </c>
      <c r="Y3782" s="6" t="s">
        <v>4474</v>
      </c>
      <c r="Z3782" s="6" t="s">
        <v>4474</v>
      </c>
      <c r="AA3782" s="6" t="s">
        <v>4474</v>
      </c>
      <c r="AB3782" s="6" t="s">
        <v>4474</v>
      </c>
      <c r="AC3782" s="6" t="s">
        <v>4474</v>
      </c>
      <c r="AD3782" s="6" t="s">
        <v>4474</v>
      </c>
      <c r="AF3782" t="e">
        <f>Q3782/W3782</f>
        <v>#VALUE!</v>
      </c>
      <c r="AG3782" t="e">
        <f>R3782/X3782</f>
        <v>#VALUE!</v>
      </c>
      <c r="AH3782" t="e">
        <f>U3782/W3782</f>
        <v>#VALUE!</v>
      </c>
      <c r="AI3782" t="e">
        <f>V3782/X3782</f>
        <v>#VALUE!</v>
      </c>
      <c r="AJ3782" t="e">
        <f>Y3782/AA3782</f>
        <v>#VALUE!</v>
      </c>
      <c r="AK3782" t="e">
        <f>Z3782/AB3782</f>
        <v>#VALUE!</v>
      </c>
      <c r="AL3782" t="e">
        <f>O3782/K3782</f>
        <v>#VALUE!</v>
      </c>
      <c r="AM3782" t="e">
        <f>P3782/L3782</f>
        <v>#VALUE!</v>
      </c>
      <c r="AN3782" t="e">
        <f>K3782/W3782</f>
        <v>#VALUE!</v>
      </c>
      <c r="AO3782" t="e">
        <f>L3782/X3782</f>
        <v>#VALUE!</v>
      </c>
      <c r="AP3782">
        <f>IF(OR(Q3782&lt;0, Q3782="NA"), 0, 1)</f>
        <v>0</v>
      </c>
      <c r="AQ3782">
        <f>IF(OR(S3782&lt;0, S3782="NA"), 0, 1)</f>
        <v>0</v>
      </c>
      <c r="AR3782">
        <f>IFERROR(IF((AF3782-AG3782)&gt;0,1,0),0)</f>
        <v>0</v>
      </c>
      <c r="AS3782">
        <f>IFERROR(IF((S3782-Q3782)&gt;0,1,0),0)</f>
        <v>0</v>
      </c>
      <c r="AT3782">
        <f>IFERROR(IF((AH3782-AI3782)&lt;0,1,0),0)</f>
        <v>0</v>
      </c>
      <c r="AU3782">
        <f>IFERROR(IF((AJ3782-AK3782)&gt;0,1,0),0)</f>
        <v>0</v>
      </c>
      <c r="AV3782">
        <f>IFERROR(IF((AL3782-AM3782)&gt;0,1,0),0)</f>
        <v>0</v>
      </c>
      <c r="AW3782">
        <f>IFERROR(IF((AN3782-AO3782)&gt;0,1,0),0)</f>
        <v>0</v>
      </c>
      <c r="AX3782">
        <f>IFERROR(IF((AC3782-AD3782)&lt;0,1,0),0)</f>
        <v>0</v>
      </c>
      <c r="AY3782">
        <f>SUM(AP3782:AX3782)</f>
        <v>0</v>
      </c>
    </row>
    <row r="3783" spans="1:51" x14ac:dyDescent="0.45">
      <c r="A3783" s="1" t="s">
        <v>1447</v>
      </c>
      <c r="B3783" s="2">
        <v>5727293</v>
      </c>
      <c r="C3783" s="3" t="s">
        <v>5338</v>
      </c>
      <c r="D3783" s="5">
        <v>109.18</v>
      </c>
      <c r="E3783" s="5">
        <v>1331.9962183600001</v>
      </c>
      <c r="F3783" s="3" t="s">
        <v>4480</v>
      </c>
      <c r="G3783" s="3" t="s">
        <v>4491</v>
      </c>
      <c r="H3783" s="3" t="s">
        <v>4492</v>
      </c>
      <c r="I3783" s="3" t="s">
        <v>4493</v>
      </c>
      <c r="J3783" s="3"/>
      <c r="K3783" s="6" t="s">
        <v>4474</v>
      </c>
      <c r="L3783" s="6" t="s">
        <v>4474</v>
      </c>
      <c r="M3783" s="6" t="s">
        <v>4474</v>
      </c>
      <c r="N3783" s="6" t="s">
        <v>4474</v>
      </c>
      <c r="O3783" s="6" t="s">
        <v>4474</v>
      </c>
      <c r="P3783" s="6" t="s">
        <v>4474</v>
      </c>
      <c r="Q3783" s="6" t="s">
        <v>4474</v>
      </c>
      <c r="R3783" s="6" t="s">
        <v>4474</v>
      </c>
      <c r="S3783" s="6" t="s">
        <v>4474</v>
      </c>
      <c r="T3783" s="6" t="s">
        <v>4474</v>
      </c>
      <c r="U3783" s="6" t="s">
        <v>4474</v>
      </c>
      <c r="V3783" s="6" t="s">
        <v>4474</v>
      </c>
      <c r="W3783" s="6" t="s">
        <v>4474</v>
      </c>
      <c r="X3783" s="6" t="s">
        <v>4474</v>
      </c>
      <c r="Y3783" s="6" t="s">
        <v>4474</v>
      </c>
      <c r="Z3783" s="6" t="s">
        <v>4474</v>
      </c>
      <c r="AA3783" s="6" t="s">
        <v>4474</v>
      </c>
      <c r="AB3783" s="6" t="s">
        <v>4474</v>
      </c>
      <c r="AC3783" s="6" t="s">
        <v>4474</v>
      </c>
      <c r="AD3783" s="6" t="s">
        <v>4474</v>
      </c>
      <c r="AF3783" t="e">
        <f>Q3783/W3783</f>
        <v>#VALUE!</v>
      </c>
      <c r="AG3783" t="e">
        <f>R3783/X3783</f>
        <v>#VALUE!</v>
      </c>
      <c r="AH3783" t="e">
        <f>U3783/W3783</f>
        <v>#VALUE!</v>
      </c>
      <c r="AI3783" t="e">
        <f>V3783/X3783</f>
        <v>#VALUE!</v>
      </c>
      <c r="AJ3783" t="e">
        <f>Y3783/AA3783</f>
        <v>#VALUE!</v>
      </c>
      <c r="AK3783" t="e">
        <f>Z3783/AB3783</f>
        <v>#VALUE!</v>
      </c>
      <c r="AL3783" t="e">
        <f>O3783/K3783</f>
        <v>#VALUE!</v>
      </c>
      <c r="AM3783" t="e">
        <f>P3783/L3783</f>
        <v>#VALUE!</v>
      </c>
      <c r="AN3783" t="e">
        <f>K3783/W3783</f>
        <v>#VALUE!</v>
      </c>
      <c r="AO3783" t="e">
        <f>L3783/X3783</f>
        <v>#VALUE!</v>
      </c>
      <c r="AP3783">
        <f>IF(OR(Q3783&lt;0, Q3783="NA"), 0, 1)</f>
        <v>0</v>
      </c>
      <c r="AQ3783">
        <f>IF(OR(S3783&lt;0, S3783="NA"), 0, 1)</f>
        <v>0</v>
      </c>
      <c r="AR3783">
        <f>IFERROR(IF((AF3783-AG3783)&gt;0,1,0),0)</f>
        <v>0</v>
      </c>
      <c r="AS3783">
        <f>IFERROR(IF((S3783-Q3783)&gt;0,1,0),0)</f>
        <v>0</v>
      </c>
      <c r="AT3783">
        <f>IFERROR(IF((AH3783-AI3783)&lt;0,1,0),0)</f>
        <v>0</v>
      </c>
      <c r="AU3783">
        <f>IFERROR(IF((AJ3783-AK3783)&gt;0,1,0),0)</f>
        <v>0</v>
      </c>
      <c r="AV3783">
        <f>IFERROR(IF((AL3783-AM3783)&gt;0,1,0),0)</f>
        <v>0</v>
      </c>
      <c r="AW3783">
        <f>IFERROR(IF((AN3783-AO3783)&gt;0,1,0),0)</f>
        <v>0</v>
      </c>
      <c r="AX3783">
        <f>IFERROR(IF((AC3783-AD3783)&lt;0,1,0),0)</f>
        <v>0</v>
      </c>
      <c r="AY3783">
        <f>SUM(AP3783:AX3783)</f>
        <v>0</v>
      </c>
    </row>
    <row r="3784" spans="1:51" x14ac:dyDescent="0.45">
      <c r="A3784" s="1" t="s">
        <v>1448</v>
      </c>
      <c r="B3784" s="2">
        <v>5727291</v>
      </c>
      <c r="C3784" s="3" t="s">
        <v>5338</v>
      </c>
      <c r="D3784" s="5">
        <v>145.83000000000001</v>
      </c>
      <c r="E3784" s="5">
        <v>1166.64029166</v>
      </c>
      <c r="F3784" s="3" t="s">
        <v>4480</v>
      </c>
      <c r="G3784" s="3" t="s">
        <v>4491</v>
      </c>
      <c r="H3784" s="3" t="s">
        <v>4492</v>
      </c>
      <c r="I3784" s="3" t="s">
        <v>4493</v>
      </c>
      <c r="J3784" s="3"/>
      <c r="K3784" s="6" t="s">
        <v>4474</v>
      </c>
      <c r="L3784" s="6" t="s">
        <v>4474</v>
      </c>
      <c r="M3784" s="6" t="s">
        <v>4474</v>
      </c>
      <c r="N3784" s="6" t="s">
        <v>4474</v>
      </c>
      <c r="O3784" s="6" t="s">
        <v>4474</v>
      </c>
      <c r="P3784" s="6" t="s">
        <v>4474</v>
      </c>
      <c r="Q3784" s="6" t="s">
        <v>4474</v>
      </c>
      <c r="R3784" s="6" t="s">
        <v>4474</v>
      </c>
      <c r="S3784" s="6" t="s">
        <v>4474</v>
      </c>
      <c r="T3784" s="6" t="s">
        <v>4474</v>
      </c>
      <c r="U3784" s="6" t="s">
        <v>4474</v>
      </c>
      <c r="V3784" s="6" t="s">
        <v>4474</v>
      </c>
      <c r="W3784" s="6" t="s">
        <v>4474</v>
      </c>
      <c r="X3784" s="6" t="s">
        <v>4474</v>
      </c>
      <c r="Y3784" s="6" t="s">
        <v>4474</v>
      </c>
      <c r="Z3784" s="6" t="s">
        <v>4474</v>
      </c>
      <c r="AA3784" s="6" t="s">
        <v>4474</v>
      </c>
      <c r="AB3784" s="6" t="s">
        <v>4474</v>
      </c>
      <c r="AC3784" s="6" t="s">
        <v>4474</v>
      </c>
      <c r="AD3784" s="6" t="s">
        <v>4474</v>
      </c>
      <c r="AF3784" t="e">
        <f>Q3784/W3784</f>
        <v>#VALUE!</v>
      </c>
      <c r="AG3784" t="e">
        <f>R3784/X3784</f>
        <v>#VALUE!</v>
      </c>
      <c r="AH3784" t="e">
        <f>U3784/W3784</f>
        <v>#VALUE!</v>
      </c>
      <c r="AI3784" t="e">
        <f>V3784/X3784</f>
        <v>#VALUE!</v>
      </c>
      <c r="AJ3784" t="e">
        <f>Y3784/AA3784</f>
        <v>#VALUE!</v>
      </c>
      <c r="AK3784" t="e">
        <f>Z3784/AB3784</f>
        <v>#VALUE!</v>
      </c>
      <c r="AL3784" t="e">
        <f>O3784/K3784</f>
        <v>#VALUE!</v>
      </c>
      <c r="AM3784" t="e">
        <f>P3784/L3784</f>
        <v>#VALUE!</v>
      </c>
      <c r="AN3784" t="e">
        <f>K3784/W3784</f>
        <v>#VALUE!</v>
      </c>
      <c r="AO3784" t="e">
        <f>L3784/X3784</f>
        <v>#VALUE!</v>
      </c>
      <c r="AP3784">
        <f>IF(OR(Q3784&lt;0, Q3784="NA"), 0, 1)</f>
        <v>0</v>
      </c>
      <c r="AQ3784">
        <f>IF(OR(S3784&lt;0, S3784="NA"), 0, 1)</f>
        <v>0</v>
      </c>
      <c r="AR3784">
        <f>IFERROR(IF((AF3784-AG3784)&gt;0,1,0),0)</f>
        <v>0</v>
      </c>
      <c r="AS3784">
        <f>IFERROR(IF((S3784-Q3784)&gt;0,1,0),0)</f>
        <v>0</v>
      </c>
      <c r="AT3784">
        <f>IFERROR(IF((AH3784-AI3784)&lt;0,1,0),0)</f>
        <v>0</v>
      </c>
      <c r="AU3784">
        <f>IFERROR(IF((AJ3784-AK3784)&gt;0,1,0),0)</f>
        <v>0</v>
      </c>
      <c r="AV3784">
        <f>IFERROR(IF((AL3784-AM3784)&gt;0,1,0),0)</f>
        <v>0</v>
      </c>
      <c r="AW3784">
        <f>IFERROR(IF((AN3784-AO3784)&gt;0,1,0),0)</f>
        <v>0</v>
      </c>
      <c r="AX3784">
        <f>IFERROR(IF((AC3784-AD3784)&lt;0,1,0),0)</f>
        <v>0</v>
      </c>
      <c r="AY3784">
        <f>SUM(AP3784:AX3784)</f>
        <v>0</v>
      </c>
    </row>
    <row r="3785" spans="1:51" x14ac:dyDescent="0.45">
      <c r="A3785" s="1" t="s">
        <v>1449</v>
      </c>
      <c r="B3785" s="2">
        <v>5727289</v>
      </c>
      <c r="C3785" s="3" t="s">
        <v>5338</v>
      </c>
      <c r="D3785" s="5">
        <v>79.264399999999995</v>
      </c>
      <c r="E3785" s="5">
        <v>1196.8925985287999</v>
      </c>
      <c r="F3785" s="3" t="s">
        <v>4480</v>
      </c>
      <c r="G3785" s="3" t="s">
        <v>4491</v>
      </c>
      <c r="H3785" s="3" t="s">
        <v>4492</v>
      </c>
      <c r="I3785" s="3" t="s">
        <v>4493</v>
      </c>
      <c r="J3785" s="3"/>
      <c r="K3785" s="6" t="s">
        <v>4474</v>
      </c>
      <c r="L3785" s="6" t="s">
        <v>4474</v>
      </c>
      <c r="M3785" s="6" t="s">
        <v>4474</v>
      </c>
      <c r="N3785" s="6" t="s">
        <v>4474</v>
      </c>
      <c r="O3785" s="6" t="s">
        <v>4474</v>
      </c>
      <c r="P3785" s="6" t="s">
        <v>4474</v>
      </c>
      <c r="Q3785" s="6" t="s">
        <v>4474</v>
      </c>
      <c r="R3785" s="6" t="s">
        <v>4474</v>
      </c>
      <c r="S3785" s="6" t="s">
        <v>4474</v>
      </c>
      <c r="T3785" s="6" t="s">
        <v>4474</v>
      </c>
      <c r="U3785" s="6" t="s">
        <v>4474</v>
      </c>
      <c r="V3785" s="6" t="s">
        <v>4474</v>
      </c>
      <c r="W3785" s="6" t="s">
        <v>4474</v>
      </c>
      <c r="X3785" s="6" t="s">
        <v>4474</v>
      </c>
      <c r="Y3785" s="6" t="s">
        <v>4474</v>
      </c>
      <c r="Z3785" s="6" t="s">
        <v>4474</v>
      </c>
      <c r="AA3785" s="6" t="s">
        <v>4474</v>
      </c>
      <c r="AB3785" s="6" t="s">
        <v>4474</v>
      </c>
      <c r="AC3785" s="6" t="s">
        <v>4474</v>
      </c>
      <c r="AD3785" s="6" t="s">
        <v>4474</v>
      </c>
      <c r="AF3785" t="e">
        <f>Q3785/W3785</f>
        <v>#VALUE!</v>
      </c>
      <c r="AG3785" t="e">
        <f>R3785/X3785</f>
        <v>#VALUE!</v>
      </c>
      <c r="AH3785" t="e">
        <f>U3785/W3785</f>
        <v>#VALUE!</v>
      </c>
      <c r="AI3785" t="e">
        <f>V3785/X3785</f>
        <v>#VALUE!</v>
      </c>
      <c r="AJ3785" t="e">
        <f>Y3785/AA3785</f>
        <v>#VALUE!</v>
      </c>
      <c r="AK3785" t="e">
        <f>Z3785/AB3785</f>
        <v>#VALUE!</v>
      </c>
      <c r="AL3785" t="e">
        <f>O3785/K3785</f>
        <v>#VALUE!</v>
      </c>
      <c r="AM3785" t="e">
        <f>P3785/L3785</f>
        <v>#VALUE!</v>
      </c>
      <c r="AN3785" t="e">
        <f>K3785/W3785</f>
        <v>#VALUE!</v>
      </c>
      <c r="AO3785" t="e">
        <f>L3785/X3785</f>
        <v>#VALUE!</v>
      </c>
      <c r="AP3785">
        <f>IF(OR(Q3785&lt;0, Q3785="NA"), 0, 1)</f>
        <v>0</v>
      </c>
      <c r="AQ3785">
        <f>IF(OR(S3785&lt;0, S3785="NA"), 0, 1)</f>
        <v>0</v>
      </c>
      <c r="AR3785">
        <f>IFERROR(IF((AF3785-AG3785)&gt;0,1,0),0)</f>
        <v>0</v>
      </c>
      <c r="AS3785">
        <f>IFERROR(IF((S3785-Q3785)&gt;0,1,0),0)</f>
        <v>0</v>
      </c>
      <c r="AT3785">
        <f>IFERROR(IF((AH3785-AI3785)&lt;0,1,0),0)</f>
        <v>0</v>
      </c>
      <c r="AU3785">
        <f>IFERROR(IF((AJ3785-AK3785)&gt;0,1,0),0)</f>
        <v>0</v>
      </c>
      <c r="AV3785">
        <f>IFERROR(IF((AL3785-AM3785)&gt;0,1,0),0)</f>
        <v>0</v>
      </c>
      <c r="AW3785">
        <f>IFERROR(IF((AN3785-AO3785)&gt;0,1,0),0)</f>
        <v>0</v>
      </c>
      <c r="AX3785">
        <f>IFERROR(IF((AC3785-AD3785)&lt;0,1,0),0)</f>
        <v>0</v>
      </c>
      <c r="AY3785">
        <f>SUM(AP3785:AX3785)</f>
        <v>0</v>
      </c>
    </row>
    <row r="3786" spans="1:51" x14ac:dyDescent="0.45">
      <c r="A3786" s="1" t="s">
        <v>1450</v>
      </c>
      <c r="B3786" s="2">
        <v>5727292</v>
      </c>
      <c r="C3786" s="3" t="s">
        <v>5338</v>
      </c>
      <c r="D3786" s="5">
        <v>121.29</v>
      </c>
      <c r="E3786" s="5">
        <v>1291.73874258</v>
      </c>
      <c r="F3786" s="3" t="s">
        <v>4480</v>
      </c>
      <c r="G3786" s="3" t="s">
        <v>4491</v>
      </c>
      <c r="H3786" s="3" t="s">
        <v>4492</v>
      </c>
      <c r="I3786" s="3" t="s">
        <v>4493</v>
      </c>
      <c r="J3786" s="3"/>
      <c r="K3786" s="6" t="s">
        <v>4474</v>
      </c>
      <c r="L3786" s="6" t="s">
        <v>4474</v>
      </c>
      <c r="M3786" s="6" t="s">
        <v>4474</v>
      </c>
      <c r="N3786" s="6" t="s">
        <v>4474</v>
      </c>
      <c r="O3786" s="6" t="s">
        <v>4474</v>
      </c>
      <c r="P3786" s="6" t="s">
        <v>4474</v>
      </c>
      <c r="Q3786" s="6" t="s">
        <v>4474</v>
      </c>
      <c r="R3786" s="6" t="s">
        <v>4474</v>
      </c>
      <c r="S3786" s="6" t="s">
        <v>4474</v>
      </c>
      <c r="T3786" s="6" t="s">
        <v>4474</v>
      </c>
      <c r="U3786" s="6" t="s">
        <v>4474</v>
      </c>
      <c r="V3786" s="6" t="s">
        <v>4474</v>
      </c>
      <c r="W3786" s="6" t="s">
        <v>4474</v>
      </c>
      <c r="X3786" s="6" t="s">
        <v>4474</v>
      </c>
      <c r="Y3786" s="6" t="s">
        <v>4474</v>
      </c>
      <c r="Z3786" s="6" t="s">
        <v>4474</v>
      </c>
      <c r="AA3786" s="6" t="s">
        <v>4474</v>
      </c>
      <c r="AB3786" s="6" t="s">
        <v>4474</v>
      </c>
      <c r="AC3786" s="6" t="s">
        <v>4474</v>
      </c>
      <c r="AD3786" s="6" t="s">
        <v>4474</v>
      </c>
      <c r="AF3786" t="e">
        <f>Q3786/W3786</f>
        <v>#VALUE!</v>
      </c>
      <c r="AG3786" t="e">
        <f>R3786/X3786</f>
        <v>#VALUE!</v>
      </c>
      <c r="AH3786" t="e">
        <f>U3786/W3786</f>
        <v>#VALUE!</v>
      </c>
      <c r="AI3786" t="e">
        <f>V3786/X3786</f>
        <v>#VALUE!</v>
      </c>
      <c r="AJ3786" t="e">
        <f>Y3786/AA3786</f>
        <v>#VALUE!</v>
      </c>
      <c r="AK3786" t="e">
        <f>Z3786/AB3786</f>
        <v>#VALUE!</v>
      </c>
      <c r="AL3786" t="e">
        <f>O3786/K3786</f>
        <v>#VALUE!</v>
      </c>
      <c r="AM3786" t="e">
        <f>P3786/L3786</f>
        <v>#VALUE!</v>
      </c>
      <c r="AN3786" t="e">
        <f>K3786/W3786</f>
        <v>#VALUE!</v>
      </c>
      <c r="AO3786" t="e">
        <f>L3786/X3786</f>
        <v>#VALUE!</v>
      </c>
      <c r="AP3786">
        <f>IF(OR(Q3786&lt;0, Q3786="NA"), 0, 1)</f>
        <v>0</v>
      </c>
      <c r="AQ3786">
        <f>IF(OR(S3786&lt;0, S3786="NA"), 0, 1)</f>
        <v>0</v>
      </c>
      <c r="AR3786">
        <f>IFERROR(IF((AF3786-AG3786)&gt;0,1,0),0)</f>
        <v>0</v>
      </c>
      <c r="AS3786">
        <f>IFERROR(IF((S3786-Q3786)&gt;0,1,0),0)</f>
        <v>0</v>
      </c>
      <c r="AT3786">
        <f>IFERROR(IF((AH3786-AI3786)&lt;0,1,0),0)</f>
        <v>0</v>
      </c>
      <c r="AU3786">
        <f>IFERROR(IF((AJ3786-AK3786)&gt;0,1,0),0)</f>
        <v>0</v>
      </c>
      <c r="AV3786">
        <f>IFERROR(IF((AL3786-AM3786)&gt;0,1,0),0)</f>
        <v>0</v>
      </c>
      <c r="AW3786">
        <f>IFERROR(IF((AN3786-AO3786)&gt;0,1,0),0)</f>
        <v>0</v>
      </c>
      <c r="AX3786">
        <f>IFERROR(IF((AC3786-AD3786)&lt;0,1,0),0)</f>
        <v>0</v>
      </c>
      <c r="AY3786">
        <f>SUM(AP3786:AX3786)</f>
        <v>0</v>
      </c>
    </row>
    <row r="3787" spans="1:51" x14ac:dyDescent="0.45">
      <c r="A3787" s="1" t="s">
        <v>1451</v>
      </c>
      <c r="B3787" s="2">
        <v>5732085</v>
      </c>
      <c r="C3787" s="3" t="s">
        <v>5338</v>
      </c>
      <c r="D3787" s="5">
        <v>84.98</v>
      </c>
      <c r="E3787" s="5">
        <v>403.65516996000002</v>
      </c>
      <c r="F3787" s="3" t="s">
        <v>4480</v>
      </c>
      <c r="G3787" s="3" t="s">
        <v>4491</v>
      </c>
      <c r="H3787" s="3" t="s">
        <v>4492</v>
      </c>
      <c r="I3787" s="3" t="s">
        <v>4493</v>
      </c>
      <c r="J3787" s="3"/>
      <c r="K3787" s="6" t="s">
        <v>4474</v>
      </c>
      <c r="L3787" s="6" t="s">
        <v>4474</v>
      </c>
      <c r="M3787" s="6" t="s">
        <v>4474</v>
      </c>
      <c r="N3787" s="6" t="s">
        <v>4474</v>
      </c>
      <c r="O3787" s="6" t="s">
        <v>4474</v>
      </c>
      <c r="P3787" s="6" t="s">
        <v>4474</v>
      </c>
      <c r="Q3787" s="6" t="s">
        <v>4474</v>
      </c>
      <c r="R3787" s="6" t="s">
        <v>4474</v>
      </c>
      <c r="S3787" s="6" t="s">
        <v>4474</v>
      </c>
      <c r="T3787" s="6" t="s">
        <v>4474</v>
      </c>
      <c r="U3787" s="6" t="s">
        <v>4474</v>
      </c>
      <c r="V3787" s="6" t="s">
        <v>4474</v>
      </c>
      <c r="W3787" s="6" t="s">
        <v>4474</v>
      </c>
      <c r="X3787" s="6" t="s">
        <v>4474</v>
      </c>
      <c r="Y3787" s="6" t="s">
        <v>4474</v>
      </c>
      <c r="Z3787" s="6" t="s">
        <v>4474</v>
      </c>
      <c r="AA3787" s="6" t="s">
        <v>4474</v>
      </c>
      <c r="AB3787" s="6" t="s">
        <v>4474</v>
      </c>
      <c r="AC3787" s="6" t="s">
        <v>4474</v>
      </c>
      <c r="AD3787" s="6" t="s">
        <v>4474</v>
      </c>
      <c r="AF3787" t="e">
        <f>Q3787/W3787</f>
        <v>#VALUE!</v>
      </c>
      <c r="AG3787" t="e">
        <f>R3787/X3787</f>
        <v>#VALUE!</v>
      </c>
      <c r="AH3787" t="e">
        <f>U3787/W3787</f>
        <v>#VALUE!</v>
      </c>
      <c r="AI3787" t="e">
        <f>V3787/X3787</f>
        <v>#VALUE!</v>
      </c>
      <c r="AJ3787" t="e">
        <f>Y3787/AA3787</f>
        <v>#VALUE!</v>
      </c>
      <c r="AK3787" t="e">
        <f>Z3787/AB3787</f>
        <v>#VALUE!</v>
      </c>
      <c r="AL3787" t="e">
        <f>O3787/K3787</f>
        <v>#VALUE!</v>
      </c>
      <c r="AM3787" t="e">
        <f>P3787/L3787</f>
        <v>#VALUE!</v>
      </c>
      <c r="AN3787" t="e">
        <f>K3787/W3787</f>
        <v>#VALUE!</v>
      </c>
      <c r="AO3787" t="e">
        <f>L3787/X3787</f>
        <v>#VALUE!</v>
      </c>
      <c r="AP3787">
        <f>IF(OR(Q3787&lt;0, Q3787="NA"), 0, 1)</f>
        <v>0</v>
      </c>
      <c r="AQ3787">
        <f>IF(OR(S3787&lt;0, S3787="NA"), 0, 1)</f>
        <v>0</v>
      </c>
      <c r="AR3787">
        <f>IFERROR(IF((AF3787-AG3787)&gt;0,1,0),0)</f>
        <v>0</v>
      </c>
      <c r="AS3787">
        <f>IFERROR(IF((S3787-Q3787)&gt;0,1,0),0)</f>
        <v>0</v>
      </c>
      <c r="AT3787">
        <f>IFERROR(IF((AH3787-AI3787)&lt;0,1,0),0)</f>
        <v>0</v>
      </c>
      <c r="AU3787">
        <f>IFERROR(IF((AJ3787-AK3787)&gt;0,1,0),0)</f>
        <v>0</v>
      </c>
      <c r="AV3787">
        <f>IFERROR(IF((AL3787-AM3787)&gt;0,1,0),0)</f>
        <v>0</v>
      </c>
      <c r="AW3787">
        <f>IFERROR(IF((AN3787-AO3787)&gt;0,1,0),0)</f>
        <v>0</v>
      </c>
      <c r="AX3787">
        <f>IFERROR(IF((AC3787-AD3787)&lt;0,1,0),0)</f>
        <v>0</v>
      </c>
      <c r="AY3787">
        <f>SUM(AP3787:AX3787)</f>
        <v>0</v>
      </c>
    </row>
    <row r="3788" spans="1:51" x14ac:dyDescent="0.45">
      <c r="A3788" s="1" t="s">
        <v>1452</v>
      </c>
      <c r="B3788" s="2">
        <v>5732086</v>
      </c>
      <c r="C3788" s="3" t="s">
        <v>5338</v>
      </c>
      <c r="D3788" s="5">
        <v>55.325299999999999</v>
      </c>
      <c r="E3788" s="5">
        <v>235.13263565060001</v>
      </c>
      <c r="F3788" s="3" t="s">
        <v>4480</v>
      </c>
      <c r="G3788" s="3" t="s">
        <v>4491</v>
      </c>
      <c r="H3788" s="3" t="s">
        <v>4492</v>
      </c>
      <c r="I3788" s="3" t="s">
        <v>4493</v>
      </c>
      <c r="J3788" s="3"/>
      <c r="K3788" s="6" t="s">
        <v>4474</v>
      </c>
      <c r="L3788" s="6" t="s">
        <v>4474</v>
      </c>
      <c r="M3788" s="6" t="s">
        <v>4474</v>
      </c>
      <c r="N3788" s="6" t="s">
        <v>4474</v>
      </c>
      <c r="O3788" s="6" t="s">
        <v>4474</v>
      </c>
      <c r="P3788" s="6" t="s">
        <v>4474</v>
      </c>
      <c r="Q3788" s="6" t="s">
        <v>4474</v>
      </c>
      <c r="R3788" s="6" t="s">
        <v>4474</v>
      </c>
      <c r="S3788" s="6" t="s">
        <v>4474</v>
      </c>
      <c r="T3788" s="6" t="s">
        <v>4474</v>
      </c>
      <c r="U3788" s="6" t="s">
        <v>4474</v>
      </c>
      <c r="V3788" s="6" t="s">
        <v>4474</v>
      </c>
      <c r="W3788" s="6" t="s">
        <v>4474</v>
      </c>
      <c r="X3788" s="6" t="s">
        <v>4474</v>
      </c>
      <c r="Y3788" s="6" t="s">
        <v>4474</v>
      </c>
      <c r="Z3788" s="6" t="s">
        <v>4474</v>
      </c>
      <c r="AA3788" s="6" t="s">
        <v>4474</v>
      </c>
      <c r="AB3788" s="6" t="s">
        <v>4474</v>
      </c>
      <c r="AC3788" s="6" t="s">
        <v>4474</v>
      </c>
      <c r="AD3788" s="6" t="s">
        <v>4474</v>
      </c>
      <c r="AF3788" t="e">
        <f>Q3788/W3788</f>
        <v>#VALUE!</v>
      </c>
      <c r="AG3788" t="e">
        <f>R3788/X3788</f>
        <v>#VALUE!</v>
      </c>
      <c r="AH3788" t="e">
        <f>U3788/W3788</f>
        <v>#VALUE!</v>
      </c>
      <c r="AI3788" t="e">
        <f>V3788/X3788</f>
        <v>#VALUE!</v>
      </c>
      <c r="AJ3788" t="e">
        <f>Y3788/AA3788</f>
        <v>#VALUE!</v>
      </c>
      <c r="AK3788" t="e">
        <f>Z3788/AB3788</f>
        <v>#VALUE!</v>
      </c>
      <c r="AL3788" t="e">
        <f>O3788/K3788</f>
        <v>#VALUE!</v>
      </c>
      <c r="AM3788" t="e">
        <f>P3788/L3788</f>
        <v>#VALUE!</v>
      </c>
      <c r="AN3788" t="e">
        <f>K3788/W3788</f>
        <v>#VALUE!</v>
      </c>
      <c r="AO3788" t="e">
        <f>L3788/X3788</f>
        <v>#VALUE!</v>
      </c>
      <c r="AP3788">
        <f>IF(OR(Q3788&lt;0, Q3788="NA"), 0, 1)</f>
        <v>0</v>
      </c>
      <c r="AQ3788">
        <f>IF(OR(S3788&lt;0, S3788="NA"), 0, 1)</f>
        <v>0</v>
      </c>
      <c r="AR3788">
        <f>IFERROR(IF((AF3788-AG3788)&gt;0,1,0),0)</f>
        <v>0</v>
      </c>
      <c r="AS3788">
        <f>IFERROR(IF((S3788-Q3788)&gt;0,1,0),0)</f>
        <v>0</v>
      </c>
      <c r="AT3788">
        <f>IFERROR(IF((AH3788-AI3788)&lt;0,1,0),0)</f>
        <v>0</v>
      </c>
      <c r="AU3788">
        <f>IFERROR(IF((AJ3788-AK3788)&gt;0,1,0),0)</f>
        <v>0</v>
      </c>
      <c r="AV3788">
        <f>IFERROR(IF((AL3788-AM3788)&gt;0,1,0),0)</f>
        <v>0</v>
      </c>
      <c r="AW3788">
        <f>IFERROR(IF((AN3788-AO3788)&gt;0,1,0),0)</f>
        <v>0</v>
      </c>
      <c r="AX3788">
        <f>IFERROR(IF((AC3788-AD3788)&lt;0,1,0),0)</f>
        <v>0</v>
      </c>
      <c r="AY3788">
        <f>SUM(AP3788:AX3788)</f>
        <v>0</v>
      </c>
    </row>
    <row r="3789" spans="1:51" x14ac:dyDescent="0.45">
      <c r="A3789" s="1" t="s">
        <v>1453</v>
      </c>
      <c r="B3789" s="2">
        <v>5727294</v>
      </c>
      <c r="C3789" s="3" t="s">
        <v>5338</v>
      </c>
      <c r="D3789" s="5">
        <v>145.88999999999999</v>
      </c>
      <c r="E3789" s="5">
        <v>233.42429178</v>
      </c>
      <c r="F3789" s="3" t="s">
        <v>4480</v>
      </c>
      <c r="G3789" s="3" t="s">
        <v>4491</v>
      </c>
      <c r="H3789" s="3" t="s">
        <v>4492</v>
      </c>
      <c r="I3789" s="3" t="s">
        <v>4493</v>
      </c>
      <c r="J3789" s="3"/>
      <c r="K3789" s="6" t="s">
        <v>4474</v>
      </c>
      <c r="L3789" s="6" t="s">
        <v>4474</v>
      </c>
      <c r="M3789" s="6" t="s">
        <v>4474</v>
      </c>
      <c r="N3789" s="6" t="s">
        <v>4474</v>
      </c>
      <c r="O3789" s="6" t="s">
        <v>4474</v>
      </c>
      <c r="P3789" s="6" t="s">
        <v>4474</v>
      </c>
      <c r="Q3789" s="6" t="s">
        <v>4474</v>
      </c>
      <c r="R3789" s="6" t="s">
        <v>4474</v>
      </c>
      <c r="S3789" s="6" t="s">
        <v>4474</v>
      </c>
      <c r="T3789" s="6" t="s">
        <v>4474</v>
      </c>
      <c r="U3789" s="6" t="s">
        <v>4474</v>
      </c>
      <c r="V3789" s="6" t="s">
        <v>4474</v>
      </c>
      <c r="W3789" s="6" t="s">
        <v>4474</v>
      </c>
      <c r="X3789" s="6" t="s">
        <v>4474</v>
      </c>
      <c r="Y3789" s="6" t="s">
        <v>4474</v>
      </c>
      <c r="Z3789" s="6" t="s">
        <v>4474</v>
      </c>
      <c r="AA3789" s="6" t="s">
        <v>4474</v>
      </c>
      <c r="AB3789" s="6" t="s">
        <v>4474</v>
      </c>
      <c r="AC3789" s="6" t="s">
        <v>4474</v>
      </c>
      <c r="AD3789" s="6" t="s">
        <v>4474</v>
      </c>
      <c r="AF3789" t="e">
        <f>Q3789/W3789</f>
        <v>#VALUE!</v>
      </c>
      <c r="AG3789" t="e">
        <f>R3789/X3789</f>
        <v>#VALUE!</v>
      </c>
      <c r="AH3789" t="e">
        <f>U3789/W3789</f>
        <v>#VALUE!</v>
      </c>
      <c r="AI3789" t="e">
        <f>V3789/X3789</f>
        <v>#VALUE!</v>
      </c>
      <c r="AJ3789" t="e">
        <f>Y3789/AA3789</f>
        <v>#VALUE!</v>
      </c>
      <c r="AK3789" t="e">
        <f>Z3789/AB3789</f>
        <v>#VALUE!</v>
      </c>
      <c r="AL3789" t="e">
        <f>O3789/K3789</f>
        <v>#VALUE!</v>
      </c>
      <c r="AM3789" t="e">
        <f>P3789/L3789</f>
        <v>#VALUE!</v>
      </c>
      <c r="AN3789" t="e">
        <f>K3789/W3789</f>
        <v>#VALUE!</v>
      </c>
      <c r="AO3789" t="e">
        <f>L3789/X3789</f>
        <v>#VALUE!</v>
      </c>
      <c r="AP3789">
        <f>IF(OR(Q3789&lt;0, Q3789="NA"), 0, 1)</f>
        <v>0</v>
      </c>
      <c r="AQ3789">
        <f>IF(OR(S3789&lt;0, S3789="NA"), 0, 1)</f>
        <v>0</v>
      </c>
      <c r="AR3789">
        <f>IFERROR(IF((AF3789-AG3789)&gt;0,1,0),0)</f>
        <v>0</v>
      </c>
      <c r="AS3789">
        <f>IFERROR(IF((S3789-Q3789)&gt;0,1,0),0)</f>
        <v>0</v>
      </c>
      <c r="AT3789">
        <f>IFERROR(IF((AH3789-AI3789)&lt;0,1,0),0)</f>
        <v>0</v>
      </c>
      <c r="AU3789">
        <f>IFERROR(IF((AJ3789-AK3789)&gt;0,1,0),0)</f>
        <v>0</v>
      </c>
      <c r="AV3789">
        <f>IFERROR(IF((AL3789-AM3789)&gt;0,1,0),0)</f>
        <v>0</v>
      </c>
      <c r="AW3789">
        <f>IFERROR(IF((AN3789-AO3789)&gt;0,1,0),0)</f>
        <v>0</v>
      </c>
      <c r="AX3789">
        <f>IFERROR(IF((AC3789-AD3789)&lt;0,1,0),0)</f>
        <v>0</v>
      </c>
      <c r="AY3789">
        <f>SUM(AP3789:AX3789)</f>
        <v>0</v>
      </c>
    </row>
    <row r="3790" spans="1:51" x14ac:dyDescent="0.45">
      <c r="A3790" s="1" t="s">
        <v>1454</v>
      </c>
      <c r="B3790" s="2">
        <v>5727290</v>
      </c>
      <c r="C3790" s="3" t="s">
        <v>5338</v>
      </c>
      <c r="D3790" s="5">
        <v>85.0197</v>
      </c>
      <c r="E3790" s="5">
        <v>136.03169003939999</v>
      </c>
      <c r="F3790" s="3" t="s">
        <v>4480</v>
      </c>
      <c r="G3790" s="3" t="s">
        <v>4491</v>
      </c>
      <c r="H3790" s="3" t="s">
        <v>4492</v>
      </c>
      <c r="I3790" s="3" t="s">
        <v>4493</v>
      </c>
      <c r="J3790" s="3"/>
      <c r="K3790" s="6" t="s">
        <v>4474</v>
      </c>
      <c r="L3790" s="6" t="s">
        <v>4474</v>
      </c>
      <c r="M3790" s="6" t="s">
        <v>4474</v>
      </c>
      <c r="N3790" s="6" t="s">
        <v>4474</v>
      </c>
      <c r="O3790" s="6" t="s">
        <v>4474</v>
      </c>
      <c r="P3790" s="6" t="s">
        <v>4474</v>
      </c>
      <c r="Q3790" s="6" t="s">
        <v>4474</v>
      </c>
      <c r="R3790" s="6" t="s">
        <v>4474</v>
      </c>
      <c r="S3790" s="6" t="s">
        <v>4474</v>
      </c>
      <c r="T3790" s="6" t="s">
        <v>4474</v>
      </c>
      <c r="U3790" s="6" t="s">
        <v>4474</v>
      </c>
      <c r="V3790" s="6" t="s">
        <v>4474</v>
      </c>
      <c r="W3790" s="6" t="s">
        <v>4474</v>
      </c>
      <c r="X3790" s="6" t="s">
        <v>4474</v>
      </c>
      <c r="Y3790" s="6" t="s">
        <v>4474</v>
      </c>
      <c r="Z3790" s="6" t="s">
        <v>4474</v>
      </c>
      <c r="AA3790" s="6" t="s">
        <v>4474</v>
      </c>
      <c r="AB3790" s="6" t="s">
        <v>4474</v>
      </c>
      <c r="AC3790" s="6" t="s">
        <v>4474</v>
      </c>
      <c r="AD3790" s="6" t="s">
        <v>4474</v>
      </c>
      <c r="AF3790" t="e">
        <f>Q3790/W3790</f>
        <v>#VALUE!</v>
      </c>
      <c r="AG3790" t="e">
        <f>R3790/X3790</f>
        <v>#VALUE!</v>
      </c>
      <c r="AH3790" t="e">
        <f>U3790/W3790</f>
        <v>#VALUE!</v>
      </c>
      <c r="AI3790" t="e">
        <f>V3790/X3790</f>
        <v>#VALUE!</v>
      </c>
      <c r="AJ3790" t="e">
        <f>Y3790/AA3790</f>
        <v>#VALUE!</v>
      </c>
      <c r="AK3790" t="e">
        <f>Z3790/AB3790</f>
        <v>#VALUE!</v>
      </c>
      <c r="AL3790" t="e">
        <f>O3790/K3790</f>
        <v>#VALUE!</v>
      </c>
      <c r="AM3790" t="e">
        <f>P3790/L3790</f>
        <v>#VALUE!</v>
      </c>
      <c r="AN3790" t="e">
        <f>K3790/W3790</f>
        <v>#VALUE!</v>
      </c>
      <c r="AO3790" t="e">
        <f>L3790/X3790</f>
        <v>#VALUE!</v>
      </c>
      <c r="AP3790">
        <f>IF(OR(Q3790&lt;0, Q3790="NA"), 0, 1)</f>
        <v>0</v>
      </c>
      <c r="AQ3790">
        <f>IF(OR(S3790&lt;0, S3790="NA"), 0, 1)</f>
        <v>0</v>
      </c>
      <c r="AR3790">
        <f>IFERROR(IF((AF3790-AG3790)&gt;0,1,0),0)</f>
        <v>0</v>
      </c>
      <c r="AS3790">
        <f>IFERROR(IF((S3790-Q3790)&gt;0,1,0),0)</f>
        <v>0</v>
      </c>
      <c r="AT3790">
        <f>IFERROR(IF((AH3790-AI3790)&lt;0,1,0),0)</f>
        <v>0</v>
      </c>
      <c r="AU3790">
        <f>IFERROR(IF((AJ3790-AK3790)&gt;0,1,0),0)</f>
        <v>0</v>
      </c>
      <c r="AV3790">
        <f>IFERROR(IF((AL3790-AM3790)&gt;0,1,0),0)</f>
        <v>0</v>
      </c>
      <c r="AW3790">
        <f>IFERROR(IF((AN3790-AO3790)&gt;0,1,0),0)</f>
        <v>0</v>
      </c>
      <c r="AX3790">
        <f>IFERROR(IF((AC3790-AD3790)&lt;0,1,0),0)</f>
        <v>0</v>
      </c>
      <c r="AY3790">
        <f>SUM(AP3790:AX3790)</f>
        <v>0</v>
      </c>
    </row>
    <row r="3791" spans="1:51" x14ac:dyDescent="0.45">
      <c r="A3791" s="1" t="s">
        <v>1455</v>
      </c>
      <c r="B3791" s="2">
        <v>5727295</v>
      </c>
      <c r="C3791" s="3" t="s">
        <v>5338</v>
      </c>
      <c r="D3791" s="5">
        <v>103.66</v>
      </c>
      <c r="E3791" s="5">
        <v>979.58720731999995</v>
      </c>
      <c r="F3791" s="3" t="s">
        <v>4480</v>
      </c>
      <c r="G3791" s="3" t="s">
        <v>4491</v>
      </c>
      <c r="H3791" s="3" t="s">
        <v>4492</v>
      </c>
      <c r="I3791" s="3" t="s">
        <v>4493</v>
      </c>
      <c r="J3791" s="3"/>
      <c r="K3791" s="6" t="s">
        <v>4474</v>
      </c>
      <c r="L3791" s="6" t="s">
        <v>4474</v>
      </c>
      <c r="M3791" s="6" t="s">
        <v>4474</v>
      </c>
      <c r="N3791" s="6" t="s">
        <v>4474</v>
      </c>
      <c r="O3791" s="6" t="s">
        <v>4474</v>
      </c>
      <c r="P3791" s="6" t="s">
        <v>4474</v>
      </c>
      <c r="Q3791" s="6" t="s">
        <v>4474</v>
      </c>
      <c r="R3791" s="6" t="s">
        <v>4474</v>
      </c>
      <c r="S3791" s="6" t="s">
        <v>4474</v>
      </c>
      <c r="T3791" s="6" t="s">
        <v>4474</v>
      </c>
      <c r="U3791" s="6" t="s">
        <v>4474</v>
      </c>
      <c r="V3791" s="6" t="s">
        <v>4474</v>
      </c>
      <c r="W3791" s="6" t="s">
        <v>4474</v>
      </c>
      <c r="X3791" s="6" t="s">
        <v>4474</v>
      </c>
      <c r="Y3791" s="6" t="s">
        <v>4474</v>
      </c>
      <c r="Z3791" s="6" t="s">
        <v>4474</v>
      </c>
      <c r="AA3791" s="6" t="s">
        <v>4474</v>
      </c>
      <c r="AB3791" s="6" t="s">
        <v>4474</v>
      </c>
      <c r="AC3791" s="6" t="s">
        <v>4474</v>
      </c>
      <c r="AD3791" s="6" t="s">
        <v>4474</v>
      </c>
      <c r="AF3791" t="e">
        <f>Q3791/W3791</f>
        <v>#VALUE!</v>
      </c>
      <c r="AG3791" t="e">
        <f>R3791/X3791</f>
        <v>#VALUE!</v>
      </c>
      <c r="AH3791" t="e">
        <f>U3791/W3791</f>
        <v>#VALUE!</v>
      </c>
      <c r="AI3791" t="e">
        <f>V3791/X3791</f>
        <v>#VALUE!</v>
      </c>
      <c r="AJ3791" t="e">
        <f>Y3791/AA3791</f>
        <v>#VALUE!</v>
      </c>
      <c r="AK3791" t="e">
        <f>Z3791/AB3791</f>
        <v>#VALUE!</v>
      </c>
      <c r="AL3791" t="e">
        <f>O3791/K3791</f>
        <v>#VALUE!</v>
      </c>
      <c r="AM3791" t="e">
        <f>P3791/L3791</f>
        <v>#VALUE!</v>
      </c>
      <c r="AN3791" t="e">
        <f>K3791/W3791</f>
        <v>#VALUE!</v>
      </c>
      <c r="AO3791" t="e">
        <f>L3791/X3791</f>
        <v>#VALUE!</v>
      </c>
      <c r="AP3791">
        <f>IF(OR(Q3791&lt;0, Q3791="NA"), 0, 1)</f>
        <v>0</v>
      </c>
      <c r="AQ3791">
        <f>IF(OR(S3791&lt;0, S3791="NA"), 0, 1)</f>
        <v>0</v>
      </c>
      <c r="AR3791">
        <f>IFERROR(IF((AF3791-AG3791)&gt;0,1,0),0)</f>
        <v>0</v>
      </c>
      <c r="AS3791">
        <f>IFERROR(IF((S3791-Q3791)&gt;0,1,0),0)</f>
        <v>0</v>
      </c>
      <c r="AT3791">
        <f>IFERROR(IF((AH3791-AI3791)&lt;0,1,0),0)</f>
        <v>0</v>
      </c>
      <c r="AU3791">
        <f>IFERROR(IF((AJ3791-AK3791)&gt;0,1,0),0)</f>
        <v>0</v>
      </c>
      <c r="AV3791">
        <f>IFERROR(IF((AL3791-AM3791)&gt;0,1,0),0)</f>
        <v>0</v>
      </c>
      <c r="AW3791">
        <f>IFERROR(IF((AN3791-AO3791)&gt;0,1,0),0)</f>
        <v>0</v>
      </c>
      <c r="AX3791">
        <f>IFERROR(IF((AC3791-AD3791)&lt;0,1,0),0)</f>
        <v>0</v>
      </c>
      <c r="AY3791">
        <f>SUM(AP3791:AX3791)</f>
        <v>0</v>
      </c>
    </row>
    <row r="3792" spans="1:51" x14ac:dyDescent="0.45">
      <c r="A3792" s="1" t="s">
        <v>1456</v>
      </c>
      <c r="B3792" s="2">
        <v>5732087</v>
      </c>
      <c r="C3792" s="3" t="s">
        <v>5338</v>
      </c>
      <c r="D3792" s="5">
        <v>80.12</v>
      </c>
      <c r="E3792" s="5">
        <v>488.73216023999998</v>
      </c>
      <c r="F3792" s="3" t="s">
        <v>4480</v>
      </c>
      <c r="G3792" s="3" t="s">
        <v>4491</v>
      </c>
      <c r="H3792" s="3" t="s">
        <v>4492</v>
      </c>
      <c r="I3792" s="3" t="s">
        <v>4493</v>
      </c>
      <c r="J3792" s="3"/>
      <c r="K3792" s="6" t="s">
        <v>4474</v>
      </c>
      <c r="L3792" s="6" t="s">
        <v>4474</v>
      </c>
      <c r="M3792" s="6" t="s">
        <v>4474</v>
      </c>
      <c r="N3792" s="6" t="s">
        <v>4474</v>
      </c>
      <c r="O3792" s="6" t="s">
        <v>4474</v>
      </c>
      <c r="P3792" s="6" t="s">
        <v>4474</v>
      </c>
      <c r="Q3792" s="6" t="s">
        <v>4474</v>
      </c>
      <c r="R3792" s="6" t="s">
        <v>4474</v>
      </c>
      <c r="S3792" s="6" t="s">
        <v>4474</v>
      </c>
      <c r="T3792" s="6" t="s">
        <v>4474</v>
      </c>
      <c r="U3792" s="6" t="s">
        <v>4474</v>
      </c>
      <c r="V3792" s="6" t="s">
        <v>4474</v>
      </c>
      <c r="W3792" s="6" t="s">
        <v>4474</v>
      </c>
      <c r="X3792" s="6" t="s">
        <v>4474</v>
      </c>
      <c r="Y3792" s="6" t="s">
        <v>4474</v>
      </c>
      <c r="Z3792" s="6" t="s">
        <v>4474</v>
      </c>
      <c r="AA3792" s="6" t="s">
        <v>4474</v>
      </c>
      <c r="AB3792" s="6" t="s">
        <v>4474</v>
      </c>
      <c r="AC3792" s="6" t="s">
        <v>4474</v>
      </c>
      <c r="AD3792" s="6" t="s">
        <v>4474</v>
      </c>
      <c r="AF3792" t="e">
        <f>Q3792/W3792</f>
        <v>#VALUE!</v>
      </c>
      <c r="AG3792" t="e">
        <f>R3792/X3792</f>
        <v>#VALUE!</v>
      </c>
      <c r="AH3792" t="e">
        <f>U3792/W3792</f>
        <v>#VALUE!</v>
      </c>
      <c r="AI3792" t="e">
        <f>V3792/X3792</f>
        <v>#VALUE!</v>
      </c>
      <c r="AJ3792" t="e">
        <f>Y3792/AA3792</f>
        <v>#VALUE!</v>
      </c>
      <c r="AK3792" t="e">
        <f>Z3792/AB3792</f>
        <v>#VALUE!</v>
      </c>
      <c r="AL3792" t="e">
        <f>O3792/K3792</f>
        <v>#VALUE!</v>
      </c>
      <c r="AM3792" t="e">
        <f>P3792/L3792</f>
        <v>#VALUE!</v>
      </c>
      <c r="AN3792" t="e">
        <f>K3792/W3792</f>
        <v>#VALUE!</v>
      </c>
      <c r="AO3792" t="e">
        <f>L3792/X3792</f>
        <v>#VALUE!</v>
      </c>
      <c r="AP3792">
        <f>IF(OR(Q3792&lt;0, Q3792="NA"), 0, 1)</f>
        <v>0</v>
      </c>
      <c r="AQ3792">
        <f>IF(OR(S3792&lt;0, S3792="NA"), 0, 1)</f>
        <v>0</v>
      </c>
      <c r="AR3792">
        <f>IFERROR(IF((AF3792-AG3792)&gt;0,1,0),0)</f>
        <v>0</v>
      </c>
      <c r="AS3792">
        <f>IFERROR(IF((S3792-Q3792)&gt;0,1,0),0)</f>
        <v>0</v>
      </c>
      <c r="AT3792">
        <f>IFERROR(IF((AH3792-AI3792)&lt;0,1,0),0)</f>
        <v>0</v>
      </c>
      <c r="AU3792">
        <f>IFERROR(IF((AJ3792-AK3792)&gt;0,1,0),0)</f>
        <v>0</v>
      </c>
      <c r="AV3792">
        <f>IFERROR(IF((AL3792-AM3792)&gt;0,1,0),0)</f>
        <v>0</v>
      </c>
      <c r="AW3792">
        <f>IFERROR(IF((AN3792-AO3792)&gt;0,1,0),0)</f>
        <v>0</v>
      </c>
      <c r="AX3792">
        <f>IFERROR(IF((AC3792-AD3792)&lt;0,1,0),0)</f>
        <v>0</v>
      </c>
      <c r="AY3792">
        <f>SUM(AP3792:AX3792)</f>
        <v>0</v>
      </c>
    </row>
    <row r="3793" spans="1:51" x14ac:dyDescent="0.45">
      <c r="A3793" s="1" t="s">
        <v>1457</v>
      </c>
      <c r="B3793" s="2">
        <v>5732088</v>
      </c>
      <c r="C3793" s="3" t="s">
        <v>5338</v>
      </c>
      <c r="D3793" s="5">
        <v>55.920299999999997</v>
      </c>
      <c r="E3793" s="5">
        <v>173.35304184060001</v>
      </c>
      <c r="F3793" s="3" t="s">
        <v>4480</v>
      </c>
      <c r="G3793" s="3" t="s">
        <v>4491</v>
      </c>
      <c r="H3793" s="3" t="s">
        <v>4492</v>
      </c>
      <c r="I3793" s="3" t="s">
        <v>4493</v>
      </c>
      <c r="J3793" s="3"/>
      <c r="K3793" s="6" t="s">
        <v>4474</v>
      </c>
      <c r="L3793" s="6" t="s">
        <v>4474</v>
      </c>
      <c r="M3793" s="6" t="s">
        <v>4474</v>
      </c>
      <c r="N3793" s="6" t="s">
        <v>4474</v>
      </c>
      <c r="O3793" s="6" t="s">
        <v>4474</v>
      </c>
      <c r="P3793" s="6" t="s">
        <v>4474</v>
      </c>
      <c r="Q3793" s="6" t="s">
        <v>4474</v>
      </c>
      <c r="R3793" s="6" t="s">
        <v>4474</v>
      </c>
      <c r="S3793" s="6" t="s">
        <v>4474</v>
      </c>
      <c r="T3793" s="6" t="s">
        <v>4474</v>
      </c>
      <c r="U3793" s="6" t="s">
        <v>4474</v>
      </c>
      <c r="V3793" s="6" t="s">
        <v>4474</v>
      </c>
      <c r="W3793" s="6" t="s">
        <v>4474</v>
      </c>
      <c r="X3793" s="6" t="s">
        <v>4474</v>
      </c>
      <c r="Y3793" s="6" t="s">
        <v>4474</v>
      </c>
      <c r="Z3793" s="6" t="s">
        <v>4474</v>
      </c>
      <c r="AA3793" s="6" t="s">
        <v>4474</v>
      </c>
      <c r="AB3793" s="6" t="s">
        <v>4474</v>
      </c>
      <c r="AC3793" s="6" t="s">
        <v>4474</v>
      </c>
      <c r="AD3793" s="6" t="s">
        <v>4474</v>
      </c>
      <c r="AF3793" t="e">
        <f>Q3793/W3793</f>
        <v>#VALUE!</v>
      </c>
      <c r="AG3793" t="e">
        <f>R3793/X3793</f>
        <v>#VALUE!</v>
      </c>
      <c r="AH3793" t="e">
        <f>U3793/W3793</f>
        <v>#VALUE!</v>
      </c>
      <c r="AI3793" t="e">
        <f>V3793/X3793</f>
        <v>#VALUE!</v>
      </c>
      <c r="AJ3793" t="e">
        <f>Y3793/AA3793</f>
        <v>#VALUE!</v>
      </c>
      <c r="AK3793" t="e">
        <f>Z3793/AB3793</f>
        <v>#VALUE!</v>
      </c>
      <c r="AL3793" t="e">
        <f>O3793/K3793</f>
        <v>#VALUE!</v>
      </c>
      <c r="AM3793" t="e">
        <f>P3793/L3793</f>
        <v>#VALUE!</v>
      </c>
      <c r="AN3793" t="e">
        <f>K3793/W3793</f>
        <v>#VALUE!</v>
      </c>
      <c r="AO3793" t="e">
        <f>L3793/X3793</f>
        <v>#VALUE!</v>
      </c>
      <c r="AP3793">
        <f>IF(OR(Q3793&lt;0, Q3793="NA"), 0, 1)</f>
        <v>0</v>
      </c>
      <c r="AQ3793">
        <f>IF(OR(S3793&lt;0, S3793="NA"), 0, 1)</f>
        <v>0</v>
      </c>
      <c r="AR3793">
        <f>IFERROR(IF((AF3793-AG3793)&gt;0,1,0),0)</f>
        <v>0</v>
      </c>
      <c r="AS3793">
        <f>IFERROR(IF((S3793-Q3793)&gt;0,1,0),0)</f>
        <v>0</v>
      </c>
      <c r="AT3793">
        <f>IFERROR(IF((AH3793-AI3793)&lt;0,1,0),0)</f>
        <v>0</v>
      </c>
      <c r="AU3793">
        <f>IFERROR(IF((AJ3793-AK3793)&gt;0,1,0),0)</f>
        <v>0</v>
      </c>
      <c r="AV3793">
        <f>IFERROR(IF((AL3793-AM3793)&gt;0,1,0),0)</f>
        <v>0</v>
      </c>
      <c r="AW3793">
        <f>IFERROR(IF((AN3793-AO3793)&gt;0,1,0),0)</f>
        <v>0</v>
      </c>
      <c r="AX3793">
        <f>IFERROR(IF((AC3793-AD3793)&lt;0,1,0),0)</f>
        <v>0</v>
      </c>
      <c r="AY3793">
        <f>SUM(AP3793:AX3793)</f>
        <v>0</v>
      </c>
    </row>
    <row r="3794" spans="1:51" x14ac:dyDescent="0.45">
      <c r="A3794" s="1" t="s">
        <v>1458</v>
      </c>
      <c r="B3794" s="2">
        <v>5732089</v>
      </c>
      <c r="C3794" s="3" t="s">
        <v>5338</v>
      </c>
      <c r="D3794" s="5">
        <v>28.884399999999999</v>
      </c>
      <c r="E3794" s="5">
        <v>12.9980377688</v>
      </c>
      <c r="F3794" s="3" t="s">
        <v>4480</v>
      </c>
      <c r="G3794" s="3" t="s">
        <v>4491</v>
      </c>
      <c r="H3794" s="3" t="s">
        <v>4492</v>
      </c>
      <c r="I3794" s="3" t="s">
        <v>4493</v>
      </c>
      <c r="J3794" s="3"/>
      <c r="K3794" s="6" t="s">
        <v>4474</v>
      </c>
      <c r="L3794" s="6" t="s">
        <v>4474</v>
      </c>
      <c r="M3794" s="6" t="s">
        <v>4474</v>
      </c>
      <c r="N3794" s="6" t="s">
        <v>4474</v>
      </c>
      <c r="O3794" s="6" t="s">
        <v>4474</v>
      </c>
      <c r="P3794" s="6" t="s">
        <v>4474</v>
      </c>
      <c r="Q3794" s="6" t="s">
        <v>4474</v>
      </c>
      <c r="R3794" s="6" t="s">
        <v>4474</v>
      </c>
      <c r="S3794" s="6" t="s">
        <v>4474</v>
      </c>
      <c r="T3794" s="6" t="s">
        <v>4474</v>
      </c>
      <c r="U3794" s="6" t="s">
        <v>4474</v>
      </c>
      <c r="V3794" s="6" t="s">
        <v>4474</v>
      </c>
      <c r="W3794" s="6" t="s">
        <v>4474</v>
      </c>
      <c r="X3794" s="6" t="s">
        <v>4474</v>
      </c>
      <c r="Y3794" s="6" t="s">
        <v>4474</v>
      </c>
      <c r="Z3794" s="6" t="s">
        <v>4474</v>
      </c>
      <c r="AA3794" s="6" t="s">
        <v>4474</v>
      </c>
      <c r="AB3794" s="6" t="s">
        <v>4474</v>
      </c>
      <c r="AC3794" s="6" t="s">
        <v>4474</v>
      </c>
      <c r="AD3794" s="6" t="s">
        <v>4474</v>
      </c>
      <c r="AF3794" t="e">
        <f>Q3794/W3794</f>
        <v>#VALUE!</v>
      </c>
      <c r="AG3794" t="e">
        <f>R3794/X3794</f>
        <v>#VALUE!</v>
      </c>
      <c r="AH3794" t="e">
        <f>U3794/W3794</f>
        <v>#VALUE!</v>
      </c>
      <c r="AI3794" t="e">
        <f>V3794/X3794</f>
        <v>#VALUE!</v>
      </c>
      <c r="AJ3794" t="e">
        <f>Y3794/AA3794</f>
        <v>#VALUE!</v>
      </c>
      <c r="AK3794" t="e">
        <f>Z3794/AB3794</f>
        <v>#VALUE!</v>
      </c>
      <c r="AL3794" t="e">
        <f>O3794/K3794</f>
        <v>#VALUE!</v>
      </c>
      <c r="AM3794" t="e">
        <f>P3794/L3794</f>
        <v>#VALUE!</v>
      </c>
      <c r="AN3794" t="e">
        <f>K3794/W3794</f>
        <v>#VALUE!</v>
      </c>
      <c r="AO3794" t="e">
        <f>L3794/X3794</f>
        <v>#VALUE!</v>
      </c>
      <c r="AP3794">
        <f>IF(OR(Q3794&lt;0, Q3794="NA"), 0, 1)</f>
        <v>0</v>
      </c>
      <c r="AQ3794">
        <f>IF(OR(S3794&lt;0, S3794="NA"), 0, 1)</f>
        <v>0</v>
      </c>
      <c r="AR3794">
        <f>IFERROR(IF((AF3794-AG3794)&gt;0,1,0),0)</f>
        <v>0</v>
      </c>
      <c r="AS3794">
        <f>IFERROR(IF((S3794-Q3794)&gt;0,1,0),0)</f>
        <v>0</v>
      </c>
      <c r="AT3794">
        <f>IFERROR(IF((AH3794-AI3794)&lt;0,1,0),0)</f>
        <v>0</v>
      </c>
      <c r="AU3794">
        <f>IFERROR(IF((AJ3794-AK3794)&gt;0,1,0),0)</f>
        <v>0</v>
      </c>
      <c r="AV3794">
        <f>IFERROR(IF((AL3794-AM3794)&gt;0,1,0),0)</f>
        <v>0</v>
      </c>
      <c r="AW3794">
        <f>IFERROR(IF((AN3794-AO3794)&gt;0,1,0),0)</f>
        <v>0</v>
      </c>
      <c r="AX3794">
        <f>IFERROR(IF((AC3794-AD3794)&lt;0,1,0),0)</f>
        <v>0</v>
      </c>
      <c r="AY3794">
        <f>SUM(AP3794:AX3794)</f>
        <v>0</v>
      </c>
    </row>
    <row r="3795" spans="1:51" x14ac:dyDescent="0.45">
      <c r="A3795" s="1" t="s">
        <v>1459</v>
      </c>
      <c r="B3795" s="2">
        <v>5732092</v>
      </c>
      <c r="C3795" s="3" t="s">
        <v>5338</v>
      </c>
      <c r="D3795" s="7">
        <v>9.4600000000000009</v>
      </c>
      <c r="E3795" s="5">
        <v>5.2030189199999999</v>
      </c>
      <c r="F3795" s="3" t="s">
        <v>4480</v>
      </c>
      <c r="G3795" s="3" t="s">
        <v>4491</v>
      </c>
      <c r="H3795" s="3" t="s">
        <v>4492</v>
      </c>
      <c r="I3795" s="3" t="s">
        <v>4493</v>
      </c>
      <c r="J3795" s="3"/>
      <c r="K3795" s="6" t="s">
        <v>4474</v>
      </c>
      <c r="L3795" s="6" t="s">
        <v>4474</v>
      </c>
      <c r="M3795" s="6" t="s">
        <v>4474</v>
      </c>
      <c r="N3795" s="6" t="s">
        <v>4474</v>
      </c>
      <c r="O3795" s="6" t="s">
        <v>4474</v>
      </c>
      <c r="P3795" s="6" t="s">
        <v>4474</v>
      </c>
      <c r="Q3795" s="6" t="s">
        <v>4474</v>
      </c>
      <c r="R3795" s="6" t="s">
        <v>4474</v>
      </c>
      <c r="S3795" s="6" t="s">
        <v>4474</v>
      </c>
      <c r="T3795" s="6" t="s">
        <v>4474</v>
      </c>
      <c r="U3795" s="6" t="s">
        <v>4474</v>
      </c>
      <c r="V3795" s="6" t="s">
        <v>4474</v>
      </c>
      <c r="W3795" s="6" t="s">
        <v>4474</v>
      </c>
      <c r="X3795" s="6" t="s">
        <v>4474</v>
      </c>
      <c r="Y3795" s="6" t="s">
        <v>4474</v>
      </c>
      <c r="Z3795" s="6" t="s">
        <v>4474</v>
      </c>
      <c r="AA3795" s="6" t="s">
        <v>4474</v>
      </c>
      <c r="AB3795" s="6" t="s">
        <v>4474</v>
      </c>
      <c r="AC3795" s="6" t="s">
        <v>4474</v>
      </c>
      <c r="AD3795" s="6" t="s">
        <v>4474</v>
      </c>
      <c r="AF3795" t="e">
        <f>Q3795/W3795</f>
        <v>#VALUE!</v>
      </c>
      <c r="AG3795" t="e">
        <f>R3795/X3795</f>
        <v>#VALUE!</v>
      </c>
      <c r="AH3795" t="e">
        <f>U3795/W3795</f>
        <v>#VALUE!</v>
      </c>
      <c r="AI3795" t="e">
        <f>V3795/X3795</f>
        <v>#VALUE!</v>
      </c>
      <c r="AJ3795" t="e">
        <f>Y3795/AA3795</f>
        <v>#VALUE!</v>
      </c>
      <c r="AK3795" t="e">
        <f>Z3795/AB3795</f>
        <v>#VALUE!</v>
      </c>
      <c r="AL3795" t="e">
        <f>O3795/K3795</f>
        <v>#VALUE!</v>
      </c>
      <c r="AM3795" t="e">
        <f>P3795/L3795</f>
        <v>#VALUE!</v>
      </c>
      <c r="AN3795" t="e">
        <f>K3795/W3795</f>
        <v>#VALUE!</v>
      </c>
      <c r="AO3795" t="e">
        <f>L3795/X3795</f>
        <v>#VALUE!</v>
      </c>
      <c r="AP3795">
        <f>IF(OR(Q3795&lt;0, Q3795="NA"), 0, 1)</f>
        <v>0</v>
      </c>
      <c r="AQ3795">
        <f>IF(OR(S3795&lt;0, S3795="NA"), 0, 1)</f>
        <v>0</v>
      </c>
      <c r="AR3795">
        <f>IFERROR(IF((AF3795-AG3795)&gt;0,1,0),0)</f>
        <v>0</v>
      </c>
      <c r="AS3795">
        <f>IFERROR(IF((S3795-Q3795)&gt;0,1,0),0)</f>
        <v>0</v>
      </c>
      <c r="AT3795">
        <f>IFERROR(IF((AH3795-AI3795)&lt;0,1,0),0)</f>
        <v>0</v>
      </c>
      <c r="AU3795">
        <f>IFERROR(IF((AJ3795-AK3795)&gt;0,1,0),0)</f>
        <v>0</v>
      </c>
      <c r="AV3795">
        <f>IFERROR(IF((AL3795-AM3795)&gt;0,1,0),0)</f>
        <v>0</v>
      </c>
      <c r="AW3795">
        <f>IFERROR(IF((AN3795-AO3795)&gt;0,1,0),0)</f>
        <v>0</v>
      </c>
      <c r="AX3795">
        <f>IFERROR(IF((AC3795-AD3795)&lt;0,1,0),0)</f>
        <v>0</v>
      </c>
      <c r="AY3795">
        <f>SUM(AP3795:AX3795)</f>
        <v>0</v>
      </c>
    </row>
    <row r="3796" spans="1:51" x14ac:dyDescent="0.45">
      <c r="A3796" s="1" t="s">
        <v>1460</v>
      </c>
      <c r="B3796" s="2">
        <v>5732093</v>
      </c>
      <c r="C3796" s="3" t="s">
        <v>5338</v>
      </c>
      <c r="D3796" s="5">
        <v>19.63</v>
      </c>
      <c r="E3796" s="5">
        <v>44.167539259999998</v>
      </c>
      <c r="F3796" s="3" t="s">
        <v>4480</v>
      </c>
      <c r="G3796" s="3" t="s">
        <v>4491</v>
      </c>
      <c r="H3796" s="3" t="s">
        <v>4492</v>
      </c>
      <c r="I3796" s="3" t="s">
        <v>4493</v>
      </c>
      <c r="J3796" s="3"/>
      <c r="K3796" s="6" t="s">
        <v>4474</v>
      </c>
      <c r="L3796" s="6" t="s">
        <v>4474</v>
      </c>
      <c r="M3796" s="6" t="s">
        <v>4474</v>
      </c>
      <c r="N3796" s="6" t="s">
        <v>4474</v>
      </c>
      <c r="O3796" s="6" t="s">
        <v>4474</v>
      </c>
      <c r="P3796" s="6" t="s">
        <v>4474</v>
      </c>
      <c r="Q3796" s="6" t="s">
        <v>4474</v>
      </c>
      <c r="R3796" s="6" t="s">
        <v>4474</v>
      </c>
      <c r="S3796" s="6" t="s">
        <v>4474</v>
      </c>
      <c r="T3796" s="6" t="s">
        <v>4474</v>
      </c>
      <c r="U3796" s="6" t="s">
        <v>4474</v>
      </c>
      <c r="V3796" s="6" t="s">
        <v>4474</v>
      </c>
      <c r="W3796" s="6" t="s">
        <v>4474</v>
      </c>
      <c r="X3796" s="6" t="s">
        <v>4474</v>
      </c>
      <c r="Y3796" s="6" t="s">
        <v>4474</v>
      </c>
      <c r="Z3796" s="6" t="s">
        <v>4474</v>
      </c>
      <c r="AA3796" s="6" t="s">
        <v>4474</v>
      </c>
      <c r="AB3796" s="6" t="s">
        <v>4474</v>
      </c>
      <c r="AC3796" s="6" t="s">
        <v>4474</v>
      </c>
      <c r="AD3796" s="6" t="s">
        <v>4474</v>
      </c>
      <c r="AF3796" t="e">
        <f>Q3796/W3796</f>
        <v>#VALUE!</v>
      </c>
      <c r="AG3796" t="e">
        <f>R3796/X3796</f>
        <v>#VALUE!</v>
      </c>
      <c r="AH3796" t="e">
        <f>U3796/W3796</f>
        <v>#VALUE!</v>
      </c>
      <c r="AI3796" t="e">
        <f>V3796/X3796</f>
        <v>#VALUE!</v>
      </c>
      <c r="AJ3796" t="e">
        <f>Y3796/AA3796</f>
        <v>#VALUE!</v>
      </c>
      <c r="AK3796" t="e">
        <f>Z3796/AB3796</f>
        <v>#VALUE!</v>
      </c>
      <c r="AL3796" t="e">
        <f>O3796/K3796</f>
        <v>#VALUE!</v>
      </c>
      <c r="AM3796" t="e">
        <f>P3796/L3796</f>
        <v>#VALUE!</v>
      </c>
      <c r="AN3796" t="e">
        <f>K3796/W3796</f>
        <v>#VALUE!</v>
      </c>
      <c r="AO3796" t="e">
        <f>L3796/X3796</f>
        <v>#VALUE!</v>
      </c>
      <c r="AP3796">
        <f>IF(OR(Q3796&lt;0, Q3796="NA"), 0, 1)</f>
        <v>0</v>
      </c>
      <c r="AQ3796">
        <f>IF(OR(S3796&lt;0, S3796="NA"), 0, 1)</f>
        <v>0</v>
      </c>
      <c r="AR3796">
        <f>IFERROR(IF((AF3796-AG3796)&gt;0,1,0),0)</f>
        <v>0</v>
      </c>
      <c r="AS3796">
        <f>IFERROR(IF((S3796-Q3796)&gt;0,1,0),0)</f>
        <v>0</v>
      </c>
      <c r="AT3796">
        <f>IFERROR(IF((AH3796-AI3796)&lt;0,1,0),0)</f>
        <v>0</v>
      </c>
      <c r="AU3796">
        <f>IFERROR(IF((AJ3796-AK3796)&gt;0,1,0),0)</f>
        <v>0</v>
      </c>
      <c r="AV3796">
        <f>IFERROR(IF((AL3796-AM3796)&gt;0,1,0),0)</f>
        <v>0</v>
      </c>
      <c r="AW3796">
        <f>IFERROR(IF((AN3796-AO3796)&gt;0,1,0),0)</f>
        <v>0</v>
      </c>
      <c r="AX3796">
        <f>IFERROR(IF((AC3796-AD3796)&lt;0,1,0),0)</f>
        <v>0</v>
      </c>
      <c r="AY3796">
        <f>SUM(AP3796:AX3796)</f>
        <v>0</v>
      </c>
    </row>
    <row r="3797" spans="1:51" x14ac:dyDescent="0.45">
      <c r="A3797" s="1" t="s">
        <v>1461</v>
      </c>
      <c r="B3797" s="2">
        <v>5732102</v>
      </c>
      <c r="C3797" s="3" t="s">
        <v>5338</v>
      </c>
      <c r="D3797" s="5">
        <v>55.42</v>
      </c>
      <c r="E3797" s="5">
        <v>401.04195304000001</v>
      </c>
      <c r="F3797" s="3" t="s">
        <v>4480</v>
      </c>
      <c r="G3797" s="3" t="s">
        <v>4491</v>
      </c>
      <c r="H3797" s="3" t="s">
        <v>4492</v>
      </c>
      <c r="I3797" s="3" t="s">
        <v>4493</v>
      </c>
      <c r="J3797" s="3"/>
      <c r="K3797" s="6" t="s">
        <v>4474</v>
      </c>
      <c r="L3797" s="6" t="s">
        <v>4474</v>
      </c>
      <c r="M3797" s="6" t="s">
        <v>4474</v>
      </c>
      <c r="N3797" s="6" t="s">
        <v>4474</v>
      </c>
      <c r="O3797" s="6" t="s">
        <v>4474</v>
      </c>
      <c r="P3797" s="6" t="s">
        <v>4474</v>
      </c>
      <c r="Q3797" s="6" t="s">
        <v>4474</v>
      </c>
      <c r="R3797" s="6" t="s">
        <v>4474</v>
      </c>
      <c r="S3797" s="6" t="s">
        <v>4474</v>
      </c>
      <c r="T3797" s="6" t="s">
        <v>4474</v>
      </c>
      <c r="U3797" s="6" t="s">
        <v>4474</v>
      </c>
      <c r="V3797" s="6" t="s">
        <v>4474</v>
      </c>
      <c r="W3797" s="6" t="s">
        <v>4474</v>
      </c>
      <c r="X3797" s="6" t="s">
        <v>4474</v>
      </c>
      <c r="Y3797" s="6" t="s">
        <v>4474</v>
      </c>
      <c r="Z3797" s="6" t="s">
        <v>4474</v>
      </c>
      <c r="AA3797" s="6" t="s">
        <v>4474</v>
      </c>
      <c r="AB3797" s="6" t="s">
        <v>4474</v>
      </c>
      <c r="AC3797" s="6" t="s">
        <v>4474</v>
      </c>
      <c r="AD3797" s="6" t="s">
        <v>4474</v>
      </c>
      <c r="AF3797" t="e">
        <f>Q3797/W3797</f>
        <v>#VALUE!</v>
      </c>
      <c r="AG3797" t="e">
        <f>R3797/X3797</f>
        <v>#VALUE!</v>
      </c>
      <c r="AH3797" t="e">
        <f>U3797/W3797</f>
        <v>#VALUE!</v>
      </c>
      <c r="AI3797" t="e">
        <f>V3797/X3797</f>
        <v>#VALUE!</v>
      </c>
      <c r="AJ3797" t="e">
        <f>Y3797/AA3797</f>
        <v>#VALUE!</v>
      </c>
      <c r="AK3797" t="e">
        <f>Z3797/AB3797</f>
        <v>#VALUE!</v>
      </c>
      <c r="AL3797" t="e">
        <f>O3797/K3797</f>
        <v>#VALUE!</v>
      </c>
      <c r="AM3797" t="e">
        <f>P3797/L3797</f>
        <v>#VALUE!</v>
      </c>
      <c r="AN3797" t="e">
        <f>K3797/W3797</f>
        <v>#VALUE!</v>
      </c>
      <c r="AO3797" t="e">
        <f>L3797/X3797</f>
        <v>#VALUE!</v>
      </c>
      <c r="AP3797">
        <f>IF(OR(Q3797&lt;0, Q3797="NA"), 0, 1)</f>
        <v>0</v>
      </c>
      <c r="AQ3797">
        <f>IF(OR(S3797&lt;0, S3797="NA"), 0, 1)</f>
        <v>0</v>
      </c>
      <c r="AR3797">
        <f>IFERROR(IF((AF3797-AG3797)&gt;0,1,0),0)</f>
        <v>0</v>
      </c>
      <c r="AS3797">
        <f>IFERROR(IF((S3797-Q3797)&gt;0,1,0),0)</f>
        <v>0</v>
      </c>
      <c r="AT3797">
        <f>IFERROR(IF((AH3797-AI3797)&lt;0,1,0),0)</f>
        <v>0</v>
      </c>
      <c r="AU3797">
        <f>IFERROR(IF((AJ3797-AK3797)&gt;0,1,0),0)</f>
        <v>0</v>
      </c>
      <c r="AV3797">
        <f>IFERROR(IF((AL3797-AM3797)&gt;0,1,0),0)</f>
        <v>0</v>
      </c>
      <c r="AW3797">
        <f>IFERROR(IF((AN3797-AO3797)&gt;0,1,0),0)</f>
        <v>0</v>
      </c>
      <c r="AX3797">
        <f>IFERROR(IF((AC3797-AD3797)&lt;0,1,0),0)</f>
        <v>0</v>
      </c>
      <c r="AY3797">
        <f>SUM(AP3797:AX3797)</f>
        <v>0</v>
      </c>
    </row>
    <row r="3798" spans="1:51" x14ac:dyDescent="0.45">
      <c r="A3798" s="1" t="s">
        <v>1462</v>
      </c>
      <c r="B3798" s="2">
        <v>5732096</v>
      </c>
      <c r="C3798" s="3" t="s">
        <v>5338</v>
      </c>
      <c r="D3798" s="5">
        <v>22.06</v>
      </c>
      <c r="E3798" s="5">
        <v>383.84404411999998</v>
      </c>
      <c r="F3798" s="3" t="s">
        <v>4480</v>
      </c>
      <c r="G3798" s="3" t="s">
        <v>4491</v>
      </c>
      <c r="H3798" s="3" t="s">
        <v>4492</v>
      </c>
      <c r="I3798" s="3" t="s">
        <v>4493</v>
      </c>
      <c r="J3798" s="3"/>
      <c r="K3798" s="6" t="s">
        <v>4474</v>
      </c>
      <c r="L3798" s="6" t="s">
        <v>4474</v>
      </c>
      <c r="M3798" s="6" t="s">
        <v>4474</v>
      </c>
      <c r="N3798" s="6" t="s">
        <v>4474</v>
      </c>
      <c r="O3798" s="6" t="s">
        <v>4474</v>
      </c>
      <c r="P3798" s="6" t="s">
        <v>4474</v>
      </c>
      <c r="Q3798" s="6" t="s">
        <v>4474</v>
      </c>
      <c r="R3798" s="6" t="s">
        <v>4474</v>
      </c>
      <c r="S3798" s="6" t="s">
        <v>4474</v>
      </c>
      <c r="T3798" s="6" t="s">
        <v>4474</v>
      </c>
      <c r="U3798" s="6" t="s">
        <v>4474</v>
      </c>
      <c r="V3798" s="6" t="s">
        <v>4474</v>
      </c>
      <c r="W3798" s="6" t="s">
        <v>4474</v>
      </c>
      <c r="X3798" s="6" t="s">
        <v>4474</v>
      </c>
      <c r="Y3798" s="6" t="s">
        <v>4474</v>
      </c>
      <c r="Z3798" s="6" t="s">
        <v>4474</v>
      </c>
      <c r="AA3798" s="6" t="s">
        <v>4474</v>
      </c>
      <c r="AB3798" s="6" t="s">
        <v>4474</v>
      </c>
      <c r="AC3798" s="6" t="s">
        <v>4474</v>
      </c>
      <c r="AD3798" s="6" t="s">
        <v>4474</v>
      </c>
      <c r="AF3798" t="e">
        <f>Q3798/W3798</f>
        <v>#VALUE!</v>
      </c>
      <c r="AG3798" t="e">
        <f>R3798/X3798</f>
        <v>#VALUE!</v>
      </c>
      <c r="AH3798" t="e">
        <f>U3798/W3798</f>
        <v>#VALUE!</v>
      </c>
      <c r="AI3798" t="e">
        <f>V3798/X3798</f>
        <v>#VALUE!</v>
      </c>
      <c r="AJ3798" t="e">
        <f>Y3798/AA3798</f>
        <v>#VALUE!</v>
      </c>
      <c r="AK3798" t="e">
        <f>Z3798/AB3798</f>
        <v>#VALUE!</v>
      </c>
      <c r="AL3798" t="e">
        <f>O3798/K3798</f>
        <v>#VALUE!</v>
      </c>
      <c r="AM3798" t="e">
        <f>P3798/L3798</f>
        <v>#VALUE!</v>
      </c>
      <c r="AN3798" t="e">
        <f>K3798/W3798</f>
        <v>#VALUE!</v>
      </c>
      <c r="AO3798" t="e">
        <f>L3798/X3798</f>
        <v>#VALUE!</v>
      </c>
      <c r="AP3798">
        <f>IF(OR(Q3798&lt;0, Q3798="NA"), 0, 1)</f>
        <v>0</v>
      </c>
      <c r="AQ3798">
        <f>IF(OR(S3798&lt;0, S3798="NA"), 0, 1)</f>
        <v>0</v>
      </c>
      <c r="AR3798">
        <f>IFERROR(IF((AF3798-AG3798)&gt;0,1,0),0)</f>
        <v>0</v>
      </c>
      <c r="AS3798">
        <f>IFERROR(IF((S3798-Q3798)&gt;0,1,0),0)</f>
        <v>0</v>
      </c>
      <c r="AT3798">
        <f>IFERROR(IF((AH3798-AI3798)&lt;0,1,0),0)</f>
        <v>0</v>
      </c>
      <c r="AU3798">
        <f>IFERROR(IF((AJ3798-AK3798)&gt;0,1,0),0)</f>
        <v>0</v>
      </c>
      <c r="AV3798">
        <f>IFERROR(IF((AL3798-AM3798)&gt;0,1,0),0)</f>
        <v>0</v>
      </c>
      <c r="AW3798">
        <f>IFERROR(IF((AN3798-AO3798)&gt;0,1,0),0)</f>
        <v>0</v>
      </c>
      <c r="AX3798">
        <f>IFERROR(IF((AC3798-AD3798)&lt;0,1,0),0)</f>
        <v>0</v>
      </c>
      <c r="AY3798">
        <f>SUM(AP3798:AX3798)</f>
        <v>0</v>
      </c>
    </row>
    <row r="3799" spans="1:51" x14ac:dyDescent="0.45">
      <c r="A3799" s="1" t="s">
        <v>1463</v>
      </c>
      <c r="B3799" s="2">
        <v>5732908</v>
      </c>
      <c r="C3799" s="3" t="s">
        <v>5338</v>
      </c>
      <c r="D3799" s="5">
        <v>37.56</v>
      </c>
      <c r="E3799" s="5">
        <v>279.82207512000002</v>
      </c>
      <c r="F3799" s="3" t="s">
        <v>4480</v>
      </c>
      <c r="G3799" s="3" t="s">
        <v>4491</v>
      </c>
      <c r="H3799" s="3" t="s">
        <v>4492</v>
      </c>
      <c r="I3799" s="3" t="s">
        <v>4493</v>
      </c>
      <c r="J3799" s="3"/>
      <c r="K3799" s="6" t="s">
        <v>4474</v>
      </c>
      <c r="L3799" s="6" t="s">
        <v>4474</v>
      </c>
      <c r="M3799" s="6" t="s">
        <v>4474</v>
      </c>
      <c r="N3799" s="6" t="s">
        <v>4474</v>
      </c>
      <c r="O3799" s="6" t="s">
        <v>4474</v>
      </c>
      <c r="P3799" s="6" t="s">
        <v>4474</v>
      </c>
      <c r="Q3799" s="6" t="s">
        <v>4474</v>
      </c>
      <c r="R3799" s="6" t="s">
        <v>4474</v>
      </c>
      <c r="S3799" s="6" t="s">
        <v>4474</v>
      </c>
      <c r="T3799" s="6" t="s">
        <v>4474</v>
      </c>
      <c r="U3799" s="6" t="s">
        <v>4474</v>
      </c>
      <c r="V3799" s="6" t="s">
        <v>4474</v>
      </c>
      <c r="W3799" s="6" t="s">
        <v>4474</v>
      </c>
      <c r="X3799" s="6" t="s">
        <v>4474</v>
      </c>
      <c r="Y3799" s="6" t="s">
        <v>4474</v>
      </c>
      <c r="Z3799" s="6" t="s">
        <v>4474</v>
      </c>
      <c r="AA3799" s="6" t="s">
        <v>4474</v>
      </c>
      <c r="AB3799" s="6" t="s">
        <v>4474</v>
      </c>
      <c r="AC3799" s="6" t="s">
        <v>4474</v>
      </c>
      <c r="AD3799" s="6" t="s">
        <v>4474</v>
      </c>
      <c r="AF3799" t="e">
        <f>Q3799/W3799</f>
        <v>#VALUE!</v>
      </c>
      <c r="AG3799" t="e">
        <f>R3799/X3799</f>
        <v>#VALUE!</v>
      </c>
      <c r="AH3799" t="e">
        <f>U3799/W3799</f>
        <v>#VALUE!</v>
      </c>
      <c r="AI3799" t="e">
        <f>V3799/X3799</f>
        <v>#VALUE!</v>
      </c>
      <c r="AJ3799" t="e">
        <f>Y3799/AA3799</f>
        <v>#VALUE!</v>
      </c>
      <c r="AK3799" t="e">
        <f>Z3799/AB3799</f>
        <v>#VALUE!</v>
      </c>
      <c r="AL3799" t="e">
        <f>O3799/K3799</f>
        <v>#VALUE!</v>
      </c>
      <c r="AM3799" t="e">
        <f>P3799/L3799</f>
        <v>#VALUE!</v>
      </c>
      <c r="AN3799" t="e">
        <f>K3799/W3799</f>
        <v>#VALUE!</v>
      </c>
      <c r="AO3799" t="e">
        <f>L3799/X3799</f>
        <v>#VALUE!</v>
      </c>
      <c r="AP3799">
        <f>IF(OR(Q3799&lt;0, Q3799="NA"), 0, 1)</f>
        <v>0</v>
      </c>
      <c r="AQ3799">
        <f>IF(OR(S3799&lt;0, S3799="NA"), 0, 1)</f>
        <v>0</v>
      </c>
      <c r="AR3799">
        <f>IFERROR(IF((AF3799-AG3799)&gt;0,1,0),0)</f>
        <v>0</v>
      </c>
      <c r="AS3799">
        <f>IFERROR(IF((S3799-Q3799)&gt;0,1,0),0)</f>
        <v>0</v>
      </c>
      <c r="AT3799">
        <f>IFERROR(IF((AH3799-AI3799)&lt;0,1,0),0)</f>
        <v>0</v>
      </c>
      <c r="AU3799">
        <f>IFERROR(IF((AJ3799-AK3799)&gt;0,1,0),0)</f>
        <v>0</v>
      </c>
      <c r="AV3799">
        <f>IFERROR(IF((AL3799-AM3799)&gt;0,1,0),0)</f>
        <v>0</v>
      </c>
      <c r="AW3799">
        <f>IFERROR(IF((AN3799-AO3799)&gt;0,1,0),0)</f>
        <v>0</v>
      </c>
      <c r="AX3799">
        <f>IFERROR(IF((AC3799-AD3799)&lt;0,1,0),0)</f>
        <v>0</v>
      </c>
      <c r="AY3799">
        <f>SUM(AP3799:AX3799)</f>
        <v>0</v>
      </c>
    </row>
    <row r="3800" spans="1:51" x14ac:dyDescent="0.45">
      <c r="A3800" s="1" t="s">
        <v>1464</v>
      </c>
      <c r="B3800" s="2">
        <v>5732090</v>
      </c>
      <c r="C3800" s="3" t="s">
        <v>5338</v>
      </c>
      <c r="D3800" s="5">
        <v>37.18</v>
      </c>
      <c r="E3800" s="5">
        <v>191.47707435999999</v>
      </c>
      <c r="F3800" s="3" t="s">
        <v>4480</v>
      </c>
      <c r="G3800" s="3" t="s">
        <v>4491</v>
      </c>
      <c r="H3800" s="3" t="s">
        <v>4492</v>
      </c>
      <c r="I3800" s="3" t="s">
        <v>4493</v>
      </c>
      <c r="J3800" s="3"/>
      <c r="K3800" s="6" t="s">
        <v>4474</v>
      </c>
      <c r="L3800" s="6" t="s">
        <v>4474</v>
      </c>
      <c r="M3800" s="6" t="s">
        <v>4474</v>
      </c>
      <c r="N3800" s="6" t="s">
        <v>4474</v>
      </c>
      <c r="O3800" s="6" t="s">
        <v>4474</v>
      </c>
      <c r="P3800" s="6" t="s">
        <v>4474</v>
      </c>
      <c r="Q3800" s="6" t="s">
        <v>4474</v>
      </c>
      <c r="R3800" s="6" t="s">
        <v>4474</v>
      </c>
      <c r="S3800" s="6" t="s">
        <v>4474</v>
      </c>
      <c r="T3800" s="6" t="s">
        <v>4474</v>
      </c>
      <c r="U3800" s="6" t="s">
        <v>4474</v>
      </c>
      <c r="V3800" s="6" t="s">
        <v>4474</v>
      </c>
      <c r="W3800" s="6" t="s">
        <v>4474</v>
      </c>
      <c r="X3800" s="6" t="s">
        <v>4474</v>
      </c>
      <c r="Y3800" s="6" t="s">
        <v>4474</v>
      </c>
      <c r="Z3800" s="6" t="s">
        <v>4474</v>
      </c>
      <c r="AA3800" s="6" t="s">
        <v>4474</v>
      </c>
      <c r="AB3800" s="6" t="s">
        <v>4474</v>
      </c>
      <c r="AC3800" s="6" t="s">
        <v>4474</v>
      </c>
      <c r="AD3800" s="6" t="s">
        <v>4474</v>
      </c>
      <c r="AF3800" t="e">
        <f>Q3800/W3800</f>
        <v>#VALUE!</v>
      </c>
      <c r="AG3800" t="e">
        <f>R3800/X3800</f>
        <v>#VALUE!</v>
      </c>
      <c r="AH3800" t="e">
        <f>U3800/W3800</f>
        <v>#VALUE!</v>
      </c>
      <c r="AI3800" t="e">
        <f>V3800/X3800</f>
        <v>#VALUE!</v>
      </c>
      <c r="AJ3800" t="e">
        <f>Y3800/AA3800</f>
        <v>#VALUE!</v>
      </c>
      <c r="AK3800" t="e">
        <f>Z3800/AB3800</f>
        <v>#VALUE!</v>
      </c>
      <c r="AL3800" t="e">
        <f>O3800/K3800</f>
        <v>#VALUE!</v>
      </c>
      <c r="AM3800" t="e">
        <f>P3800/L3800</f>
        <v>#VALUE!</v>
      </c>
      <c r="AN3800" t="e">
        <f>K3800/W3800</f>
        <v>#VALUE!</v>
      </c>
      <c r="AO3800" t="e">
        <f>L3800/X3800</f>
        <v>#VALUE!</v>
      </c>
      <c r="AP3800">
        <f>IF(OR(Q3800&lt;0, Q3800="NA"), 0, 1)</f>
        <v>0</v>
      </c>
      <c r="AQ3800">
        <f>IF(OR(S3800&lt;0, S3800="NA"), 0, 1)</f>
        <v>0</v>
      </c>
      <c r="AR3800">
        <f>IFERROR(IF((AF3800-AG3800)&gt;0,1,0),0)</f>
        <v>0</v>
      </c>
      <c r="AS3800">
        <f>IFERROR(IF((S3800-Q3800)&gt;0,1,0),0)</f>
        <v>0</v>
      </c>
      <c r="AT3800">
        <f>IFERROR(IF((AH3800-AI3800)&lt;0,1,0),0)</f>
        <v>0</v>
      </c>
      <c r="AU3800">
        <f>IFERROR(IF((AJ3800-AK3800)&gt;0,1,0),0)</f>
        <v>0</v>
      </c>
      <c r="AV3800">
        <f>IFERROR(IF((AL3800-AM3800)&gt;0,1,0),0)</f>
        <v>0</v>
      </c>
      <c r="AW3800">
        <f>IFERROR(IF((AN3800-AO3800)&gt;0,1,0),0)</f>
        <v>0</v>
      </c>
      <c r="AX3800">
        <f>IFERROR(IF((AC3800-AD3800)&lt;0,1,0),0)</f>
        <v>0</v>
      </c>
      <c r="AY3800">
        <f>SUM(AP3800:AX3800)</f>
        <v>0</v>
      </c>
    </row>
    <row r="3801" spans="1:51" x14ac:dyDescent="0.45">
      <c r="A3801" s="1" t="s">
        <v>1465</v>
      </c>
      <c r="B3801" s="2">
        <v>5736256</v>
      </c>
      <c r="C3801" s="3" t="s">
        <v>5338</v>
      </c>
      <c r="D3801" s="5">
        <v>42.02</v>
      </c>
      <c r="E3801" s="5">
        <v>18.90908404</v>
      </c>
      <c r="F3801" s="3" t="s">
        <v>4480</v>
      </c>
      <c r="G3801" s="3" t="s">
        <v>4491</v>
      </c>
      <c r="H3801" s="3" t="s">
        <v>4492</v>
      </c>
      <c r="I3801" s="3" t="s">
        <v>4493</v>
      </c>
      <c r="J3801" s="3"/>
      <c r="K3801" s="6" t="s">
        <v>4474</v>
      </c>
      <c r="L3801" s="6" t="s">
        <v>4474</v>
      </c>
      <c r="M3801" s="6" t="s">
        <v>4474</v>
      </c>
      <c r="N3801" s="6" t="s">
        <v>4474</v>
      </c>
      <c r="O3801" s="6" t="s">
        <v>4474</v>
      </c>
      <c r="P3801" s="6" t="s">
        <v>4474</v>
      </c>
      <c r="Q3801" s="6" t="s">
        <v>4474</v>
      </c>
      <c r="R3801" s="6" t="s">
        <v>4474</v>
      </c>
      <c r="S3801" s="6" t="s">
        <v>4474</v>
      </c>
      <c r="T3801" s="6" t="s">
        <v>4474</v>
      </c>
      <c r="U3801" s="6" t="s">
        <v>4474</v>
      </c>
      <c r="V3801" s="6" t="s">
        <v>4474</v>
      </c>
      <c r="W3801" s="6" t="s">
        <v>4474</v>
      </c>
      <c r="X3801" s="6" t="s">
        <v>4474</v>
      </c>
      <c r="Y3801" s="6" t="s">
        <v>4474</v>
      </c>
      <c r="Z3801" s="6" t="s">
        <v>4474</v>
      </c>
      <c r="AA3801" s="6" t="s">
        <v>4474</v>
      </c>
      <c r="AB3801" s="6" t="s">
        <v>4474</v>
      </c>
      <c r="AC3801" s="6" t="s">
        <v>4474</v>
      </c>
      <c r="AD3801" s="6" t="s">
        <v>4474</v>
      </c>
      <c r="AF3801" t="e">
        <f>Q3801/W3801</f>
        <v>#VALUE!</v>
      </c>
      <c r="AG3801" t="e">
        <f>R3801/X3801</f>
        <v>#VALUE!</v>
      </c>
      <c r="AH3801" t="e">
        <f>U3801/W3801</f>
        <v>#VALUE!</v>
      </c>
      <c r="AI3801" t="e">
        <f>V3801/X3801</f>
        <v>#VALUE!</v>
      </c>
      <c r="AJ3801" t="e">
        <f>Y3801/AA3801</f>
        <v>#VALUE!</v>
      </c>
      <c r="AK3801" t="e">
        <f>Z3801/AB3801</f>
        <v>#VALUE!</v>
      </c>
      <c r="AL3801" t="e">
        <f>O3801/K3801</f>
        <v>#VALUE!</v>
      </c>
      <c r="AM3801" t="e">
        <f>P3801/L3801</f>
        <v>#VALUE!</v>
      </c>
      <c r="AN3801" t="e">
        <f>K3801/W3801</f>
        <v>#VALUE!</v>
      </c>
      <c r="AO3801" t="e">
        <f>L3801/X3801</f>
        <v>#VALUE!</v>
      </c>
      <c r="AP3801">
        <f>IF(OR(Q3801&lt;0, Q3801="NA"), 0, 1)</f>
        <v>0</v>
      </c>
      <c r="AQ3801">
        <f>IF(OR(S3801&lt;0, S3801="NA"), 0, 1)</f>
        <v>0</v>
      </c>
      <c r="AR3801">
        <f>IFERROR(IF((AF3801-AG3801)&gt;0,1,0),0)</f>
        <v>0</v>
      </c>
      <c r="AS3801">
        <f>IFERROR(IF((S3801-Q3801)&gt;0,1,0),0)</f>
        <v>0</v>
      </c>
      <c r="AT3801">
        <f>IFERROR(IF((AH3801-AI3801)&lt;0,1,0),0)</f>
        <v>0</v>
      </c>
      <c r="AU3801">
        <f>IFERROR(IF((AJ3801-AK3801)&gt;0,1,0),0)</f>
        <v>0</v>
      </c>
      <c r="AV3801">
        <f>IFERROR(IF((AL3801-AM3801)&gt;0,1,0),0)</f>
        <v>0</v>
      </c>
      <c r="AW3801">
        <f>IFERROR(IF((AN3801-AO3801)&gt;0,1,0),0)</f>
        <v>0</v>
      </c>
      <c r="AX3801">
        <f>IFERROR(IF((AC3801-AD3801)&lt;0,1,0),0)</f>
        <v>0</v>
      </c>
      <c r="AY3801">
        <f>SUM(AP3801:AX3801)</f>
        <v>0</v>
      </c>
    </row>
    <row r="3802" spans="1:51" x14ac:dyDescent="0.45">
      <c r="A3802" s="1" t="s">
        <v>1466</v>
      </c>
      <c r="B3802" s="2">
        <v>5732897</v>
      </c>
      <c r="C3802" s="3" t="s">
        <v>5338</v>
      </c>
      <c r="D3802" s="5">
        <v>40.6</v>
      </c>
      <c r="E3802" s="5">
        <v>8.1200811999999996</v>
      </c>
      <c r="F3802" s="3" t="s">
        <v>4480</v>
      </c>
      <c r="G3802" s="3" t="s">
        <v>4491</v>
      </c>
      <c r="H3802" s="3" t="s">
        <v>4492</v>
      </c>
      <c r="I3802" s="3" t="s">
        <v>4493</v>
      </c>
      <c r="J3802" s="3"/>
      <c r="K3802" s="6" t="s">
        <v>4474</v>
      </c>
      <c r="L3802" s="6" t="s">
        <v>4474</v>
      </c>
      <c r="M3802" s="6" t="s">
        <v>4474</v>
      </c>
      <c r="N3802" s="6" t="s">
        <v>4474</v>
      </c>
      <c r="O3802" s="6" t="s">
        <v>4474</v>
      </c>
      <c r="P3802" s="6" t="s">
        <v>4474</v>
      </c>
      <c r="Q3802" s="6" t="s">
        <v>4474</v>
      </c>
      <c r="R3802" s="6" t="s">
        <v>4474</v>
      </c>
      <c r="S3802" s="6" t="s">
        <v>4474</v>
      </c>
      <c r="T3802" s="6" t="s">
        <v>4474</v>
      </c>
      <c r="U3802" s="6" t="s">
        <v>4474</v>
      </c>
      <c r="V3802" s="6" t="s">
        <v>4474</v>
      </c>
      <c r="W3802" s="6" t="s">
        <v>4474</v>
      </c>
      <c r="X3802" s="6" t="s">
        <v>4474</v>
      </c>
      <c r="Y3802" s="6" t="s">
        <v>4474</v>
      </c>
      <c r="Z3802" s="6" t="s">
        <v>4474</v>
      </c>
      <c r="AA3802" s="6" t="s">
        <v>4474</v>
      </c>
      <c r="AB3802" s="6" t="s">
        <v>4474</v>
      </c>
      <c r="AC3802" s="6" t="s">
        <v>4474</v>
      </c>
      <c r="AD3802" s="6" t="s">
        <v>4474</v>
      </c>
      <c r="AF3802" t="e">
        <f>Q3802/W3802</f>
        <v>#VALUE!</v>
      </c>
      <c r="AG3802" t="e">
        <f>R3802/X3802</f>
        <v>#VALUE!</v>
      </c>
      <c r="AH3802" t="e">
        <f>U3802/W3802</f>
        <v>#VALUE!</v>
      </c>
      <c r="AI3802" t="e">
        <f>V3802/X3802</f>
        <v>#VALUE!</v>
      </c>
      <c r="AJ3802" t="e">
        <f>Y3802/AA3802</f>
        <v>#VALUE!</v>
      </c>
      <c r="AK3802" t="e">
        <f>Z3802/AB3802</f>
        <v>#VALUE!</v>
      </c>
      <c r="AL3802" t="e">
        <f>O3802/K3802</f>
        <v>#VALUE!</v>
      </c>
      <c r="AM3802" t="e">
        <f>P3802/L3802</f>
        <v>#VALUE!</v>
      </c>
      <c r="AN3802" t="e">
        <f>K3802/W3802</f>
        <v>#VALUE!</v>
      </c>
      <c r="AO3802" t="e">
        <f>L3802/X3802</f>
        <v>#VALUE!</v>
      </c>
      <c r="AP3802">
        <f>IF(OR(Q3802&lt;0, Q3802="NA"), 0, 1)</f>
        <v>0</v>
      </c>
      <c r="AQ3802">
        <f>IF(OR(S3802&lt;0, S3802="NA"), 0, 1)</f>
        <v>0</v>
      </c>
      <c r="AR3802">
        <f>IFERROR(IF((AF3802-AG3802)&gt;0,1,0),0)</f>
        <v>0</v>
      </c>
      <c r="AS3802">
        <f>IFERROR(IF((S3802-Q3802)&gt;0,1,0),0)</f>
        <v>0</v>
      </c>
      <c r="AT3802">
        <f>IFERROR(IF((AH3802-AI3802)&lt;0,1,0),0)</f>
        <v>0</v>
      </c>
      <c r="AU3802">
        <f>IFERROR(IF((AJ3802-AK3802)&gt;0,1,0),0)</f>
        <v>0</v>
      </c>
      <c r="AV3802">
        <f>IFERROR(IF((AL3802-AM3802)&gt;0,1,0),0)</f>
        <v>0</v>
      </c>
      <c r="AW3802">
        <f>IFERROR(IF((AN3802-AO3802)&gt;0,1,0),0)</f>
        <v>0</v>
      </c>
      <c r="AX3802">
        <f>IFERROR(IF((AC3802-AD3802)&lt;0,1,0),0)</f>
        <v>0</v>
      </c>
      <c r="AY3802">
        <f>SUM(AP3802:AX3802)</f>
        <v>0</v>
      </c>
    </row>
    <row r="3803" spans="1:51" x14ac:dyDescent="0.45">
      <c r="A3803" s="1" t="s">
        <v>1467</v>
      </c>
      <c r="B3803" s="2">
        <v>9984032</v>
      </c>
      <c r="C3803" s="3" t="s">
        <v>5338</v>
      </c>
      <c r="D3803" s="5">
        <v>54.48</v>
      </c>
      <c r="E3803" s="5">
        <v>258.78010896000001</v>
      </c>
      <c r="F3803" s="3" t="s">
        <v>4480</v>
      </c>
      <c r="G3803" s="3" t="s">
        <v>4491</v>
      </c>
      <c r="H3803" s="3" t="s">
        <v>4492</v>
      </c>
      <c r="I3803" s="3" t="s">
        <v>4493</v>
      </c>
      <c r="J3803" s="3"/>
      <c r="K3803" s="6" t="s">
        <v>4474</v>
      </c>
      <c r="L3803" s="6" t="s">
        <v>4474</v>
      </c>
      <c r="M3803" s="6" t="s">
        <v>4474</v>
      </c>
      <c r="N3803" s="6" t="s">
        <v>4474</v>
      </c>
      <c r="O3803" s="6" t="s">
        <v>4474</v>
      </c>
      <c r="P3803" s="6" t="s">
        <v>4474</v>
      </c>
      <c r="Q3803" s="6" t="s">
        <v>4474</v>
      </c>
      <c r="R3803" s="6" t="s">
        <v>4474</v>
      </c>
      <c r="S3803" s="6" t="s">
        <v>4474</v>
      </c>
      <c r="T3803" s="6" t="s">
        <v>4474</v>
      </c>
      <c r="U3803" s="6" t="s">
        <v>4474</v>
      </c>
      <c r="V3803" s="6" t="s">
        <v>4474</v>
      </c>
      <c r="W3803" s="6" t="s">
        <v>4474</v>
      </c>
      <c r="X3803" s="6" t="s">
        <v>4474</v>
      </c>
      <c r="Y3803" s="6" t="s">
        <v>4474</v>
      </c>
      <c r="Z3803" s="6" t="s">
        <v>4474</v>
      </c>
      <c r="AA3803" s="6" t="s">
        <v>4474</v>
      </c>
      <c r="AB3803" s="6" t="s">
        <v>4474</v>
      </c>
      <c r="AC3803" s="6" t="s">
        <v>4474</v>
      </c>
      <c r="AD3803" s="6" t="s">
        <v>4474</v>
      </c>
      <c r="AF3803" t="e">
        <f>Q3803/W3803</f>
        <v>#VALUE!</v>
      </c>
      <c r="AG3803" t="e">
        <f>R3803/X3803</f>
        <v>#VALUE!</v>
      </c>
      <c r="AH3803" t="e">
        <f>U3803/W3803</f>
        <v>#VALUE!</v>
      </c>
      <c r="AI3803" t="e">
        <f>V3803/X3803</f>
        <v>#VALUE!</v>
      </c>
      <c r="AJ3803" t="e">
        <f>Y3803/AA3803</f>
        <v>#VALUE!</v>
      </c>
      <c r="AK3803" t="e">
        <f>Z3803/AB3803</f>
        <v>#VALUE!</v>
      </c>
      <c r="AL3803" t="e">
        <f>O3803/K3803</f>
        <v>#VALUE!</v>
      </c>
      <c r="AM3803" t="e">
        <f>P3803/L3803</f>
        <v>#VALUE!</v>
      </c>
      <c r="AN3803" t="e">
        <f>K3803/W3803</f>
        <v>#VALUE!</v>
      </c>
      <c r="AO3803" t="e">
        <f>L3803/X3803</f>
        <v>#VALUE!</v>
      </c>
      <c r="AP3803">
        <f>IF(OR(Q3803&lt;0, Q3803="NA"), 0, 1)</f>
        <v>0</v>
      </c>
      <c r="AQ3803">
        <f>IF(OR(S3803&lt;0, S3803="NA"), 0, 1)</f>
        <v>0</v>
      </c>
      <c r="AR3803">
        <f>IFERROR(IF((AF3803-AG3803)&gt;0,1,0),0)</f>
        <v>0</v>
      </c>
      <c r="AS3803">
        <f>IFERROR(IF((S3803-Q3803)&gt;0,1,0),0)</f>
        <v>0</v>
      </c>
      <c r="AT3803">
        <f>IFERROR(IF((AH3803-AI3803)&lt;0,1,0),0)</f>
        <v>0</v>
      </c>
      <c r="AU3803">
        <f>IFERROR(IF((AJ3803-AK3803)&gt;0,1,0),0)</f>
        <v>0</v>
      </c>
      <c r="AV3803">
        <f>IFERROR(IF((AL3803-AM3803)&gt;0,1,0),0)</f>
        <v>0</v>
      </c>
      <c r="AW3803">
        <f>IFERROR(IF((AN3803-AO3803)&gt;0,1,0),0)</f>
        <v>0</v>
      </c>
      <c r="AX3803">
        <f>IFERROR(IF((AC3803-AD3803)&lt;0,1,0),0)</f>
        <v>0</v>
      </c>
      <c r="AY3803">
        <f>SUM(AP3803:AX3803)</f>
        <v>0</v>
      </c>
    </row>
    <row r="3804" spans="1:51" x14ac:dyDescent="0.45">
      <c r="A3804" s="1" t="s">
        <v>1468</v>
      </c>
      <c r="B3804" s="2">
        <v>5732094</v>
      </c>
      <c r="C3804" s="3" t="s">
        <v>5338</v>
      </c>
      <c r="D3804" s="5">
        <v>50.6</v>
      </c>
      <c r="E3804" s="5">
        <v>179.63010120000001</v>
      </c>
      <c r="F3804" s="3" t="s">
        <v>4480</v>
      </c>
      <c r="G3804" s="3" t="s">
        <v>4491</v>
      </c>
      <c r="H3804" s="3" t="s">
        <v>4492</v>
      </c>
      <c r="I3804" s="3" t="s">
        <v>4493</v>
      </c>
      <c r="J3804" s="3"/>
      <c r="K3804" s="6" t="s">
        <v>4474</v>
      </c>
      <c r="L3804" s="6" t="s">
        <v>4474</v>
      </c>
      <c r="M3804" s="6" t="s">
        <v>4474</v>
      </c>
      <c r="N3804" s="6" t="s">
        <v>4474</v>
      </c>
      <c r="O3804" s="6" t="s">
        <v>4474</v>
      </c>
      <c r="P3804" s="6" t="s">
        <v>4474</v>
      </c>
      <c r="Q3804" s="6" t="s">
        <v>4474</v>
      </c>
      <c r="R3804" s="6" t="s">
        <v>4474</v>
      </c>
      <c r="S3804" s="6" t="s">
        <v>4474</v>
      </c>
      <c r="T3804" s="6" t="s">
        <v>4474</v>
      </c>
      <c r="U3804" s="6" t="s">
        <v>4474</v>
      </c>
      <c r="V3804" s="6" t="s">
        <v>4474</v>
      </c>
      <c r="W3804" s="6" t="s">
        <v>4474</v>
      </c>
      <c r="X3804" s="6" t="s">
        <v>4474</v>
      </c>
      <c r="Y3804" s="6" t="s">
        <v>4474</v>
      </c>
      <c r="Z3804" s="6" t="s">
        <v>4474</v>
      </c>
      <c r="AA3804" s="6" t="s">
        <v>4474</v>
      </c>
      <c r="AB3804" s="6" t="s">
        <v>4474</v>
      </c>
      <c r="AC3804" s="6" t="s">
        <v>4474</v>
      </c>
      <c r="AD3804" s="6" t="s">
        <v>4474</v>
      </c>
      <c r="AF3804" t="e">
        <f>Q3804/W3804</f>
        <v>#VALUE!</v>
      </c>
      <c r="AG3804" t="e">
        <f>R3804/X3804</f>
        <v>#VALUE!</v>
      </c>
      <c r="AH3804" t="e">
        <f>U3804/W3804</f>
        <v>#VALUE!</v>
      </c>
      <c r="AI3804" t="e">
        <f>V3804/X3804</f>
        <v>#VALUE!</v>
      </c>
      <c r="AJ3804" t="e">
        <f>Y3804/AA3804</f>
        <v>#VALUE!</v>
      </c>
      <c r="AK3804" t="e">
        <f>Z3804/AB3804</f>
        <v>#VALUE!</v>
      </c>
      <c r="AL3804" t="e">
        <f>O3804/K3804</f>
        <v>#VALUE!</v>
      </c>
      <c r="AM3804" t="e">
        <f>P3804/L3804</f>
        <v>#VALUE!</v>
      </c>
      <c r="AN3804" t="e">
        <f>K3804/W3804</f>
        <v>#VALUE!</v>
      </c>
      <c r="AO3804" t="e">
        <f>L3804/X3804</f>
        <v>#VALUE!</v>
      </c>
      <c r="AP3804">
        <f>IF(OR(Q3804&lt;0, Q3804="NA"), 0, 1)</f>
        <v>0</v>
      </c>
      <c r="AQ3804">
        <f>IF(OR(S3804&lt;0, S3804="NA"), 0, 1)</f>
        <v>0</v>
      </c>
      <c r="AR3804">
        <f>IFERROR(IF((AF3804-AG3804)&gt;0,1,0),0)</f>
        <v>0</v>
      </c>
      <c r="AS3804">
        <f>IFERROR(IF((S3804-Q3804)&gt;0,1,0),0)</f>
        <v>0</v>
      </c>
      <c r="AT3804">
        <f>IFERROR(IF((AH3804-AI3804)&lt;0,1,0),0)</f>
        <v>0</v>
      </c>
      <c r="AU3804">
        <f>IFERROR(IF((AJ3804-AK3804)&gt;0,1,0),0)</f>
        <v>0</v>
      </c>
      <c r="AV3804">
        <f>IFERROR(IF((AL3804-AM3804)&gt;0,1,0),0)</f>
        <v>0</v>
      </c>
      <c r="AW3804">
        <f>IFERROR(IF((AN3804-AO3804)&gt;0,1,0),0)</f>
        <v>0</v>
      </c>
      <c r="AX3804">
        <f>IFERROR(IF((AC3804-AD3804)&lt;0,1,0),0)</f>
        <v>0</v>
      </c>
      <c r="AY3804">
        <f>SUM(AP3804:AX3804)</f>
        <v>0</v>
      </c>
    </row>
    <row r="3805" spans="1:51" x14ac:dyDescent="0.45">
      <c r="A3805" s="1" t="s">
        <v>1469</v>
      </c>
      <c r="B3805" s="2">
        <v>5732091</v>
      </c>
      <c r="C3805" s="3" t="s">
        <v>5338</v>
      </c>
      <c r="D3805" s="5">
        <v>16.05</v>
      </c>
      <c r="E3805" s="5">
        <v>13.6425321</v>
      </c>
      <c r="F3805" s="3" t="s">
        <v>4480</v>
      </c>
      <c r="G3805" s="3" t="s">
        <v>4491</v>
      </c>
      <c r="H3805" s="3" t="s">
        <v>4492</v>
      </c>
      <c r="I3805" s="3" t="s">
        <v>4493</v>
      </c>
      <c r="J3805" s="3"/>
      <c r="K3805" s="6" t="s">
        <v>4474</v>
      </c>
      <c r="L3805" s="6" t="s">
        <v>4474</v>
      </c>
      <c r="M3805" s="6" t="s">
        <v>4474</v>
      </c>
      <c r="N3805" s="6" t="s">
        <v>4474</v>
      </c>
      <c r="O3805" s="6" t="s">
        <v>4474</v>
      </c>
      <c r="P3805" s="6" t="s">
        <v>4474</v>
      </c>
      <c r="Q3805" s="6" t="s">
        <v>4474</v>
      </c>
      <c r="R3805" s="6" t="s">
        <v>4474</v>
      </c>
      <c r="S3805" s="6" t="s">
        <v>4474</v>
      </c>
      <c r="T3805" s="6" t="s">
        <v>4474</v>
      </c>
      <c r="U3805" s="6" t="s">
        <v>4474</v>
      </c>
      <c r="V3805" s="6" t="s">
        <v>4474</v>
      </c>
      <c r="W3805" s="6" t="s">
        <v>4474</v>
      </c>
      <c r="X3805" s="6" t="s">
        <v>4474</v>
      </c>
      <c r="Y3805" s="6" t="s">
        <v>4474</v>
      </c>
      <c r="Z3805" s="6" t="s">
        <v>4474</v>
      </c>
      <c r="AA3805" s="6" t="s">
        <v>4474</v>
      </c>
      <c r="AB3805" s="6" t="s">
        <v>4474</v>
      </c>
      <c r="AC3805" s="6" t="s">
        <v>4474</v>
      </c>
      <c r="AD3805" s="6" t="s">
        <v>4474</v>
      </c>
      <c r="AF3805" t="e">
        <f>Q3805/W3805</f>
        <v>#VALUE!</v>
      </c>
      <c r="AG3805" t="e">
        <f>R3805/X3805</f>
        <v>#VALUE!</v>
      </c>
      <c r="AH3805" t="e">
        <f>U3805/W3805</f>
        <v>#VALUE!</v>
      </c>
      <c r="AI3805" t="e">
        <f>V3805/X3805</f>
        <v>#VALUE!</v>
      </c>
      <c r="AJ3805" t="e">
        <f>Y3805/AA3805</f>
        <v>#VALUE!</v>
      </c>
      <c r="AK3805" t="e">
        <f>Z3805/AB3805</f>
        <v>#VALUE!</v>
      </c>
      <c r="AL3805" t="e">
        <f>O3805/K3805</f>
        <v>#VALUE!</v>
      </c>
      <c r="AM3805" t="e">
        <f>P3805/L3805</f>
        <v>#VALUE!</v>
      </c>
      <c r="AN3805" t="e">
        <f>K3805/W3805</f>
        <v>#VALUE!</v>
      </c>
      <c r="AO3805" t="e">
        <f>L3805/X3805</f>
        <v>#VALUE!</v>
      </c>
      <c r="AP3805">
        <f>IF(OR(Q3805&lt;0, Q3805="NA"), 0, 1)</f>
        <v>0</v>
      </c>
      <c r="AQ3805">
        <f>IF(OR(S3805&lt;0, S3805="NA"), 0, 1)</f>
        <v>0</v>
      </c>
      <c r="AR3805">
        <f>IFERROR(IF((AF3805-AG3805)&gt;0,1,0),0)</f>
        <v>0</v>
      </c>
      <c r="AS3805">
        <f>IFERROR(IF((S3805-Q3805)&gt;0,1,0),0)</f>
        <v>0</v>
      </c>
      <c r="AT3805">
        <f>IFERROR(IF((AH3805-AI3805)&lt;0,1,0),0)</f>
        <v>0</v>
      </c>
      <c r="AU3805">
        <f>IFERROR(IF((AJ3805-AK3805)&gt;0,1,0),0)</f>
        <v>0</v>
      </c>
      <c r="AV3805">
        <f>IFERROR(IF((AL3805-AM3805)&gt;0,1,0),0)</f>
        <v>0</v>
      </c>
      <c r="AW3805">
        <f>IFERROR(IF((AN3805-AO3805)&gt;0,1,0),0)</f>
        <v>0</v>
      </c>
      <c r="AX3805">
        <f>IFERROR(IF((AC3805-AD3805)&lt;0,1,0),0)</f>
        <v>0</v>
      </c>
      <c r="AY3805">
        <f>SUM(AP3805:AX3805)</f>
        <v>0</v>
      </c>
    </row>
    <row r="3806" spans="1:51" x14ac:dyDescent="0.45">
      <c r="A3806" s="1" t="s">
        <v>1470</v>
      </c>
      <c r="B3806" s="2">
        <v>5732903</v>
      </c>
      <c r="C3806" s="3" t="s">
        <v>5338</v>
      </c>
      <c r="D3806" s="5">
        <v>65.5</v>
      </c>
      <c r="E3806" s="5">
        <v>75.325130999999999</v>
      </c>
      <c r="F3806" s="3" t="s">
        <v>4480</v>
      </c>
      <c r="G3806" s="3" t="s">
        <v>4491</v>
      </c>
      <c r="H3806" s="3" t="s">
        <v>4492</v>
      </c>
      <c r="I3806" s="3" t="s">
        <v>4493</v>
      </c>
      <c r="J3806" s="3"/>
      <c r="K3806" s="6" t="s">
        <v>4474</v>
      </c>
      <c r="L3806" s="6" t="s">
        <v>4474</v>
      </c>
      <c r="M3806" s="6" t="s">
        <v>4474</v>
      </c>
      <c r="N3806" s="6" t="s">
        <v>4474</v>
      </c>
      <c r="O3806" s="6" t="s">
        <v>4474</v>
      </c>
      <c r="P3806" s="6" t="s">
        <v>4474</v>
      </c>
      <c r="Q3806" s="6" t="s">
        <v>4474</v>
      </c>
      <c r="R3806" s="6" t="s">
        <v>4474</v>
      </c>
      <c r="S3806" s="6" t="s">
        <v>4474</v>
      </c>
      <c r="T3806" s="6" t="s">
        <v>4474</v>
      </c>
      <c r="U3806" s="6" t="s">
        <v>4474</v>
      </c>
      <c r="V3806" s="6" t="s">
        <v>4474</v>
      </c>
      <c r="W3806" s="6" t="s">
        <v>4474</v>
      </c>
      <c r="X3806" s="6" t="s">
        <v>4474</v>
      </c>
      <c r="Y3806" s="6" t="s">
        <v>4474</v>
      </c>
      <c r="Z3806" s="6" t="s">
        <v>4474</v>
      </c>
      <c r="AA3806" s="6" t="s">
        <v>4474</v>
      </c>
      <c r="AB3806" s="6" t="s">
        <v>4474</v>
      </c>
      <c r="AC3806" s="6" t="s">
        <v>4474</v>
      </c>
      <c r="AD3806" s="6" t="s">
        <v>4474</v>
      </c>
      <c r="AF3806" t="e">
        <f>Q3806/W3806</f>
        <v>#VALUE!</v>
      </c>
      <c r="AG3806" t="e">
        <f>R3806/X3806</f>
        <v>#VALUE!</v>
      </c>
      <c r="AH3806" t="e">
        <f>U3806/W3806</f>
        <v>#VALUE!</v>
      </c>
      <c r="AI3806" t="e">
        <f>V3806/X3806</f>
        <v>#VALUE!</v>
      </c>
      <c r="AJ3806" t="e">
        <f>Y3806/AA3806</f>
        <v>#VALUE!</v>
      </c>
      <c r="AK3806" t="e">
        <f>Z3806/AB3806</f>
        <v>#VALUE!</v>
      </c>
      <c r="AL3806" t="e">
        <f>O3806/K3806</f>
        <v>#VALUE!</v>
      </c>
      <c r="AM3806" t="e">
        <f>P3806/L3806</f>
        <v>#VALUE!</v>
      </c>
      <c r="AN3806" t="e">
        <f>K3806/W3806</f>
        <v>#VALUE!</v>
      </c>
      <c r="AO3806" t="e">
        <f>L3806/X3806</f>
        <v>#VALUE!</v>
      </c>
      <c r="AP3806">
        <f>IF(OR(Q3806&lt;0, Q3806="NA"), 0, 1)</f>
        <v>0</v>
      </c>
      <c r="AQ3806">
        <f>IF(OR(S3806&lt;0, S3806="NA"), 0, 1)</f>
        <v>0</v>
      </c>
      <c r="AR3806">
        <f>IFERROR(IF((AF3806-AG3806)&gt;0,1,0),0)</f>
        <v>0</v>
      </c>
      <c r="AS3806">
        <f>IFERROR(IF((S3806-Q3806)&gt;0,1,0),0)</f>
        <v>0</v>
      </c>
      <c r="AT3806">
        <f>IFERROR(IF((AH3806-AI3806)&lt;0,1,0),0)</f>
        <v>0</v>
      </c>
      <c r="AU3806">
        <f>IFERROR(IF((AJ3806-AK3806)&gt;0,1,0),0)</f>
        <v>0</v>
      </c>
      <c r="AV3806">
        <f>IFERROR(IF((AL3806-AM3806)&gt;0,1,0),0)</f>
        <v>0</v>
      </c>
      <c r="AW3806">
        <f>IFERROR(IF((AN3806-AO3806)&gt;0,1,0),0)</f>
        <v>0</v>
      </c>
      <c r="AX3806">
        <f>IFERROR(IF((AC3806-AD3806)&lt;0,1,0),0)</f>
        <v>0</v>
      </c>
      <c r="AY3806">
        <f>SUM(AP3806:AX3806)</f>
        <v>0</v>
      </c>
    </row>
    <row r="3807" spans="1:51" x14ac:dyDescent="0.45">
      <c r="A3807" s="1" t="s">
        <v>1471</v>
      </c>
      <c r="B3807" s="2">
        <v>5732902</v>
      </c>
      <c r="C3807" s="3" t="s">
        <v>5338</v>
      </c>
      <c r="D3807" s="5">
        <v>38.369999999999997</v>
      </c>
      <c r="E3807" s="5">
        <v>65.229076739999996</v>
      </c>
      <c r="F3807" s="3" t="s">
        <v>4480</v>
      </c>
      <c r="G3807" s="3" t="s">
        <v>4491</v>
      </c>
      <c r="H3807" s="3" t="s">
        <v>4492</v>
      </c>
      <c r="I3807" s="3" t="s">
        <v>4493</v>
      </c>
      <c r="J3807" s="3"/>
      <c r="K3807" s="6" t="s">
        <v>4474</v>
      </c>
      <c r="L3807" s="6" t="s">
        <v>4474</v>
      </c>
      <c r="M3807" s="6" t="s">
        <v>4474</v>
      </c>
      <c r="N3807" s="6" t="s">
        <v>4474</v>
      </c>
      <c r="O3807" s="6" t="s">
        <v>4474</v>
      </c>
      <c r="P3807" s="6" t="s">
        <v>4474</v>
      </c>
      <c r="Q3807" s="6" t="s">
        <v>4474</v>
      </c>
      <c r="R3807" s="6" t="s">
        <v>4474</v>
      </c>
      <c r="S3807" s="6" t="s">
        <v>4474</v>
      </c>
      <c r="T3807" s="6" t="s">
        <v>4474</v>
      </c>
      <c r="U3807" s="6" t="s">
        <v>4474</v>
      </c>
      <c r="V3807" s="6" t="s">
        <v>4474</v>
      </c>
      <c r="W3807" s="6" t="s">
        <v>4474</v>
      </c>
      <c r="X3807" s="6" t="s">
        <v>4474</v>
      </c>
      <c r="Y3807" s="6" t="s">
        <v>4474</v>
      </c>
      <c r="Z3807" s="6" t="s">
        <v>4474</v>
      </c>
      <c r="AA3807" s="6" t="s">
        <v>4474</v>
      </c>
      <c r="AB3807" s="6" t="s">
        <v>4474</v>
      </c>
      <c r="AC3807" s="6" t="s">
        <v>4474</v>
      </c>
      <c r="AD3807" s="6" t="s">
        <v>4474</v>
      </c>
      <c r="AF3807" t="e">
        <f>Q3807/W3807</f>
        <v>#VALUE!</v>
      </c>
      <c r="AG3807" t="e">
        <f>R3807/X3807</f>
        <v>#VALUE!</v>
      </c>
      <c r="AH3807" t="e">
        <f>U3807/W3807</f>
        <v>#VALUE!</v>
      </c>
      <c r="AI3807" t="e">
        <f>V3807/X3807</f>
        <v>#VALUE!</v>
      </c>
      <c r="AJ3807" t="e">
        <f>Y3807/AA3807</f>
        <v>#VALUE!</v>
      </c>
      <c r="AK3807" t="e">
        <f>Z3807/AB3807</f>
        <v>#VALUE!</v>
      </c>
      <c r="AL3807" t="e">
        <f>O3807/K3807</f>
        <v>#VALUE!</v>
      </c>
      <c r="AM3807" t="e">
        <f>P3807/L3807</f>
        <v>#VALUE!</v>
      </c>
      <c r="AN3807" t="e">
        <f>K3807/W3807</f>
        <v>#VALUE!</v>
      </c>
      <c r="AO3807" t="e">
        <f>L3807/X3807</f>
        <v>#VALUE!</v>
      </c>
      <c r="AP3807">
        <f>IF(OR(Q3807&lt;0, Q3807="NA"), 0, 1)</f>
        <v>0</v>
      </c>
      <c r="AQ3807">
        <f>IF(OR(S3807&lt;0, S3807="NA"), 0, 1)</f>
        <v>0</v>
      </c>
      <c r="AR3807">
        <f>IFERROR(IF((AF3807-AG3807)&gt;0,1,0),0)</f>
        <v>0</v>
      </c>
      <c r="AS3807">
        <f>IFERROR(IF((S3807-Q3807)&gt;0,1,0),0)</f>
        <v>0</v>
      </c>
      <c r="AT3807">
        <f>IFERROR(IF((AH3807-AI3807)&lt;0,1,0),0)</f>
        <v>0</v>
      </c>
      <c r="AU3807">
        <f>IFERROR(IF((AJ3807-AK3807)&gt;0,1,0),0)</f>
        <v>0</v>
      </c>
      <c r="AV3807">
        <f>IFERROR(IF((AL3807-AM3807)&gt;0,1,0),0)</f>
        <v>0</v>
      </c>
      <c r="AW3807">
        <f>IFERROR(IF((AN3807-AO3807)&gt;0,1,0),0)</f>
        <v>0</v>
      </c>
      <c r="AX3807">
        <f>IFERROR(IF((AC3807-AD3807)&lt;0,1,0),0)</f>
        <v>0</v>
      </c>
      <c r="AY3807">
        <f>SUM(AP3807:AX3807)</f>
        <v>0</v>
      </c>
    </row>
    <row r="3808" spans="1:51" x14ac:dyDescent="0.45">
      <c r="A3808" s="1" t="s">
        <v>1472</v>
      </c>
      <c r="B3808" s="2">
        <v>5724809</v>
      </c>
      <c r="C3808" s="3" t="s">
        <v>5338</v>
      </c>
      <c r="D3808" s="5">
        <v>89.75</v>
      </c>
      <c r="E3808" s="5">
        <v>8885.2501795000007</v>
      </c>
      <c r="F3808" s="3" t="s">
        <v>4480</v>
      </c>
      <c r="G3808" s="3" t="s">
        <v>4491</v>
      </c>
      <c r="H3808" s="3" t="s">
        <v>4492</v>
      </c>
      <c r="I3808" s="3" t="s">
        <v>4493</v>
      </c>
      <c r="J3808" s="3"/>
      <c r="K3808" s="6" t="s">
        <v>4474</v>
      </c>
      <c r="L3808" s="6" t="s">
        <v>4474</v>
      </c>
      <c r="M3808" s="6" t="s">
        <v>4474</v>
      </c>
      <c r="N3808" s="6" t="s">
        <v>4474</v>
      </c>
      <c r="O3808" s="6" t="s">
        <v>4474</v>
      </c>
      <c r="P3808" s="6" t="s">
        <v>4474</v>
      </c>
      <c r="Q3808" s="6" t="s">
        <v>4474</v>
      </c>
      <c r="R3808" s="6" t="s">
        <v>4474</v>
      </c>
      <c r="S3808" s="6" t="s">
        <v>4474</v>
      </c>
      <c r="T3808" s="6" t="s">
        <v>4474</v>
      </c>
      <c r="U3808" s="6" t="s">
        <v>4474</v>
      </c>
      <c r="V3808" s="6" t="s">
        <v>4474</v>
      </c>
      <c r="W3808" s="6" t="s">
        <v>4474</v>
      </c>
      <c r="X3808" s="6" t="s">
        <v>4474</v>
      </c>
      <c r="Y3808" s="6" t="s">
        <v>4474</v>
      </c>
      <c r="Z3808" s="6" t="s">
        <v>4474</v>
      </c>
      <c r="AA3808" s="6" t="s">
        <v>4474</v>
      </c>
      <c r="AB3808" s="6" t="s">
        <v>4474</v>
      </c>
      <c r="AC3808" s="6" t="s">
        <v>4474</v>
      </c>
      <c r="AD3808" s="6" t="s">
        <v>4474</v>
      </c>
      <c r="AF3808" t="e">
        <f>Q3808/W3808</f>
        <v>#VALUE!</v>
      </c>
      <c r="AG3808" t="e">
        <f>R3808/X3808</f>
        <v>#VALUE!</v>
      </c>
      <c r="AH3808" t="e">
        <f>U3808/W3808</f>
        <v>#VALUE!</v>
      </c>
      <c r="AI3808" t="e">
        <f>V3808/X3808</f>
        <v>#VALUE!</v>
      </c>
      <c r="AJ3808" t="e">
        <f>Y3808/AA3808</f>
        <v>#VALUE!</v>
      </c>
      <c r="AK3808" t="e">
        <f>Z3808/AB3808</f>
        <v>#VALUE!</v>
      </c>
      <c r="AL3808" t="e">
        <f>O3808/K3808</f>
        <v>#VALUE!</v>
      </c>
      <c r="AM3808" t="e">
        <f>P3808/L3808</f>
        <v>#VALUE!</v>
      </c>
      <c r="AN3808" t="e">
        <f>K3808/W3808</f>
        <v>#VALUE!</v>
      </c>
      <c r="AO3808" t="e">
        <f>L3808/X3808</f>
        <v>#VALUE!</v>
      </c>
      <c r="AP3808">
        <f>IF(OR(Q3808&lt;0, Q3808="NA"), 0, 1)</f>
        <v>0</v>
      </c>
      <c r="AQ3808">
        <f>IF(OR(S3808&lt;0, S3808="NA"), 0, 1)</f>
        <v>0</v>
      </c>
      <c r="AR3808">
        <f>IFERROR(IF((AF3808-AG3808)&gt;0,1,0),0)</f>
        <v>0</v>
      </c>
      <c r="AS3808">
        <f>IFERROR(IF((S3808-Q3808)&gt;0,1,0),0)</f>
        <v>0</v>
      </c>
      <c r="AT3808">
        <f>IFERROR(IF((AH3808-AI3808)&lt;0,1,0),0)</f>
        <v>0</v>
      </c>
      <c r="AU3808">
        <f>IFERROR(IF((AJ3808-AK3808)&gt;0,1,0),0)</f>
        <v>0</v>
      </c>
      <c r="AV3808">
        <f>IFERROR(IF((AL3808-AM3808)&gt;0,1,0),0)</f>
        <v>0</v>
      </c>
      <c r="AW3808">
        <f>IFERROR(IF((AN3808-AO3808)&gt;0,1,0),0)</f>
        <v>0</v>
      </c>
      <c r="AX3808">
        <f>IFERROR(IF((AC3808-AD3808)&lt;0,1,0),0)</f>
        <v>0</v>
      </c>
      <c r="AY3808">
        <f>SUM(AP3808:AX3808)</f>
        <v>0</v>
      </c>
    </row>
    <row r="3809" spans="1:51" x14ac:dyDescent="0.45">
      <c r="A3809" s="1" t="s">
        <v>1474</v>
      </c>
      <c r="B3809" s="2">
        <v>107999562</v>
      </c>
      <c r="C3809" s="3" t="s">
        <v>5338</v>
      </c>
      <c r="D3809" s="5">
        <v>33.25</v>
      </c>
      <c r="E3809" s="5">
        <v>1004.15</v>
      </c>
      <c r="F3809" s="3" t="s">
        <v>4480</v>
      </c>
      <c r="G3809" s="3" t="s">
        <v>4491</v>
      </c>
      <c r="H3809" s="3" t="s">
        <v>4492</v>
      </c>
      <c r="I3809" s="3" t="s">
        <v>4493</v>
      </c>
      <c r="J3809" s="3"/>
      <c r="K3809" s="6" t="s">
        <v>4474</v>
      </c>
      <c r="L3809" s="6" t="s">
        <v>4474</v>
      </c>
      <c r="M3809" s="6" t="s">
        <v>4474</v>
      </c>
      <c r="N3809" s="6" t="s">
        <v>4474</v>
      </c>
      <c r="O3809" s="6" t="s">
        <v>4474</v>
      </c>
      <c r="P3809" s="6" t="s">
        <v>4474</v>
      </c>
      <c r="Q3809" s="6" t="s">
        <v>4474</v>
      </c>
      <c r="R3809" s="6" t="s">
        <v>4474</v>
      </c>
      <c r="S3809" s="6" t="s">
        <v>4474</v>
      </c>
      <c r="T3809" s="6" t="s">
        <v>4474</v>
      </c>
      <c r="U3809" s="6" t="s">
        <v>4474</v>
      </c>
      <c r="V3809" s="6" t="s">
        <v>4474</v>
      </c>
      <c r="W3809" s="6" t="s">
        <v>4474</v>
      </c>
      <c r="X3809" s="6" t="s">
        <v>4474</v>
      </c>
      <c r="Y3809" s="6" t="s">
        <v>4474</v>
      </c>
      <c r="Z3809" s="6" t="s">
        <v>4474</v>
      </c>
      <c r="AA3809" s="6" t="s">
        <v>4474</v>
      </c>
      <c r="AB3809" s="6" t="s">
        <v>4474</v>
      </c>
      <c r="AC3809" s="6" t="s">
        <v>4474</v>
      </c>
      <c r="AD3809" s="6" t="s">
        <v>4474</v>
      </c>
      <c r="AF3809" t="e">
        <f>Q3809/W3809</f>
        <v>#VALUE!</v>
      </c>
      <c r="AG3809" t="e">
        <f>R3809/X3809</f>
        <v>#VALUE!</v>
      </c>
      <c r="AH3809" t="e">
        <f>U3809/W3809</f>
        <v>#VALUE!</v>
      </c>
      <c r="AI3809" t="e">
        <f>V3809/X3809</f>
        <v>#VALUE!</v>
      </c>
      <c r="AJ3809" t="e">
        <f>Y3809/AA3809</f>
        <v>#VALUE!</v>
      </c>
      <c r="AK3809" t="e">
        <f>Z3809/AB3809</f>
        <v>#VALUE!</v>
      </c>
      <c r="AL3809" t="e">
        <f>O3809/K3809</f>
        <v>#VALUE!</v>
      </c>
      <c r="AM3809" t="e">
        <f>P3809/L3809</f>
        <v>#VALUE!</v>
      </c>
      <c r="AN3809" t="e">
        <f>K3809/W3809</f>
        <v>#VALUE!</v>
      </c>
      <c r="AO3809" t="e">
        <f>L3809/X3809</f>
        <v>#VALUE!</v>
      </c>
      <c r="AP3809">
        <f>IF(OR(Q3809&lt;0, Q3809="NA"), 0, 1)</f>
        <v>0</v>
      </c>
      <c r="AQ3809">
        <f>IF(OR(S3809&lt;0, S3809="NA"), 0, 1)</f>
        <v>0</v>
      </c>
      <c r="AR3809">
        <f>IFERROR(IF((AF3809-AG3809)&gt;0,1,0),0)</f>
        <v>0</v>
      </c>
      <c r="AS3809">
        <f>IFERROR(IF((S3809-Q3809)&gt;0,1,0),0)</f>
        <v>0</v>
      </c>
      <c r="AT3809">
        <f>IFERROR(IF((AH3809-AI3809)&lt;0,1,0),0)</f>
        <v>0</v>
      </c>
      <c r="AU3809">
        <f>IFERROR(IF((AJ3809-AK3809)&gt;0,1,0),0)</f>
        <v>0</v>
      </c>
      <c r="AV3809">
        <f>IFERROR(IF((AL3809-AM3809)&gt;0,1,0),0)</f>
        <v>0</v>
      </c>
      <c r="AW3809">
        <f>IFERROR(IF((AN3809-AO3809)&gt;0,1,0),0)</f>
        <v>0</v>
      </c>
      <c r="AX3809">
        <f>IFERROR(IF((AC3809-AD3809)&lt;0,1,0),0)</f>
        <v>0</v>
      </c>
      <c r="AY3809">
        <f>SUM(AP3809:AX3809)</f>
        <v>0</v>
      </c>
    </row>
    <row r="3810" spans="1:51" x14ac:dyDescent="0.45">
      <c r="A3810" s="1" t="s">
        <v>1475</v>
      </c>
      <c r="B3810" s="2">
        <v>5730222</v>
      </c>
      <c r="C3810" s="3" t="s">
        <v>5338</v>
      </c>
      <c r="D3810" s="5">
        <v>56.66</v>
      </c>
      <c r="E3810" s="5">
        <v>133.15111332000001</v>
      </c>
      <c r="F3810" s="3" t="s">
        <v>4480</v>
      </c>
      <c r="G3810" s="3" t="s">
        <v>4491</v>
      </c>
      <c r="H3810" s="3" t="s">
        <v>4492</v>
      </c>
      <c r="I3810" s="3" t="s">
        <v>4493</v>
      </c>
      <c r="J3810" s="3"/>
      <c r="K3810" s="6" t="s">
        <v>4474</v>
      </c>
      <c r="L3810" s="6" t="s">
        <v>4474</v>
      </c>
      <c r="M3810" s="6" t="s">
        <v>4474</v>
      </c>
      <c r="N3810" s="6" t="s">
        <v>4474</v>
      </c>
      <c r="O3810" s="6" t="s">
        <v>4474</v>
      </c>
      <c r="P3810" s="6" t="s">
        <v>4474</v>
      </c>
      <c r="Q3810" s="6" t="s">
        <v>4474</v>
      </c>
      <c r="R3810" s="6" t="s">
        <v>4474</v>
      </c>
      <c r="S3810" s="6" t="s">
        <v>4474</v>
      </c>
      <c r="T3810" s="6" t="s">
        <v>4474</v>
      </c>
      <c r="U3810" s="6" t="s">
        <v>4474</v>
      </c>
      <c r="V3810" s="6" t="s">
        <v>4474</v>
      </c>
      <c r="W3810" s="6" t="s">
        <v>4474</v>
      </c>
      <c r="X3810" s="6" t="s">
        <v>4474</v>
      </c>
      <c r="Y3810" s="6" t="s">
        <v>4474</v>
      </c>
      <c r="Z3810" s="6" t="s">
        <v>4474</v>
      </c>
      <c r="AA3810" s="6" t="s">
        <v>4474</v>
      </c>
      <c r="AB3810" s="6" t="s">
        <v>4474</v>
      </c>
      <c r="AC3810" s="6" t="s">
        <v>4474</v>
      </c>
      <c r="AD3810" s="6" t="s">
        <v>4474</v>
      </c>
      <c r="AF3810" t="e">
        <f>Q3810/W3810</f>
        <v>#VALUE!</v>
      </c>
      <c r="AG3810" t="e">
        <f>R3810/X3810</f>
        <v>#VALUE!</v>
      </c>
      <c r="AH3810" t="e">
        <f>U3810/W3810</f>
        <v>#VALUE!</v>
      </c>
      <c r="AI3810" t="e">
        <f>V3810/X3810</f>
        <v>#VALUE!</v>
      </c>
      <c r="AJ3810" t="e">
        <f>Y3810/AA3810</f>
        <v>#VALUE!</v>
      </c>
      <c r="AK3810" t="e">
        <f>Z3810/AB3810</f>
        <v>#VALUE!</v>
      </c>
      <c r="AL3810" t="e">
        <f>O3810/K3810</f>
        <v>#VALUE!</v>
      </c>
      <c r="AM3810" t="e">
        <f>P3810/L3810</f>
        <v>#VALUE!</v>
      </c>
      <c r="AN3810" t="e">
        <f>K3810/W3810</f>
        <v>#VALUE!</v>
      </c>
      <c r="AO3810" t="e">
        <f>L3810/X3810</f>
        <v>#VALUE!</v>
      </c>
      <c r="AP3810">
        <f>IF(OR(Q3810&lt;0, Q3810="NA"), 0, 1)</f>
        <v>0</v>
      </c>
      <c r="AQ3810">
        <f>IF(OR(S3810&lt;0, S3810="NA"), 0, 1)</f>
        <v>0</v>
      </c>
      <c r="AR3810">
        <f>IFERROR(IF((AF3810-AG3810)&gt;0,1,0),0)</f>
        <v>0</v>
      </c>
      <c r="AS3810">
        <f>IFERROR(IF((S3810-Q3810)&gt;0,1,0),0)</f>
        <v>0</v>
      </c>
      <c r="AT3810">
        <f>IFERROR(IF((AH3810-AI3810)&lt;0,1,0),0)</f>
        <v>0</v>
      </c>
      <c r="AU3810">
        <f>IFERROR(IF((AJ3810-AK3810)&gt;0,1,0),0)</f>
        <v>0</v>
      </c>
      <c r="AV3810">
        <f>IFERROR(IF((AL3810-AM3810)&gt;0,1,0),0)</f>
        <v>0</v>
      </c>
      <c r="AW3810">
        <f>IFERROR(IF((AN3810-AO3810)&gt;0,1,0),0)</f>
        <v>0</v>
      </c>
      <c r="AX3810">
        <f>IFERROR(IF((AC3810-AD3810)&lt;0,1,0),0)</f>
        <v>0</v>
      </c>
      <c r="AY3810">
        <f>SUM(AP3810:AX3810)</f>
        <v>0</v>
      </c>
    </row>
    <row r="3811" spans="1:51" x14ac:dyDescent="0.45">
      <c r="A3811" s="1" t="s">
        <v>1476</v>
      </c>
      <c r="B3811" s="2">
        <v>5726842</v>
      </c>
      <c r="C3811" s="3" t="s">
        <v>5338</v>
      </c>
      <c r="D3811" s="5">
        <v>33.880000000000003</v>
      </c>
      <c r="E3811" s="5">
        <v>526.83406776000004</v>
      </c>
      <c r="F3811" s="3" t="s">
        <v>4480</v>
      </c>
      <c r="G3811" s="3" t="s">
        <v>4491</v>
      </c>
      <c r="H3811" s="3" t="s">
        <v>4492</v>
      </c>
      <c r="I3811" s="3" t="s">
        <v>4493</v>
      </c>
      <c r="J3811" s="3"/>
      <c r="K3811" s="6" t="s">
        <v>4474</v>
      </c>
      <c r="L3811" s="6" t="s">
        <v>4474</v>
      </c>
      <c r="M3811" s="6" t="s">
        <v>4474</v>
      </c>
      <c r="N3811" s="6" t="s">
        <v>4474</v>
      </c>
      <c r="O3811" s="6" t="s">
        <v>4474</v>
      </c>
      <c r="P3811" s="6" t="s">
        <v>4474</v>
      </c>
      <c r="Q3811" s="6" t="s">
        <v>4474</v>
      </c>
      <c r="R3811" s="6" t="s">
        <v>4474</v>
      </c>
      <c r="S3811" s="6" t="s">
        <v>4474</v>
      </c>
      <c r="T3811" s="6" t="s">
        <v>4474</v>
      </c>
      <c r="U3811" s="6" t="s">
        <v>4474</v>
      </c>
      <c r="V3811" s="6" t="s">
        <v>4474</v>
      </c>
      <c r="W3811" s="6" t="s">
        <v>4474</v>
      </c>
      <c r="X3811" s="6" t="s">
        <v>4474</v>
      </c>
      <c r="Y3811" s="6" t="s">
        <v>4474</v>
      </c>
      <c r="Z3811" s="6" t="s">
        <v>4474</v>
      </c>
      <c r="AA3811" s="6" t="s">
        <v>4474</v>
      </c>
      <c r="AB3811" s="6" t="s">
        <v>4474</v>
      </c>
      <c r="AC3811" s="6" t="s">
        <v>4474</v>
      </c>
      <c r="AD3811" s="6" t="s">
        <v>4474</v>
      </c>
      <c r="AF3811" t="e">
        <f>Q3811/W3811</f>
        <v>#VALUE!</v>
      </c>
      <c r="AG3811" t="e">
        <f>R3811/X3811</f>
        <v>#VALUE!</v>
      </c>
      <c r="AH3811" t="e">
        <f>U3811/W3811</f>
        <v>#VALUE!</v>
      </c>
      <c r="AI3811" t="e">
        <f>V3811/X3811</f>
        <v>#VALUE!</v>
      </c>
      <c r="AJ3811" t="e">
        <f>Y3811/AA3811</f>
        <v>#VALUE!</v>
      </c>
      <c r="AK3811" t="e">
        <f>Z3811/AB3811</f>
        <v>#VALUE!</v>
      </c>
      <c r="AL3811" t="e">
        <f>O3811/K3811</f>
        <v>#VALUE!</v>
      </c>
      <c r="AM3811" t="e">
        <f>P3811/L3811</f>
        <v>#VALUE!</v>
      </c>
      <c r="AN3811" t="e">
        <f>K3811/W3811</f>
        <v>#VALUE!</v>
      </c>
      <c r="AO3811" t="e">
        <f>L3811/X3811</f>
        <v>#VALUE!</v>
      </c>
      <c r="AP3811">
        <f>IF(OR(Q3811&lt;0, Q3811="NA"), 0, 1)</f>
        <v>0</v>
      </c>
      <c r="AQ3811">
        <f>IF(OR(S3811&lt;0, S3811="NA"), 0, 1)</f>
        <v>0</v>
      </c>
      <c r="AR3811">
        <f>IFERROR(IF((AF3811-AG3811)&gt;0,1,0),0)</f>
        <v>0</v>
      </c>
      <c r="AS3811">
        <f>IFERROR(IF((S3811-Q3811)&gt;0,1,0),0)</f>
        <v>0</v>
      </c>
      <c r="AT3811">
        <f>IFERROR(IF((AH3811-AI3811)&lt;0,1,0),0)</f>
        <v>0</v>
      </c>
      <c r="AU3811">
        <f>IFERROR(IF((AJ3811-AK3811)&gt;0,1,0),0)</f>
        <v>0</v>
      </c>
      <c r="AV3811">
        <f>IFERROR(IF((AL3811-AM3811)&gt;0,1,0),0)</f>
        <v>0</v>
      </c>
      <c r="AW3811">
        <f>IFERROR(IF((AN3811-AO3811)&gt;0,1,0),0)</f>
        <v>0</v>
      </c>
      <c r="AX3811">
        <f>IFERROR(IF((AC3811-AD3811)&lt;0,1,0),0)</f>
        <v>0</v>
      </c>
      <c r="AY3811">
        <f>SUM(AP3811:AX3811)</f>
        <v>0</v>
      </c>
    </row>
    <row r="3812" spans="1:51" x14ac:dyDescent="0.45">
      <c r="A3812" s="1" t="s">
        <v>1477</v>
      </c>
      <c r="B3812" s="2">
        <v>5724753</v>
      </c>
      <c r="C3812" s="3" t="s">
        <v>5338</v>
      </c>
      <c r="D3812" s="5">
        <v>131.38999999999999</v>
      </c>
      <c r="E3812" s="5">
        <v>1938.00276278</v>
      </c>
      <c r="F3812" s="3" t="s">
        <v>4480</v>
      </c>
      <c r="G3812" s="3" t="s">
        <v>4491</v>
      </c>
      <c r="H3812" s="3" t="s">
        <v>4492</v>
      </c>
      <c r="I3812" s="3" t="s">
        <v>4493</v>
      </c>
      <c r="J3812" s="3"/>
      <c r="K3812" s="6" t="s">
        <v>4474</v>
      </c>
      <c r="L3812" s="6" t="s">
        <v>4474</v>
      </c>
      <c r="M3812" s="6" t="s">
        <v>4474</v>
      </c>
      <c r="N3812" s="6" t="s">
        <v>4474</v>
      </c>
      <c r="O3812" s="6" t="s">
        <v>4474</v>
      </c>
      <c r="P3812" s="6" t="s">
        <v>4474</v>
      </c>
      <c r="Q3812" s="6" t="s">
        <v>4474</v>
      </c>
      <c r="R3812" s="6" t="s">
        <v>4474</v>
      </c>
      <c r="S3812" s="6" t="s">
        <v>4474</v>
      </c>
      <c r="T3812" s="6" t="s">
        <v>4474</v>
      </c>
      <c r="U3812" s="6" t="s">
        <v>4474</v>
      </c>
      <c r="V3812" s="6" t="s">
        <v>4474</v>
      </c>
      <c r="W3812" s="6" t="s">
        <v>4474</v>
      </c>
      <c r="X3812" s="6" t="s">
        <v>4474</v>
      </c>
      <c r="Y3812" s="6" t="s">
        <v>4474</v>
      </c>
      <c r="Z3812" s="6" t="s">
        <v>4474</v>
      </c>
      <c r="AA3812" s="6" t="s">
        <v>4474</v>
      </c>
      <c r="AB3812" s="6" t="s">
        <v>4474</v>
      </c>
      <c r="AC3812" s="6" t="s">
        <v>4474</v>
      </c>
      <c r="AD3812" s="6" t="s">
        <v>4474</v>
      </c>
      <c r="AF3812" t="e">
        <f>Q3812/W3812</f>
        <v>#VALUE!</v>
      </c>
      <c r="AG3812" t="e">
        <f>R3812/X3812</f>
        <v>#VALUE!</v>
      </c>
      <c r="AH3812" t="e">
        <f>U3812/W3812</f>
        <v>#VALUE!</v>
      </c>
      <c r="AI3812" t="e">
        <f>V3812/X3812</f>
        <v>#VALUE!</v>
      </c>
      <c r="AJ3812" t="e">
        <f>Y3812/AA3812</f>
        <v>#VALUE!</v>
      </c>
      <c r="AK3812" t="e">
        <f>Z3812/AB3812</f>
        <v>#VALUE!</v>
      </c>
      <c r="AL3812" t="e">
        <f>O3812/K3812</f>
        <v>#VALUE!</v>
      </c>
      <c r="AM3812" t="e">
        <f>P3812/L3812</f>
        <v>#VALUE!</v>
      </c>
      <c r="AN3812" t="e">
        <f>K3812/W3812</f>
        <v>#VALUE!</v>
      </c>
      <c r="AO3812" t="e">
        <f>L3812/X3812</f>
        <v>#VALUE!</v>
      </c>
      <c r="AP3812">
        <f>IF(OR(Q3812&lt;0, Q3812="NA"), 0, 1)</f>
        <v>0</v>
      </c>
      <c r="AQ3812">
        <f>IF(OR(S3812&lt;0, S3812="NA"), 0, 1)</f>
        <v>0</v>
      </c>
      <c r="AR3812">
        <f>IFERROR(IF((AF3812-AG3812)&gt;0,1,0),0)</f>
        <v>0</v>
      </c>
      <c r="AS3812">
        <f>IFERROR(IF((S3812-Q3812)&gt;0,1,0),0)</f>
        <v>0</v>
      </c>
      <c r="AT3812">
        <f>IFERROR(IF((AH3812-AI3812)&lt;0,1,0),0)</f>
        <v>0</v>
      </c>
      <c r="AU3812">
        <f>IFERROR(IF((AJ3812-AK3812)&gt;0,1,0),0)</f>
        <v>0</v>
      </c>
      <c r="AV3812">
        <f>IFERROR(IF((AL3812-AM3812)&gt;0,1,0),0)</f>
        <v>0</v>
      </c>
      <c r="AW3812">
        <f>IFERROR(IF((AN3812-AO3812)&gt;0,1,0),0)</f>
        <v>0</v>
      </c>
      <c r="AX3812">
        <f>IFERROR(IF((AC3812-AD3812)&lt;0,1,0),0)</f>
        <v>0</v>
      </c>
      <c r="AY3812">
        <f>SUM(AP3812:AX3812)</f>
        <v>0</v>
      </c>
    </row>
    <row r="3813" spans="1:51" x14ac:dyDescent="0.45">
      <c r="A3813" s="1" t="s">
        <v>1478</v>
      </c>
      <c r="B3813" s="2">
        <v>5726843</v>
      </c>
      <c r="C3813" s="3" t="s">
        <v>5338</v>
      </c>
      <c r="D3813" s="5">
        <v>96.318399999999997</v>
      </c>
      <c r="E3813" s="5">
        <v>115.5822726368</v>
      </c>
      <c r="F3813" s="3" t="s">
        <v>4480</v>
      </c>
      <c r="G3813" s="3" t="s">
        <v>4491</v>
      </c>
      <c r="H3813" s="3" t="s">
        <v>4492</v>
      </c>
      <c r="I3813" s="3" t="s">
        <v>4493</v>
      </c>
      <c r="J3813" s="3"/>
      <c r="K3813" s="6" t="s">
        <v>4474</v>
      </c>
      <c r="L3813" s="6" t="s">
        <v>4474</v>
      </c>
      <c r="M3813" s="6" t="s">
        <v>4474</v>
      </c>
      <c r="N3813" s="6" t="s">
        <v>4474</v>
      </c>
      <c r="O3813" s="6" t="s">
        <v>4474</v>
      </c>
      <c r="P3813" s="6" t="s">
        <v>4474</v>
      </c>
      <c r="Q3813" s="6" t="s">
        <v>4474</v>
      </c>
      <c r="R3813" s="6" t="s">
        <v>4474</v>
      </c>
      <c r="S3813" s="6" t="s">
        <v>4474</v>
      </c>
      <c r="T3813" s="6" t="s">
        <v>4474</v>
      </c>
      <c r="U3813" s="6" t="s">
        <v>4474</v>
      </c>
      <c r="V3813" s="6" t="s">
        <v>4474</v>
      </c>
      <c r="W3813" s="6" t="s">
        <v>4474</v>
      </c>
      <c r="X3813" s="6" t="s">
        <v>4474</v>
      </c>
      <c r="Y3813" s="6" t="s">
        <v>4474</v>
      </c>
      <c r="Z3813" s="6" t="s">
        <v>4474</v>
      </c>
      <c r="AA3813" s="6" t="s">
        <v>4474</v>
      </c>
      <c r="AB3813" s="6" t="s">
        <v>4474</v>
      </c>
      <c r="AC3813" s="6" t="s">
        <v>4474</v>
      </c>
      <c r="AD3813" s="6" t="s">
        <v>4474</v>
      </c>
      <c r="AF3813" t="e">
        <f>Q3813/W3813</f>
        <v>#VALUE!</v>
      </c>
      <c r="AG3813" t="e">
        <f>R3813/X3813</f>
        <v>#VALUE!</v>
      </c>
      <c r="AH3813" t="e">
        <f>U3813/W3813</f>
        <v>#VALUE!</v>
      </c>
      <c r="AI3813" t="e">
        <f>V3813/X3813</f>
        <v>#VALUE!</v>
      </c>
      <c r="AJ3813" t="e">
        <f>Y3813/AA3813</f>
        <v>#VALUE!</v>
      </c>
      <c r="AK3813" t="e">
        <f>Z3813/AB3813</f>
        <v>#VALUE!</v>
      </c>
      <c r="AL3813" t="e">
        <f>O3813/K3813</f>
        <v>#VALUE!</v>
      </c>
      <c r="AM3813" t="e">
        <f>P3813/L3813</f>
        <v>#VALUE!</v>
      </c>
      <c r="AN3813" t="e">
        <f>K3813/W3813</f>
        <v>#VALUE!</v>
      </c>
      <c r="AO3813" t="e">
        <f>L3813/X3813</f>
        <v>#VALUE!</v>
      </c>
      <c r="AP3813">
        <f>IF(OR(Q3813&lt;0, Q3813="NA"), 0, 1)</f>
        <v>0</v>
      </c>
      <c r="AQ3813">
        <f>IF(OR(S3813&lt;0, S3813="NA"), 0, 1)</f>
        <v>0</v>
      </c>
      <c r="AR3813">
        <f>IFERROR(IF((AF3813-AG3813)&gt;0,1,0),0)</f>
        <v>0</v>
      </c>
      <c r="AS3813">
        <f>IFERROR(IF((S3813-Q3813)&gt;0,1,0),0)</f>
        <v>0</v>
      </c>
      <c r="AT3813">
        <f>IFERROR(IF((AH3813-AI3813)&lt;0,1,0),0)</f>
        <v>0</v>
      </c>
      <c r="AU3813">
        <f>IFERROR(IF((AJ3813-AK3813)&gt;0,1,0),0)</f>
        <v>0</v>
      </c>
      <c r="AV3813">
        <f>IFERROR(IF((AL3813-AM3813)&gt;0,1,0),0)</f>
        <v>0</v>
      </c>
      <c r="AW3813">
        <f>IFERROR(IF((AN3813-AO3813)&gt;0,1,0),0)</f>
        <v>0</v>
      </c>
      <c r="AX3813">
        <f>IFERROR(IF((AC3813-AD3813)&lt;0,1,0),0)</f>
        <v>0</v>
      </c>
      <c r="AY3813">
        <f>SUM(AP3813:AX3813)</f>
        <v>0</v>
      </c>
    </row>
    <row r="3814" spans="1:51" x14ac:dyDescent="0.45">
      <c r="A3814" s="1" t="s">
        <v>1479</v>
      </c>
      <c r="B3814" s="2">
        <v>5724752</v>
      </c>
      <c r="C3814" s="3" t="s">
        <v>5338</v>
      </c>
      <c r="D3814" s="5">
        <v>202.3</v>
      </c>
      <c r="E3814" s="5">
        <v>4096.5754046000002</v>
      </c>
      <c r="F3814" s="3" t="s">
        <v>4480</v>
      </c>
      <c r="G3814" s="3" t="s">
        <v>4491</v>
      </c>
      <c r="H3814" s="3" t="s">
        <v>4492</v>
      </c>
      <c r="I3814" s="3" t="s">
        <v>4493</v>
      </c>
      <c r="J3814" s="3"/>
      <c r="K3814" s="6" t="s">
        <v>4474</v>
      </c>
      <c r="L3814" s="6" t="s">
        <v>4474</v>
      </c>
      <c r="M3814" s="6" t="s">
        <v>4474</v>
      </c>
      <c r="N3814" s="6" t="s">
        <v>4474</v>
      </c>
      <c r="O3814" s="6" t="s">
        <v>4474</v>
      </c>
      <c r="P3814" s="6" t="s">
        <v>4474</v>
      </c>
      <c r="Q3814" s="6" t="s">
        <v>4474</v>
      </c>
      <c r="R3814" s="6" t="s">
        <v>4474</v>
      </c>
      <c r="S3814" s="6" t="s">
        <v>4474</v>
      </c>
      <c r="T3814" s="6" t="s">
        <v>4474</v>
      </c>
      <c r="U3814" s="6" t="s">
        <v>4474</v>
      </c>
      <c r="V3814" s="6" t="s">
        <v>4474</v>
      </c>
      <c r="W3814" s="6" t="s">
        <v>4474</v>
      </c>
      <c r="X3814" s="6" t="s">
        <v>4474</v>
      </c>
      <c r="Y3814" s="6" t="s">
        <v>4474</v>
      </c>
      <c r="Z3814" s="6" t="s">
        <v>4474</v>
      </c>
      <c r="AA3814" s="6" t="s">
        <v>4474</v>
      </c>
      <c r="AB3814" s="6" t="s">
        <v>4474</v>
      </c>
      <c r="AC3814" s="6" t="s">
        <v>4474</v>
      </c>
      <c r="AD3814" s="6" t="s">
        <v>4474</v>
      </c>
      <c r="AF3814" t="e">
        <f>Q3814/W3814</f>
        <v>#VALUE!</v>
      </c>
      <c r="AG3814" t="e">
        <f>R3814/X3814</f>
        <v>#VALUE!</v>
      </c>
      <c r="AH3814" t="e">
        <f>U3814/W3814</f>
        <v>#VALUE!</v>
      </c>
      <c r="AI3814" t="e">
        <f>V3814/X3814</f>
        <v>#VALUE!</v>
      </c>
      <c r="AJ3814" t="e">
        <f>Y3814/AA3814</f>
        <v>#VALUE!</v>
      </c>
      <c r="AK3814" t="e">
        <f>Z3814/AB3814</f>
        <v>#VALUE!</v>
      </c>
      <c r="AL3814" t="e">
        <f>O3814/K3814</f>
        <v>#VALUE!</v>
      </c>
      <c r="AM3814" t="e">
        <f>P3814/L3814</f>
        <v>#VALUE!</v>
      </c>
      <c r="AN3814" t="e">
        <f>K3814/W3814</f>
        <v>#VALUE!</v>
      </c>
      <c r="AO3814" t="e">
        <f>L3814/X3814</f>
        <v>#VALUE!</v>
      </c>
      <c r="AP3814">
        <f>IF(OR(Q3814&lt;0, Q3814="NA"), 0, 1)</f>
        <v>0</v>
      </c>
      <c r="AQ3814">
        <f>IF(OR(S3814&lt;0, S3814="NA"), 0, 1)</f>
        <v>0</v>
      </c>
      <c r="AR3814">
        <f>IFERROR(IF((AF3814-AG3814)&gt;0,1,0),0)</f>
        <v>0</v>
      </c>
      <c r="AS3814">
        <f>IFERROR(IF((S3814-Q3814)&gt;0,1,0),0)</f>
        <v>0</v>
      </c>
      <c r="AT3814">
        <f>IFERROR(IF((AH3814-AI3814)&lt;0,1,0),0)</f>
        <v>0</v>
      </c>
      <c r="AU3814">
        <f>IFERROR(IF((AJ3814-AK3814)&gt;0,1,0),0)</f>
        <v>0</v>
      </c>
      <c r="AV3814">
        <f>IFERROR(IF((AL3814-AM3814)&gt;0,1,0),0)</f>
        <v>0</v>
      </c>
      <c r="AW3814">
        <f>IFERROR(IF((AN3814-AO3814)&gt;0,1,0),0)</f>
        <v>0</v>
      </c>
      <c r="AX3814">
        <f>IFERROR(IF((AC3814-AD3814)&lt;0,1,0),0)</f>
        <v>0</v>
      </c>
      <c r="AY3814">
        <f>SUM(AP3814:AX3814)</f>
        <v>0</v>
      </c>
    </row>
    <row r="3815" spans="1:51" x14ac:dyDescent="0.45">
      <c r="A3815" s="1" t="s">
        <v>1480</v>
      </c>
      <c r="B3815" s="2">
        <v>5732357</v>
      </c>
      <c r="C3815" s="3" t="s">
        <v>5338</v>
      </c>
      <c r="D3815" s="5">
        <v>126.41</v>
      </c>
      <c r="E3815" s="5">
        <v>3804.94125282</v>
      </c>
      <c r="F3815" s="3" t="s">
        <v>4480</v>
      </c>
      <c r="G3815" s="3" t="s">
        <v>4491</v>
      </c>
      <c r="H3815" s="3" t="s">
        <v>4492</v>
      </c>
      <c r="I3815" s="3" t="s">
        <v>4493</v>
      </c>
      <c r="J3815" s="3"/>
      <c r="K3815" s="6" t="s">
        <v>4474</v>
      </c>
      <c r="L3815" s="6" t="s">
        <v>4474</v>
      </c>
      <c r="M3815" s="6" t="s">
        <v>4474</v>
      </c>
      <c r="N3815" s="6" t="s">
        <v>4474</v>
      </c>
      <c r="O3815" s="6" t="s">
        <v>4474</v>
      </c>
      <c r="P3815" s="6" t="s">
        <v>4474</v>
      </c>
      <c r="Q3815" s="6" t="s">
        <v>4474</v>
      </c>
      <c r="R3815" s="6" t="s">
        <v>4474</v>
      </c>
      <c r="S3815" s="6" t="s">
        <v>4474</v>
      </c>
      <c r="T3815" s="6" t="s">
        <v>4474</v>
      </c>
      <c r="U3815" s="6" t="s">
        <v>4474</v>
      </c>
      <c r="V3815" s="6" t="s">
        <v>4474</v>
      </c>
      <c r="W3815" s="6" t="s">
        <v>4474</v>
      </c>
      <c r="X3815" s="6" t="s">
        <v>4474</v>
      </c>
      <c r="Y3815" s="6" t="s">
        <v>4474</v>
      </c>
      <c r="Z3815" s="6" t="s">
        <v>4474</v>
      </c>
      <c r="AA3815" s="6" t="s">
        <v>4474</v>
      </c>
      <c r="AB3815" s="6" t="s">
        <v>4474</v>
      </c>
      <c r="AC3815" s="6" t="s">
        <v>4474</v>
      </c>
      <c r="AD3815" s="6" t="s">
        <v>4474</v>
      </c>
      <c r="AF3815" t="e">
        <f>Q3815/W3815</f>
        <v>#VALUE!</v>
      </c>
      <c r="AG3815" t="e">
        <f>R3815/X3815</f>
        <v>#VALUE!</v>
      </c>
      <c r="AH3815" t="e">
        <f>U3815/W3815</f>
        <v>#VALUE!</v>
      </c>
      <c r="AI3815" t="e">
        <f>V3815/X3815</f>
        <v>#VALUE!</v>
      </c>
      <c r="AJ3815" t="e">
        <f>Y3815/AA3815</f>
        <v>#VALUE!</v>
      </c>
      <c r="AK3815" t="e">
        <f>Z3815/AB3815</f>
        <v>#VALUE!</v>
      </c>
      <c r="AL3815" t="e">
        <f>O3815/K3815</f>
        <v>#VALUE!</v>
      </c>
      <c r="AM3815" t="e">
        <f>P3815/L3815</f>
        <v>#VALUE!</v>
      </c>
      <c r="AN3815" t="e">
        <f>K3815/W3815</f>
        <v>#VALUE!</v>
      </c>
      <c r="AO3815" t="e">
        <f>L3815/X3815</f>
        <v>#VALUE!</v>
      </c>
      <c r="AP3815">
        <f>IF(OR(Q3815&lt;0, Q3815="NA"), 0, 1)</f>
        <v>0</v>
      </c>
      <c r="AQ3815">
        <f>IF(OR(S3815&lt;0, S3815="NA"), 0, 1)</f>
        <v>0</v>
      </c>
      <c r="AR3815">
        <f>IFERROR(IF((AF3815-AG3815)&gt;0,1,0),0)</f>
        <v>0</v>
      </c>
      <c r="AS3815">
        <f>IFERROR(IF((S3815-Q3815)&gt;0,1,0),0)</f>
        <v>0</v>
      </c>
      <c r="AT3815">
        <f>IFERROR(IF((AH3815-AI3815)&lt;0,1,0),0)</f>
        <v>0</v>
      </c>
      <c r="AU3815">
        <f>IFERROR(IF((AJ3815-AK3815)&gt;0,1,0),0)</f>
        <v>0</v>
      </c>
      <c r="AV3815">
        <f>IFERROR(IF((AL3815-AM3815)&gt;0,1,0),0)</f>
        <v>0</v>
      </c>
      <c r="AW3815">
        <f>IFERROR(IF((AN3815-AO3815)&gt;0,1,0),0)</f>
        <v>0</v>
      </c>
      <c r="AX3815">
        <f>IFERROR(IF((AC3815-AD3815)&lt;0,1,0),0)</f>
        <v>0</v>
      </c>
      <c r="AY3815">
        <f>SUM(AP3815:AX3815)</f>
        <v>0</v>
      </c>
    </row>
    <row r="3816" spans="1:51" x14ac:dyDescent="0.45">
      <c r="A3816" s="1" t="s">
        <v>1481</v>
      </c>
      <c r="B3816" s="2">
        <v>11051287</v>
      </c>
      <c r="C3816" s="3" t="s">
        <v>5338</v>
      </c>
      <c r="D3816" s="5">
        <v>27.68</v>
      </c>
      <c r="E3816" s="5">
        <v>35.984055359999999</v>
      </c>
      <c r="F3816" s="3" t="s">
        <v>4480</v>
      </c>
      <c r="G3816" s="3" t="s">
        <v>4491</v>
      </c>
      <c r="H3816" s="3" t="s">
        <v>4492</v>
      </c>
      <c r="I3816" s="3" t="s">
        <v>4493</v>
      </c>
      <c r="J3816" s="3"/>
      <c r="K3816" s="6" t="s">
        <v>4474</v>
      </c>
      <c r="L3816" s="6" t="s">
        <v>4474</v>
      </c>
      <c r="M3816" s="6" t="s">
        <v>4474</v>
      </c>
      <c r="N3816" s="6" t="s">
        <v>4474</v>
      </c>
      <c r="O3816" s="6" t="s">
        <v>4474</v>
      </c>
      <c r="P3816" s="6" t="s">
        <v>4474</v>
      </c>
      <c r="Q3816" s="6" t="s">
        <v>4474</v>
      </c>
      <c r="R3816" s="6" t="s">
        <v>4474</v>
      </c>
      <c r="S3816" s="6" t="s">
        <v>4474</v>
      </c>
      <c r="T3816" s="6" t="s">
        <v>4474</v>
      </c>
      <c r="U3816" s="6" t="s">
        <v>4474</v>
      </c>
      <c r="V3816" s="6" t="s">
        <v>4474</v>
      </c>
      <c r="W3816" s="6" t="s">
        <v>4474</v>
      </c>
      <c r="X3816" s="6" t="s">
        <v>4474</v>
      </c>
      <c r="Y3816" s="6" t="s">
        <v>4474</v>
      </c>
      <c r="Z3816" s="6" t="s">
        <v>4474</v>
      </c>
      <c r="AA3816" s="6" t="s">
        <v>4474</v>
      </c>
      <c r="AB3816" s="6" t="s">
        <v>4474</v>
      </c>
      <c r="AC3816" s="6" t="s">
        <v>4474</v>
      </c>
      <c r="AD3816" s="6" t="s">
        <v>4474</v>
      </c>
      <c r="AF3816" t="e">
        <f>Q3816/W3816</f>
        <v>#VALUE!</v>
      </c>
      <c r="AG3816" t="e">
        <f>R3816/X3816</f>
        <v>#VALUE!</v>
      </c>
      <c r="AH3816" t="e">
        <f>U3816/W3816</f>
        <v>#VALUE!</v>
      </c>
      <c r="AI3816" t="e">
        <f>V3816/X3816</f>
        <v>#VALUE!</v>
      </c>
      <c r="AJ3816" t="e">
        <f>Y3816/AA3816</f>
        <v>#VALUE!</v>
      </c>
      <c r="AK3816" t="e">
        <f>Z3816/AB3816</f>
        <v>#VALUE!</v>
      </c>
      <c r="AL3816" t="e">
        <f>O3816/K3816</f>
        <v>#VALUE!</v>
      </c>
      <c r="AM3816" t="e">
        <f>P3816/L3816</f>
        <v>#VALUE!</v>
      </c>
      <c r="AN3816" t="e">
        <f>K3816/W3816</f>
        <v>#VALUE!</v>
      </c>
      <c r="AO3816" t="e">
        <f>L3816/X3816</f>
        <v>#VALUE!</v>
      </c>
      <c r="AP3816">
        <f>IF(OR(Q3816&lt;0, Q3816="NA"), 0, 1)</f>
        <v>0</v>
      </c>
      <c r="AQ3816">
        <f>IF(OR(S3816&lt;0, S3816="NA"), 0, 1)</f>
        <v>0</v>
      </c>
      <c r="AR3816">
        <f>IFERROR(IF((AF3816-AG3816)&gt;0,1,0),0)</f>
        <v>0</v>
      </c>
      <c r="AS3816">
        <f>IFERROR(IF((S3816-Q3816)&gt;0,1,0),0)</f>
        <v>0</v>
      </c>
      <c r="AT3816">
        <f>IFERROR(IF((AH3816-AI3816)&lt;0,1,0),0)</f>
        <v>0</v>
      </c>
      <c r="AU3816">
        <f>IFERROR(IF((AJ3816-AK3816)&gt;0,1,0),0)</f>
        <v>0</v>
      </c>
      <c r="AV3816">
        <f>IFERROR(IF((AL3816-AM3816)&gt;0,1,0),0)</f>
        <v>0</v>
      </c>
      <c r="AW3816">
        <f>IFERROR(IF((AN3816-AO3816)&gt;0,1,0),0)</f>
        <v>0</v>
      </c>
      <c r="AX3816">
        <f>IFERROR(IF((AC3816-AD3816)&lt;0,1,0),0)</f>
        <v>0</v>
      </c>
      <c r="AY3816">
        <f>SUM(AP3816:AX3816)</f>
        <v>0</v>
      </c>
    </row>
    <row r="3817" spans="1:51" x14ac:dyDescent="0.45">
      <c r="A3817" s="1" t="s">
        <v>1482</v>
      </c>
      <c r="B3817" s="2">
        <v>5730975</v>
      </c>
      <c r="C3817" s="3" t="s">
        <v>5338</v>
      </c>
      <c r="D3817" s="5">
        <v>24.32</v>
      </c>
      <c r="E3817" s="5">
        <v>5.83504896</v>
      </c>
      <c r="F3817" s="3" t="s">
        <v>4480</v>
      </c>
      <c r="G3817" s="3" t="s">
        <v>4491</v>
      </c>
      <c r="H3817" s="3" t="s">
        <v>4492</v>
      </c>
      <c r="I3817" s="3" t="s">
        <v>4493</v>
      </c>
      <c r="J3817" s="3"/>
      <c r="K3817" s="6" t="s">
        <v>4474</v>
      </c>
      <c r="L3817" s="6" t="s">
        <v>4474</v>
      </c>
      <c r="M3817" s="6" t="s">
        <v>4474</v>
      </c>
      <c r="N3817" s="6" t="s">
        <v>4474</v>
      </c>
      <c r="O3817" s="6" t="s">
        <v>4474</v>
      </c>
      <c r="P3817" s="6" t="s">
        <v>4474</v>
      </c>
      <c r="Q3817" s="6" t="s">
        <v>4474</v>
      </c>
      <c r="R3817" s="6" t="s">
        <v>4474</v>
      </c>
      <c r="S3817" s="6" t="s">
        <v>4474</v>
      </c>
      <c r="T3817" s="6" t="s">
        <v>4474</v>
      </c>
      <c r="U3817" s="6" t="s">
        <v>4474</v>
      </c>
      <c r="V3817" s="6" t="s">
        <v>4474</v>
      </c>
      <c r="W3817" s="6" t="s">
        <v>4474</v>
      </c>
      <c r="X3817" s="6" t="s">
        <v>4474</v>
      </c>
      <c r="Y3817" s="6" t="s">
        <v>4474</v>
      </c>
      <c r="Z3817" s="6" t="s">
        <v>4474</v>
      </c>
      <c r="AA3817" s="6" t="s">
        <v>4474</v>
      </c>
      <c r="AB3817" s="6" t="s">
        <v>4474</v>
      </c>
      <c r="AC3817" s="6" t="s">
        <v>4474</v>
      </c>
      <c r="AD3817" s="6" t="s">
        <v>4474</v>
      </c>
      <c r="AF3817" t="e">
        <f>Q3817/W3817</f>
        <v>#VALUE!</v>
      </c>
      <c r="AG3817" t="e">
        <f>R3817/X3817</f>
        <v>#VALUE!</v>
      </c>
      <c r="AH3817" t="e">
        <f>U3817/W3817</f>
        <v>#VALUE!</v>
      </c>
      <c r="AI3817" t="e">
        <f>V3817/X3817</f>
        <v>#VALUE!</v>
      </c>
      <c r="AJ3817" t="e">
        <f>Y3817/AA3817</f>
        <v>#VALUE!</v>
      </c>
      <c r="AK3817" t="e">
        <f>Z3817/AB3817</f>
        <v>#VALUE!</v>
      </c>
      <c r="AL3817" t="e">
        <f>O3817/K3817</f>
        <v>#VALUE!</v>
      </c>
      <c r="AM3817" t="e">
        <f>P3817/L3817</f>
        <v>#VALUE!</v>
      </c>
      <c r="AN3817" t="e">
        <f>K3817/W3817</f>
        <v>#VALUE!</v>
      </c>
      <c r="AO3817" t="e">
        <f>L3817/X3817</f>
        <v>#VALUE!</v>
      </c>
      <c r="AP3817">
        <f>IF(OR(Q3817&lt;0, Q3817="NA"), 0, 1)</f>
        <v>0</v>
      </c>
      <c r="AQ3817">
        <f>IF(OR(S3817&lt;0, S3817="NA"), 0, 1)</f>
        <v>0</v>
      </c>
      <c r="AR3817">
        <f>IFERROR(IF((AF3817-AG3817)&gt;0,1,0),0)</f>
        <v>0</v>
      </c>
      <c r="AS3817">
        <f>IFERROR(IF((S3817-Q3817)&gt;0,1,0),0)</f>
        <v>0</v>
      </c>
      <c r="AT3817">
        <f>IFERROR(IF((AH3817-AI3817)&lt;0,1,0),0)</f>
        <v>0</v>
      </c>
      <c r="AU3817">
        <f>IFERROR(IF((AJ3817-AK3817)&gt;0,1,0),0)</f>
        <v>0</v>
      </c>
      <c r="AV3817">
        <f>IFERROR(IF((AL3817-AM3817)&gt;0,1,0),0)</f>
        <v>0</v>
      </c>
      <c r="AW3817">
        <f>IFERROR(IF((AN3817-AO3817)&gt;0,1,0),0)</f>
        <v>0</v>
      </c>
      <c r="AX3817">
        <f>IFERROR(IF((AC3817-AD3817)&lt;0,1,0),0)</f>
        <v>0</v>
      </c>
      <c r="AY3817">
        <f>SUM(AP3817:AX3817)</f>
        <v>0</v>
      </c>
    </row>
    <row r="3818" spans="1:51" x14ac:dyDescent="0.45">
      <c r="A3818" s="1" t="s">
        <v>1483</v>
      </c>
      <c r="B3818" s="2">
        <v>5730974</v>
      </c>
      <c r="C3818" s="3" t="s">
        <v>5338</v>
      </c>
      <c r="D3818" s="7">
        <v>12.61</v>
      </c>
      <c r="E3818" s="5">
        <v>104.66302521999999</v>
      </c>
      <c r="F3818" s="3" t="s">
        <v>4480</v>
      </c>
      <c r="G3818" s="3" t="s">
        <v>4491</v>
      </c>
      <c r="H3818" s="3" t="s">
        <v>4492</v>
      </c>
      <c r="I3818" s="3" t="s">
        <v>4493</v>
      </c>
      <c r="J3818" s="3"/>
      <c r="K3818" s="6" t="s">
        <v>4474</v>
      </c>
      <c r="L3818" s="6" t="s">
        <v>4474</v>
      </c>
      <c r="M3818" s="6" t="s">
        <v>4474</v>
      </c>
      <c r="N3818" s="6" t="s">
        <v>4474</v>
      </c>
      <c r="O3818" s="6" t="s">
        <v>4474</v>
      </c>
      <c r="P3818" s="6" t="s">
        <v>4474</v>
      </c>
      <c r="Q3818" s="6" t="s">
        <v>4474</v>
      </c>
      <c r="R3818" s="6" t="s">
        <v>4474</v>
      </c>
      <c r="S3818" s="6" t="s">
        <v>4474</v>
      </c>
      <c r="T3818" s="6" t="s">
        <v>4474</v>
      </c>
      <c r="U3818" s="6" t="s">
        <v>4474</v>
      </c>
      <c r="V3818" s="6" t="s">
        <v>4474</v>
      </c>
      <c r="W3818" s="6" t="s">
        <v>4474</v>
      </c>
      <c r="X3818" s="6" t="s">
        <v>4474</v>
      </c>
      <c r="Y3818" s="6" t="s">
        <v>4474</v>
      </c>
      <c r="Z3818" s="6" t="s">
        <v>4474</v>
      </c>
      <c r="AA3818" s="6" t="s">
        <v>4474</v>
      </c>
      <c r="AB3818" s="6" t="s">
        <v>4474</v>
      </c>
      <c r="AC3818" s="6" t="s">
        <v>4474</v>
      </c>
      <c r="AD3818" s="6" t="s">
        <v>4474</v>
      </c>
      <c r="AF3818" t="e">
        <f>Q3818/W3818</f>
        <v>#VALUE!</v>
      </c>
      <c r="AG3818" t="e">
        <f>R3818/X3818</f>
        <v>#VALUE!</v>
      </c>
      <c r="AH3818" t="e">
        <f>U3818/W3818</f>
        <v>#VALUE!</v>
      </c>
      <c r="AI3818" t="e">
        <f>V3818/X3818</f>
        <v>#VALUE!</v>
      </c>
      <c r="AJ3818" t="e">
        <f>Y3818/AA3818</f>
        <v>#VALUE!</v>
      </c>
      <c r="AK3818" t="e">
        <f>Z3818/AB3818</f>
        <v>#VALUE!</v>
      </c>
      <c r="AL3818" t="e">
        <f>O3818/K3818</f>
        <v>#VALUE!</v>
      </c>
      <c r="AM3818" t="e">
        <f>P3818/L3818</f>
        <v>#VALUE!</v>
      </c>
      <c r="AN3818" t="e">
        <f>K3818/W3818</f>
        <v>#VALUE!</v>
      </c>
      <c r="AO3818" t="e">
        <f>L3818/X3818</f>
        <v>#VALUE!</v>
      </c>
      <c r="AP3818">
        <f>IF(OR(Q3818&lt;0, Q3818="NA"), 0, 1)</f>
        <v>0</v>
      </c>
      <c r="AQ3818">
        <f>IF(OR(S3818&lt;0, S3818="NA"), 0, 1)</f>
        <v>0</v>
      </c>
      <c r="AR3818">
        <f>IFERROR(IF((AF3818-AG3818)&gt;0,1,0),0)</f>
        <v>0</v>
      </c>
      <c r="AS3818">
        <f>IFERROR(IF((S3818-Q3818)&gt;0,1,0),0)</f>
        <v>0</v>
      </c>
      <c r="AT3818">
        <f>IFERROR(IF((AH3818-AI3818)&lt;0,1,0),0)</f>
        <v>0</v>
      </c>
      <c r="AU3818">
        <f>IFERROR(IF((AJ3818-AK3818)&gt;0,1,0),0)</f>
        <v>0</v>
      </c>
      <c r="AV3818">
        <f>IFERROR(IF((AL3818-AM3818)&gt;0,1,0),0)</f>
        <v>0</v>
      </c>
      <c r="AW3818">
        <f>IFERROR(IF((AN3818-AO3818)&gt;0,1,0),0)</f>
        <v>0</v>
      </c>
      <c r="AX3818">
        <f>IFERROR(IF((AC3818-AD3818)&lt;0,1,0),0)</f>
        <v>0</v>
      </c>
      <c r="AY3818">
        <f>SUM(AP3818:AX3818)</f>
        <v>0</v>
      </c>
    </row>
    <row r="3819" spans="1:51" x14ac:dyDescent="0.45">
      <c r="A3819" s="1" t="s">
        <v>1484</v>
      </c>
      <c r="B3819" s="2">
        <v>101352431</v>
      </c>
      <c r="C3819" s="3" t="s">
        <v>5338</v>
      </c>
      <c r="D3819" s="5">
        <v>39.3675</v>
      </c>
      <c r="E3819" s="5">
        <v>3.93675</v>
      </c>
      <c r="F3819" s="3" t="s">
        <v>4480</v>
      </c>
      <c r="G3819" s="3" t="s">
        <v>4491</v>
      </c>
      <c r="H3819" s="3" t="s">
        <v>4492</v>
      </c>
      <c r="I3819" s="3" t="s">
        <v>4493</v>
      </c>
      <c r="J3819" s="3"/>
      <c r="K3819" s="6" t="s">
        <v>4474</v>
      </c>
      <c r="L3819" s="6" t="s">
        <v>4474</v>
      </c>
      <c r="M3819" s="6" t="s">
        <v>4474</v>
      </c>
      <c r="N3819" s="6" t="s">
        <v>4474</v>
      </c>
      <c r="O3819" s="6" t="s">
        <v>4474</v>
      </c>
      <c r="P3819" s="6" t="s">
        <v>4474</v>
      </c>
      <c r="Q3819" s="6" t="s">
        <v>4474</v>
      </c>
      <c r="R3819" s="6" t="s">
        <v>4474</v>
      </c>
      <c r="S3819" s="6" t="s">
        <v>4474</v>
      </c>
      <c r="T3819" s="6" t="s">
        <v>4474</v>
      </c>
      <c r="U3819" s="6" t="s">
        <v>4474</v>
      </c>
      <c r="V3819" s="6" t="s">
        <v>4474</v>
      </c>
      <c r="W3819" s="6" t="s">
        <v>4474</v>
      </c>
      <c r="X3819" s="6" t="s">
        <v>4474</v>
      </c>
      <c r="Y3819" s="6" t="s">
        <v>4474</v>
      </c>
      <c r="Z3819" s="6" t="s">
        <v>4474</v>
      </c>
      <c r="AA3819" s="6" t="s">
        <v>4474</v>
      </c>
      <c r="AB3819" s="6" t="s">
        <v>4474</v>
      </c>
      <c r="AC3819" s="6" t="s">
        <v>4474</v>
      </c>
      <c r="AD3819" s="6" t="s">
        <v>4474</v>
      </c>
      <c r="AF3819" t="e">
        <f>Q3819/W3819</f>
        <v>#VALUE!</v>
      </c>
      <c r="AG3819" t="e">
        <f>R3819/X3819</f>
        <v>#VALUE!</v>
      </c>
      <c r="AH3819" t="e">
        <f>U3819/W3819</f>
        <v>#VALUE!</v>
      </c>
      <c r="AI3819" t="e">
        <f>V3819/X3819</f>
        <v>#VALUE!</v>
      </c>
      <c r="AJ3819" t="e">
        <f>Y3819/AA3819</f>
        <v>#VALUE!</v>
      </c>
      <c r="AK3819" t="e">
        <f>Z3819/AB3819</f>
        <v>#VALUE!</v>
      </c>
      <c r="AL3819" t="e">
        <f>O3819/K3819</f>
        <v>#VALUE!</v>
      </c>
      <c r="AM3819" t="e">
        <f>P3819/L3819</f>
        <v>#VALUE!</v>
      </c>
      <c r="AN3819" t="e">
        <f>K3819/W3819</f>
        <v>#VALUE!</v>
      </c>
      <c r="AO3819" t="e">
        <f>L3819/X3819</f>
        <v>#VALUE!</v>
      </c>
      <c r="AP3819">
        <f>IF(OR(Q3819&lt;0, Q3819="NA"), 0, 1)</f>
        <v>0</v>
      </c>
      <c r="AQ3819">
        <f>IF(OR(S3819&lt;0, S3819="NA"), 0, 1)</f>
        <v>0</v>
      </c>
      <c r="AR3819">
        <f>IFERROR(IF((AF3819-AG3819)&gt;0,1,0),0)</f>
        <v>0</v>
      </c>
      <c r="AS3819">
        <f>IFERROR(IF((S3819-Q3819)&gt;0,1,0),0)</f>
        <v>0</v>
      </c>
      <c r="AT3819">
        <f>IFERROR(IF((AH3819-AI3819)&lt;0,1,0),0)</f>
        <v>0</v>
      </c>
      <c r="AU3819">
        <f>IFERROR(IF((AJ3819-AK3819)&gt;0,1,0),0)</f>
        <v>0</v>
      </c>
      <c r="AV3819">
        <f>IFERROR(IF((AL3819-AM3819)&gt;0,1,0),0)</f>
        <v>0</v>
      </c>
      <c r="AW3819">
        <f>IFERROR(IF((AN3819-AO3819)&gt;0,1,0),0)</f>
        <v>0</v>
      </c>
      <c r="AX3819">
        <f>IFERROR(IF((AC3819-AD3819)&lt;0,1,0),0)</f>
        <v>0</v>
      </c>
      <c r="AY3819">
        <f>SUM(AP3819:AX3819)</f>
        <v>0</v>
      </c>
    </row>
    <row r="3820" spans="1:51" x14ac:dyDescent="0.45">
      <c r="A3820" s="1" t="s">
        <v>1485</v>
      </c>
      <c r="B3820" s="2">
        <v>5731863</v>
      </c>
      <c r="C3820" s="3" t="s">
        <v>5338</v>
      </c>
      <c r="D3820" s="5">
        <v>88.43</v>
      </c>
      <c r="E3820" s="5">
        <v>375.82767686</v>
      </c>
      <c r="F3820" s="3" t="s">
        <v>4480</v>
      </c>
      <c r="G3820" s="3" t="s">
        <v>4491</v>
      </c>
      <c r="H3820" s="3" t="s">
        <v>4492</v>
      </c>
      <c r="I3820" s="3" t="s">
        <v>4493</v>
      </c>
      <c r="J3820" s="3"/>
      <c r="K3820" s="6" t="s">
        <v>4474</v>
      </c>
      <c r="L3820" s="6" t="s">
        <v>4474</v>
      </c>
      <c r="M3820" s="6" t="s">
        <v>4474</v>
      </c>
      <c r="N3820" s="6" t="s">
        <v>4474</v>
      </c>
      <c r="O3820" s="6" t="s">
        <v>4474</v>
      </c>
      <c r="P3820" s="6" t="s">
        <v>4474</v>
      </c>
      <c r="Q3820" s="6" t="s">
        <v>4474</v>
      </c>
      <c r="R3820" s="6" t="s">
        <v>4474</v>
      </c>
      <c r="S3820" s="6" t="s">
        <v>4474</v>
      </c>
      <c r="T3820" s="6" t="s">
        <v>4474</v>
      </c>
      <c r="U3820" s="6" t="s">
        <v>4474</v>
      </c>
      <c r="V3820" s="6" t="s">
        <v>4474</v>
      </c>
      <c r="W3820" s="6" t="s">
        <v>4474</v>
      </c>
      <c r="X3820" s="6" t="s">
        <v>4474</v>
      </c>
      <c r="Y3820" s="6" t="s">
        <v>4474</v>
      </c>
      <c r="Z3820" s="6" t="s">
        <v>4474</v>
      </c>
      <c r="AA3820" s="6" t="s">
        <v>4474</v>
      </c>
      <c r="AB3820" s="6" t="s">
        <v>4474</v>
      </c>
      <c r="AC3820" s="6" t="s">
        <v>4474</v>
      </c>
      <c r="AD3820" s="6" t="s">
        <v>4474</v>
      </c>
      <c r="AF3820" t="e">
        <f>Q3820/W3820</f>
        <v>#VALUE!</v>
      </c>
      <c r="AG3820" t="e">
        <f>R3820/X3820</f>
        <v>#VALUE!</v>
      </c>
      <c r="AH3820" t="e">
        <f>U3820/W3820</f>
        <v>#VALUE!</v>
      </c>
      <c r="AI3820" t="e">
        <f>V3820/X3820</f>
        <v>#VALUE!</v>
      </c>
      <c r="AJ3820" t="e">
        <f>Y3820/AA3820</f>
        <v>#VALUE!</v>
      </c>
      <c r="AK3820" t="e">
        <f>Z3820/AB3820</f>
        <v>#VALUE!</v>
      </c>
      <c r="AL3820" t="e">
        <f>O3820/K3820</f>
        <v>#VALUE!</v>
      </c>
      <c r="AM3820" t="e">
        <f>P3820/L3820</f>
        <v>#VALUE!</v>
      </c>
      <c r="AN3820" t="e">
        <f>K3820/W3820</f>
        <v>#VALUE!</v>
      </c>
      <c r="AO3820" t="e">
        <f>L3820/X3820</f>
        <v>#VALUE!</v>
      </c>
      <c r="AP3820">
        <f>IF(OR(Q3820&lt;0, Q3820="NA"), 0, 1)</f>
        <v>0</v>
      </c>
      <c r="AQ3820">
        <f>IF(OR(S3820&lt;0, S3820="NA"), 0, 1)</f>
        <v>0</v>
      </c>
      <c r="AR3820">
        <f>IFERROR(IF((AF3820-AG3820)&gt;0,1,0),0)</f>
        <v>0</v>
      </c>
      <c r="AS3820">
        <f>IFERROR(IF((S3820-Q3820)&gt;0,1,0),0)</f>
        <v>0</v>
      </c>
      <c r="AT3820">
        <f>IFERROR(IF((AH3820-AI3820)&lt;0,1,0),0)</f>
        <v>0</v>
      </c>
      <c r="AU3820">
        <f>IFERROR(IF((AJ3820-AK3820)&gt;0,1,0),0)</f>
        <v>0</v>
      </c>
      <c r="AV3820">
        <f>IFERROR(IF((AL3820-AM3820)&gt;0,1,0),0)</f>
        <v>0</v>
      </c>
      <c r="AW3820">
        <f>IFERROR(IF((AN3820-AO3820)&gt;0,1,0),0)</f>
        <v>0</v>
      </c>
      <c r="AX3820">
        <f>IFERROR(IF((AC3820-AD3820)&lt;0,1,0),0)</f>
        <v>0</v>
      </c>
      <c r="AY3820">
        <f>SUM(AP3820:AX3820)</f>
        <v>0</v>
      </c>
    </row>
    <row r="3821" spans="1:51" x14ac:dyDescent="0.45">
      <c r="A3821" s="1" t="s">
        <v>1486</v>
      </c>
      <c r="B3821" s="2">
        <v>10969424</v>
      </c>
      <c r="C3821" s="3" t="s">
        <v>5338</v>
      </c>
      <c r="D3821" s="5">
        <v>27.45</v>
      </c>
      <c r="E3821" s="5">
        <v>4.1175549</v>
      </c>
      <c r="F3821" s="3" t="s">
        <v>4480</v>
      </c>
      <c r="G3821" s="3" t="s">
        <v>4491</v>
      </c>
      <c r="H3821" s="3" t="s">
        <v>4492</v>
      </c>
      <c r="I3821" s="3" t="s">
        <v>4493</v>
      </c>
      <c r="J3821" s="3"/>
      <c r="K3821" s="6" t="s">
        <v>4474</v>
      </c>
      <c r="L3821" s="6" t="s">
        <v>4474</v>
      </c>
      <c r="M3821" s="6" t="s">
        <v>4474</v>
      </c>
      <c r="N3821" s="6" t="s">
        <v>4474</v>
      </c>
      <c r="O3821" s="6" t="s">
        <v>4474</v>
      </c>
      <c r="P3821" s="6" t="s">
        <v>4474</v>
      </c>
      <c r="Q3821" s="6" t="s">
        <v>4474</v>
      </c>
      <c r="R3821" s="6" t="s">
        <v>4474</v>
      </c>
      <c r="S3821" s="6" t="s">
        <v>4474</v>
      </c>
      <c r="T3821" s="6" t="s">
        <v>4474</v>
      </c>
      <c r="U3821" s="6" t="s">
        <v>4474</v>
      </c>
      <c r="V3821" s="6" t="s">
        <v>4474</v>
      </c>
      <c r="W3821" s="6" t="s">
        <v>4474</v>
      </c>
      <c r="X3821" s="6" t="s">
        <v>4474</v>
      </c>
      <c r="Y3821" s="6" t="s">
        <v>4474</v>
      </c>
      <c r="Z3821" s="6" t="s">
        <v>4474</v>
      </c>
      <c r="AA3821" s="6" t="s">
        <v>4474</v>
      </c>
      <c r="AB3821" s="6" t="s">
        <v>4474</v>
      </c>
      <c r="AC3821" s="6" t="s">
        <v>4474</v>
      </c>
      <c r="AD3821" s="6" t="s">
        <v>4474</v>
      </c>
      <c r="AF3821" t="e">
        <f>Q3821/W3821</f>
        <v>#VALUE!</v>
      </c>
      <c r="AG3821" t="e">
        <f>R3821/X3821</f>
        <v>#VALUE!</v>
      </c>
      <c r="AH3821" t="e">
        <f>U3821/W3821</f>
        <v>#VALUE!</v>
      </c>
      <c r="AI3821" t="e">
        <f>V3821/X3821</f>
        <v>#VALUE!</v>
      </c>
      <c r="AJ3821" t="e">
        <f>Y3821/AA3821</f>
        <v>#VALUE!</v>
      </c>
      <c r="AK3821" t="e">
        <f>Z3821/AB3821</f>
        <v>#VALUE!</v>
      </c>
      <c r="AL3821" t="e">
        <f>O3821/K3821</f>
        <v>#VALUE!</v>
      </c>
      <c r="AM3821" t="e">
        <f>P3821/L3821</f>
        <v>#VALUE!</v>
      </c>
      <c r="AN3821" t="e">
        <f>K3821/W3821</f>
        <v>#VALUE!</v>
      </c>
      <c r="AO3821" t="e">
        <f>L3821/X3821</f>
        <v>#VALUE!</v>
      </c>
      <c r="AP3821">
        <f>IF(OR(Q3821&lt;0, Q3821="NA"), 0, 1)</f>
        <v>0</v>
      </c>
      <c r="AQ3821">
        <f>IF(OR(S3821&lt;0, S3821="NA"), 0, 1)</f>
        <v>0</v>
      </c>
      <c r="AR3821">
        <f>IFERROR(IF((AF3821-AG3821)&gt;0,1,0),0)</f>
        <v>0</v>
      </c>
      <c r="AS3821">
        <f>IFERROR(IF((S3821-Q3821)&gt;0,1,0),0)</f>
        <v>0</v>
      </c>
      <c r="AT3821">
        <f>IFERROR(IF((AH3821-AI3821)&lt;0,1,0),0)</f>
        <v>0</v>
      </c>
      <c r="AU3821">
        <f>IFERROR(IF((AJ3821-AK3821)&gt;0,1,0),0)</f>
        <v>0</v>
      </c>
      <c r="AV3821">
        <f>IFERROR(IF((AL3821-AM3821)&gt;0,1,0),0)</f>
        <v>0</v>
      </c>
      <c r="AW3821">
        <f>IFERROR(IF((AN3821-AO3821)&gt;0,1,0),0)</f>
        <v>0</v>
      </c>
      <c r="AX3821">
        <f>IFERROR(IF((AC3821-AD3821)&lt;0,1,0),0)</f>
        <v>0</v>
      </c>
      <c r="AY3821">
        <f>SUM(AP3821:AX3821)</f>
        <v>0</v>
      </c>
    </row>
    <row r="3822" spans="1:51" x14ac:dyDescent="0.45">
      <c r="A3822" s="1" t="s">
        <v>1487</v>
      </c>
      <c r="B3822" s="2">
        <v>5737242</v>
      </c>
      <c r="C3822" s="3" t="s">
        <v>5338</v>
      </c>
      <c r="D3822" s="5">
        <v>66.94</v>
      </c>
      <c r="E3822" s="5">
        <v>7825.2861338800003</v>
      </c>
      <c r="F3822" s="3" t="s">
        <v>4480</v>
      </c>
      <c r="G3822" s="3" t="s">
        <v>4491</v>
      </c>
      <c r="H3822" s="3" t="s">
        <v>4492</v>
      </c>
      <c r="I3822" s="3" t="s">
        <v>4493</v>
      </c>
      <c r="J3822" s="3"/>
      <c r="K3822" s="6" t="s">
        <v>4474</v>
      </c>
      <c r="L3822" s="6" t="s">
        <v>4474</v>
      </c>
      <c r="M3822" s="6" t="s">
        <v>4474</v>
      </c>
      <c r="N3822" s="6" t="s">
        <v>4474</v>
      </c>
      <c r="O3822" s="6" t="s">
        <v>4474</v>
      </c>
      <c r="P3822" s="6" t="s">
        <v>4474</v>
      </c>
      <c r="Q3822" s="6" t="s">
        <v>4474</v>
      </c>
      <c r="R3822" s="6" t="s">
        <v>4474</v>
      </c>
      <c r="S3822" s="6" t="s">
        <v>4474</v>
      </c>
      <c r="T3822" s="6" t="s">
        <v>4474</v>
      </c>
      <c r="U3822" s="6" t="s">
        <v>4474</v>
      </c>
      <c r="V3822" s="6" t="s">
        <v>4474</v>
      </c>
      <c r="W3822" s="6" t="s">
        <v>4474</v>
      </c>
      <c r="X3822" s="6" t="s">
        <v>4474</v>
      </c>
      <c r="Y3822" s="6" t="s">
        <v>4474</v>
      </c>
      <c r="Z3822" s="6" t="s">
        <v>4474</v>
      </c>
      <c r="AA3822" s="6" t="s">
        <v>4474</v>
      </c>
      <c r="AB3822" s="6" t="s">
        <v>4474</v>
      </c>
      <c r="AC3822" s="6" t="s">
        <v>4474</v>
      </c>
      <c r="AD3822" s="6" t="s">
        <v>4474</v>
      </c>
      <c r="AF3822" t="e">
        <f>Q3822/W3822</f>
        <v>#VALUE!</v>
      </c>
      <c r="AG3822" t="e">
        <f>R3822/X3822</f>
        <v>#VALUE!</v>
      </c>
      <c r="AH3822" t="e">
        <f>U3822/W3822</f>
        <v>#VALUE!</v>
      </c>
      <c r="AI3822" t="e">
        <f>V3822/X3822</f>
        <v>#VALUE!</v>
      </c>
      <c r="AJ3822" t="e">
        <f>Y3822/AA3822</f>
        <v>#VALUE!</v>
      </c>
      <c r="AK3822" t="e">
        <f>Z3822/AB3822</f>
        <v>#VALUE!</v>
      </c>
      <c r="AL3822" t="e">
        <f>O3822/K3822</f>
        <v>#VALUE!</v>
      </c>
      <c r="AM3822" t="e">
        <f>P3822/L3822</f>
        <v>#VALUE!</v>
      </c>
      <c r="AN3822" t="e">
        <f>K3822/W3822</f>
        <v>#VALUE!</v>
      </c>
      <c r="AO3822" t="e">
        <f>L3822/X3822</f>
        <v>#VALUE!</v>
      </c>
      <c r="AP3822">
        <f>IF(OR(Q3822&lt;0, Q3822="NA"), 0, 1)</f>
        <v>0</v>
      </c>
      <c r="AQ3822">
        <f>IF(OR(S3822&lt;0, S3822="NA"), 0, 1)</f>
        <v>0</v>
      </c>
      <c r="AR3822">
        <f>IFERROR(IF((AF3822-AG3822)&gt;0,1,0),0)</f>
        <v>0</v>
      </c>
      <c r="AS3822">
        <f>IFERROR(IF((S3822-Q3822)&gt;0,1,0),0)</f>
        <v>0</v>
      </c>
      <c r="AT3822">
        <f>IFERROR(IF((AH3822-AI3822)&lt;0,1,0),0)</f>
        <v>0</v>
      </c>
      <c r="AU3822">
        <f>IFERROR(IF((AJ3822-AK3822)&gt;0,1,0),0)</f>
        <v>0</v>
      </c>
      <c r="AV3822">
        <f>IFERROR(IF((AL3822-AM3822)&gt;0,1,0),0)</f>
        <v>0</v>
      </c>
      <c r="AW3822">
        <f>IFERROR(IF((AN3822-AO3822)&gt;0,1,0),0)</f>
        <v>0</v>
      </c>
      <c r="AX3822">
        <f>IFERROR(IF((AC3822-AD3822)&lt;0,1,0),0)</f>
        <v>0</v>
      </c>
      <c r="AY3822">
        <f>SUM(AP3822:AX3822)</f>
        <v>0</v>
      </c>
    </row>
    <row r="3823" spans="1:51" x14ac:dyDescent="0.45">
      <c r="A3823" s="1" t="s">
        <v>1488</v>
      </c>
      <c r="B3823" s="2">
        <v>101495270</v>
      </c>
      <c r="C3823" s="3" t="s">
        <v>5338</v>
      </c>
      <c r="D3823" s="5">
        <v>18.54</v>
      </c>
      <c r="E3823" s="5">
        <v>2.7810000000000001</v>
      </c>
      <c r="F3823" s="3" t="s">
        <v>4480</v>
      </c>
      <c r="G3823" s="3" t="s">
        <v>4491</v>
      </c>
      <c r="H3823" s="3" t="s">
        <v>4492</v>
      </c>
      <c r="I3823" s="3" t="s">
        <v>4493</v>
      </c>
      <c r="J3823" s="3"/>
      <c r="K3823" s="6" t="s">
        <v>4474</v>
      </c>
      <c r="L3823" s="6" t="s">
        <v>4474</v>
      </c>
      <c r="M3823" s="6" t="s">
        <v>4474</v>
      </c>
      <c r="N3823" s="6" t="s">
        <v>4474</v>
      </c>
      <c r="O3823" s="6" t="s">
        <v>4474</v>
      </c>
      <c r="P3823" s="6" t="s">
        <v>4474</v>
      </c>
      <c r="Q3823" s="6" t="s">
        <v>4474</v>
      </c>
      <c r="R3823" s="6" t="s">
        <v>4474</v>
      </c>
      <c r="S3823" s="6" t="s">
        <v>4474</v>
      </c>
      <c r="T3823" s="6" t="s">
        <v>4474</v>
      </c>
      <c r="U3823" s="6" t="s">
        <v>4474</v>
      </c>
      <c r="V3823" s="6" t="s">
        <v>4474</v>
      </c>
      <c r="W3823" s="6" t="s">
        <v>4474</v>
      </c>
      <c r="X3823" s="6" t="s">
        <v>4474</v>
      </c>
      <c r="Y3823" s="6" t="s">
        <v>4474</v>
      </c>
      <c r="Z3823" s="6" t="s">
        <v>4474</v>
      </c>
      <c r="AA3823" s="6" t="s">
        <v>4474</v>
      </c>
      <c r="AB3823" s="6" t="s">
        <v>4474</v>
      </c>
      <c r="AC3823" s="6" t="s">
        <v>4474</v>
      </c>
      <c r="AD3823" s="6" t="s">
        <v>4474</v>
      </c>
      <c r="AF3823" t="e">
        <f>Q3823/W3823</f>
        <v>#VALUE!</v>
      </c>
      <c r="AG3823" t="e">
        <f>R3823/X3823</f>
        <v>#VALUE!</v>
      </c>
      <c r="AH3823" t="e">
        <f>U3823/W3823</f>
        <v>#VALUE!</v>
      </c>
      <c r="AI3823" t="e">
        <f>V3823/X3823</f>
        <v>#VALUE!</v>
      </c>
      <c r="AJ3823" t="e">
        <f>Y3823/AA3823</f>
        <v>#VALUE!</v>
      </c>
      <c r="AK3823" t="e">
        <f>Z3823/AB3823</f>
        <v>#VALUE!</v>
      </c>
      <c r="AL3823" t="e">
        <f>O3823/K3823</f>
        <v>#VALUE!</v>
      </c>
      <c r="AM3823" t="e">
        <f>P3823/L3823</f>
        <v>#VALUE!</v>
      </c>
      <c r="AN3823" t="e">
        <f>K3823/W3823</f>
        <v>#VALUE!</v>
      </c>
      <c r="AO3823" t="e">
        <f>L3823/X3823</f>
        <v>#VALUE!</v>
      </c>
      <c r="AP3823">
        <f>IF(OR(Q3823&lt;0, Q3823="NA"), 0, 1)</f>
        <v>0</v>
      </c>
      <c r="AQ3823">
        <f>IF(OR(S3823&lt;0, S3823="NA"), 0, 1)</f>
        <v>0</v>
      </c>
      <c r="AR3823">
        <f>IFERROR(IF((AF3823-AG3823)&gt;0,1,0),0)</f>
        <v>0</v>
      </c>
      <c r="AS3823">
        <f>IFERROR(IF((S3823-Q3823)&gt;0,1,0),0)</f>
        <v>0</v>
      </c>
      <c r="AT3823">
        <f>IFERROR(IF((AH3823-AI3823)&lt;0,1,0),0)</f>
        <v>0</v>
      </c>
      <c r="AU3823">
        <f>IFERROR(IF((AJ3823-AK3823)&gt;0,1,0),0)</f>
        <v>0</v>
      </c>
      <c r="AV3823">
        <f>IFERROR(IF((AL3823-AM3823)&gt;0,1,0),0)</f>
        <v>0</v>
      </c>
      <c r="AW3823">
        <f>IFERROR(IF((AN3823-AO3823)&gt;0,1,0),0)</f>
        <v>0</v>
      </c>
      <c r="AX3823">
        <f>IFERROR(IF((AC3823-AD3823)&lt;0,1,0),0)</f>
        <v>0</v>
      </c>
      <c r="AY3823">
        <f>SUM(AP3823:AX3823)</f>
        <v>0</v>
      </c>
    </row>
    <row r="3824" spans="1:51" x14ac:dyDescent="0.45">
      <c r="A3824" s="1" t="s">
        <v>1489</v>
      </c>
      <c r="B3824" s="2">
        <v>5732180</v>
      </c>
      <c r="C3824" s="3" t="s">
        <v>5338</v>
      </c>
      <c r="D3824" s="5">
        <v>60.94</v>
      </c>
      <c r="E3824" s="5">
        <v>33.517121879999998</v>
      </c>
      <c r="F3824" s="3" t="s">
        <v>4480</v>
      </c>
      <c r="G3824" s="3" t="s">
        <v>4491</v>
      </c>
      <c r="H3824" s="3" t="s">
        <v>4492</v>
      </c>
      <c r="I3824" s="3" t="s">
        <v>4493</v>
      </c>
      <c r="J3824" s="3"/>
      <c r="K3824" s="6" t="s">
        <v>4474</v>
      </c>
      <c r="L3824" s="6" t="s">
        <v>4474</v>
      </c>
      <c r="M3824" s="6" t="s">
        <v>4474</v>
      </c>
      <c r="N3824" s="6" t="s">
        <v>4474</v>
      </c>
      <c r="O3824" s="6" t="s">
        <v>4474</v>
      </c>
      <c r="P3824" s="6" t="s">
        <v>4474</v>
      </c>
      <c r="Q3824" s="6" t="s">
        <v>4474</v>
      </c>
      <c r="R3824" s="6" t="s">
        <v>4474</v>
      </c>
      <c r="S3824" s="6" t="s">
        <v>4474</v>
      </c>
      <c r="T3824" s="6" t="s">
        <v>4474</v>
      </c>
      <c r="U3824" s="6" t="s">
        <v>4474</v>
      </c>
      <c r="V3824" s="6" t="s">
        <v>4474</v>
      </c>
      <c r="W3824" s="6" t="s">
        <v>4474</v>
      </c>
      <c r="X3824" s="6" t="s">
        <v>4474</v>
      </c>
      <c r="Y3824" s="6" t="s">
        <v>4474</v>
      </c>
      <c r="Z3824" s="6" t="s">
        <v>4474</v>
      </c>
      <c r="AA3824" s="6" t="s">
        <v>4474</v>
      </c>
      <c r="AB3824" s="6" t="s">
        <v>4474</v>
      </c>
      <c r="AC3824" s="6" t="s">
        <v>4474</v>
      </c>
      <c r="AD3824" s="6" t="s">
        <v>4474</v>
      </c>
      <c r="AF3824" t="e">
        <f>Q3824/W3824</f>
        <v>#VALUE!</v>
      </c>
      <c r="AG3824" t="e">
        <f>R3824/X3824</f>
        <v>#VALUE!</v>
      </c>
      <c r="AH3824" t="e">
        <f>U3824/W3824</f>
        <v>#VALUE!</v>
      </c>
      <c r="AI3824" t="e">
        <f>V3824/X3824</f>
        <v>#VALUE!</v>
      </c>
      <c r="AJ3824" t="e">
        <f>Y3824/AA3824</f>
        <v>#VALUE!</v>
      </c>
      <c r="AK3824" t="e">
        <f>Z3824/AB3824</f>
        <v>#VALUE!</v>
      </c>
      <c r="AL3824" t="e">
        <f>O3824/K3824</f>
        <v>#VALUE!</v>
      </c>
      <c r="AM3824" t="e">
        <f>P3824/L3824</f>
        <v>#VALUE!</v>
      </c>
      <c r="AN3824" t="e">
        <f>K3824/W3824</f>
        <v>#VALUE!</v>
      </c>
      <c r="AO3824" t="e">
        <f>L3824/X3824</f>
        <v>#VALUE!</v>
      </c>
      <c r="AP3824">
        <f>IF(OR(Q3824&lt;0, Q3824="NA"), 0, 1)</f>
        <v>0</v>
      </c>
      <c r="AQ3824">
        <f>IF(OR(S3824&lt;0, S3824="NA"), 0, 1)</f>
        <v>0</v>
      </c>
      <c r="AR3824">
        <f>IFERROR(IF((AF3824-AG3824)&gt;0,1,0),0)</f>
        <v>0</v>
      </c>
      <c r="AS3824">
        <f>IFERROR(IF((S3824-Q3824)&gt;0,1,0),0)</f>
        <v>0</v>
      </c>
      <c r="AT3824">
        <f>IFERROR(IF((AH3824-AI3824)&lt;0,1,0),0)</f>
        <v>0</v>
      </c>
      <c r="AU3824">
        <f>IFERROR(IF((AJ3824-AK3824)&gt;0,1,0),0)</f>
        <v>0</v>
      </c>
      <c r="AV3824">
        <f>IFERROR(IF((AL3824-AM3824)&gt;0,1,0),0)</f>
        <v>0</v>
      </c>
      <c r="AW3824">
        <f>IFERROR(IF((AN3824-AO3824)&gt;0,1,0),0)</f>
        <v>0</v>
      </c>
      <c r="AX3824">
        <f>IFERROR(IF((AC3824-AD3824)&lt;0,1,0),0)</f>
        <v>0</v>
      </c>
      <c r="AY3824">
        <f>SUM(AP3824:AX3824)</f>
        <v>0</v>
      </c>
    </row>
    <row r="3825" spans="1:51" x14ac:dyDescent="0.45">
      <c r="A3825" s="1" t="s">
        <v>1490</v>
      </c>
      <c r="B3825" s="2">
        <v>7062339</v>
      </c>
      <c r="C3825" s="3" t="s">
        <v>5338</v>
      </c>
      <c r="D3825" s="5">
        <v>49.27</v>
      </c>
      <c r="E3825" s="5">
        <v>273.44859853999998</v>
      </c>
      <c r="F3825" s="3" t="s">
        <v>4480</v>
      </c>
      <c r="G3825" s="3" t="s">
        <v>4491</v>
      </c>
      <c r="H3825" s="3" t="s">
        <v>4492</v>
      </c>
      <c r="I3825" s="3" t="s">
        <v>4493</v>
      </c>
      <c r="J3825" s="3"/>
      <c r="K3825" s="6" t="s">
        <v>4474</v>
      </c>
      <c r="L3825" s="6" t="s">
        <v>4474</v>
      </c>
      <c r="M3825" s="6" t="s">
        <v>4474</v>
      </c>
      <c r="N3825" s="6" t="s">
        <v>4474</v>
      </c>
      <c r="O3825" s="6" t="s">
        <v>4474</v>
      </c>
      <c r="P3825" s="6" t="s">
        <v>4474</v>
      </c>
      <c r="Q3825" s="6" t="s">
        <v>4474</v>
      </c>
      <c r="R3825" s="6" t="s">
        <v>4474</v>
      </c>
      <c r="S3825" s="6" t="s">
        <v>4474</v>
      </c>
      <c r="T3825" s="6" t="s">
        <v>4474</v>
      </c>
      <c r="U3825" s="6" t="s">
        <v>4474</v>
      </c>
      <c r="V3825" s="6" t="s">
        <v>4474</v>
      </c>
      <c r="W3825" s="6" t="s">
        <v>4474</v>
      </c>
      <c r="X3825" s="6" t="s">
        <v>4474</v>
      </c>
      <c r="Y3825" s="6" t="s">
        <v>4474</v>
      </c>
      <c r="Z3825" s="6" t="s">
        <v>4474</v>
      </c>
      <c r="AA3825" s="6" t="s">
        <v>4474</v>
      </c>
      <c r="AB3825" s="6" t="s">
        <v>4474</v>
      </c>
      <c r="AC3825" s="6" t="s">
        <v>4474</v>
      </c>
      <c r="AD3825" s="6" t="s">
        <v>4474</v>
      </c>
      <c r="AF3825" t="e">
        <f>Q3825/W3825</f>
        <v>#VALUE!</v>
      </c>
      <c r="AG3825" t="e">
        <f>R3825/X3825</f>
        <v>#VALUE!</v>
      </c>
      <c r="AH3825" t="e">
        <f>U3825/W3825</f>
        <v>#VALUE!</v>
      </c>
      <c r="AI3825" t="e">
        <f>V3825/X3825</f>
        <v>#VALUE!</v>
      </c>
      <c r="AJ3825" t="e">
        <f>Y3825/AA3825</f>
        <v>#VALUE!</v>
      </c>
      <c r="AK3825" t="e">
        <f>Z3825/AB3825</f>
        <v>#VALUE!</v>
      </c>
      <c r="AL3825" t="e">
        <f>O3825/K3825</f>
        <v>#VALUE!</v>
      </c>
      <c r="AM3825" t="e">
        <f>P3825/L3825</f>
        <v>#VALUE!</v>
      </c>
      <c r="AN3825" t="e">
        <f>K3825/W3825</f>
        <v>#VALUE!</v>
      </c>
      <c r="AO3825" t="e">
        <f>L3825/X3825</f>
        <v>#VALUE!</v>
      </c>
      <c r="AP3825">
        <f>IF(OR(Q3825&lt;0, Q3825="NA"), 0, 1)</f>
        <v>0</v>
      </c>
      <c r="AQ3825">
        <f>IF(OR(S3825&lt;0, S3825="NA"), 0, 1)</f>
        <v>0</v>
      </c>
      <c r="AR3825">
        <f>IFERROR(IF((AF3825-AG3825)&gt;0,1,0),0)</f>
        <v>0</v>
      </c>
      <c r="AS3825">
        <f>IFERROR(IF((S3825-Q3825)&gt;0,1,0),0)</f>
        <v>0</v>
      </c>
      <c r="AT3825">
        <f>IFERROR(IF((AH3825-AI3825)&lt;0,1,0),0)</f>
        <v>0</v>
      </c>
      <c r="AU3825">
        <f>IFERROR(IF((AJ3825-AK3825)&gt;0,1,0),0)</f>
        <v>0</v>
      </c>
      <c r="AV3825">
        <f>IFERROR(IF((AL3825-AM3825)&gt;0,1,0),0)</f>
        <v>0</v>
      </c>
      <c r="AW3825">
        <f>IFERROR(IF((AN3825-AO3825)&gt;0,1,0),0)</f>
        <v>0</v>
      </c>
      <c r="AX3825">
        <f>IFERROR(IF((AC3825-AD3825)&lt;0,1,0),0)</f>
        <v>0</v>
      </c>
      <c r="AY3825">
        <f>SUM(AP3825:AX3825)</f>
        <v>0</v>
      </c>
    </row>
    <row r="3826" spans="1:51" x14ac:dyDescent="0.45">
      <c r="A3826" s="1" t="s">
        <v>1491</v>
      </c>
      <c r="B3826" s="2">
        <v>5735591</v>
      </c>
      <c r="C3826" s="3" t="s">
        <v>5338</v>
      </c>
      <c r="D3826" s="5">
        <v>50.84</v>
      </c>
      <c r="E3826" s="5">
        <v>2015.80610168</v>
      </c>
      <c r="F3826" s="3" t="s">
        <v>4480</v>
      </c>
      <c r="G3826" s="3" t="s">
        <v>4491</v>
      </c>
      <c r="H3826" s="3" t="s">
        <v>4492</v>
      </c>
      <c r="I3826" s="3" t="s">
        <v>4493</v>
      </c>
      <c r="J3826" s="3"/>
      <c r="K3826" s="6" t="s">
        <v>4474</v>
      </c>
      <c r="L3826" s="6" t="s">
        <v>4474</v>
      </c>
      <c r="M3826" s="6" t="s">
        <v>4474</v>
      </c>
      <c r="N3826" s="6" t="s">
        <v>4474</v>
      </c>
      <c r="O3826" s="6" t="s">
        <v>4474</v>
      </c>
      <c r="P3826" s="6" t="s">
        <v>4474</v>
      </c>
      <c r="Q3826" s="6" t="s">
        <v>4474</v>
      </c>
      <c r="R3826" s="6" t="s">
        <v>4474</v>
      </c>
      <c r="S3826" s="6" t="s">
        <v>4474</v>
      </c>
      <c r="T3826" s="6" t="s">
        <v>4474</v>
      </c>
      <c r="U3826" s="6" t="s">
        <v>4474</v>
      </c>
      <c r="V3826" s="6" t="s">
        <v>4474</v>
      </c>
      <c r="W3826" s="6" t="s">
        <v>4474</v>
      </c>
      <c r="X3826" s="6" t="s">
        <v>4474</v>
      </c>
      <c r="Y3826" s="6" t="s">
        <v>4474</v>
      </c>
      <c r="Z3826" s="6" t="s">
        <v>4474</v>
      </c>
      <c r="AA3826" s="6" t="s">
        <v>4474</v>
      </c>
      <c r="AB3826" s="6" t="s">
        <v>4474</v>
      </c>
      <c r="AC3826" s="6" t="s">
        <v>4474</v>
      </c>
      <c r="AD3826" s="6" t="s">
        <v>4474</v>
      </c>
      <c r="AF3826" t="e">
        <f>Q3826/W3826</f>
        <v>#VALUE!</v>
      </c>
      <c r="AG3826" t="e">
        <f>R3826/X3826</f>
        <v>#VALUE!</v>
      </c>
      <c r="AH3826" t="e">
        <f>U3826/W3826</f>
        <v>#VALUE!</v>
      </c>
      <c r="AI3826" t="e">
        <f>V3826/X3826</f>
        <v>#VALUE!</v>
      </c>
      <c r="AJ3826" t="e">
        <f>Y3826/AA3826</f>
        <v>#VALUE!</v>
      </c>
      <c r="AK3826" t="e">
        <f>Z3826/AB3826</f>
        <v>#VALUE!</v>
      </c>
      <c r="AL3826" t="e">
        <f>O3826/K3826</f>
        <v>#VALUE!</v>
      </c>
      <c r="AM3826" t="e">
        <f>P3826/L3826</f>
        <v>#VALUE!</v>
      </c>
      <c r="AN3826" t="e">
        <f>K3826/W3826</f>
        <v>#VALUE!</v>
      </c>
      <c r="AO3826" t="e">
        <f>L3826/X3826</f>
        <v>#VALUE!</v>
      </c>
      <c r="AP3826">
        <f>IF(OR(Q3826&lt;0, Q3826="NA"), 0, 1)</f>
        <v>0</v>
      </c>
      <c r="AQ3826">
        <f>IF(OR(S3826&lt;0, S3826="NA"), 0, 1)</f>
        <v>0</v>
      </c>
      <c r="AR3826">
        <f>IFERROR(IF((AF3826-AG3826)&gt;0,1,0),0)</f>
        <v>0</v>
      </c>
      <c r="AS3826">
        <f>IFERROR(IF((S3826-Q3826)&gt;0,1,0),0)</f>
        <v>0</v>
      </c>
      <c r="AT3826">
        <f>IFERROR(IF((AH3826-AI3826)&lt;0,1,0),0)</f>
        <v>0</v>
      </c>
      <c r="AU3826">
        <f>IFERROR(IF((AJ3826-AK3826)&gt;0,1,0),0)</f>
        <v>0</v>
      </c>
      <c r="AV3826">
        <f>IFERROR(IF((AL3826-AM3826)&gt;0,1,0),0)</f>
        <v>0</v>
      </c>
      <c r="AW3826">
        <f>IFERROR(IF((AN3826-AO3826)&gt;0,1,0),0)</f>
        <v>0</v>
      </c>
      <c r="AX3826">
        <f>IFERROR(IF((AC3826-AD3826)&lt;0,1,0),0)</f>
        <v>0</v>
      </c>
      <c r="AY3826">
        <f>SUM(AP3826:AX3826)</f>
        <v>0</v>
      </c>
    </row>
    <row r="3827" spans="1:51" x14ac:dyDescent="0.45">
      <c r="A3827" s="1" t="s">
        <v>1492</v>
      </c>
      <c r="B3827" s="2">
        <v>6157549</v>
      </c>
      <c r="C3827" s="3" t="s">
        <v>5338</v>
      </c>
      <c r="D3827" s="5">
        <v>48.25</v>
      </c>
      <c r="E3827" s="5">
        <v>757.52509650000002</v>
      </c>
      <c r="F3827" s="3" t="s">
        <v>4480</v>
      </c>
      <c r="G3827" s="3" t="s">
        <v>4491</v>
      </c>
      <c r="H3827" s="3" t="s">
        <v>4492</v>
      </c>
      <c r="I3827" s="3" t="s">
        <v>4493</v>
      </c>
      <c r="J3827" s="3"/>
      <c r="K3827" s="6" t="s">
        <v>4474</v>
      </c>
      <c r="L3827" s="6" t="s">
        <v>4474</v>
      </c>
      <c r="M3827" s="6" t="s">
        <v>4474</v>
      </c>
      <c r="N3827" s="6" t="s">
        <v>4474</v>
      </c>
      <c r="O3827" s="6" t="s">
        <v>4474</v>
      </c>
      <c r="P3827" s="6" t="s">
        <v>4474</v>
      </c>
      <c r="Q3827" s="6" t="s">
        <v>4474</v>
      </c>
      <c r="R3827" s="6" t="s">
        <v>4474</v>
      </c>
      <c r="S3827" s="6" t="s">
        <v>4474</v>
      </c>
      <c r="T3827" s="6" t="s">
        <v>4474</v>
      </c>
      <c r="U3827" s="6" t="s">
        <v>4474</v>
      </c>
      <c r="V3827" s="6" t="s">
        <v>4474</v>
      </c>
      <c r="W3827" s="6" t="s">
        <v>4474</v>
      </c>
      <c r="X3827" s="6" t="s">
        <v>4474</v>
      </c>
      <c r="Y3827" s="6" t="s">
        <v>4474</v>
      </c>
      <c r="Z3827" s="6" t="s">
        <v>4474</v>
      </c>
      <c r="AA3827" s="6" t="s">
        <v>4474</v>
      </c>
      <c r="AB3827" s="6" t="s">
        <v>4474</v>
      </c>
      <c r="AC3827" s="6" t="s">
        <v>4474</v>
      </c>
      <c r="AD3827" s="6" t="s">
        <v>4474</v>
      </c>
      <c r="AF3827" t="e">
        <f>Q3827/W3827</f>
        <v>#VALUE!</v>
      </c>
      <c r="AG3827" t="e">
        <f>R3827/X3827</f>
        <v>#VALUE!</v>
      </c>
      <c r="AH3827" t="e">
        <f>U3827/W3827</f>
        <v>#VALUE!</v>
      </c>
      <c r="AI3827" t="e">
        <f>V3827/X3827</f>
        <v>#VALUE!</v>
      </c>
      <c r="AJ3827" t="e">
        <f>Y3827/AA3827</f>
        <v>#VALUE!</v>
      </c>
      <c r="AK3827" t="e">
        <f>Z3827/AB3827</f>
        <v>#VALUE!</v>
      </c>
      <c r="AL3827" t="e">
        <f>O3827/K3827</f>
        <v>#VALUE!</v>
      </c>
      <c r="AM3827" t="e">
        <f>P3827/L3827</f>
        <v>#VALUE!</v>
      </c>
      <c r="AN3827" t="e">
        <f>K3827/W3827</f>
        <v>#VALUE!</v>
      </c>
      <c r="AO3827" t="e">
        <f>L3827/X3827</f>
        <v>#VALUE!</v>
      </c>
      <c r="AP3827">
        <f>IF(OR(Q3827&lt;0, Q3827="NA"), 0, 1)</f>
        <v>0</v>
      </c>
      <c r="AQ3827">
        <f>IF(OR(S3827&lt;0, S3827="NA"), 0, 1)</f>
        <v>0</v>
      </c>
      <c r="AR3827">
        <f>IFERROR(IF((AF3827-AG3827)&gt;0,1,0),0)</f>
        <v>0</v>
      </c>
      <c r="AS3827">
        <f>IFERROR(IF((S3827-Q3827)&gt;0,1,0),0)</f>
        <v>0</v>
      </c>
      <c r="AT3827">
        <f>IFERROR(IF((AH3827-AI3827)&lt;0,1,0),0)</f>
        <v>0</v>
      </c>
      <c r="AU3827">
        <f>IFERROR(IF((AJ3827-AK3827)&gt;0,1,0),0)</f>
        <v>0</v>
      </c>
      <c r="AV3827">
        <f>IFERROR(IF((AL3827-AM3827)&gt;0,1,0),0)</f>
        <v>0</v>
      </c>
      <c r="AW3827">
        <f>IFERROR(IF((AN3827-AO3827)&gt;0,1,0),0)</f>
        <v>0</v>
      </c>
      <c r="AX3827">
        <f>IFERROR(IF((AC3827-AD3827)&lt;0,1,0),0)</f>
        <v>0</v>
      </c>
      <c r="AY3827">
        <f>SUM(AP3827:AX3827)</f>
        <v>0</v>
      </c>
    </row>
    <row r="3828" spans="1:51" x14ac:dyDescent="0.45">
      <c r="A3828" s="1" t="s">
        <v>1493</v>
      </c>
      <c r="B3828" s="2">
        <v>6159562</v>
      </c>
      <c r="C3828" s="3" t="s">
        <v>5338</v>
      </c>
      <c r="D3828" s="5">
        <v>63.05</v>
      </c>
      <c r="E3828" s="5">
        <v>108.28125034999999</v>
      </c>
      <c r="F3828" s="3" t="s">
        <v>4480</v>
      </c>
      <c r="G3828" s="3" t="s">
        <v>4491</v>
      </c>
      <c r="H3828" s="3" t="s">
        <v>4492</v>
      </c>
      <c r="I3828" s="3" t="s">
        <v>4493</v>
      </c>
      <c r="J3828" s="3"/>
      <c r="K3828" s="6" t="s">
        <v>4474</v>
      </c>
      <c r="L3828" s="6" t="s">
        <v>4474</v>
      </c>
      <c r="M3828" s="6" t="s">
        <v>4474</v>
      </c>
      <c r="N3828" s="6" t="s">
        <v>4474</v>
      </c>
      <c r="O3828" s="6" t="s">
        <v>4474</v>
      </c>
      <c r="P3828" s="6" t="s">
        <v>4474</v>
      </c>
      <c r="Q3828" s="6" t="s">
        <v>4474</v>
      </c>
      <c r="R3828" s="6" t="s">
        <v>4474</v>
      </c>
      <c r="S3828" s="6" t="s">
        <v>4474</v>
      </c>
      <c r="T3828" s="6" t="s">
        <v>4474</v>
      </c>
      <c r="U3828" s="6" t="s">
        <v>4474</v>
      </c>
      <c r="V3828" s="6" t="s">
        <v>4474</v>
      </c>
      <c r="W3828" s="6" t="s">
        <v>4474</v>
      </c>
      <c r="X3828" s="6" t="s">
        <v>4474</v>
      </c>
      <c r="Y3828" s="6" t="s">
        <v>4474</v>
      </c>
      <c r="Z3828" s="6" t="s">
        <v>4474</v>
      </c>
      <c r="AA3828" s="6" t="s">
        <v>4474</v>
      </c>
      <c r="AB3828" s="6" t="s">
        <v>4474</v>
      </c>
      <c r="AC3828" s="6" t="s">
        <v>4474</v>
      </c>
      <c r="AD3828" s="6" t="s">
        <v>4474</v>
      </c>
      <c r="AF3828" t="e">
        <f>Q3828/W3828</f>
        <v>#VALUE!</v>
      </c>
      <c r="AG3828" t="e">
        <f>R3828/X3828</f>
        <v>#VALUE!</v>
      </c>
      <c r="AH3828" t="e">
        <f>U3828/W3828</f>
        <v>#VALUE!</v>
      </c>
      <c r="AI3828" t="e">
        <f>V3828/X3828</f>
        <v>#VALUE!</v>
      </c>
      <c r="AJ3828" t="e">
        <f>Y3828/AA3828</f>
        <v>#VALUE!</v>
      </c>
      <c r="AK3828" t="e">
        <f>Z3828/AB3828</f>
        <v>#VALUE!</v>
      </c>
      <c r="AL3828" t="e">
        <f>O3828/K3828</f>
        <v>#VALUE!</v>
      </c>
      <c r="AM3828" t="e">
        <f>P3828/L3828</f>
        <v>#VALUE!</v>
      </c>
      <c r="AN3828" t="e">
        <f>K3828/W3828</f>
        <v>#VALUE!</v>
      </c>
      <c r="AO3828" t="e">
        <f>L3828/X3828</f>
        <v>#VALUE!</v>
      </c>
      <c r="AP3828">
        <f>IF(OR(Q3828&lt;0, Q3828="NA"), 0, 1)</f>
        <v>0</v>
      </c>
      <c r="AQ3828">
        <f>IF(OR(S3828&lt;0, S3828="NA"), 0, 1)</f>
        <v>0</v>
      </c>
      <c r="AR3828">
        <f>IFERROR(IF((AF3828-AG3828)&gt;0,1,0),0)</f>
        <v>0</v>
      </c>
      <c r="AS3828">
        <f>IFERROR(IF((S3828-Q3828)&gt;0,1,0),0)</f>
        <v>0</v>
      </c>
      <c r="AT3828">
        <f>IFERROR(IF((AH3828-AI3828)&lt;0,1,0),0)</f>
        <v>0</v>
      </c>
      <c r="AU3828">
        <f>IFERROR(IF((AJ3828-AK3828)&gt;0,1,0),0)</f>
        <v>0</v>
      </c>
      <c r="AV3828">
        <f>IFERROR(IF((AL3828-AM3828)&gt;0,1,0),0)</f>
        <v>0</v>
      </c>
      <c r="AW3828">
        <f>IFERROR(IF((AN3828-AO3828)&gt;0,1,0),0)</f>
        <v>0</v>
      </c>
      <c r="AX3828">
        <f>IFERROR(IF((AC3828-AD3828)&lt;0,1,0),0)</f>
        <v>0</v>
      </c>
      <c r="AY3828">
        <f>SUM(AP3828:AX3828)</f>
        <v>0</v>
      </c>
    </row>
    <row r="3829" spans="1:51" x14ac:dyDescent="0.45">
      <c r="A3829" s="1" t="s">
        <v>1494</v>
      </c>
      <c r="B3829" s="2">
        <v>5737839</v>
      </c>
      <c r="C3829" s="3" t="s">
        <v>5338</v>
      </c>
      <c r="D3829" s="5">
        <v>63.671700000000001</v>
      </c>
      <c r="E3829" s="5">
        <v>28.652392343399999</v>
      </c>
      <c r="F3829" s="3" t="s">
        <v>4480</v>
      </c>
      <c r="G3829" s="3" t="s">
        <v>4491</v>
      </c>
      <c r="H3829" s="3" t="s">
        <v>4492</v>
      </c>
      <c r="I3829" s="3" t="s">
        <v>4493</v>
      </c>
      <c r="J3829" s="3"/>
      <c r="K3829" s="6" t="s">
        <v>4474</v>
      </c>
      <c r="L3829" s="6" t="s">
        <v>4474</v>
      </c>
      <c r="M3829" s="6" t="s">
        <v>4474</v>
      </c>
      <c r="N3829" s="6" t="s">
        <v>4474</v>
      </c>
      <c r="O3829" s="6" t="s">
        <v>4474</v>
      </c>
      <c r="P3829" s="6" t="s">
        <v>4474</v>
      </c>
      <c r="Q3829" s="6" t="s">
        <v>4474</v>
      </c>
      <c r="R3829" s="6" t="s">
        <v>4474</v>
      </c>
      <c r="S3829" s="6" t="s">
        <v>4474</v>
      </c>
      <c r="T3829" s="6" t="s">
        <v>4474</v>
      </c>
      <c r="U3829" s="6" t="s">
        <v>4474</v>
      </c>
      <c r="V3829" s="6" t="s">
        <v>4474</v>
      </c>
      <c r="W3829" s="6" t="s">
        <v>4474</v>
      </c>
      <c r="X3829" s="6" t="s">
        <v>4474</v>
      </c>
      <c r="Y3829" s="6" t="s">
        <v>4474</v>
      </c>
      <c r="Z3829" s="6" t="s">
        <v>4474</v>
      </c>
      <c r="AA3829" s="6" t="s">
        <v>4474</v>
      </c>
      <c r="AB3829" s="6" t="s">
        <v>4474</v>
      </c>
      <c r="AC3829" s="6" t="s">
        <v>4474</v>
      </c>
      <c r="AD3829" s="6" t="s">
        <v>4474</v>
      </c>
      <c r="AF3829" t="e">
        <f>Q3829/W3829</f>
        <v>#VALUE!</v>
      </c>
      <c r="AG3829" t="e">
        <f>R3829/X3829</f>
        <v>#VALUE!</v>
      </c>
      <c r="AH3829" t="e">
        <f>U3829/W3829</f>
        <v>#VALUE!</v>
      </c>
      <c r="AI3829" t="e">
        <f>V3829/X3829</f>
        <v>#VALUE!</v>
      </c>
      <c r="AJ3829" t="e">
        <f>Y3829/AA3829</f>
        <v>#VALUE!</v>
      </c>
      <c r="AK3829" t="e">
        <f>Z3829/AB3829</f>
        <v>#VALUE!</v>
      </c>
      <c r="AL3829" t="e">
        <f>O3829/K3829</f>
        <v>#VALUE!</v>
      </c>
      <c r="AM3829" t="e">
        <f>P3829/L3829</f>
        <v>#VALUE!</v>
      </c>
      <c r="AN3829" t="e">
        <f>K3829/W3829</f>
        <v>#VALUE!</v>
      </c>
      <c r="AO3829" t="e">
        <f>L3829/X3829</f>
        <v>#VALUE!</v>
      </c>
      <c r="AP3829">
        <f>IF(OR(Q3829&lt;0, Q3829="NA"), 0, 1)</f>
        <v>0</v>
      </c>
      <c r="AQ3829">
        <f>IF(OR(S3829&lt;0, S3829="NA"), 0, 1)</f>
        <v>0</v>
      </c>
      <c r="AR3829">
        <f>IFERROR(IF((AF3829-AG3829)&gt;0,1,0),0)</f>
        <v>0</v>
      </c>
      <c r="AS3829">
        <f>IFERROR(IF((S3829-Q3829)&gt;0,1,0),0)</f>
        <v>0</v>
      </c>
      <c r="AT3829">
        <f>IFERROR(IF((AH3829-AI3829)&lt;0,1,0),0)</f>
        <v>0</v>
      </c>
      <c r="AU3829">
        <f>IFERROR(IF((AJ3829-AK3829)&gt;0,1,0),0)</f>
        <v>0</v>
      </c>
      <c r="AV3829">
        <f>IFERROR(IF((AL3829-AM3829)&gt;0,1,0),0)</f>
        <v>0</v>
      </c>
      <c r="AW3829">
        <f>IFERROR(IF((AN3829-AO3829)&gt;0,1,0),0)</f>
        <v>0</v>
      </c>
      <c r="AX3829">
        <f>IFERROR(IF((AC3829-AD3829)&lt;0,1,0),0)</f>
        <v>0</v>
      </c>
      <c r="AY3829">
        <f>SUM(AP3829:AX3829)</f>
        <v>0</v>
      </c>
    </row>
    <row r="3830" spans="1:51" x14ac:dyDescent="0.45">
      <c r="A3830" s="1" t="s">
        <v>1495</v>
      </c>
      <c r="B3830" s="2">
        <v>6159566</v>
      </c>
      <c r="C3830" s="3" t="s">
        <v>5338</v>
      </c>
      <c r="D3830" s="5">
        <v>60.75</v>
      </c>
      <c r="E3830" s="5">
        <v>6.0751214999999998</v>
      </c>
      <c r="F3830" s="3" t="s">
        <v>4480</v>
      </c>
      <c r="G3830" s="3" t="s">
        <v>4491</v>
      </c>
      <c r="H3830" s="3" t="s">
        <v>4492</v>
      </c>
      <c r="I3830" s="3" t="s">
        <v>4493</v>
      </c>
      <c r="J3830" s="3"/>
      <c r="K3830" s="6" t="s">
        <v>4474</v>
      </c>
      <c r="L3830" s="6" t="s">
        <v>4474</v>
      </c>
      <c r="M3830" s="6" t="s">
        <v>4474</v>
      </c>
      <c r="N3830" s="6" t="s">
        <v>4474</v>
      </c>
      <c r="O3830" s="6" t="s">
        <v>4474</v>
      </c>
      <c r="P3830" s="6" t="s">
        <v>4474</v>
      </c>
      <c r="Q3830" s="6" t="s">
        <v>4474</v>
      </c>
      <c r="R3830" s="6" t="s">
        <v>4474</v>
      </c>
      <c r="S3830" s="6" t="s">
        <v>4474</v>
      </c>
      <c r="T3830" s="6" t="s">
        <v>4474</v>
      </c>
      <c r="U3830" s="6" t="s">
        <v>4474</v>
      </c>
      <c r="V3830" s="6" t="s">
        <v>4474</v>
      </c>
      <c r="W3830" s="6" t="s">
        <v>4474</v>
      </c>
      <c r="X3830" s="6" t="s">
        <v>4474</v>
      </c>
      <c r="Y3830" s="6" t="s">
        <v>4474</v>
      </c>
      <c r="Z3830" s="6" t="s">
        <v>4474</v>
      </c>
      <c r="AA3830" s="6" t="s">
        <v>4474</v>
      </c>
      <c r="AB3830" s="6" t="s">
        <v>4474</v>
      </c>
      <c r="AC3830" s="6" t="s">
        <v>4474</v>
      </c>
      <c r="AD3830" s="6" t="s">
        <v>4474</v>
      </c>
      <c r="AF3830" t="e">
        <f>Q3830/W3830</f>
        <v>#VALUE!</v>
      </c>
      <c r="AG3830" t="e">
        <f>R3830/X3830</f>
        <v>#VALUE!</v>
      </c>
      <c r="AH3830" t="e">
        <f>U3830/W3830</f>
        <v>#VALUE!</v>
      </c>
      <c r="AI3830" t="e">
        <f>V3830/X3830</f>
        <v>#VALUE!</v>
      </c>
      <c r="AJ3830" t="e">
        <f>Y3830/AA3830</f>
        <v>#VALUE!</v>
      </c>
      <c r="AK3830" t="e">
        <f>Z3830/AB3830</f>
        <v>#VALUE!</v>
      </c>
      <c r="AL3830" t="e">
        <f>O3830/K3830</f>
        <v>#VALUE!</v>
      </c>
      <c r="AM3830" t="e">
        <f>P3830/L3830</f>
        <v>#VALUE!</v>
      </c>
      <c r="AN3830" t="e">
        <f>K3830/W3830</f>
        <v>#VALUE!</v>
      </c>
      <c r="AO3830" t="e">
        <f>L3830/X3830</f>
        <v>#VALUE!</v>
      </c>
      <c r="AP3830">
        <f>IF(OR(Q3830&lt;0, Q3830="NA"), 0, 1)</f>
        <v>0</v>
      </c>
      <c r="AQ3830">
        <f>IF(OR(S3830&lt;0, S3830="NA"), 0, 1)</f>
        <v>0</v>
      </c>
      <c r="AR3830">
        <f>IFERROR(IF((AF3830-AG3830)&gt;0,1,0),0)</f>
        <v>0</v>
      </c>
      <c r="AS3830">
        <f>IFERROR(IF((S3830-Q3830)&gt;0,1,0),0)</f>
        <v>0</v>
      </c>
      <c r="AT3830">
        <f>IFERROR(IF((AH3830-AI3830)&lt;0,1,0),0)</f>
        <v>0</v>
      </c>
      <c r="AU3830">
        <f>IFERROR(IF((AJ3830-AK3830)&gt;0,1,0),0)</f>
        <v>0</v>
      </c>
      <c r="AV3830">
        <f>IFERROR(IF((AL3830-AM3830)&gt;0,1,0),0)</f>
        <v>0</v>
      </c>
      <c r="AW3830">
        <f>IFERROR(IF((AN3830-AO3830)&gt;0,1,0),0)</f>
        <v>0</v>
      </c>
      <c r="AX3830">
        <f>IFERROR(IF((AC3830-AD3830)&lt;0,1,0),0)</f>
        <v>0</v>
      </c>
      <c r="AY3830">
        <f>SUM(AP3830:AX3830)</f>
        <v>0</v>
      </c>
    </row>
    <row r="3831" spans="1:51" x14ac:dyDescent="0.45">
      <c r="A3831" s="1" t="s">
        <v>1496</v>
      </c>
      <c r="B3831" s="2">
        <v>5735883</v>
      </c>
      <c r="C3831" s="3" t="s">
        <v>5338</v>
      </c>
      <c r="D3831" s="5">
        <v>43.854999999999997</v>
      </c>
      <c r="E3831" s="5">
        <v>43.855087709999999</v>
      </c>
      <c r="F3831" s="3" t="s">
        <v>4480</v>
      </c>
      <c r="G3831" s="3" t="s">
        <v>4491</v>
      </c>
      <c r="H3831" s="3" t="s">
        <v>4492</v>
      </c>
      <c r="I3831" s="3" t="s">
        <v>4493</v>
      </c>
      <c r="J3831" s="3"/>
      <c r="K3831" s="6" t="s">
        <v>4474</v>
      </c>
      <c r="L3831" s="6" t="s">
        <v>4474</v>
      </c>
      <c r="M3831" s="6" t="s">
        <v>4474</v>
      </c>
      <c r="N3831" s="6" t="s">
        <v>4474</v>
      </c>
      <c r="O3831" s="6" t="s">
        <v>4474</v>
      </c>
      <c r="P3831" s="6" t="s">
        <v>4474</v>
      </c>
      <c r="Q3831" s="6" t="s">
        <v>4474</v>
      </c>
      <c r="R3831" s="6" t="s">
        <v>4474</v>
      </c>
      <c r="S3831" s="6" t="s">
        <v>4474</v>
      </c>
      <c r="T3831" s="6" t="s">
        <v>4474</v>
      </c>
      <c r="U3831" s="6" t="s">
        <v>4474</v>
      </c>
      <c r="V3831" s="6" t="s">
        <v>4474</v>
      </c>
      <c r="W3831" s="6" t="s">
        <v>4474</v>
      </c>
      <c r="X3831" s="6" t="s">
        <v>4474</v>
      </c>
      <c r="Y3831" s="6" t="s">
        <v>4474</v>
      </c>
      <c r="Z3831" s="6" t="s">
        <v>4474</v>
      </c>
      <c r="AA3831" s="6" t="s">
        <v>4474</v>
      </c>
      <c r="AB3831" s="6" t="s">
        <v>4474</v>
      </c>
      <c r="AC3831" s="6" t="s">
        <v>4474</v>
      </c>
      <c r="AD3831" s="6" t="s">
        <v>4474</v>
      </c>
      <c r="AF3831" t="e">
        <f>Q3831/W3831</f>
        <v>#VALUE!</v>
      </c>
      <c r="AG3831" t="e">
        <f>R3831/X3831</f>
        <v>#VALUE!</v>
      </c>
      <c r="AH3831" t="e">
        <f>U3831/W3831</f>
        <v>#VALUE!</v>
      </c>
      <c r="AI3831" t="e">
        <f>V3831/X3831</f>
        <v>#VALUE!</v>
      </c>
      <c r="AJ3831" t="e">
        <f>Y3831/AA3831</f>
        <v>#VALUE!</v>
      </c>
      <c r="AK3831" t="e">
        <f>Z3831/AB3831</f>
        <v>#VALUE!</v>
      </c>
      <c r="AL3831" t="e">
        <f>O3831/K3831</f>
        <v>#VALUE!</v>
      </c>
      <c r="AM3831" t="e">
        <f>P3831/L3831</f>
        <v>#VALUE!</v>
      </c>
      <c r="AN3831" t="e">
        <f>K3831/W3831</f>
        <v>#VALUE!</v>
      </c>
      <c r="AO3831" t="e">
        <f>L3831/X3831</f>
        <v>#VALUE!</v>
      </c>
      <c r="AP3831">
        <f>IF(OR(Q3831&lt;0, Q3831="NA"), 0, 1)</f>
        <v>0</v>
      </c>
      <c r="AQ3831">
        <f>IF(OR(S3831&lt;0, S3831="NA"), 0, 1)</f>
        <v>0</v>
      </c>
      <c r="AR3831">
        <f>IFERROR(IF((AF3831-AG3831)&gt;0,1,0),0)</f>
        <v>0</v>
      </c>
      <c r="AS3831">
        <f>IFERROR(IF((S3831-Q3831)&gt;0,1,0),0)</f>
        <v>0</v>
      </c>
      <c r="AT3831">
        <f>IFERROR(IF((AH3831-AI3831)&lt;0,1,0),0)</f>
        <v>0</v>
      </c>
      <c r="AU3831">
        <f>IFERROR(IF((AJ3831-AK3831)&gt;0,1,0),0)</f>
        <v>0</v>
      </c>
      <c r="AV3831">
        <f>IFERROR(IF((AL3831-AM3831)&gt;0,1,0),0)</f>
        <v>0</v>
      </c>
      <c r="AW3831">
        <f>IFERROR(IF((AN3831-AO3831)&gt;0,1,0),0)</f>
        <v>0</v>
      </c>
      <c r="AX3831">
        <f>IFERROR(IF((AC3831-AD3831)&lt;0,1,0),0)</f>
        <v>0</v>
      </c>
      <c r="AY3831">
        <f>SUM(AP3831:AX3831)</f>
        <v>0</v>
      </c>
    </row>
    <row r="3832" spans="1:51" x14ac:dyDescent="0.45">
      <c r="A3832" s="1" t="s">
        <v>1497</v>
      </c>
      <c r="B3832" s="2">
        <v>5735880</v>
      </c>
      <c r="C3832" s="3" t="s">
        <v>5338</v>
      </c>
      <c r="D3832" s="5">
        <v>48.53</v>
      </c>
      <c r="E3832" s="5">
        <v>4692.85109706</v>
      </c>
      <c r="F3832" s="3" t="s">
        <v>4480</v>
      </c>
      <c r="G3832" s="3" t="s">
        <v>4491</v>
      </c>
      <c r="H3832" s="3" t="s">
        <v>4492</v>
      </c>
      <c r="I3832" s="3" t="s">
        <v>4493</v>
      </c>
      <c r="J3832" s="3"/>
      <c r="K3832" s="6" t="s">
        <v>4474</v>
      </c>
      <c r="L3832" s="6" t="s">
        <v>4474</v>
      </c>
      <c r="M3832" s="6" t="s">
        <v>4474</v>
      </c>
      <c r="N3832" s="6" t="s">
        <v>4474</v>
      </c>
      <c r="O3832" s="6" t="s">
        <v>4474</v>
      </c>
      <c r="P3832" s="6" t="s">
        <v>4474</v>
      </c>
      <c r="Q3832" s="6" t="s">
        <v>4474</v>
      </c>
      <c r="R3832" s="6" t="s">
        <v>4474</v>
      </c>
      <c r="S3832" s="6" t="s">
        <v>4474</v>
      </c>
      <c r="T3832" s="6" t="s">
        <v>4474</v>
      </c>
      <c r="U3832" s="6" t="s">
        <v>4474</v>
      </c>
      <c r="V3832" s="6" t="s">
        <v>4474</v>
      </c>
      <c r="W3832" s="6" t="s">
        <v>4474</v>
      </c>
      <c r="X3832" s="6" t="s">
        <v>4474</v>
      </c>
      <c r="Y3832" s="6" t="s">
        <v>4474</v>
      </c>
      <c r="Z3832" s="6" t="s">
        <v>4474</v>
      </c>
      <c r="AA3832" s="6" t="s">
        <v>4474</v>
      </c>
      <c r="AB3832" s="6" t="s">
        <v>4474</v>
      </c>
      <c r="AC3832" s="6" t="s">
        <v>4474</v>
      </c>
      <c r="AD3832" s="6" t="s">
        <v>4474</v>
      </c>
      <c r="AF3832" t="e">
        <f>Q3832/W3832</f>
        <v>#VALUE!</v>
      </c>
      <c r="AG3832" t="e">
        <f>R3832/X3832</f>
        <v>#VALUE!</v>
      </c>
      <c r="AH3832" t="e">
        <f>U3832/W3832</f>
        <v>#VALUE!</v>
      </c>
      <c r="AI3832" t="e">
        <f>V3832/X3832</f>
        <v>#VALUE!</v>
      </c>
      <c r="AJ3832" t="e">
        <f>Y3832/AA3832</f>
        <v>#VALUE!</v>
      </c>
      <c r="AK3832" t="e">
        <f>Z3832/AB3832</f>
        <v>#VALUE!</v>
      </c>
      <c r="AL3832" t="e">
        <f>O3832/K3832</f>
        <v>#VALUE!</v>
      </c>
      <c r="AM3832" t="e">
        <f>P3832/L3832</f>
        <v>#VALUE!</v>
      </c>
      <c r="AN3832" t="e">
        <f>K3832/W3832</f>
        <v>#VALUE!</v>
      </c>
      <c r="AO3832" t="e">
        <f>L3832/X3832</f>
        <v>#VALUE!</v>
      </c>
      <c r="AP3832">
        <f>IF(OR(Q3832&lt;0, Q3832="NA"), 0, 1)</f>
        <v>0</v>
      </c>
      <c r="AQ3832">
        <f>IF(OR(S3832&lt;0, S3832="NA"), 0, 1)</f>
        <v>0</v>
      </c>
      <c r="AR3832">
        <f>IFERROR(IF((AF3832-AG3832)&gt;0,1,0),0)</f>
        <v>0</v>
      </c>
      <c r="AS3832">
        <f>IFERROR(IF((S3832-Q3832)&gt;0,1,0),0)</f>
        <v>0</v>
      </c>
      <c r="AT3832">
        <f>IFERROR(IF((AH3832-AI3832)&lt;0,1,0),0)</f>
        <v>0</v>
      </c>
      <c r="AU3832">
        <f>IFERROR(IF((AJ3832-AK3832)&gt;0,1,0),0)</f>
        <v>0</v>
      </c>
      <c r="AV3832">
        <f>IFERROR(IF((AL3832-AM3832)&gt;0,1,0),0)</f>
        <v>0</v>
      </c>
      <c r="AW3832">
        <f>IFERROR(IF((AN3832-AO3832)&gt;0,1,0),0)</f>
        <v>0</v>
      </c>
      <c r="AX3832">
        <f>IFERROR(IF((AC3832-AD3832)&lt;0,1,0),0)</f>
        <v>0</v>
      </c>
      <c r="AY3832">
        <f>SUM(AP3832:AX3832)</f>
        <v>0</v>
      </c>
    </row>
    <row r="3833" spans="1:51" x14ac:dyDescent="0.45">
      <c r="A3833" s="1" t="s">
        <v>1498</v>
      </c>
      <c r="B3833" s="2">
        <v>5733300</v>
      </c>
      <c r="C3833" s="3" t="s">
        <v>5338</v>
      </c>
      <c r="D3833" s="5">
        <v>46.22</v>
      </c>
      <c r="E3833" s="5">
        <v>2343.3540924399999</v>
      </c>
      <c r="F3833" s="3" t="s">
        <v>4480</v>
      </c>
      <c r="G3833" s="3" t="s">
        <v>4491</v>
      </c>
      <c r="H3833" s="3" t="s">
        <v>4492</v>
      </c>
      <c r="I3833" s="3" t="s">
        <v>4493</v>
      </c>
      <c r="J3833" s="3"/>
      <c r="K3833" s="6" t="s">
        <v>4474</v>
      </c>
      <c r="L3833" s="6" t="s">
        <v>4474</v>
      </c>
      <c r="M3833" s="6" t="s">
        <v>4474</v>
      </c>
      <c r="N3833" s="6" t="s">
        <v>4474</v>
      </c>
      <c r="O3833" s="6" t="s">
        <v>4474</v>
      </c>
      <c r="P3833" s="6" t="s">
        <v>4474</v>
      </c>
      <c r="Q3833" s="6" t="s">
        <v>4474</v>
      </c>
      <c r="R3833" s="6" t="s">
        <v>4474</v>
      </c>
      <c r="S3833" s="6" t="s">
        <v>4474</v>
      </c>
      <c r="T3833" s="6" t="s">
        <v>4474</v>
      </c>
      <c r="U3833" s="6" t="s">
        <v>4474</v>
      </c>
      <c r="V3833" s="6" t="s">
        <v>4474</v>
      </c>
      <c r="W3833" s="6" t="s">
        <v>4474</v>
      </c>
      <c r="X3833" s="6" t="s">
        <v>4474</v>
      </c>
      <c r="Y3833" s="6" t="s">
        <v>4474</v>
      </c>
      <c r="Z3833" s="6" t="s">
        <v>4474</v>
      </c>
      <c r="AA3833" s="6" t="s">
        <v>4474</v>
      </c>
      <c r="AB3833" s="6" t="s">
        <v>4474</v>
      </c>
      <c r="AC3833" s="6" t="s">
        <v>4474</v>
      </c>
      <c r="AD3833" s="6" t="s">
        <v>4474</v>
      </c>
      <c r="AF3833" t="e">
        <f>Q3833/W3833</f>
        <v>#VALUE!</v>
      </c>
      <c r="AG3833" t="e">
        <f>R3833/X3833</f>
        <v>#VALUE!</v>
      </c>
      <c r="AH3833" t="e">
        <f>U3833/W3833</f>
        <v>#VALUE!</v>
      </c>
      <c r="AI3833" t="e">
        <f>V3833/X3833</f>
        <v>#VALUE!</v>
      </c>
      <c r="AJ3833" t="e">
        <f>Y3833/AA3833</f>
        <v>#VALUE!</v>
      </c>
      <c r="AK3833" t="e">
        <f>Z3833/AB3833</f>
        <v>#VALUE!</v>
      </c>
      <c r="AL3833" t="e">
        <f>O3833/K3833</f>
        <v>#VALUE!</v>
      </c>
      <c r="AM3833" t="e">
        <f>P3833/L3833</f>
        <v>#VALUE!</v>
      </c>
      <c r="AN3833" t="e">
        <f>K3833/W3833</f>
        <v>#VALUE!</v>
      </c>
      <c r="AO3833" t="e">
        <f>L3833/X3833</f>
        <v>#VALUE!</v>
      </c>
      <c r="AP3833">
        <f>IF(OR(Q3833&lt;0, Q3833="NA"), 0, 1)</f>
        <v>0</v>
      </c>
      <c r="AQ3833">
        <f>IF(OR(S3833&lt;0, S3833="NA"), 0, 1)</f>
        <v>0</v>
      </c>
      <c r="AR3833">
        <f>IFERROR(IF((AF3833-AG3833)&gt;0,1,0),0)</f>
        <v>0</v>
      </c>
      <c r="AS3833">
        <f>IFERROR(IF((S3833-Q3833)&gt;0,1,0),0)</f>
        <v>0</v>
      </c>
      <c r="AT3833">
        <f>IFERROR(IF((AH3833-AI3833)&lt;0,1,0),0)</f>
        <v>0</v>
      </c>
      <c r="AU3833">
        <f>IFERROR(IF((AJ3833-AK3833)&gt;0,1,0),0)</f>
        <v>0</v>
      </c>
      <c r="AV3833">
        <f>IFERROR(IF((AL3833-AM3833)&gt;0,1,0),0)</f>
        <v>0</v>
      </c>
      <c r="AW3833">
        <f>IFERROR(IF((AN3833-AO3833)&gt;0,1,0),0)</f>
        <v>0</v>
      </c>
      <c r="AX3833">
        <f>IFERROR(IF((AC3833-AD3833)&lt;0,1,0),0)</f>
        <v>0</v>
      </c>
      <c r="AY3833">
        <f>SUM(AP3833:AX3833)</f>
        <v>0</v>
      </c>
    </row>
    <row r="3834" spans="1:51" x14ac:dyDescent="0.45">
      <c r="A3834" s="1" t="s">
        <v>1499</v>
      </c>
      <c r="B3834" s="2">
        <v>6156167</v>
      </c>
      <c r="C3834" s="3" t="s">
        <v>5338</v>
      </c>
      <c r="D3834" s="5">
        <v>37.89</v>
      </c>
      <c r="E3834" s="5">
        <v>94.725075779999997</v>
      </c>
      <c r="F3834" s="3" t="s">
        <v>4480</v>
      </c>
      <c r="G3834" s="3" t="s">
        <v>4491</v>
      </c>
      <c r="H3834" s="3" t="s">
        <v>4492</v>
      </c>
      <c r="I3834" s="3" t="s">
        <v>4493</v>
      </c>
      <c r="J3834" s="3"/>
      <c r="K3834" s="6" t="s">
        <v>4474</v>
      </c>
      <c r="L3834" s="6" t="s">
        <v>4474</v>
      </c>
      <c r="M3834" s="6" t="s">
        <v>4474</v>
      </c>
      <c r="N3834" s="6" t="s">
        <v>4474</v>
      </c>
      <c r="O3834" s="6" t="s">
        <v>4474</v>
      </c>
      <c r="P3834" s="6" t="s">
        <v>4474</v>
      </c>
      <c r="Q3834" s="6" t="s">
        <v>4474</v>
      </c>
      <c r="R3834" s="6" t="s">
        <v>4474</v>
      </c>
      <c r="S3834" s="6" t="s">
        <v>4474</v>
      </c>
      <c r="T3834" s="6" t="s">
        <v>4474</v>
      </c>
      <c r="U3834" s="6" t="s">
        <v>4474</v>
      </c>
      <c r="V3834" s="6" t="s">
        <v>4474</v>
      </c>
      <c r="W3834" s="6" t="s">
        <v>4474</v>
      </c>
      <c r="X3834" s="6" t="s">
        <v>4474</v>
      </c>
      <c r="Y3834" s="6" t="s">
        <v>4474</v>
      </c>
      <c r="Z3834" s="6" t="s">
        <v>4474</v>
      </c>
      <c r="AA3834" s="6" t="s">
        <v>4474</v>
      </c>
      <c r="AB3834" s="6" t="s">
        <v>4474</v>
      </c>
      <c r="AC3834" s="6" t="s">
        <v>4474</v>
      </c>
      <c r="AD3834" s="6" t="s">
        <v>4474</v>
      </c>
      <c r="AF3834" t="e">
        <f>Q3834/W3834</f>
        <v>#VALUE!</v>
      </c>
      <c r="AG3834" t="e">
        <f>R3834/X3834</f>
        <v>#VALUE!</v>
      </c>
      <c r="AH3834" t="e">
        <f>U3834/W3834</f>
        <v>#VALUE!</v>
      </c>
      <c r="AI3834" t="e">
        <f>V3834/X3834</f>
        <v>#VALUE!</v>
      </c>
      <c r="AJ3834" t="e">
        <f>Y3834/AA3834</f>
        <v>#VALUE!</v>
      </c>
      <c r="AK3834" t="e">
        <f>Z3834/AB3834</f>
        <v>#VALUE!</v>
      </c>
      <c r="AL3834" t="e">
        <f>O3834/K3834</f>
        <v>#VALUE!</v>
      </c>
      <c r="AM3834" t="e">
        <f>P3834/L3834</f>
        <v>#VALUE!</v>
      </c>
      <c r="AN3834" t="e">
        <f>K3834/W3834</f>
        <v>#VALUE!</v>
      </c>
      <c r="AO3834" t="e">
        <f>L3834/X3834</f>
        <v>#VALUE!</v>
      </c>
      <c r="AP3834">
        <f>IF(OR(Q3834&lt;0, Q3834="NA"), 0, 1)</f>
        <v>0</v>
      </c>
      <c r="AQ3834">
        <f>IF(OR(S3834&lt;0, S3834="NA"), 0, 1)</f>
        <v>0</v>
      </c>
      <c r="AR3834">
        <f>IFERROR(IF((AF3834-AG3834)&gt;0,1,0),0)</f>
        <v>0</v>
      </c>
      <c r="AS3834">
        <f>IFERROR(IF((S3834-Q3834)&gt;0,1,0),0)</f>
        <v>0</v>
      </c>
      <c r="AT3834">
        <f>IFERROR(IF((AH3834-AI3834)&lt;0,1,0),0)</f>
        <v>0</v>
      </c>
      <c r="AU3834">
        <f>IFERROR(IF((AJ3834-AK3834)&gt;0,1,0),0)</f>
        <v>0</v>
      </c>
      <c r="AV3834">
        <f>IFERROR(IF((AL3834-AM3834)&gt;0,1,0),0)</f>
        <v>0</v>
      </c>
      <c r="AW3834">
        <f>IFERROR(IF((AN3834-AO3834)&gt;0,1,0),0)</f>
        <v>0</v>
      </c>
      <c r="AX3834">
        <f>IFERROR(IF((AC3834-AD3834)&lt;0,1,0),0)</f>
        <v>0</v>
      </c>
      <c r="AY3834">
        <f>SUM(AP3834:AX3834)</f>
        <v>0</v>
      </c>
    </row>
    <row r="3835" spans="1:51" x14ac:dyDescent="0.45">
      <c r="A3835" s="1" t="s">
        <v>1500</v>
      </c>
      <c r="B3835" s="2">
        <v>5733919</v>
      </c>
      <c r="C3835" s="3" t="s">
        <v>5338</v>
      </c>
      <c r="D3835" s="5">
        <v>41.51</v>
      </c>
      <c r="E3835" s="5">
        <v>1658.3245830200001</v>
      </c>
      <c r="F3835" s="3" t="s">
        <v>4480</v>
      </c>
      <c r="G3835" s="3" t="s">
        <v>4491</v>
      </c>
      <c r="H3835" s="3" t="s">
        <v>4492</v>
      </c>
      <c r="I3835" s="3" t="s">
        <v>4493</v>
      </c>
      <c r="J3835" s="3"/>
      <c r="K3835" s="6" t="s">
        <v>4474</v>
      </c>
      <c r="L3835" s="6" t="s">
        <v>4474</v>
      </c>
      <c r="M3835" s="6" t="s">
        <v>4474</v>
      </c>
      <c r="N3835" s="6" t="s">
        <v>4474</v>
      </c>
      <c r="O3835" s="6" t="s">
        <v>4474</v>
      </c>
      <c r="P3835" s="6" t="s">
        <v>4474</v>
      </c>
      <c r="Q3835" s="6" t="s">
        <v>4474</v>
      </c>
      <c r="R3835" s="6" t="s">
        <v>4474</v>
      </c>
      <c r="S3835" s="6" t="s">
        <v>4474</v>
      </c>
      <c r="T3835" s="6" t="s">
        <v>4474</v>
      </c>
      <c r="U3835" s="6" t="s">
        <v>4474</v>
      </c>
      <c r="V3835" s="6" t="s">
        <v>4474</v>
      </c>
      <c r="W3835" s="6" t="s">
        <v>4474</v>
      </c>
      <c r="X3835" s="6" t="s">
        <v>4474</v>
      </c>
      <c r="Y3835" s="6" t="s">
        <v>4474</v>
      </c>
      <c r="Z3835" s="6" t="s">
        <v>4474</v>
      </c>
      <c r="AA3835" s="6" t="s">
        <v>4474</v>
      </c>
      <c r="AB3835" s="6" t="s">
        <v>4474</v>
      </c>
      <c r="AC3835" s="6" t="s">
        <v>4474</v>
      </c>
      <c r="AD3835" s="6" t="s">
        <v>4474</v>
      </c>
      <c r="AF3835" t="e">
        <f>Q3835/W3835</f>
        <v>#VALUE!</v>
      </c>
      <c r="AG3835" t="e">
        <f>R3835/X3835</f>
        <v>#VALUE!</v>
      </c>
      <c r="AH3835" t="e">
        <f>U3835/W3835</f>
        <v>#VALUE!</v>
      </c>
      <c r="AI3835" t="e">
        <f>V3835/X3835</f>
        <v>#VALUE!</v>
      </c>
      <c r="AJ3835" t="e">
        <f>Y3835/AA3835</f>
        <v>#VALUE!</v>
      </c>
      <c r="AK3835" t="e">
        <f>Z3835/AB3835</f>
        <v>#VALUE!</v>
      </c>
      <c r="AL3835" t="e">
        <f>O3835/K3835</f>
        <v>#VALUE!</v>
      </c>
      <c r="AM3835" t="e">
        <f>P3835/L3835</f>
        <v>#VALUE!</v>
      </c>
      <c r="AN3835" t="e">
        <f>K3835/W3835</f>
        <v>#VALUE!</v>
      </c>
      <c r="AO3835" t="e">
        <f>L3835/X3835</f>
        <v>#VALUE!</v>
      </c>
      <c r="AP3835">
        <f>IF(OR(Q3835&lt;0, Q3835="NA"), 0, 1)</f>
        <v>0</v>
      </c>
      <c r="AQ3835">
        <f>IF(OR(S3835&lt;0, S3835="NA"), 0, 1)</f>
        <v>0</v>
      </c>
      <c r="AR3835">
        <f>IFERROR(IF((AF3835-AG3835)&gt;0,1,0),0)</f>
        <v>0</v>
      </c>
      <c r="AS3835">
        <f>IFERROR(IF((S3835-Q3835)&gt;0,1,0),0)</f>
        <v>0</v>
      </c>
      <c r="AT3835">
        <f>IFERROR(IF((AH3835-AI3835)&lt;0,1,0),0)</f>
        <v>0</v>
      </c>
      <c r="AU3835">
        <f>IFERROR(IF((AJ3835-AK3835)&gt;0,1,0),0)</f>
        <v>0</v>
      </c>
      <c r="AV3835">
        <f>IFERROR(IF((AL3835-AM3835)&gt;0,1,0),0)</f>
        <v>0</v>
      </c>
      <c r="AW3835">
        <f>IFERROR(IF((AN3835-AO3835)&gt;0,1,0),0)</f>
        <v>0</v>
      </c>
      <c r="AX3835">
        <f>IFERROR(IF((AC3835-AD3835)&lt;0,1,0),0)</f>
        <v>0</v>
      </c>
      <c r="AY3835">
        <f>SUM(AP3835:AX3835)</f>
        <v>0</v>
      </c>
    </row>
    <row r="3836" spans="1:51" x14ac:dyDescent="0.45">
      <c r="A3836" s="1" t="s">
        <v>1501</v>
      </c>
      <c r="B3836" s="2">
        <v>7062118</v>
      </c>
      <c r="C3836" s="3" t="s">
        <v>5338</v>
      </c>
      <c r="D3836" s="5">
        <v>49.4283</v>
      </c>
      <c r="E3836" s="5">
        <v>17.3000038566</v>
      </c>
      <c r="F3836" s="3" t="s">
        <v>4480</v>
      </c>
      <c r="G3836" s="3" t="s">
        <v>4491</v>
      </c>
      <c r="H3836" s="3" t="s">
        <v>4492</v>
      </c>
      <c r="I3836" s="3" t="s">
        <v>4493</v>
      </c>
      <c r="J3836" s="3"/>
      <c r="K3836" s="6" t="s">
        <v>4474</v>
      </c>
      <c r="L3836" s="6" t="s">
        <v>4474</v>
      </c>
      <c r="M3836" s="6" t="s">
        <v>4474</v>
      </c>
      <c r="N3836" s="6" t="s">
        <v>4474</v>
      </c>
      <c r="O3836" s="6" t="s">
        <v>4474</v>
      </c>
      <c r="P3836" s="6" t="s">
        <v>4474</v>
      </c>
      <c r="Q3836" s="6" t="s">
        <v>4474</v>
      </c>
      <c r="R3836" s="6" t="s">
        <v>4474</v>
      </c>
      <c r="S3836" s="6" t="s">
        <v>4474</v>
      </c>
      <c r="T3836" s="6" t="s">
        <v>4474</v>
      </c>
      <c r="U3836" s="6" t="s">
        <v>4474</v>
      </c>
      <c r="V3836" s="6" t="s">
        <v>4474</v>
      </c>
      <c r="W3836" s="6" t="s">
        <v>4474</v>
      </c>
      <c r="X3836" s="6" t="s">
        <v>4474</v>
      </c>
      <c r="Y3836" s="6" t="s">
        <v>4474</v>
      </c>
      <c r="Z3836" s="6" t="s">
        <v>4474</v>
      </c>
      <c r="AA3836" s="6" t="s">
        <v>4474</v>
      </c>
      <c r="AB3836" s="6" t="s">
        <v>4474</v>
      </c>
      <c r="AC3836" s="6" t="s">
        <v>4474</v>
      </c>
      <c r="AD3836" s="6" t="s">
        <v>4474</v>
      </c>
      <c r="AF3836" t="e">
        <f>Q3836/W3836</f>
        <v>#VALUE!</v>
      </c>
      <c r="AG3836" t="e">
        <f>R3836/X3836</f>
        <v>#VALUE!</v>
      </c>
      <c r="AH3836" t="e">
        <f>U3836/W3836</f>
        <v>#VALUE!</v>
      </c>
      <c r="AI3836" t="e">
        <f>V3836/X3836</f>
        <v>#VALUE!</v>
      </c>
      <c r="AJ3836" t="e">
        <f>Y3836/AA3836</f>
        <v>#VALUE!</v>
      </c>
      <c r="AK3836" t="e">
        <f>Z3836/AB3836</f>
        <v>#VALUE!</v>
      </c>
      <c r="AL3836" t="e">
        <f>O3836/K3836</f>
        <v>#VALUE!</v>
      </c>
      <c r="AM3836" t="e">
        <f>P3836/L3836</f>
        <v>#VALUE!</v>
      </c>
      <c r="AN3836" t="e">
        <f>K3836/W3836</f>
        <v>#VALUE!</v>
      </c>
      <c r="AO3836" t="e">
        <f>L3836/X3836</f>
        <v>#VALUE!</v>
      </c>
      <c r="AP3836">
        <f>IF(OR(Q3836&lt;0, Q3836="NA"), 0, 1)</f>
        <v>0</v>
      </c>
      <c r="AQ3836">
        <f>IF(OR(S3836&lt;0, S3836="NA"), 0, 1)</f>
        <v>0</v>
      </c>
      <c r="AR3836">
        <f>IFERROR(IF((AF3836-AG3836)&gt;0,1,0),0)</f>
        <v>0</v>
      </c>
      <c r="AS3836">
        <f>IFERROR(IF((S3836-Q3836)&gt;0,1,0),0)</f>
        <v>0</v>
      </c>
      <c r="AT3836">
        <f>IFERROR(IF((AH3836-AI3836)&lt;0,1,0),0)</f>
        <v>0</v>
      </c>
      <c r="AU3836">
        <f>IFERROR(IF((AJ3836-AK3836)&gt;0,1,0),0)</f>
        <v>0</v>
      </c>
      <c r="AV3836">
        <f>IFERROR(IF((AL3836-AM3836)&gt;0,1,0),0)</f>
        <v>0</v>
      </c>
      <c r="AW3836">
        <f>IFERROR(IF((AN3836-AO3836)&gt;0,1,0),0)</f>
        <v>0</v>
      </c>
      <c r="AX3836">
        <f>IFERROR(IF((AC3836-AD3836)&lt;0,1,0),0)</f>
        <v>0</v>
      </c>
      <c r="AY3836">
        <f>SUM(AP3836:AX3836)</f>
        <v>0</v>
      </c>
    </row>
    <row r="3837" spans="1:51" x14ac:dyDescent="0.45">
      <c r="A3837" s="1" t="s">
        <v>1502</v>
      </c>
      <c r="B3837" s="2">
        <v>7062115</v>
      </c>
      <c r="C3837" s="3" t="s">
        <v>5338</v>
      </c>
      <c r="D3837" s="5">
        <v>41.048000000000002</v>
      </c>
      <c r="E3837" s="5">
        <v>20.524082096000001</v>
      </c>
      <c r="F3837" s="3" t="s">
        <v>4480</v>
      </c>
      <c r="G3837" s="3" t="s">
        <v>4491</v>
      </c>
      <c r="H3837" s="3" t="s">
        <v>4492</v>
      </c>
      <c r="I3837" s="3" t="s">
        <v>4493</v>
      </c>
      <c r="J3837" s="3"/>
      <c r="K3837" s="6" t="s">
        <v>4474</v>
      </c>
      <c r="L3837" s="6" t="s">
        <v>4474</v>
      </c>
      <c r="M3837" s="6" t="s">
        <v>4474</v>
      </c>
      <c r="N3837" s="6" t="s">
        <v>4474</v>
      </c>
      <c r="O3837" s="6" t="s">
        <v>4474</v>
      </c>
      <c r="P3837" s="6" t="s">
        <v>4474</v>
      </c>
      <c r="Q3837" s="6" t="s">
        <v>4474</v>
      </c>
      <c r="R3837" s="6" t="s">
        <v>4474</v>
      </c>
      <c r="S3837" s="6" t="s">
        <v>4474</v>
      </c>
      <c r="T3837" s="6" t="s">
        <v>4474</v>
      </c>
      <c r="U3837" s="6" t="s">
        <v>4474</v>
      </c>
      <c r="V3837" s="6" t="s">
        <v>4474</v>
      </c>
      <c r="W3837" s="6" t="s">
        <v>4474</v>
      </c>
      <c r="X3837" s="6" t="s">
        <v>4474</v>
      </c>
      <c r="Y3837" s="6" t="s">
        <v>4474</v>
      </c>
      <c r="Z3837" s="6" t="s">
        <v>4474</v>
      </c>
      <c r="AA3837" s="6" t="s">
        <v>4474</v>
      </c>
      <c r="AB3837" s="6" t="s">
        <v>4474</v>
      </c>
      <c r="AC3837" s="6" t="s">
        <v>4474</v>
      </c>
      <c r="AD3837" s="6" t="s">
        <v>4474</v>
      </c>
      <c r="AF3837" t="e">
        <f>Q3837/W3837</f>
        <v>#VALUE!</v>
      </c>
      <c r="AG3837" t="e">
        <f>R3837/X3837</f>
        <v>#VALUE!</v>
      </c>
      <c r="AH3837" t="e">
        <f>U3837/W3837</f>
        <v>#VALUE!</v>
      </c>
      <c r="AI3837" t="e">
        <f>V3837/X3837</f>
        <v>#VALUE!</v>
      </c>
      <c r="AJ3837" t="e">
        <f>Y3837/AA3837</f>
        <v>#VALUE!</v>
      </c>
      <c r="AK3837" t="e">
        <f>Z3837/AB3837</f>
        <v>#VALUE!</v>
      </c>
      <c r="AL3837" t="e">
        <f>O3837/K3837</f>
        <v>#VALUE!</v>
      </c>
      <c r="AM3837" t="e">
        <f>P3837/L3837</f>
        <v>#VALUE!</v>
      </c>
      <c r="AN3837" t="e">
        <f>K3837/W3837</f>
        <v>#VALUE!</v>
      </c>
      <c r="AO3837" t="e">
        <f>L3837/X3837</f>
        <v>#VALUE!</v>
      </c>
      <c r="AP3837">
        <f>IF(OR(Q3837&lt;0, Q3837="NA"), 0, 1)</f>
        <v>0</v>
      </c>
      <c r="AQ3837">
        <f>IF(OR(S3837&lt;0, S3837="NA"), 0, 1)</f>
        <v>0</v>
      </c>
      <c r="AR3837">
        <f>IFERROR(IF((AF3837-AG3837)&gt;0,1,0),0)</f>
        <v>0</v>
      </c>
      <c r="AS3837">
        <f>IFERROR(IF((S3837-Q3837)&gt;0,1,0),0)</f>
        <v>0</v>
      </c>
      <c r="AT3837">
        <f>IFERROR(IF((AH3837-AI3837)&lt;0,1,0),0)</f>
        <v>0</v>
      </c>
      <c r="AU3837">
        <f>IFERROR(IF((AJ3837-AK3837)&gt;0,1,0),0)</f>
        <v>0</v>
      </c>
      <c r="AV3837">
        <f>IFERROR(IF((AL3837-AM3837)&gt;0,1,0),0)</f>
        <v>0</v>
      </c>
      <c r="AW3837">
        <f>IFERROR(IF((AN3837-AO3837)&gt;0,1,0),0)</f>
        <v>0</v>
      </c>
      <c r="AX3837">
        <f>IFERROR(IF((AC3837-AD3837)&lt;0,1,0),0)</f>
        <v>0</v>
      </c>
      <c r="AY3837">
        <f>SUM(AP3837:AX3837)</f>
        <v>0</v>
      </c>
    </row>
    <row r="3838" spans="1:51" x14ac:dyDescent="0.45">
      <c r="A3838" s="1" t="s">
        <v>1503</v>
      </c>
      <c r="B3838" s="2">
        <v>5735054</v>
      </c>
      <c r="C3838" s="3" t="s">
        <v>5338</v>
      </c>
      <c r="D3838" s="5">
        <v>23.56</v>
      </c>
      <c r="E3838" s="5">
        <v>1131.4501755599999</v>
      </c>
      <c r="F3838" s="3" t="s">
        <v>4480</v>
      </c>
      <c r="G3838" s="3" t="s">
        <v>4491</v>
      </c>
      <c r="H3838" s="3" t="s">
        <v>4492</v>
      </c>
      <c r="I3838" s="3" t="s">
        <v>4493</v>
      </c>
      <c r="J3838" s="3"/>
      <c r="K3838" s="6" t="s">
        <v>4474</v>
      </c>
      <c r="L3838" s="6" t="s">
        <v>4474</v>
      </c>
      <c r="M3838" s="6" t="s">
        <v>4474</v>
      </c>
      <c r="N3838" s="6" t="s">
        <v>4474</v>
      </c>
      <c r="O3838" s="6" t="s">
        <v>4474</v>
      </c>
      <c r="P3838" s="6" t="s">
        <v>4474</v>
      </c>
      <c r="Q3838" s="6" t="s">
        <v>4474</v>
      </c>
      <c r="R3838" s="6" t="s">
        <v>4474</v>
      </c>
      <c r="S3838" s="6" t="s">
        <v>4474</v>
      </c>
      <c r="T3838" s="6" t="s">
        <v>4474</v>
      </c>
      <c r="U3838" s="6" t="s">
        <v>4474</v>
      </c>
      <c r="V3838" s="6" t="s">
        <v>4474</v>
      </c>
      <c r="W3838" s="6" t="s">
        <v>4474</v>
      </c>
      <c r="X3838" s="6" t="s">
        <v>4474</v>
      </c>
      <c r="Y3838" s="6" t="s">
        <v>4474</v>
      </c>
      <c r="Z3838" s="6" t="s">
        <v>4474</v>
      </c>
      <c r="AA3838" s="6" t="s">
        <v>4474</v>
      </c>
      <c r="AB3838" s="6" t="s">
        <v>4474</v>
      </c>
      <c r="AC3838" s="6" t="s">
        <v>4474</v>
      </c>
      <c r="AD3838" s="6" t="s">
        <v>4474</v>
      </c>
      <c r="AF3838" t="e">
        <f>Q3838/W3838</f>
        <v>#VALUE!</v>
      </c>
      <c r="AG3838" t="e">
        <f>R3838/X3838</f>
        <v>#VALUE!</v>
      </c>
      <c r="AH3838" t="e">
        <f>U3838/W3838</f>
        <v>#VALUE!</v>
      </c>
      <c r="AI3838" t="e">
        <f>V3838/X3838</f>
        <v>#VALUE!</v>
      </c>
      <c r="AJ3838" t="e">
        <f>Y3838/AA3838</f>
        <v>#VALUE!</v>
      </c>
      <c r="AK3838" t="e">
        <f>Z3838/AB3838</f>
        <v>#VALUE!</v>
      </c>
      <c r="AL3838" t="e">
        <f>O3838/K3838</f>
        <v>#VALUE!</v>
      </c>
      <c r="AM3838" t="e">
        <f>P3838/L3838</f>
        <v>#VALUE!</v>
      </c>
      <c r="AN3838" t="e">
        <f>K3838/W3838</f>
        <v>#VALUE!</v>
      </c>
      <c r="AO3838" t="e">
        <f>L3838/X3838</f>
        <v>#VALUE!</v>
      </c>
      <c r="AP3838">
        <f>IF(OR(Q3838&lt;0, Q3838="NA"), 0, 1)</f>
        <v>0</v>
      </c>
      <c r="AQ3838">
        <f>IF(OR(S3838&lt;0, S3838="NA"), 0, 1)</f>
        <v>0</v>
      </c>
      <c r="AR3838">
        <f>IFERROR(IF((AF3838-AG3838)&gt;0,1,0),0)</f>
        <v>0</v>
      </c>
      <c r="AS3838">
        <f>IFERROR(IF((S3838-Q3838)&gt;0,1,0),0)</f>
        <v>0</v>
      </c>
      <c r="AT3838">
        <f>IFERROR(IF((AH3838-AI3838)&lt;0,1,0),0)</f>
        <v>0</v>
      </c>
      <c r="AU3838">
        <f>IFERROR(IF((AJ3838-AK3838)&gt;0,1,0),0)</f>
        <v>0</v>
      </c>
      <c r="AV3838">
        <f>IFERROR(IF((AL3838-AM3838)&gt;0,1,0),0)</f>
        <v>0</v>
      </c>
      <c r="AW3838">
        <f>IFERROR(IF((AN3838-AO3838)&gt;0,1,0),0)</f>
        <v>0</v>
      </c>
      <c r="AX3838">
        <f>IFERROR(IF((AC3838-AD3838)&lt;0,1,0),0)</f>
        <v>0</v>
      </c>
      <c r="AY3838">
        <f>SUM(AP3838:AX3838)</f>
        <v>0</v>
      </c>
    </row>
    <row r="3839" spans="1:51" x14ac:dyDescent="0.45">
      <c r="A3839" s="1" t="s">
        <v>1504</v>
      </c>
      <c r="B3839" s="2">
        <v>10599246</v>
      </c>
      <c r="C3839" s="3" t="s">
        <v>5338</v>
      </c>
      <c r="D3839" s="5">
        <v>27.14</v>
      </c>
      <c r="E3839" s="5">
        <v>113.98805428</v>
      </c>
      <c r="F3839" s="3" t="s">
        <v>4480</v>
      </c>
      <c r="G3839" s="3" t="s">
        <v>4491</v>
      </c>
      <c r="H3839" s="3" t="s">
        <v>4492</v>
      </c>
      <c r="I3839" s="3" t="s">
        <v>4493</v>
      </c>
      <c r="J3839" s="3"/>
      <c r="K3839" s="6" t="s">
        <v>4474</v>
      </c>
      <c r="L3839" s="6" t="s">
        <v>4474</v>
      </c>
      <c r="M3839" s="6" t="s">
        <v>4474</v>
      </c>
      <c r="N3839" s="6" t="s">
        <v>4474</v>
      </c>
      <c r="O3839" s="6" t="s">
        <v>4474</v>
      </c>
      <c r="P3839" s="6" t="s">
        <v>4474</v>
      </c>
      <c r="Q3839" s="6" t="s">
        <v>4474</v>
      </c>
      <c r="R3839" s="6" t="s">
        <v>4474</v>
      </c>
      <c r="S3839" s="6" t="s">
        <v>4474</v>
      </c>
      <c r="T3839" s="6" t="s">
        <v>4474</v>
      </c>
      <c r="U3839" s="6" t="s">
        <v>4474</v>
      </c>
      <c r="V3839" s="6" t="s">
        <v>4474</v>
      </c>
      <c r="W3839" s="6" t="s">
        <v>4474</v>
      </c>
      <c r="X3839" s="6" t="s">
        <v>4474</v>
      </c>
      <c r="Y3839" s="6" t="s">
        <v>4474</v>
      </c>
      <c r="Z3839" s="6" t="s">
        <v>4474</v>
      </c>
      <c r="AA3839" s="6" t="s">
        <v>4474</v>
      </c>
      <c r="AB3839" s="6" t="s">
        <v>4474</v>
      </c>
      <c r="AC3839" s="6" t="s">
        <v>4474</v>
      </c>
      <c r="AD3839" s="6" t="s">
        <v>4474</v>
      </c>
      <c r="AF3839" t="e">
        <f>Q3839/W3839</f>
        <v>#VALUE!</v>
      </c>
      <c r="AG3839" t="e">
        <f>R3839/X3839</f>
        <v>#VALUE!</v>
      </c>
      <c r="AH3839" t="e">
        <f>U3839/W3839</f>
        <v>#VALUE!</v>
      </c>
      <c r="AI3839" t="e">
        <f>V3839/X3839</f>
        <v>#VALUE!</v>
      </c>
      <c r="AJ3839" t="e">
        <f>Y3839/AA3839</f>
        <v>#VALUE!</v>
      </c>
      <c r="AK3839" t="e">
        <f>Z3839/AB3839</f>
        <v>#VALUE!</v>
      </c>
      <c r="AL3839" t="e">
        <f>O3839/K3839</f>
        <v>#VALUE!</v>
      </c>
      <c r="AM3839" t="e">
        <f>P3839/L3839</f>
        <v>#VALUE!</v>
      </c>
      <c r="AN3839" t="e">
        <f>K3839/W3839</f>
        <v>#VALUE!</v>
      </c>
      <c r="AO3839" t="e">
        <f>L3839/X3839</f>
        <v>#VALUE!</v>
      </c>
      <c r="AP3839">
        <f>IF(OR(Q3839&lt;0, Q3839="NA"), 0, 1)</f>
        <v>0</v>
      </c>
      <c r="AQ3839">
        <f>IF(OR(S3839&lt;0, S3839="NA"), 0, 1)</f>
        <v>0</v>
      </c>
      <c r="AR3839">
        <f>IFERROR(IF((AF3839-AG3839)&gt;0,1,0),0)</f>
        <v>0</v>
      </c>
      <c r="AS3839">
        <f>IFERROR(IF((S3839-Q3839)&gt;0,1,0),0)</f>
        <v>0</v>
      </c>
      <c r="AT3839">
        <f>IFERROR(IF((AH3839-AI3839)&lt;0,1,0),0)</f>
        <v>0</v>
      </c>
      <c r="AU3839">
        <f>IFERROR(IF((AJ3839-AK3839)&gt;0,1,0),0)</f>
        <v>0</v>
      </c>
      <c r="AV3839">
        <f>IFERROR(IF((AL3839-AM3839)&gt;0,1,0),0)</f>
        <v>0</v>
      </c>
      <c r="AW3839">
        <f>IFERROR(IF((AN3839-AO3839)&gt;0,1,0),0)</f>
        <v>0</v>
      </c>
      <c r="AX3839">
        <f>IFERROR(IF((AC3839-AD3839)&lt;0,1,0),0)</f>
        <v>0</v>
      </c>
      <c r="AY3839">
        <f>SUM(AP3839:AX3839)</f>
        <v>0</v>
      </c>
    </row>
    <row r="3840" spans="1:51" x14ac:dyDescent="0.45">
      <c r="A3840" s="1" t="s">
        <v>1505</v>
      </c>
      <c r="B3840" s="2">
        <v>5738039</v>
      </c>
      <c r="C3840" s="3" t="s">
        <v>5338</v>
      </c>
      <c r="D3840" s="5">
        <v>37.5</v>
      </c>
      <c r="E3840" s="5">
        <v>140.62507500000001</v>
      </c>
      <c r="F3840" s="3" t="s">
        <v>4480</v>
      </c>
      <c r="G3840" s="3" t="s">
        <v>4491</v>
      </c>
      <c r="H3840" s="3" t="s">
        <v>4492</v>
      </c>
      <c r="I3840" s="3" t="s">
        <v>4493</v>
      </c>
      <c r="J3840" s="3"/>
      <c r="K3840" s="6" t="s">
        <v>4474</v>
      </c>
      <c r="L3840" s="6" t="s">
        <v>4474</v>
      </c>
      <c r="M3840" s="6" t="s">
        <v>4474</v>
      </c>
      <c r="N3840" s="6" t="s">
        <v>4474</v>
      </c>
      <c r="O3840" s="6" t="s">
        <v>4474</v>
      </c>
      <c r="P3840" s="6" t="s">
        <v>4474</v>
      </c>
      <c r="Q3840" s="6" t="s">
        <v>4474</v>
      </c>
      <c r="R3840" s="6" t="s">
        <v>4474</v>
      </c>
      <c r="S3840" s="6" t="s">
        <v>4474</v>
      </c>
      <c r="T3840" s="6" t="s">
        <v>4474</v>
      </c>
      <c r="U3840" s="6" t="s">
        <v>4474</v>
      </c>
      <c r="V3840" s="6" t="s">
        <v>4474</v>
      </c>
      <c r="W3840" s="6" t="s">
        <v>4474</v>
      </c>
      <c r="X3840" s="6" t="s">
        <v>4474</v>
      </c>
      <c r="Y3840" s="6" t="s">
        <v>4474</v>
      </c>
      <c r="Z3840" s="6" t="s">
        <v>4474</v>
      </c>
      <c r="AA3840" s="6" t="s">
        <v>4474</v>
      </c>
      <c r="AB3840" s="6" t="s">
        <v>4474</v>
      </c>
      <c r="AC3840" s="6" t="s">
        <v>4474</v>
      </c>
      <c r="AD3840" s="6" t="s">
        <v>4474</v>
      </c>
      <c r="AF3840" t="e">
        <f>Q3840/W3840</f>
        <v>#VALUE!</v>
      </c>
      <c r="AG3840" t="e">
        <f>R3840/X3840</f>
        <v>#VALUE!</v>
      </c>
      <c r="AH3840" t="e">
        <f>U3840/W3840</f>
        <v>#VALUE!</v>
      </c>
      <c r="AI3840" t="e">
        <f>V3840/X3840</f>
        <v>#VALUE!</v>
      </c>
      <c r="AJ3840" t="e">
        <f>Y3840/AA3840</f>
        <v>#VALUE!</v>
      </c>
      <c r="AK3840" t="e">
        <f>Z3840/AB3840</f>
        <v>#VALUE!</v>
      </c>
      <c r="AL3840" t="e">
        <f>O3840/K3840</f>
        <v>#VALUE!</v>
      </c>
      <c r="AM3840" t="e">
        <f>P3840/L3840</f>
        <v>#VALUE!</v>
      </c>
      <c r="AN3840" t="e">
        <f>K3840/W3840</f>
        <v>#VALUE!</v>
      </c>
      <c r="AO3840" t="e">
        <f>L3840/X3840</f>
        <v>#VALUE!</v>
      </c>
      <c r="AP3840">
        <f>IF(OR(Q3840&lt;0, Q3840="NA"), 0, 1)</f>
        <v>0</v>
      </c>
      <c r="AQ3840">
        <f>IF(OR(S3840&lt;0, S3840="NA"), 0, 1)</f>
        <v>0</v>
      </c>
      <c r="AR3840">
        <f>IFERROR(IF((AF3840-AG3840)&gt;0,1,0),0)</f>
        <v>0</v>
      </c>
      <c r="AS3840">
        <f>IFERROR(IF((S3840-Q3840)&gt;0,1,0),0)</f>
        <v>0</v>
      </c>
      <c r="AT3840">
        <f>IFERROR(IF((AH3840-AI3840)&lt;0,1,0),0)</f>
        <v>0</v>
      </c>
      <c r="AU3840">
        <f>IFERROR(IF((AJ3840-AK3840)&gt;0,1,0),0)</f>
        <v>0</v>
      </c>
      <c r="AV3840">
        <f>IFERROR(IF((AL3840-AM3840)&gt;0,1,0),0)</f>
        <v>0</v>
      </c>
      <c r="AW3840">
        <f>IFERROR(IF((AN3840-AO3840)&gt;0,1,0),0)</f>
        <v>0</v>
      </c>
      <c r="AX3840">
        <f>IFERROR(IF((AC3840-AD3840)&lt;0,1,0),0)</f>
        <v>0</v>
      </c>
      <c r="AY3840">
        <f>SUM(AP3840:AX3840)</f>
        <v>0</v>
      </c>
    </row>
    <row r="3841" spans="1:51" x14ac:dyDescent="0.45">
      <c r="A3841" s="1" t="s">
        <v>1506</v>
      </c>
      <c r="B3841" s="2">
        <v>5735297</v>
      </c>
      <c r="C3841" s="3" t="s">
        <v>5338</v>
      </c>
      <c r="D3841" s="5">
        <v>62.01</v>
      </c>
      <c r="E3841" s="5">
        <v>3999.6451240199999</v>
      </c>
      <c r="F3841" s="3" t="s">
        <v>4480</v>
      </c>
      <c r="G3841" s="3" t="s">
        <v>4491</v>
      </c>
      <c r="H3841" s="3" t="s">
        <v>4492</v>
      </c>
      <c r="I3841" s="3" t="s">
        <v>4493</v>
      </c>
      <c r="J3841" s="3"/>
      <c r="K3841" s="6" t="s">
        <v>4474</v>
      </c>
      <c r="L3841" s="6" t="s">
        <v>4474</v>
      </c>
      <c r="M3841" s="6" t="s">
        <v>4474</v>
      </c>
      <c r="N3841" s="6" t="s">
        <v>4474</v>
      </c>
      <c r="O3841" s="6" t="s">
        <v>4474</v>
      </c>
      <c r="P3841" s="6" t="s">
        <v>4474</v>
      </c>
      <c r="Q3841" s="6" t="s">
        <v>4474</v>
      </c>
      <c r="R3841" s="6" t="s">
        <v>4474</v>
      </c>
      <c r="S3841" s="6" t="s">
        <v>4474</v>
      </c>
      <c r="T3841" s="6" t="s">
        <v>4474</v>
      </c>
      <c r="U3841" s="6" t="s">
        <v>4474</v>
      </c>
      <c r="V3841" s="6" t="s">
        <v>4474</v>
      </c>
      <c r="W3841" s="6" t="s">
        <v>4474</v>
      </c>
      <c r="X3841" s="6" t="s">
        <v>4474</v>
      </c>
      <c r="Y3841" s="6" t="s">
        <v>4474</v>
      </c>
      <c r="Z3841" s="6" t="s">
        <v>4474</v>
      </c>
      <c r="AA3841" s="6" t="s">
        <v>4474</v>
      </c>
      <c r="AB3841" s="6" t="s">
        <v>4474</v>
      </c>
      <c r="AC3841" s="6" t="s">
        <v>4474</v>
      </c>
      <c r="AD3841" s="6" t="s">
        <v>4474</v>
      </c>
      <c r="AF3841" t="e">
        <f>Q3841/W3841</f>
        <v>#VALUE!</v>
      </c>
      <c r="AG3841" t="e">
        <f>R3841/X3841</f>
        <v>#VALUE!</v>
      </c>
      <c r="AH3841" t="e">
        <f>U3841/W3841</f>
        <v>#VALUE!</v>
      </c>
      <c r="AI3841" t="e">
        <f>V3841/X3841</f>
        <v>#VALUE!</v>
      </c>
      <c r="AJ3841" t="e">
        <f>Y3841/AA3841</f>
        <v>#VALUE!</v>
      </c>
      <c r="AK3841" t="e">
        <f>Z3841/AB3841</f>
        <v>#VALUE!</v>
      </c>
      <c r="AL3841" t="e">
        <f>O3841/K3841</f>
        <v>#VALUE!</v>
      </c>
      <c r="AM3841" t="e">
        <f>P3841/L3841</f>
        <v>#VALUE!</v>
      </c>
      <c r="AN3841" t="e">
        <f>K3841/W3841</f>
        <v>#VALUE!</v>
      </c>
      <c r="AO3841" t="e">
        <f>L3841/X3841</f>
        <v>#VALUE!</v>
      </c>
      <c r="AP3841">
        <f>IF(OR(Q3841&lt;0, Q3841="NA"), 0, 1)</f>
        <v>0</v>
      </c>
      <c r="AQ3841">
        <f>IF(OR(S3841&lt;0, S3841="NA"), 0, 1)</f>
        <v>0</v>
      </c>
      <c r="AR3841">
        <f>IFERROR(IF((AF3841-AG3841)&gt;0,1,0),0)</f>
        <v>0</v>
      </c>
      <c r="AS3841">
        <f>IFERROR(IF((S3841-Q3841)&gt;0,1,0),0)</f>
        <v>0</v>
      </c>
      <c r="AT3841">
        <f>IFERROR(IF((AH3841-AI3841)&lt;0,1,0),0)</f>
        <v>0</v>
      </c>
      <c r="AU3841">
        <f>IFERROR(IF((AJ3841-AK3841)&gt;0,1,0),0)</f>
        <v>0</v>
      </c>
      <c r="AV3841">
        <f>IFERROR(IF((AL3841-AM3841)&gt;0,1,0),0)</f>
        <v>0</v>
      </c>
      <c r="AW3841">
        <f>IFERROR(IF((AN3841-AO3841)&gt;0,1,0),0)</f>
        <v>0</v>
      </c>
      <c r="AX3841">
        <f>IFERROR(IF((AC3841-AD3841)&lt;0,1,0),0)</f>
        <v>0</v>
      </c>
      <c r="AY3841">
        <f>SUM(AP3841:AX3841)</f>
        <v>0</v>
      </c>
    </row>
    <row r="3842" spans="1:51" x14ac:dyDescent="0.45">
      <c r="A3842" s="1" t="s">
        <v>1507</v>
      </c>
      <c r="B3842" s="2">
        <v>5735941</v>
      </c>
      <c r="C3842" s="3" t="s">
        <v>5338</v>
      </c>
      <c r="D3842" s="5">
        <v>19.09</v>
      </c>
      <c r="E3842" s="5">
        <v>145.08403817999999</v>
      </c>
      <c r="F3842" s="3" t="s">
        <v>4480</v>
      </c>
      <c r="G3842" s="3" t="s">
        <v>4491</v>
      </c>
      <c r="H3842" s="3" t="s">
        <v>4492</v>
      </c>
      <c r="I3842" s="3" t="s">
        <v>4493</v>
      </c>
      <c r="J3842" s="3"/>
      <c r="K3842" s="6" t="s">
        <v>4474</v>
      </c>
      <c r="L3842" s="6" t="s">
        <v>4474</v>
      </c>
      <c r="M3842" s="6" t="s">
        <v>4474</v>
      </c>
      <c r="N3842" s="6" t="s">
        <v>4474</v>
      </c>
      <c r="O3842" s="6" t="s">
        <v>4474</v>
      </c>
      <c r="P3842" s="6" t="s">
        <v>4474</v>
      </c>
      <c r="Q3842" s="6" t="s">
        <v>4474</v>
      </c>
      <c r="R3842" s="6" t="s">
        <v>4474</v>
      </c>
      <c r="S3842" s="6" t="s">
        <v>4474</v>
      </c>
      <c r="T3842" s="6" t="s">
        <v>4474</v>
      </c>
      <c r="U3842" s="6" t="s">
        <v>4474</v>
      </c>
      <c r="V3842" s="6" t="s">
        <v>4474</v>
      </c>
      <c r="W3842" s="6" t="s">
        <v>4474</v>
      </c>
      <c r="X3842" s="6" t="s">
        <v>4474</v>
      </c>
      <c r="Y3842" s="6" t="s">
        <v>4474</v>
      </c>
      <c r="Z3842" s="6" t="s">
        <v>4474</v>
      </c>
      <c r="AA3842" s="6" t="s">
        <v>4474</v>
      </c>
      <c r="AB3842" s="6" t="s">
        <v>4474</v>
      </c>
      <c r="AC3842" s="6" t="s">
        <v>4474</v>
      </c>
      <c r="AD3842" s="6" t="s">
        <v>4474</v>
      </c>
      <c r="AF3842" t="e">
        <f>Q3842/W3842</f>
        <v>#VALUE!</v>
      </c>
      <c r="AG3842" t="e">
        <f>R3842/X3842</f>
        <v>#VALUE!</v>
      </c>
      <c r="AH3842" t="e">
        <f>U3842/W3842</f>
        <v>#VALUE!</v>
      </c>
      <c r="AI3842" t="e">
        <f>V3842/X3842</f>
        <v>#VALUE!</v>
      </c>
      <c r="AJ3842" t="e">
        <f>Y3842/AA3842</f>
        <v>#VALUE!</v>
      </c>
      <c r="AK3842" t="e">
        <f>Z3842/AB3842</f>
        <v>#VALUE!</v>
      </c>
      <c r="AL3842" t="e">
        <f>O3842/K3842</f>
        <v>#VALUE!</v>
      </c>
      <c r="AM3842" t="e">
        <f>P3842/L3842</f>
        <v>#VALUE!</v>
      </c>
      <c r="AN3842" t="e">
        <f>K3842/W3842</f>
        <v>#VALUE!</v>
      </c>
      <c r="AO3842" t="e">
        <f>L3842/X3842</f>
        <v>#VALUE!</v>
      </c>
      <c r="AP3842">
        <f>IF(OR(Q3842&lt;0, Q3842="NA"), 0, 1)</f>
        <v>0</v>
      </c>
      <c r="AQ3842">
        <f>IF(OR(S3842&lt;0, S3842="NA"), 0, 1)</f>
        <v>0</v>
      </c>
      <c r="AR3842">
        <f>IFERROR(IF((AF3842-AG3842)&gt;0,1,0),0)</f>
        <v>0</v>
      </c>
      <c r="AS3842">
        <f>IFERROR(IF((S3842-Q3842)&gt;0,1,0),0)</f>
        <v>0</v>
      </c>
      <c r="AT3842">
        <f>IFERROR(IF((AH3842-AI3842)&lt;0,1,0),0)</f>
        <v>0</v>
      </c>
      <c r="AU3842">
        <f>IFERROR(IF((AJ3842-AK3842)&gt;0,1,0),0)</f>
        <v>0</v>
      </c>
      <c r="AV3842">
        <f>IFERROR(IF((AL3842-AM3842)&gt;0,1,0),0)</f>
        <v>0</v>
      </c>
      <c r="AW3842">
        <f>IFERROR(IF((AN3842-AO3842)&gt;0,1,0),0)</f>
        <v>0</v>
      </c>
      <c r="AX3842">
        <f>IFERROR(IF((AC3842-AD3842)&lt;0,1,0),0)</f>
        <v>0</v>
      </c>
      <c r="AY3842">
        <f>SUM(AP3842:AX3842)</f>
        <v>0</v>
      </c>
    </row>
    <row r="3843" spans="1:51" x14ac:dyDescent="0.45">
      <c r="A3843" s="1" t="s">
        <v>1508</v>
      </c>
      <c r="B3843" s="2">
        <v>5735388</v>
      </c>
      <c r="C3843" s="3" t="s">
        <v>5338</v>
      </c>
      <c r="D3843" s="5">
        <v>40.127299999999998</v>
      </c>
      <c r="E3843" s="5">
        <v>74.235585254599997</v>
      </c>
      <c r="F3843" s="3" t="s">
        <v>4480</v>
      </c>
      <c r="G3843" s="3" t="s">
        <v>4491</v>
      </c>
      <c r="H3843" s="3" t="s">
        <v>4492</v>
      </c>
      <c r="I3843" s="3" t="s">
        <v>4493</v>
      </c>
      <c r="J3843" s="3"/>
      <c r="K3843" s="6" t="s">
        <v>4474</v>
      </c>
      <c r="L3843" s="6" t="s">
        <v>4474</v>
      </c>
      <c r="M3843" s="6" t="s">
        <v>4474</v>
      </c>
      <c r="N3843" s="6" t="s">
        <v>4474</v>
      </c>
      <c r="O3843" s="6" t="s">
        <v>4474</v>
      </c>
      <c r="P3843" s="6" t="s">
        <v>4474</v>
      </c>
      <c r="Q3843" s="6" t="s">
        <v>4474</v>
      </c>
      <c r="R3843" s="6" t="s">
        <v>4474</v>
      </c>
      <c r="S3843" s="6" t="s">
        <v>4474</v>
      </c>
      <c r="T3843" s="6" t="s">
        <v>4474</v>
      </c>
      <c r="U3843" s="6" t="s">
        <v>4474</v>
      </c>
      <c r="V3843" s="6" t="s">
        <v>4474</v>
      </c>
      <c r="W3843" s="6" t="s">
        <v>4474</v>
      </c>
      <c r="X3843" s="6" t="s">
        <v>4474</v>
      </c>
      <c r="Y3843" s="6" t="s">
        <v>4474</v>
      </c>
      <c r="Z3843" s="6" t="s">
        <v>4474</v>
      </c>
      <c r="AA3843" s="6" t="s">
        <v>4474</v>
      </c>
      <c r="AB3843" s="6" t="s">
        <v>4474</v>
      </c>
      <c r="AC3843" s="6" t="s">
        <v>4474</v>
      </c>
      <c r="AD3843" s="6" t="s">
        <v>4474</v>
      </c>
      <c r="AF3843" t="e">
        <f>Q3843/W3843</f>
        <v>#VALUE!</v>
      </c>
      <c r="AG3843" t="e">
        <f>R3843/X3843</f>
        <v>#VALUE!</v>
      </c>
      <c r="AH3843" t="e">
        <f>U3843/W3843</f>
        <v>#VALUE!</v>
      </c>
      <c r="AI3843" t="e">
        <f>V3843/X3843</f>
        <v>#VALUE!</v>
      </c>
      <c r="AJ3843" t="e">
        <f>Y3843/AA3843</f>
        <v>#VALUE!</v>
      </c>
      <c r="AK3843" t="e">
        <f>Z3843/AB3843</f>
        <v>#VALUE!</v>
      </c>
      <c r="AL3843" t="e">
        <f>O3843/K3843</f>
        <v>#VALUE!</v>
      </c>
      <c r="AM3843" t="e">
        <f>P3843/L3843</f>
        <v>#VALUE!</v>
      </c>
      <c r="AN3843" t="e">
        <f>K3843/W3843</f>
        <v>#VALUE!</v>
      </c>
      <c r="AO3843" t="e">
        <f>L3843/X3843</f>
        <v>#VALUE!</v>
      </c>
      <c r="AP3843">
        <f>IF(OR(Q3843&lt;0, Q3843="NA"), 0, 1)</f>
        <v>0</v>
      </c>
      <c r="AQ3843">
        <f>IF(OR(S3843&lt;0, S3843="NA"), 0, 1)</f>
        <v>0</v>
      </c>
      <c r="AR3843">
        <f>IFERROR(IF((AF3843-AG3843)&gt;0,1,0),0)</f>
        <v>0</v>
      </c>
      <c r="AS3843">
        <f>IFERROR(IF((S3843-Q3843)&gt;0,1,0),0)</f>
        <v>0</v>
      </c>
      <c r="AT3843">
        <f>IFERROR(IF((AH3843-AI3843)&lt;0,1,0),0)</f>
        <v>0</v>
      </c>
      <c r="AU3843">
        <f>IFERROR(IF((AJ3843-AK3843)&gt;0,1,0),0)</f>
        <v>0</v>
      </c>
      <c r="AV3843">
        <f>IFERROR(IF((AL3843-AM3843)&gt;0,1,0),0)</f>
        <v>0</v>
      </c>
      <c r="AW3843">
        <f>IFERROR(IF((AN3843-AO3843)&gt;0,1,0),0)</f>
        <v>0</v>
      </c>
      <c r="AX3843">
        <f>IFERROR(IF((AC3843-AD3843)&lt;0,1,0),0)</f>
        <v>0</v>
      </c>
      <c r="AY3843">
        <f>SUM(AP3843:AX3843)</f>
        <v>0</v>
      </c>
    </row>
    <row r="3844" spans="1:51" x14ac:dyDescent="0.45">
      <c r="A3844" s="1" t="s">
        <v>1509</v>
      </c>
      <c r="B3844" s="2">
        <v>10788287</v>
      </c>
      <c r="C3844" s="3" t="s">
        <v>5338</v>
      </c>
      <c r="D3844" s="5">
        <v>35.179099999999998</v>
      </c>
      <c r="E3844" s="5">
        <v>58.0455853582</v>
      </c>
      <c r="F3844" s="3" t="s">
        <v>4480</v>
      </c>
      <c r="G3844" s="3" t="s">
        <v>4491</v>
      </c>
      <c r="H3844" s="3" t="s">
        <v>4492</v>
      </c>
      <c r="I3844" s="3" t="s">
        <v>4493</v>
      </c>
      <c r="J3844" s="3"/>
      <c r="K3844" s="6" t="s">
        <v>4474</v>
      </c>
      <c r="L3844" s="6" t="s">
        <v>4474</v>
      </c>
      <c r="M3844" s="6" t="s">
        <v>4474</v>
      </c>
      <c r="N3844" s="6" t="s">
        <v>4474</v>
      </c>
      <c r="O3844" s="6" t="s">
        <v>4474</v>
      </c>
      <c r="P3844" s="6" t="s">
        <v>4474</v>
      </c>
      <c r="Q3844" s="6" t="s">
        <v>4474</v>
      </c>
      <c r="R3844" s="6" t="s">
        <v>4474</v>
      </c>
      <c r="S3844" s="6" t="s">
        <v>4474</v>
      </c>
      <c r="T3844" s="6" t="s">
        <v>4474</v>
      </c>
      <c r="U3844" s="6" t="s">
        <v>4474</v>
      </c>
      <c r="V3844" s="6" t="s">
        <v>4474</v>
      </c>
      <c r="W3844" s="6" t="s">
        <v>4474</v>
      </c>
      <c r="X3844" s="6" t="s">
        <v>4474</v>
      </c>
      <c r="Y3844" s="6" t="s">
        <v>4474</v>
      </c>
      <c r="Z3844" s="6" t="s">
        <v>4474</v>
      </c>
      <c r="AA3844" s="6" t="s">
        <v>4474</v>
      </c>
      <c r="AB3844" s="6" t="s">
        <v>4474</v>
      </c>
      <c r="AC3844" s="6" t="s">
        <v>4474</v>
      </c>
      <c r="AD3844" s="6" t="s">
        <v>4474</v>
      </c>
      <c r="AF3844" t="e">
        <f>Q3844/W3844</f>
        <v>#VALUE!</v>
      </c>
      <c r="AG3844" t="e">
        <f>R3844/X3844</f>
        <v>#VALUE!</v>
      </c>
      <c r="AH3844" t="e">
        <f>U3844/W3844</f>
        <v>#VALUE!</v>
      </c>
      <c r="AI3844" t="e">
        <f>V3844/X3844</f>
        <v>#VALUE!</v>
      </c>
      <c r="AJ3844" t="e">
        <f>Y3844/AA3844</f>
        <v>#VALUE!</v>
      </c>
      <c r="AK3844" t="e">
        <f>Z3844/AB3844</f>
        <v>#VALUE!</v>
      </c>
      <c r="AL3844" t="e">
        <f>O3844/K3844</f>
        <v>#VALUE!</v>
      </c>
      <c r="AM3844" t="e">
        <f>P3844/L3844</f>
        <v>#VALUE!</v>
      </c>
      <c r="AN3844" t="e">
        <f>K3844/W3844</f>
        <v>#VALUE!</v>
      </c>
      <c r="AO3844" t="e">
        <f>L3844/X3844</f>
        <v>#VALUE!</v>
      </c>
      <c r="AP3844">
        <f>IF(OR(Q3844&lt;0, Q3844="NA"), 0, 1)</f>
        <v>0</v>
      </c>
      <c r="AQ3844">
        <f>IF(OR(S3844&lt;0, S3844="NA"), 0, 1)</f>
        <v>0</v>
      </c>
      <c r="AR3844">
        <f>IFERROR(IF((AF3844-AG3844)&gt;0,1,0),0)</f>
        <v>0</v>
      </c>
      <c r="AS3844">
        <f>IFERROR(IF((S3844-Q3844)&gt;0,1,0),0)</f>
        <v>0</v>
      </c>
      <c r="AT3844">
        <f>IFERROR(IF((AH3844-AI3844)&lt;0,1,0),0)</f>
        <v>0</v>
      </c>
      <c r="AU3844">
        <f>IFERROR(IF((AJ3844-AK3844)&gt;0,1,0),0)</f>
        <v>0</v>
      </c>
      <c r="AV3844">
        <f>IFERROR(IF((AL3844-AM3844)&gt;0,1,0),0)</f>
        <v>0</v>
      </c>
      <c r="AW3844">
        <f>IFERROR(IF((AN3844-AO3844)&gt;0,1,0),0)</f>
        <v>0</v>
      </c>
      <c r="AX3844">
        <f>IFERROR(IF((AC3844-AD3844)&lt;0,1,0),0)</f>
        <v>0</v>
      </c>
      <c r="AY3844">
        <f>SUM(AP3844:AX3844)</f>
        <v>0</v>
      </c>
    </row>
    <row r="3845" spans="1:51" x14ac:dyDescent="0.45">
      <c r="A3845" s="1" t="s">
        <v>1510</v>
      </c>
      <c r="B3845" s="2">
        <v>10788286</v>
      </c>
      <c r="C3845" s="3" t="s">
        <v>5338</v>
      </c>
      <c r="D3845" s="5">
        <v>30.97</v>
      </c>
      <c r="E3845" s="5">
        <v>30.970061940000001</v>
      </c>
      <c r="F3845" s="3" t="s">
        <v>4480</v>
      </c>
      <c r="G3845" s="3" t="s">
        <v>4491</v>
      </c>
      <c r="H3845" s="3" t="s">
        <v>4492</v>
      </c>
      <c r="I3845" s="3" t="s">
        <v>4493</v>
      </c>
      <c r="J3845" s="3"/>
      <c r="K3845" s="6" t="s">
        <v>4474</v>
      </c>
      <c r="L3845" s="6" t="s">
        <v>4474</v>
      </c>
      <c r="M3845" s="6" t="s">
        <v>4474</v>
      </c>
      <c r="N3845" s="6" t="s">
        <v>4474</v>
      </c>
      <c r="O3845" s="6" t="s">
        <v>4474</v>
      </c>
      <c r="P3845" s="6" t="s">
        <v>4474</v>
      </c>
      <c r="Q3845" s="6" t="s">
        <v>4474</v>
      </c>
      <c r="R3845" s="6" t="s">
        <v>4474</v>
      </c>
      <c r="S3845" s="6" t="s">
        <v>4474</v>
      </c>
      <c r="T3845" s="6" t="s">
        <v>4474</v>
      </c>
      <c r="U3845" s="6" t="s">
        <v>4474</v>
      </c>
      <c r="V3845" s="6" t="s">
        <v>4474</v>
      </c>
      <c r="W3845" s="6" t="s">
        <v>4474</v>
      </c>
      <c r="X3845" s="6" t="s">
        <v>4474</v>
      </c>
      <c r="Y3845" s="6" t="s">
        <v>4474</v>
      </c>
      <c r="Z3845" s="6" t="s">
        <v>4474</v>
      </c>
      <c r="AA3845" s="6" t="s">
        <v>4474</v>
      </c>
      <c r="AB3845" s="6" t="s">
        <v>4474</v>
      </c>
      <c r="AC3845" s="6" t="s">
        <v>4474</v>
      </c>
      <c r="AD3845" s="6" t="s">
        <v>4474</v>
      </c>
      <c r="AF3845" t="e">
        <f>Q3845/W3845</f>
        <v>#VALUE!</v>
      </c>
      <c r="AG3845" t="e">
        <f>R3845/X3845</f>
        <v>#VALUE!</v>
      </c>
      <c r="AH3845" t="e">
        <f>U3845/W3845</f>
        <v>#VALUE!</v>
      </c>
      <c r="AI3845" t="e">
        <f>V3845/X3845</f>
        <v>#VALUE!</v>
      </c>
      <c r="AJ3845" t="e">
        <f>Y3845/AA3845</f>
        <v>#VALUE!</v>
      </c>
      <c r="AK3845" t="e">
        <f>Z3845/AB3845</f>
        <v>#VALUE!</v>
      </c>
      <c r="AL3845" t="e">
        <f>O3845/K3845</f>
        <v>#VALUE!</v>
      </c>
      <c r="AM3845" t="e">
        <f>P3845/L3845</f>
        <v>#VALUE!</v>
      </c>
      <c r="AN3845" t="e">
        <f>K3845/W3845</f>
        <v>#VALUE!</v>
      </c>
      <c r="AO3845" t="e">
        <f>L3845/X3845</f>
        <v>#VALUE!</v>
      </c>
      <c r="AP3845">
        <f>IF(OR(Q3845&lt;0, Q3845="NA"), 0, 1)</f>
        <v>0</v>
      </c>
      <c r="AQ3845">
        <f>IF(OR(S3845&lt;0, S3845="NA"), 0, 1)</f>
        <v>0</v>
      </c>
      <c r="AR3845">
        <f>IFERROR(IF((AF3845-AG3845)&gt;0,1,0),0)</f>
        <v>0</v>
      </c>
      <c r="AS3845">
        <f>IFERROR(IF((S3845-Q3845)&gt;0,1,0),0)</f>
        <v>0</v>
      </c>
      <c r="AT3845">
        <f>IFERROR(IF((AH3845-AI3845)&lt;0,1,0),0)</f>
        <v>0</v>
      </c>
      <c r="AU3845">
        <f>IFERROR(IF((AJ3845-AK3845)&gt;0,1,0),0)</f>
        <v>0</v>
      </c>
      <c r="AV3845">
        <f>IFERROR(IF((AL3845-AM3845)&gt;0,1,0),0)</f>
        <v>0</v>
      </c>
      <c r="AW3845">
        <f>IFERROR(IF((AN3845-AO3845)&gt;0,1,0),0)</f>
        <v>0</v>
      </c>
      <c r="AX3845">
        <f>IFERROR(IF((AC3845-AD3845)&lt;0,1,0),0)</f>
        <v>0</v>
      </c>
      <c r="AY3845">
        <f>SUM(AP3845:AX3845)</f>
        <v>0</v>
      </c>
    </row>
    <row r="3846" spans="1:51" x14ac:dyDescent="0.45">
      <c r="A3846" s="1" t="s">
        <v>1511</v>
      </c>
      <c r="B3846" s="2">
        <v>9177344</v>
      </c>
      <c r="C3846" s="3" t="s">
        <v>5338</v>
      </c>
      <c r="D3846" s="5">
        <v>48.26</v>
      </c>
      <c r="E3846" s="5">
        <v>89.281096520000006</v>
      </c>
      <c r="F3846" s="3" t="s">
        <v>4480</v>
      </c>
      <c r="G3846" s="3" t="s">
        <v>4491</v>
      </c>
      <c r="H3846" s="3" t="s">
        <v>4492</v>
      </c>
      <c r="I3846" s="3" t="s">
        <v>4493</v>
      </c>
      <c r="J3846" s="3"/>
      <c r="K3846" s="6" t="s">
        <v>4474</v>
      </c>
      <c r="L3846" s="6" t="s">
        <v>4474</v>
      </c>
      <c r="M3846" s="6" t="s">
        <v>4474</v>
      </c>
      <c r="N3846" s="6" t="s">
        <v>4474</v>
      </c>
      <c r="O3846" s="6" t="s">
        <v>4474</v>
      </c>
      <c r="P3846" s="6" t="s">
        <v>4474</v>
      </c>
      <c r="Q3846" s="6" t="s">
        <v>4474</v>
      </c>
      <c r="R3846" s="6" t="s">
        <v>4474</v>
      </c>
      <c r="S3846" s="6" t="s">
        <v>4474</v>
      </c>
      <c r="T3846" s="6" t="s">
        <v>4474</v>
      </c>
      <c r="U3846" s="6" t="s">
        <v>4474</v>
      </c>
      <c r="V3846" s="6" t="s">
        <v>4474</v>
      </c>
      <c r="W3846" s="6" t="s">
        <v>4474</v>
      </c>
      <c r="X3846" s="6" t="s">
        <v>4474</v>
      </c>
      <c r="Y3846" s="6" t="s">
        <v>4474</v>
      </c>
      <c r="Z3846" s="6" t="s">
        <v>4474</v>
      </c>
      <c r="AA3846" s="6" t="s">
        <v>4474</v>
      </c>
      <c r="AB3846" s="6" t="s">
        <v>4474</v>
      </c>
      <c r="AC3846" s="6" t="s">
        <v>4474</v>
      </c>
      <c r="AD3846" s="6" t="s">
        <v>4474</v>
      </c>
      <c r="AF3846" t="e">
        <f>Q3846/W3846</f>
        <v>#VALUE!</v>
      </c>
      <c r="AG3846" t="e">
        <f>R3846/X3846</f>
        <v>#VALUE!</v>
      </c>
      <c r="AH3846" t="e">
        <f>U3846/W3846</f>
        <v>#VALUE!</v>
      </c>
      <c r="AI3846" t="e">
        <f>V3846/X3846</f>
        <v>#VALUE!</v>
      </c>
      <c r="AJ3846" t="e">
        <f>Y3846/AA3846</f>
        <v>#VALUE!</v>
      </c>
      <c r="AK3846" t="e">
        <f>Z3846/AB3846</f>
        <v>#VALUE!</v>
      </c>
      <c r="AL3846" t="e">
        <f>O3846/K3846</f>
        <v>#VALUE!</v>
      </c>
      <c r="AM3846" t="e">
        <f>P3846/L3846</f>
        <v>#VALUE!</v>
      </c>
      <c r="AN3846" t="e">
        <f>K3846/W3846</f>
        <v>#VALUE!</v>
      </c>
      <c r="AO3846" t="e">
        <f>L3846/X3846</f>
        <v>#VALUE!</v>
      </c>
      <c r="AP3846">
        <f>IF(OR(Q3846&lt;0, Q3846="NA"), 0, 1)</f>
        <v>0</v>
      </c>
      <c r="AQ3846">
        <f>IF(OR(S3846&lt;0, S3846="NA"), 0, 1)</f>
        <v>0</v>
      </c>
      <c r="AR3846">
        <f>IFERROR(IF((AF3846-AG3846)&gt;0,1,0),0)</f>
        <v>0</v>
      </c>
      <c r="AS3846">
        <f>IFERROR(IF((S3846-Q3846)&gt;0,1,0),0)</f>
        <v>0</v>
      </c>
      <c r="AT3846">
        <f>IFERROR(IF((AH3846-AI3846)&lt;0,1,0),0)</f>
        <v>0</v>
      </c>
      <c r="AU3846">
        <f>IFERROR(IF((AJ3846-AK3846)&gt;0,1,0),0)</f>
        <v>0</v>
      </c>
      <c r="AV3846">
        <f>IFERROR(IF((AL3846-AM3846)&gt;0,1,0),0)</f>
        <v>0</v>
      </c>
      <c r="AW3846">
        <f>IFERROR(IF((AN3846-AO3846)&gt;0,1,0),0)</f>
        <v>0</v>
      </c>
      <c r="AX3846">
        <f>IFERROR(IF((AC3846-AD3846)&lt;0,1,0),0)</f>
        <v>0</v>
      </c>
      <c r="AY3846">
        <f>SUM(AP3846:AX3846)</f>
        <v>0</v>
      </c>
    </row>
    <row r="3847" spans="1:51" x14ac:dyDescent="0.45">
      <c r="A3847" s="1" t="s">
        <v>1512</v>
      </c>
      <c r="B3847" s="2">
        <v>25956289</v>
      </c>
      <c r="C3847" s="3" t="s">
        <v>5338</v>
      </c>
      <c r="D3847" s="5">
        <v>34.82</v>
      </c>
      <c r="E3847" s="5">
        <v>165.39506964</v>
      </c>
      <c r="F3847" s="3" t="s">
        <v>4480</v>
      </c>
      <c r="G3847" s="3" t="s">
        <v>4491</v>
      </c>
      <c r="H3847" s="3" t="s">
        <v>4492</v>
      </c>
      <c r="I3847" s="3" t="s">
        <v>4493</v>
      </c>
      <c r="J3847" s="3"/>
      <c r="K3847" s="6" t="s">
        <v>4474</v>
      </c>
      <c r="L3847" s="6" t="s">
        <v>4474</v>
      </c>
      <c r="M3847" s="6" t="s">
        <v>4474</v>
      </c>
      <c r="N3847" s="6" t="s">
        <v>4474</v>
      </c>
      <c r="O3847" s="6" t="s">
        <v>4474</v>
      </c>
      <c r="P3847" s="6" t="s">
        <v>4474</v>
      </c>
      <c r="Q3847" s="6" t="s">
        <v>4474</v>
      </c>
      <c r="R3847" s="6" t="s">
        <v>4474</v>
      </c>
      <c r="S3847" s="6" t="s">
        <v>4474</v>
      </c>
      <c r="T3847" s="6" t="s">
        <v>4474</v>
      </c>
      <c r="U3847" s="6" t="s">
        <v>4474</v>
      </c>
      <c r="V3847" s="6" t="s">
        <v>4474</v>
      </c>
      <c r="W3847" s="6" t="s">
        <v>4474</v>
      </c>
      <c r="X3847" s="6" t="s">
        <v>4474</v>
      </c>
      <c r="Y3847" s="6" t="s">
        <v>4474</v>
      </c>
      <c r="Z3847" s="6" t="s">
        <v>4474</v>
      </c>
      <c r="AA3847" s="6" t="s">
        <v>4474</v>
      </c>
      <c r="AB3847" s="6" t="s">
        <v>4474</v>
      </c>
      <c r="AC3847" s="6" t="s">
        <v>4474</v>
      </c>
      <c r="AD3847" s="6" t="s">
        <v>4474</v>
      </c>
      <c r="AF3847" t="e">
        <f>Q3847/W3847</f>
        <v>#VALUE!</v>
      </c>
      <c r="AG3847" t="e">
        <f>R3847/X3847</f>
        <v>#VALUE!</v>
      </c>
      <c r="AH3847" t="e">
        <f>U3847/W3847</f>
        <v>#VALUE!</v>
      </c>
      <c r="AI3847" t="e">
        <f>V3847/X3847</f>
        <v>#VALUE!</v>
      </c>
      <c r="AJ3847" t="e">
        <f>Y3847/AA3847</f>
        <v>#VALUE!</v>
      </c>
      <c r="AK3847" t="e">
        <f>Z3847/AB3847</f>
        <v>#VALUE!</v>
      </c>
      <c r="AL3847" t="e">
        <f>O3847/K3847</f>
        <v>#VALUE!</v>
      </c>
      <c r="AM3847" t="e">
        <f>P3847/L3847</f>
        <v>#VALUE!</v>
      </c>
      <c r="AN3847" t="e">
        <f>K3847/W3847</f>
        <v>#VALUE!</v>
      </c>
      <c r="AO3847" t="e">
        <f>L3847/X3847</f>
        <v>#VALUE!</v>
      </c>
      <c r="AP3847">
        <f>IF(OR(Q3847&lt;0, Q3847="NA"), 0, 1)</f>
        <v>0</v>
      </c>
      <c r="AQ3847">
        <f>IF(OR(S3847&lt;0, S3847="NA"), 0, 1)</f>
        <v>0</v>
      </c>
      <c r="AR3847">
        <f>IFERROR(IF((AF3847-AG3847)&gt;0,1,0),0)</f>
        <v>0</v>
      </c>
      <c r="AS3847">
        <f>IFERROR(IF((S3847-Q3847)&gt;0,1,0),0)</f>
        <v>0</v>
      </c>
      <c r="AT3847">
        <f>IFERROR(IF((AH3847-AI3847)&lt;0,1,0),0)</f>
        <v>0</v>
      </c>
      <c r="AU3847">
        <f>IFERROR(IF((AJ3847-AK3847)&gt;0,1,0),0)</f>
        <v>0</v>
      </c>
      <c r="AV3847">
        <f>IFERROR(IF((AL3847-AM3847)&gt;0,1,0),0)</f>
        <v>0</v>
      </c>
      <c r="AW3847">
        <f>IFERROR(IF((AN3847-AO3847)&gt;0,1,0),0)</f>
        <v>0</v>
      </c>
      <c r="AX3847">
        <f>IFERROR(IF((AC3847-AD3847)&lt;0,1,0),0)</f>
        <v>0</v>
      </c>
      <c r="AY3847">
        <f>SUM(AP3847:AX3847)</f>
        <v>0</v>
      </c>
    </row>
    <row r="3848" spans="1:51" x14ac:dyDescent="0.45">
      <c r="A3848" s="1" t="s">
        <v>1513</v>
      </c>
      <c r="B3848" s="2">
        <v>9972042</v>
      </c>
      <c r="C3848" s="3" t="s">
        <v>5338</v>
      </c>
      <c r="D3848" s="5">
        <v>47.65</v>
      </c>
      <c r="E3848" s="5">
        <v>483.64759529999998</v>
      </c>
      <c r="F3848" s="3" t="s">
        <v>4480</v>
      </c>
      <c r="G3848" s="3" t="s">
        <v>4491</v>
      </c>
      <c r="H3848" s="3" t="s">
        <v>4492</v>
      </c>
      <c r="I3848" s="3" t="s">
        <v>4493</v>
      </c>
      <c r="J3848" s="3"/>
      <c r="K3848" s="6" t="s">
        <v>4474</v>
      </c>
      <c r="L3848" s="6" t="s">
        <v>4474</v>
      </c>
      <c r="M3848" s="6" t="s">
        <v>4474</v>
      </c>
      <c r="N3848" s="6" t="s">
        <v>4474</v>
      </c>
      <c r="O3848" s="6" t="s">
        <v>4474</v>
      </c>
      <c r="P3848" s="6" t="s">
        <v>4474</v>
      </c>
      <c r="Q3848" s="6" t="s">
        <v>4474</v>
      </c>
      <c r="R3848" s="6" t="s">
        <v>4474</v>
      </c>
      <c r="S3848" s="6" t="s">
        <v>4474</v>
      </c>
      <c r="T3848" s="6" t="s">
        <v>4474</v>
      </c>
      <c r="U3848" s="6" t="s">
        <v>4474</v>
      </c>
      <c r="V3848" s="6" t="s">
        <v>4474</v>
      </c>
      <c r="W3848" s="6" t="s">
        <v>4474</v>
      </c>
      <c r="X3848" s="6" t="s">
        <v>4474</v>
      </c>
      <c r="Y3848" s="6" t="s">
        <v>4474</v>
      </c>
      <c r="Z3848" s="6" t="s">
        <v>4474</v>
      </c>
      <c r="AA3848" s="6" t="s">
        <v>4474</v>
      </c>
      <c r="AB3848" s="6" t="s">
        <v>4474</v>
      </c>
      <c r="AC3848" s="6" t="s">
        <v>4474</v>
      </c>
      <c r="AD3848" s="6" t="s">
        <v>4474</v>
      </c>
      <c r="AF3848" t="e">
        <f>Q3848/W3848</f>
        <v>#VALUE!</v>
      </c>
      <c r="AG3848" t="e">
        <f>R3848/X3848</f>
        <v>#VALUE!</v>
      </c>
      <c r="AH3848" t="e">
        <f>U3848/W3848</f>
        <v>#VALUE!</v>
      </c>
      <c r="AI3848" t="e">
        <f>V3848/X3848</f>
        <v>#VALUE!</v>
      </c>
      <c r="AJ3848" t="e">
        <f>Y3848/AA3848</f>
        <v>#VALUE!</v>
      </c>
      <c r="AK3848" t="e">
        <f>Z3848/AB3848</f>
        <v>#VALUE!</v>
      </c>
      <c r="AL3848" t="e">
        <f>O3848/K3848</f>
        <v>#VALUE!</v>
      </c>
      <c r="AM3848" t="e">
        <f>P3848/L3848</f>
        <v>#VALUE!</v>
      </c>
      <c r="AN3848" t="e">
        <f>K3848/W3848</f>
        <v>#VALUE!</v>
      </c>
      <c r="AO3848" t="e">
        <f>L3848/X3848</f>
        <v>#VALUE!</v>
      </c>
      <c r="AP3848">
        <f>IF(OR(Q3848&lt;0, Q3848="NA"), 0, 1)</f>
        <v>0</v>
      </c>
      <c r="AQ3848">
        <f>IF(OR(S3848&lt;0, S3848="NA"), 0, 1)</f>
        <v>0</v>
      </c>
      <c r="AR3848">
        <f>IFERROR(IF((AF3848-AG3848)&gt;0,1,0),0)</f>
        <v>0</v>
      </c>
      <c r="AS3848">
        <f>IFERROR(IF((S3848-Q3848)&gt;0,1,0),0)</f>
        <v>0</v>
      </c>
      <c r="AT3848">
        <f>IFERROR(IF((AH3848-AI3848)&lt;0,1,0),0)</f>
        <v>0</v>
      </c>
      <c r="AU3848">
        <f>IFERROR(IF((AJ3848-AK3848)&gt;0,1,0),0)</f>
        <v>0</v>
      </c>
      <c r="AV3848">
        <f>IFERROR(IF((AL3848-AM3848)&gt;0,1,0),0)</f>
        <v>0</v>
      </c>
      <c r="AW3848">
        <f>IFERROR(IF((AN3848-AO3848)&gt;0,1,0),0)</f>
        <v>0</v>
      </c>
      <c r="AX3848">
        <f>IFERROR(IF((AC3848-AD3848)&lt;0,1,0),0)</f>
        <v>0</v>
      </c>
      <c r="AY3848">
        <f>SUM(AP3848:AX3848)</f>
        <v>0</v>
      </c>
    </row>
    <row r="3849" spans="1:51" x14ac:dyDescent="0.45">
      <c r="A3849" s="1" t="s">
        <v>1514</v>
      </c>
      <c r="B3849" s="2">
        <v>5738434</v>
      </c>
      <c r="C3849" s="3" t="s">
        <v>5338</v>
      </c>
      <c r="D3849" s="5">
        <v>33.81</v>
      </c>
      <c r="E3849" s="5">
        <v>223.14606762</v>
      </c>
      <c r="F3849" s="3" t="s">
        <v>4480</v>
      </c>
      <c r="G3849" s="3" t="s">
        <v>4491</v>
      </c>
      <c r="H3849" s="3" t="s">
        <v>4492</v>
      </c>
      <c r="I3849" s="3" t="s">
        <v>4493</v>
      </c>
      <c r="J3849" s="3"/>
      <c r="K3849" s="6" t="s">
        <v>4474</v>
      </c>
      <c r="L3849" s="6" t="s">
        <v>4474</v>
      </c>
      <c r="M3849" s="6" t="s">
        <v>4474</v>
      </c>
      <c r="N3849" s="6" t="s">
        <v>4474</v>
      </c>
      <c r="O3849" s="6" t="s">
        <v>4474</v>
      </c>
      <c r="P3849" s="6" t="s">
        <v>4474</v>
      </c>
      <c r="Q3849" s="6" t="s">
        <v>4474</v>
      </c>
      <c r="R3849" s="6" t="s">
        <v>4474</v>
      </c>
      <c r="S3849" s="6" t="s">
        <v>4474</v>
      </c>
      <c r="T3849" s="6" t="s">
        <v>4474</v>
      </c>
      <c r="U3849" s="6" t="s">
        <v>4474</v>
      </c>
      <c r="V3849" s="6" t="s">
        <v>4474</v>
      </c>
      <c r="W3849" s="6" t="s">
        <v>4474</v>
      </c>
      <c r="X3849" s="6" t="s">
        <v>4474</v>
      </c>
      <c r="Y3849" s="6" t="s">
        <v>4474</v>
      </c>
      <c r="Z3849" s="6" t="s">
        <v>4474</v>
      </c>
      <c r="AA3849" s="6" t="s">
        <v>4474</v>
      </c>
      <c r="AB3849" s="6" t="s">
        <v>4474</v>
      </c>
      <c r="AC3849" s="6" t="s">
        <v>4474</v>
      </c>
      <c r="AD3849" s="6" t="s">
        <v>4474</v>
      </c>
      <c r="AF3849" t="e">
        <f>Q3849/W3849</f>
        <v>#VALUE!</v>
      </c>
      <c r="AG3849" t="e">
        <f>R3849/X3849</f>
        <v>#VALUE!</v>
      </c>
      <c r="AH3849" t="e">
        <f>U3849/W3849</f>
        <v>#VALUE!</v>
      </c>
      <c r="AI3849" t="e">
        <f>V3849/X3849</f>
        <v>#VALUE!</v>
      </c>
      <c r="AJ3849" t="e">
        <f>Y3849/AA3849</f>
        <v>#VALUE!</v>
      </c>
      <c r="AK3849" t="e">
        <f>Z3849/AB3849</f>
        <v>#VALUE!</v>
      </c>
      <c r="AL3849" t="e">
        <f>O3849/K3849</f>
        <v>#VALUE!</v>
      </c>
      <c r="AM3849" t="e">
        <f>P3849/L3849</f>
        <v>#VALUE!</v>
      </c>
      <c r="AN3849" t="e">
        <f>K3849/W3849</f>
        <v>#VALUE!</v>
      </c>
      <c r="AO3849" t="e">
        <f>L3849/X3849</f>
        <v>#VALUE!</v>
      </c>
      <c r="AP3849">
        <f>IF(OR(Q3849&lt;0, Q3849="NA"), 0, 1)</f>
        <v>0</v>
      </c>
      <c r="AQ3849">
        <f>IF(OR(S3849&lt;0, S3849="NA"), 0, 1)</f>
        <v>0</v>
      </c>
      <c r="AR3849">
        <f>IFERROR(IF((AF3849-AG3849)&gt;0,1,0),0)</f>
        <v>0</v>
      </c>
      <c r="AS3849">
        <f>IFERROR(IF((S3849-Q3849)&gt;0,1,0),0)</f>
        <v>0</v>
      </c>
      <c r="AT3849">
        <f>IFERROR(IF((AH3849-AI3849)&lt;0,1,0),0)</f>
        <v>0</v>
      </c>
      <c r="AU3849">
        <f>IFERROR(IF((AJ3849-AK3849)&gt;0,1,0),0)</f>
        <v>0</v>
      </c>
      <c r="AV3849">
        <f>IFERROR(IF((AL3849-AM3849)&gt;0,1,0),0)</f>
        <v>0</v>
      </c>
      <c r="AW3849">
        <f>IFERROR(IF((AN3849-AO3849)&gt;0,1,0),0)</f>
        <v>0</v>
      </c>
      <c r="AX3849">
        <f>IFERROR(IF((AC3849-AD3849)&lt;0,1,0),0)</f>
        <v>0</v>
      </c>
      <c r="AY3849">
        <f>SUM(AP3849:AX3849)</f>
        <v>0</v>
      </c>
    </row>
    <row r="3850" spans="1:51" x14ac:dyDescent="0.45">
      <c r="A3850" s="1" t="s">
        <v>1515</v>
      </c>
      <c r="B3850" s="2">
        <v>5735055</v>
      </c>
      <c r="C3850" s="3" t="s">
        <v>5338</v>
      </c>
      <c r="D3850" s="5">
        <v>21.18</v>
      </c>
      <c r="E3850" s="5">
        <v>568.68304235999994</v>
      </c>
      <c r="F3850" s="3" t="s">
        <v>4480</v>
      </c>
      <c r="G3850" s="3" t="s">
        <v>4491</v>
      </c>
      <c r="H3850" s="3" t="s">
        <v>4492</v>
      </c>
      <c r="I3850" s="3" t="s">
        <v>4493</v>
      </c>
      <c r="J3850" s="3"/>
      <c r="K3850" s="6" t="s">
        <v>4474</v>
      </c>
      <c r="L3850" s="6" t="s">
        <v>4474</v>
      </c>
      <c r="M3850" s="6" t="s">
        <v>4474</v>
      </c>
      <c r="N3850" s="6" t="s">
        <v>4474</v>
      </c>
      <c r="O3850" s="6" t="s">
        <v>4474</v>
      </c>
      <c r="P3850" s="6" t="s">
        <v>4474</v>
      </c>
      <c r="Q3850" s="6" t="s">
        <v>4474</v>
      </c>
      <c r="R3850" s="6" t="s">
        <v>4474</v>
      </c>
      <c r="S3850" s="6" t="s">
        <v>4474</v>
      </c>
      <c r="T3850" s="6" t="s">
        <v>4474</v>
      </c>
      <c r="U3850" s="6" t="s">
        <v>4474</v>
      </c>
      <c r="V3850" s="6" t="s">
        <v>4474</v>
      </c>
      <c r="W3850" s="6" t="s">
        <v>4474</v>
      </c>
      <c r="X3850" s="6" t="s">
        <v>4474</v>
      </c>
      <c r="Y3850" s="6" t="s">
        <v>4474</v>
      </c>
      <c r="Z3850" s="6" t="s">
        <v>4474</v>
      </c>
      <c r="AA3850" s="6" t="s">
        <v>4474</v>
      </c>
      <c r="AB3850" s="6" t="s">
        <v>4474</v>
      </c>
      <c r="AC3850" s="6" t="s">
        <v>4474</v>
      </c>
      <c r="AD3850" s="6" t="s">
        <v>4474</v>
      </c>
      <c r="AF3850" t="e">
        <f>Q3850/W3850</f>
        <v>#VALUE!</v>
      </c>
      <c r="AG3850" t="e">
        <f>R3850/X3850</f>
        <v>#VALUE!</v>
      </c>
      <c r="AH3850" t="e">
        <f>U3850/W3850</f>
        <v>#VALUE!</v>
      </c>
      <c r="AI3850" t="e">
        <f>V3850/X3850</f>
        <v>#VALUE!</v>
      </c>
      <c r="AJ3850" t="e">
        <f>Y3850/AA3850</f>
        <v>#VALUE!</v>
      </c>
      <c r="AK3850" t="e">
        <f>Z3850/AB3850</f>
        <v>#VALUE!</v>
      </c>
      <c r="AL3850" t="e">
        <f>O3850/K3850</f>
        <v>#VALUE!</v>
      </c>
      <c r="AM3850" t="e">
        <f>P3850/L3850</f>
        <v>#VALUE!</v>
      </c>
      <c r="AN3850" t="e">
        <f>K3850/W3850</f>
        <v>#VALUE!</v>
      </c>
      <c r="AO3850" t="e">
        <f>L3850/X3850</f>
        <v>#VALUE!</v>
      </c>
      <c r="AP3850">
        <f>IF(OR(Q3850&lt;0, Q3850="NA"), 0, 1)</f>
        <v>0</v>
      </c>
      <c r="AQ3850">
        <f>IF(OR(S3850&lt;0, S3850="NA"), 0, 1)</f>
        <v>0</v>
      </c>
      <c r="AR3850">
        <f>IFERROR(IF((AF3850-AG3850)&gt;0,1,0),0)</f>
        <v>0</v>
      </c>
      <c r="AS3850">
        <f>IFERROR(IF((S3850-Q3850)&gt;0,1,0),0)</f>
        <v>0</v>
      </c>
      <c r="AT3850">
        <f>IFERROR(IF((AH3850-AI3850)&lt;0,1,0),0)</f>
        <v>0</v>
      </c>
      <c r="AU3850">
        <f>IFERROR(IF((AJ3850-AK3850)&gt;0,1,0),0)</f>
        <v>0</v>
      </c>
      <c r="AV3850">
        <f>IFERROR(IF((AL3850-AM3850)&gt;0,1,0),0)</f>
        <v>0</v>
      </c>
      <c r="AW3850">
        <f>IFERROR(IF((AN3850-AO3850)&gt;0,1,0),0)</f>
        <v>0</v>
      </c>
      <c r="AX3850">
        <f>IFERROR(IF((AC3850-AD3850)&lt;0,1,0),0)</f>
        <v>0</v>
      </c>
      <c r="AY3850">
        <f>SUM(AP3850:AX3850)</f>
        <v>0</v>
      </c>
    </row>
    <row r="3851" spans="1:51" x14ac:dyDescent="0.45">
      <c r="A3851" s="1" t="s">
        <v>1516</v>
      </c>
      <c r="B3851" s="2">
        <v>5738435</v>
      </c>
      <c r="C3851" s="3" t="s">
        <v>5338</v>
      </c>
      <c r="D3851" s="5">
        <v>22.19</v>
      </c>
      <c r="E3851" s="5">
        <v>22.19004438</v>
      </c>
      <c r="F3851" s="3" t="s">
        <v>4480</v>
      </c>
      <c r="G3851" s="3" t="s">
        <v>4491</v>
      </c>
      <c r="H3851" s="3" t="s">
        <v>4492</v>
      </c>
      <c r="I3851" s="3" t="s">
        <v>4493</v>
      </c>
      <c r="J3851" s="3"/>
      <c r="K3851" s="6" t="s">
        <v>4474</v>
      </c>
      <c r="L3851" s="6" t="s">
        <v>4474</v>
      </c>
      <c r="M3851" s="6" t="s">
        <v>4474</v>
      </c>
      <c r="N3851" s="6" t="s">
        <v>4474</v>
      </c>
      <c r="O3851" s="6" t="s">
        <v>4474</v>
      </c>
      <c r="P3851" s="6" t="s">
        <v>4474</v>
      </c>
      <c r="Q3851" s="6" t="s">
        <v>4474</v>
      </c>
      <c r="R3851" s="6" t="s">
        <v>4474</v>
      </c>
      <c r="S3851" s="6" t="s">
        <v>4474</v>
      </c>
      <c r="T3851" s="6" t="s">
        <v>4474</v>
      </c>
      <c r="U3851" s="6" t="s">
        <v>4474</v>
      </c>
      <c r="V3851" s="6" t="s">
        <v>4474</v>
      </c>
      <c r="W3851" s="6" t="s">
        <v>4474</v>
      </c>
      <c r="X3851" s="6" t="s">
        <v>4474</v>
      </c>
      <c r="Y3851" s="6" t="s">
        <v>4474</v>
      </c>
      <c r="Z3851" s="6" t="s">
        <v>4474</v>
      </c>
      <c r="AA3851" s="6" t="s">
        <v>4474</v>
      </c>
      <c r="AB3851" s="6" t="s">
        <v>4474</v>
      </c>
      <c r="AC3851" s="6" t="s">
        <v>4474</v>
      </c>
      <c r="AD3851" s="6" t="s">
        <v>4474</v>
      </c>
      <c r="AF3851" t="e">
        <f>Q3851/W3851</f>
        <v>#VALUE!</v>
      </c>
      <c r="AG3851" t="e">
        <f>R3851/X3851</f>
        <v>#VALUE!</v>
      </c>
      <c r="AH3851" t="e">
        <f>U3851/W3851</f>
        <v>#VALUE!</v>
      </c>
      <c r="AI3851" t="e">
        <f>V3851/X3851</f>
        <v>#VALUE!</v>
      </c>
      <c r="AJ3851" t="e">
        <f>Y3851/AA3851</f>
        <v>#VALUE!</v>
      </c>
      <c r="AK3851" t="e">
        <f>Z3851/AB3851</f>
        <v>#VALUE!</v>
      </c>
      <c r="AL3851" t="e">
        <f>O3851/K3851</f>
        <v>#VALUE!</v>
      </c>
      <c r="AM3851" t="e">
        <f>P3851/L3851</f>
        <v>#VALUE!</v>
      </c>
      <c r="AN3851" t="e">
        <f>K3851/W3851</f>
        <v>#VALUE!</v>
      </c>
      <c r="AO3851" t="e">
        <f>L3851/X3851</f>
        <v>#VALUE!</v>
      </c>
      <c r="AP3851">
        <f>IF(OR(Q3851&lt;0, Q3851="NA"), 0, 1)</f>
        <v>0</v>
      </c>
      <c r="AQ3851">
        <f>IF(OR(S3851&lt;0, S3851="NA"), 0, 1)</f>
        <v>0</v>
      </c>
      <c r="AR3851">
        <f>IFERROR(IF((AF3851-AG3851)&gt;0,1,0),0)</f>
        <v>0</v>
      </c>
      <c r="AS3851">
        <f>IFERROR(IF((S3851-Q3851)&gt;0,1,0),0)</f>
        <v>0</v>
      </c>
      <c r="AT3851">
        <f>IFERROR(IF((AH3851-AI3851)&lt;0,1,0),0)</f>
        <v>0</v>
      </c>
      <c r="AU3851">
        <f>IFERROR(IF((AJ3851-AK3851)&gt;0,1,0),0)</f>
        <v>0</v>
      </c>
      <c r="AV3851">
        <f>IFERROR(IF((AL3851-AM3851)&gt;0,1,0),0)</f>
        <v>0</v>
      </c>
      <c r="AW3851">
        <f>IFERROR(IF((AN3851-AO3851)&gt;0,1,0),0)</f>
        <v>0</v>
      </c>
      <c r="AX3851">
        <f>IFERROR(IF((AC3851-AD3851)&lt;0,1,0),0)</f>
        <v>0</v>
      </c>
      <c r="AY3851">
        <f>SUM(AP3851:AX3851)</f>
        <v>0</v>
      </c>
    </row>
    <row r="3852" spans="1:51" x14ac:dyDescent="0.45">
      <c r="A3852" s="1" t="s">
        <v>1517</v>
      </c>
      <c r="B3852" s="2">
        <v>5738436</v>
      </c>
      <c r="C3852" s="3" t="s">
        <v>5338</v>
      </c>
      <c r="D3852" s="5">
        <v>30.89</v>
      </c>
      <c r="E3852" s="5">
        <v>166.80606177999999</v>
      </c>
      <c r="F3852" s="3" t="s">
        <v>4480</v>
      </c>
      <c r="G3852" s="3" t="s">
        <v>4491</v>
      </c>
      <c r="H3852" s="3" t="s">
        <v>4492</v>
      </c>
      <c r="I3852" s="3" t="s">
        <v>4493</v>
      </c>
      <c r="J3852" s="3"/>
      <c r="K3852" s="6" t="s">
        <v>4474</v>
      </c>
      <c r="L3852" s="6" t="s">
        <v>4474</v>
      </c>
      <c r="M3852" s="6" t="s">
        <v>4474</v>
      </c>
      <c r="N3852" s="6" t="s">
        <v>4474</v>
      </c>
      <c r="O3852" s="6" t="s">
        <v>4474</v>
      </c>
      <c r="P3852" s="6" t="s">
        <v>4474</v>
      </c>
      <c r="Q3852" s="6" t="s">
        <v>4474</v>
      </c>
      <c r="R3852" s="6" t="s">
        <v>4474</v>
      </c>
      <c r="S3852" s="6" t="s">
        <v>4474</v>
      </c>
      <c r="T3852" s="6" t="s">
        <v>4474</v>
      </c>
      <c r="U3852" s="6" t="s">
        <v>4474</v>
      </c>
      <c r="V3852" s="6" t="s">
        <v>4474</v>
      </c>
      <c r="W3852" s="6" t="s">
        <v>4474</v>
      </c>
      <c r="X3852" s="6" t="s">
        <v>4474</v>
      </c>
      <c r="Y3852" s="6" t="s">
        <v>4474</v>
      </c>
      <c r="Z3852" s="6" t="s">
        <v>4474</v>
      </c>
      <c r="AA3852" s="6" t="s">
        <v>4474</v>
      </c>
      <c r="AB3852" s="6" t="s">
        <v>4474</v>
      </c>
      <c r="AC3852" s="6" t="s">
        <v>4474</v>
      </c>
      <c r="AD3852" s="6" t="s">
        <v>4474</v>
      </c>
      <c r="AF3852" t="e">
        <f>Q3852/W3852</f>
        <v>#VALUE!</v>
      </c>
      <c r="AG3852" t="e">
        <f>R3852/X3852</f>
        <v>#VALUE!</v>
      </c>
      <c r="AH3852" t="e">
        <f>U3852/W3852</f>
        <v>#VALUE!</v>
      </c>
      <c r="AI3852" t="e">
        <f>V3852/X3852</f>
        <v>#VALUE!</v>
      </c>
      <c r="AJ3852" t="e">
        <f>Y3852/AA3852</f>
        <v>#VALUE!</v>
      </c>
      <c r="AK3852" t="e">
        <f>Z3852/AB3852</f>
        <v>#VALUE!</v>
      </c>
      <c r="AL3852" t="e">
        <f>O3852/K3852</f>
        <v>#VALUE!</v>
      </c>
      <c r="AM3852" t="e">
        <f>P3852/L3852</f>
        <v>#VALUE!</v>
      </c>
      <c r="AN3852" t="e">
        <f>K3852/W3852</f>
        <v>#VALUE!</v>
      </c>
      <c r="AO3852" t="e">
        <f>L3852/X3852</f>
        <v>#VALUE!</v>
      </c>
      <c r="AP3852">
        <f>IF(OR(Q3852&lt;0, Q3852="NA"), 0, 1)</f>
        <v>0</v>
      </c>
      <c r="AQ3852">
        <f>IF(OR(S3852&lt;0, S3852="NA"), 0, 1)</f>
        <v>0</v>
      </c>
      <c r="AR3852">
        <f>IFERROR(IF((AF3852-AG3852)&gt;0,1,0),0)</f>
        <v>0</v>
      </c>
      <c r="AS3852">
        <f>IFERROR(IF((S3852-Q3852)&gt;0,1,0),0)</f>
        <v>0</v>
      </c>
      <c r="AT3852">
        <f>IFERROR(IF((AH3852-AI3852)&lt;0,1,0),0)</f>
        <v>0</v>
      </c>
      <c r="AU3852">
        <f>IFERROR(IF((AJ3852-AK3852)&gt;0,1,0),0)</f>
        <v>0</v>
      </c>
      <c r="AV3852">
        <f>IFERROR(IF((AL3852-AM3852)&gt;0,1,0),0)</f>
        <v>0</v>
      </c>
      <c r="AW3852">
        <f>IFERROR(IF((AN3852-AO3852)&gt;0,1,0),0)</f>
        <v>0</v>
      </c>
      <c r="AX3852">
        <f>IFERROR(IF((AC3852-AD3852)&lt;0,1,0),0)</f>
        <v>0</v>
      </c>
      <c r="AY3852">
        <f>SUM(AP3852:AX3852)</f>
        <v>0</v>
      </c>
    </row>
    <row r="3853" spans="1:51" x14ac:dyDescent="0.45">
      <c r="A3853" s="1" t="s">
        <v>1518</v>
      </c>
      <c r="B3853" s="2">
        <v>5738444</v>
      </c>
      <c r="C3853" s="3" t="s">
        <v>5338</v>
      </c>
      <c r="D3853" s="5">
        <v>27.04</v>
      </c>
      <c r="E3853" s="5">
        <v>14.87205408</v>
      </c>
      <c r="F3853" s="3" t="s">
        <v>4480</v>
      </c>
      <c r="G3853" s="3" t="s">
        <v>4491</v>
      </c>
      <c r="H3853" s="3" t="s">
        <v>4492</v>
      </c>
      <c r="I3853" s="3" t="s">
        <v>4493</v>
      </c>
      <c r="J3853" s="3"/>
      <c r="K3853" s="6" t="s">
        <v>4474</v>
      </c>
      <c r="L3853" s="6" t="s">
        <v>4474</v>
      </c>
      <c r="M3853" s="6" t="s">
        <v>4474</v>
      </c>
      <c r="N3853" s="6" t="s">
        <v>4474</v>
      </c>
      <c r="O3853" s="6" t="s">
        <v>4474</v>
      </c>
      <c r="P3853" s="6" t="s">
        <v>4474</v>
      </c>
      <c r="Q3853" s="6" t="s">
        <v>4474</v>
      </c>
      <c r="R3853" s="6" t="s">
        <v>4474</v>
      </c>
      <c r="S3853" s="6" t="s">
        <v>4474</v>
      </c>
      <c r="T3853" s="6" t="s">
        <v>4474</v>
      </c>
      <c r="U3853" s="6" t="s">
        <v>4474</v>
      </c>
      <c r="V3853" s="6" t="s">
        <v>4474</v>
      </c>
      <c r="W3853" s="6" t="s">
        <v>4474</v>
      </c>
      <c r="X3853" s="6" t="s">
        <v>4474</v>
      </c>
      <c r="Y3853" s="6" t="s">
        <v>4474</v>
      </c>
      <c r="Z3853" s="6" t="s">
        <v>4474</v>
      </c>
      <c r="AA3853" s="6" t="s">
        <v>4474</v>
      </c>
      <c r="AB3853" s="6" t="s">
        <v>4474</v>
      </c>
      <c r="AC3853" s="6" t="s">
        <v>4474</v>
      </c>
      <c r="AD3853" s="6" t="s">
        <v>4474</v>
      </c>
      <c r="AF3853" t="e">
        <f>Q3853/W3853</f>
        <v>#VALUE!</v>
      </c>
      <c r="AG3853" t="e">
        <f>R3853/X3853</f>
        <v>#VALUE!</v>
      </c>
      <c r="AH3853" t="e">
        <f>U3853/W3853</f>
        <v>#VALUE!</v>
      </c>
      <c r="AI3853" t="e">
        <f>V3853/X3853</f>
        <v>#VALUE!</v>
      </c>
      <c r="AJ3853" t="e">
        <f>Y3853/AA3853</f>
        <v>#VALUE!</v>
      </c>
      <c r="AK3853" t="e">
        <f>Z3853/AB3853</f>
        <v>#VALUE!</v>
      </c>
      <c r="AL3853" t="e">
        <f>O3853/K3853</f>
        <v>#VALUE!</v>
      </c>
      <c r="AM3853" t="e">
        <f>P3853/L3853</f>
        <v>#VALUE!</v>
      </c>
      <c r="AN3853" t="e">
        <f>K3853/W3853</f>
        <v>#VALUE!</v>
      </c>
      <c r="AO3853" t="e">
        <f>L3853/X3853</f>
        <v>#VALUE!</v>
      </c>
      <c r="AP3853">
        <f>IF(OR(Q3853&lt;0, Q3853="NA"), 0, 1)</f>
        <v>0</v>
      </c>
      <c r="AQ3853">
        <f>IF(OR(S3853&lt;0, S3853="NA"), 0, 1)</f>
        <v>0</v>
      </c>
      <c r="AR3853">
        <f>IFERROR(IF((AF3853-AG3853)&gt;0,1,0),0)</f>
        <v>0</v>
      </c>
      <c r="AS3853">
        <f>IFERROR(IF((S3853-Q3853)&gt;0,1,0),0)</f>
        <v>0</v>
      </c>
      <c r="AT3853">
        <f>IFERROR(IF((AH3853-AI3853)&lt;0,1,0),0)</f>
        <v>0</v>
      </c>
      <c r="AU3853">
        <f>IFERROR(IF((AJ3853-AK3853)&gt;0,1,0),0)</f>
        <v>0</v>
      </c>
      <c r="AV3853">
        <f>IFERROR(IF((AL3853-AM3853)&gt;0,1,0),0)</f>
        <v>0</v>
      </c>
      <c r="AW3853">
        <f>IFERROR(IF((AN3853-AO3853)&gt;0,1,0),0)</f>
        <v>0</v>
      </c>
      <c r="AX3853">
        <f>IFERROR(IF((AC3853-AD3853)&lt;0,1,0),0)</f>
        <v>0</v>
      </c>
      <c r="AY3853">
        <f>SUM(AP3853:AX3853)</f>
        <v>0</v>
      </c>
    </row>
    <row r="3854" spans="1:51" x14ac:dyDescent="0.45">
      <c r="A3854" s="1" t="s">
        <v>1519</v>
      </c>
      <c r="B3854" s="2">
        <v>5738438</v>
      </c>
      <c r="C3854" s="3" t="s">
        <v>5338</v>
      </c>
      <c r="D3854" s="5">
        <v>95.54</v>
      </c>
      <c r="E3854" s="5">
        <v>358.27519108000001</v>
      </c>
      <c r="F3854" s="3" t="s">
        <v>4480</v>
      </c>
      <c r="G3854" s="3" t="s">
        <v>4491</v>
      </c>
      <c r="H3854" s="3" t="s">
        <v>4492</v>
      </c>
      <c r="I3854" s="3" t="s">
        <v>4493</v>
      </c>
      <c r="J3854" s="3"/>
      <c r="K3854" s="6" t="s">
        <v>4474</v>
      </c>
      <c r="L3854" s="6" t="s">
        <v>4474</v>
      </c>
      <c r="M3854" s="6" t="s">
        <v>4474</v>
      </c>
      <c r="N3854" s="6" t="s">
        <v>4474</v>
      </c>
      <c r="O3854" s="6" t="s">
        <v>4474</v>
      </c>
      <c r="P3854" s="6" t="s">
        <v>4474</v>
      </c>
      <c r="Q3854" s="6" t="s">
        <v>4474</v>
      </c>
      <c r="R3854" s="6" t="s">
        <v>4474</v>
      </c>
      <c r="S3854" s="6" t="s">
        <v>4474</v>
      </c>
      <c r="T3854" s="6" t="s">
        <v>4474</v>
      </c>
      <c r="U3854" s="6" t="s">
        <v>4474</v>
      </c>
      <c r="V3854" s="6" t="s">
        <v>4474</v>
      </c>
      <c r="W3854" s="6" t="s">
        <v>4474</v>
      </c>
      <c r="X3854" s="6" t="s">
        <v>4474</v>
      </c>
      <c r="Y3854" s="6" t="s">
        <v>4474</v>
      </c>
      <c r="Z3854" s="6" t="s">
        <v>4474</v>
      </c>
      <c r="AA3854" s="6" t="s">
        <v>4474</v>
      </c>
      <c r="AB3854" s="6" t="s">
        <v>4474</v>
      </c>
      <c r="AC3854" s="6" t="s">
        <v>4474</v>
      </c>
      <c r="AD3854" s="6" t="s">
        <v>4474</v>
      </c>
      <c r="AF3854" t="e">
        <f>Q3854/W3854</f>
        <v>#VALUE!</v>
      </c>
      <c r="AG3854" t="e">
        <f>R3854/X3854</f>
        <v>#VALUE!</v>
      </c>
      <c r="AH3854" t="e">
        <f>U3854/W3854</f>
        <v>#VALUE!</v>
      </c>
      <c r="AI3854" t="e">
        <f>V3854/X3854</f>
        <v>#VALUE!</v>
      </c>
      <c r="AJ3854" t="e">
        <f>Y3854/AA3854</f>
        <v>#VALUE!</v>
      </c>
      <c r="AK3854" t="e">
        <f>Z3854/AB3854</f>
        <v>#VALUE!</v>
      </c>
      <c r="AL3854" t="e">
        <f>O3854/K3854</f>
        <v>#VALUE!</v>
      </c>
      <c r="AM3854" t="e">
        <f>P3854/L3854</f>
        <v>#VALUE!</v>
      </c>
      <c r="AN3854" t="e">
        <f>K3854/W3854</f>
        <v>#VALUE!</v>
      </c>
      <c r="AO3854" t="e">
        <f>L3854/X3854</f>
        <v>#VALUE!</v>
      </c>
      <c r="AP3854">
        <f>IF(OR(Q3854&lt;0, Q3854="NA"), 0, 1)</f>
        <v>0</v>
      </c>
      <c r="AQ3854">
        <f>IF(OR(S3854&lt;0, S3854="NA"), 0, 1)</f>
        <v>0</v>
      </c>
      <c r="AR3854">
        <f>IFERROR(IF((AF3854-AG3854)&gt;0,1,0),0)</f>
        <v>0</v>
      </c>
      <c r="AS3854">
        <f>IFERROR(IF((S3854-Q3854)&gt;0,1,0),0)</f>
        <v>0</v>
      </c>
      <c r="AT3854">
        <f>IFERROR(IF((AH3854-AI3854)&lt;0,1,0),0)</f>
        <v>0</v>
      </c>
      <c r="AU3854">
        <f>IFERROR(IF((AJ3854-AK3854)&gt;0,1,0),0)</f>
        <v>0</v>
      </c>
      <c r="AV3854">
        <f>IFERROR(IF((AL3854-AM3854)&gt;0,1,0),0)</f>
        <v>0</v>
      </c>
      <c r="AW3854">
        <f>IFERROR(IF((AN3854-AO3854)&gt;0,1,0),0)</f>
        <v>0</v>
      </c>
      <c r="AX3854">
        <f>IFERROR(IF((AC3854-AD3854)&lt;0,1,0),0)</f>
        <v>0</v>
      </c>
      <c r="AY3854">
        <f>SUM(AP3854:AX3854)</f>
        <v>0</v>
      </c>
    </row>
    <row r="3855" spans="1:51" x14ac:dyDescent="0.45">
      <c r="A3855" s="1" t="s">
        <v>1520</v>
      </c>
      <c r="B3855" s="2">
        <v>5733510</v>
      </c>
      <c r="C3855" s="3" t="s">
        <v>5338</v>
      </c>
      <c r="D3855" s="5">
        <v>83.19</v>
      </c>
      <c r="E3855" s="5">
        <v>3032.6914499999998</v>
      </c>
      <c r="F3855" s="3" t="s">
        <v>4480</v>
      </c>
      <c r="G3855" s="3" t="s">
        <v>4491</v>
      </c>
      <c r="H3855" s="3" t="s">
        <v>4492</v>
      </c>
      <c r="I3855" s="3" t="s">
        <v>4493</v>
      </c>
      <c r="J3855" s="3"/>
      <c r="K3855" s="6" t="s">
        <v>4474</v>
      </c>
      <c r="L3855" s="6" t="s">
        <v>4474</v>
      </c>
      <c r="M3855" s="6" t="s">
        <v>4474</v>
      </c>
      <c r="N3855" s="6" t="s">
        <v>4474</v>
      </c>
      <c r="O3855" s="6" t="s">
        <v>4474</v>
      </c>
      <c r="P3855" s="6" t="s">
        <v>4474</v>
      </c>
      <c r="Q3855" s="6" t="s">
        <v>4474</v>
      </c>
      <c r="R3855" s="6" t="s">
        <v>4474</v>
      </c>
      <c r="S3855" s="6" t="s">
        <v>4474</v>
      </c>
      <c r="T3855" s="6" t="s">
        <v>4474</v>
      </c>
      <c r="U3855" s="6" t="s">
        <v>4474</v>
      </c>
      <c r="V3855" s="6" t="s">
        <v>4474</v>
      </c>
      <c r="W3855" s="6" t="s">
        <v>4474</v>
      </c>
      <c r="X3855" s="6" t="s">
        <v>4474</v>
      </c>
      <c r="Y3855" s="6" t="s">
        <v>4474</v>
      </c>
      <c r="Z3855" s="6" t="s">
        <v>4474</v>
      </c>
      <c r="AA3855" s="6" t="s">
        <v>4474</v>
      </c>
      <c r="AB3855" s="6" t="s">
        <v>4474</v>
      </c>
      <c r="AC3855" s="6" t="s">
        <v>4474</v>
      </c>
      <c r="AD3855" s="6" t="s">
        <v>4474</v>
      </c>
      <c r="AF3855" t="e">
        <f>Q3855/W3855</f>
        <v>#VALUE!</v>
      </c>
      <c r="AG3855" t="e">
        <f>R3855/X3855</f>
        <v>#VALUE!</v>
      </c>
      <c r="AH3855" t="e">
        <f>U3855/W3855</f>
        <v>#VALUE!</v>
      </c>
      <c r="AI3855" t="e">
        <f>V3855/X3855</f>
        <v>#VALUE!</v>
      </c>
      <c r="AJ3855" t="e">
        <f>Y3855/AA3855</f>
        <v>#VALUE!</v>
      </c>
      <c r="AK3855" t="e">
        <f>Z3855/AB3855</f>
        <v>#VALUE!</v>
      </c>
      <c r="AL3855" t="e">
        <f>O3855/K3855</f>
        <v>#VALUE!</v>
      </c>
      <c r="AM3855" t="e">
        <f>P3855/L3855</f>
        <v>#VALUE!</v>
      </c>
      <c r="AN3855" t="e">
        <f>K3855/W3855</f>
        <v>#VALUE!</v>
      </c>
      <c r="AO3855" t="e">
        <f>L3855/X3855</f>
        <v>#VALUE!</v>
      </c>
      <c r="AP3855">
        <f>IF(OR(Q3855&lt;0, Q3855="NA"), 0, 1)</f>
        <v>0</v>
      </c>
      <c r="AQ3855">
        <f>IF(OR(S3855&lt;0, S3855="NA"), 0, 1)</f>
        <v>0</v>
      </c>
      <c r="AR3855">
        <f>IFERROR(IF((AF3855-AG3855)&gt;0,1,0),0)</f>
        <v>0</v>
      </c>
      <c r="AS3855">
        <f>IFERROR(IF((S3855-Q3855)&gt;0,1,0),0)</f>
        <v>0</v>
      </c>
      <c r="AT3855">
        <f>IFERROR(IF((AH3855-AI3855)&lt;0,1,0),0)</f>
        <v>0</v>
      </c>
      <c r="AU3855">
        <f>IFERROR(IF((AJ3855-AK3855)&gt;0,1,0),0)</f>
        <v>0</v>
      </c>
      <c r="AV3855">
        <f>IFERROR(IF((AL3855-AM3855)&gt;0,1,0),0)</f>
        <v>0</v>
      </c>
      <c r="AW3855">
        <f>IFERROR(IF((AN3855-AO3855)&gt;0,1,0),0)</f>
        <v>0</v>
      </c>
      <c r="AX3855">
        <f>IFERROR(IF((AC3855-AD3855)&lt;0,1,0),0)</f>
        <v>0</v>
      </c>
      <c r="AY3855">
        <f>SUM(AP3855:AX3855)</f>
        <v>0</v>
      </c>
    </row>
    <row r="3856" spans="1:51" x14ac:dyDescent="0.45">
      <c r="A3856" s="1" t="s">
        <v>1521</v>
      </c>
      <c r="B3856" s="2">
        <v>5738439</v>
      </c>
      <c r="C3856" s="3" t="s">
        <v>5338</v>
      </c>
      <c r="D3856" s="5">
        <v>35.951099999999997</v>
      </c>
      <c r="E3856" s="5">
        <v>34.1536169022</v>
      </c>
      <c r="F3856" s="3" t="s">
        <v>4480</v>
      </c>
      <c r="G3856" s="3" t="s">
        <v>4491</v>
      </c>
      <c r="H3856" s="3" t="s">
        <v>4492</v>
      </c>
      <c r="I3856" s="3" t="s">
        <v>4493</v>
      </c>
      <c r="J3856" s="3"/>
      <c r="K3856" s="6" t="s">
        <v>4474</v>
      </c>
      <c r="L3856" s="6" t="s">
        <v>4474</v>
      </c>
      <c r="M3856" s="6" t="s">
        <v>4474</v>
      </c>
      <c r="N3856" s="6" t="s">
        <v>4474</v>
      </c>
      <c r="O3856" s="6" t="s">
        <v>4474</v>
      </c>
      <c r="P3856" s="6" t="s">
        <v>4474</v>
      </c>
      <c r="Q3856" s="6" t="s">
        <v>4474</v>
      </c>
      <c r="R3856" s="6" t="s">
        <v>4474</v>
      </c>
      <c r="S3856" s="6" t="s">
        <v>4474</v>
      </c>
      <c r="T3856" s="6" t="s">
        <v>4474</v>
      </c>
      <c r="U3856" s="6" t="s">
        <v>4474</v>
      </c>
      <c r="V3856" s="6" t="s">
        <v>4474</v>
      </c>
      <c r="W3856" s="6" t="s">
        <v>4474</v>
      </c>
      <c r="X3856" s="6" t="s">
        <v>4474</v>
      </c>
      <c r="Y3856" s="6" t="s">
        <v>4474</v>
      </c>
      <c r="Z3856" s="6" t="s">
        <v>4474</v>
      </c>
      <c r="AA3856" s="6" t="s">
        <v>4474</v>
      </c>
      <c r="AB3856" s="6" t="s">
        <v>4474</v>
      </c>
      <c r="AC3856" s="6" t="s">
        <v>4474</v>
      </c>
      <c r="AD3856" s="6" t="s">
        <v>4474</v>
      </c>
      <c r="AF3856" t="e">
        <f>Q3856/W3856</f>
        <v>#VALUE!</v>
      </c>
      <c r="AG3856" t="e">
        <f>R3856/X3856</f>
        <v>#VALUE!</v>
      </c>
      <c r="AH3856" t="e">
        <f>U3856/W3856</f>
        <v>#VALUE!</v>
      </c>
      <c r="AI3856" t="e">
        <f>V3856/X3856</f>
        <v>#VALUE!</v>
      </c>
      <c r="AJ3856" t="e">
        <f>Y3856/AA3856</f>
        <v>#VALUE!</v>
      </c>
      <c r="AK3856" t="e">
        <f>Z3856/AB3856</f>
        <v>#VALUE!</v>
      </c>
      <c r="AL3856" t="e">
        <f>O3856/K3856</f>
        <v>#VALUE!</v>
      </c>
      <c r="AM3856" t="e">
        <f>P3856/L3856</f>
        <v>#VALUE!</v>
      </c>
      <c r="AN3856" t="e">
        <f>K3856/W3856</f>
        <v>#VALUE!</v>
      </c>
      <c r="AO3856" t="e">
        <f>L3856/X3856</f>
        <v>#VALUE!</v>
      </c>
      <c r="AP3856">
        <f>IF(OR(Q3856&lt;0, Q3856="NA"), 0, 1)</f>
        <v>0</v>
      </c>
      <c r="AQ3856">
        <f>IF(OR(S3856&lt;0, S3856="NA"), 0, 1)</f>
        <v>0</v>
      </c>
      <c r="AR3856">
        <f>IFERROR(IF((AF3856-AG3856)&gt;0,1,0),0)</f>
        <v>0</v>
      </c>
      <c r="AS3856">
        <f>IFERROR(IF((S3856-Q3856)&gt;0,1,0),0)</f>
        <v>0</v>
      </c>
      <c r="AT3856">
        <f>IFERROR(IF((AH3856-AI3856)&lt;0,1,0),0)</f>
        <v>0</v>
      </c>
      <c r="AU3856">
        <f>IFERROR(IF((AJ3856-AK3856)&gt;0,1,0),0)</f>
        <v>0</v>
      </c>
      <c r="AV3856">
        <f>IFERROR(IF((AL3856-AM3856)&gt;0,1,0),0)</f>
        <v>0</v>
      </c>
      <c r="AW3856">
        <f>IFERROR(IF((AN3856-AO3856)&gt;0,1,0),0)</f>
        <v>0</v>
      </c>
      <c r="AX3856">
        <f>IFERROR(IF((AC3856-AD3856)&lt;0,1,0),0)</f>
        <v>0</v>
      </c>
      <c r="AY3856">
        <f>SUM(AP3856:AX3856)</f>
        <v>0</v>
      </c>
    </row>
    <row r="3857" spans="1:51" x14ac:dyDescent="0.45">
      <c r="A3857" s="1" t="s">
        <v>1522</v>
      </c>
      <c r="B3857" s="2">
        <v>5735386</v>
      </c>
      <c r="C3857" s="3" t="s">
        <v>5338</v>
      </c>
      <c r="D3857" s="5">
        <v>84.16</v>
      </c>
      <c r="E3857" s="5">
        <v>3442.1441683200001</v>
      </c>
      <c r="F3857" s="3" t="s">
        <v>4480</v>
      </c>
      <c r="G3857" s="3" t="s">
        <v>4491</v>
      </c>
      <c r="H3857" s="3" t="s">
        <v>4492</v>
      </c>
      <c r="I3857" s="3" t="s">
        <v>4493</v>
      </c>
      <c r="J3857" s="3"/>
      <c r="K3857" s="6" t="s">
        <v>4474</v>
      </c>
      <c r="L3857" s="6" t="s">
        <v>4474</v>
      </c>
      <c r="M3857" s="6" t="s">
        <v>4474</v>
      </c>
      <c r="N3857" s="6" t="s">
        <v>4474</v>
      </c>
      <c r="O3857" s="6" t="s">
        <v>4474</v>
      </c>
      <c r="P3857" s="6" t="s">
        <v>4474</v>
      </c>
      <c r="Q3857" s="6" t="s">
        <v>4474</v>
      </c>
      <c r="R3857" s="6" t="s">
        <v>4474</v>
      </c>
      <c r="S3857" s="6" t="s">
        <v>4474</v>
      </c>
      <c r="T3857" s="6" t="s">
        <v>4474</v>
      </c>
      <c r="U3857" s="6" t="s">
        <v>4474</v>
      </c>
      <c r="V3857" s="6" t="s">
        <v>4474</v>
      </c>
      <c r="W3857" s="6" t="s">
        <v>4474</v>
      </c>
      <c r="X3857" s="6" t="s">
        <v>4474</v>
      </c>
      <c r="Y3857" s="6" t="s">
        <v>4474</v>
      </c>
      <c r="Z3857" s="6" t="s">
        <v>4474</v>
      </c>
      <c r="AA3857" s="6" t="s">
        <v>4474</v>
      </c>
      <c r="AB3857" s="6" t="s">
        <v>4474</v>
      </c>
      <c r="AC3857" s="6" t="s">
        <v>4474</v>
      </c>
      <c r="AD3857" s="6" t="s">
        <v>4474</v>
      </c>
      <c r="AF3857" t="e">
        <f>Q3857/W3857</f>
        <v>#VALUE!</v>
      </c>
      <c r="AG3857" t="e">
        <f>R3857/X3857</f>
        <v>#VALUE!</v>
      </c>
      <c r="AH3857" t="e">
        <f>U3857/W3857</f>
        <v>#VALUE!</v>
      </c>
      <c r="AI3857" t="e">
        <f>V3857/X3857</f>
        <v>#VALUE!</v>
      </c>
      <c r="AJ3857" t="e">
        <f>Y3857/AA3857</f>
        <v>#VALUE!</v>
      </c>
      <c r="AK3857" t="e">
        <f>Z3857/AB3857</f>
        <v>#VALUE!</v>
      </c>
      <c r="AL3857" t="e">
        <f>O3857/K3857</f>
        <v>#VALUE!</v>
      </c>
      <c r="AM3857" t="e">
        <f>P3857/L3857</f>
        <v>#VALUE!</v>
      </c>
      <c r="AN3857" t="e">
        <f>K3857/W3857</f>
        <v>#VALUE!</v>
      </c>
      <c r="AO3857" t="e">
        <f>L3857/X3857</f>
        <v>#VALUE!</v>
      </c>
      <c r="AP3857">
        <f>IF(OR(Q3857&lt;0, Q3857="NA"), 0, 1)</f>
        <v>0</v>
      </c>
      <c r="AQ3857">
        <f>IF(OR(S3857&lt;0, S3857="NA"), 0, 1)</f>
        <v>0</v>
      </c>
      <c r="AR3857">
        <f>IFERROR(IF((AF3857-AG3857)&gt;0,1,0),0)</f>
        <v>0</v>
      </c>
      <c r="AS3857">
        <f>IFERROR(IF((S3857-Q3857)&gt;0,1,0),0)</f>
        <v>0</v>
      </c>
      <c r="AT3857">
        <f>IFERROR(IF((AH3857-AI3857)&lt;0,1,0),0)</f>
        <v>0</v>
      </c>
      <c r="AU3857">
        <f>IFERROR(IF((AJ3857-AK3857)&gt;0,1,0),0)</f>
        <v>0</v>
      </c>
      <c r="AV3857">
        <f>IFERROR(IF((AL3857-AM3857)&gt;0,1,0),0)</f>
        <v>0</v>
      </c>
      <c r="AW3857">
        <f>IFERROR(IF((AN3857-AO3857)&gt;0,1,0),0)</f>
        <v>0</v>
      </c>
      <c r="AX3857">
        <f>IFERROR(IF((AC3857-AD3857)&lt;0,1,0),0)</f>
        <v>0</v>
      </c>
      <c r="AY3857">
        <f>SUM(AP3857:AX3857)</f>
        <v>0</v>
      </c>
    </row>
    <row r="3858" spans="1:51" x14ac:dyDescent="0.45">
      <c r="A3858" s="1" t="s">
        <v>1523</v>
      </c>
      <c r="B3858" s="2">
        <v>5735129</v>
      </c>
      <c r="C3858" s="3" t="s">
        <v>5338</v>
      </c>
      <c r="D3858" s="5">
        <v>62.7</v>
      </c>
      <c r="E3858" s="5">
        <v>13562.0101254</v>
      </c>
      <c r="F3858" s="3" t="s">
        <v>4480</v>
      </c>
      <c r="G3858" s="3" t="s">
        <v>4491</v>
      </c>
      <c r="H3858" s="3" t="s">
        <v>4492</v>
      </c>
      <c r="I3858" s="3" t="s">
        <v>4493</v>
      </c>
      <c r="J3858" s="3"/>
      <c r="K3858" s="6" t="s">
        <v>4474</v>
      </c>
      <c r="L3858" s="6" t="s">
        <v>4474</v>
      </c>
      <c r="M3858" s="6" t="s">
        <v>4474</v>
      </c>
      <c r="N3858" s="6" t="s">
        <v>4474</v>
      </c>
      <c r="O3858" s="6" t="s">
        <v>4474</v>
      </c>
      <c r="P3858" s="6" t="s">
        <v>4474</v>
      </c>
      <c r="Q3858" s="6" t="s">
        <v>4474</v>
      </c>
      <c r="R3858" s="6" t="s">
        <v>4474</v>
      </c>
      <c r="S3858" s="6" t="s">
        <v>4474</v>
      </c>
      <c r="T3858" s="6" t="s">
        <v>4474</v>
      </c>
      <c r="U3858" s="6" t="s">
        <v>4474</v>
      </c>
      <c r="V3858" s="6" t="s">
        <v>4474</v>
      </c>
      <c r="W3858" s="6" t="s">
        <v>4474</v>
      </c>
      <c r="X3858" s="6" t="s">
        <v>4474</v>
      </c>
      <c r="Y3858" s="6" t="s">
        <v>4474</v>
      </c>
      <c r="Z3858" s="6" t="s">
        <v>4474</v>
      </c>
      <c r="AA3858" s="6" t="s">
        <v>4474</v>
      </c>
      <c r="AB3858" s="6" t="s">
        <v>4474</v>
      </c>
      <c r="AC3858" s="6" t="s">
        <v>4474</v>
      </c>
      <c r="AD3858" s="6" t="s">
        <v>4474</v>
      </c>
      <c r="AF3858" t="e">
        <f>Q3858/W3858</f>
        <v>#VALUE!</v>
      </c>
      <c r="AG3858" t="e">
        <f>R3858/X3858</f>
        <v>#VALUE!</v>
      </c>
      <c r="AH3858" t="e">
        <f>U3858/W3858</f>
        <v>#VALUE!</v>
      </c>
      <c r="AI3858" t="e">
        <f>V3858/X3858</f>
        <v>#VALUE!</v>
      </c>
      <c r="AJ3858" t="e">
        <f>Y3858/AA3858</f>
        <v>#VALUE!</v>
      </c>
      <c r="AK3858" t="e">
        <f>Z3858/AB3858</f>
        <v>#VALUE!</v>
      </c>
      <c r="AL3858" t="e">
        <f>O3858/K3858</f>
        <v>#VALUE!</v>
      </c>
      <c r="AM3858" t="e">
        <f>P3858/L3858</f>
        <v>#VALUE!</v>
      </c>
      <c r="AN3858" t="e">
        <f>K3858/W3858</f>
        <v>#VALUE!</v>
      </c>
      <c r="AO3858" t="e">
        <f>L3858/X3858</f>
        <v>#VALUE!</v>
      </c>
      <c r="AP3858">
        <f>IF(OR(Q3858&lt;0, Q3858="NA"), 0, 1)</f>
        <v>0</v>
      </c>
      <c r="AQ3858">
        <f>IF(OR(S3858&lt;0, S3858="NA"), 0, 1)</f>
        <v>0</v>
      </c>
      <c r="AR3858">
        <f>IFERROR(IF((AF3858-AG3858)&gt;0,1,0),0)</f>
        <v>0</v>
      </c>
      <c r="AS3858">
        <f>IFERROR(IF((S3858-Q3858)&gt;0,1,0),0)</f>
        <v>0</v>
      </c>
      <c r="AT3858">
        <f>IFERROR(IF((AH3858-AI3858)&lt;0,1,0),0)</f>
        <v>0</v>
      </c>
      <c r="AU3858">
        <f>IFERROR(IF((AJ3858-AK3858)&gt;0,1,0),0)</f>
        <v>0</v>
      </c>
      <c r="AV3858">
        <f>IFERROR(IF((AL3858-AM3858)&gt;0,1,0),0)</f>
        <v>0</v>
      </c>
      <c r="AW3858">
        <f>IFERROR(IF((AN3858-AO3858)&gt;0,1,0),0)</f>
        <v>0</v>
      </c>
      <c r="AX3858">
        <f>IFERROR(IF((AC3858-AD3858)&lt;0,1,0),0)</f>
        <v>0</v>
      </c>
      <c r="AY3858">
        <f>SUM(AP3858:AX3858)</f>
        <v>0</v>
      </c>
    </row>
    <row r="3859" spans="1:51" x14ac:dyDescent="0.45">
      <c r="A3859" s="1" t="s">
        <v>1524</v>
      </c>
      <c r="B3859" s="2">
        <v>7062106</v>
      </c>
      <c r="C3859" s="3" t="s">
        <v>5338</v>
      </c>
      <c r="D3859" s="5">
        <v>33.405000000000001</v>
      </c>
      <c r="E3859" s="5">
        <v>46.767066810000003</v>
      </c>
      <c r="F3859" s="3" t="s">
        <v>4480</v>
      </c>
      <c r="G3859" s="3" t="s">
        <v>4491</v>
      </c>
      <c r="H3859" s="3" t="s">
        <v>4492</v>
      </c>
      <c r="I3859" s="3" t="s">
        <v>4493</v>
      </c>
      <c r="J3859" s="3"/>
      <c r="K3859" s="6" t="s">
        <v>4474</v>
      </c>
      <c r="L3859" s="6" t="s">
        <v>4474</v>
      </c>
      <c r="M3859" s="6" t="s">
        <v>4474</v>
      </c>
      <c r="N3859" s="6" t="s">
        <v>4474</v>
      </c>
      <c r="O3859" s="6" t="s">
        <v>4474</v>
      </c>
      <c r="P3859" s="6" t="s">
        <v>4474</v>
      </c>
      <c r="Q3859" s="6" t="s">
        <v>4474</v>
      </c>
      <c r="R3859" s="6" t="s">
        <v>4474</v>
      </c>
      <c r="S3859" s="6" t="s">
        <v>4474</v>
      </c>
      <c r="T3859" s="6" t="s">
        <v>4474</v>
      </c>
      <c r="U3859" s="6" t="s">
        <v>4474</v>
      </c>
      <c r="V3859" s="6" t="s">
        <v>4474</v>
      </c>
      <c r="W3859" s="6" t="s">
        <v>4474</v>
      </c>
      <c r="X3859" s="6" t="s">
        <v>4474</v>
      </c>
      <c r="Y3859" s="6" t="s">
        <v>4474</v>
      </c>
      <c r="Z3859" s="6" t="s">
        <v>4474</v>
      </c>
      <c r="AA3859" s="6" t="s">
        <v>4474</v>
      </c>
      <c r="AB3859" s="6" t="s">
        <v>4474</v>
      </c>
      <c r="AC3859" s="6" t="s">
        <v>4474</v>
      </c>
      <c r="AD3859" s="6" t="s">
        <v>4474</v>
      </c>
      <c r="AF3859" t="e">
        <f>Q3859/W3859</f>
        <v>#VALUE!</v>
      </c>
      <c r="AG3859" t="e">
        <f>R3859/X3859</f>
        <v>#VALUE!</v>
      </c>
      <c r="AH3859" t="e">
        <f>U3859/W3859</f>
        <v>#VALUE!</v>
      </c>
      <c r="AI3859" t="e">
        <f>V3859/X3859</f>
        <v>#VALUE!</v>
      </c>
      <c r="AJ3859" t="e">
        <f>Y3859/AA3859</f>
        <v>#VALUE!</v>
      </c>
      <c r="AK3859" t="e">
        <f>Z3859/AB3859</f>
        <v>#VALUE!</v>
      </c>
      <c r="AL3859" t="e">
        <f>O3859/K3859</f>
        <v>#VALUE!</v>
      </c>
      <c r="AM3859" t="e">
        <f>P3859/L3859</f>
        <v>#VALUE!</v>
      </c>
      <c r="AN3859" t="e">
        <f>K3859/W3859</f>
        <v>#VALUE!</v>
      </c>
      <c r="AO3859" t="e">
        <f>L3859/X3859</f>
        <v>#VALUE!</v>
      </c>
      <c r="AP3859">
        <f>IF(OR(Q3859&lt;0, Q3859="NA"), 0, 1)</f>
        <v>0</v>
      </c>
      <c r="AQ3859">
        <f>IF(OR(S3859&lt;0, S3859="NA"), 0, 1)</f>
        <v>0</v>
      </c>
      <c r="AR3859">
        <f>IFERROR(IF((AF3859-AG3859)&gt;0,1,0),0)</f>
        <v>0</v>
      </c>
      <c r="AS3859">
        <f>IFERROR(IF((S3859-Q3859)&gt;0,1,0),0)</f>
        <v>0</v>
      </c>
      <c r="AT3859">
        <f>IFERROR(IF((AH3859-AI3859)&lt;0,1,0),0)</f>
        <v>0</v>
      </c>
      <c r="AU3859">
        <f>IFERROR(IF((AJ3859-AK3859)&gt;0,1,0),0)</f>
        <v>0</v>
      </c>
      <c r="AV3859">
        <f>IFERROR(IF((AL3859-AM3859)&gt;0,1,0),0)</f>
        <v>0</v>
      </c>
      <c r="AW3859">
        <f>IFERROR(IF((AN3859-AO3859)&gt;0,1,0),0)</f>
        <v>0</v>
      </c>
      <c r="AX3859">
        <f>IFERROR(IF((AC3859-AD3859)&lt;0,1,0),0)</f>
        <v>0</v>
      </c>
      <c r="AY3859">
        <f>SUM(AP3859:AX3859)</f>
        <v>0</v>
      </c>
    </row>
    <row r="3860" spans="1:51" x14ac:dyDescent="0.45">
      <c r="A3860" s="1" t="s">
        <v>1525</v>
      </c>
      <c r="B3860" s="2">
        <v>5734592</v>
      </c>
      <c r="C3860" s="3" t="s">
        <v>5338</v>
      </c>
      <c r="D3860" s="5">
        <v>16.18</v>
      </c>
      <c r="E3860" s="5">
        <v>78.473032360000005</v>
      </c>
      <c r="F3860" s="3" t="s">
        <v>4480</v>
      </c>
      <c r="G3860" s="3" t="s">
        <v>4491</v>
      </c>
      <c r="H3860" s="3" t="s">
        <v>4492</v>
      </c>
      <c r="I3860" s="3" t="s">
        <v>4493</v>
      </c>
      <c r="J3860" s="3"/>
      <c r="K3860" s="6" t="s">
        <v>4474</v>
      </c>
      <c r="L3860" s="6" t="s">
        <v>4474</v>
      </c>
      <c r="M3860" s="6" t="s">
        <v>4474</v>
      </c>
      <c r="N3860" s="6" t="s">
        <v>4474</v>
      </c>
      <c r="O3860" s="6" t="s">
        <v>4474</v>
      </c>
      <c r="P3860" s="6" t="s">
        <v>4474</v>
      </c>
      <c r="Q3860" s="6" t="s">
        <v>4474</v>
      </c>
      <c r="R3860" s="6" t="s">
        <v>4474</v>
      </c>
      <c r="S3860" s="6" t="s">
        <v>4474</v>
      </c>
      <c r="T3860" s="6" t="s">
        <v>4474</v>
      </c>
      <c r="U3860" s="6" t="s">
        <v>4474</v>
      </c>
      <c r="V3860" s="6" t="s">
        <v>4474</v>
      </c>
      <c r="W3860" s="6" t="s">
        <v>4474</v>
      </c>
      <c r="X3860" s="6" t="s">
        <v>4474</v>
      </c>
      <c r="Y3860" s="6" t="s">
        <v>4474</v>
      </c>
      <c r="Z3860" s="6" t="s">
        <v>4474</v>
      </c>
      <c r="AA3860" s="6" t="s">
        <v>4474</v>
      </c>
      <c r="AB3860" s="6" t="s">
        <v>4474</v>
      </c>
      <c r="AC3860" s="6" t="s">
        <v>4474</v>
      </c>
      <c r="AD3860" s="6" t="s">
        <v>4474</v>
      </c>
      <c r="AF3860" t="e">
        <f>Q3860/W3860</f>
        <v>#VALUE!</v>
      </c>
      <c r="AG3860" t="e">
        <f>R3860/X3860</f>
        <v>#VALUE!</v>
      </c>
      <c r="AH3860" t="e">
        <f>U3860/W3860</f>
        <v>#VALUE!</v>
      </c>
      <c r="AI3860" t="e">
        <f>V3860/X3860</f>
        <v>#VALUE!</v>
      </c>
      <c r="AJ3860" t="e">
        <f>Y3860/AA3860</f>
        <v>#VALUE!</v>
      </c>
      <c r="AK3860" t="e">
        <f>Z3860/AB3860</f>
        <v>#VALUE!</v>
      </c>
      <c r="AL3860" t="e">
        <f>O3860/K3860</f>
        <v>#VALUE!</v>
      </c>
      <c r="AM3860" t="e">
        <f>P3860/L3860</f>
        <v>#VALUE!</v>
      </c>
      <c r="AN3860" t="e">
        <f>K3860/W3860</f>
        <v>#VALUE!</v>
      </c>
      <c r="AO3860" t="e">
        <f>L3860/X3860</f>
        <v>#VALUE!</v>
      </c>
      <c r="AP3860">
        <f>IF(OR(Q3860&lt;0, Q3860="NA"), 0, 1)</f>
        <v>0</v>
      </c>
      <c r="AQ3860">
        <f>IF(OR(S3860&lt;0, S3860="NA"), 0, 1)</f>
        <v>0</v>
      </c>
      <c r="AR3860">
        <f>IFERROR(IF((AF3860-AG3860)&gt;0,1,0),0)</f>
        <v>0</v>
      </c>
      <c r="AS3860">
        <f>IFERROR(IF((S3860-Q3860)&gt;0,1,0),0)</f>
        <v>0</v>
      </c>
      <c r="AT3860">
        <f>IFERROR(IF((AH3860-AI3860)&lt;0,1,0),0)</f>
        <v>0</v>
      </c>
      <c r="AU3860">
        <f>IFERROR(IF((AJ3860-AK3860)&gt;0,1,0),0)</f>
        <v>0</v>
      </c>
      <c r="AV3860">
        <f>IFERROR(IF((AL3860-AM3860)&gt;0,1,0),0)</f>
        <v>0</v>
      </c>
      <c r="AW3860">
        <f>IFERROR(IF((AN3860-AO3860)&gt;0,1,0),0)</f>
        <v>0</v>
      </c>
      <c r="AX3860">
        <f>IFERROR(IF((AC3860-AD3860)&lt;0,1,0),0)</f>
        <v>0</v>
      </c>
      <c r="AY3860">
        <f>SUM(AP3860:AX3860)</f>
        <v>0</v>
      </c>
    </row>
    <row r="3861" spans="1:51" x14ac:dyDescent="0.45">
      <c r="A3861" s="1" t="s">
        <v>1526</v>
      </c>
      <c r="B3861" s="2">
        <v>8306170</v>
      </c>
      <c r="C3861" s="3" t="s">
        <v>5338</v>
      </c>
      <c r="D3861" s="5">
        <v>37.85</v>
      </c>
      <c r="E3861" s="5">
        <v>8266.4400757000003</v>
      </c>
      <c r="F3861" s="3" t="s">
        <v>4480</v>
      </c>
      <c r="G3861" s="3" t="s">
        <v>4491</v>
      </c>
      <c r="H3861" s="3" t="s">
        <v>4492</v>
      </c>
      <c r="I3861" s="3" t="s">
        <v>4493</v>
      </c>
      <c r="J3861" s="3"/>
      <c r="K3861" s="6" t="s">
        <v>4474</v>
      </c>
      <c r="L3861" s="6" t="s">
        <v>4474</v>
      </c>
      <c r="M3861" s="6" t="s">
        <v>4474</v>
      </c>
      <c r="N3861" s="6" t="s">
        <v>4474</v>
      </c>
      <c r="O3861" s="6" t="s">
        <v>4474</v>
      </c>
      <c r="P3861" s="6" t="s">
        <v>4474</v>
      </c>
      <c r="Q3861" s="6" t="s">
        <v>4474</v>
      </c>
      <c r="R3861" s="6" t="s">
        <v>4474</v>
      </c>
      <c r="S3861" s="6" t="s">
        <v>4474</v>
      </c>
      <c r="T3861" s="6" t="s">
        <v>4474</v>
      </c>
      <c r="U3861" s="6" t="s">
        <v>4474</v>
      </c>
      <c r="V3861" s="6" t="s">
        <v>4474</v>
      </c>
      <c r="W3861" s="6" t="s">
        <v>4474</v>
      </c>
      <c r="X3861" s="6" t="s">
        <v>4474</v>
      </c>
      <c r="Y3861" s="6" t="s">
        <v>4474</v>
      </c>
      <c r="Z3861" s="6" t="s">
        <v>4474</v>
      </c>
      <c r="AA3861" s="6" t="s">
        <v>4474</v>
      </c>
      <c r="AB3861" s="6" t="s">
        <v>4474</v>
      </c>
      <c r="AC3861" s="6" t="s">
        <v>4474</v>
      </c>
      <c r="AD3861" s="6" t="s">
        <v>4474</v>
      </c>
      <c r="AF3861" t="e">
        <f>Q3861/W3861</f>
        <v>#VALUE!</v>
      </c>
      <c r="AG3861" t="e">
        <f>R3861/X3861</f>
        <v>#VALUE!</v>
      </c>
      <c r="AH3861" t="e">
        <f>U3861/W3861</f>
        <v>#VALUE!</v>
      </c>
      <c r="AI3861" t="e">
        <f>V3861/X3861</f>
        <v>#VALUE!</v>
      </c>
      <c r="AJ3861" t="e">
        <f>Y3861/AA3861</f>
        <v>#VALUE!</v>
      </c>
      <c r="AK3861" t="e">
        <f>Z3861/AB3861</f>
        <v>#VALUE!</v>
      </c>
      <c r="AL3861" t="e">
        <f>O3861/K3861</f>
        <v>#VALUE!</v>
      </c>
      <c r="AM3861" t="e">
        <f>P3861/L3861</f>
        <v>#VALUE!</v>
      </c>
      <c r="AN3861" t="e">
        <f>K3861/W3861</f>
        <v>#VALUE!</v>
      </c>
      <c r="AO3861" t="e">
        <f>L3861/X3861</f>
        <v>#VALUE!</v>
      </c>
      <c r="AP3861">
        <f>IF(OR(Q3861&lt;0, Q3861="NA"), 0, 1)</f>
        <v>0</v>
      </c>
      <c r="AQ3861">
        <f>IF(OR(S3861&lt;0, S3861="NA"), 0, 1)</f>
        <v>0</v>
      </c>
      <c r="AR3861">
        <f>IFERROR(IF((AF3861-AG3861)&gt;0,1,0),0)</f>
        <v>0</v>
      </c>
      <c r="AS3861">
        <f>IFERROR(IF((S3861-Q3861)&gt;0,1,0),0)</f>
        <v>0</v>
      </c>
      <c r="AT3861">
        <f>IFERROR(IF((AH3861-AI3861)&lt;0,1,0),0)</f>
        <v>0</v>
      </c>
      <c r="AU3861">
        <f>IFERROR(IF((AJ3861-AK3861)&gt;0,1,0),0)</f>
        <v>0</v>
      </c>
      <c r="AV3861">
        <f>IFERROR(IF((AL3861-AM3861)&gt;0,1,0),0)</f>
        <v>0</v>
      </c>
      <c r="AW3861">
        <f>IFERROR(IF((AN3861-AO3861)&gt;0,1,0),0)</f>
        <v>0</v>
      </c>
      <c r="AX3861">
        <f>IFERROR(IF((AC3861-AD3861)&lt;0,1,0),0)</f>
        <v>0</v>
      </c>
      <c r="AY3861">
        <f>SUM(AP3861:AX3861)</f>
        <v>0</v>
      </c>
    </row>
    <row r="3862" spans="1:51" x14ac:dyDescent="0.45">
      <c r="A3862" s="1" t="s">
        <v>1527</v>
      </c>
      <c r="B3862" s="2">
        <v>7062112</v>
      </c>
      <c r="C3862" s="3" t="s">
        <v>5338</v>
      </c>
      <c r="D3862" s="5">
        <v>36.54</v>
      </c>
      <c r="E3862" s="5">
        <v>23.751073080000001</v>
      </c>
      <c r="F3862" s="3" t="s">
        <v>4480</v>
      </c>
      <c r="G3862" s="3" t="s">
        <v>4491</v>
      </c>
      <c r="H3862" s="3" t="s">
        <v>4492</v>
      </c>
      <c r="I3862" s="3" t="s">
        <v>4493</v>
      </c>
      <c r="J3862" s="3"/>
      <c r="K3862" s="6" t="s">
        <v>4474</v>
      </c>
      <c r="L3862" s="6" t="s">
        <v>4474</v>
      </c>
      <c r="M3862" s="6" t="s">
        <v>4474</v>
      </c>
      <c r="N3862" s="6" t="s">
        <v>4474</v>
      </c>
      <c r="O3862" s="6" t="s">
        <v>4474</v>
      </c>
      <c r="P3862" s="6" t="s">
        <v>4474</v>
      </c>
      <c r="Q3862" s="6" t="s">
        <v>4474</v>
      </c>
      <c r="R3862" s="6" t="s">
        <v>4474</v>
      </c>
      <c r="S3862" s="6" t="s">
        <v>4474</v>
      </c>
      <c r="T3862" s="6" t="s">
        <v>4474</v>
      </c>
      <c r="U3862" s="6" t="s">
        <v>4474</v>
      </c>
      <c r="V3862" s="6" t="s">
        <v>4474</v>
      </c>
      <c r="W3862" s="6" t="s">
        <v>4474</v>
      </c>
      <c r="X3862" s="6" t="s">
        <v>4474</v>
      </c>
      <c r="Y3862" s="6" t="s">
        <v>4474</v>
      </c>
      <c r="Z3862" s="6" t="s">
        <v>4474</v>
      </c>
      <c r="AA3862" s="6" t="s">
        <v>4474</v>
      </c>
      <c r="AB3862" s="6" t="s">
        <v>4474</v>
      </c>
      <c r="AC3862" s="6" t="s">
        <v>4474</v>
      </c>
      <c r="AD3862" s="6" t="s">
        <v>4474</v>
      </c>
      <c r="AF3862" t="e">
        <f>Q3862/W3862</f>
        <v>#VALUE!</v>
      </c>
      <c r="AG3862" t="e">
        <f>R3862/X3862</f>
        <v>#VALUE!</v>
      </c>
      <c r="AH3862" t="e">
        <f>U3862/W3862</f>
        <v>#VALUE!</v>
      </c>
      <c r="AI3862" t="e">
        <f>V3862/X3862</f>
        <v>#VALUE!</v>
      </c>
      <c r="AJ3862" t="e">
        <f>Y3862/AA3862</f>
        <v>#VALUE!</v>
      </c>
      <c r="AK3862" t="e">
        <f>Z3862/AB3862</f>
        <v>#VALUE!</v>
      </c>
      <c r="AL3862" t="e">
        <f>O3862/K3862</f>
        <v>#VALUE!</v>
      </c>
      <c r="AM3862" t="e">
        <f>P3862/L3862</f>
        <v>#VALUE!</v>
      </c>
      <c r="AN3862" t="e">
        <f>K3862/W3862</f>
        <v>#VALUE!</v>
      </c>
      <c r="AO3862" t="e">
        <f>L3862/X3862</f>
        <v>#VALUE!</v>
      </c>
      <c r="AP3862">
        <f>IF(OR(Q3862&lt;0, Q3862="NA"), 0, 1)</f>
        <v>0</v>
      </c>
      <c r="AQ3862">
        <f>IF(OR(S3862&lt;0, S3862="NA"), 0, 1)</f>
        <v>0</v>
      </c>
      <c r="AR3862">
        <f>IFERROR(IF((AF3862-AG3862)&gt;0,1,0),0)</f>
        <v>0</v>
      </c>
      <c r="AS3862">
        <f>IFERROR(IF((S3862-Q3862)&gt;0,1,0),0)</f>
        <v>0</v>
      </c>
      <c r="AT3862">
        <f>IFERROR(IF((AH3862-AI3862)&lt;0,1,0),0)</f>
        <v>0</v>
      </c>
      <c r="AU3862">
        <f>IFERROR(IF((AJ3862-AK3862)&gt;0,1,0),0)</f>
        <v>0</v>
      </c>
      <c r="AV3862">
        <f>IFERROR(IF((AL3862-AM3862)&gt;0,1,0),0)</f>
        <v>0</v>
      </c>
      <c r="AW3862">
        <f>IFERROR(IF((AN3862-AO3862)&gt;0,1,0),0)</f>
        <v>0</v>
      </c>
      <c r="AX3862">
        <f>IFERROR(IF((AC3862-AD3862)&lt;0,1,0),0)</f>
        <v>0</v>
      </c>
      <c r="AY3862">
        <f>SUM(AP3862:AX3862)</f>
        <v>0</v>
      </c>
    </row>
    <row r="3863" spans="1:51" x14ac:dyDescent="0.45">
      <c r="A3863" s="1" t="s">
        <v>1528</v>
      </c>
      <c r="B3863" s="2">
        <v>5738437</v>
      </c>
      <c r="C3863" s="3" t="s">
        <v>5338</v>
      </c>
      <c r="D3863" s="5">
        <v>36.15</v>
      </c>
      <c r="E3863" s="5">
        <v>5.4225722999999997</v>
      </c>
      <c r="F3863" s="3" t="s">
        <v>4480</v>
      </c>
      <c r="G3863" s="3" t="s">
        <v>4491</v>
      </c>
      <c r="H3863" s="3" t="s">
        <v>4492</v>
      </c>
      <c r="I3863" s="3" t="s">
        <v>4493</v>
      </c>
      <c r="J3863" s="3"/>
      <c r="K3863" s="6" t="s">
        <v>4474</v>
      </c>
      <c r="L3863" s="6" t="s">
        <v>4474</v>
      </c>
      <c r="M3863" s="6" t="s">
        <v>4474</v>
      </c>
      <c r="N3863" s="6" t="s">
        <v>4474</v>
      </c>
      <c r="O3863" s="6" t="s">
        <v>4474</v>
      </c>
      <c r="P3863" s="6" t="s">
        <v>4474</v>
      </c>
      <c r="Q3863" s="6" t="s">
        <v>4474</v>
      </c>
      <c r="R3863" s="6" t="s">
        <v>4474</v>
      </c>
      <c r="S3863" s="6" t="s">
        <v>4474</v>
      </c>
      <c r="T3863" s="6" t="s">
        <v>4474</v>
      </c>
      <c r="U3863" s="6" t="s">
        <v>4474</v>
      </c>
      <c r="V3863" s="6" t="s">
        <v>4474</v>
      </c>
      <c r="W3863" s="6" t="s">
        <v>4474</v>
      </c>
      <c r="X3863" s="6" t="s">
        <v>4474</v>
      </c>
      <c r="Y3863" s="6" t="s">
        <v>4474</v>
      </c>
      <c r="Z3863" s="6" t="s">
        <v>4474</v>
      </c>
      <c r="AA3863" s="6" t="s">
        <v>4474</v>
      </c>
      <c r="AB3863" s="6" t="s">
        <v>4474</v>
      </c>
      <c r="AC3863" s="6" t="s">
        <v>4474</v>
      </c>
      <c r="AD3863" s="6" t="s">
        <v>4474</v>
      </c>
      <c r="AF3863" t="e">
        <f>Q3863/W3863</f>
        <v>#VALUE!</v>
      </c>
      <c r="AG3863" t="e">
        <f>R3863/X3863</f>
        <v>#VALUE!</v>
      </c>
      <c r="AH3863" t="e">
        <f>U3863/W3863</f>
        <v>#VALUE!</v>
      </c>
      <c r="AI3863" t="e">
        <f>V3863/X3863</f>
        <v>#VALUE!</v>
      </c>
      <c r="AJ3863" t="e">
        <f>Y3863/AA3863</f>
        <v>#VALUE!</v>
      </c>
      <c r="AK3863" t="e">
        <f>Z3863/AB3863</f>
        <v>#VALUE!</v>
      </c>
      <c r="AL3863" t="e">
        <f>O3863/K3863</f>
        <v>#VALUE!</v>
      </c>
      <c r="AM3863" t="e">
        <f>P3863/L3863</f>
        <v>#VALUE!</v>
      </c>
      <c r="AN3863" t="e">
        <f>K3863/W3863</f>
        <v>#VALUE!</v>
      </c>
      <c r="AO3863" t="e">
        <f>L3863/X3863</f>
        <v>#VALUE!</v>
      </c>
      <c r="AP3863">
        <f>IF(OR(Q3863&lt;0, Q3863="NA"), 0, 1)</f>
        <v>0</v>
      </c>
      <c r="AQ3863">
        <f>IF(OR(S3863&lt;0, S3863="NA"), 0, 1)</f>
        <v>0</v>
      </c>
      <c r="AR3863">
        <f>IFERROR(IF((AF3863-AG3863)&gt;0,1,0),0)</f>
        <v>0</v>
      </c>
      <c r="AS3863">
        <f>IFERROR(IF((S3863-Q3863)&gt;0,1,0),0)</f>
        <v>0</v>
      </c>
      <c r="AT3863">
        <f>IFERROR(IF((AH3863-AI3863)&lt;0,1,0),0)</f>
        <v>0</v>
      </c>
      <c r="AU3863">
        <f>IFERROR(IF((AJ3863-AK3863)&gt;0,1,0),0)</f>
        <v>0</v>
      </c>
      <c r="AV3863">
        <f>IFERROR(IF((AL3863-AM3863)&gt;0,1,0),0)</f>
        <v>0</v>
      </c>
      <c r="AW3863">
        <f>IFERROR(IF((AN3863-AO3863)&gt;0,1,0),0)</f>
        <v>0</v>
      </c>
      <c r="AX3863">
        <f>IFERROR(IF((AC3863-AD3863)&lt;0,1,0),0)</f>
        <v>0</v>
      </c>
      <c r="AY3863">
        <f>SUM(AP3863:AX3863)</f>
        <v>0</v>
      </c>
    </row>
    <row r="3864" spans="1:51" x14ac:dyDescent="0.45">
      <c r="A3864" s="1" t="s">
        <v>1529</v>
      </c>
      <c r="B3864" s="2">
        <v>5733511</v>
      </c>
      <c r="C3864" s="3" t="s">
        <v>5338</v>
      </c>
      <c r="D3864" s="5">
        <v>16.34</v>
      </c>
      <c r="E3864" s="5">
        <v>448.53303268000002</v>
      </c>
      <c r="F3864" s="3" t="s">
        <v>4480</v>
      </c>
      <c r="G3864" s="3" t="s">
        <v>4491</v>
      </c>
      <c r="H3864" s="3" t="s">
        <v>4492</v>
      </c>
      <c r="I3864" s="3" t="s">
        <v>4493</v>
      </c>
      <c r="J3864" s="3"/>
      <c r="K3864" s="6" t="s">
        <v>4474</v>
      </c>
      <c r="L3864" s="6" t="s">
        <v>4474</v>
      </c>
      <c r="M3864" s="6" t="s">
        <v>4474</v>
      </c>
      <c r="N3864" s="6" t="s">
        <v>4474</v>
      </c>
      <c r="O3864" s="6" t="s">
        <v>4474</v>
      </c>
      <c r="P3864" s="6" t="s">
        <v>4474</v>
      </c>
      <c r="Q3864" s="6" t="s">
        <v>4474</v>
      </c>
      <c r="R3864" s="6" t="s">
        <v>4474</v>
      </c>
      <c r="S3864" s="6" t="s">
        <v>4474</v>
      </c>
      <c r="T3864" s="6" t="s">
        <v>4474</v>
      </c>
      <c r="U3864" s="6" t="s">
        <v>4474</v>
      </c>
      <c r="V3864" s="6" t="s">
        <v>4474</v>
      </c>
      <c r="W3864" s="6" t="s">
        <v>4474</v>
      </c>
      <c r="X3864" s="6" t="s">
        <v>4474</v>
      </c>
      <c r="Y3864" s="6" t="s">
        <v>4474</v>
      </c>
      <c r="Z3864" s="6" t="s">
        <v>4474</v>
      </c>
      <c r="AA3864" s="6" t="s">
        <v>4474</v>
      </c>
      <c r="AB3864" s="6" t="s">
        <v>4474</v>
      </c>
      <c r="AC3864" s="6" t="s">
        <v>4474</v>
      </c>
      <c r="AD3864" s="6" t="s">
        <v>4474</v>
      </c>
      <c r="AF3864" t="e">
        <f>Q3864/W3864</f>
        <v>#VALUE!</v>
      </c>
      <c r="AG3864" t="e">
        <f>R3864/X3864</f>
        <v>#VALUE!</v>
      </c>
      <c r="AH3864" t="e">
        <f>U3864/W3864</f>
        <v>#VALUE!</v>
      </c>
      <c r="AI3864" t="e">
        <f>V3864/X3864</f>
        <v>#VALUE!</v>
      </c>
      <c r="AJ3864" t="e">
        <f>Y3864/AA3864</f>
        <v>#VALUE!</v>
      </c>
      <c r="AK3864" t="e">
        <f>Z3864/AB3864</f>
        <v>#VALUE!</v>
      </c>
      <c r="AL3864" t="e">
        <f>O3864/K3864</f>
        <v>#VALUE!</v>
      </c>
      <c r="AM3864" t="e">
        <f>P3864/L3864</f>
        <v>#VALUE!</v>
      </c>
      <c r="AN3864" t="e">
        <f>K3864/W3864</f>
        <v>#VALUE!</v>
      </c>
      <c r="AO3864" t="e">
        <f>L3864/X3864</f>
        <v>#VALUE!</v>
      </c>
      <c r="AP3864">
        <f>IF(OR(Q3864&lt;0, Q3864="NA"), 0, 1)</f>
        <v>0</v>
      </c>
      <c r="AQ3864">
        <f>IF(OR(S3864&lt;0, S3864="NA"), 0, 1)</f>
        <v>0</v>
      </c>
      <c r="AR3864">
        <f>IFERROR(IF((AF3864-AG3864)&gt;0,1,0),0)</f>
        <v>0</v>
      </c>
      <c r="AS3864">
        <f>IFERROR(IF((S3864-Q3864)&gt;0,1,0),0)</f>
        <v>0</v>
      </c>
      <c r="AT3864">
        <f>IFERROR(IF((AH3864-AI3864)&lt;0,1,0),0)</f>
        <v>0</v>
      </c>
      <c r="AU3864">
        <f>IFERROR(IF((AJ3864-AK3864)&gt;0,1,0),0)</f>
        <v>0</v>
      </c>
      <c r="AV3864">
        <f>IFERROR(IF((AL3864-AM3864)&gt;0,1,0),0)</f>
        <v>0</v>
      </c>
      <c r="AW3864">
        <f>IFERROR(IF((AN3864-AO3864)&gt;0,1,0),0)</f>
        <v>0</v>
      </c>
      <c r="AX3864">
        <f>IFERROR(IF((AC3864-AD3864)&lt;0,1,0),0)</f>
        <v>0</v>
      </c>
      <c r="AY3864">
        <f>SUM(AP3864:AX3864)</f>
        <v>0</v>
      </c>
    </row>
    <row r="3865" spans="1:51" x14ac:dyDescent="0.45">
      <c r="A3865" s="1" t="s">
        <v>1530</v>
      </c>
      <c r="B3865" s="2">
        <v>7062109</v>
      </c>
      <c r="C3865" s="3" t="s">
        <v>5338</v>
      </c>
      <c r="D3865" s="5">
        <v>31.37</v>
      </c>
      <c r="E3865" s="5">
        <v>26.664562740000001</v>
      </c>
      <c r="F3865" s="3" t="s">
        <v>4480</v>
      </c>
      <c r="G3865" s="3" t="s">
        <v>4491</v>
      </c>
      <c r="H3865" s="3" t="s">
        <v>4492</v>
      </c>
      <c r="I3865" s="3" t="s">
        <v>4493</v>
      </c>
      <c r="J3865" s="3"/>
      <c r="K3865" s="6" t="s">
        <v>4474</v>
      </c>
      <c r="L3865" s="6" t="s">
        <v>4474</v>
      </c>
      <c r="M3865" s="6" t="s">
        <v>4474</v>
      </c>
      <c r="N3865" s="6" t="s">
        <v>4474</v>
      </c>
      <c r="O3865" s="6" t="s">
        <v>4474</v>
      </c>
      <c r="P3865" s="6" t="s">
        <v>4474</v>
      </c>
      <c r="Q3865" s="6" t="s">
        <v>4474</v>
      </c>
      <c r="R3865" s="6" t="s">
        <v>4474</v>
      </c>
      <c r="S3865" s="6" t="s">
        <v>4474</v>
      </c>
      <c r="T3865" s="6" t="s">
        <v>4474</v>
      </c>
      <c r="U3865" s="6" t="s">
        <v>4474</v>
      </c>
      <c r="V3865" s="6" t="s">
        <v>4474</v>
      </c>
      <c r="W3865" s="6" t="s">
        <v>4474</v>
      </c>
      <c r="X3865" s="6" t="s">
        <v>4474</v>
      </c>
      <c r="Y3865" s="6" t="s">
        <v>4474</v>
      </c>
      <c r="Z3865" s="6" t="s">
        <v>4474</v>
      </c>
      <c r="AA3865" s="6" t="s">
        <v>4474</v>
      </c>
      <c r="AB3865" s="6" t="s">
        <v>4474</v>
      </c>
      <c r="AC3865" s="6" t="s">
        <v>4474</v>
      </c>
      <c r="AD3865" s="6" t="s">
        <v>4474</v>
      </c>
      <c r="AF3865" t="e">
        <f>Q3865/W3865</f>
        <v>#VALUE!</v>
      </c>
      <c r="AG3865" t="e">
        <f>R3865/X3865</f>
        <v>#VALUE!</v>
      </c>
      <c r="AH3865" t="e">
        <f>U3865/W3865</f>
        <v>#VALUE!</v>
      </c>
      <c r="AI3865" t="e">
        <f>V3865/X3865</f>
        <v>#VALUE!</v>
      </c>
      <c r="AJ3865" t="e">
        <f>Y3865/AA3865</f>
        <v>#VALUE!</v>
      </c>
      <c r="AK3865" t="e">
        <f>Z3865/AB3865</f>
        <v>#VALUE!</v>
      </c>
      <c r="AL3865" t="e">
        <f>O3865/K3865</f>
        <v>#VALUE!</v>
      </c>
      <c r="AM3865" t="e">
        <f>P3865/L3865</f>
        <v>#VALUE!</v>
      </c>
      <c r="AN3865" t="e">
        <f>K3865/W3865</f>
        <v>#VALUE!</v>
      </c>
      <c r="AO3865" t="e">
        <f>L3865/X3865</f>
        <v>#VALUE!</v>
      </c>
      <c r="AP3865">
        <f>IF(OR(Q3865&lt;0, Q3865="NA"), 0, 1)</f>
        <v>0</v>
      </c>
      <c r="AQ3865">
        <f>IF(OR(S3865&lt;0, S3865="NA"), 0, 1)</f>
        <v>0</v>
      </c>
      <c r="AR3865">
        <f>IFERROR(IF((AF3865-AG3865)&gt;0,1,0),0)</f>
        <v>0</v>
      </c>
      <c r="AS3865">
        <f>IFERROR(IF((S3865-Q3865)&gt;0,1,0),0)</f>
        <v>0</v>
      </c>
      <c r="AT3865">
        <f>IFERROR(IF((AH3865-AI3865)&lt;0,1,0),0)</f>
        <v>0</v>
      </c>
      <c r="AU3865">
        <f>IFERROR(IF((AJ3865-AK3865)&gt;0,1,0),0)</f>
        <v>0</v>
      </c>
      <c r="AV3865">
        <f>IFERROR(IF((AL3865-AM3865)&gt;0,1,0),0)</f>
        <v>0</v>
      </c>
      <c r="AW3865">
        <f>IFERROR(IF((AN3865-AO3865)&gt;0,1,0),0)</f>
        <v>0</v>
      </c>
      <c r="AX3865">
        <f>IFERROR(IF((AC3865-AD3865)&lt;0,1,0),0)</f>
        <v>0</v>
      </c>
      <c r="AY3865">
        <f>SUM(AP3865:AX3865)</f>
        <v>0</v>
      </c>
    </row>
    <row r="3866" spans="1:51" x14ac:dyDescent="0.45">
      <c r="A3866" s="1" t="s">
        <v>1531</v>
      </c>
      <c r="B3866" s="2">
        <v>5738192</v>
      </c>
      <c r="C3866" s="3" t="s">
        <v>5338</v>
      </c>
      <c r="D3866" s="5">
        <v>28.48</v>
      </c>
      <c r="E3866" s="5">
        <v>98.256056959999995</v>
      </c>
      <c r="F3866" s="3" t="s">
        <v>4480</v>
      </c>
      <c r="G3866" s="3" t="s">
        <v>4491</v>
      </c>
      <c r="H3866" s="3" t="s">
        <v>4492</v>
      </c>
      <c r="I3866" s="3" t="s">
        <v>4493</v>
      </c>
      <c r="J3866" s="3"/>
      <c r="K3866" s="6" t="s">
        <v>4474</v>
      </c>
      <c r="L3866" s="6" t="s">
        <v>4474</v>
      </c>
      <c r="M3866" s="6" t="s">
        <v>4474</v>
      </c>
      <c r="N3866" s="6" t="s">
        <v>4474</v>
      </c>
      <c r="O3866" s="6" t="s">
        <v>4474</v>
      </c>
      <c r="P3866" s="6" t="s">
        <v>4474</v>
      </c>
      <c r="Q3866" s="6" t="s">
        <v>4474</v>
      </c>
      <c r="R3866" s="6" t="s">
        <v>4474</v>
      </c>
      <c r="S3866" s="6" t="s">
        <v>4474</v>
      </c>
      <c r="T3866" s="6" t="s">
        <v>4474</v>
      </c>
      <c r="U3866" s="6" t="s">
        <v>4474</v>
      </c>
      <c r="V3866" s="6" t="s">
        <v>4474</v>
      </c>
      <c r="W3866" s="6" t="s">
        <v>4474</v>
      </c>
      <c r="X3866" s="6" t="s">
        <v>4474</v>
      </c>
      <c r="Y3866" s="6" t="s">
        <v>4474</v>
      </c>
      <c r="Z3866" s="6" t="s">
        <v>4474</v>
      </c>
      <c r="AA3866" s="6" t="s">
        <v>4474</v>
      </c>
      <c r="AB3866" s="6" t="s">
        <v>4474</v>
      </c>
      <c r="AC3866" s="6" t="s">
        <v>4474</v>
      </c>
      <c r="AD3866" s="6" t="s">
        <v>4474</v>
      </c>
      <c r="AF3866" t="e">
        <f>Q3866/W3866</f>
        <v>#VALUE!</v>
      </c>
      <c r="AG3866" t="e">
        <f>R3866/X3866</f>
        <v>#VALUE!</v>
      </c>
      <c r="AH3866" t="e">
        <f>U3866/W3866</f>
        <v>#VALUE!</v>
      </c>
      <c r="AI3866" t="e">
        <f>V3866/X3866</f>
        <v>#VALUE!</v>
      </c>
      <c r="AJ3866" t="e">
        <f>Y3866/AA3866</f>
        <v>#VALUE!</v>
      </c>
      <c r="AK3866" t="e">
        <f>Z3866/AB3866</f>
        <v>#VALUE!</v>
      </c>
      <c r="AL3866" t="e">
        <f>O3866/K3866</f>
        <v>#VALUE!</v>
      </c>
      <c r="AM3866" t="e">
        <f>P3866/L3866</f>
        <v>#VALUE!</v>
      </c>
      <c r="AN3866" t="e">
        <f>K3866/W3866</f>
        <v>#VALUE!</v>
      </c>
      <c r="AO3866" t="e">
        <f>L3866/X3866</f>
        <v>#VALUE!</v>
      </c>
      <c r="AP3866">
        <f>IF(OR(Q3866&lt;0, Q3866="NA"), 0, 1)</f>
        <v>0</v>
      </c>
      <c r="AQ3866">
        <f>IF(OR(S3866&lt;0, S3866="NA"), 0, 1)</f>
        <v>0</v>
      </c>
      <c r="AR3866">
        <f>IFERROR(IF((AF3866-AG3866)&gt;0,1,0),0)</f>
        <v>0</v>
      </c>
      <c r="AS3866">
        <f>IFERROR(IF((S3866-Q3866)&gt;0,1,0),0)</f>
        <v>0</v>
      </c>
      <c r="AT3866">
        <f>IFERROR(IF((AH3866-AI3866)&lt;0,1,0),0)</f>
        <v>0</v>
      </c>
      <c r="AU3866">
        <f>IFERROR(IF((AJ3866-AK3866)&gt;0,1,0),0)</f>
        <v>0</v>
      </c>
      <c r="AV3866">
        <f>IFERROR(IF((AL3866-AM3866)&gt;0,1,0),0)</f>
        <v>0</v>
      </c>
      <c r="AW3866">
        <f>IFERROR(IF((AN3866-AO3866)&gt;0,1,0),0)</f>
        <v>0</v>
      </c>
      <c r="AX3866">
        <f>IFERROR(IF((AC3866-AD3866)&lt;0,1,0),0)</f>
        <v>0</v>
      </c>
      <c r="AY3866">
        <f>SUM(AP3866:AX3866)</f>
        <v>0</v>
      </c>
    </row>
    <row r="3867" spans="1:51" x14ac:dyDescent="0.45">
      <c r="A3867" s="1" t="s">
        <v>1532</v>
      </c>
      <c r="B3867" s="2">
        <v>5734728</v>
      </c>
      <c r="C3867" s="3" t="s">
        <v>5338</v>
      </c>
      <c r="D3867" s="5">
        <v>24.93</v>
      </c>
      <c r="E3867" s="5">
        <v>2385.88411662</v>
      </c>
      <c r="F3867" s="3" t="s">
        <v>4480</v>
      </c>
      <c r="G3867" s="3" t="s">
        <v>4491</v>
      </c>
      <c r="H3867" s="3" t="s">
        <v>4492</v>
      </c>
      <c r="I3867" s="3" t="s">
        <v>4493</v>
      </c>
      <c r="J3867" s="3"/>
      <c r="K3867" s="6" t="s">
        <v>4474</v>
      </c>
      <c r="L3867" s="6" t="s">
        <v>4474</v>
      </c>
      <c r="M3867" s="6" t="s">
        <v>4474</v>
      </c>
      <c r="N3867" s="6" t="s">
        <v>4474</v>
      </c>
      <c r="O3867" s="6" t="s">
        <v>4474</v>
      </c>
      <c r="P3867" s="6" t="s">
        <v>4474</v>
      </c>
      <c r="Q3867" s="6" t="s">
        <v>4474</v>
      </c>
      <c r="R3867" s="6" t="s">
        <v>4474</v>
      </c>
      <c r="S3867" s="6" t="s">
        <v>4474</v>
      </c>
      <c r="T3867" s="6" t="s">
        <v>4474</v>
      </c>
      <c r="U3867" s="6" t="s">
        <v>4474</v>
      </c>
      <c r="V3867" s="6" t="s">
        <v>4474</v>
      </c>
      <c r="W3867" s="6" t="s">
        <v>4474</v>
      </c>
      <c r="X3867" s="6" t="s">
        <v>4474</v>
      </c>
      <c r="Y3867" s="6" t="s">
        <v>4474</v>
      </c>
      <c r="Z3867" s="6" t="s">
        <v>4474</v>
      </c>
      <c r="AA3867" s="6" t="s">
        <v>4474</v>
      </c>
      <c r="AB3867" s="6" t="s">
        <v>4474</v>
      </c>
      <c r="AC3867" s="6" t="s">
        <v>4474</v>
      </c>
      <c r="AD3867" s="6" t="s">
        <v>4474</v>
      </c>
      <c r="AF3867" t="e">
        <f>Q3867/W3867</f>
        <v>#VALUE!</v>
      </c>
      <c r="AG3867" t="e">
        <f>R3867/X3867</f>
        <v>#VALUE!</v>
      </c>
      <c r="AH3867" t="e">
        <f>U3867/W3867</f>
        <v>#VALUE!</v>
      </c>
      <c r="AI3867" t="e">
        <f>V3867/X3867</f>
        <v>#VALUE!</v>
      </c>
      <c r="AJ3867" t="e">
        <f>Y3867/AA3867</f>
        <v>#VALUE!</v>
      </c>
      <c r="AK3867" t="e">
        <f>Z3867/AB3867</f>
        <v>#VALUE!</v>
      </c>
      <c r="AL3867" t="e">
        <f>O3867/K3867</f>
        <v>#VALUE!</v>
      </c>
      <c r="AM3867" t="e">
        <f>P3867/L3867</f>
        <v>#VALUE!</v>
      </c>
      <c r="AN3867" t="e">
        <f>K3867/W3867</f>
        <v>#VALUE!</v>
      </c>
      <c r="AO3867" t="e">
        <f>L3867/X3867</f>
        <v>#VALUE!</v>
      </c>
      <c r="AP3867">
        <f>IF(OR(Q3867&lt;0, Q3867="NA"), 0, 1)</f>
        <v>0</v>
      </c>
      <c r="AQ3867">
        <f>IF(OR(S3867&lt;0, S3867="NA"), 0, 1)</f>
        <v>0</v>
      </c>
      <c r="AR3867">
        <f>IFERROR(IF((AF3867-AG3867)&gt;0,1,0),0)</f>
        <v>0</v>
      </c>
      <c r="AS3867">
        <f>IFERROR(IF((S3867-Q3867)&gt;0,1,0),0)</f>
        <v>0</v>
      </c>
      <c r="AT3867">
        <f>IFERROR(IF((AH3867-AI3867)&lt;0,1,0),0)</f>
        <v>0</v>
      </c>
      <c r="AU3867">
        <f>IFERROR(IF((AJ3867-AK3867)&gt;0,1,0),0)</f>
        <v>0</v>
      </c>
      <c r="AV3867">
        <f>IFERROR(IF((AL3867-AM3867)&gt;0,1,0),0)</f>
        <v>0</v>
      </c>
      <c r="AW3867">
        <f>IFERROR(IF((AN3867-AO3867)&gt;0,1,0),0)</f>
        <v>0</v>
      </c>
      <c r="AX3867">
        <f>IFERROR(IF((AC3867-AD3867)&lt;0,1,0),0)</f>
        <v>0</v>
      </c>
      <c r="AY3867">
        <f>SUM(AP3867:AX3867)</f>
        <v>0</v>
      </c>
    </row>
    <row r="3868" spans="1:51" x14ac:dyDescent="0.45">
      <c r="A3868" s="1" t="s">
        <v>1533</v>
      </c>
      <c r="B3868" s="2">
        <v>5738340</v>
      </c>
      <c r="C3868" s="3" t="s">
        <v>5338</v>
      </c>
      <c r="D3868" s="5">
        <v>16.97</v>
      </c>
      <c r="E3868" s="5">
        <v>14.42453394</v>
      </c>
      <c r="F3868" s="3" t="s">
        <v>4480</v>
      </c>
      <c r="G3868" s="3" t="s">
        <v>4491</v>
      </c>
      <c r="H3868" s="3" t="s">
        <v>4492</v>
      </c>
      <c r="I3868" s="3" t="s">
        <v>4493</v>
      </c>
      <c r="J3868" s="3"/>
      <c r="K3868" s="6" t="s">
        <v>4474</v>
      </c>
      <c r="L3868" s="6" t="s">
        <v>4474</v>
      </c>
      <c r="M3868" s="6" t="s">
        <v>4474</v>
      </c>
      <c r="N3868" s="6" t="s">
        <v>4474</v>
      </c>
      <c r="O3868" s="6" t="s">
        <v>4474</v>
      </c>
      <c r="P3868" s="6" t="s">
        <v>4474</v>
      </c>
      <c r="Q3868" s="6" t="s">
        <v>4474</v>
      </c>
      <c r="R3868" s="6" t="s">
        <v>4474</v>
      </c>
      <c r="S3868" s="6" t="s">
        <v>4474</v>
      </c>
      <c r="T3868" s="6" t="s">
        <v>4474</v>
      </c>
      <c r="U3868" s="6" t="s">
        <v>4474</v>
      </c>
      <c r="V3868" s="6" t="s">
        <v>4474</v>
      </c>
      <c r="W3868" s="6" t="s">
        <v>4474</v>
      </c>
      <c r="X3868" s="6" t="s">
        <v>4474</v>
      </c>
      <c r="Y3868" s="6" t="s">
        <v>4474</v>
      </c>
      <c r="Z3868" s="6" t="s">
        <v>4474</v>
      </c>
      <c r="AA3868" s="6" t="s">
        <v>4474</v>
      </c>
      <c r="AB3868" s="6" t="s">
        <v>4474</v>
      </c>
      <c r="AC3868" s="6" t="s">
        <v>4474</v>
      </c>
      <c r="AD3868" s="6" t="s">
        <v>4474</v>
      </c>
      <c r="AF3868" t="e">
        <f>Q3868/W3868</f>
        <v>#VALUE!</v>
      </c>
      <c r="AG3868" t="e">
        <f>R3868/X3868</f>
        <v>#VALUE!</v>
      </c>
      <c r="AH3868" t="e">
        <f>U3868/W3868</f>
        <v>#VALUE!</v>
      </c>
      <c r="AI3868" t="e">
        <f>V3868/X3868</f>
        <v>#VALUE!</v>
      </c>
      <c r="AJ3868" t="e">
        <f>Y3868/AA3868</f>
        <v>#VALUE!</v>
      </c>
      <c r="AK3868" t="e">
        <f>Z3868/AB3868</f>
        <v>#VALUE!</v>
      </c>
      <c r="AL3868" t="e">
        <f>O3868/K3868</f>
        <v>#VALUE!</v>
      </c>
      <c r="AM3868" t="e">
        <f>P3868/L3868</f>
        <v>#VALUE!</v>
      </c>
      <c r="AN3868" t="e">
        <f>K3868/W3868</f>
        <v>#VALUE!</v>
      </c>
      <c r="AO3868" t="e">
        <f>L3868/X3868</f>
        <v>#VALUE!</v>
      </c>
      <c r="AP3868">
        <f>IF(OR(Q3868&lt;0, Q3868="NA"), 0, 1)</f>
        <v>0</v>
      </c>
      <c r="AQ3868">
        <f>IF(OR(S3868&lt;0, S3868="NA"), 0, 1)</f>
        <v>0</v>
      </c>
      <c r="AR3868">
        <f>IFERROR(IF((AF3868-AG3868)&gt;0,1,0),0)</f>
        <v>0</v>
      </c>
      <c r="AS3868">
        <f>IFERROR(IF((S3868-Q3868)&gt;0,1,0),0)</f>
        <v>0</v>
      </c>
      <c r="AT3868">
        <f>IFERROR(IF((AH3868-AI3868)&lt;0,1,0),0)</f>
        <v>0</v>
      </c>
      <c r="AU3868">
        <f>IFERROR(IF((AJ3868-AK3868)&gt;0,1,0),0)</f>
        <v>0</v>
      </c>
      <c r="AV3868">
        <f>IFERROR(IF((AL3868-AM3868)&gt;0,1,0),0)</f>
        <v>0</v>
      </c>
      <c r="AW3868">
        <f>IFERROR(IF((AN3868-AO3868)&gt;0,1,0),0)</f>
        <v>0</v>
      </c>
      <c r="AX3868">
        <f>IFERROR(IF((AC3868-AD3868)&lt;0,1,0),0)</f>
        <v>0</v>
      </c>
      <c r="AY3868">
        <f>SUM(AP3868:AX3868)</f>
        <v>0</v>
      </c>
    </row>
    <row r="3869" spans="1:51" x14ac:dyDescent="0.45">
      <c r="A3869" s="1" t="s">
        <v>1534</v>
      </c>
      <c r="B3869" s="2">
        <v>5738341</v>
      </c>
      <c r="C3869" s="3" t="s">
        <v>5338</v>
      </c>
      <c r="D3869" s="5">
        <v>22.175000000000001</v>
      </c>
      <c r="E3869" s="5">
        <v>41.134625</v>
      </c>
      <c r="F3869" s="3" t="s">
        <v>4480</v>
      </c>
      <c r="G3869" s="3" t="s">
        <v>4491</v>
      </c>
      <c r="H3869" s="3" t="s">
        <v>4492</v>
      </c>
      <c r="I3869" s="3" t="s">
        <v>4493</v>
      </c>
      <c r="J3869" s="3"/>
      <c r="K3869" s="6" t="s">
        <v>4474</v>
      </c>
      <c r="L3869" s="6" t="s">
        <v>4474</v>
      </c>
      <c r="M3869" s="6" t="s">
        <v>4474</v>
      </c>
      <c r="N3869" s="6" t="s">
        <v>4474</v>
      </c>
      <c r="O3869" s="6" t="s">
        <v>4474</v>
      </c>
      <c r="P3869" s="6" t="s">
        <v>4474</v>
      </c>
      <c r="Q3869" s="6" t="s">
        <v>4474</v>
      </c>
      <c r="R3869" s="6" t="s">
        <v>4474</v>
      </c>
      <c r="S3869" s="6" t="s">
        <v>4474</v>
      </c>
      <c r="T3869" s="6" t="s">
        <v>4474</v>
      </c>
      <c r="U3869" s="6" t="s">
        <v>4474</v>
      </c>
      <c r="V3869" s="6" t="s">
        <v>4474</v>
      </c>
      <c r="W3869" s="6" t="s">
        <v>4474</v>
      </c>
      <c r="X3869" s="6" t="s">
        <v>4474</v>
      </c>
      <c r="Y3869" s="6" t="s">
        <v>4474</v>
      </c>
      <c r="Z3869" s="6" t="s">
        <v>4474</v>
      </c>
      <c r="AA3869" s="6" t="s">
        <v>4474</v>
      </c>
      <c r="AB3869" s="6" t="s">
        <v>4474</v>
      </c>
      <c r="AC3869" s="6" t="s">
        <v>4474</v>
      </c>
      <c r="AD3869" s="6" t="s">
        <v>4474</v>
      </c>
      <c r="AF3869" t="e">
        <f>Q3869/W3869</f>
        <v>#VALUE!</v>
      </c>
      <c r="AG3869" t="e">
        <f>R3869/X3869</f>
        <v>#VALUE!</v>
      </c>
      <c r="AH3869" t="e">
        <f>U3869/W3869</f>
        <v>#VALUE!</v>
      </c>
      <c r="AI3869" t="e">
        <f>V3869/X3869</f>
        <v>#VALUE!</v>
      </c>
      <c r="AJ3869" t="e">
        <f>Y3869/AA3869</f>
        <v>#VALUE!</v>
      </c>
      <c r="AK3869" t="e">
        <f>Z3869/AB3869</f>
        <v>#VALUE!</v>
      </c>
      <c r="AL3869" t="e">
        <f>O3869/K3869</f>
        <v>#VALUE!</v>
      </c>
      <c r="AM3869" t="e">
        <f>P3869/L3869</f>
        <v>#VALUE!</v>
      </c>
      <c r="AN3869" t="e">
        <f>K3869/W3869</f>
        <v>#VALUE!</v>
      </c>
      <c r="AO3869" t="e">
        <f>L3869/X3869</f>
        <v>#VALUE!</v>
      </c>
      <c r="AP3869">
        <f>IF(OR(Q3869&lt;0, Q3869="NA"), 0, 1)</f>
        <v>0</v>
      </c>
      <c r="AQ3869">
        <f>IF(OR(S3869&lt;0, S3869="NA"), 0, 1)</f>
        <v>0</v>
      </c>
      <c r="AR3869">
        <f>IFERROR(IF((AF3869-AG3869)&gt;0,1,0),0)</f>
        <v>0</v>
      </c>
      <c r="AS3869">
        <f>IFERROR(IF((S3869-Q3869)&gt;0,1,0),0)</f>
        <v>0</v>
      </c>
      <c r="AT3869">
        <f>IFERROR(IF((AH3869-AI3869)&lt;0,1,0),0)</f>
        <v>0</v>
      </c>
      <c r="AU3869">
        <f>IFERROR(IF((AJ3869-AK3869)&gt;0,1,0),0)</f>
        <v>0</v>
      </c>
      <c r="AV3869">
        <f>IFERROR(IF((AL3869-AM3869)&gt;0,1,0),0)</f>
        <v>0</v>
      </c>
      <c r="AW3869">
        <f>IFERROR(IF((AN3869-AO3869)&gt;0,1,0),0)</f>
        <v>0</v>
      </c>
      <c r="AX3869">
        <f>IFERROR(IF((AC3869-AD3869)&lt;0,1,0),0)</f>
        <v>0</v>
      </c>
      <c r="AY3869">
        <f>SUM(AP3869:AX3869)</f>
        <v>0</v>
      </c>
    </row>
    <row r="3870" spans="1:51" x14ac:dyDescent="0.45">
      <c r="A3870" s="1" t="s">
        <v>1535</v>
      </c>
      <c r="B3870" s="2">
        <v>11051358</v>
      </c>
      <c r="C3870" s="3" t="s">
        <v>5338</v>
      </c>
      <c r="D3870" s="5">
        <v>18.734999999999999</v>
      </c>
      <c r="E3870" s="5">
        <v>126.46128747</v>
      </c>
      <c r="F3870" s="3" t="s">
        <v>4480</v>
      </c>
      <c r="G3870" s="3" t="s">
        <v>4491</v>
      </c>
      <c r="H3870" s="3" t="s">
        <v>4492</v>
      </c>
      <c r="I3870" s="3" t="s">
        <v>4493</v>
      </c>
      <c r="J3870" s="3"/>
      <c r="K3870" s="6" t="s">
        <v>4474</v>
      </c>
      <c r="L3870" s="6" t="s">
        <v>4474</v>
      </c>
      <c r="M3870" s="6" t="s">
        <v>4474</v>
      </c>
      <c r="N3870" s="6" t="s">
        <v>4474</v>
      </c>
      <c r="O3870" s="6" t="s">
        <v>4474</v>
      </c>
      <c r="P3870" s="6" t="s">
        <v>4474</v>
      </c>
      <c r="Q3870" s="6" t="s">
        <v>4474</v>
      </c>
      <c r="R3870" s="6" t="s">
        <v>4474</v>
      </c>
      <c r="S3870" s="6" t="s">
        <v>4474</v>
      </c>
      <c r="T3870" s="6" t="s">
        <v>4474</v>
      </c>
      <c r="U3870" s="6" t="s">
        <v>4474</v>
      </c>
      <c r="V3870" s="6" t="s">
        <v>4474</v>
      </c>
      <c r="W3870" s="6" t="s">
        <v>4474</v>
      </c>
      <c r="X3870" s="6" t="s">
        <v>4474</v>
      </c>
      <c r="Y3870" s="6" t="s">
        <v>4474</v>
      </c>
      <c r="Z3870" s="6" t="s">
        <v>4474</v>
      </c>
      <c r="AA3870" s="6" t="s">
        <v>4474</v>
      </c>
      <c r="AB3870" s="6" t="s">
        <v>4474</v>
      </c>
      <c r="AC3870" s="6" t="s">
        <v>4474</v>
      </c>
      <c r="AD3870" s="6" t="s">
        <v>4474</v>
      </c>
      <c r="AF3870" t="e">
        <f>Q3870/W3870</f>
        <v>#VALUE!</v>
      </c>
      <c r="AG3870" t="e">
        <f>R3870/X3870</f>
        <v>#VALUE!</v>
      </c>
      <c r="AH3870" t="e">
        <f>U3870/W3870</f>
        <v>#VALUE!</v>
      </c>
      <c r="AI3870" t="e">
        <f>V3870/X3870</f>
        <v>#VALUE!</v>
      </c>
      <c r="AJ3870" t="e">
        <f>Y3870/AA3870</f>
        <v>#VALUE!</v>
      </c>
      <c r="AK3870" t="e">
        <f>Z3870/AB3870</f>
        <v>#VALUE!</v>
      </c>
      <c r="AL3870" t="e">
        <f>O3870/K3870</f>
        <v>#VALUE!</v>
      </c>
      <c r="AM3870" t="e">
        <f>P3870/L3870</f>
        <v>#VALUE!</v>
      </c>
      <c r="AN3870" t="e">
        <f>K3870/W3870</f>
        <v>#VALUE!</v>
      </c>
      <c r="AO3870" t="e">
        <f>L3870/X3870</f>
        <v>#VALUE!</v>
      </c>
      <c r="AP3870">
        <f>IF(OR(Q3870&lt;0, Q3870="NA"), 0, 1)</f>
        <v>0</v>
      </c>
      <c r="AQ3870">
        <f>IF(OR(S3870&lt;0, S3870="NA"), 0, 1)</f>
        <v>0</v>
      </c>
      <c r="AR3870">
        <f>IFERROR(IF((AF3870-AG3870)&gt;0,1,0),0)</f>
        <v>0</v>
      </c>
      <c r="AS3870">
        <f>IFERROR(IF((S3870-Q3870)&gt;0,1,0),0)</f>
        <v>0</v>
      </c>
      <c r="AT3870">
        <f>IFERROR(IF((AH3870-AI3870)&lt;0,1,0),0)</f>
        <v>0</v>
      </c>
      <c r="AU3870">
        <f>IFERROR(IF((AJ3870-AK3870)&gt;0,1,0),0)</f>
        <v>0</v>
      </c>
      <c r="AV3870">
        <f>IFERROR(IF((AL3870-AM3870)&gt;0,1,0),0)</f>
        <v>0</v>
      </c>
      <c r="AW3870">
        <f>IFERROR(IF((AN3870-AO3870)&gt;0,1,0),0)</f>
        <v>0</v>
      </c>
      <c r="AX3870">
        <f>IFERROR(IF((AC3870-AD3870)&lt;0,1,0),0)</f>
        <v>0</v>
      </c>
      <c r="AY3870">
        <f>SUM(AP3870:AX3870)</f>
        <v>0</v>
      </c>
    </row>
    <row r="3871" spans="1:51" x14ac:dyDescent="0.45">
      <c r="A3871" s="1" t="s">
        <v>1536</v>
      </c>
      <c r="B3871" s="2">
        <v>5738817</v>
      </c>
      <c r="C3871" s="3" t="s">
        <v>5338</v>
      </c>
      <c r="D3871" s="5">
        <v>42.87</v>
      </c>
      <c r="E3871" s="5">
        <v>4454.1930857400002</v>
      </c>
      <c r="F3871" s="3" t="s">
        <v>4480</v>
      </c>
      <c r="G3871" s="3" t="s">
        <v>4491</v>
      </c>
      <c r="H3871" s="3" t="s">
        <v>4492</v>
      </c>
      <c r="I3871" s="3" t="s">
        <v>4493</v>
      </c>
      <c r="J3871" s="3"/>
      <c r="K3871" s="6" t="s">
        <v>4474</v>
      </c>
      <c r="L3871" s="6" t="s">
        <v>4474</v>
      </c>
      <c r="M3871" s="6" t="s">
        <v>4474</v>
      </c>
      <c r="N3871" s="6" t="s">
        <v>4474</v>
      </c>
      <c r="O3871" s="6" t="s">
        <v>4474</v>
      </c>
      <c r="P3871" s="6" t="s">
        <v>4474</v>
      </c>
      <c r="Q3871" s="6" t="s">
        <v>4474</v>
      </c>
      <c r="R3871" s="6" t="s">
        <v>4474</v>
      </c>
      <c r="S3871" s="6" t="s">
        <v>4474</v>
      </c>
      <c r="T3871" s="6" t="s">
        <v>4474</v>
      </c>
      <c r="U3871" s="6" t="s">
        <v>4474</v>
      </c>
      <c r="V3871" s="6" t="s">
        <v>4474</v>
      </c>
      <c r="W3871" s="6" t="s">
        <v>4474</v>
      </c>
      <c r="X3871" s="6" t="s">
        <v>4474</v>
      </c>
      <c r="Y3871" s="6" t="s">
        <v>4474</v>
      </c>
      <c r="Z3871" s="6" t="s">
        <v>4474</v>
      </c>
      <c r="AA3871" s="6" t="s">
        <v>4474</v>
      </c>
      <c r="AB3871" s="6" t="s">
        <v>4474</v>
      </c>
      <c r="AC3871" s="6" t="s">
        <v>4474</v>
      </c>
      <c r="AD3871" s="6" t="s">
        <v>4474</v>
      </c>
      <c r="AF3871" t="e">
        <f>Q3871/W3871</f>
        <v>#VALUE!</v>
      </c>
      <c r="AG3871" t="e">
        <f>R3871/X3871</f>
        <v>#VALUE!</v>
      </c>
      <c r="AH3871" t="e">
        <f>U3871/W3871</f>
        <v>#VALUE!</v>
      </c>
      <c r="AI3871" t="e">
        <f>V3871/X3871</f>
        <v>#VALUE!</v>
      </c>
      <c r="AJ3871" t="e">
        <f>Y3871/AA3871</f>
        <v>#VALUE!</v>
      </c>
      <c r="AK3871" t="e">
        <f>Z3871/AB3871</f>
        <v>#VALUE!</v>
      </c>
      <c r="AL3871" t="e">
        <f>O3871/K3871</f>
        <v>#VALUE!</v>
      </c>
      <c r="AM3871" t="e">
        <f>P3871/L3871</f>
        <v>#VALUE!</v>
      </c>
      <c r="AN3871" t="e">
        <f>K3871/W3871</f>
        <v>#VALUE!</v>
      </c>
      <c r="AO3871" t="e">
        <f>L3871/X3871</f>
        <v>#VALUE!</v>
      </c>
      <c r="AP3871">
        <f>IF(OR(Q3871&lt;0, Q3871="NA"), 0, 1)</f>
        <v>0</v>
      </c>
      <c r="AQ3871">
        <f>IF(OR(S3871&lt;0, S3871="NA"), 0, 1)</f>
        <v>0</v>
      </c>
      <c r="AR3871">
        <f>IFERROR(IF((AF3871-AG3871)&gt;0,1,0),0)</f>
        <v>0</v>
      </c>
      <c r="AS3871">
        <f>IFERROR(IF((S3871-Q3871)&gt;0,1,0),0)</f>
        <v>0</v>
      </c>
      <c r="AT3871">
        <f>IFERROR(IF((AH3871-AI3871)&lt;0,1,0),0)</f>
        <v>0</v>
      </c>
      <c r="AU3871">
        <f>IFERROR(IF((AJ3871-AK3871)&gt;0,1,0),0)</f>
        <v>0</v>
      </c>
      <c r="AV3871">
        <f>IFERROR(IF((AL3871-AM3871)&gt;0,1,0),0)</f>
        <v>0</v>
      </c>
      <c r="AW3871">
        <f>IFERROR(IF((AN3871-AO3871)&gt;0,1,0),0)</f>
        <v>0</v>
      </c>
      <c r="AX3871">
        <f>IFERROR(IF((AC3871-AD3871)&lt;0,1,0),0)</f>
        <v>0</v>
      </c>
      <c r="AY3871">
        <f>SUM(AP3871:AX3871)</f>
        <v>0</v>
      </c>
    </row>
    <row r="3872" spans="1:51" x14ac:dyDescent="0.45">
      <c r="A3872" s="1" t="s">
        <v>1537</v>
      </c>
      <c r="B3872" s="2">
        <v>20079688</v>
      </c>
      <c r="C3872" s="3" t="s">
        <v>5337</v>
      </c>
      <c r="D3872" s="5">
        <v>14.6</v>
      </c>
      <c r="E3872" s="5">
        <v>536.88563939999995</v>
      </c>
      <c r="F3872" s="3" t="s">
        <v>4480</v>
      </c>
      <c r="G3872" s="3" t="s">
        <v>4491</v>
      </c>
      <c r="H3872" s="3" t="s">
        <v>4492</v>
      </c>
      <c r="I3872" s="3" t="s">
        <v>4493</v>
      </c>
      <c r="J3872" s="3" t="s">
        <v>4494</v>
      </c>
      <c r="K3872" s="6" t="s">
        <v>4474</v>
      </c>
      <c r="L3872" s="6" t="s">
        <v>4474</v>
      </c>
      <c r="M3872" s="6" t="s">
        <v>4474</v>
      </c>
      <c r="N3872" s="6" t="s">
        <v>4474</v>
      </c>
      <c r="O3872" s="6" t="s">
        <v>4474</v>
      </c>
      <c r="P3872" s="6" t="s">
        <v>4474</v>
      </c>
      <c r="Q3872" s="6" t="s">
        <v>4474</v>
      </c>
      <c r="R3872" s="6" t="s">
        <v>4474</v>
      </c>
      <c r="S3872" s="6" t="s">
        <v>4474</v>
      </c>
      <c r="T3872" s="6" t="s">
        <v>4474</v>
      </c>
      <c r="U3872" s="6" t="s">
        <v>4474</v>
      </c>
      <c r="V3872" s="6" t="s">
        <v>4474</v>
      </c>
      <c r="W3872" s="6" t="s">
        <v>4474</v>
      </c>
      <c r="X3872" s="6" t="s">
        <v>4474</v>
      </c>
      <c r="Y3872" s="6" t="s">
        <v>4474</v>
      </c>
      <c r="Z3872" s="6" t="s">
        <v>4474</v>
      </c>
      <c r="AA3872" s="6" t="s">
        <v>4474</v>
      </c>
      <c r="AB3872" s="6" t="s">
        <v>4474</v>
      </c>
      <c r="AC3872" s="6" t="s">
        <v>4474</v>
      </c>
      <c r="AD3872" s="6" t="s">
        <v>4474</v>
      </c>
      <c r="AF3872" t="e">
        <f>Q3872/W3872</f>
        <v>#VALUE!</v>
      </c>
      <c r="AG3872" t="e">
        <f>R3872/X3872</f>
        <v>#VALUE!</v>
      </c>
      <c r="AH3872" t="e">
        <f>U3872/W3872</f>
        <v>#VALUE!</v>
      </c>
      <c r="AI3872" t="e">
        <f>V3872/X3872</f>
        <v>#VALUE!</v>
      </c>
      <c r="AJ3872" t="e">
        <f>Y3872/AA3872</f>
        <v>#VALUE!</v>
      </c>
      <c r="AK3872" t="e">
        <f>Z3872/AB3872</f>
        <v>#VALUE!</v>
      </c>
      <c r="AL3872" t="e">
        <f>O3872/K3872</f>
        <v>#VALUE!</v>
      </c>
      <c r="AM3872" t="e">
        <f>P3872/L3872</f>
        <v>#VALUE!</v>
      </c>
      <c r="AN3872" t="e">
        <f>K3872/W3872</f>
        <v>#VALUE!</v>
      </c>
      <c r="AO3872" t="e">
        <f>L3872/X3872</f>
        <v>#VALUE!</v>
      </c>
      <c r="AP3872">
        <f>IF(OR(Q3872&lt;0, Q3872="NA"), 0, 1)</f>
        <v>0</v>
      </c>
      <c r="AQ3872">
        <f>IF(OR(S3872&lt;0, S3872="NA"), 0, 1)</f>
        <v>0</v>
      </c>
      <c r="AR3872">
        <f>IFERROR(IF((AF3872-AG3872)&gt;0,1,0),0)</f>
        <v>0</v>
      </c>
      <c r="AS3872">
        <f>IFERROR(IF((S3872-Q3872)&gt;0,1,0),0)</f>
        <v>0</v>
      </c>
      <c r="AT3872">
        <f>IFERROR(IF((AH3872-AI3872)&lt;0,1,0),0)</f>
        <v>0</v>
      </c>
      <c r="AU3872">
        <f>IFERROR(IF((AJ3872-AK3872)&gt;0,1,0),0)</f>
        <v>0</v>
      </c>
      <c r="AV3872">
        <f>IFERROR(IF((AL3872-AM3872)&gt;0,1,0),0)</f>
        <v>0</v>
      </c>
      <c r="AW3872">
        <f>IFERROR(IF((AN3872-AO3872)&gt;0,1,0),0)</f>
        <v>0</v>
      </c>
      <c r="AX3872">
        <f>IFERROR(IF((AC3872-AD3872)&lt;0,1,0),0)</f>
        <v>0</v>
      </c>
      <c r="AY3872">
        <f>SUM(AP3872:AX3872)</f>
        <v>0</v>
      </c>
    </row>
    <row r="3873" spans="1:51" x14ac:dyDescent="0.45">
      <c r="A3873" s="1" t="s">
        <v>1538</v>
      </c>
      <c r="B3873" s="2">
        <v>5733991</v>
      </c>
      <c r="C3873" s="3" t="s">
        <v>5337</v>
      </c>
      <c r="D3873" s="5">
        <v>18.52</v>
      </c>
      <c r="E3873" s="5">
        <v>1126.90175604</v>
      </c>
      <c r="F3873" s="3" t="s">
        <v>4480</v>
      </c>
      <c r="G3873" s="3" t="s">
        <v>4491</v>
      </c>
      <c r="H3873" s="3" t="s">
        <v>4492</v>
      </c>
      <c r="I3873" s="3" t="s">
        <v>4493</v>
      </c>
      <c r="J3873" s="3"/>
      <c r="K3873" s="6" t="s">
        <v>4474</v>
      </c>
      <c r="L3873" s="6" t="s">
        <v>4474</v>
      </c>
      <c r="M3873" s="6" t="s">
        <v>4474</v>
      </c>
      <c r="N3873" s="6" t="s">
        <v>4474</v>
      </c>
      <c r="O3873" s="6" t="s">
        <v>4474</v>
      </c>
      <c r="P3873" s="6" t="s">
        <v>4474</v>
      </c>
      <c r="Q3873" s="6" t="s">
        <v>4474</v>
      </c>
      <c r="R3873" s="6" t="s">
        <v>4474</v>
      </c>
      <c r="S3873" s="6" t="s">
        <v>4474</v>
      </c>
      <c r="T3873" s="6" t="s">
        <v>4474</v>
      </c>
      <c r="U3873" s="6" t="s">
        <v>4474</v>
      </c>
      <c r="V3873" s="6" t="s">
        <v>4474</v>
      </c>
      <c r="W3873" s="6" t="s">
        <v>4474</v>
      </c>
      <c r="X3873" s="6" t="s">
        <v>4474</v>
      </c>
      <c r="Y3873" s="6" t="s">
        <v>4474</v>
      </c>
      <c r="Z3873" s="6" t="s">
        <v>4474</v>
      </c>
      <c r="AA3873" s="6" t="s">
        <v>4474</v>
      </c>
      <c r="AB3873" s="6" t="s">
        <v>4474</v>
      </c>
      <c r="AC3873" s="6" t="s">
        <v>4474</v>
      </c>
      <c r="AD3873" s="6" t="s">
        <v>4474</v>
      </c>
      <c r="AF3873" t="e">
        <f>Q3873/W3873</f>
        <v>#VALUE!</v>
      </c>
      <c r="AG3873" t="e">
        <f>R3873/X3873</f>
        <v>#VALUE!</v>
      </c>
      <c r="AH3873" t="e">
        <f>U3873/W3873</f>
        <v>#VALUE!</v>
      </c>
      <c r="AI3873" t="e">
        <f>V3873/X3873</f>
        <v>#VALUE!</v>
      </c>
      <c r="AJ3873" t="e">
        <f>Y3873/AA3873</f>
        <v>#VALUE!</v>
      </c>
      <c r="AK3873" t="e">
        <f>Z3873/AB3873</f>
        <v>#VALUE!</v>
      </c>
      <c r="AL3873" t="e">
        <f>O3873/K3873</f>
        <v>#VALUE!</v>
      </c>
      <c r="AM3873" t="e">
        <f>P3873/L3873</f>
        <v>#VALUE!</v>
      </c>
      <c r="AN3873" t="e">
        <f>K3873/W3873</f>
        <v>#VALUE!</v>
      </c>
      <c r="AO3873" t="e">
        <f>L3873/X3873</f>
        <v>#VALUE!</v>
      </c>
      <c r="AP3873">
        <f>IF(OR(Q3873&lt;0, Q3873="NA"), 0, 1)</f>
        <v>0</v>
      </c>
      <c r="AQ3873">
        <f>IF(OR(S3873&lt;0, S3873="NA"), 0, 1)</f>
        <v>0</v>
      </c>
      <c r="AR3873">
        <f>IFERROR(IF((AF3873-AG3873)&gt;0,1,0),0)</f>
        <v>0</v>
      </c>
      <c r="AS3873">
        <f>IFERROR(IF((S3873-Q3873)&gt;0,1,0),0)</f>
        <v>0</v>
      </c>
      <c r="AT3873">
        <f>IFERROR(IF((AH3873-AI3873)&lt;0,1,0),0)</f>
        <v>0</v>
      </c>
      <c r="AU3873">
        <f>IFERROR(IF((AJ3873-AK3873)&gt;0,1,0),0)</f>
        <v>0</v>
      </c>
      <c r="AV3873">
        <f>IFERROR(IF((AL3873-AM3873)&gt;0,1,0),0)</f>
        <v>0</v>
      </c>
      <c r="AW3873">
        <f>IFERROR(IF((AN3873-AO3873)&gt;0,1,0),0)</f>
        <v>0</v>
      </c>
      <c r="AX3873">
        <f>IFERROR(IF((AC3873-AD3873)&lt;0,1,0),0)</f>
        <v>0</v>
      </c>
      <c r="AY3873">
        <f>SUM(AP3873:AX3873)</f>
        <v>0</v>
      </c>
    </row>
    <row r="3874" spans="1:51" x14ac:dyDescent="0.45">
      <c r="A3874" s="1" t="s">
        <v>1540</v>
      </c>
      <c r="B3874" s="2">
        <v>5730721</v>
      </c>
      <c r="C3874" s="3" t="s">
        <v>5338</v>
      </c>
      <c r="D3874" s="7">
        <v>127.02</v>
      </c>
      <c r="E3874" s="5">
        <v>2197.44625404</v>
      </c>
      <c r="F3874" s="3" t="s">
        <v>4480</v>
      </c>
      <c r="G3874" s="3" t="s">
        <v>4491</v>
      </c>
      <c r="H3874" s="3" t="s">
        <v>4492</v>
      </c>
      <c r="I3874" s="3" t="s">
        <v>4493</v>
      </c>
      <c r="J3874" s="3"/>
      <c r="K3874" s="6" t="s">
        <v>4474</v>
      </c>
      <c r="L3874" s="6" t="s">
        <v>4474</v>
      </c>
      <c r="M3874" s="6" t="s">
        <v>4474</v>
      </c>
      <c r="N3874" s="6" t="s">
        <v>4474</v>
      </c>
      <c r="O3874" s="6" t="s">
        <v>4474</v>
      </c>
      <c r="P3874" s="6" t="s">
        <v>4474</v>
      </c>
      <c r="Q3874" s="6" t="s">
        <v>4474</v>
      </c>
      <c r="R3874" s="6" t="s">
        <v>4474</v>
      </c>
      <c r="S3874" s="6" t="s">
        <v>4474</v>
      </c>
      <c r="T3874" s="6" t="s">
        <v>4474</v>
      </c>
      <c r="U3874" s="6" t="s">
        <v>4474</v>
      </c>
      <c r="V3874" s="6" t="s">
        <v>4474</v>
      </c>
      <c r="W3874" s="6" t="s">
        <v>4474</v>
      </c>
      <c r="X3874" s="6" t="s">
        <v>4474</v>
      </c>
      <c r="Y3874" s="6" t="s">
        <v>4474</v>
      </c>
      <c r="Z3874" s="6" t="s">
        <v>4474</v>
      </c>
      <c r="AA3874" s="6" t="s">
        <v>4474</v>
      </c>
      <c r="AB3874" s="6" t="s">
        <v>4474</v>
      </c>
      <c r="AC3874" s="6" t="s">
        <v>4474</v>
      </c>
      <c r="AD3874" s="6" t="s">
        <v>4474</v>
      </c>
      <c r="AF3874" t="e">
        <f>Q3874/W3874</f>
        <v>#VALUE!</v>
      </c>
      <c r="AG3874" t="e">
        <f>R3874/X3874</f>
        <v>#VALUE!</v>
      </c>
      <c r="AH3874" t="e">
        <f>U3874/W3874</f>
        <v>#VALUE!</v>
      </c>
      <c r="AI3874" t="e">
        <f>V3874/X3874</f>
        <v>#VALUE!</v>
      </c>
      <c r="AJ3874" t="e">
        <f>Y3874/AA3874</f>
        <v>#VALUE!</v>
      </c>
      <c r="AK3874" t="e">
        <f>Z3874/AB3874</f>
        <v>#VALUE!</v>
      </c>
      <c r="AL3874" t="e">
        <f>O3874/K3874</f>
        <v>#VALUE!</v>
      </c>
      <c r="AM3874" t="e">
        <f>P3874/L3874</f>
        <v>#VALUE!</v>
      </c>
      <c r="AN3874" t="e">
        <f>K3874/W3874</f>
        <v>#VALUE!</v>
      </c>
      <c r="AO3874" t="e">
        <f>L3874/X3874</f>
        <v>#VALUE!</v>
      </c>
      <c r="AP3874">
        <f>IF(OR(Q3874&lt;0, Q3874="NA"), 0, 1)</f>
        <v>0</v>
      </c>
      <c r="AQ3874">
        <f>IF(OR(S3874&lt;0, S3874="NA"), 0, 1)</f>
        <v>0</v>
      </c>
      <c r="AR3874">
        <f>IFERROR(IF((AF3874-AG3874)&gt;0,1,0),0)</f>
        <v>0</v>
      </c>
      <c r="AS3874">
        <f>IFERROR(IF((S3874-Q3874)&gt;0,1,0),0)</f>
        <v>0</v>
      </c>
      <c r="AT3874">
        <f>IFERROR(IF((AH3874-AI3874)&lt;0,1,0),0)</f>
        <v>0</v>
      </c>
      <c r="AU3874">
        <f>IFERROR(IF((AJ3874-AK3874)&gt;0,1,0),0)</f>
        <v>0</v>
      </c>
      <c r="AV3874">
        <f>IFERROR(IF((AL3874-AM3874)&gt;0,1,0),0)</f>
        <v>0</v>
      </c>
      <c r="AW3874">
        <f>IFERROR(IF((AN3874-AO3874)&gt;0,1,0),0)</f>
        <v>0</v>
      </c>
      <c r="AX3874">
        <f>IFERROR(IF((AC3874-AD3874)&lt;0,1,0),0)</f>
        <v>0</v>
      </c>
      <c r="AY3874">
        <f>SUM(AP3874:AX3874)</f>
        <v>0</v>
      </c>
    </row>
    <row r="3875" spans="1:51" x14ac:dyDescent="0.45">
      <c r="A3875" s="1" t="s">
        <v>1558</v>
      </c>
      <c r="B3875" s="2">
        <v>5734321</v>
      </c>
      <c r="C3875" s="3" t="s">
        <v>5337</v>
      </c>
      <c r="D3875" s="5">
        <v>20.39</v>
      </c>
      <c r="E3875" s="5">
        <v>418.77261342999998</v>
      </c>
      <c r="F3875" s="3" t="s">
        <v>4480</v>
      </c>
      <c r="G3875" s="3" t="s">
        <v>4491</v>
      </c>
      <c r="H3875" s="3" t="s">
        <v>4492</v>
      </c>
      <c r="I3875" s="3" t="s">
        <v>4493</v>
      </c>
      <c r="J3875" s="3"/>
      <c r="K3875" s="6" t="s">
        <v>4474</v>
      </c>
      <c r="L3875" s="6" t="s">
        <v>4474</v>
      </c>
      <c r="M3875" s="6" t="s">
        <v>4474</v>
      </c>
      <c r="N3875" s="6" t="s">
        <v>4474</v>
      </c>
      <c r="O3875" s="6" t="s">
        <v>4474</v>
      </c>
      <c r="P3875" s="6" t="s">
        <v>4474</v>
      </c>
      <c r="Q3875" s="6" t="s">
        <v>4474</v>
      </c>
      <c r="R3875" s="6" t="s">
        <v>4474</v>
      </c>
      <c r="S3875" s="6" t="s">
        <v>4474</v>
      </c>
      <c r="T3875" s="6" t="s">
        <v>4474</v>
      </c>
      <c r="U3875" s="6" t="s">
        <v>4474</v>
      </c>
      <c r="V3875" s="6" t="s">
        <v>4474</v>
      </c>
      <c r="W3875" s="6" t="s">
        <v>4474</v>
      </c>
      <c r="X3875" s="6" t="s">
        <v>4474</v>
      </c>
      <c r="Y3875" s="6" t="s">
        <v>4474</v>
      </c>
      <c r="Z3875" s="6" t="s">
        <v>4474</v>
      </c>
      <c r="AA3875" s="6" t="s">
        <v>4474</v>
      </c>
      <c r="AB3875" s="6" t="s">
        <v>4474</v>
      </c>
      <c r="AC3875" s="6" t="s">
        <v>4474</v>
      </c>
      <c r="AD3875" s="6" t="s">
        <v>4474</v>
      </c>
      <c r="AF3875" t="e">
        <f>Q3875/W3875</f>
        <v>#VALUE!</v>
      </c>
      <c r="AG3875" t="e">
        <f>R3875/X3875</f>
        <v>#VALUE!</v>
      </c>
      <c r="AH3875" t="e">
        <f>U3875/W3875</f>
        <v>#VALUE!</v>
      </c>
      <c r="AI3875" t="e">
        <f>V3875/X3875</f>
        <v>#VALUE!</v>
      </c>
      <c r="AJ3875" t="e">
        <f>Y3875/AA3875</f>
        <v>#VALUE!</v>
      </c>
      <c r="AK3875" t="e">
        <f>Z3875/AB3875</f>
        <v>#VALUE!</v>
      </c>
      <c r="AL3875" t="e">
        <f>O3875/K3875</f>
        <v>#VALUE!</v>
      </c>
      <c r="AM3875" t="e">
        <f>P3875/L3875</f>
        <v>#VALUE!</v>
      </c>
      <c r="AN3875" t="e">
        <f>K3875/W3875</f>
        <v>#VALUE!</v>
      </c>
      <c r="AO3875" t="e">
        <f>L3875/X3875</f>
        <v>#VALUE!</v>
      </c>
      <c r="AP3875">
        <f>IF(OR(Q3875&lt;0, Q3875="NA"), 0, 1)</f>
        <v>0</v>
      </c>
      <c r="AQ3875">
        <f>IF(OR(S3875&lt;0, S3875="NA"), 0, 1)</f>
        <v>0</v>
      </c>
      <c r="AR3875">
        <f>IFERROR(IF((AF3875-AG3875)&gt;0,1,0),0)</f>
        <v>0</v>
      </c>
      <c r="AS3875">
        <f>IFERROR(IF((S3875-Q3875)&gt;0,1,0),0)</f>
        <v>0</v>
      </c>
      <c r="AT3875">
        <f>IFERROR(IF((AH3875-AI3875)&lt;0,1,0),0)</f>
        <v>0</v>
      </c>
      <c r="AU3875">
        <f>IFERROR(IF((AJ3875-AK3875)&gt;0,1,0),0)</f>
        <v>0</v>
      </c>
      <c r="AV3875">
        <f>IFERROR(IF((AL3875-AM3875)&gt;0,1,0),0)</f>
        <v>0</v>
      </c>
      <c r="AW3875">
        <f>IFERROR(IF((AN3875-AO3875)&gt;0,1,0),0)</f>
        <v>0</v>
      </c>
      <c r="AX3875">
        <f>IFERROR(IF((AC3875-AD3875)&lt;0,1,0),0)</f>
        <v>0</v>
      </c>
      <c r="AY3875">
        <f>SUM(AP3875:AX3875)</f>
        <v>0</v>
      </c>
    </row>
    <row r="3876" spans="1:51" x14ac:dyDescent="0.45">
      <c r="A3876" s="1" t="s">
        <v>1565</v>
      </c>
      <c r="B3876" s="2">
        <v>5736332</v>
      </c>
      <c r="C3876" s="3" t="s">
        <v>5338</v>
      </c>
      <c r="D3876" s="5">
        <v>47.77</v>
      </c>
      <c r="E3876" s="5">
        <v>477.70004777000003</v>
      </c>
      <c r="F3876" s="3" t="s">
        <v>4480</v>
      </c>
      <c r="G3876" s="3" t="s">
        <v>4491</v>
      </c>
      <c r="H3876" s="3" t="s">
        <v>4492</v>
      </c>
      <c r="I3876" s="3" t="s">
        <v>4493</v>
      </c>
      <c r="J3876" s="3"/>
      <c r="K3876" s="6" t="s">
        <v>4474</v>
      </c>
      <c r="L3876" s="6" t="s">
        <v>4474</v>
      </c>
      <c r="M3876" s="6" t="s">
        <v>4474</v>
      </c>
      <c r="N3876" s="6" t="s">
        <v>4474</v>
      </c>
      <c r="O3876" s="6" t="s">
        <v>4474</v>
      </c>
      <c r="P3876" s="6" t="s">
        <v>4474</v>
      </c>
      <c r="Q3876" s="6" t="s">
        <v>4474</v>
      </c>
      <c r="R3876" s="6" t="s">
        <v>4474</v>
      </c>
      <c r="S3876" s="6" t="s">
        <v>4474</v>
      </c>
      <c r="T3876" s="6" t="s">
        <v>4474</v>
      </c>
      <c r="U3876" s="6" t="s">
        <v>4474</v>
      </c>
      <c r="V3876" s="6" t="s">
        <v>4474</v>
      </c>
      <c r="W3876" s="6" t="s">
        <v>4474</v>
      </c>
      <c r="X3876" s="6" t="s">
        <v>4474</v>
      </c>
      <c r="Y3876" s="6" t="s">
        <v>4474</v>
      </c>
      <c r="Z3876" s="6" t="s">
        <v>4474</v>
      </c>
      <c r="AA3876" s="6" t="s">
        <v>4474</v>
      </c>
      <c r="AB3876" s="6" t="s">
        <v>4474</v>
      </c>
      <c r="AC3876" s="6" t="s">
        <v>4474</v>
      </c>
      <c r="AD3876" s="6" t="s">
        <v>4474</v>
      </c>
      <c r="AF3876" t="e">
        <f>Q3876/W3876</f>
        <v>#VALUE!</v>
      </c>
      <c r="AG3876" t="e">
        <f>R3876/X3876</f>
        <v>#VALUE!</v>
      </c>
      <c r="AH3876" t="e">
        <f>U3876/W3876</f>
        <v>#VALUE!</v>
      </c>
      <c r="AI3876" t="e">
        <f>V3876/X3876</f>
        <v>#VALUE!</v>
      </c>
      <c r="AJ3876" t="e">
        <f>Y3876/AA3876</f>
        <v>#VALUE!</v>
      </c>
      <c r="AK3876" t="e">
        <f>Z3876/AB3876</f>
        <v>#VALUE!</v>
      </c>
      <c r="AL3876" t="e">
        <f>O3876/K3876</f>
        <v>#VALUE!</v>
      </c>
      <c r="AM3876" t="e">
        <f>P3876/L3876</f>
        <v>#VALUE!</v>
      </c>
      <c r="AN3876" t="e">
        <f>K3876/W3876</f>
        <v>#VALUE!</v>
      </c>
      <c r="AO3876" t="e">
        <f>L3876/X3876</f>
        <v>#VALUE!</v>
      </c>
      <c r="AP3876">
        <f>IF(OR(Q3876&lt;0, Q3876="NA"), 0, 1)</f>
        <v>0</v>
      </c>
      <c r="AQ3876">
        <f>IF(OR(S3876&lt;0, S3876="NA"), 0, 1)</f>
        <v>0</v>
      </c>
      <c r="AR3876">
        <f>IFERROR(IF((AF3876-AG3876)&gt;0,1,0),0)</f>
        <v>0</v>
      </c>
      <c r="AS3876">
        <f>IFERROR(IF((S3876-Q3876)&gt;0,1,0),0)</f>
        <v>0</v>
      </c>
      <c r="AT3876">
        <f>IFERROR(IF((AH3876-AI3876)&lt;0,1,0),0)</f>
        <v>0</v>
      </c>
      <c r="AU3876">
        <f>IFERROR(IF((AJ3876-AK3876)&gt;0,1,0),0)</f>
        <v>0</v>
      </c>
      <c r="AV3876">
        <f>IFERROR(IF((AL3876-AM3876)&gt;0,1,0),0)</f>
        <v>0</v>
      </c>
      <c r="AW3876">
        <f>IFERROR(IF((AN3876-AO3876)&gt;0,1,0),0)</f>
        <v>0</v>
      </c>
      <c r="AX3876">
        <f>IFERROR(IF((AC3876-AD3876)&lt;0,1,0),0)</f>
        <v>0</v>
      </c>
      <c r="AY3876">
        <f>SUM(AP3876:AX3876)</f>
        <v>0</v>
      </c>
    </row>
    <row r="3877" spans="1:51" x14ac:dyDescent="0.45">
      <c r="A3877" s="1" t="s">
        <v>1566</v>
      </c>
      <c r="B3877" s="2">
        <v>5737562</v>
      </c>
      <c r="C3877" s="3" t="s">
        <v>5338</v>
      </c>
      <c r="D3877" s="5">
        <v>30.072099999999999</v>
      </c>
      <c r="E3877" s="5">
        <v>7.5180550721000001</v>
      </c>
      <c r="F3877" s="3" t="s">
        <v>4480</v>
      </c>
      <c r="G3877" s="3" t="s">
        <v>4491</v>
      </c>
      <c r="H3877" s="3" t="s">
        <v>4492</v>
      </c>
      <c r="I3877" s="3" t="s">
        <v>4493</v>
      </c>
      <c r="J3877" s="3"/>
      <c r="K3877" s="6" t="s">
        <v>4474</v>
      </c>
      <c r="L3877" s="6" t="s">
        <v>4474</v>
      </c>
      <c r="M3877" s="6" t="s">
        <v>4474</v>
      </c>
      <c r="N3877" s="6" t="s">
        <v>4474</v>
      </c>
      <c r="O3877" s="6" t="s">
        <v>4474</v>
      </c>
      <c r="P3877" s="6" t="s">
        <v>4474</v>
      </c>
      <c r="Q3877" s="6" t="s">
        <v>4474</v>
      </c>
      <c r="R3877" s="6" t="s">
        <v>4474</v>
      </c>
      <c r="S3877" s="6" t="s">
        <v>4474</v>
      </c>
      <c r="T3877" s="6" t="s">
        <v>4474</v>
      </c>
      <c r="U3877" s="6" t="s">
        <v>4474</v>
      </c>
      <c r="V3877" s="6" t="s">
        <v>4474</v>
      </c>
      <c r="W3877" s="6" t="s">
        <v>4474</v>
      </c>
      <c r="X3877" s="6" t="s">
        <v>4474</v>
      </c>
      <c r="Y3877" s="6" t="s">
        <v>4474</v>
      </c>
      <c r="Z3877" s="6" t="s">
        <v>4474</v>
      </c>
      <c r="AA3877" s="6" t="s">
        <v>4474</v>
      </c>
      <c r="AB3877" s="6" t="s">
        <v>4474</v>
      </c>
      <c r="AC3877" s="6" t="s">
        <v>4474</v>
      </c>
      <c r="AD3877" s="6" t="s">
        <v>4474</v>
      </c>
      <c r="AF3877" t="e">
        <f>Q3877/W3877</f>
        <v>#VALUE!</v>
      </c>
      <c r="AG3877" t="e">
        <f>R3877/X3877</f>
        <v>#VALUE!</v>
      </c>
      <c r="AH3877" t="e">
        <f>U3877/W3877</f>
        <v>#VALUE!</v>
      </c>
      <c r="AI3877" t="e">
        <f>V3877/X3877</f>
        <v>#VALUE!</v>
      </c>
      <c r="AJ3877" t="e">
        <f>Y3877/AA3877</f>
        <v>#VALUE!</v>
      </c>
      <c r="AK3877" t="e">
        <f>Z3877/AB3877</f>
        <v>#VALUE!</v>
      </c>
      <c r="AL3877" t="e">
        <f>O3877/K3877</f>
        <v>#VALUE!</v>
      </c>
      <c r="AM3877" t="e">
        <f>P3877/L3877</f>
        <v>#VALUE!</v>
      </c>
      <c r="AN3877" t="e">
        <f>K3877/W3877</f>
        <v>#VALUE!</v>
      </c>
      <c r="AO3877" t="e">
        <f>L3877/X3877</f>
        <v>#VALUE!</v>
      </c>
      <c r="AP3877">
        <f>IF(OR(Q3877&lt;0, Q3877="NA"), 0, 1)</f>
        <v>0</v>
      </c>
      <c r="AQ3877">
        <f>IF(OR(S3877&lt;0, S3877="NA"), 0, 1)</f>
        <v>0</v>
      </c>
      <c r="AR3877">
        <f>IFERROR(IF((AF3877-AG3877)&gt;0,1,0),0)</f>
        <v>0</v>
      </c>
      <c r="AS3877">
        <f>IFERROR(IF((S3877-Q3877)&gt;0,1,0),0)</f>
        <v>0</v>
      </c>
      <c r="AT3877">
        <f>IFERROR(IF((AH3877-AI3877)&lt;0,1,0),0)</f>
        <v>0</v>
      </c>
      <c r="AU3877">
        <f>IFERROR(IF((AJ3877-AK3877)&gt;0,1,0),0)</f>
        <v>0</v>
      </c>
      <c r="AV3877">
        <f>IFERROR(IF((AL3877-AM3877)&gt;0,1,0),0)</f>
        <v>0</v>
      </c>
      <c r="AW3877">
        <f>IFERROR(IF((AN3877-AO3877)&gt;0,1,0),0)</f>
        <v>0</v>
      </c>
      <c r="AX3877">
        <f>IFERROR(IF((AC3877-AD3877)&lt;0,1,0),0)</f>
        <v>0</v>
      </c>
      <c r="AY3877">
        <f>SUM(AP3877:AX3877)</f>
        <v>0</v>
      </c>
    </row>
    <row r="3878" spans="1:51" x14ac:dyDescent="0.45">
      <c r="A3878" s="1" t="s">
        <v>1578</v>
      </c>
      <c r="B3878" s="2">
        <v>8402332</v>
      </c>
      <c r="C3878" s="3" t="s">
        <v>5338</v>
      </c>
      <c r="D3878" s="7">
        <v>4.37</v>
      </c>
      <c r="E3878" s="5">
        <v>242.94198247</v>
      </c>
      <c r="F3878" s="3" t="s">
        <v>4470</v>
      </c>
      <c r="G3878" s="3" t="s">
        <v>4471</v>
      </c>
      <c r="H3878" s="3" t="s">
        <v>4489</v>
      </c>
      <c r="I3878" s="3" t="s">
        <v>4489</v>
      </c>
      <c r="J3878" s="3" t="s">
        <v>4495</v>
      </c>
      <c r="K3878" s="6">
        <v>25515</v>
      </c>
      <c r="L3878" s="6">
        <v>35185</v>
      </c>
      <c r="M3878" s="6">
        <v>-98527</v>
      </c>
      <c r="N3878" s="6">
        <v>-91625</v>
      </c>
      <c r="O3878" s="6">
        <v>-101738</v>
      </c>
      <c r="P3878" s="6">
        <v>-94967</v>
      </c>
      <c r="Q3878" s="6">
        <v>-91223</v>
      </c>
      <c r="R3878" s="6">
        <v>-86446</v>
      </c>
      <c r="S3878" s="6">
        <v>-103428</v>
      </c>
      <c r="T3878" s="6">
        <v>-109633</v>
      </c>
      <c r="U3878" s="6" t="s">
        <v>4474</v>
      </c>
      <c r="V3878" s="6" t="s">
        <v>4474</v>
      </c>
      <c r="W3878" s="6">
        <v>308372</v>
      </c>
      <c r="X3878" s="6">
        <v>328585</v>
      </c>
      <c r="Y3878" s="6">
        <v>271234</v>
      </c>
      <c r="Z3878" s="6">
        <v>289621</v>
      </c>
      <c r="AA3878" s="6">
        <v>56824</v>
      </c>
      <c r="AB3878" s="6">
        <v>50871</v>
      </c>
      <c r="AC3878" s="6">
        <v>55593131</v>
      </c>
      <c r="AD3878" s="6">
        <v>55328655</v>
      </c>
      <c r="AF3878">
        <f>Q3878/W3878</f>
        <v>-0.29582128079073328</v>
      </c>
      <c r="AG3878">
        <f>R3878/X3878</f>
        <v>-0.26308565515772175</v>
      </c>
      <c r="AH3878" t="e">
        <f>U3878/W3878</f>
        <v>#VALUE!</v>
      </c>
      <c r="AI3878" t="e">
        <f>V3878/X3878</f>
        <v>#VALUE!</v>
      </c>
      <c r="AJ3878">
        <f>Y3878/AA3878</f>
        <v>4.77322962128678</v>
      </c>
      <c r="AK3878">
        <f>Z3878/AB3878</f>
        <v>5.6932436948359575</v>
      </c>
      <c r="AL3878">
        <f>O3878/K3878</f>
        <v>-3.987379972565158</v>
      </c>
      <c r="AM3878">
        <f>P3878/L3878</f>
        <v>-2.6990763109279521</v>
      </c>
      <c r="AN3878">
        <f>K3878/W3878</f>
        <v>8.2740975185814539E-2</v>
      </c>
      <c r="AO3878">
        <f>L3878/X3878</f>
        <v>0.10708035972427225</v>
      </c>
      <c r="AP3878">
        <f>IF(OR(Q3878&lt;0, Q3878="NA"), 0, 1)</f>
        <v>0</v>
      </c>
      <c r="AQ3878">
        <f>IF(OR(S3878&lt;0, S3878="NA"), 0, 1)</f>
        <v>0</v>
      </c>
      <c r="AR3878">
        <f>IFERROR(IF((AF3878-AG3878)&gt;0,1,0),0)</f>
        <v>0</v>
      </c>
      <c r="AS3878">
        <f>IFERROR(IF((S3878-Q3878)&gt;0,1,0),0)</f>
        <v>0</v>
      </c>
      <c r="AT3878">
        <f>IFERROR(IF((AH3878-AI3878)&lt;0,1,0),0)</f>
        <v>0</v>
      </c>
      <c r="AU3878">
        <f>IFERROR(IF((AJ3878-AK3878)&gt;0,1,0),0)</f>
        <v>0</v>
      </c>
      <c r="AV3878">
        <f>IFERROR(IF((AL3878-AM3878)&gt;0,1,0),0)</f>
        <v>0</v>
      </c>
      <c r="AW3878">
        <f>IFERROR(IF((AN3878-AO3878)&gt;0,1,0),0)</f>
        <v>0</v>
      </c>
      <c r="AX3878">
        <f>IFERROR(IF((AC3878-AD3878)&lt;0,1,0),0)</f>
        <v>0</v>
      </c>
      <c r="AY3878">
        <f>SUM(AP3878:AX3878)</f>
        <v>0</v>
      </c>
    </row>
    <row r="3879" spans="1:51" x14ac:dyDescent="0.45">
      <c r="A3879" s="1" t="s">
        <v>1605</v>
      </c>
      <c r="B3879" s="2">
        <v>111417608</v>
      </c>
      <c r="C3879" s="3" t="s">
        <v>5338</v>
      </c>
      <c r="D3879" s="5">
        <v>24.145</v>
      </c>
      <c r="E3879" s="7">
        <v>12.0725</v>
      </c>
      <c r="F3879" s="3" t="s">
        <v>4480</v>
      </c>
      <c r="G3879" s="3" t="s">
        <v>4491</v>
      </c>
      <c r="H3879" s="3" t="s">
        <v>4492</v>
      </c>
      <c r="I3879" s="3" t="s">
        <v>4493</v>
      </c>
      <c r="J3879" s="3"/>
      <c r="K3879" s="6" t="s">
        <v>4474</v>
      </c>
      <c r="L3879" s="6" t="s">
        <v>4474</v>
      </c>
      <c r="M3879" s="6" t="s">
        <v>4474</v>
      </c>
      <c r="N3879" s="6" t="s">
        <v>4474</v>
      </c>
      <c r="O3879" s="6" t="s">
        <v>4474</v>
      </c>
      <c r="P3879" s="6" t="s">
        <v>4474</v>
      </c>
      <c r="Q3879" s="6" t="s">
        <v>4474</v>
      </c>
      <c r="R3879" s="6" t="s">
        <v>4474</v>
      </c>
      <c r="S3879" s="6" t="s">
        <v>4474</v>
      </c>
      <c r="T3879" s="6" t="s">
        <v>4474</v>
      </c>
      <c r="U3879" s="6" t="s">
        <v>4474</v>
      </c>
      <c r="V3879" s="6" t="s">
        <v>4474</v>
      </c>
      <c r="W3879" s="6" t="s">
        <v>4474</v>
      </c>
      <c r="X3879" s="6" t="s">
        <v>4474</v>
      </c>
      <c r="Y3879" s="6" t="s">
        <v>4474</v>
      </c>
      <c r="Z3879" s="6" t="s">
        <v>4474</v>
      </c>
      <c r="AA3879" s="6" t="s">
        <v>4474</v>
      </c>
      <c r="AB3879" s="6" t="s">
        <v>4474</v>
      </c>
      <c r="AC3879" s="6" t="s">
        <v>4474</v>
      </c>
      <c r="AD3879" s="6" t="s">
        <v>4474</v>
      </c>
      <c r="AF3879" t="e">
        <f>Q3879/W3879</f>
        <v>#VALUE!</v>
      </c>
      <c r="AG3879" t="e">
        <f>R3879/X3879</f>
        <v>#VALUE!</v>
      </c>
      <c r="AH3879" t="e">
        <f>U3879/W3879</f>
        <v>#VALUE!</v>
      </c>
      <c r="AI3879" t="e">
        <f>V3879/X3879</f>
        <v>#VALUE!</v>
      </c>
      <c r="AJ3879" t="e">
        <f>Y3879/AA3879</f>
        <v>#VALUE!</v>
      </c>
      <c r="AK3879" t="e">
        <f>Z3879/AB3879</f>
        <v>#VALUE!</v>
      </c>
      <c r="AL3879" t="e">
        <f>O3879/K3879</f>
        <v>#VALUE!</v>
      </c>
      <c r="AM3879" t="e">
        <f>P3879/L3879</f>
        <v>#VALUE!</v>
      </c>
      <c r="AN3879" t="e">
        <f>K3879/W3879</f>
        <v>#VALUE!</v>
      </c>
      <c r="AO3879" t="e">
        <f>L3879/X3879</f>
        <v>#VALUE!</v>
      </c>
      <c r="AP3879">
        <f>IF(OR(Q3879&lt;0, Q3879="NA"), 0, 1)</f>
        <v>0</v>
      </c>
      <c r="AQ3879">
        <f>IF(OR(S3879&lt;0, S3879="NA"), 0, 1)</f>
        <v>0</v>
      </c>
      <c r="AR3879">
        <f>IFERROR(IF((AF3879-AG3879)&gt;0,1,0),0)</f>
        <v>0</v>
      </c>
      <c r="AS3879">
        <f>IFERROR(IF((S3879-Q3879)&gt;0,1,0),0)</f>
        <v>0</v>
      </c>
      <c r="AT3879">
        <f>IFERROR(IF((AH3879-AI3879)&lt;0,1,0),0)</f>
        <v>0</v>
      </c>
      <c r="AU3879">
        <f>IFERROR(IF((AJ3879-AK3879)&gt;0,1,0),0)</f>
        <v>0</v>
      </c>
      <c r="AV3879">
        <f>IFERROR(IF((AL3879-AM3879)&gt;0,1,0),0)</f>
        <v>0</v>
      </c>
      <c r="AW3879">
        <f>IFERROR(IF((AN3879-AO3879)&gt;0,1,0),0)</f>
        <v>0</v>
      </c>
      <c r="AX3879">
        <f>IFERROR(IF((AC3879-AD3879)&lt;0,1,0),0)</f>
        <v>0</v>
      </c>
      <c r="AY3879">
        <f>SUM(AP3879:AX3879)</f>
        <v>0</v>
      </c>
    </row>
    <row r="3880" spans="1:51" x14ac:dyDescent="0.45">
      <c r="A3880" s="1" t="s">
        <v>1606</v>
      </c>
      <c r="B3880" s="2">
        <v>107982009</v>
      </c>
      <c r="C3880" s="3" t="s">
        <v>5338</v>
      </c>
      <c r="D3880" s="5">
        <v>22.13</v>
      </c>
      <c r="E3880" s="5">
        <v>8.8520000000000003</v>
      </c>
      <c r="F3880" s="3" t="s">
        <v>4480</v>
      </c>
      <c r="G3880" s="3" t="s">
        <v>4491</v>
      </c>
      <c r="H3880" s="3" t="s">
        <v>4492</v>
      </c>
      <c r="I3880" s="3" t="s">
        <v>4493</v>
      </c>
      <c r="J3880" s="3"/>
      <c r="K3880" s="6" t="s">
        <v>4474</v>
      </c>
      <c r="L3880" s="6" t="s">
        <v>4474</v>
      </c>
      <c r="M3880" s="6" t="s">
        <v>4474</v>
      </c>
      <c r="N3880" s="6" t="s">
        <v>4474</v>
      </c>
      <c r="O3880" s="6" t="s">
        <v>4474</v>
      </c>
      <c r="P3880" s="6" t="s">
        <v>4474</v>
      </c>
      <c r="Q3880" s="6" t="s">
        <v>4474</v>
      </c>
      <c r="R3880" s="6" t="s">
        <v>4474</v>
      </c>
      <c r="S3880" s="6" t="s">
        <v>4474</v>
      </c>
      <c r="T3880" s="6" t="s">
        <v>4474</v>
      </c>
      <c r="U3880" s="6" t="s">
        <v>4474</v>
      </c>
      <c r="V3880" s="6" t="s">
        <v>4474</v>
      </c>
      <c r="W3880" s="6" t="s">
        <v>4474</v>
      </c>
      <c r="X3880" s="6" t="s">
        <v>4474</v>
      </c>
      <c r="Y3880" s="6" t="s">
        <v>4474</v>
      </c>
      <c r="Z3880" s="6" t="s">
        <v>4474</v>
      </c>
      <c r="AA3880" s="6" t="s">
        <v>4474</v>
      </c>
      <c r="AB3880" s="6" t="s">
        <v>4474</v>
      </c>
      <c r="AC3880" s="6" t="s">
        <v>4474</v>
      </c>
      <c r="AD3880" s="6" t="s">
        <v>4474</v>
      </c>
      <c r="AF3880" t="e">
        <f>Q3880/W3880</f>
        <v>#VALUE!</v>
      </c>
      <c r="AG3880" t="e">
        <f>R3880/X3880</f>
        <v>#VALUE!</v>
      </c>
      <c r="AH3880" t="e">
        <f>U3880/W3880</f>
        <v>#VALUE!</v>
      </c>
      <c r="AI3880" t="e">
        <f>V3880/X3880</f>
        <v>#VALUE!</v>
      </c>
      <c r="AJ3880" t="e">
        <f>Y3880/AA3880</f>
        <v>#VALUE!</v>
      </c>
      <c r="AK3880" t="e">
        <f>Z3880/AB3880</f>
        <v>#VALUE!</v>
      </c>
      <c r="AL3880" t="e">
        <f>O3880/K3880</f>
        <v>#VALUE!</v>
      </c>
      <c r="AM3880" t="e">
        <f>P3880/L3880</f>
        <v>#VALUE!</v>
      </c>
      <c r="AN3880" t="e">
        <f>K3880/W3880</f>
        <v>#VALUE!</v>
      </c>
      <c r="AO3880" t="e">
        <f>L3880/X3880</f>
        <v>#VALUE!</v>
      </c>
      <c r="AP3880">
        <f>IF(OR(Q3880&lt;0, Q3880="NA"), 0, 1)</f>
        <v>0</v>
      </c>
      <c r="AQ3880">
        <f>IF(OR(S3880&lt;0, S3880="NA"), 0, 1)</f>
        <v>0</v>
      </c>
      <c r="AR3880">
        <f>IFERROR(IF((AF3880-AG3880)&gt;0,1,0),0)</f>
        <v>0</v>
      </c>
      <c r="AS3880">
        <f>IFERROR(IF((S3880-Q3880)&gt;0,1,0),0)</f>
        <v>0</v>
      </c>
      <c r="AT3880">
        <f>IFERROR(IF((AH3880-AI3880)&lt;0,1,0),0)</f>
        <v>0</v>
      </c>
      <c r="AU3880">
        <f>IFERROR(IF((AJ3880-AK3880)&gt;0,1,0),0)</f>
        <v>0</v>
      </c>
      <c r="AV3880">
        <f>IFERROR(IF((AL3880-AM3880)&gt;0,1,0),0)</f>
        <v>0</v>
      </c>
      <c r="AW3880">
        <f>IFERROR(IF((AN3880-AO3880)&gt;0,1,0),0)</f>
        <v>0</v>
      </c>
      <c r="AX3880">
        <f>IFERROR(IF((AC3880-AD3880)&lt;0,1,0),0)</f>
        <v>0</v>
      </c>
      <c r="AY3880">
        <f>SUM(AP3880:AX3880)</f>
        <v>0</v>
      </c>
    </row>
    <row r="3881" spans="1:51" x14ac:dyDescent="0.45">
      <c r="A3881" s="1" t="s">
        <v>1622</v>
      </c>
      <c r="B3881" s="2">
        <v>6118447</v>
      </c>
      <c r="C3881" s="3" t="s">
        <v>5337</v>
      </c>
      <c r="D3881" s="5">
        <v>7.1</v>
      </c>
      <c r="E3881" s="5">
        <v>1408.3266556999999</v>
      </c>
      <c r="F3881" s="3" t="s">
        <v>4480</v>
      </c>
      <c r="G3881" s="3" t="s">
        <v>4491</v>
      </c>
      <c r="H3881" s="3" t="s">
        <v>4492</v>
      </c>
      <c r="I3881" s="3" t="s">
        <v>4493</v>
      </c>
      <c r="J3881" s="3"/>
      <c r="K3881" s="6" t="s">
        <v>4474</v>
      </c>
      <c r="L3881" s="6" t="s">
        <v>4474</v>
      </c>
      <c r="M3881" s="6" t="s">
        <v>4474</v>
      </c>
      <c r="N3881" s="6" t="s">
        <v>4474</v>
      </c>
      <c r="O3881" s="6" t="s">
        <v>4474</v>
      </c>
      <c r="P3881" s="6" t="s">
        <v>4474</v>
      </c>
      <c r="Q3881" s="6" t="s">
        <v>4474</v>
      </c>
      <c r="R3881" s="6" t="s">
        <v>4474</v>
      </c>
      <c r="S3881" s="6" t="s">
        <v>4474</v>
      </c>
      <c r="T3881" s="6" t="s">
        <v>4474</v>
      </c>
      <c r="U3881" s="6" t="s">
        <v>4474</v>
      </c>
      <c r="V3881" s="6" t="s">
        <v>4474</v>
      </c>
      <c r="W3881" s="6" t="s">
        <v>4474</v>
      </c>
      <c r="X3881" s="6" t="s">
        <v>4474</v>
      </c>
      <c r="Y3881" s="6" t="s">
        <v>4474</v>
      </c>
      <c r="Z3881" s="6" t="s">
        <v>4474</v>
      </c>
      <c r="AA3881" s="6" t="s">
        <v>4474</v>
      </c>
      <c r="AB3881" s="6" t="s">
        <v>4474</v>
      </c>
      <c r="AC3881" s="6" t="s">
        <v>4474</v>
      </c>
      <c r="AD3881" s="6" t="s">
        <v>4474</v>
      </c>
      <c r="AF3881" t="e">
        <f>Q3881/W3881</f>
        <v>#VALUE!</v>
      </c>
      <c r="AG3881" t="e">
        <f>R3881/X3881</f>
        <v>#VALUE!</v>
      </c>
      <c r="AH3881" t="e">
        <f>U3881/W3881</f>
        <v>#VALUE!</v>
      </c>
      <c r="AI3881" t="e">
        <f>V3881/X3881</f>
        <v>#VALUE!</v>
      </c>
      <c r="AJ3881" t="e">
        <f>Y3881/AA3881</f>
        <v>#VALUE!</v>
      </c>
      <c r="AK3881" t="e">
        <f>Z3881/AB3881</f>
        <v>#VALUE!</v>
      </c>
      <c r="AL3881" t="e">
        <f>O3881/K3881</f>
        <v>#VALUE!</v>
      </c>
      <c r="AM3881" t="e">
        <f>P3881/L3881</f>
        <v>#VALUE!</v>
      </c>
      <c r="AN3881" t="e">
        <f>K3881/W3881</f>
        <v>#VALUE!</v>
      </c>
      <c r="AO3881" t="e">
        <f>L3881/X3881</f>
        <v>#VALUE!</v>
      </c>
      <c r="AP3881">
        <f>IF(OR(Q3881&lt;0, Q3881="NA"), 0, 1)</f>
        <v>0</v>
      </c>
      <c r="AQ3881">
        <f>IF(OR(S3881&lt;0, S3881="NA"), 0, 1)</f>
        <v>0</v>
      </c>
      <c r="AR3881">
        <f>IFERROR(IF((AF3881-AG3881)&gt;0,1,0),0)</f>
        <v>0</v>
      </c>
      <c r="AS3881">
        <f>IFERROR(IF((S3881-Q3881)&gt;0,1,0),0)</f>
        <v>0</v>
      </c>
      <c r="AT3881">
        <f>IFERROR(IF((AH3881-AI3881)&lt;0,1,0),0)</f>
        <v>0</v>
      </c>
      <c r="AU3881">
        <f>IFERROR(IF((AJ3881-AK3881)&gt;0,1,0),0)</f>
        <v>0</v>
      </c>
      <c r="AV3881">
        <f>IFERROR(IF((AL3881-AM3881)&gt;0,1,0),0)</f>
        <v>0</v>
      </c>
      <c r="AW3881">
        <f>IFERROR(IF((AN3881-AO3881)&gt;0,1,0),0)</f>
        <v>0</v>
      </c>
      <c r="AX3881">
        <f>IFERROR(IF((AC3881-AD3881)&lt;0,1,0),0)</f>
        <v>0</v>
      </c>
      <c r="AY3881">
        <f>SUM(AP3881:AX3881)</f>
        <v>0</v>
      </c>
    </row>
    <row r="3882" spans="1:51" x14ac:dyDescent="0.45">
      <c r="A3882" s="1" t="s">
        <v>1624</v>
      </c>
      <c r="B3882" s="2">
        <v>101228625</v>
      </c>
      <c r="C3882" s="3" t="s">
        <v>5375</v>
      </c>
      <c r="D3882" s="5">
        <v>11.03</v>
      </c>
      <c r="E3882" s="5">
        <v>158.27063917999999</v>
      </c>
      <c r="F3882" s="3" t="s">
        <v>4480</v>
      </c>
      <c r="G3882" s="3" t="s">
        <v>4491</v>
      </c>
      <c r="H3882" s="3" t="s">
        <v>4492</v>
      </c>
      <c r="I3882" s="3" t="s">
        <v>4493</v>
      </c>
      <c r="J3882" s="3" t="s">
        <v>4494</v>
      </c>
      <c r="K3882" s="6" t="s">
        <v>4474</v>
      </c>
      <c r="L3882" s="6" t="s">
        <v>4474</v>
      </c>
      <c r="M3882" s="6" t="s">
        <v>4474</v>
      </c>
      <c r="N3882" s="6" t="s">
        <v>4474</v>
      </c>
      <c r="O3882" s="6">
        <v>-3633.6729999999998</v>
      </c>
      <c r="P3882" s="6">
        <v>-3515.8040000000001</v>
      </c>
      <c r="Q3882" s="6">
        <v>-1203.2650000000001</v>
      </c>
      <c r="R3882" s="6">
        <v>400.351</v>
      </c>
      <c r="S3882" s="6">
        <v>-3098.634</v>
      </c>
      <c r="T3882" s="6">
        <v>-3637.7420000000002</v>
      </c>
      <c r="U3882" s="6" t="s">
        <v>4474</v>
      </c>
      <c r="V3882" s="6" t="s">
        <v>4474</v>
      </c>
      <c r="W3882" s="6">
        <v>52156.156000000003</v>
      </c>
      <c r="X3882" s="6">
        <v>51761.760000000002</v>
      </c>
      <c r="Y3882" s="6">
        <v>159.88499999999999</v>
      </c>
      <c r="Z3882" s="6">
        <v>250.31700000000001</v>
      </c>
      <c r="AA3882" s="6">
        <v>6407</v>
      </c>
      <c r="AB3882" s="6">
        <v>5615</v>
      </c>
      <c r="AC3882" s="6">
        <v>14349106</v>
      </c>
      <c r="AD3882" s="6">
        <v>14349106</v>
      </c>
      <c r="AF3882">
        <f>Q3882/W3882</f>
        <v>-2.3070431034066238E-2</v>
      </c>
      <c r="AG3882">
        <f>R3882/X3882</f>
        <v>7.7344935720887386E-3</v>
      </c>
      <c r="AH3882" t="e">
        <f>U3882/W3882</f>
        <v>#VALUE!</v>
      </c>
      <c r="AI3882" t="e">
        <f>V3882/X3882</f>
        <v>#VALUE!</v>
      </c>
      <c r="AJ3882">
        <f>Y3882/AA3882</f>
        <v>2.495473700639925E-2</v>
      </c>
      <c r="AK3882">
        <f>Z3882/AB3882</f>
        <v>4.4580053428317008E-2</v>
      </c>
      <c r="AL3882" t="e">
        <f>O3882/K3882</f>
        <v>#VALUE!</v>
      </c>
      <c r="AM3882" t="e">
        <f>P3882/L3882</f>
        <v>#VALUE!</v>
      </c>
      <c r="AN3882" t="e">
        <f>K3882/W3882</f>
        <v>#VALUE!</v>
      </c>
      <c r="AO3882" t="e">
        <f>L3882/X3882</f>
        <v>#VALUE!</v>
      </c>
      <c r="AP3882">
        <f>IF(OR(Q3882&lt;0, Q3882="NA"), 0, 1)</f>
        <v>0</v>
      </c>
      <c r="AQ3882">
        <f>IF(OR(S3882&lt;0, S3882="NA"), 0, 1)</f>
        <v>0</v>
      </c>
      <c r="AR3882">
        <f>IFERROR(IF((AF3882-AG3882)&gt;0,1,0),0)</f>
        <v>0</v>
      </c>
      <c r="AS3882">
        <f>IFERROR(IF((S3882-Q3882)&gt;0,1,0),0)</f>
        <v>0</v>
      </c>
      <c r="AT3882">
        <f>IFERROR(IF((AH3882-AI3882)&lt;0,1,0),0)</f>
        <v>0</v>
      </c>
      <c r="AU3882">
        <f>IFERROR(IF((AJ3882-AK3882)&gt;0,1,0),0)</f>
        <v>0</v>
      </c>
      <c r="AV3882">
        <f>IFERROR(IF((AL3882-AM3882)&gt;0,1,0),0)</f>
        <v>0</v>
      </c>
      <c r="AW3882">
        <f>IFERROR(IF((AN3882-AO3882)&gt;0,1,0),0)</f>
        <v>0</v>
      </c>
      <c r="AX3882">
        <f>IFERROR(IF((AC3882-AD3882)&lt;0,1,0),0)</f>
        <v>0</v>
      </c>
      <c r="AY3882">
        <f>SUM(AP3882:AX3882)</f>
        <v>0</v>
      </c>
    </row>
    <row r="3883" spans="1:51" x14ac:dyDescent="0.45">
      <c r="A3883" s="1" t="s">
        <v>1635</v>
      </c>
      <c r="B3883" s="2">
        <v>118299929</v>
      </c>
      <c r="C3883" s="3" t="s">
        <v>5336</v>
      </c>
      <c r="D3883" s="5">
        <v>10.08</v>
      </c>
      <c r="E3883" s="5">
        <v>76.043520000000001</v>
      </c>
      <c r="F3883" s="3" t="s">
        <v>4480</v>
      </c>
      <c r="G3883" s="3" t="s">
        <v>4491</v>
      </c>
      <c r="H3883" s="3" t="s">
        <v>4492</v>
      </c>
      <c r="I3883" s="3" t="s">
        <v>4493</v>
      </c>
      <c r="J3883" s="3" t="s">
        <v>4494</v>
      </c>
      <c r="K3883" s="6" t="s">
        <v>4474</v>
      </c>
      <c r="L3883" s="6" t="s">
        <v>4474</v>
      </c>
      <c r="M3883" s="6" t="s">
        <v>4474</v>
      </c>
      <c r="N3883" s="6" t="s">
        <v>4474</v>
      </c>
      <c r="O3883" s="6" t="s">
        <v>4474</v>
      </c>
      <c r="P3883" s="6" t="s">
        <v>4474</v>
      </c>
      <c r="Q3883" s="6" t="s">
        <v>4474</v>
      </c>
      <c r="R3883" s="6" t="s">
        <v>4474</v>
      </c>
      <c r="S3883" s="6" t="s">
        <v>4474</v>
      </c>
      <c r="T3883" s="6" t="s">
        <v>4474</v>
      </c>
      <c r="U3883" s="6" t="s">
        <v>4474</v>
      </c>
      <c r="V3883" s="6" t="s">
        <v>4474</v>
      </c>
      <c r="W3883" s="6" t="s">
        <v>4474</v>
      </c>
      <c r="X3883" s="6" t="s">
        <v>4474</v>
      </c>
      <c r="Y3883" s="6" t="s">
        <v>4474</v>
      </c>
      <c r="Z3883" s="6" t="s">
        <v>4474</v>
      </c>
      <c r="AA3883" s="6" t="s">
        <v>4474</v>
      </c>
      <c r="AB3883" s="6" t="s">
        <v>4474</v>
      </c>
      <c r="AC3883" s="6" t="s">
        <v>4474</v>
      </c>
      <c r="AD3883" s="6" t="s">
        <v>4474</v>
      </c>
      <c r="AF3883" t="e">
        <f>Q3883/W3883</f>
        <v>#VALUE!</v>
      </c>
      <c r="AG3883" t="e">
        <f>R3883/X3883</f>
        <v>#VALUE!</v>
      </c>
      <c r="AH3883" t="e">
        <f>U3883/W3883</f>
        <v>#VALUE!</v>
      </c>
      <c r="AI3883" t="e">
        <f>V3883/X3883</f>
        <v>#VALUE!</v>
      </c>
      <c r="AJ3883" t="e">
        <f>Y3883/AA3883</f>
        <v>#VALUE!</v>
      </c>
      <c r="AK3883" t="e">
        <f>Z3883/AB3883</f>
        <v>#VALUE!</v>
      </c>
      <c r="AL3883" t="e">
        <f>O3883/K3883</f>
        <v>#VALUE!</v>
      </c>
      <c r="AM3883" t="e">
        <f>P3883/L3883</f>
        <v>#VALUE!</v>
      </c>
      <c r="AN3883" t="e">
        <f>K3883/W3883</f>
        <v>#VALUE!</v>
      </c>
      <c r="AO3883" t="e">
        <f>L3883/X3883</f>
        <v>#VALUE!</v>
      </c>
      <c r="AP3883">
        <f>IF(OR(Q3883&lt;0, Q3883="NA"), 0, 1)</f>
        <v>0</v>
      </c>
      <c r="AQ3883">
        <f>IF(OR(S3883&lt;0, S3883="NA"), 0, 1)</f>
        <v>0</v>
      </c>
      <c r="AR3883">
        <f>IFERROR(IF((AF3883-AG3883)&gt;0,1,0),0)</f>
        <v>0</v>
      </c>
      <c r="AS3883">
        <f>IFERROR(IF((S3883-Q3883)&gt;0,1,0),0)</f>
        <v>0</v>
      </c>
      <c r="AT3883">
        <f>IFERROR(IF((AH3883-AI3883)&lt;0,1,0),0)</f>
        <v>0</v>
      </c>
      <c r="AU3883">
        <f>IFERROR(IF((AJ3883-AK3883)&gt;0,1,0),0)</f>
        <v>0</v>
      </c>
      <c r="AV3883">
        <f>IFERROR(IF((AL3883-AM3883)&gt;0,1,0),0)</f>
        <v>0</v>
      </c>
      <c r="AW3883">
        <f>IFERROR(IF((AN3883-AO3883)&gt;0,1,0),0)</f>
        <v>0</v>
      </c>
      <c r="AX3883">
        <f>IFERROR(IF((AC3883-AD3883)&lt;0,1,0),0)</f>
        <v>0</v>
      </c>
      <c r="AY3883">
        <f>SUM(AP3883:AX3883)</f>
        <v>0</v>
      </c>
    </row>
    <row r="3884" spans="1:51" x14ac:dyDescent="0.45">
      <c r="A3884" s="1" t="s">
        <v>1644</v>
      </c>
      <c r="B3884" s="2">
        <v>4359781</v>
      </c>
      <c r="C3884" s="3" t="s">
        <v>5337</v>
      </c>
      <c r="D3884" s="5">
        <v>5.7610000000000001</v>
      </c>
      <c r="E3884" s="5">
        <v>94.470969242999999</v>
      </c>
      <c r="F3884" s="3" t="s">
        <v>4480</v>
      </c>
      <c r="G3884" s="3" t="s">
        <v>4491</v>
      </c>
      <c r="H3884" s="3" t="s">
        <v>4492</v>
      </c>
      <c r="I3884" s="3" t="s">
        <v>4493</v>
      </c>
      <c r="J3884" s="3"/>
      <c r="K3884" s="6" t="s">
        <v>4474</v>
      </c>
      <c r="L3884" s="6" t="s">
        <v>4474</v>
      </c>
      <c r="M3884" s="6" t="s">
        <v>4474</v>
      </c>
      <c r="N3884" s="6" t="s">
        <v>4474</v>
      </c>
      <c r="O3884" s="6" t="s">
        <v>4474</v>
      </c>
      <c r="P3884" s="6" t="s">
        <v>4474</v>
      </c>
      <c r="Q3884" s="6" t="s">
        <v>4474</v>
      </c>
      <c r="R3884" s="6" t="s">
        <v>4474</v>
      </c>
      <c r="S3884" s="6" t="s">
        <v>4474</v>
      </c>
      <c r="T3884" s="6" t="s">
        <v>4474</v>
      </c>
      <c r="U3884" s="6" t="s">
        <v>4474</v>
      </c>
      <c r="V3884" s="6" t="s">
        <v>4474</v>
      </c>
      <c r="W3884" s="6" t="s">
        <v>4474</v>
      </c>
      <c r="X3884" s="6" t="s">
        <v>4474</v>
      </c>
      <c r="Y3884" s="6" t="s">
        <v>4474</v>
      </c>
      <c r="Z3884" s="6" t="s">
        <v>4474</v>
      </c>
      <c r="AA3884" s="6" t="s">
        <v>4474</v>
      </c>
      <c r="AB3884" s="6" t="s">
        <v>4474</v>
      </c>
      <c r="AC3884" s="6" t="s">
        <v>4474</v>
      </c>
      <c r="AD3884" s="6" t="s">
        <v>4474</v>
      </c>
      <c r="AF3884" t="e">
        <f>Q3884/W3884</f>
        <v>#VALUE!</v>
      </c>
      <c r="AG3884" t="e">
        <f>R3884/X3884</f>
        <v>#VALUE!</v>
      </c>
      <c r="AH3884" t="e">
        <f>U3884/W3884</f>
        <v>#VALUE!</v>
      </c>
      <c r="AI3884" t="e">
        <f>V3884/X3884</f>
        <v>#VALUE!</v>
      </c>
      <c r="AJ3884" t="e">
        <f>Y3884/AA3884</f>
        <v>#VALUE!</v>
      </c>
      <c r="AK3884" t="e">
        <f>Z3884/AB3884</f>
        <v>#VALUE!</v>
      </c>
      <c r="AL3884" t="e">
        <f>O3884/K3884</f>
        <v>#VALUE!</v>
      </c>
      <c r="AM3884" t="e">
        <f>P3884/L3884</f>
        <v>#VALUE!</v>
      </c>
      <c r="AN3884" t="e">
        <f>K3884/W3884</f>
        <v>#VALUE!</v>
      </c>
      <c r="AO3884" t="e">
        <f>L3884/X3884</f>
        <v>#VALUE!</v>
      </c>
      <c r="AP3884">
        <f>IF(OR(Q3884&lt;0, Q3884="NA"), 0, 1)</f>
        <v>0</v>
      </c>
      <c r="AQ3884">
        <f>IF(OR(S3884&lt;0, S3884="NA"), 0, 1)</f>
        <v>0</v>
      </c>
      <c r="AR3884">
        <f>IFERROR(IF((AF3884-AG3884)&gt;0,1,0),0)</f>
        <v>0</v>
      </c>
      <c r="AS3884">
        <f>IFERROR(IF((S3884-Q3884)&gt;0,1,0),0)</f>
        <v>0</v>
      </c>
      <c r="AT3884">
        <f>IFERROR(IF((AH3884-AI3884)&lt;0,1,0),0)</f>
        <v>0</v>
      </c>
      <c r="AU3884">
        <f>IFERROR(IF((AJ3884-AK3884)&gt;0,1,0),0)</f>
        <v>0</v>
      </c>
      <c r="AV3884">
        <f>IFERROR(IF((AL3884-AM3884)&gt;0,1,0),0)</f>
        <v>0</v>
      </c>
      <c r="AW3884">
        <f>IFERROR(IF((AN3884-AO3884)&gt;0,1,0),0)</f>
        <v>0</v>
      </c>
      <c r="AX3884">
        <f>IFERROR(IF((AC3884-AD3884)&lt;0,1,0),0)</f>
        <v>0</v>
      </c>
      <c r="AY3884">
        <f>SUM(AP3884:AX3884)</f>
        <v>0</v>
      </c>
    </row>
    <row r="3885" spans="1:51" x14ac:dyDescent="0.45">
      <c r="A3885" s="1" t="s">
        <v>1686</v>
      </c>
      <c r="B3885" s="2">
        <v>118266951</v>
      </c>
      <c r="C3885" s="3" t="s">
        <v>5338</v>
      </c>
      <c r="D3885" s="5">
        <v>10.08</v>
      </c>
      <c r="E3885" s="5">
        <v>335.99999664000001</v>
      </c>
      <c r="F3885" s="3" t="s">
        <v>4480</v>
      </c>
      <c r="G3885" s="3" t="s">
        <v>4491</v>
      </c>
      <c r="H3885" s="3" t="s">
        <v>4492</v>
      </c>
      <c r="I3885" s="3" t="s">
        <v>4493</v>
      </c>
      <c r="J3885" s="3" t="s">
        <v>4494</v>
      </c>
      <c r="K3885" s="6" t="s">
        <v>4474</v>
      </c>
      <c r="L3885" s="6" t="s">
        <v>4474</v>
      </c>
      <c r="M3885" s="6" t="s">
        <v>4474</v>
      </c>
      <c r="N3885" s="6" t="s">
        <v>4474</v>
      </c>
      <c r="O3885" s="6" t="s">
        <v>4474</v>
      </c>
      <c r="P3885" s="6" t="s">
        <v>4474</v>
      </c>
      <c r="Q3885" s="6" t="s">
        <v>4474</v>
      </c>
      <c r="R3885" s="6" t="s">
        <v>4474</v>
      </c>
      <c r="S3885" s="6" t="s">
        <v>4474</v>
      </c>
      <c r="T3885" s="6" t="s">
        <v>4474</v>
      </c>
      <c r="U3885" s="6" t="s">
        <v>4474</v>
      </c>
      <c r="V3885" s="6" t="s">
        <v>4474</v>
      </c>
      <c r="W3885" s="6" t="s">
        <v>4474</v>
      </c>
      <c r="X3885" s="6" t="s">
        <v>4474</v>
      </c>
      <c r="Y3885" s="6" t="s">
        <v>4474</v>
      </c>
      <c r="Z3885" s="6" t="s">
        <v>4474</v>
      </c>
      <c r="AA3885" s="6" t="s">
        <v>4474</v>
      </c>
      <c r="AB3885" s="6" t="s">
        <v>4474</v>
      </c>
      <c r="AC3885" s="6" t="s">
        <v>4474</v>
      </c>
      <c r="AD3885" s="6" t="s">
        <v>4474</v>
      </c>
      <c r="AF3885" t="e">
        <f>Q3885/W3885</f>
        <v>#VALUE!</v>
      </c>
      <c r="AG3885" t="e">
        <f>R3885/X3885</f>
        <v>#VALUE!</v>
      </c>
      <c r="AH3885" t="e">
        <f>U3885/W3885</f>
        <v>#VALUE!</v>
      </c>
      <c r="AI3885" t="e">
        <f>V3885/X3885</f>
        <v>#VALUE!</v>
      </c>
      <c r="AJ3885" t="e">
        <f>Y3885/AA3885</f>
        <v>#VALUE!</v>
      </c>
      <c r="AK3885" t="e">
        <f>Z3885/AB3885</f>
        <v>#VALUE!</v>
      </c>
      <c r="AL3885" t="e">
        <f>O3885/K3885</f>
        <v>#VALUE!</v>
      </c>
      <c r="AM3885" t="e">
        <f>P3885/L3885</f>
        <v>#VALUE!</v>
      </c>
      <c r="AN3885" t="e">
        <f>K3885/W3885</f>
        <v>#VALUE!</v>
      </c>
      <c r="AO3885" t="e">
        <f>L3885/X3885</f>
        <v>#VALUE!</v>
      </c>
      <c r="AP3885">
        <f>IF(OR(Q3885&lt;0, Q3885="NA"), 0, 1)</f>
        <v>0</v>
      </c>
      <c r="AQ3885">
        <f>IF(OR(S3885&lt;0, S3885="NA"), 0, 1)</f>
        <v>0</v>
      </c>
      <c r="AR3885">
        <f>IFERROR(IF((AF3885-AG3885)&gt;0,1,0),0)</f>
        <v>0</v>
      </c>
      <c r="AS3885">
        <f>IFERROR(IF((S3885-Q3885)&gt;0,1,0),0)</f>
        <v>0</v>
      </c>
      <c r="AT3885">
        <f>IFERROR(IF((AH3885-AI3885)&lt;0,1,0),0)</f>
        <v>0</v>
      </c>
      <c r="AU3885">
        <f>IFERROR(IF((AJ3885-AK3885)&gt;0,1,0),0)</f>
        <v>0</v>
      </c>
      <c r="AV3885">
        <f>IFERROR(IF((AL3885-AM3885)&gt;0,1,0),0)</f>
        <v>0</v>
      </c>
      <c r="AW3885">
        <f>IFERROR(IF((AN3885-AO3885)&gt;0,1,0),0)</f>
        <v>0</v>
      </c>
      <c r="AX3885">
        <f>IFERROR(IF((AC3885-AD3885)&lt;0,1,0),0)</f>
        <v>0</v>
      </c>
      <c r="AY3885">
        <f>SUM(AP3885:AX3885)</f>
        <v>0</v>
      </c>
    </row>
    <row r="3886" spans="1:51" x14ac:dyDescent="0.45">
      <c r="A3886" s="1" t="s">
        <v>1711</v>
      </c>
      <c r="B3886" s="2">
        <v>106426164</v>
      </c>
      <c r="C3886" s="3" t="s">
        <v>5338</v>
      </c>
      <c r="D3886" s="5">
        <v>11.63</v>
      </c>
      <c r="E3886" s="5">
        <v>47.10418653</v>
      </c>
      <c r="F3886" s="3" t="s">
        <v>4480</v>
      </c>
      <c r="G3886" s="3" t="s">
        <v>4491</v>
      </c>
      <c r="H3886" s="3" t="s">
        <v>4492</v>
      </c>
      <c r="I3886" s="3" t="s">
        <v>4493</v>
      </c>
      <c r="J3886" s="3" t="s">
        <v>4494</v>
      </c>
      <c r="K3886" s="6" t="s">
        <v>4474</v>
      </c>
      <c r="L3886" s="6" t="s">
        <v>4474</v>
      </c>
      <c r="M3886" s="6" t="s">
        <v>4474</v>
      </c>
      <c r="N3886" s="6" t="s">
        <v>4474</v>
      </c>
      <c r="O3886" s="6">
        <v>-2324.1790000000001</v>
      </c>
      <c r="P3886" s="6">
        <v>-2818.13</v>
      </c>
      <c r="Q3886" s="6">
        <v>-432.65499999999997</v>
      </c>
      <c r="R3886" s="6">
        <v>-216.09</v>
      </c>
      <c r="S3886" s="6">
        <v>-2236.3530000000001</v>
      </c>
      <c r="T3886" s="6">
        <v>-1609.15</v>
      </c>
      <c r="U3886" s="6" t="s">
        <v>4474</v>
      </c>
      <c r="V3886" s="6" t="s">
        <v>4474</v>
      </c>
      <c r="W3886" s="6">
        <v>13342.114</v>
      </c>
      <c r="X3886" s="6">
        <v>14089.476000000001</v>
      </c>
      <c r="Y3886" s="6">
        <v>422.38900000000001</v>
      </c>
      <c r="Z3886" s="6">
        <v>1403.3430000000001</v>
      </c>
      <c r="AA3886" s="6">
        <v>5172</v>
      </c>
      <c r="AB3886" s="6">
        <v>5812</v>
      </c>
      <c r="AC3886" s="6">
        <v>4050231</v>
      </c>
      <c r="AD3886" s="6">
        <v>4050231</v>
      </c>
      <c r="AF3886">
        <f>Q3886/W3886</f>
        <v>-3.2427769692269154E-2</v>
      </c>
      <c r="AG3886">
        <f>R3886/X3886</f>
        <v>-1.5336979175094943E-2</v>
      </c>
      <c r="AH3886" t="e">
        <f>U3886/W3886</f>
        <v>#VALUE!</v>
      </c>
      <c r="AI3886" t="e">
        <f>V3886/X3886</f>
        <v>#VALUE!</v>
      </c>
      <c r="AJ3886">
        <f>Y3886/AA3886</f>
        <v>8.1668406805877808E-2</v>
      </c>
      <c r="AK3886">
        <f>Z3886/AB3886</f>
        <v>0.24145612525808674</v>
      </c>
      <c r="AL3886" t="e">
        <f>O3886/K3886</f>
        <v>#VALUE!</v>
      </c>
      <c r="AM3886" t="e">
        <f>P3886/L3886</f>
        <v>#VALUE!</v>
      </c>
      <c r="AN3886" t="e">
        <f>K3886/W3886</f>
        <v>#VALUE!</v>
      </c>
      <c r="AO3886" t="e">
        <f>L3886/X3886</f>
        <v>#VALUE!</v>
      </c>
      <c r="AP3886">
        <f>IF(OR(Q3886&lt;0, Q3886="NA"), 0, 1)</f>
        <v>0</v>
      </c>
      <c r="AQ3886">
        <f>IF(OR(S3886&lt;0, S3886="NA"), 0, 1)</f>
        <v>0</v>
      </c>
      <c r="AR3886">
        <f>IFERROR(IF((AF3886-AG3886)&gt;0,1,0),0)</f>
        <v>0</v>
      </c>
      <c r="AS3886">
        <f>IFERROR(IF((S3886-Q3886)&gt;0,1,0),0)</f>
        <v>0</v>
      </c>
      <c r="AT3886">
        <f>IFERROR(IF((AH3886-AI3886)&lt;0,1,0),0)</f>
        <v>0</v>
      </c>
      <c r="AU3886">
        <f>IFERROR(IF((AJ3886-AK3886)&gt;0,1,0),0)</f>
        <v>0</v>
      </c>
      <c r="AV3886">
        <f>IFERROR(IF((AL3886-AM3886)&gt;0,1,0),0)</f>
        <v>0</v>
      </c>
      <c r="AW3886">
        <f>IFERROR(IF((AN3886-AO3886)&gt;0,1,0),0)</f>
        <v>0</v>
      </c>
      <c r="AX3886">
        <f>IFERROR(IF((AC3886-AD3886)&lt;0,1,0),0)</f>
        <v>0</v>
      </c>
      <c r="AY3886">
        <f>SUM(AP3886:AX3886)</f>
        <v>0</v>
      </c>
    </row>
    <row r="3887" spans="1:51" x14ac:dyDescent="0.45">
      <c r="A3887" s="1" t="s">
        <v>1713</v>
      </c>
      <c r="B3887" s="2">
        <v>19951321</v>
      </c>
      <c r="C3887" s="3" t="s">
        <v>5338</v>
      </c>
      <c r="D3887" s="5">
        <v>31.044699999999999</v>
      </c>
      <c r="E3887" s="5">
        <v>16.764137999999999</v>
      </c>
      <c r="F3887" s="3" t="s">
        <v>4480</v>
      </c>
      <c r="G3887" s="3" t="s">
        <v>4491</v>
      </c>
      <c r="H3887" s="3" t="s">
        <v>4492</v>
      </c>
      <c r="I3887" s="3" t="s">
        <v>4493</v>
      </c>
      <c r="J3887" s="3"/>
      <c r="K3887" s="6" t="s">
        <v>4474</v>
      </c>
      <c r="L3887" s="6" t="s">
        <v>4474</v>
      </c>
      <c r="M3887" s="6" t="s">
        <v>4474</v>
      </c>
      <c r="N3887" s="6" t="s">
        <v>4474</v>
      </c>
      <c r="O3887" s="6" t="s">
        <v>4474</v>
      </c>
      <c r="P3887" s="6" t="s">
        <v>4474</v>
      </c>
      <c r="Q3887" s="6" t="s">
        <v>4474</v>
      </c>
      <c r="R3887" s="6" t="s">
        <v>4474</v>
      </c>
      <c r="S3887" s="6" t="s">
        <v>4474</v>
      </c>
      <c r="T3887" s="6" t="s">
        <v>4474</v>
      </c>
      <c r="U3887" s="6" t="s">
        <v>4474</v>
      </c>
      <c r="V3887" s="6" t="s">
        <v>4474</v>
      </c>
      <c r="W3887" s="6" t="s">
        <v>4474</v>
      </c>
      <c r="X3887" s="6" t="s">
        <v>4474</v>
      </c>
      <c r="Y3887" s="6" t="s">
        <v>4474</v>
      </c>
      <c r="Z3887" s="6" t="s">
        <v>4474</v>
      </c>
      <c r="AA3887" s="6" t="s">
        <v>4474</v>
      </c>
      <c r="AB3887" s="6" t="s">
        <v>4474</v>
      </c>
      <c r="AC3887" s="6" t="s">
        <v>4474</v>
      </c>
      <c r="AD3887" s="6" t="s">
        <v>4474</v>
      </c>
      <c r="AF3887" t="e">
        <f>Q3887/W3887</f>
        <v>#VALUE!</v>
      </c>
      <c r="AG3887" t="e">
        <f>R3887/X3887</f>
        <v>#VALUE!</v>
      </c>
      <c r="AH3887" t="e">
        <f>U3887/W3887</f>
        <v>#VALUE!</v>
      </c>
      <c r="AI3887" t="e">
        <f>V3887/X3887</f>
        <v>#VALUE!</v>
      </c>
      <c r="AJ3887" t="e">
        <f>Y3887/AA3887</f>
        <v>#VALUE!</v>
      </c>
      <c r="AK3887" t="e">
        <f>Z3887/AB3887</f>
        <v>#VALUE!</v>
      </c>
      <c r="AL3887" t="e">
        <f>O3887/K3887</f>
        <v>#VALUE!</v>
      </c>
      <c r="AM3887" t="e">
        <f>P3887/L3887</f>
        <v>#VALUE!</v>
      </c>
      <c r="AN3887" t="e">
        <f>K3887/W3887</f>
        <v>#VALUE!</v>
      </c>
      <c r="AO3887" t="e">
        <f>L3887/X3887</f>
        <v>#VALUE!</v>
      </c>
      <c r="AP3887">
        <f>IF(OR(Q3887&lt;0, Q3887="NA"), 0, 1)</f>
        <v>0</v>
      </c>
      <c r="AQ3887">
        <f>IF(OR(S3887&lt;0, S3887="NA"), 0, 1)</f>
        <v>0</v>
      </c>
      <c r="AR3887">
        <f>IFERROR(IF((AF3887-AG3887)&gt;0,1,0),0)</f>
        <v>0</v>
      </c>
      <c r="AS3887">
        <f>IFERROR(IF((S3887-Q3887)&gt;0,1,0),0)</f>
        <v>0</v>
      </c>
      <c r="AT3887">
        <f>IFERROR(IF((AH3887-AI3887)&lt;0,1,0),0)</f>
        <v>0</v>
      </c>
      <c r="AU3887">
        <f>IFERROR(IF((AJ3887-AK3887)&gt;0,1,0),0)</f>
        <v>0</v>
      </c>
      <c r="AV3887">
        <f>IFERROR(IF((AL3887-AM3887)&gt;0,1,0),0)</f>
        <v>0</v>
      </c>
      <c r="AW3887">
        <f>IFERROR(IF((AN3887-AO3887)&gt;0,1,0),0)</f>
        <v>0</v>
      </c>
      <c r="AX3887">
        <f>IFERROR(IF((AC3887-AD3887)&lt;0,1,0),0)</f>
        <v>0</v>
      </c>
      <c r="AY3887">
        <f>SUM(AP3887:AX3887)</f>
        <v>0</v>
      </c>
    </row>
    <row r="3888" spans="1:51" x14ac:dyDescent="0.45">
      <c r="A3888" s="1" t="s">
        <v>1714</v>
      </c>
      <c r="B3888" s="2">
        <v>5738177</v>
      </c>
      <c r="C3888" s="3" t="s">
        <v>5338</v>
      </c>
      <c r="D3888" s="5">
        <v>31.12</v>
      </c>
      <c r="E3888" s="5">
        <v>59.4392</v>
      </c>
      <c r="F3888" s="3" t="s">
        <v>4480</v>
      </c>
      <c r="G3888" s="3" t="s">
        <v>4491</v>
      </c>
      <c r="H3888" s="3" t="s">
        <v>4492</v>
      </c>
      <c r="I3888" s="3" t="s">
        <v>4493</v>
      </c>
      <c r="J3888" s="3"/>
      <c r="K3888" s="6" t="s">
        <v>4474</v>
      </c>
      <c r="L3888" s="6" t="s">
        <v>4474</v>
      </c>
      <c r="M3888" s="6" t="s">
        <v>4474</v>
      </c>
      <c r="N3888" s="6" t="s">
        <v>4474</v>
      </c>
      <c r="O3888" s="6" t="s">
        <v>4474</v>
      </c>
      <c r="P3888" s="6" t="s">
        <v>4474</v>
      </c>
      <c r="Q3888" s="6" t="s">
        <v>4474</v>
      </c>
      <c r="R3888" s="6" t="s">
        <v>4474</v>
      </c>
      <c r="S3888" s="6" t="s">
        <v>4474</v>
      </c>
      <c r="T3888" s="6" t="s">
        <v>4474</v>
      </c>
      <c r="U3888" s="6" t="s">
        <v>4474</v>
      </c>
      <c r="V3888" s="6" t="s">
        <v>4474</v>
      </c>
      <c r="W3888" s="6" t="s">
        <v>4474</v>
      </c>
      <c r="X3888" s="6" t="s">
        <v>4474</v>
      </c>
      <c r="Y3888" s="6" t="s">
        <v>4474</v>
      </c>
      <c r="Z3888" s="6" t="s">
        <v>4474</v>
      </c>
      <c r="AA3888" s="6" t="s">
        <v>4474</v>
      </c>
      <c r="AB3888" s="6" t="s">
        <v>4474</v>
      </c>
      <c r="AC3888" s="6" t="s">
        <v>4474</v>
      </c>
      <c r="AD3888" s="6" t="s">
        <v>4474</v>
      </c>
      <c r="AF3888" t="e">
        <f>Q3888/W3888</f>
        <v>#VALUE!</v>
      </c>
      <c r="AG3888" t="e">
        <f>R3888/X3888</f>
        <v>#VALUE!</v>
      </c>
      <c r="AH3888" t="e">
        <f>U3888/W3888</f>
        <v>#VALUE!</v>
      </c>
      <c r="AI3888" t="e">
        <f>V3888/X3888</f>
        <v>#VALUE!</v>
      </c>
      <c r="AJ3888" t="e">
        <f>Y3888/AA3888</f>
        <v>#VALUE!</v>
      </c>
      <c r="AK3888" t="e">
        <f>Z3888/AB3888</f>
        <v>#VALUE!</v>
      </c>
      <c r="AL3888" t="e">
        <f>O3888/K3888</f>
        <v>#VALUE!</v>
      </c>
      <c r="AM3888" t="e">
        <f>P3888/L3888</f>
        <v>#VALUE!</v>
      </c>
      <c r="AN3888" t="e">
        <f>K3888/W3888</f>
        <v>#VALUE!</v>
      </c>
      <c r="AO3888" t="e">
        <f>L3888/X3888</f>
        <v>#VALUE!</v>
      </c>
      <c r="AP3888">
        <f>IF(OR(Q3888&lt;0, Q3888="NA"), 0, 1)</f>
        <v>0</v>
      </c>
      <c r="AQ3888">
        <f>IF(OR(S3888&lt;0, S3888="NA"), 0, 1)</f>
        <v>0</v>
      </c>
      <c r="AR3888">
        <f>IFERROR(IF((AF3888-AG3888)&gt;0,1,0),0)</f>
        <v>0</v>
      </c>
      <c r="AS3888">
        <f>IFERROR(IF((S3888-Q3888)&gt;0,1,0),0)</f>
        <v>0</v>
      </c>
      <c r="AT3888">
        <f>IFERROR(IF((AH3888-AI3888)&lt;0,1,0),0)</f>
        <v>0</v>
      </c>
      <c r="AU3888">
        <f>IFERROR(IF((AJ3888-AK3888)&gt;0,1,0),0)</f>
        <v>0</v>
      </c>
      <c r="AV3888">
        <f>IFERROR(IF((AL3888-AM3888)&gt;0,1,0),0)</f>
        <v>0</v>
      </c>
      <c r="AW3888">
        <f>IFERROR(IF((AN3888-AO3888)&gt;0,1,0),0)</f>
        <v>0</v>
      </c>
      <c r="AX3888">
        <f>IFERROR(IF((AC3888-AD3888)&lt;0,1,0),0)</f>
        <v>0</v>
      </c>
      <c r="AY3888">
        <f>SUM(AP3888:AX3888)</f>
        <v>0</v>
      </c>
    </row>
    <row r="3889" spans="1:51" x14ac:dyDescent="0.45">
      <c r="A3889" s="1" t="s">
        <v>1715</v>
      </c>
      <c r="B3889" s="2">
        <v>28745499</v>
      </c>
      <c r="C3889" s="3" t="s">
        <v>5338</v>
      </c>
      <c r="D3889" s="5">
        <v>10.2766</v>
      </c>
      <c r="E3889" s="7">
        <v>4.6244699999999996</v>
      </c>
      <c r="F3889" s="3" t="s">
        <v>4480</v>
      </c>
      <c r="G3889" s="3" t="s">
        <v>4491</v>
      </c>
      <c r="H3889" s="3" t="s">
        <v>4492</v>
      </c>
      <c r="I3889" s="3" t="s">
        <v>4493</v>
      </c>
      <c r="J3889" s="3"/>
      <c r="K3889" s="6" t="s">
        <v>4474</v>
      </c>
      <c r="L3889" s="6" t="s">
        <v>4474</v>
      </c>
      <c r="M3889" s="6" t="s">
        <v>4474</v>
      </c>
      <c r="N3889" s="6" t="s">
        <v>4474</v>
      </c>
      <c r="O3889" s="6" t="s">
        <v>4474</v>
      </c>
      <c r="P3889" s="6" t="s">
        <v>4474</v>
      </c>
      <c r="Q3889" s="6" t="s">
        <v>4474</v>
      </c>
      <c r="R3889" s="6" t="s">
        <v>4474</v>
      </c>
      <c r="S3889" s="6" t="s">
        <v>4474</v>
      </c>
      <c r="T3889" s="6" t="s">
        <v>4474</v>
      </c>
      <c r="U3889" s="6" t="s">
        <v>4474</v>
      </c>
      <c r="V3889" s="6" t="s">
        <v>4474</v>
      </c>
      <c r="W3889" s="6" t="s">
        <v>4474</v>
      </c>
      <c r="X3889" s="6" t="s">
        <v>4474</v>
      </c>
      <c r="Y3889" s="6" t="s">
        <v>4474</v>
      </c>
      <c r="Z3889" s="6" t="s">
        <v>4474</v>
      </c>
      <c r="AA3889" s="6" t="s">
        <v>4474</v>
      </c>
      <c r="AB3889" s="6" t="s">
        <v>4474</v>
      </c>
      <c r="AC3889" s="6" t="s">
        <v>4474</v>
      </c>
      <c r="AD3889" s="6" t="s">
        <v>4474</v>
      </c>
      <c r="AF3889" t="e">
        <f>Q3889/W3889</f>
        <v>#VALUE!</v>
      </c>
      <c r="AG3889" t="e">
        <f>R3889/X3889</f>
        <v>#VALUE!</v>
      </c>
      <c r="AH3889" t="e">
        <f>U3889/W3889</f>
        <v>#VALUE!</v>
      </c>
      <c r="AI3889" t="e">
        <f>V3889/X3889</f>
        <v>#VALUE!</v>
      </c>
      <c r="AJ3889" t="e">
        <f>Y3889/AA3889</f>
        <v>#VALUE!</v>
      </c>
      <c r="AK3889" t="e">
        <f>Z3889/AB3889</f>
        <v>#VALUE!</v>
      </c>
      <c r="AL3889" t="e">
        <f>O3889/K3889</f>
        <v>#VALUE!</v>
      </c>
      <c r="AM3889" t="e">
        <f>P3889/L3889</f>
        <v>#VALUE!</v>
      </c>
      <c r="AN3889" t="e">
        <f>K3889/W3889</f>
        <v>#VALUE!</v>
      </c>
      <c r="AO3889" t="e">
        <f>L3889/X3889</f>
        <v>#VALUE!</v>
      </c>
      <c r="AP3889">
        <f>IF(OR(Q3889&lt;0, Q3889="NA"), 0, 1)</f>
        <v>0</v>
      </c>
      <c r="AQ3889">
        <f>IF(OR(S3889&lt;0, S3889="NA"), 0, 1)</f>
        <v>0</v>
      </c>
      <c r="AR3889">
        <f>IFERROR(IF((AF3889-AG3889)&gt;0,1,0),0)</f>
        <v>0</v>
      </c>
      <c r="AS3889">
        <f>IFERROR(IF((S3889-Q3889)&gt;0,1,0),0)</f>
        <v>0</v>
      </c>
      <c r="AT3889">
        <f>IFERROR(IF((AH3889-AI3889)&lt;0,1,0),0)</f>
        <v>0</v>
      </c>
      <c r="AU3889">
        <f>IFERROR(IF((AJ3889-AK3889)&gt;0,1,0),0)</f>
        <v>0</v>
      </c>
      <c r="AV3889">
        <f>IFERROR(IF((AL3889-AM3889)&gt;0,1,0),0)</f>
        <v>0</v>
      </c>
      <c r="AW3889">
        <f>IFERROR(IF((AN3889-AO3889)&gt;0,1,0),0)</f>
        <v>0</v>
      </c>
      <c r="AX3889">
        <f>IFERROR(IF((AC3889-AD3889)&lt;0,1,0),0)</f>
        <v>0</v>
      </c>
      <c r="AY3889">
        <f>SUM(AP3889:AX3889)</f>
        <v>0</v>
      </c>
    </row>
    <row r="3890" spans="1:51" x14ac:dyDescent="0.45">
      <c r="A3890" s="1" t="s">
        <v>1716</v>
      </c>
      <c r="B3890" s="2">
        <v>6154552</v>
      </c>
      <c r="C3890" s="3" t="s">
        <v>5338</v>
      </c>
      <c r="D3890" s="5">
        <v>11.914999999999999</v>
      </c>
      <c r="E3890" s="5">
        <v>33.600299999999997</v>
      </c>
      <c r="F3890" s="3" t="s">
        <v>4480</v>
      </c>
      <c r="G3890" s="3" t="s">
        <v>4491</v>
      </c>
      <c r="H3890" s="3" t="s">
        <v>4492</v>
      </c>
      <c r="I3890" s="3" t="s">
        <v>4493</v>
      </c>
      <c r="J3890" s="3"/>
      <c r="K3890" s="6" t="s">
        <v>4474</v>
      </c>
      <c r="L3890" s="6" t="s">
        <v>4474</v>
      </c>
      <c r="M3890" s="6" t="s">
        <v>4474</v>
      </c>
      <c r="N3890" s="6" t="s">
        <v>4474</v>
      </c>
      <c r="O3890" s="6" t="s">
        <v>4474</v>
      </c>
      <c r="P3890" s="6" t="s">
        <v>4474</v>
      </c>
      <c r="Q3890" s="6" t="s">
        <v>4474</v>
      </c>
      <c r="R3890" s="6" t="s">
        <v>4474</v>
      </c>
      <c r="S3890" s="6" t="s">
        <v>4474</v>
      </c>
      <c r="T3890" s="6" t="s">
        <v>4474</v>
      </c>
      <c r="U3890" s="6" t="s">
        <v>4474</v>
      </c>
      <c r="V3890" s="6" t="s">
        <v>4474</v>
      </c>
      <c r="W3890" s="6" t="s">
        <v>4474</v>
      </c>
      <c r="X3890" s="6" t="s">
        <v>4474</v>
      </c>
      <c r="Y3890" s="6" t="s">
        <v>4474</v>
      </c>
      <c r="Z3890" s="6" t="s">
        <v>4474</v>
      </c>
      <c r="AA3890" s="6" t="s">
        <v>4474</v>
      </c>
      <c r="AB3890" s="6" t="s">
        <v>4474</v>
      </c>
      <c r="AC3890" s="6" t="s">
        <v>4474</v>
      </c>
      <c r="AD3890" s="6" t="s">
        <v>4474</v>
      </c>
      <c r="AF3890" t="e">
        <f>Q3890/W3890</f>
        <v>#VALUE!</v>
      </c>
      <c r="AG3890" t="e">
        <f>R3890/X3890</f>
        <v>#VALUE!</v>
      </c>
      <c r="AH3890" t="e">
        <f>U3890/W3890</f>
        <v>#VALUE!</v>
      </c>
      <c r="AI3890" t="e">
        <f>V3890/X3890</f>
        <v>#VALUE!</v>
      </c>
      <c r="AJ3890" t="e">
        <f>Y3890/AA3890</f>
        <v>#VALUE!</v>
      </c>
      <c r="AK3890" t="e">
        <f>Z3890/AB3890</f>
        <v>#VALUE!</v>
      </c>
      <c r="AL3890" t="e">
        <f>O3890/K3890</f>
        <v>#VALUE!</v>
      </c>
      <c r="AM3890" t="e">
        <f>P3890/L3890</f>
        <v>#VALUE!</v>
      </c>
      <c r="AN3890" t="e">
        <f>K3890/W3890</f>
        <v>#VALUE!</v>
      </c>
      <c r="AO3890" t="e">
        <f>L3890/X3890</f>
        <v>#VALUE!</v>
      </c>
      <c r="AP3890">
        <f>IF(OR(Q3890&lt;0, Q3890="NA"), 0, 1)</f>
        <v>0</v>
      </c>
      <c r="AQ3890">
        <f>IF(OR(S3890&lt;0, S3890="NA"), 0, 1)</f>
        <v>0</v>
      </c>
      <c r="AR3890">
        <f>IFERROR(IF((AF3890-AG3890)&gt;0,1,0),0)</f>
        <v>0</v>
      </c>
      <c r="AS3890">
        <f>IFERROR(IF((S3890-Q3890)&gt;0,1,0),0)</f>
        <v>0</v>
      </c>
      <c r="AT3890">
        <f>IFERROR(IF((AH3890-AI3890)&lt;0,1,0),0)</f>
        <v>0</v>
      </c>
      <c r="AU3890">
        <f>IFERROR(IF((AJ3890-AK3890)&gt;0,1,0),0)</f>
        <v>0</v>
      </c>
      <c r="AV3890">
        <f>IFERROR(IF((AL3890-AM3890)&gt;0,1,0),0)</f>
        <v>0</v>
      </c>
      <c r="AW3890">
        <f>IFERROR(IF((AN3890-AO3890)&gt;0,1,0),0)</f>
        <v>0</v>
      </c>
      <c r="AX3890">
        <f>IFERROR(IF((AC3890-AD3890)&lt;0,1,0),0)</f>
        <v>0</v>
      </c>
      <c r="AY3890">
        <f>SUM(AP3890:AX3890)</f>
        <v>0</v>
      </c>
    </row>
    <row r="3891" spans="1:51" x14ac:dyDescent="0.45">
      <c r="A3891" s="1" t="s">
        <v>1717</v>
      </c>
      <c r="B3891" s="2">
        <v>10554508</v>
      </c>
      <c r="C3891" s="3" t="s">
        <v>5338</v>
      </c>
      <c r="D3891" s="5">
        <v>40.64</v>
      </c>
      <c r="E3891" s="5">
        <v>2828.1376812799999</v>
      </c>
      <c r="F3891" s="3" t="s">
        <v>4480</v>
      </c>
      <c r="G3891" s="3" t="s">
        <v>4491</v>
      </c>
      <c r="H3891" s="3" t="s">
        <v>4492</v>
      </c>
      <c r="I3891" s="3" t="s">
        <v>4493</v>
      </c>
      <c r="J3891" s="3"/>
      <c r="K3891" s="6" t="s">
        <v>4474</v>
      </c>
      <c r="L3891" s="6" t="s">
        <v>4474</v>
      </c>
      <c r="M3891" s="6" t="s">
        <v>4474</v>
      </c>
      <c r="N3891" s="6" t="s">
        <v>4474</v>
      </c>
      <c r="O3891" s="6" t="s">
        <v>4474</v>
      </c>
      <c r="P3891" s="6" t="s">
        <v>4474</v>
      </c>
      <c r="Q3891" s="6" t="s">
        <v>4474</v>
      </c>
      <c r="R3891" s="6" t="s">
        <v>4474</v>
      </c>
      <c r="S3891" s="6" t="s">
        <v>4474</v>
      </c>
      <c r="T3891" s="6" t="s">
        <v>4474</v>
      </c>
      <c r="U3891" s="6" t="s">
        <v>4474</v>
      </c>
      <c r="V3891" s="6" t="s">
        <v>4474</v>
      </c>
      <c r="W3891" s="6" t="s">
        <v>4474</v>
      </c>
      <c r="X3891" s="6" t="s">
        <v>4474</v>
      </c>
      <c r="Y3891" s="6" t="s">
        <v>4474</v>
      </c>
      <c r="Z3891" s="6" t="s">
        <v>4474</v>
      </c>
      <c r="AA3891" s="6" t="s">
        <v>4474</v>
      </c>
      <c r="AB3891" s="6" t="s">
        <v>4474</v>
      </c>
      <c r="AC3891" s="6" t="s">
        <v>4474</v>
      </c>
      <c r="AD3891" s="6" t="s">
        <v>4474</v>
      </c>
      <c r="AF3891" t="e">
        <f>Q3891/W3891</f>
        <v>#VALUE!</v>
      </c>
      <c r="AG3891" t="e">
        <f>R3891/X3891</f>
        <v>#VALUE!</v>
      </c>
      <c r="AH3891" t="e">
        <f>U3891/W3891</f>
        <v>#VALUE!</v>
      </c>
      <c r="AI3891" t="e">
        <f>V3891/X3891</f>
        <v>#VALUE!</v>
      </c>
      <c r="AJ3891" t="e">
        <f>Y3891/AA3891</f>
        <v>#VALUE!</v>
      </c>
      <c r="AK3891" t="e">
        <f>Z3891/AB3891</f>
        <v>#VALUE!</v>
      </c>
      <c r="AL3891" t="e">
        <f>O3891/K3891</f>
        <v>#VALUE!</v>
      </c>
      <c r="AM3891" t="e">
        <f>P3891/L3891</f>
        <v>#VALUE!</v>
      </c>
      <c r="AN3891" t="e">
        <f>K3891/W3891</f>
        <v>#VALUE!</v>
      </c>
      <c r="AO3891" t="e">
        <f>L3891/X3891</f>
        <v>#VALUE!</v>
      </c>
      <c r="AP3891">
        <f>IF(OR(Q3891&lt;0, Q3891="NA"), 0, 1)</f>
        <v>0</v>
      </c>
      <c r="AQ3891">
        <f>IF(OR(S3891&lt;0, S3891="NA"), 0, 1)</f>
        <v>0</v>
      </c>
      <c r="AR3891">
        <f>IFERROR(IF((AF3891-AG3891)&gt;0,1,0),0)</f>
        <v>0</v>
      </c>
      <c r="AS3891">
        <f>IFERROR(IF((S3891-Q3891)&gt;0,1,0),0)</f>
        <v>0</v>
      </c>
      <c r="AT3891">
        <f>IFERROR(IF((AH3891-AI3891)&lt;0,1,0),0)</f>
        <v>0</v>
      </c>
      <c r="AU3891">
        <f>IFERROR(IF((AJ3891-AK3891)&gt;0,1,0),0)</f>
        <v>0</v>
      </c>
      <c r="AV3891">
        <f>IFERROR(IF((AL3891-AM3891)&gt;0,1,0),0)</f>
        <v>0</v>
      </c>
      <c r="AW3891">
        <f>IFERROR(IF((AN3891-AO3891)&gt;0,1,0),0)</f>
        <v>0</v>
      </c>
      <c r="AX3891">
        <f>IFERROR(IF((AC3891-AD3891)&lt;0,1,0),0)</f>
        <v>0</v>
      </c>
      <c r="AY3891">
        <f>SUM(AP3891:AX3891)</f>
        <v>0</v>
      </c>
    </row>
    <row r="3892" spans="1:51" x14ac:dyDescent="0.45">
      <c r="A3892" s="1" t="s">
        <v>1718</v>
      </c>
      <c r="B3892" s="2">
        <v>9772063</v>
      </c>
      <c r="C3892" s="3" t="s">
        <v>5338</v>
      </c>
      <c r="D3892" s="5">
        <v>23.89</v>
      </c>
      <c r="E3892" s="5">
        <v>389.16814778000003</v>
      </c>
      <c r="F3892" s="3" t="s">
        <v>4480</v>
      </c>
      <c r="G3892" s="3" t="s">
        <v>4491</v>
      </c>
      <c r="H3892" s="3" t="s">
        <v>4492</v>
      </c>
      <c r="I3892" s="3" t="s">
        <v>4493</v>
      </c>
      <c r="J3892" s="3"/>
      <c r="K3892" s="6" t="s">
        <v>4474</v>
      </c>
      <c r="L3892" s="6" t="s">
        <v>4474</v>
      </c>
      <c r="M3892" s="6" t="s">
        <v>4474</v>
      </c>
      <c r="N3892" s="6" t="s">
        <v>4474</v>
      </c>
      <c r="O3892" s="6" t="s">
        <v>4474</v>
      </c>
      <c r="P3892" s="6" t="s">
        <v>4474</v>
      </c>
      <c r="Q3892" s="6" t="s">
        <v>4474</v>
      </c>
      <c r="R3892" s="6" t="s">
        <v>4474</v>
      </c>
      <c r="S3892" s="6" t="s">
        <v>4474</v>
      </c>
      <c r="T3892" s="6" t="s">
        <v>4474</v>
      </c>
      <c r="U3892" s="6" t="s">
        <v>4474</v>
      </c>
      <c r="V3892" s="6" t="s">
        <v>4474</v>
      </c>
      <c r="W3892" s="6" t="s">
        <v>4474</v>
      </c>
      <c r="X3892" s="6" t="s">
        <v>4474</v>
      </c>
      <c r="Y3892" s="6" t="s">
        <v>4474</v>
      </c>
      <c r="Z3892" s="6" t="s">
        <v>4474</v>
      </c>
      <c r="AA3892" s="6" t="s">
        <v>4474</v>
      </c>
      <c r="AB3892" s="6" t="s">
        <v>4474</v>
      </c>
      <c r="AC3892" s="6" t="s">
        <v>4474</v>
      </c>
      <c r="AD3892" s="6" t="s">
        <v>4474</v>
      </c>
      <c r="AF3892" t="e">
        <f>Q3892/W3892</f>
        <v>#VALUE!</v>
      </c>
      <c r="AG3892" t="e">
        <f>R3892/X3892</f>
        <v>#VALUE!</v>
      </c>
      <c r="AH3892" t="e">
        <f>U3892/W3892</f>
        <v>#VALUE!</v>
      </c>
      <c r="AI3892" t="e">
        <f>V3892/X3892</f>
        <v>#VALUE!</v>
      </c>
      <c r="AJ3892" t="e">
        <f>Y3892/AA3892</f>
        <v>#VALUE!</v>
      </c>
      <c r="AK3892" t="e">
        <f>Z3892/AB3892</f>
        <v>#VALUE!</v>
      </c>
      <c r="AL3892" t="e">
        <f>O3892/K3892</f>
        <v>#VALUE!</v>
      </c>
      <c r="AM3892" t="e">
        <f>P3892/L3892</f>
        <v>#VALUE!</v>
      </c>
      <c r="AN3892" t="e">
        <f>K3892/W3892</f>
        <v>#VALUE!</v>
      </c>
      <c r="AO3892" t="e">
        <f>L3892/X3892</f>
        <v>#VALUE!</v>
      </c>
      <c r="AP3892">
        <f>IF(OR(Q3892&lt;0, Q3892="NA"), 0, 1)</f>
        <v>0</v>
      </c>
      <c r="AQ3892">
        <f>IF(OR(S3892&lt;0, S3892="NA"), 0, 1)</f>
        <v>0</v>
      </c>
      <c r="AR3892">
        <f>IFERROR(IF((AF3892-AG3892)&gt;0,1,0),0)</f>
        <v>0</v>
      </c>
      <c r="AS3892">
        <f>IFERROR(IF((S3892-Q3892)&gt;0,1,0),0)</f>
        <v>0</v>
      </c>
      <c r="AT3892">
        <f>IFERROR(IF((AH3892-AI3892)&lt;0,1,0),0)</f>
        <v>0</v>
      </c>
      <c r="AU3892">
        <f>IFERROR(IF((AJ3892-AK3892)&gt;0,1,0),0)</f>
        <v>0</v>
      </c>
      <c r="AV3892">
        <f>IFERROR(IF((AL3892-AM3892)&gt;0,1,0),0)</f>
        <v>0</v>
      </c>
      <c r="AW3892">
        <f>IFERROR(IF((AN3892-AO3892)&gt;0,1,0),0)</f>
        <v>0</v>
      </c>
      <c r="AX3892">
        <f>IFERROR(IF((AC3892-AD3892)&lt;0,1,0),0)</f>
        <v>0</v>
      </c>
      <c r="AY3892">
        <f>SUM(AP3892:AX3892)</f>
        <v>0</v>
      </c>
    </row>
    <row r="3893" spans="1:51" x14ac:dyDescent="0.45">
      <c r="A3893" s="1" t="s">
        <v>1719</v>
      </c>
      <c r="B3893" s="2">
        <v>100182408</v>
      </c>
      <c r="C3893" s="3" t="s">
        <v>5338</v>
      </c>
      <c r="D3893" s="5">
        <v>76.5</v>
      </c>
      <c r="E3893" s="5">
        <v>35.734909500000001</v>
      </c>
      <c r="F3893" s="3" t="s">
        <v>4480</v>
      </c>
      <c r="G3893" s="3" t="s">
        <v>4491</v>
      </c>
      <c r="H3893" s="3" t="s">
        <v>4492</v>
      </c>
      <c r="I3893" s="3" t="s">
        <v>4493</v>
      </c>
      <c r="J3893" s="3"/>
      <c r="K3893" s="6" t="s">
        <v>4474</v>
      </c>
      <c r="L3893" s="6" t="s">
        <v>4474</v>
      </c>
      <c r="M3893" s="6" t="s">
        <v>4474</v>
      </c>
      <c r="N3893" s="6" t="s">
        <v>4474</v>
      </c>
      <c r="O3893" s="6" t="s">
        <v>4474</v>
      </c>
      <c r="P3893" s="6" t="s">
        <v>4474</v>
      </c>
      <c r="Q3893" s="6" t="s">
        <v>4474</v>
      </c>
      <c r="R3893" s="6" t="s">
        <v>4474</v>
      </c>
      <c r="S3893" s="6" t="s">
        <v>4474</v>
      </c>
      <c r="T3893" s="6" t="s">
        <v>4474</v>
      </c>
      <c r="U3893" s="6" t="s">
        <v>4474</v>
      </c>
      <c r="V3893" s="6" t="s">
        <v>4474</v>
      </c>
      <c r="W3893" s="6" t="s">
        <v>4474</v>
      </c>
      <c r="X3893" s="6" t="s">
        <v>4474</v>
      </c>
      <c r="Y3893" s="6" t="s">
        <v>4474</v>
      </c>
      <c r="Z3893" s="6" t="s">
        <v>4474</v>
      </c>
      <c r="AA3893" s="6" t="s">
        <v>4474</v>
      </c>
      <c r="AB3893" s="6" t="s">
        <v>4474</v>
      </c>
      <c r="AC3893" s="6" t="s">
        <v>4474</v>
      </c>
      <c r="AD3893" s="6" t="s">
        <v>4474</v>
      </c>
      <c r="AF3893" t="e">
        <f>Q3893/W3893</f>
        <v>#VALUE!</v>
      </c>
      <c r="AG3893" t="e">
        <f>R3893/X3893</f>
        <v>#VALUE!</v>
      </c>
      <c r="AH3893" t="e">
        <f>U3893/W3893</f>
        <v>#VALUE!</v>
      </c>
      <c r="AI3893" t="e">
        <f>V3893/X3893</f>
        <v>#VALUE!</v>
      </c>
      <c r="AJ3893" t="e">
        <f>Y3893/AA3893</f>
        <v>#VALUE!</v>
      </c>
      <c r="AK3893" t="e">
        <f>Z3893/AB3893</f>
        <v>#VALUE!</v>
      </c>
      <c r="AL3893" t="e">
        <f>O3893/K3893</f>
        <v>#VALUE!</v>
      </c>
      <c r="AM3893" t="e">
        <f>P3893/L3893</f>
        <v>#VALUE!</v>
      </c>
      <c r="AN3893" t="e">
        <f>K3893/W3893</f>
        <v>#VALUE!</v>
      </c>
      <c r="AO3893" t="e">
        <f>L3893/X3893</f>
        <v>#VALUE!</v>
      </c>
      <c r="AP3893">
        <f>IF(OR(Q3893&lt;0, Q3893="NA"), 0, 1)</f>
        <v>0</v>
      </c>
      <c r="AQ3893">
        <f>IF(OR(S3893&lt;0, S3893="NA"), 0, 1)</f>
        <v>0</v>
      </c>
      <c r="AR3893">
        <f>IFERROR(IF((AF3893-AG3893)&gt;0,1,0),0)</f>
        <v>0</v>
      </c>
      <c r="AS3893">
        <f>IFERROR(IF((S3893-Q3893)&gt;0,1,0),0)</f>
        <v>0</v>
      </c>
      <c r="AT3893">
        <f>IFERROR(IF((AH3893-AI3893)&lt;0,1,0),0)</f>
        <v>0</v>
      </c>
      <c r="AU3893">
        <f>IFERROR(IF((AJ3893-AK3893)&gt;0,1,0),0)</f>
        <v>0</v>
      </c>
      <c r="AV3893">
        <f>IFERROR(IF((AL3893-AM3893)&gt;0,1,0),0)</f>
        <v>0</v>
      </c>
      <c r="AW3893">
        <f>IFERROR(IF((AN3893-AO3893)&gt;0,1,0),0)</f>
        <v>0</v>
      </c>
      <c r="AX3893">
        <f>IFERROR(IF((AC3893-AD3893)&lt;0,1,0),0)</f>
        <v>0</v>
      </c>
      <c r="AY3893">
        <f>SUM(AP3893:AX3893)</f>
        <v>0</v>
      </c>
    </row>
    <row r="3894" spans="1:51" x14ac:dyDescent="0.45">
      <c r="A3894" s="1" t="s">
        <v>1720</v>
      </c>
      <c r="B3894" s="2">
        <v>28745196</v>
      </c>
      <c r="C3894" s="3" t="s">
        <v>5338</v>
      </c>
      <c r="D3894" s="5">
        <v>60.93</v>
      </c>
      <c r="E3894" s="5">
        <v>200.20744980000001</v>
      </c>
      <c r="F3894" s="3" t="s">
        <v>4480</v>
      </c>
      <c r="G3894" s="3" t="s">
        <v>4491</v>
      </c>
      <c r="H3894" s="3" t="s">
        <v>4492</v>
      </c>
      <c r="I3894" s="3" t="s">
        <v>4493</v>
      </c>
      <c r="J3894" s="3"/>
      <c r="K3894" s="6" t="s">
        <v>4474</v>
      </c>
      <c r="L3894" s="6" t="s">
        <v>4474</v>
      </c>
      <c r="M3894" s="6" t="s">
        <v>4474</v>
      </c>
      <c r="N3894" s="6" t="s">
        <v>4474</v>
      </c>
      <c r="O3894" s="6" t="s">
        <v>4474</v>
      </c>
      <c r="P3894" s="6" t="s">
        <v>4474</v>
      </c>
      <c r="Q3894" s="6" t="s">
        <v>4474</v>
      </c>
      <c r="R3894" s="6" t="s">
        <v>4474</v>
      </c>
      <c r="S3894" s="6" t="s">
        <v>4474</v>
      </c>
      <c r="T3894" s="6" t="s">
        <v>4474</v>
      </c>
      <c r="U3894" s="6" t="s">
        <v>4474</v>
      </c>
      <c r="V3894" s="6" t="s">
        <v>4474</v>
      </c>
      <c r="W3894" s="6" t="s">
        <v>4474</v>
      </c>
      <c r="X3894" s="6" t="s">
        <v>4474</v>
      </c>
      <c r="Y3894" s="6" t="s">
        <v>4474</v>
      </c>
      <c r="Z3894" s="6" t="s">
        <v>4474</v>
      </c>
      <c r="AA3894" s="6" t="s">
        <v>4474</v>
      </c>
      <c r="AB3894" s="6" t="s">
        <v>4474</v>
      </c>
      <c r="AC3894" s="6" t="s">
        <v>4474</v>
      </c>
      <c r="AD3894" s="6" t="s">
        <v>4474</v>
      </c>
      <c r="AF3894" t="e">
        <f>Q3894/W3894</f>
        <v>#VALUE!</v>
      </c>
      <c r="AG3894" t="e">
        <f>R3894/X3894</f>
        <v>#VALUE!</v>
      </c>
      <c r="AH3894" t="e">
        <f>U3894/W3894</f>
        <v>#VALUE!</v>
      </c>
      <c r="AI3894" t="e">
        <f>V3894/X3894</f>
        <v>#VALUE!</v>
      </c>
      <c r="AJ3894" t="e">
        <f>Y3894/AA3894</f>
        <v>#VALUE!</v>
      </c>
      <c r="AK3894" t="e">
        <f>Z3894/AB3894</f>
        <v>#VALUE!</v>
      </c>
      <c r="AL3894" t="e">
        <f>O3894/K3894</f>
        <v>#VALUE!</v>
      </c>
      <c r="AM3894" t="e">
        <f>P3894/L3894</f>
        <v>#VALUE!</v>
      </c>
      <c r="AN3894" t="e">
        <f>K3894/W3894</f>
        <v>#VALUE!</v>
      </c>
      <c r="AO3894" t="e">
        <f>L3894/X3894</f>
        <v>#VALUE!</v>
      </c>
      <c r="AP3894">
        <f>IF(OR(Q3894&lt;0, Q3894="NA"), 0, 1)</f>
        <v>0</v>
      </c>
      <c r="AQ3894">
        <f>IF(OR(S3894&lt;0, S3894="NA"), 0, 1)</f>
        <v>0</v>
      </c>
      <c r="AR3894">
        <f>IFERROR(IF((AF3894-AG3894)&gt;0,1,0),0)</f>
        <v>0</v>
      </c>
      <c r="AS3894">
        <f>IFERROR(IF((S3894-Q3894)&gt;0,1,0),0)</f>
        <v>0</v>
      </c>
      <c r="AT3894">
        <f>IFERROR(IF((AH3894-AI3894)&lt;0,1,0),0)</f>
        <v>0</v>
      </c>
      <c r="AU3894">
        <f>IFERROR(IF((AJ3894-AK3894)&gt;0,1,0),0)</f>
        <v>0</v>
      </c>
      <c r="AV3894">
        <f>IFERROR(IF((AL3894-AM3894)&gt;0,1,0),0)</f>
        <v>0</v>
      </c>
      <c r="AW3894">
        <f>IFERROR(IF((AN3894-AO3894)&gt;0,1,0),0)</f>
        <v>0</v>
      </c>
      <c r="AX3894">
        <f>IFERROR(IF((AC3894-AD3894)&lt;0,1,0),0)</f>
        <v>0</v>
      </c>
      <c r="AY3894">
        <f>SUM(AP3894:AX3894)</f>
        <v>0</v>
      </c>
    </row>
    <row r="3895" spans="1:51" x14ac:dyDescent="0.45">
      <c r="A3895" s="1" t="s">
        <v>1721</v>
      </c>
      <c r="B3895" s="2">
        <v>27703951</v>
      </c>
      <c r="C3895" s="3" t="s">
        <v>5338</v>
      </c>
      <c r="D3895" s="5">
        <v>17.2</v>
      </c>
      <c r="E3895" s="7">
        <v>9.9760000000000009</v>
      </c>
      <c r="F3895" s="3" t="s">
        <v>4480</v>
      </c>
      <c r="G3895" s="3" t="s">
        <v>4491</v>
      </c>
      <c r="H3895" s="3" t="s">
        <v>4492</v>
      </c>
      <c r="I3895" s="3" t="s">
        <v>4493</v>
      </c>
      <c r="J3895" s="3"/>
      <c r="K3895" s="6" t="s">
        <v>4474</v>
      </c>
      <c r="L3895" s="6" t="s">
        <v>4474</v>
      </c>
      <c r="M3895" s="6" t="s">
        <v>4474</v>
      </c>
      <c r="N3895" s="6" t="s">
        <v>4474</v>
      </c>
      <c r="O3895" s="6" t="s">
        <v>4474</v>
      </c>
      <c r="P3895" s="6" t="s">
        <v>4474</v>
      </c>
      <c r="Q3895" s="6" t="s">
        <v>4474</v>
      </c>
      <c r="R3895" s="6" t="s">
        <v>4474</v>
      </c>
      <c r="S3895" s="6" t="s">
        <v>4474</v>
      </c>
      <c r="T3895" s="6" t="s">
        <v>4474</v>
      </c>
      <c r="U3895" s="6" t="s">
        <v>4474</v>
      </c>
      <c r="V3895" s="6" t="s">
        <v>4474</v>
      </c>
      <c r="W3895" s="6" t="s">
        <v>4474</v>
      </c>
      <c r="X3895" s="6" t="s">
        <v>4474</v>
      </c>
      <c r="Y3895" s="6" t="s">
        <v>4474</v>
      </c>
      <c r="Z3895" s="6" t="s">
        <v>4474</v>
      </c>
      <c r="AA3895" s="6" t="s">
        <v>4474</v>
      </c>
      <c r="AB3895" s="6" t="s">
        <v>4474</v>
      </c>
      <c r="AC3895" s="6" t="s">
        <v>4474</v>
      </c>
      <c r="AD3895" s="6" t="s">
        <v>4474</v>
      </c>
      <c r="AF3895" t="e">
        <f>Q3895/W3895</f>
        <v>#VALUE!</v>
      </c>
      <c r="AG3895" t="e">
        <f>R3895/X3895</f>
        <v>#VALUE!</v>
      </c>
      <c r="AH3895" t="e">
        <f>U3895/W3895</f>
        <v>#VALUE!</v>
      </c>
      <c r="AI3895" t="e">
        <f>V3895/X3895</f>
        <v>#VALUE!</v>
      </c>
      <c r="AJ3895" t="e">
        <f>Y3895/AA3895</f>
        <v>#VALUE!</v>
      </c>
      <c r="AK3895" t="e">
        <f>Z3895/AB3895</f>
        <v>#VALUE!</v>
      </c>
      <c r="AL3895" t="e">
        <f>O3895/K3895</f>
        <v>#VALUE!</v>
      </c>
      <c r="AM3895" t="e">
        <f>P3895/L3895</f>
        <v>#VALUE!</v>
      </c>
      <c r="AN3895" t="e">
        <f>K3895/W3895</f>
        <v>#VALUE!</v>
      </c>
      <c r="AO3895" t="e">
        <f>L3895/X3895</f>
        <v>#VALUE!</v>
      </c>
      <c r="AP3895">
        <f>IF(OR(Q3895&lt;0, Q3895="NA"), 0, 1)</f>
        <v>0</v>
      </c>
      <c r="AQ3895">
        <f>IF(OR(S3895&lt;0, S3895="NA"), 0, 1)</f>
        <v>0</v>
      </c>
      <c r="AR3895">
        <f>IFERROR(IF((AF3895-AG3895)&gt;0,1,0),0)</f>
        <v>0</v>
      </c>
      <c r="AS3895">
        <f>IFERROR(IF((S3895-Q3895)&gt;0,1,0),0)</f>
        <v>0</v>
      </c>
      <c r="AT3895">
        <f>IFERROR(IF((AH3895-AI3895)&lt;0,1,0),0)</f>
        <v>0</v>
      </c>
      <c r="AU3895">
        <f>IFERROR(IF((AJ3895-AK3895)&gt;0,1,0),0)</f>
        <v>0</v>
      </c>
      <c r="AV3895">
        <f>IFERROR(IF((AL3895-AM3895)&gt;0,1,0),0)</f>
        <v>0</v>
      </c>
      <c r="AW3895">
        <f>IFERROR(IF((AN3895-AO3895)&gt;0,1,0),0)</f>
        <v>0</v>
      </c>
      <c r="AX3895">
        <f>IFERROR(IF((AC3895-AD3895)&lt;0,1,0),0)</f>
        <v>0</v>
      </c>
      <c r="AY3895">
        <f>SUM(AP3895:AX3895)</f>
        <v>0</v>
      </c>
    </row>
    <row r="3896" spans="1:51" x14ac:dyDescent="0.45">
      <c r="A3896" s="1" t="s">
        <v>1722</v>
      </c>
      <c r="B3896" s="2">
        <v>25469327</v>
      </c>
      <c r="C3896" s="3" t="s">
        <v>5338</v>
      </c>
      <c r="D3896" s="5">
        <v>6.76</v>
      </c>
      <c r="E3896" s="5">
        <v>29.608799999999999</v>
      </c>
      <c r="F3896" s="3" t="s">
        <v>4480</v>
      </c>
      <c r="G3896" s="3" t="s">
        <v>4491</v>
      </c>
      <c r="H3896" s="3" t="s">
        <v>4492</v>
      </c>
      <c r="I3896" s="3" t="s">
        <v>4493</v>
      </c>
      <c r="J3896" s="3"/>
      <c r="K3896" s="6" t="s">
        <v>4474</v>
      </c>
      <c r="L3896" s="6" t="s">
        <v>4474</v>
      </c>
      <c r="M3896" s="6" t="s">
        <v>4474</v>
      </c>
      <c r="N3896" s="6" t="s">
        <v>4474</v>
      </c>
      <c r="O3896" s="6" t="s">
        <v>4474</v>
      </c>
      <c r="P3896" s="6" t="s">
        <v>4474</v>
      </c>
      <c r="Q3896" s="6" t="s">
        <v>4474</v>
      </c>
      <c r="R3896" s="6" t="s">
        <v>4474</v>
      </c>
      <c r="S3896" s="6" t="s">
        <v>4474</v>
      </c>
      <c r="T3896" s="6" t="s">
        <v>4474</v>
      </c>
      <c r="U3896" s="6" t="s">
        <v>4474</v>
      </c>
      <c r="V3896" s="6" t="s">
        <v>4474</v>
      </c>
      <c r="W3896" s="6" t="s">
        <v>4474</v>
      </c>
      <c r="X3896" s="6" t="s">
        <v>4474</v>
      </c>
      <c r="Y3896" s="6" t="s">
        <v>4474</v>
      </c>
      <c r="Z3896" s="6" t="s">
        <v>4474</v>
      </c>
      <c r="AA3896" s="6" t="s">
        <v>4474</v>
      </c>
      <c r="AB3896" s="6" t="s">
        <v>4474</v>
      </c>
      <c r="AC3896" s="6" t="s">
        <v>4474</v>
      </c>
      <c r="AD3896" s="6" t="s">
        <v>4474</v>
      </c>
      <c r="AF3896" t="e">
        <f>Q3896/W3896</f>
        <v>#VALUE!</v>
      </c>
      <c r="AG3896" t="e">
        <f>R3896/X3896</f>
        <v>#VALUE!</v>
      </c>
      <c r="AH3896" t="e">
        <f>U3896/W3896</f>
        <v>#VALUE!</v>
      </c>
      <c r="AI3896" t="e">
        <f>V3896/X3896</f>
        <v>#VALUE!</v>
      </c>
      <c r="AJ3896" t="e">
        <f>Y3896/AA3896</f>
        <v>#VALUE!</v>
      </c>
      <c r="AK3896" t="e">
        <f>Z3896/AB3896</f>
        <v>#VALUE!</v>
      </c>
      <c r="AL3896" t="e">
        <f>O3896/K3896</f>
        <v>#VALUE!</v>
      </c>
      <c r="AM3896" t="e">
        <f>P3896/L3896</f>
        <v>#VALUE!</v>
      </c>
      <c r="AN3896" t="e">
        <f>K3896/W3896</f>
        <v>#VALUE!</v>
      </c>
      <c r="AO3896" t="e">
        <f>L3896/X3896</f>
        <v>#VALUE!</v>
      </c>
      <c r="AP3896">
        <f>IF(OR(Q3896&lt;0, Q3896="NA"), 0, 1)</f>
        <v>0</v>
      </c>
      <c r="AQ3896">
        <f>IF(OR(S3896&lt;0, S3896="NA"), 0, 1)</f>
        <v>0</v>
      </c>
      <c r="AR3896">
        <f>IFERROR(IF((AF3896-AG3896)&gt;0,1,0),0)</f>
        <v>0</v>
      </c>
      <c r="AS3896">
        <f>IFERROR(IF((S3896-Q3896)&gt;0,1,0),0)</f>
        <v>0</v>
      </c>
      <c r="AT3896">
        <f>IFERROR(IF((AH3896-AI3896)&lt;0,1,0),0)</f>
        <v>0</v>
      </c>
      <c r="AU3896">
        <f>IFERROR(IF((AJ3896-AK3896)&gt;0,1,0),0)</f>
        <v>0</v>
      </c>
      <c r="AV3896">
        <f>IFERROR(IF((AL3896-AM3896)&gt;0,1,0),0)</f>
        <v>0</v>
      </c>
      <c r="AW3896">
        <f>IFERROR(IF((AN3896-AO3896)&gt;0,1,0),0)</f>
        <v>0</v>
      </c>
      <c r="AX3896">
        <f>IFERROR(IF((AC3896-AD3896)&lt;0,1,0),0)</f>
        <v>0</v>
      </c>
      <c r="AY3896">
        <f>SUM(AP3896:AX3896)</f>
        <v>0</v>
      </c>
    </row>
    <row r="3897" spans="1:51" x14ac:dyDescent="0.45">
      <c r="A3897" s="1" t="s">
        <v>1723</v>
      </c>
      <c r="B3897" s="2">
        <v>14345194</v>
      </c>
      <c r="C3897" s="3" t="s">
        <v>5338</v>
      </c>
      <c r="D3897" s="5">
        <v>24.7</v>
      </c>
      <c r="E3897" s="5">
        <v>359.87900000000002</v>
      </c>
      <c r="F3897" s="3" t="s">
        <v>4480</v>
      </c>
      <c r="G3897" s="3" t="s">
        <v>4491</v>
      </c>
      <c r="H3897" s="3" t="s">
        <v>4492</v>
      </c>
      <c r="I3897" s="3" t="s">
        <v>4493</v>
      </c>
      <c r="J3897" s="3"/>
      <c r="K3897" s="6" t="s">
        <v>4474</v>
      </c>
      <c r="L3897" s="6" t="s">
        <v>4474</v>
      </c>
      <c r="M3897" s="6" t="s">
        <v>4474</v>
      </c>
      <c r="N3897" s="6" t="s">
        <v>4474</v>
      </c>
      <c r="O3897" s="6" t="s">
        <v>4474</v>
      </c>
      <c r="P3897" s="6" t="s">
        <v>4474</v>
      </c>
      <c r="Q3897" s="6" t="s">
        <v>4474</v>
      </c>
      <c r="R3897" s="6" t="s">
        <v>4474</v>
      </c>
      <c r="S3897" s="6" t="s">
        <v>4474</v>
      </c>
      <c r="T3897" s="6" t="s">
        <v>4474</v>
      </c>
      <c r="U3897" s="6" t="s">
        <v>4474</v>
      </c>
      <c r="V3897" s="6" t="s">
        <v>4474</v>
      </c>
      <c r="W3897" s="6" t="s">
        <v>4474</v>
      </c>
      <c r="X3897" s="6" t="s">
        <v>4474</v>
      </c>
      <c r="Y3897" s="6" t="s">
        <v>4474</v>
      </c>
      <c r="Z3897" s="6" t="s">
        <v>4474</v>
      </c>
      <c r="AA3897" s="6" t="s">
        <v>4474</v>
      </c>
      <c r="AB3897" s="6" t="s">
        <v>4474</v>
      </c>
      <c r="AC3897" s="6" t="s">
        <v>4474</v>
      </c>
      <c r="AD3897" s="6" t="s">
        <v>4474</v>
      </c>
      <c r="AF3897" t="e">
        <f>Q3897/W3897</f>
        <v>#VALUE!</v>
      </c>
      <c r="AG3897" t="e">
        <f>R3897/X3897</f>
        <v>#VALUE!</v>
      </c>
      <c r="AH3897" t="e">
        <f>U3897/W3897</f>
        <v>#VALUE!</v>
      </c>
      <c r="AI3897" t="e">
        <f>V3897/X3897</f>
        <v>#VALUE!</v>
      </c>
      <c r="AJ3897" t="e">
        <f>Y3897/AA3897</f>
        <v>#VALUE!</v>
      </c>
      <c r="AK3897" t="e">
        <f>Z3897/AB3897</f>
        <v>#VALUE!</v>
      </c>
      <c r="AL3897" t="e">
        <f>O3897/K3897</f>
        <v>#VALUE!</v>
      </c>
      <c r="AM3897" t="e">
        <f>P3897/L3897</f>
        <v>#VALUE!</v>
      </c>
      <c r="AN3897" t="e">
        <f>K3897/W3897</f>
        <v>#VALUE!</v>
      </c>
      <c r="AO3897" t="e">
        <f>L3897/X3897</f>
        <v>#VALUE!</v>
      </c>
      <c r="AP3897">
        <f>IF(OR(Q3897&lt;0, Q3897="NA"), 0, 1)</f>
        <v>0</v>
      </c>
      <c r="AQ3897">
        <f>IF(OR(S3897&lt;0, S3897="NA"), 0, 1)</f>
        <v>0</v>
      </c>
      <c r="AR3897">
        <f>IFERROR(IF((AF3897-AG3897)&gt;0,1,0),0)</f>
        <v>0</v>
      </c>
      <c r="AS3897">
        <f>IFERROR(IF((S3897-Q3897)&gt;0,1,0),0)</f>
        <v>0</v>
      </c>
      <c r="AT3897">
        <f>IFERROR(IF((AH3897-AI3897)&lt;0,1,0),0)</f>
        <v>0</v>
      </c>
      <c r="AU3897">
        <f>IFERROR(IF((AJ3897-AK3897)&gt;0,1,0),0)</f>
        <v>0</v>
      </c>
      <c r="AV3897">
        <f>IFERROR(IF((AL3897-AM3897)&gt;0,1,0),0)</f>
        <v>0</v>
      </c>
      <c r="AW3897">
        <f>IFERROR(IF((AN3897-AO3897)&gt;0,1,0),0)</f>
        <v>0</v>
      </c>
      <c r="AX3897">
        <f>IFERROR(IF((AC3897-AD3897)&lt;0,1,0),0)</f>
        <v>0</v>
      </c>
      <c r="AY3897">
        <f>SUM(AP3897:AX3897)</f>
        <v>0</v>
      </c>
    </row>
    <row r="3898" spans="1:51" x14ac:dyDescent="0.45">
      <c r="A3898" s="1" t="s">
        <v>1724</v>
      </c>
      <c r="B3898" s="2">
        <v>5738293</v>
      </c>
      <c r="C3898" s="3" t="s">
        <v>5338</v>
      </c>
      <c r="D3898" s="5">
        <v>40.58</v>
      </c>
      <c r="E3898" s="5">
        <v>652.52639999999997</v>
      </c>
      <c r="F3898" s="3" t="s">
        <v>4480</v>
      </c>
      <c r="G3898" s="3" t="s">
        <v>4491</v>
      </c>
      <c r="H3898" s="3" t="s">
        <v>4492</v>
      </c>
      <c r="I3898" s="3" t="s">
        <v>4493</v>
      </c>
      <c r="J3898" s="3"/>
      <c r="K3898" s="6" t="s">
        <v>4474</v>
      </c>
      <c r="L3898" s="6" t="s">
        <v>4474</v>
      </c>
      <c r="M3898" s="6" t="s">
        <v>4474</v>
      </c>
      <c r="N3898" s="6" t="s">
        <v>4474</v>
      </c>
      <c r="O3898" s="6" t="s">
        <v>4474</v>
      </c>
      <c r="P3898" s="6" t="s">
        <v>4474</v>
      </c>
      <c r="Q3898" s="6" t="s">
        <v>4474</v>
      </c>
      <c r="R3898" s="6" t="s">
        <v>4474</v>
      </c>
      <c r="S3898" s="6" t="s">
        <v>4474</v>
      </c>
      <c r="T3898" s="6" t="s">
        <v>4474</v>
      </c>
      <c r="U3898" s="6" t="s">
        <v>4474</v>
      </c>
      <c r="V3898" s="6" t="s">
        <v>4474</v>
      </c>
      <c r="W3898" s="6" t="s">
        <v>4474</v>
      </c>
      <c r="X3898" s="6" t="s">
        <v>4474</v>
      </c>
      <c r="Y3898" s="6" t="s">
        <v>4474</v>
      </c>
      <c r="Z3898" s="6" t="s">
        <v>4474</v>
      </c>
      <c r="AA3898" s="6" t="s">
        <v>4474</v>
      </c>
      <c r="AB3898" s="6" t="s">
        <v>4474</v>
      </c>
      <c r="AC3898" s="6" t="s">
        <v>4474</v>
      </c>
      <c r="AD3898" s="6" t="s">
        <v>4474</v>
      </c>
      <c r="AF3898" t="e">
        <f>Q3898/W3898</f>
        <v>#VALUE!</v>
      </c>
      <c r="AG3898" t="e">
        <f>R3898/X3898</f>
        <v>#VALUE!</v>
      </c>
      <c r="AH3898" t="e">
        <f>U3898/W3898</f>
        <v>#VALUE!</v>
      </c>
      <c r="AI3898" t="e">
        <f>V3898/X3898</f>
        <v>#VALUE!</v>
      </c>
      <c r="AJ3898" t="e">
        <f>Y3898/AA3898</f>
        <v>#VALUE!</v>
      </c>
      <c r="AK3898" t="e">
        <f>Z3898/AB3898</f>
        <v>#VALUE!</v>
      </c>
      <c r="AL3898" t="e">
        <f>O3898/K3898</f>
        <v>#VALUE!</v>
      </c>
      <c r="AM3898" t="e">
        <f>P3898/L3898</f>
        <v>#VALUE!</v>
      </c>
      <c r="AN3898" t="e">
        <f>K3898/W3898</f>
        <v>#VALUE!</v>
      </c>
      <c r="AO3898" t="e">
        <f>L3898/X3898</f>
        <v>#VALUE!</v>
      </c>
      <c r="AP3898">
        <f>IF(OR(Q3898&lt;0, Q3898="NA"), 0, 1)</f>
        <v>0</v>
      </c>
      <c r="AQ3898">
        <f>IF(OR(S3898&lt;0, S3898="NA"), 0, 1)</f>
        <v>0</v>
      </c>
      <c r="AR3898">
        <f>IFERROR(IF((AF3898-AG3898)&gt;0,1,0),0)</f>
        <v>0</v>
      </c>
      <c r="AS3898">
        <f>IFERROR(IF((S3898-Q3898)&gt;0,1,0),0)</f>
        <v>0</v>
      </c>
      <c r="AT3898">
        <f>IFERROR(IF((AH3898-AI3898)&lt;0,1,0),0)</f>
        <v>0</v>
      </c>
      <c r="AU3898">
        <f>IFERROR(IF((AJ3898-AK3898)&gt;0,1,0),0)</f>
        <v>0</v>
      </c>
      <c r="AV3898">
        <f>IFERROR(IF((AL3898-AM3898)&gt;0,1,0),0)</f>
        <v>0</v>
      </c>
      <c r="AW3898">
        <f>IFERROR(IF((AN3898-AO3898)&gt;0,1,0),0)</f>
        <v>0</v>
      </c>
      <c r="AX3898">
        <f>IFERROR(IF((AC3898-AD3898)&lt;0,1,0),0)</f>
        <v>0</v>
      </c>
      <c r="AY3898">
        <f>SUM(AP3898:AX3898)</f>
        <v>0</v>
      </c>
    </row>
    <row r="3899" spans="1:51" x14ac:dyDescent="0.45">
      <c r="A3899" s="1" t="s">
        <v>1725</v>
      </c>
      <c r="B3899" s="2">
        <v>19222248</v>
      </c>
      <c r="C3899" s="3" t="s">
        <v>5338</v>
      </c>
      <c r="D3899" s="5">
        <v>33.31</v>
      </c>
      <c r="E3899" s="5">
        <v>822.09079999999994</v>
      </c>
      <c r="F3899" s="3" t="s">
        <v>4480</v>
      </c>
      <c r="G3899" s="3" t="s">
        <v>4491</v>
      </c>
      <c r="H3899" s="3" t="s">
        <v>4492</v>
      </c>
      <c r="I3899" s="3" t="s">
        <v>4493</v>
      </c>
      <c r="J3899" s="3"/>
      <c r="K3899" s="6" t="s">
        <v>4474</v>
      </c>
      <c r="L3899" s="6" t="s">
        <v>4474</v>
      </c>
      <c r="M3899" s="6" t="s">
        <v>4474</v>
      </c>
      <c r="N3899" s="6" t="s">
        <v>4474</v>
      </c>
      <c r="O3899" s="6" t="s">
        <v>4474</v>
      </c>
      <c r="P3899" s="6" t="s">
        <v>4474</v>
      </c>
      <c r="Q3899" s="6" t="s">
        <v>4474</v>
      </c>
      <c r="R3899" s="6" t="s">
        <v>4474</v>
      </c>
      <c r="S3899" s="6" t="s">
        <v>4474</v>
      </c>
      <c r="T3899" s="6" t="s">
        <v>4474</v>
      </c>
      <c r="U3899" s="6" t="s">
        <v>4474</v>
      </c>
      <c r="V3899" s="6" t="s">
        <v>4474</v>
      </c>
      <c r="W3899" s="6" t="s">
        <v>4474</v>
      </c>
      <c r="X3899" s="6" t="s">
        <v>4474</v>
      </c>
      <c r="Y3899" s="6" t="s">
        <v>4474</v>
      </c>
      <c r="Z3899" s="6" t="s">
        <v>4474</v>
      </c>
      <c r="AA3899" s="6" t="s">
        <v>4474</v>
      </c>
      <c r="AB3899" s="6" t="s">
        <v>4474</v>
      </c>
      <c r="AC3899" s="6" t="s">
        <v>4474</v>
      </c>
      <c r="AD3899" s="6" t="s">
        <v>4474</v>
      </c>
      <c r="AF3899" t="e">
        <f>Q3899/W3899</f>
        <v>#VALUE!</v>
      </c>
      <c r="AG3899" t="e">
        <f>R3899/X3899</f>
        <v>#VALUE!</v>
      </c>
      <c r="AH3899" t="e">
        <f>U3899/W3899</f>
        <v>#VALUE!</v>
      </c>
      <c r="AI3899" t="e">
        <f>V3899/X3899</f>
        <v>#VALUE!</v>
      </c>
      <c r="AJ3899" t="e">
        <f>Y3899/AA3899</f>
        <v>#VALUE!</v>
      </c>
      <c r="AK3899" t="e">
        <f>Z3899/AB3899</f>
        <v>#VALUE!</v>
      </c>
      <c r="AL3899" t="e">
        <f>O3899/K3899</f>
        <v>#VALUE!</v>
      </c>
      <c r="AM3899" t="e">
        <f>P3899/L3899</f>
        <v>#VALUE!</v>
      </c>
      <c r="AN3899" t="e">
        <f>K3899/W3899</f>
        <v>#VALUE!</v>
      </c>
      <c r="AO3899" t="e">
        <f>L3899/X3899</f>
        <v>#VALUE!</v>
      </c>
      <c r="AP3899">
        <f>IF(OR(Q3899&lt;0, Q3899="NA"), 0, 1)</f>
        <v>0</v>
      </c>
      <c r="AQ3899">
        <f>IF(OR(S3899&lt;0, S3899="NA"), 0, 1)</f>
        <v>0</v>
      </c>
      <c r="AR3899">
        <f>IFERROR(IF((AF3899-AG3899)&gt;0,1,0),0)</f>
        <v>0</v>
      </c>
      <c r="AS3899">
        <f>IFERROR(IF((S3899-Q3899)&gt;0,1,0),0)</f>
        <v>0</v>
      </c>
      <c r="AT3899">
        <f>IFERROR(IF((AH3899-AI3899)&lt;0,1,0),0)</f>
        <v>0</v>
      </c>
      <c r="AU3899">
        <f>IFERROR(IF((AJ3899-AK3899)&gt;0,1,0),0)</f>
        <v>0</v>
      </c>
      <c r="AV3899">
        <f>IFERROR(IF((AL3899-AM3899)&gt;0,1,0),0)</f>
        <v>0</v>
      </c>
      <c r="AW3899">
        <f>IFERROR(IF((AN3899-AO3899)&gt;0,1,0),0)</f>
        <v>0</v>
      </c>
      <c r="AX3899">
        <f>IFERROR(IF((AC3899-AD3899)&lt;0,1,0),0)</f>
        <v>0</v>
      </c>
      <c r="AY3899">
        <f>SUM(AP3899:AX3899)</f>
        <v>0</v>
      </c>
    </row>
    <row r="3900" spans="1:51" x14ac:dyDescent="0.45">
      <c r="A3900" s="1" t="s">
        <v>1726</v>
      </c>
      <c r="B3900" s="2">
        <v>25469325</v>
      </c>
      <c r="C3900" s="3" t="s">
        <v>5338</v>
      </c>
      <c r="D3900" s="5">
        <v>17.04</v>
      </c>
      <c r="E3900" s="5">
        <v>165.79920000000001</v>
      </c>
      <c r="F3900" s="3" t="s">
        <v>4480</v>
      </c>
      <c r="G3900" s="3" t="s">
        <v>4491</v>
      </c>
      <c r="H3900" s="3" t="s">
        <v>4492</v>
      </c>
      <c r="I3900" s="3" t="s">
        <v>4493</v>
      </c>
      <c r="J3900" s="3"/>
      <c r="K3900" s="6" t="s">
        <v>4474</v>
      </c>
      <c r="L3900" s="6" t="s">
        <v>4474</v>
      </c>
      <c r="M3900" s="6" t="s">
        <v>4474</v>
      </c>
      <c r="N3900" s="6" t="s">
        <v>4474</v>
      </c>
      <c r="O3900" s="6" t="s">
        <v>4474</v>
      </c>
      <c r="P3900" s="6" t="s">
        <v>4474</v>
      </c>
      <c r="Q3900" s="6" t="s">
        <v>4474</v>
      </c>
      <c r="R3900" s="6" t="s">
        <v>4474</v>
      </c>
      <c r="S3900" s="6" t="s">
        <v>4474</v>
      </c>
      <c r="T3900" s="6" t="s">
        <v>4474</v>
      </c>
      <c r="U3900" s="6" t="s">
        <v>4474</v>
      </c>
      <c r="V3900" s="6" t="s">
        <v>4474</v>
      </c>
      <c r="W3900" s="6" t="s">
        <v>4474</v>
      </c>
      <c r="X3900" s="6" t="s">
        <v>4474</v>
      </c>
      <c r="Y3900" s="6" t="s">
        <v>4474</v>
      </c>
      <c r="Z3900" s="6" t="s">
        <v>4474</v>
      </c>
      <c r="AA3900" s="6" t="s">
        <v>4474</v>
      </c>
      <c r="AB3900" s="6" t="s">
        <v>4474</v>
      </c>
      <c r="AC3900" s="6" t="s">
        <v>4474</v>
      </c>
      <c r="AD3900" s="6" t="s">
        <v>4474</v>
      </c>
      <c r="AF3900" t="e">
        <f>Q3900/W3900</f>
        <v>#VALUE!</v>
      </c>
      <c r="AG3900" t="e">
        <f>R3900/X3900</f>
        <v>#VALUE!</v>
      </c>
      <c r="AH3900" t="e">
        <f>U3900/W3900</f>
        <v>#VALUE!</v>
      </c>
      <c r="AI3900" t="e">
        <f>V3900/X3900</f>
        <v>#VALUE!</v>
      </c>
      <c r="AJ3900" t="e">
        <f>Y3900/AA3900</f>
        <v>#VALUE!</v>
      </c>
      <c r="AK3900" t="e">
        <f>Z3900/AB3900</f>
        <v>#VALUE!</v>
      </c>
      <c r="AL3900" t="e">
        <f>O3900/K3900</f>
        <v>#VALUE!</v>
      </c>
      <c r="AM3900" t="e">
        <f>P3900/L3900</f>
        <v>#VALUE!</v>
      </c>
      <c r="AN3900" t="e">
        <f>K3900/W3900</f>
        <v>#VALUE!</v>
      </c>
      <c r="AO3900" t="e">
        <f>L3900/X3900</f>
        <v>#VALUE!</v>
      </c>
      <c r="AP3900">
        <f>IF(OR(Q3900&lt;0, Q3900="NA"), 0, 1)</f>
        <v>0</v>
      </c>
      <c r="AQ3900">
        <f>IF(OR(S3900&lt;0, S3900="NA"), 0, 1)</f>
        <v>0</v>
      </c>
      <c r="AR3900">
        <f>IFERROR(IF((AF3900-AG3900)&gt;0,1,0),0)</f>
        <v>0</v>
      </c>
      <c r="AS3900">
        <f>IFERROR(IF((S3900-Q3900)&gt;0,1,0),0)</f>
        <v>0</v>
      </c>
      <c r="AT3900">
        <f>IFERROR(IF((AH3900-AI3900)&lt;0,1,0),0)</f>
        <v>0</v>
      </c>
      <c r="AU3900">
        <f>IFERROR(IF((AJ3900-AK3900)&gt;0,1,0),0)</f>
        <v>0</v>
      </c>
      <c r="AV3900">
        <f>IFERROR(IF((AL3900-AM3900)&gt;0,1,0),0)</f>
        <v>0</v>
      </c>
      <c r="AW3900">
        <f>IFERROR(IF((AN3900-AO3900)&gt;0,1,0),0)</f>
        <v>0</v>
      </c>
      <c r="AX3900">
        <f>IFERROR(IF((AC3900-AD3900)&lt;0,1,0),0)</f>
        <v>0</v>
      </c>
      <c r="AY3900">
        <f>SUM(AP3900:AX3900)</f>
        <v>0</v>
      </c>
    </row>
    <row r="3901" spans="1:51" x14ac:dyDescent="0.45">
      <c r="A3901" s="1" t="s">
        <v>1727</v>
      </c>
      <c r="B3901" s="2">
        <v>5736252</v>
      </c>
      <c r="C3901" s="3" t="s">
        <v>5338</v>
      </c>
      <c r="D3901" s="5">
        <v>35.929900000000004</v>
      </c>
      <c r="E3901" s="5">
        <v>72.219099</v>
      </c>
      <c r="F3901" s="3" t="s">
        <v>4480</v>
      </c>
      <c r="G3901" s="3" t="s">
        <v>4491</v>
      </c>
      <c r="H3901" s="3" t="s">
        <v>4492</v>
      </c>
      <c r="I3901" s="3" t="s">
        <v>4493</v>
      </c>
      <c r="J3901" s="3"/>
      <c r="K3901" s="6" t="s">
        <v>4474</v>
      </c>
      <c r="L3901" s="6" t="s">
        <v>4474</v>
      </c>
      <c r="M3901" s="6" t="s">
        <v>4474</v>
      </c>
      <c r="N3901" s="6" t="s">
        <v>4474</v>
      </c>
      <c r="O3901" s="6" t="s">
        <v>4474</v>
      </c>
      <c r="P3901" s="6" t="s">
        <v>4474</v>
      </c>
      <c r="Q3901" s="6" t="s">
        <v>4474</v>
      </c>
      <c r="R3901" s="6" t="s">
        <v>4474</v>
      </c>
      <c r="S3901" s="6" t="s">
        <v>4474</v>
      </c>
      <c r="T3901" s="6" t="s">
        <v>4474</v>
      </c>
      <c r="U3901" s="6" t="s">
        <v>4474</v>
      </c>
      <c r="V3901" s="6" t="s">
        <v>4474</v>
      </c>
      <c r="W3901" s="6" t="s">
        <v>4474</v>
      </c>
      <c r="X3901" s="6" t="s">
        <v>4474</v>
      </c>
      <c r="Y3901" s="6" t="s">
        <v>4474</v>
      </c>
      <c r="Z3901" s="6" t="s">
        <v>4474</v>
      </c>
      <c r="AA3901" s="6" t="s">
        <v>4474</v>
      </c>
      <c r="AB3901" s="6" t="s">
        <v>4474</v>
      </c>
      <c r="AC3901" s="6" t="s">
        <v>4474</v>
      </c>
      <c r="AD3901" s="6" t="s">
        <v>4474</v>
      </c>
      <c r="AF3901" t="e">
        <f>Q3901/W3901</f>
        <v>#VALUE!</v>
      </c>
      <c r="AG3901" t="e">
        <f>R3901/X3901</f>
        <v>#VALUE!</v>
      </c>
      <c r="AH3901" t="e">
        <f>U3901/W3901</f>
        <v>#VALUE!</v>
      </c>
      <c r="AI3901" t="e">
        <f>V3901/X3901</f>
        <v>#VALUE!</v>
      </c>
      <c r="AJ3901" t="e">
        <f>Y3901/AA3901</f>
        <v>#VALUE!</v>
      </c>
      <c r="AK3901" t="e">
        <f>Z3901/AB3901</f>
        <v>#VALUE!</v>
      </c>
      <c r="AL3901" t="e">
        <f>O3901/K3901</f>
        <v>#VALUE!</v>
      </c>
      <c r="AM3901" t="e">
        <f>P3901/L3901</f>
        <v>#VALUE!</v>
      </c>
      <c r="AN3901" t="e">
        <f>K3901/W3901</f>
        <v>#VALUE!</v>
      </c>
      <c r="AO3901" t="e">
        <f>L3901/X3901</f>
        <v>#VALUE!</v>
      </c>
      <c r="AP3901">
        <f>IF(OR(Q3901&lt;0, Q3901="NA"), 0, 1)</f>
        <v>0</v>
      </c>
      <c r="AQ3901">
        <f>IF(OR(S3901&lt;0, S3901="NA"), 0, 1)</f>
        <v>0</v>
      </c>
      <c r="AR3901">
        <f>IFERROR(IF((AF3901-AG3901)&gt;0,1,0),0)</f>
        <v>0</v>
      </c>
      <c r="AS3901">
        <f>IFERROR(IF((S3901-Q3901)&gt;0,1,0),0)</f>
        <v>0</v>
      </c>
      <c r="AT3901">
        <f>IFERROR(IF((AH3901-AI3901)&lt;0,1,0),0)</f>
        <v>0</v>
      </c>
      <c r="AU3901">
        <f>IFERROR(IF((AJ3901-AK3901)&gt;0,1,0),0)</f>
        <v>0</v>
      </c>
      <c r="AV3901">
        <f>IFERROR(IF((AL3901-AM3901)&gt;0,1,0),0)</f>
        <v>0</v>
      </c>
      <c r="AW3901">
        <f>IFERROR(IF((AN3901-AO3901)&gt;0,1,0),0)</f>
        <v>0</v>
      </c>
      <c r="AX3901">
        <f>IFERROR(IF((AC3901-AD3901)&lt;0,1,0),0)</f>
        <v>0</v>
      </c>
      <c r="AY3901">
        <f>SUM(AP3901:AX3901)</f>
        <v>0</v>
      </c>
    </row>
    <row r="3902" spans="1:51" x14ac:dyDescent="0.45">
      <c r="A3902" s="1" t="s">
        <v>1728</v>
      </c>
      <c r="B3902" s="2">
        <v>7061835</v>
      </c>
      <c r="C3902" s="3" t="s">
        <v>5338</v>
      </c>
      <c r="D3902" s="5">
        <v>14.81</v>
      </c>
      <c r="E3902" s="7">
        <v>5.0354000000000001</v>
      </c>
      <c r="F3902" s="3" t="s">
        <v>4480</v>
      </c>
      <c r="G3902" s="3" t="s">
        <v>4491</v>
      </c>
      <c r="H3902" s="3" t="s">
        <v>4492</v>
      </c>
      <c r="I3902" s="3" t="s">
        <v>4493</v>
      </c>
      <c r="J3902" s="3"/>
      <c r="K3902" s="6" t="s">
        <v>4474</v>
      </c>
      <c r="L3902" s="6" t="s">
        <v>4474</v>
      </c>
      <c r="M3902" s="6" t="s">
        <v>4474</v>
      </c>
      <c r="N3902" s="6" t="s">
        <v>4474</v>
      </c>
      <c r="O3902" s="6" t="s">
        <v>4474</v>
      </c>
      <c r="P3902" s="6" t="s">
        <v>4474</v>
      </c>
      <c r="Q3902" s="6" t="s">
        <v>4474</v>
      </c>
      <c r="R3902" s="6" t="s">
        <v>4474</v>
      </c>
      <c r="S3902" s="6" t="s">
        <v>4474</v>
      </c>
      <c r="T3902" s="6" t="s">
        <v>4474</v>
      </c>
      <c r="U3902" s="6" t="s">
        <v>4474</v>
      </c>
      <c r="V3902" s="6" t="s">
        <v>4474</v>
      </c>
      <c r="W3902" s="6" t="s">
        <v>4474</v>
      </c>
      <c r="X3902" s="6" t="s">
        <v>4474</v>
      </c>
      <c r="Y3902" s="6" t="s">
        <v>4474</v>
      </c>
      <c r="Z3902" s="6" t="s">
        <v>4474</v>
      </c>
      <c r="AA3902" s="6" t="s">
        <v>4474</v>
      </c>
      <c r="AB3902" s="6" t="s">
        <v>4474</v>
      </c>
      <c r="AC3902" s="6" t="s">
        <v>4474</v>
      </c>
      <c r="AD3902" s="6" t="s">
        <v>4474</v>
      </c>
      <c r="AF3902" t="e">
        <f>Q3902/W3902</f>
        <v>#VALUE!</v>
      </c>
      <c r="AG3902" t="e">
        <f>R3902/X3902</f>
        <v>#VALUE!</v>
      </c>
      <c r="AH3902" t="e">
        <f>U3902/W3902</f>
        <v>#VALUE!</v>
      </c>
      <c r="AI3902" t="e">
        <f>V3902/X3902</f>
        <v>#VALUE!</v>
      </c>
      <c r="AJ3902" t="e">
        <f>Y3902/AA3902</f>
        <v>#VALUE!</v>
      </c>
      <c r="AK3902" t="e">
        <f>Z3902/AB3902</f>
        <v>#VALUE!</v>
      </c>
      <c r="AL3902" t="e">
        <f>O3902/K3902</f>
        <v>#VALUE!</v>
      </c>
      <c r="AM3902" t="e">
        <f>P3902/L3902</f>
        <v>#VALUE!</v>
      </c>
      <c r="AN3902" t="e">
        <f>K3902/W3902</f>
        <v>#VALUE!</v>
      </c>
      <c r="AO3902" t="e">
        <f>L3902/X3902</f>
        <v>#VALUE!</v>
      </c>
      <c r="AP3902">
        <f>IF(OR(Q3902&lt;0, Q3902="NA"), 0, 1)</f>
        <v>0</v>
      </c>
      <c r="AQ3902">
        <f>IF(OR(S3902&lt;0, S3902="NA"), 0, 1)</f>
        <v>0</v>
      </c>
      <c r="AR3902">
        <f>IFERROR(IF((AF3902-AG3902)&gt;0,1,0),0)</f>
        <v>0</v>
      </c>
      <c r="AS3902">
        <f>IFERROR(IF((S3902-Q3902)&gt;0,1,0),0)</f>
        <v>0</v>
      </c>
      <c r="AT3902">
        <f>IFERROR(IF((AH3902-AI3902)&lt;0,1,0),0)</f>
        <v>0</v>
      </c>
      <c r="AU3902">
        <f>IFERROR(IF((AJ3902-AK3902)&gt;0,1,0),0)</f>
        <v>0</v>
      </c>
      <c r="AV3902">
        <f>IFERROR(IF((AL3902-AM3902)&gt;0,1,0),0)</f>
        <v>0</v>
      </c>
      <c r="AW3902">
        <f>IFERROR(IF((AN3902-AO3902)&gt;0,1,0),0)</f>
        <v>0</v>
      </c>
      <c r="AX3902">
        <f>IFERROR(IF((AC3902-AD3902)&lt;0,1,0),0)</f>
        <v>0</v>
      </c>
      <c r="AY3902">
        <f>SUM(AP3902:AX3902)</f>
        <v>0</v>
      </c>
    </row>
    <row r="3903" spans="1:51" x14ac:dyDescent="0.45">
      <c r="A3903" s="1" t="s">
        <v>1729</v>
      </c>
      <c r="B3903" s="2">
        <v>13320219</v>
      </c>
      <c r="C3903" s="3" t="s">
        <v>5338</v>
      </c>
      <c r="D3903" s="5">
        <v>28.98</v>
      </c>
      <c r="E3903" s="5">
        <v>69.841857959999999</v>
      </c>
      <c r="F3903" s="3" t="s">
        <v>4480</v>
      </c>
      <c r="G3903" s="3" t="s">
        <v>4491</v>
      </c>
      <c r="H3903" s="3" t="s">
        <v>4492</v>
      </c>
      <c r="I3903" s="3" t="s">
        <v>4493</v>
      </c>
      <c r="J3903" s="3"/>
      <c r="K3903" s="6" t="s">
        <v>4474</v>
      </c>
      <c r="L3903" s="6" t="s">
        <v>4474</v>
      </c>
      <c r="M3903" s="6" t="s">
        <v>4474</v>
      </c>
      <c r="N3903" s="6" t="s">
        <v>4474</v>
      </c>
      <c r="O3903" s="6" t="s">
        <v>4474</v>
      </c>
      <c r="P3903" s="6" t="s">
        <v>4474</v>
      </c>
      <c r="Q3903" s="6" t="s">
        <v>4474</v>
      </c>
      <c r="R3903" s="6" t="s">
        <v>4474</v>
      </c>
      <c r="S3903" s="6" t="s">
        <v>4474</v>
      </c>
      <c r="T3903" s="6" t="s">
        <v>4474</v>
      </c>
      <c r="U3903" s="6" t="s">
        <v>4474</v>
      </c>
      <c r="V3903" s="6" t="s">
        <v>4474</v>
      </c>
      <c r="W3903" s="6" t="s">
        <v>4474</v>
      </c>
      <c r="X3903" s="6" t="s">
        <v>4474</v>
      </c>
      <c r="Y3903" s="6" t="s">
        <v>4474</v>
      </c>
      <c r="Z3903" s="6" t="s">
        <v>4474</v>
      </c>
      <c r="AA3903" s="6" t="s">
        <v>4474</v>
      </c>
      <c r="AB3903" s="6" t="s">
        <v>4474</v>
      </c>
      <c r="AC3903" s="6" t="s">
        <v>4474</v>
      </c>
      <c r="AD3903" s="6" t="s">
        <v>4474</v>
      </c>
      <c r="AF3903" t="e">
        <f>Q3903/W3903</f>
        <v>#VALUE!</v>
      </c>
      <c r="AG3903" t="e">
        <f>R3903/X3903</f>
        <v>#VALUE!</v>
      </c>
      <c r="AH3903" t="e">
        <f>U3903/W3903</f>
        <v>#VALUE!</v>
      </c>
      <c r="AI3903" t="e">
        <f>V3903/X3903</f>
        <v>#VALUE!</v>
      </c>
      <c r="AJ3903" t="e">
        <f>Y3903/AA3903</f>
        <v>#VALUE!</v>
      </c>
      <c r="AK3903" t="e">
        <f>Z3903/AB3903</f>
        <v>#VALUE!</v>
      </c>
      <c r="AL3903" t="e">
        <f>O3903/K3903</f>
        <v>#VALUE!</v>
      </c>
      <c r="AM3903" t="e">
        <f>P3903/L3903</f>
        <v>#VALUE!</v>
      </c>
      <c r="AN3903" t="e">
        <f>K3903/W3903</f>
        <v>#VALUE!</v>
      </c>
      <c r="AO3903" t="e">
        <f>L3903/X3903</f>
        <v>#VALUE!</v>
      </c>
      <c r="AP3903">
        <f>IF(OR(Q3903&lt;0, Q3903="NA"), 0, 1)</f>
        <v>0</v>
      </c>
      <c r="AQ3903">
        <f>IF(OR(S3903&lt;0, S3903="NA"), 0, 1)</f>
        <v>0</v>
      </c>
      <c r="AR3903">
        <f>IFERROR(IF((AF3903-AG3903)&gt;0,1,0),0)</f>
        <v>0</v>
      </c>
      <c r="AS3903">
        <f>IFERROR(IF((S3903-Q3903)&gt;0,1,0),0)</f>
        <v>0</v>
      </c>
      <c r="AT3903">
        <f>IFERROR(IF((AH3903-AI3903)&lt;0,1,0),0)</f>
        <v>0</v>
      </c>
      <c r="AU3903">
        <f>IFERROR(IF((AJ3903-AK3903)&gt;0,1,0),0)</f>
        <v>0</v>
      </c>
      <c r="AV3903">
        <f>IFERROR(IF((AL3903-AM3903)&gt;0,1,0),0)</f>
        <v>0</v>
      </c>
      <c r="AW3903">
        <f>IFERROR(IF((AN3903-AO3903)&gt;0,1,0),0)</f>
        <v>0</v>
      </c>
      <c r="AX3903">
        <f>IFERROR(IF((AC3903-AD3903)&lt;0,1,0),0)</f>
        <v>0</v>
      </c>
      <c r="AY3903">
        <f>SUM(AP3903:AX3903)</f>
        <v>0</v>
      </c>
    </row>
    <row r="3904" spans="1:51" x14ac:dyDescent="0.45">
      <c r="A3904" s="1" t="s">
        <v>1730</v>
      </c>
      <c r="B3904" s="2">
        <v>5737771</v>
      </c>
      <c r="C3904" s="3" t="s">
        <v>5338</v>
      </c>
      <c r="D3904" s="5">
        <v>32.61</v>
      </c>
      <c r="E3904" s="5">
        <v>327.73050000000001</v>
      </c>
      <c r="F3904" s="3" t="s">
        <v>4480</v>
      </c>
      <c r="G3904" s="3" t="s">
        <v>4491</v>
      </c>
      <c r="H3904" s="3" t="s">
        <v>4492</v>
      </c>
      <c r="I3904" s="3" t="s">
        <v>4493</v>
      </c>
      <c r="J3904" s="3"/>
      <c r="K3904" s="6" t="s">
        <v>4474</v>
      </c>
      <c r="L3904" s="6" t="s">
        <v>4474</v>
      </c>
      <c r="M3904" s="6" t="s">
        <v>4474</v>
      </c>
      <c r="N3904" s="6" t="s">
        <v>4474</v>
      </c>
      <c r="O3904" s="6" t="s">
        <v>4474</v>
      </c>
      <c r="P3904" s="6" t="s">
        <v>4474</v>
      </c>
      <c r="Q3904" s="6" t="s">
        <v>4474</v>
      </c>
      <c r="R3904" s="6" t="s">
        <v>4474</v>
      </c>
      <c r="S3904" s="6" t="s">
        <v>4474</v>
      </c>
      <c r="T3904" s="6" t="s">
        <v>4474</v>
      </c>
      <c r="U3904" s="6" t="s">
        <v>4474</v>
      </c>
      <c r="V3904" s="6" t="s">
        <v>4474</v>
      </c>
      <c r="W3904" s="6" t="s">
        <v>4474</v>
      </c>
      <c r="X3904" s="6" t="s">
        <v>4474</v>
      </c>
      <c r="Y3904" s="6" t="s">
        <v>4474</v>
      </c>
      <c r="Z3904" s="6" t="s">
        <v>4474</v>
      </c>
      <c r="AA3904" s="6" t="s">
        <v>4474</v>
      </c>
      <c r="AB3904" s="6" t="s">
        <v>4474</v>
      </c>
      <c r="AC3904" s="6" t="s">
        <v>4474</v>
      </c>
      <c r="AD3904" s="6" t="s">
        <v>4474</v>
      </c>
      <c r="AF3904" t="e">
        <f>Q3904/W3904</f>
        <v>#VALUE!</v>
      </c>
      <c r="AG3904" t="e">
        <f>R3904/X3904</f>
        <v>#VALUE!</v>
      </c>
      <c r="AH3904" t="e">
        <f>U3904/W3904</f>
        <v>#VALUE!</v>
      </c>
      <c r="AI3904" t="e">
        <f>V3904/X3904</f>
        <v>#VALUE!</v>
      </c>
      <c r="AJ3904" t="e">
        <f>Y3904/AA3904</f>
        <v>#VALUE!</v>
      </c>
      <c r="AK3904" t="e">
        <f>Z3904/AB3904</f>
        <v>#VALUE!</v>
      </c>
      <c r="AL3904" t="e">
        <f>O3904/K3904</f>
        <v>#VALUE!</v>
      </c>
      <c r="AM3904" t="e">
        <f>P3904/L3904</f>
        <v>#VALUE!</v>
      </c>
      <c r="AN3904" t="e">
        <f>K3904/W3904</f>
        <v>#VALUE!</v>
      </c>
      <c r="AO3904" t="e">
        <f>L3904/X3904</f>
        <v>#VALUE!</v>
      </c>
      <c r="AP3904">
        <f>IF(OR(Q3904&lt;0, Q3904="NA"), 0, 1)</f>
        <v>0</v>
      </c>
      <c r="AQ3904">
        <f>IF(OR(S3904&lt;0, S3904="NA"), 0, 1)</f>
        <v>0</v>
      </c>
      <c r="AR3904">
        <f>IFERROR(IF((AF3904-AG3904)&gt;0,1,0),0)</f>
        <v>0</v>
      </c>
      <c r="AS3904">
        <f>IFERROR(IF((S3904-Q3904)&gt;0,1,0),0)</f>
        <v>0</v>
      </c>
      <c r="AT3904">
        <f>IFERROR(IF((AH3904-AI3904)&lt;0,1,0),0)</f>
        <v>0</v>
      </c>
      <c r="AU3904">
        <f>IFERROR(IF((AJ3904-AK3904)&gt;0,1,0),0)</f>
        <v>0</v>
      </c>
      <c r="AV3904">
        <f>IFERROR(IF((AL3904-AM3904)&gt;0,1,0),0)</f>
        <v>0</v>
      </c>
      <c r="AW3904">
        <f>IFERROR(IF((AN3904-AO3904)&gt;0,1,0),0)</f>
        <v>0</v>
      </c>
      <c r="AX3904">
        <f>IFERROR(IF((AC3904-AD3904)&lt;0,1,0),0)</f>
        <v>0</v>
      </c>
      <c r="AY3904">
        <f>SUM(AP3904:AX3904)</f>
        <v>0</v>
      </c>
    </row>
    <row r="3905" spans="1:51" x14ac:dyDescent="0.45">
      <c r="A3905" s="1" t="s">
        <v>1731</v>
      </c>
      <c r="B3905" s="2">
        <v>14362272</v>
      </c>
      <c r="C3905" s="3" t="s">
        <v>5338</v>
      </c>
      <c r="D3905" s="5">
        <v>10.18</v>
      </c>
      <c r="E3905" s="5">
        <v>70.954599999999999</v>
      </c>
      <c r="F3905" s="3" t="s">
        <v>4480</v>
      </c>
      <c r="G3905" s="3" t="s">
        <v>4491</v>
      </c>
      <c r="H3905" s="3" t="s">
        <v>4492</v>
      </c>
      <c r="I3905" s="3" t="s">
        <v>4493</v>
      </c>
      <c r="J3905" s="3"/>
      <c r="K3905" s="6" t="s">
        <v>4474</v>
      </c>
      <c r="L3905" s="6" t="s">
        <v>4474</v>
      </c>
      <c r="M3905" s="6" t="s">
        <v>4474</v>
      </c>
      <c r="N3905" s="6" t="s">
        <v>4474</v>
      </c>
      <c r="O3905" s="6" t="s">
        <v>4474</v>
      </c>
      <c r="P3905" s="6" t="s">
        <v>4474</v>
      </c>
      <c r="Q3905" s="6" t="s">
        <v>4474</v>
      </c>
      <c r="R3905" s="6" t="s">
        <v>4474</v>
      </c>
      <c r="S3905" s="6" t="s">
        <v>4474</v>
      </c>
      <c r="T3905" s="6" t="s">
        <v>4474</v>
      </c>
      <c r="U3905" s="6" t="s">
        <v>4474</v>
      </c>
      <c r="V3905" s="6" t="s">
        <v>4474</v>
      </c>
      <c r="W3905" s="6" t="s">
        <v>4474</v>
      </c>
      <c r="X3905" s="6" t="s">
        <v>4474</v>
      </c>
      <c r="Y3905" s="6" t="s">
        <v>4474</v>
      </c>
      <c r="Z3905" s="6" t="s">
        <v>4474</v>
      </c>
      <c r="AA3905" s="6" t="s">
        <v>4474</v>
      </c>
      <c r="AB3905" s="6" t="s">
        <v>4474</v>
      </c>
      <c r="AC3905" s="6" t="s">
        <v>4474</v>
      </c>
      <c r="AD3905" s="6" t="s">
        <v>4474</v>
      </c>
      <c r="AF3905" t="e">
        <f>Q3905/W3905</f>
        <v>#VALUE!</v>
      </c>
      <c r="AG3905" t="e">
        <f>R3905/X3905</f>
        <v>#VALUE!</v>
      </c>
      <c r="AH3905" t="e">
        <f>U3905/W3905</f>
        <v>#VALUE!</v>
      </c>
      <c r="AI3905" t="e">
        <f>V3905/X3905</f>
        <v>#VALUE!</v>
      </c>
      <c r="AJ3905" t="e">
        <f>Y3905/AA3905</f>
        <v>#VALUE!</v>
      </c>
      <c r="AK3905" t="e">
        <f>Z3905/AB3905</f>
        <v>#VALUE!</v>
      </c>
      <c r="AL3905" t="e">
        <f>O3905/K3905</f>
        <v>#VALUE!</v>
      </c>
      <c r="AM3905" t="e">
        <f>P3905/L3905</f>
        <v>#VALUE!</v>
      </c>
      <c r="AN3905" t="e">
        <f>K3905/W3905</f>
        <v>#VALUE!</v>
      </c>
      <c r="AO3905" t="e">
        <f>L3905/X3905</f>
        <v>#VALUE!</v>
      </c>
      <c r="AP3905">
        <f>IF(OR(Q3905&lt;0, Q3905="NA"), 0, 1)</f>
        <v>0</v>
      </c>
      <c r="AQ3905">
        <f>IF(OR(S3905&lt;0, S3905="NA"), 0, 1)</f>
        <v>0</v>
      </c>
      <c r="AR3905">
        <f>IFERROR(IF((AF3905-AG3905)&gt;0,1,0),0)</f>
        <v>0</v>
      </c>
      <c r="AS3905">
        <f>IFERROR(IF((S3905-Q3905)&gt;0,1,0),0)</f>
        <v>0</v>
      </c>
      <c r="AT3905">
        <f>IFERROR(IF((AH3905-AI3905)&lt;0,1,0),0)</f>
        <v>0</v>
      </c>
      <c r="AU3905">
        <f>IFERROR(IF((AJ3905-AK3905)&gt;0,1,0),0)</f>
        <v>0</v>
      </c>
      <c r="AV3905">
        <f>IFERROR(IF((AL3905-AM3905)&gt;0,1,0),0)</f>
        <v>0</v>
      </c>
      <c r="AW3905">
        <f>IFERROR(IF((AN3905-AO3905)&gt;0,1,0),0)</f>
        <v>0</v>
      </c>
      <c r="AX3905">
        <f>IFERROR(IF((AC3905-AD3905)&lt;0,1,0),0)</f>
        <v>0</v>
      </c>
      <c r="AY3905">
        <f>SUM(AP3905:AX3905)</f>
        <v>0</v>
      </c>
    </row>
    <row r="3906" spans="1:51" x14ac:dyDescent="0.45">
      <c r="A3906" s="1" t="s">
        <v>1732</v>
      </c>
      <c r="B3906" s="2">
        <v>28745197</v>
      </c>
      <c r="C3906" s="3" t="s">
        <v>5338</v>
      </c>
      <c r="D3906" s="5">
        <v>22.42</v>
      </c>
      <c r="E3906" s="5">
        <v>34.3002459</v>
      </c>
      <c r="F3906" s="3" t="s">
        <v>4480</v>
      </c>
      <c r="G3906" s="3" t="s">
        <v>4491</v>
      </c>
      <c r="H3906" s="3" t="s">
        <v>4492</v>
      </c>
      <c r="I3906" s="3" t="s">
        <v>4493</v>
      </c>
      <c r="J3906" s="3"/>
      <c r="K3906" s="6" t="s">
        <v>4474</v>
      </c>
      <c r="L3906" s="6" t="s">
        <v>4474</v>
      </c>
      <c r="M3906" s="6" t="s">
        <v>4474</v>
      </c>
      <c r="N3906" s="6" t="s">
        <v>4474</v>
      </c>
      <c r="O3906" s="6" t="s">
        <v>4474</v>
      </c>
      <c r="P3906" s="6" t="s">
        <v>4474</v>
      </c>
      <c r="Q3906" s="6" t="s">
        <v>4474</v>
      </c>
      <c r="R3906" s="6" t="s">
        <v>4474</v>
      </c>
      <c r="S3906" s="6" t="s">
        <v>4474</v>
      </c>
      <c r="T3906" s="6" t="s">
        <v>4474</v>
      </c>
      <c r="U3906" s="6" t="s">
        <v>4474</v>
      </c>
      <c r="V3906" s="6" t="s">
        <v>4474</v>
      </c>
      <c r="W3906" s="6" t="s">
        <v>4474</v>
      </c>
      <c r="X3906" s="6" t="s">
        <v>4474</v>
      </c>
      <c r="Y3906" s="6" t="s">
        <v>4474</v>
      </c>
      <c r="Z3906" s="6" t="s">
        <v>4474</v>
      </c>
      <c r="AA3906" s="6" t="s">
        <v>4474</v>
      </c>
      <c r="AB3906" s="6" t="s">
        <v>4474</v>
      </c>
      <c r="AC3906" s="6" t="s">
        <v>4474</v>
      </c>
      <c r="AD3906" s="6" t="s">
        <v>4474</v>
      </c>
      <c r="AF3906" t="e">
        <f>Q3906/W3906</f>
        <v>#VALUE!</v>
      </c>
      <c r="AG3906" t="e">
        <f>R3906/X3906</f>
        <v>#VALUE!</v>
      </c>
      <c r="AH3906" t="e">
        <f>U3906/W3906</f>
        <v>#VALUE!</v>
      </c>
      <c r="AI3906" t="e">
        <f>V3906/X3906</f>
        <v>#VALUE!</v>
      </c>
      <c r="AJ3906" t="e">
        <f>Y3906/AA3906</f>
        <v>#VALUE!</v>
      </c>
      <c r="AK3906" t="e">
        <f>Z3906/AB3906</f>
        <v>#VALUE!</v>
      </c>
      <c r="AL3906" t="e">
        <f>O3906/K3906</f>
        <v>#VALUE!</v>
      </c>
      <c r="AM3906" t="e">
        <f>P3906/L3906</f>
        <v>#VALUE!</v>
      </c>
      <c r="AN3906" t="e">
        <f>K3906/W3906</f>
        <v>#VALUE!</v>
      </c>
      <c r="AO3906" t="e">
        <f>L3906/X3906</f>
        <v>#VALUE!</v>
      </c>
      <c r="AP3906">
        <f>IF(OR(Q3906&lt;0, Q3906="NA"), 0, 1)</f>
        <v>0</v>
      </c>
      <c r="AQ3906">
        <f>IF(OR(S3906&lt;0, S3906="NA"), 0, 1)</f>
        <v>0</v>
      </c>
      <c r="AR3906">
        <f>IFERROR(IF((AF3906-AG3906)&gt;0,1,0),0)</f>
        <v>0</v>
      </c>
      <c r="AS3906">
        <f>IFERROR(IF((S3906-Q3906)&gt;0,1,0),0)</f>
        <v>0</v>
      </c>
      <c r="AT3906">
        <f>IFERROR(IF((AH3906-AI3906)&lt;0,1,0),0)</f>
        <v>0</v>
      </c>
      <c r="AU3906">
        <f>IFERROR(IF((AJ3906-AK3906)&gt;0,1,0),0)</f>
        <v>0</v>
      </c>
      <c r="AV3906">
        <f>IFERROR(IF((AL3906-AM3906)&gt;0,1,0),0)</f>
        <v>0</v>
      </c>
      <c r="AW3906">
        <f>IFERROR(IF((AN3906-AO3906)&gt;0,1,0),0)</f>
        <v>0</v>
      </c>
      <c r="AX3906">
        <f>IFERROR(IF((AC3906-AD3906)&lt;0,1,0),0)</f>
        <v>0</v>
      </c>
      <c r="AY3906">
        <f>SUM(AP3906:AX3906)</f>
        <v>0</v>
      </c>
    </row>
    <row r="3907" spans="1:51" x14ac:dyDescent="0.45">
      <c r="A3907" s="1" t="s">
        <v>1733</v>
      </c>
      <c r="B3907" s="2">
        <v>5737770</v>
      </c>
      <c r="C3907" s="3" t="s">
        <v>5338</v>
      </c>
      <c r="D3907" s="5">
        <v>36.78</v>
      </c>
      <c r="E3907" s="5">
        <v>240.5412</v>
      </c>
      <c r="F3907" s="3" t="s">
        <v>4480</v>
      </c>
      <c r="G3907" s="3" t="s">
        <v>4491</v>
      </c>
      <c r="H3907" s="3" t="s">
        <v>4492</v>
      </c>
      <c r="I3907" s="3" t="s">
        <v>4493</v>
      </c>
      <c r="J3907" s="3"/>
      <c r="K3907" s="6" t="s">
        <v>4474</v>
      </c>
      <c r="L3907" s="6" t="s">
        <v>4474</v>
      </c>
      <c r="M3907" s="6" t="s">
        <v>4474</v>
      </c>
      <c r="N3907" s="6" t="s">
        <v>4474</v>
      </c>
      <c r="O3907" s="6" t="s">
        <v>4474</v>
      </c>
      <c r="P3907" s="6" t="s">
        <v>4474</v>
      </c>
      <c r="Q3907" s="6" t="s">
        <v>4474</v>
      </c>
      <c r="R3907" s="6" t="s">
        <v>4474</v>
      </c>
      <c r="S3907" s="6" t="s">
        <v>4474</v>
      </c>
      <c r="T3907" s="6" t="s">
        <v>4474</v>
      </c>
      <c r="U3907" s="6" t="s">
        <v>4474</v>
      </c>
      <c r="V3907" s="6" t="s">
        <v>4474</v>
      </c>
      <c r="W3907" s="6" t="s">
        <v>4474</v>
      </c>
      <c r="X3907" s="6" t="s">
        <v>4474</v>
      </c>
      <c r="Y3907" s="6" t="s">
        <v>4474</v>
      </c>
      <c r="Z3907" s="6" t="s">
        <v>4474</v>
      </c>
      <c r="AA3907" s="6" t="s">
        <v>4474</v>
      </c>
      <c r="AB3907" s="6" t="s">
        <v>4474</v>
      </c>
      <c r="AC3907" s="6" t="s">
        <v>4474</v>
      </c>
      <c r="AD3907" s="6" t="s">
        <v>4474</v>
      </c>
      <c r="AF3907" t="e">
        <f>Q3907/W3907</f>
        <v>#VALUE!</v>
      </c>
      <c r="AG3907" t="e">
        <f>R3907/X3907</f>
        <v>#VALUE!</v>
      </c>
      <c r="AH3907" t="e">
        <f>U3907/W3907</f>
        <v>#VALUE!</v>
      </c>
      <c r="AI3907" t="e">
        <f>V3907/X3907</f>
        <v>#VALUE!</v>
      </c>
      <c r="AJ3907" t="e">
        <f>Y3907/AA3907</f>
        <v>#VALUE!</v>
      </c>
      <c r="AK3907" t="e">
        <f>Z3907/AB3907</f>
        <v>#VALUE!</v>
      </c>
      <c r="AL3907" t="e">
        <f>O3907/K3907</f>
        <v>#VALUE!</v>
      </c>
      <c r="AM3907" t="e">
        <f>P3907/L3907</f>
        <v>#VALUE!</v>
      </c>
      <c r="AN3907" t="e">
        <f>K3907/W3907</f>
        <v>#VALUE!</v>
      </c>
      <c r="AO3907" t="e">
        <f>L3907/X3907</f>
        <v>#VALUE!</v>
      </c>
      <c r="AP3907">
        <f>IF(OR(Q3907&lt;0, Q3907="NA"), 0, 1)</f>
        <v>0</v>
      </c>
      <c r="AQ3907">
        <f>IF(OR(S3907&lt;0, S3907="NA"), 0, 1)</f>
        <v>0</v>
      </c>
      <c r="AR3907">
        <f>IFERROR(IF((AF3907-AG3907)&gt;0,1,0),0)</f>
        <v>0</v>
      </c>
      <c r="AS3907">
        <f>IFERROR(IF((S3907-Q3907)&gt;0,1,0),0)</f>
        <v>0</v>
      </c>
      <c r="AT3907">
        <f>IFERROR(IF((AH3907-AI3907)&lt;0,1,0),0)</f>
        <v>0</v>
      </c>
      <c r="AU3907">
        <f>IFERROR(IF((AJ3907-AK3907)&gt;0,1,0),0)</f>
        <v>0</v>
      </c>
      <c r="AV3907">
        <f>IFERROR(IF((AL3907-AM3907)&gt;0,1,0),0)</f>
        <v>0</v>
      </c>
      <c r="AW3907">
        <f>IFERROR(IF((AN3907-AO3907)&gt;0,1,0),0)</f>
        <v>0</v>
      </c>
      <c r="AX3907">
        <f>IFERROR(IF((AC3907-AD3907)&lt;0,1,0),0)</f>
        <v>0</v>
      </c>
      <c r="AY3907">
        <f>SUM(AP3907:AX3907)</f>
        <v>0</v>
      </c>
    </row>
    <row r="3908" spans="1:51" x14ac:dyDescent="0.45">
      <c r="A3908" s="1" t="s">
        <v>1734</v>
      </c>
      <c r="B3908" s="2">
        <v>5738176</v>
      </c>
      <c r="C3908" s="3" t="s">
        <v>5338</v>
      </c>
      <c r="D3908" s="5">
        <v>46.34</v>
      </c>
      <c r="E3908" s="5">
        <v>124.19119999999999</v>
      </c>
      <c r="F3908" s="3" t="s">
        <v>4480</v>
      </c>
      <c r="G3908" s="3" t="s">
        <v>4491</v>
      </c>
      <c r="H3908" s="3" t="s">
        <v>4492</v>
      </c>
      <c r="I3908" s="3" t="s">
        <v>4493</v>
      </c>
      <c r="J3908" s="3"/>
      <c r="K3908" s="6" t="s">
        <v>4474</v>
      </c>
      <c r="L3908" s="6" t="s">
        <v>4474</v>
      </c>
      <c r="M3908" s="6" t="s">
        <v>4474</v>
      </c>
      <c r="N3908" s="6" t="s">
        <v>4474</v>
      </c>
      <c r="O3908" s="6" t="s">
        <v>4474</v>
      </c>
      <c r="P3908" s="6" t="s">
        <v>4474</v>
      </c>
      <c r="Q3908" s="6" t="s">
        <v>4474</v>
      </c>
      <c r="R3908" s="6" t="s">
        <v>4474</v>
      </c>
      <c r="S3908" s="6" t="s">
        <v>4474</v>
      </c>
      <c r="T3908" s="6" t="s">
        <v>4474</v>
      </c>
      <c r="U3908" s="6" t="s">
        <v>4474</v>
      </c>
      <c r="V3908" s="6" t="s">
        <v>4474</v>
      </c>
      <c r="W3908" s="6" t="s">
        <v>4474</v>
      </c>
      <c r="X3908" s="6" t="s">
        <v>4474</v>
      </c>
      <c r="Y3908" s="6" t="s">
        <v>4474</v>
      </c>
      <c r="Z3908" s="6" t="s">
        <v>4474</v>
      </c>
      <c r="AA3908" s="6" t="s">
        <v>4474</v>
      </c>
      <c r="AB3908" s="6" t="s">
        <v>4474</v>
      </c>
      <c r="AC3908" s="6" t="s">
        <v>4474</v>
      </c>
      <c r="AD3908" s="6" t="s">
        <v>4474</v>
      </c>
      <c r="AF3908" t="e">
        <f>Q3908/W3908</f>
        <v>#VALUE!</v>
      </c>
      <c r="AG3908" t="e">
        <f>R3908/X3908</f>
        <v>#VALUE!</v>
      </c>
      <c r="AH3908" t="e">
        <f>U3908/W3908</f>
        <v>#VALUE!</v>
      </c>
      <c r="AI3908" t="e">
        <f>V3908/X3908</f>
        <v>#VALUE!</v>
      </c>
      <c r="AJ3908" t="e">
        <f>Y3908/AA3908</f>
        <v>#VALUE!</v>
      </c>
      <c r="AK3908" t="e">
        <f>Z3908/AB3908</f>
        <v>#VALUE!</v>
      </c>
      <c r="AL3908" t="e">
        <f>O3908/K3908</f>
        <v>#VALUE!</v>
      </c>
      <c r="AM3908" t="e">
        <f>P3908/L3908</f>
        <v>#VALUE!</v>
      </c>
      <c r="AN3908" t="e">
        <f>K3908/W3908</f>
        <v>#VALUE!</v>
      </c>
      <c r="AO3908" t="e">
        <f>L3908/X3908</f>
        <v>#VALUE!</v>
      </c>
      <c r="AP3908">
        <f>IF(OR(Q3908&lt;0, Q3908="NA"), 0, 1)</f>
        <v>0</v>
      </c>
      <c r="AQ3908">
        <f>IF(OR(S3908&lt;0, S3908="NA"), 0, 1)</f>
        <v>0</v>
      </c>
      <c r="AR3908">
        <f>IFERROR(IF((AF3908-AG3908)&gt;0,1,0),0)</f>
        <v>0</v>
      </c>
      <c r="AS3908">
        <f>IFERROR(IF((S3908-Q3908)&gt;0,1,0),0)</f>
        <v>0</v>
      </c>
      <c r="AT3908">
        <f>IFERROR(IF((AH3908-AI3908)&lt;0,1,0),0)</f>
        <v>0</v>
      </c>
      <c r="AU3908">
        <f>IFERROR(IF((AJ3908-AK3908)&gt;0,1,0),0)</f>
        <v>0</v>
      </c>
      <c r="AV3908">
        <f>IFERROR(IF((AL3908-AM3908)&gt;0,1,0),0)</f>
        <v>0</v>
      </c>
      <c r="AW3908">
        <f>IFERROR(IF((AN3908-AO3908)&gt;0,1,0),0)</f>
        <v>0</v>
      </c>
      <c r="AX3908">
        <f>IFERROR(IF((AC3908-AD3908)&lt;0,1,0),0)</f>
        <v>0</v>
      </c>
      <c r="AY3908">
        <f>SUM(AP3908:AX3908)</f>
        <v>0</v>
      </c>
    </row>
    <row r="3909" spans="1:51" x14ac:dyDescent="0.45">
      <c r="A3909" s="1" t="s">
        <v>1735</v>
      </c>
      <c r="B3909" s="2">
        <v>5738669</v>
      </c>
      <c r="C3909" s="3" t="s">
        <v>5338</v>
      </c>
      <c r="D3909" s="5">
        <v>14.21</v>
      </c>
      <c r="E3909" s="7">
        <v>8.0997000000000003</v>
      </c>
      <c r="F3909" s="3" t="s">
        <v>4480</v>
      </c>
      <c r="G3909" s="3" t="s">
        <v>4491</v>
      </c>
      <c r="H3909" s="3" t="s">
        <v>4492</v>
      </c>
      <c r="I3909" s="3" t="s">
        <v>4493</v>
      </c>
      <c r="J3909" s="3"/>
      <c r="K3909" s="6" t="s">
        <v>4474</v>
      </c>
      <c r="L3909" s="6" t="s">
        <v>4474</v>
      </c>
      <c r="M3909" s="6" t="s">
        <v>4474</v>
      </c>
      <c r="N3909" s="6" t="s">
        <v>4474</v>
      </c>
      <c r="O3909" s="6" t="s">
        <v>4474</v>
      </c>
      <c r="P3909" s="6" t="s">
        <v>4474</v>
      </c>
      <c r="Q3909" s="6" t="s">
        <v>4474</v>
      </c>
      <c r="R3909" s="6" t="s">
        <v>4474</v>
      </c>
      <c r="S3909" s="6" t="s">
        <v>4474</v>
      </c>
      <c r="T3909" s="6" t="s">
        <v>4474</v>
      </c>
      <c r="U3909" s="6" t="s">
        <v>4474</v>
      </c>
      <c r="V3909" s="6" t="s">
        <v>4474</v>
      </c>
      <c r="W3909" s="6" t="s">
        <v>4474</v>
      </c>
      <c r="X3909" s="6" t="s">
        <v>4474</v>
      </c>
      <c r="Y3909" s="6" t="s">
        <v>4474</v>
      </c>
      <c r="Z3909" s="6" t="s">
        <v>4474</v>
      </c>
      <c r="AA3909" s="6" t="s">
        <v>4474</v>
      </c>
      <c r="AB3909" s="6" t="s">
        <v>4474</v>
      </c>
      <c r="AC3909" s="6" t="s">
        <v>4474</v>
      </c>
      <c r="AD3909" s="6" t="s">
        <v>4474</v>
      </c>
      <c r="AF3909" t="e">
        <f>Q3909/W3909</f>
        <v>#VALUE!</v>
      </c>
      <c r="AG3909" t="e">
        <f>R3909/X3909</f>
        <v>#VALUE!</v>
      </c>
      <c r="AH3909" t="e">
        <f>U3909/W3909</f>
        <v>#VALUE!</v>
      </c>
      <c r="AI3909" t="e">
        <f>V3909/X3909</f>
        <v>#VALUE!</v>
      </c>
      <c r="AJ3909" t="e">
        <f>Y3909/AA3909</f>
        <v>#VALUE!</v>
      </c>
      <c r="AK3909" t="e">
        <f>Z3909/AB3909</f>
        <v>#VALUE!</v>
      </c>
      <c r="AL3909" t="e">
        <f>O3909/K3909</f>
        <v>#VALUE!</v>
      </c>
      <c r="AM3909" t="e">
        <f>P3909/L3909</f>
        <v>#VALUE!</v>
      </c>
      <c r="AN3909" t="e">
        <f>K3909/W3909</f>
        <v>#VALUE!</v>
      </c>
      <c r="AO3909" t="e">
        <f>L3909/X3909</f>
        <v>#VALUE!</v>
      </c>
      <c r="AP3909">
        <f>IF(OR(Q3909&lt;0, Q3909="NA"), 0, 1)</f>
        <v>0</v>
      </c>
      <c r="AQ3909">
        <f>IF(OR(S3909&lt;0, S3909="NA"), 0, 1)</f>
        <v>0</v>
      </c>
      <c r="AR3909">
        <f>IFERROR(IF((AF3909-AG3909)&gt;0,1,0),0)</f>
        <v>0</v>
      </c>
      <c r="AS3909">
        <f>IFERROR(IF((S3909-Q3909)&gt;0,1,0),0)</f>
        <v>0</v>
      </c>
      <c r="AT3909">
        <f>IFERROR(IF((AH3909-AI3909)&lt;0,1,0),0)</f>
        <v>0</v>
      </c>
      <c r="AU3909">
        <f>IFERROR(IF((AJ3909-AK3909)&gt;0,1,0),0)</f>
        <v>0</v>
      </c>
      <c r="AV3909">
        <f>IFERROR(IF((AL3909-AM3909)&gt;0,1,0),0)</f>
        <v>0</v>
      </c>
      <c r="AW3909">
        <f>IFERROR(IF((AN3909-AO3909)&gt;0,1,0),0)</f>
        <v>0</v>
      </c>
      <c r="AX3909">
        <f>IFERROR(IF((AC3909-AD3909)&lt;0,1,0),0)</f>
        <v>0</v>
      </c>
      <c r="AY3909">
        <f>SUM(AP3909:AX3909)</f>
        <v>0</v>
      </c>
    </row>
    <row r="3910" spans="1:51" x14ac:dyDescent="0.45">
      <c r="A3910" s="1" t="s">
        <v>1736</v>
      </c>
      <c r="B3910" s="2">
        <v>28961086</v>
      </c>
      <c r="C3910" s="3" t="s">
        <v>5338</v>
      </c>
      <c r="D3910" s="5">
        <v>30.04</v>
      </c>
      <c r="E3910" s="7">
        <v>1.8024</v>
      </c>
      <c r="F3910" s="3" t="s">
        <v>4480</v>
      </c>
      <c r="G3910" s="3" t="s">
        <v>4491</v>
      </c>
      <c r="H3910" s="3" t="s">
        <v>4492</v>
      </c>
      <c r="I3910" s="3" t="s">
        <v>4493</v>
      </c>
      <c r="J3910" s="3"/>
      <c r="K3910" s="6" t="s">
        <v>4474</v>
      </c>
      <c r="L3910" s="6" t="s">
        <v>4474</v>
      </c>
      <c r="M3910" s="6" t="s">
        <v>4474</v>
      </c>
      <c r="N3910" s="6" t="s">
        <v>4474</v>
      </c>
      <c r="O3910" s="6" t="s">
        <v>4474</v>
      </c>
      <c r="P3910" s="6" t="s">
        <v>4474</v>
      </c>
      <c r="Q3910" s="6" t="s">
        <v>4474</v>
      </c>
      <c r="R3910" s="6" t="s">
        <v>4474</v>
      </c>
      <c r="S3910" s="6" t="s">
        <v>4474</v>
      </c>
      <c r="T3910" s="6" t="s">
        <v>4474</v>
      </c>
      <c r="U3910" s="6" t="s">
        <v>4474</v>
      </c>
      <c r="V3910" s="6" t="s">
        <v>4474</v>
      </c>
      <c r="W3910" s="6" t="s">
        <v>4474</v>
      </c>
      <c r="X3910" s="6" t="s">
        <v>4474</v>
      </c>
      <c r="Y3910" s="6" t="s">
        <v>4474</v>
      </c>
      <c r="Z3910" s="6" t="s">
        <v>4474</v>
      </c>
      <c r="AA3910" s="6" t="s">
        <v>4474</v>
      </c>
      <c r="AB3910" s="6" t="s">
        <v>4474</v>
      </c>
      <c r="AC3910" s="6" t="s">
        <v>4474</v>
      </c>
      <c r="AD3910" s="6" t="s">
        <v>4474</v>
      </c>
      <c r="AF3910" t="e">
        <f>Q3910/W3910</f>
        <v>#VALUE!</v>
      </c>
      <c r="AG3910" t="e">
        <f>R3910/X3910</f>
        <v>#VALUE!</v>
      </c>
      <c r="AH3910" t="e">
        <f>U3910/W3910</f>
        <v>#VALUE!</v>
      </c>
      <c r="AI3910" t="e">
        <f>V3910/X3910</f>
        <v>#VALUE!</v>
      </c>
      <c r="AJ3910" t="e">
        <f>Y3910/AA3910</f>
        <v>#VALUE!</v>
      </c>
      <c r="AK3910" t="e">
        <f>Z3910/AB3910</f>
        <v>#VALUE!</v>
      </c>
      <c r="AL3910" t="e">
        <f>O3910/K3910</f>
        <v>#VALUE!</v>
      </c>
      <c r="AM3910" t="e">
        <f>P3910/L3910</f>
        <v>#VALUE!</v>
      </c>
      <c r="AN3910" t="e">
        <f>K3910/W3910</f>
        <v>#VALUE!</v>
      </c>
      <c r="AO3910" t="e">
        <f>L3910/X3910</f>
        <v>#VALUE!</v>
      </c>
      <c r="AP3910">
        <f>IF(OR(Q3910&lt;0, Q3910="NA"), 0, 1)</f>
        <v>0</v>
      </c>
      <c r="AQ3910">
        <f>IF(OR(S3910&lt;0, S3910="NA"), 0, 1)</f>
        <v>0</v>
      </c>
      <c r="AR3910">
        <f>IFERROR(IF((AF3910-AG3910)&gt;0,1,0),0)</f>
        <v>0</v>
      </c>
      <c r="AS3910">
        <f>IFERROR(IF((S3910-Q3910)&gt;0,1,0),0)</f>
        <v>0</v>
      </c>
      <c r="AT3910">
        <f>IFERROR(IF((AH3910-AI3910)&lt;0,1,0),0)</f>
        <v>0</v>
      </c>
      <c r="AU3910">
        <f>IFERROR(IF((AJ3910-AK3910)&gt;0,1,0),0)</f>
        <v>0</v>
      </c>
      <c r="AV3910">
        <f>IFERROR(IF((AL3910-AM3910)&gt;0,1,0),0)</f>
        <v>0</v>
      </c>
      <c r="AW3910">
        <f>IFERROR(IF((AN3910-AO3910)&gt;0,1,0),0)</f>
        <v>0</v>
      </c>
      <c r="AX3910">
        <f>IFERROR(IF((AC3910-AD3910)&lt;0,1,0),0)</f>
        <v>0</v>
      </c>
      <c r="AY3910">
        <f>SUM(AP3910:AX3910)</f>
        <v>0</v>
      </c>
    </row>
    <row r="3911" spans="1:51" x14ac:dyDescent="0.45">
      <c r="A3911" s="1" t="s">
        <v>1737</v>
      </c>
      <c r="B3911" s="2">
        <v>21371248</v>
      </c>
      <c r="C3911" s="3" t="s">
        <v>5338</v>
      </c>
      <c r="D3911" s="5">
        <v>28.8</v>
      </c>
      <c r="E3911" s="5">
        <v>101.664</v>
      </c>
      <c r="F3911" s="3" t="s">
        <v>4480</v>
      </c>
      <c r="G3911" s="3" t="s">
        <v>4491</v>
      </c>
      <c r="H3911" s="3" t="s">
        <v>4492</v>
      </c>
      <c r="I3911" s="3" t="s">
        <v>4493</v>
      </c>
      <c r="J3911" s="3"/>
      <c r="K3911" s="6" t="s">
        <v>4474</v>
      </c>
      <c r="L3911" s="6" t="s">
        <v>4474</v>
      </c>
      <c r="M3911" s="6" t="s">
        <v>4474</v>
      </c>
      <c r="N3911" s="6" t="s">
        <v>4474</v>
      </c>
      <c r="O3911" s="6" t="s">
        <v>4474</v>
      </c>
      <c r="P3911" s="6" t="s">
        <v>4474</v>
      </c>
      <c r="Q3911" s="6" t="s">
        <v>4474</v>
      </c>
      <c r="R3911" s="6" t="s">
        <v>4474</v>
      </c>
      <c r="S3911" s="6" t="s">
        <v>4474</v>
      </c>
      <c r="T3911" s="6" t="s">
        <v>4474</v>
      </c>
      <c r="U3911" s="6" t="s">
        <v>4474</v>
      </c>
      <c r="V3911" s="6" t="s">
        <v>4474</v>
      </c>
      <c r="W3911" s="6" t="s">
        <v>4474</v>
      </c>
      <c r="X3911" s="6" t="s">
        <v>4474</v>
      </c>
      <c r="Y3911" s="6" t="s">
        <v>4474</v>
      </c>
      <c r="Z3911" s="6" t="s">
        <v>4474</v>
      </c>
      <c r="AA3911" s="6" t="s">
        <v>4474</v>
      </c>
      <c r="AB3911" s="6" t="s">
        <v>4474</v>
      </c>
      <c r="AC3911" s="6" t="s">
        <v>4474</v>
      </c>
      <c r="AD3911" s="6" t="s">
        <v>4474</v>
      </c>
      <c r="AF3911" t="e">
        <f>Q3911/W3911</f>
        <v>#VALUE!</v>
      </c>
      <c r="AG3911" t="e">
        <f>R3911/X3911</f>
        <v>#VALUE!</v>
      </c>
      <c r="AH3911" t="e">
        <f>U3911/W3911</f>
        <v>#VALUE!</v>
      </c>
      <c r="AI3911" t="e">
        <f>V3911/X3911</f>
        <v>#VALUE!</v>
      </c>
      <c r="AJ3911" t="e">
        <f>Y3911/AA3911</f>
        <v>#VALUE!</v>
      </c>
      <c r="AK3911" t="e">
        <f>Z3911/AB3911</f>
        <v>#VALUE!</v>
      </c>
      <c r="AL3911" t="e">
        <f>O3911/K3911</f>
        <v>#VALUE!</v>
      </c>
      <c r="AM3911" t="e">
        <f>P3911/L3911</f>
        <v>#VALUE!</v>
      </c>
      <c r="AN3911" t="e">
        <f>K3911/W3911</f>
        <v>#VALUE!</v>
      </c>
      <c r="AO3911" t="e">
        <f>L3911/X3911</f>
        <v>#VALUE!</v>
      </c>
      <c r="AP3911">
        <f>IF(OR(Q3911&lt;0, Q3911="NA"), 0, 1)</f>
        <v>0</v>
      </c>
      <c r="AQ3911">
        <f>IF(OR(S3911&lt;0, S3911="NA"), 0, 1)</f>
        <v>0</v>
      </c>
      <c r="AR3911">
        <f>IFERROR(IF((AF3911-AG3911)&gt;0,1,0),0)</f>
        <v>0</v>
      </c>
      <c r="AS3911">
        <f>IFERROR(IF((S3911-Q3911)&gt;0,1,0),0)</f>
        <v>0</v>
      </c>
      <c r="AT3911">
        <f>IFERROR(IF((AH3911-AI3911)&lt;0,1,0),0)</f>
        <v>0</v>
      </c>
      <c r="AU3911">
        <f>IFERROR(IF((AJ3911-AK3911)&gt;0,1,0),0)</f>
        <v>0</v>
      </c>
      <c r="AV3911">
        <f>IFERROR(IF((AL3911-AM3911)&gt;0,1,0),0)</f>
        <v>0</v>
      </c>
      <c r="AW3911">
        <f>IFERROR(IF((AN3911-AO3911)&gt;0,1,0),0)</f>
        <v>0</v>
      </c>
      <c r="AX3911">
        <f>IFERROR(IF((AC3911-AD3911)&lt;0,1,0),0)</f>
        <v>0</v>
      </c>
      <c r="AY3911">
        <f>SUM(AP3911:AX3911)</f>
        <v>0</v>
      </c>
    </row>
    <row r="3912" spans="1:51" x14ac:dyDescent="0.45">
      <c r="A3912" s="1" t="s">
        <v>1738</v>
      </c>
      <c r="B3912" s="2">
        <v>5734930</v>
      </c>
      <c r="C3912" s="3" t="s">
        <v>5338</v>
      </c>
      <c r="D3912" s="5">
        <v>18.55</v>
      </c>
      <c r="E3912" s="5">
        <v>8657.6560000000009</v>
      </c>
      <c r="F3912" s="3" t="s">
        <v>4480</v>
      </c>
      <c r="G3912" s="3" t="s">
        <v>4491</v>
      </c>
      <c r="H3912" s="3" t="s">
        <v>4492</v>
      </c>
      <c r="I3912" s="3" t="s">
        <v>4493</v>
      </c>
      <c r="J3912" s="3"/>
      <c r="K3912" s="6" t="s">
        <v>4474</v>
      </c>
      <c r="L3912" s="6" t="s">
        <v>4474</v>
      </c>
      <c r="M3912" s="6" t="s">
        <v>4474</v>
      </c>
      <c r="N3912" s="6" t="s">
        <v>4474</v>
      </c>
      <c r="O3912" s="6" t="s">
        <v>4474</v>
      </c>
      <c r="P3912" s="6" t="s">
        <v>4474</v>
      </c>
      <c r="Q3912" s="6" t="s">
        <v>4474</v>
      </c>
      <c r="R3912" s="6" t="s">
        <v>4474</v>
      </c>
      <c r="S3912" s="6" t="s">
        <v>4474</v>
      </c>
      <c r="T3912" s="6" t="s">
        <v>4474</v>
      </c>
      <c r="U3912" s="6" t="s">
        <v>4474</v>
      </c>
      <c r="V3912" s="6" t="s">
        <v>4474</v>
      </c>
      <c r="W3912" s="6" t="s">
        <v>4474</v>
      </c>
      <c r="X3912" s="6" t="s">
        <v>4474</v>
      </c>
      <c r="Y3912" s="6" t="s">
        <v>4474</v>
      </c>
      <c r="Z3912" s="6" t="s">
        <v>4474</v>
      </c>
      <c r="AA3912" s="6" t="s">
        <v>4474</v>
      </c>
      <c r="AB3912" s="6" t="s">
        <v>4474</v>
      </c>
      <c r="AC3912" s="6" t="s">
        <v>4474</v>
      </c>
      <c r="AD3912" s="6" t="s">
        <v>4474</v>
      </c>
      <c r="AF3912" t="e">
        <f>Q3912/W3912</f>
        <v>#VALUE!</v>
      </c>
      <c r="AG3912" t="e">
        <f>R3912/X3912</f>
        <v>#VALUE!</v>
      </c>
      <c r="AH3912" t="e">
        <f>U3912/W3912</f>
        <v>#VALUE!</v>
      </c>
      <c r="AI3912" t="e">
        <f>V3912/X3912</f>
        <v>#VALUE!</v>
      </c>
      <c r="AJ3912" t="e">
        <f>Y3912/AA3912</f>
        <v>#VALUE!</v>
      </c>
      <c r="AK3912" t="e">
        <f>Z3912/AB3912</f>
        <v>#VALUE!</v>
      </c>
      <c r="AL3912" t="e">
        <f>O3912/K3912</f>
        <v>#VALUE!</v>
      </c>
      <c r="AM3912" t="e">
        <f>P3912/L3912</f>
        <v>#VALUE!</v>
      </c>
      <c r="AN3912" t="e">
        <f>K3912/W3912</f>
        <v>#VALUE!</v>
      </c>
      <c r="AO3912" t="e">
        <f>L3912/X3912</f>
        <v>#VALUE!</v>
      </c>
      <c r="AP3912">
        <f>IF(OR(Q3912&lt;0, Q3912="NA"), 0, 1)</f>
        <v>0</v>
      </c>
      <c r="AQ3912">
        <f>IF(OR(S3912&lt;0, S3912="NA"), 0, 1)</f>
        <v>0</v>
      </c>
      <c r="AR3912">
        <f>IFERROR(IF((AF3912-AG3912)&gt;0,1,0),0)</f>
        <v>0</v>
      </c>
      <c r="AS3912">
        <f>IFERROR(IF((S3912-Q3912)&gt;0,1,0),0)</f>
        <v>0</v>
      </c>
      <c r="AT3912">
        <f>IFERROR(IF((AH3912-AI3912)&lt;0,1,0),0)</f>
        <v>0</v>
      </c>
      <c r="AU3912">
        <f>IFERROR(IF((AJ3912-AK3912)&gt;0,1,0),0)</f>
        <v>0</v>
      </c>
      <c r="AV3912">
        <f>IFERROR(IF((AL3912-AM3912)&gt;0,1,0),0)</f>
        <v>0</v>
      </c>
      <c r="AW3912">
        <f>IFERROR(IF((AN3912-AO3912)&gt;0,1,0),0)</f>
        <v>0</v>
      </c>
      <c r="AX3912">
        <f>IFERROR(IF((AC3912-AD3912)&lt;0,1,0),0)</f>
        <v>0</v>
      </c>
      <c r="AY3912">
        <f>SUM(AP3912:AX3912)</f>
        <v>0</v>
      </c>
    </row>
    <row r="3913" spans="1:51" x14ac:dyDescent="0.45">
      <c r="A3913" s="1" t="s">
        <v>1739</v>
      </c>
      <c r="B3913" s="2">
        <v>28961085</v>
      </c>
      <c r="C3913" s="3" t="s">
        <v>5338</v>
      </c>
      <c r="D3913" s="5">
        <v>17.55</v>
      </c>
      <c r="E3913" s="5">
        <v>18.427499999999998</v>
      </c>
      <c r="F3913" s="3" t="s">
        <v>4480</v>
      </c>
      <c r="G3913" s="3" t="s">
        <v>4491</v>
      </c>
      <c r="H3913" s="3" t="s">
        <v>4492</v>
      </c>
      <c r="I3913" s="3" t="s">
        <v>4493</v>
      </c>
      <c r="J3913" s="3"/>
      <c r="K3913" s="6" t="s">
        <v>4474</v>
      </c>
      <c r="L3913" s="6" t="s">
        <v>4474</v>
      </c>
      <c r="M3913" s="6" t="s">
        <v>4474</v>
      </c>
      <c r="N3913" s="6" t="s">
        <v>4474</v>
      </c>
      <c r="O3913" s="6" t="s">
        <v>4474</v>
      </c>
      <c r="P3913" s="6" t="s">
        <v>4474</v>
      </c>
      <c r="Q3913" s="6" t="s">
        <v>4474</v>
      </c>
      <c r="R3913" s="6" t="s">
        <v>4474</v>
      </c>
      <c r="S3913" s="6" t="s">
        <v>4474</v>
      </c>
      <c r="T3913" s="6" t="s">
        <v>4474</v>
      </c>
      <c r="U3913" s="6" t="s">
        <v>4474</v>
      </c>
      <c r="V3913" s="6" t="s">
        <v>4474</v>
      </c>
      <c r="W3913" s="6" t="s">
        <v>4474</v>
      </c>
      <c r="X3913" s="6" t="s">
        <v>4474</v>
      </c>
      <c r="Y3913" s="6" t="s">
        <v>4474</v>
      </c>
      <c r="Z3913" s="6" t="s">
        <v>4474</v>
      </c>
      <c r="AA3913" s="6" t="s">
        <v>4474</v>
      </c>
      <c r="AB3913" s="6" t="s">
        <v>4474</v>
      </c>
      <c r="AC3913" s="6" t="s">
        <v>4474</v>
      </c>
      <c r="AD3913" s="6" t="s">
        <v>4474</v>
      </c>
      <c r="AF3913" t="e">
        <f>Q3913/W3913</f>
        <v>#VALUE!</v>
      </c>
      <c r="AG3913" t="e">
        <f>R3913/X3913</f>
        <v>#VALUE!</v>
      </c>
      <c r="AH3913" t="e">
        <f>U3913/W3913</f>
        <v>#VALUE!</v>
      </c>
      <c r="AI3913" t="e">
        <f>V3913/X3913</f>
        <v>#VALUE!</v>
      </c>
      <c r="AJ3913" t="e">
        <f>Y3913/AA3913</f>
        <v>#VALUE!</v>
      </c>
      <c r="AK3913" t="e">
        <f>Z3913/AB3913</f>
        <v>#VALUE!</v>
      </c>
      <c r="AL3913" t="e">
        <f>O3913/K3913</f>
        <v>#VALUE!</v>
      </c>
      <c r="AM3913" t="e">
        <f>P3913/L3913</f>
        <v>#VALUE!</v>
      </c>
      <c r="AN3913" t="e">
        <f>K3913/W3913</f>
        <v>#VALUE!</v>
      </c>
      <c r="AO3913" t="e">
        <f>L3913/X3913</f>
        <v>#VALUE!</v>
      </c>
      <c r="AP3913">
        <f>IF(OR(Q3913&lt;0, Q3913="NA"), 0, 1)</f>
        <v>0</v>
      </c>
      <c r="AQ3913">
        <f>IF(OR(S3913&lt;0, S3913="NA"), 0, 1)</f>
        <v>0</v>
      </c>
      <c r="AR3913">
        <f>IFERROR(IF((AF3913-AG3913)&gt;0,1,0),0)</f>
        <v>0</v>
      </c>
      <c r="AS3913">
        <f>IFERROR(IF((S3913-Q3913)&gt;0,1,0),0)</f>
        <v>0</v>
      </c>
      <c r="AT3913">
        <f>IFERROR(IF((AH3913-AI3913)&lt;0,1,0),0)</f>
        <v>0</v>
      </c>
      <c r="AU3913">
        <f>IFERROR(IF((AJ3913-AK3913)&gt;0,1,0),0)</f>
        <v>0</v>
      </c>
      <c r="AV3913">
        <f>IFERROR(IF((AL3913-AM3913)&gt;0,1,0),0)</f>
        <v>0</v>
      </c>
      <c r="AW3913">
        <f>IFERROR(IF((AN3913-AO3913)&gt;0,1,0),0)</f>
        <v>0</v>
      </c>
      <c r="AX3913">
        <f>IFERROR(IF((AC3913-AD3913)&lt;0,1,0),0)</f>
        <v>0</v>
      </c>
      <c r="AY3913">
        <f>SUM(AP3913:AX3913)</f>
        <v>0</v>
      </c>
    </row>
    <row r="3914" spans="1:51" x14ac:dyDescent="0.45">
      <c r="A3914" s="1" t="s">
        <v>1740</v>
      </c>
      <c r="B3914" s="2">
        <v>28961278</v>
      </c>
      <c r="C3914" s="3" t="s">
        <v>5338</v>
      </c>
      <c r="D3914" s="5">
        <v>32.549999999999997</v>
      </c>
      <c r="E3914" s="5">
        <v>3.5804999999999998</v>
      </c>
      <c r="F3914" s="3" t="s">
        <v>4480</v>
      </c>
      <c r="G3914" s="3" t="s">
        <v>4491</v>
      </c>
      <c r="H3914" s="3" t="s">
        <v>4492</v>
      </c>
      <c r="I3914" s="3" t="s">
        <v>4493</v>
      </c>
      <c r="J3914" s="3"/>
      <c r="K3914" s="6" t="s">
        <v>4474</v>
      </c>
      <c r="L3914" s="6" t="s">
        <v>4474</v>
      </c>
      <c r="M3914" s="6" t="s">
        <v>4474</v>
      </c>
      <c r="N3914" s="6" t="s">
        <v>4474</v>
      </c>
      <c r="O3914" s="6" t="s">
        <v>4474</v>
      </c>
      <c r="P3914" s="6" t="s">
        <v>4474</v>
      </c>
      <c r="Q3914" s="6" t="s">
        <v>4474</v>
      </c>
      <c r="R3914" s="6" t="s">
        <v>4474</v>
      </c>
      <c r="S3914" s="6" t="s">
        <v>4474</v>
      </c>
      <c r="T3914" s="6" t="s">
        <v>4474</v>
      </c>
      <c r="U3914" s="6" t="s">
        <v>4474</v>
      </c>
      <c r="V3914" s="6" t="s">
        <v>4474</v>
      </c>
      <c r="W3914" s="6" t="s">
        <v>4474</v>
      </c>
      <c r="X3914" s="6" t="s">
        <v>4474</v>
      </c>
      <c r="Y3914" s="6" t="s">
        <v>4474</v>
      </c>
      <c r="Z3914" s="6" t="s">
        <v>4474</v>
      </c>
      <c r="AA3914" s="6" t="s">
        <v>4474</v>
      </c>
      <c r="AB3914" s="6" t="s">
        <v>4474</v>
      </c>
      <c r="AC3914" s="6" t="s">
        <v>4474</v>
      </c>
      <c r="AD3914" s="6" t="s">
        <v>4474</v>
      </c>
      <c r="AF3914" t="e">
        <f>Q3914/W3914</f>
        <v>#VALUE!</v>
      </c>
      <c r="AG3914" t="e">
        <f>R3914/X3914</f>
        <v>#VALUE!</v>
      </c>
      <c r="AH3914" t="e">
        <f>U3914/W3914</f>
        <v>#VALUE!</v>
      </c>
      <c r="AI3914" t="e">
        <f>V3914/X3914</f>
        <v>#VALUE!</v>
      </c>
      <c r="AJ3914" t="e">
        <f>Y3914/AA3914</f>
        <v>#VALUE!</v>
      </c>
      <c r="AK3914" t="e">
        <f>Z3914/AB3914</f>
        <v>#VALUE!</v>
      </c>
      <c r="AL3914" t="e">
        <f>O3914/K3914</f>
        <v>#VALUE!</v>
      </c>
      <c r="AM3914" t="e">
        <f>P3914/L3914</f>
        <v>#VALUE!</v>
      </c>
      <c r="AN3914" t="e">
        <f>K3914/W3914</f>
        <v>#VALUE!</v>
      </c>
      <c r="AO3914" t="e">
        <f>L3914/X3914</f>
        <v>#VALUE!</v>
      </c>
      <c r="AP3914">
        <f>IF(OR(Q3914&lt;0, Q3914="NA"), 0, 1)</f>
        <v>0</v>
      </c>
      <c r="AQ3914">
        <f>IF(OR(S3914&lt;0, S3914="NA"), 0, 1)</f>
        <v>0</v>
      </c>
      <c r="AR3914">
        <f>IFERROR(IF((AF3914-AG3914)&gt;0,1,0),0)</f>
        <v>0</v>
      </c>
      <c r="AS3914">
        <f>IFERROR(IF((S3914-Q3914)&gt;0,1,0),0)</f>
        <v>0</v>
      </c>
      <c r="AT3914">
        <f>IFERROR(IF((AH3914-AI3914)&lt;0,1,0),0)</f>
        <v>0</v>
      </c>
      <c r="AU3914">
        <f>IFERROR(IF((AJ3914-AK3914)&gt;0,1,0),0)</f>
        <v>0</v>
      </c>
      <c r="AV3914">
        <f>IFERROR(IF((AL3914-AM3914)&gt;0,1,0),0)</f>
        <v>0</v>
      </c>
      <c r="AW3914">
        <f>IFERROR(IF((AN3914-AO3914)&gt;0,1,0),0)</f>
        <v>0</v>
      </c>
      <c r="AX3914">
        <f>IFERROR(IF((AC3914-AD3914)&lt;0,1,0),0)</f>
        <v>0</v>
      </c>
      <c r="AY3914">
        <f>SUM(AP3914:AX3914)</f>
        <v>0</v>
      </c>
    </row>
    <row r="3915" spans="1:51" x14ac:dyDescent="0.45">
      <c r="A3915" s="1" t="s">
        <v>1741</v>
      </c>
      <c r="B3915" s="2">
        <v>5737542</v>
      </c>
      <c r="C3915" s="3" t="s">
        <v>5338</v>
      </c>
      <c r="D3915" s="7">
        <v>8.42</v>
      </c>
      <c r="E3915" s="5">
        <v>27.617599999999999</v>
      </c>
      <c r="F3915" s="3" t="s">
        <v>4480</v>
      </c>
      <c r="G3915" s="3" t="s">
        <v>4491</v>
      </c>
      <c r="H3915" s="3" t="s">
        <v>4492</v>
      </c>
      <c r="I3915" s="3" t="s">
        <v>4493</v>
      </c>
      <c r="J3915" s="3"/>
      <c r="K3915" s="6" t="s">
        <v>4474</v>
      </c>
      <c r="L3915" s="6" t="s">
        <v>4474</v>
      </c>
      <c r="M3915" s="6" t="s">
        <v>4474</v>
      </c>
      <c r="N3915" s="6" t="s">
        <v>4474</v>
      </c>
      <c r="O3915" s="6" t="s">
        <v>4474</v>
      </c>
      <c r="P3915" s="6" t="s">
        <v>4474</v>
      </c>
      <c r="Q3915" s="6" t="s">
        <v>4474</v>
      </c>
      <c r="R3915" s="6" t="s">
        <v>4474</v>
      </c>
      <c r="S3915" s="6" t="s">
        <v>4474</v>
      </c>
      <c r="T3915" s="6" t="s">
        <v>4474</v>
      </c>
      <c r="U3915" s="6" t="s">
        <v>4474</v>
      </c>
      <c r="V3915" s="6" t="s">
        <v>4474</v>
      </c>
      <c r="W3915" s="6" t="s">
        <v>4474</v>
      </c>
      <c r="X3915" s="6" t="s">
        <v>4474</v>
      </c>
      <c r="Y3915" s="6" t="s">
        <v>4474</v>
      </c>
      <c r="Z3915" s="6" t="s">
        <v>4474</v>
      </c>
      <c r="AA3915" s="6" t="s">
        <v>4474</v>
      </c>
      <c r="AB3915" s="6" t="s">
        <v>4474</v>
      </c>
      <c r="AC3915" s="6" t="s">
        <v>4474</v>
      </c>
      <c r="AD3915" s="6" t="s">
        <v>4474</v>
      </c>
      <c r="AF3915" t="e">
        <f>Q3915/W3915</f>
        <v>#VALUE!</v>
      </c>
      <c r="AG3915" t="e">
        <f>R3915/X3915</f>
        <v>#VALUE!</v>
      </c>
      <c r="AH3915" t="e">
        <f>U3915/W3915</f>
        <v>#VALUE!</v>
      </c>
      <c r="AI3915" t="e">
        <f>V3915/X3915</f>
        <v>#VALUE!</v>
      </c>
      <c r="AJ3915" t="e">
        <f>Y3915/AA3915</f>
        <v>#VALUE!</v>
      </c>
      <c r="AK3915" t="e">
        <f>Z3915/AB3915</f>
        <v>#VALUE!</v>
      </c>
      <c r="AL3915" t="e">
        <f>O3915/K3915</f>
        <v>#VALUE!</v>
      </c>
      <c r="AM3915" t="e">
        <f>P3915/L3915</f>
        <v>#VALUE!</v>
      </c>
      <c r="AN3915" t="e">
        <f>K3915/W3915</f>
        <v>#VALUE!</v>
      </c>
      <c r="AO3915" t="e">
        <f>L3915/X3915</f>
        <v>#VALUE!</v>
      </c>
      <c r="AP3915">
        <f>IF(OR(Q3915&lt;0, Q3915="NA"), 0, 1)</f>
        <v>0</v>
      </c>
      <c r="AQ3915">
        <f>IF(OR(S3915&lt;0, S3915="NA"), 0, 1)</f>
        <v>0</v>
      </c>
      <c r="AR3915">
        <f>IFERROR(IF((AF3915-AG3915)&gt;0,1,0),0)</f>
        <v>0</v>
      </c>
      <c r="AS3915">
        <f>IFERROR(IF((S3915-Q3915)&gt;0,1,0),0)</f>
        <v>0</v>
      </c>
      <c r="AT3915">
        <f>IFERROR(IF((AH3915-AI3915)&lt;0,1,0),0)</f>
        <v>0</v>
      </c>
      <c r="AU3915">
        <f>IFERROR(IF((AJ3915-AK3915)&gt;0,1,0),0)</f>
        <v>0</v>
      </c>
      <c r="AV3915">
        <f>IFERROR(IF((AL3915-AM3915)&gt;0,1,0),0)</f>
        <v>0</v>
      </c>
      <c r="AW3915">
        <f>IFERROR(IF((AN3915-AO3915)&gt;0,1,0),0)</f>
        <v>0</v>
      </c>
      <c r="AX3915">
        <f>IFERROR(IF((AC3915-AD3915)&lt;0,1,0),0)</f>
        <v>0</v>
      </c>
      <c r="AY3915">
        <f>SUM(AP3915:AX3915)</f>
        <v>0</v>
      </c>
    </row>
    <row r="3916" spans="1:51" x14ac:dyDescent="0.45">
      <c r="A3916" s="1" t="s">
        <v>1742</v>
      </c>
      <c r="B3916" s="2">
        <v>5738410</v>
      </c>
      <c r="C3916" s="3" t="s">
        <v>5338</v>
      </c>
      <c r="D3916" s="5">
        <v>34.380000000000003</v>
      </c>
      <c r="E3916" s="5">
        <v>2796.4692</v>
      </c>
      <c r="F3916" s="3" t="s">
        <v>4480</v>
      </c>
      <c r="G3916" s="3" t="s">
        <v>4491</v>
      </c>
      <c r="H3916" s="3" t="s">
        <v>4492</v>
      </c>
      <c r="I3916" s="3" t="s">
        <v>4493</v>
      </c>
      <c r="J3916" s="3"/>
      <c r="K3916" s="6" t="s">
        <v>4474</v>
      </c>
      <c r="L3916" s="6" t="s">
        <v>4474</v>
      </c>
      <c r="M3916" s="6" t="s">
        <v>4474</v>
      </c>
      <c r="N3916" s="6" t="s">
        <v>4474</v>
      </c>
      <c r="O3916" s="6" t="s">
        <v>4474</v>
      </c>
      <c r="P3916" s="6" t="s">
        <v>4474</v>
      </c>
      <c r="Q3916" s="6" t="s">
        <v>4474</v>
      </c>
      <c r="R3916" s="6" t="s">
        <v>4474</v>
      </c>
      <c r="S3916" s="6" t="s">
        <v>4474</v>
      </c>
      <c r="T3916" s="6" t="s">
        <v>4474</v>
      </c>
      <c r="U3916" s="6" t="s">
        <v>4474</v>
      </c>
      <c r="V3916" s="6" t="s">
        <v>4474</v>
      </c>
      <c r="W3916" s="6" t="s">
        <v>4474</v>
      </c>
      <c r="X3916" s="6" t="s">
        <v>4474</v>
      </c>
      <c r="Y3916" s="6" t="s">
        <v>4474</v>
      </c>
      <c r="Z3916" s="6" t="s">
        <v>4474</v>
      </c>
      <c r="AA3916" s="6" t="s">
        <v>4474</v>
      </c>
      <c r="AB3916" s="6" t="s">
        <v>4474</v>
      </c>
      <c r="AC3916" s="6" t="s">
        <v>4474</v>
      </c>
      <c r="AD3916" s="6" t="s">
        <v>4474</v>
      </c>
      <c r="AF3916" t="e">
        <f>Q3916/W3916</f>
        <v>#VALUE!</v>
      </c>
      <c r="AG3916" t="e">
        <f>R3916/X3916</f>
        <v>#VALUE!</v>
      </c>
      <c r="AH3916" t="e">
        <f>U3916/W3916</f>
        <v>#VALUE!</v>
      </c>
      <c r="AI3916" t="e">
        <f>V3916/X3916</f>
        <v>#VALUE!</v>
      </c>
      <c r="AJ3916" t="e">
        <f>Y3916/AA3916</f>
        <v>#VALUE!</v>
      </c>
      <c r="AK3916" t="e">
        <f>Z3916/AB3916</f>
        <v>#VALUE!</v>
      </c>
      <c r="AL3916" t="e">
        <f>O3916/K3916</f>
        <v>#VALUE!</v>
      </c>
      <c r="AM3916" t="e">
        <f>P3916/L3916</f>
        <v>#VALUE!</v>
      </c>
      <c r="AN3916" t="e">
        <f>K3916/W3916</f>
        <v>#VALUE!</v>
      </c>
      <c r="AO3916" t="e">
        <f>L3916/X3916</f>
        <v>#VALUE!</v>
      </c>
      <c r="AP3916">
        <f>IF(OR(Q3916&lt;0, Q3916="NA"), 0, 1)</f>
        <v>0</v>
      </c>
      <c r="AQ3916">
        <f>IF(OR(S3916&lt;0, S3916="NA"), 0, 1)</f>
        <v>0</v>
      </c>
      <c r="AR3916">
        <f>IFERROR(IF((AF3916-AG3916)&gt;0,1,0),0)</f>
        <v>0</v>
      </c>
      <c r="AS3916">
        <f>IFERROR(IF((S3916-Q3916)&gt;0,1,0),0)</f>
        <v>0</v>
      </c>
      <c r="AT3916">
        <f>IFERROR(IF((AH3916-AI3916)&lt;0,1,0),0)</f>
        <v>0</v>
      </c>
      <c r="AU3916">
        <f>IFERROR(IF((AJ3916-AK3916)&gt;0,1,0),0)</f>
        <v>0</v>
      </c>
      <c r="AV3916">
        <f>IFERROR(IF((AL3916-AM3916)&gt;0,1,0),0)</f>
        <v>0</v>
      </c>
      <c r="AW3916">
        <f>IFERROR(IF((AN3916-AO3916)&gt;0,1,0),0)</f>
        <v>0</v>
      </c>
      <c r="AX3916">
        <f>IFERROR(IF((AC3916-AD3916)&lt;0,1,0),0)</f>
        <v>0</v>
      </c>
      <c r="AY3916">
        <f>SUM(AP3916:AX3916)</f>
        <v>0</v>
      </c>
    </row>
    <row r="3917" spans="1:51" x14ac:dyDescent="0.45">
      <c r="A3917" s="1" t="s">
        <v>1743</v>
      </c>
      <c r="B3917" s="2">
        <v>5737470</v>
      </c>
      <c r="C3917" s="3" t="s">
        <v>5338</v>
      </c>
      <c r="D3917" s="5">
        <v>73.430000000000007</v>
      </c>
      <c r="E3917" s="5">
        <v>934.02959999999996</v>
      </c>
      <c r="F3917" s="3" t="s">
        <v>4480</v>
      </c>
      <c r="G3917" s="3" t="s">
        <v>4491</v>
      </c>
      <c r="H3917" s="3" t="s">
        <v>4492</v>
      </c>
      <c r="I3917" s="3" t="s">
        <v>4493</v>
      </c>
      <c r="J3917" s="3"/>
      <c r="K3917" s="6" t="s">
        <v>4474</v>
      </c>
      <c r="L3917" s="6" t="s">
        <v>4474</v>
      </c>
      <c r="M3917" s="6" t="s">
        <v>4474</v>
      </c>
      <c r="N3917" s="6" t="s">
        <v>4474</v>
      </c>
      <c r="O3917" s="6" t="s">
        <v>4474</v>
      </c>
      <c r="P3917" s="6" t="s">
        <v>4474</v>
      </c>
      <c r="Q3917" s="6" t="s">
        <v>4474</v>
      </c>
      <c r="R3917" s="6" t="s">
        <v>4474</v>
      </c>
      <c r="S3917" s="6" t="s">
        <v>4474</v>
      </c>
      <c r="T3917" s="6" t="s">
        <v>4474</v>
      </c>
      <c r="U3917" s="6" t="s">
        <v>4474</v>
      </c>
      <c r="V3917" s="6" t="s">
        <v>4474</v>
      </c>
      <c r="W3917" s="6" t="s">
        <v>4474</v>
      </c>
      <c r="X3917" s="6" t="s">
        <v>4474</v>
      </c>
      <c r="Y3917" s="6" t="s">
        <v>4474</v>
      </c>
      <c r="Z3917" s="6" t="s">
        <v>4474</v>
      </c>
      <c r="AA3917" s="6" t="s">
        <v>4474</v>
      </c>
      <c r="AB3917" s="6" t="s">
        <v>4474</v>
      </c>
      <c r="AC3917" s="6" t="s">
        <v>4474</v>
      </c>
      <c r="AD3917" s="6" t="s">
        <v>4474</v>
      </c>
      <c r="AF3917" t="e">
        <f>Q3917/W3917</f>
        <v>#VALUE!</v>
      </c>
      <c r="AG3917" t="e">
        <f>R3917/X3917</f>
        <v>#VALUE!</v>
      </c>
      <c r="AH3917" t="e">
        <f>U3917/W3917</f>
        <v>#VALUE!</v>
      </c>
      <c r="AI3917" t="e">
        <f>V3917/X3917</f>
        <v>#VALUE!</v>
      </c>
      <c r="AJ3917" t="e">
        <f>Y3917/AA3917</f>
        <v>#VALUE!</v>
      </c>
      <c r="AK3917" t="e">
        <f>Z3917/AB3917</f>
        <v>#VALUE!</v>
      </c>
      <c r="AL3917" t="e">
        <f>O3917/K3917</f>
        <v>#VALUE!</v>
      </c>
      <c r="AM3917" t="e">
        <f>P3917/L3917</f>
        <v>#VALUE!</v>
      </c>
      <c r="AN3917" t="e">
        <f>K3917/W3917</f>
        <v>#VALUE!</v>
      </c>
      <c r="AO3917" t="e">
        <f>L3917/X3917</f>
        <v>#VALUE!</v>
      </c>
      <c r="AP3917">
        <f>IF(OR(Q3917&lt;0, Q3917="NA"), 0, 1)</f>
        <v>0</v>
      </c>
      <c r="AQ3917">
        <f>IF(OR(S3917&lt;0, S3917="NA"), 0, 1)</f>
        <v>0</v>
      </c>
      <c r="AR3917">
        <f>IFERROR(IF((AF3917-AG3917)&gt;0,1,0),0)</f>
        <v>0</v>
      </c>
      <c r="AS3917">
        <f>IFERROR(IF((S3917-Q3917)&gt;0,1,0),0)</f>
        <v>0</v>
      </c>
      <c r="AT3917">
        <f>IFERROR(IF((AH3917-AI3917)&lt;0,1,0),0)</f>
        <v>0</v>
      </c>
      <c r="AU3917">
        <f>IFERROR(IF((AJ3917-AK3917)&gt;0,1,0),0)</f>
        <v>0</v>
      </c>
      <c r="AV3917">
        <f>IFERROR(IF((AL3917-AM3917)&gt;0,1,0),0)</f>
        <v>0</v>
      </c>
      <c r="AW3917">
        <f>IFERROR(IF((AN3917-AO3917)&gt;0,1,0),0)</f>
        <v>0</v>
      </c>
      <c r="AX3917">
        <f>IFERROR(IF((AC3917-AD3917)&lt;0,1,0),0)</f>
        <v>0</v>
      </c>
      <c r="AY3917">
        <f>SUM(AP3917:AX3917)</f>
        <v>0</v>
      </c>
    </row>
    <row r="3918" spans="1:51" x14ac:dyDescent="0.45">
      <c r="A3918" s="1" t="s">
        <v>1744</v>
      </c>
      <c r="B3918" s="2">
        <v>5732653</v>
      </c>
      <c r="C3918" s="3" t="s">
        <v>5338</v>
      </c>
      <c r="D3918" s="5">
        <v>43.53</v>
      </c>
      <c r="E3918" s="5">
        <v>114.48390000000001</v>
      </c>
      <c r="F3918" s="3" t="s">
        <v>4480</v>
      </c>
      <c r="G3918" s="3" t="s">
        <v>4491</v>
      </c>
      <c r="H3918" s="3" t="s">
        <v>4492</v>
      </c>
      <c r="I3918" s="3" t="s">
        <v>4493</v>
      </c>
      <c r="J3918" s="3"/>
      <c r="K3918" s="6" t="s">
        <v>4474</v>
      </c>
      <c r="L3918" s="6" t="s">
        <v>4474</v>
      </c>
      <c r="M3918" s="6" t="s">
        <v>4474</v>
      </c>
      <c r="N3918" s="6" t="s">
        <v>4474</v>
      </c>
      <c r="O3918" s="6" t="s">
        <v>4474</v>
      </c>
      <c r="P3918" s="6" t="s">
        <v>4474</v>
      </c>
      <c r="Q3918" s="6" t="s">
        <v>4474</v>
      </c>
      <c r="R3918" s="6" t="s">
        <v>4474</v>
      </c>
      <c r="S3918" s="6" t="s">
        <v>4474</v>
      </c>
      <c r="T3918" s="6" t="s">
        <v>4474</v>
      </c>
      <c r="U3918" s="6" t="s">
        <v>4474</v>
      </c>
      <c r="V3918" s="6" t="s">
        <v>4474</v>
      </c>
      <c r="W3918" s="6" t="s">
        <v>4474</v>
      </c>
      <c r="X3918" s="6" t="s">
        <v>4474</v>
      </c>
      <c r="Y3918" s="6" t="s">
        <v>4474</v>
      </c>
      <c r="Z3918" s="6" t="s">
        <v>4474</v>
      </c>
      <c r="AA3918" s="6" t="s">
        <v>4474</v>
      </c>
      <c r="AB3918" s="6" t="s">
        <v>4474</v>
      </c>
      <c r="AC3918" s="6" t="s">
        <v>4474</v>
      </c>
      <c r="AD3918" s="6" t="s">
        <v>4474</v>
      </c>
      <c r="AF3918" t="e">
        <f>Q3918/W3918</f>
        <v>#VALUE!</v>
      </c>
      <c r="AG3918" t="e">
        <f>R3918/X3918</f>
        <v>#VALUE!</v>
      </c>
      <c r="AH3918" t="e">
        <f>U3918/W3918</f>
        <v>#VALUE!</v>
      </c>
      <c r="AI3918" t="e">
        <f>V3918/X3918</f>
        <v>#VALUE!</v>
      </c>
      <c r="AJ3918" t="e">
        <f>Y3918/AA3918</f>
        <v>#VALUE!</v>
      </c>
      <c r="AK3918" t="e">
        <f>Z3918/AB3918</f>
        <v>#VALUE!</v>
      </c>
      <c r="AL3918" t="e">
        <f>O3918/K3918</f>
        <v>#VALUE!</v>
      </c>
      <c r="AM3918" t="e">
        <f>P3918/L3918</f>
        <v>#VALUE!</v>
      </c>
      <c r="AN3918" t="e">
        <f>K3918/W3918</f>
        <v>#VALUE!</v>
      </c>
      <c r="AO3918" t="e">
        <f>L3918/X3918</f>
        <v>#VALUE!</v>
      </c>
      <c r="AP3918">
        <f>IF(OR(Q3918&lt;0, Q3918="NA"), 0, 1)</f>
        <v>0</v>
      </c>
      <c r="AQ3918">
        <f>IF(OR(S3918&lt;0, S3918="NA"), 0, 1)</f>
        <v>0</v>
      </c>
      <c r="AR3918">
        <f>IFERROR(IF((AF3918-AG3918)&gt;0,1,0),0)</f>
        <v>0</v>
      </c>
      <c r="AS3918">
        <f>IFERROR(IF((S3918-Q3918)&gt;0,1,0),0)</f>
        <v>0</v>
      </c>
      <c r="AT3918">
        <f>IFERROR(IF((AH3918-AI3918)&lt;0,1,0),0)</f>
        <v>0</v>
      </c>
      <c r="AU3918">
        <f>IFERROR(IF((AJ3918-AK3918)&gt;0,1,0),0)</f>
        <v>0</v>
      </c>
      <c r="AV3918">
        <f>IFERROR(IF((AL3918-AM3918)&gt;0,1,0),0)</f>
        <v>0</v>
      </c>
      <c r="AW3918">
        <f>IFERROR(IF((AN3918-AO3918)&gt;0,1,0),0)</f>
        <v>0</v>
      </c>
      <c r="AX3918">
        <f>IFERROR(IF((AC3918-AD3918)&lt;0,1,0),0)</f>
        <v>0</v>
      </c>
      <c r="AY3918">
        <f>SUM(AP3918:AX3918)</f>
        <v>0</v>
      </c>
    </row>
    <row r="3919" spans="1:51" x14ac:dyDescent="0.45">
      <c r="A3919" s="1" t="s">
        <v>1745</v>
      </c>
      <c r="B3919" s="2">
        <v>29445081</v>
      </c>
      <c r="C3919" s="3" t="s">
        <v>5338</v>
      </c>
      <c r="D3919" s="5">
        <v>8.74</v>
      </c>
      <c r="E3919" s="7">
        <v>5.681</v>
      </c>
      <c r="F3919" s="3" t="s">
        <v>4480</v>
      </c>
      <c r="G3919" s="3" t="s">
        <v>4491</v>
      </c>
      <c r="H3919" s="3" t="s">
        <v>4492</v>
      </c>
      <c r="I3919" s="3" t="s">
        <v>4493</v>
      </c>
      <c r="J3919" s="3"/>
      <c r="K3919" s="6" t="s">
        <v>4474</v>
      </c>
      <c r="L3919" s="6" t="s">
        <v>4474</v>
      </c>
      <c r="M3919" s="6" t="s">
        <v>4474</v>
      </c>
      <c r="N3919" s="6" t="s">
        <v>4474</v>
      </c>
      <c r="O3919" s="6" t="s">
        <v>4474</v>
      </c>
      <c r="P3919" s="6" t="s">
        <v>4474</v>
      </c>
      <c r="Q3919" s="6" t="s">
        <v>4474</v>
      </c>
      <c r="R3919" s="6" t="s">
        <v>4474</v>
      </c>
      <c r="S3919" s="6" t="s">
        <v>4474</v>
      </c>
      <c r="T3919" s="6" t="s">
        <v>4474</v>
      </c>
      <c r="U3919" s="6" t="s">
        <v>4474</v>
      </c>
      <c r="V3919" s="6" t="s">
        <v>4474</v>
      </c>
      <c r="W3919" s="6" t="s">
        <v>4474</v>
      </c>
      <c r="X3919" s="6" t="s">
        <v>4474</v>
      </c>
      <c r="Y3919" s="6" t="s">
        <v>4474</v>
      </c>
      <c r="Z3919" s="6" t="s">
        <v>4474</v>
      </c>
      <c r="AA3919" s="6" t="s">
        <v>4474</v>
      </c>
      <c r="AB3919" s="6" t="s">
        <v>4474</v>
      </c>
      <c r="AC3919" s="6" t="s">
        <v>4474</v>
      </c>
      <c r="AD3919" s="6" t="s">
        <v>4474</v>
      </c>
      <c r="AF3919" t="e">
        <f>Q3919/W3919</f>
        <v>#VALUE!</v>
      </c>
      <c r="AG3919" t="e">
        <f>R3919/X3919</f>
        <v>#VALUE!</v>
      </c>
      <c r="AH3919" t="e">
        <f>U3919/W3919</f>
        <v>#VALUE!</v>
      </c>
      <c r="AI3919" t="e">
        <f>V3919/X3919</f>
        <v>#VALUE!</v>
      </c>
      <c r="AJ3919" t="e">
        <f>Y3919/AA3919</f>
        <v>#VALUE!</v>
      </c>
      <c r="AK3919" t="e">
        <f>Z3919/AB3919</f>
        <v>#VALUE!</v>
      </c>
      <c r="AL3919" t="e">
        <f>O3919/K3919</f>
        <v>#VALUE!</v>
      </c>
      <c r="AM3919" t="e">
        <f>P3919/L3919</f>
        <v>#VALUE!</v>
      </c>
      <c r="AN3919" t="e">
        <f>K3919/W3919</f>
        <v>#VALUE!</v>
      </c>
      <c r="AO3919" t="e">
        <f>L3919/X3919</f>
        <v>#VALUE!</v>
      </c>
      <c r="AP3919">
        <f>IF(OR(Q3919&lt;0, Q3919="NA"), 0, 1)</f>
        <v>0</v>
      </c>
      <c r="AQ3919">
        <f>IF(OR(S3919&lt;0, S3919="NA"), 0, 1)</f>
        <v>0</v>
      </c>
      <c r="AR3919">
        <f>IFERROR(IF((AF3919-AG3919)&gt;0,1,0),0)</f>
        <v>0</v>
      </c>
      <c r="AS3919">
        <f>IFERROR(IF((S3919-Q3919)&gt;0,1,0),0)</f>
        <v>0</v>
      </c>
      <c r="AT3919">
        <f>IFERROR(IF((AH3919-AI3919)&lt;0,1,0),0)</f>
        <v>0</v>
      </c>
      <c r="AU3919">
        <f>IFERROR(IF((AJ3919-AK3919)&gt;0,1,0),0)</f>
        <v>0</v>
      </c>
      <c r="AV3919">
        <f>IFERROR(IF((AL3919-AM3919)&gt;0,1,0),0)</f>
        <v>0</v>
      </c>
      <c r="AW3919">
        <f>IFERROR(IF((AN3919-AO3919)&gt;0,1,0),0)</f>
        <v>0</v>
      </c>
      <c r="AX3919">
        <f>IFERROR(IF((AC3919-AD3919)&lt;0,1,0),0)</f>
        <v>0</v>
      </c>
      <c r="AY3919">
        <f>SUM(AP3919:AX3919)</f>
        <v>0</v>
      </c>
    </row>
    <row r="3920" spans="1:51" x14ac:dyDescent="0.45">
      <c r="A3920" s="1" t="s">
        <v>1746</v>
      </c>
      <c r="B3920" s="2">
        <v>5736929</v>
      </c>
      <c r="C3920" s="3" t="s">
        <v>5338</v>
      </c>
      <c r="D3920" s="5">
        <v>20.12</v>
      </c>
      <c r="E3920" s="5">
        <v>178.24696316000001</v>
      </c>
      <c r="F3920" s="3" t="s">
        <v>4480</v>
      </c>
      <c r="G3920" s="3" t="s">
        <v>4491</v>
      </c>
      <c r="H3920" s="3" t="s">
        <v>4492</v>
      </c>
      <c r="I3920" s="3" t="s">
        <v>4493</v>
      </c>
      <c r="J3920" s="3"/>
      <c r="K3920" s="6" t="s">
        <v>4474</v>
      </c>
      <c r="L3920" s="6" t="s">
        <v>4474</v>
      </c>
      <c r="M3920" s="6" t="s">
        <v>4474</v>
      </c>
      <c r="N3920" s="6" t="s">
        <v>4474</v>
      </c>
      <c r="O3920" s="6" t="s">
        <v>4474</v>
      </c>
      <c r="P3920" s="6" t="s">
        <v>4474</v>
      </c>
      <c r="Q3920" s="6" t="s">
        <v>4474</v>
      </c>
      <c r="R3920" s="6" t="s">
        <v>4474</v>
      </c>
      <c r="S3920" s="6" t="s">
        <v>4474</v>
      </c>
      <c r="T3920" s="6" t="s">
        <v>4474</v>
      </c>
      <c r="U3920" s="6" t="s">
        <v>4474</v>
      </c>
      <c r="V3920" s="6" t="s">
        <v>4474</v>
      </c>
      <c r="W3920" s="6" t="s">
        <v>4474</v>
      </c>
      <c r="X3920" s="6" t="s">
        <v>4474</v>
      </c>
      <c r="Y3920" s="6" t="s">
        <v>4474</v>
      </c>
      <c r="Z3920" s="6" t="s">
        <v>4474</v>
      </c>
      <c r="AA3920" s="6" t="s">
        <v>4474</v>
      </c>
      <c r="AB3920" s="6" t="s">
        <v>4474</v>
      </c>
      <c r="AC3920" s="6" t="s">
        <v>4474</v>
      </c>
      <c r="AD3920" s="6" t="s">
        <v>4474</v>
      </c>
      <c r="AF3920" t="e">
        <f>Q3920/W3920</f>
        <v>#VALUE!</v>
      </c>
      <c r="AG3920" t="e">
        <f>R3920/X3920</f>
        <v>#VALUE!</v>
      </c>
      <c r="AH3920" t="e">
        <f>U3920/W3920</f>
        <v>#VALUE!</v>
      </c>
      <c r="AI3920" t="e">
        <f>V3920/X3920</f>
        <v>#VALUE!</v>
      </c>
      <c r="AJ3920" t="e">
        <f>Y3920/AA3920</f>
        <v>#VALUE!</v>
      </c>
      <c r="AK3920" t="e">
        <f>Z3920/AB3920</f>
        <v>#VALUE!</v>
      </c>
      <c r="AL3920" t="e">
        <f>O3920/K3920</f>
        <v>#VALUE!</v>
      </c>
      <c r="AM3920" t="e">
        <f>P3920/L3920</f>
        <v>#VALUE!</v>
      </c>
      <c r="AN3920" t="e">
        <f>K3920/W3920</f>
        <v>#VALUE!</v>
      </c>
      <c r="AO3920" t="e">
        <f>L3920/X3920</f>
        <v>#VALUE!</v>
      </c>
      <c r="AP3920">
        <f>IF(OR(Q3920&lt;0, Q3920="NA"), 0, 1)</f>
        <v>0</v>
      </c>
      <c r="AQ3920">
        <f>IF(OR(S3920&lt;0, S3920="NA"), 0, 1)</f>
        <v>0</v>
      </c>
      <c r="AR3920">
        <f>IFERROR(IF((AF3920-AG3920)&gt;0,1,0),0)</f>
        <v>0</v>
      </c>
      <c r="AS3920">
        <f>IFERROR(IF((S3920-Q3920)&gt;0,1,0),0)</f>
        <v>0</v>
      </c>
      <c r="AT3920">
        <f>IFERROR(IF((AH3920-AI3920)&lt;0,1,0),0)</f>
        <v>0</v>
      </c>
      <c r="AU3920">
        <f>IFERROR(IF((AJ3920-AK3920)&gt;0,1,0),0)</f>
        <v>0</v>
      </c>
      <c r="AV3920">
        <f>IFERROR(IF((AL3920-AM3920)&gt;0,1,0),0)</f>
        <v>0</v>
      </c>
      <c r="AW3920">
        <f>IFERROR(IF((AN3920-AO3920)&gt;0,1,0),0)</f>
        <v>0</v>
      </c>
      <c r="AX3920">
        <f>IFERROR(IF((AC3920-AD3920)&lt;0,1,0),0)</f>
        <v>0</v>
      </c>
      <c r="AY3920">
        <f>SUM(AP3920:AX3920)</f>
        <v>0</v>
      </c>
    </row>
    <row r="3921" spans="1:51" x14ac:dyDescent="0.45">
      <c r="A3921" s="1" t="s">
        <v>1747</v>
      </c>
      <c r="B3921" s="2">
        <v>20711461</v>
      </c>
      <c r="C3921" s="3" t="s">
        <v>5338</v>
      </c>
      <c r="D3921" s="5">
        <v>10.62</v>
      </c>
      <c r="E3921" s="5">
        <v>39.400199999999998</v>
      </c>
      <c r="F3921" s="3" t="s">
        <v>4480</v>
      </c>
      <c r="G3921" s="3" t="s">
        <v>4491</v>
      </c>
      <c r="H3921" s="3" t="s">
        <v>4492</v>
      </c>
      <c r="I3921" s="3" t="s">
        <v>4493</v>
      </c>
      <c r="J3921" s="3"/>
      <c r="K3921" s="6" t="s">
        <v>4474</v>
      </c>
      <c r="L3921" s="6" t="s">
        <v>4474</v>
      </c>
      <c r="M3921" s="6" t="s">
        <v>4474</v>
      </c>
      <c r="N3921" s="6" t="s">
        <v>4474</v>
      </c>
      <c r="O3921" s="6" t="s">
        <v>4474</v>
      </c>
      <c r="P3921" s="6" t="s">
        <v>4474</v>
      </c>
      <c r="Q3921" s="6" t="s">
        <v>4474</v>
      </c>
      <c r="R3921" s="6" t="s">
        <v>4474</v>
      </c>
      <c r="S3921" s="6" t="s">
        <v>4474</v>
      </c>
      <c r="T3921" s="6" t="s">
        <v>4474</v>
      </c>
      <c r="U3921" s="6" t="s">
        <v>4474</v>
      </c>
      <c r="V3921" s="6" t="s">
        <v>4474</v>
      </c>
      <c r="W3921" s="6" t="s">
        <v>4474</v>
      </c>
      <c r="X3921" s="6" t="s">
        <v>4474</v>
      </c>
      <c r="Y3921" s="6" t="s">
        <v>4474</v>
      </c>
      <c r="Z3921" s="6" t="s">
        <v>4474</v>
      </c>
      <c r="AA3921" s="6" t="s">
        <v>4474</v>
      </c>
      <c r="AB3921" s="6" t="s">
        <v>4474</v>
      </c>
      <c r="AC3921" s="6" t="s">
        <v>4474</v>
      </c>
      <c r="AD3921" s="6" t="s">
        <v>4474</v>
      </c>
      <c r="AF3921" t="e">
        <f>Q3921/W3921</f>
        <v>#VALUE!</v>
      </c>
      <c r="AG3921" t="e">
        <f>R3921/X3921</f>
        <v>#VALUE!</v>
      </c>
      <c r="AH3921" t="e">
        <f>U3921/W3921</f>
        <v>#VALUE!</v>
      </c>
      <c r="AI3921" t="e">
        <f>V3921/X3921</f>
        <v>#VALUE!</v>
      </c>
      <c r="AJ3921" t="e">
        <f>Y3921/AA3921</f>
        <v>#VALUE!</v>
      </c>
      <c r="AK3921" t="e">
        <f>Z3921/AB3921</f>
        <v>#VALUE!</v>
      </c>
      <c r="AL3921" t="e">
        <f>O3921/K3921</f>
        <v>#VALUE!</v>
      </c>
      <c r="AM3921" t="e">
        <f>P3921/L3921</f>
        <v>#VALUE!</v>
      </c>
      <c r="AN3921" t="e">
        <f>K3921/W3921</f>
        <v>#VALUE!</v>
      </c>
      <c r="AO3921" t="e">
        <f>L3921/X3921</f>
        <v>#VALUE!</v>
      </c>
      <c r="AP3921">
        <f>IF(OR(Q3921&lt;0, Q3921="NA"), 0, 1)</f>
        <v>0</v>
      </c>
      <c r="AQ3921">
        <f>IF(OR(S3921&lt;0, S3921="NA"), 0, 1)</f>
        <v>0</v>
      </c>
      <c r="AR3921">
        <f>IFERROR(IF((AF3921-AG3921)&gt;0,1,0),0)</f>
        <v>0</v>
      </c>
      <c r="AS3921">
        <f>IFERROR(IF((S3921-Q3921)&gt;0,1,0),0)</f>
        <v>0</v>
      </c>
      <c r="AT3921">
        <f>IFERROR(IF((AH3921-AI3921)&lt;0,1,0),0)</f>
        <v>0</v>
      </c>
      <c r="AU3921">
        <f>IFERROR(IF((AJ3921-AK3921)&gt;0,1,0),0)</f>
        <v>0</v>
      </c>
      <c r="AV3921">
        <f>IFERROR(IF((AL3921-AM3921)&gt;0,1,0),0)</f>
        <v>0</v>
      </c>
      <c r="AW3921">
        <f>IFERROR(IF((AN3921-AO3921)&gt;0,1,0),0)</f>
        <v>0</v>
      </c>
      <c r="AX3921">
        <f>IFERROR(IF((AC3921-AD3921)&lt;0,1,0),0)</f>
        <v>0</v>
      </c>
      <c r="AY3921">
        <f>SUM(AP3921:AX3921)</f>
        <v>0</v>
      </c>
    </row>
    <row r="3922" spans="1:51" x14ac:dyDescent="0.45">
      <c r="A3922" s="1" t="s">
        <v>1748</v>
      </c>
      <c r="B3922" s="2">
        <v>19144702</v>
      </c>
      <c r="C3922" s="3" t="s">
        <v>5338</v>
      </c>
      <c r="D3922" s="5">
        <v>24.01</v>
      </c>
      <c r="E3922" s="5">
        <v>14.406000000000001</v>
      </c>
      <c r="F3922" s="3" t="s">
        <v>4480</v>
      </c>
      <c r="G3922" s="3" t="s">
        <v>4491</v>
      </c>
      <c r="H3922" s="3" t="s">
        <v>4492</v>
      </c>
      <c r="I3922" s="3" t="s">
        <v>4493</v>
      </c>
      <c r="J3922" s="3"/>
      <c r="K3922" s="6" t="s">
        <v>4474</v>
      </c>
      <c r="L3922" s="6" t="s">
        <v>4474</v>
      </c>
      <c r="M3922" s="6" t="s">
        <v>4474</v>
      </c>
      <c r="N3922" s="6" t="s">
        <v>4474</v>
      </c>
      <c r="O3922" s="6" t="s">
        <v>4474</v>
      </c>
      <c r="P3922" s="6" t="s">
        <v>4474</v>
      </c>
      <c r="Q3922" s="6" t="s">
        <v>4474</v>
      </c>
      <c r="R3922" s="6" t="s">
        <v>4474</v>
      </c>
      <c r="S3922" s="6" t="s">
        <v>4474</v>
      </c>
      <c r="T3922" s="6" t="s">
        <v>4474</v>
      </c>
      <c r="U3922" s="6" t="s">
        <v>4474</v>
      </c>
      <c r="V3922" s="6" t="s">
        <v>4474</v>
      </c>
      <c r="W3922" s="6" t="s">
        <v>4474</v>
      </c>
      <c r="X3922" s="6" t="s">
        <v>4474</v>
      </c>
      <c r="Y3922" s="6" t="s">
        <v>4474</v>
      </c>
      <c r="Z3922" s="6" t="s">
        <v>4474</v>
      </c>
      <c r="AA3922" s="6" t="s">
        <v>4474</v>
      </c>
      <c r="AB3922" s="6" t="s">
        <v>4474</v>
      </c>
      <c r="AC3922" s="6" t="s">
        <v>4474</v>
      </c>
      <c r="AD3922" s="6" t="s">
        <v>4474</v>
      </c>
      <c r="AF3922" t="e">
        <f>Q3922/W3922</f>
        <v>#VALUE!</v>
      </c>
      <c r="AG3922" t="e">
        <f>R3922/X3922</f>
        <v>#VALUE!</v>
      </c>
      <c r="AH3922" t="e">
        <f>U3922/W3922</f>
        <v>#VALUE!</v>
      </c>
      <c r="AI3922" t="e">
        <f>V3922/X3922</f>
        <v>#VALUE!</v>
      </c>
      <c r="AJ3922" t="e">
        <f>Y3922/AA3922</f>
        <v>#VALUE!</v>
      </c>
      <c r="AK3922" t="e">
        <f>Z3922/AB3922</f>
        <v>#VALUE!</v>
      </c>
      <c r="AL3922" t="e">
        <f>O3922/K3922</f>
        <v>#VALUE!</v>
      </c>
      <c r="AM3922" t="e">
        <f>P3922/L3922</f>
        <v>#VALUE!</v>
      </c>
      <c r="AN3922" t="e">
        <f>K3922/W3922</f>
        <v>#VALUE!</v>
      </c>
      <c r="AO3922" t="e">
        <f>L3922/X3922</f>
        <v>#VALUE!</v>
      </c>
      <c r="AP3922">
        <f>IF(OR(Q3922&lt;0, Q3922="NA"), 0, 1)</f>
        <v>0</v>
      </c>
      <c r="AQ3922">
        <f>IF(OR(S3922&lt;0, S3922="NA"), 0, 1)</f>
        <v>0</v>
      </c>
      <c r="AR3922">
        <f>IFERROR(IF((AF3922-AG3922)&gt;0,1,0),0)</f>
        <v>0</v>
      </c>
      <c r="AS3922">
        <f>IFERROR(IF((S3922-Q3922)&gt;0,1,0),0)</f>
        <v>0</v>
      </c>
      <c r="AT3922">
        <f>IFERROR(IF((AH3922-AI3922)&lt;0,1,0),0)</f>
        <v>0</v>
      </c>
      <c r="AU3922">
        <f>IFERROR(IF((AJ3922-AK3922)&gt;0,1,0),0)</f>
        <v>0</v>
      </c>
      <c r="AV3922">
        <f>IFERROR(IF((AL3922-AM3922)&gt;0,1,0),0)</f>
        <v>0</v>
      </c>
      <c r="AW3922">
        <f>IFERROR(IF((AN3922-AO3922)&gt;0,1,0),0)</f>
        <v>0</v>
      </c>
      <c r="AX3922">
        <f>IFERROR(IF((AC3922-AD3922)&lt;0,1,0),0)</f>
        <v>0</v>
      </c>
      <c r="AY3922">
        <f>SUM(AP3922:AX3922)</f>
        <v>0</v>
      </c>
    </row>
    <row r="3923" spans="1:51" x14ac:dyDescent="0.45">
      <c r="A3923" s="1" t="s">
        <v>1749</v>
      </c>
      <c r="B3923" s="2">
        <v>19144700</v>
      </c>
      <c r="C3923" s="3" t="s">
        <v>5338</v>
      </c>
      <c r="D3923" s="5">
        <v>23.945</v>
      </c>
      <c r="E3923" s="5">
        <v>99.850650000000002</v>
      </c>
      <c r="F3923" s="3" t="s">
        <v>4480</v>
      </c>
      <c r="G3923" s="3" t="s">
        <v>4491</v>
      </c>
      <c r="H3923" s="3" t="s">
        <v>4492</v>
      </c>
      <c r="I3923" s="3" t="s">
        <v>4493</v>
      </c>
      <c r="J3923" s="3"/>
      <c r="K3923" s="6" t="s">
        <v>4474</v>
      </c>
      <c r="L3923" s="6" t="s">
        <v>4474</v>
      </c>
      <c r="M3923" s="6" t="s">
        <v>4474</v>
      </c>
      <c r="N3923" s="6" t="s">
        <v>4474</v>
      </c>
      <c r="O3923" s="6" t="s">
        <v>4474</v>
      </c>
      <c r="P3923" s="6" t="s">
        <v>4474</v>
      </c>
      <c r="Q3923" s="6" t="s">
        <v>4474</v>
      </c>
      <c r="R3923" s="6" t="s">
        <v>4474</v>
      </c>
      <c r="S3923" s="6" t="s">
        <v>4474</v>
      </c>
      <c r="T3923" s="6" t="s">
        <v>4474</v>
      </c>
      <c r="U3923" s="6" t="s">
        <v>4474</v>
      </c>
      <c r="V3923" s="6" t="s">
        <v>4474</v>
      </c>
      <c r="W3923" s="6" t="s">
        <v>4474</v>
      </c>
      <c r="X3923" s="6" t="s">
        <v>4474</v>
      </c>
      <c r="Y3923" s="6" t="s">
        <v>4474</v>
      </c>
      <c r="Z3923" s="6" t="s">
        <v>4474</v>
      </c>
      <c r="AA3923" s="6" t="s">
        <v>4474</v>
      </c>
      <c r="AB3923" s="6" t="s">
        <v>4474</v>
      </c>
      <c r="AC3923" s="6" t="s">
        <v>4474</v>
      </c>
      <c r="AD3923" s="6" t="s">
        <v>4474</v>
      </c>
      <c r="AF3923" t="e">
        <f>Q3923/W3923</f>
        <v>#VALUE!</v>
      </c>
      <c r="AG3923" t="e">
        <f>R3923/X3923</f>
        <v>#VALUE!</v>
      </c>
      <c r="AH3923" t="e">
        <f>U3923/W3923</f>
        <v>#VALUE!</v>
      </c>
      <c r="AI3923" t="e">
        <f>V3923/X3923</f>
        <v>#VALUE!</v>
      </c>
      <c r="AJ3923" t="e">
        <f>Y3923/AA3923</f>
        <v>#VALUE!</v>
      </c>
      <c r="AK3923" t="e">
        <f>Z3923/AB3923</f>
        <v>#VALUE!</v>
      </c>
      <c r="AL3923" t="e">
        <f>O3923/K3923</f>
        <v>#VALUE!</v>
      </c>
      <c r="AM3923" t="e">
        <f>P3923/L3923</f>
        <v>#VALUE!</v>
      </c>
      <c r="AN3923" t="e">
        <f>K3923/W3923</f>
        <v>#VALUE!</v>
      </c>
      <c r="AO3923" t="e">
        <f>L3923/X3923</f>
        <v>#VALUE!</v>
      </c>
      <c r="AP3923">
        <f>IF(OR(Q3923&lt;0, Q3923="NA"), 0, 1)</f>
        <v>0</v>
      </c>
      <c r="AQ3923">
        <f>IF(OR(S3923&lt;0, S3923="NA"), 0, 1)</f>
        <v>0</v>
      </c>
      <c r="AR3923">
        <f>IFERROR(IF((AF3923-AG3923)&gt;0,1,0),0)</f>
        <v>0</v>
      </c>
      <c r="AS3923">
        <f>IFERROR(IF((S3923-Q3923)&gt;0,1,0),0)</f>
        <v>0</v>
      </c>
      <c r="AT3923">
        <f>IFERROR(IF((AH3923-AI3923)&lt;0,1,0),0)</f>
        <v>0</v>
      </c>
      <c r="AU3923">
        <f>IFERROR(IF((AJ3923-AK3923)&gt;0,1,0),0)</f>
        <v>0</v>
      </c>
      <c r="AV3923">
        <f>IFERROR(IF((AL3923-AM3923)&gt;0,1,0),0)</f>
        <v>0</v>
      </c>
      <c r="AW3923">
        <f>IFERROR(IF((AN3923-AO3923)&gt;0,1,0),0)</f>
        <v>0</v>
      </c>
      <c r="AX3923">
        <f>IFERROR(IF((AC3923-AD3923)&lt;0,1,0),0)</f>
        <v>0</v>
      </c>
      <c r="AY3923">
        <f>SUM(AP3923:AX3923)</f>
        <v>0</v>
      </c>
    </row>
    <row r="3924" spans="1:51" x14ac:dyDescent="0.45">
      <c r="A3924" s="1" t="s">
        <v>1750</v>
      </c>
      <c r="B3924" s="2">
        <v>29444607</v>
      </c>
      <c r="C3924" s="3" t="s">
        <v>5338</v>
      </c>
      <c r="D3924" s="7">
        <v>9.89</v>
      </c>
      <c r="E3924" s="7">
        <v>1.7802</v>
      </c>
      <c r="F3924" s="3" t="s">
        <v>4480</v>
      </c>
      <c r="G3924" s="3" t="s">
        <v>4491</v>
      </c>
      <c r="H3924" s="3" t="s">
        <v>4492</v>
      </c>
      <c r="I3924" s="3" t="s">
        <v>4493</v>
      </c>
      <c r="J3924" s="3"/>
      <c r="K3924" s="6" t="s">
        <v>4474</v>
      </c>
      <c r="L3924" s="6" t="s">
        <v>4474</v>
      </c>
      <c r="M3924" s="6" t="s">
        <v>4474</v>
      </c>
      <c r="N3924" s="6" t="s">
        <v>4474</v>
      </c>
      <c r="O3924" s="6" t="s">
        <v>4474</v>
      </c>
      <c r="P3924" s="6" t="s">
        <v>4474</v>
      </c>
      <c r="Q3924" s="6" t="s">
        <v>4474</v>
      </c>
      <c r="R3924" s="6" t="s">
        <v>4474</v>
      </c>
      <c r="S3924" s="6" t="s">
        <v>4474</v>
      </c>
      <c r="T3924" s="6" t="s">
        <v>4474</v>
      </c>
      <c r="U3924" s="6" t="s">
        <v>4474</v>
      </c>
      <c r="V3924" s="6" t="s">
        <v>4474</v>
      </c>
      <c r="W3924" s="6" t="s">
        <v>4474</v>
      </c>
      <c r="X3924" s="6" t="s">
        <v>4474</v>
      </c>
      <c r="Y3924" s="6" t="s">
        <v>4474</v>
      </c>
      <c r="Z3924" s="6" t="s">
        <v>4474</v>
      </c>
      <c r="AA3924" s="6" t="s">
        <v>4474</v>
      </c>
      <c r="AB3924" s="6" t="s">
        <v>4474</v>
      </c>
      <c r="AC3924" s="6" t="s">
        <v>4474</v>
      </c>
      <c r="AD3924" s="6" t="s">
        <v>4474</v>
      </c>
      <c r="AF3924" t="e">
        <f>Q3924/W3924</f>
        <v>#VALUE!</v>
      </c>
      <c r="AG3924" t="e">
        <f>R3924/X3924</f>
        <v>#VALUE!</v>
      </c>
      <c r="AH3924" t="e">
        <f>U3924/W3924</f>
        <v>#VALUE!</v>
      </c>
      <c r="AI3924" t="e">
        <f>V3924/X3924</f>
        <v>#VALUE!</v>
      </c>
      <c r="AJ3924" t="e">
        <f>Y3924/AA3924</f>
        <v>#VALUE!</v>
      </c>
      <c r="AK3924" t="e">
        <f>Z3924/AB3924</f>
        <v>#VALUE!</v>
      </c>
      <c r="AL3924" t="e">
        <f>O3924/K3924</f>
        <v>#VALUE!</v>
      </c>
      <c r="AM3924" t="e">
        <f>P3924/L3924</f>
        <v>#VALUE!</v>
      </c>
      <c r="AN3924" t="e">
        <f>K3924/W3924</f>
        <v>#VALUE!</v>
      </c>
      <c r="AO3924" t="e">
        <f>L3924/X3924</f>
        <v>#VALUE!</v>
      </c>
      <c r="AP3924">
        <f>IF(OR(Q3924&lt;0, Q3924="NA"), 0, 1)</f>
        <v>0</v>
      </c>
      <c r="AQ3924">
        <f>IF(OR(S3924&lt;0, S3924="NA"), 0, 1)</f>
        <v>0</v>
      </c>
      <c r="AR3924">
        <f>IFERROR(IF((AF3924-AG3924)&gt;0,1,0),0)</f>
        <v>0</v>
      </c>
      <c r="AS3924">
        <f>IFERROR(IF((S3924-Q3924)&gt;0,1,0),0)</f>
        <v>0</v>
      </c>
      <c r="AT3924">
        <f>IFERROR(IF((AH3924-AI3924)&lt;0,1,0),0)</f>
        <v>0</v>
      </c>
      <c r="AU3924">
        <f>IFERROR(IF((AJ3924-AK3924)&gt;0,1,0),0)</f>
        <v>0</v>
      </c>
      <c r="AV3924">
        <f>IFERROR(IF((AL3924-AM3924)&gt;0,1,0),0)</f>
        <v>0</v>
      </c>
      <c r="AW3924">
        <f>IFERROR(IF((AN3924-AO3924)&gt;0,1,0),0)</f>
        <v>0</v>
      </c>
      <c r="AX3924">
        <f>IFERROR(IF((AC3924-AD3924)&lt;0,1,0),0)</f>
        <v>0</v>
      </c>
      <c r="AY3924">
        <f>SUM(AP3924:AX3924)</f>
        <v>0</v>
      </c>
    </row>
    <row r="3925" spans="1:51" x14ac:dyDescent="0.45">
      <c r="A3925" s="1" t="s">
        <v>1753</v>
      </c>
      <c r="B3925" s="2">
        <v>100495687</v>
      </c>
      <c r="C3925" s="3" t="s">
        <v>5374</v>
      </c>
      <c r="D3925" s="5">
        <v>12</v>
      </c>
      <c r="E3925" s="5">
        <v>44.670132000000002</v>
      </c>
      <c r="F3925" s="3" t="s">
        <v>4480</v>
      </c>
      <c r="G3925" s="3" t="s">
        <v>4491</v>
      </c>
      <c r="H3925" s="3" t="s">
        <v>4492</v>
      </c>
      <c r="I3925" s="3" t="s">
        <v>4493</v>
      </c>
      <c r="J3925" s="3" t="s">
        <v>4494</v>
      </c>
      <c r="K3925" s="6" t="s">
        <v>4474</v>
      </c>
      <c r="L3925" s="6" t="s">
        <v>4474</v>
      </c>
      <c r="M3925" s="6" t="s">
        <v>4474</v>
      </c>
      <c r="N3925" s="6" t="s">
        <v>4474</v>
      </c>
      <c r="O3925" s="6">
        <v>-1730.537</v>
      </c>
      <c r="P3925" s="6">
        <v>-1689.665</v>
      </c>
      <c r="Q3925" s="6">
        <v>-613.78300000000002</v>
      </c>
      <c r="R3925" s="6">
        <v>-242.739</v>
      </c>
      <c r="S3925" s="6">
        <v>-1985.62</v>
      </c>
      <c r="T3925" s="6">
        <v>-1922.8979999999999</v>
      </c>
      <c r="U3925" s="6" t="s">
        <v>4474</v>
      </c>
      <c r="V3925" s="6" t="s">
        <v>4474</v>
      </c>
      <c r="W3925" s="6">
        <v>29937.223000000002</v>
      </c>
      <c r="X3925" s="6">
        <v>29564.904999999999</v>
      </c>
      <c r="Y3925" s="6">
        <v>125.967</v>
      </c>
      <c r="Z3925" s="6">
        <v>283.142</v>
      </c>
      <c r="AA3925" s="6">
        <v>5932</v>
      </c>
      <c r="AB3925" s="6">
        <v>5429</v>
      </c>
      <c r="AC3925" s="6">
        <v>6007567</v>
      </c>
      <c r="AD3925" s="6">
        <v>6007567</v>
      </c>
      <c r="AF3925">
        <f>Q3925/W3925</f>
        <v>-2.050233583789652E-2</v>
      </c>
      <c r="AG3925">
        <f>R3925/X3925</f>
        <v>-8.2103764581689005E-3</v>
      </c>
      <c r="AH3925" t="e">
        <f>U3925/W3925</f>
        <v>#VALUE!</v>
      </c>
      <c r="AI3925" t="e">
        <f>V3925/X3925</f>
        <v>#VALUE!</v>
      </c>
      <c r="AJ3925">
        <f>Y3925/AA3925</f>
        <v>2.1235165205664194E-2</v>
      </c>
      <c r="AK3925">
        <f>Z3925/AB3925</f>
        <v>5.2153619451095964E-2</v>
      </c>
      <c r="AL3925" t="e">
        <f>O3925/K3925</f>
        <v>#VALUE!</v>
      </c>
      <c r="AM3925" t="e">
        <f>P3925/L3925</f>
        <v>#VALUE!</v>
      </c>
      <c r="AN3925" t="e">
        <f>K3925/W3925</f>
        <v>#VALUE!</v>
      </c>
      <c r="AO3925" t="e">
        <f>L3925/X3925</f>
        <v>#VALUE!</v>
      </c>
      <c r="AP3925">
        <f>IF(OR(Q3925&lt;0, Q3925="NA"), 0, 1)</f>
        <v>0</v>
      </c>
      <c r="AQ3925">
        <f>IF(OR(S3925&lt;0, S3925="NA"), 0, 1)</f>
        <v>0</v>
      </c>
      <c r="AR3925">
        <f>IFERROR(IF((AF3925-AG3925)&gt;0,1,0),0)</f>
        <v>0</v>
      </c>
      <c r="AS3925">
        <f>IFERROR(IF((S3925-Q3925)&gt;0,1,0),0)</f>
        <v>0</v>
      </c>
      <c r="AT3925">
        <f>IFERROR(IF((AH3925-AI3925)&lt;0,1,0),0)</f>
        <v>0</v>
      </c>
      <c r="AU3925">
        <f>IFERROR(IF((AJ3925-AK3925)&gt;0,1,0),0)</f>
        <v>0</v>
      </c>
      <c r="AV3925">
        <f>IFERROR(IF((AL3925-AM3925)&gt;0,1,0),0)</f>
        <v>0</v>
      </c>
      <c r="AW3925">
        <f>IFERROR(IF((AN3925-AO3925)&gt;0,1,0),0)</f>
        <v>0</v>
      </c>
      <c r="AX3925">
        <f>IFERROR(IF((AC3925-AD3925)&lt;0,1,0),0)</f>
        <v>0</v>
      </c>
      <c r="AY3925">
        <f>SUM(AP3925:AX3925)</f>
        <v>0</v>
      </c>
    </row>
    <row r="3926" spans="1:51" x14ac:dyDescent="0.45">
      <c r="A3926" s="1" t="s">
        <v>1767</v>
      </c>
      <c r="B3926" s="2">
        <v>116212654</v>
      </c>
      <c r="C3926" s="3" t="s">
        <v>5338</v>
      </c>
      <c r="D3926" s="5">
        <v>50.755499999999998</v>
      </c>
      <c r="E3926" s="5">
        <v>86.284350000000003</v>
      </c>
      <c r="F3926" s="3" t="s">
        <v>4480</v>
      </c>
      <c r="G3926" s="3" t="s">
        <v>4491</v>
      </c>
      <c r="H3926" s="3" t="s">
        <v>4492</v>
      </c>
      <c r="I3926" s="3" t="s">
        <v>4493</v>
      </c>
      <c r="J3926" s="3"/>
      <c r="K3926" s="6" t="s">
        <v>4474</v>
      </c>
      <c r="L3926" s="6" t="s">
        <v>4474</v>
      </c>
      <c r="M3926" s="6" t="s">
        <v>4474</v>
      </c>
      <c r="N3926" s="6" t="s">
        <v>4474</v>
      </c>
      <c r="O3926" s="6" t="s">
        <v>4474</v>
      </c>
      <c r="P3926" s="6" t="s">
        <v>4474</v>
      </c>
      <c r="Q3926" s="6" t="s">
        <v>4474</v>
      </c>
      <c r="R3926" s="6" t="s">
        <v>4474</v>
      </c>
      <c r="S3926" s="6" t="s">
        <v>4474</v>
      </c>
      <c r="T3926" s="6" t="s">
        <v>4474</v>
      </c>
      <c r="U3926" s="6" t="s">
        <v>4474</v>
      </c>
      <c r="V3926" s="6" t="s">
        <v>4474</v>
      </c>
      <c r="W3926" s="6" t="s">
        <v>4474</v>
      </c>
      <c r="X3926" s="6" t="s">
        <v>4474</v>
      </c>
      <c r="Y3926" s="6" t="s">
        <v>4474</v>
      </c>
      <c r="Z3926" s="6" t="s">
        <v>4474</v>
      </c>
      <c r="AA3926" s="6" t="s">
        <v>4474</v>
      </c>
      <c r="AB3926" s="6" t="s">
        <v>4474</v>
      </c>
      <c r="AC3926" s="6" t="s">
        <v>4474</v>
      </c>
      <c r="AD3926" s="6" t="s">
        <v>4474</v>
      </c>
      <c r="AF3926" t="e">
        <f>Q3926/W3926</f>
        <v>#VALUE!</v>
      </c>
      <c r="AG3926" t="e">
        <f>R3926/X3926</f>
        <v>#VALUE!</v>
      </c>
      <c r="AH3926" t="e">
        <f>U3926/W3926</f>
        <v>#VALUE!</v>
      </c>
      <c r="AI3926" t="e">
        <f>V3926/X3926</f>
        <v>#VALUE!</v>
      </c>
      <c r="AJ3926" t="e">
        <f>Y3926/AA3926</f>
        <v>#VALUE!</v>
      </c>
      <c r="AK3926" t="e">
        <f>Z3926/AB3926</f>
        <v>#VALUE!</v>
      </c>
      <c r="AL3926" t="e">
        <f>O3926/K3926</f>
        <v>#VALUE!</v>
      </c>
      <c r="AM3926" t="e">
        <f>P3926/L3926</f>
        <v>#VALUE!</v>
      </c>
      <c r="AN3926" t="e">
        <f>K3926/W3926</f>
        <v>#VALUE!</v>
      </c>
      <c r="AO3926" t="e">
        <f>L3926/X3926</f>
        <v>#VALUE!</v>
      </c>
      <c r="AP3926">
        <f>IF(OR(Q3926&lt;0, Q3926="NA"), 0, 1)</f>
        <v>0</v>
      </c>
      <c r="AQ3926">
        <f>IF(OR(S3926&lt;0, S3926="NA"), 0, 1)</f>
        <v>0</v>
      </c>
      <c r="AR3926">
        <f>IFERROR(IF((AF3926-AG3926)&gt;0,1,0),0)</f>
        <v>0</v>
      </c>
      <c r="AS3926">
        <f>IFERROR(IF((S3926-Q3926)&gt;0,1,0),0)</f>
        <v>0</v>
      </c>
      <c r="AT3926">
        <f>IFERROR(IF((AH3926-AI3926)&lt;0,1,0),0)</f>
        <v>0</v>
      </c>
      <c r="AU3926">
        <f>IFERROR(IF((AJ3926-AK3926)&gt;0,1,0),0)</f>
        <v>0</v>
      </c>
      <c r="AV3926">
        <f>IFERROR(IF((AL3926-AM3926)&gt;0,1,0),0)</f>
        <v>0</v>
      </c>
      <c r="AW3926">
        <f>IFERROR(IF((AN3926-AO3926)&gt;0,1,0),0)</f>
        <v>0</v>
      </c>
      <c r="AX3926">
        <f>IFERROR(IF((AC3926-AD3926)&lt;0,1,0),0)</f>
        <v>0</v>
      </c>
      <c r="AY3926">
        <f>SUM(AP3926:AX3926)</f>
        <v>0</v>
      </c>
    </row>
    <row r="3927" spans="1:51" x14ac:dyDescent="0.45">
      <c r="A3927" s="1" t="s">
        <v>1768</v>
      </c>
      <c r="B3927" s="2">
        <v>114119624</v>
      </c>
      <c r="C3927" s="3" t="s">
        <v>5338</v>
      </c>
      <c r="D3927" s="5">
        <v>50.34</v>
      </c>
      <c r="E3927" s="5">
        <v>400.70639999999997</v>
      </c>
      <c r="F3927" s="3" t="s">
        <v>4480</v>
      </c>
      <c r="G3927" s="3" t="s">
        <v>4491</v>
      </c>
      <c r="H3927" s="3" t="s">
        <v>4492</v>
      </c>
      <c r="I3927" s="3" t="s">
        <v>4493</v>
      </c>
      <c r="J3927" s="3"/>
      <c r="K3927" s="6" t="s">
        <v>4474</v>
      </c>
      <c r="L3927" s="6" t="s">
        <v>4474</v>
      </c>
      <c r="M3927" s="6" t="s">
        <v>4474</v>
      </c>
      <c r="N3927" s="6" t="s">
        <v>4474</v>
      </c>
      <c r="O3927" s="6" t="s">
        <v>4474</v>
      </c>
      <c r="P3927" s="6" t="s">
        <v>4474</v>
      </c>
      <c r="Q3927" s="6" t="s">
        <v>4474</v>
      </c>
      <c r="R3927" s="6" t="s">
        <v>4474</v>
      </c>
      <c r="S3927" s="6" t="s">
        <v>4474</v>
      </c>
      <c r="T3927" s="6" t="s">
        <v>4474</v>
      </c>
      <c r="U3927" s="6" t="s">
        <v>4474</v>
      </c>
      <c r="V3927" s="6" t="s">
        <v>4474</v>
      </c>
      <c r="W3927" s="6" t="s">
        <v>4474</v>
      </c>
      <c r="X3927" s="6" t="s">
        <v>4474</v>
      </c>
      <c r="Y3927" s="6" t="s">
        <v>4474</v>
      </c>
      <c r="Z3927" s="6" t="s">
        <v>4474</v>
      </c>
      <c r="AA3927" s="6" t="s">
        <v>4474</v>
      </c>
      <c r="AB3927" s="6" t="s">
        <v>4474</v>
      </c>
      <c r="AC3927" s="6" t="s">
        <v>4474</v>
      </c>
      <c r="AD3927" s="6" t="s">
        <v>4474</v>
      </c>
      <c r="AF3927" t="e">
        <f>Q3927/W3927</f>
        <v>#VALUE!</v>
      </c>
      <c r="AG3927" t="e">
        <f>R3927/X3927</f>
        <v>#VALUE!</v>
      </c>
      <c r="AH3927" t="e">
        <f>U3927/W3927</f>
        <v>#VALUE!</v>
      </c>
      <c r="AI3927" t="e">
        <f>V3927/X3927</f>
        <v>#VALUE!</v>
      </c>
      <c r="AJ3927" t="e">
        <f>Y3927/AA3927</f>
        <v>#VALUE!</v>
      </c>
      <c r="AK3927" t="e">
        <f>Z3927/AB3927</f>
        <v>#VALUE!</v>
      </c>
      <c r="AL3927" t="e">
        <f>O3927/K3927</f>
        <v>#VALUE!</v>
      </c>
      <c r="AM3927" t="e">
        <f>P3927/L3927</f>
        <v>#VALUE!</v>
      </c>
      <c r="AN3927" t="e">
        <f>K3927/W3927</f>
        <v>#VALUE!</v>
      </c>
      <c r="AO3927" t="e">
        <f>L3927/X3927</f>
        <v>#VALUE!</v>
      </c>
      <c r="AP3927">
        <f>IF(OR(Q3927&lt;0, Q3927="NA"), 0, 1)</f>
        <v>0</v>
      </c>
      <c r="AQ3927">
        <f>IF(OR(S3927&lt;0, S3927="NA"), 0, 1)</f>
        <v>0</v>
      </c>
      <c r="AR3927">
        <f>IFERROR(IF((AF3927-AG3927)&gt;0,1,0),0)</f>
        <v>0</v>
      </c>
      <c r="AS3927">
        <f>IFERROR(IF((S3927-Q3927)&gt;0,1,0),0)</f>
        <v>0</v>
      </c>
      <c r="AT3927">
        <f>IFERROR(IF((AH3927-AI3927)&lt;0,1,0),0)</f>
        <v>0</v>
      </c>
      <c r="AU3927">
        <f>IFERROR(IF((AJ3927-AK3927)&gt;0,1,0),0)</f>
        <v>0</v>
      </c>
      <c r="AV3927">
        <f>IFERROR(IF((AL3927-AM3927)&gt;0,1,0),0)</f>
        <v>0</v>
      </c>
      <c r="AW3927">
        <f>IFERROR(IF((AN3927-AO3927)&gt;0,1,0),0)</f>
        <v>0</v>
      </c>
      <c r="AX3927">
        <f>IFERROR(IF((AC3927-AD3927)&lt;0,1,0),0)</f>
        <v>0</v>
      </c>
      <c r="AY3927">
        <f>SUM(AP3927:AX3927)</f>
        <v>0</v>
      </c>
    </row>
    <row r="3928" spans="1:51" x14ac:dyDescent="0.45">
      <c r="A3928" s="1" t="s">
        <v>1769</v>
      </c>
      <c r="B3928" s="2">
        <v>114121509</v>
      </c>
      <c r="C3928" s="3" t="s">
        <v>5338</v>
      </c>
      <c r="D3928" s="5">
        <v>50.63</v>
      </c>
      <c r="E3928" s="5">
        <v>430.86130000000003</v>
      </c>
      <c r="F3928" s="3" t="s">
        <v>4480</v>
      </c>
      <c r="G3928" s="3" t="s">
        <v>4491</v>
      </c>
      <c r="H3928" s="3" t="s">
        <v>4492</v>
      </c>
      <c r="I3928" s="3" t="s">
        <v>4493</v>
      </c>
      <c r="J3928" s="3"/>
      <c r="K3928" s="6" t="s">
        <v>4474</v>
      </c>
      <c r="L3928" s="6" t="s">
        <v>4474</v>
      </c>
      <c r="M3928" s="6" t="s">
        <v>4474</v>
      </c>
      <c r="N3928" s="6" t="s">
        <v>4474</v>
      </c>
      <c r="O3928" s="6" t="s">
        <v>4474</v>
      </c>
      <c r="P3928" s="6" t="s">
        <v>4474</v>
      </c>
      <c r="Q3928" s="6" t="s">
        <v>4474</v>
      </c>
      <c r="R3928" s="6" t="s">
        <v>4474</v>
      </c>
      <c r="S3928" s="6" t="s">
        <v>4474</v>
      </c>
      <c r="T3928" s="6" t="s">
        <v>4474</v>
      </c>
      <c r="U3928" s="6" t="s">
        <v>4474</v>
      </c>
      <c r="V3928" s="6" t="s">
        <v>4474</v>
      </c>
      <c r="W3928" s="6" t="s">
        <v>4474</v>
      </c>
      <c r="X3928" s="6" t="s">
        <v>4474</v>
      </c>
      <c r="Y3928" s="6" t="s">
        <v>4474</v>
      </c>
      <c r="Z3928" s="6" t="s">
        <v>4474</v>
      </c>
      <c r="AA3928" s="6" t="s">
        <v>4474</v>
      </c>
      <c r="AB3928" s="6" t="s">
        <v>4474</v>
      </c>
      <c r="AC3928" s="6" t="s">
        <v>4474</v>
      </c>
      <c r="AD3928" s="6" t="s">
        <v>4474</v>
      </c>
      <c r="AF3928" t="e">
        <f>Q3928/W3928</f>
        <v>#VALUE!</v>
      </c>
      <c r="AG3928" t="e">
        <f>R3928/X3928</f>
        <v>#VALUE!</v>
      </c>
      <c r="AH3928" t="e">
        <f>U3928/W3928</f>
        <v>#VALUE!</v>
      </c>
      <c r="AI3928" t="e">
        <f>V3928/X3928</f>
        <v>#VALUE!</v>
      </c>
      <c r="AJ3928" t="e">
        <f>Y3928/AA3928</f>
        <v>#VALUE!</v>
      </c>
      <c r="AK3928" t="e">
        <f>Z3928/AB3928</f>
        <v>#VALUE!</v>
      </c>
      <c r="AL3928" t="e">
        <f>O3928/K3928</f>
        <v>#VALUE!</v>
      </c>
      <c r="AM3928" t="e">
        <f>P3928/L3928</f>
        <v>#VALUE!</v>
      </c>
      <c r="AN3928" t="e">
        <f>K3928/W3928</f>
        <v>#VALUE!</v>
      </c>
      <c r="AO3928" t="e">
        <f>L3928/X3928</f>
        <v>#VALUE!</v>
      </c>
      <c r="AP3928">
        <f>IF(OR(Q3928&lt;0, Q3928="NA"), 0, 1)</f>
        <v>0</v>
      </c>
      <c r="AQ3928">
        <f>IF(OR(S3928&lt;0, S3928="NA"), 0, 1)</f>
        <v>0</v>
      </c>
      <c r="AR3928">
        <f>IFERROR(IF((AF3928-AG3928)&gt;0,1,0),0)</f>
        <v>0</v>
      </c>
      <c r="AS3928">
        <f>IFERROR(IF((S3928-Q3928)&gt;0,1,0),0)</f>
        <v>0</v>
      </c>
      <c r="AT3928">
        <f>IFERROR(IF((AH3928-AI3928)&lt;0,1,0),0)</f>
        <v>0</v>
      </c>
      <c r="AU3928">
        <f>IFERROR(IF((AJ3928-AK3928)&gt;0,1,0),0)</f>
        <v>0</v>
      </c>
      <c r="AV3928">
        <f>IFERROR(IF((AL3928-AM3928)&gt;0,1,0),0)</f>
        <v>0</v>
      </c>
      <c r="AW3928">
        <f>IFERROR(IF((AN3928-AO3928)&gt;0,1,0),0)</f>
        <v>0</v>
      </c>
      <c r="AX3928">
        <f>IFERROR(IF((AC3928-AD3928)&lt;0,1,0),0)</f>
        <v>0</v>
      </c>
      <c r="AY3928">
        <f>SUM(AP3928:AX3928)</f>
        <v>0</v>
      </c>
    </row>
    <row r="3929" spans="1:51" x14ac:dyDescent="0.45">
      <c r="A3929" s="1" t="s">
        <v>1781</v>
      </c>
      <c r="B3929" s="2">
        <v>106127250</v>
      </c>
      <c r="C3929" s="3" t="s">
        <v>5338</v>
      </c>
      <c r="D3929" s="5">
        <v>18.649999999999999</v>
      </c>
      <c r="E3929" s="5">
        <v>20.515018649999998</v>
      </c>
      <c r="F3929" s="3" t="s">
        <v>4480</v>
      </c>
      <c r="G3929" s="3" t="s">
        <v>4491</v>
      </c>
      <c r="H3929" s="3" t="s">
        <v>4492</v>
      </c>
      <c r="I3929" s="3" t="s">
        <v>4493</v>
      </c>
      <c r="J3929" s="3"/>
      <c r="K3929" s="6" t="s">
        <v>4474</v>
      </c>
      <c r="L3929" s="6" t="s">
        <v>4474</v>
      </c>
      <c r="M3929" s="6" t="s">
        <v>4474</v>
      </c>
      <c r="N3929" s="6" t="s">
        <v>4474</v>
      </c>
      <c r="O3929" s="6" t="s">
        <v>4474</v>
      </c>
      <c r="P3929" s="6" t="s">
        <v>4474</v>
      </c>
      <c r="Q3929" s="6" t="s">
        <v>4474</v>
      </c>
      <c r="R3929" s="6" t="s">
        <v>4474</v>
      </c>
      <c r="S3929" s="6" t="s">
        <v>4474</v>
      </c>
      <c r="T3929" s="6" t="s">
        <v>4474</v>
      </c>
      <c r="U3929" s="6" t="s">
        <v>4474</v>
      </c>
      <c r="V3929" s="6" t="s">
        <v>4474</v>
      </c>
      <c r="W3929" s="6" t="s">
        <v>4474</v>
      </c>
      <c r="X3929" s="6" t="s">
        <v>4474</v>
      </c>
      <c r="Y3929" s="6" t="s">
        <v>4474</v>
      </c>
      <c r="Z3929" s="6" t="s">
        <v>4474</v>
      </c>
      <c r="AA3929" s="6" t="s">
        <v>4474</v>
      </c>
      <c r="AB3929" s="6" t="s">
        <v>4474</v>
      </c>
      <c r="AC3929" s="6" t="s">
        <v>4474</v>
      </c>
      <c r="AD3929" s="6" t="s">
        <v>4474</v>
      </c>
      <c r="AF3929" t="e">
        <f>Q3929/W3929</f>
        <v>#VALUE!</v>
      </c>
      <c r="AG3929" t="e">
        <f>R3929/X3929</f>
        <v>#VALUE!</v>
      </c>
      <c r="AH3929" t="e">
        <f>U3929/W3929</f>
        <v>#VALUE!</v>
      </c>
      <c r="AI3929" t="e">
        <f>V3929/X3929</f>
        <v>#VALUE!</v>
      </c>
      <c r="AJ3929" t="e">
        <f>Y3929/AA3929</f>
        <v>#VALUE!</v>
      </c>
      <c r="AK3929" t="e">
        <f>Z3929/AB3929</f>
        <v>#VALUE!</v>
      </c>
      <c r="AL3929" t="e">
        <f>O3929/K3929</f>
        <v>#VALUE!</v>
      </c>
      <c r="AM3929" t="e">
        <f>P3929/L3929</f>
        <v>#VALUE!</v>
      </c>
      <c r="AN3929" t="e">
        <f>K3929/W3929</f>
        <v>#VALUE!</v>
      </c>
      <c r="AO3929" t="e">
        <f>L3929/X3929</f>
        <v>#VALUE!</v>
      </c>
      <c r="AP3929">
        <f>IF(OR(Q3929&lt;0, Q3929="NA"), 0, 1)</f>
        <v>0</v>
      </c>
      <c r="AQ3929">
        <f>IF(OR(S3929&lt;0, S3929="NA"), 0, 1)</f>
        <v>0</v>
      </c>
      <c r="AR3929">
        <f>IFERROR(IF((AF3929-AG3929)&gt;0,1,0),0)</f>
        <v>0</v>
      </c>
      <c r="AS3929">
        <f>IFERROR(IF((S3929-Q3929)&gt;0,1,0),0)</f>
        <v>0</v>
      </c>
      <c r="AT3929">
        <f>IFERROR(IF((AH3929-AI3929)&lt;0,1,0),0)</f>
        <v>0</v>
      </c>
      <c r="AU3929">
        <f>IFERROR(IF((AJ3929-AK3929)&gt;0,1,0),0)</f>
        <v>0</v>
      </c>
      <c r="AV3929">
        <f>IFERROR(IF((AL3929-AM3929)&gt;0,1,0),0)</f>
        <v>0</v>
      </c>
      <c r="AW3929">
        <f>IFERROR(IF((AN3929-AO3929)&gt;0,1,0),0)</f>
        <v>0</v>
      </c>
      <c r="AX3929">
        <f>IFERROR(IF((AC3929-AD3929)&lt;0,1,0),0)</f>
        <v>0</v>
      </c>
      <c r="AY3929">
        <f>SUM(AP3929:AX3929)</f>
        <v>0</v>
      </c>
    </row>
    <row r="3930" spans="1:51" x14ac:dyDescent="0.45">
      <c r="A3930" s="1" t="s">
        <v>1782</v>
      </c>
      <c r="B3930" s="2">
        <v>112165649</v>
      </c>
      <c r="C3930" s="3" t="s">
        <v>5338</v>
      </c>
      <c r="D3930" s="5">
        <v>15.46</v>
      </c>
      <c r="E3930" s="7">
        <v>3.8650000000000002</v>
      </c>
      <c r="F3930" s="3" t="s">
        <v>4480</v>
      </c>
      <c r="G3930" s="3" t="s">
        <v>4491</v>
      </c>
      <c r="H3930" s="3" t="s">
        <v>4492</v>
      </c>
      <c r="I3930" s="3" t="s">
        <v>4493</v>
      </c>
      <c r="J3930" s="3"/>
      <c r="K3930" s="6" t="s">
        <v>4474</v>
      </c>
      <c r="L3930" s="6" t="s">
        <v>4474</v>
      </c>
      <c r="M3930" s="6" t="s">
        <v>4474</v>
      </c>
      <c r="N3930" s="6" t="s">
        <v>4474</v>
      </c>
      <c r="O3930" s="6" t="s">
        <v>4474</v>
      </c>
      <c r="P3930" s="6" t="s">
        <v>4474</v>
      </c>
      <c r="Q3930" s="6" t="s">
        <v>4474</v>
      </c>
      <c r="R3930" s="6" t="s">
        <v>4474</v>
      </c>
      <c r="S3930" s="6" t="s">
        <v>4474</v>
      </c>
      <c r="T3930" s="6" t="s">
        <v>4474</v>
      </c>
      <c r="U3930" s="6" t="s">
        <v>4474</v>
      </c>
      <c r="V3930" s="6" t="s">
        <v>4474</v>
      </c>
      <c r="W3930" s="6" t="s">
        <v>4474</v>
      </c>
      <c r="X3930" s="6" t="s">
        <v>4474</v>
      </c>
      <c r="Y3930" s="6" t="s">
        <v>4474</v>
      </c>
      <c r="Z3930" s="6" t="s">
        <v>4474</v>
      </c>
      <c r="AA3930" s="6" t="s">
        <v>4474</v>
      </c>
      <c r="AB3930" s="6" t="s">
        <v>4474</v>
      </c>
      <c r="AC3930" s="6" t="s">
        <v>4474</v>
      </c>
      <c r="AD3930" s="6" t="s">
        <v>4474</v>
      </c>
      <c r="AF3930" t="e">
        <f>Q3930/W3930</f>
        <v>#VALUE!</v>
      </c>
      <c r="AG3930" t="e">
        <f>R3930/X3930</f>
        <v>#VALUE!</v>
      </c>
      <c r="AH3930" t="e">
        <f>U3930/W3930</f>
        <v>#VALUE!</v>
      </c>
      <c r="AI3930" t="e">
        <f>V3930/X3930</f>
        <v>#VALUE!</v>
      </c>
      <c r="AJ3930" t="e">
        <f>Y3930/AA3930</f>
        <v>#VALUE!</v>
      </c>
      <c r="AK3930" t="e">
        <f>Z3930/AB3930</f>
        <v>#VALUE!</v>
      </c>
      <c r="AL3930" t="e">
        <f>O3930/K3930</f>
        <v>#VALUE!</v>
      </c>
      <c r="AM3930" t="e">
        <f>P3930/L3930</f>
        <v>#VALUE!</v>
      </c>
      <c r="AN3930" t="e">
        <f>K3930/W3930</f>
        <v>#VALUE!</v>
      </c>
      <c r="AO3930" t="e">
        <f>L3930/X3930</f>
        <v>#VALUE!</v>
      </c>
      <c r="AP3930">
        <f>IF(OR(Q3930&lt;0, Q3930="NA"), 0, 1)</f>
        <v>0</v>
      </c>
      <c r="AQ3930">
        <f>IF(OR(S3930&lt;0, S3930="NA"), 0, 1)</f>
        <v>0</v>
      </c>
      <c r="AR3930">
        <f>IFERROR(IF((AF3930-AG3930)&gt;0,1,0),0)</f>
        <v>0</v>
      </c>
      <c r="AS3930">
        <f>IFERROR(IF((S3930-Q3930)&gt;0,1,0),0)</f>
        <v>0</v>
      </c>
      <c r="AT3930">
        <f>IFERROR(IF((AH3930-AI3930)&lt;0,1,0),0)</f>
        <v>0</v>
      </c>
      <c r="AU3930">
        <f>IFERROR(IF((AJ3930-AK3930)&gt;0,1,0),0)</f>
        <v>0</v>
      </c>
      <c r="AV3930">
        <f>IFERROR(IF((AL3930-AM3930)&gt;0,1,0),0)</f>
        <v>0</v>
      </c>
      <c r="AW3930">
        <f>IFERROR(IF((AN3930-AO3930)&gt;0,1,0),0)</f>
        <v>0</v>
      </c>
      <c r="AX3930">
        <f>IFERROR(IF((AC3930-AD3930)&lt;0,1,0),0)</f>
        <v>0</v>
      </c>
      <c r="AY3930">
        <f>SUM(AP3930:AX3930)</f>
        <v>0</v>
      </c>
    </row>
    <row r="3931" spans="1:51" x14ac:dyDescent="0.45">
      <c r="A3931" s="1" t="s">
        <v>1783</v>
      </c>
      <c r="B3931" s="2">
        <v>112897174</v>
      </c>
      <c r="C3931" s="3" t="s">
        <v>5338</v>
      </c>
      <c r="D3931" s="7">
        <v>9.69</v>
      </c>
      <c r="E3931" s="5">
        <v>2.1318096899999999</v>
      </c>
      <c r="F3931" s="3" t="s">
        <v>4480</v>
      </c>
      <c r="G3931" s="3" t="s">
        <v>4491</v>
      </c>
      <c r="H3931" s="3" t="s">
        <v>4492</v>
      </c>
      <c r="I3931" s="3" t="s">
        <v>4493</v>
      </c>
      <c r="J3931" s="3"/>
      <c r="K3931" s="6" t="s">
        <v>4474</v>
      </c>
      <c r="L3931" s="6" t="s">
        <v>4474</v>
      </c>
      <c r="M3931" s="6" t="s">
        <v>4474</v>
      </c>
      <c r="N3931" s="6" t="s">
        <v>4474</v>
      </c>
      <c r="O3931" s="6" t="s">
        <v>4474</v>
      </c>
      <c r="P3931" s="6" t="s">
        <v>4474</v>
      </c>
      <c r="Q3931" s="6" t="s">
        <v>4474</v>
      </c>
      <c r="R3931" s="6" t="s">
        <v>4474</v>
      </c>
      <c r="S3931" s="6" t="s">
        <v>4474</v>
      </c>
      <c r="T3931" s="6" t="s">
        <v>4474</v>
      </c>
      <c r="U3931" s="6" t="s">
        <v>4474</v>
      </c>
      <c r="V3931" s="6" t="s">
        <v>4474</v>
      </c>
      <c r="W3931" s="6" t="s">
        <v>4474</v>
      </c>
      <c r="X3931" s="6" t="s">
        <v>4474</v>
      </c>
      <c r="Y3931" s="6" t="s">
        <v>4474</v>
      </c>
      <c r="Z3931" s="6" t="s">
        <v>4474</v>
      </c>
      <c r="AA3931" s="6" t="s">
        <v>4474</v>
      </c>
      <c r="AB3931" s="6" t="s">
        <v>4474</v>
      </c>
      <c r="AC3931" s="6" t="s">
        <v>4474</v>
      </c>
      <c r="AD3931" s="6" t="s">
        <v>4474</v>
      </c>
      <c r="AF3931" t="e">
        <f>Q3931/W3931</f>
        <v>#VALUE!</v>
      </c>
      <c r="AG3931" t="e">
        <f>R3931/X3931</f>
        <v>#VALUE!</v>
      </c>
      <c r="AH3931" t="e">
        <f>U3931/W3931</f>
        <v>#VALUE!</v>
      </c>
      <c r="AI3931" t="e">
        <f>V3931/X3931</f>
        <v>#VALUE!</v>
      </c>
      <c r="AJ3931" t="e">
        <f>Y3931/AA3931</f>
        <v>#VALUE!</v>
      </c>
      <c r="AK3931" t="e">
        <f>Z3931/AB3931</f>
        <v>#VALUE!</v>
      </c>
      <c r="AL3931" t="e">
        <f>O3931/K3931</f>
        <v>#VALUE!</v>
      </c>
      <c r="AM3931" t="e">
        <f>P3931/L3931</f>
        <v>#VALUE!</v>
      </c>
      <c r="AN3931" t="e">
        <f>K3931/W3931</f>
        <v>#VALUE!</v>
      </c>
      <c r="AO3931" t="e">
        <f>L3931/X3931</f>
        <v>#VALUE!</v>
      </c>
      <c r="AP3931">
        <f>IF(OR(Q3931&lt;0, Q3931="NA"), 0, 1)</f>
        <v>0</v>
      </c>
      <c r="AQ3931">
        <f>IF(OR(S3931&lt;0, S3931="NA"), 0, 1)</f>
        <v>0</v>
      </c>
      <c r="AR3931">
        <f>IFERROR(IF((AF3931-AG3931)&gt;0,1,0),0)</f>
        <v>0</v>
      </c>
      <c r="AS3931">
        <f>IFERROR(IF((S3931-Q3931)&gt;0,1,0),0)</f>
        <v>0</v>
      </c>
      <c r="AT3931">
        <f>IFERROR(IF((AH3931-AI3931)&lt;0,1,0),0)</f>
        <v>0</v>
      </c>
      <c r="AU3931">
        <f>IFERROR(IF((AJ3931-AK3931)&gt;0,1,0),0)</f>
        <v>0</v>
      </c>
      <c r="AV3931">
        <f>IFERROR(IF((AL3931-AM3931)&gt;0,1,0),0)</f>
        <v>0</v>
      </c>
      <c r="AW3931">
        <f>IFERROR(IF((AN3931-AO3931)&gt;0,1,0),0)</f>
        <v>0</v>
      </c>
      <c r="AX3931">
        <f>IFERROR(IF((AC3931-AD3931)&lt;0,1,0),0)</f>
        <v>0</v>
      </c>
      <c r="AY3931">
        <f>SUM(AP3931:AX3931)</f>
        <v>0</v>
      </c>
    </row>
    <row r="3932" spans="1:51" x14ac:dyDescent="0.45">
      <c r="A3932" s="1" t="s">
        <v>1784</v>
      </c>
      <c r="B3932" s="2">
        <v>106127647</v>
      </c>
      <c r="C3932" s="3" t="s">
        <v>5338</v>
      </c>
      <c r="D3932" s="5">
        <v>26.74</v>
      </c>
      <c r="E3932" s="5">
        <v>20.857226740000002</v>
      </c>
      <c r="F3932" s="3" t="s">
        <v>4480</v>
      </c>
      <c r="G3932" s="3" t="s">
        <v>4491</v>
      </c>
      <c r="H3932" s="3" t="s">
        <v>4492</v>
      </c>
      <c r="I3932" s="3" t="s">
        <v>4493</v>
      </c>
      <c r="J3932" s="3"/>
      <c r="K3932" s="6" t="s">
        <v>4474</v>
      </c>
      <c r="L3932" s="6" t="s">
        <v>4474</v>
      </c>
      <c r="M3932" s="6" t="s">
        <v>4474</v>
      </c>
      <c r="N3932" s="6" t="s">
        <v>4474</v>
      </c>
      <c r="O3932" s="6" t="s">
        <v>4474</v>
      </c>
      <c r="P3932" s="6" t="s">
        <v>4474</v>
      </c>
      <c r="Q3932" s="6" t="s">
        <v>4474</v>
      </c>
      <c r="R3932" s="6" t="s">
        <v>4474</v>
      </c>
      <c r="S3932" s="6" t="s">
        <v>4474</v>
      </c>
      <c r="T3932" s="6" t="s">
        <v>4474</v>
      </c>
      <c r="U3932" s="6" t="s">
        <v>4474</v>
      </c>
      <c r="V3932" s="6" t="s">
        <v>4474</v>
      </c>
      <c r="W3932" s="6" t="s">
        <v>4474</v>
      </c>
      <c r="X3932" s="6" t="s">
        <v>4474</v>
      </c>
      <c r="Y3932" s="6" t="s">
        <v>4474</v>
      </c>
      <c r="Z3932" s="6" t="s">
        <v>4474</v>
      </c>
      <c r="AA3932" s="6" t="s">
        <v>4474</v>
      </c>
      <c r="AB3932" s="6" t="s">
        <v>4474</v>
      </c>
      <c r="AC3932" s="6" t="s">
        <v>4474</v>
      </c>
      <c r="AD3932" s="6" t="s">
        <v>4474</v>
      </c>
      <c r="AF3932" t="e">
        <f>Q3932/W3932</f>
        <v>#VALUE!</v>
      </c>
      <c r="AG3932" t="e">
        <f>R3932/X3932</f>
        <v>#VALUE!</v>
      </c>
      <c r="AH3932" t="e">
        <f>U3932/W3932</f>
        <v>#VALUE!</v>
      </c>
      <c r="AI3932" t="e">
        <f>V3932/X3932</f>
        <v>#VALUE!</v>
      </c>
      <c r="AJ3932" t="e">
        <f>Y3932/AA3932</f>
        <v>#VALUE!</v>
      </c>
      <c r="AK3932" t="e">
        <f>Z3932/AB3932</f>
        <v>#VALUE!</v>
      </c>
      <c r="AL3932" t="e">
        <f>O3932/K3932</f>
        <v>#VALUE!</v>
      </c>
      <c r="AM3932" t="e">
        <f>P3932/L3932</f>
        <v>#VALUE!</v>
      </c>
      <c r="AN3932" t="e">
        <f>K3932/W3932</f>
        <v>#VALUE!</v>
      </c>
      <c r="AO3932" t="e">
        <f>L3932/X3932</f>
        <v>#VALUE!</v>
      </c>
      <c r="AP3932">
        <f>IF(OR(Q3932&lt;0, Q3932="NA"), 0, 1)</f>
        <v>0</v>
      </c>
      <c r="AQ3932">
        <f>IF(OR(S3932&lt;0, S3932="NA"), 0, 1)</f>
        <v>0</v>
      </c>
      <c r="AR3932">
        <f>IFERROR(IF((AF3932-AG3932)&gt;0,1,0),0)</f>
        <v>0</v>
      </c>
      <c r="AS3932">
        <f>IFERROR(IF((S3932-Q3932)&gt;0,1,0),0)</f>
        <v>0</v>
      </c>
      <c r="AT3932">
        <f>IFERROR(IF((AH3932-AI3932)&lt;0,1,0),0)</f>
        <v>0</v>
      </c>
      <c r="AU3932">
        <f>IFERROR(IF((AJ3932-AK3932)&gt;0,1,0),0)</f>
        <v>0</v>
      </c>
      <c r="AV3932">
        <f>IFERROR(IF((AL3932-AM3932)&gt;0,1,0),0)</f>
        <v>0</v>
      </c>
      <c r="AW3932">
        <f>IFERROR(IF((AN3932-AO3932)&gt;0,1,0),0)</f>
        <v>0</v>
      </c>
      <c r="AX3932">
        <f>IFERROR(IF((AC3932-AD3932)&lt;0,1,0),0)</f>
        <v>0</v>
      </c>
      <c r="AY3932">
        <f>SUM(AP3932:AX3932)</f>
        <v>0</v>
      </c>
    </row>
    <row r="3933" spans="1:51" x14ac:dyDescent="0.45">
      <c r="A3933" s="1" t="s">
        <v>1785</v>
      </c>
      <c r="B3933" s="2">
        <v>106433860</v>
      </c>
      <c r="C3933" s="3" t="s">
        <v>5338</v>
      </c>
      <c r="D3933" s="5">
        <v>7.91</v>
      </c>
      <c r="E3933" s="5">
        <v>320.98779999999999</v>
      </c>
      <c r="F3933" s="3" t="s">
        <v>4480</v>
      </c>
      <c r="G3933" s="3" t="s">
        <v>4491</v>
      </c>
      <c r="H3933" s="3" t="s">
        <v>4492</v>
      </c>
      <c r="I3933" s="3" t="s">
        <v>4493</v>
      </c>
      <c r="J3933" s="3"/>
      <c r="K3933" s="6" t="s">
        <v>4474</v>
      </c>
      <c r="L3933" s="6" t="s">
        <v>4474</v>
      </c>
      <c r="M3933" s="6" t="s">
        <v>4474</v>
      </c>
      <c r="N3933" s="6" t="s">
        <v>4474</v>
      </c>
      <c r="O3933" s="6" t="s">
        <v>4474</v>
      </c>
      <c r="P3933" s="6" t="s">
        <v>4474</v>
      </c>
      <c r="Q3933" s="6" t="s">
        <v>4474</v>
      </c>
      <c r="R3933" s="6" t="s">
        <v>4474</v>
      </c>
      <c r="S3933" s="6" t="s">
        <v>4474</v>
      </c>
      <c r="T3933" s="6" t="s">
        <v>4474</v>
      </c>
      <c r="U3933" s="6" t="s">
        <v>4474</v>
      </c>
      <c r="V3933" s="6" t="s">
        <v>4474</v>
      </c>
      <c r="W3933" s="6" t="s">
        <v>4474</v>
      </c>
      <c r="X3933" s="6" t="s">
        <v>4474</v>
      </c>
      <c r="Y3933" s="6" t="s">
        <v>4474</v>
      </c>
      <c r="Z3933" s="6" t="s">
        <v>4474</v>
      </c>
      <c r="AA3933" s="6" t="s">
        <v>4474</v>
      </c>
      <c r="AB3933" s="6" t="s">
        <v>4474</v>
      </c>
      <c r="AC3933" s="6" t="s">
        <v>4474</v>
      </c>
      <c r="AD3933" s="6" t="s">
        <v>4474</v>
      </c>
      <c r="AF3933" t="e">
        <f>Q3933/W3933</f>
        <v>#VALUE!</v>
      </c>
      <c r="AG3933" t="e">
        <f>R3933/X3933</f>
        <v>#VALUE!</v>
      </c>
      <c r="AH3933" t="e">
        <f>U3933/W3933</f>
        <v>#VALUE!</v>
      </c>
      <c r="AI3933" t="e">
        <f>V3933/X3933</f>
        <v>#VALUE!</v>
      </c>
      <c r="AJ3933" t="e">
        <f>Y3933/AA3933</f>
        <v>#VALUE!</v>
      </c>
      <c r="AK3933" t="e">
        <f>Z3933/AB3933</f>
        <v>#VALUE!</v>
      </c>
      <c r="AL3933" t="e">
        <f>O3933/K3933</f>
        <v>#VALUE!</v>
      </c>
      <c r="AM3933" t="e">
        <f>P3933/L3933</f>
        <v>#VALUE!</v>
      </c>
      <c r="AN3933" t="e">
        <f>K3933/W3933</f>
        <v>#VALUE!</v>
      </c>
      <c r="AO3933" t="e">
        <f>L3933/X3933</f>
        <v>#VALUE!</v>
      </c>
      <c r="AP3933">
        <f>IF(OR(Q3933&lt;0, Q3933="NA"), 0, 1)</f>
        <v>0</v>
      </c>
      <c r="AQ3933">
        <f>IF(OR(S3933&lt;0, S3933="NA"), 0, 1)</f>
        <v>0</v>
      </c>
      <c r="AR3933">
        <f>IFERROR(IF((AF3933-AG3933)&gt;0,1,0),0)</f>
        <v>0</v>
      </c>
      <c r="AS3933">
        <f>IFERROR(IF((S3933-Q3933)&gt;0,1,0),0)</f>
        <v>0</v>
      </c>
      <c r="AT3933">
        <f>IFERROR(IF((AH3933-AI3933)&lt;0,1,0),0)</f>
        <v>0</v>
      </c>
      <c r="AU3933">
        <f>IFERROR(IF((AJ3933-AK3933)&gt;0,1,0),0)</f>
        <v>0</v>
      </c>
      <c r="AV3933">
        <f>IFERROR(IF((AL3933-AM3933)&gt;0,1,0),0)</f>
        <v>0</v>
      </c>
      <c r="AW3933">
        <f>IFERROR(IF((AN3933-AO3933)&gt;0,1,0),0)</f>
        <v>0</v>
      </c>
      <c r="AX3933">
        <f>IFERROR(IF((AC3933-AD3933)&lt;0,1,0),0)</f>
        <v>0</v>
      </c>
      <c r="AY3933">
        <f>SUM(AP3933:AX3933)</f>
        <v>0</v>
      </c>
    </row>
    <row r="3934" spans="1:51" x14ac:dyDescent="0.45">
      <c r="A3934" s="1" t="s">
        <v>1786</v>
      </c>
      <c r="B3934" s="2">
        <v>106433460</v>
      </c>
      <c r="C3934" s="3" t="s">
        <v>5338</v>
      </c>
      <c r="D3934" s="5">
        <v>39.32</v>
      </c>
      <c r="E3934" s="5">
        <v>34.994799999999998</v>
      </c>
      <c r="F3934" s="3" t="s">
        <v>4480</v>
      </c>
      <c r="G3934" s="3" t="s">
        <v>4491</v>
      </c>
      <c r="H3934" s="3" t="s">
        <v>4492</v>
      </c>
      <c r="I3934" s="3" t="s">
        <v>4493</v>
      </c>
      <c r="J3934" s="3"/>
      <c r="K3934" s="6" t="s">
        <v>4474</v>
      </c>
      <c r="L3934" s="6" t="s">
        <v>4474</v>
      </c>
      <c r="M3934" s="6" t="s">
        <v>4474</v>
      </c>
      <c r="N3934" s="6" t="s">
        <v>4474</v>
      </c>
      <c r="O3934" s="6" t="s">
        <v>4474</v>
      </c>
      <c r="P3934" s="6" t="s">
        <v>4474</v>
      </c>
      <c r="Q3934" s="6" t="s">
        <v>4474</v>
      </c>
      <c r="R3934" s="6" t="s">
        <v>4474</v>
      </c>
      <c r="S3934" s="6" t="s">
        <v>4474</v>
      </c>
      <c r="T3934" s="6" t="s">
        <v>4474</v>
      </c>
      <c r="U3934" s="6" t="s">
        <v>4474</v>
      </c>
      <c r="V3934" s="6" t="s">
        <v>4474</v>
      </c>
      <c r="W3934" s="6" t="s">
        <v>4474</v>
      </c>
      <c r="X3934" s="6" t="s">
        <v>4474</v>
      </c>
      <c r="Y3934" s="6" t="s">
        <v>4474</v>
      </c>
      <c r="Z3934" s="6" t="s">
        <v>4474</v>
      </c>
      <c r="AA3934" s="6" t="s">
        <v>4474</v>
      </c>
      <c r="AB3934" s="6" t="s">
        <v>4474</v>
      </c>
      <c r="AC3934" s="6" t="s">
        <v>4474</v>
      </c>
      <c r="AD3934" s="6" t="s">
        <v>4474</v>
      </c>
      <c r="AF3934" t="e">
        <f>Q3934/W3934</f>
        <v>#VALUE!</v>
      </c>
      <c r="AG3934" t="e">
        <f>R3934/X3934</f>
        <v>#VALUE!</v>
      </c>
      <c r="AH3934" t="e">
        <f>U3934/W3934</f>
        <v>#VALUE!</v>
      </c>
      <c r="AI3934" t="e">
        <f>V3934/X3934</f>
        <v>#VALUE!</v>
      </c>
      <c r="AJ3934" t="e">
        <f>Y3934/AA3934</f>
        <v>#VALUE!</v>
      </c>
      <c r="AK3934" t="e">
        <f>Z3934/AB3934</f>
        <v>#VALUE!</v>
      </c>
      <c r="AL3934" t="e">
        <f>O3934/K3934</f>
        <v>#VALUE!</v>
      </c>
      <c r="AM3934" t="e">
        <f>P3934/L3934</f>
        <v>#VALUE!</v>
      </c>
      <c r="AN3934" t="e">
        <f>K3934/W3934</f>
        <v>#VALUE!</v>
      </c>
      <c r="AO3934" t="e">
        <f>L3934/X3934</f>
        <v>#VALUE!</v>
      </c>
      <c r="AP3934">
        <f>IF(OR(Q3934&lt;0, Q3934="NA"), 0, 1)</f>
        <v>0</v>
      </c>
      <c r="AQ3934">
        <f>IF(OR(S3934&lt;0, S3934="NA"), 0, 1)</f>
        <v>0</v>
      </c>
      <c r="AR3934">
        <f>IFERROR(IF((AF3934-AG3934)&gt;0,1,0),0)</f>
        <v>0</v>
      </c>
      <c r="AS3934">
        <f>IFERROR(IF((S3934-Q3934)&gt;0,1,0),0)</f>
        <v>0</v>
      </c>
      <c r="AT3934">
        <f>IFERROR(IF((AH3934-AI3934)&lt;0,1,0),0)</f>
        <v>0</v>
      </c>
      <c r="AU3934">
        <f>IFERROR(IF((AJ3934-AK3934)&gt;0,1,0),0)</f>
        <v>0</v>
      </c>
      <c r="AV3934">
        <f>IFERROR(IF((AL3934-AM3934)&gt;0,1,0),0)</f>
        <v>0</v>
      </c>
      <c r="AW3934">
        <f>IFERROR(IF((AN3934-AO3934)&gt;0,1,0),0)</f>
        <v>0</v>
      </c>
      <c r="AX3934">
        <f>IFERROR(IF((AC3934-AD3934)&lt;0,1,0),0)</f>
        <v>0</v>
      </c>
      <c r="AY3934">
        <f>SUM(AP3934:AX3934)</f>
        <v>0</v>
      </c>
    </row>
    <row r="3935" spans="1:51" x14ac:dyDescent="0.45">
      <c r="A3935" s="1" t="s">
        <v>1787</v>
      </c>
      <c r="B3935" s="2">
        <v>106429760</v>
      </c>
      <c r="C3935" s="3" t="s">
        <v>5338</v>
      </c>
      <c r="D3935" s="5">
        <v>16.59</v>
      </c>
      <c r="E3935" s="5">
        <v>54.747016590000001</v>
      </c>
      <c r="F3935" s="3" t="s">
        <v>4480</v>
      </c>
      <c r="G3935" s="3" t="s">
        <v>4491</v>
      </c>
      <c r="H3935" s="3" t="s">
        <v>4492</v>
      </c>
      <c r="I3935" s="3" t="s">
        <v>4493</v>
      </c>
      <c r="J3935" s="3"/>
      <c r="K3935" s="6" t="s">
        <v>4474</v>
      </c>
      <c r="L3935" s="6" t="s">
        <v>4474</v>
      </c>
      <c r="M3935" s="6" t="s">
        <v>4474</v>
      </c>
      <c r="N3935" s="6" t="s">
        <v>4474</v>
      </c>
      <c r="O3935" s="6" t="s">
        <v>4474</v>
      </c>
      <c r="P3935" s="6" t="s">
        <v>4474</v>
      </c>
      <c r="Q3935" s="6" t="s">
        <v>4474</v>
      </c>
      <c r="R3935" s="6" t="s">
        <v>4474</v>
      </c>
      <c r="S3935" s="6" t="s">
        <v>4474</v>
      </c>
      <c r="T3935" s="6" t="s">
        <v>4474</v>
      </c>
      <c r="U3935" s="6" t="s">
        <v>4474</v>
      </c>
      <c r="V3935" s="6" t="s">
        <v>4474</v>
      </c>
      <c r="W3935" s="6" t="s">
        <v>4474</v>
      </c>
      <c r="X3935" s="6" t="s">
        <v>4474</v>
      </c>
      <c r="Y3935" s="6" t="s">
        <v>4474</v>
      </c>
      <c r="Z3935" s="6" t="s">
        <v>4474</v>
      </c>
      <c r="AA3935" s="6" t="s">
        <v>4474</v>
      </c>
      <c r="AB3935" s="6" t="s">
        <v>4474</v>
      </c>
      <c r="AC3935" s="6" t="s">
        <v>4474</v>
      </c>
      <c r="AD3935" s="6" t="s">
        <v>4474</v>
      </c>
      <c r="AF3935" t="e">
        <f>Q3935/W3935</f>
        <v>#VALUE!</v>
      </c>
      <c r="AG3935" t="e">
        <f>R3935/X3935</f>
        <v>#VALUE!</v>
      </c>
      <c r="AH3935" t="e">
        <f>U3935/W3935</f>
        <v>#VALUE!</v>
      </c>
      <c r="AI3935" t="e">
        <f>V3935/X3935</f>
        <v>#VALUE!</v>
      </c>
      <c r="AJ3935" t="e">
        <f>Y3935/AA3935</f>
        <v>#VALUE!</v>
      </c>
      <c r="AK3935" t="e">
        <f>Z3935/AB3935</f>
        <v>#VALUE!</v>
      </c>
      <c r="AL3935" t="e">
        <f>O3935/K3935</f>
        <v>#VALUE!</v>
      </c>
      <c r="AM3935" t="e">
        <f>P3935/L3935</f>
        <v>#VALUE!</v>
      </c>
      <c r="AN3935" t="e">
        <f>K3935/W3935</f>
        <v>#VALUE!</v>
      </c>
      <c r="AO3935" t="e">
        <f>L3935/X3935</f>
        <v>#VALUE!</v>
      </c>
      <c r="AP3935">
        <f>IF(OR(Q3935&lt;0, Q3935="NA"), 0, 1)</f>
        <v>0</v>
      </c>
      <c r="AQ3935">
        <f>IF(OR(S3935&lt;0, S3935="NA"), 0, 1)</f>
        <v>0</v>
      </c>
      <c r="AR3935">
        <f>IFERROR(IF((AF3935-AG3935)&gt;0,1,0),0)</f>
        <v>0</v>
      </c>
      <c r="AS3935">
        <f>IFERROR(IF((S3935-Q3935)&gt;0,1,0),0)</f>
        <v>0</v>
      </c>
      <c r="AT3935">
        <f>IFERROR(IF((AH3935-AI3935)&lt;0,1,0),0)</f>
        <v>0</v>
      </c>
      <c r="AU3935">
        <f>IFERROR(IF((AJ3935-AK3935)&gt;0,1,0),0)</f>
        <v>0</v>
      </c>
      <c r="AV3935">
        <f>IFERROR(IF((AL3935-AM3935)&gt;0,1,0),0)</f>
        <v>0</v>
      </c>
      <c r="AW3935">
        <f>IFERROR(IF((AN3935-AO3935)&gt;0,1,0),0)</f>
        <v>0</v>
      </c>
      <c r="AX3935">
        <f>IFERROR(IF((AC3935-AD3935)&lt;0,1,0),0)</f>
        <v>0</v>
      </c>
      <c r="AY3935">
        <f>SUM(AP3935:AX3935)</f>
        <v>0</v>
      </c>
    </row>
    <row r="3936" spans="1:51" x14ac:dyDescent="0.45">
      <c r="A3936" s="1" t="s">
        <v>1788</v>
      </c>
      <c r="B3936" s="2">
        <v>106127347</v>
      </c>
      <c r="C3936" s="3" t="s">
        <v>5338</v>
      </c>
      <c r="D3936" s="5">
        <v>48.22</v>
      </c>
      <c r="E3936" s="5">
        <v>1265.7750482199999</v>
      </c>
      <c r="F3936" s="3" t="s">
        <v>4480</v>
      </c>
      <c r="G3936" s="3" t="s">
        <v>4491</v>
      </c>
      <c r="H3936" s="3" t="s">
        <v>4492</v>
      </c>
      <c r="I3936" s="3" t="s">
        <v>4493</v>
      </c>
      <c r="J3936" s="3"/>
      <c r="K3936" s="6" t="s">
        <v>4474</v>
      </c>
      <c r="L3936" s="6" t="s">
        <v>4474</v>
      </c>
      <c r="M3936" s="6" t="s">
        <v>4474</v>
      </c>
      <c r="N3936" s="6" t="s">
        <v>4474</v>
      </c>
      <c r="O3936" s="6" t="s">
        <v>4474</v>
      </c>
      <c r="P3936" s="6" t="s">
        <v>4474</v>
      </c>
      <c r="Q3936" s="6" t="s">
        <v>4474</v>
      </c>
      <c r="R3936" s="6" t="s">
        <v>4474</v>
      </c>
      <c r="S3936" s="6" t="s">
        <v>4474</v>
      </c>
      <c r="T3936" s="6" t="s">
        <v>4474</v>
      </c>
      <c r="U3936" s="6" t="s">
        <v>4474</v>
      </c>
      <c r="V3936" s="6" t="s">
        <v>4474</v>
      </c>
      <c r="W3936" s="6" t="s">
        <v>4474</v>
      </c>
      <c r="X3936" s="6" t="s">
        <v>4474</v>
      </c>
      <c r="Y3936" s="6" t="s">
        <v>4474</v>
      </c>
      <c r="Z3936" s="6" t="s">
        <v>4474</v>
      </c>
      <c r="AA3936" s="6" t="s">
        <v>4474</v>
      </c>
      <c r="AB3936" s="6" t="s">
        <v>4474</v>
      </c>
      <c r="AC3936" s="6" t="s">
        <v>4474</v>
      </c>
      <c r="AD3936" s="6" t="s">
        <v>4474</v>
      </c>
      <c r="AF3936" t="e">
        <f>Q3936/W3936</f>
        <v>#VALUE!</v>
      </c>
      <c r="AG3936" t="e">
        <f>R3936/X3936</f>
        <v>#VALUE!</v>
      </c>
      <c r="AH3936" t="e">
        <f>U3936/W3936</f>
        <v>#VALUE!</v>
      </c>
      <c r="AI3936" t="e">
        <f>V3936/X3936</f>
        <v>#VALUE!</v>
      </c>
      <c r="AJ3936" t="e">
        <f>Y3936/AA3936</f>
        <v>#VALUE!</v>
      </c>
      <c r="AK3936" t="e">
        <f>Z3936/AB3936</f>
        <v>#VALUE!</v>
      </c>
      <c r="AL3936" t="e">
        <f>O3936/K3936</f>
        <v>#VALUE!</v>
      </c>
      <c r="AM3936" t="e">
        <f>P3936/L3936</f>
        <v>#VALUE!</v>
      </c>
      <c r="AN3936" t="e">
        <f>K3936/W3936</f>
        <v>#VALUE!</v>
      </c>
      <c r="AO3936" t="e">
        <f>L3936/X3936</f>
        <v>#VALUE!</v>
      </c>
      <c r="AP3936">
        <f>IF(OR(Q3936&lt;0, Q3936="NA"), 0, 1)</f>
        <v>0</v>
      </c>
      <c r="AQ3936">
        <f>IF(OR(S3936&lt;0, S3936="NA"), 0, 1)</f>
        <v>0</v>
      </c>
      <c r="AR3936">
        <f>IFERROR(IF((AF3936-AG3936)&gt;0,1,0),0)</f>
        <v>0</v>
      </c>
      <c r="AS3936">
        <f>IFERROR(IF((S3936-Q3936)&gt;0,1,0),0)</f>
        <v>0</v>
      </c>
      <c r="AT3936">
        <f>IFERROR(IF((AH3936-AI3936)&lt;0,1,0),0)</f>
        <v>0</v>
      </c>
      <c r="AU3936">
        <f>IFERROR(IF((AJ3936-AK3936)&gt;0,1,0),0)</f>
        <v>0</v>
      </c>
      <c r="AV3936">
        <f>IFERROR(IF((AL3936-AM3936)&gt;0,1,0),0)</f>
        <v>0</v>
      </c>
      <c r="AW3936">
        <f>IFERROR(IF((AN3936-AO3936)&gt;0,1,0),0)</f>
        <v>0</v>
      </c>
      <c r="AX3936">
        <f>IFERROR(IF((AC3936-AD3936)&lt;0,1,0),0)</f>
        <v>0</v>
      </c>
      <c r="AY3936">
        <f>SUM(AP3936:AX3936)</f>
        <v>0</v>
      </c>
    </row>
    <row r="3937" spans="1:51" x14ac:dyDescent="0.45">
      <c r="A3937" s="1" t="s">
        <v>1789</v>
      </c>
      <c r="B3937" s="2">
        <v>124157720</v>
      </c>
      <c r="C3937" s="3" t="s">
        <v>5338</v>
      </c>
      <c r="D3937" s="5">
        <v>28.4</v>
      </c>
      <c r="E3937" s="5">
        <v>5.9640000000000004</v>
      </c>
      <c r="F3937" s="3" t="s">
        <v>4480</v>
      </c>
      <c r="G3937" s="3" t="s">
        <v>4491</v>
      </c>
      <c r="H3937" s="3" t="s">
        <v>4492</v>
      </c>
      <c r="I3937" s="3" t="s">
        <v>4493</v>
      </c>
      <c r="J3937" s="3"/>
      <c r="K3937" s="6" t="s">
        <v>4474</v>
      </c>
      <c r="L3937" s="6" t="s">
        <v>4474</v>
      </c>
      <c r="M3937" s="6" t="s">
        <v>4474</v>
      </c>
      <c r="N3937" s="6" t="s">
        <v>4474</v>
      </c>
      <c r="O3937" s="6" t="s">
        <v>4474</v>
      </c>
      <c r="P3937" s="6" t="s">
        <v>4474</v>
      </c>
      <c r="Q3937" s="6" t="s">
        <v>4474</v>
      </c>
      <c r="R3937" s="6" t="s">
        <v>4474</v>
      </c>
      <c r="S3937" s="6" t="s">
        <v>4474</v>
      </c>
      <c r="T3937" s="6" t="s">
        <v>4474</v>
      </c>
      <c r="U3937" s="6" t="s">
        <v>4474</v>
      </c>
      <c r="V3937" s="6" t="s">
        <v>4474</v>
      </c>
      <c r="W3937" s="6" t="s">
        <v>4474</v>
      </c>
      <c r="X3937" s="6" t="s">
        <v>4474</v>
      </c>
      <c r="Y3937" s="6" t="s">
        <v>4474</v>
      </c>
      <c r="Z3937" s="6" t="s">
        <v>4474</v>
      </c>
      <c r="AA3937" s="6" t="s">
        <v>4474</v>
      </c>
      <c r="AB3937" s="6" t="s">
        <v>4474</v>
      </c>
      <c r="AC3937" s="6" t="s">
        <v>4474</v>
      </c>
      <c r="AD3937" s="6" t="s">
        <v>4474</v>
      </c>
      <c r="AF3937" t="e">
        <f>Q3937/W3937</f>
        <v>#VALUE!</v>
      </c>
      <c r="AG3937" t="e">
        <f>R3937/X3937</f>
        <v>#VALUE!</v>
      </c>
      <c r="AH3937" t="e">
        <f>U3937/W3937</f>
        <v>#VALUE!</v>
      </c>
      <c r="AI3937" t="e">
        <f>V3937/X3937</f>
        <v>#VALUE!</v>
      </c>
      <c r="AJ3937" t="e">
        <f>Y3937/AA3937</f>
        <v>#VALUE!</v>
      </c>
      <c r="AK3937" t="e">
        <f>Z3937/AB3937</f>
        <v>#VALUE!</v>
      </c>
      <c r="AL3937" t="e">
        <f>O3937/K3937</f>
        <v>#VALUE!</v>
      </c>
      <c r="AM3937" t="e">
        <f>P3937/L3937</f>
        <v>#VALUE!</v>
      </c>
      <c r="AN3937" t="e">
        <f>K3937/W3937</f>
        <v>#VALUE!</v>
      </c>
      <c r="AO3937" t="e">
        <f>L3937/X3937</f>
        <v>#VALUE!</v>
      </c>
      <c r="AP3937">
        <f>IF(OR(Q3937&lt;0, Q3937="NA"), 0, 1)</f>
        <v>0</v>
      </c>
      <c r="AQ3937">
        <f>IF(OR(S3937&lt;0, S3937="NA"), 0, 1)</f>
        <v>0</v>
      </c>
      <c r="AR3937">
        <f>IFERROR(IF((AF3937-AG3937)&gt;0,1,0),0)</f>
        <v>0</v>
      </c>
      <c r="AS3937">
        <f>IFERROR(IF((S3937-Q3937)&gt;0,1,0),0)</f>
        <v>0</v>
      </c>
      <c r="AT3937">
        <f>IFERROR(IF((AH3937-AI3937)&lt;0,1,0),0)</f>
        <v>0</v>
      </c>
      <c r="AU3937">
        <f>IFERROR(IF((AJ3937-AK3937)&gt;0,1,0),0)</f>
        <v>0</v>
      </c>
      <c r="AV3937">
        <f>IFERROR(IF((AL3937-AM3937)&gt;0,1,0),0)</f>
        <v>0</v>
      </c>
      <c r="AW3937">
        <f>IFERROR(IF((AN3937-AO3937)&gt;0,1,0),0)</f>
        <v>0</v>
      </c>
      <c r="AX3937">
        <f>IFERROR(IF((AC3937-AD3937)&lt;0,1,0),0)</f>
        <v>0</v>
      </c>
      <c r="AY3937">
        <f>SUM(AP3937:AX3937)</f>
        <v>0</v>
      </c>
    </row>
    <row r="3938" spans="1:51" x14ac:dyDescent="0.45">
      <c r="A3938" s="1" t="s">
        <v>1790</v>
      </c>
      <c r="B3938" s="2">
        <v>106429861</v>
      </c>
      <c r="C3938" s="3" t="s">
        <v>5338</v>
      </c>
      <c r="D3938" s="5">
        <v>37.01</v>
      </c>
      <c r="E3938" s="5">
        <v>148.78038505000001</v>
      </c>
      <c r="F3938" s="3" t="s">
        <v>4480</v>
      </c>
      <c r="G3938" s="3" t="s">
        <v>4491</v>
      </c>
      <c r="H3938" s="3" t="s">
        <v>4492</v>
      </c>
      <c r="I3938" s="3" t="s">
        <v>4493</v>
      </c>
      <c r="J3938" s="3"/>
      <c r="K3938" s="6" t="s">
        <v>4474</v>
      </c>
      <c r="L3938" s="6" t="s">
        <v>4474</v>
      </c>
      <c r="M3938" s="6" t="s">
        <v>4474</v>
      </c>
      <c r="N3938" s="6" t="s">
        <v>4474</v>
      </c>
      <c r="O3938" s="6" t="s">
        <v>4474</v>
      </c>
      <c r="P3938" s="6" t="s">
        <v>4474</v>
      </c>
      <c r="Q3938" s="6" t="s">
        <v>4474</v>
      </c>
      <c r="R3938" s="6" t="s">
        <v>4474</v>
      </c>
      <c r="S3938" s="6" t="s">
        <v>4474</v>
      </c>
      <c r="T3938" s="6" t="s">
        <v>4474</v>
      </c>
      <c r="U3938" s="6" t="s">
        <v>4474</v>
      </c>
      <c r="V3938" s="6" t="s">
        <v>4474</v>
      </c>
      <c r="W3938" s="6" t="s">
        <v>4474</v>
      </c>
      <c r="X3938" s="6" t="s">
        <v>4474</v>
      </c>
      <c r="Y3938" s="6" t="s">
        <v>4474</v>
      </c>
      <c r="Z3938" s="6" t="s">
        <v>4474</v>
      </c>
      <c r="AA3938" s="6" t="s">
        <v>4474</v>
      </c>
      <c r="AB3938" s="6" t="s">
        <v>4474</v>
      </c>
      <c r="AC3938" s="6" t="s">
        <v>4474</v>
      </c>
      <c r="AD3938" s="6" t="s">
        <v>4474</v>
      </c>
      <c r="AF3938" t="e">
        <f>Q3938/W3938</f>
        <v>#VALUE!</v>
      </c>
      <c r="AG3938" t="e">
        <f>R3938/X3938</f>
        <v>#VALUE!</v>
      </c>
      <c r="AH3938" t="e">
        <f>U3938/W3938</f>
        <v>#VALUE!</v>
      </c>
      <c r="AI3938" t="e">
        <f>V3938/X3938</f>
        <v>#VALUE!</v>
      </c>
      <c r="AJ3938" t="e">
        <f>Y3938/AA3938</f>
        <v>#VALUE!</v>
      </c>
      <c r="AK3938" t="e">
        <f>Z3938/AB3938</f>
        <v>#VALUE!</v>
      </c>
      <c r="AL3938" t="e">
        <f>O3938/K3938</f>
        <v>#VALUE!</v>
      </c>
      <c r="AM3938" t="e">
        <f>P3938/L3938</f>
        <v>#VALUE!</v>
      </c>
      <c r="AN3938" t="e">
        <f>K3938/W3938</f>
        <v>#VALUE!</v>
      </c>
      <c r="AO3938" t="e">
        <f>L3938/X3938</f>
        <v>#VALUE!</v>
      </c>
      <c r="AP3938">
        <f>IF(OR(Q3938&lt;0, Q3938="NA"), 0, 1)</f>
        <v>0</v>
      </c>
      <c r="AQ3938">
        <f>IF(OR(S3938&lt;0, S3938="NA"), 0, 1)</f>
        <v>0</v>
      </c>
      <c r="AR3938">
        <f>IFERROR(IF((AF3938-AG3938)&gt;0,1,0),0)</f>
        <v>0</v>
      </c>
      <c r="AS3938">
        <f>IFERROR(IF((S3938-Q3938)&gt;0,1,0),0)</f>
        <v>0</v>
      </c>
      <c r="AT3938">
        <f>IFERROR(IF((AH3938-AI3938)&lt;0,1,0),0)</f>
        <v>0</v>
      </c>
      <c r="AU3938">
        <f>IFERROR(IF((AJ3938-AK3938)&gt;0,1,0),0)</f>
        <v>0</v>
      </c>
      <c r="AV3938">
        <f>IFERROR(IF((AL3938-AM3938)&gt;0,1,0),0)</f>
        <v>0</v>
      </c>
      <c r="AW3938">
        <f>IFERROR(IF((AN3938-AO3938)&gt;0,1,0),0)</f>
        <v>0</v>
      </c>
      <c r="AX3938">
        <f>IFERROR(IF((AC3938-AD3938)&lt;0,1,0),0)</f>
        <v>0</v>
      </c>
      <c r="AY3938">
        <f>SUM(AP3938:AX3938)</f>
        <v>0</v>
      </c>
    </row>
    <row r="3939" spans="1:51" x14ac:dyDescent="0.45">
      <c r="A3939" s="1" t="s">
        <v>1791</v>
      </c>
      <c r="B3939" s="2">
        <v>106433760</v>
      </c>
      <c r="C3939" s="3" t="s">
        <v>5338</v>
      </c>
      <c r="D3939" s="5">
        <v>25.89</v>
      </c>
      <c r="E3939" s="5">
        <v>20.712</v>
      </c>
      <c r="F3939" s="3" t="s">
        <v>4480</v>
      </c>
      <c r="G3939" s="3" t="s">
        <v>4491</v>
      </c>
      <c r="H3939" s="3" t="s">
        <v>4492</v>
      </c>
      <c r="I3939" s="3" t="s">
        <v>4493</v>
      </c>
      <c r="J3939" s="3"/>
      <c r="K3939" s="6" t="s">
        <v>4474</v>
      </c>
      <c r="L3939" s="6" t="s">
        <v>4474</v>
      </c>
      <c r="M3939" s="6" t="s">
        <v>4474</v>
      </c>
      <c r="N3939" s="6" t="s">
        <v>4474</v>
      </c>
      <c r="O3939" s="6" t="s">
        <v>4474</v>
      </c>
      <c r="P3939" s="6" t="s">
        <v>4474</v>
      </c>
      <c r="Q3939" s="6" t="s">
        <v>4474</v>
      </c>
      <c r="R3939" s="6" t="s">
        <v>4474</v>
      </c>
      <c r="S3939" s="6" t="s">
        <v>4474</v>
      </c>
      <c r="T3939" s="6" t="s">
        <v>4474</v>
      </c>
      <c r="U3939" s="6" t="s">
        <v>4474</v>
      </c>
      <c r="V3939" s="6" t="s">
        <v>4474</v>
      </c>
      <c r="W3939" s="6" t="s">
        <v>4474</v>
      </c>
      <c r="X3939" s="6" t="s">
        <v>4474</v>
      </c>
      <c r="Y3939" s="6" t="s">
        <v>4474</v>
      </c>
      <c r="Z3939" s="6" t="s">
        <v>4474</v>
      </c>
      <c r="AA3939" s="6" t="s">
        <v>4474</v>
      </c>
      <c r="AB3939" s="6" t="s">
        <v>4474</v>
      </c>
      <c r="AC3939" s="6" t="s">
        <v>4474</v>
      </c>
      <c r="AD3939" s="6" t="s">
        <v>4474</v>
      </c>
      <c r="AF3939" t="e">
        <f>Q3939/W3939</f>
        <v>#VALUE!</v>
      </c>
      <c r="AG3939" t="e">
        <f>R3939/X3939</f>
        <v>#VALUE!</v>
      </c>
      <c r="AH3939" t="e">
        <f>U3939/W3939</f>
        <v>#VALUE!</v>
      </c>
      <c r="AI3939" t="e">
        <f>V3939/X3939</f>
        <v>#VALUE!</v>
      </c>
      <c r="AJ3939" t="e">
        <f>Y3939/AA3939</f>
        <v>#VALUE!</v>
      </c>
      <c r="AK3939" t="e">
        <f>Z3939/AB3939</f>
        <v>#VALUE!</v>
      </c>
      <c r="AL3939" t="e">
        <f>O3939/K3939</f>
        <v>#VALUE!</v>
      </c>
      <c r="AM3939" t="e">
        <f>P3939/L3939</f>
        <v>#VALUE!</v>
      </c>
      <c r="AN3939" t="e">
        <f>K3939/W3939</f>
        <v>#VALUE!</v>
      </c>
      <c r="AO3939" t="e">
        <f>L3939/X3939</f>
        <v>#VALUE!</v>
      </c>
      <c r="AP3939">
        <f>IF(OR(Q3939&lt;0, Q3939="NA"), 0, 1)</f>
        <v>0</v>
      </c>
      <c r="AQ3939">
        <f>IF(OR(S3939&lt;0, S3939="NA"), 0, 1)</f>
        <v>0</v>
      </c>
      <c r="AR3939">
        <f>IFERROR(IF((AF3939-AG3939)&gt;0,1,0),0)</f>
        <v>0</v>
      </c>
      <c r="AS3939">
        <f>IFERROR(IF((S3939-Q3939)&gt;0,1,0),0)</f>
        <v>0</v>
      </c>
      <c r="AT3939">
        <f>IFERROR(IF((AH3939-AI3939)&lt;0,1,0),0)</f>
        <v>0</v>
      </c>
      <c r="AU3939">
        <f>IFERROR(IF((AJ3939-AK3939)&gt;0,1,0),0)</f>
        <v>0</v>
      </c>
      <c r="AV3939">
        <f>IFERROR(IF((AL3939-AM3939)&gt;0,1,0),0)</f>
        <v>0</v>
      </c>
      <c r="AW3939">
        <f>IFERROR(IF((AN3939-AO3939)&gt;0,1,0),0)</f>
        <v>0</v>
      </c>
      <c r="AX3939">
        <f>IFERROR(IF((AC3939-AD3939)&lt;0,1,0),0)</f>
        <v>0</v>
      </c>
      <c r="AY3939">
        <f>SUM(AP3939:AX3939)</f>
        <v>0</v>
      </c>
    </row>
    <row r="3940" spans="1:51" x14ac:dyDescent="0.45">
      <c r="A3940" s="1" t="s">
        <v>1792</v>
      </c>
      <c r="B3940" s="2">
        <v>124158307</v>
      </c>
      <c r="C3940" s="3" t="s">
        <v>5338</v>
      </c>
      <c r="D3940" s="5">
        <v>22.37</v>
      </c>
      <c r="E3940" s="5">
        <v>3.5792000000000002</v>
      </c>
      <c r="F3940" s="3" t="s">
        <v>4480</v>
      </c>
      <c r="G3940" s="3" t="s">
        <v>4491</v>
      </c>
      <c r="H3940" s="3" t="s">
        <v>4492</v>
      </c>
      <c r="I3940" s="3" t="s">
        <v>4493</v>
      </c>
      <c r="J3940" s="3"/>
      <c r="K3940" s="6" t="s">
        <v>4474</v>
      </c>
      <c r="L3940" s="6" t="s">
        <v>4474</v>
      </c>
      <c r="M3940" s="6" t="s">
        <v>4474</v>
      </c>
      <c r="N3940" s="6" t="s">
        <v>4474</v>
      </c>
      <c r="O3940" s="6" t="s">
        <v>4474</v>
      </c>
      <c r="P3940" s="6" t="s">
        <v>4474</v>
      </c>
      <c r="Q3940" s="6" t="s">
        <v>4474</v>
      </c>
      <c r="R3940" s="6" t="s">
        <v>4474</v>
      </c>
      <c r="S3940" s="6" t="s">
        <v>4474</v>
      </c>
      <c r="T3940" s="6" t="s">
        <v>4474</v>
      </c>
      <c r="U3940" s="6" t="s">
        <v>4474</v>
      </c>
      <c r="V3940" s="6" t="s">
        <v>4474</v>
      </c>
      <c r="W3940" s="6" t="s">
        <v>4474</v>
      </c>
      <c r="X3940" s="6" t="s">
        <v>4474</v>
      </c>
      <c r="Y3940" s="6" t="s">
        <v>4474</v>
      </c>
      <c r="Z3940" s="6" t="s">
        <v>4474</v>
      </c>
      <c r="AA3940" s="6" t="s">
        <v>4474</v>
      </c>
      <c r="AB3940" s="6" t="s">
        <v>4474</v>
      </c>
      <c r="AC3940" s="6" t="s">
        <v>4474</v>
      </c>
      <c r="AD3940" s="6" t="s">
        <v>4474</v>
      </c>
      <c r="AF3940" t="e">
        <f>Q3940/W3940</f>
        <v>#VALUE!</v>
      </c>
      <c r="AG3940" t="e">
        <f>R3940/X3940</f>
        <v>#VALUE!</v>
      </c>
      <c r="AH3940" t="e">
        <f>U3940/W3940</f>
        <v>#VALUE!</v>
      </c>
      <c r="AI3940" t="e">
        <f>V3940/X3940</f>
        <v>#VALUE!</v>
      </c>
      <c r="AJ3940" t="e">
        <f>Y3940/AA3940</f>
        <v>#VALUE!</v>
      </c>
      <c r="AK3940" t="e">
        <f>Z3940/AB3940</f>
        <v>#VALUE!</v>
      </c>
      <c r="AL3940" t="e">
        <f>O3940/K3940</f>
        <v>#VALUE!</v>
      </c>
      <c r="AM3940" t="e">
        <f>P3940/L3940</f>
        <v>#VALUE!</v>
      </c>
      <c r="AN3940" t="e">
        <f>K3940/W3940</f>
        <v>#VALUE!</v>
      </c>
      <c r="AO3940" t="e">
        <f>L3940/X3940</f>
        <v>#VALUE!</v>
      </c>
      <c r="AP3940">
        <f>IF(OR(Q3940&lt;0, Q3940="NA"), 0, 1)</f>
        <v>0</v>
      </c>
      <c r="AQ3940">
        <f>IF(OR(S3940&lt;0, S3940="NA"), 0, 1)</f>
        <v>0</v>
      </c>
      <c r="AR3940">
        <f>IFERROR(IF((AF3940-AG3940)&gt;0,1,0),0)</f>
        <v>0</v>
      </c>
      <c r="AS3940">
        <f>IFERROR(IF((S3940-Q3940)&gt;0,1,0),0)</f>
        <v>0</v>
      </c>
      <c r="AT3940">
        <f>IFERROR(IF((AH3940-AI3940)&lt;0,1,0),0)</f>
        <v>0</v>
      </c>
      <c r="AU3940">
        <f>IFERROR(IF((AJ3940-AK3940)&gt;0,1,0),0)</f>
        <v>0</v>
      </c>
      <c r="AV3940">
        <f>IFERROR(IF((AL3940-AM3940)&gt;0,1,0),0)</f>
        <v>0</v>
      </c>
      <c r="AW3940">
        <f>IFERROR(IF((AN3940-AO3940)&gt;0,1,0),0)</f>
        <v>0</v>
      </c>
      <c r="AX3940">
        <f>IFERROR(IF((AC3940-AD3940)&lt;0,1,0),0)</f>
        <v>0</v>
      </c>
      <c r="AY3940">
        <f>SUM(AP3940:AX3940)</f>
        <v>0</v>
      </c>
    </row>
    <row r="3941" spans="1:51" x14ac:dyDescent="0.45">
      <c r="A3941" s="1" t="s">
        <v>1793</v>
      </c>
      <c r="B3941" s="2">
        <v>106430068</v>
      </c>
      <c r="C3941" s="3" t="s">
        <v>5338</v>
      </c>
      <c r="D3941" s="5">
        <v>77.87</v>
      </c>
      <c r="E3941" s="5">
        <v>5676.7234672200002</v>
      </c>
      <c r="F3941" s="3" t="s">
        <v>4480</v>
      </c>
      <c r="G3941" s="3" t="s">
        <v>4491</v>
      </c>
      <c r="H3941" s="3" t="s">
        <v>4492</v>
      </c>
      <c r="I3941" s="3" t="s">
        <v>4493</v>
      </c>
      <c r="J3941" s="3"/>
      <c r="K3941" s="6" t="s">
        <v>4474</v>
      </c>
      <c r="L3941" s="6" t="s">
        <v>4474</v>
      </c>
      <c r="M3941" s="6" t="s">
        <v>4474</v>
      </c>
      <c r="N3941" s="6" t="s">
        <v>4474</v>
      </c>
      <c r="O3941" s="6" t="s">
        <v>4474</v>
      </c>
      <c r="P3941" s="6" t="s">
        <v>4474</v>
      </c>
      <c r="Q3941" s="6" t="s">
        <v>4474</v>
      </c>
      <c r="R3941" s="6" t="s">
        <v>4474</v>
      </c>
      <c r="S3941" s="6" t="s">
        <v>4474</v>
      </c>
      <c r="T3941" s="6" t="s">
        <v>4474</v>
      </c>
      <c r="U3941" s="6" t="s">
        <v>4474</v>
      </c>
      <c r="V3941" s="6" t="s">
        <v>4474</v>
      </c>
      <c r="W3941" s="6" t="s">
        <v>4474</v>
      </c>
      <c r="X3941" s="6" t="s">
        <v>4474</v>
      </c>
      <c r="Y3941" s="6" t="s">
        <v>4474</v>
      </c>
      <c r="Z3941" s="6" t="s">
        <v>4474</v>
      </c>
      <c r="AA3941" s="6" t="s">
        <v>4474</v>
      </c>
      <c r="AB3941" s="6" t="s">
        <v>4474</v>
      </c>
      <c r="AC3941" s="6" t="s">
        <v>4474</v>
      </c>
      <c r="AD3941" s="6" t="s">
        <v>4474</v>
      </c>
      <c r="AF3941" t="e">
        <f>Q3941/W3941</f>
        <v>#VALUE!</v>
      </c>
      <c r="AG3941" t="e">
        <f>R3941/X3941</f>
        <v>#VALUE!</v>
      </c>
      <c r="AH3941" t="e">
        <f>U3941/W3941</f>
        <v>#VALUE!</v>
      </c>
      <c r="AI3941" t="e">
        <f>V3941/X3941</f>
        <v>#VALUE!</v>
      </c>
      <c r="AJ3941" t="e">
        <f>Y3941/AA3941</f>
        <v>#VALUE!</v>
      </c>
      <c r="AK3941" t="e">
        <f>Z3941/AB3941</f>
        <v>#VALUE!</v>
      </c>
      <c r="AL3941" t="e">
        <f>O3941/K3941</f>
        <v>#VALUE!</v>
      </c>
      <c r="AM3941" t="e">
        <f>P3941/L3941</f>
        <v>#VALUE!</v>
      </c>
      <c r="AN3941" t="e">
        <f>K3941/W3941</f>
        <v>#VALUE!</v>
      </c>
      <c r="AO3941" t="e">
        <f>L3941/X3941</f>
        <v>#VALUE!</v>
      </c>
      <c r="AP3941">
        <f>IF(OR(Q3941&lt;0, Q3941="NA"), 0, 1)</f>
        <v>0</v>
      </c>
      <c r="AQ3941">
        <f>IF(OR(S3941&lt;0, S3941="NA"), 0, 1)</f>
        <v>0</v>
      </c>
      <c r="AR3941">
        <f>IFERROR(IF((AF3941-AG3941)&gt;0,1,0),0)</f>
        <v>0</v>
      </c>
      <c r="AS3941">
        <f>IFERROR(IF((S3941-Q3941)&gt;0,1,0),0)</f>
        <v>0</v>
      </c>
      <c r="AT3941">
        <f>IFERROR(IF((AH3941-AI3941)&lt;0,1,0),0)</f>
        <v>0</v>
      </c>
      <c r="AU3941">
        <f>IFERROR(IF((AJ3941-AK3941)&gt;0,1,0),0)</f>
        <v>0</v>
      </c>
      <c r="AV3941">
        <f>IFERROR(IF((AL3941-AM3941)&gt;0,1,0),0)</f>
        <v>0</v>
      </c>
      <c r="AW3941">
        <f>IFERROR(IF((AN3941-AO3941)&gt;0,1,0),0)</f>
        <v>0</v>
      </c>
      <c r="AX3941">
        <f>IFERROR(IF((AC3941-AD3941)&lt;0,1,0),0)</f>
        <v>0</v>
      </c>
      <c r="AY3941">
        <f>SUM(AP3941:AX3941)</f>
        <v>0</v>
      </c>
    </row>
    <row r="3942" spans="1:51" x14ac:dyDescent="0.45">
      <c r="A3942" s="1" t="s">
        <v>1794</v>
      </c>
      <c r="B3942" s="2">
        <v>106433960</v>
      </c>
      <c r="C3942" s="3" t="s">
        <v>5338</v>
      </c>
      <c r="D3942" s="5">
        <v>131.56</v>
      </c>
      <c r="E3942" s="5">
        <v>305.21933156</v>
      </c>
      <c r="F3942" s="3" t="s">
        <v>4480</v>
      </c>
      <c r="G3942" s="3" t="s">
        <v>4491</v>
      </c>
      <c r="H3942" s="3" t="s">
        <v>4492</v>
      </c>
      <c r="I3942" s="3" t="s">
        <v>4493</v>
      </c>
      <c r="J3942" s="3"/>
      <c r="K3942" s="6" t="s">
        <v>4474</v>
      </c>
      <c r="L3942" s="6" t="s">
        <v>4474</v>
      </c>
      <c r="M3942" s="6" t="s">
        <v>4474</v>
      </c>
      <c r="N3942" s="6" t="s">
        <v>4474</v>
      </c>
      <c r="O3942" s="6" t="s">
        <v>4474</v>
      </c>
      <c r="P3942" s="6" t="s">
        <v>4474</v>
      </c>
      <c r="Q3942" s="6" t="s">
        <v>4474</v>
      </c>
      <c r="R3942" s="6" t="s">
        <v>4474</v>
      </c>
      <c r="S3942" s="6" t="s">
        <v>4474</v>
      </c>
      <c r="T3942" s="6" t="s">
        <v>4474</v>
      </c>
      <c r="U3942" s="6" t="s">
        <v>4474</v>
      </c>
      <c r="V3942" s="6" t="s">
        <v>4474</v>
      </c>
      <c r="W3942" s="6" t="s">
        <v>4474</v>
      </c>
      <c r="X3942" s="6" t="s">
        <v>4474</v>
      </c>
      <c r="Y3942" s="6" t="s">
        <v>4474</v>
      </c>
      <c r="Z3942" s="6" t="s">
        <v>4474</v>
      </c>
      <c r="AA3942" s="6" t="s">
        <v>4474</v>
      </c>
      <c r="AB3942" s="6" t="s">
        <v>4474</v>
      </c>
      <c r="AC3942" s="6" t="s">
        <v>4474</v>
      </c>
      <c r="AD3942" s="6" t="s">
        <v>4474</v>
      </c>
      <c r="AF3942" t="e">
        <f>Q3942/W3942</f>
        <v>#VALUE!</v>
      </c>
      <c r="AG3942" t="e">
        <f>R3942/X3942</f>
        <v>#VALUE!</v>
      </c>
      <c r="AH3942" t="e">
        <f>U3942/W3942</f>
        <v>#VALUE!</v>
      </c>
      <c r="AI3942" t="e">
        <f>V3942/X3942</f>
        <v>#VALUE!</v>
      </c>
      <c r="AJ3942" t="e">
        <f>Y3942/AA3942</f>
        <v>#VALUE!</v>
      </c>
      <c r="AK3942" t="e">
        <f>Z3942/AB3942</f>
        <v>#VALUE!</v>
      </c>
      <c r="AL3942" t="e">
        <f>O3942/K3942</f>
        <v>#VALUE!</v>
      </c>
      <c r="AM3942" t="e">
        <f>P3942/L3942</f>
        <v>#VALUE!</v>
      </c>
      <c r="AN3942" t="e">
        <f>K3942/W3942</f>
        <v>#VALUE!</v>
      </c>
      <c r="AO3942" t="e">
        <f>L3942/X3942</f>
        <v>#VALUE!</v>
      </c>
      <c r="AP3942">
        <f>IF(OR(Q3942&lt;0, Q3942="NA"), 0, 1)</f>
        <v>0</v>
      </c>
      <c r="AQ3942">
        <f>IF(OR(S3942&lt;0, S3942="NA"), 0, 1)</f>
        <v>0</v>
      </c>
      <c r="AR3942">
        <f>IFERROR(IF((AF3942-AG3942)&gt;0,1,0),0)</f>
        <v>0</v>
      </c>
      <c r="AS3942">
        <f>IFERROR(IF((S3942-Q3942)&gt;0,1,0),0)</f>
        <v>0</v>
      </c>
      <c r="AT3942">
        <f>IFERROR(IF((AH3942-AI3942)&lt;0,1,0),0)</f>
        <v>0</v>
      </c>
      <c r="AU3942">
        <f>IFERROR(IF((AJ3942-AK3942)&gt;0,1,0),0)</f>
        <v>0</v>
      </c>
      <c r="AV3942">
        <f>IFERROR(IF((AL3942-AM3942)&gt;0,1,0),0)</f>
        <v>0</v>
      </c>
      <c r="AW3942">
        <f>IFERROR(IF((AN3942-AO3942)&gt;0,1,0),0)</f>
        <v>0</v>
      </c>
      <c r="AX3942">
        <f>IFERROR(IF((AC3942-AD3942)&lt;0,1,0),0)</f>
        <v>0</v>
      </c>
      <c r="AY3942">
        <f>SUM(AP3942:AX3942)</f>
        <v>0</v>
      </c>
    </row>
    <row r="3943" spans="1:51" x14ac:dyDescent="0.45">
      <c r="A3943" s="1" t="s">
        <v>1795</v>
      </c>
      <c r="B3943" s="2">
        <v>112165913</v>
      </c>
      <c r="C3943" s="3" t="s">
        <v>5338</v>
      </c>
      <c r="D3943" s="5">
        <v>44.44</v>
      </c>
      <c r="E3943" s="5">
        <v>226.1996</v>
      </c>
      <c r="F3943" s="3" t="s">
        <v>4480</v>
      </c>
      <c r="G3943" s="3" t="s">
        <v>4491</v>
      </c>
      <c r="H3943" s="3" t="s">
        <v>4492</v>
      </c>
      <c r="I3943" s="3" t="s">
        <v>4493</v>
      </c>
      <c r="J3943" s="3"/>
      <c r="K3943" s="6" t="s">
        <v>4474</v>
      </c>
      <c r="L3943" s="6" t="s">
        <v>4474</v>
      </c>
      <c r="M3943" s="6" t="s">
        <v>4474</v>
      </c>
      <c r="N3943" s="6" t="s">
        <v>4474</v>
      </c>
      <c r="O3943" s="6" t="s">
        <v>4474</v>
      </c>
      <c r="P3943" s="6" t="s">
        <v>4474</v>
      </c>
      <c r="Q3943" s="6" t="s">
        <v>4474</v>
      </c>
      <c r="R3943" s="6" t="s">
        <v>4474</v>
      </c>
      <c r="S3943" s="6" t="s">
        <v>4474</v>
      </c>
      <c r="T3943" s="6" t="s">
        <v>4474</v>
      </c>
      <c r="U3943" s="6" t="s">
        <v>4474</v>
      </c>
      <c r="V3943" s="6" t="s">
        <v>4474</v>
      </c>
      <c r="W3943" s="6" t="s">
        <v>4474</v>
      </c>
      <c r="X3943" s="6" t="s">
        <v>4474</v>
      </c>
      <c r="Y3943" s="6" t="s">
        <v>4474</v>
      </c>
      <c r="Z3943" s="6" t="s">
        <v>4474</v>
      </c>
      <c r="AA3943" s="6" t="s">
        <v>4474</v>
      </c>
      <c r="AB3943" s="6" t="s">
        <v>4474</v>
      </c>
      <c r="AC3943" s="6" t="s">
        <v>4474</v>
      </c>
      <c r="AD3943" s="6" t="s">
        <v>4474</v>
      </c>
      <c r="AF3943" t="e">
        <f>Q3943/W3943</f>
        <v>#VALUE!</v>
      </c>
      <c r="AG3943" t="e">
        <f>R3943/X3943</f>
        <v>#VALUE!</v>
      </c>
      <c r="AH3943" t="e">
        <f>U3943/W3943</f>
        <v>#VALUE!</v>
      </c>
      <c r="AI3943" t="e">
        <f>V3943/X3943</f>
        <v>#VALUE!</v>
      </c>
      <c r="AJ3943" t="e">
        <f>Y3943/AA3943</f>
        <v>#VALUE!</v>
      </c>
      <c r="AK3943" t="e">
        <f>Z3943/AB3943</f>
        <v>#VALUE!</v>
      </c>
      <c r="AL3943" t="e">
        <f>O3943/K3943</f>
        <v>#VALUE!</v>
      </c>
      <c r="AM3943" t="e">
        <f>P3943/L3943</f>
        <v>#VALUE!</v>
      </c>
      <c r="AN3943" t="e">
        <f>K3943/W3943</f>
        <v>#VALUE!</v>
      </c>
      <c r="AO3943" t="e">
        <f>L3943/X3943</f>
        <v>#VALUE!</v>
      </c>
      <c r="AP3943">
        <f>IF(OR(Q3943&lt;0, Q3943="NA"), 0, 1)</f>
        <v>0</v>
      </c>
      <c r="AQ3943">
        <f>IF(OR(S3943&lt;0, S3943="NA"), 0, 1)</f>
        <v>0</v>
      </c>
      <c r="AR3943">
        <f>IFERROR(IF((AF3943-AG3943)&gt;0,1,0),0)</f>
        <v>0</v>
      </c>
      <c r="AS3943">
        <f>IFERROR(IF((S3943-Q3943)&gt;0,1,0),0)</f>
        <v>0</v>
      </c>
      <c r="AT3943">
        <f>IFERROR(IF((AH3943-AI3943)&lt;0,1,0),0)</f>
        <v>0</v>
      </c>
      <c r="AU3943">
        <f>IFERROR(IF((AJ3943-AK3943)&gt;0,1,0),0)</f>
        <v>0</v>
      </c>
      <c r="AV3943">
        <f>IFERROR(IF((AL3943-AM3943)&gt;0,1,0),0)</f>
        <v>0</v>
      </c>
      <c r="AW3943">
        <f>IFERROR(IF((AN3943-AO3943)&gt;0,1,0),0)</f>
        <v>0</v>
      </c>
      <c r="AX3943">
        <f>IFERROR(IF((AC3943-AD3943)&lt;0,1,0),0)</f>
        <v>0</v>
      </c>
      <c r="AY3943">
        <f>SUM(AP3943:AX3943)</f>
        <v>0</v>
      </c>
    </row>
    <row r="3944" spans="1:51" x14ac:dyDescent="0.45">
      <c r="A3944" s="1" t="s">
        <v>1796</v>
      </c>
      <c r="B3944" s="2">
        <v>124157618</v>
      </c>
      <c r="C3944" s="3" t="s">
        <v>5338</v>
      </c>
      <c r="D3944" s="5">
        <v>31.28</v>
      </c>
      <c r="E3944" s="5">
        <v>4.6920000000000002</v>
      </c>
      <c r="F3944" s="3" t="s">
        <v>4480</v>
      </c>
      <c r="G3944" s="3" t="s">
        <v>4491</v>
      </c>
      <c r="H3944" s="3" t="s">
        <v>4492</v>
      </c>
      <c r="I3944" s="3" t="s">
        <v>4493</v>
      </c>
      <c r="J3944" s="3"/>
      <c r="K3944" s="6" t="s">
        <v>4474</v>
      </c>
      <c r="L3944" s="6" t="s">
        <v>4474</v>
      </c>
      <c r="M3944" s="6" t="s">
        <v>4474</v>
      </c>
      <c r="N3944" s="6" t="s">
        <v>4474</v>
      </c>
      <c r="O3944" s="6" t="s">
        <v>4474</v>
      </c>
      <c r="P3944" s="6" t="s">
        <v>4474</v>
      </c>
      <c r="Q3944" s="6" t="s">
        <v>4474</v>
      </c>
      <c r="R3944" s="6" t="s">
        <v>4474</v>
      </c>
      <c r="S3944" s="6" t="s">
        <v>4474</v>
      </c>
      <c r="T3944" s="6" t="s">
        <v>4474</v>
      </c>
      <c r="U3944" s="6" t="s">
        <v>4474</v>
      </c>
      <c r="V3944" s="6" t="s">
        <v>4474</v>
      </c>
      <c r="W3944" s="6" t="s">
        <v>4474</v>
      </c>
      <c r="X3944" s="6" t="s">
        <v>4474</v>
      </c>
      <c r="Y3944" s="6" t="s">
        <v>4474</v>
      </c>
      <c r="Z3944" s="6" t="s">
        <v>4474</v>
      </c>
      <c r="AA3944" s="6" t="s">
        <v>4474</v>
      </c>
      <c r="AB3944" s="6" t="s">
        <v>4474</v>
      </c>
      <c r="AC3944" s="6" t="s">
        <v>4474</v>
      </c>
      <c r="AD3944" s="6" t="s">
        <v>4474</v>
      </c>
      <c r="AF3944" t="e">
        <f>Q3944/W3944</f>
        <v>#VALUE!</v>
      </c>
      <c r="AG3944" t="e">
        <f>R3944/X3944</f>
        <v>#VALUE!</v>
      </c>
      <c r="AH3944" t="e">
        <f>U3944/W3944</f>
        <v>#VALUE!</v>
      </c>
      <c r="AI3944" t="e">
        <f>V3944/X3944</f>
        <v>#VALUE!</v>
      </c>
      <c r="AJ3944" t="e">
        <f>Y3944/AA3944</f>
        <v>#VALUE!</v>
      </c>
      <c r="AK3944" t="e">
        <f>Z3944/AB3944</f>
        <v>#VALUE!</v>
      </c>
      <c r="AL3944" t="e">
        <f>O3944/K3944</f>
        <v>#VALUE!</v>
      </c>
      <c r="AM3944" t="e">
        <f>P3944/L3944</f>
        <v>#VALUE!</v>
      </c>
      <c r="AN3944" t="e">
        <f>K3944/W3944</f>
        <v>#VALUE!</v>
      </c>
      <c r="AO3944" t="e">
        <f>L3944/X3944</f>
        <v>#VALUE!</v>
      </c>
      <c r="AP3944">
        <f>IF(OR(Q3944&lt;0, Q3944="NA"), 0, 1)</f>
        <v>0</v>
      </c>
      <c r="AQ3944">
        <f>IF(OR(S3944&lt;0, S3944="NA"), 0, 1)</f>
        <v>0</v>
      </c>
      <c r="AR3944">
        <f>IFERROR(IF((AF3944-AG3944)&gt;0,1,0),0)</f>
        <v>0</v>
      </c>
      <c r="AS3944">
        <f>IFERROR(IF((S3944-Q3944)&gt;0,1,0),0)</f>
        <v>0</v>
      </c>
      <c r="AT3944">
        <f>IFERROR(IF((AH3944-AI3944)&lt;0,1,0),0)</f>
        <v>0</v>
      </c>
      <c r="AU3944">
        <f>IFERROR(IF((AJ3944-AK3944)&gt;0,1,0),0)</f>
        <v>0</v>
      </c>
      <c r="AV3944">
        <f>IFERROR(IF((AL3944-AM3944)&gt;0,1,0),0)</f>
        <v>0</v>
      </c>
      <c r="AW3944">
        <f>IFERROR(IF((AN3944-AO3944)&gt;0,1,0),0)</f>
        <v>0</v>
      </c>
      <c r="AX3944">
        <f>IFERROR(IF((AC3944-AD3944)&lt;0,1,0),0)</f>
        <v>0</v>
      </c>
      <c r="AY3944">
        <f>SUM(AP3944:AX3944)</f>
        <v>0</v>
      </c>
    </row>
    <row r="3945" spans="1:51" x14ac:dyDescent="0.45">
      <c r="A3945" s="1" t="s">
        <v>1797</v>
      </c>
      <c r="B3945" s="2">
        <v>106438790</v>
      </c>
      <c r="C3945" s="3" t="s">
        <v>5338</v>
      </c>
      <c r="D3945" s="5">
        <v>20.07</v>
      </c>
      <c r="E3945" s="5">
        <v>24.48542007</v>
      </c>
      <c r="F3945" s="3" t="s">
        <v>4480</v>
      </c>
      <c r="G3945" s="3" t="s">
        <v>4491</v>
      </c>
      <c r="H3945" s="3" t="s">
        <v>4492</v>
      </c>
      <c r="I3945" s="3" t="s">
        <v>4493</v>
      </c>
      <c r="J3945" s="3"/>
      <c r="K3945" s="6" t="s">
        <v>4474</v>
      </c>
      <c r="L3945" s="6" t="s">
        <v>4474</v>
      </c>
      <c r="M3945" s="6" t="s">
        <v>4474</v>
      </c>
      <c r="N3945" s="6" t="s">
        <v>4474</v>
      </c>
      <c r="O3945" s="6" t="s">
        <v>4474</v>
      </c>
      <c r="P3945" s="6" t="s">
        <v>4474</v>
      </c>
      <c r="Q3945" s="6" t="s">
        <v>4474</v>
      </c>
      <c r="R3945" s="6" t="s">
        <v>4474</v>
      </c>
      <c r="S3945" s="6" t="s">
        <v>4474</v>
      </c>
      <c r="T3945" s="6" t="s">
        <v>4474</v>
      </c>
      <c r="U3945" s="6" t="s">
        <v>4474</v>
      </c>
      <c r="V3945" s="6" t="s">
        <v>4474</v>
      </c>
      <c r="W3945" s="6" t="s">
        <v>4474</v>
      </c>
      <c r="X3945" s="6" t="s">
        <v>4474</v>
      </c>
      <c r="Y3945" s="6" t="s">
        <v>4474</v>
      </c>
      <c r="Z3945" s="6" t="s">
        <v>4474</v>
      </c>
      <c r="AA3945" s="6" t="s">
        <v>4474</v>
      </c>
      <c r="AB3945" s="6" t="s">
        <v>4474</v>
      </c>
      <c r="AC3945" s="6" t="s">
        <v>4474</v>
      </c>
      <c r="AD3945" s="6" t="s">
        <v>4474</v>
      </c>
      <c r="AF3945" t="e">
        <f>Q3945/W3945</f>
        <v>#VALUE!</v>
      </c>
      <c r="AG3945" t="e">
        <f>R3945/X3945</f>
        <v>#VALUE!</v>
      </c>
      <c r="AH3945" t="e">
        <f>U3945/W3945</f>
        <v>#VALUE!</v>
      </c>
      <c r="AI3945" t="e">
        <f>V3945/X3945</f>
        <v>#VALUE!</v>
      </c>
      <c r="AJ3945" t="e">
        <f>Y3945/AA3945</f>
        <v>#VALUE!</v>
      </c>
      <c r="AK3945" t="e">
        <f>Z3945/AB3945</f>
        <v>#VALUE!</v>
      </c>
      <c r="AL3945" t="e">
        <f>O3945/K3945</f>
        <v>#VALUE!</v>
      </c>
      <c r="AM3945" t="e">
        <f>P3945/L3945</f>
        <v>#VALUE!</v>
      </c>
      <c r="AN3945" t="e">
        <f>K3945/W3945</f>
        <v>#VALUE!</v>
      </c>
      <c r="AO3945" t="e">
        <f>L3945/X3945</f>
        <v>#VALUE!</v>
      </c>
      <c r="AP3945">
        <f>IF(OR(Q3945&lt;0, Q3945="NA"), 0, 1)</f>
        <v>0</v>
      </c>
      <c r="AQ3945">
        <f>IF(OR(S3945&lt;0, S3945="NA"), 0, 1)</f>
        <v>0</v>
      </c>
      <c r="AR3945">
        <f>IFERROR(IF((AF3945-AG3945)&gt;0,1,0),0)</f>
        <v>0</v>
      </c>
      <c r="AS3945">
        <f>IFERROR(IF((S3945-Q3945)&gt;0,1,0),0)</f>
        <v>0</v>
      </c>
      <c r="AT3945">
        <f>IFERROR(IF((AH3945-AI3945)&lt;0,1,0),0)</f>
        <v>0</v>
      </c>
      <c r="AU3945">
        <f>IFERROR(IF((AJ3945-AK3945)&gt;0,1,0),0)</f>
        <v>0</v>
      </c>
      <c r="AV3945">
        <f>IFERROR(IF((AL3945-AM3945)&gt;0,1,0),0)</f>
        <v>0</v>
      </c>
      <c r="AW3945">
        <f>IFERROR(IF((AN3945-AO3945)&gt;0,1,0),0)</f>
        <v>0</v>
      </c>
      <c r="AX3945">
        <f>IFERROR(IF((AC3945-AD3945)&lt;0,1,0),0)</f>
        <v>0</v>
      </c>
      <c r="AY3945">
        <f>SUM(AP3945:AX3945)</f>
        <v>0</v>
      </c>
    </row>
    <row r="3946" spans="1:51" x14ac:dyDescent="0.45">
      <c r="A3946" s="1" t="s">
        <v>1798</v>
      </c>
      <c r="B3946" s="2">
        <v>112165815</v>
      </c>
      <c r="C3946" s="3" t="s">
        <v>5338</v>
      </c>
      <c r="D3946" s="5">
        <v>24.15</v>
      </c>
      <c r="E3946" s="5">
        <v>55.244984549999998</v>
      </c>
      <c r="F3946" s="3" t="s">
        <v>4480</v>
      </c>
      <c r="G3946" s="3" t="s">
        <v>4491</v>
      </c>
      <c r="H3946" s="3" t="s">
        <v>4492</v>
      </c>
      <c r="I3946" s="3" t="s">
        <v>4493</v>
      </c>
      <c r="J3946" s="3"/>
      <c r="K3946" s="6" t="s">
        <v>4474</v>
      </c>
      <c r="L3946" s="6" t="s">
        <v>4474</v>
      </c>
      <c r="M3946" s="6" t="s">
        <v>4474</v>
      </c>
      <c r="N3946" s="6" t="s">
        <v>4474</v>
      </c>
      <c r="O3946" s="6" t="s">
        <v>4474</v>
      </c>
      <c r="P3946" s="6" t="s">
        <v>4474</v>
      </c>
      <c r="Q3946" s="6" t="s">
        <v>4474</v>
      </c>
      <c r="R3946" s="6" t="s">
        <v>4474</v>
      </c>
      <c r="S3946" s="6" t="s">
        <v>4474</v>
      </c>
      <c r="T3946" s="6" t="s">
        <v>4474</v>
      </c>
      <c r="U3946" s="6" t="s">
        <v>4474</v>
      </c>
      <c r="V3946" s="6" t="s">
        <v>4474</v>
      </c>
      <c r="W3946" s="6" t="s">
        <v>4474</v>
      </c>
      <c r="X3946" s="6" t="s">
        <v>4474</v>
      </c>
      <c r="Y3946" s="6" t="s">
        <v>4474</v>
      </c>
      <c r="Z3946" s="6" t="s">
        <v>4474</v>
      </c>
      <c r="AA3946" s="6" t="s">
        <v>4474</v>
      </c>
      <c r="AB3946" s="6" t="s">
        <v>4474</v>
      </c>
      <c r="AC3946" s="6" t="s">
        <v>4474</v>
      </c>
      <c r="AD3946" s="6" t="s">
        <v>4474</v>
      </c>
      <c r="AF3946" t="e">
        <f>Q3946/W3946</f>
        <v>#VALUE!</v>
      </c>
      <c r="AG3946" t="e">
        <f>R3946/X3946</f>
        <v>#VALUE!</v>
      </c>
      <c r="AH3946" t="e">
        <f>U3946/W3946</f>
        <v>#VALUE!</v>
      </c>
      <c r="AI3946" t="e">
        <f>V3946/X3946</f>
        <v>#VALUE!</v>
      </c>
      <c r="AJ3946" t="e">
        <f>Y3946/AA3946</f>
        <v>#VALUE!</v>
      </c>
      <c r="AK3946" t="e">
        <f>Z3946/AB3946</f>
        <v>#VALUE!</v>
      </c>
      <c r="AL3946" t="e">
        <f>O3946/K3946</f>
        <v>#VALUE!</v>
      </c>
      <c r="AM3946" t="e">
        <f>P3946/L3946</f>
        <v>#VALUE!</v>
      </c>
      <c r="AN3946" t="e">
        <f>K3946/W3946</f>
        <v>#VALUE!</v>
      </c>
      <c r="AO3946" t="e">
        <f>L3946/X3946</f>
        <v>#VALUE!</v>
      </c>
      <c r="AP3946">
        <f>IF(OR(Q3946&lt;0, Q3946="NA"), 0, 1)</f>
        <v>0</v>
      </c>
      <c r="AQ3946">
        <f>IF(OR(S3946&lt;0, S3946="NA"), 0, 1)</f>
        <v>0</v>
      </c>
      <c r="AR3946">
        <f>IFERROR(IF((AF3946-AG3946)&gt;0,1,0),0)</f>
        <v>0</v>
      </c>
      <c r="AS3946">
        <f>IFERROR(IF((S3946-Q3946)&gt;0,1,0),0)</f>
        <v>0</v>
      </c>
      <c r="AT3946">
        <f>IFERROR(IF((AH3946-AI3946)&lt;0,1,0),0)</f>
        <v>0</v>
      </c>
      <c r="AU3946">
        <f>IFERROR(IF((AJ3946-AK3946)&gt;0,1,0),0)</f>
        <v>0</v>
      </c>
      <c r="AV3946">
        <f>IFERROR(IF((AL3946-AM3946)&gt;0,1,0),0)</f>
        <v>0</v>
      </c>
      <c r="AW3946">
        <f>IFERROR(IF((AN3946-AO3946)&gt;0,1,0),0)</f>
        <v>0</v>
      </c>
      <c r="AX3946">
        <f>IFERROR(IF((AC3946-AD3946)&lt;0,1,0),0)</f>
        <v>0</v>
      </c>
      <c r="AY3946">
        <f>SUM(AP3946:AX3946)</f>
        <v>0</v>
      </c>
    </row>
    <row r="3947" spans="1:51" x14ac:dyDescent="0.45">
      <c r="A3947" s="1" t="s">
        <v>1824</v>
      </c>
      <c r="B3947" s="2">
        <v>29152511</v>
      </c>
      <c r="C3947" s="3" t="s">
        <v>5337</v>
      </c>
      <c r="D3947" s="5">
        <v>15.48</v>
      </c>
      <c r="E3947" s="5">
        <v>510.53168484000003</v>
      </c>
      <c r="F3947" s="3" t="s">
        <v>4480</v>
      </c>
      <c r="G3947" s="3" t="s">
        <v>4491</v>
      </c>
      <c r="H3947" s="3" t="s">
        <v>4492</v>
      </c>
      <c r="I3947" s="3" t="s">
        <v>4493</v>
      </c>
      <c r="J3947" s="3"/>
      <c r="K3947" s="6" t="s">
        <v>4474</v>
      </c>
      <c r="L3947" s="6" t="s">
        <v>4474</v>
      </c>
      <c r="M3947" s="6" t="s">
        <v>4474</v>
      </c>
      <c r="N3947" s="6" t="s">
        <v>4474</v>
      </c>
      <c r="O3947" s="6" t="s">
        <v>4474</v>
      </c>
      <c r="P3947" s="6" t="s">
        <v>4474</v>
      </c>
      <c r="Q3947" s="6" t="s">
        <v>4474</v>
      </c>
      <c r="R3947" s="6" t="s">
        <v>4474</v>
      </c>
      <c r="S3947" s="6" t="s">
        <v>4474</v>
      </c>
      <c r="T3947" s="6" t="s">
        <v>4474</v>
      </c>
      <c r="U3947" s="6" t="s">
        <v>4474</v>
      </c>
      <c r="V3947" s="6" t="s">
        <v>4474</v>
      </c>
      <c r="W3947" s="6" t="s">
        <v>4474</v>
      </c>
      <c r="X3947" s="6" t="s">
        <v>4474</v>
      </c>
      <c r="Y3947" s="6" t="s">
        <v>4474</v>
      </c>
      <c r="Z3947" s="6" t="s">
        <v>4474</v>
      </c>
      <c r="AA3947" s="6" t="s">
        <v>4474</v>
      </c>
      <c r="AB3947" s="6" t="s">
        <v>4474</v>
      </c>
      <c r="AC3947" s="6" t="s">
        <v>4474</v>
      </c>
      <c r="AD3947" s="6" t="s">
        <v>4474</v>
      </c>
      <c r="AF3947" t="e">
        <f>Q3947/W3947</f>
        <v>#VALUE!</v>
      </c>
      <c r="AG3947" t="e">
        <f>R3947/X3947</f>
        <v>#VALUE!</v>
      </c>
      <c r="AH3947" t="e">
        <f>U3947/W3947</f>
        <v>#VALUE!</v>
      </c>
      <c r="AI3947" t="e">
        <f>V3947/X3947</f>
        <v>#VALUE!</v>
      </c>
      <c r="AJ3947" t="e">
        <f>Y3947/AA3947</f>
        <v>#VALUE!</v>
      </c>
      <c r="AK3947" t="e">
        <f>Z3947/AB3947</f>
        <v>#VALUE!</v>
      </c>
      <c r="AL3947" t="e">
        <f>O3947/K3947</f>
        <v>#VALUE!</v>
      </c>
      <c r="AM3947" t="e">
        <f>P3947/L3947</f>
        <v>#VALUE!</v>
      </c>
      <c r="AN3947" t="e">
        <f>K3947/W3947</f>
        <v>#VALUE!</v>
      </c>
      <c r="AO3947" t="e">
        <f>L3947/X3947</f>
        <v>#VALUE!</v>
      </c>
      <c r="AP3947">
        <f>IF(OR(Q3947&lt;0, Q3947="NA"), 0, 1)</f>
        <v>0</v>
      </c>
      <c r="AQ3947">
        <f>IF(OR(S3947&lt;0, S3947="NA"), 0, 1)</f>
        <v>0</v>
      </c>
      <c r="AR3947">
        <f>IFERROR(IF((AF3947-AG3947)&gt;0,1,0),0)</f>
        <v>0</v>
      </c>
      <c r="AS3947">
        <f>IFERROR(IF((S3947-Q3947)&gt;0,1,0),0)</f>
        <v>0</v>
      </c>
      <c r="AT3947">
        <f>IFERROR(IF((AH3947-AI3947)&lt;0,1,0),0)</f>
        <v>0</v>
      </c>
      <c r="AU3947">
        <f>IFERROR(IF((AJ3947-AK3947)&gt;0,1,0),0)</f>
        <v>0</v>
      </c>
      <c r="AV3947">
        <f>IFERROR(IF((AL3947-AM3947)&gt;0,1,0),0)</f>
        <v>0</v>
      </c>
      <c r="AW3947">
        <f>IFERROR(IF((AN3947-AO3947)&gt;0,1,0),0)</f>
        <v>0</v>
      </c>
      <c r="AX3947">
        <f>IFERROR(IF((AC3947-AD3947)&lt;0,1,0),0)</f>
        <v>0</v>
      </c>
      <c r="AY3947">
        <f>SUM(AP3947:AX3947)</f>
        <v>0</v>
      </c>
    </row>
    <row r="3948" spans="1:51" x14ac:dyDescent="0.45">
      <c r="A3948" s="1" t="s">
        <v>1825</v>
      </c>
      <c r="B3948" s="2">
        <v>5727697</v>
      </c>
      <c r="C3948" s="3" t="s">
        <v>5337</v>
      </c>
      <c r="D3948" s="5">
        <v>15.44</v>
      </c>
      <c r="E3948" s="5">
        <v>2115.6685167199998</v>
      </c>
      <c r="F3948" s="3" t="s">
        <v>4480</v>
      </c>
      <c r="G3948" s="3" t="s">
        <v>4491</v>
      </c>
      <c r="H3948" s="3" t="s">
        <v>4492</v>
      </c>
      <c r="I3948" s="3" t="s">
        <v>4493</v>
      </c>
      <c r="J3948" s="3" t="s">
        <v>4553</v>
      </c>
      <c r="K3948" s="6" t="s">
        <v>4474</v>
      </c>
      <c r="L3948" s="6" t="s">
        <v>4474</v>
      </c>
      <c r="M3948" s="6" t="s">
        <v>4474</v>
      </c>
      <c r="N3948" s="6" t="s">
        <v>4474</v>
      </c>
      <c r="O3948" s="6" t="s">
        <v>4474</v>
      </c>
      <c r="P3948" s="6" t="s">
        <v>4474</v>
      </c>
      <c r="Q3948" s="6" t="s">
        <v>4474</v>
      </c>
      <c r="R3948" s="6" t="s">
        <v>4474</v>
      </c>
      <c r="S3948" s="6" t="s">
        <v>4474</v>
      </c>
      <c r="T3948" s="6" t="s">
        <v>4474</v>
      </c>
      <c r="U3948" s="6" t="s">
        <v>4474</v>
      </c>
      <c r="V3948" s="6" t="s">
        <v>4474</v>
      </c>
      <c r="W3948" s="6" t="s">
        <v>4474</v>
      </c>
      <c r="X3948" s="6" t="s">
        <v>4474</v>
      </c>
      <c r="Y3948" s="6" t="s">
        <v>4474</v>
      </c>
      <c r="Z3948" s="6" t="s">
        <v>4474</v>
      </c>
      <c r="AA3948" s="6" t="s">
        <v>4474</v>
      </c>
      <c r="AB3948" s="6" t="s">
        <v>4474</v>
      </c>
      <c r="AC3948" s="6" t="s">
        <v>4474</v>
      </c>
      <c r="AD3948" s="6" t="s">
        <v>4474</v>
      </c>
      <c r="AF3948" t="e">
        <f>Q3948/W3948</f>
        <v>#VALUE!</v>
      </c>
      <c r="AG3948" t="e">
        <f>R3948/X3948</f>
        <v>#VALUE!</v>
      </c>
      <c r="AH3948" t="e">
        <f>U3948/W3948</f>
        <v>#VALUE!</v>
      </c>
      <c r="AI3948" t="e">
        <f>V3948/X3948</f>
        <v>#VALUE!</v>
      </c>
      <c r="AJ3948" t="e">
        <f>Y3948/AA3948</f>
        <v>#VALUE!</v>
      </c>
      <c r="AK3948" t="e">
        <f>Z3948/AB3948</f>
        <v>#VALUE!</v>
      </c>
      <c r="AL3948" t="e">
        <f>O3948/K3948</f>
        <v>#VALUE!</v>
      </c>
      <c r="AM3948" t="e">
        <f>P3948/L3948</f>
        <v>#VALUE!</v>
      </c>
      <c r="AN3948" t="e">
        <f>K3948/W3948</f>
        <v>#VALUE!</v>
      </c>
      <c r="AO3948" t="e">
        <f>L3948/X3948</f>
        <v>#VALUE!</v>
      </c>
      <c r="AP3948">
        <f>IF(OR(Q3948&lt;0, Q3948="NA"), 0, 1)</f>
        <v>0</v>
      </c>
      <c r="AQ3948">
        <f>IF(OR(S3948&lt;0, S3948="NA"), 0, 1)</f>
        <v>0</v>
      </c>
      <c r="AR3948">
        <f>IFERROR(IF((AF3948-AG3948)&gt;0,1,0),0)</f>
        <v>0</v>
      </c>
      <c r="AS3948">
        <f>IFERROR(IF((S3948-Q3948)&gt;0,1,0),0)</f>
        <v>0</v>
      </c>
      <c r="AT3948">
        <f>IFERROR(IF((AH3948-AI3948)&lt;0,1,0),0)</f>
        <v>0</v>
      </c>
      <c r="AU3948">
        <f>IFERROR(IF((AJ3948-AK3948)&gt;0,1,0),0)</f>
        <v>0</v>
      </c>
      <c r="AV3948">
        <f>IFERROR(IF((AL3948-AM3948)&gt;0,1,0),0)</f>
        <v>0</v>
      </c>
      <c r="AW3948">
        <f>IFERROR(IF((AN3948-AO3948)&gt;0,1,0),0)</f>
        <v>0</v>
      </c>
      <c r="AX3948">
        <f>IFERROR(IF((AC3948-AD3948)&lt;0,1,0),0)</f>
        <v>0</v>
      </c>
      <c r="AY3948">
        <f>SUM(AP3948:AX3948)</f>
        <v>0</v>
      </c>
    </row>
    <row r="3949" spans="1:51" x14ac:dyDescent="0.45">
      <c r="A3949" s="1" t="s">
        <v>1826</v>
      </c>
      <c r="B3949" s="2">
        <v>5731290</v>
      </c>
      <c r="C3949" s="3" t="s">
        <v>5337</v>
      </c>
      <c r="D3949" s="5">
        <v>15.44</v>
      </c>
      <c r="E3949" s="5">
        <v>334.93687832000001</v>
      </c>
      <c r="F3949" s="3" t="s">
        <v>4480</v>
      </c>
      <c r="G3949" s="3" t="s">
        <v>4491</v>
      </c>
      <c r="H3949" s="3" t="s">
        <v>4492</v>
      </c>
      <c r="I3949" s="3" t="s">
        <v>4493</v>
      </c>
      <c r="J3949" s="3"/>
      <c r="K3949" s="6" t="s">
        <v>4474</v>
      </c>
      <c r="L3949" s="6" t="s">
        <v>4474</v>
      </c>
      <c r="M3949" s="6" t="s">
        <v>4474</v>
      </c>
      <c r="N3949" s="6" t="s">
        <v>4474</v>
      </c>
      <c r="O3949" s="6" t="s">
        <v>4474</v>
      </c>
      <c r="P3949" s="6" t="s">
        <v>4474</v>
      </c>
      <c r="Q3949" s="6" t="s">
        <v>4474</v>
      </c>
      <c r="R3949" s="6" t="s">
        <v>4474</v>
      </c>
      <c r="S3949" s="6" t="s">
        <v>4474</v>
      </c>
      <c r="T3949" s="6" t="s">
        <v>4474</v>
      </c>
      <c r="U3949" s="6" t="s">
        <v>4474</v>
      </c>
      <c r="V3949" s="6" t="s">
        <v>4474</v>
      </c>
      <c r="W3949" s="6" t="s">
        <v>4474</v>
      </c>
      <c r="X3949" s="6" t="s">
        <v>4474</v>
      </c>
      <c r="Y3949" s="6" t="s">
        <v>4474</v>
      </c>
      <c r="Z3949" s="6" t="s">
        <v>4474</v>
      </c>
      <c r="AA3949" s="6" t="s">
        <v>4474</v>
      </c>
      <c r="AB3949" s="6" t="s">
        <v>4474</v>
      </c>
      <c r="AC3949" s="6" t="s">
        <v>4474</v>
      </c>
      <c r="AD3949" s="6" t="s">
        <v>4474</v>
      </c>
      <c r="AF3949" t="e">
        <f>Q3949/W3949</f>
        <v>#VALUE!</v>
      </c>
      <c r="AG3949" t="e">
        <f>R3949/X3949</f>
        <v>#VALUE!</v>
      </c>
      <c r="AH3949" t="e">
        <f>U3949/W3949</f>
        <v>#VALUE!</v>
      </c>
      <c r="AI3949" t="e">
        <f>V3949/X3949</f>
        <v>#VALUE!</v>
      </c>
      <c r="AJ3949" t="e">
        <f>Y3949/AA3949</f>
        <v>#VALUE!</v>
      </c>
      <c r="AK3949" t="e">
        <f>Z3949/AB3949</f>
        <v>#VALUE!</v>
      </c>
      <c r="AL3949" t="e">
        <f>O3949/K3949</f>
        <v>#VALUE!</v>
      </c>
      <c r="AM3949" t="e">
        <f>P3949/L3949</f>
        <v>#VALUE!</v>
      </c>
      <c r="AN3949" t="e">
        <f>K3949/W3949</f>
        <v>#VALUE!</v>
      </c>
      <c r="AO3949" t="e">
        <f>L3949/X3949</f>
        <v>#VALUE!</v>
      </c>
      <c r="AP3949">
        <f>IF(OR(Q3949&lt;0, Q3949="NA"), 0, 1)</f>
        <v>0</v>
      </c>
      <c r="AQ3949">
        <f>IF(OR(S3949&lt;0, S3949="NA"), 0, 1)</f>
        <v>0</v>
      </c>
      <c r="AR3949">
        <f>IFERROR(IF((AF3949-AG3949)&gt;0,1,0),0)</f>
        <v>0</v>
      </c>
      <c r="AS3949">
        <f>IFERROR(IF((S3949-Q3949)&gt;0,1,0),0)</f>
        <v>0</v>
      </c>
      <c r="AT3949">
        <f>IFERROR(IF((AH3949-AI3949)&lt;0,1,0),0)</f>
        <v>0</v>
      </c>
      <c r="AU3949">
        <f>IFERROR(IF((AJ3949-AK3949)&gt;0,1,0),0)</f>
        <v>0</v>
      </c>
      <c r="AV3949">
        <f>IFERROR(IF((AL3949-AM3949)&gt;0,1,0),0)</f>
        <v>0</v>
      </c>
      <c r="AW3949">
        <f>IFERROR(IF((AN3949-AO3949)&gt;0,1,0),0)</f>
        <v>0</v>
      </c>
      <c r="AX3949">
        <f>IFERROR(IF((AC3949-AD3949)&lt;0,1,0),0)</f>
        <v>0</v>
      </c>
      <c r="AY3949">
        <f>SUM(AP3949:AX3949)</f>
        <v>0</v>
      </c>
    </row>
    <row r="3950" spans="1:51" x14ac:dyDescent="0.45">
      <c r="A3950" s="1" t="s">
        <v>1851</v>
      </c>
      <c r="B3950" s="2">
        <v>101232708</v>
      </c>
      <c r="C3950" s="3" t="s">
        <v>5337</v>
      </c>
      <c r="D3950" s="5">
        <v>23.08</v>
      </c>
      <c r="E3950" s="5">
        <v>278.11399999999998</v>
      </c>
      <c r="F3950" s="3" t="s">
        <v>4480</v>
      </c>
      <c r="G3950" s="3" t="s">
        <v>4491</v>
      </c>
      <c r="H3950" s="3" t="s">
        <v>4492</v>
      </c>
      <c r="I3950" s="3" t="s">
        <v>4493</v>
      </c>
      <c r="J3950" s="3"/>
      <c r="K3950" s="6" t="s">
        <v>4474</v>
      </c>
      <c r="L3950" s="6" t="s">
        <v>4474</v>
      </c>
      <c r="M3950" s="6" t="s">
        <v>4474</v>
      </c>
      <c r="N3950" s="6" t="s">
        <v>4474</v>
      </c>
      <c r="O3950" s="6" t="s">
        <v>4474</v>
      </c>
      <c r="P3950" s="6" t="s">
        <v>4474</v>
      </c>
      <c r="Q3950" s="6" t="s">
        <v>4474</v>
      </c>
      <c r="R3950" s="6" t="s">
        <v>4474</v>
      </c>
      <c r="S3950" s="6" t="s">
        <v>4474</v>
      </c>
      <c r="T3950" s="6" t="s">
        <v>4474</v>
      </c>
      <c r="U3950" s="6" t="s">
        <v>4474</v>
      </c>
      <c r="V3950" s="6" t="s">
        <v>4474</v>
      </c>
      <c r="W3950" s="6" t="s">
        <v>4474</v>
      </c>
      <c r="X3950" s="6" t="s">
        <v>4474</v>
      </c>
      <c r="Y3950" s="6" t="s">
        <v>4474</v>
      </c>
      <c r="Z3950" s="6" t="s">
        <v>4474</v>
      </c>
      <c r="AA3950" s="6" t="s">
        <v>4474</v>
      </c>
      <c r="AB3950" s="6" t="s">
        <v>4474</v>
      </c>
      <c r="AC3950" s="6" t="s">
        <v>4474</v>
      </c>
      <c r="AD3950" s="6" t="s">
        <v>4474</v>
      </c>
      <c r="AF3950" t="e">
        <f>Q3950/W3950</f>
        <v>#VALUE!</v>
      </c>
      <c r="AG3950" t="e">
        <f>R3950/X3950</f>
        <v>#VALUE!</v>
      </c>
      <c r="AH3950" t="e">
        <f>U3950/W3950</f>
        <v>#VALUE!</v>
      </c>
      <c r="AI3950" t="e">
        <f>V3950/X3950</f>
        <v>#VALUE!</v>
      </c>
      <c r="AJ3950" t="e">
        <f>Y3950/AA3950</f>
        <v>#VALUE!</v>
      </c>
      <c r="AK3950" t="e">
        <f>Z3950/AB3950</f>
        <v>#VALUE!</v>
      </c>
      <c r="AL3950" t="e">
        <f>O3950/K3950</f>
        <v>#VALUE!</v>
      </c>
      <c r="AM3950" t="e">
        <f>P3950/L3950</f>
        <v>#VALUE!</v>
      </c>
      <c r="AN3950" t="e">
        <f>K3950/W3950</f>
        <v>#VALUE!</v>
      </c>
      <c r="AO3950" t="e">
        <f>L3950/X3950</f>
        <v>#VALUE!</v>
      </c>
      <c r="AP3950">
        <f>IF(OR(Q3950&lt;0, Q3950="NA"), 0, 1)</f>
        <v>0</v>
      </c>
      <c r="AQ3950">
        <f>IF(OR(S3950&lt;0, S3950="NA"), 0, 1)</f>
        <v>0</v>
      </c>
      <c r="AR3950">
        <f>IFERROR(IF((AF3950-AG3950)&gt;0,1,0),0)</f>
        <v>0</v>
      </c>
      <c r="AS3950">
        <f>IFERROR(IF((S3950-Q3950)&gt;0,1,0),0)</f>
        <v>0</v>
      </c>
      <c r="AT3950">
        <f>IFERROR(IF((AH3950-AI3950)&lt;0,1,0),0)</f>
        <v>0</v>
      </c>
      <c r="AU3950">
        <f>IFERROR(IF((AJ3950-AK3950)&gt;0,1,0),0)</f>
        <v>0</v>
      </c>
      <c r="AV3950">
        <f>IFERROR(IF((AL3950-AM3950)&gt;0,1,0),0)</f>
        <v>0</v>
      </c>
      <c r="AW3950">
        <f>IFERROR(IF((AN3950-AO3950)&gt;0,1,0),0)</f>
        <v>0</v>
      </c>
      <c r="AX3950">
        <f>IFERROR(IF((AC3950-AD3950)&lt;0,1,0),0)</f>
        <v>0</v>
      </c>
      <c r="AY3950">
        <f>SUM(AP3950:AX3950)</f>
        <v>0</v>
      </c>
    </row>
    <row r="3951" spans="1:51" x14ac:dyDescent="0.45">
      <c r="A3951" s="1" t="s">
        <v>1852</v>
      </c>
      <c r="B3951" s="2">
        <v>105722580</v>
      </c>
      <c r="C3951" s="3" t="s">
        <v>5337</v>
      </c>
      <c r="D3951" s="5">
        <v>15.83</v>
      </c>
      <c r="E3951" s="5">
        <v>287.34668239000001</v>
      </c>
      <c r="F3951" s="3" t="s">
        <v>4480</v>
      </c>
      <c r="G3951" s="3" t="s">
        <v>4491</v>
      </c>
      <c r="H3951" s="3" t="s">
        <v>4492</v>
      </c>
      <c r="I3951" s="3" t="s">
        <v>4493</v>
      </c>
      <c r="J3951" s="3"/>
      <c r="K3951" s="6" t="s">
        <v>4474</v>
      </c>
      <c r="L3951" s="6" t="s">
        <v>4474</v>
      </c>
      <c r="M3951" s="6" t="s">
        <v>4474</v>
      </c>
      <c r="N3951" s="6" t="s">
        <v>4474</v>
      </c>
      <c r="O3951" s="6" t="s">
        <v>4474</v>
      </c>
      <c r="P3951" s="6" t="s">
        <v>4474</v>
      </c>
      <c r="Q3951" s="6" t="s">
        <v>4474</v>
      </c>
      <c r="R3951" s="6" t="s">
        <v>4474</v>
      </c>
      <c r="S3951" s="6" t="s">
        <v>4474</v>
      </c>
      <c r="T3951" s="6" t="s">
        <v>4474</v>
      </c>
      <c r="U3951" s="6" t="s">
        <v>4474</v>
      </c>
      <c r="V3951" s="6" t="s">
        <v>4474</v>
      </c>
      <c r="W3951" s="6" t="s">
        <v>4474</v>
      </c>
      <c r="X3951" s="6" t="s">
        <v>4474</v>
      </c>
      <c r="Y3951" s="6" t="s">
        <v>4474</v>
      </c>
      <c r="Z3951" s="6" t="s">
        <v>4474</v>
      </c>
      <c r="AA3951" s="6" t="s">
        <v>4474</v>
      </c>
      <c r="AB3951" s="6" t="s">
        <v>4474</v>
      </c>
      <c r="AC3951" s="6" t="s">
        <v>4474</v>
      </c>
      <c r="AD3951" s="6" t="s">
        <v>4474</v>
      </c>
      <c r="AF3951" t="e">
        <f>Q3951/W3951</f>
        <v>#VALUE!</v>
      </c>
      <c r="AG3951" t="e">
        <f>R3951/X3951</f>
        <v>#VALUE!</v>
      </c>
      <c r="AH3951" t="e">
        <f>U3951/W3951</f>
        <v>#VALUE!</v>
      </c>
      <c r="AI3951" t="e">
        <f>V3951/X3951</f>
        <v>#VALUE!</v>
      </c>
      <c r="AJ3951" t="e">
        <f>Y3951/AA3951</f>
        <v>#VALUE!</v>
      </c>
      <c r="AK3951" t="e">
        <f>Z3951/AB3951</f>
        <v>#VALUE!</v>
      </c>
      <c r="AL3951" t="e">
        <f>O3951/K3951</f>
        <v>#VALUE!</v>
      </c>
      <c r="AM3951" t="e">
        <f>P3951/L3951</f>
        <v>#VALUE!</v>
      </c>
      <c r="AN3951" t="e">
        <f>K3951/W3951</f>
        <v>#VALUE!</v>
      </c>
      <c r="AO3951" t="e">
        <f>L3951/X3951</f>
        <v>#VALUE!</v>
      </c>
      <c r="AP3951">
        <f>IF(OR(Q3951&lt;0, Q3951="NA"), 0, 1)</f>
        <v>0</v>
      </c>
      <c r="AQ3951">
        <f>IF(OR(S3951&lt;0, S3951="NA"), 0, 1)</f>
        <v>0</v>
      </c>
      <c r="AR3951">
        <f>IFERROR(IF((AF3951-AG3951)&gt;0,1,0),0)</f>
        <v>0</v>
      </c>
      <c r="AS3951">
        <f>IFERROR(IF((S3951-Q3951)&gt;0,1,0),0)</f>
        <v>0</v>
      </c>
      <c r="AT3951">
        <f>IFERROR(IF((AH3951-AI3951)&lt;0,1,0),0)</f>
        <v>0</v>
      </c>
      <c r="AU3951">
        <f>IFERROR(IF((AJ3951-AK3951)&gt;0,1,0),0)</f>
        <v>0</v>
      </c>
      <c r="AV3951">
        <f>IFERROR(IF((AL3951-AM3951)&gt;0,1,0),0)</f>
        <v>0</v>
      </c>
      <c r="AW3951">
        <f>IFERROR(IF((AN3951-AO3951)&gt;0,1,0),0)</f>
        <v>0</v>
      </c>
      <c r="AX3951">
        <f>IFERROR(IF((AC3951-AD3951)&lt;0,1,0),0)</f>
        <v>0</v>
      </c>
      <c r="AY3951">
        <f>SUM(AP3951:AX3951)</f>
        <v>0</v>
      </c>
    </row>
    <row r="3952" spans="1:51" x14ac:dyDescent="0.45">
      <c r="A3952" s="1" t="s">
        <v>1853</v>
      </c>
      <c r="B3952" s="2">
        <v>101114500</v>
      </c>
      <c r="C3952" s="3" t="s">
        <v>5337</v>
      </c>
      <c r="D3952" s="5">
        <v>28.33</v>
      </c>
      <c r="E3952" s="5">
        <v>733.03875000000005</v>
      </c>
      <c r="F3952" s="3" t="s">
        <v>4480</v>
      </c>
      <c r="G3952" s="3" t="s">
        <v>4491</v>
      </c>
      <c r="H3952" s="3" t="s">
        <v>4492</v>
      </c>
      <c r="I3952" s="3" t="s">
        <v>4493</v>
      </c>
      <c r="J3952" s="3"/>
      <c r="K3952" s="6" t="s">
        <v>4474</v>
      </c>
      <c r="L3952" s="6" t="s">
        <v>4474</v>
      </c>
      <c r="M3952" s="6" t="s">
        <v>4474</v>
      </c>
      <c r="N3952" s="6" t="s">
        <v>4474</v>
      </c>
      <c r="O3952" s="6" t="s">
        <v>4474</v>
      </c>
      <c r="P3952" s="6" t="s">
        <v>4474</v>
      </c>
      <c r="Q3952" s="6" t="s">
        <v>4474</v>
      </c>
      <c r="R3952" s="6" t="s">
        <v>4474</v>
      </c>
      <c r="S3952" s="6" t="s">
        <v>4474</v>
      </c>
      <c r="T3952" s="6" t="s">
        <v>4474</v>
      </c>
      <c r="U3952" s="6" t="s">
        <v>4474</v>
      </c>
      <c r="V3952" s="6" t="s">
        <v>4474</v>
      </c>
      <c r="W3952" s="6" t="s">
        <v>4474</v>
      </c>
      <c r="X3952" s="6" t="s">
        <v>4474</v>
      </c>
      <c r="Y3952" s="6" t="s">
        <v>4474</v>
      </c>
      <c r="Z3952" s="6" t="s">
        <v>4474</v>
      </c>
      <c r="AA3952" s="6" t="s">
        <v>4474</v>
      </c>
      <c r="AB3952" s="6" t="s">
        <v>4474</v>
      </c>
      <c r="AC3952" s="6" t="s">
        <v>4474</v>
      </c>
      <c r="AD3952" s="6" t="s">
        <v>4474</v>
      </c>
      <c r="AF3952" t="e">
        <f>Q3952/W3952</f>
        <v>#VALUE!</v>
      </c>
      <c r="AG3952" t="e">
        <f>R3952/X3952</f>
        <v>#VALUE!</v>
      </c>
      <c r="AH3952" t="e">
        <f>U3952/W3952</f>
        <v>#VALUE!</v>
      </c>
      <c r="AI3952" t="e">
        <f>V3952/X3952</f>
        <v>#VALUE!</v>
      </c>
      <c r="AJ3952" t="e">
        <f>Y3952/AA3952</f>
        <v>#VALUE!</v>
      </c>
      <c r="AK3952" t="e">
        <f>Z3952/AB3952</f>
        <v>#VALUE!</v>
      </c>
      <c r="AL3952" t="e">
        <f>O3952/K3952</f>
        <v>#VALUE!</v>
      </c>
      <c r="AM3952" t="e">
        <f>P3952/L3952</f>
        <v>#VALUE!</v>
      </c>
      <c r="AN3952" t="e">
        <f>K3952/W3952</f>
        <v>#VALUE!</v>
      </c>
      <c r="AO3952" t="e">
        <f>L3952/X3952</f>
        <v>#VALUE!</v>
      </c>
      <c r="AP3952">
        <f>IF(OR(Q3952&lt;0, Q3952="NA"), 0, 1)</f>
        <v>0</v>
      </c>
      <c r="AQ3952">
        <f>IF(OR(S3952&lt;0, S3952="NA"), 0, 1)</f>
        <v>0</v>
      </c>
      <c r="AR3952">
        <f>IFERROR(IF((AF3952-AG3952)&gt;0,1,0),0)</f>
        <v>0</v>
      </c>
      <c r="AS3952">
        <f>IFERROR(IF((S3952-Q3952)&gt;0,1,0),0)</f>
        <v>0</v>
      </c>
      <c r="AT3952">
        <f>IFERROR(IF((AH3952-AI3952)&lt;0,1,0),0)</f>
        <v>0</v>
      </c>
      <c r="AU3952">
        <f>IFERROR(IF((AJ3952-AK3952)&gt;0,1,0),0)</f>
        <v>0</v>
      </c>
      <c r="AV3952">
        <f>IFERROR(IF((AL3952-AM3952)&gt;0,1,0),0)</f>
        <v>0</v>
      </c>
      <c r="AW3952">
        <f>IFERROR(IF((AN3952-AO3952)&gt;0,1,0),0)</f>
        <v>0</v>
      </c>
      <c r="AX3952">
        <f>IFERROR(IF((AC3952-AD3952)&lt;0,1,0),0)</f>
        <v>0</v>
      </c>
      <c r="AY3952">
        <f>SUM(AP3952:AX3952)</f>
        <v>0</v>
      </c>
    </row>
    <row r="3953" spans="1:51" x14ac:dyDescent="0.45">
      <c r="A3953" s="1" t="s">
        <v>1872</v>
      </c>
      <c r="B3953" s="2">
        <v>118367076</v>
      </c>
      <c r="C3953" s="3" t="s">
        <v>5338</v>
      </c>
      <c r="D3953" s="7">
        <v>10.050000000000001</v>
      </c>
      <c r="E3953" s="5">
        <v>288.9375</v>
      </c>
      <c r="F3953" s="3" t="s">
        <v>4480</v>
      </c>
      <c r="G3953" s="3" t="s">
        <v>4491</v>
      </c>
      <c r="H3953" s="3" t="s">
        <v>4492</v>
      </c>
      <c r="I3953" s="3" t="s">
        <v>4493</v>
      </c>
      <c r="J3953" s="3" t="s">
        <v>4494</v>
      </c>
      <c r="K3953" s="6" t="s">
        <v>4474</v>
      </c>
      <c r="L3953" s="6" t="s">
        <v>4474</v>
      </c>
      <c r="M3953" s="6" t="s">
        <v>4474</v>
      </c>
      <c r="N3953" s="6" t="s">
        <v>4474</v>
      </c>
      <c r="O3953" s="6" t="s">
        <v>4474</v>
      </c>
      <c r="P3953" s="6" t="s">
        <v>4474</v>
      </c>
      <c r="Q3953" s="6" t="s">
        <v>4474</v>
      </c>
      <c r="R3953" s="6" t="s">
        <v>4474</v>
      </c>
      <c r="S3953" s="6" t="s">
        <v>4474</v>
      </c>
      <c r="T3953" s="6" t="s">
        <v>4474</v>
      </c>
      <c r="U3953" s="6" t="s">
        <v>4474</v>
      </c>
      <c r="V3953" s="6" t="s">
        <v>4474</v>
      </c>
      <c r="W3953" s="6" t="s">
        <v>4474</v>
      </c>
      <c r="X3953" s="6" t="s">
        <v>4474</v>
      </c>
      <c r="Y3953" s="6" t="s">
        <v>4474</v>
      </c>
      <c r="Z3953" s="6" t="s">
        <v>4474</v>
      </c>
      <c r="AA3953" s="6" t="s">
        <v>4474</v>
      </c>
      <c r="AB3953" s="6" t="s">
        <v>4474</v>
      </c>
      <c r="AC3953" s="6" t="s">
        <v>4474</v>
      </c>
      <c r="AD3953" s="6" t="s">
        <v>4474</v>
      </c>
      <c r="AF3953" t="e">
        <f>Q3953/W3953</f>
        <v>#VALUE!</v>
      </c>
      <c r="AG3953" t="e">
        <f>R3953/X3953</f>
        <v>#VALUE!</v>
      </c>
      <c r="AH3953" t="e">
        <f>U3953/W3953</f>
        <v>#VALUE!</v>
      </c>
      <c r="AI3953" t="e">
        <f>V3953/X3953</f>
        <v>#VALUE!</v>
      </c>
      <c r="AJ3953" t="e">
        <f>Y3953/AA3953</f>
        <v>#VALUE!</v>
      </c>
      <c r="AK3953" t="e">
        <f>Z3953/AB3953</f>
        <v>#VALUE!</v>
      </c>
      <c r="AL3953" t="e">
        <f>O3953/K3953</f>
        <v>#VALUE!</v>
      </c>
      <c r="AM3953" t="e">
        <f>P3953/L3953</f>
        <v>#VALUE!</v>
      </c>
      <c r="AN3953" t="e">
        <f>K3953/W3953</f>
        <v>#VALUE!</v>
      </c>
      <c r="AO3953" t="e">
        <f>L3953/X3953</f>
        <v>#VALUE!</v>
      </c>
      <c r="AP3953">
        <f>IF(OR(Q3953&lt;0, Q3953="NA"), 0, 1)</f>
        <v>0</v>
      </c>
      <c r="AQ3953">
        <f>IF(OR(S3953&lt;0, S3953="NA"), 0, 1)</f>
        <v>0</v>
      </c>
      <c r="AR3953">
        <f>IFERROR(IF((AF3953-AG3953)&gt;0,1,0),0)</f>
        <v>0</v>
      </c>
      <c r="AS3953">
        <f>IFERROR(IF((S3953-Q3953)&gt;0,1,0),0)</f>
        <v>0</v>
      </c>
      <c r="AT3953">
        <f>IFERROR(IF((AH3953-AI3953)&lt;0,1,0),0)</f>
        <v>0</v>
      </c>
      <c r="AU3953">
        <f>IFERROR(IF((AJ3953-AK3953)&gt;0,1,0),0)</f>
        <v>0</v>
      </c>
      <c r="AV3953">
        <f>IFERROR(IF((AL3953-AM3953)&gt;0,1,0),0)</f>
        <v>0</v>
      </c>
      <c r="AW3953">
        <f>IFERROR(IF((AN3953-AO3953)&gt;0,1,0),0)</f>
        <v>0</v>
      </c>
      <c r="AX3953">
        <f>IFERROR(IF((AC3953-AD3953)&lt;0,1,0),0)</f>
        <v>0</v>
      </c>
      <c r="AY3953">
        <f>SUM(AP3953:AX3953)</f>
        <v>0</v>
      </c>
    </row>
    <row r="3954" spans="1:51" x14ac:dyDescent="0.45">
      <c r="A3954" s="1" t="s">
        <v>1874</v>
      </c>
      <c r="B3954" s="2">
        <v>101214275</v>
      </c>
      <c r="C3954" s="3" t="s">
        <v>5374</v>
      </c>
      <c r="D3954" s="5">
        <v>11.58</v>
      </c>
      <c r="E3954" s="5">
        <v>67.045733459999994</v>
      </c>
      <c r="F3954" s="3" t="s">
        <v>4480</v>
      </c>
      <c r="G3954" s="3" t="s">
        <v>4491</v>
      </c>
      <c r="H3954" s="3" t="s">
        <v>4492</v>
      </c>
      <c r="I3954" s="3" t="s">
        <v>4493</v>
      </c>
      <c r="J3954" s="3" t="s">
        <v>4494</v>
      </c>
      <c r="K3954" s="6" t="s">
        <v>4474</v>
      </c>
      <c r="L3954" s="6" t="s">
        <v>4474</v>
      </c>
      <c r="M3954" s="6" t="s">
        <v>4474</v>
      </c>
      <c r="N3954" s="6" t="s">
        <v>4474</v>
      </c>
      <c r="O3954" s="6">
        <v>-753.59699999999998</v>
      </c>
      <c r="P3954" s="6" t="s">
        <v>4474</v>
      </c>
      <c r="Q3954" s="6">
        <v>-24.936</v>
      </c>
      <c r="R3954" s="6" t="s">
        <v>4474</v>
      </c>
      <c r="S3954" s="6">
        <v>-323.428</v>
      </c>
      <c r="T3954" s="6">
        <v>-1E-3</v>
      </c>
      <c r="U3954" s="6" t="s">
        <v>4474</v>
      </c>
      <c r="V3954" s="6" t="s">
        <v>4474</v>
      </c>
      <c r="W3954" s="6">
        <v>6847.4769999999999</v>
      </c>
      <c r="X3954" s="6" t="s">
        <v>4474</v>
      </c>
      <c r="Y3954" s="6">
        <v>20.462</v>
      </c>
      <c r="Z3954" s="6" t="s">
        <v>4474</v>
      </c>
      <c r="AA3954" s="6">
        <v>1185</v>
      </c>
      <c r="AB3954" s="6" t="s">
        <v>4474</v>
      </c>
      <c r="AC3954" s="6">
        <v>5982451</v>
      </c>
      <c r="AD3954" s="6" t="s">
        <v>4474</v>
      </c>
      <c r="AF3954">
        <f>Q3954/W3954</f>
        <v>-3.6416332614187677E-3</v>
      </c>
      <c r="AG3954" t="e">
        <f>R3954/X3954</f>
        <v>#VALUE!</v>
      </c>
      <c r="AH3954" t="e">
        <f>U3954/W3954</f>
        <v>#VALUE!</v>
      </c>
      <c r="AI3954" t="e">
        <f>V3954/X3954</f>
        <v>#VALUE!</v>
      </c>
      <c r="AJ3954">
        <f>Y3954/AA3954</f>
        <v>1.7267510548523206E-2</v>
      </c>
      <c r="AK3954" t="e">
        <f>Z3954/AB3954</f>
        <v>#VALUE!</v>
      </c>
      <c r="AL3954" t="e">
        <f>O3954/K3954</f>
        <v>#VALUE!</v>
      </c>
      <c r="AM3954" t="e">
        <f>P3954/L3954</f>
        <v>#VALUE!</v>
      </c>
      <c r="AN3954" t="e">
        <f>K3954/W3954</f>
        <v>#VALUE!</v>
      </c>
      <c r="AO3954" t="e">
        <f>L3954/X3954</f>
        <v>#VALUE!</v>
      </c>
      <c r="AP3954">
        <f>IF(OR(Q3954&lt;0, Q3954="NA"), 0, 1)</f>
        <v>0</v>
      </c>
      <c r="AQ3954">
        <f>IF(OR(S3954&lt;0, S3954="NA"), 0, 1)</f>
        <v>0</v>
      </c>
      <c r="AR3954">
        <f>IFERROR(IF((AF3954-AG3954)&gt;0,1,0),0)</f>
        <v>0</v>
      </c>
      <c r="AS3954">
        <f>IFERROR(IF((S3954-Q3954)&gt;0,1,0),0)</f>
        <v>0</v>
      </c>
      <c r="AT3954">
        <f>IFERROR(IF((AH3954-AI3954)&lt;0,1,0),0)</f>
        <v>0</v>
      </c>
      <c r="AU3954">
        <f>IFERROR(IF((AJ3954-AK3954)&gt;0,1,0),0)</f>
        <v>0</v>
      </c>
      <c r="AV3954">
        <f>IFERROR(IF((AL3954-AM3954)&gt;0,1,0),0)</f>
        <v>0</v>
      </c>
      <c r="AW3954">
        <f>IFERROR(IF((AN3954-AO3954)&gt;0,1,0),0)</f>
        <v>0</v>
      </c>
      <c r="AX3954">
        <f>IFERROR(IF((AC3954-AD3954)&lt;0,1,0),0)</f>
        <v>0</v>
      </c>
      <c r="AY3954">
        <f>SUM(AP3954:AX3954)</f>
        <v>0</v>
      </c>
    </row>
    <row r="3955" spans="1:51" x14ac:dyDescent="0.45">
      <c r="A3955" s="1" t="s">
        <v>1906</v>
      </c>
      <c r="B3955" s="2">
        <v>11035860</v>
      </c>
      <c r="C3955" s="3" t="s">
        <v>5337</v>
      </c>
      <c r="D3955" s="5">
        <v>7.81</v>
      </c>
      <c r="E3955" s="5">
        <v>178.49920571999999</v>
      </c>
      <c r="F3955" s="3" t="s">
        <v>4480</v>
      </c>
      <c r="G3955" s="3" t="s">
        <v>4491</v>
      </c>
      <c r="H3955" s="3" t="s">
        <v>4492</v>
      </c>
      <c r="I3955" s="3" t="s">
        <v>4493</v>
      </c>
      <c r="J3955" s="3"/>
      <c r="K3955" s="6" t="s">
        <v>4474</v>
      </c>
      <c r="L3955" s="6" t="s">
        <v>4474</v>
      </c>
      <c r="M3955" s="6" t="s">
        <v>4474</v>
      </c>
      <c r="N3955" s="6" t="s">
        <v>4474</v>
      </c>
      <c r="O3955" s="6" t="s">
        <v>4474</v>
      </c>
      <c r="P3955" s="6" t="s">
        <v>4474</v>
      </c>
      <c r="Q3955" s="6" t="s">
        <v>4474</v>
      </c>
      <c r="R3955" s="6" t="s">
        <v>4474</v>
      </c>
      <c r="S3955" s="6" t="s">
        <v>4474</v>
      </c>
      <c r="T3955" s="6" t="s">
        <v>4474</v>
      </c>
      <c r="U3955" s="6" t="s">
        <v>4474</v>
      </c>
      <c r="V3955" s="6" t="s">
        <v>4474</v>
      </c>
      <c r="W3955" s="6" t="s">
        <v>4474</v>
      </c>
      <c r="X3955" s="6" t="s">
        <v>4474</v>
      </c>
      <c r="Y3955" s="6" t="s">
        <v>4474</v>
      </c>
      <c r="Z3955" s="6" t="s">
        <v>4474</v>
      </c>
      <c r="AA3955" s="6" t="s">
        <v>4474</v>
      </c>
      <c r="AB3955" s="6" t="s">
        <v>4474</v>
      </c>
      <c r="AC3955" s="6" t="s">
        <v>4474</v>
      </c>
      <c r="AD3955" s="6" t="s">
        <v>4474</v>
      </c>
      <c r="AF3955" t="e">
        <f>Q3955/W3955</f>
        <v>#VALUE!</v>
      </c>
      <c r="AG3955" t="e">
        <f>R3955/X3955</f>
        <v>#VALUE!</v>
      </c>
      <c r="AH3955" t="e">
        <f>U3955/W3955</f>
        <v>#VALUE!</v>
      </c>
      <c r="AI3955" t="e">
        <f>V3955/X3955</f>
        <v>#VALUE!</v>
      </c>
      <c r="AJ3955" t="e">
        <f>Y3955/AA3955</f>
        <v>#VALUE!</v>
      </c>
      <c r="AK3955" t="e">
        <f>Z3955/AB3955</f>
        <v>#VALUE!</v>
      </c>
      <c r="AL3955" t="e">
        <f>O3955/K3955</f>
        <v>#VALUE!</v>
      </c>
      <c r="AM3955" t="e">
        <f>P3955/L3955</f>
        <v>#VALUE!</v>
      </c>
      <c r="AN3955" t="e">
        <f>K3955/W3955</f>
        <v>#VALUE!</v>
      </c>
      <c r="AO3955" t="e">
        <f>L3955/X3955</f>
        <v>#VALUE!</v>
      </c>
      <c r="AP3955">
        <f>IF(OR(Q3955&lt;0, Q3955="NA"), 0, 1)</f>
        <v>0</v>
      </c>
      <c r="AQ3955">
        <f>IF(OR(S3955&lt;0, S3955="NA"), 0, 1)</f>
        <v>0</v>
      </c>
      <c r="AR3955">
        <f>IFERROR(IF((AF3955-AG3955)&gt;0,1,0),0)</f>
        <v>0</v>
      </c>
      <c r="AS3955">
        <f>IFERROR(IF((S3955-Q3955)&gt;0,1,0),0)</f>
        <v>0</v>
      </c>
      <c r="AT3955">
        <f>IFERROR(IF((AH3955-AI3955)&lt;0,1,0),0)</f>
        <v>0</v>
      </c>
      <c r="AU3955">
        <f>IFERROR(IF((AJ3955-AK3955)&gt;0,1,0),0)</f>
        <v>0</v>
      </c>
      <c r="AV3955">
        <f>IFERROR(IF((AL3955-AM3955)&gt;0,1,0),0)</f>
        <v>0</v>
      </c>
      <c r="AW3955">
        <f>IFERROR(IF((AN3955-AO3955)&gt;0,1,0),0)</f>
        <v>0</v>
      </c>
      <c r="AX3955">
        <f>IFERROR(IF((AC3955-AD3955)&lt;0,1,0),0)</f>
        <v>0</v>
      </c>
      <c r="AY3955">
        <f>SUM(AP3955:AX3955)</f>
        <v>0</v>
      </c>
    </row>
    <row r="3956" spans="1:51" x14ac:dyDescent="0.45">
      <c r="A3956" s="1" t="s">
        <v>2008</v>
      </c>
      <c r="B3956" s="2">
        <v>118325408</v>
      </c>
      <c r="C3956" s="3" t="s">
        <v>5338</v>
      </c>
      <c r="D3956" s="5">
        <v>27.2636</v>
      </c>
      <c r="E3956" s="7">
        <v>9.5422600000000006</v>
      </c>
      <c r="F3956" s="3" t="s">
        <v>4480</v>
      </c>
      <c r="G3956" s="3" t="s">
        <v>4491</v>
      </c>
      <c r="H3956" s="3" t="s">
        <v>4492</v>
      </c>
      <c r="I3956" s="3" t="s">
        <v>4493</v>
      </c>
      <c r="J3956" s="3"/>
      <c r="K3956" s="6" t="s">
        <v>4474</v>
      </c>
      <c r="L3956" s="6" t="s">
        <v>4474</v>
      </c>
      <c r="M3956" s="6" t="s">
        <v>4474</v>
      </c>
      <c r="N3956" s="6" t="s">
        <v>4474</v>
      </c>
      <c r="O3956" s="6" t="s">
        <v>4474</v>
      </c>
      <c r="P3956" s="6" t="s">
        <v>4474</v>
      </c>
      <c r="Q3956" s="6" t="s">
        <v>4474</v>
      </c>
      <c r="R3956" s="6" t="s">
        <v>4474</v>
      </c>
      <c r="S3956" s="6" t="s">
        <v>4474</v>
      </c>
      <c r="T3956" s="6" t="s">
        <v>4474</v>
      </c>
      <c r="U3956" s="6" t="s">
        <v>4474</v>
      </c>
      <c r="V3956" s="6" t="s">
        <v>4474</v>
      </c>
      <c r="W3956" s="6" t="s">
        <v>4474</v>
      </c>
      <c r="X3956" s="6" t="s">
        <v>4474</v>
      </c>
      <c r="Y3956" s="6" t="s">
        <v>4474</v>
      </c>
      <c r="Z3956" s="6" t="s">
        <v>4474</v>
      </c>
      <c r="AA3956" s="6" t="s">
        <v>4474</v>
      </c>
      <c r="AB3956" s="6" t="s">
        <v>4474</v>
      </c>
      <c r="AC3956" s="6" t="s">
        <v>4474</v>
      </c>
      <c r="AD3956" s="6" t="s">
        <v>4474</v>
      </c>
      <c r="AF3956" t="e">
        <f>Q3956/W3956</f>
        <v>#VALUE!</v>
      </c>
      <c r="AG3956" t="e">
        <f>R3956/X3956</f>
        <v>#VALUE!</v>
      </c>
      <c r="AH3956" t="e">
        <f>U3956/W3956</f>
        <v>#VALUE!</v>
      </c>
      <c r="AI3956" t="e">
        <f>V3956/X3956</f>
        <v>#VALUE!</v>
      </c>
      <c r="AJ3956" t="e">
        <f>Y3956/AA3956</f>
        <v>#VALUE!</v>
      </c>
      <c r="AK3956" t="e">
        <f>Z3956/AB3956</f>
        <v>#VALUE!</v>
      </c>
      <c r="AL3956" t="e">
        <f>O3956/K3956</f>
        <v>#VALUE!</v>
      </c>
      <c r="AM3956" t="e">
        <f>P3956/L3956</f>
        <v>#VALUE!</v>
      </c>
      <c r="AN3956" t="e">
        <f>K3956/W3956</f>
        <v>#VALUE!</v>
      </c>
      <c r="AO3956" t="e">
        <f>L3956/X3956</f>
        <v>#VALUE!</v>
      </c>
      <c r="AP3956">
        <f>IF(OR(Q3956&lt;0, Q3956="NA"), 0, 1)</f>
        <v>0</v>
      </c>
      <c r="AQ3956">
        <f>IF(OR(S3956&lt;0, S3956="NA"), 0, 1)</f>
        <v>0</v>
      </c>
      <c r="AR3956">
        <f>IFERROR(IF((AF3956-AG3956)&gt;0,1,0),0)</f>
        <v>0</v>
      </c>
      <c r="AS3956">
        <f>IFERROR(IF((S3956-Q3956)&gt;0,1,0),0)</f>
        <v>0</v>
      </c>
      <c r="AT3956">
        <f>IFERROR(IF((AH3956-AI3956)&lt;0,1,0),0)</f>
        <v>0</v>
      </c>
      <c r="AU3956">
        <f>IFERROR(IF((AJ3956-AK3956)&gt;0,1,0),0)</f>
        <v>0</v>
      </c>
      <c r="AV3956">
        <f>IFERROR(IF((AL3956-AM3956)&gt;0,1,0),0)</f>
        <v>0</v>
      </c>
      <c r="AW3956">
        <f>IFERROR(IF((AN3956-AO3956)&gt;0,1,0),0)</f>
        <v>0</v>
      </c>
      <c r="AX3956">
        <f>IFERROR(IF((AC3956-AD3956)&lt;0,1,0),0)</f>
        <v>0</v>
      </c>
      <c r="AY3956">
        <f>SUM(AP3956:AX3956)</f>
        <v>0</v>
      </c>
    </row>
    <row r="3957" spans="1:51" x14ac:dyDescent="0.45">
      <c r="A3957" s="1" t="s">
        <v>2009</v>
      </c>
      <c r="B3957" s="2">
        <v>118295177</v>
      </c>
      <c r="C3957" s="3" t="s">
        <v>5338</v>
      </c>
      <c r="D3957" s="5">
        <v>26.9</v>
      </c>
      <c r="E3957" s="5">
        <v>101.5475</v>
      </c>
      <c r="F3957" s="3" t="s">
        <v>4480</v>
      </c>
      <c r="G3957" s="3" t="s">
        <v>4491</v>
      </c>
      <c r="H3957" s="3" t="s">
        <v>4492</v>
      </c>
      <c r="I3957" s="3" t="s">
        <v>4493</v>
      </c>
      <c r="J3957" s="3"/>
      <c r="K3957" s="6" t="s">
        <v>4474</v>
      </c>
      <c r="L3957" s="6" t="s">
        <v>4474</v>
      </c>
      <c r="M3957" s="6" t="s">
        <v>4474</v>
      </c>
      <c r="N3957" s="6" t="s">
        <v>4474</v>
      </c>
      <c r="O3957" s="6" t="s">
        <v>4474</v>
      </c>
      <c r="P3957" s="6" t="s">
        <v>4474</v>
      </c>
      <c r="Q3957" s="6" t="s">
        <v>4474</v>
      </c>
      <c r="R3957" s="6" t="s">
        <v>4474</v>
      </c>
      <c r="S3957" s="6" t="s">
        <v>4474</v>
      </c>
      <c r="T3957" s="6" t="s">
        <v>4474</v>
      </c>
      <c r="U3957" s="6" t="s">
        <v>4474</v>
      </c>
      <c r="V3957" s="6" t="s">
        <v>4474</v>
      </c>
      <c r="W3957" s="6" t="s">
        <v>4474</v>
      </c>
      <c r="X3957" s="6" t="s">
        <v>4474</v>
      </c>
      <c r="Y3957" s="6" t="s">
        <v>4474</v>
      </c>
      <c r="Z3957" s="6" t="s">
        <v>4474</v>
      </c>
      <c r="AA3957" s="6" t="s">
        <v>4474</v>
      </c>
      <c r="AB3957" s="6" t="s">
        <v>4474</v>
      </c>
      <c r="AC3957" s="6" t="s">
        <v>4474</v>
      </c>
      <c r="AD3957" s="6" t="s">
        <v>4474</v>
      </c>
      <c r="AF3957" t="e">
        <f>Q3957/W3957</f>
        <v>#VALUE!</v>
      </c>
      <c r="AG3957" t="e">
        <f>R3957/X3957</f>
        <v>#VALUE!</v>
      </c>
      <c r="AH3957" t="e">
        <f>U3957/W3957</f>
        <v>#VALUE!</v>
      </c>
      <c r="AI3957" t="e">
        <f>V3957/X3957</f>
        <v>#VALUE!</v>
      </c>
      <c r="AJ3957" t="e">
        <f>Y3957/AA3957</f>
        <v>#VALUE!</v>
      </c>
      <c r="AK3957" t="e">
        <f>Z3957/AB3957</f>
        <v>#VALUE!</v>
      </c>
      <c r="AL3957" t="e">
        <f>O3957/K3957</f>
        <v>#VALUE!</v>
      </c>
      <c r="AM3957" t="e">
        <f>P3957/L3957</f>
        <v>#VALUE!</v>
      </c>
      <c r="AN3957" t="e">
        <f>K3957/W3957</f>
        <v>#VALUE!</v>
      </c>
      <c r="AO3957" t="e">
        <f>L3957/X3957</f>
        <v>#VALUE!</v>
      </c>
      <c r="AP3957">
        <f>IF(OR(Q3957&lt;0, Q3957="NA"), 0, 1)</f>
        <v>0</v>
      </c>
      <c r="AQ3957">
        <f>IF(OR(S3957&lt;0, S3957="NA"), 0, 1)</f>
        <v>0</v>
      </c>
      <c r="AR3957">
        <f>IFERROR(IF((AF3957-AG3957)&gt;0,1,0),0)</f>
        <v>0</v>
      </c>
      <c r="AS3957">
        <f>IFERROR(IF((S3957-Q3957)&gt;0,1,0),0)</f>
        <v>0</v>
      </c>
      <c r="AT3957">
        <f>IFERROR(IF((AH3957-AI3957)&lt;0,1,0),0)</f>
        <v>0</v>
      </c>
      <c r="AU3957">
        <f>IFERROR(IF((AJ3957-AK3957)&gt;0,1,0),0)</f>
        <v>0</v>
      </c>
      <c r="AV3957">
        <f>IFERROR(IF((AL3957-AM3957)&gt;0,1,0),0)</f>
        <v>0</v>
      </c>
      <c r="AW3957">
        <f>IFERROR(IF((AN3957-AO3957)&gt;0,1,0),0)</f>
        <v>0</v>
      </c>
      <c r="AX3957">
        <f>IFERROR(IF((AC3957-AD3957)&lt;0,1,0),0)</f>
        <v>0</v>
      </c>
      <c r="AY3957">
        <f>SUM(AP3957:AX3957)</f>
        <v>0</v>
      </c>
    </row>
    <row r="3958" spans="1:51" x14ac:dyDescent="0.45">
      <c r="A3958" s="1" t="s">
        <v>2053</v>
      </c>
      <c r="B3958" s="2">
        <v>19727565</v>
      </c>
      <c r="C3958" s="3" t="s">
        <v>5338</v>
      </c>
      <c r="D3958" s="5">
        <v>22.61</v>
      </c>
      <c r="E3958" s="5">
        <v>54.716200000000001</v>
      </c>
      <c r="F3958" s="3" t="s">
        <v>4480</v>
      </c>
      <c r="G3958" s="3" t="s">
        <v>4491</v>
      </c>
      <c r="H3958" s="3" t="s">
        <v>4492</v>
      </c>
      <c r="I3958" s="3" t="s">
        <v>4493</v>
      </c>
      <c r="J3958" s="3"/>
      <c r="K3958" s="6" t="s">
        <v>4474</v>
      </c>
      <c r="L3958" s="6" t="s">
        <v>4474</v>
      </c>
      <c r="M3958" s="6" t="s">
        <v>4474</v>
      </c>
      <c r="N3958" s="6" t="s">
        <v>4474</v>
      </c>
      <c r="O3958" s="6" t="s">
        <v>4474</v>
      </c>
      <c r="P3958" s="6" t="s">
        <v>4474</v>
      </c>
      <c r="Q3958" s="6" t="s">
        <v>4474</v>
      </c>
      <c r="R3958" s="6" t="s">
        <v>4474</v>
      </c>
      <c r="S3958" s="6" t="s">
        <v>4474</v>
      </c>
      <c r="T3958" s="6" t="s">
        <v>4474</v>
      </c>
      <c r="U3958" s="6" t="s">
        <v>4474</v>
      </c>
      <c r="V3958" s="6" t="s">
        <v>4474</v>
      </c>
      <c r="W3958" s="6" t="s">
        <v>4474</v>
      </c>
      <c r="X3958" s="6" t="s">
        <v>4474</v>
      </c>
      <c r="Y3958" s="6" t="s">
        <v>4474</v>
      </c>
      <c r="Z3958" s="6" t="s">
        <v>4474</v>
      </c>
      <c r="AA3958" s="6" t="s">
        <v>4474</v>
      </c>
      <c r="AB3958" s="6" t="s">
        <v>4474</v>
      </c>
      <c r="AC3958" s="6" t="s">
        <v>4474</v>
      </c>
      <c r="AD3958" s="6" t="s">
        <v>4474</v>
      </c>
      <c r="AF3958" t="e">
        <f>Q3958/W3958</f>
        <v>#VALUE!</v>
      </c>
      <c r="AG3958" t="e">
        <f>R3958/X3958</f>
        <v>#VALUE!</v>
      </c>
      <c r="AH3958" t="e">
        <f>U3958/W3958</f>
        <v>#VALUE!</v>
      </c>
      <c r="AI3958" t="e">
        <f>V3958/X3958</f>
        <v>#VALUE!</v>
      </c>
      <c r="AJ3958" t="e">
        <f>Y3958/AA3958</f>
        <v>#VALUE!</v>
      </c>
      <c r="AK3958" t="e">
        <f>Z3958/AB3958</f>
        <v>#VALUE!</v>
      </c>
      <c r="AL3958" t="e">
        <f>O3958/K3958</f>
        <v>#VALUE!</v>
      </c>
      <c r="AM3958" t="e">
        <f>P3958/L3958</f>
        <v>#VALUE!</v>
      </c>
      <c r="AN3958" t="e">
        <f>K3958/W3958</f>
        <v>#VALUE!</v>
      </c>
      <c r="AO3958" t="e">
        <f>L3958/X3958</f>
        <v>#VALUE!</v>
      </c>
      <c r="AP3958">
        <f>IF(OR(Q3958&lt;0, Q3958="NA"), 0, 1)</f>
        <v>0</v>
      </c>
      <c r="AQ3958">
        <f>IF(OR(S3958&lt;0, S3958="NA"), 0, 1)</f>
        <v>0</v>
      </c>
      <c r="AR3958">
        <f>IFERROR(IF((AF3958-AG3958)&gt;0,1,0),0)</f>
        <v>0</v>
      </c>
      <c r="AS3958">
        <f>IFERROR(IF((S3958-Q3958)&gt;0,1,0),0)</f>
        <v>0</v>
      </c>
      <c r="AT3958">
        <f>IFERROR(IF((AH3958-AI3958)&lt;0,1,0),0)</f>
        <v>0</v>
      </c>
      <c r="AU3958">
        <f>IFERROR(IF((AJ3958-AK3958)&gt;0,1,0),0)</f>
        <v>0</v>
      </c>
      <c r="AV3958">
        <f>IFERROR(IF((AL3958-AM3958)&gt;0,1,0),0)</f>
        <v>0</v>
      </c>
      <c r="AW3958">
        <f>IFERROR(IF((AN3958-AO3958)&gt;0,1,0),0)</f>
        <v>0</v>
      </c>
      <c r="AX3958">
        <f>IFERROR(IF((AC3958-AD3958)&lt;0,1,0),0)</f>
        <v>0</v>
      </c>
      <c r="AY3958">
        <f>SUM(AP3958:AX3958)</f>
        <v>0</v>
      </c>
    </row>
    <row r="3959" spans="1:51" x14ac:dyDescent="0.45">
      <c r="A3959" s="1" t="s">
        <v>2054</v>
      </c>
      <c r="B3959" s="2">
        <v>117348598</v>
      </c>
      <c r="C3959" s="3" t="s">
        <v>5338</v>
      </c>
      <c r="D3959" s="5">
        <v>51.43</v>
      </c>
      <c r="E3959" s="5">
        <v>150.68989999999999</v>
      </c>
      <c r="F3959" s="3" t="s">
        <v>4480</v>
      </c>
      <c r="G3959" s="3" t="s">
        <v>4491</v>
      </c>
      <c r="H3959" s="3" t="s">
        <v>4492</v>
      </c>
      <c r="I3959" s="3" t="s">
        <v>4493</v>
      </c>
      <c r="J3959" s="3"/>
      <c r="K3959" s="6" t="s">
        <v>4474</v>
      </c>
      <c r="L3959" s="6" t="s">
        <v>4474</v>
      </c>
      <c r="M3959" s="6" t="s">
        <v>4474</v>
      </c>
      <c r="N3959" s="6" t="s">
        <v>4474</v>
      </c>
      <c r="O3959" s="6" t="s">
        <v>4474</v>
      </c>
      <c r="P3959" s="6" t="s">
        <v>4474</v>
      </c>
      <c r="Q3959" s="6" t="s">
        <v>4474</v>
      </c>
      <c r="R3959" s="6" t="s">
        <v>4474</v>
      </c>
      <c r="S3959" s="6" t="s">
        <v>4474</v>
      </c>
      <c r="T3959" s="6" t="s">
        <v>4474</v>
      </c>
      <c r="U3959" s="6" t="s">
        <v>4474</v>
      </c>
      <c r="V3959" s="6" t="s">
        <v>4474</v>
      </c>
      <c r="W3959" s="6" t="s">
        <v>4474</v>
      </c>
      <c r="X3959" s="6" t="s">
        <v>4474</v>
      </c>
      <c r="Y3959" s="6" t="s">
        <v>4474</v>
      </c>
      <c r="Z3959" s="6" t="s">
        <v>4474</v>
      </c>
      <c r="AA3959" s="6" t="s">
        <v>4474</v>
      </c>
      <c r="AB3959" s="6" t="s">
        <v>4474</v>
      </c>
      <c r="AC3959" s="6" t="s">
        <v>4474</v>
      </c>
      <c r="AD3959" s="6" t="s">
        <v>4474</v>
      </c>
      <c r="AF3959" t="e">
        <f>Q3959/W3959</f>
        <v>#VALUE!</v>
      </c>
      <c r="AG3959" t="e">
        <f>R3959/X3959</f>
        <v>#VALUE!</v>
      </c>
      <c r="AH3959" t="e">
        <f>U3959/W3959</f>
        <v>#VALUE!</v>
      </c>
      <c r="AI3959" t="e">
        <f>V3959/X3959</f>
        <v>#VALUE!</v>
      </c>
      <c r="AJ3959" t="e">
        <f>Y3959/AA3959</f>
        <v>#VALUE!</v>
      </c>
      <c r="AK3959" t="e">
        <f>Z3959/AB3959</f>
        <v>#VALUE!</v>
      </c>
      <c r="AL3959" t="e">
        <f>O3959/K3959</f>
        <v>#VALUE!</v>
      </c>
      <c r="AM3959" t="e">
        <f>P3959/L3959</f>
        <v>#VALUE!</v>
      </c>
      <c r="AN3959" t="e">
        <f>K3959/W3959</f>
        <v>#VALUE!</v>
      </c>
      <c r="AO3959" t="e">
        <f>L3959/X3959</f>
        <v>#VALUE!</v>
      </c>
      <c r="AP3959">
        <f>IF(OR(Q3959&lt;0, Q3959="NA"), 0, 1)</f>
        <v>0</v>
      </c>
      <c r="AQ3959">
        <f>IF(OR(S3959&lt;0, S3959="NA"), 0, 1)</f>
        <v>0</v>
      </c>
      <c r="AR3959">
        <f>IFERROR(IF((AF3959-AG3959)&gt;0,1,0),0)</f>
        <v>0</v>
      </c>
      <c r="AS3959">
        <f>IFERROR(IF((S3959-Q3959)&gt;0,1,0),0)</f>
        <v>0</v>
      </c>
      <c r="AT3959">
        <f>IFERROR(IF((AH3959-AI3959)&lt;0,1,0),0)</f>
        <v>0</v>
      </c>
      <c r="AU3959">
        <f>IFERROR(IF((AJ3959-AK3959)&gt;0,1,0),0)</f>
        <v>0</v>
      </c>
      <c r="AV3959">
        <f>IFERROR(IF((AL3959-AM3959)&gt;0,1,0),0)</f>
        <v>0</v>
      </c>
      <c r="AW3959">
        <f>IFERROR(IF((AN3959-AO3959)&gt;0,1,0),0)</f>
        <v>0</v>
      </c>
      <c r="AX3959">
        <f>IFERROR(IF((AC3959-AD3959)&lt;0,1,0),0)</f>
        <v>0</v>
      </c>
      <c r="AY3959">
        <f>SUM(AP3959:AX3959)</f>
        <v>0</v>
      </c>
    </row>
    <row r="3960" spans="1:51" x14ac:dyDescent="0.45">
      <c r="A3960" s="1" t="s">
        <v>2055</v>
      </c>
      <c r="B3960" s="2">
        <v>5738663</v>
      </c>
      <c r="C3960" s="3" t="s">
        <v>5338</v>
      </c>
      <c r="D3960" s="5">
        <v>25.085000000000001</v>
      </c>
      <c r="E3960" s="5">
        <v>1205.3342500000001</v>
      </c>
      <c r="F3960" s="3" t="s">
        <v>4480</v>
      </c>
      <c r="G3960" s="3" t="s">
        <v>4491</v>
      </c>
      <c r="H3960" s="3" t="s">
        <v>4492</v>
      </c>
      <c r="I3960" s="3" t="s">
        <v>4493</v>
      </c>
      <c r="J3960" s="3"/>
      <c r="K3960" s="6" t="s">
        <v>4474</v>
      </c>
      <c r="L3960" s="6" t="s">
        <v>4474</v>
      </c>
      <c r="M3960" s="6" t="s">
        <v>4474</v>
      </c>
      <c r="N3960" s="6" t="s">
        <v>4474</v>
      </c>
      <c r="O3960" s="6" t="s">
        <v>4474</v>
      </c>
      <c r="P3960" s="6" t="s">
        <v>4474</v>
      </c>
      <c r="Q3960" s="6" t="s">
        <v>4474</v>
      </c>
      <c r="R3960" s="6" t="s">
        <v>4474</v>
      </c>
      <c r="S3960" s="6" t="s">
        <v>4474</v>
      </c>
      <c r="T3960" s="6" t="s">
        <v>4474</v>
      </c>
      <c r="U3960" s="6" t="s">
        <v>4474</v>
      </c>
      <c r="V3960" s="6" t="s">
        <v>4474</v>
      </c>
      <c r="W3960" s="6" t="s">
        <v>4474</v>
      </c>
      <c r="X3960" s="6" t="s">
        <v>4474</v>
      </c>
      <c r="Y3960" s="6" t="s">
        <v>4474</v>
      </c>
      <c r="Z3960" s="6" t="s">
        <v>4474</v>
      </c>
      <c r="AA3960" s="6" t="s">
        <v>4474</v>
      </c>
      <c r="AB3960" s="6" t="s">
        <v>4474</v>
      </c>
      <c r="AC3960" s="6" t="s">
        <v>4474</v>
      </c>
      <c r="AD3960" s="6" t="s">
        <v>4474</v>
      </c>
      <c r="AF3960" t="e">
        <f>Q3960/W3960</f>
        <v>#VALUE!</v>
      </c>
      <c r="AG3960" t="e">
        <f>R3960/X3960</f>
        <v>#VALUE!</v>
      </c>
      <c r="AH3960" t="e">
        <f>U3960/W3960</f>
        <v>#VALUE!</v>
      </c>
      <c r="AI3960" t="e">
        <f>V3960/X3960</f>
        <v>#VALUE!</v>
      </c>
      <c r="AJ3960" t="e">
        <f>Y3960/AA3960</f>
        <v>#VALUE!</v>
      </c>
      <c r="AK3960" t="e">
        <f>Z3960/AB3960</f>
        <v>#VALUE!</v>
      </c>
      <c r="AL3960" t="e">
        <f>O3960/K3960</f>
        <v>#VALUE!</v>
      </c>
      <c r="AM3960" t="e">
        <f>P3960/L3960</f>
        <v>#VALUE!</v>
      </c>
      <c r="AN3960" t="e">
        <f>K3960/W3960</f>
        <v>#VALUE!</v>
      </c>
      <c r="AO3960" t="e">
        <f>L3960/X3960</f>
        <v>#VALUE!</v>
      </c>
      <c r="AP3960">
        <f>IF(OR(Q3960&lt;0, Q3960="NA"), 0, 1)</f>
        <v>0</v>
      </c>
      <c r="AQ3960">
        <f>IF(OR(S3960&lt;0, S3960="NA"), 0, 1)</f>
        <v>0</v>
      </c>
      <c r="AR3960">
        <f>IFERROR(IF((AF3960-AG3960)&gt;0,1,0),0)</f>
        <v>0</v>
      </c>
      <c r="AS3960">
        <f>IFERROR(IF((S3960-Q3960)&gt;0,1,0),0)</f>
        <v>0</v>
      </c>
      <c r="AT3960">
        <f>IFERROR(IF((AH3960-AI3960)&lt;0,1,0),0)</f>
        <v>0</v>
      </c>
      <c r="AU3960">
        <f>IFERROR(IF((AJ3960-AK3960)&gt;0,1,0),0)</f>
        <v>0</v>
      </c>
      <c r="AV3960">
        <f>IFERROR(IF((AL3960-AM3960)&gt;0,1,0),0)</f>
        <v>0</v>
      </c>
      <c r="AW3960">
        <f>IFERROR(IF((AN3960-AO3960)&gt;0,1,0),0)</f>
        <v>0</v>
      </c>
      <c r="AX3960">
        <f>IFERROR(IF((AC3960-AD3960)&lt;0,1,0),0)</f>
        <v>0</v>
      </c>
      <c r="AY3960">
        <f>SUM(AP3960:AX3960)</f>
        <v>0</v>
      </c>
    </row>
    <row r="3961" spans="1:51" x14ac:dyDescent="0.45">
      <c r="A3961" s="1" t="s">
        <v>2056</v>
      </c>
      <c r="B3961" s="2">
        <v>106468135</v>
      </c>
      <c r="C3961" s="3" t="s">
        <v>5338</v>
      </c>
      <c r="D3961" s="5">
        <v>36.24</v>
      </c>
      <c r="E3961" s="5">
        <v>41.676000000000002</v>
      </c>
      <c r="F3961" s="3" t="s">
        <v>4480</v>
      </c>
      <c r="G3961" s="3" t="s">
        <v>4491</v>
      </c>
      <c r="H3961" s="3" t="s">
        <v>4492</v>
      </c>
      <c r="I3961" s="3" t="s">
        <v>4493</v>
      </c>
      <c r="J3961" s="3"/>
      <c r="K3961" s="6" t="s">
        <v>4474</v>
      </c>
      <c r="L3961" s="6" t="s">
        <v>4474</v>
      </c>
      <c r="M3961" s="6" t="s">
        <v>4474</v>
      </c>
      <c r="N3961" s="6" t="s">
        <v>4474</v>
      </c>
      <c r="O3961" s="6" t="s">
        <v>4474</v>
      </c>
      <c r="P3961" s="6" t="s">
        <v>4474</v>
      </c>
      <c r="Q3961" s="6" t="s">
        <v>4474</v>
      </c>
      <c r="R3961" s="6" t="s">
        <v>4474</v>
      </c>
      <c r="S3961" s="6" t="s">
        <v>4474</v>
      </c>
      <c r="T3961" s="6" t="s">
        <v>4474</v>
      </c>
      <c r="U3961" s="6" t="s">
        <v>4474</v>
      </c>
      <c r="V3961" s="6" t="s">
        <v>4474</v>
      </c>
      <c r="W3961" s="6" t="s">
        <v>4474</v>
      </c>
      <c r="X3961" s="6" t="s">
        <v>4474</v>
      </c>
      <c r="Y3961" s="6" t="s">
        <v>4474</v>
      </c>
      <c r="Z3961" s="6" t="s">
        <v>4474</v>
      </c>
      <c r="AA3961" s="6" t="s">
        <v>4474</v>
      </c>
      <c r="AB3961" s="6" t="s">
        <v>4474</v>
      </c>
      <c r="AC3961" s="6" t="s">
        <v>4474</v>
      </c>
      <c r="AD3961" s="6" t="s">
        <v>4474</v>
      </c>
      <c r="AF3961" t="e">
        <f>Q3961/W3961</f>
        <v>#VALUE!</v>
      </c>
      <c r="AG3961" t="e">
        <f>R3961/X3961</f>
        <v>#VALUE!</v>
      </c>
      <c r="AH3961" t="e">
        <f>U3961/W3961</f>
        <v>#VALUE!</v>
      </c>
      <c r="AI3961" t="e">
        <f>V3961/X3961</f>
        <v>#VALUE!</v>
      </c>
      <c r="AJ3961" t="e">
        <f>Y3961/AA3961</f>
        <v>#VALUE!</v>
      </c>
      <c r="AK3961" t="e">
        <f>Z3961/AB3961</f>
        <v>#VALUE!</v>
      </c>
      <c r="AL3961" t="e">
        <f>O3961/K3961</f>
        <v>#VALUE!</v>
      </c>
      <c r="AM3961" t="e">
        <f>P3961/L3961</f>
        <v>#VALUE!</v>
      </c>
      <c r="AN3961" t="e">
        <f>K3961/W3961</f>
        <v>#VALUE!</v>
      </c>
      <c r="AO3961" t="e">
        <f>L3961/X3961</f>
        <v>#VALUE!</v>
      </c>
      <c r="AP3961">
        <f>IF(OR(Q3961&lt;0, Q3961="NA"), 0, 1)</f>
        <v>0</v>
      </c>
      <c r="AQ3961">
        <f>IF(OR(S3961&lt;0, S3961="NA"), 0, 1)</f>
        <v>0</v>
      </c>
      <c r="AR3961">
        <f>IFERROR(IF((AF3961-AG3961)&gt;0,1,0),0)</f>
        <v>0</v>
      </c>
      <c r="AS3961">
        <f>IFERROR(IF((S3961-Q3961)&gt;0,1,0),0)</f>
        <v>0</v>
      </c>
      <c r="AT3961">
        <f>IFERROR(IF((AH3961-AI3961)&lt;0,1,0),0)</f>
        <v>0</v>
      </c>
      <c r="AU3961">
        <f>IFERROR(IF((AJ3961-AK3961)&gt;0,1,0),0)</f>
        <v>0</v>
      </c>
      <c r="AV3961">
        <f>IFERROR(IF((AL3961-AM3961)&gt;0,1,0),0)</f>
        <v>0</v>
      </c>
      <c r="AW3961">
        <f>IFERROR(IF((AN3961-AO3961)&gt;0,1,0),0)</f>
        <v>0</v>
      </c>
      <c r="AX3961">
        <f>IFERROR(IF((AC3961-AD3961)&lt;0,1,0),0)</f>
        <v>0</v>
      </c>
      <c r="AY3961">
        <f>SUM(AP3961:AX3961)</f>
        <v>0</v>
      </c>
    </row>
    <row r="3962" spans="1:51" x14ac:dyDescent="0.45">
      <c r="A3962" s="1" t="s">
        <v>2058</v>
      </c>
      <c r="B3962" s="2">
        <v>5738508</v>
      </c>
      <c r="C3962" s="3" t="s">
        <v>5338</v>
      </c>
      <c r="D3962" s="5" t="s">
        <v>4474</v>
      </c>
      <c r="E3962" s="5" t="s">
        <v>4474</v>
      </c>
      <c r="F3962" s="3" t="s">
        <v>4480</v>
      </c>
      <c r="G3962" s="3" t="s">
        <v>4491</v>
      </c>
      <c r="H3962" s="3" t="s">
        <v>4492</v>
      </c>
      <c r="I3962" s="3" t="s">
        <v>4493</v>
      </c>
      <c r="J3962" s="3"/>
      <c r="K3962" s="6" t="s">
        <v>4474</v>
      </c>
      <c r="L3962" s="6" t="s">
        <v>4474</v>
      </c>
      <c r="M3962" s="6" t="s">
        <v>4474</v>
      </c>
      <c r="N3962" s="6" t="s">
        <v>4474</v>
      </c>
      <c r="O3962" s="6" t="s">
        <v>4474</v>
      </c>
      <c r="P3962" s="6" t="s">
        <v>4474</v>
      </c>
      <c r="Q3962" s="6" t="s">
        <v>4474</v>
      </c>
      <c r="R3962" s="6" t="s">
        <v>4474</v>
      </c>
      <c r="S3962" s="6" t="s">
        <v>4474</v>
      </c>
      <c r="T3962" s="6" t="s">
        <v>4474</v>
      </c>
      <c r="U3962" s="6" t="s">
        <v>4474</v>
      </c>
      <c r="V3962" s="6" t="s">
        <v>4474</v>
      </c>
      <c r="W3962" s="6" t="s">
        <v>4474</v>
      </c>
      <c r="X3962" s="6" t="s">
        <v>4474</v>
      </c>
      <c r="Y3962" s="6" t="s">
        <v>4474</v>
      </c>
      <c r="Z3962" s="6" t="s">
        <v>4474</v>
      </c>
      <c r="AA3962" s="6" t="s">
        <v>4474</v>
      </c>
      <c r="AB3962" s="6" t="s">
        <v>4474</v>
      </c>
      <c r="AC3962" s="6" t="s">
        <v>4474</v>
      </c>
      <c r="AD3962" s="6" t="s">
        <v>4474</v>
      </c>
      <c r="AF3962" t="e">
        <f>Q3962/W3962</f>
        <v>#VALUE!</v>
      </c>
      <c r="AG3962" t="e">
        <f>R3962/X3962</f>
        <v>#VALUE!</v>
      </c>
      <c r="AH3962" t="e">
        <f>U3962/W3962</f>
        <v>#VALUE!</v>
      </c>
      <c r="AI3962" t="e">
        <f>V3962/X3962</f>
        <v>#VALUE!</v>
      </c>
      <c r="AJ3962" t="e">
        <f>Y3962/AA3962</f>
        <v>#VALUE!</v>
      </c>
      <c r="AK3962" t="e">
        <f>Z3962/AB3962</f>
        <v>#VALUE!</v>
      </c>
      <c r="AL3962" t="e">
        <f>O3962/K3962</f>
        <v>#VALUE!</v>
      </c>
      <c r="AM3962" t="e">
        <f>P3962/L3962</f>
        <v>#VALUE!</v>
      </c>
      <c r="AN3962" t="e">
        <f>K3962/W3962</f>
        <v>#VALUE!</v>
      </c>
      <c r="AO3962" t="e">
        <f>L3962/X3962</f>
        <v>#VALUE!</v>
      </c>
      <c r="AP3962">
        <f>IF(OR(Q3962&lt;0, Q3962="NA"), 0, 1)</f>
        <v>0</v>
      </c>
      <c r="AQ3962">
        <f>IF(OR(S3962&lt;0, S3962="NA"), 0, 1)</f>
        <v>0</v>
      </c>
      <c r="AR3962">
        <f>IFERROR(IF((AF3962-AG3962)&gt;0,1,0),0)</f>
        <v>0</v>
      </c>
      <c r="AS3962">
        <f>IFERROR(IF((S3962-Q3962)&gt;0,1,0),0)</f>
        <v>0</v>
      </c>
      <c r="AT3962">
        <f>IFERROR(IF((AH3962-AI3962)&lt;0,1,0),0)</f>
        <v>0</v>
      </c>
      <c r="AU3962">
        <f>IFERROR(IF((AJ3962-AK3962)&gt;0,1,0),0)</f>
        <v>0</v>
      </c>
      <c r="AV3962">
        <f>IFERROR(IF((AL3962-AM3962)&gt;0,1,0),0)</f>
        <v>0</v>
      </c>
      <c r="AW3962">
        <f>IFERROR(IF((AN3962-AO3962)&gt;0,1,0),0)</f>
        <v>0</v>
      </c>
      <c r="AX3962">
        <f>IFERROR(IF((AC3962-AD3962)&lt;0,1,0),0)</f>
        <v>0</v>
      </c>
      <c r="AY3962">
        <f>SUM(AP3962:AX3962)</f>
        <v>0</v>
      </c>
    </row>
    <row r="3963" spans="1:51" x14ac:dyDescent="0.45">
      <c r="A3963" s="1" t="s">
        <v>2059</v>
      </c>
      <c r="B3963" s="2">
        <v>7261637</v>
      </c>
      <c r="C3963" s="3" t="s">
        <v>5338</v>
      </c>
      <c r="D3963" s="5">
        <v>23.06</v>
      </c>
      <c r="E3963" s="5">
        <v>1003.11</v>
      </c>
      <c r="F3963" s="3" t="s">
        <v>4480</v>
      </c>
      <c r="G3963" s="3" t="s">
        <v>4491</v>
      </c>
      <c r="H3963" s="3" t="s">
        <v>4492</v>
      </c>
      <c r="I3963" s="3" t="s">
        <v>4493</v>
      </c>
      <c r="J3963" s="3"/>
      <c r="K3963" s="6" t="s">
        <v>4474</v>
      </c>
      <c r="L3963" s="6" t="s">
        <v>4474</v>
      </c>
      <c r="M3963" s="6" t="s">
        <v>4474</v>
      </c>
      <c r="N3963" s="6" t="s">
        <v>4474</v>
      </c>
      <c r="O3963" s="6" t="s">
        <v>4474</v>
      </c>
      <c r="P3963" s="6" t="s">
        <v>4474</v>
      </c>
      <c r="Q3963" s="6" t="s">
        <v>4474</v>
      </c>
      <c r="R3963" s="6" t="s">
        <v>4474</v>
      </c>
      <c r="S3963" s="6" t="s">
        <v>4474</v>
      </c>
      <c r="T3963" s="6" t="s">
        <v>4474</v>
      </c>
      <c r="U3963" s="6" t="s">
        <v>4474</v>
      </c>
      <c r="V3963" s="6" t="s">
        <v>4474</v>
      </c>
      <c r="W3963" s="6" t="s">
        <v>4474</v>
      </c>
      <c r="X3963" s="6" t="s">
        <v>4474</v>
      </c>
      <c r="Y3963" s="6" t="s">
        <v>4474</v>
      </c>
      <c r="Z3963" s="6" t="s">
        <v>4474</v>
      </c>
      <c r="AA3963" s="6" t="s">
        <v>4474</v>
      </c>
      <c r="AB3963" s="6" t="s">
        <v>4474</v>
      </c>
      <c r="AC3963" s="6" t="s">
        <v>4474</v>
      </c>
      <c r="AD3963" s="6" t="s">
        <v>4474</v>
      </c>
      <c r="AF3963" t="e">
        <f>Q3963/W3963</f>
        <v>#VALUE!</v>
      </c>
      <c r="AG3963" t="e">
        <f>R3963/X3963</f>
        <v>#VALUE!</v>
      </c>
      <c r="AH3963" t="e">
        <f>U3963/W3963</f>
        <v>#VALUE!</v>
      </c>
      <c r="AI3963" t="e">
        <f>V3963/X3963</f>
        <v>#VALUE!</v>
      </c>
      <c r="AJ3963" t="e">
        <f>Y3963/AA3963</f>
        <v>#VALUE!</v>
      </c>
      <c r="AK3963" t="e">
        <f>Z3963/AB3963</f>
        <v>#VALUE!</v>
      </c>
      <c r="AL3963" t="e">
        <f>O3963/K3963</f>
        <v>#VALUE!</v>
      </c>
      <c r="AM3963" t="e">
        <f>P3963/L3963</f>
        <v>#VALUE!</v>
      </c>
      <c r="AN3963" t="e">
        <f>K3963/W3963</f>
        <v>#VALUE!</v>
      </c>
      <c r="AO3963" t="e">
        <f>L3963/X3963</f>
        <v>#VALUE!</v>
      </c>
      <c r="AP3963">
        <f>IF(OR(Q3963&lt;0, Q3963="NA"), 0, 1)</f>
        <v>0</v>
      </c>
      <c r="AQ3963">
        <f>IF(OR(S3963&lt;0, S3963="NA"), 0, 1)</f>
        <v>0</v>
      </c>
      <c r="AR3963">
        <f>IFERROR(IF((AF3963-AG3963)&gt;0,1,0),0)</f>
        <v>0</v>
      </c>
      <c r="AS3963">
        <f>IFERROR(IF((S3963-Q3963)&gt;0,1,0),0)</f>
        <v>0</v>
      </c>
      <c r="AT3963">
        <f>IFERROR(IF((AH3963-AI3963)&lt;0,1,0),0)</f>
        <v>0</v>
      </c>
      <c r="AU3963">
        <f>IFERROR(IF((AJ3963-AK3963)&gt;0,1,0),0)</f>
        <v>0</v>
      </c>
      <c r="AV3963">
        <f>IFERROR(IF((AL3963-AM3963)&gt;0,1,0),0)</f>
        <v>0</v>
      </c>
      <c r="AW3963">
        <f>IFERROR(IF((AN3963-AO3963)&gt;0,1,0),0)</f>
        <v>0</v>
      </c>
      <c r="AX3963">
        <f>IFERROR(IF((AC3963-AD3963)&lt;0,1,0),0)</f>
        <v>0</v>
      </c>
      <c r="AY3963">
        <f>SUM(AP3963:AX3963)</f>
        <v>0</v>
      </c>
    </row>
    <row r="3964" spans="1:51" x14ac:dyDescent="0.45">
      <c r="A3964" s="1" t="s">
        <v>2060</v>
      </c>
      <c r="B3964" s="2">
        <v>10829282</v>
      </c>
      <c r="C3964" s="3" t="s">
        <v>5338</v>
      </c>
      <c r="D3964" s="5">
        <v>23.334199999999999</v>
      </c>
      <c r="E3964" s="5">
        <v>952.03538333419999</v>
      </c>
      <c r="F3964" s="3" t="s">
        <v>4480</v>
      </c>
      <c r="G3964" s="3" t="s">
        <v>4491</v>
      </c>
      <c r="H3964" s="3" t="s">
        <v>4492</v>
      </c>
      <c r="I3964" s="3" t="s">
        <v>4493</v>
      </c>
      <c r="J3964" s="3"/>
      <c r="K3964" s="6" t="s">
        <v>4474</v>
      </c>
      <c r="L3964" s="6" t="s">
        <v>4474</v>
      </c>
      <c r="M3964" s="6" t="s">
        <v>4474</v>
      </c>
      <c r="N3964" s="6" t="s">
        <v>4474</v>
      </c>
      <c r="O3964" s="6" t="s">
        <v>4474</v>
      </c>
      <c r="P3964" s="6" t="s">
        <v>4474</v>
      </c>
      <c r="Q3964" s="6" t="s">
        <v>4474</v>
      </c>
      <c r="R3964" s="6" t="s">
        <v>4474</v>
      </c>
      <c r="S3964" s="6" t="s">
        <v>4474</v>
      </c>
      <c r="T3964" s="6" t="s">
        <v>4474</v>
      </c>
      <c r="U3964" s="6" t="s">
        <v>4474</v>
      </c>
      <c r="V3964" s="6" t="s">
        <v>4474</v>
      </c>
      <c r="W3964" s="6" t="s">
        <v>4474</v>
      </c>
      <c r="X3964" s="6" t="s">
        <v>4474</v>
      </c>
      <c r="Y3964" s="6" t="s">
        <v>4474</v>
      </c>
      <c r="Z3964" s="6" t="s">
        <v>4474</v>
      </c>
      <c r="AA3964" s="6" t="s">
        <v>4474</v>
      </c>
      <c r="AB3964" s="6" t="s">
        <v>4474</v>
      </c>
      <c r="AC3964" s="6" t="s">
        <v>4474</v>
      </c>
      <c r="AD3964" s="6" t="s">
        <v>4474</v>
      </c>
      <c r="AF3964" t="e">
        <f>Q3964/W3964</f>
        <v>#VALUE!</v>
      </c>
      <c r="AG3964" t="e">
        <f>R3964/X3964</f>
        <v>#VALUE!</v>
      </c>
      <c r="AH3964" t="e">
        <f>U3964/W3964</f>
        <v>#VALUE!</v>
      </c>
      <c r="AI3964" t="e">
        <f>V3964/X3964</f>
        <v>#VALUE!</v>
      </c>
      <c r="AJ3964" t="e">
        <f>Y3964/AA3964</f>
        <v>#VALUE!</v>
      </c>
      <c r="AK3964" t="e">
        <f>Z3964/AB3964</f>
        <v>#VALUE!</v>
      </c>
      <c r="AL3964" t="e">
        <f>O3964/K3964</f>
        <v>#VALUE!</v>
      </c>
      <c r="AM3964" t="e">
        <f>P3964/L3964</f>
        <v>#VALUE!</v>
      </c>
      <c r="AN3964" t="e">
        <f>K3964/W3964</f>
        <v>#VALUE!</v>
      </c>
      <c r="AO3964" t="e">
        <f>L3964/X3964</f>
        <v>#VALUE!</v>
      </c>
      <c r="AP3964">
        <f>IF(OR(Q3964&lt;0, Q3964="NA"), 0, 1)</f>
        <v>0</v>
      </c>
      <c r="AQ3964">
        <f>IF(OR(S3964&lt;0, S3964="NA"), 0, 1)</f>
        <v>0</v>
      </c>
      <c r="AR3964">
        <f>IFERROR(IF((AF3964-AG3964)&gt;0,1,0),0)</f>
        <v>0</v>
      </c>
      <c r="AS3964">
        <f>IFERROR(IF((S3964-Q3964)&gt;0,1,0),0)</f>
        <v>0</v>
      </c>
      <c r="AT3964">
        <f>IFERROR(IF((AH3964-AI3964)&lt;0,1,0),0)</f>
        <v>0</v>
      </c>
      <c r="AU3964">
        <f>IFERROR(IF((AJ3964-AK3964)&gt;0,1,0),0)</f>
        <v>0</v>
      </c>
      <c r="AV3964">
        <f>IFERROR(IF((AL3964-AM3964)&gt;0,1,0),0)</f>
        <v>0</v>
      </c>
      <c r="AW3964">
        <f>IFERROR(IF((AN3964-AO3964)&gt;0,1,0),0)</f>
        <v>0</v>
      </c>
      <c r="AX3964">
        <f>IFERROR(IF((AC3964-AD3964)&lt;0,1,0),0)</f>
        <v>0</v>
      </c>
      <c r="AY3964">
        <f>SUM(AP3964:AX3964)</f>
        <v>0</v>
      </c>
    </row>
    <row r="3965" spans="1:51" x14ac:dyDescent="0.45">
      <c r="A3965" s="1" t="s">
        <v>2061</v>
      </c>
      <c r="B3965" s="2">
        <v>16351345</v>
      </c>
      <c r="C3965" s="3" t="s">
        <v>5338</v>
      </c>
      <c r="D3965" s="5">
        <v>22.53</v>
      </c>
      <c r="E3965" s="5">
        <v>387.51602252999999</v>
      </c>
      <c r="F3965" s="3" t="s">
        <v>4480</v>
      </c>
      <c r="G3965" s="3" t="s">
        <v>4491</v>
      </c>
      <c r="H3965" s="3" t="s">
        <v>4492</v>
      </c>
      <c r="I3965" s="3" t="s">
        <v>4493</v>
      </c>
      <c r="J3965" s="3"/>
      <c r="K3965" s="6" t="s">
        <v>4474</v>
      </c>
      <c r="L3965" s="6" t="s">
        <v>4474</v>
      </c>
      <c r="M3965" s="6" t="s">
        <v>4474</v>
      </c>
      <c r="N3965" s="6" t="s">
        <v>4474</v>
      </c>
      <c r="O3965" s="6" t="s">
        <v>4474</v>
      </c>
      <c r="P3965" s="6" t="s">
        <v>4474</v>
      </c>
      <c r="Q3965" s="6" t="s">
        <v>4474</v>
      </c>
      <c r="R3965" s="6" t="s">
        <v>4474</v>
      </c>
      <c r="S3965" s="6" t="s">
        <v>4474</v>
      </c>
      <c r="T3965" s="6" t="s">
        <v>4474</v>
      </c>
      <c r="U3965" s="6" t="s">
        <v>4474</v>
      </c>
      <c r="V3965" s="6" t="s">
        <v>4474</v>
      </c>
      <c r="W3965" s="6" t="s">
        <v>4474</v>
      </c>
      <c r="X3965" s="6" t="s">
        <v>4474</v>
      </c>
      <c r="Y3965" s="6" t="s">
        <v>4474</v>
      </c>
      <c r="Z3965" s="6" t="s">
        <v>4474</v>
      </c>
      <c r="AA3965" s="6" t="s">
        <v>4474</v>
      </c>
      <c r="AB3965" s="6" t="s">
        <v>4474</v>
      </c>
      <c r="AC3965" s="6" t="s">
        <v>4474</v>
      </c>
      <c r="AD3965" s="6" t="s">
        <v>4474</v>
      </c>
      <c r="AF3965" t="e">
        <f>Q3965/W3965</f>
        <v>#VALUE!</v>
      </c>
      <c r="AG3965" t="e">
        <f>R3965/X3965</f>
        <v>#VALUE!</v>
      </c>
      <c r="AH3965" t="e">
        <f>U3965/W3965</f>
        <v>#VALUE!</v>
      </c>
      <c r="AI3965" t="e">
        <f>V3965/X3965</f>
        <v>#VALUE!</v>
      </c>
      <c r="AJ3965" t="e">
        <f>Y3965/AA3965</f>
        <v>#VALUE!</v>
      </c>
      <c r="AK3965" t="e">
        <f>Z3965/AB3965</f>
        <v>#VALUE!</v>
      </c>
      <c r="AL3965" t="e">
        <f>O3965/K3965</f>
        <v>#VALUE!</v>
      </c>
      <c r="AM3965" t="e">
        <f>P3965/L3965</f>
        <v>#VALUE!</v>
      </c>
      <c r="AN3965" t="e">
        <f>K3965/W3965</f>
        <v>#VALUE!</v>
      </c>
      <c r="AO3965" t="e">
        <f>L3965/X3965</f>
        <v>#VALUE!</v>
      </c>
      <c r="AP3965">
        <f>IF(OR(Q3965&lt;0, Q3965="NA"), 0, 1)</f>
        <v>0</v>
      </c>
      <c r="AQ3965">
        <f>IF(OR(S3965&lt;0, S3965="NA"), 0, 1)</f>
        <v>0</v>
      </c>
      <c r="AR3965">
        <f>IFERROR(IF((AF3965-AG3965)&gt;0,1,0),0)</f>
        <v>0</v>
      </c>
      <c r="AS3965">
        <f>IFERROR(IF((S3965-Q3965)&gt;0,1,0),0)</f>
        <v>0</v>
      </c>
      <c r="AT3965">
        <f>IFERROR(IF((AH3965-AI3965)&lt;0,1,0),0)</f>
        <v>0</v>
      </c>
      <c r="AU3965">
        <f>IFERROR(IF((AJ3965-AK3965)&gt;0,1,0),0)</f>
        <v>0</v>
      </c>
      <c r="AV3965">
        <f>IFERROR(IF((AL3965-AM3965)&gt;0,1,0),0)</f>
        <v>0</v>
      </c>
      <c r="AW3965">
        <f>IFERROR(IF((AN3965-AO3965)&gt;0,1,0),0)</f>
        <v>0</v>
      </c>
      <c r="AX3965">
        <f>IFERROR(IF((AC3965-AD3965)&lt;0,1,0),0)</f>
        <v>0</v>
      </c>
      <c r="AY3965">
        <f>SUM(AP3965:AX3965)</f>
        <v>0</v>
      </c>
    </row>
    <row r="3966" spans="1:51" x14ac:dyDescent="0.45">
      <c r="A3966" s="1" t="s">
        <v>2062</v>
      </c>
      <c r="B3966" s="2">
        <v>29444352</v>
      </c>
      <c r="C3966" s="3" t="s">
        <v>5338</v>
      </c>
      <c r="D3966" s="5">
        <v>21.5212</v>
      </c>
      <c r="E3966" s="5">
        <v>187.23444000000001</v>
      </c>
      <c r="F3966" s="3" t="s">
        <v>4480</v>
      </c>
      <c r="G3966" s="3" t="s">
        <v>4491</v>
      </c>
      <c r="H3966" s="3" t="s">
        <v>4492</v>
      </c>
      <c r="I3966" s="3" t="s">
        <v>4493</v>
      </c>
      <c r="J3966" s="3"/>
      <c r="K3966" s="6" t="s">
        <v>4474</v>
      </c>
      <c r="L3966" s="6" t="s">
        <v>4474</v>
      </c>
      <c r="M3966" s="6" t="s">
        <v>4474</v>
      </c>
      <c r="N3966" s="6" t="s">
        <v>4474</v>
      </c>
      <c r="O3966" s="6" t="s">
        <v>4474</v>
      </c>
      <c r="P3966" s="6" t="s">
        <v>4474</v>
      </c>
      <c r="Q3966" s="6" t="s">
        <v>4474</v>
      </c>
      <c r="R3966" s="6" t="s">
        <v>4474</v>
      </c>
      <c r="S3966" s="6" t="s">
        <v>4474</v>
      </c>
      <c r="T3966" s="6" t="s">
        <v>4474</v>
      </c>
      <c r="U3966" s="6" t="s">
        <v>4474</v>
      </c>
      <c r="V3966" s="6" t="s">
        <v>4474</v>
      </c>
      <c r="W3966" s="6" t="s">
        <v>4474</v>
      </c>
      <c r="X3966" s="6" t="s">
        <v>4474</v>
      </c>
      <c r="Y3966" s="6" t="s">
        <v>4474</v>
      </c>
      <c r="Z3966" s="6" t="s">
        <v>4474</v>
      </c>
      <c r="AA3966" s="6" t="s">
        <v>4474</v>
      </c>
      <c r="AB3966" s="6" t="s">
        <v>4474</v>
      </c>
      <c r="AC3966" s="6" t="s">
        <v>4474</v>
      </c>
      <c r="AD3966" s="6" t="s">
        <v>4474</v>
      </c>
      <c r="AF3966" t="e">
        <f>Q3966/W3966</f>
        <v>#VALUE!</v>
      </c>
      <c r="AG3966" t="e">
        <f>R3966/X3966</f>
        <v>#VALUE!</v>
      </c>
      <c r="AH3966" t="e">
        <f>U3966/W3966</f>
        <v>#VALUE!</v>
      </c>
      <c r="AI3966" t="e">
        <f>V3966/X3966</f>
        <v>#VALUE!</v>
      </c>
      <c r="AJ3966" t="e">
        <f>Y3966/AA3966</f>
        <v>#VALUE!</v>
      </c>
      <c r="AK3966" t="e">
        <f>Z3966/AB3966</f>
        <v>#VALUE!</v>
      </c>
      <c r="AL3966" t="e">
        <f>O3966/K3966</f>
        <v>#VALUE!</v>
      </c>
      <c r="AM3966" t="e">
        <f>P3966/L3966</f>
        <v>#VALUE!</v>
      </c>
      <c r="AN3966" t="e">
        <f>K3966/W3966</f>
        <v>#VALUE!</v>
      </c>
      <c r="AO3966" t="e">
        <f>L3966/X3966</f>
        <v>#VALUE!</v>
      </c>
      <c r="AP3966">
        <f>IF(OR(Q3966&lt;0, Q3966="NA"), 0, 1)</f>
        <v>0</v>
      </c>
      <c r="AQ3966">
        <f>IF(OR(S3966&lt;0, S3966="NA"), 0, 1)</f>
        <v>0</v>
      </c>
      <c r="AR3966">
        <f>IFERROR(IF((AF3966-AG3966)&gt;0,1,0),0)</f>
        <v>0</v>
      </c>
      <c r="AS3966">
        <f>IFERROR(IF((S3966-Q3966)&gt;0,1,0),0)</f>
        <v>0</v>
      </c>
      <c r="AT3966">
        <f>IFERROR(IF((AH3966-AI3966)&lt;0,1,0),0)</f>
        <v>0</v>
      </c>
      <c r="AU3966">
        <f>IFERROR(IF((AJ3966-AK3966)&gt;0,1,0),0)</f>
        <v>0</v>
      </c>
      <c r="AV3966">
        <f>IFERROR(IF((AL3966-AM3966)&gt;0,1,0),0)</f>
        <v>0</v>
      </c>
      <c r="AW3966">
        <f>IFERROR(IF((AN3966-AO3966)&gt;0,1,0),0)</f>
        <v>0</v>
      </c>
      <c r="AX3966">
        <f>IFERROR(IF((AC3966-AD3966)&lt;0,1,0),0)</f>
        <v>0</v>
      </c>
      <c r="AY3966">
        <f>SUM(AP3966:AX3966)</f>
        <v>0</v>
      </c>
    </row>
    <row r="3967" spans="1:51" x14ac:dyDescent="0.45">
      <c r="A3967" s="1" t="s">
        <v>2063</v>
      </c>
      <c r="B3967" s="2">
        <v>112325895</v>
      </c>
      <c r="C3967" s="3" t="s">
        <v>5338</v>
      </c>
      <c r="D3967" s="5">
        <v>26.315000000000001</v>
      </c>
      <c r="E3967" s="5">
        <v>28.9465</v>
      </c>
      <c r="F3967" s="3" t="s">
        <v>4480</v>
      </c>
      <c r="G3967" s="3" t="s">
        <v>4491</v>
      </c>
      <c r="H3967" s="3" t="s">
        <v>4492</v>
      </c>
      <c r="I3967" s="3" t="s">
        <v>4493</v>
      </c>
      <c r="J3967" s="3"/>
      <c r="K3967" s="6" t="s">
        <v>4474</v>
      </c>
      <c r="L3967" s="6" t="s">
        <v>4474</v>
      </c>
      <c r="M3967" s="6" t="s">
        <v>4474</v>
      </c>
      <c r="N3967" s="6" t="s">
        <v>4474</v>
      </c>
      <c r="O3967" s="6" t="s">
        <v>4474</v>
      </c>
      <c r="P3967" s="6" t="s">
        <v>4474</v>
      </c>
      <c r="Q3967" s="6" t="s">
        <v>4474</v>
      </c>
      <c r="R3967" s="6" t="s">
        <v>4474</v>
      </c>
      <c r="S3967" s="6" t="s">
        <v>4474</v>
      </c>
      <c r="T3967" s="6" t="s">
        <v>4474</v>
      </c>
      <c r="U3967" s="6" t="s">
        <v>4474</v>
      </c>
      <c r="V3967" s="6" t="s">
        <v>4474</v>
      </c>
      <c r="W3967" s="6" t="s">
        <v>4474</v>
      </c>
      <c r="X3967" s="6" t="s">
        <v>4474</v>
      </c>
      <c r="Y3967" s="6" t="s">
        <v>4474</v>
      </c>
      <c r="Z3967" s="6" t="s">
        <v>4474</v>
      </c>
      <c r="AA3967" s="6" t="s">
        <v>4474</v>
      </c>
      <c r="AB3967" s="6" t="s">
        <v>4474</v>
      </c>
      <c r="AC3967" s="6" t="s">
        <v>4474</v>
      </c>
      <c r="AD3967" s="6" t="s">
        <v>4474</v>
      </c>
      <c r="AF3967" t="e">
        <f>Q3967/W3967</f>
        <v>#VALUE!</v>
      </c>
      <c r="AG3967" t="e">
        <f>R3967/X3967</f>
        <v>#VALUE!</v>
      </c>
      <c r="AH3967" t="e">
        <f>U3967/W3967</f>
        <v>#VALUE!</v>
      </c>
      <c r="AI3967" t="e">
        <f>V3967/X3967</f>
        <v>#VALUE!</v>
      </c>
      <c r="AJ3967" t="e">
        <f>Y3967/AA3967</f>
        <v>#VALUE!</v>
      </c>
      <c r="AK3967" t="e">
        <f>Z3967/AB3967</f>
        <v>#VALUE!</v>
      </c>
      <c r="AL3967" t="e">
        <f>O3967/K3967</f>
        <v>#VALUE!</v>
      </c>
      <c r="AM3967" t="e">
        <f>P3967/L3967</f>
        <v>#VALUE!</v>
      </c>
      <c r="AN3967" t="e">
        <f>K3967/W3967</f>
        <v>#VALUE!</v>
      </c>
      <c r="AO3967" t="e">
        <f>L3967/X3967</f>
        <v>#VALUE!</v>
      </c>
      <c r="AP3967">
        <f>IF(OR(Q3967&lt;0, Q3967="NA"), 0, 1)</f>
        <v>0</v>
      </c>
      <c r="AQ3967">
        <f>IF(OR(S3967&lt;0, S3967="NA"), 0, 1)</f>
        <v>0</v>
      </c>
      <c r="AR3967">
        <f>IFERROR(IF((AF3967-AG3967)&gt;0,1,0),0)</f>
        <v>0</v>
      </c>
      <c r="AS3967">
        <f>IFERROR(IF((S3967-Q3967)&gt;0,1,0),0)</f>
        <v>0</v>
      </c>
      <c r="AT3967">
        <f>IFERROR(IF((AH3967-AI3967)&lt;0,1,0),0)</f>
        <v>0</v>
      </c>
      <c r="AU3967">
        <f>IFERROR(IF((AJ3967-AK3967)&gt;0,1,0),0)</f>
        <v>0</v>
      </c>
      <c r="AV3967">
        <f>IFERROR(IF((AL3967-AM3967)&gt;0,1,0),0)</f>
        <v>0</v>
      </c>
      <c r="AW3967">
        <f>IFERROR(IF((AN3967-AO3967)&gt;0,1,0),0)</f>
        <v>0</v>
      </c>
      <c r="AX3967">
        <f>IFERROR(IF((AC3967-AD3967)&lt;0,1,0),0)</f>
        <v>0</v>
      </c>
      <c r="AY3967">
        <f>SUM(AP3967:AX3967)</f>
        <v>0</v>
      </c>
    </row>
    <row r="3968" spans="1:51" x14ac:dyDescent="0.45">
      <c r="A3968" s="1" t="s">
        <v>2064</v>
      </c>
      <c r="B3968" s="2">
        <v>112233982</v>
      </c>
      <c r="C3968" s="3" t="s">
        <v>5338</v>
      </c>
      <c r="D3968" s="5">
        <v>25.175000000000001</v>
      </c>
      <c r="E3968" s="7">
        <v>7.5525000000000002</v>
      </c>
      <c r="F3968" s="3" t="s">
        <v>4480</v>
      </c>
      <c r="G3968" s="3" t="s">
        <v>4491</v>
      </c>
      <c r="H3968" s="3" t="s">
        <v>4492</v>
      </c>
      <c r="I3968" s="3" t="s">
        <v>4493</v>
      </c>
      <c r="J3968" s="3"/>
      <c r="K3968" s="6" t="s">
        <v>4474</v>
      </c>
      <c r="L3968" s="6" t="s">
        <v>4474</v>
      </c>
      <c r="M3968" s="6" t="s">
        <v>4474</v>
      </c>
      <c r="N3968" s="6" t="s">
        <v>4474</v>
      </c>
      <c r="O3968" s="6" t="s">
        <v>4474</v>
      </c>
      <c r="P3968" s="6" t="s">
        <v>4474</v>
      </c>
      <c r="Q3968" s="6" t="s">
        <v>4474</v>
      </c>
      <c r="R3968" s="6" t="s">
        <v>4474</v>
      </c>
      <c r="S3968" s="6" t="s">
        <v>4474</v>
      </c>
      <c r="T3968" s="6" t="s">
        <v>4474</v>
      </c>
      <c r="U3968" s="6" t="s">
        <v>4474</v>
      </c>
      <c r="V3968" s="6" t="s">
        <v>4474</v>
      </c>
      <c r="W3968" s="6" t="s">
        <v>4474</v>
      </c>
      <c r="X3968" s="6" t="s">
        <v>4474</v>
      </c>
      <c r="Y3968" s="6" t="s">
        <v>4474</v>
      </c>
      <c r="Z3968" s="6" t="s">
        <v>4474</v>
      </c>
      <c r="AA3968" s="6" t="s">
        <v>4474</v>
      </c>
      <c r="AB3968" s="6" t="s">
        <v>4474</v>
      </c>
      <c r="AC3968" s="6" t="s">
        <v>4474</v>
      </c>
      <c r="AD3968" s="6" t="s">
        <v>4474</v>
      </c>
      <c r="AF3968" t="e">
        <f>Q3968/W3968</f>
        <v>#VALUE!</v>
      </c>
      <c r="AG3968" t="e">
        <f>R3968/X3968</f>
        <v>#VALUE!</v>
      </c>
      <c r="AH3968" t="e">
        <f>U3968/W3968</f>
        <v>#VALUE!</v>
      </c>
      <c r="AI3968" t="e">
        <f>V3968/X3968</f>
        <v>#VALUE!</v>
      </c>
      <c r="AJ3968" t="e">
        <f>Y3968/AA3968</f>
        <v>#VALUE!</v>
      </c>
      <c r="AK3968" t="e">
        <f>Z3968/AB3968</f>
        <v>#VALUE!</v>
      </c>
      <c r="AL3968" t="e">
        <f>O3968/K3968</f>
        <v>#VALUE!</v>
      </c>
      <c r="AM3968" t="e">
        <f>P3968/L3968</f>
        <v>#VALUE!</v>
      </c>
      <c r="AN3968" t="e">
        <f>K3968/W3968</f>
        <v>#VALUE!</v>
      </c>
      <c r="AO3968" t="e">
        <f>L3968/X3968</f>
        <v>#VALUE!</v>
      </c>
      <c r="AP3968">
        <f>IF(OR(Q3968&lt;0, Q3968="NA"), 0, 1)</f>
        <v>0</v>
      </c>
      <c r="AQ3968">
        <f>IF(OR(S3968&lt;0, S3968="NA"), 0, 1)</f>
        <v>0</v>
      </c>
      <c r="AR3968">
        <f>IFERROR(IF((AF3968-AG3968)&gt;0,1,0),0)</f>
        <v>0</v>
      </c>
      <c r="AS3968">
        <f>IFERROR(IF((S3968-Q3968)&gt;0,1,0),0)</f>
        <v>0</v>
      </c>
      <c r="AT3968">
        <f>IFERROR(IF((AH3968-AI3968)&lt;0,1,0),0)</f>
        <v>0</v>
      </c>
      <c r="AU3968">
        <f>IFERROR(IF((AJ3968-AK3968)&gt;0,1,0),0)</f>
        <v>0</v>
      </c>
      <c r="AV3968">
        <f>IFERROR(IF((AL3968-AM3968)&gt;0,1,0),0)</f>
        <v>0</v>
      </c>
      <c r="AW3968">
        <f>IFERROR(IF((AN3968-AO3968)&gt;0,1,0),0)</f>
        <v>0</v>
      </c>
      <c r="AX3968">
        <f>IFERROR(IF((AC3968-AD3968)&lt;0,1,0),0)</f>
        <v>0</v>
      </c>
      <c r="AY3968">
        <f>SUM(AP3968:AX3968)</f>
        <v>0</v>
      </c>
    </row>
    <row r="3969" spans="1:51" x14ac:dyDescent="0.45">
      <c r="A3969" s="1" t="s">
        <v>2066</v>
      </c>
      <c r="B3969" s="2">
        <v>105601136</v>
      </c>
      <c r="C3969" s="3" t="s">
        <v>5338</v>
      </c>
      <c r="D3969" s="5">
        <v>14.93</v>
      </c>
      <c r="E3969" s="5">
        <v>7.4649999999999999</v>
      </c>
      <c r="F3969" s="3" t="s">
        <v>4480</v>
      </c>
      <c r="G3969" s="3" t="s">
        <v>4491</v>
      </c>
      <c r="H3969" s="3" t="s">
        <v>4492</v>
      </c>
      <c r="I3969" s="3" t="s">
        <v>4493</v>
      </c>
      <c r="J3969" s="3"/>
      <c r="K3969" s="6" t="s">
        <v>4474</v>
      </c>
      <c r="L3969" s="6" t="s">
        <v>4474</v>
      </c>
      <c r="M3969" s="6" t="s">
        <v>4474</v>
      </c>
      <c r="N3969" s="6" t="s">
        <v>4474</v>
      </c>
      <c r="O3969" s="6" t="s">
        <v>4474</v>
      </c>
      <c r="P3969" s="6" t="s">
        <v>4474</v>
      </c>
      <c r="Q3969" s="6" t="s">
        <v>4474</v>
      </c>
      <c r="R3969" s="6" t="s">
        <v>4474</v>
      </c>
      <c r="S3969" s="6" t="s">
        <v>4474</v>
      </c>
      <c r="T3969" s="6" t="s">
        <v>4474</v>
      </c>
      <c r="U3969" s="6" t="s">
        <v>4474</v>
      </c>
      <c r="V3969" s="6" t="s">
        <v>4474</v>
      </c>
      <c r="W3969" s="6" t="s">
        <v>4474</v>
      </c>
      <c r="X3969" s="6" t="s">
        <v>4474</v>
      </c>
      <c r="Y3969" s="6" t="s">
        <v>4474</v>
      </c>
      <c r="Z3969" s="6" t="s">
        <v>4474</v>
      </c>
      <c r="AA3969" s="6" t="s">
        <v>4474</v>
      </c>
      <c r="AB3969" s="6" t="s">
        <v>4474</v>
      </c>
      <c r="AC3969" s="6" t="s">
        <v>4474</v>
      </c>
      <c r="AD3969" s="6" t="s">
        <v>4474</v>
      </c>
      <c r="AF3969" t="e">
        <f>Q3969/W3969</f>
        <v>#VALUE!</v>
      </c>
      <c r="AG3969" t="e">
        <f>R3969/X3969</f>
        <v>#VALUE!</v>
      </c>
      <c r="AH3969" t="e">
        <f>U3969/W3969</f>
        <v>#VALUE!</v>
      </c>
      <c r="AI3969" t="e">
        <f>V3969/X3969</f>
        <v>#VALUE!</v>
      </c>
      <c r="AJ3969" t="e">
        <f>Y3969/AA3969</f>
        <v>#VALUE!</v>
      </c>
      <c r="AK3969" t="e">
        <f>Z3969/AB3969</f>
        <v>#VALUE!</v>
      </c>
      <c r="AL3969" t="e">
        <f>O3969/K3969</f>
        <v>#VALUE!</v>
      </c>
      <c r="AM3969" t="e">
        <f>P3969/L3969</f>
        <v>#VALUE!</v>
      </c>
      <c r="AN3969" t="e">
        <f>K3969/W3969</f>
        <v>#VALUE!</v>
      </c>
      <c r="AO3969" t="e">
        <f>L3969/X3969</f>
        <v>#VALUE!</v>
      </c>
      <c r="AP3969">
        <f>IF(OR(Q3969&lt;0, Q3969="NA"), 0, 1)</f>
        <v>0</v>
      </c>
      <c r="AQ3969">
        <f>IF(OR(S3969&lt;0, S3969="NA"), 0, 1)</f>
        <v>0</v>
      </c>
      <c r="AR3969">
        <f>IFERROR(IF((AF3969-AG3969)&gt;0,1,0),0)</f>
        <v>0</v>
      </c>
      <c r="AS3969">
        <f>IFERROR(IF((S3969-Q3969)&gt;0,1,0),0)</f>
        <v>0</v>
      </c>
      <c r="AT3969">
        <f>IFERROR(IF((AH3969-AI3969)&lt;0,1,0),0)</f>
        <v>0</v>
      </c>
      <c r="AU3969">
        <f>IFERROR(IF((AJ3969-AK3969)&gt;0,1,0),0)</f>
        <v>0</v>
      </c>
      <c r="AV3969">
        <f>IFERROR(IF((AL3969-AM3969)&gt;0,1,0),0)</f>
        <v>0</v>
      </c>
      <c r="AW3969">
        <f>IFERROR(IF((AN3969-AO3969)&gt;0,1,0),0)</f>
        <v>0</v>
      </c>
      <c r="AX3969">
        <f>IFERROR(IF((AC3969-AD3969)&lt;0,1,0),0)</f>
        <v>0</v>
      </c>
      <c r="AY3969">
        <f>SUM(AP3969:AX3969)</f>
        <v>0</v>
      </c>
    </row>
    <row r="3970" spans="1:51" x14ac:dyDescent="0.45">
      <c r="A3970" s="1" t="s">
        <v>2067</v>
      </c>
      <c r="B3970" s="2">
        <v>5726616</v>
      </c>
      <c r="C3970" s="3" t="s">
        <v>5338</v>
      </c>
      <c r="D3970" s="5">
        <v>119.4</v>
      </c>
      <c r="E3970" s="5">
        <v>1263.252</v>
      </c>
      <c r="F3970" s="3" t="s">
        <v>4480</v>
      </c>
      <c r="G3970" s="3" t="s">
        <v>4491</v>
      </c>
      <c r="H3970" s="3" t="s">
        <v>4492</v>
      </c>
      <c r="I3970" s="3" t="s">
        <v>4493</v>
      </c>
      <c r="J3970" s="3"/>
      <c r="K3970" s="6" t="s">
        <v>4474</v>
      </c>
      <c r="L3970" s="6" t="s">
        <v>4474</v>
      </c>
      <c r="M3970" s="6" t="s">
        <v>4474</v>
      </c>
      <c r="N3970" s="6" t="s">
        <v>4474</v>
      </c>
      <c r="O3970" s="6" t="s">
        <v>4474</v>
      </c>
      <c r="P3970" s="6" t="s">
        <v>4474</v>
      </c>
      <c r="Q3970" s="6" t="s">
        <v>4474</v>
      </c>
      <c r="R3970" s="6" t="s">
        <v>4474</v>
      </c>
      <c r="S3970" s="6" t="s">
        <v>4474</v>
      </c>
      <c r="T3970" s="6" t="s">
        <v>4474</v>
      </c>
      <c r="U3970" s="6" t="s">
        <v>4474</v>
      </c>
      <c r="V3970" s="6" t="s">
        <v>4474</v>
      </c>
      <c r="W3970" s="6" t="s">
        <v>4474</v>
      </c>
      <c r="X3970" s="6" t="s">
        <v>4474</v>
      </c>
      <c r="Y3970" s="6" t="s">
        <v>4474</v>
      </c>
      <c r="Z3970" s="6" t="s">
        <v>4474</v>
      </c>
      <c r="AA3970" s="6" t="s">
        <v>4474</v>
      </c>
      <c r="AB3970" s="6" t="s">
        <v>4474</v>
      </c>
      <c r="AC3970" s="6" t="s">
        <v>4474</v>
      </c>
      <c r="AD3970" s="6" t="s">
        <v>4474</v>
      </c>
      <c r="AF3970" t="e">
        <f>Q3970/W3970</f>
        <v>#VALUE!</v>
      </c>
      <c r="AG3970" t="e">
        <f>R3970/X3970</f>
        <v>#VALUE!</v>
      </c>
      <c r="AH3970" t="e">
        <f>U3970/W3970</f>
        <v>#VALUE!</v>
      </c>
      <c r="AI3970" t="e">
        <f>V3970/X3970</f>
        <v>#VALUE!</v>
      </c>
      <c r="AJ3970" t="e">
        <f>Y3970/AA3970</f>
        <v>#VALUE!</v>
      </c>
      <c r="AK3970" t="e">
        <f>Z3970/AB3970</f>
        <v>#VALUE!</v>
      </c>
      <c r="AL3970" t="e">
        <f>O3970/K3970</f>
        <v>#VALUE!</v>
      </c>
      <c r="AM3970" t="e">
        <f>P3970/L3970</f>
        <v>#VALUE!</v>
      </c>
      <c r="AN3970" t="e">
        <f>K3970/W3970</f>
        <v>#VALUE!</v>
      </c>
      <c r="AO3970" t="e">
        <f>L3970/X3970</f>
        <v>#VALUE!</v>
      </c>
      <c r="AP3970">
        <f>IF(OR(Q3970&lt;0, Q3970="NA"), 0, 1)</f>
        <v>0</v>
      </c>
      <c r="AQ3970">
        <f>IF(OR(S3970&lt;0, S3970="NA"), 0, 1)</f>
        <v>0</v>
      </c>
      <c r="AR3970">
        <f>IFERROR(IF((AF3970-AG3970)&gt;0,1,0),0)</f>
        <v>0</v>
      </c>
      <c r="AS3970">
        <f>IFERROR(IF((S3970-Q3970)&gt;0,1,0),0)</f>
        <v>0</v>
      </c>
      <c r="AT3970">
        <f>IFERROR(IF((AH3970-AI3970)&lt;0,1,0),0)</f>
        <v>0</v>
      </c>
      <c r="AU3970">
        <f>IFERROR(IF((AJ3970-AK3970)&gt;0,1,0),0)</f>
        <v>0</v>
      </c>
      <c r="AV3970">
        <f>IFERROR(IF((AL3970-AM3970)&gt;0,1,0),0)</f>
        <v>0</v>
      </c>
      <c r="AW3970">
        <f>IFERROR(IF((AN3970-AO3970)&gt;0,1,0),0)</f>
        <v>0</v>
      </c>
      <c r="AX3970">
        <f>IFERROR(IF((AC3970-AD3970)&lt;0,1,0),0)</f>
        <v>0</v>
      </c>
      <c r="AY3970">
        <f>SUM(AP3970:AX3970)</f>
        <v>0</v>
      </c>
    </row>
    <row r="3971" spans="1:51" x14ac:dyDescent="0.45">
      <c r="A3971" s="1" t="s">
        <v>2069</v>
      </c>
      <c r="B3971" s="2">
        <v>5726482</v>
      </c>
      <c r="C3971" s="3" t="s">
        <v>5338</v>
      </c>
      <c r="D3971" s="5">
        <v>92.38</v>
      </c>
      <c r="E3971" s="5">
        <v>57.275599999999997</v>
      </c>
      <c r="F3971" s="3" t="s">
        <v>4480</v>
      </c>
      <c r="G3971" s="3" t="s">
        <v>4491</v>
      </c>
      <c r="H3971" s="3" t="s">
        <v>4492</v>
      </c>
      <c r="I3971" s="3" t="s">
        <v>4493</v>
      </c>
      <c r="J3971" s="3"/>
      <c r="K3971" s="6" t="s">
        <v>4474</v>
      </c>
      <c r="L3971" s="6" t="s">
        <v>4474</v>
      </c>
      <c r="M3971" s="6" t="s">
        <v>4474</v>
      </c>
      <c r="N3971" s="6" t="s">
        <v>4474</v>
      </c>
      <c r="O3971" s="6" t="s">
        <v>4474</v>
      </c>
      <c r="P3971" s="6" t="s">
        <v>4474</v>
      </c>
      <c r="Q3971" s="6" t="s">
        <v>4474</v>
      </c>
      <c r="R3971" s="6" t="s">
        <v>4474</v>
      </c>
      <c r="S3971" s="6" t="s">
        <v>4474</v>
      </c>
      <c r="T3971" s="6" t="s">
        <v>4474</v>
      </c>
      <c r="U3971" s="6" t="s">
        <v>4474</v>
      </c>
      <c r="V3971" s="6" t="s">
        <v>4474</v>
      </c>
      <c r="W3971" s="6" t="s">
        <v>4474</v>
      </c>
      <c r="X3971" s="6" t="s">
        <v>4474</v>
      </c>
      <c r="Y3971" s="6" t="s">
        <v>4474</v>
      </c>
      <c r="Z3971" s="6" t="s">
        <v>4474</v>
      </c>
      <c r="AA3971" s="6" t="s">
        <v>4474</v>
      </c>
      <c r="AB3971" s="6" t="s">
        <v>4474</v>
      </c>
      <c r="AC3971" s="6" t="s">
        <v>4474</v>
      </c>
      <c r="AD3971" s="6" t="s">
        <v>4474</v>
      </c>
      <c r="AF3971" t="e">
        <f>Q3971/W3971</f>
        <v>#VALUE!</v>
      </c>
      <c r="AG3971" t="e">
        <f>R3971/X3971</f>
        <v>#VALUE!</v>
      </c>
      <c r="AH3971" t="e">
        <f>U3971/W3971</f>
        <v>#VALUE!</v>
      </c>
      <c r="AI3971" t="e">
        <f>V3971/X3971</f>
        <v>#VALUE!</v>
      </c>
      <c r="AJ3971" t="e">
        <f>Y3971/AA3971</f>
        <v>#VALUE!</v>
      </c>
      <c r="AK3971" t="e">
        <f>Z3971/AB3971</f>
        <v>#VALUE!</v>
      </c>
      <c r="AL3971" t="e">
        <f>O3971/K3971</f>
        <v>#VALUE!</v>
      </c>
      <c r="AM3971" t="e">
        <f>P3971/L3971</f>
        <v>#VALUE!</v>
      </c>
      <c r="AN3971" t="e">
        <f>K3971/W3971</f>
        <v>#VALUE!</v>
      </c>
      <c r="AO3971" t="e">
        <f>L3971/X3971</f>
        <v>#VALUE!</v>
      </c>
      <c r="AP3971">
        <f>IF(OR(Q3971&lt;0, Q3971="NA"), 0, 1)</f>
        <v>0</v>
      </c>
      <c r="AQ3971">
        <f>IF(OR(S3971&lt;0, S3971="NA"), 0, 1)</f>
        <v>0</v>
      </c>
      <c r="AR3971">
        <f>IFERROR(IF((AF3971-AG3971)&gt;0,1,0),0)</f>
        <v>0</v>
      </c>
      <c r="AS3971">
        <f>IFERROR(IF((S3971-Q3971)&gt;0,1,0),0)</f>
        <v>0</v>
      </c>
      <c r="AT3971">
        <f>IFERROR(IF((AH3971-AI3971)&lt;0,1,0),0)</f>
        <v>0</v>
      </c>
      <c r="AU3971">
        <f>IFERROR(IF((AJ3971-AK3971)&gt;0,1,0),0)</f>
        <v>0</v>
      </c>
      <c r="AV3971">
        <f>IFERROR(IF((AL3971-AM3971)&gt;0,1,0),0)</f>
        <v>0</v>
      </c>
      <c r="AW3971">
        <f>IFERROR(IF((AN3971-AO3971)&gt;0,1,0),0)</f>
        <v>0</v>
      </c>
      <c r="AX3971">
        <f>IFERROR(IF((AC3971-AD3971)&lt;0,1,0),0)</f>
        <v>0</v>
      </c>
      <c r="AY3971">
        <f>SUM(AP3971:AX3971)</f>
        <v>0</v>
      </c>
    </row>
    <row r="3972" spans="1:51" x14ac:dyDescent="0.45">
      <c r="A3972" s="1" t="s">
        <v>2070</v>
      </c>
      <c r="B3972" s="2">
        <v>5726481</v>
      </c>
      <c r="C3972" s="3" t="s">
        <v>5338</v>
      </c>
      <c r="D3972" s="5">
        <v>102.28</v>
      </c>
      <c r="E3972" s="5">
        <v>70.5732</v>
      </c>
      <c r="F3972" s="3" t="s">
        <v>4480</v>
      </c>
      <c r="G3972" s="3" t="s">
        <v>4491</v>
      </c>
      <c r="H3972" s="3" t="s">
        <v>4492</v>
      </c>
      <c r="I3972" s="3" t="s">
        <v>4493</v>
      </c>
      <c r="J3972" s="3"/>
      <c r="K3972" s="6" t="s">
        <v>4474</v>
      </c>
      <c r="L3972" s="6" t="s">
        <v>4474</v>
      </c>
      <c r="M3972" s="6" t="s">
        <v>4474</v>
      </c>
      <c r="N3972" s="6" t="s">
        <v>4474</v>
      </c>
      <c r="O3972" s="6" t="s">
        <v>4474</v>
      </c>
      <c r="P3972" s="6" t="s">
        <v>4474</v>
      </c>
      <c r="Q3972" s="6" t="s">
        <v>4474</v>
      </c>
      <c r="R3972" s="6" t="s">
        <v>4474</v>
      </c>
      <c r="S3972" s="6" t="s">
        <v>4474</v>
      </c>
      <c r="T3972" s="6" t="s">
        <v>4474</v>
      </c>
      <c r="U3972" s="6" t="s">
        <v>4474</v>
      </c>
      <c r="V3972" s="6" t="s">
        <v>4474</v>
      </c>
      <c r="W3972" s="6" t="s">
        <v>4474</v>
      </c>
      <c r="X3972" s="6" t="s">
        <v>4474</v>
      </c>
      <c r="Y3972" s="6" t="s">
        <v>4474</v>
      </c>
      <c r="Z3972" s="6" t="s">
        <v>4474</v>
      </c>
      <c r="AA3972" s="6" t="s">
        <v>4474</v>
      </c>
      <c r="AB3972" s="6" t="s">
        <v>4474</v>
      </c>
      <c r="AC3972" s="6" t="s">
        <v>4474</v>
      </c>
      <c r="AD3972" s="6" t="s">
        <v>4474</v>
      </c>
      <c r="AF3972" t="e">
        <f>Q3972/W3972</f>
        <v>#VALUE!</v>
      </c>
      <c r="AG3972" t="e">
        <f>R3972/X3972</f>
        <v>#VALUE!</v>
      </c>
      <c r="AH3972" t="e">
        <f>U3972/W3972</f>
        <v>#VALUE!</v>
      </c>
      <c r="AI3972" t="e">
        <f>V3972/X3972</f>
        <v>#VALUE!</v>
      </c>
      <c r="AJ3972" t="e">
        <f>Y3972/AA3972</f>
        <v>#VALUE!</v>
      </c>
      <c r="AK3972" t="e">
        <f>Z3972/AB3972</f>
        <v>#VALUE!</v>
      </c>
      <c r="AL3972" t="e">
        <f>O3972/K3972</f>
        <v>#VALUE!</v>
      </c>
      <c r="AM3972" t="e">
        <f>P3972/L3972</f>
        <v>#VALUE!</v>
      </c>
      <c r="AN3972" t="e">
        <f>K3972/W3972</f>
        <v>#VALUE!</v>
      </c>
      <c r="AO3972" t="e">
        <f>L3972/X3972</f>
        <v>#VALUE!</v>
      </c>
      <c r="AP3972">
        <f>IF(OR(Q3972&lt;0, Q3972="NA"), 0, 1)</f>
        <v>0</v>
      </c>
      <c r="AQ3972">
        <f>IF(OR(S3972&lt;0, S3972="NA"), 0, 1)</f>
        <v>0</v>
      </c>
      <c r="AR3972">
        <f>IFERROR(IF((AF3972-AG3972)&gt;0,1,0),0)</f>
        <v>0</v>
      </c>
      <c r="AS3972">
        <f>IFERROR(IF((S3972-Q3972)&gt;0,1,0),0)</f>
        <v>0</v>
      </c>
      <c r="AT3972">
        <f>IFERROR(IF((AH3972-AI3972)&lt;0,1,0),0)</f>
        <v>0</v>
      </c>
      <c r="AU3972">
        <f>IFERROR(IF((AJ3972-AK3972)&gt;0,1,0),0)</f>
        <v>0</v>
      </c>
      <c r="AV3972">
        <f>IFERROR(IF((AL3972-AM3972)&gt;0,1,0),0)</f>
        <v>0</v>
      </c>
      <c r="AW3972">
        <f>IFERROR(IF((AN3972-AO3972)&gt;0,1,0),0)</f>
        <v>0</v>
      </c>
      <c r="AX3972">
        <f>IFERROR(IF((AC3972-AD3972)&lt;0,1,0),0)</f>
        <v>0</v>
      </c>
      <c r="AY3972">
        <f>SUM(AP3972:AX3972)</f>
        <v>0</v>
      </c>
    </row>
    <row r="3973" spans="1:51" x14ac:dyDescent="0.45">
      <c r="A3973" s="1" t="s">
        <v>2071</v>
      </c>
      <c r="B3973" s="2">
        <v>5726483</v>
      </c>
      <c r="C3973" s="3" t="s">
        <v>5338</v>
      </c>
      <c r="D3973" s="5">
        <v>108.5</v>
      </c>
      <c r="E3973" s="5">
        <v>95.48</v>
      </c>
      <c r="F3973" s="3" t="s">
        <v>4480</v>
      </c>
      <c r="G3973" s="3" t="s">
        <v>4491</v>
      </c>
      <c r="H3973" s="3" t="s">
        <v>4492</v>
      </c>
      <c r="I3973" s="3" t="s">
        <v>4493</v>
      </c>
      <c r="J3973" s="3"/>
      <c r="K3973" s="6" t="s">
        <v>4474</v>
      </c>
      <c r="L3973" s="6" t="s">
        <v>4474</v>
      </c>
      <c r="M3973" s="6" t="s">
        <v>4474</v>
      </c>
      <c r="N3973" s="6" t="s">
        <v>4474</v>
      </c>
      <c r="O3973" s="6" t="s">
        <v>4474</v>
      </c>
      <c r="P3973" s="6" t="s">
        <v>4474</v>
      </c>
      <c r="Q3973" s="6" t="s">
        <v>4474</v>
      </c>
      <c r="R3973" s="6" t="s">
        <v>4474</v>
      </c>
      <c r="S3973" s="6" t="s">
        <v>4474</v>
      </c>
      <c r="T3973" s="6" t="s">
        <v>4474</v>
      </c>
      <c r="U3973" s="6" t="s">
        <v>4474</v>
      </c>
      <c r="V3973" s="6" t="s">
        <v>4474</v>
      </c>
      <c r="W3973" s="6" t="s">
        <v>4474</v>
      </c>
      <c r="X3973" s="6" t="s">
        <v>4474</v>
      </c>
      <c r="Y3973" s="6" t="s">
        <v>4474</v>
      </c>
      <c r="Z3973" s="6" t="s">
        <v>4474</v>
      </c>
      <c r="AA3973" s="6" t="s">
        <v>4474</v>
      </c>
      <c r="AB3973" s="6" t="s">
        <v>4474</v>
      </c>
      <c r="AC3973" s="6" t="s">
        <v>4474</v>
      </c>
      <c r="AD3973" s="6" t="s">
        <v>4474</v>
      </c>
      <c r="AF3973" t="e">
        <f>Q3973/W3973</f>
        <v>#VALUE!</v>
      </c>
      <c r="AG3973" t="e">
        <f>R3973/X3973</f>
        <v>#VALUE!</v>
      </c>
      <c r="AH3973" t="e">
        <f>U3973/W3973</f>
        <v>#VALUE!</v>
      </c>
      <c r="AI3973" t="e">
        <f>V3973/X3973</f>
        <v>#VALUE!</v>
      </c>
      <c r="AJ3973" t="e">
        <f>Y3973/AA3973</f>
        <v>#VALUE!</v>
      </c>
      <c r="AK3973" t="e">
        <f>Z3973/AB3973</f>
        <v>#VALUE!</v>
      </c>
      <c r="AL3973" t="e">
        <f>O3973/K3973</f>
        <v>#VALUE!</v>
      </c>
      <c r="AM3973" t="e">
        <f>P3973/L3973</f>
        <v>#VALUE!</v>
      </c>
      <c r="AN3973" t="e">
        <f>K3973/W3973</f>
        <v>#VALUE!</v>
      </c>
      <c r="AO3973" t="e">
        <f>L3973/X3973</f>
        <v>#VALUE!</v>
      </c>
      <c r="AP3973">
        <f>IF(OR(Q3973&lt;0, Q3973="NA"), 0, 1)</f>
        <v>0</v>
      </c>
      <c r="AQ3973">
        <f>IF(OR(S3973&lt;0, S3973="NA"), 0, 1)</f>
        <v>0</v>
      </c>
      <c r="AR3973">
        <f>IFERROR(IF((AF3973-AG3973)&gt;0,1,0),0)</f>
        <v>0</v>
      </c>
      <c r="AS3973">
        <f>IFERROR(IF((S3973-Q3973)&gt;0,1,0),0)</f>
        <v>0</v>
      </c>
      <c r="AT3973">
        <f>IFERROR(IF((AH3973-AI3973)&lt;0,1,0),0)</f>
        <v>0</v>
      </c>
      <c r="AU3973">
        <f>IFERROR(IF((AJ3973-AK3973)&gt;0,1,0),0)</f>
        <v>0</v>
      </c>
      <c r="AV3973">
        <f>IFERROR(IF((AL3973-AM3973)&gt;0,1,0),0)</f>
        <v>0</v>
      </c>
      <c r="AW3973">
        <f>IFERROR(IF((AN3973-AO3973)&gt;0,1,0),0)</f>
        <v>0</v>
      </c>
      <c r="AX3973">
        <f>IFERROR(IF((AC3973-AD3973)&lt;0,1,0),0)</f>
        <v>0</v>
      </c>
      <c r="AY3973">
        <f>SUM(AP3973:AX3973)</f>
        <v>0</v>
      </c>
    </row>
    <row r="3974" spans="1:51" x14ac:dyDescent="0.45">
      <c r="A3974" s="1" t="s">
        <v>2072</v>
      </c>
      <c r="B3974" s="2">
        <v>5726485</v>
      </c>
      <c r="C3974" s="3" t="s">
        <v>5338</v>
      </c>
      <c r="D3974" s="5">
        <v>60.06</v>
      </c>
      <c r="E3974" s="5">
        <v>77.477400000000003</v>
      </c>
      <c r="F3974" s="3" t="s">
        <v>4480</v>
      </c>
      <c r="G3974" s="3" t="s">
        <v>4491</v>
      </c>
      <c r="H3974" s="3" t="s">
        <v>4492</v>
      </c>
      <c r="I3974" s="3" t="s">
        <v>4493</v>
      </c>
      <c r="J3974" s="3"/>
      <c r="K3974" s="6" t="s">
        <v>4474</v>
      </c>
      <c r="L3974" s="6" t="s">
        <v>4474</v>
      </c>
      <c r="M3974" s="6" t="s">
        <v>4474</v>
      </c>
      <c r="N3974" s="6" t="s">
        <v>4474</v>
      </c>
      <c r="O3974" s="6" t="s">
        <v>4474</v>
      </c>
      <c r="P3974" s="6" t="s">
        <v>4474</v>
      </c>
      <c r="Q3974" s="6" t="s">
        <v>4474</v>
      </c>
      <c r="R3974" s="6" t="s">
        <v>4474</v>
      </c>
      <c r="S3974" s="6" t="s">
        <v>4474</v>
      </c>
      <c r="T3974" s="6" t="s">
        <v>4474</v>
      </c>
      <c r="U3974" s="6" t="s">
        <v>4474</v>
      </c>
      <c r="V3974" s="6" t="s">
        <v>4474</v>
      </c>
      <c r="W3974" s="6" t="s">
        <v>4474</v>
      </c>
      <c r="X3974" s="6" t="s">
        <v>4474</v>
      </c>
      <c r="Y3974" s="6" t="s">
        <v>4474</v>
      </c>
      <c r="Z3974" s="6" t="s">
        <v>4474</v>
      </c>
      <c r="AA3974" s="6" t="s">
        <v>4474</v>
      </c>
      <c r="AB3974" s="6" t="s">
        <v>4474</v>
      </c>
      <c r="AC3974" s="6" t="s">
        <v>4474</v>
      </c>
      <c r="AD3974" s="6" t="s">
        <v>4474</v>
      </c>
      <c r="AF3974" t="e">
        <f>Q3974/W3974</f>
        <v>#VALUE!</v>
      </c>
      <c r="AG3974" t="e">
        <f>R3974/X3974</f>
        <v>#VALUE!</v>
      </c>
      <c r="AH3974" t="e">
        <f>U3974/W3974</f>
        <v>#VALUE!</v>
      </c>
      <c r="AI3974" t="e">
        <f>V3974/X3974</f>
        <v>#VALUE!</v>
      </c>
      <c r="AJ3974" t="e">
        <f>Y3974/AA3974</f>
        <v>#VALUE!</v>
      </c>
      <c r="AK3974" t="e">
        <f>Z3974/AB3974</f>
        <v>#VALUE!</v>
      </c>
      <c r="AL3974" t="e">
        <f>O3974/K3974</f>
        <v>#VALUE!</v>
      </c>
      <c r="AM3974" t="e">
        <f>P3974/L3974</f>
        <v>#VALUE!</v>
      </c>
      <c r="AN3974" t="e">
        <f>K3974/W3974</f>
        <v>#VALUE!</v>
      </c>
      <c r="AO3974" t="e">
        <f>L3974/X3974</f>
        <v>#VALUE!</v>
      </c>
      <c r="AP3974">
        <f>IF(OR(Q3974&lt;0, Q3974="NA"), 0, 1)</f>
        <v>0</v>
      </c>
      <c r="AQ3974">
        <f>IF(OR(S3974&lt;0, S3974="NA"), 0, 1)</f>
        <v>0</v>
      </c>
      <c r="AR3974">
        <f>IFERROR(IF((AF3974-AG3974)&gt;0,1,0),0)</f>
        <v>0</v>
      </c>
      <c r="AS3974">
        <f>IFERROR(IF((S3974-Q3974)&gt;0,1,0),0)</f>
        <v>0</v>
      </c>
      <c r="AT3974">
        <f>IFERROR(IF((AH3974-AI3974)&lt;0,1,0),0)</f>
        <v>0</v>
      </c>
      <c r="AU3974">
        <f>IFERROR(IF((AJ3974-AK3974)&gt;0,1,0),0)</f>
        <v>0</v>
      </c>
      <c r="AV3974">
        <f>IFERROR(IF((AL3974-AM3974)&gt;0,1,0),0)</f>
        <v>0</v>
      </c>
      <c r="AW3974">
        <f>IFERROR(IF((AN3974-AO3974)&gt;0,1,0),0)</f>
        <v>0</v>
      </c>
      <c r="AX3974">
        <f>IFERROR(IF((AC3974-AD3974)&lt;0,1,0),0)</f>
        <v>0</v>
      </c>
      <c r="AY3974">
        <f>SUM(AP3974:AX3974)</f>
        <v>0</v>
      </c>
    </row>
    <row r="3975" spans="1:51" x14ac:dyDescent="0.45">
      <c r="A3975" s="1" t="s">
        <v>2073</v>
      </c>
      <c r="B3975" s="2">
        <v>5726488</v>
      </c>
      <c r="C3975" s="3" t="s">
        <v>5338</v>
      </c>
      <c r="D3975" s="5">
        <v>169.47</v>
      </c>
      <c r="E3975" s="5">
        <v>421.9803</v>
      </c>
      <c r="F3975" s="3" t="s">
        <v>4480</v>
      </c>
      <c r="G3975" s="3" t="s">
        <v>4491</v>
      </c>
      <c r="H3975" s="3" t="s">
        <v>4492</v>
      </c>
      <c r="I3975" s="3" t="s">
        <v>4493</v>
      </c>
      <c r="J3975" s="3"/>
      <c r="K3975" s="6" t="s">
        <v>4474</v>
      </c>
      <c r="L3975" s="6" t="s">
        <v>4474</v>
      </c>
      <c r="M3975" s="6" t="s">
        <v>4474</v>
      </c>
      <c r="N3975" s="6" t="s">
        <v>4474</v>
      </c>
      <c r="O3975" s="6" t="s">
        <v>4474</v>
      </c>
      <c r="P3975" s="6" t="s">
        <v>4474</v>
      </c>
      <c r="Q3975" s="6" t="s">
        <v>4474</v>
      </c>
      <c r="R3975" s="6" t="s">
        <v>4474</v>
      </c>
      <c r="S3975" s="6" t="s">
        <v>4474</v>
      </c>
      <c r="T3975" s="6" t="s">
        <v>4474</v>
      </c>
      <c r="U3975" s="6" t="s">
        <v>4474</v>
      </c>
      <c r="V3975" s="6" t="s">
        <v>4474</v>
      </c>
      <c r="W3975" s="6" t="s">
        <v>4474</v>
      </c>
      <c r="X3975" s="6" t="s">
        <v>4474</v>
      </c>
      <c r="Y3975" s="6" t="s">
        <v>4474</v>
      </c>
      <c r="Z3975" s="6" t="s">
        <v>4474</v>
      </c>
      <c r="AA3975" s="6" t="s">
        <v>4474</v>
      </c>
      <c r="AB3975" s="6" t="s">
        <v>4474</v>
      </c>
      <c r="AC3975" s="6" t="s">
        <v>4474</v>
      </c>
      <c r="AD3975" s="6" t="s">
        <v>4474</v>
      </c>
      <c r="AF3975" t="e">
        <f>Q3975/W3975</f>
        <v>#VALUE!</v>
      </c>
      <c r="AG3975" t="e">
        <f>R3975/X3975</f>
        <v>#VALUE!</v>
      </c>
      <c r="AH3975" t="e">
        <f>U3975/W3975</f>
        <v>#VALUE!</v>
      </c>
      <c r="AI3975" t="e">
        <f>V3975/X3975</f>
        <v>#VALUE!</v>
      </c>
      <c r="AJ3975" t="e">
        <f>Y3975/AA3975</f>
        <v>#VALUE!</v>
      </c>
      <c r="AK3975" t="e">
        <f>Z3975/AB3975</f>
        <v>#VALUE!</v>
      </c>
      <c r="AL3975" t="e">
        <f>O3975/K3975</f>
        <v>#VALUE!</v>
      </c>
      <c r="AM3975" t="e">
        <f>P3975/L3975</f>
        <v>#VALUE!</v>
      </c>
      <c r="AN3975" t="e">
        <f>K3975/W3975</f>
        <v>#VALUE!</v>
      </c>
      <c r="AO3975" t="e">
        <f>L3975/X3975</f>
        <v>#VALUE!</v>
      </c>
      <c r="AP3975">
        <f>IF(OR(Q3975&lt;0, Q3975="NA"), 0, 1)</f>
        <v>0</v>
      </c>
      <c r="AQ3975">
        <f>IF(OR(S3975&lt;0, S3975="NA"), 0, 1)</f>
        <v>0</v>
      </c>
      <c r="AR3975">
        <f>IFERROR(IF((AF3975-AG3975)&gt;0,1,0),0)</f>
        <v>0</v>
      </c>
      <c r="AS3975">
        <f>IFERROR(IF((S3975-Q3975)&gt;0,1,0),0)</f>
        <v>0</v>
      </c>
      <c r="AT3975">
        <f>IFERROR(IF((AH3975-AI3975)&lt;0,1,0),0)</f>
        <v>0</v>
      </c>
      <c r="AU3975">
        <f>IFERROR(IF((AJ3975-AK3975)&gt;0,1,0),0)</f>
        <v>0</v>
      </c>
      <c r="AV3975">
        <f>IFERROR(IF((AL3975-AM3975)&gt;0,1,0),0)</f>
        <v>0</v>
      </c>
      <c r="AW3975">
        <f>IFERROR(IF((AN3975-AO3975)&gt;0,1,0),0)</f>
        <v>0</v>
      </c>
      <c r="AX3975">
        <f>IFERROR(IF((AC3975-AD3975)&lt;0,1,0),0)</f>
        <v>0</v>
      </c>
      <c r="AY3975">
        <f>SUM(AP3975:AX3975)</f>
        <v>0</v>
      </c>
    </row>
    <row r="3976" spans="1:51" x14ac:dyDescent="0.45">
      <c r="A3976" s="1" t="s">
        <v>2074</v>
      </c>
      <c r="B3976" s="2">
        <v>5726921</v>
      </c>
      <c r="C3976" s="3" t="s">
        <v>5338</v>
      </c>
      <c r="D3976" s="5">
        <v>115.74</v>
      </c>
      <c r="E3976" s="5">
        <v>1421.2872</v>
      </c>
      <c r="F3976" s="3" t="s">
        <v>4480</v>
      </c>
      <c r="G3976" s="3" t="s">
        <v>4491</v>
      </c>
      <c r="H3976" s="3" t="s">
        <v>4492</v>
      </c>
      <c r="I3976" s="3" t="s">
        <v>4493</v>
      </c>
      <c r="J3976" s="3"/>
      <c r="K3976" s="6" t="s">
        <v>4474</v>
      </c>
      <c r="L3976" s="6" t="s">
        <v>4474</v>
      </c>
      <c r="M3976" s="6" t="s">
        <v>4474</v>
      </c>
      <c r="N3976" s="6" t="s">
        <v>4474</v>
      </c>
      <c r="O3976" s="6" t="s">
        <v>4474</v>
      </c>
      <c r="P3976" s="6" t="s">
        <v>4474</v>
      </c>
      <c r="Q3976" s="6" t="s">
        <v>4474</v>
      </c>
      <c r="R3976" s="6" t="s">
        <v>4474</v>
      </c>
      <c r="S3976" s="6" t="s">
        <v>4474</v>
      </c>
      <c r="T3976" s="6" t="s">
        <v>4474</v>
      </c>
      <c r="U3976" s="6" t="s">
        <v>4474</v>
      </c>
      <c r="V3976" s="6" t="s">
        <v>4474</v>
      </c>
      <c r="W3976" s="6" t="s">
        <v>4474</v>
      </c>
      <c r="X3976" s="6" t="s">
        <v>4474</v>
      </c>
      <c r="Y3976" s="6" t="s">
        <v>4474</v>
      </c>
      <c r="Z3976" s="6" t="s">
        <v>4474</v>
      </c>
      <c r="AA3976" s="6" t="s">
        <v>4474</v>
      </c>
      <c r="AB3976" s="6" t="s">
        <v>4474</v>
      </c>
      <c r="AC3976" s="6" t="s">
        <v>4474</v>
      </c>
      <c r="AD3976" s="6" t="s">
        <v>4474</v>
      </c>
      <c r="AF3976" t="e">
        <f>Q3976/W3976</f>
        <v>#VALUE!</v>
      </c>
      <c r="AG3976" t="e">
        <f>R3976/X3976</f>
        <v>#VALUE!</v>
      </c>
      <c r="AH3976" t="e">
        <f>U3976/W3976</f>
        <v>#VALUE!</v>
      </c>
      <c r="AI3976" t="e">
        <f>V3976/X3976</f>
        <v>#VALUE!</v>
      </c>
      <c r="AJ3976" t="e">
        <f>Y3976/AA3976</f>
        <v>#VALUE!</v>
      </c>
      <c r="AK3976" t="e">
        <f>Z3976/AB3976</f>
        <v>#VALUE!</v>
      </c>
      <c r="AL3976" t="e">
        <f>O3976/K3976</f>
        <v>#VALUE!</v>
      </c>
      <c r="AM3976" t="e">
        <f>P3976/L3976</f>
        <v>#VALUE!</v>
      </c>
      <c r="AN3976" t="e">
        <f>K3976/W3976</f>
        <v>#VALUE!</v>
      </c>
      <c r="AO3976" t="e">
        <f>L3976/X3976</f>
        <v>#VALUE!</v>
      </c>
      <c r="AP3976">
        <f>IF(OR(Q3976&lt;0, Q3976="NA"), 0, 1)</f>
        <v>0</v>
      </c>
      <c r="AQ3976">
        <f>IF(OR(S3976&lt;0, S3976="NA"), 0, 1)</f>
        <v>0</v>
      </c>
      <c r="AR3976">
        <f>IFERROR(IF((AF3976-AG3976)&gt;0,1,0),0)</f>
        <v>0</v>
      </c>
      <c r="AS3976">
        <f>IFERROR(IF((S3976-Q3976)&gt;0,1,0),0)</f>
        <v>0</v>
      </c>
      <c r="AT3976">
        <f>IFERROR(IF((AH3976-AI3976)&lt;0,1,0),0)</f>
        <v>0</v>
      </c>
      <c r="AU3976">
        <f>IFERROR(IF((AJ3976-AK3976)&gt;0,1,0),0)</f>
        <v>0</v>
      </c>
      <c r="AV3976">
        <f>IFERROR(IF((AL3976-AM3976)&gt;0,1,0),0)</f>
        <v>0</v>
      </c>
      <c r="AW3976">
        <f>IFERROR(IF((AN3976-AO3976)&gt;0,1,0),0)</f>
        <v>0</v>
      </c>
      <c r="AX3976">
        <f>IFERROR(IF((AC3976-AD3976)&lt;0,1,0),0)</f>
        <v>0</v>
      </c>
      <c r="AY3976">
        <f>SUM(AP3976:AX3976)</f>
        <v>0</v>
      </c>
    </row>
    <row r="3977" spans="1:51" x14ac:dyDescent="0.45">
      <c r="A3977" s="1" t="s">
        <v>2075</v>
      </c>
      <c r="B3977" s="2">
        <v>5726490</v>
      </c>
      <c r="C3977" s="3" t="s">
        <v>5338</v>
      </c>
      <c r="D3977" s="5">
        <v>74.34</v>
      </c>
      <c r="E3977" s="5">
        <v>581.33879999999999</v>
      </c>
      <c r="F3977" s="3" t="s">
        <v>4480</v>
      </c>
      <c r="G3977" s="3" t="s">
        <v>4491</v>
      </c>
      <c r="H3977" s="3" t="s">
        <v>4492</v>
      </c>
      <c r="I3977" s="3" t="s">
        <v>4493</v>
      </c>
      <c r="J3977" s="3"/>
      <c r="K3977" s="6" t="s">
        <v>4474</v>
      </c>
      <c r="L3977" s="6" t="s">
        <v>4474</v>
      </c>
      <c r="M3977" s="6" t="s">
        <v>4474</v>
      </c>
      <c r="N3977" s="6" t="s">
        <v>4474</v>
      </c>
      <c r="O3977" s="6" t="s">
        <v>4474</v>
      </c>
      <c r="P3977" s="6" t="s">
        <v>4474</v>
      </c>
      <c r="Q3977" s="6" t="s">
        <v>4474</v>
      </c>
      <c r="R3977" s="6" t="s">
        <v>4474</v>
      </c>
      <c r="S3977" s="6" t="s">
        <v>4474</v>
      </c>
      <c r="T3977" s="6" t="s">
        <v>4474</v>
      </c>
      <c r="U3977" s="6" t="s">
        <v>4474</v>
      </c>
      <c r="V3977" s="6" t="s">
        <v>4474</v>
      </c>
      <c r="W3977" s="6" t="s">
        <v>4474</v>
      </c>
      <c r="X3977" s="6" t="s">
        <v>4474</v>
      </c>
      <c r="Y3977" s="6" t="s">
        <v>4474</v>
      </c>
      <c r="Z3977" s="6" t="s">
        <v>4474</v>
      </c>
      <c r="AA3977" s="6" t="s">
        <v>4474</v>
      </c>
      <c r="AB3977" s="6" t="s">
        <v>4474</v>
      </c>
      <c r="AC3977" s="6" t="s">
        <v>4474</v>
      </c>
      <c r="AD3977" s="6" t="s">
        <v>4474</v>
      </c>
      <c r="AF3977" t="e">
        <f>Q3977/W3977</f>
        <v>#VALUE!</v>
      </c>
      <c r="AG3977" t="e">
        <f>R3977/X3977</f>
        <v>#VALUE!</v>
      </c>
      <c r="AH3977" t="e">
        <f>U3977/W3977</f>
        <v>#VALUE!</v>
      </c>
      <c r="AI3977" t="e">
        <f>V3977/X3977</f>
        <v>#VALUE!</v>
      </c>
      <c r="AJ3977" t="e">
        <f>Y3977/AA3977</f>
        <v>#VALUE!</v>
      </c>
      <c r="AK3977" t="e">
        <f>Z3977/AB3977</f>
        <v>#VALUE!</v>
      </c>
      <c r="AL3977" t="e">
        <f>O3977/K3977</f>
        <v>#VALUE!</v>
      </c>
      <c r="AM3977" t="e">
        <f>P3977/L3977</f>
        <v>#VALUE!</v>
      </c>
      <c r="AN3977" t="e">
        <f>K3977/W3977</f>
        <v>#VALUE!</v>
      </c>
      <c r="AO3977" t="e">
        <f>L3977/X3977</f>
        <v>#VALUE!</v>
      </c>
      <c r="AP3977">
        <f>IF(OR(Q3977&lt;0, Q3977="NA"), 0, 1)</f>
        <v>0</v>
      </c>
      <c r="AQ3977">
        <f>IF(OR(S3977&lt;0, S3977="NA"), 0, 1)</f>
        <v>0</v>
      </c>
      <c r="AR3977">
        <f>IFERROR(IF((AF3977-AG3977)&gt;0,1,0),0)</f>
        <v>0</v>
      </c>
      <c r="AS3977">
        <f>IFERROR(IF((S3977-Q3977)&gt;0,1,0),0)</f>
        <v>0</v>
      </c>
      <c r="AT3977">
        <f>IFERROR(IF((AH3977-AI3977)&lt;0,1,0),0)</f>
        <v>0</v>
      </c>
      <c r="AU3977">
        <f>IFERROR(IF((AJ3977-AK3977)&gt;0,1,0),0)</f>
        <v>0</v>
      </c>
      <c r="AV3977">
        <f>IFERROR(IF((AL3977-AM3977)&gt;0,1,0),0)</f>
        <v>0</v>
      </c>
      <c r="AW3977">
        <f>IFERROR(IF((AN3977-AO3977)&gt;0,1,0),0)</f>
        <v>0</v>
      </c>
      <c r="AX3977">
        <f>IFERROR(IF((AC3977-AD3977)&lt;0,1,0),0)</f>
        <v>0</v>
      </c>
      <c r="AY3977">
        <f>SUM(AP3977:AX3977)</f>
        <v>0</v>
      </c>
    </row>
    <row r="3978" spans="1:51" x14ac:dyDescent="0.45">
      <c r="A3978" s="1" t="s">
        <v>2077</v>
      </c>
      <c r="B3978" s="2">
        <v>5726484</v>
      </c>
      <c r="C3978" s="3" t="s">
        <v>5338</v>
      </c>
      <c r="D3978" s="5">
        <v>48.12</v>
      </c>
      <c r="E3978" s="5">
        <v>63.999600000000001</v>
      </c>
      <c r="F3978" s="3" t="s">
        <v>4480</v>
      </c>
      <c r="G3978" s="3" t="s">
        <v>4491</v>
      </c>
      <c r="H3978" s="3" t="s">
        <v>4492</v>
      </c>
      <c r="I3978" s="3" t="s">
        <v>4493</v>
      </c>
      <c r="J3978" s="3"/>
      <c r="K3978" s="6" t="s">
        <v>4474</v>
      </c>
      <c r="L3978" s="6" t="s">
        <v>4474</v>
      </c>
      <c r="M3978" s="6" t="s">
        <v>4474</v>
      </c>
      <c r="N3978" s="6" t="s">
        <v>4474</v>
      </c>
      <c r="O3978" s="6" t="s">
        <v>4474</v>
      </c>
      <c r="P3978" s="6" t="s">
        <v>4474</v>
      </c>
      <c r="Q3978" s="6" t="s">
        <v>4474</v>
      </c>
      <c r="R3978" s="6" t="s">
        <v>4474</v>
      </c>
      <c r="S3978" s="6" t="s">
        <v>4474</v>
      </c>
      <c r="T3978" s="6" t="s">
        <v>4474</v>
      </c>
      <c r="U3978" s="6" t="s">
        <v>4474</v>
      </c>
      <c r="V3978" s="6" t="s">
        <v>4474</v>
      </c>
      <c r="W3978" s="6" t="s">
        <v>4474</v>
      </c>
      <c r="X3978" s="6" t="s">
        <v>4474</v>
      </c>
      <c r="Y3978" s="6" t="s">
        <v>4474</v>
      </c>
      <c r="Z3978" s="6" t="s">
        <v>4474</v>
      </c>
      <c r="AA3978" s="6" t="s">
        <v>4474</v>
      </c>
      <c r="AB3978" s="6" t="s">
        <v>4474</v>
      </c>
      <c r="AC3978" s="6" t="s">
        <v>4474</v>
      </c>
      <c r="AD3978" s="6" t="s">
        <v>4474</v>
      </c>
      <c r="AF3978" t="e">
        <f>Q3978/W3978</f>
        <v>#VALUE!</v>
      </c>
      <c r="AG3978" t="e">
        <f>R3978/X3978</f>
        <v>#VALUE!</v>
      </c>
      <c r="AH3978" t="e">
        <f>U3978/W3978</f>
        <v>#VALUE!</v>
      </c>
      <c r="AI3978" t="e">
        <f>V3978/X3978</f>
        <v>#VALUE!</v>
      </c>
      <c r="AJ3978" t="e">
        <f>Y3978/AA3978</f>
        <v>#VALUE!</v>
      </c>
      <c r="AK3978" t="e">
        <f>Z3978/AB3978</f>
        <v>#VALUE!</v>
      </c>
      <c r="AL3978" t="e">
        <f>O3978/K3978</f>
        <v>#VALUE!</v>
      </c>
      <c r="AM3978" t="e">
        <f>P3978/L3978</f>
        <v>#VALUE!</v>
      </c>
      <c r="AN3978" t="e">
        <f>K3978/W3978</f>
        <v>#VALUE!</v>
      </c>
      <c r="AO3978" t="e">
        <f>L3978/X3978</f>
        <v>#VALUE!</v>
      </c>
      <c r="AP3978">
        <f>IF(OR(Q3978&lt;0, Q3978="NA"), 0, 1)</f>
        <v>0</v>
      </c>
      <c r="AQ3978">
        <f>IF(OR(S3978&lt;0, S3978="NA"), 0, 1)</f>
        <v>0</v>
      </c>
      <c r="AR3978">
        <f>IFERROR(IF((AF3978-AG3978)&gt;0,1,0),0)</f>
        <v>0</v>
      </c>
      <c r="AS3978">
        <f>IFERROR(IF((S3978-Q3978)&gt;0,1,0),0)</f>
        <v>0</v>
      </c>
      <c r="AT3978">
        <f>IFERROR(IF((AH3978-AI3978)&lt;0,1,0),0)</f>
        <v>0</v>
      </c>
      <c r="AU3978">
        <f>IFERROR(IF((AJ3978-AK3978)&gt;0,1,0),0)</f>
        <v>0</v>
      </c>
      <c r="AV3978">
        <f>IFERROR(IF((AL3978-AM3978)&gt;0,1,0),0)</f>
        <v>0</v>
      </c>
      <c r="AW3978">
        <f>IFERROR(IF((AN3978-AO3978)&gt;0,1,0),0)</f>
        <v>0</v>
      </c>
      <c r="AX3978">
        <f>IFERROR(IF((AC3978-AD3978)&lt;0,1,0),0)</f>
        <v>0</v>
      </c>
      <c r="AY3978">
        <f>SUM(AP3978:AX3978)</f>
        <v>0</v>
      </c>
    </row>
    <row r="3979" spans="1:51" x14ac:dyDescent="0.45">
      <c r="A3979" s="1" t="s">
        <v>2078</v>
      </c>
      <c r="B3979" s="2">
        <v>5726487</v>
      </c>
      <c r="C3979" s="3" t="s">
        <v>5338</v>
      </c>
      <c r="D3979" s="5">
        <v>41.58</v>
      </c>
      <c r="E3979" s="5">
        <v>123.4926</v>
      </c>
      <c r="F3979" s="3" t="s">
        <v>4480</v>
      </c>
      <c r="G3979" s="3" t="s">
        <v>4491</v>
      </c>
      <c r="H3979" s="3" t="s">
        <v>4492</v>
      </c>
      <c r="I3979" s="3" t="s">
        <v>4493</v>
      </c>
      <c r="J3979" s="3"/>
      <c r="K3979" s="6" t="s">
        <v>4474</v>
      </c>
      <c r="L3979" s="6" t="s">
        <v>4474</v>
      </c>
      <c r="M3979" s="6" t="s">
        <v>4474</v>
      </c>
      <c r="N3979" s="6" t="s">
        <v>4474</v>
      </c>
      <c r="O3979" s="6" t="s">
        <v>4474</v>
      </c>
      <c r="P3979" s="6" t="s">
        <v>4474</v>
      </c>
      <c r="Q3979" s="6" t="s">
        <v>4474</v>
      </c>
      <c r="R3979" s="6" t="s">
        <v>4474</v>
      </c>
      <c r="S3979" s="6" t="s">
        <v>4474</v>
      </c>
      <c r="T3979" s="6" t="s">
        <v>4474</v>
      </c>
      <c r="U3979" s="6" t="s">
        <v>4474</v>
      </c>
      <c r="V3979" s="6" t="s">
        <v>4474</v>
      </c>
      <c r="W3979" s="6" t="s">
        <v>4474</v>
      </c>
      <c r="X3979" s="6" t="s">
        <v>4474</v>
      </c>
      <c r="Y3979" s="6" t="s">
        <v>4474</v>
      </c>
      <c r="Z3979" s="6" t="s">
        <v>4474</v>
      </c>
      <c r="AA3979" s="6" t="s">
        <v>4474</v>
      </c>
      <c r="AB3979" s="6" t="s">
        <v>4474</v>
      </c>
      <c r="AC3979" s="6" t="s">
        <v>4474</v>
      </c>
      <c r="AD3979" s="6" t="s">
        <v>4474</v>
      </c>
      <c r="AF3979" t="e">
        <f>Q3979/W3979</f>
        <v>#VALUE!</v>
      </c>
      <c r="AG3979" t="e">
        <f>R3979/X3979</f>
        <v>#VALUE!</v>
      </c>
      <c r="AH3979" t="e">
        <f>U3979/W3979</f>
        <v>#VALUE!</v>
      </c>
      <c r="AI3979" t="e">
        <f>V3979/X3979</f>
        <v>#VALUE!</v>
      </c>
      <c r="AJ3979" t="e">
        <f>Y3979/AA3979</f>
        <v>#VALUE!</v>
      </c>
      <c r="AK3979" t="e">
        <f>Z3979/AB3979</f>
        <v>#VALUE!</v>
      </c>
      <c r="AL3979" t="e">
        <f>O3979/K3979</f>
        <v>#VALUE!</v>
      </c>
      <c r="AM3979" t="e">
        <f>P3979/L3979</f>
        <v>#VALUE!</v>
      </c>
      <c r="AN3979" t="e">
        <f>K3979/W3979</f>
        <v>#VALUE!</v>
      </c>
      <c r="AO3979" t="e">
        <f>L3979/X3979</f>
        <v>#VALUE!</v>
      </c>
      <c r="AP3979">
        <f>IF(OR(Q3979&lt;0, Q3979="NA"), 0, 1)</f>
        <v>0</v>
      </c>
      <c r="AQ3979">
        <f>IF(OR(S3979&lt;0, S3979="NA"), 0, 1)</f>
        <v>0</v>
      </c>
      <c r="AR3979">
        <f>IFERROR(IF((AF3979-AG3979)&gt;0,1,0),0)</f>
        <v>0</v>
      </c>
      <c r="AS3979">
        <f>IFERROR(IF((S3979-Q3979)&gt;0,1,0),0)</f>
        <v>0</v>
      </c>
      <c r="AT3979">
        <f>IFERROR(IF((AH3979-AI3979)&lt;0,1,0),0)</f>
        <v>0</v>
      </c>
      <c r="AU3979">
        <f>IFERROR(IF((AJ3979-AK3979)&gt;0,1,0),0)</f>
        <v>0</v>
      </c>
      <c r="AV3979">
        <f>IFERROR(IF((AL3979-AM3979)&gt;0,1,0),0)</f>
        <v>0</v>
      </c>
      <c r="AW3979">
        <f>IFERROR(IF((AN3979-AO3979)&gt;0,1,0),0)</f>
        <v>0</v>
      </c>
      <c r="AX3979">
        <f>IFERROR(IF((AC3979-AD3979)&lt;0,1,0),0)</f>
        <v>0</v>
      </c>
      <c r="AY3979">
        <f>SUM(AP3979:AX3979)</f>
        <v>0</v>
      </c>
    </row>
    <row r="3980" spans="1:51" x14ac:dyDescent="0.45">
      <c r="A3980" s="1" t="s">
        <v>2079</v>
      </c>
      <c r="B3980" s="2">
        <v>5726434</v>
      </c>
      <c r="C3980" s="3" t="s">
        <v>5338</v>
      </c>
      <c r="D3980" s="5">
        <v>42.95</v>
      </c>
      <c r="E3980" s="5">
        <v>2625.9630000000002</v>
      </c>
      <c r="F3980" s="3" t="s">
        <v>4480</v>
      </c>
      <c r="G3980" s="3" t="s">
        <v>4491</v>
      </c>
      <c r="H3980" s="3" t="s">
        <v>4492</v>
      </c>
      <c r="I3980" s="3" t="s">
        <v>4493</v>
      </c>
      <c r="J3980" s="3"/>
      <c r="K3980" s="6" t="s">
        <v>4474</v>
      </c>
      <c r="L3980" s="6" t="s">
        <v>4474</v>
      </c>
      <c r="M3980" s="6" t="s">
        <v>4474</v>
      </c>
      <c r="N3980" s="6" t="s">
        <v>4474</v>
      </c>
      <c r="O3980" s="6" t="s">
        <v>4474</v>
      </c>
      <c r="P3980" s="6" t="s">
        <v>4474</v>
      </c>
      <c r="Q3980" s="6" t="s">
        <v>4474</v>
      </c>
      <c r="R3980" s="6" t="s">
        <v>4474</v>
      </c>
      <c r="S3980" s="6" t="s">
        <v>4474</v>
      </c>
      <c r="T3980" s="6" t="s">
        <v>4474</v>
      </c>
      <c r="U3980" s="6" t="s">
        <v>4474</v>
      </c>
      <c r="V3980" s="6" t="s">
        <v>4474</v>
      </c>
      <c r="W3980" s="6" t="s">
        <v>4474</v>
      </c>
      <c r="X3980" s="6" t="s">
        <v>4474</v>
      </c>
      <c r="Y3980" s="6" t="s">
        <v>4474</v>
      </c>
      <c r="Z3980" s="6" t="s">
        <v>4474</v>
      </c>
      <c r="AA3980" s="6" t="s">
        <v>4474</v>
      </c>
      <c r="AB3980" s="6" t="s">
        <v>4474</v>
      </c>
      <c r="AC3980" s="6" t="s">
        <v>4474</v>
      </c>
      <c r="AD3980" s="6" t="s">
        <v>4474</v>
      </c>
      <c r="AF3980" t="e">
        <f>Q3980/W3980</f>
        <v>#VALUE!</v>
      </c>
      <c r="AG3980" t="e">
        <f>R3980/X3980</f>
        <v>#VALUE!</v>
      </c>
      <c r="AH3980" t="e">
        <f>U3980/W3980</f>
        <v>#VALUE!</v>
      </c>
      <c r="AI3980" t="e">
        <f>V3980/X3980</f>
        <v>#VALUE!</v>
      </c>
      <c r="AJ3980" t="e">
        <f>Y3980/AA3980</f>
        <v>#VALUE!</v>
      </c>
      <c r="AK3980" t="e">
        <f>Z3980/AB3980</f>
        <v>#VALUE!</v>
      </c>
      <c r="AL3980" t="e">
        <f>O3980/K3980</f>
        <v>#VALUE!</v>
      </c>
      <c r="AM3980" t="e">
        <f>P3980/L3980</f>
        <v>#VALUE!</v>
      </c>
      <c r="AN3980" t="e">
        <f>K3980/W3980</f>
        <v>#VALUE!</v>
      </c>
      <c r="AO3980" t="e">
        <f>L3980/X3980</f>
        <v>#VALUE!</v>
      </c>
      <c r="AP3980">
        <f>IF(OR(Q3980&lt;0, Q3980="NA"), 0, 1)</f>
        <v>0</v>
      </c>
      <c r="AQ3980">
        <f>IF(OR(S3980&lt;0, S3980="NA"), 0, 1)</f>
        <v>0</v>
      </c>
      <c r="AR3980">
        <f>IFERROR(IF((AF3980-AG3980)&gt;0,1,0),0)</f>
        <v>0</v>
      </c>
      <c r="AS3980">
        <f>IFERROR(IF((S3980-Q3980)&gt;0,1,0),0)</f>
        <v>0</v>
      </c>
      <c r="AT3980">
        <f>IFERROR(IF((AH3980-AI3980)&lt;0,1,0),0)</f>
        <v>0</v>
      </c>
      <c r="AU3980">
        <f>IFERROR(IF((AJ3980-AK3980)&gt;0,1,0),0)</f>
        <v>0</v>
      </c>
      <c r="AV3980">
        <f>IFERROR(IF((AL3980-AM3980)&gt;0,1,0),0)</f>
        <v>0</v>
      </c>
      <c r="AW3980">
        <f>IFERROR(IF((AN3980-AO3980)&gt;0,1,0),0)</f>
        <v>0</v>
      </c>
      <c r="AX3980">
        <f>IFERROR(IF((AC3980-AD3980)&lt;0,1,0),0)</f>
        <v>0</v>
      </c>
      <c r="AY3980">
        <f>SUM(AP3980:AX3980)</f>
        <v>0</v>
      </c>
    </row>
    <row r="3981" spans="1:51" x14ac:dyDescent="0.45">
      <c r="A3981" s="1" t="s">
        <v>2082</v>
      </c>
      <c r="B3981" s="2">
        <v>5724655</v>
      </c>
      <c r="C3981" s="3" t="s">
        <v>5338</v>
      </c>
      <c r="D3981" s="5">
        <v>18.670000000000002</v>
      </c>
      <c r="E3981" s="5">
        <v>824.65390000000002</v>
      </c>
      <c r="F3981" s="3" t="s">
        <v>4480</v>
      </c>
      <c r="G3981" s="3" t="s">
        <v>4491</v>
      </c>
      <c r="H3981" s="3" t="s">
        <v>4492</v>
      </c>
      <c r="I3981" s="3" t="s">
        <v>4493</v>
      </c>
      <c r="J3981" s="3"/>
      <c r="K3981" s="6" t="s">
        <v>4474</v>
      </c>
      <c r="L3981" s="6" t="s">
        <v>4474</v>
      </c>
      <c r="M3981" s="6" t="s">
        <v>4474</v>
      </c>
      <c r="N3981" s="6" t="s">
        <v>4474</v>
      </c>
      <c r="O3981" s="6" t="s">
        <v>4474</v>
      </c>
      <c r="P3981" s="6" t="s">
        <v>4474</v>
      </c>
      <c r="Q3981" s="6" t="s">
        <v>4474</v>
      </c>
      <c r="R3981" s="6" t="s">
        <v>4474</v>
      </c>
      <c r="S3981" s="6" t="s">
        <v>4474</v>
      </c>
      <c r="T3981" s="6" t="s">
        <v>4474</v>
      </c>
      <c r="U3981" s="6" t="s">
        <v>4474</v>
      </c>
      <c r="V3981" s="6" t="s">
        <v>4474</v>
      </c>
      <c r="W3981" s="6" t="s">
        <v>4474</v>
      </c>
      <c r="X3981" s="6" t="s">
        <v>4474</v>
      </c>
      <c r="Y3981" s="6" t="s">
        <v>4474</v>
      </c>
      <c r="Z3981" s="6" t="s">
        <v>4474</v>
      </c>
      <c r="AA3981" s="6" t="s">
        <v>4474</v>
      </c>
      <c r="AB3981" s="6" t="s">
        <v>4474</v>
      </c>
      <c r="AC3981" s="6" t="s">
        <v>4474</v>
      </c>
      <c r="AD3981" s="6" t="s">
        <v>4474</v>
      </c>
      <c r="AF3981" t="e">
        <f>Q3981/W3981</f>
        <v>#VALUE!</v>
      </c>
      <c r="AG3981" t="e">
        <f>R3981/X3981</f>
        <v>#VALUE!</v>
      </c>
      <c r="AH3981" t="e">
        <f>U3981/W3981</f>
        <v>#VALUE!</v>
      </c>
      <c r="AI3981" t="e">
        <f>V3981/X3981</f>
        <v>#VALUE!</v>
      </c>
      <c r="AJ3981" t="e">
        <f>Y3981/AA3981</f>
        <v>#VALUE!</v>
      </c>
      <c r="AK3981" t="e">
        <f>Z3981/AB3981</f>
        <v>#VALUE!</v>
      </c>
      <c r="AL3981" t="e">
        <f>O3981/K3981</f>
        <v>#VALUE!</v>
      </c>
      <c r="AM3981" t="e">
        <f>P3981/L3981</f>
        <v>#VALUE!</v>
      </c>
      <c r="AN3981" t="e">
        <f>K3981/W3981</f>
        <v>#VALUE!</v>
      </c>
      <c r="AO3981" t="e">
        <f>L3981/X3981</f>
        <v>#VALUE!</v>
      </c>
      <c r="AP3981">
        <f>IF(OR(Q3981&lt;0, Q3981="NA"), 0, 1)</f>
        <v>0</v>
      </c>
      <c r="AQ3981">
        <f>IF(OR(S3981&lt;0, S3981="NA"), 0, 1)</f>
        <v>0</v>
      </c>
      <c r="AR3981">
        <f>IFERROR(IF((AF3981-AG3981)&gt;0,1,0),0)</f>
        <v>0</v>
      </c>
      <c r="AS3981">
        <f>IFERROR(IF((S3981-Q3981)&gt;0,1,0),0)</f>
        <v>0</v>
      </c>
      <c r="AT3981">
        <f>IFERROR(IF((AH3981-AI3981)&lt;0,1,0),0)</f>
        <v>0</v>
      </c>
      <c r="AU3981">
        <f>IFERROR(IF((AJ3981-AK3981)&gt;0,1,0),0)</f>
        <v>0</v>
      </c>
      <c r="AV3981">
        <f>IFERROR(IF((AL3981-AM3981)&gt;0,1,0),0)</f>
        <v>0</v>
      </c>
      <c r="AW3981">
        <f>IFERROR(IF((AN3981-AO3981)&gt;0,1,0),0)</f>
        <v>0</v>
      </c>
      <c r="AX3981">
        <f>IFERROR(IF((AC3981-AD3981)&lt;0,1,0),0)</f>
        <v>0</v>
      </c>
      <c r="AY3981">
        <f>SUM(AP3981:AX3981)</f>
        <v>0</v>
      </c>
    </row>
    <row r="3982" spans="1:51" x14ac:dyDescent="0.45">
      <c r="A3982" s="1" t="s">
        <v>2083</v>
      </c>
      <c r="B3982" s="2">
        <v>5728541</v>
      </c>
      <c r="C3982" s="3" t="s">
        <v>5338</v>
      </c>
      <c r="D3982" s="5">
        <v>48.12</v>
      </c>
      <c r="E3982" s="5">
        <v>860.38559999999995</v>
      </c>
      <c r="F3982" s="3" t="s">
        <v>4480</v>
      </c>
      <c r="G3982" s="3" t="s">
        <v>4491</v>
      </c>
      <c r="H3982" s="3" t="s">
        <v>4492</v>
      </c>
      <c r="I3982" s="3" t="s">
        <v>4493</v>
      </c>
      <c r="J3982" s="3"/>
      <c r="K3982" s="6" t="s">
        <v>4474</v>
      </c>
      <c r="L3982" s="6" t="s">
        <v>4474</v>
      </c>
      <c r="M3982" s="6" t="s">
        <v>4474</v>
      </c>
      <c r="N3982" s="6" t="s">
        <v>4474</v>
      </c>
      <c r="O3982" s="6" t="s">
        <v>4474</v>
      </c>
      <c r="P3982" s="6" t="s">
        <v>4474</v>
      </c>
      <c r="Q3982" s="6" t="s">
        <v>4474</v>
      </c>
      <c r="R3982" s="6" t="s">
        <v>4474</v>
      </c>
      <c r="S3982" s="6" t="s">
        <v>4474</v>
      </c>
      <c r="T3982" s="6" t="s">
        <v>4474</v>
      </c>
      <c r="U3982" s="6" t="s">
        <v>4474</v>
      </c>
      <c r="V3982" s="6" t="s">
        <v>4474</v>
      </c>
      <c r="W3982" s="6" t="s">
        <v>4474</v>
      </c>
      <c r="X3982" s="6" t="s">
        <v>4474</v>
      </c>
      <c r="Y3982" s="6" t="s">
        <v>4474</v>
      </c>
      <c r="Z3982" s="6" t="s">
        <v>4474</v>
      </c>
      <c r="AA3982" s="6" t="s">
        <v>4474</v>
      </c>
      <c r="AB3982" s="6" t="s">
        <v>4474</v>
      </c>
      <c r="AC3982" s="6" t="s">
        <v>4474</v>
      </c>
      <c r="AD3982" s="6" t="s">
        <v>4474</v>
      </c>
      <c r="AF3982" t="e">
        <f>Q3982/W3982</f>
        <v>#VALUE!</v>
      </c>
      <c r="AG3982" t="e">
        <f>R3982/X3982</f>
        <v>#VALUE!</v>
      </c>
      <c r="AH3982" t="e">
        <f>U3982/W3982</f>
        <v>#VALUE!</v>
      </c>
      <c r="AI3982" t="e">
        <f>V3982/X3982</f>
        <v>#VALUE!</v>
      </c>
      <c r="AJ3982" t="e">
        <f>Y3982/AA3982</f>
        <v>#VALUE!</v>
      </c>
      <c r="AK3982" t="e">
        <f>Z3982/AB3982</f>
        <v>#VALUE!</v>
      </c>
      <c r="AL3982" t="e">
        <f>O3982/K3982</f>
        <v>#VALUE!</v>
      </c>
      <c r="AM3982" t="e">
        <f>P3982/L3982</f>
        <v>#VALUE!</v>
      </c>
      <c r="AN3982" t="e">
        <f>K3982/W3982</f>
        <v>#VALUE!</v>
      </c>
      <c r="AO3982" t="e">
        <f>L3982/X3982</f>
        <v>#VALUE!</v>
      </c>
      <c r="AP3982">
        <f>IF(OR(Q3982&lt;0, Q3982="NA"), 0, 1)</f>
        <v>0</v>
      </c>
      <c r="AQ3982">
        <f>IF(OR(S3982&lt;0, S3982="NA"), 0, 1)</f>
        <v>0</v>
      </c>
      <c r="AR3982">
        <f>IFERROR(IF((AF3982-AG3982)&gt;0,1,0),0)</f>
        <v>0</v>
      </c>
      <c r="AS3982">
        <f>IFERROR(IF((S3982-Q3982)&gt;0,1,0),0)</f>
        <v>0</v>
      </c>
      <c r="AT3982">
        <f>IFERROR(IF((AH3982-AI3982)&lt;0,1,0),0)</f>
        <v>0</v>
      </c>
      <c r="AU3982">
        <f>IFERROR(IF((AJ3982-AK3982)&gt;0,1,0),0)</f>
        <v>0</v>
      </c>
      <c r="AV3982">
        <f>IFERROR(IF((AL3982-AM3982)&gt;0,1,0),0)</f>
        <v>0</v>
      </c>
      <c r="AW3982">
        <f>IFERROR(IF((AN3982-AO3982)&gt;0,1,0),0)</f>
        <v>0</v>
      </c>
      <c r="AX3982">
        <f>IFERROR(IF((AC3982-AD3982)&lt;0,1,0),0)</f>
        <v>0</v>
      </c>
      <c r="AY3982">
        <f>SUM(AP3982:AX3982)</f>
        <v>0</v>
      </c>
    </row>
    <row r="3983" spans="1:51" x14ac:dyDescent="0.45">
      <c r="A3983" s="1" t="s">
        <v>2084</v>
      </c>
      <c r="B3983" s="2">
        <v>5724685</v>
      </c>
      <c r="C3983" s="3" t="s">
        <v>5338</v>
      </c>
      <c r="D3983" s="5">
        <v>68.39</v>
      </c>
      <c r="E3983" s="5">
        <v>2210.3647999999998</v>
      </c>
      <c r="F3983" s="3" t="s">
        <v>4480</v>
      </c>
      <c r="G3983" s="3" t="s">
        <v>4491</v>
      </c>
      <c r="H3983" s="3" t="s">
        <v>4492</v>
      </c>
      <c r="I3983" s="3" t="s">
        <v>4493</v>
      </c>
      <c r="J3983" s="3"/>
      <c r="K3983" s="6" t="s">
        <v>4474</v>
      </c>
      <c r="L3983" s="6" t="s">
        <v>4474</v>
      </c>
      <c r="M3983" s="6" t="s">
        <v>4474</v>
      </c>
      <c r="N3983" s="6" t="s">
        <v>4474</v>
      </c>
      <c r="O3983" s="6" t="s">
        <v>4474</v>
      </c>
      <c r="P3983" s="6" t="s">
        <v>4474</v>
      </c>
      <c r="Q3983" s="6" t="s">
        <v>4474</v>
      </c>
      <c r="R3983" s="6" t="s">
        <v>4474</v>
      </c>
      <c r="S3983" s="6" t="s">
        <v>4474</v>
      </c>
      <c r="T3983" s="6" t="s">
        <v>4474</v>
      </c>
      <c r="U3983" s="6" t="s">
        <v>4474</v>
      </c>
      <c r="V3983" s="6" t="s">
        <v>4474</v>
      </c>
      <c r="W3983" s="6" t="s">
        <v>4474</v>
      </c>
      <c r="X3983" s="6" t="s">
        <v>4474</v>
      </c>
      <c r="Y3983" s="6" t="s">
        <v>4474</v>
      </c>
      <c r="Z3983" s="6" t="s">
        <v>4474</v>
      </c>
      <c r="AA3983" s="6" t="s">
        <v>4474</v>
      </c>
      <c r="AB3983" s="6" t="s">
        <v>4474</v>
      </c>
      <c r="AC3983" s="6" t="s">
        <v>4474</v>
      </c>
      <c r="AD3983" s="6" t="s">
        <v>4474</v>
      </c>
      <c r="AF3983" t="e">
        <f>Q3983/W3983</f>
        <v>#VALUE!</v>
      </c>
      <c r="AG3983" t="e">
        <f>R3983/X3983</f>
        <v>#VALUE!</v>
      </c>
      <c r="AH3983" t="e">
        <f>U3983/W3983</f>
        <v>#VALUE!</v>
      </c>
      <c r="AI3983" t="e">
        <f>V3983/X3983</f>
        <v>#VALUE!</v>
      </c>
      <c r="AJ3983" t="e">
        <f>Y3983/AA3983</f>
        <v>#VALUE!</v>
      </c>
      <c r="AK3983" t="e">
        <f>Z3983/AB3983</f>
        <v>#VALUE!</v>
      </c>
      <c r="AL3983" t="e">
        <f>O3983/K3983</f>
        <v>#VALUE!</v>
      </c>
      <c r="AM3983" t="e">
        <f>P3983/L3983</f>
        <v>#VALUE!</v>
      </c>
      <c r="AN3983" t="e">
        <f>K3983/W3983</f>
        <v>#VALUE!</v>
      </c>
      <c r="AO3983" t="e">
        <f>L3983/X3983</f>
        <v>#VALUE!</v>
      </c>
      <c r="AP3983">
        <f>IF(OR(Q3983&lt;0, Q3983="NA"), 0, 1)</f>
        <v>0</v>
      </c>
      <c r="AQ3983">
        <f>IF(OR(S3983&lt;0, S3983="NA"), 0, 1)</f>
        <v>0</v>
      </c>
      <c r="AR3983">
        <f>IFERROR(IF((AF3983-AG3983)&gt;0,1,0),0)</f>
        <v>0</v>
      </c>
      <c r="AS3983">
        <f>IFERROR(IF((S3983-Q3983)&gt;0,1,0),0)</f>
        <v>0</v>
      </c>
      <c r="AT3983">
        <f>IFERROR(IF((AH3983-AI3983)&lt;0,1,0),0)</f>
        <v>0</v>
      </c>
      <c r="AU3983">
        <f>IFERROR(IF((AJ3983-AK3983)&gt;0,1,0),0)</f>
        <v>0</v>
      </c>
      <c r="AV3983">
        <f>IFERROR(IF((AL3983-AM3983)&gt;0,1,0),0)</f>
        <v>0</v>
      </c>
      <c r="AW3983">
        <f>IFERROR(IF((AN3983-AO3983)&gt;0,1,0),0)</f>
        <v>0</v>
      </c>
      <c r="AX3983">
        <f>IFERROR(IF((AC3983-AD3983)&lt;0,1,0),0)</f>
        <v>0</v>
      </c>
      <c r="AY3983">
        <f>SUM(AP3983:AX3983)</f>
        <v>0</v>
      </c>
    </row>
    <row r="3984" spans="1:51" x14ac:dyDescent="0.45">
      <c r="A3984" s="1" t="s">
        <v>2085</v>
      </c>
      <c r="B3984" s="2">
        <v>5728140</v>
      </c>
      <c r="C3984" s="3" t="s">
        <v>5338</v>
      </c>
      <c r="D3984" s="5">
        <v>38.25</v>
      </c>
      <c r="E3984" s="5">
        <v>185.51249999999999</v>
      </c>
      <c r="F3984" s="3" t="s">
        <v>4480</v>
      </c>
      <c r="G3984" s="3" t="s">
        <v>4491</v>
      </c>
      <c r="H3984" s="3" t="s">
        <v>4492</v>
      </c>
      <c r="I3984" s="3" t="s">
        <v>4493</v>
      </c>
      <c r="J3984" s="3"/>
      <c r="K3984" s="6" t="s">
        <v>4474</v>
      </c>
      <c r="L3984" s="6" t="s">
        <v>4474</v>
      </c>
      <c r="M3984" s="6" t="s">
        <v>4474</v>
      </c>
      <c r="N3984" s="6" t="s">
        <v>4474</v>
      </c>
      <c r="O3984" s="6" t="s">
        <v>4474</v>
      </c>
      <c r="P3984" s="6" t="s">
        <v>4474</v>
      </c>
      <c r="Q3984" s="6" t="s">
        <v>4474</v>
      </c>
      <c r="R3984" s="6" t="s">
        <v>4474</v>
      </c>
      <c r="S3984" s="6" t="s">
        <v>4474</v>
      </c>
      <c r="T3984" s="6" t="s">
        <v>4474</v>
      </c>
      <c r="U3984" s="6" t="s">
        <v>4474</v>
      </c>
      <c r="V3984" s="6" t="s">
        <v>4474</v>
      </c>
      <c r="W3984" s="6" t="s">
        <v>4474</v>
      </c>
      <c r="X3984" s="6" t="s">
        <v>4474</v>
      </c>
      <c r="Y3984" s="6" t="s">
        <v>4474</v>
      </c>
      <c r="Z3984" s="6" t="s">
        <v>4474</v>
      </c>
      <c r="AA3984" s="6" t="s">
        <v>4474</v>
      </c>
      <c r="AB3984" s="6" t="s">
        <v>4474</v>
      </c>
      <c r="AC3984" s="6" t="s">
        <v>4474</v>
      </c>
      <c r="AD3984" s="6" t="s">
        <v>4474</v>
      </c>
      <c r="AF3984" t="e">
        <f>Q3984/W3984</f>
        <v>#VALUE!</v>
      </c>
      <c r="AG3984" t="e">
        <f>R3984/X3984</f>
        <v>#VALUE!</v>
      </c>
      <c r="AH3984" t="e">
        <f>U3984/W3984</f>
        <v>#VALUE!</v>
      </c>
      <c r="AI3984" t="e">
        <f>V3984/X3984</f>
        <v>#VALUE!</v>
      </c>
      <c r="AJ3984" t="e">
        <f>Y3984/AA3984</f>
        <v>#VALUE!</v>
      </c>
      <c r="AK3984" t="e">
        <f>Z3984/AB3984</f>
        <v>#VALUE!</v>
      </c>
      <c r="AL3984" t="e">
        <f>O3984/K3984</f>
        <v>#VALUE!</v>
      </c>
      <c r="AM3984" t="e">
        <f>P3984/L3984</f>
        <v>#VALUE!</v>
      </c>
      <c r="AN3984" t="e">
        <f>K3984/W3984</f>
        <v>#VALUE!</v>
      </c>
      <c r="AO3984" t="e">
        <f>L3984/X3984</f>
        <v>#VALUE!</v>
      </c>
      <c r="AP3984">
        <f>IF(OR(Q3984&lt;0, Q3984="NA"), 0, 1)</f>
        <v>0</v>
      </c>
      <c r="AQ3984">
        <f>IF(OR(S3984&lt;0, S3984="NA"), 0, 1)</f>
        <v>0</v>
      </c>
      <c r="AR3984">
        <f>IFERROR(IF((AF3984-AG3984)&gt;0,1,0),0)</f>
        <v>0</v>
      </c>
      <c r="AS3984">
        <f>IFERROR(IF((S3984-Q3984)&gt;0,1,0),0)</f>
        <v>0</v>
      </c>
      <c r="AT3984">
        <f>IFERROR(IF((AH3984-AI3984)&lt;0,1,0),0)</f>
        <v>0</v>
      </c>
      <c r="AU3984">
        <f>IFERROR(IF((AJ3984-AK3984)&gt;0,1,0),0)</f>
        <v>0</v>
      </c>
      <c r="AV3984">
        <f>IFERROR(IF((AL3984-AM3984)&gt;0,1,0),0)</f>
        <v>0</v>
      </c>
      <c r="AW3984">
        <f>IFERROR(IF((AN3984-AO3984)&gt;0,1,0),0)</f>
        <v>0</v>
      </c>
      <c r="AX3984">
        <f>IFERROR(IF((AC3984-AD3984)&lt;0,1,0),0)</f>
        <v>0</v>
      </c>
      <c r="AY3984">
        <f>SUM(AP3984:AX3984)</f>
        <v>0</v>
      </c>
    </row>
    <row r="3985" spans="1:51" x14ac:dyDescent="0.45">
      <c r="A3985" s="1" t="s">
        <v>2086</v>
      </c>
      <c r="B3985" s="2">
        <v>5728162</v>
      </c>
      <c r="C3985" s="3" t="s">
        <v>5338</v>
      </c>
      <c r="D3985" s="5">
        <v>19.04</v>
      </c>
      <c r="E3985" s="5">
        <v>103.768</v>
      </c>
      <c r="F3985" s="3" t="s">
        <v>4480</v>
      </c>
      <c r="G3985" s="3" t="s">
        <v>4491</v>
      </c>
      <c r="H3985" s="3" t="s">
        <v>4492</v>
      </c>
      <c r="I3985" s="3" t="s">
        <v>4493</v>
      </c>
      <c r="J3985" s="3"/>
      <c r="K3985" s="6" t="s">
        <v>4474</v>
      </c>
      <c r="L3985" s="6" t="s">
        <v>4474</v>
      </c>
      <c r="M3985" s="6" t="s">
        <v>4474</v>
      </c>
      <c r="N3985" s="6" t="s">
        <v>4474</v>
      </c>
      <c r="O3985" s="6" t="s">
        <v>4474</v>
      </c>
      <c r="P3985" s="6" t="s">
        <v>4474</v>
      </c>
      <c r="Q3985" s="6" t="s">
        <v>4474</v>
      </c>
      <c r="R3985" s="6" t="s">
        <v>4474</v>
      </c>
      <c r="S3985" s="6" t="s">
        <v>4474</v>
      </c>
      <c r="T3985" s="6" t="s">
        <v>4474</v>
      </c>
      <c r="U3985" s="6" t="s">
        <v>4474</v>
      </c>
      <c r="V3985" s="6" t="s">
        <v>4474</v>
      </c>
      <c r="W3985" s="6" t="s">
        <v>4474</v>
      </c>
      <c r="X3985" s="6" t="s">
        <v>4474</v>
      </c>
      <c r="Y3985" s="6" t="s">
        <v>4474</v>
      </c>
      <c r="Z3985" s="6" t="s">
        <v>4474</v>
      </c>
      <c r="AA3985" s="6" t="s">
        <v>4474</v>
      </c>
      <c r="AB3985" s="6" t="s">
        <v>4474</v>
      </c>
      <c r="AC3985" s="6" t="s">
        <v>4474</v>
      </c>
      <c r="AD3985" s="6" t="s">
        <v>4474</v>
      </c>
      <c r="AF3985" t="e">
        <f>Q3985/W3985</f>
        <v>#VALUE!</v>
      </c>
      <c r="AG3985" t="e">
        <f>R3985/X3985</f>
        <v>#VALUE!</v>
      </c>
      <c r="AH3985" t="e">
        <f>U3985/W3985</f>
        <v>#VALUE!</v>
      </c>
      <c r="AI3985" t="e">
        <f>V3985/X3985</f>
        <v>#VALUE!</v>
      </c>
      <c r="AJ3985" t="e">
        <f>Y3985/AA3985</f>
        <v>#VALUE!</v>
      </c>
      <c r="AK3985" t="e">
        <f>Z3985/AB3985</f>
        <v>#VALUE!</v>
      </c>
      <c r="AL3985" t="e">
        <f>O3985/K3985</f>
        <v>#VALUE!</v>
      </c>
      <c r="AM3985" t="e">
        <f>P3985/L3985</f>
        <v>#VALUE!</v>
      </c>
      <c r="AN3985" t="e">
        <f>K3985/W3985</f>
        <v>#VALUE!</v>
      </c>
      <c r="AO3985" t="e">
        <f>L3985/X3985</f>
        <v>#VALUE!</v>
      </c>
      <c r="AP3985">
        <f>IF(OR(Q3985&lt;0, Q3985="NA"), 0, 1)</f>
        <v>0</v>
      </c>
      <c r="AQ3985">
        <f>IF(OR(S3985&lt;0, S3985="NA"), 0, 1)</f>
        <v>0</v>
      </c>
      <c r="AR3985">
        <f>IFERROR(IF((AF3985-AG3985)&gt;0,1,0),0)</f>
        <v>0</v>
      </c>
      <c r="AS3985">
        <f>IFERROR(IF((S3985-Q3985)&gt;0,1,0),0)</f>
        <v>0</v>
      </c>
      <c r="AT3985">
        <f>IFERROR(IF((AH3985-AI3985)&lt;0,1,0),0)</f>
        <v>0</v>
      </c>
      <c r="AU3985">
        <f>IFERROR(IF((AJ3985-AK3985)&gt;0,1,0),0)</f>
        <v>0</v>
      </c>
      <c r="AV3985">
        <f>IFERROR(IF((AL3985-AM3985)&gt;0,1,0),0)</f>
        <v>0</v>
      </c>
      <c r="AW3985">
        <f>IFERROR(IF((AN3985-AO3985)&gt;0,1,0),0)</f>
        <v>0</v>
      </c>
      <c r="AX3985">
        <f>IFERROR(IF((AC3985-AD3985)&lt;0,1,0),0)</f>
        <v>0</v>
      </c>
      <c r="AY3985">
        <f>SUM(AP3985:AX3985)</f>
        <v>0</v>
      </c>
    </row>
    <row r="3986" spans="1:51" x14ac:dyDescent="0.45">
      <c r="A3986" s="1" t="s">
        <v>2087</v>
      </c>
      <c r="B3986" s="2">
        <v>5733452</v>
      </c>
      <c r="C3986" s="3" t="s">
        <v>5338</v>
      </c>
      <c r="D3986" s="5">
        <v>95.21</v>
      </c>
      <c r="E3986" s="5">
        <v>849.27319999999997</v>
      </c>
      <c r="F3986" s="3" t="s">
        <v>4480</v>
      </c>
      <c r="G3986" s="3" t="s">
        <v>4491</v>
      </c>
      <c r="H3986" s="3" t="s">
        <v>4492</v>
      </c>
      <c r="I3986" s="3" t="s">
        <v>4493</v>
      </c>
      <c r="J3986" s="3"/>
      <c r="K3986" s="6" t="s">
        <v>4474</v>
      </c>
      <c r="L3986" s="6" t="s">
        <v>4474</v>
      </c>
      <c r="M3986" s="6" t="s">
        <v>4474</v>
      </c>
      <c r="N3986" s="6" t="s">
        <v>4474</v>
      </c>
      <c r="O3986" s="6" t="s">
        <v>4474</v>
      </c>
      <c r="P3986" s="6" t="s">
        <v>4474</v>
      </c>
      <c r="Q3986" s="6" t="s">
        <v>4474</v>
      </c>
      <c r="R3986" s="6" t="s">
        <v>4474</v>
      </c>
      <c r="S3986" s="6" t="s">
        <v>4474</v>
      </c>
      <c r="T3986" s="6" t="s">
        <v>4474</v>
      </c>
      <c r="U3986" s="6" t="s">
        <v>4474</v>
      </c>
      <c r="V3986" s="6" t="s">
        <v>4474</v>
      </c>
      <c r="W3986" s="6" t="s">
        <v>4474</v>
      </c>
      <c r="X3986" s="6" t="s">
        <v>4474</v>
      </c>
      <c r="Y3986" s="6" t="s">
        <v>4474</v>
      </c>
      <c r="Z3986" s="6" t="s">
        <v>4474</v>
      </c>
      <c r="AA3986" s="6" t="s">
        <v>4474</v>
      </c>
      <c r="AB3986" s="6" t="s">
        <v>4474</v>
      </c>
      <c r="AC3986" s="6" t="s">
        <v>4474</v>
      </c>
      <c r="AD3986" s="6" t="s">
        <v>4474</v>
      </c>
      <c r="AF3986" t="e">
        <f>Q3986/W3986</f>
        <v>#VALUE!</v>
      </c>
      <c r="AG3986" t="e">
        <f>R3986/X3986</f>
        <v>#VALUE!</v>
      </c>
      <c r="AH3986" t="e">
        <f>U3986/W3986</f>
        <v>#VALUE!</v>
      </c>
      <c r="AI3986" t="e">
        <f>V3986/X3986</f>
        <v>#VALUE!</v>
      </c>
      <c r="AJ3986" t="e">
        <f>Y3986/AA3986</f>
        <v>#VALUE!</v>
      </c>
      <c r="AK3986" t="e">
        <f>Z3986/AB3986</f>
        <v>#VALUE!</v>
      </c>
      <c r="AL3986" t="e">
        <f>O3986/K3986</f>
        <v>#VALUE!</v>
      </c>
      <c r="AM3986" t="e">
        <f>P3986/L3986</f>
        <v>#VALUE!</v>
      </c>
      <c r="AN3986" t="e">
        <f>K3986/W3986</f>
        <v>#VALUE!</v>
      </c>
      <c r="AO3986" t="e">
        <f>L3986/X3986</f>
        <v>#VALUE!</v>
      </c>
      <c r="AP3986">
        <f>IF(OR(Q3986&lt;0, Q3986="NA"), 0, 1)</f>
        <v>0</v>
      </c>
      <c r="AQ3986">
        <f>IF(OR(S3986&lt;0, S3986="NA"), 0, 1)</f>
        <v>0</v>
      </c>
      <c r="AR3986">
        <f>IFERROR(IF((AF3986-AG3986)&gt;0,1,0),0)</f>
        <v>0</v>
      </c>
      <c r="AS3986">
        <f>IFERROR(IF((S3986-Q3986)&gt;0,1,0),0)</f>
        <v>0</v>
      </c>
      <c r="AT3986">
        <f>IFERROR(IF((AH3986-AI3986)&lt;0,1,0),0)</f>
        <v>0</v>
      </c>
      <c r="AU3986">
        <f>IFERROR(IF((AJ3986-AK3986)&gt;0,1,0),0)</f>
        <v>0</v>
      </c>
      <c r="AV3986">
        <f>IFERROR(IF((AL3986-AM3986)&gt;0,1,0),0)</f>
        <v>0</v>
      </c>
      <c r="AW3986">
        <f>IFERROR(IF((AN3986-AO3986)&gt;0,1,0),0)</f>
        <v>0</v>
      </c>
      <c r="AX3986">
        <f>IFERROR(IF((AC3986-AD3986)&lt;0,1,0),0)</f>
        <v>0</v>
      </c>
      <c r="AY3986">
        <f>SUM(AP3986:AX3986)</f>
        <v>0</v>
      </c>
    </row>
    <row r="3987" spans="1:51" x14ac:dyDescent="0.45">
      <c r="A3987" s="1" t="s">
        <v>2088</v>
      </c>
      <c r="B3987" s="2">
        <v>5727949</v>
      </c>
      <c r="C3987" s="3" t="s">
        <v>5338</v>
      </c>
      <c r="D3987" s="5">
        <v>26.96</v>
      </c>
      <c r="E3987" s="5">
        <v>990.5104</v>
      </c>
      <c r="F3987" s="3" t="s">
        <v>4480</v>
      </c>
      <c r="G3987" s="3" t="s">
        <v>4491</v>
      </c>
      <c r="H3987" s="3" t="s">
        <v>4492</v>
      </c>
      <c r="I3987" s="3" t="s">
        <v>4493</v>
      </c>
      <c r="J3987" s="3"/>
      <c r="K3987" s="6" t="s">
        <v>4474</v>
      </c>
      <c r="L3987" s="6" t="s">
        <v>4474</v>
      </c>
      <c r="M3987" s="6" t="s">
        <v>4474</v>
      </c>
      <c r="N3987" s="6" t="s">
        <v>4474</v>
      </c>
      <c r="O3987" s="6" t="s">
        <v>4474</v>
      </c>
      <c r="P3987" s="6" t="s">
        <v>4474</v>
      </c>
      <c r="Q3987" s="6" t="s">
        <v>4474</v>
      </c>
      <c r="R3987" s="6" t="s">
        <v>4474</v>
      </c>
      <c r="S3987" s="6" t="s">
        <v>4474</v>
      </c>
      <c r="T3987" s="6" t="s">
        <v>4474</v>
      </c>
      <c r="U3987" s="6" t="s">
        <v>4474</v>
      </c>
      <c r="V3987" s="6" t="s">
        <v>4474</v>
      </c>
      <c r="W3987" s="6" t="s">
        <v>4474</v>
      </c>
      <c r="X3987" s="6" t="s">
        <v>4474</v>
      </c>
      <c r="Y3987" s="6" t="s">
        <v>4474</v>
      </c>
      <c r="Z3987" s="6" t="s">
        <v>4474</v>
      </c>
      <c r="AA3987" s="6" t="s">
        <v>4474</v>
      </c>
      <c r="AB3987" s="6" t="s">
        <v>4474</v>
      </c>
      <c r="AC3987" s="6" t="s">
        <v>4474</v>
      </c>
      <c r="AD3987" s="6" t="s">
        <v>4474</v>
      </c>
      <c r="AF3987" t="e">
        <f>Q3987/W3987</f>
        <v>#VALUE!</v>
      </c>
      <c r="AG3987" t="e">
        <f>R3987/X3987</f>
        <v>#VALUE!</v>
      </c>
      <c r="AH3987" t="e">
        <f>U3987/W3987</f>
        <v>#VALUE!</v>
      </c>
      <c r="AI3987" t="e">
        <f>V3987/X3987</f>
        <v>#VALUE!</v>
      </c>
      <c r="AJ3987" t="e">
        <f>Y3987/AA3987</f>
        <v>#VALUE!</v>
      </c>
      <c r="AK3987" t="e">
        <f>Z3987/AB3987</f>
        <v>#VALUE!</v>
      </c>
      <c r="AL3987" t="e">
        <f>O3987/K3987</f>
        <v>#VALUE!</v>
      </c>
      <c r="AM3987" t="e">
        <f>P3987/L3987</f>
        <v>#VALUE!</v>
      </c>
      <c r="AN3987" t="e">
        <f>K3987/W3987</f>
        <v>#VALUE!</v>
      </c>
      <c r="AO3987" t="e">
        <f>L3987/X3987</f>
        <v>#VALUE!</v>
      </c>
      <c r="AP3987">
        <f>IF(OR(Q3987&lt;0, Q3987="NA"), 0, 1)</f>
        <v>0</v>
      </c>
      <c r="AQ3987">
        <f>IF(OR(S3987&lt;0, S3987="NA"), 0, 1)</f>
        <v>0</v>
      </c>
      <c r="AR3987">
        <f>IFERROR(IF((AF3987-AG3987)&gt;0,1,0),0)</f>
        <v>0</v>
      </c>
      <c r="AS3987">
        <f>IFERROR(IF((S3987-Q3987)&gt;0,1,0),0)</f>
        <v>0</v>
      </c>
      <c r="AT3987">
        <f>IFERROR(IF((AH3987-AI3987)&lt;0,1,0),0)</f>
        <v>0</v>
      </c>
      <c r="AU3987">
        <f>IFERROR(IF((AJ3987-AK3987)&gt;0,1,0),0)</f>
        <v>0</v>
      </c>
      <c r="AV3987">
        <f>IFERROR(IF((AL3987-AM3987)&gt;0,1,0),0)</f>
        <v>0</v>
      </c>
      <c r="AW3987">
        <f>IFERROR(IF((AN3987-AO3987)&gt;0,1,0),0)</f>
        <v>0</v>
      </c>
      <c r="AX3987">
        <f>IFERROR(IF((AC3987-AD3987)&lt;0,1,0),0)</f>
        <v>0</v>
      </c>
      <c r="AY3987">
        <f>SUM(AP3987:AX3987)</f>
        <v>0</v>
      </c>
    </row>
    <row r="3988" spans="1:51" x14ac:dyDescent="0.45">
      <c r="A3988" s="1" t="s">
        <v>2089</v>
      </c>
      <c r="B3988" s="2">
        <v>29493134</v>
      </c>
      <c r="C3988" s="3" t="s">
        <v>5338</v>
      </c>
      <c r="D3988" s="5">
        <v>36.19</v>
      </c>
      <c r="E3988" s="5">
        <v>74.189499999999995</v>
      </c>
      <c r="F3988" s="3" t="s">
        <v>4480</v>
      </c>
      <c r="G3988" s="3" t="s">
        <v>4491</v>
      </c>
      <c r="H3988" s="3" t="s">
        <v>4492</v>
      </c>
      <c r="I3988" s="3" t="s">
        <v>4493</v>
      </c>
      <c r="J3988" s="3"/>
      <c r="K3988" s="6" t="s">
        <v>4474</v>
      </c>
      <c r="L3988" s="6" t="s">
        <v>4474</v>
      </c>
      <c r="M3988" s="6" t="s">
        <v>4474</v>
      </c>
      <c r="N3988" s="6" t="s">
        <v>4474</v>
      </c>
      <c r="O3988" s="6" t="s">
        <v>4474</v>
      </c>
      <c r="P3988" s="6" t="s">
        <v>4474</v>
      </c>
      <c r="Q3988" s="6" t="s">
        <v>4474</v>
      </c>
      <c r="R3988" s="6" t="s">
        <v>4474</v>
      </c>
      <c r="S3988" s="6" t="s">
        <v>4474</v>
      </c>
      <c r="T3988" s="6" t="s">
        <v>4474</v>
      </c>
      <c r="U3988" s="6" t="s">
        <v>4474</v>
      </c>
      <c r="V3988" s="6" t="s">
        <v>4474</v>
      </c>
      <c r="W3988" s="6" t="s">
        <v>4474</v>
      </c>
      <c r="X3988" s="6" t="s">
        <v>4474</v>
      </c>
      <c r="Y3988" s="6" t="s">
        <v>4474</v>
      </c>
      <c r="Z3988" s="6" t="s">
        <v>4474</v>
      </c>
      <c r="AA3988" s="6" t="s">
        <v>4474</v>
      </c>
      <c r="AB3988" s="6" t="s">
        <v>4474</v>
      </c>
      <c r="AC3988" s="6" t="s">
        <v>4474</v>
      </c>
      <c r="AD3988" s="6" t="s">
        <v>4474</v>
      </c>
      <c r="AF3988" t="e">
        <f>Q3988/W3988</f>
        <v>#VALUE!</v>
      </c>
      <c r="AG3988" t="e">
        <f>R3988/X3988</f>
        <v>#VALUE!</v>
      </c>
      <c r="AH3988" t="e">
        <f>U3988/W3988</f>
        <v>#VALUE!</v>
      </c>
      <c r="AI3988" t="e">
        <f>V3988/X3988</f>
        <v>#VALUE!</v>
      </c>
      <c r="AJ3988" t="e">
        <f>Y3988/AA3988</f>
        <v>#VALUE!</v>
      </c>
      <c r="AK3988" t="e">
        <f>Z3988/AB3988</f>
        <v>#VALUE!</v>
      </c>
      <c r="AL3988" t="e">
        <f>O3988/K3988</f>
        <v>#VALUE!</v>
      </c>
      <c r="AM3988" t="e">
        <f>P3988/L3988</f>
        <v>#VALUE!</v>
      </c>
      <c r="AN3988" t="e">
        <f>K3988/W3988</f>
        <v>#VALUE!</v>
      </c>
      <c r="AO3988" t="e">
        <f>L3988/X3988</f>
        <v>#VALUE!</v>
      </c>
      <c r="AP3988">
        <f>IF(OR(Q3988&lt;0, Q3988="NA"), 0, 1)</f>
        <v>0</v>
      </c>
      <c r="AQ3988">
        <f>IF(OR(S3988&lt;0, S3988="NA"), 0, 1)</f>
        <v>0</v>
      </c>
      <c r="AR3988">
        <f>IFERROR(IF((AF3988-AG3988)&gt;0,1,0),0)</f>
        <v>0</v>
      </c>
      <c r="AS3988">
        <f>IFERROR(IF((S3988-Q3988)&gt;0,1,0),0)</f>
        <v>0</v>
      </c>
      <c r="AT3988">
        <f>IFERROR(IF((AH3988-AI3988)&lt;0,1,0),0)</f>
        <v>0</v>
      </c>
      <c r="AU3988">
        <f>IFERROR(IF((AJ3988-AK3988)&gt;0,1,0),0)</f>
        <v>0</v>
      </c>
      <c r="AV3988">
        <f>IFERROR(IF((AL3988-AM3988)&gt;0,1,0),0)</f>
        <v>0</v>
      </c>
      <c r="AW3988">
        <f>IFERROR(IF((AN3988-AO3988)&gt;0,1,0),0)</f>
        <v>0</v>
      </c>
      <c r="AX3988">
        <f>IFERROR(IF((AC3988-AD3988)&lt;0,1,0),0)</f>
        <v>0</v>
      </c>
      <c r="AY3988">
        <f>SUM(AP3988:AX3988)</f>
        <v>0</v>
      </c>
    </row>
    <row r="3989" spans="1:51" x14ac:dyDescent="0.45">
      <c r="A3989" s="1" t="s">
        <v>2090</v>
      </c>
      <c r="B3989" s="2">
        <v>29493412</v>
      </c>
      <c r="C3989" s="3" t="s">
        <v>5338</v>
      </c>
      <c r="D3989" s="5">
        <v>24.83</v>
      </c>
      <c r="E3989" s="7">
        <v>6.2074999999999996</v>
      </c>
      <c r="F3989" s="3" t="s">
        <v>4480</v>
      </c>
      <c r="G3989" s="3" t="s">
        <v>4491</v>
      </c>
      <c r="H3989" s="3" t="s">
        <v>4492</v>
      </c>
      <c r="I3989" s="3" t="s">
        <v>4493</v>
      </c>
      <c r="J3989" s="3"/>
      <c r="K3989" s="6" t="s">
        <v>4474</v>
      </c>
      <c r="L3989" s="6" t="s">
        <v>4474</v>
      </c>
      <c r="M3989" s="6" t="s">
        <v>4474</v>
      </c>
      <c r="N3989" s="6" t="s">
        <v>4474</v>
      </c>
      <c r="O3989" s="6" t="s">
        <v>4474</v>
      </c>
      <c r="P3989" s="6" t="s">
        <v>4474</v>
      </c>
      <c r="Q3989" s="6" t="s">
        <v>4474</v>
      </c>
      <c r="R3989" s="6" t="s">
        <v>4474</v>
      </c>
      <c r="S3989" s="6" t="s">
        <v>4474</v>
      </c>
      <c r="T3989" s="6" t="s">
        <v>4474</v>
      </c>
      <c r="U3989" s="6" t="s">
        <v>4474</v>
      </c>
      <c r="V3989" s="6" t="s">
        <v>4474</v>
      </c>
      <c r="W3989" s="6" t="s">
        <v>4474</v>
      </c>
      <c r="X3989" s="6" t="s">
        <v>4474</v>
      </c>
      <c r="Y3989" s="6" t="s">
        <v>4474</v>
      </c>
      <c r="Z3989" s="6" t="s">
        <v>4474</v>
      </c>
      <c r="AA3989" s="6" t="s">
        <v>4474</v>
      </c>
      <c r="AB3989" s="6" t="s">
        <v>4474</v>
      </c>
      <c r="AC3989" s="6" t="s">
        <v>4474</v>
      </c>
      <c r="AD3989" s="6" t="s">
        <v>4474</v>
      </c>
      <c r="AF3989" t="e">
        <f>Q3989/W3989</f>
        <v>#VALUE!</v>
      </c>
      <c r="AG3989" t="e">
        <f>R3989/X3989</f>
        <v>#VALUE!</v>
      </c>
      <c r="AH3989" t="e">
        <f>U3989/W3989</f>
        <v>#VALUE!</v>
      </c>
      <c r="AI3989" t="e">
        <f>V3989/X3989</f>
        <v>#VALUE!</v>
      </c>
      <c r="AJ3989" t="e">
        <f>Y3989/AA3989</f>
        <v>#VALUE!</v>
      </c>
      <c r="AK3989" t="e">
        <f>Z3989/AB3989</f>
        <v>#VALUE!</v>
      </c>
      <c r="AL3989" t="e">
        <f>O3989/K3989</f>
        <v>#VALUE!</v>
      </c>
      <c r="AM3989" t="e">
        <f>P3989/L3989</f>
        <v>#VALUE!</v>
      </c>
      <c r="AN3989" t="e">
        <f>K3989/W3989</f>
        <v>#VALUE!</v>
      </c>
      <c r="AO3989" t="e">
        <f>L3989/X3989</f>
        <v>#VALUE!</v>
      </c>
      <c r="AP3989">
        <f>IF(OR(Q3989&lt;0, Q3989="NA"), 0, 1)</f>
        <v>0</v>
      </c>
      <c r="AQ3989">
        <f>IF(OR(S3989&lt;0, S3989="NA"), 0, 1)</f>
        <v>0</v>
      </c>
      <c r="AR3989">
        <f>IFERROR(IF((AF3989-AG3989)&gt;0,1,0),0)</f>
        <v>0</v>
      </c>
      <c r="AS3989">
        <f>IFERROR(IF((S3989-Q3989)&gt;0,1,0),0)</f>
        <v>0</v>
      </c>
      <c r="AT3989">
        <f>IFERROR(IF((AH3989-AI3989)&lt;0,1,0),0)</f>
        <v>0</v>
      </c>
      <c r="AU3989">
        <f>IFERROR(IF((AJ3989-AK3989)&gt;0,1,0),0)</f>
        <v>0</v>
      </c>
      <c r="AV3989">
        <f>IFERROR(IF((AL3989-AM3989)&gt;0,1,0),0)</f>
        <v>0</v>
      </c>
      <c r="AW3989">
        <f>IFERROR(IF((AN3989-AO3989)&gt;0,1,0),0)</f>
        <v>0</v>
      </c>
      <c r="AX3989">
        <f>IFERROR(IF((AC3989-AD3989)&lt;0,1,0),0)</f>
        <v>0</v>
      </c>
      <c r="AY3989">
        <f>SUM(AP3989:AX3989)</f>
        <v>0</v>
      </c>
    </row>
    <row r="3990" spans="1:51" x14ac:dyDescent="0.45">
      <c r="A3990" s="1" t="s">
        <v>2091</v>
      </c>
      <c r="B3990" s="2">
        <v>5727449</v>
      </c>
      <c r="C3990" s="3" t="s">
        <v>5338</v>
      </c>
      <c r="D3990" s="5">
        <v>40.82</v>
      </c>
      <c r="E3990" s="5">
        <v>263.28899999999999</v>
      </c>
      <c r="F3990" s="3" t="s">
        <v>4480</v>
      </c>
      <c r="G3990" s="3" t="s">
        <v>4491</v>
      </c>
      <c r="H3990" s="3" t="s">
        <v>4492</v>
      </c>
      <c r="I3990" s="3" t="s">
        <v>4493</v>
      </c>
      <c r="J3990" s="3"/>
      <c r="K3990" s="6" t="s">
        <v>4474</v>
      </c>
      <c r="L3990" s="6" t="s">
        <v>4474</v>
      </c>
      <c r="M3990" s="6" t="s">
        <v>4474</v>
      </c>
      <c r="N3990" s="6" t="s">
        <v>4474</v>
      </c>
      <c r="O3990" s="6" t="s">
        <v>4474</v>
      </c>
      <c r="P3990" s="6" t="s">
        <v>4474</v>
      </c>
      <c r="Q3990" s="6" t="s">
        <v>4474</v>
      </c>
      <c r="R3990" s="6" t="s">
        <v>4474</v>
      </c>
      <c r="S3990" s="6" t="s">
        <v>4474</v>
      </c>
      <c r="T3990" s="6" t="s">
        <v>4474</v>
      </c>
      <c r="U3990" s="6" t="s">
        <v>4474</v>
      </c>
      <c r="V3990" s="6" t="s">
        <v>4474</v>
      </c>
      <c r="W3990" s="6" t="s">
        <v>4474</v>
      </c>
      <c r="X3990" s="6" t="s">
        <v>4474</v>
      </c>
      <c r="Y3990" s="6" t="s">
        <v>4474</v>
      </c>
      <c r="Z3990" s="6" t="s">
        <v>4474</v>
      </c>
      <c r="AA3990" s="6" t="s">
        <v>4474</v>
      </c>
      <c r="AB3990" s="6" t="s">
        <v>4474</v>
      </c>
      <c r="AC3990" s="6" t="s">
        <v>4474</v>
      </c>
      <c r="AD3990" s="6" t="s">
        <v>4474</v>
      </c>
      <c r="AF3990" t="e">
        <f>Q3990/W3990</f>
        <v>#VALUE!</v>
      </c>
      <c r="AG3990" t="e">
        <f>R3990/X3990</f>
        <v>#VALUE!</v>
      </c>
      <c r="AH3990" t="e">
        <f>U3990/W3990</f>
        <v>#VALUE!</v>
      </c>
      <c r="AI3990" t="e">
        <f>V3990/X3990</f>
        <v>#VALUE!</v>
      </c>
      <c r="AJ3990" t="e">
        <f>Y3990/AA3990</f>
        <v>#VALUE!</v>
      </c>
      <c r="AK3990" t="e">
        <f>Z3990/AB3990</f>
        <v>#VALUE!</v>
      </c>
      <c r="AL3990" t="e">
        <f>O3990/K3990</f>
        <v>#VALUE!</v>
      </c>
      <c r="AM3990" t="e">
        <f>P3990/L3990</f>
        <v>#VALUE!</v>
      </c>
      <c r="AN3990" t="e">
        <f>K3990/W3990</f>
        <v>#VALUE!</v>
      </c>
      <c r="AO3990" t="e">
        <f>L3990/X3990</f>
        <v>#VALUE!</v>
      </c>
      <c r="AP3990">
        <f>IF(OR(Q3990&lt;0, Q3990="NA"), 0, 1)</f>
        <v>0</v>
      </c>
      <c r="AQ3990">
        <f>IF(OR(S3990&lt;0, S3990="NA"), 0, 1)</f>
        <v>0</v>
      </c>
      <c r="AR3990">
        <f>IFERROR(IF((AF3990-AG3990)&gt;0,1,0),0)</f>
        <v>0</v>
      </c>
      <c r="AS3990">
        <f>IFERROR(IF((S3990-Q3990)&gt;0,1,0),0)</f>
        <v>0</v>
      </c>
      <c r="AT3990">
        <f>IFERROR(IF((AH3990-AI3990)&lt;0,1,0),0)</f>
        <v>0</v>
      </c>
      <c r="AU3990">
        <f>IFERROR(IF((AJ3990-AK3990)&gt;0,1,0),0)</f>
        <v>0</v>
      </c>
      <c r="AV3990">
        <f>IFERROR(IF((AL3990-AM3990)&gt;0,1,0),0)</f>
        <v>0</v>
      </c>
      <c r="AW3990">
        <f>IFERROR(IF((AN3990-AO3990)&gt;0,1,0),0)</f>
        <v>0</v>
      </c>
      <c r="AX3990">
        <f>IFERROR(IF((AC3990-AD3990)&lt;0,1,0),0)</f>
        <v>0</v>
      </c>
      <c r="AY3990">
        <f>SUM(AP3990:AX3990)</f>
        <v>0</v>
      </c>
    </row>
    <row r="3991" spans="1:51" x14ac:dyDescent="0.45">
      <c r="A3991" s="1" t="s">
        <v>2092</v>
      </c>
      <c r="B3991" s="2">
        <v>5735017</v>
      </c>
      <c r="C3991" s="3" t="s">
        <v>5338</v>
      </c>
      <c r="D3991" s="5">
        <v>40.880000000000003</v>
      </c>
      <c r="E3991" s="5">
        <v>83.804000000000002</v>
      </c>
      <c r="F3991" s="3" t="s">
        <v>4480</v>
      </c>
      <c r="G3991" s="3" t="s">
        <v>4491</v>
      </c>
      <c r="H3991" s="3" t="s">
        <v>4492</v>
      </c>
      <c r="I3991" s="3" t="s">
        <v>4493</v>
      </c>
      <c r="J3991" s="3"/>
      <c r="K3991" s="6" t="s">
        <v>4474</v>
      </c>
      <c r="L3991" s="6" t="s">
        <v>4474</v>
      </c>
      <c r="M3991" s="6" t="s">
        <v>4474</v>
      </c>
      <c r="N3991" s="6" t="s">
        <v>4474</v>
      </c>
      <c r="O3991" s="6" t="s">
        <v>4474</v>
      </c>
      <c r="P3991" s="6" t="s">
        <v>4474</v>
      </c>
      <c r="Q3991" s="6" t="s">
        <v>4474</v>
      </c>
      <c r="R3991" s="6" t="s">
        <v>4474</v>
      </c>
      <c r="S3991" s="6" t="s">
        <v>4474</v>
      </c>
      <c r="T3991" s="6" t="s">
        <v>4474</v>
      </c>
      <c r="U3991" s="6" t="s">
        <v>4474</v>
      </c>
      <c r="V3991" s="6" t="s">
        <v>4474</v>
      </c>
      <c r="W3991" s="6" t="s">
        <v>4474</v>
      </c>
      <c r="X3991" s="6" t="s">
        <v>4474</v>
      </c>
      <c r="Y3991" s="6" t="s">
        <v>4474</v>
      </c>
      <c r="Z3991" s="6" t="s">
        <v>4474</v>
      </c>
      <c r="AA3991" s="6" t="s">
        <v>4474</v>
      </c>
      <c r="AB3991" s="6" t="s">
        <v>4474</v>
      </c>
      <c r="AC3991" s="6" t="s">
        <v>4474</v>
      </c>
      <c r="AD3991" s="6" t="s">
        <v>4474</v>
      </c>
      <c r="AF3991" t="e">
        <f>Q3991/W3991</f>
        <v>#VALUE!</v>
      </c>
      <c r="AG3991" t="e">
        <f>R3991/X3991</f>
        <v>#VALUE!</v>
      </c>
      <c r="AH3991" t="e">
        <f>U3991/W3991</f>
        <v>#VALUE!</v>
      </c>
      <c r="AI3991" t="e">
        <f>V3991/X3991</f>
        <v>#VALUE!</v>
      </c>
      <c r="AJ3991" t="e">
        <f>Y3991/AA3991</f>
        <v>#VALUE!</v>
      </c>
      <c r="AK3991" t="e">
        <f>Z3991/AB3991</f>
        <v>#VALUE!</v>
      </c>
      <c r="AL3991" t="e">
        <f>O3991/K3991</f>
        <v>#VALUE!</v>
      </c>
      <c r="AM3991" t="e">
        <f>P3991/L3991</f>
        <v>#VALUE!</v>
      </c>
      <c r="AN3991" t="e">
        <f>K3991/W3991</f>
        <v>#VALUE!</v>
      </c>
      <c r="AO3991" t="e">
        <f>L3991/X3991</f>
        <v>#VALUE!</v>
      </c>
      <c r="AP3991">
        <f>IF(OR(Q3991&lt;0, Q3991="NA"), 0, 1)</f>
        <v>0</v>
      </c>
      <c r="AQ3991">
        <f>IF(OR(S3991&lt;0, S3991="NA"), 0, 1)</f>
        <v>0</v>
      </c>
      <c r="AR3991">
        <f>IFERROR(IF((AF3991-AG3991)&gt;0,1,0),0)</f>
        <v>0</v>
      </c>
      <c r="AS3991">
        <f>IFERROR(IF((S3991-Q3991)&gt;0,1,0),0)</f>
        <v>0</v>
      </c>
      <c r="AT3991">
        <f>IFERROR(IF((AH3991-AI3991)&lt;0,1,0),0)</f>
        <v>0</v>
      </c>
      <c r="AU3991">
        <f>IFERROR(IF((AJ3991-AK3991)&gt;0,1,0),0)</f>
        <v>0</v>
      </c>
      <c r="AV3991">
        <f>IFERROR(IF((AL3991-AM3991)&gt;0,1,0),0)</f>
        <v>0</v>
      </c>
      <c r="AW3991">
        <f>IFERROR(IF((AN3991-AO3991)&gt;0,1,0),0)</f>
        <v>0</v>
      </c>
      <c r="AX3991">
        <f>IFERROR(IF((AC3991-AD3991)&lt;0,1,0),0)</f>
        <v>0</v>
      </c>
      <c r="AY3991">
        <f>SUM(AP3991:AX3991)</f>
        <v>0</v>
      </c>
    </row>
    <row r="3992" spans="1:51" x14ac:dyDescent="0.45">
      <c r="A3992" s="1" t="s">
        <v>2093</v>
      </c>
      <c r="B3992" s="2">
        <v>5732619</v>
      </c>
      <c r="C3992" s="3" t="s">
        <v>5338</v>
      </c>
      <c r="D3992" s="5">
        <v>69.91</v>
      </c>
      <c r="E3992" s="5">
        <v>3325.6187</v>
      </c>
      <c r="F3992" s="3" t="s">
        <v>4480</v>
      </c>
      <c r="G3992" s="3" t="s">
        <v>4491</v>
      </c>
      <c r="H3992" s="3" t="s">
        <v>4492</v>
      </c>
      <c r="I3992" s="3" t="s">
        <v>4493</v>
      </c>
      <c r="J3992" s="3"/>
      <c r="K3992" s="6" t="s">
        <v>4474</v>
      </c>
      <c r="L3992" s="6" t="s">
        <v>4474</v>
      </c>
      <c r="M3992" s="6" t="s">
        <v>4474</v>
      </c>
      <c r="N3992" s="6" t="s">
        <v>4474</v>
      </c>
      <c r="O3992" s="6" t="s">
        <v>4474</v>
      </c>
      <c r="P3992" s="6" t="s">
        <v>4474</v>
      </c>
      <c r="Q3992" s="6" t="s">
        <v>4474</v>
      </c>
      <c r="R3992" s="6" t="s">
        <v>4474</v>
      </c>
      <c r="S3992" s="6" t="s">
        <v>4474</v>
      </c>
      <c r="T3992" s="6" t="s">
        <v>4474</v>
      </c>
      <c r="U3992" s="6" t="s">
        <v>4474</v>
      </c>
      <c r="V3992" s="6" t="s">
        <v>4474</v>
      </c>
      <c r="W3992" s="6" t="s">
        <v>4474</v>
      </c>
      <c r="X3992" s="6" t="s">
        <v>4474</v>
      </c>
      <c r="Y3992" s="6" t="s">
        <v>4474</v>
      </c>
      <c r="Z3992" s="6" t="s">
        <v>4474</v>
      </c>
      <c r="AA3992" s="6" t="s">
        <v>4474</v>
      </c>
      <c r="AB3992" s="6" t="s">
        <v>4474</v>
      </c>
      <c r="AC3992" s="6" t="s">
        <v>4474</v>
      </c>
      <c r="AD3992" s="6" t="s">
        <v>4474</v>
      </c>
      <c r="AF3992" t="e">
        <f>Q3992/W3992</f>
        <v>#VALUE!</v>
      </c>
      <c r="AG3992" t="e">
        <f>R3992/X3992</f>
        <v>#VALUE!</v>
      </c>
      <c r="AH3992" t="e">
        <f>U3992/W3992</f>
        <v>#VALUE!</v>
      </c>
      <c r="AI3992" t="e">
        <f>V3992/X3992</f>
        <v>#VALUE!</v>
      </c>
      <c r="AJ3992" t="e">
        <f>Y3992/AA3992</f>
        <v>#VALUE!</v>
      </c>
      <c r="AK3992" t="e">
        <f>Z3992/AB3992</f>
        <v>#VALUE!</v>
      </c>
      <c r="AL3992" t="e">
        <f>O3992/K3992</f>
        <v>#VALUE!</v>
      </c>
      <c r="AM3992" t="e">
        <f>P3992/L3992</f>
        <v>#VALUE!</v>
      </c>
      <c r="AN3992" t="e">
        <f>K3992/W3992</f>
        <v>#VALUE!</v>
      </c>
      <c r="AO3992" t="e">
        <f>L3992/X3992</f>
        <v>#VALUE!</v>
      </c>
      <c r="AP3992">
        <f>IF(OR(Q3992&lt;0, Q3992="NA"), 0, 1)</f>
        <v>0</v>
      </c>
      <c r="AQ3992">
        <f>IF(OR(S3992&lt;0, S3992="NA"), 0, 1)</f>
        <v>0</v>
      </c>
      <c r="AR3992">
        <f>IFERROR(IF((AF3992-AG3992)&gt;0,1,0),0)</f>
        <v>0</v>
      </c>
      <c r="AS3992">
        <f>IFERROR(IF((S3992-Q3992)&gt;0,1,0),0)</f>
        <v>0</v>
      </c>
      <c r="AT3992">
        <f>IFERROR(IF((AH3992-AI3992)&lt;0,1,0),0)</f>
        <v>0</v>
      </c>
      <c r="AU3992">
        <f>IFERROR(IF((AJ3992-AK3992)&gt;0,1,0),0)</f>
        <v>0</v>
      </c>
      <c r="AV3992">
        <f>IFERROR(IF((AL3992-AM3992)&gt;0,1,0),0)</f>
        <v>0</v>
      </c>
      <c r="AW3992">
        <f>IFERROR(IF((AN3992-AO3992)&gt;0,1,0),0)</f>
        <v>0</v>
      </c>
      <c r="AX3992">
        <f>IFERROR(IF((AC3992-AD3992)&lt;0,1,0),0)</f>
        <v>0</v>
      </c>
      <c r="AY3992">
        <f>SUM(AP3992:AX3992)</f>
        <v>0</v>
      </c>
    </row>
    <row r="3993" spans="1:51" x14ac:dyDescent="0.45">
      <c r="A3993" s="1" t="s">
        <v>2094</v>
      </c>
      <c r="B3993" s="2">
        <v>5731611</v>
      </c>
      <c r="C3993" s="3" t="s">
        <v>5338</v>
      </c>
      <c r="D3993" s="5">
        <v>14.81</v>
      </c>
      <c r="E3993" s="5">
        <v>416.6053</v>
      </c>
      <c r="F3993" s="3" t="s">
        <v>4480</v>
      </c>
      <c r="G3993" s="3" t="s">
        <v>4491</v>
      </c>
      <c r="H3993" s="3" t="s">
        <v>4492</v>
      </c>
      <c r="I3993" s="3" t="s">
        <v>4493</v>
      </c>
      <c r="J3993" s="3"/>
      <c r="K3993" s="6" t="s">
        <v>4474</v>
      </c>
      <c r="L3993" s="6" t="s">
        <v>4474</v>
      </c>
      <c r="M3993" s="6" t="s">
        <v>4474</v>
      </c>
      <c r="N3993" s="6" t="s">
        <v>4474</v>
      </c>
      <c r="O3993" s="6" t="s">
        <v>4474</v>
      </c>
      <c r="P3993" s="6" t="s">
        <v>4474</v>
      </c>
      <c r="Q3993" s="6" t="s">
        <v>4474</v>
      </c>
      <c r="R3993" s="6" t="s">
        <v>4474</v>
      </c>
      <c r="S3993" s="6" t="s">
        <v>4474</v>
      </c>
      <c r="T3993" s="6" t="s">
        <v>4474</v>
      </c>
      <c r="U3993" s="6" t="s">
        <v>4474</v>
      </c>
      <c r="V3993" s="6" t="s">
        <v>4474</v>
      </c>
      <c r="W3993" s="6" t="s">
        <v>4474</v>
      </c>
      <c r="X3993" s="6" t="s">
        <v>4474</v>
      </c>
      <c r="Y3993" s="6" t="s">
        <v>4474</v>
      </c>
      <c r="Z3993" s="6" t="s">
        <v>4474</v>
      </c>
      <c r="AA3993" s="6" t="s">
        <v>4474</v>
      </c>
      <c r="AB3993" s="6" t="s">
        <v>4474</v>
      </c>
      <c r="AC3993" s="6" t="s">
        <v>4474</v>
      </c>
      <c r="AD3993" s="6" t="s">
        <v>4474</v>
      </c>
      <c r="AF3993" t="e">
        <f>Q3993/W3993</f>
        <v>#VALUE!</v>
      </c>
      <c r="AG3993" t="e">
        <f>R3993/X3993</f>
        <v>#VALUE!</v>
      </c>
      <c r="AH3993" t="e">
        <f>U3993/W3993</f>
        <v>#VALUE!</v>
      </c>
      <c r="AI3993" t="e">
        <f>V3993/X3993</f>
        <v>#VALUE!</v>
      </c>
      <c r="AJ3993" t="e">
        <f>Y3993/AA3993</f>
        <v>#VALUE!</v>
      </c>
      <c r="AK3993" t="e">
        <f>Z3993/AB3993</f>
        <v>#VALUE!</v>
      </c>
      <c r="AL3993" t="e">
        <f>O3993/K3993</f>
        <v>#VALUE!</v>
      </c>
      <c r="AM3993" t="e">
        <f>P3993/L3993</f>
        <v>#VALUE!</v>
      </c>
      <c r="AN3993" t="e">
        <f>K3993/W3993</f>
        <v>#VALUE!</v>
      </c>
      <c r="AO3993" t="e">
        <f>L3993/X3993</f>
        <v>#VALUE!</v>
      </c>
      <c r="AP3993">
        <f>IF(OR(Q3993&lt;0, Q3993="NA"), 0, 1)</f>
        <v>0</v>
      </c>
      <c r="AQ3993">
        <f>IF(OR(S3993&lt;0, S3993="NA"), 0, 1)</f>
        <v>0</v>
      </c>
      <c r="AR3993">
        <f>IFERROR(IF((AF3993-AG3993)&gt;0,1,0),0)</f>
        <v>0</v>
      </c>
      <c r="AS3993">
        <f>IFERROR(IF((S3993-Q3993)&gt;0,1,0),0)</f>
        <v>0</v>
      </c>
      <c r="AT3993">
        <f>IFERROR(IF((AH3993-AI3993)&lt;0,1,0),0)</f>
        <v>0</v>
      </c>
      <c r="AU3993">
        <f>IFERROR(IF((AJ3993-AK3993)&gt;0,1,0),0)</f>
        <v>0</v>
      </c>
      <c r="AV3993">
        <f>IFERROR(IF((AL3993-AM3993)&gt;0,1,0),0)</f>
        <v>0</v>
      </c>
      <c r="AW3993">
        <f>IFERROR(IF((AN3993-AO3993)&gt;0,1,0),0)</f>
        <v>0</v>
      </c>
      <c r="AX3993">
        <f>IFERROR(IF((AC3993-AD3993)&lt;0,1,0),0)</f>
        <v>0</v>
      </c>
      <c r="AY3993">
        <f>SUM(AP3993:AX3993)</f>
        <v>0</v>
      </c>
    </row>
    <row r="3994" spans="1:51" x14ac:dyDescent="0.45">
      <c r="A3994" s="1" t="s">
        <v>2095</v>
      </c>
      <c r="B3994" s="2">
        <v>5731612</v>
      </c>
      <c r="C3994" s="3" t="s">
        <v>5338</v>
      </c>
      <c r="D3994" s="5">
        <v>17.52</v>
      </c>
      <c r="E3994" s="5">
        <v>217.94880000000001</v>
      </c>
      <c r="F3994" s="3" t="s">
        <v>4480</v>
      </c>
      <c r="G3994" s="3" t="s">
        <v>4491</v>
      </c>
      <c r="H3994" s="3" t="s">
        <v>4492</v>
      </c>
      <c r="I3994" s="3" t="s">
        <v>4493</v>
      </c>
      <c r="J3994" s="3"/>
      <c r="K3994" s="6" t="s">
        <v>4474</v>
      </c>
      <c r="L3994" s="6" t="s">
        <v>4474</v>
      </c>
      <c r="M3994" s="6" t="s">
        <v>4474</v>
      </c>
      <c r="N3994" s="6" t="s">
        <v>4474</v>
      </c>
      <c r="O3994" s="6" t="s">
        <v>4474</v>
      </c>
      <c r="P3994" s="6" t="s">
        <v>4474</v>
      </c>
      <c r="Q3994" s="6" t="s">
        <v>4474</v>
      </c>
      <c r="R3994" s="6" t="s">
        <v>4474</v>
      </c>
      <c r="S3994" s="6" t="s">
        <v>4474</v>
      </c>
      <c r="T3994" s="6" t="s">
        <v>4474</v>
      </c>
      <c r="U3994" s="6" t="s">
        <v>4474</v>
      </c>
      <c r="V3994" s="6" t="s">
        <v>4474</v>
      </c>
      <c r="W3994" s="6" t="s">
        <v>4474</v>
      </c>
      <c r="X3994" s="6" t="s">
        <v>4474</v>
      </c>
      <c r="Y3994" s="6" t="s">
        <v>4474</v>
      </c>
      <c r="Z3994" s="6" t="s">
        <v>4474</v>
      </c>
      <c r="AA3994" s="6" t="s">
        <v>4474</v>
      </c>
      <c r="AB3994" s="6" t="s">
        <v>4474</v>
      </c>
      <c r="AC3994" s="6" t="s">
        <v>4474</v>
      </c>
      <c r="AD3994" s="6" t="s">
        <v>4474</v>
      </c>
      <c r="AF3994" t="e">
        <f>Q3994/W3994</f>
        <v>#VALUE!</v>
      </c>
      <c r="AG3994" t="e">
        <f>R3994/X3994</f>
        <v>#VALUE!</v>
      </c>
      <c r="AH3994" t="e">
        <f>U3994/W3994</f>
        <v>#VALUE!</v>
      </c>
      <c r="AI3994" t="e">
        <f>V3994/X3994</f>
        <v>#VALUE!</v>
      </c>
      <c r="AJ3994" t="e">
        <f>Y3994/AA3994</f>
        <v>#VALUE!</v>
      </c>
      <c r="AK3994" t="e">
        <f>Z3994/AB3994</f>
        <v>#VALUE!</v>
      </c>
      <c r="AL3994" t="e">
        <f>O3994/K3994</f>
        <v>#VALUE!</v>
      </c>
      <c r="AM3994" t="e">
        <f>P3994/L3994</f>
        <v>#VALUE!</v>
      </c>
      <c r="AN3994" t="e">
        <f>K3994/W3994</f>
        <v>#VALUE!</v>
      </c>
      <c r="AO3994" t="e">
        <f>L3994/X3994</f>
        <v>#VALUE!</v>
      </c>
      <c r="AP3994">
        <f>IF(OR(Q3994&lt;0, Q3994="NA"), 0, 1)</f>
        <v>0</v>
      </c>
      <c r="AQ3994">
        <f>IF(OR(S3994&lt;0, S3994="NA"), 0, 1)</f>
        <v>0</v>
      </c>
      <c r="AR3994">
        <f>IFERROR(IF((AF3994-AG3994)&gt;0,1,0),0)</f>
        <v>0</v>
      </c>
      <c r="AS3994">
        <f>IFERROR(IF((S3994-Q3994)&gt;0,1,0),0)</f>
        <v>0</v>
      </c>
      <c r="AT3994">
        <f>IFERROR(IF((AH3994-AI3994)&lt;0,1,0),0)</f>
        <v>0</v>
      </c>
      <c r="AU3994">
        <f>IFERROR(IF((AJ3994-AK3994)&gt;0,1,0),0)</f>
        <v>0</v>
      </c>
      <c r="AV3994">
        <f>IFERROR(IF((AL3994-AM3994)&gt;0,1,0),0)</f>
        <v>0</v>
      </c>
      <c r="AW3994">
        <f>IFERROR(IF((AN3994-AO3994)&gt;0,1,0),0)</f>
        <v>0</v>
      </c>
      <c r="AX3994">
        <f>IFERROR(IF((AC3994-AD3994)&lt;0,1,0),0)</f>
        <v>0</v>
      </c>
      <c r="AY3994">
        <f>SUM(AP3994:AX3994)</f>
        <v>0</v>
      </c>
    </row>
    <row r="3995" spans="1:51" x14ac:dyDescent="0.45">
      <c r="A3995" s="1" t="s">
        <v>2096</v>
      </c>
      <c r="B3995" s="2">
        <v>5731609</v>
      </c>
      <c r="C3995" s="3" t="s">
        <v>5338</v>
      </c>
      <c r="D3995" s="5">
        <v>114.03</v>
      </c>
      <c r="E3995" s="5">
        <v>429.8931</v>
      </c>
      <c r="F3995" s="3" t="s">
        <v>4480</v>
      </c>
      <c r="G3995" s="3" t="s">
        <v>4491</v>
      </c>
      <c r="H3995" s="3" t="s">
        <v>4492</v>
      </c>
      <c r="I3995" s="3" t="s">
        <v>4493</v>
      </c>
      <c r="J3995" s="3"/>
      <c r="K3995" s="6" t="s">
        <v>4474</v>
      </c>
      <c r="L3995" s="6" t="s">
        <v>4474</v>
      </c>
      <c r="M3995" s="6" t="s">
        <v>4474</v>
      </c>
      <c r="N3995" s="6" t="s">
        <v>4474</v>
      </c>
      <c r="O3995" s="6" t="s">
        <v>4474</v>
      </c>
      <c r="P3995" s="6" t="s">
        <v>4474</v>
      </c>
      <c r="Q3995" s="6" t="s">
        <v>4474</v>
      </c>
      <c r="R3995" s="6" t="s">
        <v>4474</v>
      </c>
      <c r="S3995" s="6" t="s">
        <v>4474</v>
      </c>
      <c r="T3995" s="6" t="s">
        <v>4474</v>
      </c>
      <c r="U3995" s="6" t="s">
        <v>4474</v>
      </c>
      <c r="V3995" s="6" t="s">
        <v>4474</v>
      </c>
      <c r="W3995" s="6" t="s">
        <v>4474</v>
      </c>
      <c r="X3995" s="6" t="s">
        <v>4474</v>
      </c>
      <c r="Y3995" s="6" t="s">
        <v>4474</v>
      </c>
      <c r="Z3995" s="6" t="s">
        <v>4474</v>
      </c>
      <c r="AA3995" s="6" t="s">
        <v>4474</v>
      </c>
      <c r="AB3995" s="6" t="s">
        <v>4474</v>
      </c>
      <c r="AC3995" s="6" t="s">
        <v>4474</v>
      </c>
      <c r="AD3995" s="6" t="s">
        <v>4474</v>
      </c>
      <c r="AF3995" t="e">
        <f>Q3995/W3995</f>
        <v>#VALUE!</v>
      </c>
      <c r="AG3995" t="e">
        <f>R3995/X3995</f>
        <v>#VALUE!</v>
      </c>
      <c r="AH3995" t="e">
        <f>U3995/W3995</f>
        <v>#VALUE!</v>
      </c>
      <c r="AI3995" t="e">
        <f>V3995/X3995</f>
        <v>#VALUE!</v>
      </c>
      <c r="AJ3995" t="e">
        <f>Y3995/AA3995</f>
        <v>#VALUE!</v>
      </c>
      <c r="AK3995" t="e">
        <f>Z3995/AB3995</f>
        <v>#VALUE!</v>
      </c>
      <c r="AL3995" t="e">
        <f>O3995/K3995</f>
        <v>#VALUE!</v>
      </c>
      <c r="AM3995" t="e">
        <f>P3995/L3995</f>
        <v>#VALUE!</v>
      </c>
      <c r="AN3995" t="e">
        <f>K3995/W3995</f>
        <v>#VALUE!</v>
      </c>
      <c r="AO3995" t="e">
        <f>L3995/X3995</f>
        <v>#VALUE!</v>
      </c>
      <c r="AP3995">
        <f>IF(OR(Q3995&lt;0, Q3995="NA"), 0, 1)</f>
        <v>0</v>
      </c>
      <c r="AQ3995">
        <f>IF(OR(S3995&lt;0, S3995="NA"), 0, 1)</f>
        <v>0</v>
      </c>
      <c r="AR3995">
        <f>IFERROR(IF((AF3995-AG3995)&gt;0,1,0),0)</f>
        <v>0</v>
      </c>
      <c r="AS3995">
        <f>IFERROR(IF((S3995-Q3995)&gt;0,1,0),0)</f>
        <v>0</v>
      </c>
      <c r="AT3995">
        <f>IFERROR(IF((AH3995-AI3995)&lt;0,1,0),0)</f>
        <v>0</v>
      </c>
      <c r="AU3995">
        <f>IFERROR(IF((AJ3995-AK3995)&gt;0,1,0),0)</f>
        <v>0</v>
      </c>
      <c r="AV3995">
        <f>IFERROR(IF((AL3995-AM3995)&gt;0,1,0),0)</f>
        <v>0</v>
      </c>
      <c r="AW3995">
        <f>IFERROR(IF((AN3995-AO3995)&gt;0,1,0),0)</f>
        <v>0</v>
      </c>
      <c r="AX3995">
        <f>IFERROR(IF((AC3995-AD3995)&lt;0,1,0),0)</f>
        <v>0</v>
      </c>
      <c r="AY3995">
        <f>SUM(AP3995:AX3995)</f>
        <v>0</v>
      </c>
    </row>
    <row r="3996" spans="1:51" x14ac:dyDescent="0.45">
      <c r="A3996" s="1" t="s">
        <v>2097</v>
      </c>
      <c r="B3996" s="2">
        <v>5732622</v>
      </c>
      <c r="C3996" s="3" t="s">
        <v>5338</v>
      </c>
      <c r="D3996" s="5">
        <v>62.2</v>
      </c>
      <c r="E3996" s="5">
        <v>56.601999999999997</v>
      </c>
      <c r="F3996" s="3" t="s">
        <v>4480</v>
      </c>
      <c r="G3996" s="3" t="s">
        <v>4491</v>
      </c>
      <c r="H3996" s="3" t="s">
        <v>4492</v>
      </c>
      <c r="I3996" s="3" t="s">
        <v>4493</v>
      </c>
      <c r="J3996" s="3"/>
      <c r="K3996" s="6" t="s">
        <v>4474</v>
      </c>
      <c r="L3996" s="6" t="s">
        <v>4474</v>
      </c>
      <c r="M3996" s="6" t="s">
        <v>4474</v>
      </c>
      <c r="N3996" s="6" t="s">
        <v>4474</v>
      </c>
      <c r="O3996" s="6" t="s">
        <v>4474</v>
      </c>
      <c r="P3996" s="6" t="s">
        <v>4474</v>
      </c>
      <c r="Q3996" s="6" t="s">
        <v>4474</v>
      </c>
      <c r="R3996" s="6" t="s">
        <v>4474</v>
      </c>
      <c r="S3996" s="6" t="s">
        <v>4474</v>
      </c>
      <c r="T3996" s="6" t="s">
        <v>4474</v>
      </c>
      <c r="U3996" s="6" t="s">
        <v>4474</v>
      </c>
      <c r="V3996" s="6" t="s">
        <v>4474</v>
      </c>
      <c r="W3996" s="6" t="s">
        <v>4474</v>
      </c>
      <c r="X3996" s="6" t="s">
        <v>4474</v>
      </c>
      <c r="Y3996" s="6" t="s">
        <v>4474</v>
      </c>
      <c r="Z3996" s="6" t="s">
        <v>4474</v>
      </c>
      <c r="AA3996" s="6" t="s">
        <v>4474</v>
      </c>
      <c r="AB3996" s="6" t="s">
        <v>4474</v>
      </c>
      <c r="AC3996" s="6" t="s">
        <v>4474</v>
      </c>
      <c r="AD3996" s="6" t="s">
        <v>4474</v>
      </c>
      <c r="AF3996" t="e">
        <f>Q3996/W3996</f>
        <v>#VALUE!</v>
      </c>
      <c r="AG3996" t="e">
        <f>R3996/X3996</f>
        <v>#VALUE!</v>
      </c>
      <c r="AH3996" t="e">
        <f>U3996/W3996</f>
        <v>#VALUE!</v>
      </c>
      <c r="AI3996" t="e">
        <f>V3996/X3996</f>
        <v>#VALUE!</v>
      </c>
      <c r="AJ3996" t="e">
        <f>Y3996/AA3996</f>
        <v>#VALUE!</v>
      </c>
      <c r="AK3996" t="e">
        <f>Z3996/AB3996</f>
        <v>#VALUE!</v>
      </c>
      <c r="AL3996" t="e">
        <f>O3996/K3996</f>
        <v>#VALUE!</v>
      </c>
      <c r="AM3996" t="e">
        <f>P3996/L3996</f>
        <v>#VALUE!</v>
      </c>
      <c r="AN3996" t="e">
        <f>K3996/W3996</f>
        <v>#VALUE!</v>
      </c>
      <c r="AO3996" t="e">
        <f>L3996/X3996</f>
        <v>#VALUE!</v>
      </c>
      <c r="AP3996">
        <f>IF(OR(Q3996&lt;0, Q3996="NA"), 0, 1)</f>
        <v>0</v>
      </c>
      <c r="AQ3996">
        <f>IF(OR(S3996&lt;0, S3996="NA"), 0, 1)</f>
        <v>0</v>
      </c>
      <c r="AR3996">
        <f>IFERROR(IF((AF3996-AG3996)&gt;0,1,0),0)</f>
        <v>0</v>
      </c>
      <c r="AS3996">
        <f>IFERROR(IF((S3996-Q3996)&gt;0,1,0),0)</f>
        <v>0</v>
      </c>
      <c r="AT3996">
        <f>IFERROR(IF((AH3996-AI3996)&lt;0,1,0),0)</f>
        <v>0</v>
      </c>
      <c r="AU3996">
        <f>IFERROR(IF((AJ3996-AK3996)&gt;0,1,0),0)</f>
        <v>0</v>
      </c>
      <c r="AV3996">
        <f>IFERROR(IF((AL3996-AM3996)&gt;0,1,0),0)</f>
        <v>0</v>
      </c>
      <c r="AW3996">
        <f>IFERROR(IF((AN3996-AO3996)&gt;0,1,0),0)</f>
        <v>0</v>
      </c>
      <c r="AX3996">
        <f>IFERROR(IF((AC3996-AD3996)&lt;0,1,0),0)</f>
        <v>0</v>
      </c>
      <c r="AY3996">
        <f>SUM(AP3996:AX3996)</f>
        <v>0</v>
      </c>
    </row>
    <row r="3997" spans="1:51" x14ac:dyDescent="0.45">
      <c r="A3997" s="1" t="s">
        <v>2098</v>
      </c>
      <c r="B3997" s="2">
        <v>24791749</v>
      </c>
      <c r="C3997" s="3" t="s">
        <v>5338</v>
      </c>
      <c r="D3997" s="5">
        <v>218.83</v>
      </c>
      <c r="E3997" s="5">
        <v>42466.149799999999</v>
      </c>
      <c r="F3997" s="3" t="s">
        <v>4480</v>
      </c>
      <c r="G3997" s="3" t="s">
        <v>4491</v>
      </c>
      <c r="H3997" s="3" t="s">
        <v>4492</v>
      </c>
      <c r="I3997" s="3" t="s">
        <v>4493</v>
      </c>
      <c r="J3997" s="3"/>
      <c r="K3997" s="6" t="s">
        <v>4474</v>
      </c>
      <c r="L3997" s="6" t="s">
        <v>4474</v>
      </c>
      <c r="M3997" s="6" t="s">
        <v>4474</v>
      </c>
      <c r="N3997" s="6" t="s">
        <v>4474</v>
      </c>
      <c r="O3997" s="6" t="s">
        <v>4474</v>
      </c>
      <c r="P3997" s="6" t="s">
        <v>4474</v>
      </c>
      <c r="Q3997" s="6" t="s">
        <v>4474</v>
      </c>
      <c r="R3997" s="6" t="s">
        <v>4474</v>
      </c>
      <c r="S3997" s="6" t="s">
        <v>4474</v>
      </c>
      <c r="T3997" s="6" t="s">
        <v>4474</v>
      </c>
      <c r="U3997" s="6" t="s">
        <v>4474</v>
      </c>
      <c r="V3997" s="6" t="s">
        <v>4474</v>
      </c>
      <c r="W3997" s="6" t="s">
        <v>4474</v>
      </c>
      <c r="X3997" s="6" t="s">
        <v>4474</v>
      </c>
      <c r="Y3997" s="6" t="s">
        <v>4474</v>
      </c>
      <c r="Z3997" s="6" t="s">
        <v>4474</v>
      </c>
      <c r="AA3997" s="6" t="s">
        <v>4474</v>
      </c>
      <c r="AB3997" s="6" t="s">
        <v>4474</v>
      </c>
      <c r="AC3997" s="6" t="s">
        <v>4474</v>
      </c>
      <c r="AD3997" s="6" t="s">
        <v>4474</v>
      </c>
      <c r="AF3997" t="e">
        <f>Q3997/W3997</f>
        <v>#VALUE!</v>
      </c>
      <c r="AG3997" t="e">
        <f>R3997/X3997</f>
        <v>#VALUE!</v>
      </c>
      <c r="AH3997" t="e">
        <f>U3997/W3997</f>
        <v>#VALUE!</v>
      </c>
      <c r="AI3997" t="e">
        <f>V3997/X3997</f>
        <v>#VALUE!</v>
      </c>
      <c r="AJ3997" t="e">
        <f>Y3997/AA3997</f>
        <v>#VALUE!</v>
      </c>
      <c r="AK3997" t="e">
        <f>Z3997/AB3997</f>
        <v>#VALUE!</v>
      </c>
      <c r="AL3997" t="e">
        <f>O3997/K3997</f>
        <v>#VALUE!</v>
      </c>
      <c r="AM3997" t="e">
        <f>P3997/L3997</f>
        <v>#VALUE!</v>
      </c>
      <c r="AN3997" t="e">
        <f>K3997/W3997</f>
        <v>#VALUE!</v>
      </c>
      <c r="AO3997" t="e">
        <f>L3997/X3997</f>
        <v>#VALUE!</v>
      </c>
      <c r="AP3997">
        <f>IF(OR(Q3997&lt;0, Q3997="NA"), 0, 1)</f>
        <v>0</v>
      </c>
      <c r="AQ3997">
        <f>IF(OR(S3997&lt;0, S3997="NA"), 0, 1)</f>
        <v>0</v>
      </c>
      <c r="AR3997">
        <f>IFERROR(IF((AF3997-AG3997)&gt;0,1,0),0)</f>
        <v>0</v>
      </c>
      <c r="AS3997">
        <f>IFERROR(IF((S3997-Q3997)&gt;0,1,0),0)</f>
        <v>0</v>
      </c>
      <c r="AT3997">
        <f>IFERROR(IF((AH3997-AI3997)&lt;0,1,0),0)</f>
        <v>0</v>
      </c>
      <c r="AU3997">
        <f>IFERROR(IF((AJ3997-AK3997)&gt;0,1,0),0)</f>
        <v>0</v>
      </c>
      <c r="AV3997">
        <f>IFERROR(IF((AL3997-AM3997)&gt;0,1,0),0)</f>
        <v>0</v>
      </c>
      <c r="AW3997">
        <f>IFERROR(IF((AN3997-AO3997)&gt;0,1,0),0)</f>
        <v>0</v>
      </c>
      <c r="AX3997">
        <f>IFERROR(IF((AC3997-AD3997)&lt;0,1,0),0)</f>
        <v>0</v>
      </c>
      <c r="AY3997">
        <f>SUM(AP3997:AX3997)</f>
        <v>0</v>
      </c>
    </row>
    <row r="3998" spans="1:51" x14ac:dyDescent="0.45">
      <c r="A3998" s="1" t="s">
        <v>2099</v>
      </c>
      <c r="B3998" s="2">
        <v>28836832</v>
      </c>
      <c r="C3998" s="3" t="s">
        <v>5338</v>
      </c>
      <c r="D3998" s="5">
        <v>22.12</v>
      </c>
      <c r="E3998" s="5">
        <v>39.1524</v>
      </c>
      <c r="F3998" s="3" t="s">
        <v>4480</v>
      </c>
      <c r="G3998" s="3" t="s">
        <v>4491</v>
      </c>
      <c r="H3998" s="3" t="s">
        <v>4492</v>
      </c>
      <c r="I3998" s="3" t="s">
        <v>4493</v>
      </c>
      <c r="J3998" s="3"/>
      <c r="K3998" s="6" t="s">
        <v>4474</v>
      </c>
      <c r="L3998" s="6" t="s">
        <v>4474</v>
      </c>
      <c r="M3998" s="6" t="s">
        <v>4474</v>
      </c>
      <c r="N3998" s="6" t="s">
        <v>4474</v>
      </c>
      <c r="O3998" s="6" t="s">
        <v>4474</v>
      </c>
      <c r="P3998" s="6" t="s">
        <v>4474</v>
      </c>
      <c r="Q3998" s="6" t="s">
        <v>4474</v>
      </c>
      <c r="R3998" s="6" t="s">
        <v>4474</v>
      </c>
      <c r="S3998" s="6" t="s">
        <v>4474</v>
      </c>
      <c r="T3998" s="6" t="s">
        <v>4474</v>
      </c>
      <c r="U3998" s="6" t="s">
        <v>4474</v>
      </c>
      <c r="V3998" s="6" t="s">
        <v>4474</v>
      </c>
      <c r="W3998" s="6" t="s">
        <v>4474</v>
      </c>
      <c r="X3998" s="6" t="s">
        <v>4474</v>
      </c>
      <c r="Y3998" s="6" t="s">
        <v>4474</v>
      </c>
      <c r="Z3998" s="6" t="s">
        <v>4474</v>
      </c>
      <c r="AA3998" s="6" t="s">
        <v>4474</v>
      </c>
      <c r="AB3998" s="6" t="s">
        <v>4474</v>
      </c>
      <c r="AC3998" s="6" t="s">
        <v>4474</v>
      </c>
      <c r="AD3998" s="6" t="s">
        <v>4474</v>
      </c>
      <c r="AF3998" t="e">
        <f>Q3998/W3998</f>
        <v>#VALUE!</v>
      </c>
      <c r="AG3998" t="e">
        <f>R3998/X3998</f>
        <v>#VALUE!</v>
      </c>
      <c r="AH3998" t="e">
        <f>U3998/W3998</f>
        <v>#VALUE!</v>
      </c>
      <c r="AI3998" t="e">
        <f>V3998/X3998</f>
        <v>#VALUE!</v>
      </c>
      <c r="AJ3998" t="e">
        <f>Y3998/AA3998</f>
        <v>#VALUE!</v>
      </c>
      <c r="AK3998" t="e">
        <f>Z3998/AB3998</f>
        <v>#VALUE!</v>
      </c>
      <c r="AL3998" t="e">
        <f>O3998/K3998</f>
        <v>#VALUE!</v>
      </c>
      <c r="AM3998" t="e">
        <f>P3998/L3998</f>
        <v>#VALUE!</v>
      </c>
      <c r="AN3998" t="e">
        <f>K3998/W3998</f>
        <v>#VALUE!</v>
      </c>
      <c r="AO3998" t="e">
        <f>L3998/X3998</f>
        <v>#VALUE!</v>
      </c>
      <c r="AP3998">
        <f>IF(OR(Q3998&lt;0, Q3998="NA"), 0, 1)</f>
        <v>0</v>
      </c>
      <c r="AQ3998">
        <f>IF(OR(S3998&lt;0, S3998="NA"), 0, 1)</f>
        <v>0</v>
      </c>
      <c r="AR3998">
        <f>IFERROR(IF((AF3998-AG3998)&gt;0,1,0),0)</f>
        <v>0</v>
      </c>
      <c r="AS3998">
        <f>IFERROR(IF((S3998-Q3998)&gt;0,1,0),0)</f>
        <v>0</v>
      </c>
      <c r="AT3998">
        <f>IFERROR(IF((AH3998-AI3998)&lt;0,1,0),0)</f>
        <v>0</v>
      </c>
      <c r="AU3998">
        <f>IFERROR(IF((AJ3998-AK3998)&gt;0,1,0),0)</f>
        <v>0</v>
      </c>
      <c r="AV3998">
        <f>IFERROR(IF((AL3998-AM3998)&gt;0,1,0),0)</f>
        <v>0</v>
      </c>
      <c r="AW3998">
        <f>IFERROR(IF((AN3998-AO3998)&gt;0,1,0),0)</f>
        <v>0</v>
      </c>
      <c r="AX3998">
        <f>IFERROR(IF((AC3998-AD3998)&lt;0,1,0),0)</f>
        <v>0</v>
      </c>
      <c r="AY3998">
        <f>SUM(AP3998:AX3998)</f>
        <v>0</v>
      </c>
    </row>
    <row r="3999" spans="1:51" x14ac:dyDescent="0.45">
      <c r="A3999" s="1" t="s">
        <v>2100</v>
      </c>
      <c r="B3999" s="2">
        <v>114257706</v>
      </c>
      <c r="C3999" s="3" t="s">
        <v>5338</v>
      </c>
      <c r="D3999" s="5">
        <v>35.180399999999999</v>
      </c>
      <c r="E3999" s="7">
        <v>13.368551999999999</v>
      </c>
      <c r="F3999" s="3" t="s">
        <v>4480</v>
      </c>
      <c r="G3999" s="3" t="s">
        <v>4491</v>
      </c>
      <c r="H3999" s="3" t="s">
        <v>4492</v>
      </c>
      <c r="I3999" s="3" t="s">
        <v>4493</v>
      </c>
      <c r="J3999" s="3"/>
      <c r="K3999" s="6" t="s">
        <v>4474</v>
      </c>
      <c r="L3999" s="6" t="s">
        <v>4474</v>
      </c>
      <c r="M3999" s="6" t="s">
        <v>4474</v>
      </c>
      <c r="N3999" s="6" t="s">
        <v>4474</v>
      </c>
      <c r="O3999" s="6" t="s">
        <v>4474</v>
      </c>
      <c r="P3999" s="6" t="s">
        <v>4474</v>
      </c>
      <c r="Q3999" s="6" t="s">
        <v>4474</v>
      </c>
      <c r="R3999" s="6" t="s">
        <v>4474</v>
      </c>
      <c r="S3999" s="6" t="s">
        <v>4474</v>
      </c>
      <c r="T3999" s="6" t="s">
        <v>4474</v>
      </c>
      <c r="U3999" s="6" t="s">
        <v>4474</v>
      </c>
      <c r="V3999" s="6" t="s">
        <v>4474</v>
      </c>
      <c r="W3999" s="6" t="s">
        <v>4474</v>
      </c>
      <c r="X3999" s="6" t="s">
        <v>4474</v>
      </c>
      <c r="Y3999" s="6" t="s">
        <v>4474</v>
      </c>
      <c r="Z3999" s="6" t="s">
        <v>4474</v>
      </c>
      <c r="AA3999" s="6" t="s">
        <v>4474</v>
      </c>
      <c r="AB3999" s="6" t="s">
        <v>4474</v>
      </c>
      <c r="AC3999" s="6" t="s">
        <v>4474</v>
      </c>
      <c r="AD3999" s="6" t="s">
        <v>4474</v>
      </c>
      <c r="AF3999" t="e">
        <f>Q3999/W3999</f>
        <v>#VALUE!</v>
      </c>
      <c r="AG3999" t="e">
        <f>R3999/X3999</f>
        <v>#VALUE!</v>
      </c>
      <c r="AH3999" t="e">
        <f>U3999/W3999</f>
        <v>#VALUE!</v>
      </c>
      <c r="AI3999" t="e">
        <f>V3999/X3999</f>
        <v>#VALUE!</v>
      </c>
      <c r="AJ3999" t="e">
        <f>Y3999/AA3999</f>
        <v>#VALUE!</v>
      </c>
      <c r="AK3999" t="e">
        <f>Z3999/AB3999</f>
        <v>#VALUE!</v>
      </c>
      <c r="AL3999" t="e">
        <f>O3999/K3999</f>
        <v>#VALUE!</v>
      </c>
      <c r="AM3999" t="e">
        <f>P3999/L3999</f>
        <v>#VALUE!</v>
      </c>
      <c r="AN3999" t="e">
        <f>K3999/W3999</f>
        <v>#VALUE!</v>
      </c>
      <c r="AO3999" t="e">
        <f>L3999/X3999</f>
        <v>#VALUE!</v>
      </c>
      <c r="AP3999">
        <f>IF(OR(Q3999&lt;0, Q3999="NA"), 0, 1)</f>
        <v>0</v>
      </c>
      <c r="AQ3999">
        <f>IF(OR(S3999&lt;0, S3999="NA"), 0, 1)</f>
        <v>0</v>
      </c>
      <c r="AR3999">
        <f>IFERROR(IF((AF3999-AG3999)&gt;0,1,0),0)</f>
        <v>0</v>
      </c>
      <c r="AS3999">
        <f>IFERROR(IF((S3999-Q3999)&gt;0,1,0),0)</f>
        <v>0</v>
      </c>
      <c r="AT3999">
        <f>IFERROR(IF((AH3999-AI3999)&lt;0,1,0),0)</f>
        <v>0</v>
      </c>
      <c r="AU3999">
        <f>IFERROR(IF((AJ3999-AK3999)&gt;0,1,0),0)</f>
        <v>0</v>
      </c>
      <c r="AV3999">
        <f>IFERROR(IF((AL3999-AM3999)&gt;0,1,0),0)</f>
        <v>0</v>
      </c>
      <c r="AW3999">
        <f>IFERROR(IF((AN3999-AO3999)&gt;0,1,0),0)</f>
        <v>0</v>
      </c>
      <c r="AX3999">
        <f>IFERROR(IF((AC3999-AD3999)&lt;0,1,0),0)</f>
        <v>0</v>
      </c>
      <c r="AY3999">
        <f>SUM(AP3999:AX3999)</f>
        <v>0</v>
      </c>
    </row>
    <row r="4000" spans="1:51" x14ac:dyDescent="0.45">
      <c r="A4000" s="1" t="s">
        <v>2101</v>
      </c>
      <c r="B4000" s="2">
        <v>24791747</v>
      </c>
      <c r="C4000" s="3" t="s">
        <v>5338</v>
      </c>
      <c r="D4000" s="5">
        <v>32.32</v>
      </c>
      <c r="E4000" s="5">
        <v>680.33600000000001</v>
      </c>
      <c r="F4000" s="3" t="s">
        <v>4480</v>
      </c>
      <c r="G4000" s="3" t="s">
        <v>4491</v>
      </c>
      <c r="H4000" s="3" t="s">
        <v>4492</v>
      </c>
      <c r="I4000" s="3" t="s">
        <v>4493</v>
      </c>
      <c r="J4000" s="3"/>
      <c r="K4000" s="6" t="s">
        <v>4474</v>
      </c>
      <c r="L4000" s="6" t="s">
        <v>4474</v>
      </c>
      <c r="M4000" s="6" t="s">
        <v>4474</v>
      </c>
      <c r="N4000" s="6" t="s">
        <v>4474</v>
      </c>
      <c r="O4000" s="6" t="s">
        <v>4474</v>
      </c>
      <c r="P4000" s="6" t="s">
        <v>4474</v>
      </c>
      <c r="Q4000" s="6" t="s">
        <v>4474</v>
      </c>
      <c r="R4000" s="6" t="s">
        <v>4474</v>
      </c>
      <c r="S4000" s="6" t="s">
        <v>4474</v>
      </c>
      <c r="T4000" s="6" t="s">
        <v>4474</v>
      </c>
      <c r="U4000" s="6" t="s">
        <v>4474</v>
      </c>
      <c r="V4000" s="6" t="s">
        <v>4474</v>
      </c>
      <c r="W4000" s="6" t="s">
        <v>4474</v>
      </c>
      <c r="X4000" s="6" t="s">
        <v>4474</v>
      </c>
      <c r="Y4000" s="6" t="s">
        <v>4474</v>
      </c>
      <c r="Z4000" s="6" t="s">
        <v>4474</v>
      </c>
      <c r="AA4000" s="6" t="s">
        <v>4474</v>
      </c>
      <c r="AB4000" s="6" t="s">
        <v>4474</v>
      </c>
      <c r="AC4000" s="6" t="s">
        <v>4474</v>
      </c>
      <c r="AD4000" s="6" t="s">
        <v>4474</v>
      </c>
      <c r="AF4000" t="e">
        <f>Q4000/W4000</f>
        <v>#VALUE!</v>
      </c>
      <c r="AG4000" t="e">
        <f>R4000/X4000</f>
        <v>#VALUE!</v>
      </c>
      <c r="AH4000" t="e">
        <f>U4000/W4000</f>
        <v>#VALUE!</v>
      </c>
      <c r="AI4000" t="e">
        <f>V4000/X4000</f>
        <v>#VALUE!</v>
      </c>
      <c r="AJ4000" t="e">
        <f>Y4000/AA4000</f>
        <v>#VALUE!</v>
      </c>
      <c r="AK4000" t="e">
        <f>Z4000/AB4000</f>
        <v>#VALUE!</v>
      </c>
      <c r="AL4000" t="e">
        <f>O4000/K4000</f>
        <v>#VALUE!</v>
      </c>
      <c r="AM4000" t="e">
        <f>P4000/L4000</f>
        <v>#VALUE!</v>
      </c>
      <c r="AN4000" t="e">
        <f>K4000/W4000</f>
        <v>#VALUE!</v>
      </c>
      <c r="AO4000" t="e">
        <f>L4000/X4000</f>
        <v>#VALUE!</v>
      </c>
      <c r="AP4000">
        <f>IF(OR(Q4000&lt;0, Q4000="NA"), 0, 1)</f>
        <v>0</v>
      </c>
      <c r="AQ4000">
        <f>IF(OR(S4000&lt;0, S4000="NA"), 0, 1)</f>
        <v>0</v>
      </c>
      <c r="AR4000">
        <f>IFERROR(IF((AF4000-AG4000)&gt;0,1,0),0)</f>
        <v>0</v>
      </c>
      <c r="AS4000">
        <f>IFERROR(IF((S4000-Q4000)&gt;0,1,0),0)</f>
        <v>0</v>
      </c>
      <c r="AT4000">
        <f>IFERROR(IF((AH4000-AI4000)&lt;0,1,0),0)</f>
        <v>0</v>
      </c>
      <c r="AU4000">
        <f>IFERROR(IF((AJ4000-AK4000)&gt;0,1,0),0)</f>
        <v>0</v>
      </c>
      <c r="AV4000">
        <f>IFERROR(IF((AL4000-AM4000)&gt;0,1,0),0)</f>
        <v>0</v>
      </c>
      <c r="AW4000">
        <f>IFERROR(IF((AN4000-AO4000)&gt;0,1,0),0)</f>
        <v>0</v>
      </c>
      <c r="AX4000">
        <f>IFERROR(IF((AC4000-AD4000)&lt;0,1,0),0)</f>
        <v>0</v>
      </c>
      <c r="AY4000">
        <f>SUM(AP4000:AX4000)</f>
        <v>0</v>
      </c>
    </row>
    <row r="4001" spans="1:51" x14ac:dyDescent="0.45">
      <c r="A4001" s="1" t="s">
        <v>2102</v>
      </c>
      <c r="B4001" s="2">
        <v>106466846</v>
      </c>
      <c r="C4001" s="3" t="s">
        <v>5338</v>
      </c>
      <c r="D4001" s="5">
        <v>29.85</v>
      </c>
      <c r="E4001" s="7">
        <v>9.2535000000000007</v>
      </c>
      <c r="F4001" s="3" t="s">
        <v>4480</v>
      </c>
      <c r="G4001" s="3" t="s">
        <v>4491</v>
      </c>
      <c r="H4001" s="3" t="s">
        <v>4492</v>
      </c>
      <c r="I4001" s="3" t="s">
        <v>4493</v>
      </c>
      <c r="J4001" s="3"/>
      <c r="K4001" s="6" t="s">
        <v>4474</v>
      </c>
      <c r="L4001" s="6" t="s">
        <v>4474</v>
      </c>
      <c r="M4001" s="6" t="s">
        <v>4474</v>
      </c>
      <c r="N4001" s="6" t="s">
        <v>4474</v>
      </c>
      <c r="O4001" s="6" t="s">
        <v>4474</v>
      </c>
      <c r="P4001" s="6" t="s">
        <v>4474</v>
      </c>
      <c r="Q4001" s="6" t="s">
        <v>4474</v>
      </c>
      <c r="R4001" s="6" t="s">
        <v>4474</v>
      </c>
      <c r="S4001" s="6" t="s">
        <v>4474</v>
      </c>
      <c r="T4001" s="6" t="s">
        <v>4474</v>
      </c>
      <c r="U4001" s="6" t="s">
        <v>4474</v>
      </c>
      <c r="V4001" s="6" t="s">
        <v>4474</v>
      </c>
      <c r="W4001" s="6" t="s">
        <v>4474</v>
      </c>
      <c r="X4001" s="6" t="s">
        <v>4474</v>
      </c>
      <c r="Y4001" s="6" t="s">
        <v>4474</v>
      </c>
      <c r="Z4001" s="6" t="s">
        <v>4474</v>
      </c>
      <c r="AA4001" s="6" t="s">
        <v>4474</v>
      </c>
      <c r="AB4001" s="6" t="s">
        <v>4474</v>
      </c>
      <c r="AC4001" s="6" t="s">
        <v>4474</v>
      </c>
      <c r="AD4001" s="6" t="s">
        <v>4474</v>
      </c>
      <c r="AF4001" t="e">
        <f>Q4001/W4001</f>
        <v>#VALUE!</v>
      </c>
      <c r="AG4001" t="e">
        <f>R4001/X4001</f>
        <v>#VALUE!</v>
      </c>
      <c r="AH4001" t="e">
        <f>U4001/W4001</f>
        <v>#VALUE!</v>
      </c>
      <c r="AI4001" t="e">
        <f>V4001/X4001</f>
        <v>#VALUE!</v>
      </c>
      <c r="AJ4001" t="e">
        <f>Y4001/AA4001</f>
        <v>#VALUE!</v>
      </c>
      <c r="AK4001" t="e">
        <f>Z4001/AB4001</f>
        <v>#VALUE!</v>
      </c>
      <c r="AL4001" t="e">
        <f>O4001/K4001</f>
        <v>#VALUE!</v>
      </c>
      <c r="AM4001" t="e">
        <f>P4001/L4001</f>
        <v>#VALUE!</v>
      </c>
      <c r="AN4001" t="e">
        <f>K4001/W4001</f>
        <v>#VALUE!</v>
      </c>
      <c r="AO4001" t="e">
        <f>L4001/X4001</f>
        <v>#VALUE!</v>
      </c>
      <c r="AP4001">
        <f>IF(OR(Q4001&lt;0, Q4001="NA"), 0, 1)</f>
        <v>0</v>
      </c>
      <c r="AQ4001">
        <f>IF(OR(S4001&lt;0, S4001="NA"), 0, 1)</f>
        <v>0</v>
      </c>
      <c r="AR4001">
        <f>IFERROR(IF((AF4001-AG4001)&gt;0,1,0),0)</f>
        <v>0</v>
      </c>
      <c r="AS4001">
        <f>IFERROR(IF((S4001-Q4001)&gt;0,1,0),0)</f>
        <v>0</v>
      </c>
      <c r="AT4001">
        <f>IFERROR(IF((AH4001-AI4001)&lt;0,1,0),0)</f>
        <v>0</v>
      </c>
      <c r="AU4001">
        <f>IFERROR(IF((AJ4001-AK4001)&gt;0,1,0),0)</f>
        <v>0</v>
      </c>
      <c r="AV4001">
        <f>IFERROR(IF((AL4001-AM4001)&gt;0,1,0),0)</f>
        <v>0</v>
      </c>
      <c r="AW4001">
        <f>IFERROR(IF((AN4001-AO4001)&gt;0,1,0),0)</f>
        <v>0</v>
      </c>
      <c r="AX4001">
        <f>IFERROR(IF((AC4001-AD4001)&lt;0,1,0),0)</f>
        <v>0</v>
      </c>
      <c r="AY4001">
        <f>SUM(AP4001:AX4001)</f>
        <v>0</v>
      </c>
    </row>
    <row r="4002" spans="1:51" x14ac:dyDescent="0.45">
      <c r="A4002" s="1" t="s">
        <v>2103</v>
      </c>
      <c r="B4002" s="2">
        <v>28836925</v>
      </c>
      <c r="C4002" s="3" t="s">
        <v>5338</v>
      </c>
      <c r="D4002" s="5">
        <v>43.06</v>
      </c>
      <c r="E4002" s="5">
        <v>512.41399999999999</v>
      </c>
      <c r="F4002" s="3" t="s">
        <v>4480</v>
      </c>
      <c r="G4002" s="3" t="s">
        <v>4491</v>
      </c>
      <c r="H4002" s="3" t="s">
        <v>4492</v>
      </c>
      <c r="I4002" s="3" t="s">
        <v>4493</v>
      </c>
      <c r="J4002" s="3"/>
      <c r="K4002" s="6" t="s">
        <v>4474</v>
      </c>
      <c r="L4002" s="6" t="s">
        <v>4474</v>
      </c>
      <c r="M4002" s="6" t="s">
        <v>4474</v>
      </c>
      <c r="N4002" s="6" t="s">
        <v>4474</v>
      </c>
      <c r="O4002" s="6" t="s">
        <v>4474</v>
      </c>
      <c r="P4002" s="6" t="s">
        <v>4474</v>
      </c>
      <c r="Q4002" s="6" t="s">
        <v>4474</v>
      </c>
      <c r="R4002" s="6" t="s">
        <v>4474</v>
      </c>
      <c r="S4002" s="6" t="s">
        <v>4474</v>
      </c>
      <c r="T4002" s="6" t="s">
        <v>4474</v>
      </c>
      <c r="U4002" s="6" t="s">
        <v>4474</v>
      </c>
      <c r="V4002" s="6" t="s">
        <v>4474</v>
      </c>
      <c r="W4002" s="6" t="s">
        <v>4474</v>
      </c>
      <c r="X4002" s="6" t="s">
        <v>4474</v>
      </c>
      <c r="Y4002" s="6" t="s">
        <v>4474</v>
      </c>
      <c r="Z4002" s="6" t="s">
        <v>4474</v>
      </c>
      <c r="AA4002" s="6" t="s">
        <v>4474</v>
      </c>
      <c r="AB4002" s="6" t="s">
        <v>4474</v>
      </c>
      <c r="AC4002" s="6" t="s">
        <v>4474</v>
      </c>
      <c r="AD4002" s="6" t="s">
        <v>4474</v>
      </c>
      <c r="AF4002" t="e">
        <f>Q4002/W4002</f>
        <v>#VALUE!</v>
      </c>
      <c r="AG4002" t="e">
        <f>R4002/X4002</f>
        <v>#VALUE!</v>
      </c>
      <c r="AH4002" t="e">
        <f>U4002/W4002</f>
        <v>#VALUE!</v>
      </c>
      <c r="AI4002" t="e">
        <f>V4002/X4002</f>
        <v>#VALUE!</v>
      </c>
      <c r="AJ4002" t="e">
        <f>Y4002/AA4002</f>
        <v>#VALUE!</v>
      </c>
      <c r="AK4002" t="e">
        <f>Z4002/AB4002</f>
        <v>#VALUE!</v>
      </c>
      <c r="AL4002" t="e">
        <f>O4002/K4002</f>
        <v>#VALUE!</v>
      </c>
      <c r="AM4002" t="e">
        <f>P4002/L4002</f>
        <v>#VALUE!</v>
      </c>
      <c r="AN4002" t="e">
        <f>K4002/W4002</f>
        <v>#VALUE!</v>
      </c>
      <c r="AO4002" t="e">
        <f>L4002/X4002</f>
        <v>#VALUE!</v>
      </c>
      <c r="AP4002">
        <f>IF(OR(Q4002&lt;0, Q4002="NA"), 0, 1)</f>
        <v>0</v>
      </c>
      <c r="AQ4002">
        <f>IF(OR(S4002&lt;0, S4002="NA"), 0, 1)</f>
        <v>0</v>
      </c>
      <c r="AR4002">
        <f>IFERROR(IF((AF4002-AG4002)&gt;0,1,0),0)</f>
        <v>0</v>
      </c>
      <c r="AS4002">
        <f>IFERROR(IF((S4002-Q4002)&gt;0,1,0),0)</f>
        <v>0</v>
      </c>
      <c r="AT4002">
        <f>IFERROR(IF((AH4002-AI4002)&lt;0,1,0),0)</f>
        <v>0</v>
      </c>
      <c r="AU4002">
        <f>IFERROR(IF((AJ4002-AK4002)&gt;0,1,0),0)</f>
        <v>0</v>
      </c>
      <c r="AV4002">
        <f>IFERROR(IF((AL4002-AM4002)&gt;0,1,0),0)</f>
        <v>0</v>
      </c>
      <c r="AW4002">
        <f>IFERROR(IF((AN4002-AO4002)&gt;0,1,0),0)</f>
        <v>0</v>
      </c>
      <c r="AX4002">
        <f>IFERROR(IF((AC4002-AD4002)&lt;0,1,0),0)</f>
        <v>0</v>
      </c>
      <c r="AY4002">
        <f>SUM(AP4002:AX4002)</f>
        <v>0</v>
      </c>
    </row>
    <row r="4003" spans="1:51" x14ac:dyDescent="0.45">
      <c r="A4003" s="1" t="s">
        <v>2104</v>
      </c>
      <c r="B4003" s="2">
        <v>5731008</v>
      </c>
      <c r="C4003" s="3" t="s">
        <v>5338</v>
      </c>
      <c r="D4003" s="5">
        <v>112.11279999999999</v>
      </c>
      <c r="E4003" s="5">
        <v>26.907071999999999</v>
      </c>
      <c r="F4003" s="3" t="s">
        <v>4480</v>
      </c>
      <c r="G4003" s="3" t="s">
        <v>4491</v>
      </c>
      <c r="H4003" s="3" t="s">
        <v>4492</v>
      </c>
      <c r="I4003" s="3" t="s">
        <v>4493</v>
      </c>
      <c r="J4003" s="3"/>
      <c r="K4003" s="6" t="s">
        <v>4474</v>
      </c>
      <c r="L4003" s="6" t="s">
        <v>4474</v>
      </c>
      <c r="M4003" s="6" t="s">
        <v>4474</v>
      </c>
      <c r="N4003" s="6" t="s">
        <v>4474</v>
      </c>
      <c r="O4003" s="6" t="s">
        <v>4474</v>
      </c>
      <c r="P4003" s="6" t="s">
        <v>4474</v>
      </c>
      <c r="Q4003" s="6" t="s">
        <v>4474</v>
      </c>
      <c r="R4003" s="6" t="s">
        <v>4474</v>
      </c>
      <c r="S4003" s="6" t="s">
        <v>4474</v>
      </c>
      <c r="T4003" s="6" t="s">
        <v>4474</v>
      </c>
      <c r="U4003" s="6" t="s">
        <v>4474</v>
      </c>
      <c r="V4003" s="6" t="s">
        <v>4474</v>
      </c>
      <c r="W4003" s="6" t="s">
        <v>4474</v>
      </c>
      <c r="X4003" s="6" t="s">
        <v>4474</v>
      </c>
      <c r="Y4003" s="6" t="s">
        <v>4474</v>
      </c>
      <c r="Z4003" s="6" t="s">
        <v>4474</v>
      </c>
      <c r="AA4003" s="6" t="s">
        <v>4474</v>
      </c>
      <c r="AB4003" s="6" t="s">
        <v>4474</v>
      </c>
      <c r="AC4003" s="6" t="s">
        <v>4474</v>
      </c>
      <c r="AD4003" s="6" t="s">
        <v>4474</v>
      </c>
      <c r="AF4003" t="e">
        <f>Q4003/W4003</f>
        <v>#VALUE!</v>
      </c>
      <c r="AG4003" t="e">
        <f>R4003/X4003</f>
        <v>#VALUE!</v>
      </c>
      <c r="AH4003" t="e">
        <f>U4003/W4003</f>
        <v>#VALUE!</v>
      </c>
      <c r="AI4003" t="e">
        <f>V4003/X4003</f>
        <v>#VALUE!</v>
      </c>
      <c r="AJ4003" t="e">
        <f>Y4003/AA4003</f>
        <v>#VALUE!</v>
      </c>
      <c r="AK4003" t="e">
        <f>Z4003/AB4003</f>
        <v>#VALUE!</v>
      </c>
      <c r="AL4003" t="e">
        <f>O4003/K4003</f>
        <v>#VALUE!</v>
      </c>
      <c r="AM4003" t="e">
        <f>P4003/L4003</f>
        <v>#VALUE!</v>
      </c>
      <c r="AN4003" t="e">
        <f>K4003/W4003</f>
        <v>#VALUE!</v>
      </c>
      <c r="AO4003" t="e">
        <f>L4003/X4003</f>
        <v>#VALUE!</v>
      </c>
      <c r="AP4003">
        <f>IF(OR(Q4003&lt;0, Q4003="NA"), 0, 1)</f>
        <v>0</v>
      </c>
      <c r="AQ4003">
        <f>IF(OR(S4003&lt;0, S4003="NA"), 0, 1)</f>
        <v>0</v>
      </c>
      <c r="AR4003">
        <f>IFERROR(IF((AF4003-AG4003)&gt;0,1,0),0)</f>
        <v>0</v>
      </c>
      <c r="AS4003">
        <f>IFERROR(IF((S4003-Q4003)&gt;0,1,0),0)</f>
        <v>0</v>
      </c>
      <c r="AT4003">
        <f>IFERROR(IF((AH4003-AI4003)&lt;0,1,0),0)</f>
        <v>0</v>
      </c>
      <c r="AU4003">
        <f>IFERROR(IF((AJ4003-AK4003)&gt;0,1,0),0)</f>
        <v>0</v>
      </c>
      <c r="AV4003">
        <f>IFERROR(IF((AL4003-AM4003)&gt;0,1,0),0)</f>
        <v>0</v>
      </c>
      <c r="AW4003">
        <f>IFERROR(IF((AN4003-AO4003)&gt;0,1,0),0)</f>
        <v>0</v>
      </c>
      <c r="AX4003">
        <f>IFERROR(IF((AC4003-AD4003)&lt;0,1,0),0)</f>
        <v>0</v>
      </c>
      <c r="AY4003">
        <f>SUM(AP4003:AX4003)</f>
        <v>0</v>
      </c>
    </row>
    <row r="4004" spans="1:51" x14ac:dyDescent="0.45">
      <c r="A4004" s="1" t="s">
        <v>2105</v>
      </c>
      <c r="B4004" s="2">
        <v>5731009</v>
      </c>
      <c r="C4004" s="3" t="s">
        <v>5338</v>
      </c>
      <c r="D4004" s="5">
        <v>37.523600000000002</v>
      </c>
      <c r="E4004" s="5">
        <v>51.407331999999997</v>
      </c>
      <c r="F4004" s="3" t="s">
        <v>4480</v>
      </c>
      <c r="G4004" s="3" t="s">
        <v>4491</v>
      </c>
      <c r="H4004" s="3" t="s">
        <v>4492</v>
      </c>
      <c r="I4004" s="3" t="s">
        <v>4493</v>
      </c>
      <c r="J4004" s="3"/>
      <c r="K4004" s="6" t="s">
        <v>4474</v>
      </c>
      <c r="L4004" s="6" t="s">
        <v>4474</v>
      </c>
      <c r="M4004" s="6" t="s">
        <v>4474</v>
      </c>
      <c r="N4004" s="6" t="s">
        <v>4474</v>
      </c>
      <c r="O4004" s="6" t="s">
        <v>4474</v>
      </c>
      <c r="P4004" s="6" t="s">
        <v>4474</v>
      </c>
      <c r="Q4004" s="6" t="s">
        <v>4474</v>
      </c>
      <c r="R4004" s="6" t="s">
        <v>4474</v>
      </c>
      <c r="S4004" s="6" t="s">
        <v>4474</v>
      </c>
      <c r="T4004" s="6" t="s">
        <v>4474</v>
      </c>
      <c r="U4004" s="6" t="s">
        <v>4474</v>
      </c>
      <c r="V4004" s="6" t="s">
        <v>4474</v>
      </c>
      <c r="W4004" s="6" t="s">
        <v>4474</v>
      </c>
      <c r="X4004" s="6" t="s">
        <v>4474</v>
      </c>
      <c r="Y4004" s="6" t="s">
        <v>4474</v>
      </c>
      <c r="Z4004" s="6" t="s">
        <v>4474</v>
      </c>
      <c r="AA4004" s="6" t="s">
        <v>4474</v>
      </c>
      <c r="AB4004" s="6" t="s">
        <v>4474</v>
      </c>
      <c r="AC4004" s="6" t="s">
        <v>4474</v>
      </c>
      <c r="AD4004" s="6" t="s">
        <v>4474</v>
      </c>
      <c r="AF4004" t="e">
        <f>Q4004/W4004</f>
        <v>#VALUE!</v>
      </c>
      <c r="AG4004" t="e">
        <f>R4004/X4004</f>
        <v>#VALUE!</v>
      </c>
      <c r="AH4004" t="e">
        <f>U4004/W4004</f>
        <v>#VALUE!</v>
      </c>
      <c r="AI4004" t="e">
        <f>V4004/X4004</f>
        <v>#VALUE!</v>
      </c>
      <c r="AJ4004" t="e">
        <f>Y4004/AA4004</f>
        <v>#VALUE!</v>
      </c>
      <c r="AK4004" t="e">
        <f>Z4004/AB4004</f>
        <v>#VALUE!</v>
      </c>
      <c r="AL4004" t="e">
        <f>O4004/K4004</f>
        <v>#VALUE!</v>
      </c>
      <c r="AM4004" t="e">
        <f>P4004/L4004</f>
        <v>#VALUE!</v>
      </c>
      <c r="AN4004" t="e">
        <f>K4004/W4004</f>
        <v>#VALUE!</v>
      </c>
      <c r="AO4004" t="e">
        <f>L4004/X4004</f>
        <v>#VALUE!</v>
      </c>
      <c r="AP4004">
        <f>IF(OR(Q4004&lt;0, Q4004="NA"), 0, 1)</f>
        <v>0</v>
      </c>
      <c r="AQ4004">
        <f>IF(OR(S4004&lt;0, S4004="NA"), 0, 1)</f>
        <v>0</v>
      </c>
      <c r="AR4004">
        <f>IFERROR(IF((AF4004-AG4004)&gt;0,1,0),0)</f>
        <v>0</v>
      </c>
      <c r="AS4004">
        <f>IFERROR(IF((S4004-Q4004)&gt;0,1,0),0)</f>
        <v>0</v>
      </c>
      <c r="AT4004">
        <f>IFERROR(IF((AH4004-AI4004)&lt;0,1,0),0)</f>
        <v>0</v>
      </c>
      <c r="AU4004">
        <f>IFERROR(IF((AJ4004-AK4004)&gt;0,1,0),0)</f>
        <v>0</v>
      </c>
      <c r="AV4004">
        <f>IFERROR(IF((AL4004-AM4004)&gt;0,1,0),0)</f>
        <v>0</v>
      </c>
      <c r="AW4004">
        <f>IFERROR(IF((AN4004-AO4004)&gt;0,1,0),0)</f>
        <v>0</v>
      </c>
      <c r="AX4004">
        <f>IFERROR(IF((AC4004-AD4004)&lt;0,1,0),0)</f>
        <v>0</v>
      </c>
      <c r="AY4004">
        <f>SUM(AP4004:AX4004)</f>
        <v>0</v>
      </c>
    </row>
    <row r="4005" spans="1:51" x14ac:dyDescent="0.45">
      <c r="A4005" s="1" t="s">
        <v>2106</v>
      </c>
      <c r="B4005" s="2">
        <v>5731010</v>
      </c>
      <c r="C4005" s="3" t="s">
        <v>5338</v>
      </c>
      <c r="D4005" s="5">
        <v>51.53</v>
      </c>
      <c r="E4005" s="5">
        <v>95.019774100000006</v>
      </c>
      <c r="F4005" s="3" t="s">
        <v>4480</v>
      </c>
      <c r="G4005" s="3" t="s">
        <v>4491</v>
      </c>
      <c r="H4005" s="3" t="s">
        <v>4492</v>
      </c>
      <c r="I4005" s="3" t="s">
        <v>4493</v>
      </c>
      <c r="J4005" s="3"/>
      <c r="K4005" s="6" t="s">
        <v>4474</v>
      </c>
      <c r="L4005" s="6" t="s">
        <v>4474</v>
      </c>
      <c r="M4005" s="6" t="s">
        <v>4474</v>
      </c>
      <c r="N4005" s="6" t="s">
        <v>4474</v>
      </c>
      <c r="O4005" s="6" t="s">
        <v>4474</v>
      </c>
      <c r="P4005" s="6" t="s">
        <v>4474</v>
      </c>
      <c r="Q4005" s="6" t="s">
        <v>4474</v>
      </c>
      <c r="R4005" s="6" t="s">
        <v>4474</v>
      </c>
      <c r="S4005" s="6" t="s">
        <v>4474</v>
      </c>
      <c r="T4005" s="6" t="s">
        <v>4474</v>
      </c>
      <c r="U4005" s="6" t="s">
        <v>4474</v>
      </c>
      <c r="V4005" s="6" t="s">
        <v>4474</v>
      </c>
      <c r="W4005" s="6" t="s">
        <v>4474</v>
      </c>
      <c r="X4005" s="6" t="s">
        <v>4474</v>
      </c>
      <c r="Y4005" s="6" t="s">
        <v>4474</v>
      </c>
      <c r="Z4005" s="6" t="s">
        <v>4474</v>
      </c>
      <c r="AA4005" s="6" t="s">
        <v>4474</v>
      </c>
      <c r="AB4005" s="6" t="s">
        <v>4474</v>
      </c>
      <c r="AC4005" s="6" t="s">
        <v>4474</v>
      </c>
      <c r="AD4005" s="6" t="s">
        <v>4474</v>
      </c>
      <c r="AF4005" t="e">
        <f>Q4005/W4005</f>
        <v>#VALUE!</v>
      </c>
      <c r="AG4005" t="e">
        <f>R4005/X4005</f>
        <v>#VALUE!</v>
      </c>
      <c r="AH4005" t="e">
        <f>U4005/W4005</f>
        <v>#VALUE!</v>
      </c>
      <c r="AI4005" t="e">
        <f>V4005/X4005</f>
        <v>#VALUE!</v>
      </c>
      <c r="AJ4005" t="e">
        <f>Y4005/AA4005</f>
        <v>#VALUE!</v>
      </c>
      <c r="AK4005" t="e">
        <f>Z4005/AB4005</f>
        <v>#VALUE!</v>
      </c>
      <c r="AL4005" t="e">
        <f>O4005/K4005</f>
        <v>#VALUE!</v>
      </c>
      <c r="AM4005" t="e">
        <f>P4005/L4005</f>
        <v>#VALUE!</v>
      </c>
      <c r="AN4005" t="e">
        <f>K4005/W4005</f>
        <v>#VALUE!</v>
      </c>
      <c r="AO4005" t="e">
        <f>L4005/X4005</f>
        <v>#VALUE!</v>
      </c>
      <c r="AP4005">
        <f>IF(OR(Q4005&lt;0, Q4005="NA"), 0, 1)</f>
        <v>0</v>
      </c>
      <c r="AQ4005">
        <f>IF(OR(S4005&lt;0, S4005="NA"), 0, 1)</f>
        <v>0</v>
      </c>
      <c r="AR4005">
        <f>IFERROR(IF((AF4005-AG4005)&gt;0,1,0),0)</f>
        <v>0</v>
      </c>
      <c r="AS4005">
        <f>IFERROR(IF((S4005-Q4005)&gt;0,1,0),0)</f>
        <v>0</v>
      </c>
      <c r="AT4005">
        <f>IFERROR(IF((AH4005-AI4005)&lt;0,1,0),0)</f>
        <v>0</v>
      </c>
      <c r="AU4005">
        <f>IFERROR(IF((AJ4005-AK4005)&gt;0,1,0),0)</f>
        <v>0</v>
      </c>
      <c r="AV4005">
        <f>IFERROR(IF((AL4005-AM4005)&gt;0,1,0),0)</f>
        <v>0</v>
      </c>
      <c r="AW4005">
        <f>IFERROR(IF((AN4005-AO4005)&gt;0,1,0),0)</f>
        <v>0</v>
      </c>
      <c r="AX4005">
        <f>IFERROR(IF((AC4005-AD4005)&lt;0,1,0),0)</f>
        <v>0</v>
      </c>
      <c r="AY4005">
        <f>SUM(AP4005:AX4005)</f>
        <v>0</v>
      </c>
    </row>
    <row r="4006" spans="1:51" x14ac:dyDescent="0.45">
      <c r="A4006" s="1" t="s">
        <v>2107</v>
      </c>
      <c r="B4006" s="2">
        <v>5731011</v>
      </c>
      <c r="C4006" s="3" t="s">
        <v>5338</v>
      </c>
      <c r="D4006" s="5">
        <v>55.71</v>
      </c>
      <c r="E4006" s="5">
        <v>19.4985</v>
      </c>
      <c r="F4006" s="3" t="s">
        <v>4480</v>
      </c>
      <c r="G4006" s="3" t="s">
        <v>4491</v>
      </c>
      <c r="H4006" s="3" t="s">
        <v>4492</v>
      </c>
      <c r="I4006" s="3" t="s">
        <v>4493</v>
      </c>
      <c r="J4006" s="3"/>
      <c r="K4006" s="6" t="s">
        <v>4474</v>
      </c>
      <c r="L4006" s="6" t="s">
        <v>4474</v>
      </c>
      <c r="M4006" s="6" t="s">
        <v>4474</v>
      </c>
      <c r="N4006" s="6" t="s">
        <v>4474</v>
      </c>
      <c r="O4006" s="6" t="s">
        <v>4474</v>
      </c>
      <c r="P4006" s="6" t="s">
        <v>4474</v>
      </c>
      <c r="Q4006" s="6" t="s">
        <v>4474</v>
      </c>
      <c r="R4006" s="6" t="s">
        <v>4474</v>
      </c>
      <c r="S4006" s="6" t="s">
        <v>4474</v>
      </c>
      <c r="T4006" s="6" t="s">
        <v>4474</v>
      </c>
      <c r="U4006" s="6" t="s">
        <v>4474</v>
      </c>
      <c r="V4006" s="6" t="s">
        <v>4474</v>
      </c>
      <c r="W4006" s="6" t="s">
        <v>4474</v>
      </c>
      <c r="X4006" s="6" t="s">
        <v>4474</v>
      </c>
      <c r="Y4006" s="6" t="s">
        <v>4474</v>
      </c>
      <c r="Z4006" s="6" t="s">
        <v>4474</v>
      </c>
      <c r="AA4006" s="6" t="s">
        <v>4474</v>
      </c>
      <c r="AB4006" s="6" t="s">
        <v>4474</v>
      </c>
      <c r="AC4006" s="6" t="s">
        <v>4474</v>
      </c>
      <c r="AD4006" s="6" t="s">
        <v>4474</v>
      </c>
      <c r="AF4006" t="e">
        <f>Q4006/W4006</f>
        <v>#VALUE!</v>
      </c>
      <c r="AG4006" t="e">
        <f>R4006/X4006</f>
        <v>#VALUE!</v>
      </c>
      <c r="AH4006" t="e">
        <f>U4006/W4006</f>
        <v>#VALUE!</v>
      </c>
      <c r="AI4006" t="e">
        <f>V4006/X4006</f>
        <v>#VALUE!</v>
      </c>
      <c r="AJ4006" t="e">
        <f>Y4006/AA4006</f>
        <v>#VALUE!</v>
      </c>
      <c r="AK4006" t="e">
        <f>Z4006/AB4006</f>
        <v>#VALUE!</v>
      </c>
      <c r="AL4006" t="e">
        <f>O4006/K4006</f>
        <v>#VALUE!</v>
      </c>
      <c r="AM4006" t="e">
        <f>P4006/L4006</f>
        <v>#VALUE!</v>
      </c>
      <c r="AN4006" t="e">
        <f>K4006/W4006</f>
        <v>#VALUE!</v>
      </c>
      <c r="AO4006" t="e">
        <f>L4006/X4006</f>
        <v>#VALUE!</v>
      </c>
      <c r="AP4006">
        <f>IF(OR(Q4006&lt;0, Q4006="NA"), 0, 1)</f>
        <v>0</v>
      </c>
      <c r="AQ4006">
        <f>IF(OR(S4006&lt;0, S4006="NA"), 0, 1)</f>
        <v>0</v>
      </c>
      <c r="AR4006">
        <f>IFERROR(IF((AF4006-AG4006)&gt;0,1,0),0)</f>
        <v>0</v>
      </c>
      <c r="AS4006">
        <f>IFERROR(IF((S4006-Q4006)&gt;0,1,0),0)</f>
        <v>0</v>
      </c>
      <c r="AT4006">
        <f>IFERROR(IF((AH4006-AI4006)&lt;0,1,0),0)</f>
        <v>0</v>
      </c>
      <c r="AU4006">
        <f>IFERROR(IF((AJ4006-AK4006)&gt;0,1,0),0)</f>
        <v>0</v>
      </c>
      <c r="AV4006">
        <f>IFERROR(IF((AL4006-AM4006)&gt;0,1,0),0)</f>
        <v>0</v>
      </c>
      <c r="AW4006">
        <f>IFERROR(IF((AN4006-AO4006)&gt;0,1,0),0)</f>
        <v>0</v>
      </c>
      <c r="AX4006">
        <f>IFERROR(IF((AC4006-AD4006)&lt;0,1,0),0)</f>
        <v>0</v>
      </c>
      <c r="AY4006">
        <f>SUM(AP4006:AX4006)</f>
        <v>0</v>
      </c>
    </row>
    <row r="4007" spans="1:51" x14ac:dyDescent="0.45">
      <c r="A4007" s="1" t="s">
        <v>2108</v>
      </c>
      <c r="B4007" s="2">
        <v>5731016</v>
      </c>
      <c r="C4007" s="3" t="s">
        <v>5338</v>
      </c>
      <c r="D4007" s="5">
        <v>46.57</v>
      </c>
      <c r="E4007" s="5">
        <v>185.8143</v>
      </c>
      <c r="F4007" s="3" t="s">
        <v>4480</v>
      </c>
      <c r="G4007" s="3" t="s">
        <v>4491</v>
      </c>
      <c r="H4007" s="3" t="s">
        <v>4492</v>
      </c>
      <c r="I4007" s="3" t="s">
        <v>4493</v>
      </c>
      <c r="J4007" s="3"/>
      <c r="K4007" s="6" t="s">
        <v>4474</v>
      </c>
      <c r="L4007" s="6" t="s">
        <v>4474</v>
      </c>
      <c r="M4007" s="6" t="s">
        <v>4474</v>
      </c>
      <c r="N4007" s="6" t="s">
        <v>4474</v>
      </c>
      <c r="O4007" s="6" t="s">
        <v>4474</v>
      </c>
      <c r="P4007" s="6" t="s">
        <v>4474</v>
      </c>
      <c r="Q4007" s="6" t="s">
        <v>4474</v>
      </c>
      <c r="R4007" s="6" t="s">
        <v>4474</v>
      </c>
      <c r="S4007" s="6" t="s">
        <v>4474</v>
      </c>
      <c r="T4007" s="6" t="s">
        <v>4474</v>
      </c>
      <c r="U4007" s="6" t="s">
        <v>4474</v>
      </c>
      <c r="V4007" s="6" t="s">
        <v>4474</v>
      </c>
      <c r="W4007" s="6" t="s">
        <v>4474</v>
      </c>
      <c r="X4007" s="6" t="s">
        <v>4474</v>
      </c>
      <c r="Y4007" s="6" t="s">
        <v>4474</v>
      </c>
      <c r="Z4007" s="6" t="s">
        <v>4474</v>
      </c>
      <c r="AA4007" s="6" t="s">
        <v>4474</v>
      </c>
      <c r="AB4007" s="6" t="s">
        <v>4474</v>
      </c>
      <c r="AC4007" s="6" t="s">
        <v>4474</v>
      </c>
      <c r="AD4007" s="6" t="s">
        <v>4474</v>
      </c>
      <c r="AF4007" t="e">
        <f>Q4007/W4007</f>
        <v>#VALUE!</v>
      </c>
      <c r="AG4007" t="e">
        <f>R4007/X4007</f>
        <v>#VALUE!</v>
      </c>
      <c r="AH4007" t="e">
        <f>U4007/W4007</f>
        <v>#VALUE!</v>
      </c>
      <c r="AI4007" t="e">
        <f>V4007/X4007</f>
        <v>#VALUE!</v>
      </c>
      <c r="AJ4007" t="e">
        <f>Y4007/AA4007</f>
        <v>#VALUE!</v>
      </c>
      <c r="AK4007" t="e">
        <f>Z4007/AB4007</f>
        <v>#VALUE!</v>
      </c>
      <c r="AL4007" t="e">
        <f>O4007/K4007</f>
        <v>#VALUE!</v>
      </c>
      <c r="AM4007" t="e">
        <f>P4007/L4007</f>
        <v>#VALUE!</v>
      </c>
      <c r="AN4007" t="e">
        <f>K4007/W4007</f>
        <v>#VALUE!</v>
      </c>
      <c r="AO4007" t="e">
        <f>L4007/X4007</f>
        <v>#VALUE!</v>
      </c>
      <c r="AP4007">
        <f>IF(OR(Q4007&lt;0, Q4007="NA"), 0, 1)</f>
        <v>0</v>
      </c>
      <c r="AQ4007">
        <f>IF(OR(S4007&lt;0, S4007="NA"), 0, 1)</f>
        <v>0</v>
      </c>
      <c r="AR4007">
        <f>IFERROR(IF((AF4007-AG4007)&gt;0,1,0),0)</f>
        <v>0</v>
      </c>
      <c r="AS4007">
        <f>IFERROR(IF((S4007-Q4007)&gt;0,1,0),0)</f>
        <v>0</v>
      </c>
      <c r="AT4007">
        <f>IFERROR(IF((AH4007-AI4007)&lt;0,1,0),0)</f>
        <v>0</v>
      </c>
      <c r="AU4007">
        <f>IFERROR(IF((AJ4007-AK4007)&gt;0,1,0),0)</f>
        <v>0</v>
      </c>
      <c r="AV4007">
        <f>IFERROR(IF((AL4007-AM4007)&gt;0,1,0),0)</f>
        <v>0</v>
      </c>
      <c r="AW4007">
        <f>IFERROR(IF((AN4007-AO4007)&gt;0,1,0),0)</f>
        <v>0</v>
      </c>
      <c r="AX4007">
        <f>IFERROR(IF((AC4007-AD4007)&lt;0,1,0),0)</f>
        <v>0</v>
      </c>
      <c r="AY4007">
        <f>SUM(AP4007:AX4007)</f>
        <v>0</v>
      </c>
    </row>
    <row r="4008" spans="1:51" x14ac:dyDescent="0.45">
      <c r="A4008" s="1" t="s">
        <v>2109</v>
      </c>
      <c r="B4008" s="2">
        <v>5731015</v>
      </c>
      <c r="C4008" s="3" t="s">
        <v>5338</v>
      </c>
      <c r="D4008" s="5">
        <v>142.4341</v>
      </c>
      <c r="E4008" s="5">
        <v>226.47021899999999</v>
      </c>
      <c r="F4008" s="3" t="s">
        <v>4480</v>
      </c>
      <c r="G4008" s="3" t="s">
        <v>4491</v>
      </c>
      <c r="H4008" s="3" t="s">
        <v>4492</v>
      </c>
      <c r="I4008" s="3" t="s">
        <v>4493</v>
      </c>
      <c r="J4008" s="3"/>
      <c r="K4008" s="6" t="s">
        <v>4474</v>
      </c>
      <c r="L4008" s="6" t="s">
        <v>4474</v>
      </c>
      <c r="M4008" s="6" t="s">
        <v>4474</v>
      </c>
      <c r="N4008" s="6" t="s">
        <v>4474</v>
      </c>
      <c r="O4008" s="6" t="s">
        <v>4474</v>
      </c>
      <c r="P4008" s="6" t="s">
        <v>4474</v>
      </c>
      <c r="Q4008" s="6" t="s">
        <v>4474</v>
      </c>
      <c r="R4008" s="6" t="s">
        <v>4474</v>
      </c>
      <c r="S4008" s="6" t="s">
        <v>4474</v>
      </c>
      <c r="T4008" s="6" t="s">
        <v>4474</v>
      </c>
      <c r="U4008" s="6" t="s">
        <v>4474</v>
      </c>
      <c r="V4008" s="6" t="s">
        <v>4474</v>
      </c>
      <c r="W4008" s="6" t="s">
        <v>4474</v>
      </c>
      <c r="X4008" s="6" t="s">
        <v>4474</v>
      </c>
      <c r="Y4008" s="6" t="s">
        <v>4474</v>
      </c>
      <c r="Z4008" s="6" t="s">
        <v>4474</v>
      </c>
      <c r="AA4008" s="6" t="s">
        <v>4474</v>
      </c>
      <c r="AB4008" s="6" t="s">
        <v>4474</v>
      </c>
      <c r="AC4008" s="6" t="s">
        <v>4474</v>
      </c>
      <c r="AD4008" s="6" t="s">
        <v>4474</v>
      </c>
      <c r="AF4008" t="e">
        <f>Q4008/W4008</f>
        <v>#VALUE!</v>
      </c>
      <c r="AG4008" t="e">
        <f>R4008/X4008</f>
        <v>#VALUE!</v>
      </c>
      <c r="AH4008" t="e">
        <f>U4008/W4008</f>
        <v>#VALUE!</v>
      </c>
      <c r="AI4008" t="e">
        <f>V4008/X4008</f>
        <v>#VALUE!</v>
      </c>
      <c r="AJ4008" t="e">
        <f>Y4008/AA4008</f>
        <v>#VALUE!</v>
      </c>
      <c r="AK4008" t="e">
        <f>Z4008/AB4008</f>
        <v>#VALUE!</v>
      </c>
      <c r="AL4008" t="e">
        <f>O4008/K4008</f>
        <v>#VALUE!</v>
      </c>
      <c r="AM4008" t="e">
        <f>P4008/L4008</f>
        <v>#VALUE!</v>
      </c>
      <c r="AN4008" t="e">
        <f>K4008/W4008</f>
        <v>#VALUE!</v>
      </c>
      <c r="AO4008" t="e">
        <f>L4008/X4008</f>
        <v>#VALUE!</v>
      </c>
      <c r="AP4008">
        <f>IF(OR(Q4008&lt;0, Q4008="NA"), 0, 1)</f>
        <v>0</v>
      </c>
      <c r="AQ4008">
        <f>IF(OR(S4008&lt;0, S4008="NA"), 0, 1)</f>
        <v>0</v>
      </c>
      <c r="AR4008">
        <f>IFERROR(IF((AF4008-AG4008)&gt;0,1,0),0)</f>
        <v>0</v>
      </c>
      <c r="AS4008">
        <f>IFERROR(IF((S4008-Q4008)&gt;0,1,0),0)</f>
        <v>0</v>
      </c>
      <c r="AT4008">
        <f>IFERROR(IF((AH4008-AI4008)&lt;0,1,0),0)</f>
        <v>0</v>
      </c>
      <c r="AU4008">
        <f>IFERROR(IF((AJ4008-AK4008)&gt;0,1,0),0)</f>
        <v>0</v>
      </c>
      <c r="AV4008">
        <f>IFERROR(IF((AL4008-AM4008)&gt;0,1,0),0)</f>
        <v>0</v>
      </c>
      <c r="AW4008">
        <f>IFERROR(IF((AN4008-AO4008)&gt;0,1,0),0)</f>
        <v>0</v>
      </c>
      <c r="AX4008">
        <f>IFERROR(IF((AC4008-AD4008)&lt;0,1,0),0)</f>
        <v>0</v>
      </c>
      <c r="AY4008">
        <f>SUM(AP4008:AX4008)</f>
        <v>0</v>
      </c>
    </row>
    <row r="4009" spans="1:51" x14ac:dyDescent="0.45">
      <c r="A4009" s="1" t="s">
        <v>2110</v>
      </c>
      <c r="B4009" s="2">
        <v>5731014</v>
      </c>
      <c r="C4009" s="3" t="s">
        <v>5338</v>
      </c>
      <c r="D4009" s="5">
        <v>49.79</v>
      </c>
      <c r="E4009" s="5">
        <v>326.12450000000001</v>
      </c>
      <c r="F4009" s="3" t="s">
        <v>4480</v>
      </c>
      <c r="G4009" s="3" t="s">
        <v>4491</v>
      </c>
      <c r="H4009" s="3" t="s">
        <v>4492</v>
      </c>
      <c r="I4009" s="3" t="s">
        <v>4493</v>
      </c>
      <c r="J4009" s="3"/>
      <c r="K4009" s="6" t="s">
        <v>4474</v>
      </c>
      <c r="L4009" s="6" t="s">
        <v>4474</v>
      </c>
      <c r="M4009" s="6" t="s">
        <v>4474</v>
      </c>
      <c r="N4009" s="6" t="s">
        <v>4474</v>
      </c>
      <c r="O4009" s="6" t="s">
        <v>4474</v>
      </c>
      <c r="P4009" s="6" t="s">
        <v>4474</v>
      </c>
      <c r="Q4009" s="6" t="s">
        <v>4474</v>
      </c>
      <c r="R4009" s="6" t="s">
        <v>4474</v>
      </c>
      <c r="S4009" s="6" t="s">
        <v>4474</v>
      </c>
      <c r="T4009" s="6" t="s">
        <v>4474</v>
      </c>
      <c r="U4009" s="6" t="s">
        <v>4474</v>
      </c>
      <c r="V4009" s="6" t="s">
        <v>4474</v>
      </c>
      <c r="W4009" s="6" t="s">
        <v>4474</v>
      </c>
      <c r="X4009" s="6" t="s">
        <v>4474</v>
      </c>
      <c r="Y4009" s="6" t="s">
        <v>4474</v>
      </c>
      <c r="Z4009" s="6" t="s">
        <v>4474</v>
      </c>
      <c r="AA4009" s="6" t="s">
        <v>4474</v>
      </c>
      <c r="AB4009" s="6" t="s">
        <v>4474</v>
      </c>
      <c r="AC4009" s="6" t="s">
        <v>4474</v>
      </c>
      <c r="AD4009" s="6" t="s">
        <v>4474</v>
      </c>
      <c r="AF4009" t="e">
        <f>Q4009/W4009</f>
        <v>#VALUE!</v>
      </c>
      <c r="AG4009" t="e">
        <f>R4009/X4009</f>
        <v>#VALUE!</v>
      </c>
      <c r="AH4009" t="e">
        <f>U4009/W4009</f>
        <v>#VALUE!</v>
      </c>
      <c r="AI4009" t="e">
        <f>V4009/X4009</f>
        <v>#VALUE!</v>
      </c>
      <c r="AJ4009" t="e">
        <f>Y4009/AA4009</f>
        <v>#VALUE!</v>
      </c>
      <c r="AK4009" t="e">
        <f>Z4009/AB4009</f>
        <v>#VALUE!</v>
      </c>
      <c r="AL4009" t="e">
        <f>O4009/K4009</f>
        <v>#VALUE!</v>
      </c>
      <c r="AM4009" t="e">
        <f>P4009/L4009</f>
        <v>#VALUE!</v>
      </c>
      <c r="AN4009" t="e">
        <f>K4009/W4009</f>
        <v>#VALUE!</v>
      </c>
      <c r="AO4009" t="e">
        <f>L4009/X4009</f>
        <v>#VALUE!</v>
      </c>
      <c r="AP4009">
        <f>IF(OR(Q4009&lt;0, Q4009="NA"), 0, 1)</f>
        <v>0</v>
      </c>
      <c r="AQ4009">
        <f>IF(OR(S4009&lt;0, S4009="NA"), 0, 1)</f>
        <v>0</v>
      </c>
      <c r="AR4009">
        <f>IFERROR(IF((AF4009-AG4009)&gt;0,1,0),0)</f>
        <v>0</v>
      </c>
      <c r="AS4009">
        <f>IFERROR(IF((S4009-Q4009)&gt;0,1,0),0)</f>
        <v>0</v>
      </c>
      <c r="AT4009">
        <f>IFERROR(IF((AH4009-AI4009)&lt;0,1,0),0)</f>
        <v>0</v>
      </c>
      <c r="AU4009">
        <f>IFERROR(IF((AJ4009-AK4009)&gt;0,1,0),0)</f>
        <v>0</v>
      </c>
      <c r="AV4009">
        <f>IFERROR(IF((AL4009-AM4009)&gt;0,1,0),0)</f>
        <v>0</v>
      </c>
      <c r="AW4009">
        <f>IFERROR(IF((AN4009-AO4009)&gt;0,1,0),0)</f>
        <v>0</v>
      </c>
      <c r="AX4009">
        <f>IFERROR(IF((AC4009-AD4009)&lt;0,1,0),0)</f>
        <v>0</v>
      </c>
      <c r="AY4009">
        <f>SUM(AP4009:AX4009)</f>
        <v>0</v>
      </c>
    </row>
    <row r="4010" spans="1:51" x14ac:dyDescent="0.45">
      <c r="A4010" s="1" t="s">
        <v>2111</v>
      </c>
      <c r="B4010" s="2">
        <v>5731013</v>
      </c>
      <c r="C4010" s="3" t="s">
        <v>5338</v>
      </c>
      <c r="D4010" s="5">
        <v>75.404600000000002</v>
      </c>
      <c r="E4010" s="5">
        <v>17.343057999999999</v>
      </c>
      <c r="F4010" s="3" t="s">
        <v>4480</v>
      </c>
      <c r="G4010" s="3" t="s">
        <v>4491</v>
      </c>
      <c r="H4010" s="3" t="s">
        <v>4492</v>
      </c>
      <c r="I4010" s="3" t="s">
        <v>4493</v>
      </c>
      <c r="J4010" s="3"/>
      <c r="K4010" s="6" t="s">
        <v>4474</v>
      </c>
      <c r="L4010" s="6" t="s">
        <v>4474</v>
      </c>
      <c r="M4010" s="6" t="s">
        <v>4474</v>
      </c>
      <c r="N4010" s="6" t="s">
        <v>4474</v>
      </c>
      <c r="O4010" s="6" t="s">
        <v>4474</v>
      </c>
      <c r="P4010" s="6" t="s">
        <v>4474</v>
      </c>
      <c r="Q4010" s="6" t="s">
        <v>4474</v>
      </c>
      <c r="R4010" s="6" t="s">
        <v>4474</v>
      </c>
      <c r="S4010" s="6" t="s">
        <v>4474</v>
      </c>
      <c r="T4010" s="6" t="s">
        <v>4474</v>
      </c>
      <c r="U4010" s="6" t="s">
        <v>4474</v>
      </c>
      <c r="V4010" s="6" t="s">
        <v>4474</v>
      </c>
      <c r="W4010" s="6" t="s">
        <v>4474</v>
      </c>
      <c r="X4010" s="6" t="s">
        <v>4474</v>
      </c>
      <c r="Y4010" s="6" t="s">
        <v>4474</v>
      </c>
      <c r="Z4010" s="6" t="s">
        <v>4474</v>
      </c>
      <c r="AA4010" s="6" t="s">
        <v>4474</v>
      </c>
      <c r="AB4010" s="6" t="s">
        <v>4474</v>
      </c>
      <c r="AC4010" s="6" t="s">
        <v>4474</v>
      </c>
      <c r="AD4010" s="6" t="s">
        <v>4474</v>
      </c>
      <c r="AF4010" t="e">
        <f>Q4010/W4010</f>
        <v>#VALUE!</v>
      </c>
      <c r="AG4010" t="e">
        <f>R4010/X4010</f>
        <v>#VALUE!</v>
      </c>
      <c r="AH4010" t="e">
        <f>U4010/W4010</f>
        <v>#VALUE!</v>
      </c>
      <c r="AI4010" t="e">
        <f>V4010/X4010</f>
        <v>#VALUE!</v>
      </c>
      <c r="AJ4010" t="e">
        <f>Y4010/AA4010</f>
        <v>#VALUE!</v>
      </c>
      <c r="AK4010" t="e">
        <f>Z4010/AB4010</f>
        <v>#VALUE!</v>
      </c>
      <c r="AL4010" t="e">
        <f>O4010/K4010</f>
        <v>#VALUE!</v>
      </c>
      <c r="AM4010" t="e">
        <f>P4010/L4010</f>
        <v>#VALUE!</v>
      </c>
      <c r="AN4010" t="e">
        <f>K4010/W4010</f>
        <v>#VALUE!</v>
      </c>
      <c r="AO4010" t="e">
        <f>L4010/X4010</f>
        <v>#VALUE!</v>
      </c>
      <c r="AP4010">
        <f>IF(OR(Q4010&lt;0, Q4010="NA"), 0, 1)</f>
        <v>0</v>
      </c>
      <c r="AQ4010">
        <f>IF(OR(S4010&lt;0, S4010="NA"), 0, 1)</f>
        <v>0</v>
      </c>
      <c r="AR4010">
        <f>IFERROR(IF((AF4010-AG4010)&gt;0,1,0),0)</f>
        <v>0</v>
      </c>
      <c r="AS4010">
        <f>IFERROR(IF((S4010-Q4010)&gt;0,1,0),0)</f>
        <v>0</v>
      </c>
      <c r="AT4010">
        <f>IFERROR(IF((AH4010-AI4010)&lt;0,1,0),0)</f>
        <v>0</v>
      </c>
      <c r="AU4010">
        <f>IFERROR(IF((AJ4010-AK4010)&gt;0,1,0),0)</f>
        <v>0</v>
      </c>
      <c r="AV4010">
        <f>IFERROR(IF((AL4010-AM4010)&gt;0,1,0),0)</f>
        <v>0</v>
      </c>
      <c r="AW4010">
        <f>IFERROR(IF((AN4010-AO4010)&gt;0,1,0),0)</f>
        <v>0</v>
      </c>
      <c r="AX4010">
        <f>IFERROR(IF((AC4010-AD4010)&lt;0,1,0),0)</f>
        <v>0</v>
      </c>
      <c r="AY4010">
        <f>SUM(AP4010:AX4010)</f>
        <v>0</v>
      </c>
    </row>
    <row r="4011" spans="1:51" x14ac:dyDescent="0.45">
      <c r="A4011" s="1" t="s">
        <v>2112</v>
      </c>
      <c r="B4011" s="2">
        <v>5731012</v>
      </c>
      <c r="C4011" s="3" t="s">
        <v>5338</v>
      </c>
      <c r="D4011" s="5">
        <v>59.179099999999998</v>
      </c>
      <c r="E4011" s="5">
        <v>15.978357000000001</v>
      </c>
      <c r="F4011" s="3" t="s">
        <v>4480</v>
      </c>
      <c r="G4011" s="3" t="s">
        <v>4491</v>
      </c>
      <c r="H4011" s="3" t="s">
        <v>4492</v>
      </c>
      <c r="I4011" s="3" t="s">
        <v>4493</v>
      </c>
      <c r="J4011" s="3"/>
      <c r="K4011" s="6" t="s">
        <v>4474</v>
      </c>
      <c r="L4011" s="6" t="s">
        <v>4474</v>
      </c>
      <c r="M4011" s="6" t="s">
        <v>4474</v>
      </c>
      <c r="N4011" s="6" t="s">
        <v>4474</v>
      </c>
      <c r="O4011" s="6" t="s">
        <v>4474</v>
      </c>
      <c r="P4011" s="6" t="s">
        <v>4474</v>
      </c>
      <c r="Q4011" s="6" t="s">
        <v>4474</v>
      </c>
      <c r="R4011" s="6" t="s">
        <v>4474</v>
      </c>
      <c r="S4011" s="6" t="s">
        <v>4474</v>
      </c>
      <c r="T4011" s="6" t="s">
        <v>4474</v>
      </c>
      <c r="U4011" s="6" t="s">
        <v>4474</v>
      </c>
      <c r="V4011" s="6" t="s">
        <v>4474</v>
      </c>
      <c r="W4011" s="6" t="s">
        <v>4474</v>
      </c>
      <c r="X4011" s="6" t="s">
        <v>4474</v>
      </c>
      <c r="Y4011" s="6" t="s">
        <v>4474</v>
      </c>
      <c r="Z4011" s="6" t="s">
        <v>4474</v>
      </c>
      <c r="AA4011" s="6" t="s">
        <v>4474</v>
      </c>
      <c r="AB4011" s="6" t="s">
        <v>4474</v>
      </c>
      <c r="AC4011" s="6" t="s">
        <v>4474</v>
      </c>
      <c r="AD4011" s="6" t="s">
        <v>4474</v>
      </c>
      <c r="AF4011" t="e">
        <f>Q4011/W4011</f>
        <v>#VALUE!</v>
      </c>
      <c r="AG4011" t="e">
        <f>R4011/X4011</f>
        <v>#VALUE!</v>
      </c>
      <c r="AH4011" t="e">
        <f>U4011/W4011</f>
        <v>#VALUE!</v>
      </c>
      <c r="AI4011" t="e">
        <f>V4011/X4011</f>
        <v>#VALUE!</v>
      </c>
      <c r="AJ4011" t="e">
        <f>Y4011/AA4011</f>
        <v>#VALUE!</v>
      </c>
      <c r="AK4011" t="e">
        <f>Z4011/AB4011</f>
        <v>#VALUE!</v>
      </c>
      <c r="AL4011" t="e">
        <f>O4011/K4011</f>
        <v>#VALUE!</v>
      </c>
      <c r="AM4011" t="e">
        <f>P4011/L4011</f>
        <v>#VALUE!</v>
      </c>
      <c r="AN4011" t="e">
        <f>K4011/W4011</f>
        <v>#VALUE!</v>
      </c>
      <c r="AO4011" t="e">
        <f>L4011/X4011</f>
        <v>#VALUE!</v>
      </c>
      <c r="AP4011">
        <f>IF(OR(Q4011&lt;0, Q4011="NA"), 0, 1)</f>
        <v>0</v>
      </c>
      <c r="AQ4011">
        <f>IF(OR(S4011&lt;0, S4011="NA"), 0, 1)</f>
        <v>0</v>
      </c>
      <c r="AR4011">
        <f>IFERROR(IF((AF4011-AG4011)&gt;0,1,0),0)</f>
        <v>0</v>
      </c>
      <c r="AS4011">
        <f>IFERROR(IF((S4011-Q4011)&gt;0,1,0),0)</f>
        <v>0</v>
      </c>
      <c r="AT4011">
        <f>IFERROR(IF((AH4011-AI4011)&lt;0,1,0),0)</f>
        <v>0</v>
      </c>
      <c r="AU4011">
        <f>IFERROR(IF((AJ4011-AK4011)&gt;0,1,0),0)</f>
        <v>0</v>
      </c>
      <c r="AV4011">
        <f>IFERROR(IF((AL4011-AM4011)&gt;0,1,0),0)</f>
        <v>0</v>
      </c>
      <c r="AW4011">
        <f>IFERROR(IF((AN4011-AO4011)&gt;0,1,0),0)</f>
        <v>0</v>
      </c>
      <c r="AX4011">
        <f>IFERROR(IF((AC4011-AD4011)&lt;0,1,0),0)</f>
        <v>0</v>
      </c>
      <c r="AY4011">
        <f>SUM(AP4011:AX4011)</f>
        <v>0</v>
      </c>
    </row>
    <row r="4012" spans="1:51" x14ac:dyDescent="0.45">
      <c r="A4012" s="1" t="s">
        <v>2113</v>
      </c>
      <c r="B4012" s="2">
        <v>22298239</v>
      </c>
      <c r="C4012" s="3" t="s">
        <v>5338</v>
      </c>
      <c r="D4012" s="5">
        <v>21.81</v>
      </c>
      <c r="E4012" s="5">
        <v>329.33100000000002</v>
      </c>
      <c r="F4012" s="3" t="s">
        <v>4480</v>
      </c>
      <c r="G4012" s="3" t="s">
        <v>4491</v>
      </c>
      <c r="H4012" s="3" t="s">
        <v>4492</v>
      </c>
      <c r="I4012" s="3" t="s">
        <v>4493</v>
      </c>
      <c r="J4012" s="3"/>
      <c r="K4012" s="6" t="s">
        <v>4474</v>
      </c>
      <c r="L4012" s="6" t="s">
        <v>4474</v>
      </c>
      <c r="M4012" s="6" t="s">
        <v>4474</v>
      </c>
      <c r="N4012" s="6" t="s">
        <v>4474</v>
      </c>
      <c r="O4012" s="6" t="s">
        <v>4474</v>
      </c>
      <c r="P4012" s="6" t="s">
        <v>4474</v>
      </c>
      <c r="Q4012" s="6" t="s">
        <v>4474</v>
      </c>
      <c r="R4012" s="6" t="s">
        <v>4474</v>
      </c>
      <c r="S4012" s="6" t="s">
        <v>4474</v>
      </c>
      <c r="T4012" s="6" t="s">
        <v>4474</v>
      </c>
      <c r="U4012" s="6" t="s">
        <v>4474</v>
      </c>
      <c r="V4012" s="6" t="s">
        <v>4474</v>
      </c>
      <c r="W4012" s="6" t="s">
        <v>4474</v>
      </c>
      <c r="X4012" s="6" t="s">
        <v>4474</v>
      </c>
      <c r="Y4012" s="6" t="s">
        <v>4474</v>
      </c>
      <c r="Z4012" s="6" t="s">
        <v>4474</v>
      </c>
      <c r="AA4012" s="6" t="s">
        <v>4474</v>
      </c>
      <c r="AB4012" s="6" t="s">
        <v>4474</v>
      </c>
      <c r="AC4012" s="6" t="s">
        <v>4474</v>
      </c>
      <c r="AD4012" s="6" t="s">
        <v>4474</v>
      </c>
      <c r="AF4012" t="e">
        <f>Q4012/W4012</f>
        <v>#VALUE!</v>
      </c>
      <c r="AG4012" t="e">
        <f>R4012/X4012</f>
        <v>#VALUE!</v>
      </c>
      <c r="AH4012" t="e">
        <f>U4012/W4012</f>
        <v>#VALUE!</v>
      </c>
      <c r="AI4012" t="e">
        <f>V4012/X4012</f>
        <v>#VALUE!</v>
      </c>
      <c r="AJ4012" t="e">
        <f>Y4012/AA4012</f>
        <v>#VALUE!</v>
      </c>
      <c r="AK4012" t="e">
        <f>Z4012/AB4012</f>
        <v>#VALUE!</v>
      </c>
      <c r="AL4012" t="e">
        <f>O4012/K4012</f>
        <v>#VALUE!</v>
      </c>
      <c r="AM4012" t="e">
        <f>P4012/L4012</f>
        <v>#VALUE!</v>
      </c>
      <c r="AN4012" t="e">
        <f>K4012/W4012</f>
        <v>#VALUE!</v>
      </c>
      <c r="AO4012" t="e">
        <f>L4012/X4012</f>
        <v>#VALUE!</v>
      </c>
      <c r="AP4012">
        <f>IF(OR(Q4012&lt;0, Q4012="NA"), 0, 1)</f>
        <v>0</v>
      </c>
      <c r="AQ4012">
        <f>IF(OR(S4012&lt;0, S4012="NA"), 0, 1)</f>
        <v>0</v>
      </c>
      <c r="AR4012">
        <f>IFERROR(IF((AF4012-AG4012)&gt;0,1,0),0)</f>
        <v>0</v>
      </c>
      <c r="AS4012">
        <f>IFERROR(IF((S4012-Q4012)&gt;0,1,0),0)</f>
        <v>0</v>
      </c>
      <c r="AT4012">
        <f>IFERROR(IF((AH4012-AI4012)&lt;0,1,0),0)</f>
        <v>0</v>
      </c>
      <c r="AU4012">
        <f>IFERROR(IF((AJ4012-AK4012)&gt;0,1,0),0)</f>
        <v>0</v>
      </c>
      <c r="AV4012">
        <f>IFERROR(IF((AL4012-AM4012)&gt;0,1,0),0)</f>
        <v>0</v>
      </c>
      <c r="AW4012">
        <f>IFERROR(IF((AN4012-AO4012)&gt;0,1,0),0)</f>
        <v>0</v>
      </c>
      <c r="AX4012">
        <f>IFERROR(IF((AC4012-AD4012)&lt;0,1,0),0)</f>
        <v>0</v>
      </c>
      <c r="AY4012">
        <f>SUM(AP4012:AX4012)</f>
        <v>0</v>
      </c>
    </row>
    <row r="4013" spans="1:51" x14ac:dyDescent="0.45">
      <c r="A4013" s="1" t="s">
        <v>2114</v>
      </c>
      <c r="B4013" s="2">
        <v>5736151</v>
      </c>
      <c r="C4013" s="3" t="s">
        <v>5338</v>
      </c>
      <c r="D4013" s="5" t="s">
        <v>4474</v>
      </c>
      <c r="E4013" s="5" t="s">
        <v>4474</v>
      </c>
      <c r="F4013" s="3" t="s">
        <v>4480</v>
      </c>
      <c r="G4013" s="3" t="s">
        <v>4491</v>
      </c>
      <c r="H4013" s="3" t="s">
        <v>4492</v>
      </c>
      <c r="I4013" s="3" t="s">
        <v>4493</v>
      </c>
      <c r="J4013" s="3"/>
      <c r="K4013" s="6" t="s">
        <v>4474</v>
      </c>
      <c r="L4013" s="6" t="s">
        <v>4474</v>
      </c>
      <c r="M4013" s="6" t="s">
        <v>4474</v>
      </c>
      <c r="N4013" s="6" t="s">
        <v>4474</v>
      </c>
      <c r="O4013" s="6" t="s">
        <v>4474</v>
      </c>
      <c r="P4013" s="6" t="s">
        <v>4474</v>
      </c>
      <c r="Q4013" s="6" t="s">
        <v>4474</v>
      </c>
      <c r="R4013" s="6" t="s">
        <v>4474</v>
      </c>
      <c r="S4013" s="6" t="s">
        <v>4474</v>
      </c>
      <c r="T4013" s="6" t="s">
        <v>4474</v>
      </c>
      <c r="U4013" s="6" t="s">
        <v>4474</v>
      </c>
      <c r="V4013" s="6" t="s">
        <v>4474</v>
      </c>
      <c r="W4013" s="6" t="s">
        <v>4474</v>
      </c>
      <c r="X4013" s="6" t="s">
        <v>4474</v>
      </c>
      <c r="Y4013" s="6" t="s">
        <v>4474</v>
      </c>
      <c r="Z4013" s="6" t="s">
        <v>4474</v>
      </c>
      <c r="AA4013" s="6" t="s">
        <v>4474</v>
      </c>
      <c r="AB4013" s="6" t="s">
        <v>4474</v>
      </c>
      <c r="AC4013" s="6" t="s">
        <v>4474</v>
      </c>
      <c r="AD4013" s="6" t="s">
        <v>4474</v>
      </c>
      <c r="AF4013" t="e">
        <f>Q4013/W4013</f>
        <v>#VALUE!</v>
      </c>
      <c r="AG4013" t="e">
        <f>R4013/X4013</f>
        <v>#VALUE!</v>
      </c>
      <c r="AH4013" t="e">
        <f>U4013/W4013</f>
        <v>#VALUE!</v>
      </c>
      <c r="AI4013" t="e">
        <f>V4013/X4013</f>
        <v>#VALUE!</v>
      </c>
      <c r="AJ4013" t="e">
        <f>Y4013/AA4013</f>
        <v>#VALUE!</v>
      </c>
      <c r="AK4013" t="e">
        <f>Z4013/AB4013</f>
        <v>#VALUE!</v>
      </c>
      <c r="AL4013" t="e">
        <f>O4013/K4013</f>
        <v>#VALUE!</v>
      </c>
      <c r="AM4013" t="e">
        <f>P4013/L4013</f>
        <v>#VALUE!</v>
      </c>
      <c r="AN4013" t="e">
        <f>K4013/W4013</f>
        <v>#VALUE!</v>
      </c>
      <c r="AO4013" t="e">
        <f>L4013/X4013</f>
        <v>#VALUE!</v>
      </c>
      <c r="AP4013">
        <f>IF(OR(Q4013&lt;0, Q4013="NA"), 0, 1)</f>
        <v>0</v>
      </c>
      <c r="AQ4013">
        <f>IF(OR(S4013&lt;0, S4013="NA"), 0, 1)</f>
        <v>0</v>
      </c>
      <c r="AR4013">
        <f>IFERROR(IF((AF4013-AG4013)&gt;0,1,0),0)</f>
        <v>0</v>
      </c>
      <c r="AS4013">
        <f>IFERROR(IF((S4013-Q4013)&gt;0,1,0),0)</f>
        <v>0</v>
      </c>
      <c r="AT4013">
        <f>IFERROR(IF((AH4013-AI4013)&lt;0,1,0),0)</f>
        <v>0</v>
      </c>
      <c r="AU4013">
        <f>IFERROR(IF((AJ4013-AK4013)&gt;0,1,0),0)</f>
        <v>0</v>
      </c>
      <c r="AV4013">
        <f>IFERROR(IF((AL4013-AM4013)&gt;0,1,0),0)</f>
        <v>0</v>
      </c>
      <c r="AW4013">
        <f>IFERROR(IF((AN4013-AO4013)&gt;0,1,0),0)</f>
        <v>0</v>
      </c>
      <c r="AX4013">
        <f>IFERROR(IF((AC4013-AD4013)&lt;0,1,0),0)</f>
        <v>0</v>
      </c>
      <c r="AY4013">
        <f>SUM(AP4013:AX4013)</f>
        <v>0</v>
      </c>
    </row>
    <row r="4014" spans="1:51" x14ac:dyDescent="0.45">
      <c r="A4014" s="1" t="s">
        <v>2115</v>
      </c>
      <c r="B4014" s="2">
        <v>19067689</v>
      </c>
      <c r="C4014" s="3" t="s">
        <v>5338</v>
      </c>
      <c r="D4014" s="5" t="s">
        <v>4474</v>
      </c>
      <c r="E4014" s="5" t="s">
        <v>4474</v>
      </c>
      <c r="F4014" s="3" t="s">
        <v>4480</v>
      </c>
      <c r="G4014" s="3" t="s">
        <v>4491</v>
      </c>
      <c r="H4014" s="3" t="s">
        <v>4492</v>
      </c>
      <c r="I4014" s="3" t="s">
        <v>4493</v>
      </c>
      <c r="J4014" s="3"/>
      <c r="K4014" s="6" t="s">
        <v>4474</v>
      </c>
      <c r="L4014" s="6" t="s">
        <v>4474</v>
      </c>
      <c r="M4014" s="6" t="s">
        <v>4474</v>
      </c>
      <c r="N4014" s="6" t="s">
        <v>4474</v>
      </c>
      <c r="O4014" s="6" t="s">
        <v>4474</v>
      </c>
      <c r="P4014" s="6" t="s">
        <v>4474</v>
      </c>
      <c r="Q4014" s="6" t="s">
        <v>4474</v>
      </c>
      <c r="R4014" s="6" t="s">
        <v>4474</v>
      </c>
      <c r="S4014" s="6" t="s">
        <v>4474</v>
      </c>
      <c r="T4014" s="6" t="s">
        <v>4474</v>
      </c>
      <c r="U4014" s="6" t="s">
        <v>4474</v>
      </c>
      <c r="V4014" s="6" t="s">
        <v>4474</v>
      </c>
      <c r="W4014" s="6" t="s">
        <v>4474</v>
      </c>
      <c r="X4014" s="6" t="s">
        <v>4474</v>
      </c>
      <c r="Y4014" s="6" t="s">
        <v>4474</v>
      </c>
      <c r="Z4014" s="6" t="s">
        <v>4474</v>
      </c>
      <c r="AA4014" s="6" t="s">
        <v>4474</v>
      </c>
      <c r="AB4014" s="6" t="s">
        <v>4474</v>
      </c>
      <c r="AC4014" s="6" t="s">
        <v>4474</v>
      </c>
      <c r="AD4014" s="6" t="s">
        <v>4474</v>
      </c>
      <c r="AF4014" t="e">
        <f>Q4014/W4014</f>
        <v>#VALUE!</v>
      </c>
      <c r="AG4014" t="e">
        <f>R4014/X4014</f>
        <v>#VALUE!</v>
      </c>
      <c r="AH4014" t="e">
        <f>U4014/W4014</f>
        <v>#VALUE!</v>
      </c>
      <c r="AI4014" t="e">
        <f>V4014/X4014</f>
        <v>#VALUE!</v>
      </c>
      <c r="AJ4014" t="e">
        <f>Y4014/AA4014</f>
        <v>#VALUE!</v>
      </c>
      <c r="AK4014" t="e">
        <f>Z4014/AB4014</f>
        <v>#VALUE!</v>
      </c>
      <c r="AL4014" t="e">
        <f>O4014/K4014</f>
        <v>#VALUE!</v>
      </c>
      <c r="AM4014" t="e">
        <f>P4014/L4014</f>
        <v>#VALUE!</v>
      </c>
      <c r="AN4014" t="e">
        <f>K4014/W4014</f>
        <v>#VALUE!</v>
      </c>
      <c r="AO4014" t="e">
        <f>L4014/X4014</f>
        <v>#VALUE!</v>
      </c>
      <c r="AP4014">
        <f>IF(OR(Q4014&lt;0, Q4014="NA"), 0, 1)</f>
        <v>0</v>
      </c>
      <c r="AQ4014">
        <f>IF(OR(S4014&lt;0, S4014="NA"), 0, 1)</f>
        <v>0</v>
      </c>
      <c r="AR4014">
        <f>IFERROR(IF((AF4014-AG4014)&gt;0,1,0),0)</f>
        <v>0</v>
      </c>
      <c r="AS4014">
        <f>IFERROR(IF((S4014-Q4014)&gt;0,1,0),0)</f>
        <v>0</v>
      </c>
      <c r="AT4014">
        <f>IFERROR(IF((AH4014-AI4014)&lt;0,1,0),0)</f>
        <v>0</v>
      </c>
      <c r="AU4014">
        <f>IFERROR(IF((AJ4014-AK4014)&gt;0,1,0),0)</f>
        <v>0</v>
      </c>
      <c r="AV4014">
        <f>IFERROR(IF((AL4014-AM4014)&gt;0,1,0),0)</f>
        <v>0</v>
      </c>
      <c r="AW4014">
        <f>IFERROR(IF((AN4014-AO4014)&gt;0,1,0),0)</f>
        <v>0</v>
      </c>
      <c r="AX4014">
        <f>IFERROR(IF((AC4014-AD4014)&lt;0,1,0),0)</f>
        <v>0</v>
      </c>
      <c r="AY4014">
        <f>SUM(AP4014:AX4014)</f>
        <v>0</v>
      </c>
    </row>
    <row r="4015" spans="1:51" x14ac:dyDescent="0.45">
      <c r="A4015" s="1" t="s">
        <v>2116</v>
      </c>
      <c r="B4015" s="2">
        <v>10532799</v>
      </c>
      <c r="C4015" s="3" t="s">
        <v>5338</v>
      </c>
      <c r="D4015" s="5">
        <v>20.65</v>
      </c>
      <c r="E4015" s="5">
        <v>3930.7275</v>
      </c>
      <c r="F4015" s="3" t="s">
        <v>4480</v>
      </c>
      <c r="G4015" s="3" t="s">
        <v>4491</v>
      </c>
      <c r="H4015" s="3" t="s">
        <v>4492</v>
      </c>
      <c r="I4015" s="3" t="s">
        <v>4493</v>
      </c>
      <c r="J4015" s="3"/>
      <c r="K4015" s="6" t="s">
        <v>4474</v>
      </c>
      <c r="L4015" s="6" t="s">
        <v>4474</v>
      </c>
      <c r="M4015" s="6" t="s">
        <v>4474</v>
      </c>
      <c r="N4015" s="6" t="s">
        <v>4474</v>
      </c>
      <c r="O4015" s="6" t="s">
        <v>4474</v>
      </c>
      <c r="P4015" s="6" t="s">
        <v>4474</v>
      </c>
      <c r="Q4015" s="6" t="s">
        <v>4474</v>
      </c>
      <c r="R4015" s="6" t="s">
        <v>4474</v>
      </c>
      <c r="S4015" s="6" t="s">
        <v>4474</v>
      </c>
      <c r="T4015" s="6" t="s">
        <v>4474</v>
      </c>
      <c r="U4015" s="6" t="s">
        <v>4474</v>
      </c>
      <c r="V4015" s="6" t="s">
        <v>4474</v>
      </c>
      <c r="W4015" s="6" t="s">
        <v>4474</v>
      </c>
      <c r="X4015" s="6" t="s">
        <v>4474</v>
      </c>
      <c r="Y4015" s="6" t="s">
        <v>4474</v>
      </c>
      <c r="Z4015" s="6" t="s">
        <v>4474</v>
      </c>
      <c r="AA4015" s="6" t="s">
        <v>4474</v>
      </c>
      <c r="AB4015" s="6" t="s">
        <v>4474</v>
      </c>
      <c r="AC4015" s="6" t="s">
        <v>4474</v>
      </c>
      <c r="AD4015" s="6" t="s">
        <v>4474</v>
      </c>
      <c r="AF4015" t="e">
        <f>Q4015/W4015</f>
        <v>#VALUE!</v>
      </c>
      <c r="AG4015" t="e">
        <f>R4015/X4015</f>
        <v>#VALUE!</v>
      </c>
      <c r="AH4015" t="e">
        <f>U4015/W4015</f>
        <v>#VALUE!</v>
      </c>
      <c r="AI4015" t="e">
        <f>V4015/X4015</f>
        <v>#VALUE!</v>
      </c>
      <c r="AJ4015" t="e">
        <f>Y4015/AA4015</f>
        <v>#VALUE!</v>
      </c>
      <c r="AK4015" t="e">
        <f>Z4015/AB4015</f>
        <v>#VALUE!</v>
      </c>
      <c r="AL4015" t="e">
        <f>O4015/K4015</f>
        <v>#VALUE!</v>
      </c>
      <c r="AM4015" t="e">
        <f>P4015/L4015</f>
        <v>#VALUE!</v>
      </c>
      <c r="AN4015" t="e">
        <f>K4015/W4015</f>
        <v>#VALUE!</v>
      </c>
      <c r="AO4015" t="e">
        <f>L4015/X4015</f>
        <v>#VALUE!</v>
      </c>
      <c r="AP4015">
        <f>IF(OR(Q4015&lt;0, Q4015="NA"), 0, 1)</f>
        <v>0</v>
      </c>
      <c r="AQ4015">
        <f>IF(OR(S4015&lt;0, S4015="NA"), 0, 1)</f>
        <v>0</v>
      </c>
      <c r="AR4015">
        <f>IFERROR(IF((AF4015-AG4015)&gt;0,1,0),0)</f>
        <v>0</v>
      </c>
      <c r="AS4015">
        <f>IFERROR(IF((S4015-Q4015)&gt;0,1,0),0)</f>
        <v>0</v>
      </c>
      <c r="AT4015">
        <f>IFERROR(IF((AH4015-AI4015)&lt;0,1,0),0)</f>
        <v>0</v>
      </c>
      <c r="AU4015">
        <f>IFERROR(IF((AJ4015-AK4015)&gt;0,1,0),0)</f>
        <v>0</v>
      </c>
      <c r="AV4015">
        <f>IFERROR(IF((AL4015-AM4015)&gt;0,1,0),0)</f>
        <v>0</v>
      </c>
      <c r="AW4015">
        <f>IFERROR(IF((AN4015-AO4015)&gt;0,1,0),0)</f>
        <v>0</v>
      </c>
      <c r="AX4015">
        <f>IFERROR(IF((AC4015-AD4015)&lt;0,1,0),0)</f>
        <v>0</v>
      </c>
      <c r="AY4015">
        <f>SUM(AP4015:AX4015)</f>
        <v>0</v>
      </c>
    </row>
    <row r="4016" spans="1:51" x14ac:dyDescent="0.45">
      <c r="A4016" s="1" t="s">
        <v>2117</v>
      </c>
      <c r="B4016" s="2">
        <v>19067693</v>
      </c>
      <c r="C4016" s="3" t="s">
        <v>5338</v>
      </c>
      <c r="D4016" s="5">
        <v>24.545000000000002</v>
      </c>
      <c r="E4016" s="5">
        <v>252.8135</v>
      </c>
      <c r="F4016" s="3" t="s">
        <v>4480</v>
      </c>
      <c r="G4016" s="3" t="s">
        <v>4491</v>
      </c>
      <c r="H4016" s="3" t="s">
        <v>4492</v>
      </c>
      <c r="I4016" s="3" t="s">
        <v>4493</v>
      </c>
      <c r="J4016" s="3"/>
      <c r="K4016" s="6" t="s">
        <v>4474</v>
      </c>
      <c r="L4016" s="6" t="s">
        <v>4474</v>
      </c>
      <c r="M4016" s="6" t="s">
        <v>4474</v>
      </c>
      <c r="N4016" s="6" t="s">
        <v>4474</v>
      </c>
      <c r="O4016" s="6" t="s">
        <v>4474</v>
      </c>
      <c r="P4016" s="6" t="s">
        <v>4474</v>
      </c>
      <c r="Q4016" s="6" t="s">
        <v>4474</v>
      </c>
      <c r="R4016" s="6" t="s">
        <v>4474</v>
      </c>
      <c r="S4016" s="6" t="s">
        <v>4474</v>
      </c>
      <c r="T4016" s="6" t="s">
        <v>4474</v>
      </c>
      <c r="U4016" s="6" t="s">
        <v>4474</v>
      </c>
      <c r="V4016" s="6" t="s">
        <v>4474</v>
      </c>
      <c r="W4016" s="6" t="s">
        <v>4474</v>
      </c>
      <c r="X4016" s="6" t="s">
        <v>4474</v>
      </c>
      <c r="Y4016" s="6" t="s">
        <v>4474</v>
      </c>
      <c r="Z4016" s="6" t="s">
        <v>4474</v>
      </c>
      <c r="AA4016" s="6" t="s">
        <v>4474</v>
      </c>
      <c r="AB4016" s="6" t="s">
        <v>4474</v>
      </c>
      <c r="AC4016" s="6" t="s">
        <v>4474</v>
      </c>
      <c r="AD4016" s="6" t="s">
        <v>4474</v>
      </c>
      <c r="AF4016" t="e">
        <f>Q4016/W4016</f>
        <v>#VALUE!</v>
      </c>
      <c r="AG4016" t="e">
        <f>R4016/X4016</f>
        <v>#VALUE!</v>
      </c>
      <c r="AH4016" t="e">
        <f>U4016/W4016</f>
        <v>#VALUE!</v>
      </c>
      <c r="AI4016" t="e">
        <f>V4016/X4016</f>
        <v>#VALUE!</v>
      </c>
      <c r="AJ4016" t="e">
        <f>Y4016/AA4016</f>
        <v>#VALUE!</v>
      </c>
      <c r="AK4016" t="e">
        <f>Z4016/AB4016</f>
        <v>#VALUE!</v>
      </c>
      <c r="AL4016" t="e">
        <f>O4016/K4016</f>
        <v>#VALUE!</v>
      </c>
      <c r="AM4016" t="e">
        <f>P4016/L4016</f>
        <v>#VALUE!</v>
      </c>
      <c r="AN4016" t="e">
        <f>K4016/W4016</f>
        <v>#VALUE!</v>
      </c>
      <c r="AO4016" t="e">
        <f>L4016/X4016</f>
        <v>#VALUE!</v>
      </c>
      <c r="AP4016">
        <f>IF(OR(Q4016&lt;0, Q4016="NA"), 0, 1)</f>
        <v>0</v>
      </c>
      <c r="AQ4016">
        <f>IF(OR(S4016&lt;0, S4016="NA"), 0, 1)</f>
        <v>0</v>
      </c>
      <c r="AR4016">
        <f>IFERROR(IF((AF4016-AG4016)&gt;0,1,0),0)</f>
        <v>0</v>
      </c>
      <c r="AS4016">
        <f>IFERROR(IF((S4016-Q4016)&gt;0,1,0),0)</f>
        <v>0</v>
      </c>
      <c r="AT4016">
        <f>IFERROR(IF((AH4016-AI4016)&lt;0,1,0),0)</f>
        <v>0</v>
      </c>
      <c r="AU4016">
        <f>IFERROR(IF((AJ4016-AK4016)&gt;0,1,0),0)</f>
        <v>0</v>
      </c>
      <c r="AV4016">
        <f>IFERROR(IF((AL4016-AM4016)&gt;0,1,0),0)</f>
        <v>0</v>
      </c>
      <c r="AW4016">
        <f>IFERROR(IF((AN4016-AO4016)&gt;0,1,0),0)</f>
        <v>0</v>
      </c>
      <c r="AX4016">
        <f>IFERROR(IF((AC4016-AD4016)&lt;0,1,0),0)</f>
        <v>0</v>
      </c>
      <c r="AY4016">
        <f>SUM(AP4016:AX4016)</f>
        <v>0</v>
      </c>
    </row>
    <row r="4017" spans="1:51" x14ac:dyDescent="0.45">
      <c r="A4017" s="1" t="s">
        <v>2118</v>
      </c>
      <c r="B4017" s="2">
        <v>5738507</v>
      </c>
      <c r="C4017" s="3" t="s">
        <v>5338</v>
      </c>
      <c r="D4017" s="5">
        <v>19.420000000000002</v>
      </c>
      <c r="E4017" s="5">
        <v>4223.8500000000004</v>
      </c>
      <c r="F4017" s="3" t="s">
        <v>4480</v>
      </c>
      <c r="G4017" s="3" t="s">
        <v>4491</v>
      </c>
      <c r="H4017" s="3" t="s">
        <v>4492</v>
      </c>
      <c r="I4017" s="3" t="s">
        <v>4493</v>
      </c>
      <c r="J4017" s="3"/>
      <c r="K4017" s="6" t="s">
        <v>4474</v>
      </c>
      <c r="L4017" s="6" t="s">
        <v>4474</v>
      </c>
      <c r="M4017" s="6" t="s">
        <v>4474</v>
      </c>
      <c r="N4017" s="6" t="s">
        <v>4474</v>
      </c>
      <c r="O4017" s="6" t="s">
        <v>4474</v>
      </c>
      <c r="P4017" s="6" t="s">
        <v>4474</v>
      </c>
      <c r="Q4017" s="6" t="s">
        <v>4474</v>
      </c>
      <c r="R4017" s="6" t="s">
        <v>4474</v>
      </c>
      <c r="S4017" s="6" t="s">
        <v>4474</v>
      </c>
      <c r="T4017" s="6" t="s">
        <v>4474</v>
      </c>
      <c r="U4017" s="6" t="s">
        <v>4474</v>
      </c>
      <c r="V4017" s="6" t="s">
        <v>4474</v>
      </c>
      <c r="W4017" s="6" t="s">
        <v>4474</v>
      </c>
      <c r="X4017" s="6" t="s">
        <v>4474</v>
      </c>
      <c r="Y4017" s="6" t="s">
        <v>4474</v>
      </c>
      <c r="Z4017" s="6" t="s">
        <v>4474</v>
      </c>
      <c r="AA4017" s="6" t="s">
        <v>4474</v>
      </c>
      <c r="AB4017" s="6" t="s">
        <v>4474</v>
      </c>
      <c r="AC4017" s="6" t="s">
        <v>4474</v>
      </c>
      <c r="AD4017" s="6" t="s">
        <v>4474</v>
      </c>
      <c r="AF4017" t="e">
        <f>Q4017/W4017</f>
        <v>#VALUE!</v>
      </c>
      <c r="AG4017" t="e">
        <f>R4017/X4017</f>
        <v>#VALUE!</v>
      </c>
      <c r="AH4017" t="e">
        <f>U4017/W4017</f>
        <v>#VALUE!</v>
      </c>
      <c r="AI4017" t="e">
        <f>V4017/X4017</f>
        <v>#VALUE!</v>
      </c>
      <c r="AJ4017" t="e">
        <f>Y4017/AA4017</f>
        <v>#VALUE!</v>
      </c>
      <c r="AK4017" t="e">
        <f>Z4017/AB4017</f>
        <v>#VALUE!</v>
      </c>
      <c r="AL4017" t="e">
        <f>O4017/K4017</f>
        <v>#VALUE!</v>
      </c>
      <c r="AM4017" t="e">
        <f>P4017/L4017</f>
        <v>#VALUE!</v>
      </c>
      <c r="AN4017" t="e">
        <f>K4017/W4017</f>
        <v>#VALUE!</v>
      </c>
      <c r="AO4017" t="e">
        <f>L4017/X4017</f>
        <v>#VALUE!</v>
      </c>
      <c r="AP4017">
        <f>IF(OR(Q4017&lt;0, Q4017="NA"), 0, 1)</f>
        <v>0</v>
      </c>
      <c r="AQ4017">
        <f>IF(OR(S4017&lt;0, S4017="NA"), 0, 1)</f>
        <v>0</v>
      </c>
      <c r="AR4017">
        <f>IFERROR(IF((AF4017-AG4017)&gt;0,1,0),0)</f>
        <v>0</v>
      </c>
      <c r="AS4017">
        <f>IFERROR(IF((S4017-Q4017)&gt;0,1,0),0)</f>
        <v>0</v>
      </c>
      <c r="AT4017">
        <f>IFERROR(IF((AH4017-AI4017)&lt;0,1,0),0)</f>
        <v>0</v>
      </c>
      <c r="AU4017">
        <f>IFERROR(IF((AJ4017-AK4017)&gt;0,1,0),0)</f>
        <v>0</v>
      </c>
      <c r="AV4017">
        <f>IFERROR(IF((AL4017-AM4017)&gt;0,1,0),0)</f>
        <v>0</v>
      </c>
      <c r="AW4017">
        <f>IFERROR(IF((AN4017-AO4017)&gt;0,1,0),0)</f>
        <v>0</v>
      </c>
      <c r="AX4017">
        <f>IFERROR(IF((AC4017-AD4017)&lt;0,1,0),0)</f>
        <v>0</v>
      </c>
      <c r="AY4017">
        <f>SUM(AP4017:AX4017)</f>
        <v>0</v>
      </c>
    </row>
    <row r="4018" spans="1:51" x14ac:dyDescent="0.45">
      <c r="A4018" s="1" t="s">
        <v>2119</v>
      </c>
      <c r="B4018" s="2">
        <v>19067687</v>
      </c>
      <c r="C4018" s="3" t="s">
        <v>5338</v>
      </c>
      <c r="D4018" s="5">
        <v>23.625</v>
      </c>
      <c r="E4018" s="5">
        <v>243.33750000000001</v>
      </c>
      <c r="F4018" s="3" t="s">
        <v>4480</v>
      </c>
      <c r="G4018" s="3" t="s">
        <v>4491</v>
      </c>
      <c r="H4018" s="3" t="s">
        <v>4492</v>
      </c>
      <c r="I4018" s="3" t="s">
        <v>4493</v>
      </c>
      <c r="J4018" s="3"/>
      <c r="K4018" s="6" t="s">
        <v>4474</v>
      </c>
      <c r="L4018" s="6" t="s">
        <v>4474</v>
      </c>
      <c r="M4018" s="6" t="s">
        <v>4474</v>
      </c>
      <c r="N4018" s="6" t="s">
        <v>4474</v>
      </c>
      <c r="O4018" s="6" t="s">
        <v>4474</v>
      </c>
      <c r="P4018" s="6" t="s">
        <v>4474</v>
      </c>
      <c r="Q4018" s="6" t="s">
        <v>4474</v>
      </c>
      <c r="R4018" s="6" t="s">
        <v>4474</v>
      </c>
      <c r="S4018" s="6" t="s">
        <v>4474</v>
      </c>
      <c r="T4018" s="6" t="s">
        <v>4474</v>
      </c>
      <c r="U4018" s="6" t="s">
        <v>4474</v>
      </c>
      <c r="V4018" s="6" t="s">
        <v>4474</v>
      </c>
      <c r="W4018" s="6" t="s">
        <v>4474</v>
      </c>
      <c r="X4018" s="6" t="s">
        <v>4474</v>
      </c>
      <c r="Y4018" s="6" t="s">
        <v>4474</v>
      </c>
      <c r="Z4018" s="6" t="s">
        <v>4474</v>
      </c>
      <c r="AA4018" s="6" t="s">
        <v>4474</v>
      </c>
      <c r="AB4018" s="6" t="s">
        <v>4474</v>
      </c>
      <c r="AC4018" s="6" t="s">
        <v>4474</v>
      </c>
      <c r="AD4018" s="6" t="s">
        <v>4474</v>
      </c>
      <c r="AF4018" t="e">
        <f>Q4018/W4018</f>
        <v>#VALUE!</v>
      </c>
      <c r="AG4018" t="e">
        <f>R4018/X4018</f>
        <v>#VALUE!</v>
      </c>
      <c r="AH4018" t="e">
        <f>U4018/W4018</f>
        <v>#VALUE!</v>
      </c>
      <c r="AI4018" t="e">
        <f>V4018/X4018</f>
        <v>#VALUE!</v>
      </c>
      <c r="AJ4018" t="e">
        <f>Y4018/AA4018</f>
        <v>#VALUE!</v>
      </c>
      <c r="AK4018" t="e">
        <f>Z4018/AB4018</f>
        <v>#VALUE!</v>
      </c>
      <c r="AL4018" t="e">
        <f>O4018/K4018</f>
        <v>#VALUE!</v>
      </c>
      <c r="AM4018" t="e">
        <f>P4018/L4018</f>
        <v>#VALUE!</v>
      </c>
      <c r="AN4018" t="e">
        <f>K4018/W4018</f>
        <v>#VALUE!</v>
      </c>
      <c r="AO4018" t="e">
        <f>L4018/X4018</f>
        <v>#VALUE!</v>
      </c>
      <c r="AP4018">
        <f>IF(OR(Q4018&lt;0, Q4018="NA"), 0, 1)</f>
        <v>0</v>
      </c>
      <c r="AQ4018">
        <f>IF(OR(S4018&lt;0, S4018="NA"), 0, 1)</f>
        <v>0</v>
      </c>
      <c r="AR4018">
        <f>IFERROR(IF((AF4018-AG4018)&gt;0,1,0),0)</f>
        <v>0</v>
      </c>
      <c r="AS4018">
        <f>IFERROR(IF((S4018-Q4018)&gt;0,1,0),0)</f>
        <v>0</v>
      </c>
      <c r="AT4018">
        <f>IFERROR(IF((AH4018-AI4018)&lt;0,1,0),0)</f>
        <v>0</v>
      </c>
      <c r="AU4018">
        <f>IFERROR(IF((AJ4018-AK4018)&gt;0,1,0),0)</f>
        <v>0</v>
      </c>
      <c r="AV4018">
        <f>IFERROR(IF((AL4018-AM4018)&gt;0,1,0),0)</f>
        <v>0</v>
      </c>
      <c r="AW4018">
        <f>IFERROR(IF((AN4018-AO4018)&gt;0,1,0),0)</f>
        <v>0</v>
      </c>
      <c r="AX4018">
        <f>IFERROR(IF((AC4018-AD4018)&lt;0,1,0),0)</f>
        <v>0</v>
      </c>
      <c r="AY4018">
        <f>SUM(AP4018:AX4018)</f>
        <v>0</v>
      </c>
    </row>
    <row r="4019" spans="1:51" x14ac:dyDescent="0.45">
      <c r="A4019" s="1" t="s">
        <v>2120</v>
      </c>
      <c r="B4019" s="2">
        <v>7261629</v>
      </c>
      <c r="C4019" s="3" t="s">
        <v>5338</v>
      </c>
      <c r="D4019" s="5">
        <v>19.440000000000001</v>
      </c>
      <c r="E4019" s="5">
        <v>2595.2399999999998</v>
      </c>
      <c r="F4019" s="3" t="s">
        <v>4480</v>
      </c>
      <c r="G4019" s="3" t="s">
        <v>4491</v>
      </c>
      <c r="H4019" s="3" t="s">
        <v>4492</v>
      </c>
      <c r="I4019" s="3" t="s">
        <v>4493</v>
      </c>
      <c r="J4019" s="3"/>
      <c r="K4019" s="6" t="s">
        <v>4474</v>
      </c>
      <c r="L4019" s="6" t="s">
        <v>4474</v>
      </c>
      <c r="M4019" s="6" t="s">
        <v>4474</v>
      </c>
      <c r="N4019" s="6" t="s">
        <v>4474</v>
      </c>
      <c r="O4019" s="6" t="s">
        <v>4474</v>
      </c>
      <c r="P4019" s="6" t="s">
        <v>4474</v>
      </c>
      <c r="Q4019" s="6" t="s">
        <v>4474</v>
      </c>
      <c r="R4019" s="6" t="s">
        <v>4474</v>
      </c>
      <c r="S4019" s="6" t="s">
        <v>4474</v>
      </c>
      <c r="T4019" s="6" t="s">
        <v>4474</v>
      </c>
      <c r="U4019" s="6" t="s">
        <v>4474</v>
      </c>
      <c r="V4019" s="6" t="s">
        <v>4474</v>
      </c>
      <c r="W4019" s="6" t="s">
        <v>4474</v>
      </c>
      <c r="X4019" s="6" t="s">
        <v>4474</v>
      </c>
      <c r="Y4019" s="6" t="s">
        <v>4474</v>
      </c>
      <c r="Z4019" s="6" t="s">
        <v>4474</v>
      </c>
      <c r="AA4019" s="6" t="s">
        <v>4474</v>
      </c>
      <c r="AB4019" s="6" t="s">
        <v>4474</v>
      </c>
      <c r="AC4019" s="6" t="s">
        <v>4474</v>
      </c>
      <c r="AD4019" s="6" t="s">
        <v>4474</v>
      </c>
      <c r="AF4019" t="e">
        <f>Q4019/W4019</f>
        <v>#VALUE!</v>
      </c>
      <c r="AG4019" t="e">
        <f>R4019/X4019</f>
        <v>#VALUE!</v>
      </c>
      <c r="AH4019" t="e">
        <f>U4019/W4019</f>
        <v>#VALUE!</v>
      </c>
      <c r="AI4019" t="e">
        <f>V4019/X4019</f>
        <v>#VALUE!</v>
      </c>
      <c r="AJ4019" t="e">
        <f>Y4019/AA4019</f>
        <v>#VALUE!</v>
      </c>
      <c r="AK4019" t="e">
        <f>Z4019/AB4019</f>
        <v>#VALUE!</v>
      </c>
      <c r="AL4019" t="e">
        <f>O4019/K4019</f>
        <v>#VALUE!</v>
      </c>
      <c r="AM4019" t="e">
        <f>P4019/L4019</f>
        <v>#VALUE!</v>
      </c>
      <c r="AN4019" t="e">
        <f>K4019/W4019</f>
        <v>#VALUE!</v>
      </c>
      <c r="AO4019" t="e">
        <f>L4019/X4019</f>
        <v>#VALUE!</v>
      </c>
      <c r="AP4019">
        <f>IF(OR(Q4019&lt;0, Q4019="NA"), 0, 1)</f>
        <v>0</v>
      </c>
      <c r="AQ4019">
        <f>IF(OR(S4019&lt;0, S4019="NA"), 0, 1)</f>
        <v>0</v>
      </c>
      <c r="AR4019">
        <f>IFERROR(IF((AF4019-AG4019)&gt;0,1,0),0)</f>
        <v>0</v>
      </c>
      <c r="AS4019">
        <f>IFERROR(IF((S4019-Q4019)&gt;0,1,0),0)</f>
        <v>0</v>
      </c>
      <c r="AT4019">
        <f>IFERROR(IF((AH4019-AI4019)&lt;0,1,0),0)</f>
        <v>0</v>
      </c>
      <c r="AU4019">
        <f>IFERROR(IF((AJ4019-AK4019)&gt;0,1,0),0)</f>
        <v>0</v>
      </c>
      <c r="AV4019">
        <f>IFERROR(IF((AL4019-AM4019)&gt;0,1,0),0)</f>
        <v>0</v>
      </c>
      <c r="AW4019">
        <f>IFERROR(IF((AN4019-AO4019)&gt;0,1,0),0)</f>
        <v>0</v>
      </c>
      <c r="AX4019">
        <f>IFERROR(IF((AC4019-AD4019)&lt;0,1,0),0)</f>
        <v>0</v>
      </c>
      <c r="AY4019">
        <f>SUM(AP4019:AX4019)</f>
        <v>0</v>
      </c>
    </row>
    <row r="4020" spans="1:51" x14ac:dyDescent="0.45">
      <c r="A4020" s="1" t="s">
        <v>2121</v>
      </c>
      <c r="B4020" s="2">
        <v>19067697</v>
      </c>
      <c r="C4020" s="3" t="s">
        <v>5338</v>
      </c>
      <c r="D4020" s="5">
        <v>23.610199999999999</v>
      </c>
      <c r="E4020" s="5">
        <v>207.76975999999999</v>
      </c>
      <c r="F4020" s="3" t="s">
        <v>4480</v>
      </c>
      <c r="G4020" s="3" t="s">
        <v>4491</v>
      </c>
      <c r="H4020" s="3" t="s">
        <v>4492</v>
      </c>
      <c r="I4020" s="3" t="s">
        <v>4493</v>
      </c>
      <c r="J4020" s="3"/>
      <c r="K4020" s="6" t="s">
        <v>4474</v>
      </c>
      <c r="L4020" s="6" t="s">
        <v>4474</v>
      </c>
      <c r="M4020" s="6" t="s">
        <v>4474</v>
      </c>
      <c r="N4020" s="6" t="s">
        <v>4474</v>
      </c>
      <c r="O4020" s="6" t="s">
        <v>4474</v>
      </c>
      <c r="P4020" s="6" t="s">
        <v>4474</v>
      </c>
      <c r="Q4020" s="6" t="s">
        <v>4474</v>
      </c>
      <c r="R4020" s="6" t="s">
        <v>4474</v>
      </c>
      <c r="S4020" s="6" t="s">
        <v>4474</v>
      </c>
      <c r="T4020" s="6" t="s">
        <v>4474</v>
      </c>
      <c r="U4020" s="6" t="s">
        <v>4474</v>
      </c>
      <c r="V4020" s="6" t="s">
        <v>4474</v>
      </c>
      <c r="W4020" s="6" t="s">
        <v>4474</v>
      </c>
      <c r="X4020" s="6" t="s">
        <v>4474</v>
      </c>
      <c r="Y4020" s="6" t="s">
        <v>4474</v>
      </c>
      <c r="Z4020" s="6" t="s">
        <v>4474</v>
      </c>
      <c r="AA4020" s="6" t="s">
        <v>4474</v>
      </c>
      <c r="AB4020" s="6" t="s">
        <v>4474</v>
      </c>
      <c r="AC4020" s="6" t="s">
        <v>4474</v>
      </c>
      <c r="AD4020" s="6" t="s">
        <v>4474</v>
      </c>
      <c r="AF4020" t="e">
        <f>Q4020/W4020</f>
        <v>#VALUE!</v>
      </c>
      <c r="AG4020" t="e">
        <f>R4020/X4020</f>
        <v>#VALUE!</v>
      </c>
      <c r="AH4020" t="e">
        <f>U4020/W4020</f>
        <v>#VALUE!</v>
      </c>
      <c r="AI4020" t="e">
        <f>V4020/X4020</f>
        <v>#VALUE!</v>
      </c>
      <c r="AJ4020" t="e">
        <f>Y4020/AA4020</f>
        <v>#VALUE!</v>
      </c>
      <c r="AK4020" t="e">
        <f>Z4020/AB4020</f>
        <v>#VALUE!</v>
      </c>
      <c r="AL4020" t="e">
        <f>O4020/K4020</f>
        <v>#VALUE!</v>
      </c>
      <c r="AM4020" t="e">
        <f>P4020/L4020</f>
        <v>#VALUE!</v>
      </c>
      <c r="AN4020" t="e">
        <f>K4020/W4020</f>
        <v>#VALUE!</v>
      </c>
      <c r="AO4020" t="e">
        <f>L4020/X4020</f>
        <v>#VALUE!</v>
      </c>
      <c r="AP4020">
        <f>IF(OR(Q4020&lt;0, Q4020="NA"), 0, 1)</f>
        <v>0</v>
      </c>
      <c r="AQ4020">
        <f>IF(OR(S4020&lt;0, S4020="NA"), 0, 1)</f>
        <v>0</v>
      </c>
      <c r="AR4020">
        <f>IFERROR(IF((AF4020-AG4020)&gt;0,1,0),0)</f>
        <v>0</v>
      </c>
      <c r="AS4020">
        <f>IFERROR(IF((S4020-Q4020)&gt;0,1,0),0)</f>
        <v>0</v>
      </c>
      <c r="AT4020">
        <f>IFERROR(IF((AH4020-AI4020)&lt;0,1,0),0)</f>
        <v>0</v>
      </c>
      <c r="AU4020">
        <f>IFERROR(IF((AJ4020-AK4020)&gt;0,1,0),0)</f>
        <v>0</v>
      </c>
      <c r="AV4020">
        <f>IFERROR(IF((AL4020-AM4020)&gt;0,1,0),0)</f>
        <v>0</v>
      </c>
      <c r="AW4020">
        <f>IFERROR(IF((AN4020-AO4020)&gt;0,1,0),0)</f>
        <v>0</v>
      </c>
      <c r="AX4020">
        <f>IFERROR(IF((AC4020-AD4020)&lt;0,1,0),0)</f>
        <v>0</v>
      </c>
      <c r="AY4020">
        <f>SUM(AP4020:AX4020)</f>
        <v>0</v>
      </c>
    </row>
    <row r="4021" spans="1:51" x14ac:dyDescent="0.45">
      <c r="A4021" s="1" t="s">
        <v>2122</v>
      </c>
      <c r="B4021" s="2">
        <v>10829284</v>
      </c>
      <c r="C4021" s="3" t="s">
        <v>5338</v>
      </c>
      <c r="D4021" s="5">
        <v>20.11</v>
      </c>
      <c r="E4021" s="5">
        <v>2319.6885201099999</v>
      </c>
      <c r="F4021" s="3" t="s">
        <v>4480</v>
      </c>
      <c r="G4021" s="3" t="s">
        <v>4491</v>
      </c>
      <c r="H4021" s="3" t="s">
        <v>4492</v>
      </c>
      <c r="I4021" s="3" t="s">
        <v>4493</v>
      </c>
      <c r="J4021" s="3"/>
      <c r="K4021" s="6" t="s">
        <v>4474</v>
      </c>
      <c r="L4021" s="6" t="s">
        <v>4474</v>
      </c>
      <c r="M4021" s="6" t="s">
        <v>4474</v>
      </c>
      <c r="N4021" s="6" t="s">
        <v>4474</v>
      </c>
      <c r="O4021" s="6" t="s">
        <v>4474</v>
      </c>
      <c r="P4021" s="6" t="s">
        <v>4474</v>
      </c>
      <c r="Q4021" s="6" t="s">
        <v>4474</v>
      </c>
      <c r="R4021" s="6" t="s">
        <v>4474</v>
      </c>
      <c r="S4021" s="6" t="s">
        <v>4474</v>
      </c>
      <c r="T4021" s="6" t="s">
        <v>4474</v>
      </c>
      <c r="U4021" s="6" t="s">
        <v>4474</v>
      </c>
      <c r="V4021" s="6" t="s">
        <v>4474</v>
      </c>
      <c r="W4021" s="6" t="s">
        <v>4474</v>
      </c>
      <c r="X4021" s="6" t="s">
        <v>4474</v>
      </c>
      <c r="Y4021" s="6" t="s">
        <v>4474</v>
      </c>
      <c r="Z4021" s="6" t="s">
        <v>4474</v>
      </c>
      <c r="AA4021" s="6" t="s">
        <v>4474</v>
      </c>
      <c r="AB4021" s="6" t="s">
        <v>4474</v>
      </c>
      <c r="AC4021" s="6" t="s">
        <v>4474</v>
      </c>
      <c r="AD4021" s="6" t="s">
        <v>4474</v>
      </c>
      <c r="AF4021" t="e">
        <f>Q4021/W4021</f>
        <v>#VALUE!</v>
      </c>
      <c r="AG4021" t="e">
        <f>R4021/X4021</f>
        <v>#VALUE!</v>
      </c>
      <c r="AH4021" t="e">
        <f>U4021/W4021</f>
        <v>#VALUE!</v>
      </c>
      <c r="AI4021" t="e">
        <f>V4021/X4021</f>
        <v>#VALUE!</v>
      </c>
      <c r="AJ4021" t="e">
        <f>Y4021/AA4021</f>
        <v>#VALUE!</v>
      </c>
      <c r="AK4021" t="e">
        <f>Z4021/AB4021</f>
        <v>#VALUE!</v>
      </c>
      <c r="AL4021" t="e">
        <f>O4021/K4021</f>
        <v>#VALUE!</v>
      </c>
      <c r="AM4021" t="e">
        <f>P4021/L4021</f>
        <v>#VALUE!</v>
      </c>
      <c r="AN4021" t="e">
        <f>K4021/W4021</f>
        <v>#VALUE!</v>
      </c>
      <c r="AO4021" t="e">
        <f>L4021/X4021</f>
        <v>#VALUE!</v>
      </c>
      <c r="AP4021">
        <f>IF(OR(Q4021&lt;0, Q4021="NA"), 0, 1)</f>
        <v>0</v>
      </c>
      <c r="AQ4021">
        <f>IF(OR(S4021&lt;0, S4021="NA"), 0, 1)</f>
        <v>0</v>
      </c>
      <c r="AR4021">
        <f>IFERROR(IF((AF4021-AG4021)&gt;0,1,0),0)</f>
        <v>0</v>
      </c>
      <c r="AS4021">
        <f>IFERROR(IF((S4021-Q4021)&gt;0,1,0),0)</f>
        <v>0</v>
      </c>
      <c r="AT4021">
        <f>IFERROR(IF((AH4021-AI4021)&lt;0,1,0),0)</f>
        <v>0</v>
      </c>
      <c r="AU4021">
        <f>IFERROR(IF((AJ4021-AK4021)&gt;0,1,0),0)</f>
        <v>0</v>
      </c>
      <c r="AV4021">
        <f>IFERROR(IF((AL4021-AM4021)&gt;0,1,0),0)</f>
        <v>0</v>
      </c>
      <c r="AW4021">
        <f>IFERROR(IF((AN4021-AO4021)&gt;0,1,0),0)</f>
        <v>0</v>
      </c>
      <c r="AX4021">
        <f>IFERROR(IF((AC4021-AD4021)&lt;0,1,0),0)</f>
        <v>0</v>
      </c>
      <c r="AY4021">
        <f>SUM(AP4021:AX4021)</f>
        <v>0</v>
      </c>
    </row>
    <row r="4022" spans="1:51" x14ac:dyDescent="0.45">
      <c r="A4022" s="1" t="s">
        <v>2123</v>
      </c>
      <c r="B4022" s="2">
        <v>19067691</v>
      </c>
      <c r="C4022" s="3" t="s">
        <v>5338</v>
      </c>
      <c r="D4022" s="5">
        <v>23.265000000000001</v>
      </c>
      <c r="E4022" s="5">
        <v>151.2225</v>
      </c>
      <c r="F4022" s="3" t="s">
        <v>4480</v>
      </c>
      <c r="G4022" s="3" t="s">
        <v>4491</v>
      </c>
      <c r="H4022" s="3" t="s">
        <v>4492</v>
      </c>
      <c r="I4022" s="3" t="s">
        <v>4493</v>
      </c>
      <c r="J4022" s="3"/>
      <c r="K4022" s="6" t="s">
        <v>4474</v>
      </c>
      <c r="L4022" s="6" t="s">
        <v>4474</v>
      </c>
      <c r="M4022" s="6" t="s">
        <v>4474</v>
      </c>
      <c r="N4022" s="6" t="s">
        <v>4474</v>
      </c>
      <c r="O4022" s="6" t="s">
        <v>4474</v>
      </c>
      <c r="P4022" s="6" t="s">
        <v>4474</v>
      </c>
      <c r="Q4022" s="6" t="s">
        <v>4474</v>
      </c>
      <c r="R4022" s="6" t="s">
        <v>4474</v>
      </c>
      <c r="S4022" s="6" t="s">
        <v>4474</v>
      </c>
      <c r="T4022" s="6" t="s">
        <v>4474</v>
      </c>
      <c r="U4022" s="6" t="s">
        <v>4474</v>
      </c>
      <c r="V4022" s="6" t="s">
        <v>4474</v>
      </c>
      <c r="W4022" s="6" t="s">
        <v>4474</v>
      </c>
      <c r="X4022" s="6" t="s">
        <v>4474</v>
      </c>
      <c r="Y4022" s="6" t="s">
        <v>4474</v>
      </c>
      <c r="Z4022" s="6" t="s">
        <v>4474</v>
      </c>
      <c r="AA4022" s="6" t="s">
        <v>4474</v>
      </c>
      <c r="AB4022" s="6" t="s">
        <v>4474</v>
      </c>
      <c r="AC4022" s="6" t="s">
        <v>4474</v>
      </c>
      <c r="AD4022" s="6" t="s">
        <v>4474</v>
      </c>
      <c r="AF4022" t="e">
        <f>Q4022/W4022</f>
        <v>#VALUE!</v>
      </c>
      <c r="AG4022" t="e">
        <f>R4022/X4022</f>
        <v>#VALUE!</v>
      </c>
      <c r="AH4022" t="e">
        <f>U4022/W4022</f>
        <v>#VALUE!</v>
      </c>
      <c r="AI4022" t="e">
        <f>V4022/X4022</f>
        <v>#VALUE!</v>
      </c>
      <c r="AJ4022" t="e">
        <f>Y4022/AA4022</f>
        <v>#VALUE!</v>
      </c>
      <c r="AK4022" t="e">
        <f>Z4022/AB4022</f>
        <v>#VALUE!</v>
      </c>
      <c r="AL4022" t="e">
        <f>O4022/K4022</f>
        <v>#VALUE!</v>
      </c>
      <c r="AM4022" t="e">
        <f>P4022/L4022</f>
        <v>#VALUE!</v>
      </c>
      <c r="AN4022" t="e">
        <f>K4022/W4022</f>
        <v>#VALUE!</v>
      </c>
      <c r="AO4022" t="e">
        <f>L4022/X4022</f>
        <v>#VALUE!</v>
      </c>
      <c r="AP4022">
        <f>IF(OR(Q4022&lt;0, Q4022="NA"), 0, 1)</f>
        <v>0</v>
      </c>
      <c r="AQ4022">
        <f>IF(OR(S4022&lt;0, S4022="NA"), 0, 1)</f>
        <v>0</v>
      </c>
      <c r="AR4022">
        <f>IFERROR(IF((AF4022-AG4022)&gt;0,1,0),0)</f>
        <v>0</v>
      </c>
      <c r="AS4022">
        <f>IFERROR(IF((S4022-Q4022)&gt;0,1,0),0)</f>
        <v>0</v>
      </c>
      <c r="AT4022">
        <f>IFERROR(IF((AH4022-AI4022)&lt;0,1,0),0)</f>
        <v>0</v>
      </c>
      <c r="AU4022">
        <f>IFERROR(IF((AJ4022-AK4022)&gt;0,1,0),0)</f>
        <v>0</v>
      </c>
      <c r="AV4022">
        <f>IFERROR(IF((AL4022-AM4022)&gt;0,1,0),0)</f>
        <v>0</v>
      </c>
      <c r="AW4022">
        <f>IFERROR(IF((AN4022-AO4022)&gt;0,1,0),0)</f>
        <v>0</v>
      </c>
      <c r="AX4022">
        <f>IFERROR(IF((AC4022-AD4022)&lt;0,1,0),0)</f>
        <v>0</v>
      </c>
      <c r="AY4022">
        <f>SUM(AP4022:AX4022)</f>
        <v>0</v>
      </c>
    </row>
    <row r="4023" spans="1:51" x14ac:dyDescent="0.45">
      <c r="A4023" s="1" t="s">
        <v>2124</v>
      </c>
      <c r="B4023" s="2">
        <v>16351304</v>
      </c>
      <c r="C4023" s="3" t="s">
        <v>5338</v>
      </c>
      <c r="D4023" s="5">
        <v>18.28</v>
      </c>
      <c r="E4023" s="5">
        <v>1689.0720182800001</v>
      </c>
      <c r="F4023" s="3" t="s">
        <v>4480</v>
      </c>
      <c r="G4023" s="3" t="s">
        <v>4491</v>
      </c>
      <c r="H4023" s="3" t="s">
        <v>4492</v>
      </c>
      <c r="I4023" s="3" t="s">
        <v>4493</v>
      </c>
      <c r="J4023" s="3"/>
      <c r="K4023" s="6" t="s">
        <v>4474</v>
      </c>
      <c r="L4023" s="6" t="s">
        <v>4474</v>
      </c>
      <c r="M4023" s="6" t="s">
        <v>4474</v>
      </c>
      <c r="N4023" s="6" t="s">
        <v>4474</v>
      </c>
      <c r="O4023" s="6" t="s">
        <v>4474</v>
      </c>
      <c r="P4023" s="6" t="s">
        <v>4474</v>
      </c>
      <c r="Q4023" s="6" t="s">
        <v>4474</v>
      </c>
      <c r="R4023" s="6" t="s">
        <v>4474</v>
      </c>
      <c r="S4023" s="6" t="s">
        <v>4474</v>
      </c>
      <c r="T4023" s="6" t="s">
        <v>4474</v>
      </c>
      <c r="U4023" s="6" t="s">
        <v>4474</v>
      </c>
      <c r="V4023" s="6" t="s">
        <v>4474</v>
      </c>
      <c r="W4023" s="6" t="s">
        <v>4474</v>
      </c>
      <c r="X4023" s="6" t="s">
        <v>4474</v>
      </c>
      <c r="Y4023" s="6" t="s">
        <v>4474</v>
      </c>
      <c r="Z4023" s="6" t="s">
        <v>4474</v>
      </c>
      <c r="AA4023" s="6" t="s">
        <v>4474</v>
      </c>
      <c r="AB4023" s="6" t="s">
        <v>4474</v>
      </c>
      <c r="AC4023" s="6" t="s">
        <v>4474</v>
      </c>
      <c r="AD4023" s="6" t="s">
        <v>4474</v>
      </c>
      <c r="AF4023" t="e">
        <f>Q4023/W4023</f>
        <v>#VALUE!</v>
      </c>
      <c r="AG4023" t="e">
        <f>R4023/X4023</f>
        <v>#VALUE!</v>
      </c>
      <c r="AH4023" t="e">
        <f>U4023/W4023</f>
        <v>#VALUE!</v>
      </c>
      <c r="AI4023" t="e">
        <f>V4023/X4023</f>
        <v>#VALUE!</v>
      </c>
      <c r="AJ4023" t="e">
        <f>Y4023/AA4023</f>
        <v>#VALUE!</v>
      </c>
      <c r="AK4023" t="e">
        <f>Z4023/AB4023</f>
        <v>#VALUE!</v>
      </c>
      <c r="AL4023" t="e">
        <f>O4023/K4023</f>
        <v>#VALUE!</v>
      </c>
      <c r="AM4023" t="e">
        <f>P4023/L4023</f>
        <v>#VALUE!</v>
      </c>
      <c r="AN4023" t="e">
        <f>K4023/W4023</f>
        <v>#VALUE!</v>
      </c>
      <c r="AO4023" t="e">
        <f>L4023/X4023</f>
        <v>#VALUE!</v>
      </c>
      <c r="AP4023">
        <f>IF(OR(Q4023&lt;0, Q4023="NA"), 0, 1)</f>
        <v>0</v>
      </c>
      <c r="AQ4023">
        <f>IF(OR(S4023&lt;0, S4023="NA"), 0, 1)</f>
        <v>0</v>
      </c>
      <c r="AR4023">
        <f>IFERROR(IF((AF4023-AG4023)&gt;0,1,0),0)</f>
        <v>0</v>
      </c>
      <c r="AS4023">
        <f>IFERROR(IF((S4023-Q4023)&gt;0,1,0),0)</f>
        <v>0</v>
      </c>
      <c r="AT4023">
        <f>IFERROR(IF((AH4023-AI4023)&lt;0,1,0),0)</f>
        <v>0</v>
      </c>
      <c r="AU4023">
        <f>IFERROR(IF((AJ4023-AK4023)&gt;0,1,0),0)</f>
        <v>0</v>
      </c>
      <c r="AV4023">
        <f>IFERROR(IF((AL4023-AM4023)&gt;0,1,0),0)</f>
        <v>0</v>
      </c>
      <c r="AW4023">
        <f>IFERROR(IF((AN4023-AO4023)&gt;0,1,0),0)</f>
        <v>0</v>
      </c>
      <c r="AX4023">
        <f>IFERROR(IF((AC4023-AD4023)&lt;0,1,0),0)</f>
        <v>0</v>
      </c>
      <c r="AY4023">
        <f>SUM(AP4023:AX4023)</f>
        <v>0</v>
      </c>
    </row>
    <row r="4024" spans="1:51" x14ac:dyDescent="0.45">
      <c r="A4024" s="1" t="s">
        <v>2125</v>
      </c>
      <c r="B4024" s="2">
        <v>19067703</v>
      </c>
      <c r="C4024" s="3" t="s">
        <v>5338</v>
      </c>
      <c r="D4024" s="5">
        <v>22.875</v>
      </c>
      <c r="E4024" s="5">
        <v>166.98750000000001</v>
      </c>
      <c r="F4024" s="3" t="s">
        <v>4480</v>
      </c>
      <c r="G4024" s="3" t="s">
        <v>4491</v>
      </c>
      <c r="H4024" s="3" t="s">
        <v>4492</v>
      </c>
      <c r="I4024" s="3" t="s">
        <v>4493</v>
      </c>
      <c r="J4024" s="3"/>
      <c r="K4024" s="6" t="s">
        <v>4474</v>
      </c>
      <c r="L4024" s="6" t="s">
        <v>4474</v>
      </c>
      <c r="M4024" s="6" t="s">
        <v>4474</v>
      </c>
      <c r="N4024" s="6" t="s">
        <v>4474</v>
      </c>
      <c r="O4024" s="6" t="s">
        <v>4474</v>
      </c>
      <c r="P4024" s="6" t="s">
        <v>4474</v>
      </c>
      <c r="Q4024" s="6" t="s">
        <v>4474</v>
      </c>
      <c r="R4024" s="6" t="s">
        <v>4474</v>
      </c>
      <c r="S4024" s="6" t="s">
        <v>4474</v>
      </c>
      <c r="T4024" s="6" t="s">
        <v>4474</v>
      </c>
      <c r="U4024" s="6" t="s">
        <v>4474</v>
      </c>
      <c r="V4024" s="6" t="s">
        <v>4474</v>
      </c>
      <c r="W4024" s="6" t="s">
        <v>4474</v>
      </c>
      <c r="X4024" s="6" t="s">
        <v>4474</v>
      </c>
      <c r="Y4024" s="6" t="s">
        <v>4474</v>
      </c>
      <c r="Z4024" s="6" t="s">
        <v>4474</v>
      </c>
      <c r="AA4024" s="6" t="s">
        <v>4474</v>
      </c>
      <c r="AB4024" s="6" t="s">
        <v>4474</v>
      </c>
      <c r="AC4024" s="6" t="s">
        <v>4474</v>
      </c>
      <c r="AD4024" s="6" t="s">
        <v>4474</v>
      </c>
      <c r="AF4024" t="e">
        <f>Q4024/W4024</f>
        <v>#VALUE!</v>
      </c>
      <c r="AG4024" t="e">
        <f>R4024/X4024</f>
        <v>#VALUE!</v>
      </c>
      <c r="AH4024" t="e">
        <f>U4024/W4024</f>
        <v>#VALUE!</v>
      </c>
      <c r="AI4024" t="e">
        <f>V4024/X4024</f>
        <v>#VALUE!</v>
      </c>
      <c r="AJ4024" t="e">
        <f>Y4024/AA4024</f>
        <v>#VALUE!</v>
      </c>
      <c r="AK4024" t="e">
        <f>Z4024/AB4024</f>
        <v>#VALUE!</v>
      </c>
      <c r="AL4024" t="e">
        <f>O4024/K4024</f>
        <v>#VALUE!</v>
      </c>
      <c r="AM4024" t="e">
        <f>P4024/L4024</f>
        <v>#VALUE!</v>
      </c>
      <c r="AN4024" t="e">
        <f>K4024/W4024</f>
        <v>#VALUE!</v>
      </c>
      <c r="AO4024" t="e">
        <f>L4024/X4024</f>
        <v>#VALUE!</v>
      </c>
      <c r="AP4024">
        <f>IF(OR(Q4024&lt;0, Q4024="NA"), 0, 1)</f>
        <v>0</v>
      </c>
      <c r="AQ4024">
        <f>IF(OR(S4024&lt;0, S4024="NA"), 0, 1)</f>
        <v>0</v>
      </c>
      <c r="AR4024">
        <f>IFERROR(IF((AF4024-AG4024)&gt;0,1,0),0)</f>
        <v>0</v>
      </c>
      <c r="AS4024">
        <f>IFERROR(IF((S4024-Q4024)&gt;0,1,0),0)</f>
        <v>0</v>
      </c>
      <c r="AT4024">
        <f>IFERROR(IF((AH4024-AI4024)&lt;0,1,0),0)</f>
        <v>0</v>
      </c>
      <c r="AU4024">
        <f>IFERROR(IF((AJ4024-AK4024)&gt;0,1,0),0)</f>
        <v>0</v>
      </c>
      <c r="AV4024">
        <f>IFERROR(IF((AL4024-AM4024)&gt;0,1,0),0)</f>
        <v>0</v>
      </c>
      <c r="AW4024">
        <f>IFERROR(IF((AN4024-AO4024)&gt;0,1,0),0)</f>
        <v>0</v>
      </c>
      <c r="AX4024">
        <f>IFERROR(IF((AC4024-AD4024)&lt;0,1,0),0)</f>
        <v>0</v>
      </c>
      <c r="AY4024">
        <f>SUM(AP4024:AX4024)</f>
        <v>0</v>
      </c>
    </row>
    <row r="4025" spans="1:51" x14ac:dyDescent="0.45">
      <c r="A4025" s="1" t="s">
        <v>2126</v>
      </c>
      <c r="B4025" s="2">
        <v>22298265</v>
      </c>
      <c r="C4025" s="3" t="s">
        <v>5338</v>
      </c>
      <c r="D4025" s="5">
        <v>16.32</v>
      </c>
      <c r="E4025" s="5">
        <v>1282.752</v>
      </c>
      <c r="F4025" s="3" t="s">
        <v>4480</v>
      </c>
      <c r="G4025" s="3" t="s">
        <v>4491</v>
      </c>
      <c r="H4025" s="3" t="s">
        <v>4492</v>
      </c>
      <c r="I4025" s="3" t="s">
        <v>4493</v>
      </c>
      <c r="J4025" s="3"/>
      <c r="K4025" s="6" t="s">
        <v>4474</v>
      </c>
      <c r="L4025" s="6" t="s">
        <v>4474</v>
      </c>
      <c r="M4025" s="6" t="s">
        <v>4474</v>
      </c>
      <c r="N4025" s="6" t="s">
        <v>4474</v>
      </c>
      <c r="O4025" s="6" t="s">
        <v>4474</v>
      </c>
      <c r="P4025" s="6" t="s">
        <v>4474</v>
      </c>
      <c r="Q4025" s="6" t="s">
        <v>4474</v>
      </c>
      <c r="R4025" s="6" t="s">
        <v>4474</v>
      </c>
      <c r="S4025" s="6" t="s">
        <v>4474</v>
      </c>
      <c r="T4025" s="6" t="s">
        <v>4474</v>
      </c>
      <c r="U4025" s="6" t="s">
        <v>4474</v>
      </c>
      <c r="V4025" s="6" t="s">
        <v>4474</v>
      </c>
      <c r="W4025" s="6" t="s">
        <v>4474</v>
      </c>
      <c r="X4025" s="6" t="s">
        <v>4474</v>
      </c>
      <c r="Y4025" s="6" t="s">
        <v>4474</v>
      </c>
      <c r="Z4025" s="6" t="s">
        <v>4474</v>
      </c>
      <c r="AA4025" s="6" t="s">
        <v>4474</v>
      </c>
      <c r="AB4025" s="6" t="s">
        <v>4474</v>
      </c>
      <c r="AC4025" s="6" t="s">
        <v>4474</v>
      </c>
      <c r="AD4025" s="6" t="s">
        <v>4474</v>
      </c>
      <c r="AF4025" t="e">
        <f>Q4025/W4025</f>
        <v>#VALUE!</v>
      </c>
      <c r="AG4025" t="e">
        <f>R4025/X4025</f>
        <v>#VALUE!</v>
      </c>
      <c r="AH4025" t="e">
        <f>U4025/W4025</f>
        <v>#VALUE!</v>
      </c>
      <c r="AI4025" t="e">
        <f>V4025/X4025</f>
        <v>#VALUE!</v>
      </c>
      <c r="AJ4025" t="e">
        <f>Y4025/AA4025</f>
        <v>#VALUE!</v>
      </c>
      <c r="AK4025" t="e">
        <f>Z4025/AB4025</f>
        <v>#VALUE!</v>
      </c>
      <c r="AL4025" t="e">
        <f>O4025/K4025</f>
        <v>#VALUE!</v>
      </c>
      <c r="AM4025" t="e">
        <f>P4025/L4025</f>
        <v>#VALUE!</v>
      </c>
      <c r="AN4025" t="e">
        <f>K4025/W4025</f>
        <v>#VALUE!</v>
      </c>
      <c r="AO4025" t="e">
        <f>L4025/X4025</f>
        <v>#VALUE!</v>
      </c>
      <c r="AP4025">
        <f>IF(OR(Q4025&lt;0, Q4025="NA"), 0, 1)</f>
        <v>0</v>
      </c>
      <c r="AQ4025">
        <f>IF(OR(S4025&lt;0, S4025="NA"), 0, 1)</f>
        <v>0</v>
      </c>
      <c r="AR4025">
        <f>IFERROR(IF((AF4025-AG4025)&gt;0,1,0),0)</f>
        <v>0</v>
      </c>
      <c r="AS4025">
        <f>IFERROR(IF((S4025-Q4025)&gt;0,1,0),0)</f>
        <v>0</v>
      </c>
      <c r="AT4025">
        <f>IFERROR(IF((AH4025-AI4025)&lt;0,1,0),0)</f>
        <v>0</v>
      </c>
      <c r="AU4025">
        <f>IFERROR(IF((AJ4025-AK4025)&gt;0,1,0),0)</f>
        <v>0</v>
      </c>
      <c r="AV4025">
        <f>IFERROR(IF((AL4025-AM4025)&gt;0,1,0),0)</f>
        <v>0</v>
      </c>
      <c r="AW4025">
        <f>IFERROR(IF((AN4025-AO4025)&gt;0,1,0),0)</f>
        <v>0</v>
      </c>
      <c r="AX4025">
        <f>IFERROR(IF((AC4025-AD4025)&lt;0,1,0),0)</f>
        <v>0</v>
      </c>
      <c r="AY4025">
        <f>SUM(AP4025:AX4025)</f>
        <v>0</v>
      </c>
    </row>
    <row r="4026" spans="1:51" x14ac:dyDescent="0.45">
      <c r="A4026" s="1" t="s">
        <v>2127</v>
      </c>
      <c r="B4026" s="2">
        <v>19150751</v>
      </c>
      <c r="C4026" s="3" t="s">
        <v>5338</v>
      </c>
      <c r="D4026" s="5">
        <v>21.75</v>
      </c>
      <c r="E4026" s="5">
        <v>145.72499999999999</v>
      </c>
      <c r="F4026" s="3" t="s">
        <v>4480</v>
      </c>
      <c r="G4026" s="3" t="s">
        <v>4491</v>
      </c>
      <c r="H4026" s="3" t="s">
        <v>4492</v>
      </c>
      <c r="I4026" s="3" t="s">
        <v>4493</v>
      </c>
      <c r="J4026" s="3"/>
      <c r="K4026" s="6" t="s">
        <v>4474</v>
      </c>
      <c r="L4026" s="6" t="s">
        <v>4474</v>
      </c>
      <c r="M4026" s="6" t="s">
        <v>4474</v>
      </c>
      <c r="N4026" s="6" t="s">
        <v>4474</v>
      </c>
      <c r="O4026" s="6" t="s">
        <v>4474</v>
      </c>
      <c r="P4026" s="6" t="s">
        <v>4474</v>
      </c>
      <c r="Q4026" s="6" t="s">
        <v>4474</v>
      </c>
      <c r="R4026" s="6" t="s">
        <v>4474</v>
      </c>
      <c r="S4026" s="6" t="s">
        <v>4474</v>
      </c>
      <c r="T4026" s="6" t="s">
        <v>4474</v>
      </c>
      <c r="U4026" s="6" t="s">
        <v>4474</v>
      </c>
      <c r="V4026" s="6" t="s">
        <v>4474</v>
      </c>
      <c r="W4026" s="6" t="s">
        <v>4474</v>
      </c>
      <c r="X4026" s="6" t="s">
        <v>4474</v>
      </c>
      <c r="Y4026" s="6" t="s">
        <v>4474</v>
      </c>
      <c r="Z4026" s="6" t="s">
        <v>4474</v>
      </c>
      <c r="AA4026" s="6" t="s">
        <v>4474</v>
      </c>
      <c r="AB4026" s="6" t="s">
        <v>4474</v>
      </c>
      <c r="AC4026" s="6" t="s">
        <v>4474</v>
      </c>
      <c r="AD4026" s="6" t="s">
        <v>4474</v>
      </c>
      <c r="AF4026" t="e">
        <f>Q4026/W4026</f>
        <v>#VALUE!</v>
      </c>
      <c r="AG4026" t="e">
        <f>R4026/X4026</f>
        <v>#VALUE!</v>
      </c>
      <c r="AH4026" t="e">
        <f>U4026/W4026</f>
        <v>#VALUE!</v>
      </c>
      <c r="AI4026" t="e">
        <f>V4026/X4026</f>
        <v>#VALUE!</v>
      </c>
      <c r="AJ4026" t="e">
        <f>Y4026/AA4026</f>
        <v>#VALUE!</v>
      </c>
      <c r="AK4026" t="e">
        <f>Z4026/AB4026</f>
        <v>#VALUE!</v>
      </c>
      <c r="AL4026" t="e">
        <f>O4026/K4026</f>
        <v>#VALUE!</v>
      </c>
      <c r="AM4026" t="e">
        <f>P4026/L4026</f>
        <v>#VALUE!</v>
      </c>
      <c r="AN4026" t="e">
        <f>K4026/W4026</f>
        <v>#VALUE!</v>
      </c>
      <c r="AO4026" t="e">
        <f>L4026/X4026</f>
        <v>#VALUE!</v>
      </c>
      <c r="AP4026">
        <f>IF(OR(Q4026&lt;0, Q4026="NA"), 0, 1)</f>
        <v>0</v>
      </c>
      <c r="AQ4026">
        <f>IF(OR(S4026&lt;0, S4026="NA"), 0, 1)</f>
        <v>0</v>
      </c>
      <c r="AR4026">
        <f>IFERROR(IF((AF4026-AG4026)&gt;0,1,0),0)</f>
        <v>0</v>
      </c>
      <c r="AS4026">
        <f>IFERROR(IF((S4026-Q4026)&gt;0,1,0),0)</f>
        <v>0</v>
      </c>
      <c r="AT4026">
        <f>IFERROR(IF((AH4026-AI4026)&lt;0,1,0),0)</f>
        <v>0</v>
      </c>
      <c r="AU4026">
        <f>IFERROR(IF((AJ4026-AK4026)&gt;0,1,0),0)</f>
        <v>0</v>
      </c>
      <c r="AV4026">
        <f>IFERROR(IF((AL4026-AM4026)&gt;0,1,0),0)</f>
        <v>0</v>
      </c>
      <c r="AW4026">
        <f>IFERROR(IF((AN4026-AO4026)&gt;0,1,0),0)</f>
        <v>0</v>
      </c>
      <c r="AX4026">
        <f>IFERROR(IF((AC4026-AD4026)&lt;0,1,0),0)</f>
        <v>0</v>
      </c>
      <c r="AY4026">
        <f>SUM(AP4026:AX4026)</f>
        <v>0</v>
      </c>
    </row>
    <row r="4027" spans="1:51" x14ac:dyDescent="0.45">
      <c r="A4027" s="1" t="s">
        <v>2128</v>
      </c>
      <c r="B4027" s="2">
        <v>29444706</v>
      </c>
      <c r="C4027" s="3" t="s">
        <v>5338</v>
      </c>
      <c r="D4027" s="5">
        <v>16.010000000000002</v>
      </c>
      <c r="E4027" s="5">
        <v>833.32050000000004</v>
      </c>
      <c r="F4027" s="3" t="s">
        <v>4480</v>
      </c>
      <c r="G4027" s="3" t="s">
        <v>4491</v>
      </c>
      <c r="H4027" s="3" t="s">
        <v>4492</v>
      </c>
      <c r="I4027" s="3" t="s">
        <v>4493</v>
      </c>
      <c r="J4027" s="3"/>
      <c r="K4027" s="6" t="s">
        <v>4474</v>
      </c>
      <c r="L4027" s="6" t="s">
        <v>4474</v>
      </c>
      <c r="M4027" s="6" t="s">
        <v>4474</v>
      </c>
      <c r="N4027" s="6" t="s">
        <v>4474</v>
      </c>
      <c r="O4027" s="6" t="s">
        <v>4474</v>
      </c>
      <c r="P4027" s="6" t="s">
        <v>4474</v>
      </c>
      <c r="Q4027" s="6" t="s">
        <v>4474</v>
      </c>
      <c r="R4027" s="6" t="s">
        <v>4474</v>
      </c>
      <c r="S4027" s="6" t="s">
        <v>4474</v>
      </c>
      <c r="T4027" s="6" t="s">
        <v>4474</v>
      </c>
      <c r="U4027" s="6" t="s">
        <v>4474</v>
      </c>
      <c r="V4027" s="6" t="s">
        <v>4474</v>
      </c>
      <c r="W4027" s="6" t="s">
        <v>4474</v>
      </c>
      <c r="X4027" s="6" t="s">
        <v>4474</v>
      </c>
      <c r="Y4027" s="6" t="s">
        <v>4474</v>
      </c>
      <c r="Z4027" s="6" t="s">
        <v>4474</v>
      </c>
      <c r="AA4027" s="6" t="s">
        <v>4474</v>
      </c>
      <c r="AB4027" s="6" t="s">
        <v>4474</v>
      </c>
      <c r="AC4027" s="6" t="s">
        <v>4474</v>
      </c>
      <c r="AD4027" s="6" t="s">
        <v>4474</v>
      </c>
      <c r="AF4027" t="e">
        <f>Q4027/W4027</f>
        <v>#VALUE!</v>
      </c>
      <c r="AG4027" t="e">
        <f>R4027/X4027</f>
        <v>#VALUE!</v>
      </c>
      <c r="AH4027" t="e">
        <f>U4027/W4027</f>
        <v>#VALUE!</v>
      </c>
      <c r="AI4027" t="e">
        <f>V4027/X4027</f>
        <v>#VALUE!</v>
      </c>
      <c r="AJ4027" t="e">
        <f>Y4027/AA4027</f>
        <v>#VALUE!</v>
      </c>
      <c r="AK4027" t="e">
        <f>Z4027/AB4027</f>
        <v>#VALUE!</v>
      </c>
      <c r="AL4027" t="e">
        <f>O4027/K4027</f>
        <v>#VALUE!</v>
      </c>
      <c r="AM4027" t="e">
        <f>P4027/L4027</f>
        <v>#VALUE!</v>
      </c>
      <c r="AN4027" t="e">
        <f>K4027/W4027</f>
        <v>#VALUE!</v>
      </c>
      <c r="AO4027" t="e">
        <f>L4027/X4027</f>
        <v>#VALUE!</v>
      </c>
      <c r="AP4027">
        <f>IF(OR(Q4027&lt;0, Q4027="NA"), 0, 1)</f>
        <v>0</v>
      </c>
      <c r="AQ4027">
        <f>IF(OR(S4027&lt;0, S4027="NA"), 0, 1)</f>
        <v>0</v>
      </c>
      <c r="AR4027">
        <f>IFERROR(IF((AF4027-AG4027)&gt;0,1,0),0)</f>
        <v>0</v>
      </c>
      <c r="AS4027">
        <f>IFERROR(IF((S4027-Q4027)&gt;0,1,0),0)</f>
        <v>0</v>
      </c>
      <c r="AT4027">
        <f>IFERROR(IF((AH4027-AI4027)&lt;0,1,0),0)</f>
        <v>0</v>
      </c>
      <c r="AU4027">
        <f>IFERROR(IF((AJ4027-AK4027)&gt;0,1,0),0)</f>
        <v>0</v>
      </c>
      <c r="AV4027">
        <f>IFERROR(IF((AL4027-AM4027)&gt;0,1,0),0)</f>
        <v>0</v>
      </c>
      <c r="AW4027">
        <f>IFERROR(IF((AN4027-AO4027)&gt;0,1,0),0)</f>
        <v>0</v>
      </c>
      <c r="AX4027">
        <f>IFERROR(IF((AC4027-AD4027)&lt;0,1,0),0)</f>
        <v>0</v>
      </c>
      <c r="AY4027">
        <f>SUM(AP4027:AX4027)</f>
        <v>0</v>
      </c>
    </row>
    <row r="4028" spans="1:51" x14ac:dyDescent="0.45">
      <c r="A4028" s="1" t="s">
        <v>2129</v>
      </c>
      <c r="B4028" s="2">
        <v>29444608</v>
      </c>
      <c r="C4028" s="3" t="s">
        <v>5338</v>
      </c>
      <c r="D4028" s="5">
        <v>20.89</v>
      </c>
      <c r="E4028" s="5">
        <v>94.004999999999995</v>
      </c>
      <c r="F4028" s="3" t="s">
        <v>4480</v>
      </c>
      <c r="G4028" s="3" t="s">
        <v>4491</v>
      </c>
      <c r="H4028" s="3" t="s">
        <v>4492</v>
      </c>
      <c r="I4028" s="3" t="s">
        <v>4493</v>
      </c>
      <c r="J4028" s="3"/>
      <c r="K4028" s="6" t="s">
        <v>4474</v>
      </c>
      <c r="L4028" s="6" t="s">
        <v>4474</v>
      </c>
      <c r="M4028" s="6" t="s">
        <v>4474</v>
      </c>
      <c r="N4028" s="6" t="s">
        <v>4474</v>
      </c>
      <c r="O4028" s="6" t="s">
        <v>4474</v>
      </c>
      <c r="P4028" s="6" t="s">
        <v>4474</v>
      </c>
      <c r="Q4028" s="6" t="s">
        <v>4474</v>
      </c>
      <c r="R4028" s="6" t="s">
        <v>4474</v>
      </c>
      <c r="S4028" s="6" t="s">
        <v>4474</v>
      </c>
      <c r="T4028" s="6" t="s">
        <v>4474</v>
      </c>
      <c r="U4028" s="6" t="s">
        <v>4474</v>
      </c>
      <c r="V4028" s="6" t="s">
        <v>4474</v>
      </c>
      <c r="W4028" s="6" t="s">
        <v>4474</v>
      </c>
      <c r="X4028" s="6" t="s">
        <v>4474</v>
      </c>
      <c r="Y4028" s="6" t="s">
        <v>4474</v>
      </c>
      <c r="Z4028" s="6" t="s">
        <v>4474</v>
      </c>
      <c r="AA4028" s="6" t="s">
        <v>4474</v>
      </c>
      <c r="AB4028" s="6" t="s">
        <v>4474</v>
      </c>
      <c r="AC4028" s="6" t="s">
        <v>4474</v>
      </c>
      <c r="AD4028" s="6" t="s">
        <v>4474</v>
      </c>
      <c r="AF4028" t="e">
        <f>Q4028/W4028</f>
        <v>#VALUE!</v>
      </c>
      <c r="AG4028" t="e">
        <f>R4028/X4028</f>
        <v>#VALUE!</v>
      </c>
      <c r="AH4028" t="e">
        <f>U4028/W4028</f>
        <v>#VALUE!</v>
      </c>
      <c r="AI4028" t="e">
        <f>V4028/X4028</f>
        <v>#VALUE!</v>
      </c>
      <c r="AJ4028" t="e">
        <f>Y4028/AA4028</f>
        <v>#VALUE!</v>
      </c>
      <c r="AK4028" t="e">
        <f>Z4028/AB4028</f>
        <v>#VALUE!</v>
      </c>
      <c r="AL4028" t="e">
        <f>O4028/K4028</f>
        <v>#VALUE!</v>
      </c>
      <c r="AM4028" t="e">
        <f>P4028/L4028</f>
        <v>#VALUE!</v>
      </c>
      <c r="AN4028" t="e">
        <f>K4028/W4028</f>
        <v>#VALUE!</v>
      </c>
      <c r="AO4028" t="e">
        <f>L4028/X4028</f>
        <v>#VALUE!</v>
      </c>
      <c r="AP4028">
        <f>IF(OR(Q4028&lt;0, Q4028="NA"), 0, 1)</f>
        <v>0</v>
      </c>
      <c r="AQ4028">
        <f>IF(OR(S4028&lt;0, S4028="NA"), 0, 1)</f>
        <v>0</v>
      </c>
      <c r="AR4028">
        <f>IFERROR(IF((AF4028-AG4028)&gt;0,1,0),0)</f>
        <v>0</v>
      </c>
      <c r="AS4028">
        <f>IFERROR(IF((S4028-Q4028)&gt;0,1,0),0)</f>
        <v>0</v>
      </c>
      <c r="AT4028">
        <f>IFERROR(IF((AH4028-AI4028)&lt;0,1,0),0)</f>
        <v>0</v>
      </c>
      <c r="AU4028">
        <f>IFERROR(IF((AJ4028-AK4028)&gt;0,1,0),0)</f>
        <v>0</v>
      </c>
      <c r="AV4028">
        <f>IFERROR(IF((AL4028-AM4028)&gt;0,1,0),0)</f>
        <v>0</v>
      </c>
      <c r="AW4028">
        <f>IFERROR(IF((AN4028-AO4028)&gt;0,1,0),0)</f>
        <v>0</v>
      </c>
      <c r="AX4028">
        <f>IFERROR(IF((AC4028-AD4028)&lt;0,1,0),0)</f>
        <v>0</v>
      </c>
      <c r="AY4028">
        <f>SUM(AP4028:AX4028)</f>
        <v>0</v>
      </c>
    </row>
    <row r="4029" spans="1:51" x14ac:dyDescent="0.45">
      <c r="A4029" s="1" t="s">
        <v>2130</v>
      </c>
      <c r="B4029" s="2">
        <v>106466647</v>
      </c>
      <c r="C4029" s="3" t="s">
        <v>5338</v>
      </c>
      <c r="D4029" s="5">
        <v>20.04</v>
      </c>
      <c r="E4029" s="5">
        <v>736.47</v>
      </c>
      <c r="F4029" s="3" t="s">
        <v>4480</v>
      </c>
      <c r="G4029" s="3" t="s">
        <v>4491</v>
      </c>
      <c r="H4029" s="3" t="s">
        <v>4492</v>
      </c>
      <c r="I4029" s="3" t="s">
        <v>4493</v>
      </c>
      <c r="J4029" s="3"/>
      <c r="K4029" s="6" t="s">
        <v>4474</v>
      </c>
      <c r="L4029" s="6" t="s">
        <v>4474</v>
      </c>
      <c r="M4029" s="6" t="s">
        <v>4474</v>
      </c>
      <c r="N4029" s="6" t="s">
        <v>4474</v>
      </c>
      <c r="O4029" s="6" t="s">
        <v>4474</v>
      </c>
      <c r="P4029" s="6" t="s">
        <v>4474</v>
      </c>
      <c r="Q4029" s="6" t="s">
        <v>4474</v>
      </c>
      <c r="R4029" s="6" t="s">
        <v>4474</v>
      </c>
      <c r="S4029" s="6" t="s">
        <v>4474</v>
      </c>
      <c r="T4029" s="6" t="s">
        <v>4474</v>
      </c>
      <c r="U4029" s="6" t="s">
        <v>4474</v>
      </c>
      <c r="V4029" s="6" t="s">
        <v>4474</v>
      </c>
      <c r="W4029" s="6" t="s">
        <v>4474</v>
      </c>
      <c r="X4029" s="6" t="s">
        <v>4474</v>
      </c>
      <c r="Y4029" s="6" t="s">
        <v>4474</v>
      </c>
      <c r="Z4029" s="6" t="s">
        <v>4474</v>
      </c>
      <c r="AA4029" s="6" t="s">
        <v>4474</v>
      </c>
      <c r="AB4029" s="6" t="s">
        <v>4474</v>
      </c>
      <c r="AC4029" s="6" t="s">
        <v>4474</v>
      </c>
      <c r="AD4029" s="6" t="s">
        <v>4474</v>
      </c>
      <c r="AF4029" t="e">
        <f>Q4029/W4029</f>
        <v>#VALUE!</v>
      </c>
      <c r="AG4029" t="e">
        <f>R4029/X4029</f>
        <v>#VALUE!</v>
      </c>
      <c r="AH4029" t="e">
        <f>U4029/W4029</f>
        <v>#VALUE!</v>
      </c>
      <c r="AI4029" t="e">
        <f>V4029/X4029</f>
        <v>#VALUE!</v>
      </c>
      <c r="AJ4029" t="e">
        <f>Y4029/AA4029</f>
        <v>#VALUE!</v>
      </c>
      <c r="AK4029" t="e">
        <f>Z4029/AB4029</f>
        <v>#VALUE!</v>
      </c>
      <c r="AL4029" t="e">
        <f>O4029/K4029</f>
        <v>#VALUE!</v>
      </c>
      <c r="AM4029" t="e">
        <f>P4029/L4029</f>
        <v>#VALUE!</v>
      </c>
      <c r="AN4029" t="e">
        <f>K4029/W4029</f>
        <v>#VALUE!</v>
      </c>
      <c r="AO4029" t="e">
        <f>L4029/X4029</f>
        <v>#VALUE!</v>
      </c>
      <c r="AP4029">
        <f>IF(OR(Q4029&lt;0, Q4029="NA"), 0, 1)</f>
        <v>0</v>
      </c>
      <c r="AQ4029">
        <f>IF(OR(S4029&lt;0, S4029="NA"), 0, 1)</f>
        <v>0</v>
      </c>
      <c r="AR4029">
        <f>IFERROR(IF((AF4029-AG4029)&gt;0,1,0),0)</f>
        <v>0</v>
      </c>
      <c r="AS4029">
        <f>IFERROR(IF((S4029-Q4029)&gt;0,1,0),0)</f>
        <v>0</v>
      </c>
      <c r="AT4029">
        <f>IFERROR(IF((AH4029-AI4029)&lt;0,1,0),0)</f>
        <v>0</v>
      </c>
      <c r="AU4029">
        <f>IFERROR(IF((AJ4029-AK4029)&gt;0,1,0),0)</f>
        <v>0</v>
      </c>
      <c r="AV4029">
        <f>IFERROR(IF((AL4029-AM4029)&gt;0,1,0),0)</f>
        <v>0</v>
      </c>
      <c r="AW4029">
        <f>IFERROR(IF((AN4029-AO4029)&gt;0,1,0),0)</f>
        <v>0</v>
      </c>
      <c r="AX4029">
        <f>IFERROR(IF((AC4029-AD4029)&lt;0,1,0),0)</f>
        <v>0</v>
      </c>
      <c r="AY4029">
        <f>SUM(AP4029:AX4029)</f>
        <v>0</v>
      </c>
    </row>
    <row r="4030" spans="1:51" x14ac:dyDescent="0.45">
      <c r="A4030" s="1" t="s">
        <v>2131</v>
      </c>
      <c r="B4030" s="2">
        <v>106477942</v>
      </c>
      <c r="C4030" s="3" t="s">
        <v>5338</v>
      </c>
      <c r="D4030" s="5">
        <v>24.9</v>
      </c>
      <c r="E4030" s="5">
        <v>92.13</v>
      </c>
      <c r="F4030" s="3" t="s">
        <v>4480</v>
      </c>
      <c r="G4030" s="3" t="s">
        <v>4491</v>
      </c>
      <c r="H4030" s="3" t="s">
        <v>4492</v>
      </c>
      <c r="I4030" s="3" t="s">
        <v>4493</v>
      </c>
      <c r="J4030" s="3"/>
      <c r="K4030" s="6" t="s">
        <v>4474</v>
      </c>
      <c r="L4030" s="6" t="s">
        <v>4474</v>
      </c>
      <c r="M4030" s="6" t="s">
        <v>4474</v>
      </c>
      <c r="N4030" s="6" t="s">
        <v>4474</v>
      </c>
      <c r="O4030" s="6" t="s">
        <v>4474</v>
      </c>
      <c r="P4030" s="6" t="s">
        <v>4474</v>
      </c>
      <c r="Q4030" s="6" t="s">
        <v>4474</v>
      </c>
      <c r="R4030" s="6" t="s">
        <v>4474</v>
      </c>
      <c r="S4030" s="6" t="s">
        <v>4474</v>
      </c>
      <c r="T4030" s="6" t="s">
        <v>4474</v>
      </c>
      <c r="U4030" s="6" t="s">
        <v>4474</v>
      </c>
      <c r="V4030" s="6" t="s">
        <v>4474</v>
      </c>
      <c r="W4030" s="6" t="s">
        <v>4474</v>
      </c>
      <c r="X4030" s="6" t="s">
        <v>4474</v>
      </c>
      <c r="Y4030" s="6" t="s">
        <v>4474</v>
      </c>
      <c r="Z4030" s="6" t="s">
        <v>4474</v>
      </c>
      <c r="AA4030" s="6" t="s">
        <v>4474</v>
      </c>
      <c r="AB4030" s="6" t="s">
        <v>4474</v>
      </c>
      <c r="AC4030" s="6" t="s">
        <v>4474</v>
      </c>
      <c r="AD4030" s="6" t="s">
        <v>4474</v>
      </c>
      <c r="AF4030" t="e">
        <f>Q4030/W4030</f>
        <v>#VALUE!</v>
      </c>
      <c r="AG4030" t="e">
        <f>R4030/X4030</f>
        <v>#VALUE!</v>
      </c>
      <c r="AH4030" t="e">
        <f>U4030/W4030</f>
        <v>#VALUE!</v>
      </c>
      <c r="AI4030" t="e">
        <f>V4030/X4030</f>
        <v>#VALUE!</v>
      </c>
      <c r="AJ4030" t="e">
        <f>Y4030/AA4030</f>
        <v>#VALUE!</v>
      </c>
      <c r="AK4030" t="e">
        <f>Z4030/AB4030</f>
        <v>#VALUE!</v>
      </c>
      <c r="AL4030" t="e">
        <f>O4030/K4030</f>
        <v>#VALUE!</v>
      </c>
      <c r="AM4030" t="e">
        <f>P4030/L4030</f>
        <v>#VALUE!</v>
      </c>
      <c r="AN4030" t="e">
        <f>K4030/W4030</f>
        <v>#VALUE!</v>
      </c>
      <c r="AO4030" t="e">
        <f>L4030/X4030</f>
        <v>#VALUE!</v>
      </c>
      <c r="AP4030">
        <f>IF(OR(Q4030&lt;0, Q4030="NA"), 0, 1)</f>
        <v>0</v>
      </c>
      <c r="AQ4030">
        <f>IF(OR(S4030&lt;0, S4030="NA"), 0, 1)</f>
        <v>0</v>
      </c>
      <c r="AR4030">
        <f>IFERROR(IF((AF4030-AG4030)&gt;0,1,0),0)</f>
        <v>0</v>
      </c>
      <c r="AS4030">
        <f>IFERROR(IF((S4030-Q4030)&gt;0,1,0),0)</f>
        <v>0</v>
      </c>
      <c r="AT4030">
        <f>IFERROR(IF((AH4030-AI4030)&lt;0,1,0),0)</f>
        <v>0</v>
      </c>
      <c r="AU4030">
        <f>IFERROR(IF((AJ4030-AK4030)&gt;0,1,0),0)</f>
        <v>0</v>
      </c>
      <c r="AV4030">
        <f>IFERROR(IF((AL4030-AM4030)&gt;0,1,0),0)</f>
        <v>0</v>
      </c>
      <c r="AW4030">
        <f>IFERROR(IF((AN4030-AO4030)&gt;0,1,0),0)</f>
        <v>0</v>
      </c>
      <c r="AX4030">
        <f>IFERROR(IF((AC4030-AD4030)&lt;0,1,0),0)</f>
        <v>0</v>
      </c>
      <c r="AY4030">
        <f>SUM(AP4030:AX4030)</f>
        <v>0</v>
      </c>
    </row>
    <row r="4031" spans="1:51" x14ac:dyDescent="0.45">
      <c r="A4031" s="1" t="s">
        <v>2132</v>
      </c>
      <c r="B4031" s="2">
        <v>112325990</v>
      </c>
      <c r="C4031" s="3" t="s">
        <v>5338</v>
      </c>
      <c r="D4031" s="5">
        <v>20.55</v>
      </c>
      <c r="E4031" s="5">
        <v>422.30250000000001</v>
      </c>
      <c r="F4031" s="3" t="s">
        <v>4480</v>
      </c>
      <c r="G4031" s="3" t="s">
        <v>4491</v>
      </c>
      <c r="H4031" s="3" t="s">
        <v>4492</v>
      </c>
      <c r="I4031" s="3" t="s">
        <v>4493</v>
      </c>
      <c r="J4031" s="3"/>
      <c r="K4031" s="6" t="s">
        <v>4474</v>
      </c>
      <c r="L4031" s="6" t="s">
        <v>4474</v>
      </c>
      <c r="M4031" s="6" t="s">
        <v>4474</v>
      </c>
      <c r="N4031" s="6" t="s">
        <v>4474</v>
      </c>
      <c r="O4031" s="6" t="s">
        <v>4474</v>
      </c>
      <c r="P4031" s="6" t="s">
        <v>4474</v>
      </c>
      <c r="Q4031" s="6" t="s">
        <v>4474</v>
      </c>
      <c r="R4031" s="6" t="s">
        <v>4474</v>
      </c>
      <c r="S4031" s="6" t="s">
        <v>4474</v>
      </c>
      <c r="T4031" s="6" t="s">
        <v>4474</v>
      </c>
      <c r="U4031" s="6" t="s">
        <v>4474</v>
      </c>
      <c r="V4031" s="6" t="s">
        <v>4474</v>
      </c>
      <c r="W4031" s="6" t="s">
        <v>4474</v>
      </c>
      <c r="X4031" s="6" t="s">
        <v>4474</v>
      </c>
      <c r="Y4031" s="6" t="s">
        <v>4474</v>
      </c>
      <c r="Z4031" s="6" t="s">
        <v>4474</v>
      </c>
      <c r="AA4031" s="6" t="s">
        <v>4474</v>
      </c>
      <c r="AB4031" s="6" t="s">
        <v>4474</v>
      </c>
      <c r="AC4031" s="6" t="s">
        <v>4474</v>
      </c>
      <c r="AD4031" s="6" t="s">
        <v>4474</v>
      </c>
      <c r="AF4031" t="e">
        <f>Q4031/W4031</f>
        <v>#VALUE!</v>
      </c>
      <c r="AG4031" t="e">
        <f>R4031/X4031</f>
        <v>#VALUE!</v>
      </c>
      <c r="AH4031" t="e">
        <f>U4031/W4031</f>
        <v>#VALUE!</v>
      </c>
      <c r="AI4031" t="e">
        <f>V4031/X4031</f>
        <v>#VALUE!</v>
      </c>
      <c r="AJ4031" t="e">
        <f>Y4031/AA4031</f>
        <v>#VALUE!</v>
      </c>
      <c r="AK4031" t="e">
        <f>Z4031/AB4031</f>
        <v>#VALUE!</v>
      </c>
      <c r="AL4031" t="e">
        <f>O4031/K4031</f>
        <v>#VALUE!</v>
      </c>
      <c r="AM4031" t="e">
        <f>P4031/L4031</f>
        <v>#VALUE!</v>
      </c>
      <c r="AN4031" t="e">
        <f>K4031/W4031</f>
        <v>#VALUE!</v>
      </c>
      <c r="AO4031" t="e">
        <f>L4031/X4031</f>
        <v>#VALUE!</v>
      </c>
      <c r="AP4031">
        <f>IF(OR(Q4031&lt;0, Q4031="NA"), 0, 1)</f>
        <v>0</v>
      </c>
      <c r="AQ4031">
        <f>IF(OR(S4031&lt;0, S4031="NA"), 0, 1)</f>
        <v>0</v>
      </c>
      <c r="AR4031">
        <f>IFERROR(IF((AF4031-AG4031)&gt;0,1,0),0)</f>
        <v>0</v>
      </c>
      <c r="AS4031">
        <f>IFERROR(IF((S4031-Q4031)&gt;0,1,0),0)</f>
        <v>0</v>
      </c>
      <c r="AT4031">
        <f>IFERROR(IF((AH4031-AI4031)&lt;0,1,0),0)</f>
        <v>0</v>
      </c>
      <c r="AU4031">
        <f>IFERROR(IF((AJ4031-AK4031)&gt;0,1,0),0)</f>
        <v>0</v>
      </c>
      <c r="AV4031">
        <f>IFERROR(IF((AL4031-AM4031)&gt;0,1,0),0)</f>
        <v>0</v>
      </c>
      <c r="AW4031">
        <f>IFERROR(IF((AN4031-AO4031)&gt;0,1,0),0)</f>
        <v>0</v>
      </c>
      <c r="AX4031">
        <f>IFERROR(IF((AC4031-AD4031)&lt;0,1,0),0)</f>
        <v>0</v>
      </c>
      <c r="AY4031">
        <f>SUM(AP4031:AX4031)</f>
        <v>0</v>
      </c>
    </row>
    <row r="4032" spans="1:51" x14ac:dyDescent="0.45">
      <c r="A4032" s="1" t="s">
        <v>2133</v>
      </c>
      <c r="B4032" s="2">
        <v>112326183</v>
      </c>
      <c r="C4032" s="3" t="s">
        <v>5338</v>
      </c>
      <c r="D4032" s="5">
        <v>25.66</v>
      </c>
      <c r="E4032" s="5">
        <v>64.150000000000006</v>
      </c>
      <c r="F4032" s="3" t="s">
        <v>4480</v>
      </c>
      <c r="G4032" s="3" t="s">
        <v>4491</v>
      </c>
      <c r="H4032" s="3" t="s">
        <v>4492</v>
      </c>
      <c r="I4032" s="3" t="s">
        <v>4493</v>
      </c>
      <c r="J4032" s="3"/>
      <c r="K4032" s="6" t="s">
        <v>4474</v>
      </c>
      <c r="L4032" s="6" t="s">
        <v>4474</v>
      </c>
      <c r="M4032" s="6" t="s">
        <v>4474</v>
      </c>
      <c r="N4032" s="6" t="s">
        <v>4474</v>
      </c>
      <c r="O4032" s="6" t="s">
        <v>4474</v>
      </c>
      <c r="P4032" s="6" t="s">
        <v>4474</v>
      </c>
      <c r="Q4032" s="6" t="s">
        <v>4474</v>
      </c>
      <c r="R4032" s="6" t="s">
        <v>4474</v>
      </c>
      <c r="S4032" s="6" t="s">
        <v>4474</v>
      </c>
      <c r="T4032" s="6" t="s">
        <v>4474</v>
      </c>
      <c r="U4032" s="6" t="s">
        <v>4474</v>
      </c>
      <c r="V4032" s="6" t="s">
        <v>4474</v>
      </c>
      <c r="W4032" s="6" t="s">
        <v>4474</v>
      </c>
      <c r="X4032" s="6" t="s">
        <v>4474</v>
      </c>
      <c r="Y4032" s="6" t="s">
        <v>4474</v>
      </c>
      <c r="Z4032" s="6" t="s">
        <v>4474</v>
      </c>
      <c r="AA4032" s="6" t="s">
        <v>4474</v>
      </c>
      <c r="AB4032" s="6" t="s">
        <v>4474</v>
      </c>
      <c r="AC4032" s="6" t="s">
        <v>4474</v>
      </c>
      <c r="AD4032" s="6" t="s">
        <v>4474</v>
      </c>
      <c r="AF4032" t="e">
        <f>Q4032/W4032</f>
        <v>#VALUE!</v>
      </c>
      <c r="AG4032" t="e">
        <f>R4032/X4032</f>
        <v>#VALUE!</v>
      </c>
      <c r="AH4032" t="e">
        <f>U4032/W4032</f>
        <v>#VALUE!</v>
      </c>
      <c r="AI4032" t="e">
        <f>V4032/X4032</f>
        <v>#VALUE!</v>
      </c>
      <c r="AJ4032" t="e">
        <f>Y4032/AA4032</f>
        <v>#VALUE!</v>
      </c>
      <c r="AK4032" t="e">
        <f>Z4032/AB4032</f>
        <v>#VALUE!</v>
      </c>
      <c r="AL4032" t="e">
        <f>O4032/K4032</f>
        <v>#VALUE!</v>
      </c>
      <c r="AM4032" t="e">
        <f>P4032/L4032</f>
        <v>#VALUE!</v>
      </c>
      <c r="AN4032" t="e">
        <f>K4032/W4032</f>
        <v>#VALUE!</v>
      </c>
      <c r="AO4032" t="e">
        <f>L4032/X4032</f>
        <v>#VALUE!</v>
      </c>
      <c r="AP4032">
        <f>IF(OR(Q4032&lt;0, Q4032="NA"), 0, 1)</f>
        <v>0</v>
      </c>
      <c r="AQ4032">
        <f>IF(OR(S4032&lt;0, S4032="NA"), 0, 1)</f>
        <v>0</v>
      </c>
      <c r="AR4032">
        <f>IFERROR(IF((AF4032-AG4032)&gt;0,1,0),0)</f>
        <v>0</v>
      </c>
      <c r="AS4032">
        <f>IFERROR(IF((S4032-Q4032)&gt;0,1,0),0)</f>
        <v>0</v>
      </c>
      <c r="AT4032">
        <f>IFERROR(IF((AH4032-AI4032)&lt;0,1,0),0)</f>
        <v>0</v>
      </c>
      <c r="AU4032">
        <f>IFERROR(IF((AJ4032-AK4032)&gt;0,1,0),0)</f>
        <v>0</v>
      </c>
      <c r="AV4032">
        <f>IFERROR(IF((AL4032-AM4032)&gt;0,1,0),0)</f>
        <v>0</v>
      </c>
      <c r="AW4032">
        <f>IFERROR(IF((AN4032-AO4032)&gt;0,1,0),0)</f>
        <v>0</v>
      </c>
      <c r="AX4032">
        <f>IFERROR(IF((AC4032-AD4032)&lt;0,1,0),0)</f>
        <v>0</v>
      </c>
      <c r="AY4032">
        <f>SUM(AP4032:AX4032)</f>
        <v>0</v>
      </c>
    </row>
    <row r="4033" spans="1:51" x14ac:dyDescent="0.45">
      <c r="A4033" s="1" t="s">
        <v>2134</v>
      </c>
      <c r="B4033" s="2">
        <v>117192736</v>
      </c>
      <c r="C4033" s="3" t="s">
        <v>5338</v>
      </c>
      <c r="D4033" s="5">
        <v>20.14</v>
      </c>
      <c r="E4033" s="5">
        <v>135.94499999999999</v>
      </c>
      <c r="F4033" s="3" t="s">
        <v>4480</v>
      </c>
      <c r="G4033" s="3" t="s">
        <v>4491</v>
      </c>
      <c r="H4033" s="3" t="s">
        <v>4492</v>
      </c>
      <c r="I4033" s="3" t="s">
        <v>4493</v>
      </c>
      <c r="J4033" s="3"/>
      <c r="K4033" s="6" t="s">
        <v>4474</v>
      </c>
      <c r="L4033" s="6" t="s">
        <v>4474</v>
      </c>
      <c r="M4033" s="6" t="s">
        <v>4474</v>
      </c>
      <c r="N4033" s="6" t="s">
        <v>4474</v>
      </c>
      <c r="O4033" s="6" t="s">
        <v>4474</v>
      </c>
      <c r="P4033" s="6" t="s">
        <v>4474</v>
      </c>
      <c r="Q4033" s="6" t="s">
        <v>4474</v>
      </c>
      <c r="R4033" s="6" t="s">
        <v>4474</v>
      </c>
      <c r="S4033" s="6" t="s">
        <v>4474</v>
      </c>
      <c r="T4033" s="6" t="s">
        <v>4474</v>
      </c>
      <c r="U4033" s="6" t="s">
        <v>4474</v>
      </c>
      <c r="V4033" s="6" t="s">
        <v>4474</v>
      </c>
      <c r="W4033" s="6" t="s">
        <v>4474</v>
      </c>
      <c r="X4033" s="6" t="s">
        <v>4474</v>
      </c>
      <c r="Y4033" s="6" t="s">
        <v>4474</v>
      </c>
      <c r="Z4033" s="6" t="s">
        <v>4474</v>
      </c>
      <c r="AA4033" s="6" t="s">
        <v>4474</v>
      </c>
      <c r="AB4033" s="6" t="s">
        <v>4474</v>
      </c>
      <c r="AC4033" s="6" t="s">
        <v>4474</v>
      </c>
      <c r="AD4033" s="6" t="s">
        <v>4474</v>
      </c>
      <c r="AF4033" t="e">
        <f>Q4033/W4033</f>
        <v>#VALUE!</v>
      </c>
      <c r="AG4033" t="e">
        <f>R4033/X4033</f>
        <v>#VALUE!</v>
      </c>
      <c r="AH4033" t="e">
        <f>U4033/W4033</f>
        <v>#VALUE!</v>
      </c>
      <c r="AI4033" t="e">
        <f>V4033/X4033</f>
        <v>#VALUE!</v>
      </c>
      <c r="AJ4033" t="e">
        <f>Y4033/AA4033</f>
        <v>#VALUE!</v>
      </c>
      <c r="AK4033" t="e">
        <f>Z4033/AB4033</f>
        <v>#VALUE!</v>
      </c>
      <c r="AL4033" t="e">
        <f>O4033/K4033</f>
        <v>#VALUE!</v>
      </c>
      <c r="AM4033" t="e">
        <f>P4033/L4033</f>
        <v>#VALUE!</v>
      </c>
      <c r="AN4033" t="e">
        <f>K4033/W4033</f>
        <v>#VALUE!</v>
      </c>
      <c r="AO4033" t="e">
        <f>L4033/X4033</f>
        <v>#VALUE!</v>
      </c>
      <c r="AP4033">
        <f>IF(OR(Q4033&lt;0, Q4033="NA"), 0, 1)</f>
        <v>0</v>
      </c>
      <c r="AQ4033">
        <f>IF(OR(S4033&lt;0, S4033="NA"), 0, 1)</f>
        <v>0</v>
      </c>
      <c r="AR4033">
        <f>IFERROR(IF((AF4033-AG4033)&gt;0,1,0),0)</f>
        <v>0</v>
      </c>
      <c r="AS4033">
        <f>IFERROR(IF((S4033-Q4033)&gt;0,1,0),0)</f>
        <v>0</v>
      </c>
      <c r="AT4033">
        <f>IFERROR(IF((AH4033-AI4033)&lt;0,1,0),0)</f>
        <v>0</v>
      </c>
      <c r="AU4033">
        <f>IFERROR(IF((AJ4033-AK4033)&gt;0,1,0),0)</f>
        <v>0</v>
      </c>
      <c r="AV4033">
        <f>IFERROR(IF((AL4033-AM4033)&gt;0,1,0),0)</f>
        <v>0</v>
      </c>
      <c r="AW4033">
        <f>IFERROR(IF((AN4033-AO4033)&gt;0,1,0),0)</f>
        <v>0</v>
      </c>
      <c r="AX4033">
        <f>IFERROR(IF((AC4033-AD4033)&lt;0,1,0),0)</f>
        <v>0</v>
      </c>
      <c r="AY4033">
        <f>SUM(AP4033:AX4033)</f>
        <v>0</v>
      </c>
    </row>
    <row r="4034" spans="1:51" x14ac:dyDescent="0.45">
      <c r="A4034" s="1" t="s">
        <v>2135</v>
      </c>
      <c r="B4034" s="2">
        <v>119890996</v>
      </c>
      <c r="C4034" s="3" t="s">
        <v>5338</v>
      </c>
      <c r="D4034" s="5">
        <v>24.484999999999999</v>
      </c>
      <c r="E4034" s="7">
        <v>17.139500000000002</v>
      </c>
      <c r="F4034" s="3" t="s">
        <v>4480</v>
      </c>
      <c r="G4034" s="3" t="s">
        <v>4491</v>
      </c>
      <c r="H4034" s="3" t="s">
        <v>4492</v>
      </c>
      <c r="I4034" s="3" t="s">
        <v>4493</v>
      </c>
      <c r="J4034" s="3"/>
      <c r="K4034" s="6" t="s">
        <v>4474</v>
      </c>
      <c r="L4034" s="6" t="s">
        <v>4474</v>
      </c>
      <c r="M4034" s="6" t="s">
        <v>4474</v>
      </c>
      <c r="N4034" s="6" t="s">
        <v>4474</v>
      </c>
      <c r="O4034" s="6" t="s">
        <v>4474</v>
      </c>
      <c r="P4034" s="6" t="s">
        <v>4474</v>
      </c>
      <c r="Q4034" s="6" t="s">
        <v>4474</v>
      </c>
      <c r="R4034" s="6" t="s">
        <v>4474</v>
      </c>
      <c r="S4034" s="6" t="s">
        <v>4474</v>
      </c>
      <c r="T4034" s="6" t="s">
        <v>4474</v>
      </c>
      <c r="U4034" s="6" t="s">
        <v>4474</v>
      </c>
      <c r="V4034" s="6" t="s">
        <v>4474</v>
      </c>
      <c r="W4034" s="6" t="s">
        <v>4474</v>
      </c>
      <c r="X4034" s="6" t="s">
        <v>4474</v>
      </c>
      <c r="Y4034" s="6" t="s">
        <v>4474</v>
      </c>
      <c r="Z4034" s="6" t="s">
        <v>4474</v>
      </c>
      <c r="AA4034" s="6" t="s">
        <v>4474</v>
      </c>
      <c r="AB4034" s="6" t="s">
        <v>4474</v>
      </c>
      <c r="AC4034" s="6" t="s">
        <v>4474</v>
      </c>
      <c r="AD4034" s="6" t="s">
        <v>4474</v>
      </c>
      <c r="AF4034" t="e">
        <f>Q4034/W4034</f>
        <v>#VALUE!</v>
      </c>
      <c r="AG4034" t="e">
        <f>R4034/X4034</f>
        <v>#VALUE!</v>
      </c>
      <c r="AH4034" t="e">
        <f>U4034/W4034</f>
        <v>#VALUE!</v>
      </c>
      <c r="AI4034" t="e">
        <f>V4034/X4034</f>
        <v>#VALUE!</v>
      </c>
      <c r="AJ4034" t="e">
        <f>Y4034/AA4034</f>
        <v>#VALUE!</v>
      </c>
      <c r="AK4034" t="e">
        <f>Z4034/AB4034</f>
        <v>#VALUE!</v>
      </c>
      <c r="AL4034" t="e">
        <f>O4034/K4034</f>
        <v>#VALUE!</v>
      </c>
      <c r="AM4034" t="e">
        <f>P4034/L4034</f>
        <v>#VALUE!</v>
      </c>
      <c r="AN4034" t="e">
        <f>K4034/W4034</f>
        <v>#VALUE!</v>
      </c>
      <c r="AO4034" t="e">
        <f>L4034/X4034</f>
        <v>#VALUE!</v>
      </c>
      <c r="AP4034">
        <f>IF(OR(Q4034&lt;0, Q4034="NA"), 0, 1)</f>
        <v>0</v>
      </c>
      <c r="AQ4034">
        <f>IF(OR(S4034&lt;0, S4034="NA"), 0, 1)</f>
        <v>0</v>
      </c>
      <c r="AR4034">
        <f>IFERROR(IF((AF4034-AG4034)&gt;0,1,0),0)</f>
        <v>0</v>
      </c>
      <c r="AS4034">
        <f>IFERROR(IF((S4034-Q4034)&gt;0,1,0),0)</f>
        <v>0</v>
      </c>
      <c r="AT4034">
        <f>IFERROR(IF((AH4034-AI4034)&lt;0,1,0),0)</f>
        <v>0</v>
      </c>
      <c r="AU4034">
        <f>IFERROR(IF((AJ4034-AK4034)&gt;0,1,0),0)</f>
        <v>0</v>
      </c>
      <c r="AV4034">
        <f>IFERROR(IF((AL4034-AM4034)&gt;0,1,0),0)</f>
        <v>0</v>
      </c>
      <c r="AW4034">
        <f>IFERROR(IF((AN4034-AO4034)&gt;0,1,0),0)</f>
        <v>0</v>
      </c>
      <c r="AX4034">
        <f>IFERROR(IF((AC4034-AD4034)&lt;0,1,0),0)</f>
        <v>0</v>
      </c>
      <c r="AY4034">
        <f>SUM(AP4034:AX4034)</f>
        <v>0</v>
      </c>
    </row>
    <row r="4035" spans="1:51" x14ac:dyDescent="0.45">
      <c r="A4035" s="1" t="s">
        <v>2136</v>
      </c>
      <c r="B4035" s="2">
        <v>10821779</v>
      </c>
      <c r="C4035" s="3" t="s">
        <v>5338</v>
      </c>
      <c r="D4035" s="5">
        <v>51.18</v>
      </c>
      <c r="E4035" s="5">
        <v>670.45805117999998</v>
      </c>
      <c r="F4035" s="3" t="s">
        <v>4480</v>
      </c>
      <c r="G4035" s="3" t="s">
        <v>4491</v>
      </c>
      <c r="H4035" s="3" t="s">
        <v>4492</v>
      </c>
      <c r="I4035" s="3" t="s">
        <v>4493</v>
      </c>
      <c r="J4035" s="3"/>
      <c r="K4035" s="6" t="s">
        <v>4474</v>
      </c>
      <c r="L4035" s="6" t="s">
        <v>4474</v>
      </c>
      <c r="M4035" s="6" t="s">
        <v>4474</v>
      </c>
      <c r="N4035" s="6" t="s">
        <v>4474</v>
      </c>
      <c r="O4035" s="6" t="s">
        <v>4474</v>
      </c>
      <c r="P4035" s="6" t="s">
        <v>4474</v>
      </c>
      <c r="Q4035" s="6" t="s">
        <v>4474</v>
      </c>
      <c r="R4035" s="6" t="s">
        <v>4474</v>
      </c>
      <c r="S4035" s="6" t="s">
        <v>4474</v>
      </c>
      <c r="T4035" s="6" t="s">
        <v>4474</v>
      </c>
      <c r="U4035" s="6" t="s">
        <v>4474</v>
      </c>
      <c r="V4035" s="6" t="s">
        <v>4474</v>
      </c>
      <c r="W4035" s="6" t="s">
        <v>4474</v>
      </c>
      <c r="X4035" s="6" t="s">
        <v>4474</v>
      </c>
      <c r="Y4035" s="6" t="s">
        <v>4474</v>
      </c>
      <c r="Z4035" s="6" t="s">
        <v>4474</v>
      </c>
      <c r="AA4035" s="6" t="s">
        <v>4474</v>
      </c>
      <c r="AB4035" s="6" t="s">
        <v>4474</v>
      </c>
      <c r="AC4035" s="6" t="s">
        <v>4474</v>
      </c>
      <c r="AD4035" s="6" t="s">
        <v>4474</v>
      </c>
      <c r="AF4035" t="e">
        <f>Q4035/W4035</f>
        <v>#VALUE!</v>
      </c>
      <c r="AG4035" t="e">
        <f>R4035/X4035</f>
        <v>#VALUE!</v>
      </c>
      <c r="AH4035" t="e">
        <f>U4035/W4035</f>
        <v>#VALUE!</v>
      </c>
      <c r="AI4035" t="e">
        <f>V4035/X4035</f>
        <v>#VALUE!</v>
      </c>
      <c r="AJ4035" t="e">
        <f>Y4035/AA4035</f>
        <v>#VALUE!</v>
      </c>
      <c r="AK4035" t="e">
        <f>Z4035/AB4035</f>
        <v>#VALUE!</v>
      </c>
      <c r="AL4035" t="e">
        <f>O4035/K4035</f>
        <v>#VALUE!</v>
      </c>
      <c r="AM4035" t="e">
        <f>P4035/L4035</f>
        <v>#VALUE!</v>
      </c>
      <c r="AN4035" t="e">
        <f>K4035/W4035</f>
        <v>#VALUE!</v>
      </c>
      <c r="AO4035" t="e">
        <f>L4035/X4035</f>
        <v>#VALUE!</v>
      </c>
      <c r="AP4035">
        <f>IF(OR(Q4035&lt;0, Q4035="NA"), 0, 1)</f>
        <v>0</v>
      </c>
      <c r="AQ4035">
        <f>IF(OR(S4035&lt;0, S4035="NA"), 0, 1)</f>
        <v>0</v>
      </c>
      <c r="AR4035">
        <f>IFERROR(IF((AF4035-AG4035)&gt;0,1,0),0)</f>
        <v>0</v>
      </c>
      <c r="AS4035">
        <f>IFERROR(IF((S4035-Q4035)&gt;0,1,0),0)</f>
        <v>0</v>
      </c>
      <c r="AT4035">
        <f>IFERROR(IF((AH4035-AI4035)&lt;0,1,0),0)</f>
        <v>0</v>
      </c>
      <c r="AU4035">
        <f>IFERROR(IF((AJ4035-AK4035)&gt;0,1,0),0)</f>
        <v>0</v>
      </c>
      <c r="AV4035">
        <f>IFERROR(IF((AL4035-AM4035)&gt;0,1,0),0)</f>
        <v>0</v>
      </c>
      <c r="AW4035">
        <f>IFERROR(IF((AN4035-AO4035)&gt;0,1,0),0)</f>
        <v>0</v>
      </c>
      <c r="AX4035">
        <f>IFERROR(IF((AC4035-AD4035)&lt;0,1,0),0)</f>
        <v>0</v>
      </c>
      <c r="AY4035">
        <f>SUM(AP4035:AX4035)</f>
        <v>0</v>
      </c>
    </row>
    <row r="4036" spans="1:51" x14ac:dyDescent="0.45">
      <c r="A4036" s="1" t="s">
        <v>2137</v>
      </c>
      <c r="B4036" s="2">
        <v>8568145</v>
      </c>
      <c r="C4036" s="3" t="s">
        <v>5337</v>
      </c>
      <c r="D4036" s="7" t="s">
        <v>4474</v>
      </c>
      <c r="E4036" s="5" t="s">
        <v>4474</v>
      </c>
      <c r="F4036" s="3" t="s">
        <v>4480</v>
      </c>
      <c r="G4036" s="3" t="s">
        <v>4491</v>
      </c>
      <c r="H4036" s="3" t="s">
        <v>4492</v>
      </c>
      <c r="I4036" s="3" t="s">
        <v>4493</v>
      </c>
      <c r="J4036" s="3"/>
      <c r="K4036" s="6" t="s">
        <v>4474</v>
      </c>
      <c r="L4036" s="6" t="s">
        <v>4474</v>
      </c>
      <c r="M4036" s="6" t="s">
        <v>4474</v>
      </c>
      <c r="N4036" s="6" t="s">
        <v>4474</v>
      </c>
      <c r="O4036" s="6" t="s">
        <v>4474</v>
      </c>
      <c r="P4036" s="6" t="s">
        <v>4474</v>
      </c>
      <c r="Q4036" s="6" t="s">
        <v>4474</v>
      </c>
      <c r="R4036" s="6" t="s">
        <v>4474</v>
      </c>
      <c r="S4036" s="6" t="s">
        <v>4474</v>
      </c>
      <c r="T4036" s="6" t="s">
        <v>4474</v>
      </c>
      <c r="U4036" s="6" t="s">
        <v>4474</v>
      </c>
      <c r="V4036" s="6" t="s">
        <v>4474</v>
      </c>
      <c r="W4036" s="6" t="s">
        <v>4474</v>
      </c>
      <c r="X4036" s="6" t="s">
        <v>4474</v>
      </c>
      <c r="Y4036" s="6" t="s">
        <v>4474</v>
      </c>
      <c r="Z4036" s="6" t="s">
        <v>4474</v>
      </c>
      <c r="AA4036" s="6" t="s">
        <v>4474</v>
      </c>
      <c r="AB4036" s="6" t="s">
        <v>4474</v>
      </c>
      <c r="AC4036" s="6" t="s">
        <v>4474</v>
      </c>
      <c r="AD4036" s="6" t="s">
        <v>4474</v>
      </c>
      <c r="AF4036" t="e">
        <f>Q4036/W4036</f>
        <v>#VALUE!</v>
      </c>
      <c r="AG4036" t="e">
        <f>R4036/X4036</f>
        <v>#VALUE!</v>
      </c>
      <c r="AH4036" t="e">
        <f>U4036/W4036</f>
        <v>#VALUE!</v>
      </c>
      <c r="AI4036" t="e">
        <f>V4036/X4036</f>
        <v>#VALUE!</v>
      </c>
      <c r="AJ4036" t="e">
        <f>Y4036/AA4036</f>
        <v>#VALUE!</v>
      </c>
      <c r="AK4036" t="e">
        <f>Z4036/AB4036</f>
        <v>#VALUE!</v>
      </c>
      <c r="AL4036" t="e">
        <f>O4036/K4036</f>
        <v>#VALUE!</v>
      </c>
      <c r="AM4036" t="e">
        <f>P4036/L4036</f>
        <v>#VALUE!</v>
      </c>
      <c r="AN4036" t="e">
        <f>K4036/W4036</f>
        <v>#VALUE!</v>
      </c>
      <c r="AO4036" t="e">
        <f>L4036/X4036</f>
        <v>#VALUE!</v>
      </c>
      <c r="AP4036">
        <f>IF(OR(Q4036&lt;0, Q4036="NA"), 0, 1)</f>
        <v>0</v>
      </c>
      <c r="AQ4036">
        <f>IF(OR(S4036&lt;0, S4036="NA"), 0, 1)</f>
        <v>0</v>
      </c>
      <c r="AR4036">
        <f>IFERROR(IF((AF4036-AG4036)&gt;0,1,0),0)</f>
        <v>0</v>
      </c>
      <c r="AS4036">
        <f>IFERROR(IF((S4036-Q4036)&gt;0,1,0),0)</f>
        <v>0</v>
      </c>
      <c r="AT4036">
        <f>IFERROR(IF((AH4036-AI4036)&lt;0,1,0),0)</f>
        <v>0</v>
      </c>
      <c r="AU4036">
        <f>IFERROR(IF((AJ4036-AK4036)&gt;0,1,0),0)</f>
        <v>0</v>
      </c>
      <c r="AV4036">
        <f>IFERROR(IF((AL4036-AM4036)&gt;0,1,0),0)</f>
        <v>0</v>
      </c>
      <c r="AW4036">
        <f>IFERROR(IF((AN4036-AO4036)&gt;0,1,0),0)</f>
        <v>0</v>
      </c>
      <c r="AX4036">
        <f>IFERROR(IF((AC4036-AD4036)&lt;0,1,0),0)</f>
        <v>0</v>
      </c>
      <c r="AY4036">
        <f>SUM(AP4036:AX4036)</f>
        <v>0</v>
      </c>
    </row>
    <row r="4037" spans="1:51" x14ac:dyDescent="0.45">
      <c r="A4037" s="1" t="s">
        <v>2144</v>
      </c>
      <c r="B4037" s="2">
        <v>5736326</v>
      </c>
      <c r="C4037" s="3" t="s">
        <v>5338</v>
      </c>
      <c r="D4037" s="5">
        <v>13.54</v>
      </c>
      <c r="E4037" s="5">
        <v>4449.2439999999997</v>
      </c>
      <c r="F4037" s="3" t="s">
        <v>4480</v>
      </c>
      <c r="G4037" s="3" t="s">
        <v>4491</v>
      </c>
      <c r="H4037" s="3" t="s">
        <v>4492</v>
      </c>
      <c r="I4037" s="3" t="s">
        <v>4493</v>
      </c>
      <c r="J4037" s="3"/>
      <c r="K4037" s="6" t="s">
        <v>4474</v>
      </c>
      <c r="L4037" s="6" t="s">
        <v>4474</v>
      </c>
      <c r="M4037" s="6" t="s">
        <v>4474</v>
      </c>
      <c r="N4037" s="6" t="s">
        <v>4474</v>
      </c>
      <c r="O4037" s="6" t="s">
        <v>4474</v>
      </c>
      <c r="P4037" s="6" t="s">
        <v>4474</v>
      </c>
      <c r="Q4037" s="6" t="s">
        <v>4474</v>
      </c>
      <c r="R4037" s="6" t="s">
        <v>4474</v>
      </c>
      <c r="S4037" s="6" t="s">
        <v>4474</v>
      </c>
      <c r="T4037" s="6" t="s">
        <v>4474</v>
      </c>
      <c r="U4037" s="6" t="s">
        <v>4474</v>
      </c>
      <c r="V4037" s="6" t="s">
        <v>4474</v>
      </c>
      <c r="W4037" s="6" t="s">
        <v>4474</v>
      </c>
      <c r="X4037" s="6" t="s">
        <v>4474</v>
      </c>
      <c r="Y4037" s="6" t="s">
        <v>4474</v>
      </c>
      <c r="Z4037" s="6" t="s">
        <v>4474</v>
      </c>
      <c r="AA4037" s="6" t="s">
        <v>4474</v>
      </c>
      <c r="AB4037" s="6" t="s">
        <v>4474</v>
      </c>
      <c r="AC4037" s="6" t="s">
        <v>4474</v>
      </c>
      <c r="AD4037" s="6" t="s">
        <v>4474</v>
      </c>
      <c r="AF4037" t="e">
        <f>Q4037/W4037</f>
        <v>#VALUE!</v>
      </c>
      <c r="AG4037" t="e">
        <f>R4037/X4037</f>
        <v>#VALUE!</v>
      </c>
      <c r="AH4037" t="e">
        <f>U4037/W4037</f>
        <v>#VALUE!</v>
      </c>
      <c r="AI4037" t="e">
        <f>V4037/X4037</f>
        <v>#VALUE!</v>
      </c>
      <c r="AJ4037" t="e">
        <f>Y4037/AA4037</f>
        <v>#VALUE!</v>
      </c>
      <c r="AK4037" t="e">
        <f>Z4037/AB4037</f>
        <v>#VALUE!</v>
      </c>
      <c r="AL4037" t="e">
        <f>O4037/K4037</f>
        <v>#VALUE!</v>
      </c>
      <c r="AM4037" t="e">
        <f>P4037/L4037</f>
        <v>#VALUE!</v>
      </c>
      <c r="AN4037" t="e">
        <f>K4037/W4037</f>
        <v>#VALUE!</v>
      </c>
      <c r="AO4037" t="e">
        <f>L4037/X4037</f>
        <v>#VALUE!</v>
      </c>
      <c r="AP4037">
        <f>IF(OR(Q4037&lt;0, Q4037="NA"), 0, 1)</f>
        <v>0</v>
      </c>
      <c r="AQ4037">
        <f>IF(OR(S4037&lt;0, S4037="NA"), 0, 1)</f>
        <v>0</v>
      </c>
      <c r="AR4037">
        <f>IFERROR(IF((AF4037-AG4037)&gt;0,1,0),0)</f>
        <v>0</v>
      </c>
      <c r="AS4037">
        <f>IFERROR(IF((S4037-Q4037)&gt;0,1,0),0)</f>
        <v>0</v>
      </c>
      <c r="AT4037">
        <f>IFERROR(IF((AH4037-AI4037)&lt;0,1,0),0)</f>
        <v>0</v>
      </c>
      <c r="AU4037">
        <f>IFERROR(IF((AJ4037-AK4037)&gt;0,1,0),0)</f>
        <v>0</v>
      </c>
      <c r="AV4037">
        <f>IFERROR(IF((AL4037-AM4037)&gt;0,1,0),0)</f>
        <v>0</v>
      </c>
      <c r="AW4037">
        <f>IFERROR(IF((AN4037-AO4037)&gt;0,1,0),0)</f>
        <v>0</v>
      </c>
      <c r="AX4037">
        <f>IFERROR(IF((AC4037-AD4037)&lt;0,1,0),0)</f>
        <v>0</v>
      </c>
      <c r="AY4037">
        <f>SUM(AP4037:AX4037)</f>
        <v>0</v>
      </c>
    </row>
    <row r="4038" spans="1:51" x14ac:dyDescent="0.45">
      <c r="A4038" s="1" t="s">
        <v>2153</v>
      </c>
      <c r="B4038" s="2">
        <v>105883069</v>
      </c>
      <c r="C4038" s="3" t="s">
        <v>5338</v>
      </c>
      <c r="D4038" s="5">
        <v>51.41</v>
      </c>
      <c r="E4038" s="5">
        <v>72.3019958</v>
      </c>
      <c r="F4038" s="3" t="s">
        <v>4480</v>
      </c>
      <c r="G4038" s="3" t="s">
        <v>4491</v>
      </c>
      <c r="H4038" s="3" t="s">
        <v>4492</v>
      </c>
      <c r="I4038" s="3" t="s">
        <v>4493</v>
      </c>
      <c r="J4038" s="3"/>
      <c r="K4038" s="6" t="s">
        <v>4474</v>
      </c>
      <c r="L4038" s="6" t="s">
        <v>4474</v>
      </c>
      <c r="M4038" s="6" t="s">
        <v>4474</v>
      </c>
      <c r="N4038" s="6" t="s">
        <v>4474</v>
      </c>
      <c r="O4038" s="6" t="s">
        <v>4474</v>
      </c>
      <c r="P4038" s="6" t="s">
        <v>4474</v>
      </c>
      <c r="Q4038" s="6" t="s">
        <v>4474</v>
      </c>
      <c r="R4038" s="6" t="s">
        <v>4474</v>
      </c>
      <c r="S4038" s="6" t="s">
        <v>4474</v>
      </c>
      <c r="T4038" s="6" t="s">
        <v>4474</v>
      </c>
      <c r="U4038" s="6" t="s">
        <v>4474</v>
      </c>
      <c r="V4038" s="6" t="s">
        <v>4474</v>
      </c>
      <c r="W4038" s="6" t="s">
        <v>4474</v>
      </c>
      <c r="X4038" s="6" t="s">
        <v>4474</v>
      </c>
      <c r="Y4038" s="6" t="s">
        <v>4474</v>
      </c>
      <c r="Z4038" s="6" t="s">
        <v>4474</v>
      </c>
      <c r="AA4038" s="6" t="s">
        <v>4474</v>
      </c>
      <c r="AB4038" s="6" t="s">
        <v>4474</v>
      </c>
      <c r="AC4038" s="6" t="s">
        <v>4474</v>
      </c>
      <c r="AD4038" s="6" t="s">
        <v>4474</v>
      </c>
      <c r="AF4038" t="e">
        <f>Q4038/W4038</f>
        <v>#VALUE!</v>
      </c>
      <c r="AG4038" t="e">
        <f>R4038/X4038</f>
        <v>#VALUE!</v>
      </c>
      <c r="AH4038" t="e">
        <f>U4038/W4038</f>
        <v>#VALUE!</v>
      </c>
      <c r="AI4038" t="e">
        <f>V4038/X4038</f>
        <v>#VALUE!</v>
      </c>
      <c r="AJ4038" t="e">
        <f>Y4038/AA4038</f>
        <v>#VALUE!</v>
      </c>
      <c r="AK4038" t="e">
        <f>Z4038/AB4038</f>
        <v>#VALUE!</v>
      </c>
      <c r="AL4038" t="e">
        <f>O4038/K4038</f>
        <v>#VALUE!</v>
      </c>
      <c r="AM4038" t="e">
        <f>P4038/L4038</f>
        <v>#VALUE!</v>
      </c>
      <c r="AN4038" t="e">
        <f>K4038/W4038</f>
        <v>#VALUE!</v>
      </c>
      <c r="AO4038" t="e">
        <f>L4038/X4038</f>
        <v>#VALUE!</v>
      </c>
      <c r="AP4038">
        <f>IF(OR(Q4038&lt;0, Q4038="NA"), 0, 1)</f>
        <v>0</v>
      </c>
      <c r="AQ4038">
        <f>IF(OR(S4038&lt;0, S4038="NA"), 0, 1)</f>
        <v>0</v>
      </c>
      <c r="AR4038">
        <f>IFERROR(IF((AF4038-AG4038)&gt;0,1,0),0)</f>
        <v>0</v>
      </c>
      <c r="AS4038">
        <f>IFERROR(IF((S4038-Q4038)&gt;0,1,0),0)</f>
        <v>0</v>
      </c>
      <c r="AT4038">
        <f>IFERROR(IF((AH4038-AI4038)&lt;0,1,0),0)</f>
        <v>0</v>
      </c>
      <c r="AU4038">
        <f>IFERROR(IF((AJ4038-AK4038)&gt;0,1,0),0)</f>
        <v>0</v>
      </c>
      <c r="AV4038">
        <f>IFERROR(IF((AL4038-AM4038)&gt;0,1,0),0)</f>
        <v>0</v>
      </c>
      <c r="AW4038">
        <f>IFERROR(IF((AN4038-AO4038)&gt;0,1,0),0)</f>
        <v>0</v>
      </c>
      <c r="AX4038">
        <f>IFERROR(IF((AC4038-AD4038)&lt;0,1,0),0)</f>
        <v>0</v>
      </c>
      <c r="AY4038">
        <f>SUM(AP4038:AX4038)</f>
        <v>0</v>
      </c>
    </row>
    <row r="4039" spans="1:51" x14ac:dyDescent="0.45">
      <c r="A4039" s="1" t="s">
        <v>2154</v>
      </c>
      <c r="B4039" s="2">
        <v>101213845</v>
      </c>
      <c r="C4039" s="3" t="s">
        <v>5338</v>
      </c>
      <c r="D4039" s="5">
        <v>15.62</v>
      </c>
      <c r="E4039" s="5">
        <v>56.081251379999998</v>
      </c>
      <c r="F4039" s="3" t="s">
        <v>4480</v>
      </c>
      <c r="G4039" s="3" t="s">
        <v>4491</v>
      </c>
      <c r="H4039" s="3" t="s">
        <v>4492</v>
      </c>
      <c r="I4039" s="3" t="s">
        <v>4493</v>
      </c>
      <c r="J4039" s="3"/>
      <c r="K4039" s="6" t="s">
        <v>4474</v>
      </c>
      <c r="L4039" s="6" t="s">
        <v>4474</v>
      </c>
      <c r="M4039" s="6" t="s">
        <v>4474</v>
      </c>
      <c r="N4039" s="6" t="s">
        <v>4474</v>
      </c>
      <c r="O4039" s="6" t="s">
        <v>4474</v>
      </c>
      <c r="P4039" s="6" t="s">
        <v>4474</v>
      </c>
      <c r="Q4039" s="6" t="s">
        <v>4474</v>
      </c>
      <c r="R4039" s="6" t="s">
        <v>4474</v>
      </c>
      <c r="S4039" s="6" t="s">
        <v>4474</v>
      </c>
      <c r="T4039" s="6" t="s">
        <v>4474</v>
      </c>
      <c r="U4039" s="6" t="s">
        <v>4474</v>
      </c>
      <c r="V4039" s="6" t="s">
        <v>4474</v>
      </c>
      <c r="W4039" s="6" t="s">
        <v>4474</v>
      </c>
      <c r="X4039" s="6" t="s">
        <v>4474</v>
      </c>
      <c r="Y4039" s="6" t="s">
        <v>4474</v>
      </c>
      <c r="Z4039" s="6" t="s">
        <v>4474</v>
      </c>
      <c r="AA4039" s="6" t="s">
        <v>4474</v>
      </c>
      <c r="AB4039" s="6" t="s">
        <v>4474</v>
      </c>
      <c r="AC4039" s="6" t="s">
        <v>4474</v>
      </c>
      <c r="AD4039" s="6" t="s">
        <v>4474</v>
      </c>
      <c r="AF4039" t="e">
        <f>Q4039/W4039</f>
        <v>#VALUE!</v>
      </c>
      <c r="AG4039" t="e">
        <f>R4039/X4039</f>
        <v>#VALUE!</v>
      </c>
      <c r="AH4039" t="e">
        <f>U4039/W4039</f>
        <v>#VALUE!</v>
      </c>
      <c r="AI4039" t="e">
        <f>V4039/X4039</f>
        <v>#VALUE!</v>
      </c>
      <c r="AJ4039" t="e">
        <f>Y4039/AA4039</f>
        <v>#VALUE!</v>
      </c>
      <c r="AK4039" t="e">
        <f>Z4039/AB4039</f>
        <v>#VALUE!</v>
      </c>
      <c r="AL4039" t="e">
        <f>O4039/K4039</f>
        <v>#VALUE!</v>
      </c>
      <c r="AM4039" t="e">
        <f>P4039/L4039</f>
        <v>#VALUE!</v>
      </c>
      <c r="AN4039" t="e">
        <f>K4039/W4039</f>
        <v>#VALUE!</v>
      </c>
      <c r="AO4039" t="e">
        <f>L4039/X4039</f>
        <v>#VALUE!</v>
      </c>
      <c r="AP4039">
        <f>IF(OR(Q4039&lt;0, Q4039="NA"), 0, 1)</f>
        <v>0</v>
      </c>
      <c r="AQ4039">
        <f>IF(OR(S4039&lt;0, S4039="NA"), 0, 1)</f>
        <v>0</v>
      </c>
      <c r="AR4039">
        <f>IFERROR(IF((AF4039-AG4039)&gt;0,1,0),0)</f>
        <v>0</v>
      </c>
      <c r="AS4039">
        <f>IFERROR(IF((S4039-Q4039)&gt;0,1,0),0)</f>
        <v>0</v>
      </c>
      <c r="AT4039">
        <f>IFERROR(IF((AH4039-AI4039)&lt;0,1,0),0)</f>
        <v>0</v>
      </c>
      <c r="AU4039">
        <f>IFERROR(IF((AJ4039-AK4039)&gt;0,1,0),0)</f>
        <v>0</v>
      </c>
      <c r="AV4039">
        <f>IFERROR(IF((AL4039-AM4039)&gt;0,1,0),0)</f>
        <v>0</v>
      </c>
      <c r="AW4039">
        <f>IFERROR(IF((AN4039-AO4039)&gt;0,1,0),0)</f>
        <v>0</v>
      </c>
      <c r="AX4039">
        <f>IFERROR(IF((AC4039-AD4039)&lt;0,1,0),0)</f>
        <v>0</v>
      </c>
      <c r="AY4039">
        <f>SUM(AP4039:AX4039)</f>
        <v>0</v>
      </c>
    </row>
    <row r="4040" spans="1:51" x14ac:dyDescent="0.45">
      <c r="A4040" s="1" t="s">
        <v>2155</v>
      </c>
      <c r="B4040" s="2">
        <v>105996831</v>
      </c>
      <c r="C4040" s="3" t="s">
        <v>5338</v>
      </c>
      <c r="D4040" s="5">
        <v>21.71</v>
      </c>
      <c r="E4040" s="5">
        <v>34.088499249999998</v>
      </c>
      <c r="F4040" s="3" t="s">
        <v>4480</v>
      </c>
      <c r="G4040" s="3" t="s">
        <v>4491</v>
      </c>
      <c r="H4040" s="3" t="s">
        <v>4492</v>
      </c>
      <c r="I4040" s="3" t="s">
        <v>4493</v>
      </c>
      <c r="J4040" s="3"/>
      <c r="K4040" s="6" t="s">
        <v>4474</v>
      </c>
      <c r="L4040" s="6" t="s">
        <v>4474</v>
      </c>
      <c r="M4040" s="6" t="s">
        <v>4474</v>
      </c>
      <c r="N4040" s="6" t="s">
        <v>4474</v>
      </c>
      <c r="O4040" s="6" t="s">
        <v>4474</v>
      </c>
      <c r="P4040" s="6" t="s">
        <v>4474</v>
      </c>
      <c r="Q4040" s="6" t="s">
        <v>4474</v>
      </c>
      <c r="R4040" s="6" t="s">
        <v>4474</v>
      </c>
      <c r="S4040" s="6" t="s">
        <v>4474</v>
      </c>
      <c r="T4040" s="6" t="s">
        <v>4474</v>
      </c>
      <c r="U4040" s="6" t="s">
        <v>4474</v>
      </c>
      <c r="V4040" s="6" t="s">
        <v>4474</v>
      </c>
      <c r="W4040" s="6" t="s">
        <v>4474</v>
      </c>
      <c r="X4040" s="6" t="s">
        <v>4474</v>
      </c>
      <c r="Y4040" s="6" t="s">
        <v>4474</v>
      </c>
      <c r="Z4040" s="6" t="s">
        <v>4474</v>
      </c>
      <c r="AA4040" s="6" t="s">
        <v>4474</v>
      </c>
      <c r="AB4040" s="6" t="s">
        <v>4474</v>
      </c>
      <c r="AC4040" s="6" t="s">
        <v>4474</v>
      </c>
      <c r="AD4040" s="6" t="s">
        <v>4474</v>
      </c>
      <c r="AF4040" t="e">
        <f>Q4040/W4040</f>
        <v>#VALUE!</v>
      </c>
      <c r="AG4040" t="e">
        <f>R4040/X4040</f>
        <v>#VALUE!</v>
      </c>
      <c r="AH4040" t="e">
        <f>U4040/W4040</f>
        <v>#VALUE!</v>
      </c>
      <c r="AI4040" t="e">
        <f>V4040/X4040</f>
        <v>#VALUE!</v>
      </c>
      <c r="AJ4040" t="e">
        <f>Y4040/AA4040</f>
        <v>#VALUE!</v>
      </c>
      <c r="AK4040" t="e">
        <f>Z4040/AB4040</f>
        <v>#VALUE!</v>
      </c>
      <c r="AL4040" t="e">
        <f>O4040/K4040</f>
        <v>#VALUE!</v>
      </c>
      <c r="AM4040" t="e">
        <f>P4040/L4040</f>
        <v>#VALUE!</v>
      </c>
      <c r="AN4040" t="e">
        <f>K4040/W4040</f>
        <v>#VALUE!</v>
      </c>
      <c r="AO4040" t="e">
        <f>L4040/X4040</f>
        <v>#VALUE!</v>
      </c>
      <c r="AP4040">
        <f>IF(OR(Q4040&lt;0, Q4040="NA"), 0, 1)</f>
        <v>0</v>
      </c>
      <c r="AQ4040">
        <f>IF(OR(S4040&lt;0, S4040="NA"), 0, 1)</f>
        <v>0</v>
      </c>
      <c r="AR4040">
        <f>IFERROR(IF((AF4040-AG4040)&gt;0,1,0),0)</f>
        <v>0</v>
      </c>
      <c r="AS4040">
        <f>IFERROR(IF((S4040-Q4040)&gt;0,1,0),0)</f>
        <v>0</v>
      </c>
      <c r="AT4040">
        <f>IFERROR(IF((AH4040-AI4040)&lt;0,1,0),0)</f>
        <v>0</v>
      </c>
      <c r="AU4040">
        <f>IFERROR(IF((AJ4040-AK4040)&gt;0,1,0),0)</f>
        <v>0</v>
      </c>
      <c r="AV4040">
        <f>IFERROR(IF((AL4040-AM4040)&gt;0,1,0),0)</f>
        <v>0</v>
      </c>
      <c r="AW4040">
        <f>IFERROR(IF((AN4040-AO4040)&gt;0,1,0),0)</f>
        <v>0</v>
      </c>
      <c r="AX4040">
        <f>IFERROR(IF((AC4040-AD4040)&lt;0,1,0),0)</f>
        <v>0</v>
      </c>
      <c r="AY4040">
        <f>SUM(AP4040:AX4040)</f>
        <v>0</v>
      </c>
    </row>
    <row r="4041" spans="1:51" x14ac:dyDescent="0.45">
      <c r="A4041" s="1" t="s">
        <v>2156</v>
      </c>
      <c r="B4041" s="2">
        <v>120309836</v>
      </c>
      <c r="C4041" s="3" t="s">
        <v>5338</v>
      </c>
      <c r="D4041" s="5">
        <v>33.17</v>
      </c>
      <c r="E4041" s="5" t="s">
        <v>4474</v>
      </c>
      <c r="F4041" s="3" t="s">
        <v>4480</v>
      </c>
      <c r="G4041" s="3" t="s">
        <v>4491</v>
      </c>
      <c r="H4041" s="3" t="s">
        <v>4492</v>
      </c>
      <c r="I4041" s="3" t="s">
        <v>4493</v>
      </c>
      <c r="J4041" s="3"/>
      <c r="K4041" s="6" t="s">
        <v>4474</v>
      </c>
      <c r="L4041" s="6" t="s">
        <v>4474</v>
      </c>
      <c r="M4041" s="6" t="s">
        <v>4474</v>
      </c>
      <c r="N4041" s="6" t="s">
        <v>4474</v>
      </c>
      <c r="O4041" s="6" t="s">
        <v>4474</v>
      </c>
      <c r="P4041" s="6" t="s">
        <v>4474</v>
      </c>
      <c r="Q4041" s="6" t="s">
        <v>4474</v>
      </c>
      <c r="R4041" s="6" t="s">
        <v>4474</v>
      </c>
      <c r="S4041" s="6" t="s">
        <v>4474</v>
      </c>
      <c r="T4041" s="6" t="s">
        <v>4474</v>
      </c>
      <c r="U4041" s="6" t="s">
        <v>4474</v>
      </c>
      <c r="V4041" s="6" t="s">
        <v>4474</v>
      </c>
      <c r="W4041" s="6" t="s">
        <v>4474</v>
      </c>
      <c r="X4041" s="6" t="s">
        <v>4474</v>
      </c>
      <c r="Y4041" s="6" t="s">
        <v>4474</v>
      </c>
      <c r="Z4041" s="6" t="s">
        <v>4474</v>
      </c>
      <c r="AA4041" s="6" t="s">
        <v>4474</v>
      </c>
      <c r="AB4041" s="6" t="s">
        <v>4474</v>
      </c>
      <c r="AC4041" s="6" t="s">
        <v>4474</v>
      </c>
      <c r="AD4041" s="6" t="s">
        <v>4474</v>
      </c>
      <c r="AF4041" t="e">
        <f>Q4041/W4041</f>
        <v>#VALUE!</v>
      </c>
      <c r="AG4041" t="e">
        <f>R4041/X4041</f>
        <v>#VALUE!</v>
      </c>
      <c r="AH4041" t="e">
        <f>U4041/W4041</f>
        <v>#VALUE!</v>
      </c>
      <c r="AI4041" t="e">
        <f>V4041/X4041</f>
        <v>#VALUE!</v>
      </c>
      <c r="AJ4041" t="e">
        <f>Y4041/AA4041</f>
        <v>#VALUE!</v>
      </c>
      <c r="AK4041" t="e">
        <f>Z4041/AB4041</f>
        <v>#VALUE!</v>
      </c>
      <c r="AL4041" t="e">
        <f>O4041/K4041</f>
        <v>#VALUE!</v>
      </c>
      <c r="AM4041" t="e">
        <f>P4041/L4041</f>
        <v>#VALUE!</v>
      </c>
      <c r="AN4041" t="e">
        <f>K4041/W4041</f>
        <v>#VALUE!</v>
      </c>
      <c r="AO4041" t="e">
        <f>L4041/X4041</f>
        <v>#VALUE!</v>
      </c>
      <c r="AP4041">
        <f>IF(OR(Q4041&lt;0, Q4041="NA"), 0, 1)</f>
        <v>0</v>
      </c>
      <c r="AQ4041">
        <f>IF(OR(S4041&lt;0, S4041="NA"), 0, 1)</f>
        <v>0</v>
      </c>
      <c r="AR4041">
        <f>IFERROR(IF((AF4041-AG4041)&gt;0,1,0),0)</f>
        <v>0</v>
      </c>
      <c r="AS4041">
        <f>IFERROR(IF((S4041-Q4041)&gt;0,1,0),0)</f>
        <v>0</v>
      </c>
      <c r="AT4041">
        <f>IFERROR(IF((AH4041-AI4041)&lt;0,1,0),0)</f>
        <v>0</v>
      </c>
      <c r="AU4041">
        <f>IFERROR(IF((AJ4041-AK4041)&gt;0,1,0),0)</f>
        <v>0</v>
      </c>
      <c r="AV4041">
        <f>IFERROR(IF((AL4041-AM4041)&gt;0,1,0),0)</f>
        <v>0</v>
      </c>
      <c r="AW4041">
        <f>IFERROR(IF((AN4041-AO4041)&gt;0,1,0),0)</f>
        <v>0</v>
      </c>
      <c r="AX4041">
        <f>IFERROR(IF((AC4041-AD4041)&lt;0,1,0),0)</f>
        <v>0</v>
      </c>
      <c r="AY4041">
        <f>SUM(AP4041:AX4041)</f>
        <v>0</v>
      </c>
    </row>
    <row r="4042" spans="1:51" x14ac:dyDescent="0.45">
      <c r="A4042" s="1" t="s">
        <v>2157</v>
      </c>
      <c r="B4042" s="2">
        <v>119975382</v>
      </c>
      <c r="C4042" s="3" t="s">
        <v>5338</v>
      </c>
      <c r="D4042" s="5">
        <v>20.297000000000001</v>
      </c>
      <c r="E4042" s="5">
        <v>1.1163350000000001</v>
      </c>
      <c r="F4042" s="3" t="s">
        <v>4480</v>
      </c>
      <c r="G4042" s="3" t="s">
        <v>4491</v>
      </c>
      <c r="H4042" s="3" t="s">
        <v>4492</v>
      </c>
      <c r="I4042" s="3" t="s">
        <v>4493</v>
      </c>
      <c r="J4042" s="3"/>
      <c r="K4042" s="6" t="s">
        <v>4474</v>
      </c>
      <c r="L4042" s="6" t="s">
        <v>4474</v>
      </c>
      <c r="M4042" s="6" t="s">
        <v>4474</v>
      </c>
      <c r="N4042" s="6" t="s">
        <v>4474</v>
      </c>
      <c r="O4042" s="6" t="s">
        <v>4474</v>
      </c>
      <c r="P4042" s="6" t="s">
        <v>4474</v>
      </c>
      <c r="Q4042" s="6" t="s">
        <v>4474</v>
      </c>
      <c r="R4042" s="6" t="s">
        <v>4474</v>
      </c>
      <c r="S4042" s="6" t="s">
        <v>4474</v>
      </c>
      <c r="T4042" s="6" t="s">
        <v>4474</v>
      </c>
      <c r="U4042" s="6" t="s">
        <v>4474</v>
      </c>
      <c r="V4042" s="6" t="s">
        <v>4474</v>
      </c>
      <c r="W4042" s="6" t="s">
        <v>4474</v>
      </c>
      <c r="X4042" s="6" t="s">
        <v>4474</v>
      </c>
      <c r="Y4042" s="6" t="s">
        <v>4474</v>
      </c>
      <c r="Z4042" s="6" t="s">
        <v>4474</v>
      </c>
      <c r="AA4042" s="6" t="s">
        <v>4474</v>
      </c>
      <c r="AB4042" s="6" t="s">
        <v>4474</v>
      </c>
      <c r="AC4042" s="6" t="s">
        <v>4474</v>
      </c>
      <c r="AD4042" s="6" t="s">
        <v>4474</v>
      </c>
      <c r="AF4042" t="e">
        <f>Q4042/W4042</f>
        <v>#VALUE!</v>
      </c>
      <c r="AG4042" t="e">
        <f>R4042/X4042</f>
        <v>#VALUE!</v>
      </c>
      <c r="AH4042" t="e">
        <f>U4042/W4042</f>
        <v>#VALUE!</v>
      </c>
      <c r="AI4042" t="e">
        <f>V4042/X4042</f>
        <v>#VALUE!</v>
      </c>
      <c r="AJ4042" t="e">
        <f>Y4042/AA4042</f>
        <v>#VALUE!</v>
      </c>
      <c r="AK4042" t="e">
        <f>Z4042/AB4042</f>
        <v>#VALUE!</v>
      </c>
      <c r="AL4042" t="e">
        <f>O4042/K4042</f>
        <v>#VALUE!</v>
      </c>
      <c r="AM4042" t="e">
        <f>P4042/L4042</f>
        <v>#VALUE!</v>
      </c>
      <c r="AN4042" t="e">
        <f>K4042/W4042</f>
        <v>#VALUE!</v>
      </c>
      <c r="AO4042" t="e">
        <f>L4042/X4042</f>
        <v>#VALUE!</v>
      </c>
      <c r="AP4042">
        <f>IF(OR(Q4042&lt;0, Q4042="NA"), 0, 1)</f>
        <v>0</v>
      </c>
      <c r="AQ4042">
        <f>IF(OR(S4042&lt;0, S4042="NA"), 0, 1)</f>
        <v>0</v>
      </c>
      <c r="AR4042">
        <f>IFERROR(IF((AF4042-AG4042)&gt;0,1,0),0)</f>
        <v>0</v>
      </c>
      <c r="AS4042">
        <f>IFERROR(IF((S4042-Q4042)&gt;0,1,0),0)</f>
        <v>0</v>
      </c>
      <c r="AT4042">
        <f>IFERROR(IF((AH4042-AI4042)&lt;0,1,0),0)</f>
        <v>0</v>
      </c>
      <c r="AU4042">
        <f>IFERROR(IF((AJ4042-AK4042)&gt;0,1,0),0)</f>
        <v>0</v>
      </c>
      <c r="AV4042">
        <f>IFERROR(IF((AL4042-AM4042)&gt;0,1,0),0)</f>
        <v>0</v>
      </c>
      <c r="AW4042">
        <f>IFERROR(IF((AN4042-AO4042)&gt;0,1,0),0)</f>
        <v>0</v>
      </c>
      <c r="AX4042">
        <f>IFERROR(IF((AC4042-AD4042)&lt;0,1,0),0)</f>
        <v>0</v>
      </c>
      <c r="AY4042">
        <f>SUM(AP4042:AX4042)</f>
        <v>0</v>
      </c>
    </row>
    <row r="4043" spans="1:51" x14ac:dyDescent="0.45">
      <c r="A4043" s="1" t="s">
        <v>2158</v>
      </c>
      <c r="B4043" s="2">
        <v>117758170</v>
      </c>
      <c r="C4043" s="3" t="s">
        <v>5338</v>
      </c>
      <c r="D4043" s="5">
        <v>30.2</v>
      </c>
      <c r="E4043" s="7">
        <v>9.6639999999999997</v>
      </c>
      <c r="F4043" s="3" t="s">
        <v>4480</v>
      </c>
      <c r="G4043" s="3" t="s">
        <v>4491</v>
      </c>
      <c r="H4043" s="3" t="s">
        <v>4492</v>
      </c>
      <c r="I4043" s="3" t="s">
        <v>4493</v>
      </c>
      <c r="J4043" s="3"/>
      <c r="K4043" s="6" t="s">
        <v>4474</v>
      </c>
      <c r="L4043" s="6" t="s">
        <v>4474</v>
      </c>
      <c r="M4043" s="6" t="s">
        <v>4474</v>
      </c>
      <c r="N4043" s="6" t="s">
        <v>4474</v>
      </c>
      <c r="O4043" s="6" t="s">
        <v>4474</v>
      </c>
      <c r="P4043" s="6" t="s">
        <v>4474</v>
      </c>
      <c r="Q4043" s="6" t="s">
        <v>4474</v>
      </c>
      <c r="R4043" s="6" t="s">
        <v>4474</v>
      </c>
      <c r="S4043" s="6" t="s">
        <v>4474</v>
      </c>
      <c r="T4043" s="6" t="s">
        <v>4474</v>
      </c>
      <c r="U4043" s="6" t="s">
        <v>4474</v>
      </c>
      <c r="V4043" s="6" t="s">
        <v>4474</v>
      </c>
      <c r="W4043" s="6" t="s">
        <v>4474</v>
      </c>
      <c r="X4043" s="6" t="s">
        <v>4474</v>
      </c>
      <c r="Y4043" s="6" t="s">
        <v>4474</v>
      </c>
      <c r="Z4043" s="6" t="s">
        <v>4474</v>
      </c>
      <c r="AA4043" s="6" t="s">
        <v>4474</v>
      </c>
      <c r="AB4043" s="6" t="s">
        <v>4474</v>
      </c>
      <c r="AC4043" s="6" t="s">
        <v>4474</v>
      </c>
      <c r="AD4043" s="6" t="s">
        <v>4474</v>
      </c>
      <c r="AF4043" t="e">
        <f>Q4043/W4043</f>
        <v>#VALUE!</v>
      </c>
      <c r="AG4043" t="e">
        <f>R4043/X4043</f>
        <v>#VALUE!</v>
      </c>
      <c r="AH4043" t="e">
        <f>U4043/W4043</f>
        <v>#VALUE!</v>
      </c>
      <c r="AI4043" t="e">
        <f>V4043/X4043</f>
        <v>#VALUE!</v>
      </c>
      <c r="AJ4043" t="e">
        <f>Y4043/AA4043</f>
        <v>#VALUE!</v>
      </c>
      <c r="AK4043" t="e">
        <f>Z4043/AB4043</f>
        <v>#VALUE!</v>
      </c>
      <c r="AL4043" t="e">
        <f>O4043/K4043</f>
        <v>#VALUE!</v>
      </c>
      <c r="AM4043" t="e">
        <f>P4043/L4043</f>
        <v>#VALUE!</v>
      </c>
      <c r="AN4043" t="e">
        <f>K4043/W4043</f>
        <v>#VALUE!</v>
      </c>
      <c r="AO4043" t="e">
        <f>L4043/X4043</f>
        <v>#VALUE!</v>
      </c>
      <c r="AP4043">
        <f>IF(OR(Q4043&lt;0, Q4043="NA"), 0, 1)</f>
        <v>0</v>
      </c>
      <c r="AQ4043">
        <f>IF(OR(S4043&lt;0, S4043="NA"), 0, 1)</f>
        <v>0</v>
      </c>
      <c r="AR4043">
        <f>IFERROR(IF((AF4043-AG4043)&gt;0,1,0),0)</f>
        <v>0</v>
      </c>
      <c r="AS4043">
        <f>IFERROR(IF((S4043-Q4043)&gt;0,1,0),0)</f>
        <v>0</v>
      </c>
      <c r="AT4043">
        <f>IFERROR(IF((AH4043-AI4043)&lt;0,1,0),0)</f>
        <v>0</v>
      </c>
      <c r="AU4043">
        <f>IFERROR(IF((AJ4043-AK4043)&gt;0,1,0),0)</f>
        <v>0</v>
      </c>
      <c r="AV4043">
        <f>IFERROR(IF((AL4043-AM4043)&gt;0,1,0),0)</f>
        <v>0</v>
      </c>
      <c r="AW4043">
        <f>IFERROR(IF((AN4043-AO4043)&gt;0,1,0),0)</f>
        <v>0</v>
      </c>
      <c r="AX4043">
        <f>IFERROR(IF((AC4043-AD4043)&lt;0,1,0),0)</f>
        <v>0</v>
      </c>
      <c r="AY4043">
        <f>SUM(AP4043:AX4043)</f>
        <v>0</v>
      </c>
    </row>
    <row r="4044" spans="1:51" x14ac:dyDescent="0.45">
      <c r="A4044" s="1" t="s">
        <v>2159</v>
      </c>
      <c r="B4044" s="2">
        <v>117879401</v>
      </c>
      <c r="C4044" s="3" t="s">
        <v>5338</v>
      </c>
      <c r="D4044" s="5">
        <v>29.79</v>
      </c>
      <c r="E4044" s="5">
        <v>1.4895</v>
      </c>
      <c r="F4044" s="3" t="s">
        <v>4480</v>
      </c>
      <c r="G4044" s="3" t="s">
        <v>4491</v>
      </c>
      <c r="H4044" s="3" t="s">
        <v>4492</v>
      </c>
      <c r="I4044" s="3" t="s">
        <v>4493</v>
      </c>
      <c r="J4044" s="3"/>
      <c r="K4044" s="6" t="s">
        <v>4474</v>
      </c>
      <c r="L4044" s="6" t="s">
        <v>4474</v>
      </c>
      <c r="M4044" s="6" t="s">
        <v>4474</v>
      </c>
      <c r="N4044" s="6" t="s">
        <v>4474</v>
      </c>
      <c r="O4044" s="6" t="s">
        <v>4474</v>
      </c>
      <c r="P4044" s="6" t="s">
        <v>4474</v>
      </c>
      <c r="Q4044" s="6" t="s">
        <v>4474</v>
      </c>
      <c r="R4044" s="6" t="s">
        <v>4474</v>
      </c>
      <c r="S4044" s="6" t="s">
        <v>4474</v>
      </c>
      <c r="T4044" s="6" t="s">
        <v>4474</v>
      </c>
      <c r="U4044" s="6" t="s">
        <v>4474</v>
      </c>
      <c r="V4044" s="6" t="s">
        <v>4474</v>
      </c>
      <c r="W4044" s="6" t="s">
        <v>4474</v>
      </c>
      <c r="X4044" s="6" t="s">
        <v>4474</v>
      </c>
      <c r="Y4044" s="6" t="s">
        <v>4474</v>
      </c>
      <c r="Z4044" s="6" t="s">
        <v>4474</v>
      </c>
      <c r="AA4044" s="6" t="s">
        <v>4474</v>
      </c>
      <c r="AB4044" s="6" t="s">
        <v>4474</v>
      </c>
      <c r="AC4044" s="6" t="s">
        <v>4474</v>
      </c>
      <c r="AD4044" s="6" t="s">
        <v>4474</v>
      </c>
      <c r="AF4044" t="e">
        <f>Q4044/W4044</f>
        <v>#VALUE!</v>
      </c>
      <c r="AG4044" t="e">
        <f>R4044/X4044</f>
        <v>#VALUE!</v>
      </c>
      <c r="AH4044" t="e">
        <f>U4044/W4044</f>
        <v>#VALUE!</v>
      </c>
      <c r="AI4044" t="e">
        <f>V4044/X4044</f>
        <v>#VALUE!</v>
      </c>
      <c r="AJ4044" t="e">
        <f>Y4044/AA4044</f>
        <v>#VALUE!</v>
      </c>
      <c r="AK4044" t="e">
        <f>Z4044/AB4044</f>
        <v>#VALUE!</v>
      </c>
      <c r="AL4044" t="e">
        <f>O4044/K4044</f>
        <v>#VALUE!</v>
      </c>
      <c r="AM4044" t="e">
        <f>P4044/L4044</f>
        <v>#VALUE!</v>
      </c>
      <c r="AN4044" t="e">
        <f>K4044/W4044</f>
        <v>#VALUE!</v>
      </c>
      <c r="AO4044" t="e">
        <f>L4044/X4044</f>
        <v>#VALUE!</v>
      </c>
      <c r="AP4044">
        <f>IF(OR(Q4044&lt;0, Q4044="NA"), 0, 1)</f>
        <v>0</v>
      </c>
      <c r="AQ4044">
        <f>IF(OR(S4044&lt;0, S4044="NA"), 0, 1)</f>
        <v>0</v>
      </c>
      <c r="AR4044">
        <f>IFERROR(IF((AF4044-AG4044)&gt;0,1,0),0)</f>
        <v>0</v>
      </c>
      <c r="AS4044">
        <f>IFERROR(IF((S4044-Q4044)&gt;0,1,0),0)</f>
        <v>0</v>
      </c>
      <c r="AT4044">
        <f>IFERROR(IF((AH4044-AI4044)&lt;0,1,0),0)</f>
        <v>0</v>
      </c>
      <c r="AU4044">
        <f>IFERROR(IF((AJ4044-AK4044)&gt;0,1,0),0)</f>
        <v>0</v>
      </c>
      <c r="AV4044">
        <f>IFERROR(IF((AL4044-AM4044)&gt;0,1,0),0)</f>
        <v>0</v>
      </c>
      <c r="AW4044">
        <f>IFERROR(IF((AN4044-AO4044)&gt;0,1,0),0)</f>
        <v>0</v>
      </c>
      <c r="AX4044">
        <f>IFERROR(IF((AC4044-AD4044)&lt;0,1,0),0)</f>
        <v>0</v>
      </c>
      <c r="AY4044">
        <f>SUM(AP4044:AX4044)</f>
        <v>0</v>
      </c>
    </row>
    <row r="4045" spans="1:51" x14ac:dyDescent="0.45">
      <c r="A4045" s="1" t="s">
        <v>2160</v>
      </c>
      <c r="B4045" s="2">
        <v>117880352</v>
      </c>
      <c r="C4045" s="3" t="s">
        <v>5338</v>
      </c>
      <c r="D4045" s="5">
        <v>25.07</v>
      </c>
      <c r="E4045" s="5" t="s">
        <v>4474</v>
      </c>
      <c r="F4045" s="3" t="s">
        <v>4480</v>
      </c>
      <c r="G4045" s="3" t="s">
        <v>4491</v>
      </c>
      <c r="H4045" s="3" t="s">
        <v>4492</v>
      </c>
      <c r="I4045" s="3" t="s">
        <v>4493</v>
      </c>
      <c r="J4045" s="3"/>
      <c r="K4045" s="6" t="s">
        <v>4474</v>
      </c>
      <c r="L4045" s="6" t="s">
        <v>4474</v>
      </c>
      <c r="M4045" s="6" t="s">
        <v>4474</v>
      </c>
      <c r="N4045" s="6" t="s">
        <v>4474</v>
      </c>
      <c r="O4045" s="6" t="s">
        <v>4474</v>
      </c>
      <c r="P4045" s="6" t="s">
        <v>4474</v>
      </c>
      <c r="Q4045" s="6" t="s">
        <v>4474</v>
      </c>
      <c r="R4045" s="6" t="s">
        <v>4474</v>
      </c>
      <c r="S4045" s="6" t="s">
        <v>4474</v>
      </c>
      <c r="T4045" s="6" t="s">
        <v>4474</v>
      </c>
      <c r="U4045" s="6" t="s">
        <v>4474</v>
      </c>
      <c r="V4045" s="6" t="s">
        <v>4474</v>
      </c>
      <c r="W4045" s="6" t="s">
        <v>4474</v>
      </c>
      <c r="X4045" s="6" t="s">
        <v>4474</v>
      </c>
      <c r="Y4045" s="6" t="s">
        <v>4474</v>
      </c>
      <c r="Z4045" s="6" t="s">
        <v>4474</v>
      </c>
      <c r="AA4045" s="6" t="s">
        <v>4474</v>
      </c>
      <c r="AB4045" s="6" t="s">
        <v>4474</v>
      </c>
      <c r="AC4045" s="6" t="s">
        <v>4474</v>
      </c>
      <c r="AD4045" s="6" t="s">
        <v>4474</v>
      </c>
      <c r="AF4045" t="e">
        <f>Q4045/W4045</f>
        <v>#VALUE!</v>
      </c>
      <c r="AG4045" t="e">
        <f>R4045/X4045</f>
        <v>#VALUE!</v>
      </c>
      <c r="AH4045" t="e">
        <f>U4045/W4045</f>
        <v>#VALUE!</v>
      </c>
      <c r="AI4045" t="e">
        <f>V4045/X4045</f>
        <v>#VALUE!</v>
      </c>
      <c r="AJ4045" t="e">
        <f>Y4045/AA4045</f>
        <v>#VALUE!</v>
      </c>
      <c r="AK4045" t="e">
        <f>Z4045/AB4045</f>
        <v>#VALUE!</v>
      </c>
      <c r="AL4045" t="e">
        <f>O4045/K4045</f>
        <v>#VALUE!</v>
      </c>
      <c r="AM4045" t="e">
        <f>P4045/L4045</f>
        <v>#VALUE!</v>
      </c>
      <c r="AN4045" t="e">
        <f>K4045/W4045</f>
        <v>#VALUE!</v>
      </c>
      <c r="AO4045" t="e">
        <f>L4045/X4045</f>
        <v>#VALUE!</v>
      </c>
      <c r="AP4045">
        <f>IF(OR(Q4045&lt;0, Q4045="NA"), 0, 1)</f>
        <v>0</v>
      </c>
      <c r="AQ4045">
        <f>IF(OR(S4045&lt;0, S4045="NA"), 0, 1)</f>
        <v>0</v>
      </c>
      <c r="AR4045">
        <f>IFERROR(IF((AF4045-AG4045)&gt;0,1,0),0)</f>
        <v>0</v>
      </c>
      <c r="AS4045">
        <f>IFERROR(IF((S4045-Q4045)&gt;0,1,0),0)</f>
        <v>0</v>
      </c>
      <c r="AT4045">
        <f>IFERROR(IF((AH4045-AI4045)&lt;0,1,0),0)</f>
        <v>0</v>
      </c>
      <c r="AU4045">
        <f>IFERROR(IF((AJ4045-AK4045)&gt;0,1,0),0)</f>
        <v>0</v>
      </c>
      <c r="AV4045">
        <f>IFERROR(IF((AL4045-AM4045)&gt;0,1,0),0)</f>
        <v>0</v>
      </c>
      <c r="AW4045">
        <f>IFERROR(IF((AN4045-AO4045)&gt;0,1,0),0)</f>
        <v>0</v>
      </c>
      <c r="AX4045">
        <f>IFERROR(IF((AC4045-AD4045)&lt;0,1,0),0)</f>
        <v>0</v>
      </c>
      <c r="AY4045">
        <f>SUM(AP4045:AX4045)</f>
        <v>0</v>
      </c>
    </row>
    <row r="4046" spans="1:51" x14ac:dyDescent="0.45">
      <c r="A4046" s="1" t="s">
        <v>2161</v>
      </c>
      <c r="B4046" s="2">
        <v>117879900</v>
      </c>
      <c r="C4046" s="3" t="s">
        <v>5338</v>
      </c>
      <c r="D4046" s="5">
        <v>24.16</v>
      </c>
      <c r="E4046" s="5" t="s">
        <v>4474</v>
      </c>
      <c r="F4046" s="3" t="s">
        <v>4480</v>
      </c>
      <c r="G4046" s="3" t="s">
        <v>4491</v>
      </c>
      <c r="H4046" s="3" t="s">
        <v>4492</v>
      </c>
      <c r="I4046" s="3" t="s">
        <v>4493</v>
      </c>
      <c r="J4046" s="3"/>
      <c r="K4046" s="6" t="s">
        <v>4474</v>
      </c>
      <c r="L4046" s="6" t="s">
        <v>4474</v>
      </c>
      <c r="M4046" s="6" t="s">
        <v>4474</v>
      </c>
      <c r="N4046" s="6" t="s">
        <v>4474</v>
      </c>
      <c r="O4046" s="6" t="s">
        <v>4474</v>
      </c>
      <c r="P4046" s="6" t="s">
        <v>4474</v>
      </c>
      <c r="Q4046" s="6" t="s">
        <v>4474</v>
      </c>
      <c r="R4046" s="6" t="s">
        <v>4474</v>
      </c>
      <c r="S4046" s="6" t="s">
        <v>4474</v>
      </c>
      <c r="T4046" s="6" t="s">
        <v>4474</v>
      </c>
      <c r="U4046" s="6" t="s">
        <v>4474</v>
      </c>
      <c r="V4046" s="6" t="s">
        <v>4474</v>
      </c>
      <c r="W4046" s="6" t="s">
        <v>4474</v>
      </c>
      <c r="X4046" s="6" t="s">
        <v>4474</v>
      </c>
      <c r="Y4046" s="6" t="s">
        <v>4474</v>
      </c>
      <c r="Z4046" s="6" t="s">
        <v>4474</v>
      </c>
      <c r="AA4046" s="6" t="s">
        <v>4474</v>
      </c>
      <c r="AB4046" s="6" t="s">
        <v>4474</v>
      </c>
      <c r="AC4046" s="6" t="s">
        <v>4474</v>
      </c>
      <c r="AD4046" s="6" t="s">
        <v>4474</v>
      </c>
      <c r="AF4046" t="e">
        <f>Q4046/W4046</f>
        <v>#VALUE!</v>
      </c>
      <c r="AG4046" t="e">
        <f>R4046/X4046</f>
        <v>#VALUE!</v>
      </c>
      <c r="AH4046" t="e">
        <f>U4046/W4046</f>
        <v>#VALUE!</v>
      </c>
      <c r="AI4046" t="e">
        <f>V4046/X4046</f>
        <v>#VALUE!</v>
      </c>
      <c r="AJ4046" t="e">
        <f>Y4046/AA4046</f>
        <v>#VALUE!</v>
      </c>
      <c r="AK4046" t="e">
        <f>Z4046/AB4046</f>
        <v>#VALUE!</v>
      </c>
      <c r="AL4046" t="e">
        <f>O4046/K4046</f>
        <v>#VALUE!</v>
      </c>
      <c r="AM4046" t="e">
        <f>P4046/L4046</f>
        <v>#VALUE!</v>
      </c>
      <c r="AN4046" t="e">
        <f>K4046/W4046</f>
        <v>#VALUE!</v>
      </c>
      <c r="AO4046" t="e">
        <f>L4046/X4046</f>
        <v>#VALUE!</v>
      </c>
      <c r="AP4046">
        <f>IF(OR(Q4046&lt;0, Q4046="NA"), 0, 1)</f>
        <v>0</v>
      </c>
      <c r="AQ4046">
        <f>IF(OR(S4046&lt;0, S4046="NA"), 0, 1)</f>
        <v>0</v>
      </c>
      <c r="AR4046">
        <f>IFERROR(IF((AF4046-AG4046)&gt;0,1,0),0)</f>
        <v>0</v>
      </c>
      <c r="AS4046">
        <f>IFERROR(IF((S4046-Q4046)&gt;0,1,0),0)</f>
        <v>0</v>
      </c>
      <c r="AT4046">
        <f>IFERROR(IF((AH4046-AI4046)&lt;0,1,0),0)</f>
        <v>0</v>
      </c>
      <c r="AU4046">
        <f>IFERROR(IF((AJ4046-AK4046)&gt;0,1,0),0)</f>
        <v>0</v>
      </c>
      <c r="AV4046">
        <f>IFERROR(IF((AL4046-AM4046)&gt;0,1,0),0)</f>
        <v>0</v>
      </c>
      <c r="AW4046">
        <f>IFERROR(IF((AN4046-AO4046)&gt;0,1,0),0)</f>
        <v>0</v>
      </c>
      <c r="AX4046">
        <f>IFERROR(IF((AC4046-AD4046)&lt;0,1,0),0)</f>
        <v>0</v>
      </c>
      <c r="AY4046">
        <f>SUM(AP4046:AX4046)</f>
        <v>0</v>
      </c>
    </row>
    <row r="4047" spans="1:51" x14ac:dyDescent="0.45">
      <c r="A4047" s="1" t="s">
        <v>2162</v>
      </c>
      <c r="B4047" s="2">
        <v>117881177</v>
      </c>
      <c r="C4047" s="3" t="s">
        <v>5338</v>
      </c>
      <c r="D4047" s="5">
        <v>28.21</v>
      </c>
      <c r="E4047" s="5" t="s">
        <v>4474</v>
      </c>
      <c r="F4047" s="3" t="s">
        <v>4480</v>
      </c>
      <c r="G4047" s="3" t="s">
        <v>4491</v>
      </c>
      <c r="H4047" s="3" t="s">
        <v>4492</v>
      </c>
      <c r="I4047" s="3" t="s">
        <v>4493</v>
      </c>
      <c r="J4047" s="3"/>
      <c r="K4047" s="6" t="s">
        <v>4474</v>
      </c>
      <c r="L4047" s="6" t="s">
        <v>4474</v>
      </c>
      <c r="M4047" s="6" t="s">
        <v>4474</v>
      </c>
      <c r="N4047" s="6" t="s">
        <v>4474</v>
      </c>
      <c r="O4047" s="6" t="s">
        <v>4474</v>
      </c>
      <c r="P4047" s="6" t="s">
        <v>4474</v>
      </c>
      <c r="Q4047" s="6" t="s">
        <v>4474</v>
      </c>
      <c r="R4047" s="6" t="s">
        <v>4474</v>
      </c>
      <c r="S4047" s="6" t="s">
        <v>4474</v>
      </c>
      <c r="T4047" s="6" t="s">
        <v>4474</v>
      </c>
      <c r="U4047" s="6" t="s">
        <v>4474</v>
      </c>
      <c r="V4047" s="6" t="s">
        <v>4474</v>
      </c>
      <c r="W4047" s="6" t="s">
        <v>4474</v>
      </c>
      <c r="X4047" s="6" t="s">
        <v>4474</v>
      </c>
      <c r="Y4047" s="6" t="s">
        <v>4474</v>
      </c>
      <c r="Z4047" s="6" t="s">
        <v>4474</v>
      </c>
      <c r="AA4047" s="6" t="s">
        <v>4474</v>
      </c>
      <c r="AB4047" s="6" t="s">
        <v>4474</v>
      </c>
      <c r="AC4047" s="6" t="s">
        <v>4474</v>
      </c>
      <c r="AD4047" s="6" t="s">
        <v>4474</v>
      </c>
      <c r="AF4047" t="e">
        <f>Q4047/W4047</f>
        <v>#VALUE!</v>
      </c>
      <c r="AG4047" t="e">
        <f>R4047/X4047</f>
        <v>#VALUE!</v>
      </c>
      <c r="AH4047" t="e">
        <f>U4047/W4047</f>
        <v>#VALUE!</v>
      </c>
      <c r="AI4047" t="e">
        <f>V4047/X4047</f>
        <v>#VALUE!</v>
      </c>
      <c r="AJ4047" t="e">
        <f>Y4047/AA4047</f>
        <v>#VALUE!</v>
      </c>
      <c r="AK4047" t="e">
        <f>Z4047/AB4047</f>
        <v>#VALUE!</v>
      </c>
      <c r="AL4047" t="e">
        <f>O4047/K4047</f>
        <v>#VALUE!</v>
      </c>
      <c r="AM4047" t="e">
        <f>P4047/L4047</f>
        <v>#VALUE!</v>
      </c>
      <c r="AN4047" t="e">
        <f>K4047/W4047</f>
        <v>#VALUE!</v>
      </c>
      <c r="AO4047" t="e">
        <f>L4047/X4047</f>
        <v>#VALUE!</v>
      </c>
      <c r="AP4047">
        <f>IF(OR(Q4047&lt;0, Q4047="NA"), 0, 1)</f>
        <v>0</v>
      </c>
      <c r="AQ4047">
        <f>IF(OR(S4047&lt;0, S4047="NA"), 0, 1)</f>
        <v>0</v>
      </c>
      <c r="AR4047">
        <f>IFERROR(IF((AF4047-AG4047)&gt;0,1,0),0)</f>
        <v>0</v>
      </c>
      <c r="AS4047">
        <f>IFERROR(IF((S4047-Q4047)&gt;0,1,0),0)</f>
        <v>0</v>
      </c>
      <c r="AT4047">
        <f>IFERROR(IF((AH4047-AI4047)&lt;0,1,0),0)</f>
        <v>0</v>
      </c>
      <c r="AU4047">
        <f>IFERROR(IF((AJ4047-AK4047)&gt;0,1,0),0)</f>
        <v>0</v>
      </c>
      <c r="AV4047">
        <f>IFERROR(IF((AL4047-AM4047)&gt;0,1,0),0)</f>
        <v>0</v>
      </c>
      <c r="AW4047">
        <f>IFERROR(IF((AN4047-AO4047)&gt;0,1,0),0)</f>
        <v>0</v>
      </c>
      <c r="AX4047">
        <f>IFERROR(IF((AC4047-AD4047)&lt;0,1,0),0)</f>
        <v>0</v>
      </c>
      <c r="AY4047">
        <f>SUM(AP4047:AX4047)</f>
        <v>0</v>
      </c>
    </row>
    <row r="4048" spans="1:51" x14ac:dyDescent="0.45">
      <c r="A4048" s="1" t="s">
        <v>2163</v>
      </c>
      <c r="B4048" s="2">
        <v>118470480</v>
      </c>
      <c r="C4048" s="3" t="s">
        <v>5338</v>
      </c>
      <c r="D4048" s="5">
        <v>27.37</v>
      </c>
      <c r="E4048" s="5">
        <v>8.2110000000000003</v>
      </c>
      <c r="F4048" s="3" t="s">
        <v>4480</v>
      </c>
      <c r="G4048" s="3" t="s">
        <v>4491</v>
      </c>
      <c r="H4048" s="3" t="s">
        <v>4492</v>
      </c>
      <c r="I4048" s="3" t="s">
        <v>4493</v>
      </c>
      <c r="J4048" s="3"/>
      <c r="K4048" s="6" t="s">
        <v>4474</v>
      </c>
      <c r="L4048" s="6" t="s">
        <v>4474</v>
      </c>
      <c r="M4048" s="6" t="s">
        <v>4474</v>
      </c>
      <c r="N4048" s="6" t="s">
        <v>4474</v>
      </c>
      <c r="O4048" s="6" t="s">
        <v>4474</v>
      </c>
      <c r="P4048" s="6" t="s">
        <v>4474</v>
      </c>
      <c r="Q4048" s="6" t="s">
        <v>4474</v>
      </c>
      <c r="R4048" s="6" t="s">
        <v>4474</v>
      </c>
      <c r="S4048" s="6" t="s">
        <v>4474</v>
      </c>
      <c r="T4048" s="6" t="s">
        <v>4474</v>
      </c>
      <c r="U4048" s="6" t="s">
        <v>4474</v>
      </c>
      <c r="V4048" s="6" t="s">
        <v>4474</v>
      </c>
      <c r="W4048" s="6" t="s">
        <v>4474</v>
      </c>
      <c r="X4048" s="6" t="s">
        <v>4474</v>
      </c>
      <c r="Y4048" s="6" t="s">
        <v>4474</v>
      </c>
      <c r="Z4048" s="6" t="s">
        <v>4474</v>
      </c>
      <c r="AA4048" s="6" t="s">
        <v>4474</v>
      </c>
      <c r="AB4048" s="6" t="s">
        <v>4474</v>
      </c>
      <c r="AC4048" s="6" t="s">
        <v>4474</v>
      </c>
      <c r="AD4048" s="6" t="s">
        <v>4474</v>
      </c>
      <c r="AF4048" t="e">
        <f>Q4048/W4048</f>
        <v>#VALUE!</v>
      </c>
      <c r="AG4048" t="e">
        <f>R4048/X4048</f>
        <v>#VALUE!</v>
      </c>
      <c r="AH4048" t="e">
        <f>U4048/W4048</f>
        <v>#VALUE!</v>
      </c>
      <c r="AI4048" t="e">
        <f>V4048/X4048</f>
        <v>#VALUE!</v>
      </c>
      <c r="AJ4048" t="e">
        <f>Y4048/AA4048</f>
        <v>#VALUE!</v>
      </c>
      <c r="AK4048" t="e">
        <f>Z4048/AB4048</f>
        <v>#VALUE!</v>
      </c>
      <c r="AL4048" t="e">
        <f>O4048/K4048</f>
        <v>#VALUE!</v>
      </c>
      <c r="AM4048" t="e">
        <f>P4048/L4048</f>
        <v>#VALUE!</v>
      </c>
      <c r="AN4048" t="e">
        <f>K4048/W4048</f>
        <v>#VALUE!</v>
      </c>
      <c r="AO4048" t="e">
        <f>L4048/X4048</f>
        <v>#VALUE!</v>
      </c>
      <c r="AP4048">
        <f>IF(OR(Q4048&lt;0, Q4048="NA"), 0, 1)</f>
        <v>0</v>
      </c>
      <c r="AQ4048">
        <f>IF(OR(S4048&lt;0, S4048="NA"), 0, 1)</f>
        <v>0</v>
      </c>
      <c r="AR4048">
        <f>IFERROR(IF((AF4048-AG4048)&gt;0,1,0),0)</f>
        <v>0</v>
      </c>
      <c r="AS4048">
        <f>IFERROR(IF((S4048-Q4048)&gt;0,1,0),0)</f>
        <v>0</v>
      </c>
      <c r="AT4048">
        <f>IFERROR(IF((AH4048-AI4048)&lt;0,1,0),0)</f>
        <v>0</v>
      </c>
      <c r="AU4048">
        <f>IFERROR(IF((AJ4048-AK4048)&gt;0,1,0),0)</f>
        <v>0</v>
      </c>
      <c r="AV4048">
        <f>IFERROR(IF((AL4048-AM4048)&gt;0,1,0),0)</f>
        <v>0</v>
      </c>
      <c r="AW4048">
        <f>IFERROR(IF((AN4048-AO4048)&gt;0,1,0),0)</f>
        <v>0</v>
      </c>
      <c r="AX4048">
        <f>IFERROR(IF((AC4048-AD4048)&lt;0,1,0),0)</f>
        <v>0</v>
      </c>
      <c r="AY4048">
        <f>SUM(AP4048:AX4048)</f>
        <v>0</v>
      </c>
    </row>
    <row r="4049" spans="1:51" x14ac:dyDescent="0.45">
      <c r="A4049" s="1" t="s">
        <v>2164</v>
      </c>
      <c r="B4049" s="2">
        <v>117880676</v>
      </c>
      <c r="C4049" s="3" t="s">
        <v>5338</v>
      </c>
      <c r="D4049" s="5">
        <v>28.07</v>
      </c>
      <c r="E4049" s="5" t="s">
        <v>4474</v>
      </c>
      <c r="F4049" s="3" t="s">
        <v>4480</v>
      </c>
      <c r="G4049" s="3" t="s">
        <v>4491</v>
      </c>
      <c r="H4049" s="3" t="s">
        <v>4492</v>
      </c>
      <c r="I4049" s="3" t="s">
        <v>4493</v>
      </c>
      <c r="J4049" s="3"/>
      <c r="K4049" s="6" t="s">
        <v>4474</v>
      </c>
      <c r="L4049" s="6" t="s">
        <v>4474</v>
      </c>
      <c r="M4049" s="6" t="s">
        <v>4474</v>
      </c>
      <c r="N4049" s="6" t="s">
        <v>4474</v>
      </c>
      <c r="O4049" s="6" t="s">
        <v>4474</v>
      </c>
      <c r="P4049" s="6" t="s">
        <v>4474</v>
      </c>
      <c r="Q4049" s="6" t="s">
        <v>4474</v>
      </c>
      <c r="R4049" s="6" t="s">
        <v>4474</v>
      </c>
      <c r="S4049" s="6" t="s">
        <v>4474</v>
      </c>
      <c r="T4049" s="6" t="s">
        <v>4474</v>
      </c>
      <c r="U4049" s="6" t="s">
        <v>4474</v>
      </c>
      <c r="V4049" s="6" t="s">
        <v>4474</v>
      </c>
      <c r="W4049" s="6" t="s">
        <v>4474</v>
      </c>
      <c r="X4049" s="6" t="s">
        <v>4474</v>
      </c>
      <c r="Y4049" s="6" t="s">
        <v>4474</v>
      </c>
      <c r="Z4049" s="6" t="s">
        <v>4474</v>
      </c>
      <c r="AA4049" s="6" t="s">
        <v>4474</v>
      </c>
      <c r="AB4049" s="6" t="s">
        <v>4474</v>
      </c>
      <c r="AC4049" s="6" t="s">
        <v>4474</v>
      </c>
      <c r="AD4049" s="6" t="s">
        <v>4474</v>
      </c>
      <c r="AF4049" t="e">
        <f>Q4049/W4049</f>
        <v>#VALUE!</v>
      </c>
      <c r="AG4049" t="e">
        <f>R4049/X4049</f>
        <v>#VALUE!</v>
      </c>
      <c r="AH4049" t="e">
        <f>U4049/W4049</f>
        <v>#VALUE!</v>
      </c>
      <c r="AI4049" t="e">
        <f>V4049/X4049</f>
        <v>#VALUE!</v>
      </c>
      <c r="AJ4049" t="e">
        <f>Y4049/AA4049</f>
        <v>#VALUE!</v>
      </c>
      <c r="AK4049" t="e">
        <f>Z4049/AB4049</f>
        <v>#VALUE!</v>
      </c>
      <c r="AL4049" t="e">
        <f>O4049/K4049</f>
        <v>#VALUE!</v>
      </c>
      <c r="AM4049" t="e">
        <f>P4049/L4049</f>
        <v>#VALUE!</v>
      </c>
      <c r="AN4049" t="e">
        <f>K4049/W4049</f>
        <v>#VALUE!</v>
      </c>
      <c r="AO4049" t="e">
        <f>L4049/X4049</f>
        <v>#VALUE!</v>
      </c>
      <c r="AP4049">
        <f>IF(OR(Q4049&lt;0, Q4049="NA"), 0, 1)</f>
        <v>0</v>
      </c>
      <c r="AQ4049">
        <f>IF(OR(S4049&lt;0, S4049="NA"), 0, 1)</f>
        <v>0</v>
      </c>
      <c r="AR4049">
        <f>IFERROR(IF((AF4049-AG4049)&gt;0,1,0),0)</f>
        <v>0</v>
      </c>
      <c r="AS4049">
        <f>IFERROR(IF((S4049-Q4049)&gt;0,1,0),0)</f>
        <v>0</v>
      </c>
      <c r="AT4049">
        <f>IFERROR(IF((AH4049-AI4049)&lt;0,1,0),0)</f>
        <v>0</v>
      </c>
      <c r="AU4049">
        <f>IFERROR(IF((AJ4049-AK4049)&gt;0,1,0),0)</f>
        <v>0</v>
      </c>
      <c r="AV4049">
        <f>IFERROR(IF((AL4049-AM4049)&gt;0,1,0),0)</f>
        <v>0</v>
      </c>
      <c r="AW4049">
        <f>IFERROR(IF((AN4049-AO4049)&gt;0,1,0),0)</f>
        <v>0</v>
      </c>
      <c r="AX4049">
        <f>IFERROR(IF((AC4049-AD4049)&lt;0,1,0),0)</f>
        <v>0</v>
      </c>
      <c r="AY4049">
        <f>SUM(AP4049:AX4049)</f>
        <v>0</v>
      </c>
    </row>
    <row r="4050" spans="1:51" x14ac:dyDescent="0.45">
      <c r="A4050" s="1" t="s">
        <v>2165</v>
      </c>
      <c r="B4050" s="2">
        <v>118707361</v>
      </c>
      <c r="C4050" s="3" t="s">
        <v>5338</v>
      </c>
      <c r="D4050" s="5">
        <v>19.707599999999999</v>
      </c>
      <c r="E4050" s="5">
        <v>1.182456</v>
      </c>
      <c r="F4050" s="3" t="s">
        <v>4480</v>
      </c>
      <c r="G4050" s="3" t="s">
        <v>4491</v>
      </c>
      <c r="H4050" s="3" t="s">
        <v>4492</v>
      </c>
      <c r="I4050" s="3" t="s">
        <v>4493</v>
      </c>
      <c r="J4050" s="3"/>
      <c r="K4050" s="6" t="s">
        <v>4474</v>
      </c>
      <c r="L4050" s="6" t="s">
        <v>4474</v>
      </c>
      <c r="M4050" s="6" t="s">
        <v>4474</v>
      </c>
      <c r="N4050" s="6" t="s">
        <v>4474</v>
      </c>
      <c r="O4050" s="6" t="s">
        <v>4474</v>
      </c>
      <c r="P4050" s="6" t="s">
        <v>4474</v>
      </c>
      <c r="Q4050" s="6" t="s">
        <v>4474</v>
      </c>
      <c r="R4050" s="6" t="s">
        <v>4474</v>
      </c>
      <c r="S4050" s="6" t="s">
        <v>4474</v>
      </c>
      <c r="T4050" s="6" t="s">
        <v>4474</v>
      </c>
      <c r="U4050" s="6" t="s">
        <v>4474</v>
      </c>
      <c r="V4050" s="6" t="s">
        <v>4474</v>
      </c>
      <c r="W4050" s="6" t="s">
        <v>4474</v>
      </c>
      <c r="X4050" s="6" t="s">
        <v>4474</v>
      </c>
      <c r="Y4050" s="6" t="s">
        <v>4474</v>
      </c>
      <c r="Z4050" s="6" t="s">
        <v>4474</v>
      </c>
      <c r="AA4050" s="6" t="s">
        <v>4474</v>
      </c>
      <c r="AB4050" s="6" t="s">
        <v>4474</v>
      </c>
      <c r="AC4050" s="6" t="s">
        <v>4474</v>
      </c>
      <c r="AD4050" s="6" t="s">
        <v>4474</v>
      </c>
      <c r="AF4050" t="e">
        <f>Q4050/W4050</f>
        <v>#VALUE!</v>
      </c>
      <c r="AG4050" t="e">
        <f>R4050/X4050</f>
        <v>#VALUE!</v>
      </c>
      <c r="AH4050" t="e">
        <f>U4050/W4050</f>
        <v>#VALUE!</v>
      </c>
      <c r="AI4050" t="e">
        <f>V4050/X4050</f>
        <v>#VALUE!</v>
      </c>
      <c r="AJ4050" t="e">
        <f>Y4050/AA4050</f>
        <v>#VALUE!</v>
      </c>
      <c r="AK4050" t="e">
        <f>Z4050/AB4050</f>
        <v>#VALUE!</v>
      </c>
      <c r="AL4050" t="e">
        <f>O4050/K4050</f>
        <v>#VALUE!</v>
      </c>
      <c r="AM4050" t="e">
        <f>P4050/L4050</f>
        <v>#VALUE!</v>
      </c>
      <c r="AN4050" t="e">
        <f>K4050/W4050</f>
        <v>#VALUE!</v>
      </c>
      <c r="AO4050" t="e">
        <f>L4050/X4050</f>
        <v>#VALUE!</v>
      </c>
      <c r="AP4050">
        <f>IF(OR(Q4050&lt;0, Q4050="NA"), 0, 1)</f>
        <v>0</v>
      </c>
      <c r="AQ4050">
        <f>IF(OR(S4050&lt;0, S4050="NA"), 0, 1)</f>
        <v>0</v>
      </c>
      <c r="AR4050">
        <f>IFERROR(IF((AF4050-AG4050)&gt;0,1,0),0)</f>
        <v>0</v>
      </c>
      <c r="AS4050">
        <f>IFERROR(IF((S4050-Q4050)&gt;0,1,0),0)</f>
        <v>0</v>
      </c>
      <c r="AT4050">
        <f>IFERROR(IF((AH4050-AI4050)&lt;0,1,0),0)</f>
        <v>0</v>
      </c>
      <c r="AU4050">
        <f>IFERROR(IF((AJ4050-AK4050)&gt;0,1,0),0)</f>
        <v>0</v>
      </c>
      <c r="AV4050">
        <f>IFERROR(IF((AL4050-AM4050)&gt;0,1,0),0)</f>
        <v>0</v>
      </c>
      <c r="AW4050">
        <f>IFERROR(IF((AN4050-AO4050)&gt;0,1,0),0)</f>
        <v>0</v>
      </c>
      <c r="AX4050">
        <f>IFERROR(IF((AC4050-AD4050)&lt;0,1,0),0)</f>
        <v>0</v>
      </c>
      <c r="AY4050">
        <f>SUM(AP4050:AX4050)</f>
        <v>0</v>
      </c>
    </row>
    <row r="4051" spans="1:51" x14ac:dyDescent="0.45">
      <c r="A4051" s="1" t="s">
        <v>2166</v>
      </c>
      <c r="B4051" s="2">
        <v>117760434</v>
      </c>
      <c r="C4051" s="3" t="s">
        <v>5338</v>
      </c>
      <c r="D4051" s="5">
        <v>61.77</v>
      </c>
      <c r="E4051" s="5">
        <v>1.2354000000000001</v>
      </c>
      <c r="F4051" s="3" t="s">
        <v>4480</v>
      </c>
      <c r="G4051" s="3" t="s">
        <v>4491</v>
      </c>
      <c r="H4051" s="3" t="s">
        <v>4492</v>
      </c>
      <c r="I4051" s="3" t="s">
        <v>4493</v>
      </c>
      <c r="J4051" s="3"/>
      <c r="K4051" s="6" t="s">
        <v>4474</v>
      </c>
      <c r="L4051" s="6" t="s">
        <v>4474</v>
      </c>
      <c r="M4051" s="6" t="s">
        <v>4474</v>
      </c>
      <c r="N4051" s="6" t="s">
        <v>4474</v>
      </c>
      <c r="O4051" s="6" t="s">
        <v>4474</v>
      </c>
      <c r="P4051" s="6" t="s">
        <v>4474</v>
      </c>
      <c r="Q4051" s="6" t="s">
        <v>4474</v>
      </c>
      <c r="R4051" s="6" t="s">
        <v>4474</v>
      </c>
      <c r="S4051" s="6" t="s">
        <v>4474</v>
      </c>
      <c r="T4051" s="6" t="s">
        <v>4474</v>
      </c>
      <c r="U4051" s="6" t="s">
        <v>4474</v>
      </c>
      <c r="V4051" s="6" t="s">
        <v>4474</v>
      </c>
      <c r="W4051" s="6" t="s">
        <v>4474</v>
      </c>
      <c r="X4051" s="6" t="s">
        <v>4474</v>
      </c>
      <c r="Y4051" s="6" t="s">
        <v>4474</v>
      </c>
      <c r="Z4051" s="6" t="s">
        <v>4474</v>
      </c>
      <c r="AA4051" s="6" t="s">
        <v>4474</v>
      </c>
      <c r="AB4051" s="6" t="s">
        <v>4474</v>
      </c>
      <c r="AC4051" s="6" t="s">
        <v>4474</v>
      </c>
      <c r="AD4051" s="6" t="s">
        <v>4474</v>
      </c>
      <c r="AF4051" t="e">
        <f>Q4051/W4051</f>
        <v>#VALUE!</v>
      </c>
      <c r="AG4051" t="e">
        <f>R4051/X4051</f>
        <v>#VALUE!</v>
      </c>
      <c r="AH4051" t="e">
        <f>U4051/W4051</f>
        <v>#VALUE!</v>
      </c>
      <c r="AI4051" t="e">
        <f>V4051/X4051</f>
        <v>#VALUE!</v>
      </c>
      <c r="AJ4051" t="e">
        <f>Y4051/AA4051</f>
        <v>#VALUE!</v>
      </c>
      <c r="AK4051" t="e">
        <f>Z4051/AB4051</f>
        <v>#VALUE!</v>
      </c>
      <c r="AL4051" t="e">
        <f>O4051/K4051</f>
        <v>#VALUE!</v>
      </c>
      <c r="AM4051" t="e">
        <f>P4051/L4051</f>
        <v>#VALUE!</v>
      </c>
      <c r="AN4051" t="e">
        <f>K4051/W4051</f>
        <v>#VALUE!</v>
      </c>
      <c r="AO4051" t="e">
        <f>L4051/X4051</f>
        <v>#VALUE!</v>
      </c>
      <c r="AP4051">
        <f>IF(OR(Q4051&lt;0, Q4051="NA"), 0, 1)</f>
        <v>0</v>
      </c>
      <c r="AQ4051">
        <f>IF(OR(S4051&lt;0, S4051="NA"), 0, 1)</f>
        <v>0</v>
      </c>
      <c r="AR4051">
        <f>IFERROR(IF((AF4051-AG4051)&gt;0,1,0),0)</f>
        <v>0</v>
      </c>
      <c r="AS4051">
        <f>IFERROR(IF((S4051-Q4051)&gt;0,1,0),0)</f>
        <v>0</v>
      </c>
      <c r="AT4051">
        <f>IFERROR(IF((AH4051-AI4051)&lt;0,1,0),0)</f>
        <v>0</v>
      </c>
      <c r="AU4051">
        <f>IFERROR(IF((AJ4051-AK4051)&gt;0,1,0),0)</f>
        <v>0</v>
      </c>
      <c r="AV4051">
        <f>IFERROR(IF((AL4051-AM4051)&gt;0,1,0),0)</f>
        <v>0</v>
      </c>
      <c r="AW4051">
        <f>IFERROR(IF((AN4051-AO4051)&gt;0,1,0),0)</f>
        <v>0</v>
      </c>
      <c r="AX4051">
        <f>IFERROR(IF((AC4051-AD4051)&lt;0,1,0),0)</f>
        <v>0</v>
      </c>
      <c r="AY4051">
        <f>SUM(AP4051:AX4051)</f>
        <v>0</v>
      </c>
    </row>
    <row r="4052" spans="1:51" x14ac:dyDescent="0.45">
      <c r="A4052" s="1" t="s">
        <v>2167</v>
      </c>
      <c r="B4052" s="2">
        <v>99872859</v>
      </c>
      <c r="C4052" s="3" t="s">
        <v>5338</v>
      </c>
      <c r="D4052" s="5">
        <v>34.4</v>
      </c>
      <c r="E4052" s="5">
        <v>51.541795200000003</v>
      </c>
      <c r="F4052" s="3" t="s">
        <v>4480</v>
      </c>
      <c r="G4052" s="3" t="s">
        <v>4491</v>
      </c>
      <c r="H4052" s="3" t="s">
        <v>4492</v>
      </c>
      <c r="I4052" s="3" t="s">
        <v>4493</v>
      </c>
      <c r="J4052" s="3"/>
      <c r="K4052" s="6" t="s">
        <v>4474</v>
      </c>
      <c r="L4052" s="6" t="s">
        <v>4474</v>
      </c>
      <c r="M4052" s="6" t="s">
        <v>4474</v>
      </c>
      <c r="N4052" s="6" t="s">
        <v>4474</v>
      </c>
      <c r="O4052" s="6" t="s">
        <v>4474</v>
      </c>
      <c r="P4052" s="6" t="s">
        <v>4474</v>
      </c>
      <c r="Q4052" s="6" t="s">
        <v>4474</v>
      </c>
      <c r="R4052" s="6" t="s">
        <v>4474</v>
      </c>
      <c r="S4052" s="6" t="s">
        <v>4474</v>
      </c>
      <c r="T4052" s="6" t="s">
        <v>4474</v>
      </c>
      <c r="U4052" s="6" t="s">
        <v>4474</v>
      </c>
      <c r="V4052" s="6" t="s">
        <v>4474</v>
      </c>
      <c r="W4052" s="6" t="s">
        <v>4474</v>
      </c>
      <c r="X4052" s="6" t="s">
        <v>4474</v>
      </c>
      <c r="Y4052" s="6" t="s">
        <v>4474</v>
      </c>
      <c r="Z4052" s="6" t="s">
        <v>4474</v>
      </c>
      <c r="AA4052" s="6" t="s">
        <v>4474</v>
      </c>
      <c r="AB4052" s="6" t="s">
        <v>4474</v>
      </c>
      <c r="AC4052" s="6" t="s">
        <v>4474</v>
      </c>
      <c r="AD4052" s="6" t="s">
        <v>4474</v>
      </c>
      <c r="AF4052" t="e">
        <f>Q4052/W4052</f>
        <v>#VALUE!</v>
      </c>
      <c r="AG4052" t="e">
        <f>R4052/X4052</f>
        <v>#VALUE!</v>
      </c>
      <c r="AH4052" t="e">
        <f>U4052/W4052</f>
        <v>#VALUE!</v>
      </c>
      <c r="AI4052" t="e">
        <f>V4052/X4052</f>
        <v>#VALUE!</v>
      </c>
      <c r="AJ4052" t="e">
        <f>Y4052/AA4052</f>
        <v>#VALUE!</v>
      </c>
      <c r="AK4052" t="e">
        <f>Z4052/AB4052</f>
        <v>#VALUE!</v>
      </c>
      <c r="AL4052" t="e">
        <f>O4052/K4052</f>
        <v>#VALUE!</v>
      </c>
      <c r="AM4052" t="e">
        <f>P4052/L4052</f>
        <v>#VALUE!</v>
      </c>
      <c r="AN4052" t="e">
        <f>K4052/W4052</f>
        <v>#VALUE!</v>
      </c>
      <c r="AO4052" t="e">
        <f>L4052/X4052</f>
        <v>#VALUE!</v>
      </c>
      <c r="AP4052">
        <f>IF(OR(Q4052&lt;0, Q4052="NA"), 0, 1)</f>
        <v>0</v>
      </c>
      <c r="AQ4052">
        <f>IF(OR(S4052&lt;0, S4052="NA"), 0, 1)</f>
        <v>0</v>
      </c>
      <c r="AR4052">
        <f>IFERROR(IF((AF4052-AG4052)&gt;0,1,0),0)</f>
        <v>0</v>
      </c>
      <c r="AS4052">
        <f>IFERROR(IF((S4052-Q4052)&gt;0,1,0),0)</f>
        <v>0</v>
      </c>
      <c r="AT4052">
        <f>IFERROR(IF((AH4052-AI4052)&lt;0,1,0),0)</f>
        <v>0</v>
      </c>
      <c r="AU4052">
        <f>IFERROR(IF((AJ4052-AK4052)&gt;0,1,0),0)</f>
        <v>0</v>
      </c>
      <c r="AV4052">
        <f>IFERROR(IF((AL4052-AM4052)&gt;0,1,0),0)</f>
        <v>0</v>
      </c>
      <c r="AW4052">
        <f>IFERROR(IF((AN4052-AO4052)&gt;0,1,0),0)</f>
        <v>0</v>
      </c>
      <c r="AX4052">
        <f>IFERROR(IF((AC4052-AD4052)&lt;0,1,0),0)</f>
        <v>0</v>
      </c>
      <c r="AY4052">
        <f>SUM(AP4052:AX4052)</f>
        <v>0</v>
      </c>
    </row>
    <row r="4053" spans="1:51" x14ac:dyDescent="0.45">
      <c r="A4053" s="1" t="s">
        <v>2168</v>
      </c>
      <c r="B4053" s="2">
        <v>105998018</v>
      </c>
      <c r="C4053" s="3" t="s">
        <v>5338</v>
      </c>
      <c r="D4053" s="5">
        <v>23.8</v>
      </c>
      <c r="E4053" s="5">
        <v>169.91141300000001</v>
      </c>
      <c r="F4053" s="3" t="s">
        <v>4480</v>
      </c>
      <c r="G4053" s="3" t="s">
        <v>4491</v>
      </c>
      <c r="H4053" s="3" t="s">
        <v>4492</v>
      </c>
      <c r="I4053" s="3" t="s">
        <v>4493</v>
      </c>
      <c r="J4053" s="3"/>
      <c r="K4053" s="6" t="s">
        <v>4474</v>
      </c>
      <c r="L4053" s="6" t="s">
        <v>4474</v>
      </c>
      <c r="M4053" s="6" t="s">
        <v>4474</v>
      </c>
      <c r="N4053" s="6" t="s">
        <v>4474</v>
      </c>
      <c r="O4053" s="6" t="s">
        <v>4474</v>
      </c>
      <c r="P4053" s="6" t="s">
        <v>4474</v>
      </c>
      <c r="Q4053" s="6" t="s">
        <v>4474</v>
      </c>
      <c r="R4053" s="6" t="s">
        <v>4474</v>
      </c>
      <c r="S4053" s="6" t="s">
        <v>4474</v>
      </c>
      <c r="T4053" s="6" t="s">
        <v>4474</v>
      </c>
      <c r="U4053" s="6" t="s">
        <v>4474</v>
      </c>
      <c r="V4053" s="6" t="s">
        <v>4474</v>
      </c>
      <c r="W4053" s="6" t="s">
        <v>4474</v>
      </c>
      <c r="X4053" s="6" t="s">
        <v>4474</v>
      </c>
      <c r="Y4053" s="6" t="s">
        <v>4474</v>
      </c>
      <c r="Z4053" s="6" t="s">
        <v>4474</v>
      </c>
      <c r="AA4053" s="6" t="s">
        <v>4474</v>
      </c>
      <c r="AB4053" s="6" t="s">
        <v>4474</v>
      </c>
      <c r="AC4053" s="6" t="s">
        <v>4474</v>
      </c>
      <c r="AD4053" s="6" t="s">
        <v>4474</v>
      </c>
      <c r="AF4053" t="e">
        <f>Q4053/W4053</f>
        <v>#VALUE!</v>
      </c>
      <c r="AG4053" t="e">
        <f>R4053/X4053</f>
        <v>#VALUE!</v>
      </c>
      <c r="AH4053" t="e">
        <f>U4053/W4053</f>
        <v>#VALUE!</v>
      </c>
      <c r="AI4053" t="e">
        <f>V4053/X4053</f>
        <v>#VALUE!</v>
      </c>
      <c r="AJ4053" t="e">
        <f>Y4053/AA4053</f>
        <v>#VALUE!</v>
      </c>
      <c r="AK4053" t="e">
        <f>Z4053/AB4053</f>
        <v>#VALUE!</v>
      </c>
      <c r="AL4053" t="e">
        <f>O4053/K4053</f>
        <v>#VALUE!</v>
      </c>
      <c r="AM4053" t="e">
        <f>P4053/L4053</f>
        <v>#VALUE!</v>
      </c>
      <c r="AN4053" t="e">
        <f>K4053/W4053</f>
        <v>#VALUE!</v>
      </c>
      <c r="AO4053" t="e">
        <f>L4053/X4053</f>
        <v>#VALUE!</v>
      </c>
      <c r="AP4053">
        <f>IF(OR(Q4053&lt;0, Q4053="NA"), 0, 1)</f>
        <v>0</v>
      </c>
      <c r="AQ4053">
        <f>IF(OR(S4053&lt;0, S4053="NA"), 0, 1)</f>
        <v>0</v>
      </c>
      <c r="AR4053">
        <f>IFERROR(IF((AF4053-AG4053)&gt;0,1,0),0)</f>
        <v>0</v>
      </c>
      <c r="AS4053">
        <f>IFERROR(IF((S4053-Q4053)&gt;0,1,0),0)</f>
        <v>0</v>
      </c>
      <c r="AT4053">
        <f>IFERROR(IF((AH4053-AI4053)&lt;0,1,0),0)</f>
        <v>0</v>
      </c>
      <c r="AU4053">
        <f>IFERROR(IF((AJ4053-AK4053)&gt;0,1,0),0)</f>
        <v>0</v>
      </c>
      <c r="AV4053">
        <f>IFERROR(IF((AL4053-AM4053)&gt;0,1,0),0)</f>
        <v>0</v>
      </c>
      <c r="AW4053">
        <f>IFERROR(IF((AN4053-AO4053)&gt;0,1,0),0)</f>
        <v>0</v>
      </c>
      <c r="AX4053">
        <f>IFERROR(IF((AC4053-AD4053)&lt;0,1,0),0)</f>
        <v>0</v>
      </c>
      <c r="AY4053">
        <f>SUM(AP4053:AX4053)</f>
        <v>0</v>
      </c>
    </row>
    <row r="4054" spans="1:51" x14ac:dyDescent="0.45">
      <c r="A4054" s="1" t="s">
        <v>2184</v>
      </c>
      <c r="B4054" s="2">
        <v>111754789</v>
      </c>
      <c r="C4054" s="3" t="s">
        <v>5338</v>
      </c>
      <c r="D4054" s="5">
        <v>59.38</v>
      </c>
      <c r="E4054" s="5">
        <v>59456.006399999998</v>
      </c>
      <c r="F4054" s="3" t="s">
        <v>4480</v>
      </c>
      <c r="G4054" s="3" t="s">
        <v>4491</v>
      </c>
      <c r="H4054" s="3" t="s">
        <v>4492</v>
      </c>
      <c r="I4054" s="3" t="s">
        <v>4493</v>
      </c>
      <c r="J4054" s="3" t="s">
        <v>5122</v>
      </c>
      <c r="K4054" s="6" t="s">
        <v>4474</v>
      </c>
      <c r="L4054" s="6" t="s">
        <v>4474</v>
      </c>
      <c r="M4054" s="6" t="s">
        <v>4474</v>
      </c>
      <c r="N4054" s="6" t="s">
        <v>4474</v>
      </c>
      <c r="O4054" s="6" t="s">
        <v>4474</v>
      </c>
      <c r="P4054" s="6" t="s">
        <v>4474</v>
      </c>
      <c r="Q4054" s="6" t="s">
        <v>4474</v>
      </c>
      <c r="R4054" s="6" t="s">
        <v>4474</v>
      </c>
      <c r="S4054" s="6" t="s">
        <v>4474</v>
      </c>
      <c r="T4054" s="6" t="s">
        <v>4474</v>
      </c>
      <c r="U4054" s="6" t="s">
        <v>4474</v>
      </c>
      <c r="V4054" s="6" t="s">
        <v>4474</v>
      </c>
      <c r="W4054" s="6" t="s">
        <v>4474</v>
      </c>
      <c r="X4054" s="6" t="s">
        <v>4474</v>
      </c>
      <c r="Y4054" s="6" t="s">
        <v>4474</v>
      </c>
      <c r="Z4054" s="6" t="s">
        <v>4474</v>
      </c>
      <c r="AA4054" s="6" t="s">
        <v>4474</v>
      </c>
      <c r="AB4054" s="6" t="s">
        <v>4474</v>
      </c>
      <c r="AC4054" s="6" t="s">
        <v>4474</v>
      </c>
      <c r="AD4054" s="6" t="s">
        <v>4474</v>
      </c>
      <c r="AF4054" t="e">
        <f>Q4054/W4054</f>
        <v>#VALUE!</v>
      </c>
      <c r="AG4054" t="e">
        <f>R4054/X4054</f>
        <v>#VALUE!</v>
      </c>
      <c r="AH4054" t="e">
        <f>U4054/W4054</f>
        <v>#VALUE!</v>
      </c>
      <c r="AI4054" t="e">
        <f>V4054/X4054</f>
        <v>#VALUE!</v>
      </c>
      <c r="AJ4054" t="e">
        <f>Y4054/AA4054</f>
        <v>#VALUE!</v>
      </c>
      <c r="AK4054" t="e">
        <f>Z4054/AB4054</f>
        <v>#VALUE!</v>
      </c>
      <c r="AL4054" t="e">
        <f>O4054/K4054</f>
        <v>#VALUE!</v>
      </c>
      <c r="AM4054" t="e">
        <f>P4054/L4054</f>
        <v>#VALUE!</v>
      </c>
      <c r="AN4054" t="e">
        <f>K4054/W4054</f>
        <v>#VALUE!</v>
      </c>
      <c r="AO4054" t="e">
        <f>L4054/X4054</f>
        <v>#VALUE!</v>
      </c>
      <c r="AP4054">
        <f>IF(OR(Q4054&lt;0, Q4054="NA"), 0, 1)</f>
        <v>0</v>
      </c>
      <c r="AQ4054">
        <f>IF(OR(S4054&lt;0, S4054="NA"), 0, 1)</f>
        <v>0</v>
      </c>
      <c r="AR4054">
        <f>IFERROR(IF((AF4054-AG4054)&gt;0,1,0),0)</f>
        <v>0</v>
      </c>
      <c r="AS4054">
        <f>IFERROR(IF((S4054-Q4054)&gt;0,1,0),0)</f>
        <v>0</v>
      </c>
      <c r="AT4054">
        <f>IFERROR(IF((AH4054-AI4054)&lt;0,1,0),0)</f>
        <v>0</v>
      </c>
      <c r="AU4054">
        <f>IFERROR(IF((AJ4054-AK4054)&gt;0,1,0),0)</f>
        <v>0</v>
      </c>
      <c r="AV4054">
        <f>IFERROR(IF((AL4054-AM4054)&gt;0,1,0),0)</f>
        <v>0</v>
      </c>
      <c r="AW4054">
        <f>IFERROR(IF((AN4054-AO4054)&gt;0,1,0),0)</f>
        <v>0</v>
      </c>
      <c r="AX4054">
        <f>IFERROR(IF((AC4054-AD4054)&lt;0,1,0),0)</f>
        <v>0</v>
      </c>
      <c r="AY4054">
        <f>SUM(AP4054:AX4054)</f>
        <v>0</v>
      </c>
    </row>
    <row r="4055" spans="1:51" x14ac:dyDescent="0.45">
      <c r="A4055" s="1" t="s">
        <v>2185</v>
      </c>
      <c r="B4055" s="2">
        <v>119045424</v>
      </c>
      <c r="C4055" s="3" t="s">
        <v>5338</v>
      </c>
      <c r="D4055" s="5">
        <v>24.65</v>
      </c>
      <c r="E4055" s="5">
        <v>3830.61</v>
      </c>
      <c r="F4055" s="3" t="s">
        <v>4480</v>
      </c>
      <c r="G4055" s="3" t="s">
        <v>4491</v>
      </c>
      <c r="H4055" s="3" t="s">
        <v>4492</v>
      </c>
      <c r="I4055" s="3" t="s">
        <v>4493</v>
      </c>
      <c r="J4055" s="3" t="s">
        <v>4721</v>
      </c>
      <c r="K4055" s="6" t="s">
        <v>4474</v>
      </c>
      <c r="L4055" s="6" t="s">
        <v>4474</v>
      </c>
      <c r="M4055" s="6" t="s">
        <v>4474</v>
      </c>
      <c r="N4055" s="6" t="s">
        <v>4474</v>
      </c>
      <c r="O4055" s="6" t="s">
        <v>4474</v>
      </c>
      <c r="P4055" s="6" t="s">
        <v>4474</v>
      </c>
      <c r="Q4055" s="6" t="s">
        <v>4474</v>
      </c>
      <c r="R4055" s="6" t="s">
        <v>4474</v>
      </c>
      <c r="S4055" s="6" t="s">
        <v>4474</v>
      </c>
      <c r="T4055" s="6" t="s">
        <v>4474</v>
      </c>
      <c r="U4055" s="6" t="s">
        <v>4474</v>
      </c>
      <c r="V4055" s="6" t="s">
        <v>4474</v>
      </c>
      <c r="W4055" s="6" t="s">
        <v>4474</v>
      </c>
      <c r="X4055" s="6" t="s">
        <v>4474</v>
      </c>
      <c r="Y4055" s="6" t="s">
        <v>4474</v>
      </c>
      <c r="Z4055" s="6" t="s">
        <v>4474</v>
      </c>
      <c r="AA4055" s="6" t="s">
        <v>4474</v>
      </c>
      <c r="AB4055" s="6" t="s">
        <v>4474</v>
      </c>
      <c r="AC4055" s="6" t="s">
        <v>4474</v>
      </c>
      <c r="AD4055" s="6" t="s">
        <v>4474</v>
      </c>
      <c r="AF4055" t="e">
        <f>Q4055/W4055</f>
        <v>#VALUE!</v>
      </c>
      <c r="AG4055" t="e">
        <f>R4055/X4055</f>
        <v>#VALUE!</v>
      </c>
      <c r="AH4055" t="e">
        <f>U4055/W4055</f>
        <v>#VALUE!</v>
      </c>
      <c r="AI4055" t="e">
        <f>V4055/X4055</f>
        <v>#VALUE!</v>
      </c>
      <c r="AJ4055" t="e">
        <f>Y4055/AA4055</f>
        <v>#VALUE!</v>
      </c>
      <c r="AK4055" t="e">
        <f>Z4055/AB4055</f>
        <v>#VALUE!</v>
      </c>
      <c r="AL4055" t="e">
        <f>O4055/K4055</f>
        <v>#VALUE!</v>
      </c>
      <c r="AM4055" t="e">
        <f>P4055/L4055</f>
        <v>#VALUE!</v>
      </c>
      <c r="AN4055" t="e">
        <f>K4055/W4055</f>
        <v>#VALUE!</v>
      </c>
      <c r="AO4055" t="e">
        <f>L4055/X4055</f>
        <v>#VALUE!</v>
      </c>
      <c r="AP4055">
        <f>IF(OR(Q4055&lt;0, Q4055="NA"), 0, 1)</f>
        <v>0</v>
      </c>
      <c r="AQ4055">
        <f>IF(OR(S4055&lt;0, S4055="NA"), 0, 1)</f>
        <v>0</v>
      </c>
      <c r="AR4055">
        <f>IFERROR(IF((AF4055-AG4055)&gt;0,1,0),0)</f>
        <v>0</v>
      </c>
      <c r="AS4055">
        <f>IFERROR(IF((S4055-Q4055)&gt;0,1,0),0)</f>
        <v>0</v>
      </c>
      <c r="AT4055">
        <f>IFERROR(IF((AH4055-AI4055)&lt;0,1,0),0)</f>
        <v>0</v>
      </c>
      <c r="AU4055">
        <f>IFERROR(IF((AJ4055-AK4055)&gt;0,1,0),0)</f>
        <v>0</v>
      </c>
      <c r="AV4055">
        <f>IFERROR(IF((AL4055-AM4055)&gt;0,1,0),0)</f>
        <v>0</v>
      </c>
      <c r="AW4055">
        <f>IFERROR(IF((AN4055-AO4055)&gt;0,1,0),0)</f>
        <v>0</v>
      </c>
      <c r="AX4055">
        <f>IFERROR(IF((AC4055-AD4055)&lt;0,1,0),0)</f>
        <v>0</v>
      </c>
      <c r="AY4055">
        <f>SUM(AP4055:AX4055)</f>
        <v>0</v>
      </c>
    </row>
    <row r="4056" spans="1:51" x14ac:dyDescent="0.45">
      <c r="A4056" s="1" t="s">
        <v>2186</v>
      </c>
      <c r="B4056" s="2">
        <v>20025923</v>
      </c>
      <c r="C4056" s="3" t="s">
        <v>5338</v>
      </c>
      <c r="D4056" s="5">
        <v>38.041499999999999</v>
      </c>
      <c r="E4056" s="5">
        <v>83.691299999999998</v>
      </c>
      <c r="F4056" s="3" t="s">
        <v>4480</v>
      </c>
      <c r="G4056" s="3" t="s">
        <v>4491</v>
      </c>
      <c r="H4056" s="3" t="s">
        <v>4492</v>
      </c>
      <c r="I4056" s="3" t="s">
        <v>4493</v>
      </c>
      <c r="J4056" s="3"/>
      <c r="K4056" s="6" t="s">
        <v>4474</v>
      </c>
      <c r="L4056" s="6" t="s">
        <v>4474</v>
      </c>
      <c r="M4056" s="6" t="s">
        <v>4474</v>
      </c>
      <c r="N4056" s="6" t="s">
        <v>4474</v>
      </c>
      <c r="O4056" s="6" t="s">
        <v>4474</v>
      </c>
      <c r="P4056" s="6" t="s">
        <v>4474</v>
      </c>
      <c r="Q4056" s="6" t="s">
        <v>4474</v>
      </c>
      <c r="R4056" s="6" t="s">
        <v>4474</v>
      </c>
      <c r="S4056" s="6" t="s">
        <v>4474</v>
      </c>
      <c r="T4056" s="6" t="s">
        <v>4474</v>
      </c>
      <c r="U4056" s="6" t="s">
        <v>4474</v>
      </c>
      <c r="V4056" s="6" t="s">
        <v>4474</v>
      </c>
      <c r="W4056" s="6" t="s">
        <v>4474</v>
      </c>
      <c r="X4056" s="6" t="s">
        <v>4474</v>
      </c>
      <c r="Y4056" s="6" t="s">
        <v>4474</v>
      </c>
      <c r="Z4056" s="6" t="s">
        <v>4474</v>
      </c>
      <c r="AA4056" s="6" t="s">
        <v>4474</v>
      </c>
      <c r="AB4056" s="6" t="s">
        <v>4474</v>
      </c>
      <c r="AC4056" s="6" t="s">
        <v>4474</v>
      </c>
      <c r="AD4056" s="6" t="s">
        <v>4474</v>
      </c>
      <c r="AF4056" t="e">
        <f>Q4056/W4056</f>
        <v>#VALUE!</v>
      </c>
      <c r="AG4056" t="e">
        <f>R4056/X4056</f>
        <v>#VALUE!</v>
      </c>
      <c r="AH4056" t="e">
        <f>U4056/W4056</f>
        <v>#VALUE!</v>
      </c>
      <c r="AI4056" t="e">
        <f>V4056/X4056</f>
        <v>#VALUE!</v>
      </c>
      <c r="AJ4056" t="e">
        <f>Y4056/AA4056</f>
        <v>#VALUE!</v>
      </c>
      <c r="AK4056" t="e">
        <f>Z4056/AB4056</f>
        <v>#VALUE!</v>
      </c>
      <c r="AL4056" t="e">
        <f>O4056/K4056</f>
        <v>#VALUE!</v>
      </c>
      <c r="AM4056" t="e">
        <f>P4056/L4056</f>
        <v>#VALUE!</v>
      </c>
      <c r="AN4056" t="e">
        <f>K4056/W4056</f>
        <v>#VALUE!</v>
      </c>
      <c r="AO4056" t="e">
        <f>L4056/X4056</f>
        <v>#VALUE!</v>
      </c>
      <c r="AP4056">
        <f>IF(OR(Q4056&lt;0, Q4056="NA"), 0, 1)</f>
        <v>0</v>
      </c>
      <c r="AQ4056">
        <f>IF(OR(S4056&lt;0, S4056="NA"), 0, 1)</f>
        <v>0</v>
      </c>
      <c r="AR4056">
        <f>IFERROR(IF((AF4056-AG4056)&gt;0,1,0),0)</f>
        <v>0</v>
      </c>
      <c r="AS4056">
        <f>IFERROR(IF((S4056-Q4056)&gt;0,1,0),0)</f>
        <v>0</v>
      </c>
      <c r="AT4056">
        <f>IFERROR(IF((AH4056-AI4056)&lt;0,1,0),0)</f>
        <v>0</v>
      </c>
      <c r="AU4056">
        <f>IFERROR(IF((AJ4056-AK4056)&gt;0,1,0),0)</f>
        <v>0</v>
      </c>
      <c r="AV4056">
        <f>IFERROR(IF((AL4056-AM4056)&gt;0,1,0),0)</f>
        <v>0</v>
      </c>
      <c r="AW4056">
        <f>IFERROR(IF((AN4056-AO4056)&gt;0,1,0),0)</f>
        <v>0</v>
      </c>
      <c r="AX4056">
        <f>IFERROR(IF((AC4056-AD4056)&lt;0,1,0),0)</f>
        <v>0</v>
      </c>
      <c r="AY4056">
        <f>SUM(AP4056:AX4056)</f>
        <v>0</v>
      </c>
    </row>
    <row r="4057" spans="1:51" x14ac:dyDescent="0.45">
      <c r="A4057" s="1" t="s">
        <v>2187</v>
      </c>
      <c r="B4057" s="2">
        <v>5734630</v>
      </c>
      <c r="C4057" s="3" t="s">
        <v>5338</v>
      </c>
      <c r="D4057" s="5">
        <v>49.85</v>
      </c>
      <c r="E4057" s="5">
        <v>2190.9074999999998</v>
      </c>
      <c r="F4057" s="3" t="s">
        <v>4480</v>
      </c>
      <c r="G4057" s="3" t="s">
        <v>4491</v>
      </c>
      <c r="H4057" s="3" t="s">
        <v>4492</v>
      </c>
      <c r="I4057" s="3" t="s">
        <v>4493</v>
      </c>
      <c r="J4057" s="3"/>
      <c r="K4057" s="6" t="s">
        <v>4474</v>
      </c>
      <c r="L4057" s="6" t="s">
        <v>4474</v>
      </c>
      <c r="M4057" s="6" t="s">
        <v>4474</v>
      </c>
      <c r="N4057" s="6" t="s">
        <v>4474</v>
      </c>
      <c r="O4057" s="6" t="s">
        <v>4474</v>
      </c>
      <c r="P4057" s="6" t="s">
        <v>4474</v>
      </c>
      <c r="Q4057" s="6" t="s">
        <v>4474</v>
      </c>
      <c r="R4057" s="6" t="s">
        <v>4474</v>
      </c>
      <c r="S4057" s="6" t="s">
        <v>4474</v>
      </c>
      <c r="T4057" s="6" t="s">
        <v>4474</v>
      </c>
      <c r="U4057" s="6" t="s">
        <v>4474</v>
      </c>
      <c r="V4057" s="6" t="s">
        <v>4474</v>
      </c>
      <c r="W4057" s="6" t="s">
        <v>4474</v>
      </c>
      <c r="X4057" s="6" t="s">
        <v>4474</v>
      </c>
      <c r="Y4057" s="6" t="s">
        <v>4474</v>
      </c>
      <c r="Z4057" s="6" t="s">
        <v>4474</v>
      </c>
      <c r="AA4057" s="6" t="s">
        <v>4474</v>
      </c>
      <c r="AB4057" s="6" t="s">
        <v>4474</v>
      </c>
      <c r="AC4057" s="6" t="s">
        <v>4474</v>
      </c>
      <c r="AD4057" s="6" t="s">
        <v>4474</v>
      </c>
      <c r="AF4057" t="e">
        <f>Q4057/W4057</f>
        <v>#VALUE!</v>
      </c>
      <c r="AG4057" t="e">
        <f>R4057/X4057</f>
        <v>#VALUE!</v>
      </c>
      <c r="AH4057" t="e">
        <f>U4057/W4057</f>
        <v>#VALUE!</v>
      </c>
      <c r="AI4057" t="e">
        <f>V4057/X4057</f>
        <v>#VALUE!</v>
      </c>
      <c r="AJ4057" t="e">
        <f>Y4057/AA4057</f>
        <v>#VALUE!</v>
      </c>
      <c r="AK4057" t="e">
        <f>Z4057/AB4057</f>
        <v>#VALUE!</v>
      </c>
      <c r="AL4057" t="e">
        <f>O4057/K4057</f>
        <v>#VALUE!</v>
      </c>
      <c r="AM4057" t="e">
        <f>P4057/L4057</f>
        <v>#VALUE!</v>
      </c>
      <c r="AN4057" t="e">
        <f>K4057/W4057</f>
        <v>#VALUE!</v>
      </c>
      <c r="AO4057" t="e">
        <f>L4057/X4057</f>
        <v>#VALUE!</v>
      </c>
      <c r="AP4057">
        <f>IF(OR(Q4057&lt;0, Q4057="NA"), 0, 1)</f>
        <v>0</v>
      </c>
      <c r="AQ4057">
        <f>IF(OR(S4057&lt;0, S4057="NA"), 0, 1)</f>
        <v>0</v>
      </c>
      <c r="AR4057">
        <f>IFERROR(IF((AF4057-AG4057)&gt;0,1,0),0)</f>
        <v>0</v>
      </c>
      <c r="AS4057">
        <f>IFERROR(IF((S4057-Q4057)&gt;0,1,0),0)</f>
        <v>0</v>
      </c>
      <c r="AT4057">
        <f>IFERROR(IF((AH4057-AI4057)&lt;0,1,0),0)</f>
        <v>0</v>
      </c>
      <c r="AU4057">
        <f>IFERROR(IF((AJ4057-AK4057)&gt;0,1,0),0)</f>
        <v>0</v>
      </c>
      <c r="AV4057">
        <f>IFERROR(IF((AL4057-AM4057)&gt;0,1,0),0)</f>
        <v>0</v>
      </c>
      <c r="AW4057">
        <f>IFERROR(IF((AN4057-AO4057)&gt;0,1,0),0)</f>
        <v>0</v>
      </c>
      <c r="AX4057">
        <f>IFERROR(IF((AC4057-AD4057)&lt;0,1,0),0)</f>
        <v>0</v>
      </c>
      <c r="AY4057">
        <f>SUM(AP4057:AX4057)</f>
        <v>0</v>
      </c>
    </row>
    <row r="4058" spans="1:51" x14ac:dyDescent="0.45">
      <c r="A4058" s="1" t="s">
        <v>2188</v>
      </c>
      <c r="B4058" s="2">
        <v>5729045</v>
      </c>
      <c r="C4058" s="3" t="s">
        <v>5338</v>
      </c>
      <c r="D4058" s="5">
        <v>67.760000000000005</v>
      </c>
      <c r="E4058" s="5">
        <v>67.760000000000005</v>
      </c>
      <c r="F4058" s="3" t="s">
        <v>4480</v>
      </c>
      <c r="G4058" s="3" t="s">
        <v>4491</v>
      </c>
      <c r="H4058" s="3" t="s">
        <v>4492</v>
      </c>
      <c r="I4058" s="3" t="s">
        <v>4493</v>
      </c>
      <c r="J4058" s="3"/>
      <c r="K4058" s="6" t="s">
        <v>4474</v>
      </c>
      <c r="L4058" s="6" t="s">
        <v>4474</v>
      </c>
      <c r="M4058" s="6" t="s">
        <v>4474</v>
      </c>
      <c r="N4058" s="6" t="s">
        <v>4474</v>
      </c>
      <c r="O4058" s="6" t="s">
        <v>4474</v>
      </c>
      <c r="P4058" s="6" t="s">
        <v>4474</v>
      </c>
      <c r="Q4058" s="6" t="s">
        <v>4474</v>
      </c>
      <c r="R4058" s="6" t="s">
        <v>4474</v>
      </c>
      <c r="S4058" s="6" t="s">
        <v>4474</v>
      </c>
      <c r="T4058" s="6" t="s">
        <v>4474</v>
      </c>
      <c r="U4058" s="6" t="s">
        <v>4474</v>
      </c>
      <c r="V4058" s="6" t="s">
        <v>4474</v>
      </c>
      <c r="W4058" s="6" t="s">
        <v>4474</v>
      </c>
      <c r="X4058" s="6" t="s">
        <v>4474</v>
      </c>
      <c r="Y4058" s="6" t="s">
        <v>4474</v>
      </c>
      <c r="Z4058" s="6" t="s">
        <v>4474</v>
      </c>
      <c r="AA4058" s="6" t="s">
        <v>4474</v>
      </c>
      <c r="AB4058" s="6" t="s">
        <v>4474</v>
      </c>
      <c r="AC4058" s="6" t="s">
        <v>4474</v>
      </c>
      <c r="AD4058" s="6" t="s">
        <v>4474</v>
      </c>
      <c r="AF4058" t="e">
        <f>Q4058/W4058</f>
        <v>#VALUE!</v>
      </c>
      <c r="AG4058" t="e">
        <f>R4058/X4058</f>
        <v>#VALUE!</v>
      </c>
      <c r="AH4058" t="e">
        <f>U4058/W4058</f>
        <v>#VALUE!</v>
      </c>
      <c r="AI4058" t="e">
        <f>V4058/X4058</f>
        <v>#VALUE!</v>
      </c>
      <c r="AJ4058" t="e">
        <f>Y4058/AA4058</f>
        <v>#VALUE!</v>
      </c>
      <c r="AK4058" t="e">
        <f>Z4058/AB4058</f>
        <v>#VALUE!</v>
      </c>
      <c r="AL4058" t="e">
        <f>O4058/K4058</f>
        <v>#VALUE!</v>
      </c>
      <c r="AM4058" t="e">
        <f>P4058/L4058</f>
        <v>#VALUE!</v>
      </c>
      <c r="AN4058" t="e">
        <f>K4058/W4058</f>
        <v>#VALUE!</v>
      </c>
      <c r="AO4058" t="e">
        <f>L4058/X4058</f>
        <v>#VALUE!</v>
      </c>
      <c r="AP4058">
        <f>IF(OR(Q4058&lt;0, Q4058="NA"), 0, 1)</f>
        <v>0</v>
      </c>
      <c r="AQ4058">
        <f>IF(OR(S4058&lt;0, S4058="NA"), 0, 1)</f>
        <v>0</v>
      </c>
      <c r="AR4058">
        <f>IFERROR(IF((AF4058-AG4058)&gt;0,1,0),0)</f>
        <v>0</v>
      </c>
      <c r="AS4058">
        <f>IFERROR(IF((S4058-Q4058)&gt;0,1,0),0)</f>
        <v>0</v>
      </c>
      <c r="AT4058">
        <f>IFERROR(IF((AH4058-AI4058)&lt;0,1,0),0)</f>
        <v>0</v>
      </c>
      <c r="AU4058">
        <f>IFERROR(IF((AJ4058-AK4058)&gt;0,1,0),0)</f>
        <v>0</v>
      </c>
      <c r="AV4058">
        <f>IFERROR(IF((AL4058-AM4058)&gt;0,1,0),0)</f>
        <v>0</v>
      </c>
      <c r="AW4058">
        <f>IFERROR(IF((AN4058-AO4058)&gt;0,1,0),0)</f>
        <v>0</v>
      </c>
      <c r="AX4058">
        <f>IFERROR(IF((AC4058-AD4058)&lt;0,1,0),0)</f>
        <v>0</v>
      </c>
      <c r="AY4058">
        <f>SUM(AP4058:AX4058)</f>
        <v>0</v>
      </c>
    </row>
    <row r="4059" spans="1:51" x14ac:dyDescent="0.45">
      <c r="A4059" s="1" t="s">
        <v>2190</v>
      </c>
      <c r="B4059" s="2">
        <v>5726658</v>
      </c>
      <c r="C4059" s="3" t="s">
        <v>5338</v>
      </c>
      <c r="D4059" s="5">
        <v>51.81</v>
      </c>
      <c r="E4059" s="5">
        <v>21008.955000000002</v>
      </c>
      <c r="F4059" s="3" t="s">
        <v>4480</v>
      </c>
      <c r="G4059" s="3" t="s">
        <v>4491</v>
      </c>
      <c r="H4059" s="3" t="s">
        <v>4492</v>
      </c>
      <c r="I4059" s="3" t="s">
        <v>4493</v>
      </c>
      <c r="J4059" s="3"/>
      <c r="K4059" s="6" t="s">
        <v>4474</v>
      </c>
      <c r="L4059" s="6" t="s">
        <v>4474</v>
      </c>
      <c r="M4059" s="6" t="s">
        <v>4474</v>
      </c>
      <c r="N4059" s="6" t="s">
        <v>4474</v>
      </c>
      <c r="O4059" s="6" t="s">
        <v>4474</v>
      </c>
      <c r="P4059" s="6" t="s">
        <v>4474</v>
      </c>
      <c r="Q4059" s="6" t="s">
        <v>4474</v>
      </c>
      <c r="R4059" s="6" t="s">
        <v>4474</v>
      </c>
      <c r="S4059" s="6" t="s">
        <v>4474</v>
      </c>
      <c r="T4059" s="6" t="s">
        <v>4474</v>
      </c>
      <c r="U4059" s="6" t="s">
        <v>4474</v>
      </c>
      <c r="V4059" s="6" t="s">
        <v>4474</v>
      </c>
      <c r="W4059" s="6" t="s">
        <v>4474</v>
      </c>
      <c r="X4059" s="6" t="s">
        <v>4474</v>
      </c>
      <c r="Y4059" s="6" t="s">
        <v>4474</v>
      </c>
      <c r="Z4059" s="6" t="s">
        <v>4474</v>
      </c>
      <c r="AA4059" s="6" t="s">
        <v>4474</v>
      </c>
      <c r="AB4059" s="6" t="s">
        <v>4474</v>
      </c>
      <c r="AC4059" s="6" t="s">
        <v>4474</v>
      </c>
      <c r="AD4059" s="6" t="s">
        <v>4474</v>
      </c>
      <c r="AF4059" t="e">
        <f>Q4059/W4059</f>
        <v>#VALUE!</v>
      </c>
      <c r="AG4059" t="e">
        <f>R4059/X4059</f>
        <v>#VALUE!</v>
      </c>
      <c r="AH4059" t="e">
        <f>U4059/W4059</f>
        <v>#VALUE!</v>
      </c>
      <c r="AI4059" t="e">
        <f>V4059/X4059</f>
        <v>#VALUE!</v>
      </c>
      <c r="AJ4059" t="e">
        <f>Y4059/AA4059</f>
        <v>#VALUE!</v>
      </c>
      <c r="AK4059" t="e">
        <f>Z4059/AB4059</f>
        <v>#VALUE!</v>
      </c>
      <c r="AL4059" t="e">
        <f>O4059/K4059</f>
        <v>#VALUE!</v>
      </c>
      <c r="AM4059" t="e">
        <f>P4059/L4059</f>
        <v>#VALUE!</v>
      </c>
      <c r="AN4059" t="e">
        <f>K4059/W4059</f>
        <v>#VALUE!</v>
      </c>
      <c r="AO4059" t="e">
        <f>L4059/X4059</f>
        <v>#VALUE!</v>
      </c>
      <c r="AP4059">
        <f>IF(OR(Q4059&lt;0, Q4059="NA"), 0, 1)</f>
        <v>0</v>
      </c>
      <c r="AQ4059">
        <f>IF(OR(S4059&lt;0, S4059="NA"), 0, 1)</f>
        <v>0</v>
      </c>
      <c r="AR4059">
        <f>IFERROR(IF((AF4059-AG4059)&gt;0,1,0),0)</f>
        <v>0</v>
      </c>
      <c r="AS4059">
        <f>IFERROR(IF((S4059-Q4059)&gt;0,1,0),0)</f>
        <v>0</v>
      </c>
      <c r="AT4059">
        <f>IFERROR(IF((AH4059-AI4059)&lt;0,1,0),0)</f>
        <v>0</v>
      </c>
      <c r="AU4059">
        <f>IFERROR(IF((AJ4059-AK4059)&gt;0,1,0),0)</f>
        <v>0</v>
      </c>
      <c r="AV4059">
        <f>IFERROR(IF((AL4059-AM4059)&gt;0,1,0),0)</f>
        <v>0</v>
      </c>
      <c r="AW4059">
        <f>IFERROR(IF((AN4059-AO4059)&gt;0,1,0),0)</f>
        <v>0</v>
      </c>
      <c r="AX4059">
        <f>IFERROR(IF((AC4059-AD4059)&lt;0,1,0),0)</f>
        <v>0</v>
      </c>
      <c r="AY4059">
        <f>SUM(AP4059:AX4059)</f>
        <v>0</v>
      </c>
    </row>
    <row r="4060" spans="1:51" x14ac:dyDescent="0.45">
      <c r="A4060" s="1" t="s">
        <v>2192</v>
      </c>
      <c r="B4060" s="2">
        <v>5726660</v>
      </c>
      <c r="C4060" s="3" t="s">
        <v>5338</v>
      </c>
      <c r="D4060" s="5">
        <v>115.55</v>
      </c>
      <c r="E4060" s="5">
        <v>15356.594999999999</v>
      </c>
      <c r="F4060" s="3" t="s">
        <v>4480</v>
      </c>
      <c r="G4060" s="3" t="s">
        <v>4491</v>
      </c>
      <c r="H4060" s="3" t="s">
        <v>4492</v>
      </c>
      <c r="I4060" s="3" t="s">
        <v>4493</v>
      </c>
      <c r="J4060" s="3"/>
      <c r="K4060" s="6" t="s">
        <v>4474</v>
      </c>
      <c r="L4060" s="6" t="s">
        <v>4474</v>
      </c>
      <c r="M4060" s="6" t="s">
        <v>4474</v>
      </c>
      <c r="N4060" s="6" t="s">
        <v>4474</v>
      </c>
      <c r="O4060" s="6" t="s">
        <v>4474</v>
      </c>
      <c r="P4060" s="6" t="s">
        <v>4474</v>
      </c>
      <c r="Q4060" s="6" t="s">
        <v>4474</v>
      </c>
      <c r="R4060" s="6" t="s">
        <v>4474</v>
      </c>
      <c r="S4060" s="6" t="s">
        <v>4474</v>
      </c>
      <c r="T4060" s="6" t="s">
        <v>4474</v>
      </c>
      <c r="U4060" s="6" t="s">
        <v>4474</v>
      </c>
      <c r="V4060" s="6" t="s">
        <v>4474</v>
      </c>
      <c r="W4060" s="6" t="s">
        <v>4474</v>
      </c>
      <c r="X4060" s="6" t="s">
        <v>4474</v>
      </c>
      <c r="Y4060" s="6" t="s">
        <v>4474</v>
      </c>
      <c r="Z4060" s="6" t="s">
        <v>4474</v>
      </c>
      <c r="AA4060" s="6" t="s">
        <v>4474</v>
      </c>
      <c r="AB4060" s="6" t="s">
        <v>4474</v>
      </c>
      <c r="AC4060" s="6" t="s">
        <v>4474</v>
      </c>
      <c r="AD4060" s="6" t="s">
        <v>4474</v>
      </c>
      <c r="AF4060" t="e">
        <f>Q4060/W4060</f>
        <v>#VALUE!</v>
      </c>
      <c r="AG4060" t="e">
        <f>R4060/X4060</f>
        <v>#VALUE!</v>
      </c>
      <c r="AH4060" t="e">
        <f>U4060/W4060</f>
        <v>#VALUE!</v>
      </c>
      <c r="AI4060" t="e">
        <f>V4060/X4060</f>
        <v>#VALUE!</v>
      </c>
      <c r="AJ4060" t="e">
        <f>Y4060/AA4060</f>
        <v>#VALUE!</v>
      </c>
      <c r="AK4060" t="e">
        <f>Z4060/AB4060</f>
        <v>#VALUE!</v>
      </c>
      <c r="AL4060" t="e">
        <f>O4060/K4060</f>
        <v>#VALUE!</v>
      </c>
      <c r="AM4060" t="e">
        <f>P4060/L4060</f>
        <v>#VALUE!</v>
      </c>
      <c r="AN4060" t="e">
        <f>K4060/W4060</f>
        <v>#VALUE!</v>
      </c>
      <c r="AO4060" t="e">
        <f>L4060/X4060</f>
        <v>#VALUE!</v>
      </c>
      <c r="AP4060">
        <f>IF(OR(Q4060&lt;0, Q4060="NA"), 0, 1)</f>
        <v>0</v>
      </c>
      <c r="AQ4060">
        <f>IF(OR(S4060&lt;0, S4060="NA"), 0, 1)</f>
        <v>0</v>
      </c>
      <c r="AR4060">
        <f>IFERROR(IF((AF4060-AG4060)&gt;0,1,0),0)</f>
        <v>0</v>
      </c>
      <c r="AS4060">
        <f>IFERROR(IF((S4060-Q4060)&gt;0,1,0),0)</f>
        <v>0</v>
      </c>
      <c r="AT4060">
        <f>IFERROR(IF((AH4060-AI4060)&lt;0,1,0),0)</f>
        <v>0</v>
      </c>
      <c r="AU4060">
        <f>IFERROR(IF((AJ4060-AK4060)&gt;0,1,0),0)</f>
        <v>0</v>
      </c>
      <c r="AV4060">
        <f>IFERROR(IF((AL4060-AM4060)&gt;0,1,0),0)</f>
        <v>0</v>
      </c>
      <c r="AW4060">
        <f>IFERROR(IF((AN4060-AO4060)&gt;0,1,0),0)</f>
        <v>0</v>
      </c>
      <c r="AX4060">
        <f>IFERROR(IF((AC4060-AD4060)&lt;0,1,0),0)</f>
        <v>0</v>
      </c>
      <c r="AY4060">
        <f>SUM(AP4060:AX4060)</f>
        <v>0</v>
      </c>
    </row>
    <row r="4061" spans="1:51" x14ac:dyDescent="0.45">
      <c r="A4061" s="1" t="s">
        <v>2193</v>
      </c>
      <c r="B4061" s="2">
        <v>5726663</v>
      </c>
      <c r="C4061" s="3" t="s">
        <v>5338</v>
      </c>
      <c r="D4061" s="5">
        <v>51.57</v>
      </c>
      <c r="E4061" s="5">
        <v>14725.8135</v>
      </c>
      <c r="F4061" s="3" t="s">
        <v>4480</v>
      </c>
      <c r="G4061" s="3" t="s">
        <v>4491</v>
      </c>
      <c r="H4061" s="3" t="s">
        <v>4492</v>
      </c>
      <c r="I4061" s="3" t="s">
        <v>4493</v>
      </c>
      <c r="J4061" s="3"/>
      <c r="K4061" s="6" t="s">
        <v>4474</v>
      </c>
      <c r="L4061" s="6" t="s">
        <v>4474</v>
      </c>
      <c r="M4061" s="6" t="s">
        <v>4474</v>
      </c>
      <c r="N4061" s="6" t="s">
        <v>4474</v>
      </c>
      <c r="O4061" s="6" t="s">
        <v>4474</v>
      </c>
      <c r="P4061" s="6" t="s">
        <v>4474</v>
      </c>
      <c r="Q4061" s="6" t="s">
        <v>4474</v>
      </c>
      <c r="R4061" s="6" t="s">
        <v>4474</v>
      </c>
      <c r="S4061" s="6" t="s">
        <v>4474</v>
      </c>
      <c r="T4061" s="6" t="s">
        <v>4474</v>
      </c>
      <c r="U4061" s="6" t="s">
        <v>4474</v>
      </c>
      <c r="V4061" s="6" t="s">
        <v>4474</v>
      </c>
      <c r="W4061" s="6" t="s">
        <v>4474</v>
      </c>
      <c r="X4061" s="6" t="s">
        <v>4474</v>
      </c>
      <c r="Y4061" s="6" t="s">
        <v>4474</v>
      </c>
      <c r="Z4061" s="6" t="s">
        <v>4474</v>
      </c>
      <c r="AA4061" s="6" t="s">
        <v>4474</v>
      </c>
      <c r="AB4061" s="6" t="s">
        <v>4474</v>
      </c>
      <c r="AC4061" s="6" t="s">
        <v>4474</v>
      </c>
      <c r="AD4061" s="6" t="s">
        <v>4474</v>
      </c>
      <c r="AF4061" t="e">
        <f>Q4061/W4061</f>
        <v>#VALUE!</v>
      </c>
      <c r="AG4061" t="e">
        <f>R4061/X4061</f>
        <v>#VALUE!</v>
      </c>
      <c r="AH4061" t="e">
        <f>U4061/W4061</f>
        <v>#VALUE!</v>
      </c>
      <c r="AI4061" t="e">
        <f>V4061/X4061</f>
        <v>#VALUE!</v>
      </c>
      <c r="AJ4061" t="e">
        <f>Y4061/AA4061</f>
        <v>#VALUE!</v>
      </c>
      <c r="AK4061" t="e">
        <f>Z4061/AB4061</f>
        <v>#VALUE!</v>
      </c>
      <c r="AL4061" t="e">
        <f>O4061/K4061</f>
        <v>#VALUE!</v>
      </c>
      <c r="AM4061" t="e">
        <f>P4061/L4061</f>
        <v>#VALUE!</v>
      </c>
      <c r="AN4061" t="e">
        <f>K4061/W4061</f>
        <v>#VALUE!</v>
      </c>
      <c r="AO4061" t="e">
        <f>L4061/X4061</f>
        <v>#VALUE!</v>
      </c>
      <c r="AP4061">
        <f>IF(OR(Q4061&lt;0, Q4061="NA"), 0, 1)</f>
        <v>0</v>
      </c>
      <c r="AQ4061">
        <f>IF(OR(S4061&lt;0, S4061="NA"), 0, 1)</f>
        <v>0</v>
      </c>
      <c r="AR4061">
        <f>IFERROR(IF((AF4061-AG4061)&gt;0,1,0),0)</f>
        <v>0</v>
      </c>
      <c r="AS4061">
        <f>IFERROR(IF((S4061-Q4061)&gt;0,1,0),0)</f>
        <v>0</v>
      </c>
      <c r="AT4061">
        <f>IFERROR(IF((AH4061-AI4061)&lt;0,1,0),0)</f>
        <v>0</v>
      </c>
      <c r="AU4061">
        <f>IFERROR(IF((AJ4061-AK4061)&gt;0,1,0),0)</f>
        <v>0</v>
      </c>
      <c r="AV4061">
        <f>IFERROR(IF((AL4061-AM4061)&gt;0,1,0),0)</f>
        <v>0</v>
      </c>
      <c r="AW4061">
        <f>IFERROR(IF((AN4061-AO4061)&gt;0,1,0),0)</f>
        <v>0</v>
      </c>
      <c r="AX4061">
        <f>IFERROR(IF((AC4061-AD4061)&lt;0,1,0),0)</f>
        <v>0</v>
      </c>
      <c r="AY4061">
        <f>SUM(AP4061:AX4061)</f>
        <v>0</v>
      </c>
    </row>
    <row r="4062" spans="1:51" x14ac:dyDescent="0.45">
      <c r="A4062" s="1" t="s">
        <v>2195</v>
      </c>
      <c r="B4062" s="2">
        <v>5728058</v>
      </c>
      <c r="C4062" s="3" t="s">
        <v>5338</v>
      </c>
      <c r="D4062" s="5">
        <v>69.855000000000004</v>
      </c>
      <c r="E4062" s="5">
        <v>733.47749999999996</v>
      </c>
      <c r="F4062" s="3" t="s">
        <v>4480</v>
      </c>
      <c r="G4062" s="3" t="s">
        <v>4491</v>
      </c>
      <c r="H4062" s="3" t="s">
        <v>4492</v>
      </c>
      <c r="I4062" s="3" t="s">
        <v>4493</v>
      </c>
      <c r="J4062" s="3"/>
      <c r="K4062" s="6" t="s">
        <v>4474</v>
      </c>
      <c r="L4062" s="6" t="s">
        <v>4474</v>
      </c>
      <c r="M4062" s="6" t="s">
        <v>4474</v>
      </c>
      <c r="N4062" s="6" t="s">
        <v>4474</v>
      </c>
      <c r="O4062" s="6" t="s">
        <v>4474</v>
      </c>
      <c r="P4062" s="6" t="s">
        <v>4474</v>
      </c>
      <c r="Q4062" s="6" t="s">
        <v>4474</v>
      </c>
      <c r="R4062" s="6" t="s">
        <v>4474</v>
      </c>
      <c r="S4062" s="6" t="s">
        <v>4474</v>
      </c>
      <c r="T4062" s="6" t="s">
        <v>4474</v>
      </c>
      <c r="U4062" s="6" t="s">
        <v>4474</v>
      </c>
      <c r="V4062" s="6" t="s">
        <v>4474</v>
      </c>
      <c r="W4062" s="6" t="s">
        <v>4474</v>
      </c>
      <c r="X4062" s="6" t="s">
        <v>4474</v>
      </c>
      <c r="Y4062" s="6" t="s">
        <v>4474</v>
      </c>
      <c r="Z4062" s="6" t="s">
        <v>4474</v>
      </c>
      <c r="AA4062" s="6" t="s">
        <v>4474</v>
      </c>
      <c r="AB4062" s="6" t="s">
        <v>4474</v>
      </c>
      <c r="AC4062" s="6" t="s">
        <v>4474</v>
      </c>
      <c r="AD4062" s="6" t="s">
        <v>4474</v>
      </c>
      <c r="AF4062" t="e">
        <f>Q4062/W4062</f>
        <v>#VALUE!</v>
      </c>
      <c r="AG4062" t="e">
        <f>R4062/X4062</f>
        <v>#VALUE!</v>
      </c>
      <c r="AH4062" t="e">
        <f>U4062/W4062</f>
        <v>#VALUE!</v>
      </c>
      <c r="AI4062" t="e">
        <f>V4062/X4062</f>
        <v>#VALUE!</v>
      </c>
      <c r="AJ4062" t="e">
        <f>Y4062/AA4062</f>
        <v>#VALUE!</v>
      </c>
      <c r="AK4062" t="e">
        <f>Z4062/AB4062</f>
        <v>#VALUE!</v>
      </c>
      <c r="AL4062" t="e">
        <f>O4062/K4062</f>
        <v>#VALUE!</v>
      </c>
      <c r="AM4062" t="e">
        <f>P4062/L4062</f>
        <v>#VALUE!</v>
      </c>
      <c r="AN4062" t="e">
        <f>K4062/W4062</f>
        <v>#VALUE!</v>
      </c>
      <c r="AO4062" t="e">
        <f>L4062/X4062</f>
        <v>#VALUE!</v>
      </c>
      <c r="AP4062">
        <f>IF(OR(Q4062&lt;0, Q4062="NA"), 0, 1)</f>
        <v>0</v>
      </c>
      <c r="AQ4062">
        <f>IF(OR(S4062&lt;0, S4062="NA"), 0, 1)</f>
        <v>0</v>
      </c>
      <c r="AR4062">
        <f>IFERROR(IF((AF4062-AG4062)&gt;0,1,0),0)</f>
        <v>0</v>
      </c>
      <c r="AS4062">
        <f>IFERROR(IF((S4062-Q4062)&gt;0,1,0),0)</f>
        <v>0</v>
      </c>
      <c r="AT4062">
        <f>IFERROR(IF((AH4062-AI4062)&lt;0,1,0),0)</f>
        <v>0</v>
      </c>
      <c r="AU4062">
        <f>IFERROR(IF((AJ4062-AK4062)&gt;0,1,0),0)</f>
        <v>0</v>
      </c>
      <c r="AV4062">
        <f>IFERROR(IF((AL4062-AM4062)&gt;0,1,0),0)</f>
        <v>0</v>
      </c>
      <c r="AW4062">
        <f>IFERROR(IF((AN4062-AO4062)&gt;0,1,0),0)</f>
        <v>0</v>
      </c>
      <c r="AX4062">
        <f>IFERROR(IF((AC4062-AD4062)&lt;0,1,0),0)</f>
        <v>0</v>
      </c>
      <c r="AY4062">
        <f>SUM(AP4062:AX4062)</f>
        <v>0</v>
      </c>
    </row>
    <row r="4063" spans="1:51" x14ac:dyDescent="0.45">
      <c r="A4063" s="1" t="s">
        <v>2197</v>
      </c>
      <c r="B4063" s="2">
        <v>108140095</v>
      </c>
      <c r="C4063" s="3" t="s">
        <v>5338</v>
      </c>
      <c r="D4063" s="5">
        <v>19.337399999999999</v>
      </c>
      <c r="E4063" s="5">
        <v>3.0939839999999998</v>
      </c>
      <c r="F4063" s="3" t="s">
        <v>4480</v>
      </c>
      <c r="G4063" s="3" t="s">
        <v>4491</v>
      </c>
      <c r="H4063" s="3" t="s">
        <v>4492</v>
      </c>
      <c r="I4063" s="3" t="s">
        <v>4493</v>
      </c>
      <c r="J4063" s="3"/>
      <c r="K4063" s="6" t="s">
        <v>4474</v>
      </c>
      <c r="L4063" s="6" t="s">
        <v>4474</v>
      </c>
      <c r="M4063" s="6" t="s">
        <v>4474</v>
      </c>
      <c r="N4063" s="6" t="s">
        <v>4474</v>
      </c>
      <c r="O4063" s="6" t="s">
        <v>4474</v>
      </c>
      <c r="P4063" s="6" t="s">
        <v>4474</v>
      </c>
      <c r="Q4063" s="6" t="s">
        <v>4474</v>
      </c>
      <c r="R4063" s="6" t="s">
        <v>4474</v>
      </c>
      <c r="S4063" s="6" t="s">
        <v>4474</v>
      </c>
      <c r="T4063" s="6" t="s">
        <v>4474</v>
      </c>
      <c r="U4063" s="6" t="s">
        <v>4474</v>
      </c>
      <c r="V4063" s="6" t="s">
        <v>4474</v>
      </c>
      <c r="W4063" s="6" t="s">
        <v>4474</v>
      </c>
      <c r="X4063" s="6" t="s">
        <v>4474</v>
      </c>
      <c r="Y4063" s="6" t="s">
        <v>4474</v>
      </c>
      <c r="Z4063" s="6" t="s">
        <v>4474</v>
      </c>
      <c r="AA4063" s="6" t="s">
        <v>4474</v>
      </c>
      <c r="AB4063" s="6" t="s">
        <v>4474</v>
      </c>
      <c r="AC4063" s="6" t="s">
        <v>4474</v>
      </c>
      <c r="AD4063" s="6" t="s">
        <v>4474</v>
      </c>
      <c r="AF4063" t="e">
        <f>Q4063/W4063</f>
        <v>#VALUE!</v>
      </c>
      <c r="AG4063" t="e">
        <f>R4063/X4063</f>
        <v>#VALUE!</v>
      </c>
      <c r="AH4063" t="e">
        <f>U4063/W4063</f>
        <v>#VALUE!</v>
      </c>
      <c r="AI4063" t="e">
        <f>V4063/X4063</f>
        <v>#VALUE!</v>
      </c>
      <c r="AJ4063" t="e">
        <f>Y4063/AA4063</f>
        <v>#VALUE!</v>
      </c>
      <c r="AK4063" t="e">
        <f>Z4063/AB4063</f>
        <v>#VALUE!</v>
      </c>
      <c r="AL4063" t="e">
        <f>O4063/K4063</f>
        <v>#VALUE!</v>
      </c>
      <c r="AM4063" t="e">
        <f>P4063/L4063</f>
        <v>#VALUE!</v>
      </c>
      <c r="AN4063" t="e">
        <f>K4063/W4063</f>
        <v>#VALUE!</v>
      </c>
      <c r="AO4063" t="e">
        <f>L4063/X4063</f>
        <v>#VALUE!</v>
      </c>
      <c r="AP4063">
        <f>IF(OR(Q4063&lt;0, Q4063="NA"), 0, 1)</f>
        <v>0</v>
      </c>
      <c r="AQ4063">
        <f>IF(OR(S4063&lt;0, S4063="NA"), 0, 1)</f>
        <v>0</v>
      </c>
      <c r="AR4063">
        <f>IFERROR(IF((AF4063-AG4063)&gt;0,1,0),0)</f>
        <v>0</v>
      </c>
      <c r="AS4063">
        <f>IFERROR(IF((S4063-Q4063)&gt;0,1,0),0)</f>
        <v>0</v>
      </c>
      <c r="AT4063">
        <f>IFERROR(IF((AH4063-AI4063)&lt;0,1,0),0)</f>
        <v>0</v>
      </c>
      <c r="AU4063">
        <f>IFERROR(IF((AJ4063-AK4063)&gt;0,1,0),0)</f>
        <v>0</v>
      </c>
      <c r="AV4063">
        <f>IFERROR(IF((AL4063-AM4063)&gt;0,1,0),0)</f>
        <v>0</v>
      </c>
      <c r="AW4063">
        <f>IFERROR(IF((AN4063-AO4063)&gt;0,1,0),0)</f>
        <v>0</v>
      </c>
      <c r="AX4063">
        <f>IFERROR(IF((AC4063-AD4063)&lt;0,1,0),0)</f>
        <v>0</v>
      </c>
      <c r="AY4063">
        <f>SUM(AP4063:AX4063)</f>
        <v>0</v>
      </c>
    </row>
    <row r="4064" spans="1:51" x14ac:dyDescent="0.45">
      <c r="A4064" s="1" t="s">
        <v>2198</v>
      </c>
      <c r="B4064" s="2">
        <v>5726661</v>
      </c>
      <c r="C4064" s="3" t="s">
        <v>5338</v>
      </c>
      <c r="D4064" s="5">
        <v>50.37</v>
      </c>
      <c r="E4064" s="5">
        <v>12187.021500000001</v>
      </c>
      <c r="F4064" s="3" t="s">
        <v>4480</v>
      </c>
      <c r="G4064" s="3" t="s">
        <v>4491</v>
      </c>
      <c r="H4064" s="3" t="s">
        <v>4492</v>
      </c>
      <c r="I4064" s="3" t="s">
        <v>4493</v>
      </c>
      <c r="J4064" s="3"/>
      <c r="K4064" s="6" t="s">
        <v>4474</v>
      </c>
      <c r="L4064" s="6" t="s">
        <v>4474</v>
      </c>
      <c r="M4064" s="6" t="s">
        <v>4474</v>
      </c>
      <c r="N4064" s="6" t="s">
        <v>4474</v>
      </c>
      <c r="O4064" s="6" t="s">
        <v>4474</v>
      </c>
      <c r="P4064" s="6" t="s">
        <v>4474</v>
      </c>
      <c r="Q4064" s="6" t="s">
        <v>4474</v>
      </c>
      <c r="R4064" s="6" t="s">
        <v>4474</v>
      </c>
      <c r="S4064" s="6" t="s">
        <v>4474</v>
      </c>
      <c r="T4064" s="6" t="s">
        <v>4474</v>
      </c>
      <c r="U4064" s="6" t="s">
        <v>4474</v>
      </c>
      <c r="V4064" s="6" t="s">
        <v>4474</v>
      </c>
      <c r="W4064" s="6" t="s">
        <v>4474</v>
      </c>
      <c r="X4064" s="6" t="s">
        <v>4474</v>
      </c>
      <c r="Y4064" s="6" t="s">
        <v>4474</v>
      </c>
      <c r="Z4064" s="6" t="s">
        <v>4474</v>
      </c>
      <c r="AA4064" s="6" t="s">
        <v>4474</v>
      </c>
      <c r="AB4064" s="6" t="s">
        <v>4474</v>
      </c>
      <c r="AC4064" s="6" t="s">
        <v>4474</v>
      </c>
      <c r="AD4064" s="6" t="s">
        <v>4474</v>
      </c>
      <c r="AF4064" t="e">
        <f>Q4064/W4064</f>
        <v>#VALUE!</v>
      </c>
      <c r="AG4064" t="e">
        <f>R4064/X4064</f>
        <v>#VALUE!</v>
      </c>
      <c r="AH4064" t="e">
        <f>U4064/W4064</f>
        <v>#VALUE!</v>
      </c>
      <c r="AI4064" t="e">
        <f>V4064/X4064</f>
        <v>#VALUE!</v>
      </c>
      <c r="AJ4064" t="e">
        <f>Y4064/AA4064</f>
        <v>#VALUE!</v>
      </c>
      <c r="AK4064" t="e">
        <f>Z4064/AB4064</f>
        <v>#VALUE!</v>
      </c>
      <c r="AL4064" t="e">
        <f>O4064/K4064</f>
        <v>#VALUE!</v>
      </c>
      <c r="AM4064" t="e">
        <f>P4064/L4064</f>
        <v>#VALUE!</v>
      </c>
      <c r="AN4064" t="e">
        <f>K4064/W4064</f>
        <v>#VALUE!</v>
      </c>
      <c r="AO4064" t="e">
        <f>L4064/X4064</f>
        <v>#VALUE!</v>
      </c>
      <c r="AP4064">
        <f>IF(OR(Q4064&lt;0, Q4064="NA"), 0, 1)</f>
        <v>0</v>
      </c>
      <c r="AQ4064">
        <f>IF(OR(S4064&lt;0, S4064="NA"), 0, 1)</f>
        <v>0</v>
      </c>
      <c r="AR4064">
        <f>IFERROR(IF((AF4064-AG4064)&gt;0,1,0),0)</f>
        <v>0</v>
      </c>
      <c r="AS4064">
        <f>IFERROR(IF((S4064-Q4064)&gt;0,1,0),0)</f>
        <v>0</v>
      </c>
      <c r="AT4064">
        <f>IFERROR(IF((AH4064-AI4064)&lt;0,1,0),0)</f>
        <v>0</v>
      </c>
      <c r="AU4064">
        <f>IFERROR(IF((AJ4064-AK4064)&gt;0,1,0),0)</f>
        <v>0</v>
      </c>
      <c r="AV4064">
        <f>IFERROR(IF((AL4064-AM4064)&gt;0,1,0),0)</f>
        <v>0</v>
      </c>
      <c r="AW4064">
        <f>IFERROR(IF((AN4064-AO4064)&gt;0,1,0),0)</f>
        <v>0</v>
      </c>
      <c r="AX4064">
        <f>IFERROR(IF((AC4064-AD4064)&lt;0,1,0),0)</f>
        <v>0</v>
      </c>
      <c r="AY4064">
        <f>SUM(AP4064:AX4064)</f>
        <v>0</v>
      </c>
    </row>
    <row r="4065" spans="1:51" x14ac:dyDescent="0.45">
      <c r="A4065" s="1" t="s">
        <v>2199</v>
      </c>
      <c r="B4065" s="2">
        <v>110358212</v>
      </c>
      <c r="C4065" s="3" t="s">
        <v>5338</v>
      </c>
      <c r="D4065" s="5">
        <v>72.569999999999993</v>
      </c>
      <c r="E4065" s="5">
        <v>2356.7107500000002</v>
      </c>
      <c r="F4065" s="3" t="s">
        <v>4480</v>
      </c>
      <c r="G4065" s="3" t="s">
        <v>4491</v>
      </c>
      <c r="H4065" s="3" t="s">
        <v>4492</v>
      </c>
      <c r="I4065" s="3" t="s">
        <v>4493</v>
      </c>
      <c r="J4065" s="3"/>
      <c r="K4065" s="6" t="s">
        <v>4474</v>
      </c>
      <c r="L4065" s="6" t="s">
        <v>4474</v>
      </c>
      <c r="M4065" s="6" t="s">
        <v>4474</v>
      </c>
      <c r="N4065" s="6" t="s">
        <v>4474</v>
      </c>
      <c r="O4065" s="6" t="s">
        <v>4474</v>
      </c>
      <c r="P4065" s="6" t="s">
        <v>4474</v>
      </c>
      <c r="Q4065" s="6" t="s">
        <v>4474</v>
      </c>
      <c r="R4065" s="6" t="s">
        <v>4474</v>
      </c>
      <c r="S4065" s="6" t="s">
        <v>4474</v>
      </c>
      <c r="T4065" s="6" t="s">
        <v>4474</v>
      </c>
      <c r="U4065" s="6" t="s">
        <v>4474</v>
      </c>
      <c r="V4065" s="6" t="s">
        <v>4474</v>
      </c>
      <c r="W4065" s="6" t="s">
        <v>4474</v>
      </c>
      <c r="X4065" s="6" t="s">
        <v>4474</v>
      </c>
      <c r="Y4065" s="6" t="s">
        <v>4474</v>
      </c>
      <c r="Z4065" s="6" t="s">
        <v>4474</v>
      </c>
      <c r="AA4065" s="6" t="s">
        <v>4474</v>
      </c>
      <c r="AB4065" s="6" t="s">
        <v>4474</v>
      </c>
      <c r="AC4065" s="6" t="s">
        <v>4474</v>
      </c>
      <c r="AD4065" s="6" t="s">
        <v>4474</v>
      </c>
      <c r="AF4065" t="e">
        <f>Q4065/W4065</f>
        <v>#VALUE!</v>
      </c>
      <c r="AG4065" t="e">
        <f>R4065/X4065</f>
        <v>#VALUE!</v>
      </c>
      <c r="AH4065" t="e">
        <f>U4065/W4065</f>
        <v>#VALUE!</v>
      </c>
      <c r="AI4065" t="e">
        <f>V4065/X4065</f>
        <v>#VALUE!</v>
      </c>
      <c r="AJ4065" t="e">
        <f>Y4065/AA4065</f>
        <v>#VALUE!</v>
      </c>
      <c r="AK4065" t="e">
        <f>Z4065/AB4065</f>
        <v>#VALUE!</v>
      </c>
      <c r="AL4065" t="e">
        <f>O4065/K4065</f>
        <v>#VALUE!</v>
      </c>
      <c r="AM4065" t="e">
        <f>P4065/L4065</f>
        <v>#VALUE!</v>
      </c>
      <c r="AN4065" t="e">
        <f>K4065/W4065</f>
        <v>#VALUE!</v>
      </c>
      <c r="AO4065" t="e">
        <f>L4065/X4065</f>
        <v>#VALUE!</v>
      </c>
      <c r="AP4065">
        <f>IF(OR(Q4065&lt;0, Q4065="NA"), 0, 1)</f>
        <v>0</v>
      </c>
      <c r="AQ4065">
        <f>IF(OR(S4065&lt;0, S4065="NA"), 0, 1)</f>
        <v>0</v>
      </c>
      <c r="AR4065">
        <f>IFERROR(IF((AF4065-AG4065)&gt;0,1,0),0)</f>
        <v>0</v>
      </c>
      <c r="AS4065">
        <f>IFERROR(IF((S4065-Q4065)&gt;0,1,0),0)</f>
        <v>0</v>
      </c>
      <c r="AT4065">
        <f>IFERROR(IF((AH4065-AI4065)&lt;0,1,0),0)</f>
        <v>0</v>
      </c>
      <c r="AU4065">
        <f>IFERROR(IF((AJ4065-AK4065)&gt;0,1,0),0)</f>
        <v>0</v>
      </c>
      <c r="AV4065">
        <f>IFERROR(IF((AL4065-AM4065)&gt;0,1,0),0)</f>
        <v>0</v>
      </c>
      <c r="AW4065">
        <f>IFERROR(IF((AN4065-AO4065)&gt;0,1,0),0)</f>
        <v>0</v>
      </c>
      <c r="AX4065">
        <f>IFERROR(IF((AC4065-AD4065)&lt;0,1,0),0)</f>
        <v>0</v>
      </c>
      <c r="AY4065">
        <f>SUM(AP4065:AX4065)</f>
        <v>0</v>
      </c>
    </row>
    <row r="4066" spans="1:51" x14ac:dyDescent="0.45">
      <c r="A4066" s="1" t="s">
        <v>2200</v>
      </c>
      <c r="B4066" s="2">
        <v>109527825</v>
      </c>
      <c r="C4066" s="3" t="s">
        <v>5338</v>
      </c>
      <c r="D4066" s="5">
        <v>26.616599999999998</v>
      </c>
      <c r="E4066" s="5">
        <v>41.25573</v>
      </c>
      <c r="F4066" s="3" t="s">
        <v>4480</v>
      </c>
      <c r="G4066" s="3" t="s">
        <v>4491</v>
      </c>
      <c r="H4066" s="3" t="s">
        <v>4492</v>
      </c>
      <c r="I4066" s="3" t="s">
        <v>4493</v>
      </c>
      <c r="J4066" s="3"/>
      <c r="K4066" s="6" t="s">
        <v>4474</v>
      </c>
      <c r="L4066" s="6" t="s">
        <v>4474</v>
      </c>
      <c r="M4066" s="6" t="s">
        <v>4474</v>
      </c>
      <c r="N4066" s="6" t="s">
        <v>4474</v>
      </c>
      <c r="O4066" s="6" t="s">
        <v>4474</v>
      </c>
      <c r="P4066" s="6" t="s">
        <v>4474</v>
      </c>
      <c r="Q4066" s="6" t="s">
        <v>4474</v>
      </c>
      <c r="R4066" s="6" t="s">
        <v>4474</v>
      </c>
      <c r="S4066" s="6" t="s">
        <v>4474</v>
      </c>
      <c r="T4066" s="6" t="s">
        <v>4474</v>
      </c>
      <c r="U4066" s="6" t="s">
        <v>4474</v>
      </c>
      <c r="V4066" s="6" t="s">
        <v>4474</v>
      </c>
      <c r="W4066" s="6" t="s">
        <v>4474</v>
      </c>
      <c r="X4066" s="6" t="s">
        <v>4474</v>
      </c>
      <c r="Y4066" s="6" t="s">
        <v>4474</v>
      </c>
      <c r="Z4066" s="6" t="s">
        <v>4474</v>
      </c>
      <c r="AA4066" s="6" t="s">
        <v>4474</v>
      </c>
      <c r="AB4066" s="6" t="s">
        <v>4474</v>
      </c>
      <c r="AC4066" s="6" t="s">
        <v>4474</v>
      </c>
      <c r="AD4066" s="6" t="s">
        <v>4474</v>
      </c>
      <c r="AF4066" t="e">
        <f>Q4066/W4066</f>
        <v>#VALUE!</v>
      </c>
      <c r="AG4066" t="e">
        <f>R4066/X4066</f>
        <v>#VALUE!</v>
      </c>
      <c r="AH4066" t="e">
        <f>U4066/W4066</f>
        <v>#VALUE!</v>
      </c>
      <c r="AI4066" t="e">
        <f>V4066/X4066</f>
        <v>#VALUE!</v>
      </c>
      <c r="AJ4066" t="e">
        <f>Y4066/AA4066</f>
        <v>#VALUE!</v>
      </c>
      <c r="AK4066" t="e">
        <f>Z4066/AB4066</f>
        <v>#VALUE!</v>
      </c>
      <c r="AL4066" t="e">
        <f>O4066/K4066</f>
        <v>#VALUE!</v>
      </c>
      <c r="AM4066" t="e">
        <f>P4066/L4066</f>
        <v>#VALUE!</v>
      </c>
      <c r="AN4066" t="e">
        <f>K4066/W4066</f>
        <v>#VALUE!</v>
      </c>
      <c r="AO4066" t="e">
        <f>L4066/X4066</f>
        <v>#VALUE!</v>
      </c>
      <c r="AP4066">
        <f>IF(OR(Q4066&lt;0, Q4066="NA"), 0, 1)</f>
        <v>0</v>
      </c>
      <c r="AQ4066">
        <f>IF(OR(S4066&lt;0, S4066="NA"), 0, 1)</f>
        <v>0</v>
      </c>
      <c r="AR4066">
        <f>IFERROR(IF((AF4066-AG4066)&gt;0,1,0),0)</f>
        <v>0</v>
      </c>
      <c r="AS4066">
        <f>IFERROR(IF((S4066-Q4066)&gt;0,1,0),0)</f>
        <v>0</v>
      </c>
      <c r="AT4066">
        <f>IFERROR(IF((AH4066-AI4066)&lt;0,1,0),0)</f>
        <v>0</v>
      </c>
      <c r="AU4066">
        <f>IFERROR(IF((AJ4066-AK4066)&gt;0,1,0),0)</f>
        <v>0</v>
      </c>
      <c r="AV4066">
        <f>IFERROR(IF((AL4066-AM4066)&gt;0,1,0),0)</f>
        <v>0</v>
      </c>
      <c r="AW4066">
        <f>IFERROR(IF((AN4066-AO4066)&gt;0,1,0),0)</f>
        <v>0</v>
      </c>
      <c r="AX4066">
        <f>IFERROR(IF((AC4066-AD4066)&lt;0,1,0),0)</f>
        <v>0</v>
      </c>
      <c r="AY4066">
        <f>SUM(AP4066:AX4066)</f>
        <v>0</v>
      </c>
    </row>
    <row r="4067" spans="1:51" x14ac:dyDescent="0.45">
      <c r="A4067" s="1" t="s">
        <v>2201</v>
      </c>
      <c r="B4067" s="2">
        <v>5733695</v>
      </c>
      <c r="C4067" s="3" t="s">
        <v>5338</v>
      </c>
      <c r="D4067" s="5">
        <v>47.87</v>
      </c>
      <c r="E4067" s="5">
        <v>4246.0690000000004</v>
      </c>
      <c r="F4067" s="3" t="s">
        <v>4480</v>
      </c>
      <c r="G4067" s="3" t="s">
        <v>4491</v>
      </c>
      <c r="H4067" s="3" t="s">
        <v>4492</v>
      </c>
      <c r="I4067" s="3" t="s">
        <v>4493</v>
      </c>
      <c r="J4067" s="3"/>
      <c r="K4067" s="6" t="s">
        <v>4474</v>
      </c>
      <c r="L4067" s="6" t="s">
        <v>4474</v>
      </c>
      <c r="M4067" s="6" t="s">
        <v>4474</v>
      </c>
      <c r="N4067" s="6" t="s">
        <v>4474</v>
      </c>
      <c r="O4067" s="6" t="s">
        <v>4474</v>
      </c>
      <c r="P4067" s="6" t="s">
        <v>4474</v>
      </c>
      <c r="Q4067" s="6" t="s">
        <v>4474</v>
      </c>
      <c r="R4067" s="6" t="s">
        <v>4474</v>
      </c>
      <c r="S4067" s="6" t="s">
        <v>4474</v>
      </c>
      <c r="T4067" s="6" t="s">
        <v>4474</v>
      </c>
      <c r="U4067" s="6" t="s">
        <v>4474</v>
      </c>
      <c r="V4067" s="6" t="s">
        <v>4474</v>
      </c>
      <c r="W4067" s="6" t="s">
        <v>4474</v>
      </c>
      <c r="X4067" s="6" t="s">
        <v>4474</v>
      </c>
      <c r="Y4067" s="6" t="s">
        <v>4474</v>
      </c>
      <c r="Z4067" s="6" t="s">
        <v>4474</v>
      </c>
      <c r="AA4067" s="6" t="s">
        <v>4474</v>
      </c>
      <c r="AB4067" s="6" t="s">
        <v>4474</v>
      </c>
      <c r="AC4067" s="6" t="s">
        <v>4474</v>
      </c>
      <c r="AD4067" s="6" t="s">
        <v>4474</v>
      </c>
      <c r="AF4067" t="e">
        <f>Q4067/W4067</f>
        <v>#VALUE!</v>
      </c>
      <c r="AG4067" t="e">
        <f>R4067/X4067</f>
        <v>#VALUE!</v>
      </c>
      <c r="AH4067" t="e">
        <f>U4067/W4067</f>
        <v>#VALUE!</v>
      </c>
      <c r="AI4067" t="e">
        <f>V4067/X4067</f>
        <v>#VALUE!</v>
      </c>
      <c r="AJ4067" t="e">
        <f>Y4067/AA4067</f>
        <v>#VALUE!</v>
      </c>
      <c r="AK4067" t="e">
        <f>Z4067/AB4067</f>
        <v>#VALUE!</v>
      </c>
      <c r="AL4067" t="e">
        <f>O4067/K4067</f>
        <v>#VALUE!</v>
      </c>
      <c r="AM4067" t="e">
        <f>P4067/L4067</f>
        <v>#VALUE!</v>
      </c>
      <c r="AN4067" t="e">
        <f>K4067/W4067</f>
        <v>#VALUE!</v>
      </c>
      <c r="AO4067" t="e">
        <f>L4067/X4067</f>
        <v>#VALUE!</v>
      </c>
      <c r="AP4067">
        <f>IF(OR(Q4067&lt;0, Q4067="NA"), 0, 1)</f>
        <v>0</v>
      </c>
      <c r="AQ4067">
        <f>IF(OR(S4067&lt;0, S4067="NA"), 0, 1)</f>
        <v>0</v>
      </c>
      <c r="AR4067">
        <f>IFERROR(IF((AF4067-AG4067)&gt;0,1,0),0)</f>
        <v>0</v>
      </c>
      <c r="AS4067">
        <f>IFERROR(IF((S4067-Q4067)&gt;0,1,0),0)</f>
        <v>0</v>
      </c>
      <c r="AT4067">
        <f>IFERROR(IF((AH4067-AI4067)&lt;0,1,0),0)</f>
        <v>0</v>
      </c>
      <c r="AU4067">
        <f>IFERROR(IF((AJ4067-AK4067)&gt;0,1,0),0)</f>
        <v>0</v>
      </c>
      <c r="AV4067">
        <f>IFERROR(IF((AL4067-AM4067)&gt;0,1,0),0)</f>
        <v>0</v>
      </c>
      <c r="AW4067">
        <f>IFERROR(IF((AN4067-AO4067)&gt;0,1,0),0)</f>
        <v>0</v>
      </c>
      <c r="AX4067">
        <f>IFERROR(IF((AC4067-AD4067)&lt;0,1,0),0)</f>
        <v>0</v>
      </c>
      <c r="AY4067">
        <f>SUM(AP4067:AX4067)</f>
        <v>0</v>
      </c>
    </row>
    <row r="4068" spans="1:51" x14ac:dyDescent="0.45">
      <c r="A4068" s="1" t="s">
        <v>2202</v>
      </c>
      <c r="B4068" s="2">
        <v>5733694</v>
      </c>
      <c r="C4068" s="3" t="s">
        <v>5338</v>
      </c>
      <c r="D4068" s="5">
        <v>67.790000000000006</v>
      </c>
      <c r="E4068" s="5">
        <v>38369.14</v>
      </c>
      <c r="F4068" s="3" t="s">
        <v>4480</v>
      </c>
      <c r="G4068" s="3" t="s">
        <v>4491</v>
      </c>
      <c r="H4068" s="3" t="s">
        <v>4492</v>
      </c>
      <c r="I4068" s="3" t="s">
        <v>4493</v>
      </c>
      <c r="J4068" s="3"/>
      <c r="K4068" s="6" t="s">
        <v>4474</v>
      </c>
      <c r="L4068" s="6" t="s">
        <v>4474</v>
      </c>
      <c r="M4068" s="6" t="s">
        <v>4474</v>
      </c>
      <c r="N4068" s="6" t="s">
        <v>4474</v>
      </c>
      <c r="O4068" s="6" t="s">
        <v>4474</v>
      </c>
      <c r="P4068" s="6" t="s">
        <v>4474</v>
      </c>
      <c r="Q4068" s="6" t="s">
        <v>4474</v>
      </c>
      <c r="R4068" s="6" t="s">
        <v>4474</v>
      </c>
      <c r="S4068" s="6" t="s">
        <v>4474</v>
      </c>
      <c r="T4068" s="6" t="s">
        <v>4474</v>
      </c>
      <c r="U4068" s="6" t="s">
        <v>4474</v>
      </c>
      <c r="V4068" s="6" t="s">
        <v>4474</v>
      </c>
      <c r="W4068" s="6" t="s">
        <v>4474</v>
      </c>
      <c r="X4068" s="6" t="s">
        <v>4474</v>
      </c>
      <c r="Y4068" s="6" t="s">
        <v>4474</v>
      </c>
      <c r="Z4068" s="6" t="s">
        <v>4474</v>
      </c>
      <c r="AA4068" s="6" t="s">
        <v>4474</v>
      </c>
      <c r="AB4068" s="6" t="s">
        <v>4474</v>
      </c>
      <c r="AC4068" s="6" t="s">
        <v>4474</v>
      </c>
      <c r="AD4068" s="6" t="s">
        <v>4474</v>
      </c>
      <c r="AF4068" t="e">
        <f>Q4068/W4068</f>
        <v>#VALUE!</v>
      </c>
      <c r="AG4068" t="e">
        <f>R4068/X4068</f>
        <v>#VALUE!</v>
      </c>
      <c r="AH4068" t="e">
        <f>U4068/W4068</f>
        <v>#VALUE!</v>
      </c>
      <c r="AI4068" t="e">
        <f>V4068/X4068</f>
        <v>#VALUE!</v>
      </c>
      <c r="AJ4068" t="e">
        <f>Y4068/AA4068</f>
        <v>#VALUE!</v>
      </c>
      <c r="AK4068" t="e">
        <f>Z4068/AB4068</f>
        <v>#VALUE!</v>
      </c>
      <c r="AL4068" t="e">
        <f>O4068/K4068</f>
        <v>#VALUE!</v>
      </c>
      <c r="AM4068" t="e">
        <f>P4068/L4068</f>
        <v>#VALUE!</v>
      </c>
      <c r="AN4068" t="e">
        <f>K4068/W4068</f>
        <v>#VALUE!</v>
      </c>
      <c r="AO4068" t="e">
        <f>L4068/X4068</f>
        <v>#VALUE!</v>
      </c>
      <c r="AP4068">
        <f>IF(OR(Q4068&lt;0, Q4068="NA"), 0, 1)</f>
        <v>0</v>
      </c>
      <c r="AQ4068">
        <f>IF(OR(S4068&lt;0, S4068="NA"), 0, 1)</f>
        <v>0</v>
      </c>
      <c r="AR4068">
        <f>IFERROR(IF((AF4068-AG4068)&gt;0,1,0),0)</f>
        <v>0</v>
      </c>
      <c r="AS4068">
        <f>IFERROR(IF((S4068-Q4068)&gt;0,1,0),0)</f>
        <v>0</v>
      </c>
      <c r="AT4068">
        <f>IFERROR(IF((AH4068-AI4068)&lt;0,1,0),0)</f>
        <v>0</v>
      </c>
      <c r="AU4068">
        <f>IFERROR(IF((AJ4068-AK4068)&gt;0,1,0),0)</f>
        <v>0</v>
      </c>
      <c r="AV4068">
        <f>IFERROR(IF((AL4068-AM4068)&gt;0,1,0),0)</f>
        <v>0</v>
      </c>
      <c r="AW4068">
        <f>IFERROR(IF((AN4068-AO4068)&gt;0,1,0),0)</f>
        <v>0</v>
      </c>
      <c r="AX4068">
        <f>IFERROR(IF((AC4068-AD4068)&lt;0,1,0),0)</f>
        <v>0</v>
      </c>
      <c r="AY4068">
        <f>SUM(AP4068:AX4068)</f>
        <v>0</v>
      </c>
    </row>
    <row r="4069" spans="1:51" x14ac:dyDescent="0.45">
      <c r="A4069" s="1" t="s">
        <v>2205</v>
      </c>
      <c r="B4069" s="2">
        <v>5735988</v>
      </c>
      <c r="C4069" s="3" t="s">
        <v>5338</v>
      </c>
      <c r="D4069" s="5">
        <v>45.27</v>
      </c>
      <c r="E4069" s="5">
        <v>32186.97</v>
      </c>
      <c r="F4069" s="3" t="s">
        <v>4480</v>
      </c>
      <c r="G4069" s="3" t="s">
        <v>4491</v>
      </c>
      <c r="H4069" s="3" t="s">
        <v>4492</v>
      </c>
      <c r="I4069" s="3" t="s">
        <v>4493</v>
      </c>
      <c r="J4069" s="3"/>
      <c r="K4069" s="6" t="s">
        <v>4474</v>
      </c>
      <c r="L4069" s="6" t="s">
        <v>4474</v>
      </c>
      <c r="M4069" s="6" t="s">
        <v>4474</v>
      </c>
      <c r="N4069" s="6" t="s">
        <v>4474</v>
      </c>
      <c r="O4069" s="6" t="s">
        <v>4474</v>
      </c>
      <c r="P4069" s="6" t="s">
        <v>4474</v>
      </c>
      <c r="Q4069" s="6" t="s">
        <v>4474</v>
      </c>
      <c r="R4069" s="6" t="s">
        <v>4474</v>
      </c>
      <c r="S4069" s="6" t="s">
        <v>4474</v>
      </c>
      <c r="T4069" s="6" t="s">
        <v>4474</v>
      </c>
      <c r="U4069" s="6" t="s">
        <v>4474</v>
      </c>
      <c r="V4069" s="6" t="s">
        <v>4474</v>
      </c>
      <c r="W4069" s="6" t="s">
        <v>4474</v>
      </c>
      <c r="X4069" s="6" t="s">
        <v>4474</v>
      </c>
      <c r="Y4069" s="6" t="s">
        <v>4474</v>
      </c>
      <c r="Z4069" s="6" t="s">
        <v>4474</v>
      </c>
      <c r="AA4069" s="6" t="s">
        <v>4474</v>
      </c>
      <c r="AB4069" s="6" t="s">
        <v>4474</v>
      </c>
      <c r="AC4069" s="6" t="s">
        <v>4474</v>
      </c>
      <c r="AD4069" s="6" t="s">
        <v>4474</v>
      </c>
      <c r="AF4069" t="e">
        <f>Q4069/W4069</f>
        <v>#VALUE!</v>
      </c>
      <c r="AG4069" t="e">
        <f>R4069/X4069</f>
        <v>#VALUE!</v>
      </c>
      <c r="AH4069" t="e">
        <f>U4069/W4069</f>
        <v>#VALUE!</v>
      </c>
      <c r="AI4069" t="e">
        <f>V4069/X4069</f>
        <v>#VALUE!</v>
      </c>
      <c r="AJ4069" t="e">
        <f>Y4069/AA4069</f>
        <v>#VALUE!</v>
      </c>
      <c r="AK4069" t="e">
        <f>Z4069/AB4069</f>
        <v>#VALUE!</v>
      </c>
      <c r="AL4069" t="e">
        <f>O4069/K4069</f>
        <v>#VALUE!</v>
      </c>
      <c r="AM4069" t="e">
        <f>P4069/L4069</f>
        <v>#VALUE!</v>
      </c>
      <c r="AN4069" t="e">
        <f>K4069/W4069</f>
        <v>#VALUE!</v>
      </c>
      <c r="AO4069" t="e">
        <f>L4069/X4069</f>
        <v>#VALUE!</v>
      </c>
      <c r="AP4069">
        <f>IF(OR(Q4069&lt;0, Q4069="NA"), 0, 1)</f>
        <v>0</v>
      </c>
      <c r="AQ4069">
        <f>IF(OR(S4069&lt;0, S4069="NA"), 0, 1)</f>
        <v>0</v>
      </c>
      <c r="AR4069">
        <f>IFERROR(IF((AF4069-AG4069)&gt;0,1,0),0)</f>
        <v>0</v>
      </c>
      <c r="AS4069">
        <f>IFERROR(IF((S4069-Q4069)&gt;0,1,0),0)</f>
        <v>0</v>
      </c>
      <c r="AT4069">
        <f>IFERROR(IF((AH4069-AI4069)&lt;0,1,0),0)</f>
        <v>0</v>
      </c>
      <c r="AU4069">
        <f>IFERROR(IF((AJ4069-AK4069)&gt;0,1,0),0)</f>
        <v>0</v>
      </c>
      <c r="AV4069">
        <f>IFERROR(IF((AL4069-AM4069)&gt;0,1,0),0)</f>
        <v>0</v>
      </c>
      <c r="AW4069">
        <f>IFERROR(IF((AN4069-AO4069)&gt;0,1,0),0)</f>
        <v>0</v>
      </c>
      <c r="AX4069">
        <f>IFERROR(IF((AC4069-AD4069)&lt;0,1,0),0)</f>
        <v>0</v>
      </c>
      <c r="AY4069">
        <f>SUM(AP4069:AX4069)</f>
        <v>0</v>
      </c>
    </row>
    <row r="4070" spans="1:51" x14ac:dyDescent="0.45">
      <c r="A4070" s="1" t="s">
        <v>2206</v>
      </c>
      <c r="B4070" s="2">
        <v>101402276</v>
      </c>
      <c r="C4070" s="3" t="s">
        <v>5338</v>
      </c>
      <c r="D4070" s="5">
        <v>21.02</v>
      </c>
      <c r="E4070" s="7">
        <v>4.2039999999999997</v>
      </c>
      <c r="F4070" s="3" t="s">
        <v>4480</v>
      </c>
      <c r="G4070" s="3" t="s">
        <v>4491</v>
      </c>
      <c r="H4070" s="3" t="s">
        <v>4492</v>
      </c>
      <c r="I4070" s="3" t="s">
        <v>4493</v>
      </c>
      <c r="J4070" s="3"/>
      <c r="K4070" s="6" t="s">
        <v>4474</v>
      </c>
      <c r="L4070" s="6" t="s">
        <v>4474</v>
      </c>
      <c r="M4070" s="6" t="s">
        <v>4474</v>
      </c>
      <c r="N4070" s="6" t="s">
        <v>4474</v>
      </c>
      <c r="O4070" s="6" t="s">
        <v>4474</v>
      </c>
      <c r="P4070" s="6" t="s">
        <v>4474</v>
      </c>
      <c r="Q4070" s="6" t="s">
        <v>4474</v>
      </c>
      <c r="R4070" s="6" t="s">
        <v>4474</v>
      </c>
      <c r="S4070" s="6" t="s">
        <v>4474</v>
      </c>
      <c r="T4070" s="6" t="s">
        <v>4474</v>
      </c>
      <c r="U4070" s="6" t="s">
        <v>4474</v>
      </c>
      <c r="V4070" s="6" t="s">
        <v>4474</v>
      </c>
      <c r="W4070" s="6" t="s">
        <v>4474</v>
      </c>
      <c r="X4070" s="6" t="s">
        <v>4474</v>
      </c>
      <c r="Y4070" s="6" t="s">
        <v>4474</v>
      </c>
      <c r="Z4070" s="6" t="s">
        <v>4474</v>
      </c>
      <c r="AA4070" s="6" t="s">
        <v>4474</v>
      </c>
      <c r="AB4070" s="6" t="s">
        <v>4474</v>
      </c>
      <c r="AC4070" s="6" t="s">
        <v>4474</v>
      </c>
      <c r="AD4070" s="6" t="s">
        <v>4474</v>
      </c>
      <c r="AF4070" t="e">
        <f>Q4070/W4070</f>
        <v>#VALUE!</v>
      </c>
      <c r="AG4070" t="e">
        <f>R4070/X4070</f>
        <v>#VALUE!</v>
      </c>
      <c r="AH4070" t="e">
        <f>U4070/W4070</f>
        <v>#VALUE!</v>
      </c>
      <c r="AI4070" t="e">
        <f>V4070/X4070</f>
        <v>#VALUE!</v>
      </c>
      <c r="AJ4070" t="e">
        <f>Y4070/AA4070</f>
        <v>#VALUE!</v>
      </c>
      <c r="AK4070" t="e">
        <f>Z4070/AB4070</f>
        <v>#VALUE!</v>
      </c>
      <c r="AL4070" t="e">
        <f>O4070/K4070</f>
        <v>#VALUE!</v>
      </c>
      <c r="AM4070" t="e">
        <f>P4070/L4070</f>
        <v>#VALUE!</v>
      </c>
      <c r="AN4070" t="e">
        <f>K4070/W4070</f>
        <v>#VALUE!</v>
      </c>
      <c r="AO4070" t="e">
        <f>L4070/X4070</f>
        <v>#VALUE!</v>
      </c>
      <c r="AP4070">
        <f>IF(OR(Q4070&lt;0, Q4070="NA"), 0, 1)</f>
        <v>0</v>
      </c>
      <c r="AQ4070">
        <f>IF(OR(S4070&lt;0, S4070="NA"), 0, 1)</f>
        <v>0</v>
      </c>
      <c r="AR4070">
        <f>IFERROR(IF((AF4070-AG4070)&gt;0,1,0),0)</f>
        <v>0</v>
      </c>
      <c r="AS4070">
        <f>IFERROR(IF((S4070-Q4070)&gt;0,1,0),0)</f>
        <v>0</v>
      </c>
      <c r="AT4070">
        <f>IFERROR(IF((AH4070-AI4070)&lt;0,1,0),0)</f>
        <v>0</v>
      </c>
      <c r="AU4070">
        <f>IFERROR(IF((AJ4070-AK4070)&gt;0,1,0),0)</f>
        <v>0</v>
      </c>
      <c r="AV4070">
        <f>IFERROR(IF((AL4070-AM4070)&gt;0,1,0),0)</f>
        <v>0</v>
      </c>
      <c r="AW4070">
        <f>IFERROR(IF((AN4070-AO4070)&gt;0,1,0),0)</f>
        <v>0</v>
      </c>
      <c r="AX4070">
        <f>IFERROR(IF((AC4070-AD4070)&lt;0,1,0),0)</f>
        <v>0</v>
      </c>
      <c r="AY4070">
        <f>SUM(AP4070:AX4070)</f>
        <v>0</v>
      </c>
    </row>
    <row r="4071" spans="1:51" x14ac:dyDescent="0.45">
      <c r="A4071" s="1" t="s">
        <v>2207</v>
      </c>
      <c r="B4071" s="2">
        <v>5730166</v>
      </c>
      <c r="C4071" s="3" t="s">
        <v>5338</v>
      </c>
      <c r="D4071" s="5">
        <v>21.07</v>
      </c>
      <c r="E4071" s="7">
        <v>8.4280000000000008</v>
      </c>
      <c r="F4071" s="3" t="s">
        <v>4480</v>
      </c>
      <c r="G4071" s="3" t="s">
        <v>4491</v>
      </c>
      <c r="H4071" s="3" t="s">
        <v>4492</v>
      </c>
      <c r="I4071" s="3" t="s">
        <v>4493</v>
      </c>
      <c r="J4071" s="3"/>
      <c r="K4071" s="6" t="s">
        <v>4474</v>
      </c>
      <c r="L4071" s="6" t="s">
        <v>4474</v>
      </c>
      <c r="M4071" s="6" t="s">
        <v>4474</v>
      </c>
      <c r="N4071" s="6" t="s">
        <v>4474</v>
      </c>
      <c r="O4071" s="6" t="s">
        <v>4474</v>
      </c>
      <c r="P4071" s="6" t="s">
        <v>4474</v>
      </c>
      <c r="Q4071" s="6" t="s">
        <v>4474</v>
      </c>
      <c r="R4071" s="6" t="s">
        <v>4474</v>
      </c>
      <c r="S4071" s="6" t="s">
        <v>4474</v>
      </c>
      <c r="T4071" s="6" t="s">
        <v>4474</v>
      </c>
      <c r="U4071" s="6" t="s">
        <v>4474</v>
      </c>
      <c r="V4071" s="6" t="s">
        <v>4474</v>
      </c>
      <c r="W4071" s="6" t="s">
        <v>4474</v>
      </c>
      <c r="X4071" s="6" t="s">
        <v>4474</v>
      </c>
      <c r="Y4071" s="6" t="s">
        <v>4474</v>
      </c>
      <c r="Z4071" s="6" t="s">
        <v>4474</v>
      </c>
      <c r="AA4071" s="6" t="s">
        <v>4474</v>
      </c>
      <c r="AB4071" s="6" t="s">
        <v>4474</v>
      </c>
      <c r="AC4071" s="6" t="s">
        <v>4474</v>
      </c>
      <c r="AD4071" s="6" t="s">
        <v>4474</v>
      </c>
      <c r="AF4071" t="e">
        <f>Q4071/W4071</f>
        <v>#VALUE!</v>
      </c>
      <c r="AG4071" t="e">
        <f>R4071/X4071</f>
        <v>#VALUE!</v>
      </c>
      <c r="AH4071" t="e">
        <f>U4071/W4071</f>
        <v>#VALUE!</v>
      </c>
      <c r="AI4071" t="e">
        <f>V4071/X4071</f>
        <v>#VALUE!</v>
      </c>
      <c r="AJ4071" t="e">
        <f>Y4071/AA4071</f>
        <v>#VALUE!</v>
      </c>
      <c r="AK4071" t="e">
        <f>Z4071/AB4071</f>
        <v>#VALUE!</v>
      </c>
      <c r="AL4071" t="e">
        <f>O4071/K4071</f>
        <v>#VALUE!</v>
      </c>
      <c r="AM4071" t="e">
        <f>P4071/L4071</f>
        <v>#VALUE!</v>
      </c>
      <c r="AN4071" t="e">
        <f>K4071/W4071</f>
        <v>#VALUE!</v>
      </c>
      <c r="AO4071" t="e">
        <f>L4071/X4071</f>
        <v>#VALUE!</v>
      </c>
      <c r="AP4071">
        <f>IF(OR(Q4071&lt;0, Q4071="NA"), 0, 1)</f>
        <v>0</v>
      </c>
      <c r="AQ4071">
        <f>IF(OR(S4071&lt;0, S4071="NA"), 0, 1)</f>
        <v>0</v>
      </c>
      <c r="AR4071">
        <f>IFERROR(IF((AF4071-AG4071)&gt;0,1,0),0)</f>
        <v>0</v>
      </c>
      <c r="AS4071">
        <f>IFERROR(IF((S4071-Q4071)&gt;0,1,0),0)</f>
        <v>0</v>
      </c>
      <c r="AT4071">
        <f>IFERROR(IF((AH4071-AI4071)&lt;0,1,0),0)</f>
        <v>0</v>
      </c>
      <c r="AU4071">
        <f>IFERROR(IF((AJ4071-AK4071)&gt;0,1,0),0)</f>
        <v>0</v>
      </c>
      <c r="AV4071">
        <f>IFERROR(IF((AL4071-AM4071)&gt;0,1,0),0)</f>
        <v>0</v>
      </c>
      <c r="AW4071">
        <f>IFERROR(IF((AN4071-AO4071)&gt;0,1,0),0)</f>
        <v>0</v>
      </c>
      <c r="AX4071">
        <f>IFERROR(IF((AC4071-AD4071)&lt;0,1,0),0)</f>
        <v>0</v>
      </c>
      <c r="AY4071">
        <f>SUM(AP4071:AX4071)</f>
        <v>0</v>
      </c>
    </row>
    <row r="4072" spans="1:51" x14ac:dyDescent="0.45">
      <c r="A4072" s="1" t="s">
        <v>2208</v>
      </c>
      <c r="B4072" s="2">
        <v>114449661</v>
      </c>
      <c r="C4072" s="3" t="s">
        <v>5338</v>
      </c>
      <c r="D4072" s="5">
        <v>22.633500000000002</v>
      </c>
      <c r="E4072" s="7">
        <v>6.3373799999999996</v>
      </c>
      <c r="F4072" s="3" t="s">
        <v>4480</v>
      </c>
      <c r="G4072" s="3" t="s">
        <v>4491</v>
      </c>
      <c r="H4072" s="3" t="s">
        <v>4492</v>
      </c>
      <c r="I4072" s="3" t="s">
        <v>4493</v>
      </c>
      <c r="J4072" s="3"/>
      <c r="K4072" s="6" t="s">
        <v>4474</v>
      </c>
      <c r="L4072" s="6" t="s">
        <v>4474</v>
      </c>
      <c r="M4072" s="6" t="s">
        <v>4474</v>
      </c>
      <c r="N4072" s="6" t="s">
        <v>4474</v>
      </c>
      <c r="O4072" s="6" t="s">
        <v>4474</v>
      </c>
      <c r="P4072" s="6" t="s">
        <v>4474</v>
      </c>
      <c r="Q4072" s="6" t="s">
        <v>4474</v>
      </c>
      <c r="R4072" s="6" t="s">
        <v>4474</v>
      </c>
      <c r="S4072" s="6" t="s">
        <v>4474</v>
      </c>
      <c r="T4072" s="6" t="s">
        <v>4474</v>
      </c>
      <c r="U4072" s="6" t="s">
        <v>4474</v>
      </c>
      <c r="V4072" s="6" t="s">
        <v>4474</v>
      </c>
      <c r="W4072" s="6" t="s">
        <v>4474</v>
      </c>
      <c r="X4072" s="6" t="s">
        <v>4474</v>
      </c>
      <c r="Y4072" s="6" t="s">
        <v>4474</v>
      </c>
      <c r="Z4072" s="6" t="s">
        <v>4474</v>
      </c>
      <c r="AA4072" s="6" t="s">
        <v>4474</v>
      </c>
      <c r="AB4072" s="6" t="s">
        <v>4474</v>
      </c>
      <c r="AC4072" s="6" t="s">
        <v>4474</v>
      </c>
      <c r="AD4072" s="6" t="s">
        <v>4474</v>
      </c>
      <c r="AF4072" t="e">
        <f>Q4072/W4072</f>
        <v>#VALUE!</v>
      </c>
      <c r="AG4072" t="e">
        <f>R4072/X4072</f>
        <v>#VALUE!</v>
      </c>
      <c r="AH4072" t="e">
        <f>U4072/W4072</f>
        <v>#VALUE!</v>
      </c>
      <c r="AI4072" t="e">
        <f>V4072/X4072</f>
        <v>#VALUE!</v>
      </c>
      <c r="AJ4072" t="e">
        <f>Y4072/AA4072</f>
        <v>#VALUE!</v>
      </c>
      <c r="AK4072" t="e">
        <f>Z4072/AB4072</f>
        <v>#VALUE!</v>
      </c>
      <c r="AL4072" t="e">
        <f>O4072/K4072</f>
        <v>#VALUE!</v>
      </c>
      <c r="AM4072" t="e">
        <f>P4072/L4072</f>
        <v>#VALUE!</v>
      </c>
      <c r="AN4072" t="e">
        <f>K4072/W4072</f>
        <v>#VALUE!</v>
      </c>
      <c r="AO4072" t="e">
        <f>L4072/X4072</f>
        <v>#VALUE!</v>
      </c>
      <c r="AP4072">
        <f>IF(OR(Q4072&lt;0, Q4072="NA"), 0, 1)</f>
        <v>0</v>
      </c>
      <c r="AQ4072">
        <f>IF(OR(S4072&lt;0, S4072="NA"), 0, 1)</f>
        <v>0</v>
      </c>
      <c r="AR4072">
        <f>IFERROR(IF((AF4072-AG4072)&gt;0,1,0),0)</f>
        <v>0</v>
      </c>
      <c r="AS4072">
        <f>IFERROR(IF((S4072-Q4072)&gt;0,1,0),0)</f>
        <v>0</v>
      </c>
      <c r="AT4072">
        <f>IFERROR(IF((AH4072-AI4072)&lt;0,1,0),0)</f>
        <v>0</v>
      </c>
      <c r="AU4072">
        <f>IFERROR(IF((AJ4072-AK4072)&gt;0,1,0),0)</f>
        <v>0</v>
      </c>
      <c r="AV4072">
        <f>IFERROR(IF((AL4072-AM4072)&gt;0,1,0),0)</f>
        <v>0</v>
      </c>
      <c r="AW4072">
        <f>IFERROR(IF((AN4072-AO4072)&gt;0,1,0),0)</f>
        <v>0</v>
      </c>
      <c r="AX4072">
        <f>IFERROR(IF((AC4072-AD4072)&lt;0,1,0),0)</f>
        <v>0</v>
      </c>
      <c r="AY4072">
        <f>SUM(AP4072:AX4072)</f>
        <v>0</v>
      </c>
    </row>
    <row r="4073" spans="1:51" x14ac:dyDescent="0.45">
      <c r="A4073" s="1" t="s">
        <v>2209</v>
      </c>
      <c r="B4073" s="2">
        <v>107557988</v>
      </c>
      <c r="C4073" s="3" t="s">
        <v>5338</v>
      </c>
      <c r="D4073" s="5">
        <v>31.1</v>
      </c>
      <c r="E4073" s="5">
        <v>4.976</v>
      </c>
      <c r="F4073" s="3" t="s">
        <v>4480</v>
      </c>
      <c r="G4073" s="3" t="s">
        <v>4491</v>
      </c>
      <c r="H4073" s="3" t="s">
        <v>4492</v>
      </c>
      <c r="I4073" s="3" t="s">
        <v>4493</v>
      </c>
      <c r="J4073" s="3"/>
      <c r="K4073" s="6" t="s">
        <v>4474</v>
      </c>
      <c r="L4073" s="6" t="s">
        <v>4474</v>
      </c>
      <c r="M4073" s="6" t="s">
        <v>4474</v>
      </c>
      <c r="N4073" s="6" t="s">
        <v>4474</v>
      </c>
      <c r="O4073" s="6" t="s">
        <v>4474</v>
      </c>
      <c r="P4073" s="6" t="s">
        <v>4474</v>
      </c>
      <c r="Q4073" s="6" t="s">
        <v>4474</v>
      </c>
      <c r="R4073" s="6" t="s">
        <v>4474</v>
      </c>
      <c r="S4073" s="6" t="s">
        <v>4474</v>
      </c>
      <c r="T4073" s="6" t="s">
        <v>4474</v>
      </c>
      <c r="U4073" s="6" t="s">
        <v>4474</v>
      </c>
      <c r="V4073" s="6" t="s">
        <v>4474</v>
      </c>
      <c r="W4073" s="6" t="s">
        <v>4474</v>
      </c>
      <c r="X4073" s="6" t="s">
        <v>4474</v>
      </c>
      <c r="Y4073" s="6" t="s">
        <v>4474</v>
      </c>
      <c r="Z4073" s="6" t="s">
        <v>4474</v>
      </c>
      <c r="AA4073" s="6" t="s">
        <v>4474</v>
      </c>
      <c r="AB4073" s="6" t="s">
        <v>4474</v>
      </c>
      <c r="AC4073" s="6" t="s">
        <v>4474</v>
      </c>
      <c r="AD4073" s="6" t="s">
        <v>4474</v>
      </c>
      <c r="AF4073" t="e">
        <f>Q4073/W4073</f>
        <v>#VALUE!</v>
      </c>
      <c r="AG4073" t="e">
        <f>R4073/X4073</f>
        <v>#VALUE!</v>
      </c>
      <c r="AH4073" t="e">
        <f>U4073/W4073</f>
        <v>#VALUE!</v>
      </c>
      <c r="AI4073" t="e">
        <f>V4073/X4073</f>
        <v>#VALUE!</v>
      </c>
      <c r="AJ4073" t="e">
        <f>Y4073/AA4073</f>
        <v>#VALUE!</v>
      </c>
      <c r="AK4073" t="e">
        <f>Z4073/AB4073</f>
        <v>#VALUE!</v>
      </c>
      <c r="AL4073" t="e">
        <f>O4073/K4073</f>
        <v>#VALUE!</v>
      </c>
      <c r="AM4073" t="e">
        <f>P4073/L4073</f>
        <v>#VALUE!</v>
      </c>
      <c r="AN4073" t="e">
        <f>K4073/W4073</f>
        <v>#VALUE!</v>
      </c>
      <c r="AO4073" t="e">
        <f>L4073/X4073</f>
        <v>#VALUE!</v>
      </c>
      <c r="AP4073">
        <f>IF(OR(Q4073&lt;0, Q4073="NA"), 0, 1)</f>
        <v>0</v>
      </c>
      <c r="AQ4073">
        <f>IF(OR(S4073&lt;0, S4073="NA"), 0, 1)</f>
        <v>0</v>
      </c>
      <c r="AR4073">
        <f>IFERROR(IF((AF4073-AG4073)&gt;0,1,0),0)</f>
        <v>0</v>
      </c>
      <c r="AS4073">
        <f>IFERROR(IF((S4073-Q4073)&gt;0,1,0),0)</f>
        <v>0</v>
      </c>
      <c r="AT4073">
        <f>IFERROR(IF((AH4073-AI4073)&lt;0,1,0),0)</f>
        <v>0</v>
      </c>
      <c r="AU4073">
        <f>IFERROR(IF((AJ4073-AK4073)&gt;0,1,0),0)</f>
        <v>0</v>
      </c>
      <c r="AV4073">
        <f>IFERROR(IF((AL4073-AM4073)&gt;0,1,0),0)</f>
        <v>0</v>
      </c>
      <c r="AW4073">
        <f>IFERROR(IF((AN4073-AO4073)&gt;0,1,0),0)</f>
        <v>0</v>
      </c>
      <c r="AX4073">
        <f>IFERROR(IF((AC4073-AD4073)&lt;0,1,0),0)</f>
        <v>0</v>
      </c>
      <c r="AY4073">
        <f>SUM(AP4073:AX4073)</f>
        <v>0</v>
      </c>
    </row>
    <row r="4074" spans="1:51" x14ac:dyDescent="0.45">
      <c r="A4074" s="1" t="s">
        <v>2210</v>
      </c>
      <c r="B4074" s="2">
        <v>106514887</v>
      </c>
      <c r="C4074" s="3" t="s">
        <v>5338</v>
      </c>
      <c r="D4074" s="5">
        <v>25.215</v>
      </c>
      <c r="E4074" s="7">
        <v>9.0774000000000008</v>
      </c>
      <c r="F4074" s="3" t="s">
        <v>4480</v>
      </c>
      <c r="G4074" s="3" t="s">
        <v>4491</v>
      </c>
      <c r="H4074" s="3" t="s">
        <v>4492</v>
      </c>
      <c r="I4074" s="3" t="s">
        <v>4493</v>
      </c>
      <c r="J4074" s="3"/>
      <c r="K4074" s="6" t="s">
        <v>4474</v>
      </c>
      <c r="L4074" s="6" t="s">
        <v>4474</v>
      </c>
      <c r="M4074" s="6" t="s">
        <v>4474</v>
      </c>
      <c r="N4074" s="6" t="s">
        <v>4474</v>
      </c>
      <c r="O4074" s="6" t="s">
        <v>4474</v>
      </c>
      <c r="P4074" s="6" t="s">
        <v>4474</v>
      </c>
      <c r="Q4074" s="6" t="s">
        <v>4474</v>
      </c>
      <c r="R4074" s="6" t="s">
        <v>4474</v>
      </c>
      <c r="S4074" s="6" t="s">
        <v>4474</v>
      </c>
      <c r="T4074" s="6" t="s">
        <v>4474</v>
      </c>
      <c r="U4074" s="6" t="s">
        <v>4474</v>
      </c>
      <c r="V4074" s="6" t="s">
        <v>4474</v>
      </c>
      <c r="W4074" s="6" t="s">
        <v>4474</v>
      </c>
      <c r="X4074" s="6" t="s">
        <v>4474</v>
      </c>
      <c r="Y4074" s="6" t="s">
        <v>4474</v>
      </c>
      <c r="Z4074" s="6" t="s">
        <v>4474</v>
      </c>
      <c r="AA4074" s="6" t="s">
        <v>4474</v>
      </c>
      <c r="AB4074" s="6" t="s">
        <v>4474</v>
      </c>
      <c r="AC4074" s="6" t="s">
        <v>4474</v>
      </c>
      <c r="AD4074" s="6" t="s">
        <v>4474</v>
      </c>
      <c r="AF4074" t="e">
        <f>Q4074/W4074</f>
        <v>#VALUE!</v>
      </c>
      <c r="AG4074" t="e">
        <f>R4074/X4074</f>
        <v>#VALUE!</v>
      </c>
      <c r="AH4074" t="e">
        <f>U4074/W4074</f>
        <v>#VALUE!</v>
      </c>
      <c r="AI4074" t="e">
        <f>V4074/X4074</f>
        <v>#VALUE!</v>
      </c>
      <c r="AJ4074" t="e">
        <f>Y4074/AA4074</f>
        <v>#VALUE!</v>
      </c>
      <c r="AK4074" t="e">
        <f>Z4074/AB4074</f>
        <v>#VALUE!</v>
      </c>
      <c r="AL4074" t="e">
        <f>O4074/K4074</f>
        <v>#VALUE!</v>
      </c>
      <c r="AM4074" t="e">
        <f>P4074/L4074</f>
        <v>#VALUE!</v>
      </c>
      <c r="AN4074" t="e">
        <f>K4074/W4074</f>
        <v>#VALUE!</v>
      </c>
      <c r="AO4074" t="e">
        <f>L4074/X4074</f>
        <v>#VALUE!</v>
      </c>
      <c r="AP4074">
        <f>IF(OR(Q4074&lt;0, Q4074="NA"), 0, 1)</f>
        <v>0</v>
      </c>
      <c r="AQ4074">
        <f>IF(OR(S4074&lt;0, S4074="NA"), 0, 1)</f>
        <v>0</v>
      </c>
      <c r="AR4074">
        <f>IFERROR(IF((AF4074-AG4074)&gt;0,1,0),0)</f>
        <v>0</v>
      </c>
      <c r="AS4074">
        <f>IFERROR(IF((S4074-Q4074)&gt;0,1,0),0)</f>
        <v>0</v>
      </c>
      <c r="AT4074">
        <f>IFERROR(IF((AH4074-AI4074)&lt;0,1,0),0)</f>
        <v>0</v>
      </c>
      <c r="AU4074">
        <f>IFERROR(IF((AJ4074-AK4074)&gt;0,1,0),0)</f>
        <v>0</v>
      </c>
      <c r="AV4074">
        <f>IFERROR(IF((AL4074-AM4074)&gt;0,1,0),0)</f>
        <v>0</v>
      </c>
      <c r="AW4074">
        <f>IFERROR(IF((AN4074-AO4074)&gt;0,1,0),0)</f>
        <v>0</v>
      </c>
      <c r="AX4074">
        <f>IFERROR(IF((AC4074-AD4074)&lt;0,1,0),0)</f>
        <v>0</v>
      </c>
      <c r="AY4074">
        <f>SUM(AP4074:AX4074)</f>
        <v>0</v>
      </c>
    </row>
    <row r="4075" spans="1:51" x14ac:dyDescent="0.45">
      <c r="A4075" s="1" t="s">
        <v>2211</v>
      </c>
      <c r="B4075" s="2">
        <v>5738219</v>
      </c>
      <c r="C4075" s="3" t="s">
        <v>5338</v>
      </c>
      <c r="D4075" s="5">
        <v>46.72</v>
      </c>
      <c r="E4075" s="5">
        <v>163.52000000000001</v>
      </c>
      <c r="F4075" s="3" t="s">
        <v>4480</v>
      </c>
      <c r="G4075" s="3" t="s">
        <v>4491</v>
      </c>
      <c r="H4075" s="3" t="s">
        <v>4492</v>
      </c>
      <c r="I4075" s="3" t="s">
        <v>4493</v>
      </c>
      <c r="J4075" s="3"/>
      <c r="K4075" s="6" t="s">
        <v>4474</v>
      </c>
      <c r="L4075" s="6" t="s">
        <v>4474</v>
      </c>
      <c r="M4075" s="6" t="s">
        <v>4474</v>
      </c>
      <c r="N4075" s="6" t="s">
        <v>4474</v>
      </c>
      <c r="O4075" s="6" t="s">
        <v>4474</v>
      </c>
      <c r="P4075" s="6" t="s">
        <v>4474</v>
      </c>
      <c r="Q4075" s="6" t="s">
        <v>4474</v>
      </c>
      <c r="R4075" s="6" t="s">
        <v>4474</v>
      </c>
      <c r="S4075" s="6" t="s">
        <v>4474</v>
      </c>
      <c r="T4075" s="6" t="s">
        <v>4474</v>
      </c>
      <c r="U4075" s="6" t="s">
        <v>4474</v>
      </c>
      <c r="V4075" s="6" t="s">
        <v>4474</v>
      </c>
      <c r="W4075" s="6" t="s">
        <v>4474</v>
      </c>
      <c r="X4075" s="6" t="s">
        <v>4474</v>
      </c>
      <c r="Y4075" s="6" t="s">
        <v>4474</v>
      </c>
      <c r="Z4075" s="6" t="s">
        <v>4474</v>
      </c>
      <c r="AA4075" s="6" t="s">
        <v>4474</v>
      </c>
      <c r="AB4075" s="6" t="s">
        <v>4474</v>
      </c>
      <c r="AC4075" s="6" t="s">
        <v>4474</v>
      </c>
      <c r="AD4075" s="6" t="s">
        <v>4474</v>
      </c>
      <c r="AF4075" t="e">
        <f>Q4075/W4075</f>
        <v>#VALUE!</v>
      </c>
      <c r="AG4075" t="e">
        <f>R4075/X4075</f>
        <v>#VALUE!</v>
      </c>
      <c r="AH4075" t="e">
        <f>U4075/W4075</f>
        <v>#VALUE!</v>
      </c>
      <c r="AI4075" t="e">
        <f>V4075/X4075</f>
        <v>#VALUE!</v>
      </c>
      <c r="AJ4075" t="e">
        <f>Y4075/AA4075</f>
        <v>#VALUE!</v>
      </c>
      <c r="AK4075" t="e">
        <f>Z4075/AB4075</f>
        <v>#VALUE!</v>
      </c>
      <c r="AL4075" t="e">
        <f>O4075/K4075</f>
        <v>#VALUE!</v>
      </c>
      <c r="AM4075" t="e">
        <f>P4075/L4075</f>
        <v>#VALUE!</v>
      </c>
      <c r="AN4075" t="e">
        <f>K4075/W4075</f>
        <v>#VALUE!</v>
      </c>
      <c r="AO4075" t="e">
        <f>L4075/X4075</f>
        <v>#VALUE!</v>
      </c>
      <c r="AP4075">
        <f>IF(OR(Q4075&lt;0, Q4075="NA"), 0, 1)</f>
        <v>0</v>
      </c>
      <c r="AQ4075">
        <f>IF(OR(S4075&lt;0, S4075="NA"), 0, 1)</f>
        <v>0</v>
      </c>
      <c r="AR4075">
        <f>IFERROR(IF((AF4075-AG4075)&gt;0,1,0),0)</f>
        <v>0</v>
      </c>
      <c r="AS4075">
        <f>IFERROR(IF((S4075-Q4075)&gt;0,1,0),0)</f>
        <v>0</v>
      </c>
      <c r="AT4075">
        <f>IFERROR(IF((AH4075-AI4075)&lt;0,1,0),0)</f>
        <v>0</v>
      </c>
      <c r="AU4075">
        <f>IFERROR(IF((AJ4075-AK4075)&gt;0,1,0),0)</f>
        <v>0</v>
      </c>
      <c r="AV4075">
        <f>IFERROR(IF((AL4075-AM4075)&gt;0,1,0),0)</f>
        <v>0</v>
      </c>
      <c r="AW4075">
        <f>IFERROR(IF((AN4075-AO4075)&gt;0,1,0),0)</f>
        <v>0</v>
      </c>
      <c r="AX4075">
        <f>IFERROR(IF((AC4075-AD4075)&lt;0,1,0),0)</f>
        <v>0</v>
      </c>
      <c r="AY4075">
        <f>SUM(AP4075:AX4075)</f>
        <v>0</v>
      </c>
    </row>
    <row r="4076" spans="1:51" x14ac:dyDescent="0.45">
      <c r="A4076" s="1" t="s">
        <v>2212</v>
      </c>
      <c r="B4076" s="2">
        <v>20030829</v>
      </c>
      <c r="C4076" s="3" t="s">
        <v>5338</v>
      </c>
      <c r="D4076" s="5">
        <v>66.94</v>
      </c>
      <c r="E4076" s="5">
        <v>809.97400000000005</v>
      </c>
      <c r="F4076" s="3" t="s">
        <v>4480</v>
      </c>
      <c r="G4076" s="3" t="s">
        <v>4491</v>
      </c>
      <c r="H4076" s="3" t="s">
        <v>4492</v>
      </c>
      <c r="I4076" s="3" t="s">
        <v>4493</v>
      </c>
      <c r="J4076" s="3"/>
      <c r="K4076" s="6" t="s">
        <v>4474</v>
      </c>
      <c r="L4076" s="6" t="s">
        <v>4474</v>
      </c>
      <c r="M4076" s="6" t="s">
        <v>4474</v>
      </c>
      <c r="N4076" s="6" t="s">
        <v>4474</v>
      </c>
      <c r="O4076" s="6" t="s">
        <v>4474</v>
      </c>
      <c r="P4076" s="6" t="s">
        <v>4474</v>
      </c>
      <c r="Q4076" s="6" t="s">
        <v>4474</v>
      </c>
      <c r="R4076" s="6" t="s">
        <v>4474</v>
      </c>
      <c r="S4076" s="6" t="s">
        <v>4474</v>
      </c>
      <c r="T4076" s="6" t="s">
        <v>4474</v>
      </c>
      <c r="U4076" s="6" t="s">
        <v>4474</v>
      </c>
      <c r="V4076" s="6" t="s">
        <v>4474</v>
      </c>
      <c r="W4076" s="6" t="s">
        <v>4474</v>
      </c>
      <c r="X4076" s="6" t="s">
        <v>4474</v>
      </c>
      <c r="Y4076" s="6" t="s">
        <v>4474</v>
      </c>
      <c r="Z4076" s="6" t="s">
        <v>4474</v>
      </c>
      <c r="AA4076" s="6" t="s">
        <v>4474</v>
      </c>
      <c r="AB4076" s="6" t="s">
        <v>4474</v>
      </c>
      <c r="AC4076" s="6" t="s">
        <v>4474</v>
      </c>
      <c r="AD4076" s="6" t="s">
        <v>4474</v>
      </c>
      <c r="AF4076" t="e">
        <f>Q4076/W4076</f>
        <v>#VALUE!</v>
      </c>
      <c r="AG4076" t="e">
        <f>R4076/X4076</f>
        <v>#VALUE!</v>
      </c>
      <c r="AH4076" t="e">
        <f>U4076/W4076</f>
        <v>#VALUE!</v>
      </c>
      <c r="AI4076" t="e">
        <f>V4076/X4076</f>
        <v>#VALUE!</v>
      </c>
      <c r="AJ4076" t="e">
        <f>Y4076/AA4076</f>
        <v>#VALUE!</v>
      </c>
      <c r="AK4076" t="e">
        <f>Z4076/AB4076</f>
        <v>#VALUE!</v>
      </c>
      <c r="AL4076" t="e">
        <f>O4076/K4076</f>
        <v>#VALUE!</v>
      </c>
      <c r="AM4076" t="e">
        <f>P4076/L4076</f>
        <v>#VALUE!</v>
      </c>
      <c r="AN4076" t="e">
        <f>K4076/W4076</f>
        <v>#VALUE!</v>
      </c>
      <c r="AO4076" t="e">
        <f>L4076/X4076</f>
        <v>#VALUE!</v>
      </c>
      <c r="AP4076">
        <f>IF(OR(Q4076&lt;0, Q4076="NA"), 0, 1)</f>
        <v>0</v>
      </c>
      <c r="AQ4076">
        <f>IF(OR(S4076&lt;0, S4076="NA"), 0, 1)</f>
        <v>0</v>
      </c>
      <c r="AR4076">
        <f>IFERROR(IF((AF4076-AG4076)&gt;0,1,0),0)</f>
        <v>0</v>
      </c>
      <c r="AS4076">
        <f>IFERROR(IF((S4076-Q4076)&gt;0,1,0),0)</f>
        <v>0</v>
      </c>
      <c r="AT4076">
        <f>IFERROR(IF((AH4076-AI4076)&lt;0,1,0),0)</f>
        <v>0</v>
      </c>
      <c r="AU4076">
        <f>IFERROR(IF((AJ4076-AK4076)&gt;0,1,0),0)</f>
        <v>0</v>
      </c>
      <c r="AV4076">
        <f>IFERROR(IF((AL4076-AM4076)&gt;0,1,0),0)</f>
        <v>0</v>
      </c>
      <c r="AW4076">
        <f>IFERROR(IF((AN4076-AO4076)&gt;0,1,0),0)</f>
        <v>0</v>
      </c>
      <c r="AX4076">
        <f>IFERROR(IF((AC4076-AD4076)&lt;0,1,0),0)</f>
        <v>0</v>
      </c>
      <c r="AY4076">
        <f>SUM(AP4076:AX4076)</f>
        <v>0</v>
      </c>
    </row>
    <row r="4077" spans="1:51" x14ac:dyDescent="0.45">
      <c r="A4077" s="1" t="s">
        <v>2213</v>
      </c>
      <c r="B4077" s="2">
        <v>20025925</v>
      </c>
      <c r="C4077" s="3" t="s">
        <v>5338</v>
      </c>
      <c r="D4077" s="5">
        <v>52.44</v>
      </c>
      <c r="E4077" s="5">
        <v>1381.7940000000001</v>
      </c>
      <c r="F4077" s="3" t="s">
        <v>4480</v>
      </c>
      <c r="G4077" s="3" t="s">
        <v>4491</v>
      </c>
      <c r="H4077" s="3" t="s">
        <v>4492</v>
      </c>
      <c r="I4077" s="3" t="s">
        <v>4493</v>
      </c>
      <c r="J4077" s="3"/>
      <c r="K4077" s="6" t="s">
        <v>4474</v>
      </c>
      <c r="L4077" s="6" t="s">
        <v>4474</v>
      </c>
      <c r="M4077" s="6" t="s">
        <v>4474</v>
      </c>
      <c r="N4077" s="6" t="s">
        <v>4474</v>
      </c>
      <c r="O4077" s="6" t="s">
        <v>4474</v>
      </c>
      <c r="P4077" s="6" t="s">
        <v>4474</v>
      </c>
      <c r="Q4077" s="6" t="s">
        <v>4474</v>
      </c>
      <c r="R4077" s="6" t="s">
        <v>4474</v>
      </c>
      <c r="S4077" s="6" t="s">
        <v>4474</v>
      </c>
      <c r="T4077" s="6" t="s">
        <v>4474</v>
      </c>
      <c r="U4077" s="6" t="s">
        <v>4474</v>
      </c>
      <c r="V4077" s="6" t="s">
        <v>4474</v>
      </c>
      <c r="W4077" s="6" t="s">
        <v>4474</v>
      </c>
      <c r="X4077" s="6" t="s">
        <v>4474</v>
      </c>
      <c r="Y4077" s="6" t="s">
        <v>4474</v>
      </c>
      <c r="Z4077" s="6" t="s">
        <v>4474</v>
      </c>
      <c r="AA4077" s="6" t="s">
        <v>4474</v>
      </c>
      <c r="AB4077" s="6" t="s">
        <v>4474</v>
      </c>
      <c r="AC4077" s="6" t="s">
        <v>4474</v>
      </c>
      <c r="AD4077" s="6" t="s">
        <v>4474</v>
      </c>
      <c r="AF4077" t="e">
        <f>Q4077/W4077</f>
        <v>#VALUE!</v>
      </c>
      <c r="AG4077" t="e">
        <f>R4077/X4077</f>
        <v>#VALUE!</v>
      </c>
      <c r="AH4077" t="e">
        <f>U4077/W4077</f>
        <v>#VALUE!</v>
      </c>
      <c r="AI4077" t="e">
        <f>V4077/X4077</f>
        <v>#VALUE!</v>
      </c>
      <c r="AJ4077" t="e">
        <f>Y4077/AA4077</f>
        <v>#VALUE!</v>
      </c>
      <c r="AK4077" t="e">
        <f>Z4077/AB4077</f>
        <v>#VALUE!</v>
      </c>
      <c r="AL4077" t="e">
        <f>O4077/K4077</f>
        <v>#VALUE!</v>
      </c>
      <c r="AM4077" t="e">
        <f>P4077/L4077</f>
        <v>#VALUE!</v>
      </c>
      <c r="AN4077" t="e">
        <f>K4077/W4077</f>
        <v>#VALUE!</v>
      </c>
      <c r="AO4077" t="e">
        <f>L4077/X4077</f>
        <v>#VALUE!</v>
      </c>
      <c r="AP4077">
        <f>IF(OR(Q4077&lt;0, Q4077="NA"), 0, 1)</f>
        <v>0</v>
      </c>
      <c r="AQ4077">
        <f>IF(OR(S4077&lt;0, S4077="NA"), 0, 1)</f>
        <v>0</v>
      </c>
      <c r="AR4077">
        <f>IFERROR(IF((AF4077-AG4077)&gt;0,1,0),0)</f>
        <v>0</v>
      </c>
      <c r="AS4077">
        <f>IFERROR(IF((S4077-Q4077)&gt;0,1,0),0)</f>
        <v>0</v>
      </c>
      <c r="AT4077">
        <f>IFERROR(IF((AH4077-AI4077)&lt;0,1,0),0)</f>
        <v>0</v>
      </c>
      <c r="AU4077">
        <f>IFERROR(IF((AJ4077-AK4077)&gt;0,1,0),0)</f>
        <v>0</v>
      </c>
      <c r="AV4077">
        <f>IFERROR(IF((AL4077-AM4077)&gt;0,1,0),0)</f>
        <v>0</v>
      </c>
      <c r="AW4077">
        <f>IFERROR(IF((AN4077-AO4077)&gt;0,1,0),0)</f>
        <v>0</v>
      </c>
      <c r="AX4077">
        <f>IFERROR(IF((AC4077-AD4077)&lt;0,1,0),0)</f>
        <v>0</v>
      </c>
      <c r="AY4077">
        <f>SUM(AP4077:AX4077)</f>
        <v>0</v>
      </c>
    </row>
    <row r="4078" spans="1:51" x14ac:dyDescent="0.45">
      <c r="A4078" s="1" t="s">
        <v>2214</v>
      </c>
      <c r="B4078" s="2">
        <v>6870350</v>
      </c>
      <c r="C4078" s="3" t="s">
        <v>5338</v>
      </c>
      <c r="D4078" s="5">
        <v>24.75</v>
      </c>
      <c r="E4078" s="5">
        <v>1002.375</v>
      </c>
      <c r="F4078" s="3" t="s">
        <v>4480</v>
      </c>
      <c r="G4078" s="3" t="s">
        <v>4491</v>
      </c>
      <c r="H4078" s="3" t="s">
        <v>4492</v>
      </c>
      <c r="I4078" s="3" t="s">
        <v>4493</v>
      </c>
      <c r="J4078" s="3"/>
      <c r="K4078" s="6" t="s">
        <v>4474</v>
      </c>
      <c r="L4078" s="6" t="s">
        <v>4474</v>
      </c>
      <c r="M4078" s="6" t="s">
        <v>4474</v>
      </c>
      <c r="N4078" s="6" t="s">
        <v>4474</v>
      </c>
      <c r="O4078" s="6" t="s">
        <v>4474</v>
      </c>
      <c r="P4078" s="6" t="s">
        <v>4474</v>
      </c>
      <c r="Q4078" s="6" t="s">
        <v>4474</v>
      </c>
      <c r="R4078" s="6" t="s">
        <v>4474</v>
      </c>
      <c r="S4078" s="6" t="s">
        <v>4474</v>
      </c>
      <c r="T4078" s="6" t="s">
        <v>4474</v>
      </c>
      <c r="U4078" s="6" t="s">
        <v>4474</v>
      </c>
      <c r="V4078" s="6" t="s">
        <v>4474</v>
      </c>
      <c r="W4078" s="6" t="s">
        <v>4474</v>
      </c>
      <c r="X4078" s="6" t="s">
        <v>4474</v>
      </c>
      <c r="Y4078" s="6" t="s">
        <v>4474</v>
      </c>
      <c r="Z4078" s="6" t="s">
        <v>4474</v>
      </c>
      <c r="AA4078" s="6" t="s">
        <v>4474</v>
      </c>
      <c r="AB4078" s="6" t="s">
        <v>4474</v>
      </c>
      <c r="AC4078" s="6" t="s">
        <v>4474</v>
      </c>
      <c r="AD4078" s="6" t="s">
        <v>4474</v>
      </c>
      <c r="AF4078" t="e">
        <f>Q4078/W4078</f>
        <v>#VALUE!</v>
      </c>
      <c r="AG4078" t="e">
        <f>R4078/X4078</f>
        <v>#VALUE!</v>
      </c>
      <c r="AH4078" t="e">
        <f>U4078/W4078</f>
        <v>#VALUE!</v>
      </c>
      <c r="AI4078" t="e">
        <f>V4078/X4078</f>
        <v>#VALUE!</v>
      </c>
      <c r="AJ4078" t="e">
        <f>Y4078/AA4078</f>
        <v>#VALUE!</v>
      </c>
      <c r="AK4078" t="e">
        <f>Z4078/AB4078</f>
        <v>#VALUE!</v>
      </c>
      <c r="AL4078" t="e">
        <f>O4078/K4078</f>
        <v>#VALUE!</v>
      </c>
      <c r="AM4078" t="e">
        <f>P4078/L4078</f>
        <v>#VALUE!</v>
      </c>
      <c r="AN4078" t="e">
        <f>K4078/W4078</f>
        <v>#VALUE!</v>
      </c>
      <c r="AO4078" t="e">
        <f>L4078/X4078</f>
        <v>#VALUE!</v>
      </c>
      <c r="AP4078">
        <f>IF(OR(Q4078&lt;0, Q4078="NA"), 0, 1)</f>
        <v>0</v>
      </c>
      <c r="AQ4078">
        <f>IF(OR(S4078&lt;0, S4078="NA"), 0, 1)</f>
        <v>0</v>
      </c>
      <c r="AR4078">
        <f>IFERROR(IF((AF4078-AG4078)&gt;0,1,0),0)</f>
        <v>0</v>
      </c>
      <c r="AS4078">
        <f>IFERROR(IF((S4078-Q4078)&gt;0,1,0),0)</f>
        <v>0</v>
      </c>
      <c r="AT4078">
        <f>IFERROR(IF((AH4078-AI4078)&lt;0,1,0),0)</f>
        <v>0</v>
      </c>
      <c r="AU4078">
        <f>IFERROR(IF((AJ4078-AK4078)&gt;0,1,0),0)</f>
        <v>0</v>
      </c>
      <c r="AV4078">
        <f>IFERROR(IF((AL4078-AM4078)&gt;0,1,0),0)</f>
        <v>0</v>
      </c>
      <c r="AW4078">
        <f>IFERROR(IF((AN4078-AO4078)&gt;0,1,0),0)</f>
        <v>0</v>
      </c>
      <c r="AX4078">
        <f>IFERROR(IF((AC4078-AD4078)&lt;0,1,0),0)</f>
        <v>0</v>
      </c>
      <c r="AY4078">
        <f>SUM(AP4078:AX4078)</f>
        <v>0</v>
      </c>
    </row>
    <row r="4079" spans="1:51" x14ac:dyDescent="0.45">
      <c r="A4079" s="1" t="s">
        <v>2215</v>
      </c>
      <c r="B4079" s="2">
        <v>5738194</v>
      </c>
      <c r="C4079" s="3" t="s">
        <v>5338</v>
      </c>
      <c r="D4079" s="5">
        <v>78.56</v>
      </c>
      <c r="E4079" s="5">
        <v>8508.0480000000007</v>
      </c>
      <c r="F4079" s="3" t="s">
        <v>4480</v>
      </c>
      <c r="G4079" s="3" t="s">
        <v>4491</v>
      </c>
      <c r="H4079" s="3" t="s">
        <v>4492</v>
      </c>
      <c r="I4079" s="3" t="s">
        <v>4493</v>
      </c>
      <c r="J4079" s="3"/>
      <c r="K4079" s="6" t="s">
        <v>4474</v>
      </c>
      <c r="L4079" s="6" t="s">
        <v>4474</v>
      </c>
      <c r="M4079" s="6" t="s">
        <v>4474</v>
      </c>
      <c r="N4079" s="6" t="s">
        <v>4474</v>
      </c>
      <c r="O4079" s="6" t="s">
        <v>4474</v>
      </c>
      <c r="P4079" s="6" t="s">
        <v>4474</v>
      </c>
      <c r="Q4079" s="6" t="s">
        <v>4474</v>
      </c>
      <c r="R4079" s="6" t="s">
        <v>4474</v>
      </c>
      <c r="S4079" s="6" t="s">
        <v>4474</v>
      </c>
      <c r="T4079" s="6" t="s">
        <v>4474</v>
      </c>
      <c r="U4079" s="6" t="s">
        <v>4474</v>
      </c>
      <c r="V4079" s="6" t="s">
        <v>4474</v>
      </c>
      <c r="W4079" s="6" t="s">
        <v>4474</v>
      </c>
      <c r="X4079" s="6" t="s">
        <v>4474</v>
      </c>
      <c r="Y4079" s="6" t="s">
        <v>4474</v>
      </c>
      <c r="Z4079" s="6" t="s">
        <v>4474</v>
      </c>
      <c r="AA4079" s="6" t="s">
        <v>4474</v>
      </c>
      <c r="AB4079" s="6" t="s">
        <v>4474</v>
      </c>
      <c r="AC4079" s="6" t="s">
        <v>4474</v>
      </c>
      <c r="AD4079" s="6" t="s">
        <v>4474</v>
      </c>
      <c r="AF4079" t="e">
        <f>Q4079/W4079</f>
        <v>#VALUE!</v>
      </c>
      <c r="AG4079" t="e">
        <f>R4079/X4079</f>
        <v>#VALUE!</v>
      </c>
      <c r="AH4079" t="e">
        <f>U4079/W4079</f>
        <v>#VALUE!</v>
      </c>
      <c r="AI4079" t="e">
        <f>V4079/X4079</f>
        <v>#VALUE!</v>
      </c>
      <c r="AJ4079" t="e">
        <f>Y4079/AA4079</f>
        <v>#VALUE!</v>
      </c>
      <c r="AK4079" t="e">
        <f>Z4079/AB4079</f>
        <v>#VALUE!</v>
      </c>
      <c r="AL4079" t="e">
        <f>O4079/K4079</f>
        <v>#VALUE!</v>
      </c>
      <c r="AM4079" t="e">
        <f>P4079/L4079</f>
        <v>#VALUE!</v>
      </c>
      <c r="AN4079" t="e">
        <f>K4079/W4079</f>
        <v>#VALUE!</v>
      </c>
      <c r="AO4079" t="e">
        <f>L4079/X4079</f>
        <v>#VALUE!</v>
      </c>
      <c r="AP4079">
        <f>IF(OR(Q4079&lt;0, Q4079="NA"), 0, 1)</f>
        <v>0</v>
      </c>
      <c r="AQ4079">
        <f>IF(OR(S4079&lt;0, S4079="NA"), 0, 1)</f>
        <v>0</v>
      </c>
      <c r="AR4079">
        <f>IFERROR(IF((AF4079-AG4079)&gt;0,1,0),0)</f>
        <v>0</v>
      </c>
      <c r="AS4079">
        <f>IFERROR(IF((S4079-Q4079)&gt;0,1,0),0)</f>
        <v>0</v>
      </c>
      <c r="AT4079">
        <f>IFERROR(IF((AH4079-AI4079)&lt;0,1,0),0)</f>
        <v>0</v>
      </c>
      <c r="AU4079">
        <f>IFERROR(IF((AJ4079-AK4079)&gt;0,1,0),0)</f>
        <v>0</v>
      </c>
      <c r="AV4079">
        <f>IFERROR(IF((AL4079-AM4079)&gt;0,1,0),0)</f>
        <v>0</v>
      </c>
      <c r="AW4079">
        <f>IFERROR(IF((AN4079-AO4079)&gt;0,1,0),0)</f>
        <v>0</v>
      </c>
      <c r="AX4079">
        <f>IFERROR(IF((AC4079-AD4079)&lt;0,1,0),0)</f>
        <v>0</v>
      </c>
      <c r="AY4079">
        <f>SUM(AP4079:AX4079)</f>
        <v>0</v>
      </c>
    </row>
    <row r="4080" spans="1:51" x14ac:dyDescent="0.45">
      <c r="A4080" s="1" t="s">
        <v>2216</v>
      </c>
      <c r="B4080" s="2">
        <v>5738552</v>
      </c>
      <c r="C4080" s="3" t="s">
        <v>5338</v>
      </c>
      <c r="D4080" s="7">
        <v>133.63</v>
      </c>
      <c r="E4080" s="5">
        <v>14244.958000000001</v>
      </c>
      <c r="F4080" s="3" t="s">
        <v>4480</v>
      </c>
      <c r="G4080" s="3" t="s">
        <v>4491</v>
      </c>
      <c r="H4080" s="3" t="s">
        <v>4492</v>
      </c>
      <c r="I4080" s="3" t="s">
        <v>4493</v>
      </c>
      <c r="J4080" s="3"/>
      <c r="K4080" s="6" t="s">
        <v>4474</v>
      </c>
      <c r="L4080" s="6" t="s">
        <v>4474</v>
      </c>
      <c r="M4080" s="6" t="s">
        <v>4474</v>
      </c>
      <c r="N4080" s="6" t="s">
        <v>4474</v>
      </c>
      <c r="O4080" s="6" t="s">
        <v>4474</v>
      </c>
      <c r="P4080" s="6" t="s">
        <v>4474</v>
      </c>
      <c r="Q4080" s="6" t="s">
        <v>4474</v>
      </c>
      <c r="R4080" s="6" t="s">
        <v>4474</v>
      </c>
      <c r="S4080" s="6" t="s">
        <v>4474</v>
      </c>
      <c r="T4080" s="6" t="s">
        <v>4474</v>
      </c>
      <c r="U4080" s="6" t="s">
        <v>4474</v>
      </c>
      <c r="V4080" s="6" t="s">
        <v>4474</v>
      </c>
      <c r="W4080" s="6" t="s">
        <v>4474</v>
      </c>
      <c r="X4080" s="6" t="s">
        <v>4474</v>
      </c>
      <c r="Y4080" s="6" t="s">
        <v>4474</v>
      </c>
      <c r="Z4080" s="6" t="s">
        <v>4474</v>
      </c>
      <c r="AA4080" s="6" t="s">
        <v>4474</v>
      </c>
      <c r="AB4080" s="6" t="s">
        <v>4474</v>
      </c>
      <c r="AC4080" s="6" t="s">
        <v>4474</v>
      </c>
      <c r="AD4080" s="6" t="s">
        <v>4474</v>
      </c>
      <c r="AF4080" t="e">
        <f>Q4080/W4080</f>
        <v>#VALUE!</v>
      </c>
      <c r="AG4080" t="e">
        <f>R4080/X4080</f>
        <v>#VALUE!</v>
      </c>
      <c r="AH4080" t="e">
        <f>U4080/W4080</f>
        <v>#VALUE!</v>
      </c>
      <c r="AI4080" t="e">
        <f>V4080/X4080</f>
        <v>#VALUE!</v>
      </c>
      <c r="AJ4080" t="e">
        <f>Y4080/AA4080</f>
        <v>#VALUE!</v>
      </c>
      <c r="AK4080" t="e">
        <f>Z4080/AB4080</f>
        <v>#VALUE!</v>
      </c>
      <c r="AL4080" t="e">
        <f>O4080/K4080</f>
        <v>#VALUE!</v>
      </c>
      <c r="AM4080" t="e">
        <f>P4080/L4080</f>
        <v>#VALUE!</v>
      </c>
      <c r="AN4080" t="e">
        <f>K4080/W4080</f>
        <v>#VALUE!</v>
      </c>
      <c r="AO4080" t="e">
        <f>L4080/X4080</f>
        <v>#VALUE!</v>
      </c>
      <c r="AP4080">
        <f>IF(OR(Q4080&lt;0, Q4080="NA"), 0, 1)</f>
        <v>0</v>
      </c>
      <c r="AQ4080">
        <f>IF(OR(S4080&lt;0, S4080="NA"), 0, 1)</f>
        <v>0</v>
      </c>
      <c r="AR4080">
        <f>IFERROR(IF((AF4080-AG4080)&gt;0,1,0),0)</f>
        <v>0</v>
      </c>
      <c r="AS4080">
        <f>IFERROR(IF((S4080-Q4080)&gt;0,1,0),0)</f>
        <v>0</v>
      </c>
      <c r="AT4080">
        <f>IFERROR(IF((AH4080-AI4080)&lt;0,1,0),0)</f>
        <v>0</v>
      </c>
      <c r="AU4080">
        <f>IFERROR(IF((AJ4080-AK4080)&gt;0,1,0),0)</f>
        <v>0</v>
      </c>
      <c r="AV4080">
        <f>IFERROR(IF((AL4080-AM4080)&gt;0,1,0),0)</f>
        <v>0</v>
      </c>
      <c r="AW4080">
        <f>IFERROR(IF((AN4080-AO4080)&gt;0,1,0),0)</f>
        <v>0</v>
      </c>
      <c r="AX4080">
        <f>IFERROR(IF((AC4080-AD4080)&lt;0,1,0),0)</f>
        <v>0</v>
      </c>
      <c r="AY4080">
        <f>SUM(AP4080:AX4080)</f>
        <v>0</v>
      </c>
    </row>
    <row r="4081" spans="1:51" x14ac:dyDescent="0.45">
      <c r="A4081" s="1" t="s">
        <v>2217</v>
      </c>
      <c r="B4081" s="2">
        <v>6870344</v>
      </c>
      <c r="C4081" s="3" t="s">
        <v>5338</v>
      </c>
      <c r="D4081" s="5">
        <v>22.76</v>
      </c>
      <c r="E4081" s="5">
        <v>1101.5840000000001</v>
      </c>
      <c r="F4081" s="3" t="s">
        <v>4480</v>
      </c>
      <c r="G4081" s="3" t="s">
        <v>4491</v>
      </c>
      <c r="H4081" s="3" t="s">
        <v>4492</v>
      </c>
      <c r="I4081" s="3" t="s">
        <v>4493</v>
      </c>
      <c r="J4081" s="3"/>
      <c r="K4081" s="6" t="s">
        <v>4474</v>
      </c>
      <c r="L4081" s="6" t="s">
        <v>4474</v>
      </c>
      <c r="M4081" s="6" t="s">
        <v>4474</v>
      </c>
      <c r="N4081" s="6" t="s">
        <v>4474</v>
      </c>
      <c r="O4081" s="6" t="s">
        <v>4474</v>
      </c>
      <c r="P4081" s="6" t="s">
        <v>4474</v>
      </c>
      <c r="Q4081" s="6" t="s">
        <v>4474</v>
      </c>
      <c r="R4081" s="6" t="s">
        <v>4474</v>
      </c>
      <c r="S4081" s="6" t="s">
        <v>4474</v>
      </c>
      <c r="T4081" s="6" t="s">
        <v>4474</v>
      </c>
      <c r="U4081" s="6" t="s">
        <v>4474</v>
      </c>
      <c r="V4081" s="6" t="s">
        <v>4474</v>
      </c>
      <c r="W4081" s="6" t="s">
        <v>4474</v>
      </c>
      <c r="X4081" s="6" t="s">
        <v>4474</v>
      </c>
      <c r="Y4081" s="6" t="s">
        <v>4474</v>
      </c>
      <c r="Z4081" s="6" t="s">
        <v>4474</v>
      </c>
      <c r="AA4081" s="6" t="s">
        <v>4474</v>
      </c>
      <c r="AB4081" s="6" t="s">
        <v>4474</v>
      </c>
      <c r="AC4081" s="6" t="s">
        <v>4474</v>
      </c>
      <c r="AD4081" s="6" t="s">
        <v>4474</v>
      </c>
      <c r="AF4081" t="e">
        <f>Q4081/W4081</f>
        <v>#VALUE!</v>
      </c>
      <c r="AG4081" t="e">
        <f>R4081/X4081</f>
        <v>#VALUE!</v>
      </c>
      <c r="AH4081" t="e">
        <f>U4081/W4081</f>
        <v>#VALUE!</v>
      </c>
      <c r="AI4081" t="e">
        <f>V4081/X4081</f>
        <v>#VALUE!</v>
      </c>
      <c r="AJ4081" t="e">
        <f>Y4081/AA4081</f>
        <v>#VALUE!</v>
      </c>
      <c r="AK4081" t="e">
        <f>Z4081/AB4081</f>
        <v>#VALUE!</v>
      </c>
      <c r="AL4081" t="e">
        <f>O4081/K4081</f>
        <v>#VALUE!</v>
      </c>
      <c r="AM4081" t="e">
        <f>P4081/L4081</f>
        <v>#VALUE!</v>
      </c>
      <c r="AN4081" t="e">
        <f>K4081/W4081</f>
        <v>#VALUE!</v>
      </c>
      <c r="AO4081" t="e">
        <f>L4081/X4081</f>
        <v>#VALUE!</v>
      </c>
      <c r="AP4081">
        <f>IF(OR(Q4081&lt;0, Q4081="NA"), 0, 1)</f>
        <v>0</v>
      </c>
      <c r="AQ4081">
        <f>IF(OR(S4081&lt;0, S4081="NA"), 0, 1)</f>
        <v>0</v>
      </c>
      <c r="AR4081">
        <f>IFERROR(IF((AF4081-AG4081)&gt;0,1,0),0)</f>
        <v>0</v>
      </c>
      <c r="AS4081">
        <f>IFERROR(IF((S4081-Q4081)&gt;0,1,0),0)</f>
        <v>0</v>
      </c>
      <c r="AT4081">
        <f>IFERROR(IF((AH4081-AI4081)&lt;0,1,0),0)</f>
        <v>0</v>
      </c>
      <c r="AU4081">
        <f>IFERROR(IF((AJ4081-AK4081)&gt;0,1,0),0)</f>
        <v>0</v>
      </c>
      <c r="AV4081">
        <f>IFERROR(IF((AL4081-AM4081)&gt;0,1,0),0)</f>
        <v>0</v>
      </c>
      <c r="AW4081">
        <f>IFERROR(IF((AN4081-AO4081)&gt;0,1,0),0)</f>
        <v>0</v>
      </c>
      <c r="AX4081">
        <f>IFERROR(IF((AC4081-AD4081)&lt;0,1,0),0)</f>
        <v>0</v>
      </c>
      <c r="AY4081">
        <f>SUM(AP4081:AX4081)</f>
        <v>0</v>
      </c>
    </row>
    <row r="4082" spans="1:51" x14ac:dyDescent="0.45">
      <c r="A4082" s="1" t="s">
        <v>2218</v>
      </c>
      <c r="B4082" s="2">
        <v>19470189</v>
      </c>
      <c r="C4082" s="3" t="s">
        <v>5338</v>
      </c>
      <c r="D4082" s="5">
        <v>45.882800000000003</v>
      </c>
      <c r="E4082" s="5">
        <v>29.823820000000001</v>
      </c>
      <c r="F4082" s="3" t="s">
        <v>4480</v>
      </c>
      <c r="G4082" s="3" t="s">
        <v>4491</v>
      </c>
      <c r="H4082" s="3" t="s">
        <v>4492</v>
      </c>
      <c r="I4082" s="3" t="s">
        <v>4493</v>
      </c>
      <c r="J4082" s="3"/>
      <c r="K4082" s="6" t="s">
        <v>4474</v>
      </c>
      <c r="L4082" s="6" t="s">
        <v>4474</v>
      </c>
      <c r="M4082" s="6" t="s">
        <v>4474</v>
      </c>
      <c r="N4082" s="6" t="s">
        <v>4474</v>
      </c>
      <c r="O4082" s="6" t="s">
        <v>4474</v>
      </c>
      <c r="P4082" s="6" t="s">
        <v>4474</v>
      </c>
      <c r="Q4082" s="6" t="s">
        <v>4474</v>
      </c>
      <c r="R4082" s="6" t="s">
        <v>4474</v>
      </c>
      <c r="S4082" s="6" t="s">
        <v>4474</v>
      </c>
      <c r="T4082" s="6" t="s">
        <v>4474</v>
      </c>
      <c r="U4082" s="6" t="s">
        <v>4474</v>
      </c>
      <c r="V4082" s="6" t="s">
        <v>4474</v>
      </c>
      <c r="W4082" s="6" t="s">
        <v>4474</v>
      </c>
      <c r="X4082" s="6" t="s">
        <v>4474</v>
      </c>
      <c r="Y4082" s="6" t="s">
        <v>4474</v>
      </c>
      <c r="Z4082" s="6" t="s">
        <v>4474</v>
      </c>
      <c r="AA4082" s="6" t="s">
        <v>4474</v>
      </c>
      <c r="AB4082" s="6" t="s">
        <v>4474</v>
      </c>
      <c r="AC4082" s="6" t="s">
        <v>4474</v>
      </c>
      <c r="AD4082" s="6" t="s">
        <v>4474</v>
      </c>
      <c r="AF4082" t="e">
        <f>Q4082/W4082</f>
        <v>#VALUE!</v>
      </c>
      <c r="AG4082" t="e">
        <f>R4082/X4082</f>
        <v>#VALUE!</v>
      </c>
      <c r="AH4082" t="e">
        <f>U4082/W4082</f>
        <v>#VALUE!</v>
      </c>
      <c r="AI4082" t="e">
        <f>V4082/X4082</f>
        <v>#VALUE!</v>
      </c>
      <c r="AJ4082" t="e">
        <f>Y4082/AA4082</f>
        <v>#VALUE!</v>
      </c>
      <c r="AK4082" t="e">
        <f>Z4082/AB4082</f>
        <v>#VALUE!</v>
      </c>
      <c r="AL4082" t="e">
        <f>O4082/K4082</f>
        <v>#VALUE!</v>
      </c>
      <c r="AM4082" t="e">
        <f>P4082/L4082</f>
        <v>#VALUE!</v>
      </c>
      <c r="AN4082" t="e">
        <f>K4082/W4082</f>
        <v>#VALUE!</v>
      </c>
      <c r="AO4082" t="e">
        <f>L4082/X4082</f>
        <v>#VALUE!</v>
      </c>
      <c r="AP4082">
        <f>IF(OR(Q4082&lt;0, Q4082="NA"), 0, 1)</f>
        <v>0</v>
      </c>
      <c r="AQ4082">
        <f>IF(OR(S4082&lt;0, S4082="NA"), 0, 1)</f>
        <v>0</v>
      </c>
      <c r="AR4082">
        <f>IFERROR(IF((AF4082-AG4082)&gt;0,1,0),0)</f>
        <v>0</v>
      </c>
      <c r="AS4082">
        <f>IFERROR(IF((S4082-Q4082)&gt;0,1,0),0)</f>
        <v>0</v>
      </c>
      <c r="AT4082">
        <f>IFERROR(IF((AH4082-AI4082)&lt;0,1,0),0)</f>
        <v>0</v>
      </c>
      <c r="AU4082">
        <f>IFERROR(IF((AJ4082-AK4082)&gt;0,1,0),0)</f>
        <v>0</v>
      </c>
      <c r="AV4082">
        <f>IFERROR(IF((AL4082-AM4082)&gt;0,1,0),0)</f>
        <v>0</v>
      </c>
      <c r="AW4082">
        <f>IFERROR(IF((AN4082-AO4082)&gt;0,1,0),0)</f>
        <v>0</v>
      </c>
      <c r="AX4082">
        <f>IFERROR(IF((AC4082-AD4082)&lt;0,1,0),0)</f>
        <v>0</v>
      </c>
      <c r="AY4082">
        <f>SUM(AP4082:AX4082)</f>
        <v>0</v>
      </c>
    </row>
    <row r="4083" spans="1:51" x14ac:dyDescent="0.45">
      <c r="A4083" s="1" t="s">
        <v>2219</v>
      </c>
      <c r="B4083" s="2">
        <v>14519783</v>
      </c>
      <c r="C4083" s="3" t="s">
        <v>5338</v>
      </c>
      <c r="D4083" s="7">
        <v>107.42</v>
      </c>
      <c r="E4083" s="5">
        <v>1031.232</v>
      </c>
      <c r="F4083" s="3" t="s">
        <v>4480</v>
      </c>
      <c r="G4083" s="3" t="s">
        <v>4491</v>
      </c>
      <c r="H4083" s="3" t="s">
        <v>4492</v>
      </c>
      <c r="I4083" s="3" t="s">
        <v>4493</v>
      </c>
      <c r="J4083" s="3"/>
      <c r="K4083" s="6" t="s">
        <v>4474</v>
      </c>
      <c r="L4083" s="6" t="s">
        <v>4474</v>
      </c>
      <c r="M4083" s="6" t="s">
        <v>4474</v>
      </c>
      <c r="N4083" s="6" t="s">
        <v>4474</v>
      </c>
      <c r="O4083" s="6" t="s">
        <v>4474</v>
      </c>
      <c r="P4083" s="6" t="s">
        <v>4474</v>
      </c>
      <c r="Q4083" s="6" t="s">
        <v>4474</v>
      </c>
      <c r="R4083" s="6" t="s">
        <v>4474</v>
      </c>
      <c r="S4083" s="6" t="s">
        <v>4474</v>
      </c>
      <c r="T4083" s="6" t="s">
        <v>4474</v>
      </c>
      <c r="U4083" s="6" t="s">
        <v>4474</v>
      </c>
      <c r="V4083" s="6" t="s">
        <v>4474</v>
      </c>
      <c r="W4083" s="6" t="s">
        <v>4474</v>
      </c>
      <c r="X4083" s="6" t="s">
        <v>4474</v>
      </c>
      <c r="Y4083" s="6" t="s">
        <v>4474</v>
      </c>
      <c r="Z4083" s="6" t="s">
        <v>4474</v>
      </c>
      <c r="AA4083" s="6" t="s">
        <v>4474</v>
      </c>
      <c r="AB4083" s="6" t="s">
        <v>4474</v>
      </c>
      <c r="AC4083" s="6" t="s">
        <v>4474</v>
      </c>
      <c r="AD4083" s="6" t="s">
        <v>4474</v>
      </c>
      <c r="AF4083" t="e">
        <f>Q4083/W4083</f>
        <v>#VALUE!</v>
      </c>
      <c r="AG4083" t="e">
        <f>R4083/X4083</f>
        <v>#VALUE!</v>
      </c>
      <c r="AH4083" t="e">
        <f>U4083/W4083</f>
        <v>#VALUE!</v>
      </c>
      <c r="AI4083" t="e">
        <f>V4083/X4083</f>
        <v>#VALUE!</v>
      </c>
      <c r="AJ4083" t="e">
        <f>Y4083/AA4083</f>
        <v>#VALUE!</v>
      </c>
      <c r="AK4083" t="e">
        <f>Z4083/AB4083</f>
        <v>#VALUE!</v>
      </c>
      <c r="AL4083" t="e">
        <f>O4083/K4083</f>
        <v>#VALUE!</v>
      </c>
      <c r="AM4083" t="e">
        <f>P4083/L4083</f>
        <v>#VALUE!</v>
      </c>
      <c r="AN4083" t="e">
        <f>K4083/W4083</f>
        <v>#VALUE!</v>
      </c>
      <c r="AO4083" t="e">
        <f>L4083/X4083</f>
        <v>#VALUE!</v>
      </c>
      <c r="AP4083">
        <f>IF(OR(Q4083&lt;0, Q4083="NA"), 0, 1)</f>
        <v>0</v>
      </c>
      <c r="AQ4083">
        <f>IF(OR(S4083&lt;0, S4083="NA"), 0, 1)</f>
        <v>0</v>
      </c>
      <c r="AR4083">
        <f>IFERROR(IF((AF4083-AG4083)&gt;0,1,0),0)</f>
        <v>0</v>
      </c>
      <c r="AS4083">
        <f>IFERROR(IF((S4083-Q4083)&gt;0,1,0),0)</f>
        <v>0</v>
      </c>
      <c r="AT4083">
        <f>IFERROR(IF((AH4083-AI4083)&lt;0,1,0),0)</f>
        <v>0</v>
      </c>
      <c r="AU4083">
        <f>IFERROR(IF((AJ4083-AK4083)&gt;0,1,0),0)</f>
        <v>0</v>
      </c>
      <c r="AV4083">
        <f>IFERROR(IF((AL4083-AM4083)&gt;0,1,0),0)</f>
        <v>0</v>
      </c>
      <c r="AW4083">
        <f>IFERROR(IF((AN4083-AO4083)&gt;0,1,0),0)</f>
        <v>0</v>
      </c>
      <c r="AX4083">
        <f>IFERROR(IF((AC4083-AD4083)&lt;0,1,0),0)</f>
        <v>0</v>
      </c>
      <c r="AY4083">
        <f>SUM(AP4083:AX4083)</f>
        <v>0</v>
      </c>
    </row>
    <row r="4084" spans="1:51" x14ac:dyDescent="0.45">
      <c r="A4084" s="1" t="s">
        <v>2220</v>
      </c>
      <c r="B4084" s="2">
        <v>29584982</v>
      </c>
      <c r="C4084" s="3" t="s">
        <v>5338</v>
      </c>
      <c r="D4084" s="5">
        <v>28.5245</v>
      </c>
      <c r="E4084" s="7">
        <v>8.5573499999999996</v>
      </c>
      <c r="F4084" s="3" t="s">
        <v>4480</v>
      </c>
      <c r="G4084" s="3" t="s">
        <v>4491</v>
      </c>
      <c r="H4084" s="3" t="s">
        <v>4492</v>
      </c>
      <c r="I4084" s="3" t="s">
        <v>4493</v>
      </c>
      <c r="J4084" s="3"/>
      <c r="K4084" s="6" t="s">
        <v>4474</v>
      </c>
      <c r="L4084" s="6" t="s">
        <v>4474</v>
      </c>
      <c r="M4084" s="6" t="s">
        <v>4474</v>
      </c>
      <c r="N4084" s="6" t="s">
        <v>4474</v>
      </c>
      <c r="O4084" s="6" t="s">
        <v>4474</v>
      </c>
      <c r="P4084" s="6" t="s">
        <v>4474</v>
      </c>
      <c r="Q4084" s="6" t="s">
        <v>4474</v>
      </c>
      <c r="R4084" s="6" t="s">
        <v>4474</v>
      </c>
      <c r="S4084" s="6" t="s">
        <v>4474</v>
      </c>
      <c r="T4084" s="6" t="s">
        <v>4474</v>
      </c>
      <c r="U4084" s="6" t="s">
        <v>4474</v>
      </c>
      <c r="V4084" s="6" t="s">
        <v>4474</v>
      </c>
      <c r="W4084" s="6" t="s">
        <v>4474</v>
      </c>
      <c r="X4084" s="6" t="s">
        <v>4474</v>
      </c>
      <c r="Y4084" s="6" t="s">
        <v>4474</v>
      </c>
      <c r="Z4084" s="6" t="s">
        <v>4474</v>
      </c>
      <c r="AA4084" s="6" t="s">
        <v>4474</v>
      </c>
      <c r="AB4084" s="6" t="s">
        <v>4474</v>
      </c>
      <c r="AC4084" s="6" t="s">
        <v>4474</v>
      </c>
      <c r="AD4084" s="6" t="s">
        <v>4474</v>
      </c>
      <c r="AF4084" t="e">
        <f>Q4084/W4084</f>
        <v>#VALUE!</v>
      </c>
      <c r="AG4084" t="e">
        <f>R4084/X4084</f>
        <v>#VALUE!</v>
      </c>
      <c r="AH4084" t="e">
        <f>U4084/W4084</f>
        <v>#VALUE!</v>
      </c>
      <c r="AI4084" t="e">
        <f>V4084/X4084</f>
        <v>#VALUE!</v>
      </c>
      <c r="AJ4084" t="e">
        <f>Y4084/AA4084</f>
        <v>#VALUE!</v>
      </c>
      <c r="AK4084" t="e">
        <f>Z4084/AB4084</f>
        <v>#VALUE!</v>
      </c>
      <c r="AL4084" t="e">
        <f>O4084/K4084</f>
        <v>#VALUE!</v>
      </c>
      <c r="AM4084" t="e">
        <f>P4084/L4084</f>
        <v>#VALUE!</v>
      </c>
      <c r="AN4084" t="e">
        <f>K4084/W4084</f>
        <v>#VALUE!</v>
      </c>
      <c r="AO4084" t="e">
        <f>L4084/X4084</f>
        <v>#VALUE!</v>
      </c>
      <c r="AP4084">
        <f>IF(OR(Q4084&lt;0, Q4084="NA"), 0, 1)</f>
        <v>0</v>
      </c>
      <c r="AQ4084">
        <f>IF(OR(S4084&lt;0, S4084="NA"), 0, 1)</f>
        <v>0</v>
      </c>
      <c r="AR4084">
        <f>IFERROR(IF((AF4084-AG4084)&gt;0,1,0),0)</f>
        <v>0</v>
      </c>
      <c r="AS4084">
        <f>IFERROR(IF((S4084-Q4084)&gt;0,1,0),0)</f>
        <v>0</v>
      </c>
      <c r="AT4084">
        <f>IFERROR(IF((AH4084-AI4084)&lt;0,1,0),0)</f>
        <v>0</v>
      </c>
      <c r="AU4084">
        <f>IFERROR(IF((AJ4084-AK4084)&gt;0,1,0),0)</f>
        <v>0</v>
      </c>
      <c r="AV4084">
        <f>IFERROR(IF((AL4084-AM4084)&gt;0,1,0),0)</f>
        <v>0</v>
      </c>
      <c r="AW4084">
        <f>IFERROR(IF((AN4084-AO4084)&gt;0,1,0),0)</f>
        <v>0</v>
      </c>
      <c r="AX4084">
        <f>IFERROR(IF((AC4084-AD4084)&lt;0,1,0),0)</f>
        <v>0</v>
      </c>
      <c r="AY4084">
        <f>SUM(AP4084:AX4084)</f>
        <v>0</v>
      </c>
    </row>
    <row r="4085" spans="1:51" x14ac:dyDescent="0.45">
      <c r="A4085" s="1" t="s">
        <v>2221</v>
      </c>
      <c r="B4085" s="2">
        <v>5736724</v>
      </c>
      <c r="C4085" s="3" t="s">
        <v>5338</v>
      </c>
      <c r="D4085" s="5">
        <v>62.25</v>
      </c>
      <c r="E4085" s="5">
        <v>3321.0374999999999</v>
      </c>
      <c r="F4085" s="3" t="s">
        <v>4480</v>
      </c>
      <c r="G4085" s="3" t="s">
        <v>4491</v>
      </c>
      <c r="H4085" s="3" t="s">
        <v>4492</v>
      </c>
      <c r="I4085" s="3" t="s">
        <v>4493</v>
      </c>
      <c r="J4085" s="3"/>
      <c r="K4085" s="6" t="s">
        <v>4474</v>
      </c>
      <c r="L4085" s="6" t="s">
        <v>4474</v>
      </c>
      <c r="M4085" s="6" t="s">
        <v>4474</v>
      </c>
      <c r="N4085" s="6" t="s">
        <v>4474</v>
      </c>
      <c r="O4085" s="6" t="s">
        <v>4474</v>
      </c>
      <c r="P4085" s="6" t="s">
        <v>4474</v>
      </c>
      <c r="Q4085" s="6" t="s">
        <v>4474</v>
      </c>
      <c r="R4085" s="6" t="s">
        <v>4474</v>
      </c>
      <c r="S4085" s="6" t="s">
        <v>4474</v>
      </c>
      <c r="T4085" s="6" t="s">
        <v>4474</v>
      </c>
      <c r="U4085" s="6" t="s">
        <v>4474</v>
      </c>
      <c r="V4085" s="6" t="s">
        <v>4474</v>
      </c>
      <c r="W4085" s="6" t="s">
        <v>4474</v>
      </c>
      <c r="X4085" s="6" t="s">
        <v>4474</v>
      </c>
      <c r="Y4085" s="6" t="s">
        <v>4474</v>
      </c>
      <c r="Z4085" s="6" t="s">
        <v>4474</v>
      </c>
      <c r="AA4085" s="6" t="s">
        <v>4474</v>
      </c>
      <c r="AB4085" s="6" t="s">
        <v>4474</v>
      </c>
      <c r="AC4085" s="6" t="s">
        <v>4474</v>
      </c>
      <c r="AD4085" s="6" t="s">
        <v>4474</v>
      </c>
      <c r="AF4085" t="e">
        <f>Q4085/W4085</f>
        <v>#VALUE!</v>
      </c>
      <c r="AG4085" t="e">
        <f>R4085/X4085</f>
        <v>#VALUE!</v>
      </c>
      <c r="AH4085" t="e">
        <f>U4085/W4085</f>
        <v>#VALUE!</v>
      </c>
      <c r="AI4085" t="e">
        <f>V4085/X4085</f>
        <v>#VALUE!</v>
      </c>
      <c r="AJ4085" t="e">
        <f>Y4085/AA4085</f>
        <v>#VALUE!</v>
      </c>
      <c r="AK4085" t="e">
        <f>Z4085/AB4085</f>
        <v>#VALUE!</v>
      </c>
      <c r="AL4085" t="e">
        <f>O4085/K4085</f>
        <v>#VALUE!</v>
      </c>
      <c r="AM4085" t="e">
        <f>P4085/L4085</f>
        <v>#VALUE!</v>
      </c>
      <c r="AN4085" t="e">
        <f>K4085/W4085</f>
        <v>#VALUE!</v>
      </c>
      <c r="AO4085" t="e">
        <f>L4085/X4085</f>
        <v>#VALUE!</v>
      </c>
      <c r="AP4085">
        <f>IF(OR(Q4085&lt;0, Q4085="NA"), 0, 1)</f>
        <v>0</v>
      </c>
      <c r="AQ4085">
        <f>IF(OR(S4085&lt;0, S4085="NA"), 0, 1)</f>
        <v>0</v>
      </c>
      <c r="AR4085">
        <f>IFERROR(IF((AF4085-AG4085)&gt;0,1,0),0)</f>
        <v>0</v>
      </c>
      <c r="AS4085">
        <f>IFERROR(IF((S4085-Q4085)&gt;0,1,0),0)</f>
        <v>0</v>
      </c>
      <c r="AT4085">
        <f>IFERROR(IF((AH4085-AI4085)&lt;0,1,0),0)</f>
        <v>0</v>
      </c>
      <c r="AU4085">
        <f>IFERROR(IF((AJ4085-AK4085)&gt;0,1,0),0)</f>
        <v>0</v>
      </c>
      <c r="AV4085">
        <f>IFERROR(IF((AL4085-AM4085)&gt;0,1,0),0)</f>
        <v>0</v>
      </c>
      <c r="AW4085">
        <f>IFERROR(IF((AN4085-AO4085)&gt;0,1,0),0)</f>
        <v>0</v>
      </c>
      <c r="AX4085">
        <f>IFERROR(IF((AC4085-AD4085)&lt;0,1,0),0)</f>
        <v>0</v>
      </c>
      <c r="AY4085">
        <f>SUM(AP4085:AX4085)</f>
        <v>0</v>
      </c>
    </row>
    <row r="4086" spans="1:51" x14ac:dyDescent="0.45">
      <c r="A4086" s="1" t="s">
        <v>2222</v>
      </c>
      <c r="B4086" s="2">
        <v>5738220</v>
      </c>
      <c r="C4086" s="3" t="s">
        <v>5338</v>
      </c>
      <c r="D4086" s="5">
        <v>26.99</v>
      </c>
      <c r="E4086" s="5">
        <v>1958.1244999999999</v>
      </c>
      <c r="F4086" s="3" t="s">
        <v>4480</v>
      </c>
      <c r="G4086" s="3" t="s">
        <v>4491</v>
      </c>
      <c r="H4086" s="3" t="s">
        <v>4492</v>
      </c>
      <c r="I4086" s="3" t="s">
        <v>4493</v>
      </c>
      <c r="J4086" s="3"/>
      <c r="K4086" s="6" t="s">
        <v>4474</v>
      </c>
      <c r="L4086" s="6" t="s">
        <v>4474</v>
      </c>
      <c r="M4086" s="6" t="s">
        <v>4474</v>
      </c>
      <c r="N4086" s="6" t="s">
        <v>4474</v>
      </c>
      <c r="O4086" s="6" t="s">
        <v>4474</v>
      </c>
      <c r="P4086" s="6" t="s">
        <v>4474</v>
      </c>
      <c r="Q4086" s="6" t="s">
        <v>4474</v>
      </c>
      <c r="R4086" s="6" t="s">
        <v>4474</v>
      </c>
      <c r="S4086" s="6" t="s">
        <v>4474</v>
      </c>
      <c r="T4086" s="6" t="s">
        <v>4474</v>
      </c>
      <c r="U4086" s="6" t="s">
        <v>4474</v>
      </c>
      <c r="V4086" s="6" t="s">
        <v>4474</v>
      </c>
      <c r="W4086" s="6" t="s">
        <v>4474</v>
      </c>
      <c r="X4086" s="6" t="s">
        <v>4474</v>
      </c>
      <c r="Y4086" s="6" t="s">
        <v>4474</v>
      </c>
      <c r="Z4086" s="6" t="s">
        <v>4474</v>
      </c>
      <c r="AA4086" s="6" t="s">
        <v>4474</v>
      </c>
      <c r="AB4086" s="6" t="s">
        <v>4474</v>
      </c>
      <c r="AC4086" s="6" t="s">
        <v>4474</v>
      </c>
      <c r="AD4086" s="6" t="s">
        <v>4474</v>
      </c>
      <c r="AF4086" t="e">
        <f>Q4086/W4086</f>
        <v>#VALUE!</v>
      </c>
      <c r="AG4086" t="e">
        <f>R4086/X4086</f>
        <v>#VALUE!</v>
      </c>
      <c r="AH4086" t="e">
        <f>U4086/W4086</f>
        <v>#VALUE!</v>
      </c>
      <c r="AI4086" t="e">
        <f>V4086/X4086</f>
        <v>#VALUE!</v>
      </c>
      <c r="AJ4086" t="e">
        <f>Y4086/AA4086</f>
        <v>#VALUE!</v>
      </c>
      <c r="AK4086" t="e">
        <f>Z4086/AB4086</f>
        <v>#VALUE!</v>
      </c>
      <c r="AL4086" t="e">
        <f>O4086/K4086</f>
        <v>#VALUE!</v>
      </c>
      <c r="AM4086" t="e">
        <f>P4086/L4086</f>
        <v>#VALUE!</v>
      </c>
      <c r="AN4086" t="e">
        <f>K4086/W4086</f>
        <v>#VALUE!</v>
      </c>
      <c r="AO4086" t="e">
        <f>L4086/X4086</f>
        <v>#VALUE!</v>
      </c>
      <c r="AP4086">
        <f>IF(OR(Q4086&lt;0, Q4086="NA"), 0, 1)</f>
        <v>0</v>
      </c>
      <c r="AQ4086">
        <f>IF(OR(S4086&lt;0, S4086="NA"), 0, 1)</f>
        <v>0</v>
      </c>
      <c r="AR4086">
        <f>IFERROR(IF((AF4086-AG4086)&gt;0,1,0),0)</f>
        <v>0</v>
      </c>
      <c r="AS4086">
        <f>IFERROR(IF((S4086-Q4086)&gt;0,1,0),0)</f>
        <v>0</v>
      </c>
      <c r="AT4086">
        <f>IFERROR(IF((AH4086-AI4086)&lt;0,1,0),0)</f>
        <v>0</v>
      </c>
      <c r="AU4086">
        <f>IFERROR(IF((AJ4086-AK4086)&gt;0,1,0),0)</f>
        <v>0</v>
      </c>
      <c r="AV4086">
        <f>IFERROR(IF((AL4086-AM4086)&gt;0,1,0),0)</f>
        <v>0</v>
      </c>
      <c r="AW4086">
        <f>IFERROR(IF((AN4086-AO4086)&gt;0,1,0),0)</f>
        <v>0</v>
      </c>
      <c r="AX4086">
        <f>IFERROR(IF((AC4086-AD4086)&lt;0,1,0),0)</f>
        <v>0</v>
      </c>
      <c r="AY4086">
        <f>SUM(AP4086:AX4086)</f>
        <v>0</v>
      </c>
    </row>
    <row r="4087" spans="1:51" x14ac:dyDescent="0.45">
      <c r="A4087" s="1" t="s">
        <v>2223</v>
      </c>
      <c r="B4087" s="2">
        <v>5730258</v>
      </c>
      <c r="C4087" s="3" t="s">
        <v>5338</v>
      </c>
      <c r="D4087" s="7">
        <v>11.04</v>
      </c>
      <c r="E4087" s="5">
        <v>1371.1679999999999</v>
      </c>
      <c r="F4087" s="3" t="s">
        <v>4480</v>
      </c>
      <c r="G4087" s="3" t="s">
        <v>4491</v>
      </c>
      <c r="H4087" s="3" t="s">
        <v>4492</v>
      </c>
      <c r="I4087" s="3" t="s">
        <v>4493</v>
      </c>
      <c r="J4087" s="3"/>
      <c r="K4087" s="6" t="s">
        <v>4474</v>
      </c>
      <c r="L4087" s="6" t="s">
        <v>4474</v>
      </c>
      <c r="M4087" s="6" t="s">
        <v>4474</v>
      </c>
      <c r="N4087" s="6" t="s">
        <v>4474</v>
      </c>
      <c r="O4087" s="6" t="s">
        <v>4474</v>
      </c>
      <c r="P4087" s="6" t="s">
        <v>4474</v>
      </c>
      <c r="Q4087" s="6" t="s">
        <v>4474</v>
      </c>
      <c r="R4087" s="6" t="s">
        <v>4474</v>
      </c>
      <c r="S4087" s="6" t="s">
        <v>4474</v>
      </c>
      <c r="T4087" s="6" t="s">
        <v>4474</v>
      </c>
      <c r="U4087" s="6" t="s">
        <v>4474</v>
      </c>
      <c r="V4087" s="6" t="s">
        <v>4474</v>
      </c>
      <c r="W4087" s="6" t="s">
        <v>4474</v>
      </c>
      <c r="X4087" s="6" t="s">
        <v>4474</v>
      </c>
      <c r="Y4087" s="6" t="s">
        <v>4474</v>
      </c>
      <c r="Z4087" s="6" t="s">
        <v>4474</v>
      </c>
      <c r="AA4087" s="6" t="s">
        <v>4474</v>
      </c>
      <c r="AB4087" s="6" t="s">
        <v>4474</v>
      </c>
      <c r="AC4087" s="6" t="s">
        <v>4474</v>
      </c>
      <c r="AD4087" s="6" t="s">
        <v>4474</v>
      </c>
      <c r="AF4087" t="e">
        <f>Q4087/W4087</f>
        <v>#VALUE!</v>
      </c>
      <c r="AG4087" t="e">
        <f>R4087/X4087</f>
        <v>#VALUE!</v>
      </c>
      <c r="AH4087" t="e">
        <f>U4087/W4087</f>
        <v>#VALUE!</v>
      </c>
      <c r="AI4087" t="e">
        <f>V4087/X4087</f>
        <v>#VALUE!</v>
      </c>
      <c r="AJ4087" t="e">
        <f>Y4087/AA4087</f>
        <v>#VALUE!</v>
      </c>
      <c r="AK4087" t="e">
        <f>Z4087/AB4087</f>
        <v>#VALUE!</v>
      </c>
      <c r="AL4087" t="e">
        <f>O4087/K4087</f>
        <v>#VALUE!</v>
      </c>
      <c r="AM4087" t="e">
        <f>P4087/L4087</f>
        <v>#VALUE!</v>
      </c>
      <c r="AN4087" t="e">
        <f>K4087/W4087</f>
        <v>#VALUE!</v>
      </c>
      <c r="AO4087" t="e">
        <f>L4087/X4087</f>
        <v>#VALUE!</v>
      </c>
      <c r="AP4087">
        <f>IF(OR(Q4087&lt;0, Q4087="NA"), 0, 1)</f>
        <v>0</v>
      </c>
      <c r="AQ4087">
        <f>IF(OR(S4087&lt;0, S4087="NA"), 0, 1)</f>
        <v>0</v>
      </c>
      <c r="AR4087">
        <f>IFERROR(IF((AF4087-AG4087)&gt;0,1,0),0)</f>
        <v>0</v>
      </c>
      <c r="AS4087">
        <f>IFERROR(IF((S4087-Q4087)&gt;0,1,0),0)</f>
        <v>0</v>
      </c>
      <c r="AT4087">
        <f>IFERROR(IF((AH4087-AI4087)&lt;0,1,0),0)</f>
        <v>0</v>
      </c>
      <c r="AU4087">
        <f>IFERROR(IF((AJ4087-AK4087)&gt;0,1,0),0)</f>
        <v>0</v>
      </c>
      <c r="AV4087">
        <f>IFERROR(IF((AL4087-AM4087)&gt;0,1,0),0)</f>
        <v>0</v>
      </c>
      <c r="AW4087">
        <f>IFERROR(IF((AN4087-AO4087)&gt;0,1,0),0)</f>
        <v>0</v>
      </c>
      <c r="AX4087">
        <f>IFERROR(IF((AC4087-AD4087)&lt;0,1,0),0)</f>
        <v>0</v>
      </c>
      <c r="AY4087">
        <f>SUM(AP4087:AX4087)</f>
        <v>0</v>
      </c>
    </row>
    <row r="4088" spans="1:51" x14ac:dyDescent="0.45">
      <c r="A4088" s="1" t="s">
        <v>2224</v>
      </c>
      <c r="B4088" s="2">
        <v>5728114</v>
      </c>
      <c r="C4088" s="3" t="s">
        <v>5338</v>
      </c>
      <c r="D4088" s="5">
        <v>54.07</v>
      </c>
      <c r="E4088" s="5">
        <v>5158.2780000000002</v>
      </c>
      <c r="F4088" s="3" t="s">
        <v>4480</v>
      </c>
      <c r="G4088" s="3" t="s">
        <v>4491</v>
      </c>
      <c r="H4088" s="3" t="s">
        <v>4492</v>
      </c>
      <c r="I4088" s="3" t="s">
        <v>4493</v>
      </c>
      <c r="J4088" s="3"/>
      <c r="K4088" s="6" t="s">
        <v>4474</v>
      </c>
      <c r="L4088" s="6" t="s">
        <v>4474</v>
      </c>
      <c r="M4088" s="6" t="s">
        <v>4474</v>
      </c>
      <c r="N4088" s="6" t="s">
        <v>4474</v>
      </c>
      <c r="O4088" s="6" t="s">
        <v>4474</v>
      </c>
      <c r="P4088" s="6" t="s">
        <v>4474</v>
      </c>
      <c r="Q4088" s="6" t="s">
        <v>4474</v>
      </c>
      <c r="R4088" s="6" t="s">
        <v>4474</v>
      </c>
      <c r="S4088" s="6" t="s">
        <v>4474</v>
      </c>
      <c r="T4088" s="6" t="s">
        <v>4474</v>
      </c>
      <c r="U4088" s="6" t="s">
        <v>4474</v>
      </c>
      <c r="V4088" s="6" t="s">
        <v>4474</v>
      </c>
      <c r="W4088" s="6" t="s">
        <v>4474</v>
      </c>
      <c r="X4088" s="6" t="s">
        <v>4474</v>
      </c>
      <c r="Y4088" s="6" t="s">
        <v>4474</v>
      </c>
      <c r="Z4088" s="6" t="s">
        <v>4474</v>
      </c>
      <c r="AA4088" s="6" t="s">
        <v>4474</v>
      </c>
      <c r="AB4088" s="6" t="s">
        <v>4474</v>
      </c>
      <c r="AC4088" s="6" t="s">
        <v>4474</v>
      </c>
      <c r="AD4088" s="6" t="s">
        <v>4474</v>
      </c>
      <c r="AF4088" t="e">
        <f>Q4088/W4088</f>
        <v>#VALUE!</v>
      </c>
      <c r="AG4088" t="e">
        <f>R4088/X4088</f>
        <v>#VALUE!</v>
      </c>
      <c r="AH4088" t="e">
        <f>U4088/W4088</f>
        <v>#VALUE!</v>
      </c>
      <c r="AI4088" t="e">
        <f>V4088/X4088</f>
        <v>#VALUE!</v>
      </c>
      <c r="AJ4088" t="e">
        <f>Y4088/AA4088</f>
        <v>#VALUE!</v>
      </c>
      <c r="AK4088" t="e">
        <f>Z4088/AB4088</f>
        <v>#VALUE!</v>
      </c>
      <c r="AL4088" t="e">
        <f>O4088/K4088</f>
        <v>#VALUE!</v>
      </c>
      <c r="AM4088" t="e">
        <f>P4088/L4088</f>
        <v>#VALUE!</v>
      </c>
      <c r="AN4088" t="e">
        <f>K4088/W4088</f>
        <v>#VALUE!</v>
      </c>
      <c r="AO4088" t="e">
        <f>L4088/X4088</f>
        <v>#VALUE!</v>
      </c>
      <c r="AP4088">
        <f>IF(OR(Q4088&lt;0, Q4088="NA"), 0, 1)</f>
        <v>0</v>
      </c>
      <c r="AQ4088">
        <f>IF(OR(S4088&lt;0, S4088="NA"), 0, 1)</f>
        <v>0</v>
      </c>
      <c r="AR4088">
        <f>IFERROR(IF((AF4088-AG4088)&gt;0,1,0),0)</f>
        <v>0</v>
      </c>
      <c r="AS4088">
        <f>IFERROR(IF((S4088-Q4088)&gt;0,1,0),0)</f>
        <v>0</v>
      </c>
      <c r="AT4088">
        <f>IFERROR(IF((AH4088-AI4088)&lt;0,1,0),0)</f>
        <v>0</v>
      </c>
      <c r="AU4088">
        <f>IFERROR(IF((AJ4088-AK4088)&gt;0,1,0),0)</f>
        <v>0</v>
      </c>
      <c r="AV4088">
        <f>IFERROR(IF((AL4088-AM4088)&gt;0,1,0),0)</f>
        <v>0</v>
      </c>
      <c r="AW4088">
        <f>IFERROR(IF((AN4088-AO4088)&gt;0,1,0),0)</f>
        <v>0</v>
      </c>
      <c r="AX4088">
        <f>IFERROR(IF((AC4088-AD4088)&lt;0,1,0),0)</f>
        <v>0</v>
      </c>
      <c r="AY4088">
        <f>SUM(AP4088:AX4088)</f>
        <v>0</v>
      </c>
    </row>
    <row r="4089" spans="1:51" x14ac:dyDescent="0.45">
      <c r="A4089" s="1" t="s">
        <v>2225</v>
      </c>
      <c r="B4089" s="2">
        <v>5730677</v>
      </c>
      <c r="C4089" s="3" t="s">
        <v>5338</v>
      </c>
      <c r="D4089" s="5">
        <v>78.739999999999995</v>
      </c>
      <c r="E4089" s="5">
        <v>245.6688</v>
      </c>
      <c r="F4089" s="3" t="s">
        <v>4480</v>
      </c>
      <c r="G4089" s="3" t="s">
        <v>4491</v>
      </c>
      <c r="H4089" s="3" t="s">
        <v>4492</v>
      </c>
      <c r="I4089" s="3" t="s">
        <v>4493</v>
      </c>
      <c r="J4089" s="3"/>
      <c r="K4089" s="6" t="s">
        <v>4474</v>
      </c>
      <c r="L4089" s="6" t="s">
        <v>4474</v>
      </c>
      <c r="M4089" s="6" t="s">
        <v>4474</v>
      </c>
      <c r="N4089" s="6" t="s">
        <v>4474</v>
      </c>
      <c r="O4089" s="6" t="s">
        <v>4474</v>
      </c>
      <c r="P4089" s="6" t="s">
        <v>4474</v>
      </c>
      <c r="Q4089" s="6" t="s">
        <v>4474</v>
      </c>
      <c r="R4089" s="6" t="s">
        <v>4474</v>
      </c>
      <c r="S4089" s="6" t="s">
        <v>4474</v>
      </c>
      <c r="T4089" s="6" t="s">
        <v>4474</v>
      </c>
      <c r="U4089" s="6" t="s">
        <v>4474</v>
      </c>
      <c r="V4089" s="6" t="s">
        <v>4474</v>
      </c>
      <c r="W4089" s="6" t="s">
        <v>4474</v>
      </c>
      <c r="X4089" s="6" t="s">
        <v>4474</v>
      </c>
      <c r="Y4089" s="6" t="s">
        <v>4474</v>
      </c>
      <c r="Z4089" s="6" t="s">
        <v>4474</v>
      </c>
      <c r="AA4089" s="6" t="s">
        <v>4474</v>
      </c>
      <c r="AB4089" s="6" t="s">
        <v>4474</v>
      </c>
      <c r="AC4089" s="6" t="s">
        <v>4474</v>
      </c>
      <c r="AD4089" s="6" t="s">
        <v>4474</v>
      </c>
      <c r="AF4089" t="e">
        <f>Q4089/W4089</f>
        <v>#VALUE!</v>
      </c>
      <c r="AG4089" t="e">
        <f>R4089/X4089</f>
        <v>#VALUE!</v>
      </c>
      <c r="AH4089" t="e">
        <f>U4089/W4089</f>
        <v>#VALUE!</v>
      </c>
      <c r="AI4089" t="e">
        <f>V4089/X4089</f>
        <v>#VALUE!</v>
      </c>
      <c r="AJ4089" t="e">
        <f>Y4089/AA4089</f>
        <v>#VALUE!</v>
      </c>
      <c r="AK4089" t="e">
        <f>Z4089/AB4089</f>
        <v>#VALUE!</v>
      </c>
      <c r="AL4089" t="e">
        <f>O4089/K4089</f>
        <v>#VALUE!</v>
      </c>
      <c r="AM4089" t="e">
        <f>P4089/L4089</f>
        <v>#VALUE!</v>
      </c>
      <c r="AN4089" t="e">
        <f>K4089/W4089</f>
        <v>#VALUE!</v>
      </c>
      <c r="AO4089" t="e">
        <f>L4089/X4089</f>
        <v>#VALUE!</v>
      </c>
      <c r="AP4089">
        <f>IF(OR(Q4089&lt;0, Q4089="NA"), 0, 1)</f>
        <v>0</v>
      </c>
      <c r="AQ4089">
        <f>IF(OR(S4089&lt;0, S4089="NA"), 0, 1)</f>
        <v>0</v>
      </c>
      <c r="AR4089">
        <f>IFERROR(IF((AF4089-AG4089)&gt;0,1,0),0)</f>
        <v>0</v>
      </c>
      <c r="AS4089">
        <f>IFERROR(IF((S4089-Q4089)&gt;0,1,0),0)</f>
        <v>0</v>
      </c>
      <c r="AT4089">
        <f>IFERROR(IF((AH4089-AI4089)&lt;0,1,0),0)</f>
        <v>0</v>
      </c>
      <c r="AU4089">
        <f>IFERROR(IF((AJ4089-AK4089)&gt;0,1,0),0)</f>
        <v>0</v>
      </c>
      <c r="AV4089">
        <f>IFERROR(IF((AL4089-AM4089)&gt;0,1,0),0)</f>
        <v>0</v>
      </c>
      <c r="AW4089">
        <f>IFERROR(IF((AN4089-AO4089)&gt;0,1,0),0)</f>
        <v>0</v>
      </c>
      <c r="AX4089">
        <f>IFERROR(IF((AC4089-AD4089)&lt;0,1,0),0)</f>
        <v>0</v>
      </c>
      <c r="AY4089">
        <f>SUM(AP4089:AX4089)</f>
        <v>0</v>
      </c>
    </row>
    <row r="4090" spans="1:51" x14ac:dyDescent="0.45">
      <c r="A4090" s="1" t="s">
        <v>2226</v>
      </c>
      <c r="B4090" s="2">
        <v>5732918</v>
      </c>
      <c r="C4090" s="3" t="s">
        <v>5338</v>
      </c>
      <c r="D4090" s="5">
        <v>43.015000000000001</v>
      </c>
      <c r="E4090" s="5">
        <v>348.42149999999998</v>
      </c>
      <c r="F4090" s="3" t="s">
        <v>4480</v>
      </c>
      <c r="G4090" s="3" t="s">
        <v>4491</v>
      </c>
      <c r="H4090" s="3" t="s">
        <v>4492</v>
      </c>
      <c r="I4090" s="3" t="s">
        <v>4493</v>
      </c>
      <c r="J4090" s="3"/>
      <c r="K4090" s="6" t="s">
        <v>4474</v>
      </c>
      <c r="L4090" s="6" t="s">
        <v>4474</v>
      </c>
      <c r="M4090" s="6" t="s">
        <v>4474</v>
      </c>
      <c r="N4090" s="6" t="s">
        <v>4474</v>
      </c>
      <c r="O4090" s="6" t="s">
        <v>4474</v>
      </c>
      <c r="P4090" s="6" t="s">
        <v>4474</v>
      </c>
      <c r="Q4090" s="6" t="s">
        <v>4474</v>
      </c>
      <c r="R4090" s="6" t="s">
        <v>4474</v>
      </c>
      <c r="S4090" s="6" t="s">
        <v>4474</v>
      </c>
      <c r="T4090" s="6" t="s">
        <v>4474</v>
      </c>
      <c r="U4090" s="6" t="s">
        <v>4474</v>
      </c>
      <c r="V4090" s="6" t="s">
        <v>4474</v>
      </c>
      <c r="W4090" s="6" t="s">
        <v>4474</v>
      </c>
      <c r="X4090" s="6" t="s">
        <v>4474</v>
      </c>
      <c r="Y4090" s="6" t="s">
        <v>4474</v>
      </c>
      <c r="Z4090" s="6" t="s">
        <v>4474</v>
      </c>
      <c r="AA4090" s="6" t="s">
        <v>4474</v>
      </c>
      <c r="AB4090" s="6" t="s">
        <v>4474</v>
      </c>
      <c r="AC4090" s="6" t="s">
        <v>4474</v>
      </c>
      <c r="AD4090" s="6" t="s">
        <v>4474</v>
      </c>
      <c r="AF4090" t="e">
        <f>Q4090/W4090</f>
        <v>#VALUE!</v>
      </c>
      <c r="AG4090" t="e">
        <f>R4090/X4090</f>
        <v>#VALUE!</v>
      </c>
      <c r="AH4090" t="e">
        <f>U4090/W4090</f>
        <v>#VALUE!</v>
      </c>
      <c r="AI4090" t="e">
        <f>V4090/X4090</f>
        <v>#VALUE!</v>
      </c>
      <c r="AJ4090" t="e">
        <f>Y4090/AA4090</f>
        <v>#VALUE!</v>
      </c>
      <c r="AK4090" t="e">
        <f>Z4090/AB4090</f>
        <v>#VALUE!</v>
      </c>
      <c r="AL4090" t="e">
        <f>O4090/K4090</f>
        <v>#VALUE!</v>
      </c>
      <c r="AM4090" t="e">
        <f>P4090/L4090</f>
        <v>#VALUE!</v>
      </c>
      <c r="AN4090" t="e">
        <f>K4090/W4090</f>
        <v>#VALUE!</v>
      </c>
      <c r="AO4090" t="e">
        <f>L4090/X4090</f>
        <v>#VALUE!</v>
      </c>
      <c r="AP4090">
        <f>IF(OR(Q4090&lt;0, Q4090="NA"), 0, 1)</f>
        <v>0</v>
      </c>
      <c r="AQ4090">
        <f>IF(OR(S4090&lt;0, S4090="NA"), 0, 1)</f>
        <v>0</v>
      </c>
      <c r="AR4090">
        <f>IFERROR(IF((AF4090-AG4090)&gt;0,1,0),0)</f>
        <v>0</v>
      </c>
      <c r="AS4090">
        <f>IFERROR(IF((S4090-Q4090)&gt;0,1,0),0)</f>
        <v>0</v>
      </c>
      <c r="AT4090">
        <f>IFERROR(IF((AH4090-AI4090)&lt;0,1,0),0)</f>
        <v>0</v>
      </c>
      <c r="AU4090">
        <f>IFERROR(IF((AJ4090-AK4090)&gt;0,1,0),0)</f>
        <v>0</v>
      </c>
      <c r="AV4090">
        <f>IFERROR(IF((AL4090-AM4090)&gt;0,1,0),0)</f>
        <v>0</v>
      </c>
      <c r="AW4090">
        <f>IFERROR(IF((AN4090-AO4090)&gt;0,1,0),0)</f>
        <v>0</v>
      </c>
      <c r="AX4090">
        <f>IFERROR(IF((AC4090-AD4090)&lt;0,1,0),0)</f>
        <v>0</v>
      </c>
      <c r="AY4090">
        <f>SUM(AP4090:AX4090)</f>
        <v>0</v>
      </c>
    </row>
    <row r="4091" spans="1:51" x14ac:dyDescent="0.45">
      <c r="A4091" s="1" t="s">
        <v>2227</v>
      </c>
      <c r="B4091" s="2">
        <v>19544302</v>
      </c>
      <c r="C4091" s="3" t="s">
        <v>5338</v>
      </c>
      <c r="D4091" s="5" t="s">
        <v>4474</v>
      </c>
      <c r="E4091" s="5" t="s">
        <v>4474</v>
      </c>
      <c r="F4091" s="3" t="s">
        <v>4480</v>
      </c>
      <c r="G4091" s="3" t="s">
        <v>4491</v>
      </c>
      <c r="H4091" s="3" t="s">
        <v>4492</v>
      </c>
      <c r="I4091" s="3" t="s">
        <v>4493</v>
      </c>
      <c r="J4091" s="3"/>
      <c r="K4091" s="6" t="s">
        <v>4474</v>
      </c>
      <c r="L4091" s="6" t="s">
        <v>4474</v>
      </c>
      <c r="M4091" s="6" t="s">
        <v>4474</v>
      </c>
      <c r="N4091" s="6" t="s">
        <v>4474</v>
      </c>
      <c r="O4091" s="6" t="s">
        <v>4474</v>
      </c>
      <c r="P4091" s="6" t="s">
        <v>4474</v>
      </c>
      <c r="Q4091" s="6" t="s">
        <v>4474</v>
      </c>
      <c r="R4091" s="6" t="s">
        <v>4474</v>
      </c>
      <c r="S4091" s="6" t="s">
        <v>4474</v>
      </c>
      <c r="T4091" s="6" t="s">
        <v>4474</v>
      </c>
      <c r="U4091" s="6" t="s">
        <v>4474</v>
      </c>
      <c r="V4091" s="6" t="s">
        <v>4474</v>
      </c>
      <c r="W4091" s="6" t="s">
        <v>4474</v>
      </c>
      <c r="X4091" s="6" t="s">
        <v>4474</v>
      </c>
      <c r="Y4091" s="6" t="s">
        <v>4474</v>
      </c>
      <c r="Z4091" s="6" t="s">
        <v>4474</v>
      </c>
      <c r="AA4091" s="6" t="s">
        <v>4474</v>
      </c>
      <c r="AB4091" s="6" t="s">
        <v>4474</v>
      </c>
      <c r="AC4091" s="6" t="s">
        <v>4474</v>
      </c>
      <c r="AD4091" s="6" t="s">
        <v>4474</v>
      </c>
      <c r="AF4091" t="e">
        <f>Q4091/W4091</f>
        <v>#VALUE!</v>
      </c>
      <c r="AG4091" t="e">
        <f>R4091/X4091</f>
        <v>#VALUE!</v>
      </c>
      <c r="AH4091" t="e">
        <f>U4091/W4091</f>
        <v>#VALUE!</v>
      </c>
      <c r="AI4091" t="e">
        <f>V4091/X4091</f>
        <v>#VALUE!</v>
      </c>
      <c r="AJ4091" t="e">
        <f>Y4091/AA4091</f>
        <v>#VALUE!</v>
      </c>
      <c r="AK4091" t="e">
        <f>Z4091/AB4091</f>
        <v>#VALUE!</v>
      </c>
      <c r="AL4091" t="e">
        <f>O4091/K4091</f>
        <v>#VALUE!</v>
      </c>
      <c r="AM4091" t="e">
        <f>P4091/L4091</f>
        <v>#VALUE!</v>
      </c>
      <c r="AN4091" t="e">
        <f>K4091/W4091</f>
        <v>#VALUE!</v>
      </c>
      <c r="AO4091" t="e">
        <f>L4091/X4091</f>
        <v>#VALUE!</v>
      </c>
      <c r="AP4091">
        <f>IF(OR(Q4091&lt;0, Q4091="NA"), 0, 1)</f>
        <v>0</v>
      </c>
      <c r="AQ4091">
        <f>IF(OR(S4091&lt;0, S4091="NA"), 0, 1)</f>
        <v>0</v>
      </c>
      <c r="AR4091">
        <f>IFERROR(IF((AF4091-AG4091)&gt;0,1,0),0)</f>
        <v>0</v>
      </c>
      <c r="AS4091">
        <f>IFERROR(IF((S4091-Q4091)&gt;0,1,0),0)</f>
        <v>0</v>
      </c>
      <c r="AT4091">
        <f>IFERROR(IF((AH4091-AI4091)&lt;0,1,0),0)</f>
        <v>0</v>
      </c>
      <c r="AU4091">
        <f>IFERROR(IF((AJ4091-AK4091)&gt;0,1,0),0)</f>
        <v>0</v>
      </c>
      <c r="AV4091">
        <f>IFERROR(IF((AL4091-AM4091)&gt;0,1,0),0)</f>
        <v>0</v>
      </c>
      <c r="AW4091">
        <f>IFERROR(IF((AN4091-AO4091)&gt;0,1,0),0)</f>
        <v>0</v>
      </c>
      <c r="AX4091">
        <f>IFERROR(IF((AC4091-AD4091)&lt;0,1,0),0)</f>
        <v>0</v>
      </c>
      <c r="AY4091">
        <f>SUM(AP4091:AX4091)</f>
        <v>0</v>
      </c>
    </row>
    <row r="4092" spans="1:51" x14ac:dyDescent="0.45">
      <c r="A4092" s="1" t="s">
        <v>2228</v>
      </c>
      <c r="B4092" s="2">
        <v>19538393</v>
      </c>
      <c r="C4092" s="3" t="s">
        <v>5338</v>
      </c>
      <c r="D4092" s="5">
        <v>23.35</v>
      </c>
      <c r="E4092" s="5">
        <v>2236.9299999999998</v>
      </c>
      <c r="F4092" s="3" t="s">
        <v>4480</v>
      </c>
      <c r="G4092" s="3" t="s">
        <v>4491</v>
      </c>
      <c r="H4092" s="3" t="s">
        <v>4492</v>
      </c>
      <c r="I4092" s="3" t="s">
        <v>4493</v>
      </c>
      <c r="J4092" s="3"/>
      <c r="K4092" s="6" t="s">
        <v>4474</v>
      </c>
      <c r="L4092" s="6" t="s">
        <v>4474</v>
      </c>
      <c r="M4092" s="6" t="s">
        <v>4474</v>
      </c>
      <c r="N4092" s="6" t="s">
        <v>4474</v>
      </c>
      <c r="O4092" s="6" t="s">
        <v>4474</v>
      </c>
      <c r="P4092" s="6" t="s">
        <v>4474</v>
      </c>
      <c r="Q4092" s="6" t="s">
        <v>4474</v>
      </c>
      <c r="R4092" s="6" t="s">
        <v>4474</v>
      </c>
      <c r="S4092" s="6" t="s">
        <v>4474</v>
      </c>
      <c r="T4092" s="6" t="s">
        <v>4474</v>
      </c>
      <c r="U4092" s="6" t="s">
        <v>4474</v>
      </c>
      <c r="V4092" s="6" t="s">
        <v>4474</v>
      </c>
      <c r="W4092" s="6" t="s">
        <v>4474</v>
      </c>
      <c r="X4092" s="6" t="s">
        <v>4474</v>
      </c>
      <c r="Y4092" s="6" t="s">
        <v>4474</v>
      </c>
      <c r="Z4092" s="6" t="s">
        <v>4474</v>
      </c>
      <c r="AA4092" s="6" t="s">
        <v>4474</v>
      </c>
      <c r="AB4092" s="6" t="s">
        <v>4474</v>
      </c>
      <c r="AC4092" s="6" t="s">
        <v>4474</v>
      </c>
      <c r="AD4092" s="6" t="s">
        <v>4474</v>
      </c>
      <c r="AF4092" t="e">
        <f>Q4092/W4092</f>
        <v>#VALUE!</v>
      </c>
      <c r="AG4092" t="e">
        <f>R4092/X4092</f>
        <v>#VALUE!</v>
      </c>
      <c r="AH4092" t="e">
        <f>U4092/W4092</f>
        <v>#VALUE!</v>
      </c>
      <c r="AI4092" t="e">
        <f>V4092/X4092</f>
        <v>#VALUE!</v>
      </c>
      <c r="AJ4092" t="e">
        <f>Y4092/AA4092</f>
        <v>#VALUE!</v>
      </c>
      <c r="AK4092" t="e">
        <f>Z4092/AB4092</f>
        <v>#VALUE!</v>
      </c>
      <c r="AL4092" t="e">
        <f>O4092/K4092</f>
        <v>#VALUE!</v>
      </c>
      <c r="AM4092" t="e">
        <f>P4092/L4092</f>
        <v>#VALUE!</v>
      </c>
      <c r="AN4092" t="e">
        <f>K4092/W4092</f>
        <v>#VALUE!</v>
      </c>
      <c r="AO4092" t="e">
        <f>L4092/X4092</f>
        <v>#VALUE!</v>
      </c>
      <c r="AP4092">
        <f>IF(OR(Q4092&lt;0, Q4092="NA"), 0, 1)</f>
        <v>0</v>
      </c>
      <c r="AQ4092">
        <f>IF(OR(S4092&lt;0, S4092="NA"), 0, 1)</f>
        <v>0</v>
      </c>
      <c r="AR4092">
        <f>IFERROR(IF((AF4092-AG4092)&gt;0,1,0),0)</f>
        <v>0</v>
      </c>
      <c r="AS4092">
        <f>IFERROR(IF((S4092-Q4092)&gt;0,1,0),0)</f>
        <v>0</v>
      </c>
      <c r="AT4092">
        <f>IFERROR(IF((AH4092-AI4092)&lt;0,1,0),0)</f>
        <v>0</v>
      </c>
      <c r="AU4092">
        <f>IFERROR(IF((AJ4092-AK4092)&gt;0,1,0),0)</f>
        <v>0</v>
      </c>
      <c r="AV4092">
        <f>IFERROR(IF((AL4092-AM4092)&gt;0,1,0),0)</f>
        <v>0</v>
      </c>
      <c r="AW4092">
        <f>IFERROR(IF((AN4092-AO4092)&gt;0,1,0),0)</f>
        <v>0</v>
      </c>
      <c r="AX4092">
        <f>IFERROR(IF((AC4092-AD4092)&lt;0,1,0),0)</f>
        <v>0</v>
      </c>
      <c r="AY4092">
        <f>SUM(AP4092:AX4092)</f>
        <v>0</v>
      </c>
    </row>
    <row r="4093" spans="1:51" x14ac:dyDescent="0.45">
      <c r="A4093" s="1" t="s">
        <v>2229</v>
      </c>
      <c r="B4093" s="2">
        <v>19538387</v>
      </c>
      <c r="C4093" s="3" t="s">
        <v>5338</v>
      </c>
      <c r="D4093" s="5">
        <v>22.824999999999999</v>
      </c>
      <c r="E4093" s="5">
        <v>1660.51875</v>
      </c>
      <c r="F4093" s="3" t="s">
        <v>4480</v>
      </c>
      <c r="G4093" s="3" t="s">
        <v>4491</v>
      </c>
      <c r="H4093" s="3" t="s">
        <v>4492</v>
      </c>
      <c r="I4093" s="3" t="s">
        <v>4493</v>
      </c>
      <c r="J4093" s="3"/>
      <c r="K4093" s="6" t="s">
        <v>4474</v>
      </c>
      <c r="L4093" s="6" t="s">
        <v>4474</v>
      </c>
      <c r="M4093" s="6" t="s">
        <v>4474</v>
      </c>
      <c r="N4093" s="6" t="s">
        <v>4474</v>
      </c>
      <c r="O4093" s="6" t="s">
        <v>4474</v>
      </c>
      <c r="P4093" s="6" t="s">
        <v>4474</v>
      </c>
      <c r="Q4093" s="6" t="s">
        <v>4474</v>
      </c>
      <c r="R4093" s="6" t="s">
        <v>4474</v>
      </c>
      <c r="S4093" s="6" t="s">
        <v>4474</v>
      </c>
      <c r="T4093" s="6" t="s">
        <v>4474</v>
      </c>
      <c r="U4093" s="6" t="s">
        <v>4474</v>
      </c>
      <c r="V4093" s="6" t="s">
        <v>4474</v>
      </c>
      <c r="W4093" s="6" t="s">
        <v>4474</v>
      </c>
      <c r="X4093" s="6" t="s">
        <v>4474</v>
      </c>
      <c r="Y4093" s="6" t="s">
        <v>4474</v>
      </c>
      <c r="Z4093" s="6" t="s">
        <v>4474</v>
      </c>
      <c r="AA4093" s="6" t="s">
        <v>4474</v>
      </c>
      <c r="AB4093" s="6" t="s">
        <v>4474</v>
      </c>
      <c r="AC4093" s="6" t="s">
        <v>4474</v>
      </c>
      <c r="AD4093" s="6" t="s">
        <v>4474</v>
      </c>
      <c r="AF4093" t="e">
        <f>Q4093/W4093</f>
        <v>#VALUE!</v>
      </c>
      <c r="AG4093" t="e">
        <f>R4093/X4093</f>
        <v>#VALUE!</v>
      </c>
      <c r="AH4093" t="e">
        <f>U4093/W4093</f>
        <v>#VALUE!</v>
      </c>
      <c r="AI4093" t="e">
        <f>V4093/X4093</f>
        <v>#VALUE!</v>
      </c>
      <c r="AJ4093" t="e">
        <f>Y4093/AA4093</f>
        <v>#VALUE!</v>
      </c>
      <c r="AK4093" t="e">
        <f>Z4093/AB4093</f>
        <v>#VALUE!</v>
      </c>
      <c r="AL4093" t="e">
        <f>O4093/K4093</f>
        <v>#VALUE!</v>
      </c>
      <c r="AM4093" t="e">
        <f>P4093/L4093</f>
        <v>#VALUE!</v>
      </c>
      <c r="AN4093" t="e">
        <f>K4093/W4093</f>
        <v>#VALUE!</v>
      </c>
      <c r="AO4093" t="e">
        <f>L4093/X4093</f>
        <v>#VALUE!</v>
      </c>
      <c r="AP4093">
        <f>IF(OR(Q4093&lt;0, Q4093="NA"), 0, 1)</f>
        <v>0</v>
      </c>
      <c r="AQ4093">
        <f>IF(OR(S4093&lt;0, S4093="NA"), 0, 1)</f>
        <v>0</v>
      </c>
      <c r="AR4093">
        <f>IFERROR(IF((AF4093-AG4093)&gt;0,1,0),0)</f>
        <v>0</v>
      </c>
      <c r="AS4093">
        <f>IFERROR(IF((S4093-Q4093)&gt;0,1,0),0)</f>
        <v>0</v>
      </c>
      <c r="AT4093">
        <f>IFERROR(IF((AH4093-AI4093)&lt;0,1,0),0)</f>
        <v>0</v>
      </c>
      <c r="AU4093">
        <f>IFERROR(IF((AJ4093-AK4093)&gt;0,1,0),0)</f>
        <v>0</v>
      </c>
      <c r="AV4093">
        <f>IFERROR(IF((AL4093-AM4093)&gt;0,1,0),0)</f>
        <v>0</v>
      </c>
      <c r="AW4093">
        <f>IFERROR(IF((AN4093-AO4093)&gt;0,1,0),0)</f>
        <v>0</v>
      </c>
      <c r="AX4093">
        <f>IFERROR(IF((AC4093-AD4093)&lt;0,1,0),0)</f>
        <v>0</v>
      </c>
      <c r="AY4093">
        <f>SUM(AP4093:AX4093)</f>
        <v>0</v>
      </c>
    </row>
    <row r="4094" spans="1:51" x14ac:dyDescent="0.45">
      <c r="A4094" s="1" t="s">
        <v>2230</v>
      </c>
      <c r="B4094" s="2">
        <v>19543993</v>
      </c>
      <c r="C4094" s="3" t="s">
        <v>5338</v>
      </c>
      <c r="D4094" s="5">
        <v>22.2</v>
      </c>
      <c r="E4094" s="5">
        <v>1317.57</v>
      </c>
      <c r="F4094" s="3" t="s">
        <v>4480</v>
      </c>
      <c r="G4094" s="3" t="s">
        <v>4491</v>
      </c>
      <c r="H4094" s="3" t="s">
        <v>4492</v>
      </c>
      <c r="I4094" s="3" t="s">
        <v>4493</v>
      </c>
      <c r="J4094" s="3"/>
      <c r="K4094" s="6" t="s">
        <v>4474</v>
      </c>
      <c r="L4094" s="6" t="s">
        <v>4474</v>
      </c>
      <c r="M4094" s="6" t="s">
        <v>4474</v>
      </c>
      <c r="N4094" s="6" t="s">
        <v>4474</v>
      </c>
      <c r="O4094" s="6" t="s">
        <v>4474</v>
      </c>
      <c r="P4094" s="6" t="s">
        <v>4474</v>
      </c>
      <c r="Q4094" s="6" t="s">
        <v>4474</v>
      </c>
      <c r="R4094" s="6" t="s">
        <v>4474</v>
      </c>
      <c r="S4094" s="6" t="s">
        <v>4474</v>
      </c>
      <c r="T4094" s="6" t="s">
        <v>4474</v>
      </c>
      <c r="U4094" s="6" t="s">
        <v>4474</v>
      </c>
      <c r="V4094" s="6" t="s">
        <v>4474</v>
      </c>
      <c r="W4094" s="6" t="s">
        <v>4474</v>
      </c>
      <c r="X4094" s="6" t="s">
        <v>4474</v>
      </c>
      <c r="Y4094" s="6" t="s">
        <v>4474</v>
      </c>
      <c r="Z4094" s="6" t="s">
        <v>4474</v>
      </c>
      <c r="AA4094" s="6" t="s">
        <v>4474</v>
      </c>
      <c r="AB4094" s="6" t="s">
        <v>4474</v>
      </c>
      <c r="AC4094" s="6" t="s">
        <v>4474</v>
      </c>
      <c r="AD4094" s="6" t="s">
        <v>4474</v>
      </c>
      <c r="AF4094" t="e">
        <f>Q4094/W4094</f>
        <v>#VALUE!</v>
      </c>
      <c r="AG4094" t="e">
        <f>R4094/X4094</f>
        <v>#VALUE!</v>
      </c>
      <c r="AH4094" t="e">
        <f>U4094/W4094</f>
        <v>#VALUE!</v>
      </c>
      <c r="AI4094" t="e">
        <f>V4094/X4094</f>
        <v>#VALUE!</v>
      </c>
      <c r="AJ4094" t="e">
        <f>Y4094/AA4094</f>
        <v>#VALUE!</v>
      </c>
      <c r="AK4094" t="e">
        <f>Z4094/AB4094</f>
        <v>#VALUE!</v>
      </c>
      <c r="AL4094" t="e">
        <f>O4094/K4094</f>
        <v>#VALUE!</v>
      </c>
      <c r="AM4094" t="e">
        <f>P4094/L4094</f>
        <v>#VALUE!</v>
      </c>
      <c r="AN4094" t="e">
        <f>K4094/W4094</f>
        <v>#VALUE!</v>
      </c>
      <c r="AO4094" t="e">
        <f>L4094/X4094</f>
        <v>#VALUE!</v>
      </c>
      <c r="AP4094">
        <f>IF(OR(Q4094&lt;0, Q4094="NA"), 0, 1)</f>
        <v>0</v>
      </c>
      <c r="AQ4094">
        <f>IF(OR(S4094&lt;0, S4094="NA"), 0, 1)</f>
        <v>0</v>
      </c>
      <c r="AR4094">
        <f>IFERROR(IF((AF4094-AG4094)&gt;0,1,0),0)</f>
        <v>0</v>
      </c>
      <c r="AS4094">
        <f>IFERROR(IF((S4094-Q4094)&gt;0,1,0),0)</f>
        <v>0</v>
      </c>
      <c r="AT4094">
        <f>IFERROR(IF((AH4094-AI4094)&lt;0,1,0),0)</f>
        <v>0</v>
      </c>
      <c r="AU4094">
        <f>IFERROR(IF((AJ4094-AK4094)&gt;0,1,0),0)</f>
        <v>0</v>
      </c>
      <c r="AV4094">
        <f>IFERROR(IF((AL4094-AM4094)&gt;0,1,0),0)</f>
        <v>0</v>
      </c>
      <c r="AW4094">
        <f>IFERROR(IF((AN4094-AO4094)&gt;0,1,0),0)</f>
        <v>0</v>
      </c>
      <c r="AX4094">
        <f>IFERROR(IF((AC4094-AD4094)&lt;0,1,0),0)</f>
        <v>0</v>
      </c>
      <c r="AY4094">
        <f>SUM(AP4094:AX4094)</f>
        <v>0</v>
      </c>
    </row>
    <row r="4095" spans="1:51" x14ac:dyDescent="0.45">
      <c r="A4095" s="1" t="s">
        <v>2231</v>
      </c>
      <c r="B4095" s="2">
        <v>19544005</v>
      </c>
      <c r="C4095" s="3" t="s">
        <v>5338</v>
      </c>
      <c r="D4095" s="5">
        <v>21.91</v>
      </c>
      <c r="E4095" s="5">
        <v>887.35500000000002</v>
      </c>
      <c r="F4095" s="3" t="s">
        <v>4480</v>
      </c>
      <c r="G4095" s="3" t="s">
        <v>4491</v>
      </c>
      <c r="H4095" s="3" t="s">
        <v>4492</v>
      </c>
      <c r="I4095" s="3" t="s">
        <v>4493</v>
      </c>
      <c r="J4095" s="3"/>
      <c r="K4095" s="6" t="s">
        <v>4474</v>
      </c>
      <c r="L4095" s="6" t="s">
        <v>4474</v>
      </c>
      <c r="M4095" s="6" t="s">
        <v>4474</v>
      </c>
      <c r="N4095" s="6" t="s">
        <v>4474</v>
      </c>
      <c r="O4095" s="6" t="s">
        <v>4474</v>
      </c>
      <c r="P4095" s="6" t="s">
        <v>4474</v>
      </c>
      <c r="Q4095" s="6" t="s">
        <v>4474</v>
      </c>
      <c r="R4095" s="6" t="s">
        <v>4474</v>
      </c>
      <c r="S4095" s="6" t="s">
        <v>4474</v>
      </c>
      <c r="T4095" s="6" t="s">
        <v>4474</v>
      </c>
      <c r="U4095" s="6" t="s">
        <v>4474</v>
      </c>
      <c r="V4095" s="6" t="s">
        <v>4474</v>
      </c>
      <c r="W4095" s="6" t="s">
        <v>4474</v>
      </c>
      <c r="X4095" s="6" t="s">
        <v>4474</v>
      </c>
      <c r="Y4095" s="6" t="s">
        <v>4474</v>
      </c>
      <c r="Z4095" s="6" t="s">
        <v>4474</v>
      </c>
      <c r="AA4095" s="6" t="s">
        <v>4474</v>
      </c>
      <c r="AB4095" s="6" t="s">
        <v>4474</v>
      </c>
      <c r="AC4095" s="6" t="s">
        <v>4474</v>
      </c>
      <c r="AD4095" s="6" t="s">
        <v>4474</v>
      </c>
      <c r="AF4095" t="e">
        <f>Q4095/W4095</f>
        <v>#VALUE!</v>
      </c>
      <c r="AG4095" t="e">
        <f>R4095/X4095</f>
        <v>#VALUE!</v>
      </c>
      <c r="AH4095" t="e">
        <f>U4095/W4095</f>
        <v>#VALUE!</v>
      </c>
      <c r="AI4095" t="e">
        <f>V4095/X4095</f>
        <v>#VALUE!</v>
      </c>
      <c r="AJ4095" t="e">
        <f>Y4095/AA4095</f>
        <v>#VALUE!</v>
      </c>
      <c r="AK4095" t="e">
        <f>Z4095/AB4095</f>
        <v>#VALUE!</v>
      </c>
      <c r="AL4095" t="e">
        <f>O4095/K4095</f>
        <v>#VALUE!</v>
      </c>
      <c r="AM4095" t="e">
        <f>P4095/L4095</f>
        <v>#VALUE!</v>
      </c>
      <c r="AN4095" t="e">
        <f>K4095/W4095</f>
        <v>#VALUE!</v>
      </c>
      <c r="AO4095" t="e">
        <f>L4095/X4095</f>
        <v>#VALUE!</v>
      </c>
      <c r="AP4095">
        <f>IF(OR(Q4095&lt;0, Q4095="NA"), 0, 1)</f>
        <v>0</v>
      </c>
      <c r="AQ4095">
        <f>IF(OR(S4095&lt;0, S4095="NA"), 0, 1)</f>
        <v>0</v>
      </c>
      <c r="AR4095">
        <f>IFERROR(IF((AF4095-AG4095)&gt;0,1,0),0)</f>
        <v>0</v>
      </c>
      <c r="AS4095">
        <f>IFERROR(IF((S4095-Q4095)&gt;0,1,0),0)</f>
        <v>0</v>
      </c>
      <c r="AT4095">
        <f>IFERROR(IF((AH4095-AI4095)&lt;0,1,0),0)</f>
        <v>0</v>
      </c>
      <c r="AU4095">
        <f>IFERROR(IF((AJ4095-AK4095)&gt;0,1,0),0)</f>
        <v>0</v>
      </c>
      <c r="AV4095">
        <f>IFERROR(IF((AL4095-AM4095)&gt;0,1,0),0)</f>
        <v>0</v>
      </c>
      <c r="AW4095">
        <f>IFERROR(IF((AN4095-AO4095)&gt;0,1,0),0)</f>
        <v>0</v>
      </c>
      <c r="AX4095">
        <f>IFERROR(IF((AC4095-AD4095)&lt;0,1,0),0)</f>
        <v>0</v>
      </c>
      <c r="AY4095">
        <f>SUM(AP4095:AX4095)</f>
        <v>0</v>
      </c>
    </row>
    <row r="4096" spans="1:51" x14ac:dyDescent="0.45">
      <c r="A4096" s="1" t="s">
        <v>2232</v>
      </c>
      <c r="B4096" s="2">
        <v>19543989</v>
      </c>
      <c r="C4096" s="3" t="s">
        <v>5338</v>
      </c>
      <c r="D4096" s="5">
        <v>21.33</v>
      </c>
      <c r="E4096" s="5">
        <v>482.05799999999999</v>
      </c>
      <c r="F4096" s="3" t="s">
        <v>4480</v>
      </c>
      <c r="G4096" s="3" t="s">
        <v>4491</v>
      </c>
      <c r="H4096" s="3" t="s">
        <v>4492</v>
      </c>
      <c r="I4096" s="3" t="s">
        <v>4493</v>
      </c>
      <c r="J4096" s="3"/>
      <c r="K4096" s="6" t="s">
        <v>4474</v>
      </c>
      <c r="L4096" s="6" t="s">
        <v>4474</v>
      </c>
      <c r="M4096" s="6" t="s">
        <v>4474</v>
      </c>
      <c r="N4096" s="6" t="s">
        <v>4474</v>
      </c>
      <c r="O4096" s="6" t="s">
        <v>4474</v>
      </c>
      <c r="P4096" s="6" t="s">
        <v>4474</v>
      </c>
      <c r="Q4096" s="6" t="s">
        <v>4474</v>
      </c>
      <c r="R4096" s="6" t="s">
        <v>4474</v>
      </c>
      <c r="S4096" s="6" t="s">
        <v>4474</v>
      </c>
      <c r="T4096" s="6" t="s">
        <v>4474</v>
      </c>
      <c r="U4096" s="6" t="s">
        <v>4474</v>
      </c>
      <c r="V4096" s="6" t="s">
        <v>4474</v>
      </c>
      <c r="W4096" s="6" t="s">
        <v>4474</v>
      </c>
      <c r="X4096" s="6" t="s">
        <v>4474</v>
      </c>
      <c r="Y4096" s="6" t="s">
        <v>4474</v>
      </c>
      <c r="Z4096" s="6" t="s">
        <v>4474</v>
      </c>
      <c r="AA4096" s="6" t="s">
        <v>4474</v>
      </c>
      <c r="AB4096" s="6" t="s">
        <v>4474</v>
      </c>
      <c r="AC4096" s="6" t="s">
        <v>4474</v>
      </c>
      <c r="AD4096" s="6" t="s">
        <v>4474</v>
      </c>
      <c r="AF4096" t="e">
        <f>Q4096/W4096</f>
        <v>#VALUE!</v>
      </c>
      <c r="AG4096" t="e">
        <f>R4096/X4096</f>
        <v>#VALUE!</v>
      </c>
      <c r="AH4096" t="e">
        <f>U4096/W4096</f>
        <v>#VALUE!</v>
      </c>
      <c r="AI4096" t="e">
        <f>V4096/X4096</f>
        <v>#VALUE!</v>
      </c>
      <c r="AJ4096" t="e">
        <f>Y4096/AA4096</f>
        <v>#VALUE!</v>
      </c>
      <c r="AK4096" t="e">
        <f>Z4096/AB4096</f>
        <v>#VALUE!</v>
      </c>
      <c r="AL4096" t="e">
        <f>O4096/K4096</f>
        <v>#VALUE!</v>
      </c>
      <c r="AM4096" t="e">
        <f>P4096/L4096</f>
        <v>#VALUE!</v>
      </c>
      <c r="AN4096" t="e">
        <f>K4096/W4096</f>
        <v>#VALUE!</v>
      </c>
      <c r="AO4096" t="e">
        <f>L4096/X4096</f>
        <v>#VALUE!</v>
      </c>
      <c r="AP4096">
        <f>IF(OR(Q4096&lt;0, Q4096="NA"), 0, 1)</f>
        <v>0</v>
      </c>
      <c r="AQ4096">
        <f>IF(OR(S4096&lt;0, S4096="NA"), 0, 1)</f>
        <v>0</v>
      </c>
      <c r="AR4096">
        <f>IFERROR(IF((AF4096-AG4096)&gt;0,1,0),0)</f>
        <v>0</v>
      </c>
      <c r="AS4096">
        <f>IFERROR(IF((S4096-Q4096)&gt;0,1,0),0)</f>
        <v>0</v>
      </c>
      <c r="AT4096">
        <f>IFERROR(IF((AH4096-AI4096)&lt;0,1,0),0)</f>
        <v>0</v>
      </c>
      <c r="AU4096">
        <f>IFERROR(IF((AJ4096-AK4096)&gt;0,1,0),0)</f>
        <v>0</v>
      </c>
      <c r="AV4096">
        <f>IFERROR(IF((AL4096-AM4096)&gt;0,1,0),0)</f>
        <v>0</v>
      </c>
      <c r="AW4096">
        <f>IFERROR(IF((AN4096-AO4096)&gt;0,1,0),0)</f>
        <v>0</v>
      </c>
      <c r="AX4096">
        <f>IFERROR(IF((AC4096-AD4096)&lt;0,1,0),0)</f>
        <v>0</v>
      </c>
      <c r="AY4096">
        <f>SUM(AP4096:AX4096)</f>
        <v>0</v>
      </c>
    </row>
    <row r="4097" spans="1:51" x14ac:dyDescent="0.45">
      <c r="A4097" s="1" t="s">
        <v>2233</v>
      </c>
      <c r="B4097" s="2">
        <v>20091745</v>
      </c>
      <c r="C4097" s="3" t="s">
        <v>5338</v>
      </c>
      <c r="D4097" s="5">
        <v>19.2</v>
      </c>
      <c r="E4097" s="5">
        <v>332.16</v>
      </c>
      <c r="F4097" s="3" t="s">
        <v>4480</v>
      </c>
      <c r="G4097" s="3" t="s">
        <v>4491</v>
      </c>
      <c r="H4097" s="3" t="s">
        <v>4492</v>
      </c>
      <c r="I4097" s="3" t="s">
        <v>4493</v>
      </c>
      <c r="J4097" s="3"/>
      <c r="K4097" s="6" t="s">
        <v>4474</v>
      </c>
      <c r="L4097" s="6" t="s">
        <v>4474</v>
      </c>
      <c r="M4097" s="6" t="s">
        <v>4474</v>
      </c>
      <c r="N4097" s="6" t="s">
        <v>4474</v>
      </c>
      <c r="O4097" s="6" t="s">
        <v>4474</v>
      </c>
      <c r="P4097" s="6" t="s">
        <v>4474</v>
      </c>
      <c r="Q4097" s="6" t="s">
        <v>4474</v>
      </c>
      <c r="R4097" s="6" t="s">
        <v>4474</v>
      </c>
      <c r="S4097" s="6" t="s">
        <v>4474</v>
      </c>
      <c r="T4097" s="6" t="s">
        <v>4474</v>
      </c>
      <c r="U4097" s="6" t="s">
        <v>4474</v>
      </c>
      <c r="V4097" s="6" t="s">
        <v>4474</v>
      </c>
      <c r="W4097" s="6" t="s">
        <v>4474</v>
      </c>
      <c r="X4097" s="6" t="s">
        <v>4474</v>
      </c>
      <c r="Y4097" s="6" t="s">
        <v>4474</v>
      </c>
      <c r="Z4097" s="6" t="s">
        <v>4474</v>
      </c>
      <c r="AA4097" s="6" t="s">
        <v>4474</v>
      </c>
      <c r="AB4097" s="6" t="s">
        <v>4474</v>
      </c>
      <c r="AC4097" s="6" t="s">
        <v>4474</v>
      </c>
      <c r="AD4097" s="6" t="s">
        <v>4474</v>
      </c>
      <c r="AF4097" t="e">
        <f>Q4097/W4097</f>
        <v>#VALUE!</v>
      </c>
      <c r="AG4097" t="e">
        <f>R4097/X4097</f>
        <v>#VALUE!</v>
      </c>
      <c r="AH4097" t="e">
        <f>U4097/W4097</f>
        <v>#VALUE!</v>
      </c>
      <c r="AI4097" t="e">
        <f>V4097/X4097</f>
        <v>#VALUE!</v>
      </c>
      <c r="AJ4097" t="e">
        <f>Y4097/AA4097</f>
        <v>#VALUE!</v>
      </c>
      <c r="AK4097" t="e">
        <f>Z4097/AB4097</f>
        <v>#VALUE!</v>
      </c>
      <c r="AL4097" t="e">
        <f>O4097/K4097</f>
        <v>#VALUE!</v>
      </c>
      <c r="AM4097" t="e">
        <f>P4097/L4097</f>
        <v>#VALUE!</v>
      </c>
      <c r="AN4097" t="e">
        <f>K4097/W4097</f>
        <v>#VALUE!</v>
      </c>
      <c r="AO4097" t="e">
        <f>L4097/X4097</f>
        <v>#VALUE!</v>
      </c>
      <c r="AP4097">
        <f>IF(OR(Q4097&lt;0, Q4097="NA"), 0, 1)</f>
        <v>0</v>
      </c>
      <c r="AQ4097">
        <f>IF(OR(S4097&lt;0, S4097="NA"), 0, 1)</f>
        <v>0</v>
      </c>
      <c r="AR4097">
        <f>IFERROR(IF((AF4097-AG4097)&gt;0,1,0),0)</f>
        <v>0</v>
      </c>
      <c r="AS4097">
        <f>IFERROR(IF((S4097-Q4097)&gt;0,1,0),0)</f>
        <v>0</v>
      </c>
      <c r="AT4097">
        <f>IFERROR(IF((AH4097-AI4097)&lt;0,1,0),0)</f>
        <v>0</v>
      </c>
      <c r="AU4097">
        <f>IFERROR(IF((AJ4097-AK4097)&gt;0,1,0),0)</f>
        <v>0</v>
      </c>
      <c r="AV4097">
        <f>IFERROR(IF((AL4097-AM4097)&gt;0,1,0),0)</f>
        <v>0</v>
      </c>
      <c r="AW4097">
        <f>IFERROR(IF((AN4097-AO4097)&gt;0,1,0),0)</f>
        <v>0</v>
      </c>
      <c r="AX4097">
        <f>IFERROR(IF((AC4097-AD4097)&lt;0,1,0),0)</f>
        <v>0</v>
      </c>
      <c r="AY4097">
        <f>SUM(AP4097:AX4097)</f>
        <v>0</v>
      </c>
    </row>
    <row r="4098" spans="1:51" x14ac:dyDescent="0.45">
      <c r="A4098" s="1" t="s">
        <v>2234</v>
      </c>
      <c r="B4098" s="2">
        <v>28914867</v>
      </c>
      <c r="C4098" s="3" t="s">
        <v>5338</v>
      </c>
      <c r="D4098" s="5">
        <v>19.795000000000002</v>
      </c>
      <c r="E4098" s="5">
        <v>270.20175</v>
      </c>
      <c r="F4098" s="3" t="s">
        <v>4480</v>
      </c>
      <c r="G4098" s="3" t="s">
        <v>4491</v>
      </c>
      <c r="H4098" s="3" t="s">
        <v>4492</v>
      </c>
      <c r="I4098" s="3" t="s">
        <v>4493</v>
      </c>
      <c r="J4098" s="3"/>
      <c r="K4098" s="6" t="s">
        <v>4474</v>
      </c>
      <c r="L4098" s="6" t="s">
        <v>4474</v>
      </c>
      <c r="M4098" s="6" t="s">
        <v>4474</v>
      </c>
      <c r="N4098" s="6" t="s">
        <v>4474</v>
      </c>
      <c r="O4098" s="6" t="s">
        <v>4474</v>
      </c>
      <c r="P4098" s="6" t="s">
        <v>4474</v>
      </c>
      <c r="Q4098" s="6" t="s">
        <v>4474</v>
      </c>
      <c r="R4098" s="6" t="s">
        <v>4474</v>
      </c>
      <c r="S4098" s="6" t="s">
        <v>4474</v>
      </c>
      <c r="T4098" s="6" t="s">
        <v>4474</v>
      </c>
      <c r="U4098" s="6" t="s">
        <v>4474</v>
      </c>
      <c r="V4098" s="6" t="s">
        <v>4474</v>
      </c>
      <c r="W4098" s="6" t="s">
        <v>4474</v>
      </c>
      <c r="X4098" s="6" t="s">
        <v>4474</v>
      </c>
      <c r="Y4098" s="6" t="s">
        <v>4474</v>
      </c>
      <c r="Z4098" s="6" t="s">
        <v>4474</v>
      </c>
      <c r="AA4098" s="6" t="s">
        <v>4474</v>
      </c>
      <c r="AB4098" s="6" t="s">
        <v>4474</v>
      </c>
      <c r="AC4098" s="6" t="s">
        <v>4474</v>
      </c>
      <c r="AD4098" s="6" t="s">
        <v>4474</v>
      </c>
      <c r="AF4098" t="e">
        <f>Q4098/W4098</f>
        <v>#VALUE!</v>
      </c>
      <c r="AG4098" t="e">
        <f>R4098/X4098</f>
        <v>#VALUE!</v>
      </c>
      <c r="AH4098" t="e">
        <f>U4098/W4098</f>
        <v>#VALUE!</v>
      </c>
      <c r="AI4098" t="e">
        <f>V4098/X4098</f>
        <v>#VALUE!</v>
      </c>
      <c r="AJ4098" t="e">
        <f>Y4098/AA4098</f>
        <v>#VALUE!</v>
      </c>
      <c r="AK4098" t="e">
        <f>Z4098/AB4098</f>
        <v>#VALUE!</v>
      </c>
      <c r="AL4098" t="e">
        <f>O4098/K4098</f>
        <v>#VALUE!</v>
      </c>
      <c r="AM4098" t="e">
        <f>P4098/L4098</f>
        <v>#VALUE!</v>
      </c>
      <c r="AN4098" t="e">
        <f>K4098/W4098</f>
        <v>#VALUE!</v>
      </c>
      <c r="AO4098" t="e">
        <f>L4098/X4098</f>
        <v>#VALUE!</v>
      </c>
      <c r="AP4098">
        <f>IF(OR(Q4098&lt;0, Q4098="NA"), 0, 1)</f>
        <v>0</v>
      </c>
      <c r="AQ4098">
        <f>IF(OR(S4098&lt;0, S4098="NA"), 0, 1)</f>
        <v>0</v>
      </c>
      <c r="AR4098">
        <f>IFERROR(IF((AF4098-AG4098)&gt;0,1,0),0)</f>
        <v>0</v>
      </c>
      <c r="AS4098">
        <f>IFERROR(IF((S4098-Q4098)&gt;0,1,0),0)</f>
        <v>0</v>
      </c>
      <c r="AT4098">
        <f>IFERROR(IF((AH4098-AI4098)&lt;0,1,0),0)</f>
        <v>0</v>
      </c>
      <c r="AU4098">
        <f>IFERROR(IF((AJ4098-AK4098)&gt;0,1,0),0)</f>
        <v>0</v>
      </c>
      <c r="AV4098">
        <f>IFERROR(IF((AL4098-AM4098)&gt;0,1,0),0)</f>
        <v>0</v>
      </c>
      <c r="AW4098">
        <f>IFERROR(IF((AN4098-AO4098)&gt;0,1,0),0)</f>
        <v>0</v>
      </c>
      <c r="AX4098">
        <f>IFERROR(IF((AC4098-AD4098)&lt;0,1,0),0)</f>
        <v>0</v>
      </c>
      <c r="AY4098">
        <f>SUM(AP4098:AX4098)</f>
        <v>0</v>
      </c>
    </row>
    <row r="4099" spans="1:51" x14ac:dyDescent="0.45">
      <c r="A4099" s="1" t="s">
        <v>2235</v>
      </c>
      <c r="B4099" s="2">
        <v>106174240</v>
      </c>
      <c r="C4099" s="3" t="s">
        <v>5338</v>
      </c>
      <c r="D4099" s="5">
        <v>22.22</v>
      </c>
      <c r="E4099" s="5">
        <v>257.75200000000001</v>
      </c>
      <c r="F4099" s="3" t="s">
        <v>4480</v>
      </c>
      <c r="G4099" s="3" t="s">
        <v>4491</v>
      </c>
      <c r="H4099" s="3" t="s">
        <v>4492</v>
      </c>
      <c r="I4099" s="3" t="s">
        <v>4493</v>
      </c>
      <c r="J4099" s="3"/>
      <c r="K4099" s="6" t="s">
        <v>4474</v>
      </c>
      <c r="L4099" s="6" t="s">
        <v>4474</v>
      </c>
      <c r="M4099" s="6" t="s">
        <v>4474</v>
      </c>
      <c r="N4099" s="6" t="s">
        <v>4474</v>
      </c>
      <c r="O4099" s="6" t="s">
        <v>4474</v>
      </c>
      <c r="P4099" s="6" t="s">
        <v>4474</v>
      </c>
      <c r="Q4099" s="6" t="s">
        <v>4474</v>
      </c>
      <c r="R4099" s="6" t="s">
        <v>4474</v>
      </c>
      <c r="S4099" s="6" t="s">
        <v>4474</v>
      </c>
      <c r="T4099" s="6" t="s">
        <v>4474</v>
      </c>
      <c r="U4099" s="6" t="s">
        <v>4474</v>
      </c>
      <c r="V4099" s="6" t="s">
        <v>4474</v>
      </c>
      <c r="W4099" s="6" t="s">
        <v>4474</v>
      </c>
      <c r="X4099" s="6" t="s">
        <v>4474</v>
      </c>
      <c r="Y4099" s="6" t="s">
        <v>4474</v>
      </c>
      <c r="Z4099" s="6" t="s">
        <v>4474</v>
      </c>
      <c r="AA4099" s="6" t="s">
        <v>4474</v>
      </c>
      <c r="AB4099" s="6" t="s">
        <v>4474</v>
      </c>
      <c r="AC4099" s="6" t="s">
        <v>4474</v>
      </c>
      <c r="AD4099" s="6" t="s">
        <v>4474</v>
      </c>
      <c r="AF4099" t="e">
        <f>Q4099/W4099</f>
        <v>#VALUE!</v>
      </c>
      <c r="AG4099" t="e">
        <f>R4099/X4099</f>
        <v>#VALUE!</v>
      </c>
      <c r="AH4099" t="e">
        <f>U4099/W4099</f>
        <v>#VALUE!</v>
      </c>
      <c r="AI4099" t="e">
        <f>V4099/X4099</f>
        <v>#VALUE!</v>
      </c>
      <c r="AJ4099" t="e">
        <f>Y4099/AA4099</f>
        <v>#VALUE!</v>
      </c>
      <c r="AK4099" t="e">
        <f>Z4099/AB4099</f>
        <v>#VALUE!</v>
      </c>
      <c r="AL4099" t="e">
        <f>O4099/K4099</f>
        <v>#VALUE!</v>
      </c>
      <c r="AM4099" t="e">
        <f>P4099/L4099</f>
        <v>#VALUE!</v>
      </c>
      <c r="AN4099" t="e">
        <f>K4099/W4099</f>
        <v>#VALUE!</v>
      </c>
      <c r="AO4099" t="e">
        <f>L4099/X4099</f>
        <v>#VALUE!</v>
      </c>
      <c r="AP4099">
        <f>IF(OR(Q4099&lt;0, Q4099="NA"), 0, 1)</f>
        <v>0</v>
      </c>
      <c r="AQ4099">
        <f>IF(OR(S4099&lt;0, S4099="NA"), 0, 1)</f>
        <v>0</v>
      </c>
      <c r="AR4099">
        <f>IFERROR(IF((AF4099-AG4099)&gt;0,1,0),0)</f>
        <v>0</v>
      </c>
      <c r="AS4099">
        <f>IFERROR(IF((S4099-Q4099)&gt;0,1,0),0)</f>
        <v>0</v>
      </c>
      <c r="AT4099">
        <f>IFERROR(IF((AH4099-AI4099)&lt;0,1,0),0)</f>
        <v>0</v>
      </c>
      <c r="AU4099">
        <f>IFERROR(IF((AJ4099-AK4099)&gt;0,1,0),0)</f>
        <v>0</v>
      </c>
      <c r="AV4099">
        <f>IFERROR(IF((AL4099-AM4099)&gt;0,1,0),0)</f>
        <v>0</v>
      </c>
      <c r="AW4099">
        <f>IFERROR(IF((AN4099-AO4099)&gt;0,1,0),0)</f>
        <v>0</v>
      </c>
      <c r="AX4099">
        <f>IFERROR(IF((AC4099-AD4099)&lt;0,1,0),0)</f>
        <v>0</v>
      </c>
      <c r="AY4099">
        <f>SUM(AP4099:AX4099)</f>
        <v>0</v>
      </c>
    </row>
    <row r="4100" spans="1:51" x14ac:dyDescent="0.45">
      <c r="A4100" s="1" t="s">
        <v>2236</v>
      </c>
      <c r="B4100" s="2">
        <v>111612456</v>
      </c>
      <c r="C4100" s="3" t="s">
        <v>5338</v>
      </c>
      <c r="D4100" s="5">
        <v>23.664999999999999</v>
      </c>
      <c r="E4100" s="5">
        <v>270.96424999999999</v>
      </c>
      <c r="F4100" s="3" t="s">
        <v>4480</v>
      </c>
      <c r="G4100" s="3" t="s">
        <v>4491</v>
      </c>
      <c r="H4100" s="3" t="s">
        <v>4492</v>
      </c>
      <c r="I4100" s="3" t="s">
        <v>4493</v>
      </c>
      <c r="J4100" s="3"/>
      <c r="K4100" s="6" t="s">
        <v>4474</v>
      </c>
      <c r="L4100" s="6" t="s">
        <v>4474</v>
      </c>
      <c r="M4100" s="6" t="s">
        <v>4474</v>
      </c>
      <c r="N4100" s="6" t="s">
        <v>4474</v>
      </c>
      <c r="O4100" s="6" t="s">
        <v>4474</v>
      </c>
      <c r="P4100" s="6" t="s">
        <v>4474</v>
      </c>
      <c r="Q4100" s="6" t="s">
        <v>4474</v>
      </c>
      <c r="R4100" s="6" t="s">
        <v>4474</v>
      </c>
      <c r="S4100" s="6" t="s">
        <v>4474</v>
      </c>
      <c r="T4100" s="6" t="s">
        <v>4474</v>
      </c>
      <c r="U4100" s="6" t="s">
        <v>4474</v>
      </c>
      <c r="V4100" s="6" t="s">
        <v>4474</v>
      </c>
      <c r="W4100" s="6" t="s">
        <v>4474</v>
      </c>
      <c r="X4100" s="6" t="s">
        <v>4474</v>
      </c>
      <c r="Y4100" s="6" t="s">
        <v>4474</v>
      </c>
      <c r="Z4100" s="6" t="s">
        <v>4474</v>
      </c>
      <c r="AA4100" s="6" t="s">
        <v>4474</v>
      </c>
      <c r="AB4100" s="6" t="s">
        <v>4474</v>
      </c>
      <c r="AC4100" s="6" t="s">
        <v>4474</v>
      </c>
      <c r="AD4100" s="6" t="s">
        <v>4474</v>
      </c>
      <c r="AF4100" t="e">
        <f>Q4100/W4100</f>
        <v>#VALUE!</v>
      </c>
      <c r="AG4100" t="e">
        <f>R4100/X4100</f>
        <v>#VALUE!</v>
      </c>
      <c r="AH4100" t="e">
        <f>U4100/W4100</f>
        <v>#VALUE!</v>
      </c>
      <c r="AI4100" t="e">
        <f>V4100/X4100</f>
        <v>#VALUE!</v>
      </c>
      <c r="AJ4100" t="e">
        <f>Y4100/AA4100</f>
        <v>#VALUE!</v>
      </c>
      <c r="AK4100" t="e">
        <f>Z4100/AB4100</f>
        <v>#VALUE!</v>
      </c>
      <c r="AL4100" t="e">
        <f>O4100/K4100</f>
        <v>#VALUE!</v>
      </c>
      <c r="AM4100" t="e">
        <f>P4100/L4100</f>
        <v>#VALUE!</v>
      </c>
      <c r="AN4100" t="e">
        <f>K4100/W4100</f>
        <v>#VALUE!</v>
      </c>
      <c r="AO4100" t="e">
        <f>L4100/X4100</f>
        <v>#VALUE!</v>
      </c>
      <c r="AP4100">
        <f>IF(OR(Q4100&lt;0, Q4100="NA"), 0, 1)</f>
        <v>0</v>
      </c>
      <c r="AQ4100">
        <f>IF(OR(S4100&lt;0, S4100="NA"), 0, 1)</f>
        <v>0</v>
      </c>
      <c r="AR4100">
        <f>IFERROR(IF((AF4100-AG4100)&gt;0,1,0),0)</f>
        <v>0</v>
      </c>
      <c r="AS4100">
        <f>IFERROR(IF((S4100-Q4100)&gt;0,1,0),0)</f>
        <v>0</v>
      </c>
      <c r="AT4100">
        <f>IFERROR(IF((AH4100-AI4100)&lt;0,1,0),0)</f>
        <v>0</v>
      </c>
      <c r="AU4100">
        <f>IFERROR(IF((AJ4100-AK4100)&gt;0,1,0),0)</f>
        <v>0</v>
      </c>
      <c r="AV4100">
        <f>IFERROR(IF((AL4100-AM4100)&gt;0,1,0),0)</f>
        <v>0</v>
      </c>
      <c r="AW4100">
        <f>IFERROR(IF((AN4100-AO4100)&gt;0,1,0),0)</f>
        <v>0</v>
      </c>
      <c r="AX4100">
        <f>IFERROR(IF((AC4100-AD4100)&lt;0,1,0),0)</f>
        <v>0</v>
      </c>
      <c r="AY4100">
        <f>SUM(AP4100:AX4100)</f>
        <v>0</v>
      </c>
    </row>
    <row r="4101" spans="1:51" x14ac:dyDescent="0.45">
      <c r="A4101" s="1" t="s">
        <v>2237</v>
      </c>
      <c r="B4101" s="2">
        <v>117184962</v>
      </c>
      <c r="C4101" s="3" t="s">
        <v>5338</v>
      </c>
      <c r="D4101" s="5">
        <v>24.835000000000001</v>
      </c>
      <c r="E4101" s="5">
        <v>62.087499999999999</v>
      </c>
      <c r="F4101" s="3" t="s">
        <v>4480</v>
      </c>
      <c r="G4101" s="3" t="s">
        <v>4491</v>
      </c>
      <c r="H4101" s="3" t="s">
        <v>4492</v>
      </c>
      <c r="I4101" s="3" t="s">
        <v>4493</v>
      </c>
      <c r="J4101" s="3"/>
      <c r="K4101" s="6" t="s">
        <v>4474</v>
      </c>
      <c r="L4101" s="6" t="s">
        <v>4474</v>
      </c>
      <c r="M4101" s="6" t="s">
        <v>4474</v>
      </c>
      <c r="N4101" s="6" t="s">
        <v>4474</v>
      </c>
      <c r="O4101" s="6" t="s">
        <v>4474</v>
      </c>
      <c r="P4101" s="6" t="s">
        <v>4474</v>
      </c>
      <c r="Q4101" s="6" t="s">
        <v>4474</v>
      </c>
      <c r="R4101" s="6" t="s">
        <v>4474</v>
      </c>
      <c r="S4101" s="6" t="s">
        <v>4474</v>
      </c>
      <c r="T4101" s="6" t="s">
        <v>4474</v>
      </c>
      <c r="U4101" s="6" t="s">
        <v>4474</v>
      </c>
      <c r="V4101" s="6" t="s">
        <v>4474</v>
      </c>
      <c r="W4101" s="6" t="s">
        <v>4474</v>
      </c>
      <c r="X4101" s="6" t="s">
        <v>4474</v>
      </c>
      <c r="Y4101" s="6" t="s">
        <v>4474</v>
      </c>
      <c r="Z4101" s="6" t="s">
        <v>4474</v>
      </c>
      <c r="AA4101" s="6" t="s">
        <v>4474</v>
      </c>
      <c r="AB4101" s="6" t="s">
        <v>4474</v>
      </c>
      <c r="AC4101" s="6" t="s">
        <v>4474</v>
      </c>
      <c r="AD4101" s="6" t="s">
        <v>4474</v>
      </c>
      <c r="AF4101" t="e">
        <f>Q4101/W4101</f>
        <v>#VALUE!</v>
      </c>
      <c r="AG4101" t="e">
        <f>R4101/X4101</f>
        <v>#VALUE!</v>
      </c>
      <c r="AH4101" t="e">
        <f>U4101/W4101</f>
        <v>#VALUE!</v>
      </c>
      <c r="AI4101" t="e">
        <f>V4101/X4101</f>
        <v>#VALUE!</v>
      </c>
      <c r="AJ4101" t="e">
        <f>Y4101/AA4101</f>
        <v>#VALUE!</v>
      </c>
      <c r="AK4101" t="e">
        <f>Z4101/AB4101</f>
        <v>#VALUE!</v>
      </c>
      <c r="AL4101" t="e">
        <f>O4101/K4101</f>
        <v>#VALUE!</v>
      </c>
      <c r="AM4101" t="e">
        <f>P4101/L4101</f>
        <v>#VALUE!</v>
      </c>
      <c r="AN4101" t="e">
        <f>K4101/W4101</f>
        <v>#VALUE!</v>
      </c>
      <c r="AO4101" t="e">
        <f>L4101/X4101</f>
        <v>#VALUE!</v>
      </c>
      <c r="AP4101">
        <f>IF(OR(Q4101&lt;0, Q4101="NA"), 0, 1)</f>
        <v>0</v>
      </c>
      <c r="AQ4101">
        <f>IF(OR(S4101&lt;0, S4101="NA"), 0, 1)</f>
        <v>0</v>
      </c>
      <c r="AR4101">
        <f>IFERROR(IF((AF4101-AG4101)&gt;0,1,0),0)</f>
        <v>0</v>
      </c>
      <c r="AS4101">
        <f>IFERROR(IF((S4101-Q4101)&gt;0,1,0),0)</f>
        <v>0</v>
      </c>
      <c r="AT4101">
        <f>IFERROR(IF((AH4101-AI4101)&lt;0,1,0),0)</f>
        <v>0</v>
      </c>
      <c r="AU4101">
        <f>IFERROR(IF((AJ4101-AK4101)&gt;0,1,0),0)</f>
        <v>0</v>
      </c>
      <c r="AV4101">
        <f>IFERROR(IF((AL4101-AM4101)&gt;0,1,0),0)</f>
        <v>0</v>
      </c>
      <c r="AW4101">
        <f>IFERROR(IF((AN4101-AO4101)&gt;0,1,0),0)</f>
        <v>0</v>
      </c>
      <c r="AX4101">
        <f>IFERROR(IF((AC4101-AD4101)&lt;0,1,0),0)</f>
        <v>0</v>
      </c>
      <c r="AY4101">
        <f>SUM(AP4101:AX4101)</f>
        <v>0</v>
      </c>
    </row>
    <row r="4102" spans="1:51" x14ac:dyDescent="0.45">
      <c r="A4102" s="1" t="s">
        <v>2238</v>
      </c>
      <c r="B4102" s="2">
        <v>117184753</v>
      </c>
      <c r="C4102" s="3" t="s">
        <v>5338</v>
      </c>
      <c r="D4102" s="5">
        <v>24.395</v>
      </c>
      <c r="E4102" s="5">
        <v>48.79</v>
      </c>
      <c r="F4102" s="3" t="s">
        <v>4480</v>
      </c>
      <c r="G4102" s="3" t="s">
        <v>4491</v>
      </c>
      <c r="H4102" s="3" t="s">
        <v>4492</v>
      </c>
      <c r="I4102" s="3" t="s">
        <v>4493</v>
      </c>
      <c r="J4102" s="3"/>
      <c r="K4102" s="6" t="s">
        <v>4474</v>
      </c>
      <c r="L4102" s="6" t="s">
        <v>4474</v>
      </c>
      <c r="M4102" s="6" t="s">
        <v>4474</v>
      </c>
      <c r="N4102" s="6" t="s">
        <v>4474</v>
      </c>
      <c r="O4102" s="6" t="s">
        <v>4474</v>
      </c>
      <c r="P4102" s="6" t="s">
        <v>4474</v>
      </c>
      <c r="Q4102" s="6" t="s">
        <v>4474</v>
      </c>
      <c r="R4102" s="6" t="s">
        <v>4474</v>
      </c>
      <c r="S4102" s="6" t="s">
        <v>4474</v>
      </c>
      <c r="T4102" s="6" t="s">
        <v>4474</v>
      </c>
      <c r="U4102" s="6" t="s">
        <v>4474</v>
      </c>
      <c r="V4102" s="6" t="s">
        <v>4474</v>
      </c>
      <c r="W4102" s="6" t="s">
        <v>4474</v>
      </c>
      <c r="X4102" s="6" t="s">
        <v>4474</v>
      </c>
      <c r="Y4102" s="6" t="s">
        <v>4474</v>
      </c>
      <c r="Z4102" s="6" t="s">
        <v>4474</v>
      </c>
      <c r="AA4102" s="6" t="s">
        <v>4474</v>
      </c>
      <c r="AB4102" s="6" t="s">
        <v>4474</v>
      </c>
      <c r="AC4102" s="6" t="s">
        <v>4474</v>
      </c>
      <c r="AD4102" s="6" t="s">
        <v>4474</v>
      </c>
      <c r="AF4102" t="e">
        <f>Q4102/W4102</f>
        <v>#VALUE!</v>
      </c>
      <c r="AG4102" t="e">
        <f>R4102/X4102</f>
        <v>#VALUE!</v>
      </c>
      <c r="AH4102" t="e">
        <f>U4102/W4102</f>
        <v>#VALUE!</v>
      </c>
      <c r="AI4102" t="e">
        <f>V4102/X4102</f>
        <v>#VALUE!</v>
      </c>
      <c r="AJ4102" t="e">
        <f>Y4102/AA4102</f>
        <v>#VALUE!</v>
      </c>
      <c r="AK4102" t="e">
        <f>Z4102/AB4102</f>
        <v>#VALUE!</v>
      </c>
      <c r="AL4102" t="e">
        <f>O4102/K4102</f>
        <v>#VALUE!</v>
      </c>
      <c r="AM4102" t="e">
        <f>P4102/L4102</f>
        <v>#VALUE!</v>
      </c>
      <c r="AN4102" t="e">
        <f>K4102/W4102</f>
        <v>#VALUE!</v>
      </c>
      <c r="AO4102" t="e">
        <f>L4102/X4102</f>
        <v>#VALUE!</v>
      </c>
      <c r="AP4102">
        <f>IF(OR(Q4102&lt;0, Q4102="NA"), 0, 1)</f>
        <v>0</v>
      </c>
      <c r="AQ4102">
        <f>IF(OR(S4102&lt;0, S4102="NA"), 0, 1)</f>
        <v>0</v>
      </c>
      <c r="AR4102">
        <f>IFERROR(IF((AF4102-AG4102)&gt;0,1,0),0)</f>
        <v>0</v>
      </c>
      <c r="AS4102">
        <f>IFERROR(IF((S4102-Q4102)&gt;0,1,0),0)</f>
        <v>0</v>
      </c>
      <c r="AT4102">
        <f>IFERROR(IF((AH4102-AI4102)&lt;0,1,0),0)</f>
        <v>0</v>
      </c>
      <c r="AU4102">
        <f>IFERROR(IF((AJ4102-AK4102)&gt;0,1,0),0)</f>
        <v>0</v>
      </c>
      <c r="AV4102">
        <f>IFERROR(IF((AL4102-AM4102)&gt;0,1,0),0)</f>
        <v>0</v>
      </c>
      <c r="AW4102">
        <f>IFERROR(IF((AN4102-AO4102)&gt;0,1,0),0)</f>
        <v>0</v>
      </c>
      <c r="AX4102">
        <f>IFERROR(IF((AC4102-AD4102)&lt;0,1,0),0)</f>
        <v>0</v>
      </c>
      <c r="AY4102">
        <f>SUM(AP4102:AX4102)</f>
        <v>0</v>
      </c>
    </row>
    <row r="4103" spans="1:51" x14ac:dyDescent="0.45">
      <c r="A4103" s="1" t="s">
        <v>2239</v>
      </c>
      <c r="B4103" s="2">
        <v>117185134</v>
      </c>
      <c r="C4103" s="3" t="s">
        <v>5338</v>
      </c>
      <c r="D4103" s="5">
        <v>23.764199999999999</v>
      </c>
      <c r="E4103" s="7">
        <v>2.37642</v>
      </c>
      <c r="F4103" s="3" t="s">
        <v>4480</v>
      </c>
      <c r="G4103" s="3" t="s">
        <v>4491</v>
      </c>
      <c r="H4103" s="3" t="s">
        <v>4492</v>
      </c>
      <c r="I4103" s="3" t="s">
        <v>4493</v>
      </c>
      <c r="J4103" s="3"/>
      <c r="K4103" s="6" t="s">
        <v>4474</v>
      </c>
      <c r="L4103" s="6" t="s">
        <v>4474</v>
      </c>
      <c r="M4103" s="6" t="s">
        <v>4474</v>
      </c>
      <c r="N4103" s="6" t="s">
        <v>4474</v>
      </c>
      <c r="O4103" s="6" t="s">
        <v>4474</v>
      </c>
      <c r="P4103" s="6" t="s">
        <v>4474</v>
      </c>
      <c r="Q4103" s="6" t="s">
        <v>4474</v>
      </c>
      <c r="R4103" s="6" t="s">
        <v>4474</v>
      </c>
      <c r="S4103" s="6" t="s">
        <v>4474</v>
      </c>
      <c r="T4103" s="6" t="s">
        <v>4474</v>
      </c>
      <c r="U4103" s="6" t="s">
        <v>4474</v>
      </c>
      <c r="V4103" s="6" t="s">
        <v>4474</v>
      </c>
      <c r="W4103" s="6" t="s">
        <v>4474</v>
      </c>
      <c r="X4103" s="6" t="s">
        <v>4474</v>
      </c>
      <c r="Y4103" s="6" t="s">
        <v>4474</v>
      </c>
      <c r="Z4103" s="6" t="s">
        <v>4474</v>
      </c>
      <c r="AA4103" s="6" t="s">
        <v>4474</v>
      </c>
      <c r="AB4103" s="6" t="s">
        <v>4474</v>
      </c>
      <c r="AC4103" s="6" t="s">
        <v>4474</v>
      </c>
      <c r="AD4103" s="6" t="s">
        <v>4474</v>
      </c>
      <c r="AF4103" t="e">
        <f>Q4103/W4103</f>
        <v>#VALUE!</v>
      </c>
      <c r="AG4103" t="e">
        <f>R4103/X4103</f>
        <v>#VALUE!</v>
      </c>
      <c r="AH4103" t="e">
        <f>U4103/W4103</f>
        <v>#VALUE!</v>
      </c>
      <c r="AI4103" t="e">
        <f>V4103/X4103</f>
        <v>#VALUE!</v>
      </c>
      <c r="AJ4103" t="e">
        <f>Y4103/AA4103</f>
        <v>#VALUE!</v>
      </c>
      <c r="AK4103" t="e">
        <f>Z4103/AB4103</f>
        <v>#VALUE!</v>
      </c>
      <c r="AL4103" t="e">
        <f>O4103/K4103</f>
        <v>#VALUE!</v>
      </c>
      <c r="AM4103" t="e">
        <f>P4103/L4103</f>
        <v>#VALUE!</v>
      </c>
      <c r="AN4103" t="e">
        <f>K4103/W4103</f>
        <v>#VALUE!</v>
      </c>
      <c r="AO4103" t="e">
        <f>L4103/X4103</f>
        <v>#VALUE!</v>
      </c>
      <c r="AP4103">
        <f>IF(OR(Q4103&lt;0, Q4103="NA"), 0, 1)</f>
        <v>0</v>
      </c>
      <c r="AQ4103">
        <f>IF(OR(S4103&lt;0, S4103="NA"), 0, 1)</f>
        <v>0</v>
      </c>
      <c r="AR4103">
        <f>IFERROR(IF((AF4103-AG4103)&gt;0,1,0),0)</f>
        <v>0</v>
      </c>
      <c r="AS4103">
        <f>IFERROR(IF((S4103-Q4103)&gt;0,1,0),0)</f>
        <v>0</v>
      </c>
      <c r="AT4103">
        <f>IFERROR(IF((AH4103-AI4103)&lt;0,1,0),0)</f>
        <v>0</v>
      </c>
      <c r="AU4103">
        <f>IFERROR(IF((AJ4103-AK4103)&gt;0,1,0),0)</f>
        <v>0</v>
      </c>
      <c r="AV4103">
        <f>IFERROR(IF((AL4103-AM4103)&gt;0,1,0),0)</f>
        <v>0</v>
      </c>
      <c r="AW4103">
        <f>IFERROR(IF((AN4103-AO4103)&gt;0,1,0),0)</f>
        <v>0</v>
      </c>
      <c r="AX4103">
        <f>IFERROR(IF((AC4103-AD4103)&lt;0,1,0),0)</f>
        <v>0</v>
      </c>
      <c r="AY4103">
        <f>SUM(AP4103:AX4103)</f>
        <v>0</v>
      </c>
    </row>
    <row r="4104" spans="1:51" x14ac:dyDescent="0.45">
      <c r="A4104" s="1" t="s">
        <v>2240</v>
      </c>
      <c r="B4104" s="2">
        <v>5730726</v>
      </c>
      <c r="C4104" s="3" t="s">
        <v>5338</v>
      </c>
      <c r="D4104" s="5">
        <v>49.56</v>
      </c>
      <c r="E4104" s="5">
        <v>884.64599999999996</v>
      </c>
      <c r="F4104" s="3" t="s">
        <v>4480</v>
      </c>
      <c r="G4104" s="3" t="s">
        <v>4491</v>
      </c>
      <c r="H4104" s="3" t="s">
        <v>4492</v>
      </c>
      <c r="I4104" s="3" t="s">
        <v>4493</v>
      </c>
      <c r="J4104" s="3"/>
      <c r="K4104" s="6" t="s">
        <v>4474</v>
      </c>
      <c r="L4104" s="6" t="s">
        <v>4474</v>
      </c>
      <c r="M4104" s="6" t="s">
        <v>4474</v>
      </c>
      <c r="N4104" s="6" t="s">
        <v>4474</v>
      </c>
      <c r="O4104" s="6" t="s">
        <v>4474</v>
      </c>
      <c r="P4104" s="6" t="s">
        <v>4474</v>
      </c>
      <c r="Q4104" s="6" t="s">
        <v>4474</v>
      </c>
      <c r="R4104" s="6" t="s">
        <v>4474</v>
      </c>
      <c r="S4104" s="6" t="s">
        <v>4474</v>
      </c>
      <c r="T4104" s="6" t="s">
        <v>4474</v>
      </c>
      <c r="U4104" s="6" t="s">
        <v>4474</v>
      </c>
      <c r="V4104" s="6" t="s">
        <v>4474</v>
      </c>
      <c r="W4104" s="6" t="s">
        <v>4474</v>
      </c>
      <c r="X4104" s="6" t="s">
        <v>4474</v>
      </c>
      <c r="Y4104" s="6" t="s">
        <v>4474</v>
      </c>
      <c r="Z4104" s="6" t="s">
        <v>4474</v>
      </c>
      <c r="AA4104" s="6" t="s">
        <v>4474</v>
      </c>
      <c r="AB4104" s="6" t="s">
        <v>4474</v>
      </c>
      <c r="AC4104" s="6" t="s">
        <v>4474</v>
      </c>
      <c r="AD4104" s="6" t="s">
        <v>4474</v>
      </c>
      <c r="AF4104" t="e">
        <f>Q4104/W4104</f>
        <v>#VALUE!</v>
      </c>
      <c r="AG4104" t="e">
        <f>R4104/X4104</f>
        <v>#VALUE!</v>
      </c>
      <c r="AH4104" t="e">
        <f>U4104/W4104</f>
        <v>#VALUE!</v>
      </c>
      <c r="AI4104" t="e">
        <f>V4104/X4104</f>
        <v>#VALUE!</v>
      </c>
      <c r="AJ4104" t="e">
        <f>Y4104/AA4104</f>
        <v>#VALUE!</v>
      </c>
      <c r="AK4104" t="e">
        <f>Z4104/AB4104</f>
        <v>#VALUE!</v>
      </c>
      <c r="AL4104" t="e">
        <f>O4104/K4104</f>
        <v>#VALUE!</v>
      </c>
      <c r="AM4104" t="e">
        <f>P4104/L4104</f>
        <v>#VALUE!</v>
      </c>
      <c r="AN4104" t="e">
        <f>K4104/W4104</f>
        <v>#VALUE!</v>
      </c>
      <c r="AO4104" t="e">
        <f>L4104/X4104</f>
        <v>#VALUE!</v>
      </c>
      <c r="AP4104">
        <f>IF(OR(Q4104&lt;0, Q4104="NA"), 0, 1)</f>
        <v>0</v>
      </c>
      <c r="AQ4104">
        <f>IF(OR(S4104&lt;0, S4104="NA"), 0, 1)</f>
        <v>0</v>
      </c>
      <c r="AR4104">
        <f>IFERROR(IF((AF4104-AG4104)&gt;0,1,0),0)</f>
        <v>0</v>
      </c>
      <c r="AS4104">
        <f>IFERROR(IF((S4104-Q4104)&gt;0,1,0),0)</f>
        <v>0</v>
      </c>
      <c r="AT4104">
        <f>IFERROR(IF((AH4104-AI4104)&lt;0,1,0),0)</f>
        <v>0</v>
      </c>
      <c r="AU4104">
        <f>IFERROR(IF((AJ4104-AK4104)&gt;0,1,0),0)</f>
        <v>0</v>
      </c>
      <c r="AV4104">
        <f>IFERROR(IF((AL4104-AM4104)&gt;0,1,0),0)</f>
        <v>0</v>
      </c>
      <c r="AW4104">
        <f>IFERROR(IF((AN4104-AO4104)&gt;0,1,0),0)</f>
        <v>0</v>
      </c>
      <c r="AX4104">
        <f>IFERROR(IF((AC4104-AD4104)&lt;0,1,0),0)</f>
        <v>0</v>
      </c>
      <c r="AY4104">
        <f>SUM(AP4104:AX4104)</f>
        <v>0</v>
      </c>
    </row>
    <row r="4105" spans="1:51" x14ac:dyDescent="0.45">
      <c r="A4105" s="1" t="s">
        <v>2241</v>
      </c>
      <c r="B4105" s="2">
        <v>5728062</v>
      </c>
      <c r="C4105" s="3" t="s">
        <v>5338</v>
      </c>
      <c r="D4105" s="5">
        <v>19.34</v>
      </c>
      <c r="E4105" s="5">
        <v>87.03</v>
      </c>
      <c r="F4105" s="3" t="s">
        <v>4480</v>
      </c>
      <c r="G4105" s="3" t="s">
        <v>4491</v>
      </c>
      <c r="H4105" s="3" t="s">
        <v>4492</v>
      </c>
      <c r="I4105" s="3" t="s">
        <v>4493</v>
      </c>
      <c r="J4105" s="3"/>
      <c r="K4105" s="6" t="s">
        <v>4474</v>
      </c>
      <c r="L4105" s="6" t="s">
        <v>4474</v>
      </c>
      <c r="M4105" s="6" t="s">
        <v>4474</v>
      </c>
      <c r="N4105" s="6" t="s">
        <v>4474</v>
      </c>
      <c r="O4105" s="6" t="s">
        <v>4474</v>
      </c>
      <c r="P4105" s="6" t="s">
        <v>4474</v>
      </c>
      <c r="Q4105" s="6" t="s">
        <v>4474</v>
      </c>
      <c r="R4105" s="6" t="s">
        <v>4474</v>
      </c>
      <c r="S4105" s="6" t="s">
        <v>4474</v>
      </c>
      <c r="T4105" s="6" t="s">
        <v>4474</v>
      </c>
      <c r="U4105" s="6" t="s">
        <v>4474</v>
      </c>
      <c r="V4105" s="6" t="s">
        <v>4474</v>
      </c>
      <c r="W4105" s="6" t="s">
        <v>4474</v>
      </c>
      <c r="X4105" s="6" t="s">
        <v>4474</v>
      </c>
      <c r="Y4105" s="6" t="s">
        <v>4474</v>
      </c>
      <c r="Z4105" s="6" t="s">
        <v>4474</v>
      </c>
      <c r="AA4105" s="6" t="s">
        <v>4474</v>
      </c>
      <c r="AB4105" s="6" t="s">
        <v>4474</v>
      </c>
      <c r="AC4105" s="6" t="s">
        <v>4474</v>
      </c>
      <c r="AD4105" s="6" t="s">
        <v>4474</v>
      </c>
      <c r="AF4105" t="e">
        <f>Q4105/W4105</f>
        <v>#VALUE!</v>
      </c>
      <c r="AG4105" t="e">
        <f>R4105/X4105</f>
        <v>#VALUE!</v>
      </c>
      <c r="AH4105" t="e">
        <f>U4105/W4105</f>
        <v>#VALUE!</v>
      </c>
      <c r="AI4105" t="e">
        <f>V4105/X4105</f>
        <v>#VALUE!</v>
      </c>
      <c r="AJ4105" t="e">
        <f>Y4105/AA4105</f>
        <v>#VALUE!</v>
      </c>
      <c r="AK4105" t="e">
        <f>Z4105/AB4105</f>
        <v>#VALUE!</v>
      </c>
      <c r="AL4105" t="e">
        <f>O4105/K4105</f>
        <v>#VALUE!</v>
      </c>
      <c r="AM4105" t="e">
        <f>P4105/L4105</f>
        <v>#VALUE!</v>
      </c>
      <c r="AN4105" t="e">
        <f>K4105/W4105</f>
        <v>#VALUE!</v>
      </c>
      <c r="AO4105" t="e">
        <f>L4105/X4105</f>
        <v>#VALUE!</v>
      </c>
      <c r="AP4105">
        <f>IF(OR(Q4105&lt;0, Q4105="NA"), 0, 1)</f>
        <v>0</v>
      </c>
      <c r="AQ4105">
        <f>IF(OR(S4105&lt;0, S4105="NA"), 0, 1)</f>
        <v>0</v>
      </c>
      <c r="AR4105">
        <f>IFERROR(IF((AF4105-AG4105)&gt;0,1,0),0)</f>
        <v>0</v>
      </c>
      <c r="AS4105">
        <f>IFERROR(IF((S4105-Q4105)&gt;0,1,0),0)</f>
        <v>0</v>
      </c>
      <c r="AT4105">
        <f>IFERROR(IF((AH4105-AI4105)&lt;0,1,0),0)</f>
        <v>0</v>
      </c>
      <c r="AU4105">
        <f>IFERROR(IF((AJ4105-AK4105)&gt;0,1,0),0)</f>
        <v>0</v>
      </c>
      <c r="AV4105">
        <f>IFERROR(IF((AL4105-AM4105)&gt;0,1,0),0)</f>
        <v>0</v>
      </c>
      <c r="AW4105">
        <f>IFERROR(IF((AN4105-AO4105)&gt;0,1,0),0)</f>
        <v>0</v>
      </c>
      <c r="AX4105">
        <f>IFERROR(IF((AC4105-AD4105)&lt;0,1,0),0)</f>
        <v>0</v>
      </c>
      <c r="AY4105">
        <f>SUM(AP4105:AX4105)</f>
        <v>0</v>
      </c>
    </row>
    <row r="4106" spans="1:51" x14ac:dyDescent="0.45">
      <c r="A4106" s="1" t="s">
        <v>2242</v>
      </c>
      <c r="B4106" s="2">
        <v>5729044</v>
      </c>
      <c r="C4106" s="3" t="s">
        <v>5338</v>
      </c>
      <c r="D4106" s="5">
        <v>38.51</v>
      </c>
      <c r="E4106" s="5">
        <v>450.56700000000001</v>
      </c>
      <c r="F4106" s="3" t="s">
        <v>4480</v>
      </c>
      <c r="G4106" s="3" t="s">
        <v>4491</v>
      </c>
      <c r="H4106" s="3" t="s">
        <v>4492</v>
      </c>
      <c r="I4106" s="3" t="s">
        <v>4493</v>
      </c>
      <c r="J4106" s="3"/>
      <c r="K4106" s="6" t="s">
        <v>4474</v>
      </c>
      <c r="L4106" s="6" t="s">
        <v>4474</v>
      </c>
      <c r="M4106" s="6" t="s">
        <v>4474</v>
      </c>
      <c r="N4106" s="6" t="s">
        <v>4474</v>
      </c>
      <c r="O4106" s="6" t="s">
        <v>4474</v>
      </c>
      <c r="P4106" s="6" t="s">
        <v>4474</v>
      </c>
      <c r="Q4106" s="6" t="s">
        <v>4474</v>
      </c>
      <c r="R4106" s="6" t="s">
        <v>4474</v>
      </c>
      <c r="S4106" s="6" t="s">
        <v>4474</v>
      </c>
      <c r="T4106" s="6" t="s">
        <v>4474</v>
      </c>
      <c r="U4106" s="6" t="s">
        <v>4474</v>
      </c>
      <c r="V4106" s="6" t="s">
        <v>4474</v>
      </c>
      <c r="W4106" s="6" t="s">
        <v>4474</v>
      </c>
      <c r="X4106" s="6" t="s">
        <v>4474</v>
      </c>
      <c r="Y4106" s="6" t="s">
        <v>4474</v>
      </c>
      <c r="Z4106" s="6" t="s">
        <v>4474</v>
      </c>
      <c r="AA4106" s="6" t="s">
        <v>4474</v>
      </c>
      <c r="AB4106" s="6" t="s">
        <v>4474</v>
      </c>
      <c r="AC4106" s="6" t="s">
        <v>4474</v>
      </c>
      <c r="AD4106" s="6" t="s">
        <v>4474</v>
      </c>
      <c r="AF4106" t="e">
        <f>Q4106/W4106</f>
        <v>#VALUE!</v>
      </c>
      <c r="AG4106" t="e">
        <f>R4106/X4106</f>
        <v>#VALUE!</v>
      </c>
      <c r="AH4106" t="e">
        <f>U4106/W4106</f>
        <v>#VALUE!</v>
      </c>
      <c r="AI4106" t="e">
        <f>V4106/X4106</f>
        <v>#VALUE!</v>
      </c>
      <c r="AJ4106" t="e">
        <f>Y4106/AA4106</f>
        <v>#VALUE!</v>
      </c>
      <c r="AK4106" t="e">
        <f>Z4106/AB4106</f>
        <v>#VALUE!</v>
      </c>
      <c r="AL4106" t="e">
        <f>O4106/K4106</f>
        <v>#VALUE!</v>
      </c>
      <c r="AM4106" t="e">
        <f>P4106/L4106</f>
        <v>#VALUE!</v>
      </c>
      <c r="AN4106" t="e">
        <f>K4106/W4106</f>
        <v>#VALUE!</v>
      </c>
      <c r="AO4106" t="e">
        <f>L4106/X4106</f>
        <v>#VALUE!</v>
      </c>
      <c r="AP4106">
        <f>IF(OR(Q4106&lt;0, Q4106="NA"), 0, 1)</f>
        <v>0</v>
      </c>
      <c r="AQ4106">
        <f>IF(OR(S4106&lt;0, S4106="NA"), 0, 1)</f>
        <v>0</v>
      </c>
      <c r="AR4106">
        <f>IFERROR(IF((AF4106-AG4106)&gt;0,1,0),0)</f>
        <v>0</v>
      </c>
      <c r="AS4106">
        <f>IFERROR(IF((S4106-Q4106)&gt;0,1,0),0)</f>
        <v>0</v>
      </c>
      <c r="AT4106">
        <f>IFERROR(IF((AH4106-AI4106)&lt;0,1,0),0)</f>
        <v>0</v>
      </c>
      <c r="AU4106">
        <f>IFERROR(IF((AJ4106-AK4106)&gt;0,1,0),0)</f>
        <v>0</v>
      </c>
      <c r="AV4106">
        <f>IFERROR(IF((AL4106-AM4106)&gt;0,1,0),0)</f>
        <v>0</v>
      </c>
      <c r="AW4106">
        <f>IFERROR(IF((AN4106-AO4106)&gt;0,1,0),0)</f>
        <v>0</v>
      </c>
      <c r="AX4106">
        <f>IFERROR(IF((AC4106-AD4106)&lt;0,1,0),0)</f>
        <v>0</v>
      </c>
      <c r="AY4106">
        <f>SUM(AP4106:AX4106)</f>
        <v>0</v>
      </c>
    </row>
    <row r="4107" spans="1:51" x14ac:dyDescent="0.45">
      <c r="A4107" s="1" t="s">
        <v>2243</v>
      </c>
      <c r="B4107" s="2">
        <v>5728122</v>
      </c>
      <c r="C4107" s="3" t="s">
        <v>5338</v>
      </c>
      <c r="D4107" s="5">
        <v>90.21</v>
      </c>
      <c r="E4107" s="5">
        <v>13720.941000000001</v>
      </c>
      <c r="F4107" s="3" t="s">
        <v>4480</v>
      </c>
      <c r="G4107" s="3" t="s">
        <v>4491</v>
      </c>
      <c r="H4107" s="3" t="s">
        <v>4492</v>
      </c>
      <c r="I4107" s="3" t="s">
        <v>4493</v>
      </c>
      <c r="J4107" s="3"/>
      <c r="K4107" s="6" t="s">
        <v>4474</v>
      </c>
      <c r="L4107" s="6" t="s">
        <v>4474</v>
      </c>
      <c r="M4107" s="6" t="s">
        <v>4474</v>
      </c>
      <c r="N4107" s="6" t="s">
        <v>4474</v>
      </c>
      <c r="O4107" s="6" t="s">
        <v>4474</v>
      </c>
      <c r="P4107" s="6" t="s">
        <v>4474</v>
      </c>
      <c r="Q4107" s="6" t="s">
        <v>4474</v>
      </c>
      <c r="R4107" s="6" t="s">
        <v>4474</v>
      </c>
      <c r="S4107" s="6" t="s">
        <v>4474</v>
      </c>
      <c r="T4107" s="6" t="s">
        <v>4474</v>
      </c>
      <c r="U4107" s="6" t="s">
        <v>4474</v>
      </c>
      <c r="V4107" s="6" t="s">
        <v>4474</v>
      </c>
      <c r="W4107" s="6" t="s">
        <v>4474</v>
      </c>
      <c r="X4107" s="6" t="s">
        <v>4474</v>
      </c>
      <c r="Y4107" s="6" t="s">
        <v>4474</v>
      </c>
      <c r="Z4107" s="6" t="s">
        <v>4474</v>
      </c>
      <c r="AA4107" s="6" t="s">
        <v>4474</v>
      </c>
      <c r="AB4107" s="6" t="s">
        <v>4474</v>
      </c>
      <c r="AC4107" s="6" t="s">
        <v>4474</v>
      </c>
      <c r="AD4107" s="6" t="s">
        <v>4474</v>
      </c>
      <c r="AF4107" t="e">
        <f>Q4107/W4107</f>
        <v>#VALUE!</v>
      </c>
      <c r="AG4107" t="e">
        <f>R4107/X4107</f>
        <v>#VALUE!</v>
      </c>
      <c r="AH4107" t="e">
        <f>U4107/W4107</f>
        <v>#VALUE!</v>
      </c>
      <c r="AI4107" t="e">
        <f>V4107/X4107</f>
        <v>#VALUE!</v>
      </c>
      <c r="AJ4107" t="e">
        <f>Y4107/AA4107</f>
        <v>#VALUE!</v>
      </c>
      <c r="AK4107" t="e">
        <f>Z4107/AB4107</f>
        <v>#VALUE!</v>
      </c>
      <c r="AL4107" t="e">
        <f>O4107/K4107</f>
        <v>#VALUE!</v>
      </c>
      <c r="AM4107" t="e">
        <f>P4107/L4107</f>
        <v>#VALUE!</v>
      </c>
      <c r="AN4107" t="e">
        <f>K4107/W4107</f>
        <v>#VALUE!</v>
      </c>
      <c r="AO4107" t="e">
        <f>L4107/X4107</f>
        <v>#VALUE!</v>
      </c>
      <c r="AP4107">
        <f>IF(OR(Q4107&lt;0, Q4107="NA"), 0, 1)</f>
        <v>0</v>
      </c>
      <c r="AQ4107">
        <f>IF(OR(S4107&lt;0, S4107="NA"), 0, 1)</f>
        <v>0</v>
      </c>
      <c r="AR4107">
        <f>IFERROR(IF((AF4107-AG4107)&gt;0,1,0),0)</f>
        <v>0</v>
      </c>
      <c r="AS4107">
        <f>IFERROR(IF((S4107-Q4107)&gt;0,1,0),0)</f>
        <v>0</v>
      </c>
      <c r="AT4107">
        <f>IFERROR(IF((AH4107-AI4107)&lt;0,1,0),0)</f>
        <v>0</v>
      </c>
      <c r="AU4107">
        <f>IFERROR(IF((AJ4107-AK4107)&gt;0,1,0),0)</f>
        <v>0</v>
      </c>
      <c r="AV4107">
        <f>IFERROR(IF((AL4107-AM4107)&gt;0,1,0),0)</f>
        <v>0</v>
      </c>
      <c r="AW4107">
        <f>IFERROR(IF((AN4107-AO4107)&gt;0,1,0),0)</f>
        <v>0</v>
      </c>
      <c r="AX4107">
        <f>IFERROR(IF((AC4107-AD4107)&lt;0,1,0),0)</f>
        <v>0</v>
      </c>
      <c r="AY4107">
        <f>SUM(AP4107:AX4107)</f>
        <v>0</v>
      </c>
    </row>
    <row r="4108" spans="1:51" x14ac:dyDescent="0.45">
      <c r="A4108" s="1" t="s">
        <v>2244</v>
      </c>
      <c r="B4108" s="2">
        <v>109527511</v>
      </c>
      <c r="C4108" s="3" t="s">
        <v>5338</v>
      </c>
      <c r="D4108" s="5">
        <v>9.35</v>
      </c>
      <c r="E4108" s="7">
        <v>4.2074999999999996</v>
      </c>
      <c r="F4108" s="3" t="s">
        <v>4480</v>
      </c>
      <c r="G4108" s="3" t="s">
        <v>4491</v>
      </c>
      <c r="H4108" s="3" t="s">
        <v>4492</v>
      </c>
      <c r="I4108" s="3" t="s">
        <v>4493</v>
      </c>
      <c r="J4108" s="3"/>
      <c r="K4108" s="6" t="s">
        <v>4474</v>
      </c>
      <c r="L4108" s="6" t="s">
        <v>4474</v>
      </c>
      <c r="M4108" s="6" t="s">
        <v>4474</v>
      </c>
      <c r="N4108" s="6" t="s">
        <v>4474</v>
      </c>
      <c r="O4108" s="6" t="s">
        <v>4474</v>
      </c>
      <c r="P4108" s="6" t="s">
        <v>4474</v>
      </c>
      <c r="Q4108" s="6" t="s">
        <v>4474</v>
      </c>
      <c r="R4108" s="6" t="s">
        <v>4474</v>
      </c>
      <c r="S4108" s="6" t="s">
        <v>4474</v>
      </c>
      <c r="T4108" s="6" t="s">
        <v>4474</v>
      </c>
      <c r="U4108" s="6" t="s">
        <v>4474</v>
      </c>
      <c r="V4108" s="6" t="s">
        <v>4474</v>
      </c>
      <c r="W4108" s="6" t="s">
        <v>4474</v>
      </c>
      <c r="X4108" s="6" t="s">
        <v>4474</v>
      </c>
      <c r="Y4108" s="6" t="s">
        <v>4474</v>
      </c>
      <c r="Z4108" s="6" t="s">
        <v>4474</v>
      </c>
      <c r="AA4108" s="6" t="s">
        <v>4474</v>
      </c>
      <c r="AB4108" s="6" t="s">
        <v>4474</v>
      </c>
      <c r="AC4108" s="6" t="s">
        <v>4474</v>
      </c>
      <c r="AD4108" s="6" t="s">
        <v>4474</v>
      </c>
      <c r="AF4108" t="e">
        <f>Q4108/W4108</f>
        <v>#VALUE!</v>
      </c>
      <c r="AG4108" t="e">
        <f>R4108/X4108</f>
        <v>#VALUE!</v>
      </c>
      <c r="AH4108" t="e">
        <f>U4108/W4108</f>
        <v>#VALUE!</v>
      </c>
      <c r="AI4108" t="e">
        <f>V4108/X4108</f>
        <v>#VALUE!</v>
      </c>
      <c r="AJ4108" t="e">
        <f>Y4108/AA4108</f>
        <v>#VALUE!</v>
      </c>
      <c r="AK4108" t="e">
        <f>Z4108/AB4108</f>
        <v>#VALUE!</v>
      </c>
      <c r="AL4108" t="e">
        <f>O4108/K4108</f>
        <v>#VALUE!</v>
      </c>
      <c r="AM4108" t="e">
        <f>P4108/L4108</f>
        <v>#VALUE!</v>
      </c>
      <c r="AN4108" t="e">
        <f>K4108/W4108</f>
        <v>#VALUE!</v>
      </c>
      <c r="AO4108" t="e">
        <f>L4108/X4108</f>
        <v>#VALUE!</v>
      </c>
      <c r="AP4108">
        <f>IF(OR(Q4108&lt;0, Q4108="NA"), 0, 1)</f>
        <v>0</v>
      </c>
      <c r="AQ4108">
        <f>IF(OR(S4108&lt;0, S4108="NA"), 0, 1)</f>
        <v>0</v>
      </c>
      <c r="AR4108">
        <f>IFERROR(IF((AF4108-AG4108)&gt;0,1,0),0)</f>
        <v>0</v>
      </c>
      <c r="AS4108">
        <f>IFERROR(IF((S4108-Q4108)&gt;0,1,0),0)</f>
        <v>0</v>
      </c>
      <c r="AT4108">
        <f>IFERROR(IF((AH4108-AI4108)&lt;0,1,0),0)</f>
        <v>0</v>
      </c>
      <c r="AU4108">
        <f>IFERROR(IF((AJ4108-AK4108)&gt;0,1,0),0)</f>
        <v>0</v>
      </c>
      <c r="AV4108">
        <f>IFERROR(IF((AL4108-AM4108)&gt;0,1,0),0)</f>
        <v>0</v>
      </c>
      <c r="AW4108">
        <f>IFERROR(IF((AN4108-AO4108)&gt;0,1,0),0)</f>
        <v>0</v>
      </c>
      <c r="AX4108">
        <f>IFERROR(IF((AC4108-AD4108)&lt;0,1,0),0)</f>
        <v>0</v>
      </c>
      <c r="AY4108">
        <f>SUM(AP4108:AX4108)</f>
        <v>0</v>
      </c>
    </row>
    <row r="4109" spans="1:51" x14ac:dyDescent="0.45">
      <c r="A4109" s="1" t="s">
        <v>2245</v>
      </c>
      <c r="B4109" s="2">
        <v>5726998</v>
      </c>
      <c r="C4109" s="3" t="s">
        <v>5338</v>
      </c>
      <c r="D4109" s="5">
        <v>91.77</v>
      </c>
      <c r="E4109" s="5">
        <v>36175.733999999997</v>
      </c>
      <c r="F4109" s="3" t="s">
        <v>4480</v>
      </c>
      <c r="G4109" s="3" t="s">
        <v>4491</v>
      </c>
      <c r="H4109" s="3" t="s">
        <v>4492</v>
      </c>
      <c r="I4109" s="3" t="s">
        <v>4493</v>
      </c>
      <c r="J4109" s="3"/>
      <c r="K4109" s="6" t="s">
        <v>4474</v>
      </c>
      <c r="L4109" s="6" t="s">
        <v>4474</v>
      </c>
      <c r="M4109" s="6" t="s">
        <v>4474</v>
      </c>
      <c r="N4109" s="6" t="s">
        <v>4474</v>
      </c>
      <c r="O4109" s="6" t="s">
        <v>4474</v>
      </c>
      <c r="P4109" s="6" t="s">
        <v>4474</v>
      </c>
      <c r="Q4109" s="6" t="s">
        <v>4474</v>
      </c>
      <c r="R4109" s="6" t="s">
        <v>4474</v>
      </c>
      <c r="S4109" s="6" t="s">
        <v>4474</v>
      </c>
      <c r="T4109" s="6" t="s">
        <v>4474</v>
      </c>
      <c r="U4109" s="6" t="s">
        <v>4474</v>
      </c>
      <c r="V4109" s="6" t="s">
        <v>4474</v>
      </c>
      <c r="W4109" s="6" t="s">
        <v>4474</v>
      </c>
      <c r="X4109" s="6" t="s">
        <v>4474</v>
      </c>
      <c r="Y4109" s="6" t="s">
        <v>4474</v>
      </c>
      <c r="Z4109" s="6" t="s">
        <v>4474</v>
      </c>
      <c r="AA4109" s="6" t="s">
        <v>4474</v>
      </c>
      <c r="AB4109" s="6" t="s">
        <v>4474</v>
      </c>
      <c r="AC4109" s="6" t="s">
        <v>4474</v>
      </c>
      <c r="AD4109" s="6" t="s">
        <v>4474</v>
      </c>
      <c r="AF4109" t="e">
        <f>Q4109/W4109</f>
        <v>#VALUE!</v>
      </c>
      <c r="AG4109" t="e">
        <f>R4109/X4109</f>
        <v>#VALUE!</v>
      </c>
      <c r="AH4109" t="e">
        <f>U4109/W4109</f>
        <v>#VALUE!</v>
      </c>
      <c r="AI4109" t="e">
        <f>V4109/X4109</f>
        <v>#VALUE!</v>
      </c>
      <c r="AJ4109" t="e">
        <f>Y4109/AA4109</f>
        <v>#VALUE!</v>
      </c>
      <c r="AK4109" t="e">
        <f>Z4109/AB4109</f>
        <v>#VALUE!</v>
      </c>
      <c r="AL4109" t="e">
        <f>O4109/K4109</f>
        <v>#VALUE!</v>
      </c>
      <c r="AM4109" t="e">
        <f>P4109/L4109</f>
        <v>#VALUE!</v>
      </c>
      <c r="AN4109" t="e">
        <f>K4109/W4109</f>
        <v>#VALUE!</v>
      </c>
      <c r="AO4109" t="e">
        <f>L4109/X4109</f>
        <v>#VALUE!</v>
      </c>
      <c r="AP4109">
        <f>IF(OR(Q4109&lt;0, Q4109="NA"), 0, 1)</f>
        <v>0</v>
      </c>
      <c r="AQ4109">
        <f>IF(OR(S4109&lt;0, S4109="NA"), 0, 1)</f>
        <v>0</v>
      </c>
      <c r="AR4109">
        <f>IFERROR(IF((AF4109-AG4109)&gt;0,1,0),0)</f>
        <v>0</v>
      </c>
      <c r="AS4109">
        <f>IFERROR(IF((S4109-Q4109)&gt;0,1,0),0)</f>
        <v>0</v>
      </c>
      <c r="AT4109">
        <f>IFERROR(IF((AH4109-AI4109)&lt;0,1,0),0)</f>
        <v>0</v>
      </c>
      <c r="AU4109">
        <f>IFERROR(IF((AJ4109-AK4109)&gt;0,1,0),0)</f>
        <v>0</v>
      </c>
      <c r="AV4109">
        <f>IFERROR(IF((AL4109-AM4109)&gt;0,1,0),0)</f>
        <v>0</v>
      </c>
      <c r="AW4109">
        <f>IFERROR(IF((AN4109-AO4109)&gt;0,1,0),0)</f>
        <v>0</v>
      </c>
      <c r="AX4109">
        <f>IFERROR(IF((AC4109-AD4109)&lt;0,1,0),0)</f>
        <v>0</v>
      </c>
      <c r="AY4109">
        <f>SUM(AP4109:AX4109)</f>
        <v>0</v>
      </c>
    </row>
    <row r="4110" spans="1:51" x14ac:dyDescent="0.45">
      <c r="A4110" s="1" t="s">
        <v>2247</v>
      </c>
      <c r="B4110" s="2">
        <v>5728328</v>
      </c>
      <c r="C4110" s="3" t="s">
        <v>5338</v>
      </c>
      <c r="D4110" s="5">
        <v>121.4</v>
      </c>
      <c r="E4110" s="5">
        <v>19812.48</v>
      </c>
      <c r="F4110" s="3" t="s">
        <v>4480</v>
      </c>
      <c r="G4110" s="3" t="s">
        <v>4491</v>
      </c>
      <c r="H4110" s="3" t="s">
        <v>4492</v>
      </c>
      <c r="I4110" s="3" t="s">
        <v>4493</v>
      </c>
      <c r="J4110" s="3"/>
      <c r="K4110" s="6" t="s">
        <v>4474</v>
      </c>
      <c r="L4110" s="6" t="s">
        <v>4474</v>
      </c>
      <c r="M4110" s="6" t="s">
        <v>4474</v>
      </c>
      <c r="N4110" s="6" t="s">
        <v>4474</v>
      </c>
      <c r="O4110" s="6" t="s">
        <v>4474</v>
      </c>
      <c r="P4110" s="6" t="s">
        <v>4474</v>
      </c>
      <c r="Q4110" s="6" t="s">
        <v>4474</v>
      </c>
      <c r="R4110" s="6" t="s">
        <v>4474</v>
      </c>
      <c r="S4110" s="6" t="s">
        <v>4474</v>
      </c>
      <c r="T4110" s="6" t="s">
        <v>4474</v>
      </c>
      <c r="U4110" s="6" t="s">
        <v>4474</v>
      </c>
      <c r="V4110" s="6" t="s">
        <v>4474</v>
      </c>
      <c r="W4110" s="6" t="s">
        <v>4474</v>
      </c>
      <c r="X4110" s="6" t="s">
        <v>4474</v>
      </c>
      <c r="Y4110" s="6" t="s">
        <v>4474</v>
      </c>
      <c r="Z4110" s="6" t="s">
        <v>4474</v>
      </c>
      <c r="AA4110" s="6" t="s">
        <v>4474</v>
      </c>
      <c r="AB4110" s="6" t="s">
        <v>4474</v>
      </c>
      <c r="AC4110" s="6" t="s">
        <v>4474</v>
      </c>
      <c r="AD4110" s="6" t="s">
        <v>4474</v>
      </c>
      <c r="AF4110" t="e">
        <f>Q4110/W4110</f>
        <v>#VALUE!</v>
      </c>
      <c r="AG4110" t="e">
        <f>R4110/X4110</f>
        <v>#VALUE!</v>
      </c>
      <c r="AH4110" t="e">
        <f>U4110/W4110</f>
        <v>#VALUE!</v>
      </c>
      <c r="AI4110" t="e">
        <f>V4110/X4110</f>
        <v>#VALUE!</v>
      </c>
      <c r="AJ4110" t="e">
        <f>Y4110/AA4110</f>
        <v>#VALUE!</v>
      </c>
      <c r="AK4110" t="e">
        <f>Z4110/AB4110</f>
        <v>#VALUE!</v>
      </c>
      <c r="AL4110" t="e">
        <f>O4110/K4110</f>
        <v>#VALUE!</v>
      </c>
      <c r="AM4110" t="e">
        <f>P4110/L4110</f>
        <v>#VALUE!</v>
      </c>
      <c r="AN4110" t="e">
        <f>K4110/W4110</f>
        <v>#VALUE!</v>
      </c>
      <c r="AO4110" t="e">
        <f>L4110/X4110</f>
        <v>#VALUE!</v>
      </c>
      <c r="AP4110">
        <f>IF(OR(Q4110&lt;0, Q4110="NA"), 0, 1)</f>
        <v>0</v>
      </c>
      <c r="AQ4110">
        <f>IF(OR(S4110&lt;0, S4110="NA"), 0, 1)</f>
        <v>0</v>
      </c>
      <c r="AR4110">
        <f>IFERROR(IF((AF4110-AG4110)&gt;0,1,0),0)</f>
        <v>0</v>
      </c>
      <c r="AS4110">
        <f>IFERROR(IF((S4110-Q4110)&gt;0,1,0),0)</f>
        <v>0</v>
      </c>
      <c r="AT4110">
        <f>IFERROR(IF((AH4110-AI4110)&lt;0,1,0),0)</f>
        <v>0</v>
      </c>
      <c r="AU4110">
        <f>IFERROR(IF((AJ4110-AK4110)&gt;0,1,0),0)</f>
        <v>0</v>
      </c>
      <c r="AV4110">
        <f>IFERROR(IF((AL4110-AM4110)&gt;0,1,0),0)</f>
        <v>0</v>
      </c>
      <c r="AW4110">
        <f>IFERROR(IF((AN4110-AO4110)&gt;0,1,0),0)</f>
        <v>0</v>
      </c>
      <c r="AX4110">
        <f>IFERROR(IF((AC4110-AD4110)&lt;0,1,0),0)</f>
        <v>0</v>
      </c>
      <c r="AY4110">
        <f>SUM(AP4110:AX4110)</f>
        <v>0</v>
      </c>
    </row>
    <row r="4111" spans="1:51" x14ac:dyDescent="0.45">
      <c r="A4111" s="1" t="s">
        <v>2248</v>
      </c>
      <c r="B4111" s="2">
        <v>5728327</v>
      </c>
      <c r="C4111" s="3" t="s">
        <v>5338</v>
      </c>
      <c r="D4111" s="5">
        <v>53.52</v>
      </c>
      <c r="E4111" s="7">
        <v>4870.32</v>
      </c>
      <c r="F4111" s="3" t="s">
        <v>4480</v>
      </c>
      <c r="G4111" s="3" t="s">
        <v>4491</v>
      </c>
      <c r="H4111" s="3" t="s">
        <v>4492</v>
      </c>
      <c r="I4111" s="3" t="s">
        <v>4493</v>
      </c>
      <c r="J4111" s="3"/>
      <c r="K4111" s="6" t="s">
        <v>4474</v>
      </c>
      <c r="L4111" s="6" t="s">
        <v>4474</v>
      </c>
      <c r="M4111" s="6" t="s">
        <v>4474</v>
      </c>
      <c r="N4111" s="6" t="s">
        <v>4474</v>
      </c>
      <c r="O4111" s="6" t="s">
        <v>4474</v>
      </c>
      <c r="P4111" s="6" t="s">
        <v>4474</v>
      </c>
      <c r="Q4111" s="6" t="s">
        <v>4474</v>
      </c>
      <c r="R4111" s="6" t="s">
        <v>4474</v>
      </c>
      <c r="S4111" s="6" t="s">
        <v>4474</v>
      </c>
      <c r="T4111" s="6" t="s">
        <v>4474</v>
      </c>
      <c r="U4111" s="6" t="s">
        <v>4474</v>
      </c>
      <c r="V4111" s="6" t="s">
        <v>4474</v>
      </c>
      <c r="W4111" s="6" t="s">
        <v>4474</v>
      </c>
      <c r="X4111" s="6" t="s">
        <v>4474</v>
      </c>
      <c r="Y4111" s="6" t="s">
        <v>4474</v>
      </c>
      <c r="Z4111" s="6" t="s">
        <v>4474</v>
      </c>
      <c r="AA4111" s="6" t="s">
        <v>4474</v>
      </c>
      <c r="AB4111" s="6" t="s">
        <v>4474</v>
      </c>
      <c r="AC4111" s="6" t="s">
        <v>4474</v>
      </c>
      <c r="AD4111" s="6" t="s">
        <v>4474</v>
      </c>
      <c r="AF4111" t="e">
        <f>Q4111/W4111</f>
        <v>#VALUE!</v>
      </c>
      <c r="AG4111" t="e">
        <f>R4111/X4111</f>
        <v>#VALUE!</v>
      </c>
      <c r="AH4111" t="e">
        <f>U4111/W4111</f>
        <v>#VALUE!</v>
      </c>
      <c r="AI4111" t="e">
        <f>V4111/X4111</f>
        <v>#VALUE!</v>
      </c>
      <c r="AJ4111" t="e">
        <f>Y4111/AA4111</f>
        <v>#VALUE!</v>
      </c>
      <c r="AK4111" t="e">
        <f>Z4111/AB4111</f>
        <v>#VALUE!</v>
      </c>
      <c r="AL4111" t="e">
        <f>O4111/K4111</f>
        <v>#VALUE!</v>
      </c>
      <c r="AM4111" t="e">
        <f>P4111/L4111</f>
        <v>#VALUE!</v>
      </c>
      <c r="AN4111" t="e">
        <f>K4111/W4111</f>
        <v>#VALUE!</v>
      </c>
      <c r="AO4111" t="e">
        <f>L4111/X4111</f>
        <v>#VALUE!</v>
      </c>
      <c r="AP4111">
        <f>IF(OR(Q4111&lt;0, Q4111="NA"), 0, 1)</f>
        <v>0</v>
      </c>
      <c r="AQ4111">
        <f>IF(OR(S4111&lt;0, S4111="NA"), 0, 1)</f>
        <v>0</v>
      </c>
      <c r="AR4111">
        <f>IFERROR(IF((AF4111-AG4111)&gt;0,1,0),0)</f>
        <v>0</v>
      </c>
      <c r="AS4111">
        <f>IFERROR(IF((S4111-Q4111)&gt;0,1,0),0)</f>
        <v>0</v>
      </c>
      <c r="AT4111">
        <f>IFERROR(IF((AH4111-AI4111)&lt;0,1,0),0)</f>
        <v>0</v>
      </c>
      <c r="AU4111">
        <f>IFERROR(IF((AJ4111-AK4111)&gt;0,1,0),0)</f>
        <v>0</v>
      </c>
      <c r="AV4111">
        <f>IFERROR(IF((AL4111-AM4111)&gt;0,1,0),0)</f>
        <v>0</v>
      </c>
      <c r="AW4111">
        <f>IFERROR(IF((AN4111-AO4111)&gt;0,1,0),0)</f>
        <v>0</v>
      </c>
      <c r="AX4111">
        <f>IFERROR(IF((AC4111-AD4111)&lt;0,1,0),0)</f>
        <v>0</v>
      </c>
      <c r="AY4111">
        <f>SUM(AP4111:AX4111)</f>
        <v>0</v>
      </c>
    </row>
    <row r="4112" spans="1:51" x14ac:dyDescent="0.45">
      <c r="A4112" s="1" t="s">
        <v>2249</v>
      </c>
      <c r="B4112" s="2">
        <v>5728674</v>
      </c>
      <c r="C4112" s="3" t="s">
        <v>5338</v>
      </c>
      <c r="D4112" s="5">
        <v>72.489999999999995</v>
      </c>
      <c r="E4112" s="5">
        <v>2479.1579999999999</v>
      </c>
      <c r="F4112" s="3" t="s">
        <v>4480</v>
      </c>
      <c r="G4112" s="3" t="s">
        <v>4491</v>
      </c>
      <c r="H4112" s="3" t="s">
        <v>4492</v>
      </c>
      <c r="I4112" s="3" t="s">
        <v>4493</v>
      </c>
      <c r="J4112" s="3"/>
      <c r="K4112" s="6" t="s">
        <v>4474</v>
      </c>
      <c r="L4112" s="6" t="s">
        <v>4474</v>
      </c>
      <c r="M4112" s="6" t="s">
        <v>4474</v>
      </c>
      <c r="N4112" s="6" t="s">
        <v>4474</v>
      </c>
      <c r="O4112" s="6" t="s">
        <v>4474</v>
      </c>
      <c r="P4112" s="6" t="s">
        <v>4474</v>
      </c>
      <c r="Q4112" s="6" t="s">
        <v>4474</v>
      </c>
      <c r="R4112" s="6" t="s">
        <v>4474</v>
      </c>
      <c r="S4112" s="6" t="s">
        <v>4474</v>
      </c>
      <c r="T4112" s="6" t="s">
        <v>4474</v>
      </c>
      <c r="U4112" s="6" t="s">
        <v>4474</v>
      </c>
      <c r="V4112" s="6" t="s">
        <v>4474</v>
      </c>
      <c r="W4112" s="6" t="s">
        <v>4474</v>
      </c>
      <c r="X4112" s="6" t="s">
        <v>4474</v>
      </c>
      <c r="Y4112" s="6" t="s">
        <v>4474</v>
      </c>
      <c r="Z4112" s="6" t="s">
        <v>4474</v>
      </c>
      <c r="AA4112" s="6" t="s">
        <v>4474</v>
      </c>
      <c r="AB4112" s="6" t="s">
        <v>4474</v>
      </c>
      <c r="AC4112" s="6" t="s">
        <v>4474</v>
      </c>
      <c r="AD4112" s="6" t="s">
        <v>4474</v>
      </c>
      <c r="AF4112" t="e">
        <f>Q4112/W4112</f>
        <v>#VALUE!</v>
      </c>
      <c r="AG4112" t="e">
        <f>R4112/X4112</f>
        <v>#VALUE!</v>
      </c>
      <c r="AH4112" t="e">
        <f>U4112/W4112</f>
        <v>#VALUE!</v>
      </c>
      <c r="AI4112" t="e">
        <f>V4112/X4112</f>
        <v>#VALUE!</v>
      </c>
      <c r="AJ4112" t="e">
        <f>Y4112/AA4112</f>
        <v>#VALUE!</v>
      </c>
      <c r="AK4112" t="e">
        <f>Z4112/AB4112</f>
        <v>#VALUE!</v>
      </c>
      <c r="AL4112" t="e">
        <f>O4112/K4112</f>
        <v>#VALUE!</v>
      </c>
      <c r="AM4112" t="e">
        <f>P4112/L4112</f>
        <v>#VALUE!</v>
      </c>
      <c r="AN4112" t="e">
        <f>K4112/W4112</f>
        <v>#VALUE!</v>
      </c>
      <c r="AO4112" t="e">
        <f>L4112/X4112</f>
        <v>#VALUE!</v>
      </c>
      <c r="AP4112">
        <f>IF(OR(Q4112&lt;0, Q4112="NA"), 0, 1)</f>
        <v>0</v>
      </c>
      <c r="AQ4112">
        <f>IF(OR(S4112&lt;0, S4112="NA"), 0, 1)</f>
        <v>0</v>
      </c>
      <c r="AR4112">
        <f>IFERROR(IF((AF4112-AG4112)&gt;0,1,0),0)</f>
        <v>0</v>
      </c>
      <c r="AS4112">
        <f>IFERROR(IF((S4112-Q4112)&gt;0,1,0),0)</f>
        <v>0</v>
      </c>
      <c r="AT4112">
        <f>IFERROR(IF((AH4112-AI4112)&lt;0,1,0),0)</f>
        <v>0</v>
      </c>
      <c r="AU4112">
        <f>IFERROR(IF((AJ4112-AK4112)&gt;0,1,0),0)</f>
        <v>0</v>
      </c>
      <c r="AV4112">
        <f>IFERROR(IF((AL4112-AM4112)&gt;0,1,0),0)</f>
        <v>0</v>
      </c>
      <c r="AW4112">
        <f>IFERROR(IF((AN4112-AO4112)&gt;0,1,0),0)</f>
        <v>0</v>
      </c>
      <c r="AX4112">
        <f>IFERROR(IF((AC4112-AD4112)&lt;0,1,0),0)</f>
        <v>0</v>
      </c>
      <c r="AY4112">
        <f>SUM(AP4112:AX4112)</f>
        <v>0</v>
      </c>
    </row>
    <row r="4113" spans="1:51" x14ac:dyDescent="0.45">
      <c r="A4113" s="1" t="s">
        <v>2250</v>
      </c>
      <c r="B4113" s="2">
        <v>5731468</v>
      </c>
      <c r="C4113" s="3" t="s">
        <v>5338</v>
      </c>
      <c r="D4113" s="5">
        <v>10</v>
      </c>
      <c r="E4113" s="5">
        <v>112</v>
      </c>
      <c r="F4113" s="3" t="s">
        <v>4480</v>
      </c>
      <c r="G4113" s="3" t="s">
        <v>4491</v>
      </c>
      <c r="H4113" s="3" t="s">
        <v>4492</v>
      </c>
      <c r="I4113" s="3" t="s">
        <v>4493</v>
      </c>
      <c r="J4113" s="3"/>
      <c r="K4113" s="6" t="s">
        <v>4474</v>
      </c>
      <c r="L4113" s="6" t="s">
        <v>4474</v>
      </c>
      <c r="M4113" s="6" t="s">
        <v>4474</v>
      </c>
      <c r="N4113" s="6" t="s">
        <v>4474</v>
      </c>
      <c r="O4113" s="6" t="s">
        <v>4474</v>
      </c>
      <c r="P4113" s="6" t="s">
        <v>4474</v>
      </c>
      <c r="Q4113" s="6" t="s">
        <v>4474</v>
      </c>
      <c r="R4113" s="6" t="s">
        <v>4474</v>
      </c>
      <c r="S4113" s="6" t="s">
        <v>4474</v>
      </c>
      <c r="T4113" s="6" t="s">
        <v>4474</v>
      </c>
      <c r="U4113" s="6" t="s">
        <v>4474</v>
      </c>
      <c r="V4113" s="6" t="s">
        <v>4474</v>
      </c>
      <c r="W4113" s="6" t="s">
        <v>4474</v>
      </c>
      <c r="X4113" s="6" t="s">
        <v>4474</v>
      </c>
      <c r="Y4113" s="6" t="s">
        <v>4474</v>
      </c>
      <c r="Z4113" s="6" t="s">
        <v>4474</v>
      </c>
      <c r="AA4113" s="6" t="s">
        <v>4474</v>
      </c>
      <c r="AB4113" s="6" t="s">
        <v>4474</v>
      </c>
      <c r="AC4113" s="6" t="s">
        <v>4474</v>
      </c>
      <c r="AD4113" s="6" t="s">
        <v>4474</v>
      </c>
      <c r="AF4113" t="e">
        <f>Q4113/W4113</f>
        <v>#VALUE!</v>
      </c>
      <c r="AG4113" t="e">
        <f>R4113/X4113</f>
        <v>#VALUE!</v>
      </c>
      <c r="AH4113" t="e">
        <f>U4113/W4113</f>
        <v>#VALUE!</v>
      </c>
      <c r="AI4113" t="e">
        <f>V4113/X4113</f>
        <v>#VALUE!</v>
      </c>
      <c r="AJ4113" t="e">
        <f>Y4113/AA4113</f>
        <v>#VALUE!</v>
      </c>
      <c r="AK4113" t="e">
        <f>Z4113/AB4113</f>
        <v>#VALUE!</v>
      </c>
      <c r="AL4113" t="e">
        <f>O4113/K4113</f>
        <v>#VALUE!</v>
      </c>
      <c r="AM4113" t="e">
        <f>P4113/L4113</f>
        <v>#VALUE!</v>
      </c>
      <c r="AN4113" t="e">
        <f>K4113/W4113</f>
        <v>#VALUE!</v>
      </c>
      <c r="AO4113" t="e">
        <f>L4113/X4113</f>
        <v>#VALUE!</v>
      </c>
      <c r="AP4113">
        <f>IF(OR(Q4113&lt;0, Q4113="NA"), 0, 1)</f>
        <v>0</v>
      </c>
      <c r="AQ4113">
        <f>IF(OR(S4113&lt;0, S4113="NA"), 0, 1)</f>
        <v>0</v>
      </c>
      <c r="AR4113">
        <f>IFERROR(IF((AF4113-AG4113)&gt;0,1,0),0)</f>
        <v>0</v>
      </c>
      <c r="AS4113">
        <f>IFERROR(IF((S4113-Q4113)&gt;0,1,0),0)</f>
        <v>0</v>
      </c>
      <c r="AT4113">
        <f>IFERROR(IF((AH4113-AI4113)&lt;0,1,0),0)</f>
        <v>0</v>
      </c>
      <c r="AU4113">
        <f>IFERROR(IF((AJ4113-AK4113)&gt;0,1,0),0)</f>
        <v>0</v>
      </c>
      <c r="AV4113">
        <f>IFERROR(IF((AL4113-AM4113)&gt;0,1,0),0)</f>
        <v>0</v>
      </c>
      <c r="AW4113">
        <f>IFERROR(IF((AN4113-AO4113)&gt;0,1,0),0)</f>
        <v>0</v>
      </c>
      <c r="AX4113">
        <f>IFERROR(IF((AC4113-AD4113)&lt;0,1,0),0)</f>
        <v>0</v>
      </c>
      <c r="AY4113">
        <f>SUM(AP4113:AX4113)</f>
        <v>0</v>
      </c>
    </row>
    <row r="4114" spans="1:51" x14ac:dyDescent="0.45">
      <c r="A4114" s="1" t="s">
        <v>2251</v>
      </c>
      <c r="B4114" s="2">
        <v>5732006</v>
      </c>
      <c r="C4114" s="3" t="s">
        <v>5338</v>
      </c>
      <c r="D4114" s="5">
        <v>46.31</v>
      </c>
      <c r="E4114" s="5">
        <v>4964.4319999999998</v>
      </c>
      <c r="F4114" s="3" t="s">
        <v>4480</v>
      </c>
      <c r="G4114" s="3" t="s">
        <v>4491</v>
      </c>
      <c r="H4114" s="3" t="s">
        <v>4492</v>
      </c>
      <c r="I4114" s="3" t="s">
        <v>4493</v>
      </c>
      <c r="J4114" s="3"/>
      <c r="K4114" s="6" t="s">
        <v>4474</v>
      </c>
      <c r="L4114" s="6" t="s">
        <v>4474</v>
      </c>
      <c r="M4114" s="6" t="s">
        <v>4474</v>
      </c>
      <c r="N4114" s="6" t="s">
        <v>4474</v>
      </c>
      <c r="O4114" s="6" t="s">
        <v>4474</v>
      </c>
      <c r="P4114" s="6" t="s">
        <v>4474</v>
      </c>
      <c r="Q4114" s="6" t="s">
        <v>4474</v>
      </c>
      <c r="R4114" s="6" t="s">
        <v>4474</v>
      </c>
      <c r="S4114" s="6" t="s">
        <v>4474</v>
      </c>
      <c r="T4114" s="6" t="s">
        <v>4474</v>
      </c>
      <c r="U4114" s="6" t="s">
        <v>4474</v>
      </c>
      <c r="V4114" s="6" t="s">
        <v>4474</v>
      </c>
      <c r="W4114" s="6" t="s">
        <v>4474</v>
      </c>
      <c r="X4114" s="6" t="s">
        <v>4474</v>
      </c>
      <c r="Y4114" s="6" t="s">
        <v>4474</v>
      </c>
      <c r="Z4114" s="6" t="s">
        <v>4474</v>
      </c>
      <c r="AA4114" s="6" t="s">
        <v>4474</v>
      </c>
      <c r="AB4114" s="6" t="s">
        <v>4474</v>
      </c>
      <c r="AC4114" s="6" t="s">
        <v>4474</v>
      </c>
      <c r="AD4114" s="6" t="s">
        <v>4474</v>
      </c>
      <c r="AF4114" t="e">
        <f>Q4114/W4114</f>
        <v>#VALUE!</v>
      </c>
      <c r="AG4114" t="e">
        <f>R4114/X4114</f>
        <v>#VALUE!</v>
      </c>
      <c r="AH4114" t="e">
        <f>U4114/W4114</f>
        <v>#VALUE!</v>
      </c>
      <c r="AI4114" t="e">
        <f>V4114/X4114</f>
        <v>#VALUE!</v>
      </c>
      <c r="AJ4114" t="e">
        <f>Y4114/AA4114</f>
        <v>#VALUE!</v>
      </c>
      <c r="AK4114" t="e">
        <f>Z4114/AB4114</f>
        <v>#VALUE!</v>
      </c>
      <c r="AL4114" t="e">
        <f>O4114/K4114</f>
        <v>#VALUE!</v>
      </c>
      <c r="AM4114" t="e">
        <f>P4114/L4114</f>
        <v>#VALUE!</v>
      </c>
      <c r="AN4114" t="e">
        <f>K4114/W4114</f>
        <v>#VALUE!</v>
      </c>
      <c r="AO4114" t="e">
        <f>L4114/X4114</f>
        <v>#VALUE!</v>
      </c>
      <c r="AP4114">
        <f>IF(OR(Q4114&lt;0, Q4114="NA"), 0, 1)</f>
        <v>0</v>
      </c>
      <c r="AQ4114">
        <f>IF(OR(S4114&lt;0, S4114="NA"), 0, 1)</f>
        <v>0</v>
      </c>
      <c r="AR4114">
        <f>IFERROR(IF((AF4114-AG4114)&gt;0,1,0),0)</f>
        <v>0</v>
      </c>
      <c r="AS4114">
        <f>IFERROR(IF((S4114-Q4114)&gt;0,1,0),0)</f>
        <v>0</v>
      </c>
      <c r="AT4114">
        <f>IFERROR(IF((AH4114-AI4114)&lt;0,1,0),0)</f>
        <v>0</v>
      </c>
      <c r="AU4114">
        <f>IFERROR(IF((AJ4114-AK4114)&gt;0,1,0),0)</f>
        <v>0</v>
      </c>
      <c r="AV4114">
        <f>IFERROR(IF((AL4114-AM4114)&gt;0,1,0),0)</f>
        <v>0</v>
      </c>
      <c r="AW4114">
        <f>IFERROR(IF((AN4114-AO4114)&gt;0,1,0),0)</f>
        <v>0</v>
      </c>
      <c r="AX4114">
        <f>IFERROR(IF((AC4114-AD4114)&lt;0,1,0),0)</f>
        <v>0</v>
      </c>
      <c r="AY4114">
        <f>SUM(AP4114:AX4114)</f>
        <v>0</v>
      </c>
    </row>
    <row r="4115" spans="1:51" x14ac:dyDescent="0.45">
      <c r="A4115" s="1" t="s">
        <v>2252</v>
      </c>
      <c r="B4115" s="2">
        <v>100362189</v>
      </c>
      <c r="C4115" s="3" t="s">
        <v>5338</v>
      </c>
      <c r="D4115" s="5">
        <v>18.12</v>
      </c>
      <c r="E4115" s="7">
        <v>7.2480000000000002</v>
      </c>
      <c r="F4115" s="3" t="s">
        <v>4480</v>
      </c>
      <c r="G4115" s="3" t="s">
        <v>4491</v>
      </c>
      <c r="H4115" s="3" t="s">
        <v>4492</v>
      </c>
      <c r="I4115" s="3" t="s">
        <v>4493</v>
      </c>
      <c r="J4115" s="3"/>
      <c r="K4115" s="6" t="s">
        <v>4474</v>
      </c>
      <c r="L4115" s="6" t="s">
        <v>4474</v>
      </c>
      <c r="M4115" s="6" t="s">
        <v>4474</v>
      </c>
      <c r="N4115" s="6" t="s">
        <v>4474</v>
      </c>
      <c r="O4115" s="6" t="s">
        <v>4474</v>
      </c>
      <c r="P4115" s="6" t="s">
        <v>4474</v>
      </c>
      <c r="Q4115" s="6" t="s">
        <v>4474</v>
      </c>
      <c r="R4115" s="6" t="s">
        <v>4474</v>
      </c>
      <c r="S4115" s="6" t="s">
        <v>4474</v>
      </c>
      <c r="T4115" s="6" t="s">
        <v>4474</v>
      </c>
      <c r="U4115" s="6" t="s">
        <v>4474</v>
      </c>
      <c r="V4115" s="6" t="s">
        <v>4474</v>
      </c>
      <c r="W4115" s="6" t="s">
        <v>4474</v>
      </c>
      <c r="X4115" s="6" t="s">
        <v>4474</v>
      </c>
      <c r="Y4115" s="6" t="s">
        <v>4474</v>
      </c>
      <c r="Z4115" s="6" t="s">
        <v>4474</v>
      </c>
      <c r="AA4115" s="6" t="s">
        <v>4474</v>
      </c>
      <c r="AB4115" s="6" t="s">
        <v>4474</v>
      </c>
      <c r="AC4115" s="6" t="s">
        <v>4474</v>
      </c>
      <c r="AD4115" s="6" t="s">
        <v>4474</v>
      </c>
      <c r="AF4115" t="e">
        <f>Q4115/W4115</f>
        <v>#VALUE!</v>
      </c>
      <c r="AG4115" t="e">
        <f>R4115/X4115</f>
        <v>#VALUE!</v>
      </c>
      <c r="AH4115" t="e">
        <f>U4115/W4115</f>
        <v>#VALUE!</v>
      </c>
      <c r="AI4115" t="e">
        <f>V4115/X4115</f>
        <v>#VALUE!</v>
      </c>
      <c r="AJ4115" t="e">
        <f>Y4115/AA4115</f>
        <v>#VALUE!</v>
      </c>
      <c r="AK4115" t="e">
        <f>Z4115/AB4115</f>
        <v>#VALUE!</v>
      </c>
      <c r="AL4115" t="e">
        <f>O4115/K4115</f>
        <v>#VALUE!</v>
      </c>
      <c r="AM4115" t="e">
        <f>P4115/L4115</f>
        <v>#VALUE!</v>
      </c>
      <c r="AN4115" t="e">
        <f>K4115/W4115</f>
        <v>#VALUE!</v>
      </c>
      <c r="AO4115" t="e">
        <f>L4115/X4115</f>
        <v>#VALUE!</v>
      </c>
      <c r="AP4115">
        <f>IF(OR(Q4115&lt;0, Q4115="NA"), 0, 1)</f>
        <v>0</v>
      </c>
      <c r="AQ4115">
        <f>IF(OR(S4115&lt;0, S4115="NA"), 0, 1)</f>
        <v>0</v>
      </c>
      <c r="AR4115">
        <f>IFERROR(IF((AF4115-AG4115)&gt;0,1,0),0)</f>
        <v>0</v>
      </c>
      <c r="AS4115">
        <f>IFERROR(IF((S4115-Q4115)&gt;0,1,0),0)</f>
        <v>0</v>
      </c>
      <c r="AT4115">
        <f>IFERROR(IF((AH4115-AI4115)&lt;0,1,0),0)</f>
        <v>0</v>
      </c>
      <c r="AU4115">
        <f>IFERROR(IF((AJ4115-AK4115)&gt;0,1,0),0)</f>
        <v>0</v>
      </c>
      <c r="AV4115">
        <f>IFERROR(IF((AL4115-AM4115)&gt;0,1,0),0)</f>
        <v>0</v>
      </c>
      <c r="AW4115">
        <f>IFERROR(IF((AN4115-AO4115)&gt;0,1,0),0)</f>
        <v>0</v>
      </c>
      <c r="AX4115">
        <f>IFERROR(IF((AC4115-AD4115)&lt;0,1,0),0)</f>
        <v>0</v>
      </c>
      <c r="AY4115">
        <f>SUM(AP4115:AX4115)</f>
        <v>0</v>
      </c>
    </row>
    <row r="4116" spans="1:51" x14ac:dyDescent="0.45">
      <c r="A4116" s="1" t="s">
        <v>2253</v>
      </c>
      <c r="B4116" s="2">
        <v>5728113</v>
      </c>
      <c r="C4116" s="3" t="s">
        <v>5338</v>
      </c>
      <c r="D4116" s="5">
        <v>61.69</v>
      </c>
      <c r="E4116" s="5">
        <v>8414.5159999999996</v>
      </c>
      <c r="F4116" s="3" t="s">
        <v>4480</v>
      </c>
      <c r="G4116" s="3" t="s">
        <v>4491</v>
      </c>
      <c r="H4116" s="3" t="s">
        <v>4492</v>
      </c>
      <c r="I4116" s="3" t="s">
        <v>4493</v>
      </c>
      <c r="J4116" s="3"/>
      <c r="K4116" s="6" t="s">
        <v>4474</v>
      </c>
      <c r="L4116" s="6" t="s">
        <v>4474</v>
      </c>
      <c r="M4116" s="6" t="s">
        <v>4474</v>
      </c>
      <c r="N4116" s="6" t="s">
        <v>4474</v>
      </c>
      <c r="O4116" s="6" t="s">
        <v>4474</v>
      </c>
      <c r="P4116" s="6" t="s">
        <v>4474</v>
      </c>
      <c r="Q4116" s="6" t="s">
        <v>4474</v>
      </c>
      <c r="R4116" s="6" t="s">
        <v>4474</v>
      </c>
      <c r="S4116" s="6" t="s">
        <v>4474</v>
      </c>
      <c r="T4116" s="6" t="s">
        <v>4474</v>
      </c>
      <c r="U4116" s="6" t="s">
        <v>4474</v>
      </c>
      <c r="V4116" s="6" t="s">
        <v>4474</v>
      </c>
      <c r="W4116" s="6" t="s">
        <v>4474</v>
      </c>
      <c r="X4116" s="6" t="s">
        <v>4474</v>
      </c>
      <c r="Y4116" s="6" t="s">
        <v>4474</v>
      </c>
      <c r="Z4116" s="6" t="s">
        <v>4474</v>
      </c>
      <c r="AA4116" s="6" t="s">
        <v>4474</v>
      </c>
      <c r="AB4116" s="6" t="s">
        <v>4474</v>
      </c>
      <c r="AC4116" s="6" t="s">
        <v>4474</v>
      </c>
      <c r="AD4116" s="6" t="s">
        <v>4474</v>
      </c>
      <c r="AF4116" t="e">
        <f>Q4116/W4116</f>
        <v>#VALUE!</v>
      </c>
      <c r="AG4116" t="e">
        <f>R4116/X4116</f>
        <v>#VALUE!</v>
      </c>
      <c r="AH4116" t="e">
        <f>U4116/W4116</f>
        <v>#VALUE!</v>
      </c>
      <c r="AI4116" t="e">
        <f>V4116/X4116</f>
        <v>#VALUE!</v>
      </c>
      <c r="AJ4116" t="e">
        <f>Y4116/AA4116</f>
        <v>#VALUE!</v>
      </c>
      <c r="AK4116" t="e">
        <f>Z4116/AB4116</f>
        <v>#VALUE!</v>
      </c>
      <c r="AL4116" t="e">
        <f>O4116/K4116</f>
        <v>#VALUE!</v>
      </c>
      <c r="AM4116" t="e">
        <f>P4116/L4116</f>
        <v>#VALUE!</v>
      </c>
      <c r="AN4116" t="e">
        <f>K4116/W4116</f>
        <v>#VALUE!</v>
      </c>
      <c r="AO4116" t="e">
        <f>L4116/X4116</f>
        <v>#VALUE!</v>
      </c>
      <c r="AP4116">
        <f>IF(OR(Q4116&lt;0, Q4116="NA"), 0, 1)</f>
        <v>0</v>
      </c>
      <c r="AQ4116">
        <f>IF(OR(S4116&lt;0, S4116="NA"), 0, 1)</f>
        <v>0</v>
      </c>
      <c r="AR4116">
        <f>IFERROR(IF((AF4116-AG4116)&gt;0,1,0),0)</f>
        <v>0</v>
      </c>
      <c r="AS4116">
        <f>IFERROR(IF((S4116-Q4116)&gt;0,1,0),0)</f>
        <v>0</v>
      </c>
      <c r="AT4116">
        <f>IFERROR(IF((AH4116-AI4116)&lt;0,1,0),0)</f>
        <v>0</v>
      </c>
      <c r="AU4116">
        <f>IFERROR(IF((AJ4116-AK4116)&gt;0,1,0),0)</f>
        <v>0</v>
      </c>
      <c r="AV4116">
        <f>IFERROR(IF((AL4116-AM4116)&gt;0,1,0),0)</f>
        <v>0</v>
      </c>
      <c r="AW4116">
        <f>IFERROR(IF((AN4116-AO4116)&gt;0,1,0),0)</f>
        <v>0</v>
      </c>
      <c r="AX4116">
        <f>IFERROR(IF((AC4116-AD4116)&lt;0,1,0),0)</f>
        <v>0</v>
      </c>
      <c r="AY4116">
        <f>SUM(AP4116:AX4116)</f>
        <v>0</v>
      </c>
    </row>
    <row r="4117" spans="1:51" x14ac:dyDescent="0.45">
      <c r="A4117" s="1" t="s">
        <v>2254</v>
      </c>
      <c r="B4117" s="2">
        <v>5730887</v>
      </c>
      <c r="C4117" s="3" t="s">
        <v>5338</v>
      </c>
      <c r="D4117" s="5">
        <v>24.74</v>
      </c>
      <c r="E4117" s="5">
        <v>1908.691</v>
      </c>
      <c r="F4117" s="3" t="s">
        <v>4480</v>
      </c>
      <c r="G4117" s="3" t="s">
        <v>4491</v>
      </c>
      <c r="H4117" s="3" t="s">
        <v>4492</v>
      </c>
      <c r="I4117" s="3" t="s">
        <v>4493</v>
      </c>
      <c r="J4117" s="3"/>
      <c r="K4117" s="6" t="s">
        <v>4474</v>
      </c>
      <c r="L4117" s="6" t="s">
        <v>4474</v>
      </c>
      <c r="M4117" s="6" t="s">
        <v>4474</v>
      </c>
      <c r="N4117" s="6" t="s">
        <v>4474</v>
      </c>
      <c r="O4117" s="6" t="s">
        <v>4474</v>
      </c>
      <c r="P4117" s="6" t="s">
        <v>4474</v>
      </c>
      <c r="Q4117" s="6" t="s">
        <v>4474</v>
      </c>
      <c r="R4117" s="6" t="s">
        <v>4474</v>
      </c>
      <c r="S4117" s="6" t="s">
        <v>4474</v>
      </c>
      <c r="T4117" s="6" t="s">
        <v>4474</v>
      </c>
      <c r="U4117" s="6" t="s">
        <v>4474</v>
      </c>
      <c r="V4117" s="6" t="s">
        <v>4474</v>
      </c>
      <c r="W4117" s="6" t="s">
        <v>4474</v>
      </c>
      <c r="X4117" s="6" t="s">
        <v>4474</v>
      </c>
      <c r="Y4117" s="6" t="s">
        <v>4474</v>
      </c>
      <c r="Z4117" s="6" t="s">
        <v>4474</v>
      </c>
      <c r="AA4117" s="6" t="s">
        <v>4474</v>
      </c>
      <c r="AB4117" s="6" t="s">
        <v>4474</v>
      </c>
      <c r="AC4117" s="6" t="s">
        <v>4474</v>
      </c>
      <c r="AD4117" s="6" t="s">
        <v>4474</v>
      </c>
      <c r="AF4117" t="e">
        <f>Q4117/W4117</f>
        <v>#VALUE!</v>
      </c>
      <c r="AG4117" t="e">
        <f>R4117/X4117</f>
        <v>#VALUE!</v>
      </c>
      <c r="AH4117" t="e">
        <f>U4117/W4117</f>
        <v>#VALUE!</v>
      </c>
      <c r="AI4117" t="e">
        <f>V4117/X4117</f>
        <v>#VALUE!</v>
      </c>
      <c r="AJ4117" t="e">
        <f>Y4117/AA4117</f>
        <v>#VALUE!</v>
      </c>
      <c r="AK4117" t="e">
        <f>Z4117/AB4117</f>
        <v>#VALUE!</v>
      </c>
      <c r="AL4117" t="e">
        <f>O4117/K4117</f>
        <v>#VALUE!</v>
      </c>
      <c r="AM4117" t="e">
        <f>P4117/L4117</f>
        <v>#VALUE!</v>
      </c>
      <c r="AN4117" t="e">
        <f>K4117/W4117</f>
        <v>#VALUE!</v>
      </c>
      <c r="AO4117" t="e">
        <f>L4117/X4117</f>
        <v>#VALUE!</v>
      </c>
      <c r="AP4117">
        <f>IF(OR(Q4117&lt;0, Q4117="NA"), 0, 1)</f>
        <v>0</v>
      </c>
      <c r="AQ4117">
        <f>IF(OR(S4117&lt;0, S4117="NA"), 0, 1)</f>
        <v>0</v>
      </c>
      <c r="AR4117">
        <f>IFERROR(IF((AF4117-AG4117)&gt;0,1,0),0)</f>
        <v>0</v>
      </c>
      <c r="AS4117">
        <f>IFERROR(IF((S4117-Q4117)&gt;0,1,0),0)</f>
        <v>0</v>
      </c>
      <c r="AT4117">
        <f>IFERROR(IF((AH4117-AI4117)&lt;0,1,0),0)</f>
        <v>0</v>
      </c>
      <c r="AU4117">
        <f>IFERROR(IF((AJ4117-AK4117)&gt;0,1,0),0)</f>
        <v>0</v>
      </c>
      <c r="AV4117">
        <f>IFERROR(IF((AL4117-AM4117)&gt;0,1,0),0)</f>
        <v>0</v>
      </c>
      <c r="AW4117">
        <f>IFERROR(IF((AN4117-AO4117)&gt;0,1,0),0)</f>
        <v>0</v>
      </c>
      <c r="AX4117">
        <f>IFERROR(IF((AC4117-AD4117)&lt;0,1,0),0)</f>
        <v>0</v>
      </c>
      <c r="AY4117">
        <f>SUM(AP4117:AX4117)</f>
        <v>0</v>
      </c>
    </row>
    <row r="4118" spans="1:51" x14ac:dyDescent="0.45">
      <c r="A4118" s="1" t="s">
        <v>2255</v>
      </c>
      <c r="B4118" s="2">
        <v>5728063</v>
      </c>
      <c r="C4118" s="3" t="s">
        <v>5338</v>
      </c>
      <c r="D4118" s="5">
        <v>54.72</v>
      </c>
      <c r="E4118" s="5">
        <v>84.816000000000003</v>
      </c>
      <c r="F4118" s="3" t="s">
        <v>4480</v>
      </c>
      <c r="G4118" s="3" t="s">
        <v>4491</v>
      </c>
      <c r="H4118" s="3" t="s">
        <v>4492</v>
      </c>
      <c r="I4118" s="3" t="s">
        <v>4493</v>
      </c>
      <c r="J4118" s="3"/>
      <c r="K4118" s="6" t="s">
        <v>4474</v>
      </c>
      <c r="L4118" s="6" t="s">
        <v>4474</v>
      </c>
      <c r="M4118" s="6" t="s">
        <v>4474</v>
      </c>
      <c r="N4118" s="6" t="s">
        <v>4474</v>
      </c>
      <c r="O4118" s="6" t="s">
        <v>4474</v>
      </c>
      <c r="P4118" s="6" t="s">
        <v>4474</v>
      </c>
      <c r="Q4118" s="6" t="s">
        <v>4474</v>
      </c>
      <c r="R4118" s="6" t="s">
        <v>4474</v>
      </c>
      <c r="S4118" s="6" t="s">
        <v>4474</v>
      </c>
      <c r="T4118" s="6" t="s">
        <v>4474</v>
      </c>
      <c r="U4118" s="6" t="s">
        <v>4474</v>
      </c>
      <c r="V4118" s="6" t="s">
        <v>4474</v>
      </c>
      <c r="W4118" s="6" t="s">
        <v>4474</v>
      </c>
      <c r="X4118" s="6" t="s">
        <v>4474</v>
      </c>
      <c r="Y4118" s="6" t="s">
        <v>4474</v>
      </c>
      <c r="Z4118" s="6" t="s">
        <v>4474</v>
      </c>
      <c r="AA4118" s="6" t="s">
        <v>4474</v>
      </c>
      <c r="AB4118" s="6" t="s">
        <v>4474</v>
      </c>
      <c r="AC4118" s="6" t="s">
        <v>4474</v>
      </c>
      <c r="AD4118" s="6" t="s">
        <v>4474</v>
      </c>
      <c r="AF4118" t="e">
        <f>Q4118/W4118</f>
        <v>#VALUE!</v>
      </c>
      <c r="AG4118" t="e">
        <f>R4118/X4118</f>
        <v>#VALUE!</v>
      </c>
      <c r="AH4118" t="e">
        <f>U4118/W4118</f>
        <v>#VALUE!</v>
      </c>
      <c r="AI4118" t="e">
        <f>V4118/X4118</f>
        <v>#VALUE!</v>
      </c>
      <c r="AJ4118" t="e">
        <f>Y4118/AA4118</f>
        <v>#VALUE!</v>
      </c>
      <c r="AK4118" t="e">
        <f>Z4118/AB4118</f>
        <v>#VALUE!</v>
      </c>
      <c r="AL4118" t="e">
        <f>O4118/K4118</f>
        <v>#VALUE!</v>
      </c>
      <c r="AM4118" t="e">
        <f>P4118/L4118</f>
        <v>#VALUE!</v>
      </c>
      <c r="AN4118" t="e">
        <f>K4118/W4118</f>
        <v>#VALUE!</v>
      </c>
      <c r="AO4118" t="e">
        <f>L4118/X4118</f>
        <v>#VALUE!</v>
      </c>
      <c r="AP4118">
        <f>IF(OR(Q4118&lt;0, Q4118="NA"), 0, 1)</f>
        <v>0</v>
      </c>
      <c r="AQ4118">
        <f>IF(OR(S4118&lt;0, S4118="NA"), 0, 1)</f>
        <v>0</v>
      </c>
      <c r="AR4118">
        <f>IFERROR(IF((AF4118-AG4118)&gt;0,1,0),0)</f>
        <v>0</v>
      </c>
      <c r="AS4118">
        <f>IFERROR(IF((S4118-Q4118)&gt;0,1,0),0)</f>
        <v>0</v>
      </c>
      <c r="AT4118">
        <f>IFERROR(IF((AH4118-AI4118)&lt;0,1,0),0)</f>
        <v>0</v>
      </c>
      <c r="AU4118">
        <f>IFERROR(IF((AJ4118-AK4118)&gt;0,1,0),0)</f>
        <v>0</v>
      </c>
      <c r="AV4118">
        <f>IFERROR(IF((AL4118-AM4118)&gt;0,1,0),0)</f>
        <v>0</v>
      </c>
      <c r="AW4118">
        <f>IFERROR(IF((AN4118-AO4118)&gt;0,1,0),0)</f>
        <v>0</v>
      </c>
      <c r="AX4118">
        <f>IFERROR(IF((AC4118-AD4118)&lt;0,1,0),0)</f>
        <v>0</v>
      </c>
      <c r="AY4118">
        <f>SUM(AP4118:AX4118)</f>
        <v>0</v>
      </c>
    </row>
    <row r="4119" spans="1:51" x14ac:dyDescent="0.45">
      <c r="A4119" s="1" t="s">
        <v>2256</v>
      </c>
      <c r="B4119" s="2">
        <v>5738048</v>
      </c>
      <c r="C4119" s="3" t="s">
        <v>5338</v>
      </c>
      <c r="D4119" s="5">
        <v>71.12</v>
      </c>
      <c r="E4119" s="5">
        <v>195.58</v>
      </c>
      <c r="F4119" s="3" t="s">
        <v>4480</v>
      </c>
      <c r="G4119" s="3" t="s">
        <v>4491</v>
      </c>
      <c r="H4119" s="3" t="s">
        <v>4492</v>
      </c>
      <c r="I4119" s="3" t="s">
        <v>4493</v>
      </c>
      <c r="J4119" s="3"/>
      <c r="K4119" s="6" t="s">
        <v>4474</v>
      </c>
      <c r="L4119" s="6" t="s">
        <v>4474</v>
      </c>
      <c r="M4119" s="6" t="s">
        <v>4474</v>
      </c>
      <c r="N4119" s="6" t="s">
        <v>4474</v>
      </c>
      <c r="O4119" s="6" t="s">
        <v>4474</v>
      </c>
      <c r="P4119" s="6" t="s">
        <v>4474</v>
      </c>
      <c r="Q4119" s="6" t="s">
        <v>4474</v>
      </c>
      <c r="R4119" s="6" t="s">
        <v>4474</v>
      </c>
      <c r="S4119" s="6" t="s">
        <v>4474</v>
      </c>
      <c r="T4119" s="6" t="s">
        <v>4474</v>
      </c>
      <c r="U4119" s="6" t="s">
        <v>4474</v>
      </c>
      <c r="V4119" s="6" t="s">
        <v>4474</v>
      </c>
      <c r="W4119" s="6" t="s">
        <v>4474</v>
      </c>
      <c r="X4119" s="6" t="s">
        <v>4474</v>
      </c>
      <c r="Y4119" s="6" t="s">
        <v>4474</v>
      </c>
      <c r="Z4119" s="6" t="s">
        <v>4474</v>
      </c>
      <c r="AA4119" s="6" t="s">
        <v>4474</v>
      </c>
      <c r="AB4119" s="6" t="s">
        <v>4474</v>
      </c>
      <c r="AC4119" s="6" t="s">
        <v>4474</v>
      </c>
      <c r="AD4119" s="6" t="s">
        <v>4474</v>
      </c>
      <c r="AF4119" t="e">
        <f>Q4119/W4119</f>
        <v>#VALUE!</v>
      </c>
      <c r="AG4119" t="e">
        <f>R4119/X4119</f>
        <v>#VALUE!</v>
      </c>
      <c r="AH4119" t="e">
        <f>U4119/W4119</f>
        <v>#VALUE!</v>
      </c>
      <c r="AI4119" t="e">
        <f>V4119/X4119</f>
        <v>#VALUE!</v>
      </c>
      <c r="AJ4119" t="e">
        <f>Y4119/AA4119</f>
        <v>#VALUE!</v>
      </c>
      <c r="AK4119" t="e">
        <f>Z4119/AB4119</f>
        <v>#VALUE!</v>
      </c>
      <c r="AL4119" t="e">
        <f>O4119/K4119</f>
        <v>#VALUE!</v>
      </c>
      <c r="AM4119" t="e">
        <f>P4119/L4119</f>
        <v>#VALUE!</v>
      </c>
      <c r="AN4119" t="e">
        <f>K4119/W4119</f>
        <v>#VALUE!</v>
      </c>
      <c r="AO4119" t="e">
        <f>L4119/X4119</f>
        <v>#VALUE!</v>
      </c>
      <c r="AP4119">
        <f>IF(OR(Q4119&lt;0, Q4119="NA"), 0, 1)</f>
        <v>0</v>
      </c>
      <c r="AQ4119">
        <f>IF(OR(S4119&lt;0, S4119="NA"), 0, 1)</f>
        <v>0</v>
      </c>
      <c r="AR4119">
        <f>IFERROR(IF((AF4119-AG4119)&gt;0,1,0),0)</f>
        <v>0</v>
      </c>
      <c r="AS4119">
        <f>IFERROR(IF((S4119-Q4119)&gt;0,1,0),0)</f>
        <v>0</v>
      </c>
      <c r="AT4119">
        <f>IFERROR(IF((AH4119-AI4119)&lt;0,1,0),0)</f>
        <v>0</v>
      </c>
      <c r="AU4119">
        <f>IFERROR(IF((AJ4119-AK4119)&gt;0,1,0),0)</f>
        <v>0</v>
      </c>
      <c r="AV4119">
        <f>IFERROR(IF((AL4119-AM4119)&gt;0,1,0),0)</f>
        <v>0</v>
      </c>
      <c r="AW4119">
        <f>IFERROR(IF((AN4119-AO4119)&gt;0,1,0),0)</f>
        <v>0</v>
      </c>
      <c r="AX4119">
        <f>IFERROR(IF((AC4119-AD4119)&lt;0,1,0),0)</f>
        <v>0</v>
      </c>
      <c r="AY4119">
        <f>SUM(AP4119:AX4119)</f>
        <v>0</v>
      </c>
    </row>
    <row r="4120" spans="1:51" x14ac:dyDescent="0.45">
      <c r="A4120" s="1" t="s">
        <v>2257</v>
      </c>
      <c r="B4120" s="2">
        <v>13564143</v>
      </c>
      <c r="C4120" s="3" t="s">
        <v>5338</v>
      </c>
      <c r="D4120" s="5">
        <v>30.9</v>
      </c>
      <c r="E4120" s="5">
        <v>250.29</v>
      </c>
      <c r="F4120" s="3" t="s">
        <v>4480</v>
      </c>
      <c r="G4120" s="3" t="s">
        <v>4491</v>
      </c>
      <c r="H4120" s="3" t="s">
        <v>4492</v>
      </c>
      <c r="I4120" s="3" t="s">
        <v>4493</v>
      </c>
      <c r="J4120" s="3"/>
      <c r="K4120" s="6" t="s">
        <v>4474</v>
      </c>
      <c r="L4120" s="6" t="s">
        <v>4474</v>
      </c>
      <c r="M4120" s="6" t="s">
        <v>4474</v>
      </c>
      <c r="N4120" s="6" t="s">
        <v>4474</v>
      </c>
      <c r="O4120" s="6" t="s">
        <v>4474</v>
      </c>
      <c r="P4120" s="6" t="s">
        <v>4474</v>
      </c>
      <c r="Q4120" s="6" t="s">
        <v>4474</v>
      </c>
      <c r="R4120" s="6" t="s">
        <v>4474</v>
      </c>
      <c r="S4120" s="6" t="s">
        <v>4474</v>
      </c>
      <c r="T4120" s="6" t="s">
        <v>4474</v>
      </c>
      <c r="U4120" s="6" t="s">
        <v>4474</v>
      </c>
      <c r="V4120" s="6" t="s">
        <v>4474</v>
      </c>
      <c r="W4120" s="6" t="s">
        <v>4474</v>
      </c>
      <c r="X4120" s="6" t="s">
        <v>4474</v>
      </c>
      <c r="Y4120" s="6" t="s">
        <v>4474</v>
      </c>
      <c r="Z4120" s="6" t="s">
        <v>4474</v>
      </c>
      <c r="AA4120" s="6" t="s">
        <v>4474</v>
      </c>
      <c r="AB4120" s="6" t="s">
        <v>4474</v>
      </c>
      <c r="AC4120" s="6" t="s">
        <v>4474</v>
      </c>
      <c r="AD4120" s="6" t="s">
        <v>4474</v>
      </c>
      <c r="AF4120" t="e">
        <f>Q4120/W4120</f>
        <v>#VALUE!</v>
      </c>
      <c r="AG4120" t="e">
        <f>R4120/X4120</f>
        <v>#VALUE!</v>
      </c>
      <c r="AH4120" t="e">
        <f>U4120/W4120</f>
        <v>#VALUE!</v>
      </c>
      <c r="AI4120" t="e">
        <f>V4120/X4120</f>
        <v>#VALUE!</v>
      </c>
      <c r="AJ4120" t="e">
        <f>Y4120/AA4120</f>
        <v>#VALUE!</v>
      </c>
      <c r="AK4120" t="e">
        <f>Z4120/AB4120</f>
        <v>#VALUE!</v>
      </c>
      <c r="AL4120" t="e">
        <f>O4120/K4120</f>
        <v>#VALUE!</v>
      </c>
      <c r="AM4120" t="e">
        <f>P4120/L4120</f>
        <v>#VALUE!</v>
      </c>
      <c r="AN4120" t="e">
        <f>K4120/W4120</f>
        <v>#VALUE!</v>
      </c>
      <c r="AO4120" t="e">
        <f>L4120/X4120</f>
        <v>#VALUE!</v>
      </c>
      <c r="AP4120">
        <f>IF(OR(Q4120&lt;0, Q4120="NA"), 0, 1)</f>
        <v>0</v>
      </c>
      <c r="AQ4120">
        <f>IF(OR(S4120&lt;0, S4120="NA"), 0, 1)</f>
        <v>0</v>
      </c>
      <c r="AR4120">
        <f>IFERROR(IF((AF4120-AG4120)&gt;0,1,0),0)</f>
        <v>0</v>
      </c>
      <c r="AS4120">
        <f>IFERROR(IF((S4120-Q4120)&gt;0,1,0),0)</f>
        <v>0</v>
      </c>
      <c r="AT4120">
        <f>IFERROR(IF((AH4120-AI4120)&lt;0,1,0),0)</f>
        <v>0</v>
      </c>
      <c r="AU4120">
        <f>IFERROR(IF((AJ4120-AK4120)&gt;0,1,0),0)</f>
        <v>0</v>
      </c>
      <c r="AV4120">
        <f>IFERROR(IF((AL4120-AM4120)&gt;0,1,0),0)</f>
        <v>0</v>
      </c>
      <c r="AW4120">
        <f>IFERROR(IF((AN4120-AO4120)&gt;0,1,0),0)</f>
        <v>0</v>
      </c>
      <c r="AX4120">
        <f>IFERROR(IF((AC4120-AD4120)&lt;0,1,0),0)</f>
        <v>0</v>
      </c>
      <c r="AY4120">
        <f>SUM(AP4120:AX4120)</f>
        <v>0</v>
      </c>
    </row>
    <row r="4121" spans="1:51" x14ac:dyDescent="0.45">
      <c r="A4121" s="1" t="s">
        <v>2258</v>
      </c>
      <c r="B4121" s="2">
        <v>5731393</v>
      </c>
      <c r="C4121" s="3" t="s">
        <v>5338</v>
      </c>
      <c r="D4121" s="5">
        <v>45.5</v>
      </c>
      <c r="E4121" s="5">
        <v>77.349999999999994</v>
      </c>
      <c r="F4121" s="3" t="s">
        <v>4480</v>
      </c>
      <c r="G4121" s="3" t="s">
        <v>4491</v>
      </c>
      <c r="H4121" s="3" t="s">
        <v>4492</v>
      </c>
      <c r="I4121" s="3" t="s">
        <v>4493</v>
      </c>
      <c r="J4121" s="3"/>
      <c r="K4121" s="6" t="s">
        <v>4474</v>
      </c>
      <c r="L4121" s="6" t="s">
        <v>4474</v>
      </c>
      <c r="M4121" s="6" t="s">
        <v>4474</v>
      </c>
      <c r="N4121" s="6" t="s">
        <v>4474</v>
      </c>
      <c r="O4121" s="6" t="s">
        <v>4474</v>
      </c>
      <c r="P4121" s="6" t="s">
        <v>4474</v>
      </c>
      <c r="Q4121" s="6" t="s">
        <v>4474</v>
      </c>
      <c r="R4121" s="6" t="s">
        <v>4474</v>
      </c>
      <c r="S4121" s="6" t="s">
        <v>4474</v>
      </c>
      <c r="T4121" s="6" t="s">
        <v>4474</v>
      </c>
      <c r="U4121" s="6" t="s">
        <v>4474</v>
      </c>
      <c r="V4121" s="6" t="s">
        <v>4474</v>
      </c>
      <c r="W4121" s="6" t="s">
        <v>4474</v>
      </c>
      <c r="X4121" s="6" t="s">
        <v>4474</v>
      </c>
      <c r="Y4121" s="6" t="s">
        <v>4474</v>
      </c>
      <c r="Z4121" s="6" t="s">
        <v>4474</v>
      </c>
      <c r="AA4121" s="6" t="s">
        <v>4474</v>
      </c>
      <c r="AB4121" s="6" t="s">
        <v>4474</v>
      </c>
      <c r="AC4121" s="6" t="s">
        <v>4474</v>
      </c>
      <c r="AD4121" s="6" t="s">
        <v>4474</v>
      </c>
      <c r="AF4121" t="e">
        <f>Q4121/W4121</f>
        <v>#VALUE!</v>
      </c>
      <c r="AG4121" t="e">
        <f>R4121/X4121</f>
        <v>#VALUE!</v>
      </c>
      <c r="AH4121" t="e">
        <f>U4121/W4121</f>
        <v>#VALUE!</v>
      </c>
      <c r="AI4121" t="e">
        <f>V4121/X4121</f>
        <v>#VALUE!</v>
      </c>
      <c r="AJ4121" t="e">
        <f>Y4121/AA4121</f>
        <v>#VALUE!</v>
      </c>
      <c r="AK4121" t="e">
        <f>Z4121/AB4121</f>
        <v>#VALUE!</v>
      </c>
      <c r="AL4121" t="e">
        <f>O4121/K4121</f>
        <v>#VALUE!</v>
      </c>
      <c r="AM4121" t="e">
        <f>P4121/L4121</f>
        <v>#VALUE!</v>
      </c>
      <c r="AN4121" t="e">
        <f>K4121/W4121</f>
        <v>#VALUE!</v>
      </c>
      <c r="AO4121" t="e">
        <f>L4121/X4121</f>
        <v>#VALUE!</v>
      </c>
      <c r="AP4121">
        <f>IF(OR(Q4121&lt;0, Q4121="NA"), 0, 1)</f>
        <v>0</v>
      </c>
      <c r="AQ4121">
        <f>IF(OR(S4121&lt;0, S4121="NA"), 0, 1)</f>
        <v>0</v>
      </c>
      <c r="AR4121">
        <f>IFERROR(IF((AF4121-AG4121)&gt;0,1,0),0)</f>
        <v>0</v>
      </c>
      <c r="AS4121">
        <f>IFERROR(IF((S4121-Q4121)&gt;0,1,0),0)</f>
        <v>0</v>
      </c>
      <c r="AT4121">
        <f>IFERROR(IF((AH4121-AI4121)&lt;0,1,0),0)</f>
        <v>0</v>
      </c>
      <c r="AU4121">
        <f>IFERROR(IF((AJ4121-AK4121)&gt;0,1,0),0)</f>
        <v>0</v>
      </c>
      <c r="AV4121">
        <f>IFERROR(IF((AL4121-AM4121)&gt;0,1,0),0)</f>
        <v>0</v>
      </c>
      <c r="AW4121">
        <f>IFERROR(IF((AN4121-AO4121)&gt;0,1,0),0)</f>
        <v>0</v>
      </c>
      <c r="AX4121">
        <f>IFERROR(IF((AC4121-AD4121)&lt;0,1,0),0)</f>
        <v>0</v>
      </c>
      <c r="AY4121">
        <f>SUM(AP4121:AX4121)</f>
        <v>0</v>
      </c>
    </row>
    <row r="4122" spans="1:51" x14ac:dyDescent="0.45">
      <c r="A4122" s="1" t="s">
        <v>2259</v>
      </c>
      <c r="B4122" s="2">
        <v>5735435</v>
      </c>
      <c r="C4122" s="3" t="s">
        <v>5338</v>
      </c>
      <c r="D4122" s="5">
        <v>17.899999999999999</v>
      </c>
      <c r="E4122" s="5">
        <v>64.44</v>
      </c>
      <c r="F4122" s="3" t="s">
        <v>4480</v>
      </c>
      <c r="G4122" s="3" t="s">
        <v>4491</v>
      </c>
      <c r="H4122" s="3" t="s">
        <v>4492</v>
      </c>
      <c r="I4122" s="3" t="s">
        <v>4493</v>
      </c>
      <c r="J4122" s="3"/>
      <c r="K4122" s="6" t="s">
        <v>4474</v>
      </c>
      <c r="L4122" s="6" t="s">
        <v>4474</v>
      </c>
      <c r="M4122" s="6" t="s">
        <v>4474</v>
      </c>
      <c r="N4122" s="6" t="s">
        <v>4474</v>
      </c>
      <c r="O4122" s="6" t="s">
        <v>4474</v>
      </c>
      <c r="P4122" s="6" t="s">
        <v>4474</v>
      </c>
      <c r="Q4122" s="6" t="s">
        <v>4474</v>
      </c>
      <c r="R4122" s="6" t="s">
        <v>4474</v>
      </c>
      <c r="S4122" s="6" t="s">
        <v>4474</v>
      </c>
      <c r="T4122" s="6" t="s">
        <v>4474</v>
      </c>
      <c r="U4122" s="6" t="s">
        <v>4474</v>
      </c>
      <c r="V4122" s="6" t="s">
        <v>4474</v>
      </c>
      <c r="W4122" s="6" t="s">
        <v>4474</v>
      </c>
      <c r="X4122" s="6" t="s">
        <v>4474</v>
      </c>
      <c r="Y4122" s="6" t="s">
        <v>4474</v>
      </c>
      <c r="Z4122" s="6" t="s">
        <v>4474</v>
      </c>
      <c r="AA4122" s="6" t="s">
        <v>4474</v>
      </c>
      <c r="AB4122" s="6" t="s">
        <v>4474</v>
      </c>
      <c r="AC4122" s="6" t="s">
        <v>4474</v>
      </c>
      <c r="AD4122" s="6" t="s">
        <v>4474</v>
      </c>
      <c r="AF4122" t="e">
        <f>Q4122/W4122</f>
        <v>#VALUE!</v>
      </c>
      <c r="AG4122" t="e">
        <f>R4122/X4122</f>
        <v>#VALUE!</v>
      </c>
      <c r="AH4122" t="e">
        <f>U4122/W4122</f>
        <v>#VALUE!</v>
      </c>
      <c r="AI4122" t="e">
        <f>V4122/X4122</f>
        <v>#VALUE!</v>
      </c>
      <c r="AJ4122" t="e">
        <f>Y4122/AA4122</f>
        <v>#VALUE!</v>
      </c>
      <c r="AK4122" t="e">
        <f>Z4122/AB4122</f>
        <v>#VALUE!</v>
      </c>
      <c r="AL4122" t="e">
        <f>O4122/K4122</f>
        <v>#VALUE!</v>
      </c>
      <c r="AM4122" t="e">
        <f>P4122/L4122</f>
        <v>#VALUE!</v>
      </c>
      <c r="AN4122" t="e">
        <f>K4122/W4122</f>
        <v>#VALUE!</v>
      </c>
      <c r="AO4122" t="e">
        <f>L4122/X4122</f>
        <v>#VALUE!</v>
      </c>
      <c r="AP4122">
        <f>IF(OR(Q4122&lt;0, Q4122="NA"), 0, 1)</f>
        <v>0</v>
      </c>
      <c r="AQ4122">
        <f>IF(OR(S4122&lt;0, S4122="NA"), 0, 1)</f>
        <v>0</v>
      </c>
      <c r="AR4122">
        <f>IFERROR(IF((AF4122-AG4122)&gt;0,1,0),0)</f>
        <v>0</v>
      </c>
      <c r="AS4122">
        <f>IFERROR(IF((S4122-Q4122)&gt;0,1,0),0)</f>
        <v>0</v>
      </c>
      <c r="AT4122">
        <f>IFERROR(IF((AH4122-AI4122)&lt;0,1,0),0)</f>
        <v>0</v>
      </c>
      <c r="AU4122">
        <f>IFERROR(IF((AJ4122-AK4122)&gt;0,1,0),0)</f>
        <v>0</v>
      </c>
      <c r="AV4122">
        <f>IFERROR(IF((AL4122-AM4122)&gt;0,1,0),0)</f>
        <v>0</v>
      </c>
      <c r="AW4122">
        <f>IFERROR(IF((AN4122-AO4122)&gt;0,1,0),0)</f>
        <v>0</v>
      </c>
      <c r="AX4122">
        <f>IFERROR(IF((AC4122-AD4122)&lt;0,1,0),0)</f>
        <v>0</v>
      </c>
      <c r="AY4122">
        <f>SUM(AP4122:AX4122)</f>
        <v>0</v>
      </c>
    </row>
    <row r="4123" spans="1:51" x14ac:dyDescent="0.45">
      <c r="A4123" s="1" t="s">
        <v>2260</v>
      </c>
      <c r="B4123" s="2">
        <v>5735436</v>
      </c>
      <c r="C4123" s="3" t="s">
        <v>5338</v>
      </c>
      <c r="D4123" s="5">
        <v>17.16</v>
      </c>
      <c r="E4123" s="5">
        <v>71.213999999999999</v>
      </c>
      <c r="F4123" s="3" t="s">
        <v>4480</v>
      </c>
      <c r="G4123" s="3" t="s">
        <v>4491</v>
      </c>
      <c r="H4123" s="3" t="s">
        <v>4492</v>
      </c>
      <c r="I4123" s="3" t="s">
        <v>4493</v>
      </c>
      <c r="J4123" s="3"/>
      <c r="K4123" s="6" t="s">
        <v>4474</v>
      </c>
      <c r="L4123" s="6" t="s">
        <v>4474</v>
      </c>
      <c r="M4123" s="6" t="s">
        <v>4474</v>
      </c>
      <c r="N4123" s="6" t="s">
        <v>4474</v>
      </c>
      <c r="O4123" s="6" t="s">
        <v>4474</v>
      </c>
      <c r="P4123" s="6" t="s">
        <v>4474</v>
      </c>
      <c r="Q4123" s="6" t="s">
        <v>4474</v>
      </c>
      <c r="R4123" s="6" t="s">
        <v>4474</v>
      </c>
      <c r="S4123" s="6" t="s">
        <v>4474</v>
      </c>
      <c r="T4123" s="6" t="s">
        <v>4474</v>
      </c>
      <c r="U4123" s="6" t="s">
        <v>4474</v>
      </c>
      <c r="V4123" s="6" t="s">
        <v>4474</v>
      </c>
      <c r="W4123" s="6" t="s">
        <v>4474</v>
      </c>
      <c r="X4123" s="6" t="s">
        <v>4474</v>
      </c>
      <c r="Y4123" s="6" t="s">
        <v>4474</v>
      </c>
      <c r="Z4123" s="6" t="s">
        <v>4474</v>
      </c>
      <c r="AA4123" s="6" t="s">
        <v>4474</v>
      </c>
      <c r="AB4123" s="6" t="s">
        <v>4474</v>
      </c>
      <c r="AC4123" s="6" t="s">
        <v>4474</v>
      </c>
      <c r="AD4123" s="6" t="s">
        <v>4474</v>
      </c>
      <c r="AF4123" t="e">
        <f>Q4123/W4123</f>
        <v>#VALUE!</v>
      </c>
      <c r="AG4123" t="e">
        <f>R4123/X4123</f>
        <v>#VALUE!</v>
      </c>
      <c r="AH4123" t="e">
        <f>U4123/W4123</f>
        <v>#VALUE!</v>
      </c>
      <c r="AI4123" t="e">
        <f>V4123/X4123</f>
        <v>#VALUE!</v>
      </c>
      <c r="AJ4123" t="e">
        <f>Y4123/AA4123</f>
        <v>#VALUE!</v>
      </c>
      <c r="AK4123" t="e">
        <f>Z4123/AB4123</f>
        <v>#VALUE!</v>
      </c>
      <c r="AL4123" t="e">
        <f>O4123/K4123</f>
        <v>#VALUE!</v>
      </c>
      <c r="AM4123" t="e">
        <f>P4123/L4123</f>
        <v>#VALUE!</v>
      </c>
      <c r="AN4123" t="e">
        <f>K4123/W4123</f>
        <v>#VALUE!</v>
      </c>
      <c r="AO4123" t="e">
        <f>L4123/X4123</f>
        <v>#VALUE!</v>
      </c>
      <c r="AP4123">
        <f>IF(OR(Q4123&lt;0, Q4123="NA"), 0, 1)</f>
        <v>0</v>
      </c>
      <c r="AQ4123">
        <f>IF(OR(S4123&lt;0, S4123="NA"), 0, 1)</f>
        <v>0</v>
      </c>
      <c r="AR4123">
        <f>IFERROR(IF((AF4123-AG4123)&gt;0,1,0),0)</f>
        <v>0</v>
      </c>
      <c r="AS4123">
        <f>IFERROR(IF((S4123-Q4123)&gt;0,1,0),0)</f>
        <v>0</v>
      </c>
      <c r="AT4123">
        <f>IFERROR(IF((AH4123-AI4123)&lt;0,1,0),0)</f>
        <v>0</v>
      </c>
      <c r="AU4123">
        <f>IFERROR(IF((AJ4123-AK4123)&gt;0,1,0),0)</f>
        <v>0</v>
      </c>
      <c r="AV4123">
        <f>IFERROR(IF((AL4123-AM4123)&gt;0,1,0),0)</f>
        <v>0</v>
      </c>
      <c r="AW4123">
        <f>IFERROR(IF((AN4123-AO4123)&gt;0,1,0),0)</f>
        <v>0</v>
      </c>
      <c r="AX4123">
        <f>IFERROR(IF((AC4123-AD4123)&lt;0,1,0),0)</f>
        <v>0</v>
      </c>
      <c r="AY4123">
        <f>SUM(AP4123:AX4123)</f>
        <v>0</v>
      </c>
    </row>
    <row r="4124" spans="1:51" x14ac:dyDescent="0.45">
      <c r="A4124" s="1" t="s">
        <v>2261</v>
      </c>
      <c r="B4124" s="2">
        <v>105948585</v>
      </c>
      <c r="C4124" s="3" t="s">
        <v>5338</v>
      </c>
      <c r="D4124" s="5">
        <v>30.319700000000001</v>
      </c>
      <c r="E4124" s="5">
        <v>6.0639399999999997</v>
      </c>
      <c r="F4124" s="3" t="s">
        <v>4480</v>
      </c>
      <c r="G4124" s="3" t="s">
        <v>4491</v>
      </c>
      <c r="H4124" s="3" t="s">
        <v>4492</v>
      </c>
      <c r="I4124" s="3" t="s">
        <v>4493</v>
      </c>
      <c r="J4124" s="3"/>
      <c r="K4124" s="6" t="s">
        <v>4474</v>
      </c>
      <c r="L4124" s="6" t="s">
        <v>4474</v>
      </c>
      <c r="M4124" s="6" t="s">
        <v>4474</v>
      </c>
      <c r="N4124" s="6" t="s">
        <v>4474</v>
      </c>
      <c r="O4124" s="6" t="s">
        <v>4474</v>
      </c>
      <c r="P4124" s="6" t="s">
        <v>4474</v>
      </c>
      <c r="Q4124" s="6" t="s">
        <v>4474</v>
      </c>
      <c r="R4124" s="6" t="s">
        <v>4474</v>
      </c>
      <c r="S4124" s="6" t="s">
        <v>4474</v>
      </c>
      <c r="T4124" s="6" t="s">
        <v>4474</v>
      </c>
      <c r="U4124" s="6" t="s">
        <v>4474</v>
      </c>
      <c r="V4124" s="6" t="s">
        <v>4474</v>
      </c>
      <c r="W4124" s="6" t="s">
        <v>4474</v>
      </c>
      <c r="X4124" s="6" t="s">
        <v>4474</v>
      </c>
      <c r="Y4124" s="6" t="s">
        <v>4474</v>
      </c>
      <c r="Z4124" s="6" t="s">
        <v>4474</v>
      </c>
      <c r="AA4124" s="6" t="s">
        <v>4474</v>
      </c>
      <c r="AB4124" s="6" t="s">
        <v>4474</v>
      </c>
      <c r="AC4124" s="6" t="s">
        <v>4474</v>
      </c>
      <c r="AD4124" s="6" t="s">
        <v>4474</v>
      </c>
      <c r="AF4124" t="e">
        <f>Q4124/W4124</f>
        <v>#VALUE!</v>
      </c>
      <c r="AG4124" t="e">
        <f>R4124/X4124</f>
        <v>#VALUE!</v>
      </c>
      <c r="AH4124" t="e">
        <f>U4124/W4124</f>
        <v>#VALUE!</v>
      </c>
      <c r="AI4124" t="e">
        <f>V4124/X4124</f>
        <v>#VALUE!</v>
      </c>
      <c r="AJ4124" t="e">
        <f>Y4124/AA4124</f>
        <v>#VALUE!</v>
      </c>
      <c r="AK4124" t="e">
        <f>Z4124/AB4124</f>
        <v>#VALUE!</v>
      </c>
      <c r="AL4124" t="e">
        <f>O4124/K4124</f>
        <v>#VALUE!</v>
      </c>
      <c r="AM4124" t="e">
        <f>P4124/L4124</f>
        <v>#VALUE!</v>
      </c>
      <c r="AN4124" t="e">
        <f>K4124/W4124</f>
        <v>#VALUE!</v>
      </c>
      <c r="AO4124" t="e">
        <f>L4124/X4124</f>
        <v>#VALUE!</v>
      </c>
      <c r="AP4124">
        <f>IF(OR(Q4124&lt;0, Q4124="NA"), 0, 1)</f>
        <v>0</v>
      </c>
      <c r="AQ4124">
        <f>IF(OR(S4124&lt;0, S4124="NA"), 0, 1)</f>
        <v>0</v>
      </c>
      <c r="AR4124">
        <f>IFERROR(IF((AF4124-AG4124)&gt;0,1,0),0)</f>
        <v>0</v>
      </c>
      <c r="AS4124">
        <f>IFERROR(IF((S4124-Q4124)&gt;0,1,0),0)</f>
        <v>0</v>
      </c>
      <c r="AT4124">
        <f>IFERROR(IF((AH4124-AI4124)&lt;0,1,0),0)</f>
        <v>0</v>
      </c>
      <c r="AU4124">
        <f>IFERROR(IF((AJ4124-AK4124)&gt;0,1,0),0)</f>
        <v>0</v>
      </c>
      <c r="AV4124">
        <f>IFERROR(IF((AL4124-AM4124)&gt;0,1,0),0)</f>
        <v>0</v>
      </c>
      <c r="AW4124">
        <f>IFERROR(IF((AN4124-AO4124)&gt;0,1,0),0)</f>
        <v>0</v>
      </c>
      <c r="AX4124">
        <f>IFERROR(IF((AC4124-AD4124)&lt;0,1,0),0)</f>
        <v>0</v>
      </c>
      <c r="AY4124">
        <f>SUM(AP4124:AX4124)</f>
        <v>0</v>
      </c>
    </row>
    <row r="4125" spans="1:51" x14ac:dyDescent="0.45">
      <c r="A4125" s="1" t="s">
        <v>2262</v>
      </c>
      <c r="B4125" s="2">
        <v>120926193</v>
      </c>
      <c r="C4125" s="3" t="s">
        <v>5338</v>
      </c>
      <c r="D4125" s="5">
        <v>27.06</v>
      </c>
      <c r="E4125" s="5">
        <v>92.004000000000005</v>
      </c>
      <c r="F4125" s="3" t="s">
        <v>4480</v>
      </c>
      <c r="G4125" s="3" t="s">
        <v>4491</v>
      </c>
      <c r="H4125" s="3" t="s">
        <v>4492</v>
      </c>
      <c r="I4125" s="3" t="s">
        <v>4493</v>
      </c>
      <c r="J4125" s="3"/>
      <c r="K4125" s="6" t="s">
        <v>4474</v>
      </c>
      <c r="L4125" s="6" t="s">
        <v>4474</v>
      </c>
      <c r="M4125" s="6" t="s">
        <v>4474</v>
      </c>
      <c r="N4125" s="6" t="s">
        <v>4474</v>
      </c>
      <c r="O4125" s="6" t="s">
        <v>4474</v>
      </c>
      <c r="P4125" s="6" t="s">
        <v>4474</v>
      </c>
      <c r="Q4125" s="6" t="s">
        <v>4474</v>
      </c>
      <c r="R4125" s="6" t="s">
        <v>4474</v>
      </c>
      <c r="S4125" s="6" t="s">
        <v>4474</v>
      </c>
      <c r="T4125" s="6" t="s">
        <v>4474</v>
      </c>
      <c r="U4125" s="6" t="s">
        <v>4474</v>
      </c>
      <c r="V4125" s="6" t="s">
        <v>4474</v>
      </c>
      <c r="W4125" s="6" t="s">
        <v>4474</v>
      </c>
      <c r="X4125" s="6" t="s">
        <v>4474</v>
      </c>
      <c r="Y4125" s="6" t="s">
        <v>4474</v>
      </c>
      <c r="Z4125" s="6" t="s">
        <v>4474</v>
      </c>
      <c r="AA4125" s="6" t="s">
        <v>4474</v>
      </c>
      <c r="AB4125" s="6" t="s">
        <v>4474</v>
      </c>
      <c r="AC4125" s="6" t="s">
        <v>4474</v>
      </c>
      <c r="AD4125" s="6" t="s">
        <v>4474</v>
      </c>
      <c r="AF4125" t="e">
        <f>Q4125/W4125</f>
        <v>#VALUE!</v>
      </c>
      <c r="AG4125" t="e">
        <f>R4125/X4125</f>
        <v>#VALUE!</v>
      </c>
      <c r="AH4125" t="e">
        <f>U4125/W4125</f>
        <v>#VALUE!</v>
      </c>
      <c r="AI4125" t="e">
        <f>V4125/X4125</f>
        <v>#VALUE!</v>
      </c>
      <c r="AJ4125" t="e">
        <f>Y4125/AA4125</f>
        <v>#VALUE!</v>
      </c>
      <c r="AK4125" t="e">
        <f>Z4125/AB4125</f>
        <v>#VALUE!</v>
      </c>
      <c r="AL4125" t="e">
        <f>O4125/K4125</f>
        <v>#VALUE!</v>
      </c>
      <c r="AM4125" t="e">
        <f>P4125/L4125</f>
        <v>#VALUE!</v>
      </c>
      <c r="AN4125" t="e">
        <f>K4125/W4125</f>
        <v>#VALUE!</v>
      </c>
      <c r="AO4125" t="e">
        <f>L4125/X4125</f>
        <v>#VALUE!</v>
      </c>
      <c r="AP4125">
        <f>IF(OR(Q4125&lt;0, Q4125="NA"), 0, 1)</f>
        <v>0</v>
      </c>
      <c r="AQ4125">
        <f>IF(OR(S4125&lt;0, S4125="NA"), 0, 1)</f>
        <v>0</v>
      </c>
      <c r="AR4125">
        <f>IFERROR(IF((AF4125-AG4125)&gt;0,1,0),0)</f>
        <v>0</v>
      </c>
      <c r="AS4125">
        <f>IFERROR(IF((S4125-Q4125)&gt;0,1,0),0)</f>
        <v>0</v>
      </c>
      <c r="AT4125">
        <f>IFERROR(IF((AH4125-AI4125)&lt;0,1,0),0)</f>
        <v>0</v>
      </c>
      <c r="AU4125">
        <f>IFERROR(IF((AJ4125-AK4125)&gt;0,1,0),0)</f>
        <v>0</v>
      </c>
      <c r="AV4125">
        <f>IFERROR(IF((AL4125-AM4125)&gt;0,1,0),0)</f>
        <v>0</v>
      </c>
      <c r="AW4125">
        <f>IFERROR(IF((AN4125-AO4125)&gt;0,1,0),0)</f>
        <v>0</v>
      </c>
      <c r="AX4125">
        <f>IFERROR(IF((AC4125-AD4125)&lt;0,1,0),0)</f>
        <v>0</v>
      </c>
      <c r="AY4125">
        <f>SUM(AP4125:AX4125)</f>
        <v>0</v>
      </c>
    </row>
    <row r="4126" spans="1:51" x14ac:dyDescent="0.45">
      <c r="A4126" s="1" t="s">
        <v>2263</v>
      </c>
      <c r="B4126" s="2">
        <v>120926192</v>
      </c>
      <c r="C4126" s="3" t="s">
        <v>5338</v>
      </c>
      <c r="D4126" s="5">
        <v>25.738299999999999</v>
      </c>
      <c r="E4126" s="5">
        <v>14.928214000000001</v>
      </c>
      <c r="F4126" s="3" t="s">
        <v>4480</v>
      </c>
      <c r="G4126" s="3" t="s">
        <v>4491</v>
      </c>
      <c r="H4126" s="3" t="s">
        <v>4492</v>
      </c>
      <c r="I4126" s="3" t="s">
        <v>4493</v>
      </c>
      <c r="J4126" s="3"/>
      <c r="K4126" s="6" t="s">
        <v>4474</v>
      </c>
      <c r="L4126" s="6" t="s">
        <v>4474</v>
      </c>
      <c r="M4126" s="6" t="s">
        <v>4474</v>
      </c>
      <c r="N4126" s="6" t="s">
        <v>4474</v>
      </c>
      <c r="O4126" s="6" t="s">
        <v>4474</v>
      </c>
      <c r="P4126" s="6" t="s">
        <v>4474</v>
      </c>
      <c r="Q4126" s="6" t="s">
        <v>4474</v>
      </c>
      <c r="R4126" s="6" t="s">
        <v>4474</v>
      </c>
      <c r="S4126" s="6" t="s">
        <v>4474</v>
      </c>
      <c r="T4126" s="6" t="s">
        <v>4474</v>
      </c>
      <c r="U4126" s="6" t="s">
        <v>4474</v>
      </c>
      <c r="V4126" s="6" t="s">
        <v>4474</v>
      </c>
      <c r="W4126" s="6" t="s">
        <v>4474</v>
      </c>
      <c r="X4126" s="6" t="s">
        <v>4474</v>
      </c>
      <c r="Y4126" s="6" t="s">
        <v>4474</v>
      </c>
      <c r="Z4126" s="6" t="s">
        <v>4474</v>
      </c>
      <c r="AA4126" s="6" t="s">
        <v>4474</v>
      </c>
      <c r="AB4126" s="6" t="s">
        <v>4474</v>
      </c>
      <c r="AC4126" s="6" t="s">
        <v>4474</v>
      </c>
      <c r="AD4126" s="6" t="s">
        <v>4474</v>
      </c>
      <c r="AF4126" t="e">
        <f>Q4126/W4126</f>
        <v>#VALUE!</v>
      </c>
      <c r="AG4126" t="e">
        <f>R4126/X4126</f>
        <v>#VALUE!</v>
      </c>
      <c r="AH4126" t="e">
        <f>U4126/W4126</f>
        <v>#VALUE!</v>
      </c>
      <c r="AI4126" t="e">
        <f>V4126/X4126</f>
        <v>#VALUE!</v>
      </c>
      <c r="AJ4126" t="e">
        <f>Y4126/AA4126</f>
        <v>#VALUE!</v>
      </c>
      <c r="AK4126" t="e">
        <f>Z4126/AB4126</f>
        <v>#VALUE!</v>
      </c>
      <c r="AL4126" t="e">
        <f>O4126/K4126</f>
        <v>#VALUE!</v>
      </c>
      <c r="AM4126" t="e">
        <f>P4126/L4126</f>
        <v>#VALUE!</v>
      </c>
      <c r="AN4126" t="e">
        <f>K4126/W4126</f>
        <v>#VALUE!</v>
      </c>
      <c r="AO4126" t="e">
        <f>L4126/X4126</f>
        <v>#VALUE!</v>
      </c>
      <c r="AP4126">
        <f>IF(OR(Q4126&lt;0, Q4126="NA"), 0, 1)</f>
        <v>0</v>
      </c>
      <c r="AQ4126">
        <f>IF(OR(S4126&lt;0, S4126="NA"), 0, 1)</f>
        <v>0</v>
      </c>
      <c r="AR4126">
        <f>IFERROR(IF((AF4126-AG4126)&gt;0,1,0),0)</f>
        <v>0</v>
      </c>
      <c r="AS4126">
        <f>IFERROR(IF((S4126-Q4126)&gt;0,1,0),0)</f>
        <v>0</v>
      </c>
      <c r="AT4126">
        <f>IFERROR(IF((AH4126-AI4126)&lt;0,1,0),0)</f>
        <v>0</v>
      </c>
      <c r="AU4126">
        <f>IFERROR(IF((AJ4126-AK4126)&gt;0,1,0),0)</f>
        <v>0</v>
      </c>
      <c r="AV4126">
        <f>IFERROR(IF((AL4126-AM4126)&gt;0,1,0),0)</f>
        <v>0</v>
      </c>
      <c r="AW4126">
        <f>IFERROR(IF((AN4126-AO4126)&gt;0,1,0),0)</f>
        <v>0</v>
      </c>
      <c r="AX4126">
        <f>IFERROR(IF((AC4126-AD4126)&lt;0,1,0),0)</f>
        <v>0</v>
      </c>
      <c r="AY4126">
        <f>SUM(AP4126:AX4126)</f>
        <v>0</v>
      </c>
    </row>
    <row r="4127" spans="1:51" x14ac:dyDescent="0.45">
      <c r="A4127" s="1" t="s">
        <v>2264</v>
      </c>
      <c r="B4127" s="2">
        <v>100481588</v>
      </c>
      <c r="C4127" s="3" t="s">
        <v>5338</v>
      </c>
      <c r="D4127" s="5">
        <v>66.574799999999996</v>
      </c>
      <c r="E4127" s="5">
        <v>1900.71054</v>
      </c>
      <c r="F4127" s="3" t="s">
        <v>4480</v>
      </c>
      <c r="G4127" s="3" t="s">
        <v>4491</v>
      </c>
      <c r="H4127" s="3" t="s">
        <v>4492</v>
      </c>
      <c r="I4127" s="3" t="s">
        <v>4493</v>
      </c>
      <c r="J4127" s="3"/>
      <c r="K4127" s="6" t="s">
        <v>4474</v>
      </c>
      <c r="L4127" s="6" t="s">
        <v>4474</v>
      </c>
      <c r="M4127" s="6" t="s">
        <v>4474</v>
      </c>
      <c r="N4127" s="6" t="s">
        <v>4474</v>
      </c>
      <c r="O4127" s="6" t="s">
        <v>4474</v>
      </c>
      <c r="P4127" s="6" t="s">
        <v>4474</v>
      </c>
      <c r="Q4127" s="6" t="s">
        <v>4474</v>
      </c>
      <c r="R4127" s="6" t="s">
        <v>4474</v>
      </c>
      <c r="S4127" s="6" t="s">
        <v>4474</v>
      </c>
      <c r="T4127" s="6" t="s">
        <v>4474</v>
      </c>
      <c r="U4127" s="6" t="s">
        <v>4474</v>
      </c>
      <c r="V4127" s="6" t="s">
        <v>4474</v>
      </c>
      <c r="W4127" s="6" t="s">
        <v>4474</v>
      </c>
      <c r="X4127" s="6" t="s">
        <v>4474</v>
      </c>
      <c r="Y4127" s="6" t="s">
        <v>4474</v>
      </c>
      <c r="Z4127" s="6" t="s">
        <v>4474</v>
      </c>
      <c r="AA4127" s="6" t="s">
        <v>4474</v>
      </c>
      <c r="AB4127" s="6" t="s">
        <v>4474</v>
      </c>
      <c r="AC4127" s="6" t="s">
        <v>4474</v>
      </c>
      <c r="AD4127" s="6" t="s">
        <v>4474</v>
      </c>
      <c r="AF4127" t="e">
        <f>Q4127/W4127</f>
        <v>#VALUE!</v>
      </c>
      <c r="AG4127" t="e">
        <f>R4127/X4127</f>
        <v>#VALUE!</v>
      </c>
      <c r="AH4127" t="e">
        <f>U4127/W4127</f>
        <v>#VALUE!</v>
      </c>
      <c r="AI4127" t="e">
        <f>V4127/X4127</f>
        <v>#VALUE!</v>
      </c>
      <c r="AJ4127" t="e">
        <f>Y4127/AA4127</f>
        <v>#VALUE!</v>
      </c>
      <c r="AK4127" t="e">
        <f>Z4127/AB4127</f>
        <v>#VALUE!</v>
      </c>
      <c r="AL4127" t="e">
        <f>O4127/K4127</f>
        <v>#VALUE!</v>
      </c>
      <c r="AM4127" t="e">
        <f>P4127/L4127</f>
        <v>#VALUE!</v>
      </c>
      <c r="AN4127" t="e">
        <f>K4127/W4127</f>
        <v>#VALUE!</v>
      </c>
      <c r="AO4127" t="e">
        <f>L4127/X4127</f>
        <v>#VALUE!</v>
      </c>
      <c r="AP4127">
        <f>IF(OR(Q4127&lt;0, Q4127="NA"), 0, 1)</f>
        <v>0</v>
      </c>
      <c r="AQ4127">
        <f>IF(OR(S4127&lt;0, S4127="NA"), 0, 1)</f>
        <v>0</v>
      </c>
      <c r="AR4127">
        <f>IFERROR(IF((AF4127-AG4127)&gt;0,1,0),0)</f>
        <v>0</v>
      </c>
      <c r="AS4127">
        <f>IFERROR(IF((S4127-Q4127)&gt;0,1,0),0)</f>
        <v>0</v>
      </c>
      <c r="AT4127">
        <f>IFERROR(IF((AH4127-AI4127)&lt;0,1,0),0)</f>
        <v>0</v>
      </c>
      <c r="AU4127">
        <f>IFERROR(IF((AJ4127-AK4127)&gt;0,1,0),0)</f>
        <v>0</v>
      </c>
      <c r="AV4127">
        <f>IFERROR(IF((AL4127-AM4127)&gt;0,1,0),0)</f>
        <v>0</v>
      </c>
      <c r="AW4127">
        <f>IFERROR(IF((AN4127-AO4127)&gt;0,1,0),0)</f>
        <v>0</v>
      </c>
      <c r="AX4127">
        <f>IFERROR(IF((AC4127-AD4127)&lt;0,1,0),0)</f>
        <v>0</v>
      </c>
      <c r="AY4127">
        <f>SUM(AP4127:AX4127)</f>
        <v>0</v>
      </c>
    </row>
    <row r="4128" spans="1:51" x14ac:dyDescent="0.45">
      <c r="A4128" s="1" t="s">
        <v>2265</v>
      </c>
      <c r="B4128" s="2">
        <v>114637035</v>
      </c>
      <c r="C4128" s="3" t="s">
        <v>5338</v>
      </c>
      <c r="D4128" s="5">
        <v>52.8461</v>
      </c>
      <c r="E4128" s="5">
        <v>47.561489999999999</v>
      </c>
      <c r="F4128" s="3" t="s">
        <v>4480</v>
      </c>
      <c r="G4128" s="3" t="s">
        <v>4491</v>
      </c>
      <c r="H4128" s="3" t="s">
        <v>4492</v>
      </c>
      <c r="I4128" s="3" t="s">
        <v>4493</v>
      </c>
      <c r="J4128" s="3"/>
      <c r="K4128" s="6" t="s">
        <v>4474</v>
      </c>
      <c r="L4128" s="6" t="s">
        <v>4474</v>
      </c>
      <c r="M4128" s="6" t="s">
        <v>4474</v>
      </c>
      <c r="N4128" s="6" t="s">
        <v>4474</v>
      </c>
      <c r="O4128" s="6" t="s">
        <v>4474</v>
      </c>
      <c r="P4128" s="6" t="s">
        <v>4474</v>
      </c>
      <c r="Q4128" s="6" t="s">
        <v>4474</v>
      </c>
      <c r="R4128" s="6" t="s">
        <v>4474</v>
      </c>
      <c r="S4128" s="6" t="s">
        <v>4474</v>
      </c>
      <c r="T4128" s="6" t="s">
        <v>4474</v>
      </c>
      <c r="U4128" s="6" t="s">
        <v>4474</v>
      </c>
      <c r="V4128" s="6" t="s">
        <v>4474</v>
      </c>
      <c r="W4128" s="6" t="s">
        <v>4474</v>
      </c>
      <c r="X4128" s="6" t="s">
        <v>4474</v>
      </c>
      <c r="Y4128" s="6" t="s">
        <v>4474</v>
      </c>
      <c r="Z4128" s="6" t="s">
        <v>4474</v>
      </c>
      <c r="AA4128" s="6" t="s">
        <v>4474</v>
      </c>
      <c r="AB4128" s="6" t="s">
        <v>4474</v>
      </c>
      <c r="AC4128" s="6" t="s">
        <v>4474</v>
      </c>
      <c r="AD4128" s="6" t="s">
        <v>4474</v>
      </c>
      <c r="AF4128" t="e">
        <f>Q4128/W4128</f>
        <v>#VALUE!</v>
      </c>
      <c r="AG4128" t="e">
        <f>R4128/X4128</f>
        <v>#VALUE!</v>
      </c>
      <c r="AH4128" t="e">
        <f>U4128/W4128</f>
        <v>#VALUE!</v>
      </c>
      <c r="AI4128" t="e">
        <f>V4128/X4128</f>
        <v>#VALUE!</v>
      </c>
      <c r="AJ4128" t="e">
        <f>Y4128/AA4128</f>
        <v>#VALUE!</v>
      </c>
      <c r="AK4128" t="e">
        <f>Z4128/AB4128</f>
        <v>#VALUE!</v>
      </c>
      <c r="AL4128" t="e">
        <f>O4128/K4128</f>
        <v>#VALUE!</v>
      </c>
      <c r="AM4128" t="e">
        <f>P4128/L4128</f>
        <v>#VALUE!</v>
      </c>
      <c r="AN4128" t="e">
        <f>K4128/W4128</f>
        <v>#VALUE!</v>
      </c>
      <c r="AO4128" t="e">
        <f>L4128/X4128</f>
        <v>#VALUE!</v>
      </c>
      <c r="AP4128">
        <f>IF(OR(Q4128&lt;0, Q4128="NA"), 0, 1)</f>
        <v>0</v>
      </c>
      <c r="AQ4128">
        <f>IF(OR(S4128&lt;0, S4128="NA"), 0, 1)</f>
        <v>0</v>
      </c>
      <c r="AR4128">
        <f>IFERROR(IF((AF4128-AG4128)&gt;0,1,0),0)</f>
        <v>0</v>
      </c>
      <c r="AS4128">
        <f>IFERROR(IF((S4128-Q4128)&gt;0,1,0),0)</f>
        <v>0</v>
      </c>
      <c r="AT4128">
        <f>IFERROR(IF((AH4128-AI4128)&lt;0,1,0),0)</f>
        <v>0</v>
      </c>
      <c r="AU4128">
        <f>IFERROR(IF((AJ4128-AK4128)&gt;0,1,0),0)</f>
        <v>0</v>
      </c>
      <c r="AV4128">
        <f>IFERROR(IF((AL4128-AM4128)&gt;0,1,0),0)</f>
        <v>0</v>
      </c>
      <c r="AW4128">
        <f>IFERROR(IF((AN4128-AO4128)&gt;0,1,0),0)</f>
        <v>0</v>
      </c>
      <c r="AX4128">
        <f>IFERROR(IF((AC4128-AD4128)&lt;0,1,0),0)</f>
        <v>0</v>
      </c>
      <c r="AY4128">
        <f>SUM(AP4128:AX4128)</f>
        <v>0</v>
      </c>
    </row>
    <row r="4129" spans="1:51" x14ac:dyDescent="0.45">
      <c r="A4129" s="1" t="s">
        <v>2270</v>
      </c>
      <c r="B4129" s="2">
        <v>5726665</v>
      </c>
      <c r="C4129" s="3" t="s">
        <v>5338</v>
      </c>
      <c r="D4129" s="5">
        <v>110.36</v>
      </c>
      <c r="E4129" s="5">
        <v>19071.311600000001</v>
      </c>
      <c r="F4129" s="3" t="s">
        <v>4480</v>
      </c>
      <c r="G4129" s="3" t="s">
        <v>4491</v>
      </c>
      <c r="H4129" s="3" t="s">
        <v>4492</v>
      </c>
      <c r="I4129" s="3" t="s">
        <v>4493</v>
      </c>
      <c r="J4129" s="3"/>
      <c r="K4129" s="6" t="s">
        <v>4474</v>
      </c>
      <c r="L4129" s="6" t="s">
        <v>4474</v>
      </c>
      <c r="M4129" s="6" t="s">
        <v>4474</v>
      </c>
      <c r="N4129" s="6" t="s">
        <v>4474</v>
      </c>
      <c r="O4129" s="6" t="s">
        <v>4474</v>
      </c>
      <c r="P4129" s="6" t="s">
        <v>4474</v>
      </c>
      <c r="Q4129" s="6" t="s">
        <v>4474</v>
      </c>
      <c r="R4129" s="6" t="s">
        <v>4474</v>
      </c>
      <c r="S4129" s="6" t="s">
        <v>4474</v>
      </c>
      <c r="T4129" s="6" t="s">
        <v>4474</v>
      </c>
      <c r="U4129" s="6" t="s">
        <v>4474</v>
      </c>
      <c r="V4129" s="6" t="s">
        <v>4474</v>
      </c>
      <c r="W4129" s="6" t="s">
        <v>4474</v>
      </c>
      <c r="X4129" s="6" t="s">
        <v>4474</v>
      </c>
      <c r="Y4129" s="6" t="s">
        <v>4474</v>
      </c>
      <c r="Z4129" s="6" t="s">
        <v>4474</v>
      </c>
      <c r="AA4129" s="6" t="s">
        <v>4474</v>
      </c>
      <c r="AB4129" s="6" t="s">
        <v>4474</v>
      </c>
      <c r="AC4129" s="6" t="s">
        <v>4474</v>
      </c>
      <c r="AD4129" s="6" t="s">
        <v>4474</v>
      </c>
      <c r="AF4129" t="e">
        <f>Q4129/W4129</f>
        <v>#VALUE!</v>
      </c>
      <c r="AG4129" t="e">
        <f>R4129/X4129</f>
        <v>#VALUE!</v>
      </c>
      <c r="AH4129" t="e">
        <f>U4129/W4129</f>
        <v>#VALUE!</v>
      </c>
      <c r="AI4129" t="e">
        <f>V4129/X4129</f>
        <v>#VALUE!</v>
      </c>
      <c r="AJ4129" t="e">
        <f>Y4129/AA4129</f>
        <v>#VALUE!</v>
      </c>
      <c r="AK4129" t="e">
        <f>Z4129/AB4129</f>
        <v>#VALUE!</v>
      </c>
      <c r="AL4129" t="e">
        <f>O4129/K4129</f>
        <v>#VALUE!</v>
      </c>
      <c r="AM4129" t="e">
        <f>P4129/L4129</f>
        <v>#VALUE!</v>
      </c>
      <c r="AN4129" t="e">
        <f>K4129/W4129</f>
        <v>#VALUE!</v>
      </c>
      <c r="AO4129" t="e">
        <f>L4129/X4129</f>
        <v>#VALUE!</v>
      </c>
      <c r="AP4129">
        <f>IF(OR(Q4129&lt;0, Q4129="NA"), 0, 1)</f>
        <v>0</v>
      </c>
      <c r="AQ4129">
        <f>IF(OR(S4129&lt;0, S4129="NA"), 0, 1)</f>
        <v>0</v>
      </c>
      <c r="AR4129">
        <f>IFERROR(IF((AF4129-AG4129)&gt;0,1,0),0)</f>
        <v>0</v>
      </c>
      <c r="AS4129">
        <f>IFERROR(IF((S4129-Q4129)&gt;0,1,0),0)</f>
        <v>0</v>
      </c>
      <c r="AT4129">
        <f>IFERROR(IF((AH4129-AI4129)&lt;0,1,0),0)</f>
        <v>0</v>
      </c>
      <c r="AU4129">
        <f>IFERROR(IF((AJ4129-AK4129)&gt;0,1,0),0)</f>
        <v>0</v>
      </c>
      <c r="AV4129">
        <f>IFERROR(IF((AL4129-AM4129)&gt;0,1,0),0)</f>
        <v>0</v>
      </c>
      <c r="AW4129">
        <f>IFERROR(IF((AN4129-AO4129)&gt;0,1,0),0)</f>
        <v>0</v>
      </c>
      <c r="AX4129">
        <f>IFERROR(IF((AC4129-AD4129)&lt;0,1,0),0)</f>
        <v>0</v>
      </c>
      <c r="AY4129">
        <f>SUM(AP4129:AX4129)</f>
        <v>0</v>
      </c>
    </row>
    <row r="4130" spans="1:51" x14ac:dyDescent="0.45">
      <c r="A4130" s="1" t="s">
        <v>2271</v>
      </c>
      <c r="B4130" s="2">
        <v>11079152</v>
      </c>
      <c r="C4130" s="3" t="s">
        <v>5338</v>
      </c>
      <c r="D4130" s="5">
        <v>46.65</v>
      </c>
      <c r="E4130" s="5">
        <v>398.85750000000002</v>
      </c>
      <c r="F4130" s="3" t="s">
        <v>4480</v>
      </c>
      <c r="G4130" s="3" t="s">
        <v>4491</v>
      </c>
      <c r="H4130" s="3" t="s">
        <v>4492</v>
      </c>
      <c r="I4130" s="3" t="s">
        <v>4493</v>
      </c>
      <c r="J4130" s="3"/>
      <c r="K4130" s="6" t="s">
        <v>4474</v>
      </c>
      <c r="L4130" s="6" t="s">
        <v>4474</v>
      </c>
      <c r="M4130" s="6" t="s">
        <v>4474</v>
      </c>
      <c r="N4130" s="6" t="s">
        <v>4474</v>
      </c>
      <c r="O4130" s="6" t="s">
        <v>4474</v>
      </c>
      <c r="P4130" s="6" t="s">
        <v>4474</v>
      </c>
      <c r="Q4130" s="6" t="s">
        <v>4474</v>
      </c>
      <c r="R4130" s="6" t="s">
        <v>4474</v>
      </c>
      <c r="S4130" s="6" t="s">
        <v>4474</v>
      </c>
      <c r="T4130" s="6" t="s">
        <v>4474</v>
      </c>
      <c r="U4130" s="6" t="s">
        <v>4474</v>
      </c>
      <c r="V4130" s="6" t="s">
        <v>4474</v>
      </c>
      <c r="W4130" s="6" t="s">
        <v>4474</v>
      </c>
      <c r="X4130" s="6" t="s">
        <v>4474</v>
      </c>
      <c r="Y4130" s="6" t="s">
        <v>4474</v>
      </c>
      <c r="Z4130" s="6" t="s">
        <v>4474</v>
      </c>
      <c r="AA4130" s="6" t="s">
        <v>4474</v>
      </c>
      <c r="AB4130" s="6" t="s">
        <v>4474</v>
      </c>
      <c r="AC4130" s="6" t="s">
        <v>4474</v>
      </c>
      <c r="AD4130" s="6" t="s">
        <v>4474</v>
      </c>
      <c r="AF4130" t="e">
        <f>Q4130/W4130</f>
        <v>#VALUE!</v>
      </c>
      <c r="AG4130" t="e">
        <f>R4130/X4130</f>
        <v>#VALUE!</v>
      </c>
      <c r="AH4130" t="e">
        <f>U4130/W4130</f>
        <v>#VALUE!</v>
      </c>
      <c r="AI4130" t="e">
        <f>V4130/X4130</f>
        <v>#VALUE!</v>
      </c>
      <c r="AJ4130" t="e">
        <f>Y4130/AA4130</f>
        <v>#VALUE!</v>
      </c>
      <c r="AK4130" t="e">
        <f>Z4130/AB4130</f>
        <v>#VALUE!</v>
      </c>
      <c r="AL4130" t="e">
        <f>O4130/K4130</f>
        <v>#VALUE!</v>
      </c>
      <c r="AM4130" t="e">
        <f>P4130/L4130</f>
        <v>#VALUE!</v>
      </c>
      <c r="AN4130" t="e">
        <f>K4130/W4130</f>
        <v>#VALUE!</v>
      </c>
      <c r="AO4130" t="e">
        <f>L4130/X4130</f>
        <v>#VALUE!</v>
      </c>
      <c r="AP4130">
        <f>IF(OR(Q4130&lt;0, Q4130="NA"), 0, 1)</f>
        <v>0</v>
      </c>
      <c r="AQ4130">
        <f>IF(OR(S4130&lt;0, S4130="NA"), 0, 1)</f>
        <v>0</v>
      </c>
      <c r="AR4130">
        <f>IFERROR(IF((AF4130-AG4130)&gt;0,1,0),0)</f>
        <v>0</v>
      </c>
      <c r="AS4130">
        <f>IFERROR(IF((S4130-Q4130)&gt;0,1,0),0)</f>
        <v>0</v>
      </c>
      <c r="AT4130">
        <f>IFERROR(IF((AH4130-AI4130)&lt;0,1,0),0)</f>
        <v>0</v>
      </c>
      <c r="AU4130">
        <f>IFERROR(IF((AJ4130-AK4130)&gt;0,1,0),0)</f>
        <v>0</v>
      </c>
      <c r="AV4130">
        <f>IFERROR(IF((AL4130-AM4130)&gt;0,1,0),0)</f>
        <v>0</v>
      </c>
      <c r="AW4130">
        <f>IFERROR(IF((AN4130-AO4130)&gt;0,1,0),0)</f>
        <v>0</v>
      </c>
      <c r="AX4130">
        <f>IFERROR(IF((AC4130-AD4130)&lt;0,1,0),0)</f>
        <v>0</v>
      </c>
      <c r="AY4130">
        <f>SUM(AP4130:AX4130)</f>
        <v>0</v>
      </c>
    </row>
    <row r="4131" spans="1:51" x14ac:dyDescent="0.45">
      <c r="A4131" s="1" t="s">
        <v>2272</v>
      </c>
      <c r="B4131" s="2">
        <v>5736263</v>
      </c>
      <c r="C4131" s="3" t="s">
        <v>5338</v>
      </c>
      <c r="D4131" s="5">
        <v>26.5</v>
      </c>
      <c r="E4131" s="5">
        <v>715.5</v>
      </c>
      <c r="F4131" s="3" t="s">
        <v>4480</v>
      </c>
      <c r="G4131" s="3" t="s">
        <v>4491</v>
      </c>
      <c r="H4131" s="3" t="s">
        <v>4492</v>
      </c>
      <c r="I4131" s="3" t="s">
        <v>4493</v>
      </c>
      <c r="J4131" s="3"/>
      <c r="K4131" s="6" t="s">
        <v>4474</v>
      </c>
      <c r="L4131" s="6" t="s">
        <v>4474</v>
      </c>
      <c r="M4131" s="6" t="s">
        <v>4474</v>
      </c>
      <c r="N4131" s="6" t="s">
        <v>4474</v>
      </c>
      <c r="O4131" s="6" t="s">
        <v>4474</v>
      </c>
      <c r="P4131" s="6" t="s">
        <v>4474</v>
      </c>
      <c r="Q4131" s="6" t="s">
        <v>4474</v>
      </c>
      <c r="R4131" s="6" t="s">
        <v>4474</v>
      </c>
      <c r="S4131" s="6" t="s">
        <v>4474</v>
      </c>
      <c r="T4131" s="6" t="s">
        <v>4474</v>
      </c>
      <c r="U4131" s="6" t="s">
        <v>4474</v>
      </c>
      <c r="V4131" s="6" t="s">
        <v>4474</v>
      </c>
      <c r="W4131" s="6" t="s">
        <v>4474</v>
      </c>
      <c r="X4131" s="6" t="s">
        <v>4474</v>
      </c>
      <c r="Y4131" s="6" t="s">
        <v>4474</v>
      </c>
      <c r="Z4131" s="6" t="s">
        <v>4474</v>
      </c>
      <c r="AA4131" s="6" t="s">
        <v>4474</v>
      </c>
      <c r="AB4131" s="6" t="s">
        <v>4474</v>
      </c>
      <c r="AC4131" s="6" t="s">
        <v>4474</v>
      </c>
      <c r="AD4131" s="6" t="s">
        <v>4474</v>
      </c>
      <c r="AF4131" t="e">
        <f>Q4131/W4131</f>
        <v>#VALUE!</v>
      </c>
      <c r="AG4131" t="e">
        <f>R4131/X4131</f>
        <v>#VALUE!</v>
      </c>
      <c r="AH4131" t="e">
        <f>U4131/W4131</f>
        <v>#VALUE!</v>
      </c>
      <c r="AI4131" t="e">
        <f>V4131/X4131</f>
        <v>#VALUE!</v>
      </c>
      <c r="AJ4131" t="e">
        <f>Y4131/AA4131</f>
        <v>#VALUE!</v>
      </c>
      <c r="AK4131" t="e">
        <f>Z4131/AB4131</f>
        <v>#VALUE!</v>
      </c>
      <c r="AL4131" t="e">
        <f>O4131/K4131</f>
        <v>#VALUE!</v>
      </c>
      <c r="AM4131" t="e">
        <f>P4131/L4131</f>
        <v>#VALUE!</v>
      </c>
      <c r="AN4131" t="e">
        <f>K4131/W4131</f>
        <v>#VALUE!</v>
      </c>
      <c r="AO4131" t="e">
        <f>L4131/X4131</f>
        <v>#VALUE!</v>
      </c>
      <c r="AP4131">
        <f>IF(OR(Q4131&lt;0, Q4131="NA"), 0, 1)</f>
        <v>0</v>
      </c>
      <c r="AQ4131">
        <f>IF(OR(S4131&lt;0, S4131="NA"), 0, 1)</f>
        <v>0</v>
      </c>
      <c r="AR4131">
        <f>IFERROR(IF((AF4131-AG4131)&gt;0,1,0),0)</f>
        <v>0</v>
      </c>
      <c r="AS4131">
        <f>IFERROR(IF((S4131-Q4131)&gt;0,1,0),0)</f>
        <v>0</v>
      </c>
      <c r="AT4131">
        <f>IFERROR(IF((AH4131-AI4131)&lt;0,1,0),0)</f>
        <v>0</v>
      </c>
      <c r="AU4131">
        <f>IFERROR(IF((AJ4131-AK4131)&gt;0,1,0),0)</f>
        <v>0</v>
      </c>
      <c r="AV4131">
        <f>IFERROR(IF((AL4131-AM4131)&gt;0,1,0),0)</f>
        <v>0</v>
      </c>
      <c r="AW4131">
        <f>IFERROR(IF((AN4131-AO4131)&gt;0,1,0),0)</f>
        <v>0</v>
      </c>
      <c r="AX4131">
        <f>IFERROR(IF((AC4131-AD4131)&lt;0,1,0),0)</f>
        <v>0</v>
      </c>
      <c r="AY4131">
        <f>SUM(AP4131:AX4131)</f>
        <v>0</v>
      </c>
    </row>
    <row r="4132" spans="1:51" x14ac:dyDescent="0.45">
      <c r="A4132" s="1" t="s">
        <v>2273</v>
      </c>
      <c r="B4132" s="2">
        <v>110317974</v>
      </c>
      <c r="C4132" s="3" t="s">
        <v>5338</v>
      </c>
      <c r="D4132" s="5">
        <v>22.48</v>
      </c>
      <c r="E4132" s="7">
        <v>8.9920000000000009</v>
      </c>
      <c r="F4132" s="3" t="s">
        <v>4480</v>
      </c>
      <c r="G4132" s="3" t="s">
        <v>4491</v>
      </c>
      <c r="H4132" s="3" t="s">
        <v>4492</v>
      </c>
      <c r="I4132" s="3" t="s">
        <v>4493</v>
      </c>
      <c r="J4132" s="3"/>
      <c r="K4132" s="6" t="s">
        <v>4474</v>
      </c>
      <c r="L4132" s="6" t="s">
        <v>4474</v>
      </c>
      <c r="M4132" s="6" t="s">
        <v>4474</v>
      </c>
      <c r="N4132" s="6" t="s">
        <v>4474</v>
      </c>
      <c r="O4132" s="6" t="s">
        <v>4474</v>
      </c>
      <c r="P4132" s="6" t="s">
        <v>4474</v>
      </c>
      <c r="Q4132" s="6" t="s">
        <v>4474</v>
      </c>
      <c r="R4132" s="6" t="s">
        <v>4474</v>
      </c>
      <c r="S4132" s="6" t="s">
        <v>4474</v>
      </c>
      <c r="T4132" s="6" t="s">
        <v>4474</v>
      </c>
      <c r="U4132" s="6" t="s">
        <v>4474</v>
      </c>
      <c r="V4132" s="6" t="s">
        <v>4474</v>
      </c>
      <c r="W4132" s="6" t="s">
        <v>4474</v>
      </c>
      <c r="X4132" s="6" t="s">
        <v>4474</v>
      </c>
      <c r="Y4132" s="6" t="s">
        <v>4474</v>
      </c>
      <c r="Z4132" s="6" t="s">
        <v>4474</v>
      </c>
      <c r="AA4132" s="6" t="s">
        <v>4474</v>
      </c>
      <c r="AB4132" s="6" t="s">
        <v>4474</v>
      </c>
      <c r="AC4132" s="6" t="s">
        <v>4474</v>
      </c>
      <c r="AD4132" s="6" t="s">
        <v>4474</v>
      </c>
      <c r="AF4132" t="e">
        <f>Q4132/W4132</f>
        <v>#VALUE!</v>
      </c>
      <c r="AG4132" t="e">
        <f>R4132/X4132</f>
        <v>#VALUE!</v>
      </c>
      <c r="AH4132" t="e">
        <f>U4132/W4132</f>
        <v>#VALUE!</v>
      </c>
      <c r="AI4132" t="e">
        <f>V4132/X4132</f>
        <v>#VALUE!</v>
      </c>
      <c r="AJ4132" t="e">
        <f>Y4132/AA4132</f>
        <v>#VALUE!</v>
      </c>
      <c r="AK4132" t="e">
        <f>Z4132/AB4132</f>
        <v>#VALUE!</v>
      </c>
      <c r="AL4132" t="e">
        <f>O4132/K4132</f>
        <v>#VALUE!</v>
      </c>
      <c r="AM4132" t="e">
        <f>P4132/L4132</f>
        <v>#VALUE!</v>
      </c>
      <c r="AN4132" t="e">
        <f>K4132/W4132</f>
        <v>#VALUE!</v>
      </c>
      <c r="AO4132" t="e">
        <f>L4132/X4132</f>
        <v>#VALUE!</v>
      </c>
      <c r="AP4132">
        <f>IF(OR(Q4132&lt;0, Q4132="NA"), 0, 1)</f>
        <v>0</v>
      </c>
      <c r="AQ4132">
        <f>IF(OR(S4132&lt;0, S4132="NA"), 0, 1)</f>
        <v>0</v>
      </c>
      <c r="AR4132">
        <f>IFERROR(IF((AF4132-AG4132)&gt;0,1,0),0)</f>
        <v>0</v>
      </c>
      <c r="AS4132">
        <f>IFERROR(IF((S4132-Q4132)&gt;0,1,0),0)</f>
        <v>0</v>
      </c>
      <c r="AT4132">
        <f>IFERROR(IF((AH4132-AI4132)&lt;0,1,0),0)</f>
        <v>0</v>
      </c>
      <c r="AU4132">
        <f>IFERROR(IF((AJ4132-AK4132)&gt;0,1,0),0)</f>
        <v>0</v>
      </c>
      <c r="AV4132">
        <f>IFERROR(IF((AL4132-AM4132)&gt;0,1,0),0)</f>
        <v>0</v>
      </c>
      <c r="AW4132">
        <f>IFERROR(IF((AN4132-AO4132)&gt;0,1,0),0)</f>
        <v>0</v>
      </c>
      <c r="AX4132">
        <f>IFERROR(IF((AC4132-AD4132)&lt;0,1,0),0)</f>
        <v>0</v>
      </c>
      <c r="AY4132">
        <f>SUM(AP4132:AX4132)</f>
        <v>0</v>
      </c>
    </row>
    <row r="4133" spans="1:51" x14ac:dyDescent="0.45">
      <c r="A4133" s="1" t="s">
        <v>2274</v>
      </c>
      <c r="B4133" s="2">
        <v>5738195</v>
      </c>
      <c r="C4133" s="3" t="s">
        <v>5338</v>
      </c>
      <c r="D4133" s="5">
        <v>34.130000000000003</v>
      </c>
      <c r="E4133" s="5">
        <v>4354.9880000000003</v>
      </c>
      <c r="F4133" s="3" t="s">
        <v>4480</v>
      </c>
      <c r="G4133" s="3" t="s">
        <v>4491</v>
      </c>
      <c r="H4133" s="3" t="s">
        <v>4492</v>
      </c>
      <c r="I4133" s="3" t="s">
        <v>4493</v>
      </c>
      <c r="J4133" s="3"/>
      <c r="K4133" s="6" t="s">
        <v>4474</v>
      </c>
      <c r="L4133" s="6" t="s">
        <v>4474</v>
      </c>
      <c r="M4133" s="6" t="s">
        <v>4474</v>
      </c>
      <c r="N4133" s="6" t="s">
        <v>4474</v>
      </c>
      <c r="O4133" s="6" t="s">
        <v>4474</v>
      </c>
      <c r="P4133" s="6" t="s">
        <v>4474</v>
      </c>
      <c r="Q4133" s="6" t="s">
        <v>4474</v>
      </c>
      <c r="R4133" s="6" t="s">
        <v>4474</v>
      </c>
      <c r="S4133" s="6" t="s">
        <v>4474</v>
      </c>
      <c r="T4133" s="6" t="s">
        <v>4474</v>
      </c>
      <c r="U4133" s="6" t="s">
        <v>4474</v>
      </c>
      <c r="V4133" s="6" t="s">
        <v>4474</v>
      </c>
      <c r="W4133" s="6" t="s">
        <v>4474</v>
      </c>
      <c r="X4133" s="6" t="s">
        <v>4474</v>
      </c>
      <c r="Y4133" s="6" t="s">
        <v>4474</v>
      </c>
      <c r="Z4133" s="6" t="s">
        <v>4474</v>
      </c>
      <c r="AA4133" s="6" t="s">
        <v>4474</v>
      </c>
      <c r="AB4133" s="6" t="s">
        <v>4474</v>
      </c>
      <c r="AC4133" s="6" t="s">
        <v>4474</v>
      </c>
      <c r="AD4133" s="6" t="s">
        <v>4474</v>
      </c>
      <c r="AF4133" t="e">
        <f>Q4133/W4133</f>
        <v>#VALUE!</v>
      </c>
      <c r="AG4133" t="e">
        <f>R4133/X4133</f>
        <v>#VALUE!</v>
      </c>
      <c r="AH4133" t="e">
        <f>U4133/W4133</f>
        <v>#VALUE!</v>
      </c>
      <c r="AI4133" t="e">
        <f>V4133/X4133</f>
        <v>#VALUE!</v>
      </c>
      <c r="AJ4133" t="e">
        <f>Y4133/AA4133</f>
        <v>#VALUE!</v>
      </c>
      <c r="AK4133" t="e">
        <f>Z4133/AB4133</f>
        <v>#VALUE!</v>
      </c>
      <c r="AL4133" t="e">
        <f>O4133/K4133</f>
        <v>#VALUE!</v>
      </c>
      <c r="AM4133" t="e">
        <f>P4133/L4133</f>
        <v>#VALUE!</v>
      </c>
      <c r="AN4133" t="e">
        <f>K4133/W4133</f>
        <v>#VALUE!</v>
      </c>
      <c r="AO4133" t="e">
        <f>L4133/X4133</f>
        <v>#VALUE!</v>
      </c>
      <c r="AP4133">
        <f>IF(OR(Q4133&lt;0, Q4133="NA"), 0, 1)</f>
        <v>0</v>
      </c>
      <c r="AQ4133">
        <f>IF(OR(S4133&lt;0, S4133="NA"), 0, 1)</f>
        <v>0</v>
      </c>
      <c r="AR4133">
        <f>IFERROR(IF((AF4133-AG4133)&gt;0,1,0),0)</f>
        <v>0</v>
      </c>
      <c r="AS4133">
        <f>IFERROR(IF((S4133-Q4133)&gt;0,1,0),0)</f>
        <v>0</v>
      </c>
      <c r="AT4133">
        <f>IFERROR(IF((AH4133-AI4133)&lt;0,1,0),0)</f>
        <v>0</v>
      </c>
      <c r="AU4133">
        <f>IFERROR(IF((AJ4133-AK4133)&gt;0,1,0),0)</f>
        <v>0</v>
      </c>
      <c r="AV4133">
        <f>IFERROR(IF((AL4133-AM4133)&gt;0,1,0),0)</f>
        <v>0</v>
      </c>
      <c r="AW4133">
        <f>IFERROR(IF((AN4133-AO4133)&gt;0,1,0),0)</f>
        <v>0</v>
      </c>
      <c r="AX4133">
        <f>IFERROR(IF((AC4133-AD4133)&lt;0,1,0),0)</f>
        <v>0</v>
      </c>
      <c r="AY4133">
        <f>SUM(AP4133:AX4133)</f>
        <v>0</v>
      </c>
    </row>
    <row r="4134" spans="1:51" x14ac:dyDescent="0.45">
      <c r="A4134" s="1" t="s">
        <v>2275</v>
      </c>
      <c r="B4134" s="2">
        <v>5732879</v>
      </c>
      <c r="C4134" s="3" t="s">
        <v>5338</v>
      </c>
      <c r="D4134" s="5">
        <v>72.489999999999995</v>
      </c>
      <c r="E4134" s="5">
        <v>456.68700000000001</v>
      </c>
      <c r="F4134" s="3" t="s">
        <v>4480</v>
      </c>
      <c r="G4134" s="3" t="s">
        <v>4491</v>
      </c>
      <c r="H4134" s="3" t="s">
        <v>4492</v>
      </c>
      <c r="I4134" s="3" t="s">
        <v>4493</v>
      </c>
      <c r="J4134" s="3"/>
      <c r="K4134" s="6" t="s">
        <v>4474</v>
      </c>
      <c r="L4134" s="6" t="s">
        <v>4474</v>
      </c>
      <c r="M4134" s="6" t="s">
        <v>4474</v>
      </c>
      <c r="N4134" s="6" t="s">
        <v>4474</v>
      </c>
      <c r="O4134" s="6" t="s">
        <v>4474</v>
      </c>
      <c r="P4134" s="6" t="s">
        <v>4474</v>
      </c>
      <c r="Q4134" s="6" t="s">
        <v>4474</v>
      </c>
      <c r="R4134" s="6" t="s">
        <v>4474</v>
      </c>
      <c r="S4134" s="6" t="s">
        <v>4474</v>
      </c>
      <c r="T4134" s="6" t="s">
        <v>4474</v>
      </c>
      <c r="U4134" s="6" t="s">
        <v>4474</v>
      </c>
      <c r="V4134" s="6" t="s">
        <v>4474</v>
      </c>
      <c r="W4134" s="6" t="s">
        <v>4474</v>
      </c>
      <c r="X4134" s="6" t="s">
        <v>4474</v>
      </c>
      <c r="Y4134" s="6" t="s">
        <v>4474</v>
      </c>
      <c r="Z4134" s="6" t="s">
        <v>4474</v>
      </c>
      <c r="AA4134" s="6" t="s">
        <v>4474</v>
      </c>
      <c r="AB4134" s="6" t="s">
        <v>4474</v>
      </c>
      <c r="AC4134" s="6" t="s">
        <v>4474</v>
      </c>
      <c r="AD4134" s="6" t="s">
        <v>4474</v>
      </c>
      <c r="AF4134" t="e">
        <f>Q4134/W4134</f>
        <v>#VALUE!</v>
      </c>
      <c r="AG4134" t="e">
        <f>R4134/X4134</f>
        <v>#VALUE!</v>
      </c>
      <c r="AH4134" t="e">
        <f>U4134/W4134</f>
        <v>#VALUE!</v>
      </c>
      <c r="AI4134" t="e">
        <f>V4134/X4134</f>
        <v>#VALUE!</v>
      </c>
      <c r="AJ4134" t="e">
        <f>Y4134/AA4134</f>
        <v>#VALUE!</v>
      </c>
      <c r="AK4134" t="e">
        <f>Z4134/AB4134</f>
        <v>#VALUE!</v>
      </c>
      <c r="AL4134" t="e">
        <f>O4134/K4134</f>
        <v>#VALUE!</v>
      </c>
      <c r="AM4134" t="e">
        <f>P4134/L4134</f>
        <v>#VALUE!</v>
      </c>
      <c r="AN4134" t="e">
        <f>K4134/W4134</f>
        <v>#VALUE!</v>
      </c>
      <c r="AO4134" t="e">
        <f>L4134/X4134</f>
        <v>#VALUE!</v>
      </c>
      <c r="AP4134">
        <f>IF(OR(Q4134&lt;0, Q4134="NA"), 0, 1)</f>
        <v>0</v>
      </c>
      <c r="AQ4134">
        <f>IF(OR(S4134&lt;0, S4134="NA"), 0, 1)</f>
        <v>0</v>
      </c>
      <c r="AR4134">
        <f>IFERROR(IF((AF4134-AG4134)&gt;0,1,0),0)</f>
        <v>0</v>
      </c>
      <c r="AS4134">
        <f>IFERROR(IF((S4134-Q4134)&gt;0,1,0),0)</f>
        <v>0</v>
      </c>
      <c r="AT4134">
        <f>IFERROR(IF((AH4134-AI4134)&lt;0,1,0),0)</f>
        <v>0</v>
      </c>
      <c r="AU4134">
        <f>IFERROR(IF((AJ4134-AK4134)&gt;0,1,0),0)</f>
        <v>0</v>
      </c>
      <c r="AV4134">
        <f>IFERROR(IF((AL4134-AM4134)&gt;0,1,0),0)</f>
        <v>0</v>
      </c>
      <c r="AW4134">
        <f>IFERROR(IF((AN4134-AO4134)&gt;0,1,0),0)</f>
        <v>0</v>
      </c>
      <c r="AX4134">
        <f>IFERROR(IF((AC4134-AD4134)&lt;0,1,0),0)</f>
        <v>0</v>
      </c>
      <c r="AY4134">
        <f>SUM(AP4134:AX4134)</f>
        <v>0</v>
      </c>
    </row>
    <row r="4135" spans="1:51" x14ac:dyDescent="0.45">
      <c r="A4135" s="1" t="s">
        <v>2276</v>
      </c>
      <c r="B4135" s="2">
        <v>6975730</v>
      </c>
      <c r="C4135" s="3" t="s">
        <v>5338</v>
      </c>
      <c r="D4135" s="5">
        <v>57.09</v>
      </c>
      <c r="E4135" s="5">
        <v>15659.787</v>
      </c>
      <c r="F4135" s="3" t="s">
        <v>4480</v>
      </c>
      <c r="G4135" s="3" t="s">
        <v>4491</v>
      </c>
      <c r="H4135" s="3" t="s">
        <v>4492</v>
      </c>
      <c r="I4135" s="3" t="s">
        <v>4493</v>
      </c>
      <c r="J4135" s="3"/>
      <c r="K4135" s="6" t="s">
        <v>4474</v>
      </c>
      <c r="L4135" s="6" t="s">
        <v>4474</v>
      </c>
      <c r="M4135" s="6" t="s">
        <v>4474</v>
      </c>
      <c r="N4135" s="6" t="s">
        <v>4474</v>
      </c>
      <c r="O4135" s="6" t="s">
        <v>4474</v>
      </c>
      <c r="P4135" s="6" t="s">
        <v>4474</v>
      </c>
      <c r="Q4135" s="6" t="s">
        <v>4474</v>
      </c>
      <c r="R4135" s="6" t="s">
        <v>4474</v>
      </c>
      <c r="S4135" s="6" t="s">
        <v>4474</v>
      </c>
      <c r="T4135" s="6" t="s">
        <v>4474</v>
      </c>
      <c r="U4135" s="6" t="s">
        <v>4474</v>
      </c>
      <c r="V4135" s="6" t="s">
        <v>4474</v>
      </c>
      <c r="W4135" s="6" t="s">
        <v>4474</v>
      </c>
      <c r="X4135" s="6" t="s">
        <v>4474</v>
      </c>
      <c r="Y4135" s="6" t="s">
        <v>4474</v>
      </c>
      <c r="Z4135" s="6" t="s">
        <v>4474</v>
      </c>
      <c r="AA4135" s="6" t="s">
        <v>4474</v>
      </c>
      <c r="AB4135" s="6" t="s">
        <v>4474</v>
      </c>
      <c r="AC4135" s="6" t="s">
        <v>4474</v>
      </c>
      <c r="AD4135" s="6" t="s">
        <v>4474</v>
      </c>
      <c r="AF4135" t="e">
        <f>Q4135/W4135</f>
        <v>#VALUE!</v>
      </c>
      <c r="AG4135" t="e">
        <f>R4135/X4135</f>
        <v>#VALUE!</v>
      </c>
      <c r="AH4135" t="e">
        <f>U4135/W4135</f>
        <v>#VALUE!</v>
      </c>
      <c r="AI4135" t="e">
        <f>V4135/X4135</f>
        <v>#VALUE!</v>
      </c>
      <c r="AJ4135" t="e">
        <f>Y4135/AA4135</f>
        <v>#VALUE!</v>
      </c>
      <c r="AK4135" t="e">
        <f>Z4135/AB4135</f>
        <v>#VALUE!</v>
      </c>
      <c r="AL4135" t="e">
        <f>O4135/K4135</f>
        <v>#VALUE!</v>
      </c>
      <c r="AM4135" t="e">
        <f>P4135/L4135</f>
        <v>#VALUE!</v>
      </c>
      <c r="AN4135" t="e">
        <f>K4135/W4135</f>
        <v>#VALUE!</v>
      </c>
      <c r="AO4135" t="e">
        <f>L4135/X4135</f>
        <v>#VALUE!</v>
      </c>
      <c r="AP4135">
        <f>IF(OR(Q4135&lt;0, Q4135="NA"), 0, 1)</f>
        <v>0</v>
      </c>
      <c r="AQ4135">
        <f>IF(OR(S4135&lt;0, S4135="NA"), 0, 1)</f>
        <v>0</v>
      </c>
      <c r="AR4135">
        <f>IFERROR(IF((AF4135-AG4135)&gt;0,1,0),0)</f>
        <v>0</v>
      </c>
      <c r="AS4135">
        <f>IFERROR(IF((S4135-Q4135)&gt;0,1,0),0)</f>
        <v>0</v>
      </c>
      <c r="AT4135">
        <f>IFERROR(IF((AH4135-AI4135)&lt;0,1,0),0)</f>
        <v>0</v>
      </c>
      <c r="AU4135">
        <f>IFERROR(IF((AJ4135-AK4135)&gt;0,1,0),0)</f>
        <v>0</v>
      </c>
      <c r="AV4135">
        <f>IFERROR(IF((AL4135-AM4135)&gt;0,1,0),0)</f>
        <v>0</v>
      </c>
      <c r="AW4135">
        <f>IFERROR(IF((AN4135-AO4135)&gt;0,1,0),0)</f>
        <v>0</v>
      </c>
      <c r="AX4135">
        <f>IFERROR(IF((AC4135-AD4135)&lt;0,1,0),0)</f>
        <v>0</v>
      </c>
      <c r="AY4135">
        <f>SUM(AP4135:AX4135)</f>
        <v>0</v>
      </c>
    </row>
    <row r="4136" spans="1:51" x14ac:dyDescent="0.45">
      <c r="A4136" s="1" t="s">
        <v>2277</v>
      </c>
      <c r="B4136" s="2">
        <v>5732862</v>
      </c>
      <c r="C4136" s="3" t="s">
        <v>5338</v>
      </c>
      <c r="D4136" s="5">
        <v>31.21</v>
      </c>
      <c r="E4136" s="5">
        <v>961.26800000000003</v>
      </c>
      <c r="F4136" s="3" t="s">
        <v>4480</v>
      </c>
      <c r="G4136" s="3" t="s">
        <v>4491</v>
      </c>
      <c r="H4136" s="3" t="s">
        <v>4492</v>
      </c>
      <c r="I4136" s="3" t="s">
        <v>4493</v>
      </c>
      <c r="J4136" s="3"/>
      <c r="K4136" s="6" t="s">
        <v>4474</v>
      </c>
      <c r="L4136" s="6" t="s">
        <v>4474</v>
      </c>
      <c r="M4136" s="6" t="s">
        <v>4474</v>
      </c>
      <c r="N4136" s="6" t="s">
        <v>4474</v>
      </c>
      <c r="O4136" s="6" t="s">
        <v>4474</v>
      </c>
      <c r="P4136" s="6" t="s">
        <v>4474</v>
      </c>
      <c r="Q4136" s="6" t="s">
        <v>4474</v>
      </c>
      <c r="R4136" s="6" t="s">
        <v>4474</v>
      </c>
      <c r="S4136" s="6" t="s">
        <v>4474</v>
      </c>
      <c r="T4136" s="6" t="s">
        <v>4474</v>
      </c>
      <c r="U4136" s="6" t="s">
        <v>4474</v>
      </c>
      <c r="V4136" s="6" t="s">
        <v>4474</v>
      </c>
      <c r="W4136" s="6" t="s">
        <v>4474</v>
      </c>
      <c r="X4136" s="6" t="s">
        <v>4474</v>
      </c>
      <c r="Y4136" s="6" t="s">
        <v>4474</v>
      </c>
      <c r="Z4136" s="6" t="s">
        <v>4474</v>
      </c>
      <c r="AA4136" s="6" t="s">
        <v>4474</v>
      </c>
      <c r="AB4136" s="6" t="s">
        <v>4474</v>
      </c>
      <c r="AC4136" s="6" t="s">
        <v>4474</v>
      </c>
      <c r="AD4136" s="6" t="s">
        <v>4474</v>
      </c>
      <c r="AF4136" t="e">
        <f>Q4136/W4136</f>
        <v>#VALUE!</v>
      </c>
      <c r="AG4136" t="e">
        <f>R4136/X4136</f>
        <v>#VALUE!</v>
      </c>
      <c r="AH4136" t="e">
        <f>U4136/W4136</f>
        <v>#VALUE!</v>
      </c>
      <c r="AI4136" t="e">
        <f>V4136/X4136</f>
        <v>#VALUE!</v>
      </c>
      <c r="AJ4136" t="e">
        <f>Y4136/AA4136</f>
        <v>#VALUE!</v>
      </c>
      <c r="AK4136" t="e">
        <f>Z4136/AB4136</f>
        <v>#VALUE!</v>
      </c>
      <c r="AL4136" t="e">
        <f>O4136/K4136</f>
        <v>#VALUE!</v>
      </c>
      <c r="AM4136" t="e">
        <f>P4136/L4136</f>
        <v>#VALUE!</v>
      </c>
      <c r="AN4136" t="e">
        <f>K4136/W4136</f>
        <v>#VALUE!</v>
      </c>
      <c r="AO4136" t="e">
        <f>L4136/X4136</f>
        <v>#VALUE!</v>
      </c>
      <c r="AP4136">
        <f>IF(OR(Q4136&lt;0, Q4136="NA"), 0, 1)</f>
        <v>0</v>
      </c>
      <c r="AQ4136">
        <f>IF(OR(S4136&lt;0, S4136="NA"), 0, 1)</f>
        <v>0</v>
      </c>
      <c r="AR4136">
        <f>IFERROR(IF((AF4136-AG4136)&gt;0,1,0),0)</f>
        <v>0</v>
      </c>
      <c r="AS4136">
        <f>IFERROR(IF((S4136-Q4136)&gt;0,1,0),0)</f>
        <v>0</v>
      </c>
      <c r="AT4136">
        <f>IFERROR(IF((AH4136-AI4136)&lt;0,1,0),0)</f>
        <v>0</v>
      </c>
      <c r="AU4136">
        <f>IFERROR(IF((AJ4136-AK4136)&gt;0,1,0),0)</f>
        <v>0</v>
      </c>
      <c r="AV4136">
        <f>IFERROR(IF((AL4136-AM4136)&gt;0,1,0),0)</f>
        <v>0</v>
      </c>
      <c r="AW4136">
        <f>IFERROR(IF((AN4136-AO4136)&gt;0,1,0),0)</f>
        <v>0</v>
      </c>
      <c r="AX4136">
        <f>IFERROR(IF((AC4136-AD4136)&lt;0,1,0),0)</f>
        <v>0</v>
      </c>
      <c r="AY4136">
        <f>SUM(AP4136:AX4136)</f>
        <v>0</v>
      </c>
    </row>
    <row r="4137" spans="1:51" x14ac:dyDescent="0.45">
      <c r="A4137" s="1" t="s">
        <v>2278</v>
      </c>
      <c r="B4137" s="2">
        <v>5728325</v>
      </c>
      <c r="C4137" s="3" t="s">
        <v>5338</v>
      </c>
      <c r="D4137" s="5">
        <v>36.700000000000003</v>
      </c>
      <c r="E4137" s="5">
        <v>190.84</v>
      </c>
      <c r="F4137" s="3" t="s">
        <v>4480</v>
      </c>
      <c r="G4137" s="3" t="s">
        <v>4491</v>
      </c>
      <c r="H4137" s="3" t="s">
        <v>4492</v>
      </c>
      <c r="I4137" s="3" t="s">
        <v>4493</v>
      </c>
      <c r="J4137" s="3"/>
      <c r="K4137" s="6" t="s">
        <v>4474</v>
      </c>
      <c r="L4137" s="6" t="s">
        <v>4474</v>
      </c>
      <c r="M4137" s="6" t="s">
        <v>4474</v>
      </c>
      <c r="N4137" s="6" t="s">
        <v>4474</v>
      </c>
      <c r="O4137" s="6" t="s">
        <v>4474</v>
      </c>
      <c r="P4137" s="6" t="s">
        <v>4474</v>
      </c>
      <c r="Q4137" s="6" t="s">
        <v>4474</v>
      </c>
      <c r="R4137" s="6" t="s">
        <v>4474</v>
      </c>
      <c r="S4137" s="6" t="s">
        <v>4474</v>
      </c>
      <c r="T4137" s="6" t="s">
        <v>4474</v>
      </c>
      <c r="U4137" s="6" t="s">
        <v>4474</v>
      </c>
      <c r="V4137" s="6" t="s">
        <v>4474</v>
      </c>
      <c r="W4137" s="6" t="s">
        <v>4474</v>
      </c>
      <c r="X4137" s="6" t="s">
        <v>4474</v>
      </c>
      <c r="Y4137" s="6" t="s">
        <v>4474</v>
      </c>
      <c r="Z4137" s="6" t="s">
        <v>4474</v>
      </c>
      <c r="AA4137" s="6" t="s">
        <v>4474</v>
      </c>
      <c r="AB4137" s="6" t="s">
        <v>4474</v>
      </c>
      <c r="AC4137" s="6" t="s">
        <v>4474</v>
      </c>
      <c r="AD4137" s="6" t="s">
        <v>4474</v>
      </c>
      <c r="AF4137" t="e">
        <f>Q4137/W4137</f>
        <v>#VALUE!</v>
      </c>
      <c r="AG4137" t="e">
        <f>R4137/X4137</f>
        <v>#VALUE!</v>
      </c>
      <c r="AH4137" t="e">
        <f>U4137/W4137</f>
        <v>#VALUE!</v>
      </c>
      <c r="AI4137" t="e">
        <f>V4137/X4137</f>
        <v>#VALUE!</v>
      </c>
      <c r="AJ4137" t="e">
        <f>Y4137/AA4137</f>
        <v>#VALUE!</v>
      </c>
      <c r="AK4137" t="e">
        <f>Z4137/AB4137</f>
        <v>#VALUE!</v>
      </c>
      <c r="AL4137" t="e">
        <f>O4137/K4137</f>
        <v>#VALUE!</v>
      </c>
      <c r="AM4137" t="e">
        <f>P4137/L4137</f>
        <v>#VALUE!</v>
      </c>
      <c r="AN4137" t="e">
        <f>K4137/W4137</f>
        <v>#VALUE!</v>
      </c>
      <c r="AO4137" t="e">
        <f>L4137/X4137</f>
        <v>#VALUE!</v>
      </c>
      <c r="AP4137">
        <f>IF(OR(Q4137&lt;0, Q4137="NA"), 0, 1)</f>
        <v>0</v>
      </c>
      <c r="AQ4137">
        <f>IF(OR(S4137&lt;0, S4137="NA"), 0, 1)</f>
        <v>0</v>
      </c>
      <c r="AR4137">
        <f>IFERROR(IF((AF4137-AG4137)&gt;0,1,0),0)</f>
        <v>0</v>
      </c>
      <c r="AS4137">
        <f>IFERROR(IF((S4137-Q4137)&gt;0,1,0),0)</f>
        <v>0</v>
      </c>
      <c r="AT4137">
        <f>IFERROR(IF((AH4137-AI4137)&lt;0,1,0),0)</f>
        <v>0</v>
      </c>
      <c r="AU4137">
        <f>IFERROR(IF((AJ4137-AK4137)&gt;0,1,0),0)</f>
        <v>0</v>
      </c>
      <c r="AV4137">
        <f>IFERROR(IF((AL4137-AM4137)&gt;0,1,0),0)</f>
        <v>0</v>
      </c>
      <c r="AW4137">
        <f>IFERROR(IF((AN4137-AO4137)&gt;0,1,0),0)</f>
        <v>0</v>
      </c>
      <c r="AX4137">
        <f>IFERROR(IF((AC4137-AD4137)&lt;0,1,0),0)</f>
        <v>0</v>
      </c>
      <c r="AY4137">
        <f>SUM(AP4137:AX4137)</f>
        <v>0</v>
      </c>
    </row>
    <row r="4138" spans="1:51" x14ac:dyDescent="0.45">
      <c r="A4138" s="1" t="s">
        <v>2288</v>
      </c>
      <c r="B4138" s="2">
        <v>111815975</v>
      </c>
      <c r="C4138" s="3" t="s">
        <v>5337</v>
      </c>
      <c r="D4138" s="5">
        <v>52.4</v>
      </c>
      <c r="E4138" s="5">
        <v>1333.58</v>
      </c>
      <c r="F4138" s="3" t="s">
        <v>4480</v>
      </c>
      <c r="G4138" s="3" t="s">
        <v>4491</v>
      </c>
      <c r="H4138" s="3" t="s">
        <v>4492</v>
      </c>
      <c r="I4138" s="3" t="s">
        <v>4493</v>
      </c>
      <c r="J4138" s="3"/>
      <c r="K4138" s="6" t="s">
        <v>4474</v>
      </c>
      <c r="L4138" s="6" t="s">
        <v>4474</v>
      </c>
      <c r="M4138" s="6" t="s">
        <v>4474</v>
      </c>
      <c r="N4138" s="6" t="s">
        <v>4474</v>
      </c>
      <c r="O4138" s="6" t="s">
        <v>4474</v>
      </c>
      <c r="P4138" s="6" t="s">
        <v>4474</v>
      </c>
      <c r="Q4138" s="6" t="s">
        <v>4474</v>
      </c>
      <c r="R4138" s="6" t="s">
        <v>4474</v>
      </c>
      <c r="S4138" s="6" t="s">
        <v>4474</v>
      </c>
      <c r="T4138" s="6" t="s">
        <v>4474</v>
      </c>
      <c r="U4138" s="6" t="s">
        <v>4474</v>
      </c>
      <c r="V4138" s="6" t="s">
        <v>4474</v>
      </c>
      <c r="W4138" s="6" t="s">
        <v>4474</v>
      </c>
      <c r="X4138" s="6" t="s">
        <v>4474</v>
      </c>
      <c r="Y4138" s="6" t="s">
        <v>4474</v>
      </c>
      <c r="Z4138" s="6" t="s">
        <v>4474</v>
      </c>
      <c r="AA4138" s="6" t="s">
        <v>4474</v>
      </c>
      <c r="AB4138" s="6" t="s">
        <v>4474</v>
      </c>
      <c r="AC4138" s="6" t="s">
        <v>4474</v>
      </c>
      <c r="AD4138" s="6" t="s">
        <v>4474</v>
      </c>
      <c r="AF4138" t="e">
        <f>Q4138/W4138</f>
        <v>#VALUE!</v>
      </c>
      <c r="AG4138" t="e">
        <f>R4138/X4138</f>
        <v>#VALUE!</v>
      </c>
      <c r="AH4138" t="e">
        <f>U4138/W4138</f>
        <v>#VALUE!</v>
      </c>
      <c r="AI4138" t="e">
        <f>V4138/X4138</f>
        <v>#VALUE!</v>
      </c>
      <c r="AJ4138" t="e">
        <f>Y4138/AA4138</f>
        <v>#VALUE!</v>
      </c>
      <c r="AK4138" t="e">
        <f>Z4138/AB4138</f>
        <v>#VALUE!</v>
      </c>
      <c r="AL4138" t="e">
        <f>O4138/K4138</f>
        <v>#VALUE!</v>
      </c>
      <c r="AM4138" t="e">
        <f>P4138/L4138</f>
        <v>#VALUE!</v>
      </c>
      <c r="AN4138" t="e">
        <f>K4138/W4138</f>
        <v>#VALUE!</v>
      </c>
      <c r="AO4138" t="e">
        <f>L4138/X4138</f>
        <v>#VALUE!</v>
      </c>
      <c r="AP4138">
        <f>IF(OR(Q4138&lt;0, Q4138="NA"), 0, 1)</f>
        <v>0</v>
      </c>
      <c r="AQ4138">
        <f>IF(OR(S4138&lt;0, S4138="NA"), 0, 1)</f>
        <v>0</v>
      </c>
      <c r="AR4138">
        <f>IFERROR(IF((AF4138-AG4138)&gt;0,1,0),0)</f>
        <v>0</v>
      </c>
      <c r="AS4138">
        <f>IFERROR(IF((S4138-Q4138)&gt;0,1,0),0)</f>
        <v>0</v>
      </c>
      <c r="AT4138">
        <f>IFERROR(IF((AH4138-AI4138)&lt;0,1,0),0)</f>
        <v>0</v>
      </c>
      <c r="AU4138">
        <f>IFERROR(IF((AJ4138-AK4138)&gt;0,1,0),0)</f>
        <v>0</v>
      </c>
      <c r="AV4138">
        <f>IFERROR(IF((AL4138-AM4138)&gt;0,1,0),0)</f>
        <v>0</v>
      </c>
      <c r="AW4138">
        <f>IFERROR(IF((AN4138-AO4138)&gt;0,1,0),0)</f>
        <v>0</v>
      </c>
      <c r="AX4138">
        <f>IFERROR(IF((AC4138-AD4138)&lt;0,1,0),0)</f>
        <v>0</v>
      </c>
      <c r="AY4138">
        <f>SUM(AP4138:AX4138)</f>
        <v>0</v>
      </c>
    </row>
    <row r="4139" spans="1:51" x14ac:dyDescent="0.45">
      <c r="A4139" s="1" t="s">
        <v>2289</v>
      </c>
      <c r="B4139" s="2">
        <v>117761666</v>
      </c>
      <c r="C4139" s="3" t="s">
        <v>5338</v>
      </c>
      <c r="D4139" s="5">
        <v>58.206299999999999</v>
      </c>
      <c r="E4139" s="5">
        <v>13.096417499999999</v>
      </c>
      <c r="F4139" s="3" t="s">
        <v>4480</v>
      </c>
      <c r="G4139" s="3" t="s">
        <v>4491</v>
      </c>
      <c r="H4139" s="3" t="s">
        <v>4492</v>
      </c>
      <c r="I4139" s="3" t="s">
        <v>4493</v>
      </c>
      <c r="J4139" s="3"/>
      <c r="K4139" s="6" t="s">
        <v>4474</v>
      </c>
      <c r="L4139" s="6" t="s">
        <v>4474</v>
      </c>
      <c r="M4139" s="6" t="s">
        <v>4474</v>
      </c>
      <c r="N4139" s="6" t="s">
        <v>4474</v>
      </c>
      <c r="O4139" s="6" t="s">
        <v>4474</v>
      </c>
      <c r="P4139" s="6" t="s">
        <v>4474</v>
      </c>
      <c r="Q4139" s="6" t="s">
        <v>4474</v>
      </c>
      <c r="R4139" s="6" t="s">
        <v>4474</v>
      </c>
      <c r="S4139" s="6" t="s">
        <v>4474</v>
      </c>
      <c r="T4139" s="6" t="s">
        <v>4474</v>
      </c>
      <c r="U4139" s="6" t="s">
        <v>4474</v>
      </c>
      <c r="V4139" s="6" t="s">
        <v>4474</v>
      </c>
      <c r="W4139" s="6" t="s">
        <v>4474</v>
      </c>
      <c r="X4139" s="6" t="s">
        <v>4474</v>
      </c>
      <c r="Y4139" s="6" t="s">
        <v>4474</v>
      </c>
      <c r="Z4139" s="6" t="s">
        <v>4474</v>
      </c>
      <c r="AA4139" s="6" t="s">
        <v>4474</v>
      </c>
      <c r="AB4139" s="6" t="s">
        <v>4474</v>
      </c>
      <c r="AC4139" s="6" t="s">
        <v>4474</v>
      </c>
      <c r="AD4139" s="6" t="s">
        <v>4474</v>
      </c>
      <c r="AF4139" t="e">
        <f>Q4139/W4139</f>
        <v>#VALUE!</v>
      </c>
      <c r="AG4139" t="e">
        <f>R4139/X4139</f>
        <v>#VALUE!</v>
      </c>
      <c r="AH4139" t="e">
        <f>U4139/W4139</f>
        <v>#VALUE!</v>
      </c>
      <c r="AI4139" t="e">
        <f>V4139/X4139</f>
        <v>#VALUE!</v>
      </c>
      <c r="AJ4139" t="e">
        <f>Y4139/AA4139</f>
        <v>#VALUE!</v>
      </c>
      <c r="AK4139" t="e">
        <f>Z4139/AB4139</f>
        <v>#VALUE!</v>
      </c>
      <c r="AL4139" t="e">
        <f>O4139/K4139</f>
        <v>#VALUE!</v>
      </c>
      <c r="AM4139" t="e">
        <f>P4139/L4139</f>
        <v>#VALUE!</v>
      </c>
      <c r="AN4139" t="e">
        <f>K4139/W4139</f>
        <v>#VALUE!</v>
      </c>
      <c r="AO4139" t="e">
        <f>L4139/X4139</f>
        <v>#VALUE!</v>
      </c>
      <c r="AP4139">
        <f>IF(OR(Q4139&lt;0, Q4139="NA"), 0, 1)</f>
        <v>0</v>
      </c>
      <c r="AQ4139">
        <f>IF(OR(S4139&lt;0, S4139="NA"), 0, 1)</f>
        <v>0</v>
      </c>
      <c r="AR4139">
        <f>IFERROR(IF((AF4139-AG4139)&gt;0,1,0),0)</f>
        <v>0</v>
      </c>
      <c r="AS4139">
        <f>IFERROR(IF((S4139-Q4139)&gt;0,1,0),0)</f>
        <v>0</v>
      </c>
      <c r="AT4139">
        <f>IFERROR(IF((AH4139-AI4139)&lt;0,1,0),0)</f>
        <v>0</v>
      </c>
      <c r="AU4139">
        <f>IFERROR(IF((AJ4139-AK4139)&gt;0,1,0),0)</f>
        <v>0</v>
      </c>
      <c r="AV4139">
        <f>IFERROR(IF((AL4139-AM4139)&gt;0,1,0),0)</f>
        <v>0</v>
      </c>
      <c r="AW4139">
        <f>IFERROR(IF((AN4139-AO4139)&gt;0,1,0),0)</f>
        <v>0</v>
      </c>
      <c r="AX4139">
        <f>IFERROR(IF((AC4139-AD4139)&lt;0,1,0),0)</f>
        <v>0</v>
      </c>
      <c r="AY4139">
        <f>SUM(AP4139:AX4139)</f>
        <v>0</v>
      </c>
    </row>
    <row r="4140" spans="1:51" x14ac:dyDescent="0.45">
      <c r="A4140" s="1" t="s">
        <v>2290</v>
      </c>
      <c r="B4140" s="2">
        <v>117761466</v>
      </c>
      <c r="C4140" s="3" t="s">
        <v>5338</v>
      </c>
      <c r="D4140" s="5">
        <v>58.103200000000001</v>
      </c>
      <c r="E4140" s="5">
        <v>6.9723839999999999</v>
      </c>
      <c r="F4140" s="3"/>
      <c r="G4140" s="3"/>
      <c r="H4140" s="3"/>
      <c r="I4140" s="3"/>
      <c r="J4140" s="3"/>
      <c r="K4140" s="6" t="s">
        <v>4474</v>
      </c>
      <c r="L4140" s="6" t="s">
        <v>4474</v>
      </c>
      <c r="M4140" s="6" t="s">
        <v>4474</v>
      </c>
      <c r="N4140" s="6" t="s">
        <v>4474</v>
      </c>
      <c r="O4140" s="6" t="s">
        <v>4474</v>
      </c>
      <c r="P4140" s="6" t="s">
        <v>4474</v>
      </c>
      <c r="Q4140" s="6" t="s">
        <v>4474</v>
      </c>
      <c r="R4140" s="6" t="s">
        <v>4474</v>
      </c>
      <c r="S4140" s="6" t="s">
        <v>4474</v>
      </c>
      <c r="T4140" s="6" t="s">
        <v>4474</v>
      </c>
      <c r="U4140" s="6" t="s">
        <v>4474</v>
      </c>
      <c r="V4140" s="6" t="s">
        <v>4474</v>
      </c>
      <c r="W4140" s="6" t="s">
        <v>4474</v>
      </c>
      <c r="X4140" s="6" t="s">
        <v>4474</v>
      </c>
      <c r="Y4140" s="6" t="s">
        <v>4474</v>
      </c>
      <c r="Z4140" s="6" t="s">
        <v>4474</v>
      </c>
      <c r="AA4140" s="6" t="s">
        <v>4474</v>
      </c>
      <c r="AB4140" s="6" t="s">
        <v>4474</v>
      </c>
      <c r="AC4140" s="6" t="s">
        <v>4474</v>
      </c>
      <c r="AD4140" s="6" t="s">
        <v>4474</v>
      </c>
      <c r="AF4140" t="e">
        <f>Q4140/W4140</f>
        <v>#VALUE!</v>
      </c>
      <c r="AG4140" t="e">
        <f>R4140/X4140</f>
        <v>#VALUE!</v>
      </c>
      <c r="AH4140" t="e">
        <f>U4140/W4140</f>
        <v>#VALUE!</v>
      </c>
      <c r="AI4140" t="e">
        <f>V4140/X4140</f>
        <v>#VALUE!</v>
      </c>
      <c r="AJ4140" t="e">
        <f>Y4140/AA4140</f>
        <v>#VALUE!</v>
      </c>
      <c r="AK4140" t="e">
        <f>Z4140/AB4140</f>
        <v>#VALUE!</v>
      </c>
      <c r="AL4140" t="e">
        <f>O4140/K4140</f>
        <v>#VALUE!</v>
      </c>
      <c r="AM4140" t="e">
        <f>P4140/L4140</f>
        <v>#VALUE!</v>
      </c>
      <c r="AN4140" t="e">
        <f>K4140/W4140</f>
        <v>#VALUE!</v>
      </c>
      <c r="AO4140" t="e">
        <f>L4140/X4140</f>
        <v>#VALUE!</v>
      </c>
      <c r="AP4140">
        <f>IF(OR(Q4140&lt;0, Q4140="NA"), 0, 1)</f>
        <v>0</v>
      </c>
      <c r="AQ4140">
        <f>IF(OR(S4140&lt;0, S4140="NA"), 0, 1)</f>
        <v>0</v>
      </c>
      <c r="AR4140">
        <f>IFERROR(IF((AF4140-AG4140)&gt;0,1,0),0)</f>
        <v>0</v>
      </c>
      <c r="AS4140">
        <f>IFERROR(IF((S4140-Q4140)&gt;0,1,0),0)</f>
        <v>0</v>
      </c>
      <c r="AT4140">
        <f>IFERROR(IF((AH4140-AI4140)&lt;0,1,0),0)</f>
        <v>0</v>
      </c>
      <c r="AU4140">
        <f>IFERROR(IF((AJ4140-AK4140)&gt;0,1,0),0)</f>
        <v>0</v>
      </c>
      <c r="AV4140">
        <f>IFERROR(IF((AL4140-AM4140)&gt;0,1,0),0)</f>
        <v>0</v>
      </c>
      <c r="AW4140">
        <f>IFERROR(IF((AN4140-AO4140)&gt;0,1,0),0)</f>
        <v>0</v>
      </c>
      <c r="AX4140">
        <f>IFERROR(IF((AC4140-AD4140)&lt;0,1,0),0)</f>
        <v>0</v>
      </c>
      <c r="AY4140">
        <f>SUM(AP4140:AX4140)</f>
        <v>0</v>
      </c>
    </row>
    <row r="4141" spans="1:51" x14ac:dyDescent="0.45">
      <c r="A4141" s="1" t="s">
        <v>2291</v>
      </c>
      <c r="B4141" s="2">
        <v>117762148</v>
      </c>
      <c r="C4141" s="3" t="s">
        <v>5338</v>
      </c>
      <c r="D4141" s="5">
        <v>57.456699999999998</v>
      </c>
      <c r="E4141" s="5">
        <v>6.8948039999999997</v>
      </c>
      <c r="F4141" s="3" t="s">
        <v>4480</v>
      </c>
      <c r="G4141" s="3" t="s">
        <v>4491</v>
      </c>
      <c r="H4141" s="3" t="s">
        <v>4492</v>
      </c>
      <c r="I4141" s="3" t="s">
        <v>4493</v>
      </c>
      <c r="J4141" s="3"/>
      <c r="K4141" s="6" t="s">
        <v>4474</v>
      </c>
      <c r="L4141" s="6" t="s">
        <v>4474</v>
      </c>
      <c r="M4141" s="6" t="s">
        <v>4474</v>
      </c>
      <c r="N4141" s="6" t="s">
        <v>4474</v>
      </c>
      <c r="O4141" s="6" t="s">
        <v>4474</v>
      </c>
      <c r="P4141" s="6" t="s">
        <v>4474</v>
      </c>
      <c r="Q4141" s="6" t="s">
        <v>4474</v>
      </c>
      <c r="R4141" s="6" t="s">
        <v>4474</v>
      </c>
      <c r="S4141" s="6" t="s">
        <v>4474</v>
      </c>
      <c r="T4141" s="6" t="s">
        <v>4474</v>
      </c>
      <c r="U4141" s="6" t="s">
        <v>4474</v>
      </c>
      <c r="V4141" s="6" t="s">
        <v>4474</v>
      </c>
      <c r="W4141" s="6" t="s">
        <v>4474</v>
      </c>
      <c r="X4141" s="6" t="s">
        <v>4474</v>
      </c>
      <c r="Y4141" s="6" t="s">
        <v>4474</v>
      </c>
      <c r="Z4141" s="6" t="s">
        <v>4474</v>
      </c>
      <c r="AA4141" s="6" t="s">
        <v>4474</v>
      </c>
      <c r="AB4141" s="6" t="s">
        <v>4474</v>
      </c>
      <c r="AC4141" s="6" t="s">
        <v>4474</v>
      </c>
      <c r="AD4141" s="6" t="s">
        <v>4474</v>
      </c>
      <c r="AF4141" t="e">
        <f>Q4141/W4141</f>
        <v>#VALUE!</v>
      </c>
      <c r="AG4141" t="e">
        <f>R4141/X4141</f>
        <v>#VALUE!</v>
      </c>
      <c r="AH4141" t="e">
        <f>U4141/W4141</f>
        <v>#VALUE!</v>
      </c>
      <c r="AI4141" t="e">
        <f>V4141/X4141</f>
        <v>#VALUE!</v>
      </c>
      <c r="AJ4141" t="e">
        <f>Y4141/AA4141</f>
        <v>#VALUE!</v>
      </c>
      <c r="AK4141" t="e">
        <f>Z4141/AB4141</f>
        <v>#VALUE!</v>
      </c>
      <c r="AL4141" t="e">
        <f>O4141/K4141</f>
        <v>#VALUE!</v>
      </c>
      <c r="AM4141" t="e">
        <f>P4141/L4141</f>
        <v>#VALUE!</v>
      </c>
      <c r="AN4141" t="e">
        <f>K4141/W4141</f>
        <v>#VALUE!</v>
      </c>
      <c r="AO4141" t="e">
        <f>L4141/X4141</f>
        <v>#VALUE!</v>
      </c>
      <c r="AP4141">
        <f>IF(OR(Q4141&lt;0, Q4141="NA"), 0, 1)</f>
        <v>0</v>
      </c>
      <c r="AQ4141">
        <f>IF(OR(S4141&lt;0, S4141="NA"), 0, 1)</f>
        <v>0</v>
      </c>
      <c r="AR4141">
        <f>IFERROR(IF((AF4141-AG4141)&gt;0,1,0),0)</f>
        <v>0</v>
      </c>
      <c r="AS4141">
        <f>IFERROR(IF((S4141-Q4141)&gt;0,1,0),0)</f>
        <v>0</v>
      </c>
      <c r="AT4141">
        <f>IFERROR(IF((AH4141-AI4141)&lt;0,1,0),0)</f>
        <v>0</v>
      </c>
      <c r="AU4141">
        <f>IFERROR(IF((AJ4141-AK4141)&gt;0,1,0),0)</f>
        <v>0</v>
      </c>
      <c r="AV4141">
        <f>IFERROR(IF((AL4141-AM4141)&gt;0,1,0),0)</f>
        <v>0</v>
      </c>
      <c r="AW4141">
        <f>IFERROR(IF((AN4141-AO4141)&gt;0,1,0),0)</f>
        <v>0</v>
      </c>
      <c r="AX4141">
        <f>IFERROR(IF((AC4141-AD4141)&lt;0,1,0),0)</f>
        <v>0</v>
      </c>
      <c r="AY4141">
        <f>SUM(AP4141:AX4141)</f>
        <v>0</v>
      </c>
    </row>
    <row r="4142" spans="1:51" x14ac:dyDescent="0.45">
      <c r="A4142" s="1" t="s">
        <v>2292</v>
      </c>
      <c r="B4142" s="2">
        <v>111463760</v>
      </c>
      <c r="C4142" s="3" t="s">
        <v>5338</v>
      </c>
      <c r="D4142" s="5">
        <v>62.35</v>
      </c>
      <c r="E4142" s="5">
        <v>6761.8575000000001</v>
      </c>
      <c r="F4142" s="3" t="s">
        <v>4480</v>
      </c>
      <c r="G4142" s="3" t="s">
        <v>4491</v>
      </c>
      <c r="H4142" s="3" t="s">
        <v>4492</v>
      </c>
      <c r="I4142" s="3" t="s">
        <v>4493</v>
      </c>
      <c r="J4142" s="3"/>
      <c r="K4142" s="6" t="s">
        <v>4474</v>
      </c>
      <c r="L4142" s="6" t="s">
        <v>4474</v>
      </c>
      <c r="M4142" s="6" t="s">
        <v>4474</v>
      </c>
      <c r="N4142" s="6" t="s">
        <v>4474</v>
      </c>
      <c r="O4142" s="6" t="s">
        <v>4474</v>
      </c>
      <c r="P4142" s="6" t="s">
        <v>4474</v>
      </c>
      <c r="Q4142" s="6" t="s">
        <v>4474</v>
      </c>
      <c r="R4142" s="6" t="s">
        <v>4474</v>
      </c>
      <c r="S4142" s="6" t="s">
        <v>4474</v>
      </c>
      <c r="T4142" s="6" t="s">
        <v>4474</v>
      </c>
      <c r="U4142" s="6" t="s">
        <v>4474</v>
      </c>
      <c r="V4142" s="6" t="s">
        <v>4474</v>
      </c>
      <c r="W4142" s="6" t="s">
        <v>4474</v>
      </c>
      <c r="X4142" s="6" t="s">
        <v>4474</v>
      </c>
      <c r="Y4142" s="6" t="s">
        <v>4474</v>
      </c>
      <c r="Z4142" s="6" t="s">
        <v>4474</v>
      </c>
      <c r="AA4142" s="6" t="s">
        <v>4474</v>
      </c>
      <c r="AB4142" s="6" t="s">
        <v>4474</v>
      </c>
      <c r="AC4142" s="6" t="s">
        <v>4474</v>
      </c>
      <c r="AD4142" s="6" t="s">
        <v>4474</v>
      </c>
      <c r="AF4142" t="e">
        <f>Q4142/W4142</f>
        <v>#VALUE!</v>
      </c>
      <c r="AG4142" t="e">
        <f>R4142/X4142</f>
        <v>#VALUE!</v>
      </c>
      <c r="AH4142" t="e">
        <f>U4142/W4142</f>
        <v>#VALUE!</v>
      </c>
      <c r="AI4142" t="e">
        <f>V4142/X4142</f>
        <v>#VALUE!</v>
      </c>
      <c r="AJ4142" t="e">
        <f>Y4142/AA4142</f>
        <v>#VALUE!</v>
      </c>
      <c r="AK4142" t="e">
        <f>Z4142/AB4142</f>
        <v>#VALUE!</v>
      </c>
      <c r="AL4142" t="e">
        <f>O4142/K4142</f>
        <v>#VALUE!</v>
      </c>
      <c r="AM4142" t="e">
        <f>P4142/L4142</f>
        <v>#VALUE!</v>
      </c>
      <c r="AN4142" t="e">
        <f>K4142/W4142</f>
        <v>#VALUE!</v>
      </c>
      <c r="AO4142" t="e">
        <f>L4142/X4142</f>
        <v>#VALUE!</v>
      </c>
      <c r="AP4142">
        <f>IF(OR(Q4142&lt;0, Q4142="NA"), 0, 1)</f>
        <v>0</v>
      </c>
      <c r="AQ4142">
        <f>IF(OR(S4142&lt;0, S4142="NA"), 0, 1)</f>
        <v>0</v>
      </c>
      <c r="AR4142">
        <f>IFERROR(IF((AF4142-AG4142)&gt;0,1,0),0)</f>
        <v>0</v>
      </c>
      <c r="AS4142">
        <f>IFERROR(IF((S4142-Q4142)&gt;0,1,0),0)</f>
        <v>0</v>
      </c>
      <c r="AT4142">
        <f>IFERROR(IF((AH4142-AI4142)&lt;0,1,0),0)</f>
        <v>0</v>
      </c>
      <c r="AU4142">
        <f>IFERROR(IF((AJ4142-AK4142)&gt;0,1,0),0)</f>
        <v>0</v>
      </c>
      <c r="AV4142">
        <f>IFERROR(IF((AL4142-AM4142)&gt;0,1,0),0)</f>
        <v>0</v>
      </c>
      <c r="AW4142">
        <f>IFERROR(IF((AN4142-AO4142)&gt;0,1,0),0)</f>
        <v>0</v>
      </c>
      <c r="AX4142">
        <f>IFERROR(IF((AC4142-AD4142)&lt;0,1,0),0)</f>
        <v>0</v>
      </c>
      <c r="AY4142">
        <f>SUM(AP4142:AX4142)</f>
        <v>0</v>
      </c>
    </row>
    <row r="4143" spans="1:51" x14ac:dyDescent="0.45">
      <c r="A4143" s="1" t="s">
        <v>2293</v>
      </c>
      <c r="B4143" s="2">
        <v>111452755</v>
      </c>
      <c r="C4143" s="3" t="s">
        <v>5338</v>
      </c>
      <c r="D4143" s="5">
        <v>56.4</v>
      </c>
      <c r="E4143" s="5">
        <v>109.98</v>
      </c>
      <c r="F4143" s="3" t="s">
        <v>4480</v>
      </c>
      <c r="G4143" s="3" t="s">
        <v>4491</v>
      </c>
      <c r="H4143" s="3" t="s">
        <v>4492</v>
      </c>
      <c r="I4143" s="3" t="s">
        <v>4493</v>
      </c>
      <c r="J4143" s="3"/>
      <c r="K4143" s="6" t="s">
        <v>4474</v>
      </c>
      <c r="L4143" s="6" t="s">
        <v>4474</v>
      </c>
      <c r="M4143" s="6" t="s">
        <v>4474</v>
      </c>
      <c r="N4143" s="6" t="s">
        <v>4474</v>
      </c>
      <c r="O4143" s="6" t="s">
        <v>4474</v>
      </c>
      <c r="P4143" s="6" t="s">
        <v>4474</v>
      </c>
      <c r="Q4143" s="6" t="s">
        <v>4474</v>
      </c>
      <c r="R4143" s="6" t="s">
        <v>4474</v>
      </c>
      <c r="S4143" s="6" t="s">
        <v>4474</v>
      </c>
      <c r="T4143" s="6" t="s">
        <v>4474</v>
      </c>
      <c r="U4143" s="6" t="s">
        <v>4474</v>
      </c>
      <c r="V4143" s="6" t="s">
        <v>4474</v>
      </c>
      <c r="W4143" s="6" t="s">
        <v>4474</v>
      </c>
      <c r="X4143" s="6" t="s">
        <v>4474</v>
      </c>
      <c r="Y4143" s="6" t="s">
        <v>4474</v>
      </c>
      <c r="Z4143" s="6" t="s">
        <v>4474</v>
      </c>
      <c r="AA4143" s="6" t="s">
        <v>4474</v>
      </c>
      <c r="AB4143" s="6" t="s">
        <v>4474</v>
      </c>
      <c r="AC4143" s="6" t="s">
        <v>4474</v>
      </c>
      <c r="AD4143" s="6" t="s">
        <v>4474</v>
      </c>
      <c r="AF4143" t="e">
        <f>Q4143/W4143</f>
        <v>#VALUE!</v>
      </c>
      <c r="AG4143" t="e">
        <f>R4143/X4143</f>
        <v>#VALUE!</v>
      </c>
      <c r="AH4143" t="e">
        <f>U4143/W4143</f>
        <v>#VALUE!</v>
      </c>
      <c r="AI4143" t="e">
        <f>V4143/X4143</f>
        <v>#VALUE!</v>
      </c>
      <c r="AJ4143" t="e">
        <f>Y4143/AA4143</f>
        <v>#VALUE!</v>
      </c>
      <c r="AK4143" t="e">
        <f>Z4143/AB4143</f>
        <v>#VALUE!</v>
      </c>
      <c r="AL4143" t="e">
        <f>O4143/K4143</f>
        <v>#VALUE!</v>
      </c>
      <c r="AM4143" t="e">
        <f>P4143/L4143</f>
        <v>#VALUE!</v>
      </c>
      <c r="AN4143" t="e">
        <f>K4143/W4143</f>
        <v>#VALUE!</v>
      </c>
      <c r="AO4143" t="e">
        <f>L4143/X4143</f>
        <v>#VALUE!</v>
      </c>
      <c r="AP4143">
        <f>IF(OR(Q4143&lt;0, Q4143="NA"), 0, 1)</f>
        <v>0</v>
      </c>
      <c r="AQ4143">
        <f>IF(OR(S4143&lt;0, S4143="NA"), 0, 1)</f>
        <v>0</v>
      </c>
      <c r="AR4143">
        <f>IFERROR(IF((AF4143-AG4143)&gt;0,1,0),0)</f>
        <v>0</v>
      </c>
      <c r="AS4143">
        <f>IFERROR(IF((S4143-Q4143)&gt;0,1,0),0)</f>
        <v>0</v>
      </c>
      <c r="AT4143">
        <f>IFERROR(IF((AH4143-AI4143)&lt;0,1,0),0)</f>
        <v>0</v>
      </c>
      <c r="AU4143">
        <f>IFERROR(IF((AJ4143-AK4143)&gt;0,1,0),0)</f>
        <v>0</v>
      </c>
      <c r="AV4143">
        <f>IFERROR(IF((AL4143-AM4143)&gt;0,1,0),0)</f>
        <v>0</v>
      </c>
      <c r="AW4143">
        <f>IFERROR(IF((AN4143-AO4143)&gt;0,1,0),0)</f>
        <v>0</v>
      </c>
      <c r="AX4143">
        <f>IFERROR(IF((AC4143-AD4143)&lt;0,1,0),0)</f>
        <v>0</v>
      </c>
      <c r="AY4143">
        <f>SUM(AP4143:AX4143)</f>
        <v>0</v>
      </c>
    </row>
    <row r="4144" spans="1:51" x14ac:dyDescent="0.45">
      <c r="A4144" s="1" t="s">
        <v>2294</v>
      </c>
      <c r="B4144" s="2">
        <v>105687986</v>
      </c>
      <c r="C4144" s="3" t="s">
        <v>5338</v>
      </c>
      <c r="D4144" s="5">
        <v>58.07</v>
      </c>
      <c r="E4144" s="5">
        <v>22207.419750000001</v>
      </c>
      <c r="F4144" s="3" t="s">
        <v>4480</v>
      </c>
      <c r="G4144" s="3" t="s">
        <v>4491</v>
      </c>
      <c r="H4144" s="3" t="s">
        <v>4492</v>
      </c>
      <c r="I4144" s="3" t="s">
        <v>4493</v>
      </c>
      <c r="J4144" s="3"/>
      <c r="K4144" s="6" t="s">
        <v>4474</v>
      </c>
      <c r="L4144" s="6" t="s">
        <v>4474</v>
      </c>
      <c r="M4144" s="6" t="s">
        <v>4474</v>
      </c>
      <c r="N4144" s="6" t="s">
        <v>4474</v>
      </c>
      <c r="O4144" s="6" t="s">
        <v>4474</v>
      </c>
      <c r="P4144" s="6" t="s">
        <v>4474</v>
      </c>
      <c r="Q4144" s="6" t="s">
        <v>4474</v>
      </c>
      <c r="R4144" s="6" t="s">
        <v>4474</v>
      </c>
      <c r="S4144" s="6" t="s">
        <v>4474</v>
      </c>
      <c r="T4144" s="6" t="s">
        <v>4474</v>
      </c>
      <c r="U4144" s="6" t="s">
        <v>4474</v>
      </c>
      <c r="V4144" s="6" t="s">
        <v>4474</v>
      </c>
      <c r="W4144" s="6" t="s">
        <v>4474</v>
      </c>
      <c r="X4144" s="6" t="s">
        <v>4474</v>
      </c>
      <c r="Y4144" s="6" t="s">
        <v>4474</v>
      </c>
      <c r="Z4144" s="6" t="s">
        <v>4474</v>
      </c>
      <c r="AA4144" s="6" t="s">
        <v>4474</v>
      </c>
      <c r="AB4144" s="6" t="s">
        <v>4474</v>
      </c>
      <c r="AC4144" s="6" t="s">
        <v>4474</v>
      </c>
      <c r="AD4144" s="6" t="s">
        <v>4474</v>
      </c>
      <c r="AF4144" t="e">
        <f>Q4144/W4144</f>
        <v>#VALUE!</v>
      </c>
      <c r="AG4144" t="e">
        <f>R4144/X4144</f>
        <v>#VALUE!</v>
      </c>
      <c r="AH4144" t="e">
        <f>U4144/W4144</f>
        <v>#VALUE!</v>
      </c>
      <c r="AI4144" t="e">
        <f>V4144/X4144</f>
        <v>#VALUE!</v>
      </c>
      <c r="AJ4144" t="e">
        <f>Y4144/AA4144</f>
        <v>#VALUE!</v>
      </c>
      <c r="AK4144" t="e">
        <f>Z4144/AB4144</f>
        <v>#VALUE!</v>
      </c>
      <c r="AL4144" t="e">
        <f>O4144/K4144</f>
        <v>#VALUE!</v>
      </c>
      <c r="AM4144" t="e">
        <f>P4144/L4144</f>
        <v>#VALUE!</v>
      </c>
      <c r="AN4144" t="e">
        <f>K4144/W4144</f>
        <v>#VALUE!</v>
      </c>
      <c r="AO4144" t="e">
        <f>L4144/X4144</f>
        <v>#VALUE!</v>
      </c>
      <c r="AP4144">
        <f>IF(OR(Q4144&lt;0, Q4144="NA"), 0, 1)</f>
        <v>0</v>
      </c>
      <c r="AQ4144">
        <f>IF(OR(S4144&lt;0, S4144="NA"), 0, 1)</f>
        <v>0</v>
      </c>
      <c r="AR4144">
        <f>IFERROR(IF((AF4144-AG4144)&gt;0,1,0),0)</f>
        <v>0</v>
      </c>
      <c r="AS4144">
        <f>IFERROR(IF((S4144-Q4144)&gt;0,1,0),0)</f>
        <v>0</v>
      </c>
      <c r="AT4144">
        <f>IFERROR(IF((AH4144-AI4144)&lt;0,1,0),0)</f>
        <v>0</v>
      </c>
      <c r="AU4144">
        <f>IFERROR(IF((AJ4144-AK4144)&gt;0,1,0),0)</f>
        <v>0</v>
      </c>
      <c r="AV4144">
        <f>IFERROR(IF((AL4144-AM4144)&gt;0,1,0),0)</f>
        <v>0</v>
      </c>
      <c r="AW4144">
        <f>IFERROR(IF((AN4144-AO4144)&gt;0,1,0),0)</f>
        <v>0</v>
      </c>
      <c r="AX4144">
        <f>IFERROR(IF((AC4144-AD4144)&lt;0,1,0),0)</f>
        <v>0</v>
      </c>
      <c r="AY4144">
        <f>SUM(AP4144:AX4144)</f>
        <v>0</v>
      </c>
    </row>
    <row r="4145" spans="1:51" x14ac:dyDescent="0.45">
      <c r="A4145" s="1" t="s">
        <v>2295</v>
      </c>
      <c r="B4145" s="2">
        <v>105797256</v>
      </c>
      <c r="C4145" s="3" t="s">
        <v>5338</v>
      </c>
      <c r="D4145" s="5">
        <v>46.2911</v>
      </c>
      <c r="E4145" s="5">
        <v>19.673717499999999</v>
      </c>
      <c r="F4145" s="3" t="s">
        <v>4480</v>
      </c>
      <c r="G4145" s="3" t="s">
        <v>4491</v>
      </c>
      <c r="H4145" s="3" t="s">
        <v>4492</v>
      </c>
      <c r="I4145" s="3" t="s">
        <v>4493</v>
      </c>
      <c r="J4145" s="3"/>
      <c r="K4145" s="6" t="s">
        <v>4474</v>
      </c>
      <c r="L4145" s="6" t="s">
        <v>4474</v>
      </c>
      <c r="M4145" s="6" t="s">
        <v>4474</v>
      </c>
      <c r="N4145" s="6" t="s">
        <v>4474</v>
      </c>
      <c r="O4145" s="6" t="s">
        <v>4474</v>
      </c>
      <c r="P4145" s="6" t="s">
        <v>4474</v>
      </c>
      <c r="Q4145" s="6" t="s">
        <v>4474</v>
      </c>
      <c r="R4145" s="6" t="s">
        <v>4474</v>
      </c>
      <c r="S4145" s="6" t="s">
        <v>4474</v>
      </c>
      <c r="T4145" s="6" t="s">
        <v>4474</v>
      </c>
      <c r="U4145" s="6" t="s">
        <v>4474</v>
      </c>
      <c r="V4145" s="6" t="s">
        <v>4474</v>
      </c>
      <c r="W4145" s="6" t="s">
        <v>4474</v>
      </c>
      <c r="X4145" s="6" t="s">
        <v>4474</v>
      </c>
      <c r="Y4145" s="6" t="s">
        <v>4474</v>
      </c>
      <c r="Z4145" s="6" t="s">
        <v>4474</v>
      </c>
      <c r="AA4145" s="6" t="s">
        <v>4474</v>
      </c>
      <c r="AB4145" s="6" t="s">
        <v>4474</v>
      </c>
      <c r="AC4145" s="6" t="s">
        <v>4474</v>
      </c>
      <c r="AD4145" s="6" t="s">
        <v>4474</v>
      </c>
      <c r="AF4145" t="e">
        <f>Q4145/W4145</f>
        <v>#VALUE!</v>
      </c>
      <c r="AG4145" t="e">
        <f>R4145/X4145</f>
        <v>#VALUE!</v>
      </c>
      <c r="AH4145" t="e">
        <f>U4145/W4145</f>
        <v>#VALUE!</v>
      </c>
      <c r="AI4145" t="e">
        <f>V4145/X4145</f>
        <v>#VALUE!</v>
      </c>
      <c r="AJ4145" t="e">
        <f>Y4145/AA4145</f>
        <v>#VALUE!</v>
      </c>
      <c r="AK4145" t="e">
        <f>Z4145/AB4145</f>
        <v>#VALUE!</v>
      </c>
      <c r="AL4145" t="e">
        <f>O4145/K4145</f>
        <v>#VALUE!</v>
      </c>
      <c r="AM4145" t="e">
        <f>P4145/L4145</f>
        <v>#VALUE!</v>
      </c>
      <c r="AN4145" t="e">
        <f>K4145/W4145</f>
        <v>#VALUE!</v>
      </c>
      <c r="AO4145" t="e">
        <f>L4145/X4145</f>
        <v>#VALUE!</v>
      </c>
      <c r="AP4145">
        <f>IF(OR(Q4145&lt;0, Q4145="NA"), 0, 1)</f>
        <v>0</v>
      </c>
      <c r="AQ4145">
        <f>IF(OR(S4145&lt;0, S4145="NA"), 0, 1)</f>
        <v>0</v>
      </c>
      <c r="AR4145">
        <f>IFERROR(IF((AF4145-AG4145)&gt;0,1,0),0)</f>
        <v>0</v>
      </c>
      <c r="AS4145">
        <f>IFERROR(IF((S4145-Q4145)&gt;0,1,0),0)</f>
        <v>0</v>
      </c>
      <c r="AT4145">
        <f>IFERROR(IF((AH4145-AI4145)&lt;0,1,0),0)</f>
        <v>0</v>
      </c>
      <c r="AU4145">
        <f>IFERROR(IF((AJ4145-AK4145)&gt;0,1,0),0)</f>
        <v>0</v>
      </c>
      <c r="AV4145">
        <f>IFERROR(IF((AL4145-AM4145)&gt;0,1,0),0)</f>
        <v>0</v>
      </c>
      <c r="AW4145">
        <f>IFERROR(IF((AN4145-AO4145)&gt;0,1,0),0)</f>
        <v>0</v>
      </c>
      <c r="AX4145">
        <f>IFERROR(IF((AC4145-AD4145)&lt;0,1,0),0)</f>
        <v>0</v>
      </c>
      <c r="AY4145">
        <f>SUM(AP4145:AX4145)</f>
        <v>0</v>
      </c>
    </row>
    <row r="4146" spans="1:51" x14ac:dyDescent="0.45">
      <c r="A4146" s="1" t="s">
        <v>2296</v>
      </c>
      <c r="B4146" s="2">
        <v>111800434</v>
      </c>
      <c r="C4146" s="3" t="s">
        <v>5338</v>
      </c>
      <c r="D4146" s="5">
        <v>82.08</v>
      </c>
      <c r="E4146" s="5">
        <v>1083.4559999999999</v>
      </c>
      <c r="F4146" s="3" t="s">
        <v>4480</v>
      </c>
      <c r="G4146" s="3" t="s">
        <v>4491</v>
      </c>
      <c r="H4146" s="3" t="s">
        <v>4492</v>
      </c>
      <c r="I4146" s="3" t="s">
        <v>4493</v>
      </c>
      <c r="J4146" s="3"/>
      <c r="K4146" s="6" t="s">
        <v>4474</v>
      </c>
      <c r="L4146" s="6" t="s">
        <v>4474</v>
      </c>
      <c r="M4146" s="6" t="s">
        <v>4474</v>
      </c>
      <c r="N4146" s="6" t="s">
        <v>4474</v>
      </c>
      <c r="O4146" s="6" t="s">
        <v>4474</v>
      </c>
      <c r="P4146" s="6" t="s">
        <v>4474</v>
      </c>
      <c r="Q4146" s="6" t="s">
        <v>4474</v>
      </c>
      <c r="R4146" s="6" t="s">
        <v>4474</v>
      </c>
      <c r="S4146" s="6" t="s">
        <v>4474</v>
      </c>
      <c r="T4146" s="6" t="s">
        <v>4474</v>
      </c>
      <c r="U4146" s="6" t="s">
        <v>4474</v>
      </c>
      <c r="V4146" s="6" t="s">
        <v>4474</v>
      </c>
      <c r="W4146" s="6" t="s">
        <v>4474</v>
      </c>
      <c r="X4146" s="6" t="s">
        <v>4474</v>
      </c>
      <c r="Y4146" s="6" t="s">
        <v>4474</v>
      </c>
      <c r="Z4146" s="6" t="s">
        <v>4474</v>
      </c>
      <c r="AA4146" s="6" t="s">
        <v>4474</v>
      </c>
      <c r="AB4146" s="6" t="s">
        <v>4474</v>
      </c>
      <c r="AC4146" s="6" t="s">
        <v>4474</v>
      </c>
      <c r="AD4146" s="6" t="s">
        <v>4474</v>
      </c>
      <c r="AF4146" t="e">
        <f>Q4146/W4146</f>
        <v>#VALUE!</v>
      </c>
      <c r="AG4146" t="e">
        <f>R4146/X4146</f>
        <v>#VALUE!</v>
      </c>
      <c r="AH4146" t="e">
        <f>U4146/W4146</f>
        <v>#VALUE!</v>
      </c>
      <c r="AI4146" t="e">
        <f>V4146/X4146</f>
        <v>#VALUE!</v>
      </c>
      <c r="AJ4146" t="e">
        <f>Y4146/AA4146</f>
        <v>#VALUE!</v>
      </c>
      <c r="AK4146" t="e">
        <f>Z4146/AB4146</f>
        <v>#VALUE!</v>
      </c>
      <c r="AL4146" t="e">
        <f>O4146/K4146</f>
        <v>#VALUE!</v>
      </c>
      <c r="AM4146" t="e">
        <f>P4146/L4146</f>
        <v>#VALUE!</v>
      </c>
      <c r="AN4146" t="e">
        <f>K4146/W4146</f>
        <v>#VALUE!</v>
      </c>
      <c r="AO4146" t="e">
        <f>L4146/X4146</f>
        <v>#VALUE!</v>
      </c>
      <c r="AP4146">
        <f>IF(OR(Q4146&lt;0, Q4146="NA"), 0, 1)</f>
        <v>0</v>
      </c>
      <c r="AQ4146">
        <f>IF(OR(S4146&lt;0, S4146="NA"), 0, 1)</f>
        <v>0</v>
      </c>
      <c r="AR4146">
        <f>IFERROR(IF((AF4146-AG4146)&gt;0,1,0),0)</f>
        <v>0</v>
      </c>
      <c r="AS4146">
        <f>IFERROR(IF((S4146-Q4146)&gt;0,1,0),0)</f>
        <v>0</v>
      </c>
      <c r="AT4146">
        <f>IFERROR(IF((AH4146-AI4146)&lt;0,1,0),0)</f>
        <v>0</v>
      </c>
      <c r="AU4146">
        <f>IFERROR(IF((AJ4146-AK4146)&gt;0,1,0),0)</f>
        <v>0</v>
      </c>
      <c r="AV4146">
        <f>IFERROR(IF((AL4146-AM4146)&gt;0,1,0),0)</f>
        <v>0</v>
      </c>
      <c r="AW4146">
        <f>IFERROR(IF((AN4146-AO4146)&gt;0,1,0),0)</f>
        <v>0</v>
      </c>
      <c r="AX4146">
        <f>IFERROR(IF((AC4146-AD4146)&lt;0,1,0),0)</f>
        <v>0</v>
      </c>
      <c r="AY4146">
        <f>SUM(AP4146:AX4146)</f>
        <v>0</v>
      </c>
    </row>
    <row r="4147" spans="1:51" x14ac:dyDescent="0.45">
      <c r="A4147" s="1" t="s">
        <v>2305</v>
      </c>
      <c r="B4147" s="2">
        <v>119422548</v>
      </c>
      <c r="C4147" s="3" t="s">
        <v>5338</v>
      </c>
      <c r="D4147" s="5">
        <v>29.647400000000001</v>
      </c>
      <c r="E4147" s="7">
        <v>18.529624999999999</v>
      </c>
      <c r="F4147" s="3" t="s">
        <v>4480</v>
      </c>
      <c r="G4147" s="3" t="s">
        <v>4491</v>
      </c>
      <c r="H4147" s="3" t="s">
        <v>4492</v>
      </c>
      <c r="I4147" s="3" t="s">
        <v>4493</v>
      </c>
      <c r="J4147" s="3"/>
      <c r="K4147" s="6" t="s">
        <v>4474</v>
      </c>
      <c r="L4147" s="6" t="s">
        <v>4474</v>
      </c>
      <c r="M4147" s="6" t="s">
        <v>4474</v>
      </c>
      <c r="N4147" s="6" t="s">
        <v>4474</v>
      </c>
      <c r="O4147" s="6" t="s">
        <v>4474</v>
      </c>
      <c r="P4147" s="6" t="s">
        <v>4474</v>
      </c>
      <c r="Q4147" s="6" t="s">
        <v>4474</v>
      </c>
      <c r="R4147" s="6" t="s">
        <v>4474</v>
      </c>
      <c r="S4147" s="6" t="s">
        <v>4474</v>
      </c>
      <c r="T4147" s="6" t="s">
        <v>4474</v>
      </c>
      <c r="U4147" s="6" t="s">
        <v>4474</v>
      </c>
      <c r="V4147" s="6" t="s">
        <v>4474</v>
      </c>
      <c r="W4147" s="6" t="s">
        <v>4474</v>
      </c>
      <c r="X4147" s="6" t="s">
        <v>4474</v>
      </c>
      <c r="Y4147" s="6" t="s">
        <v>4474</v>
      </c>
      <c r="Z4147" s="6" t="s">
        <v>4474</v>
      </c>
      <c r="AA4147" s="6" t="s">
        <v>4474</v>
      </c>
      <c r="AB4147" s="6" t="s">
        <v>4474</v>
      </c>
      <c r="AC4147" s="6" t="s">
        <v>4474</v>
      </c>
      <c r="AD4147" s="6" t="s">
        <v>4474</v>
      </c>
      <c r="AF4147" t="e">
        <f>Q4147/W4147</f>
        <v>#VALUE!</v>
      </c>
      <c r="AG4147" t="e">
        <f>R4147/X4147</f>
        <v>#VALUE!</v>
      </c>
      <c r="AH4147" t="e">
        <f>U4147/W4147</f>
        <v>#VALUE!</v>
      </c>
      <c r="AI4147" t="e">
        <f>V4147/X4147</f>
        <v>#VALUE!</v>
      </c>
      <c r="AJ4147" t="e">
        <f>Y4147/AA4147</f>
        <v>#VALUE!</v>
      </c>
      <c r="AK4147" t="e">
        <f>Z4147/AB4147</f>
        <v>#VALUE!</v>
      </c>
      <c r="AL4147" t="e">
        <f>O4147/K4147</f>
        <v>#VALUE!</v>
      </c>
      <c r="AM4147" t="e">
        <f>P4147/L4147</f>
        <v>#VALUE!</v>
      </c>
      <c r="AN4147" t="e">
        <f>K4147/W4147</f>
        <v>#VALUE!</v>
      </c>
      <c r="AO4147" t="e">
        <f>L4147/X4147</f>
        <v>#VALUE!</v>
      </c>
      <c r="AP4147">
        <f>IF(OR(Q4147&lt;0, Q4147="NA"), 0, 1)</f>
        <v>0</v>
      </c>
      <c r="AQ4147">
        <f>IF(OR(S4147&lt;0, S4147="NA"), 0, 1)</f>
        <v>0</v>
      </c>
      <c r="AR4147">
        <f>IFERROR(IF((AF4147-AG4147)&gt;0,1,0),0)</f>
        <v>0</v>
      </c>
      <c r="AS4147">
        <f>IFERROR(IF((S4147-Q4147)&gt;0,1,0),0)</f>
        <v>0</v>
      </c>
      <c r="AT4147">
        <f>IFERROR(IF((AH4147-AI4147)&lt;0,1,0),0)</f>
        <v>0</v>
      </c>
      <c r="AU4147">
        <f>IFERROR(IF((AJ4147-AK4147)&gt;0,1,0),0)</f>
        <v>0</v>
      </c>
      <c r="AV4147">
        <f>IFERROR(IF((AL4147-AM4147)&gt;0,1,0),0)</f>
        <v>0</v>
      </c>
      <c r="AW4147">
        <f>IFERROR(IF((AN4147-AO4147)&gt;0,1,0),0)</f>
        <v>0</v>
      </c>
      <c r="AX4147">
        <f>IFERROR(IF((AC4147-AD4147)&lt;0,1,0),0)</f>
        <v>0</v>
      </c>
      <c r="AY4147">
        <f>SUM(AP4147:AX4147)</f>
        <v>0</v>
      </c>
    </row>
    <row r="4148" spans="1:51" x14ac:dyDescent="0.45">
      <c r="A4148" s="1" t="s">
        <v>2306</v>
      </c>
      <c r="B4148" s="2">
        <v>5737789</v>
      </c>
      <c r="C4148" s="3" t="s">
        <v>5338</v>
      </c>
      <c r="D4148" s="5">
        <v>69.44</v>
      </c>
      <c r="E4148" s="5">
        <v>277.89888000000002</v>
      </c>
      <c r="F4148" s="3" t="s">
        <v>4480</v>
      </c>
      <c r="G4148" s="3" t="s">
        <v>4491</v>
      </c>
      <c r="H4148" s="3" t="s">
        <v>4492</v>
      </c>
      <c r="I4148" s="3" t="s">
        <v>4493</v>
      </c>
      <c r="J4148" s="3"/>
      <c r="K4148" s="6" t="s">
        <v>4474</v>
      </c>
      <c r="L4148" s="6" t="s">
        <v>4474</v>
      </c>
      <c r="M4148" s="6" t="s">
        <v>4474</v>
      </c>
      <c r="N4148" s="6" t="s">
        <v>4474</v>
      </c>
      <c r="O4148" s="6" t="s">
        <v>4474</v>
      </c>
      <c r="P4148" s="6" t="s">
        <v>4474</v>
      </c>
      <c r="Q4148" s="6" t="s">
        <v>4474</v>
      </c>
      <c r="R4148" s="6" t="s">
        <v>4474</v>
      </c>
      <c r="S4148" s="6" t="s">
        <v>4474</v>
      </c>
      <c r="T4148" s="6" t="s">
        <v>4474</v>
      </c>
      <c r="U4148" s="6" t="s">
        <v>4474</v>
      </c>
      <c r="V4148" s="6" t="s">
        <v>4474</v>
      </c>
      <c r="W4148" s="6" t="s">
        <v>4474</v>
      </c>
      <c r="X4148" s="6" t="s">
        <v>4474</v>
      </c>
      <c r="Y4148" s="6" t="s">
        <v>4474</v>
      </c>
      <c r="Z4148" s="6" t="s">
        <v>4474</v>
      </c>
      <c r="AA4148" s="6" t="s">
        <v>4474</v>
      </c>
      <c r="AB4148" s="6" t="s">
        <v>4474</v>
      </c>
      <c r="AC4148" s="6" t="s">
        <v>4474</v>
      </c>
      <c r="AD4148" s="6" t="s">
        <v>4474</v>
      </c>
      <c r="AF4148" t="e">
        <f>Q4148/W4148</f>
        <v>#VALUE!</v>
      </c>
      <c r="AG4148" t="e">
        <f>R4148/X4148</f>
        <v>#VALUE!</v>
      </c>
      <c r="AH4148" t="e">
        <f>U4148/W4148</f>
        <v>#VALUE!</v>
      </c>
      <c r="AI4148" t="e">
        <f>V4148/X4148</f>
        <v>#VALUE!</v>
      </c>
      <c r="AJ4148" t="e">
        <f>Y4148/AA4148</f>
        <v>#VALUE!</v>
      </c>
      <c r="AK4148" t="e">
        <f>Z4148/AB4148</f>
        <v>#VALUE!</v>
      </c>
      <c r="AL4148" t="e">
        <f>O4148/K4148</f>
        <v>#VALUE!</v>
      </c>
      <c r="AM4148" t="e">
        <f>P4148/L4148</f>
        <v>#VALUE!</v>
      </c>
      <c r="AN4148" t="e">
        <f>K4148/W4148</f>
        <v>#VALUE!</v>
      </c>
      <c r="AO4148" t="e">
        <f>L4148/X4148</f>
        <v>#VALUE!</v>
      </c>
      <c r="AP4148">
        <f>IF(OR(Q4148&lt;0, Q4148="NA"), 0, 1)</f>
        <v>0</v>
      </c>
      <c r="AQ4148">
        <f>IF(OR(S4148&lt;0, S4148="NA"), 0, 1)</f>
        <v>0</v>
      </c>
      <c r="AR4148">
        <f>IFERROR(IF((AF4148-AG4148)&gt;0,1,0),0)</f>
        <v>0</v>
      </c>
      <c r="AS4148">
        <f>IFERROR(IF((S4148-Q4148)&gt;0,1,0),0)</f>
        <v>0</v>
      </c>
      <c r="AT4148">
        <f>IFERROR(IF((AH4148-AI4148)&lt;0,1,0),0)</f>
        <v>0</v>
      </c>
      <c r="AU4148">
        <f>IFERROR(IF((AJ4148-AK4148)&gt;0,1,0),0)</f>
        <v>0</v>
      </c>
      <c r="AV4148">
        <f>IFERROR(IF((AL4148-AM4148)&gt;0,1,0),0)</f>
        <v>0</v>
      </c>
      <c r="AW4148">
        <f>IFERROR(IF((AN4148-AO4148)&gt;0,1,0),0)</f>
        <v>0</v>
      </c>
      <c r="AX4148">
        <f>IFERROR(IF((AC4148-AD4148)&lt;0,1,0),0)</f>
        <v>0</v>
      </c>
      <c r="AY4148">
        <f>SUM(AP4148:AX4148)</f>
        <v>0</v>
      </c>
    </row>
    <row r="4149" spans="1:51" x14ac:dyDescent="0.45">
      <c r="A4149" s="1" t="s">
        <v>2307</v>
      </c>
      <c r="B4149" s="2">
        <v>5737790</v>
      </c>
      <c r="C4149" s="3" t="s">
        <v>5338</v>
      </c>
      <c r="D4149" s="5">
        <v>78.349999999999994</v>
      </c>
      <c r="E4149" s="5">
        <v>460.46294999999998</v>
      </c>
      <c r="F4149" s="3" t="s">
        <v>4480</v>
      </c>
      <c r="G4149" s="3" t="s">
        <v>4491</v>
      </c>
      <c r="H4149" s="3" t="s">
        <v>4492</v>
      </c>
      <c r="I4149" s="3" t="s">
        <v>4493</v>
      </c>
      <c r="J4149" s="3"/>
      <c r="K4149" s="6" t="s">
        <v>4474</v>
      </c>
      <c r="L4149" s="6" t="s">
        <v>4474</v>
      </c>
      <c r="M4149" s="6" t="s">
        <v>4474</v>
      </c>
      <c r="N4149" s="6" t="s">
        <v>4474</v>
      </c>
      <c r="O4149" s="6" t="s">
        <v>4474</v>
      </c>
      <c r="P4149" s="6" t="s">
        <v>4474</v>
      </c>
      <c r="Q4149" s="6" t="s">
        <v>4474</v>
      </c>
      <c r="R4149" s="6" t="s">
        <v>4474</v>
      </c>
      <c r="S4149" s="6" t="s">
        <v>4474</v>
      </c>
      <c r="T4149" s="6" t="s">
        <v>4474</v>
      </c>
      <c r="U4149" s="6" t="s">
        <v>4474</v>
      </c>
      <c r="V4149" s="6" t="s">
        <v>4474</v>
      </c>
      <c r="W4149" s="6" t="s">
        <v>4474</v>
      </c>
      <c r="X4149" s="6" t="s">
        <v>4474</v>
      </c>
      <c r="Y4149" s="6" t="s">
        <v>4474</v>
      </c>
      <c r="Z4149" s="6" t="s">
        <v>4474</v>
      </c>
      <c r="AA4149" s="6" t="s">
        <v>4474</v>
      </c>
      <c r="AB4149" s="6" t="s">
        <v>4474</v>
      </c>
      <c r="AC4149" s="6" t="s">
        <v>4474</v>
      </c>
      <c r="AD4149" s="6" t="s">
        <v>4474</v>
      </c>
      <c r="AF4149" t="e">
        <f>Q4149/W4149</f>
        <v>#VALUE!</v>
      </c>
      <c r="AG4149" t="e">
        <f>R4149/X4149</f>
        <v>#VALUE!</v>
      </c>
      <c r="AH4149" t="e">
        <f>U4149/W4149</f>
        <v>#VALUE!</v>
      </c>
      <c r="AI4149" t="e">
        <f>V4149/X4149</f>
        <v>#VALUE!</v>
      </c>
      <c r="AJ4149" t="e">
        <f>Y4149/AA4149</f>
        <v>#VALUE!</v>
      </c>
      <c r="AK4149" t="e">
        <f>Z4149/AB4149</f>
        <v>#VALUE!</v>
      </c>
      <c r="AL4149" t="e">
        <f>O4149/K4149</f>
        <v>#VALUE!</v>
      </c>
      <c r="AM4149" t="e">
        <f>P4149/L4149</f>
        <v>#VALUE!</v>
      </c>
      <c r="AN4149" t="e">
        <f>K4149/W4149</f>
        <v>#VALUE!</v>
      </c>
      <c r="AO4149" t="e">
        <f>L4149/X4149</f>
        <v>#VALUE!</v>
      </c>
      <c r="AP4149">
        <f>IF(OR(Q4149&lt;0, Q4149="NA"), 0, 1)</f>
        <v>0</v>
      </c>
      <c r="AQ4149">
        <f>IF(OR(S4149&lt;0, S4149="NA"), 0, 1)</f>
        <v>0</v>
      </c>
      <c r="AR4149">
        <f>IFERROR(IF((AF4149-AG4149)&gt;0,1,0),0)</f>
        <v>0</v>
      </c>
      <c r="AS4149">
        <f>IFERROR(IF((S4149-Q4149)&gt;0,1,0),0)</f>
        <v>0</v>
      </c>
      <c r="AT4149">
        <f>IFERROR(IF((AH4149-AI4149)&lt;0,1,0),0)</f>
        <v>0</v>
      </c>
      <c r="AU4149">
        <f>IFERROR(IF((AJ4149-AK4149)&gt;0,1,0),0)</f>
        <v>0</v>
      </c>
      <c r="AV4149">
        <f>IFERROR(IF((AL4149-AM4149)&gt;0,1,0),0)</f>
        <v>0</v>
      </c>
      <c r="AW4149">
        <f>IFERROR(IF((AN4149-AO4149)&gt;0,1,0),0)</f>
        <v>0</v>
      </c>
      <c r="AX4149">
        <f>IFERROR(IF((AC4149-AD4149)&lt;0,1,0),0)</f>
        <v>0</v>
      </c>
      <c r="AY4149">
        <f>SUM(AP4149:AX4149)</f>
        <v>0</v>
      </c>
    </row>
    <row r="4150" spans="1:51" x14ac:dyDescent="0.45">
      <c r="A4150" s="1" t="s">
        <v>2327</v>
      </c>
      <c r="B4150" s="2">
        <v>5731319</v>
      </c>
      <c r="C4150" s="3" t="s">
        <v>5337</v>
      </c>
      <c r="D4150" s="5">
        <v>10.574999999999999</v>
      </c>
      <c r="E4150" s="5">
        <v>127.8914274</v>
      </c>
      <c r="F4150" s="3" t="s">
        <v>4480</v>
      </c>
      <c r="G4150" s="3" t="s">
        <v>4491</v>
      </c>
      <c r="H4150" s="3" t="s">
        <v>4492</v>
      </c>
      <c r="I4150" s="3" t="s">
        <v>4493</v>
      </c>
      <c r="J4150" s="3" t="s">
        <v>4494</v>
      </c>
      <c r="K4150" s="6" t="s">
        <v>4474</v>
      </c>
      <c r="L4150" s="6" t="s">
        <v>4474</v>
      </c>
      <c r="M4150" s="6" t="s">
        <v>4474</v>
      </c>
      <c r="N4150" s="6" t="s">
        <v>4474</v>
      </c>
      <c r="O4150" s="6" t="s">
        <v>4474</v>
      </c>
      <c r="P4150" s="6" t="s">
        <v>4474</v>
      </c>
      <c r="Q4150" s="6" t="s">
        <v>4474</v>
      </c>
      <c r="R4150" s="6" t="s">
        <v>4474</v>
      </c>
      <c r="S4150" s="6" t="s">
        <v>4474</v>
      </c>
      <c r="T4150" s="6" t="s">
        <v>4474</v>
      </c>
      <c r="U4150" s="6" t="s">
        <v>4474</v>
      </c>
      <c r="V4150" s="6" t="s">
        <v>4474</v>
      </c>
      <c r="W4150" s="6" t="s">
        <v>4474</v>
      </c>
      <c r="X4150" s="6" t="s">
        <v>4474</v>
      </c>
      <c r="Y4150" s="6" t="s">
        <v>4474</v>
      </c>
      <c r="Z4150" s="6" t="s">
        <v>4474</v>
      </c>
      <c r="AA4150" s="6" t="s">
        <v>4474</v>
      </c>
      <c r="AB4150" s="6" t="s">
        <v>4474</v>
      </c>
      <c r="AC4150" s="6" t="s">
        <v>4474</v>
      </c>
      <c r="AD4150" s="6" t="s">
        <v>4474</v>
      </c>
      <c r="AF4150" t="e">
        <f>Q4150/W4150</f>
        <v>#VALUE!</v>
      </c>
      <c r="AG4150" t="e">
        <f>R4150/X4150</f>
        <v>#VALUE!</v>
      </c>
      <c r="AH4150" t="e">
        <f>U4150/W4150</f>
        <v>#VALUE!</v>
      </c>
      <c r="AI4150" t="e">
        <f>V4150/X4150</f>
        <v>#VALUE!</v>
      </c>
      <c r="AJ4150" t="e">
        <f>Y4150/AA4150</f>
        <v>#VALUE!</v>
      </c>
      <c r="AK4150" t="e">
        <f>Z4150/AB4150</f>
        <v>#VALUE!</v>
      </c>
      <c r="AL4150" t="e">
        <f>O4150/K4150</f>
        <v>#VALUE!</v>
      </c>
      <c r="AM4150" t="e">
        <f>P4150/L4150</f>
        <v>#VALUE!</v>
      </c>
      <c r="AN4150" t="e">
        <f>K4150/W4150</f>
        <v>#VALUE!</v>
      </c>
      <c r="AO4150" t="e">
        <f>L4150/X4150</f>
        <v>#VALUE!</v>
      </c>
      <c r="AP4150">
        <f>IF(OR(Q4150&lt;0, Q4150="NA"), 0, 1)</f>
        <v>0</v>
      </c>
      <c r="AQ4150">
        <f>IF(OR(S4150&lt;0, S4150="NA"), 0, 1)</f>
        <v>0</v>
      </c>
      <c r="AR4150">
        <f>IFERROR(IF((AF4150-AG4150)&gt;0,1,0),0)</f>
        <v>0</v>
      </c>
      <c r="AS4150">
        <f>IFERROR(IF((S4150-Q4150)&gt;0,1,0),0)</f>
        <v>0</v>
      </c>
      <c r="AT4150">
        <f>IFERROR(IF((AH4150-AI4150)&lt;0,1,0),0)</f>
        <v>0</v>
      </c>
      <c r="AU4150">
        <f>IFERROR(IF((AJ4150-AK4150)&gt;0,1,0),0)</f>
        <v>0</v>
      </c>
      <c r="AV4150">
        <f>IFERROR(IF((AL4150-AM4150)&gt;0,1,0),0)</f>
        <v>0</v>
      </c>
      <c r="AW4150">
        <f>IFERROR(IF((AN4150-AO4150)&gt;0,1,0),0)</f>
        <v>0</v>
      </c>
      <c r="AX4150">
        <f>IFERROR(IF((AC4150-AD4150)&lt;0,1,0),0)</f>
        <v>0</v>
      </c>
      <c r="AY4150">
        <f>SUM(AP4150:AX4150)</f>
        <v>0</v>
      </c>
    </row>
    <row r="4151" spans="1:51" x14ac:dyDescent="0.45">
      <c r="A4151" s="1" t="s">
        <v>2393</v>
      </c>
      <c r="B4151" s="2">
        <v>5734459</v>
      </c>
      <c r="C4151" s="3" t="s">
        <v>5337</v>
      </c>
      <c r="D4151" s="5">
        <v>13.055</v>
      </c>
      <c r="E4151" s="5">
        <v>354.46546961000001</v>
      </c>
      <c r="F4151" s="3" t="s">
        <v>4480</v>
      </c>
      <c r="G4151" s="3" t="s">
        <v>4491</v>
      </c>
      <c r="H4151" s="3" t="s">
        <v>4492</v>
      </c>
      <c r="I4151" s="3" t="s">
        <v>4493</v>
      </c>
      <c r="J4151" s="3"/>
      <c r="K4151" s="6" t="s">
        <v>4474</v>
      </c>
      <c r="L4151" s="6" t="s">
        <v>4474</v>
      </c>
      <c r="M4151" s="6" t="s">
        <v>4474</v>
      </c>
      <c r="N4151" s="6" t="s">
        <v>4474</v>
      </c>
      <c r="O4151" s="6" t="s">
        <v>4474</v>
      </c>
      <c r="P4151" s="6" t="s">
        <v>4474</v>
      </c>
      <c r="Q4151" s="6" t="s">
        <v>4474</v>
      </c>
      <c r="R4151" s="6" t="s">
        <v>4474</v>
      </c>
      <c r="S4151" s="6" t="s">
        <v>4474</v>
      </c>
      <c r="T4151" s="6" t="s">
        <v>4474</v>
      </c>
      <c r="U4151" s="6" t="s">
        <v>4474</v>
      </c>
      <c r="V4151" s="6" t="s">
        <v>4474</v>
      </c>
      <c r="W4151" s="6" t="s">
        <v>4474</v>
      </c>
      <c r="X4151" s="6" t="s">
        <v>4474</v>
      </c>
      <c r="Y4151" s="6" t="s">
        <v>4474</v>
      </c>
      <c r="Z4151" s="6" t="s">
        <v>4474</v>
      </c>
      <c r="AA4151" s="6" t="s">
        <v>4474</v>
      </c>
      <c r="AB4151" s="6" t="s">
        <v>4474</v>
      </c>
      <c r="AC4151" s="6" t="s">
        <v>4474</v>
      </c>
      <c r="AD4151" s="6" t="s">
        <v>4474</v>
      </c>
      <c r="AF4151" t="e">
        <f>Q4151/W4151</f>
        <v>#VALUE!</v>
      </c>
      <c r="AG4151" t="e">
        <f>R4151/X4151</f>
        <v>#VALUE!</v>
      </c>
      <c r="AH4151" t="e">
        <f>U4151/W4151</f>
        <v>#VALUE!</v>
      </c>
      <c r="AI4151" t="e">
        <f>V4151/X4151</f>
        <v>#VALUE!</v>
      </c>
      <c r="AJ4151" t="e">
        <f>Y4151/AA4151</f>
        <v>#VALUE!</v>
      </c>
      <c r="AK4151" t="e">
        <f>Z4151/AB4151</f>
        <v>#VALUE!</v>
      </c>
      <c r="AL4151" t="e">
        <f>O4151/K4151</f>
        <v>#VALUE!</v>
      </c>
      <c r="AM4151" t="e">
        <f>P4151/L4151</f>
        <v>#VALUE!</v>
      </c>
      <c r="AN4151" t="e">
        <f>K4151/W4151</f>
        <v>#VALUE!</v>
      </c>
      <c r="AO4151" t="e">
        <f>L4151/X4151</f>
        <v>#VALUE!</v>
      </c>
      <c r="AP4151">
        <f>IF(OR(Q4151&lt;0, Q4151="NA"), 0, 1)</f>
        <v>0</v>
      </c>
      <c r="AQ4151">
        <f>IF(OR(S4151&lt;0, S4151="NA"), 0, 1)</f>
        <v>0</v>
      </c>
      <c r="AR4151">
        <f>IFERROR(IF((AF4151-AG4151)&gt;0,1,0),0)</f>
        <v>0</v>
      </c>
      <c r="AS4151">
        <f>IFERROR(IF((S4151-Q4151)&gt;0,1,0),0)</f>
        <v>0</v>
      </c>
      <c r="AT4151">
        <f>IFERROR(IF((AH4151-AI4151)&lt;0,1,0),0)</f>
        <v>0</v>
      </c>
      <c r="AU4151">
        <f>IFERROR(IF((AJ4151-AK4151)&gt;0,1,0),0)</f>
        <v>0</v>
      </c>
      <c r="AV4151">
        <f>IFERROR(IF((AL4151-AM4151)&gt;0,1,0),0)</f>
        <v>0</v>
      </c>
      <c r="AW4151">
        <f>IFERROR(IF((AN4151-AO4151)&gt;0,1,0),0)</f>
        <v>0</v>
      </c>
      <c r="AX4151">
        <f>IFERROR(IF((AC4151-AD4151)&lt;0,1,0),0)</f>
        <v>0</v>
      </c>
      <c r="AY4151">
        <f>SUM(AP4151:AX4151)</f>
        <v>0</v>
      </c>
    </row>
    <row r="4152" spans="1:51" x14ac:dyDescent="0.45">
      <c r="A4152" s="1" t="s">
        <v>2412</v>
      </c>
      <c r="B4152" s="2">
        <v>117336518</v>
      </c>
      <c r="C4152" s="3" t="s">
        <v>5338</v>
      </c>
      <c r="D4152" s="5">
        <v>30.45</v>
      </c>
      <c r="E4152" s="5">
        <v>13.7025609</v>
      </c>
      <c r="F4152" s="3" t="s">
        <v>4480</v>
      </c>
      <c r="G4152" s="3" t="s">
        <v>4491</v>
      </c>
      <c r="H4152" s="3" t="s">
        <v>4492</v>
      </c>
      <c r="I4152" s="3" t="s">
        <v>4493</v>
      </c>
      <c r="J4152" s="3"/>
      <c r="K4152" s="6" t="s">
        <v>4474</v>
      </c>
      <c r="L4152" s="6" t="s">
        <v>4474</v>
      </c>
      <c r="M4152" s="6" t="s">
        <v>4474</v>
      </c>
      <c r="N4152" s="6" t="s">
        <v>4474</v>
      </c>
      <c r="O4152" s="6" t="s">
        <v>4474</v>
      </c>
      <c r="P4152" s="6" t="s">
        <v>4474</v>
      </c>
      <c r="Q4152" s="6" t="s">
        <v>4474</v>
      </c>
      <c r="R4152" s="6" t="s">
        <v>4474</v>
      </c>
      <c r="S4152" s="6" t="s">
        <v>4474</v>
      </c>
      <c r="T4152" s="6" t="s">
        <v>4474</v>
      </c>
      <c r="U4152" s="6" t="s">
        <v>4474</v>
      </c>
      <c r="V4152" s="6" t="s">
        <v>4474</v>
      </c>
      <c r="W4152" s="6" t="s">
        <v>4474</v>
      </c>
      <c r="X4152" s="6" t="s">
        <v>4474</v>
      </c>
      <c r="Y4152" s="6" t="s">
        <v>4474</v>
      </c>
      <c r="Z4152" s="6" t="s">
        <v>4474</v>
      </c>
      <c r="AA4152" s="6" t="s">
        <v>4474</v>
      </c>
      <c r="AB4152" s="6" t="s">
        <v>4474</v>
      </c>
      <c r="AC4152" s="6" t="s">
        <v>4474</v>
      </c>
      <c r="AD4152" s="6" t="s">
        <v>4474</v>
      </c>
      <c r="AF4152" t="e">
        <f>Q4152/W4152</f>
        <v>#VALUE!</v>
      </c>
      <c r="AG4152" t="e">
        <f>R4152/X4152</f>
        <v>#VALUE!</v>
      </c>
      <c r="AH4152" t="e">
        <f>U4152/W4152</f>
        <v>#VALUE!</v>
      </c>
      <c r="AI4152" t="e">
        <f>V4152/X4152</f>
        <v>#VALUE!</v>
      </c>
      <c r="AJ4152" t="e">
        <f>Y4152/AA4152</f>
        <v>#VALUE!</v>
      </c>
      <c r="AK4152" t="e">
        <f>Z4152/AB4152</f>
        <v>#VALUE!</v>
      </c>
      <c r="AL4152" t="e">
        <f>O4152/K4152</f>
        <v>#VALUE!</v>
      </c>
      <c r="AM4152" t="e">
        <f>P4152/L4152</f>
        <v>#VALUE!</v>
      </c>
      <c r="AN4152" t="e">
        <f>K4152/W4152</f>
        <v>#VALUE!</v>
      </c>
      <c r="AO4152" t="e">
        <f>L4152/X4152</f>
        <v>#VALUE!</v>
      </c>
      <c r="AP4152">
        <f>IF(OR(Q4152&lt;0, Q4152="NA"), 0, 1)</f>
        <v>0</v>
      </c>
      <c r="AQ4152">
        <f>IF(OR(S4152&lt;0, S4152="NA"), 0, 1)</f>
        <v>0</v>
      </c>
      <c r="AR4152">
        <f>IFERROR(IF((AF4152-AG4152)&gt;0,1,0),0)</f>
        <v>0</v>
      </c>
      <c r="AS4152">
        <f>IFERROR(IF((S4152-Q4152)&gt;0,1,0),0)</f>
        <v>0</v>
      </c>
      <c r="AT4152">
        <f>IFERROR(IF((AH4152-AI4152)&lt;0,1,0),0)</f>
        <v>0</v>
      </c>
      <c r="AU4152">
        <f>IFERROR(IF((AJ4152-AK4152)&gt;0,1,0),0)</f>
        <v>0</v>
      </c>
      <c r="AV4152">
        <f>IFERROR(IF((AL4152-AM4152)&gt;0,1,0),0)</f>
        <v>0</v>
      </c>
      <c r="AW4152">
        <f>IFERROR(IF((AN4152-AO4152)&gt;0,1,0),0)</f>
        <v>0</v>
      </c>
      <c r="AX4152">
        <f>IFERROR(IF((AC4152-AD4152)&lt;0,1,0),0)</f>
        <v>0</v>
      </c>
      <c r="AY4152">
        <f>SUM(AP4152:AX4152)</f>
        <v>0</v>
      </c>
    </row>
    <row r="4153" spans="1:51" x14ac:dyDescent="0.45">
      <c r="A4153" s="1" t="s">
        <v>2420</v>
      </c>
      <c r="B4153" s="2">
        <v>117240512</v>
      </c>
      <c r="C4153" s="3" t="s">
        <v>5338</v>
      </c>
      <c r="D4153" s="5">
        <v>27.91</v>
      </c>
      <c r="E4153" s="7">
        <v>16.745999999999999</v>
      </c>
      <c r="F4153" s="3" t="s">
        <v>4480</v>
      </c>
      <c r="G4153" s="3" t="s">
        <v>4491</v>
      </c>
      <c r="H4153" s="3" t="s">
        <v>4492</v>
      </c>
      <c r="I4153" s="3" t="s">
        <v>4493</v>
      </c>
      <c r="J4153" s="3"/>
      <c r="K4153" s="6" t="s">
        <v>4474</v>
      </c>
      <c r="L4153" s="6" t="s">
        <v>4474</v>
      </c>
      <c r="M4153" s="6" t="s">
        <v>4474</v>
      </c>
      <c r="N4153" s="6" t="s">
        <v>4474</v>
      </c>
      <c r="O4153" s="6" t="s">
        <v>4474</v>
      </c>
      <c r="P4153" s="6" t="s">
        <v>4474</v>
      </c>
      <c r="Q4153" s="6" t="s">
        <v>4474</v>
      </c>
      <c r="R4153" s="6" t="s">
        <v>4474</v>
      </c>
      <c r="S4153" s="6" t="s">
        <v>4474</v>
      </c>
      <c r="T4153" s="6" t="s">
        <v>4474</v>
      </c>
      <c r="U4153" s="6" t="s">
        <v>4474</v>
      </c>
      <c r="V4153" s="6" t="s">
        <v>4474</v>
      </c>
      <c r="W4153" s="6" t="s">
        <v>4474</v>
      </c>
      <c r="X4153" s="6" t="s">
        <v>4474</v>
      </c>
      <c r="Y4153" s="6" t="s">
        <v>4474</v>
      </c>
      <c r="Z4153" s="6" t="s">
        <v>4474</v>
      </c>
      <c r="AA4153" s="6" t="s">
        <v>4474</v>
      </c>
      <c r="AB4153" s="6" t="s">
        <v>4474</v>
      </c>
      <c r="AC4153" s="6" t="s">
        <v>4474</v>
      </c>
      <c r="AD4153" s="6" t="s">
        <v>4474</v>
      </c>
      <c r="AF4153" t="e">
        <f>Q4153/W4153</f>
        <v>#VALUE!</v>
      </c>
      <c r="AG4153" t="e">
        <f>R4153/X4153</f>
        <v>#VALUE!</v>
      </c>
      <c r="AH4153" t="e">
        <f>U4153/W4153</f>
        <v>#VALUE!</v>
      </c>
      <c r="AI4153" t="e">
        <f>V4153/X4153</f>
        <v>#VALUE!</v>
      </c>
      <c r="AJ4153" t="e">
        <f>Y4153/AA4153</f>
        <v>#VALUE!</v>
      </c>
      <c r="AK4153" t="e">
        <f>Z4153/AB4153</f>
        <v>#VALUE!</v>
      </c>
      <c r="AL4153" t="e">
        <f>O4153/K4153</f>
        <v>#VALUE!</v>
      </c>
      <c r="AM4153" t="e">
        <f>P4153/L4153</f>
        <v>#VALUE!</v>
      </c>
      <c r="AN4153" t="e">
        <f>K4153/W4153</f>
        <v>#VALUE!</v>
      </c>
      <c r="AO4153" t="e">
        <f>L4153/X4153</f>
        <v>#VALUE!</v>
      </c>
      <c r="AP4153">
        <f>IF(OR(Q4153&lt;0, Q4153="NA"), 0, 1)</f>
        <v>0</v>
      </c>
      <c r="AQ4153">
        <f>IF(OR(S4153&lt;0, S4153="NA"), 0, 1)</f>
        <v>0</v>
      </c>
      <c r="AR4153">
        <f>IFERROR(IF((AF4153-AG4153)&gt;0,1,0),0)</f>
        <v>0</v>
      </c>
      <c r="AS4153">
        <f>IFERROR(IF((S4153-Q4153)&gt;0,1,0),0)</f>
        <v>0</v>
      </c>
      <c r="AT4153">
        <f>IFERROR(IF((AH4153-AI4153)&lt;0,1,0),0)</f>
        <v>0</v>
      </c>
      <c r="AU4153">
        <f>IFERROR(IF((AJ4153-AK4153)&gt;0,1,0),0)</f>
        <v>0</v>
      </c>
      <c r="AV4153">
        <f>IFERROR(IF((AL4153-AM4153)&gt;0,1,0),0)</f>
        <v>0</v>
      </c>
      <c r="AW4153">
        <f>IFERROR(IF((AN4153-AO4153)&gt;0,1,0),0)</f>
        <v>0</v>
      </c>
      <c r="AX4153">
        <f>IFERROR(IF((AC4153-AD4153)&lt;0,1,0),0)</f>
        <v>0</v>
      </c>
      <c r="AY4153">
        <f>SUM(AP4153:AX4153)</f>
        <v>0</v>
      </c>
    </row>
    <row r="4154" spans="1:51" x14ac:dyDescent="0.45">
      <c r="A4154" s="1" t="s">
        <v>2446</v>
      </c>
      <c r="B4154" s="2">
        <v>113576619</v>
      </c>
      <c r="C4154" s="3" t="s">
        <v>5338</v>
      </c>
      <c r="D4154" s="5">
        <v>54.43</v>
      </c>
      <c r="E4154" s="5">
        <v>48.987000000000002</v>
      </c>
      <c r="F4154" s="3" t="s">
        <v>4480</v>
      </c>
      <c r="G4154" s="3" t="s">
        <v>4491</v>
      </c>
      <c r="H4154" s="3" t="s">
        <v>4492</v>
      </c>
      <c r="I4154" s="3" t="s">
        <v>4493</v>
      </c>
      <c r="J4154" s="3"/>
      <c r="K4154" s="6" t="s">
        <v>4474</v>
      </c>
      <c r="L4154" s="6" t="s">
        <v>4474</v>
      </c>
      <c r="M4154" s="6" t="s">
        <v>4474</v>
      </c>
      <c r="N4154" s="6" t="s">
        <v>4474</v>
      </c>
      <c r="O4154" s="6" t="s">
        <v>4474</v>
      </c>
      <c r="P4154" s="6" t="s">
        <v>4474</v>
      </c>
      <c r="Q4154" s="6" t="s">
        <v>4474</v>
      </c>
      <c r="R4154" s="6" t="s">
        <v>4474</v>
      </c>
      <c r="S4154" s="6" t="s">
        <v>4474</v>
      </c>
      <c r="T4154" s="6" t="s">
        <v>4474</v>
      </c>
      <c r="U4154" s="6" t="s">
        <v>4474</v>
      </c>
      <c r="V4154" s="6" t="s">
        <v>4474</v>
      </c>
      <c r="W4154" s="6" t="s">
        <v>4474</v>
      </c>
      <c r="X4154" s="6" t="s">
        <v>4474</v>
      </c>
      <c r="Y4154" s="6" t="s">
        <v>4474</v>
      </c>
      <c r="Z4154" s="6" t="s">
        <v>4474</v>
      </c>
      <c r="AA4154" s="6" t="s">
        <v>4474</v>
      </c>
      <c r="AB4154" s="6" t="s">
        <v>4474</v>
      </c>
      <c r="AC4154" s="6" t="s">
        <v>4474</v>
      </c>
      <c r="AD4154" s="6" t="s">
        <v>4474</v>
      </c>
      <c r="AF4154" t="e">
        <f>Q4154/W4154</f>
        <v>#VALUE!</v>
      </c>
      <c r="AG4154" t="e">
        <f>R4154/X4154</f>
        <v>#VALUE!</v>
      </c>
      <c r="AH4154" t="e">
        <f>U4154/W4154</f>
        <v>#VALUE!</v>
      </c>
      <c r="AI4154" t="e">
        <f>V4154/X4154</f>
        <v>#VALUE!</v>
      </c>
      <c r="AJ4154" t="e">
        <f>Y4154/AA4154</f>
        <v>#VALUE!</v>
      </c>
      <c r="AK4154" t="e">
        <f>Z4154/AB4154</f>
        <v>#VALUE!</v>
      </c>
      <c r="AL4154" t="e">
        <f>O4154/K4154</f>
        <v>#VALUE!</v>
      </c>
      <c r="AM4154" t="e">
        <f>P4154/L4154</f>
        <v>#VALUE!</v>
      </c>
      <c r="AN4154" t="e">
        <f>K4154/W4154</f>
        <v>#VALUE!</v>
      </c>
      <c r="AO4154" t="e">
        <f>L4154/X4154</f>
        <v>#VALUE!</v>
      </c>
      <c r="AP4154">
        <f>IF(OR(Q4154&lt;0, Q4154="NA"), 0, 1)</f>
        <v>0</v>
      </c>
      <c r="AQ4154">
        <f>IF(OR(S4154&lt;0, S4154="NA"), 0, 1)</f>
        <v>0</v>
      </c>
      <c r="AR4154">
        <f>IFERROR(IF((AF4154-AG4154)&gt;0,1,0),0)</f>
        <v>0</v>
      </c>
      <c r="AS4154">
        <f>IFERROR(IF((S4154-Q4154)&gt;0,1,0),0)</f>
        <v>0</v>
      </c>
      <c r="AT4154">
        <f>IFERROR(IF((AH4154-AI4154)&lt;0,1,0),0)</f>
        <v>0</v>
      </c>
      <c r="AU4154">
        <f>IFERROR(IF((AJ4154-AK4154)&gt;0,1,0),0)</f>
        <v>0</v>
      </c>
      <c r="AV4154">
        <f>IFERROR(IF((AL4154-AM4154)&gt;0,1,0),0)</f>
        <v>0</v>
      </c>
      <c r="AW4154">
        <f>IFERROR(IF((AN4154-AO4154)&gt;0,1,0),0)</f>
        <v>0</v>
      </c>
      <c r="AX4154">
        <f>IFERROR(IF((AC4154-AD4154)&lt;0,1,0),0)</f>
        <v>0</v>
      </c>
      <c r="AY4154">
        <f>SUM(AP4154:AX4154)</f>
        <v>0</v>
      </c>
    </row>
    <row r="4155" spans="1:51" x14ac:dyDescent="0.45">
      <c r="A4155" s="1" t="s">
        <v>2447</v>
      </c>
      <c r="B4155" s="2">
        <v>116716643</v>
      </c>
      <c r="C4155" s="3" t="s">
        <v>5338</v>
      </c>
      <c r="D4155" s="5">
        <v>10.08</v>
      </c>
      <c r="E4155" s="5">
        <v>289.8</v>
      </c>
      <c r="F4155" s="3" t="s">
        <v>4480</v>
      </c>
      <c r="G4155" s="3" t="s">
        <v>4491</v>
      </c>
      <c r="H4155" s="3" t="s">
        <v>4492</v>
      </c>
      <c r="I4155" s="3" t="s">
        <v>4493</v>
      </c>
      <c r="J4155" s="3" t="s">
        <v>4494</v>
      </c>
      <c r="K4155" s="6" t="s">
        <v>4474</v>
      </c>
      <c r="L4155" s="6" t="s">
        <v>4474</v>
      </c>
      <c r="M4155" s="6" t="s">
        <v>4474</v>
      </c>
      <c r="N4155" s="6" t="s">
        <v>4474</v>
      </c>
      <c r="O4155" s="6" t="s">
        <v>4474</v>
      </c>
      <c r="P4155" s="6" t="s">
        <v>4474</v>
      </c>
      <c r="Q4155" s="6" t="s">
        <v>4474</v>
      </c>
      <c r="R4155" s="6" t="s">
        <v>4474</v>
      </c>
      <c r="S4155" s="6" t="s">
        <v>4474</v>
      </c>
      <c r="T4155" s="6" t="s">
        <v>4474</v>
      </c>
      <c r="U4155" s="6" t="s">
        <v>4474</v>
      </c>
      <c r="V4155" s="6" t="s">
        <v>4474</v>
      </c>
      <c r="W4155" s="6" t="s">
        <v>4474</v>
      </c>
      <c r="X4155" s="6" t="s">
        <v>4474</v>
      </c>
      <c r="Y4155" s="6" t="s">
        <v>4474</v>
      </c>
      <c r="Z4155" s="6" t="s">
        <v>4474</v>
      </c>
      <c r="AA4155" s="6" t="s">
        <v>4474</v>
      </c>
      <c r="AB4155" s="6" t="s">
        <v>4474</v>
      </c>
      <c r="AC4155" s="6" t="s">
        <v>4474</v>
      </c>
      <c r="AD4155" s="6" t="s">
        <v>4474</v>
      </c>
      <c r="AF4155" t="e">
        <f>Q4155/W4155</f>
        <v>#VALUE!</v>
      </c>
      <c r="AG4155" t="e">
        <f>R4155/X4155</f>
        <v>#VALUE!</v>
      </c>
      <c r="AH4155" t="e">
        <f>U4155/W4155</f>
        <v>#VALUE!</v>
      </c>
      <c r="AI4155" t="e">
        <f>V4155/X4155</f>
        <v>#VALUE!</v>
      </c>
      <c r="AJ4155" t="e">
        <f>Y4155/AA4155</f>
        <v>#VALUE!</v>
      </c>
      <c r="AK4155" t="e">
        <f>Z4155/AB4155</f>
        <v>#VALUE!</v>
      </c>
      <c r="AL4155" t="e">
        <f>O4155/K4155</f>
        <v>#VALUE!</v>
      </c>
      <c r="AM4155" t="e">
        <f>P4155/L4155</f>
        <v>#VALUE!</v>
      </c>
      <c r="AN4155" t="e">
        <f>K4155/W4155</f>
        <v>#VALUE!</v>
      </c>
      <c r="AO4155" t="e">
        <f>L4155/X4155</f>
        <v>#VALUE!</v>
      </c>
      <c r="AP4155">
        <f>IF(OR(Q4155&lt;0, Q4155="NA"), 0, 1)</f>
        <v>0</v>
      </c>
      <c r="AQ4155">
        <f>IF(OR(S4155&lt;0, S4155="NA"), 0, 1)</f>
        <v>0</v>
      </c>
      <c r="AR4155">
        <f>IFERROR(IF((AF4155-AG4155)&gt;0,1,0),0)</f>
        <v>0</v>
      </c>
      <c r="AS4155">
        <f>IFERROR(IF((S4155-Q4155)&gt;0,1,0),0)</f>
        <v>0</v>
      </c>
      <c r="AT4155">
        <f>IFERROR(IF((AH4155-AI4155)&lt;0,1,0),0)</f>
        <v>0</v>
      </c>
      <c r="AU4155">
        <f>IFERROR(IF((AJ4155-AK4155)&gt;0,1,0),0)</f>
        <v>0</v>
      </c>
      <c r="AV4155">
        <f>IFERROR(IF((AL4155-AM4155)&gt;0,1,0),0)</f>
        <v>0</v>
      </c>
      <c r="AW4155">
        <f>IFERROR(IF((AN4155-AO4155)&gt;0,1,0),0)</f>
        <v>0</v>
      </c>
      <c r="AX4155">
        <f>IFERROR(IF((AC4155-AD4155)&lt;0,1,0),0)</f>
        <v>0</v>
      </c>
      <c r="AY4155">
        <f>SUM(AP4155:AX4155)</f>
        <v>0</v>
      </c>
    </row>
    <row r="4156" spans="1:51" x14ac:dyDescent="0.45">
      <c r="A4156" s="1" t="s">
        <v>2448</v>
      </c>
      <c r="B4156" s="2">
        <v>117736314</v>
      </c>
      <c r="C4156" s="3" t="s">
        <v>5338</v>
      </c>
      <c r="D4156" s="7">
        <v>9.9700000000000006</v>
      </c>
      <c r="E4156" s="5">
        <v>286.63749999999999</v>
      </c>
      <c r="F4156" s="3" t="s">
        <v>4480</v>
      </c>
      <c r="G4156" s="3" t="s">
        <v>4491</v>
      </c>
      <c r="H4156" s="3" t="s">
        <v>4492</v>
      </c>
      <c r="I4156" s="3" t="s">
        <v>4493</v>
      </c>
      <c r="J4156" s="3" t="s">
        <v>4494</v>
      </c>
      <c r="K4156" s="6" t="s">
        <v>4474</v>
      </c>
      <c r="L4156" s="6" t="s">
        <v>4474</v>
      </c>
      <c r="M4156" s="6" t="s">
        <v>4474</v>
      </c>
      <c r="N4156" s="6" t="s">
        <v>4474</v>
      </c>
      <c r="O4156" s="6" t="s">
        <v>4474</v>
      </c>
      <c r="P4156" s="6" t="s">
        <v>4474</v>
      </c>
      <c r="Q4156" s="6" t="s">
        <v>4474</v>
      </c>
      <c r="R4156" s="6" t="s">
        <v>4474</v>
      </c>
      <c r="S4156" s="6" t="s">
        <v>4474</v>
      </c>
      <c r="T4156" s="6" t="s">
        <v>4474</v>
      </c>
      <c r="U4156" s="6" t="s">
        <v>4474</v>
      </c>
      <c r="V4156" s="6" t="s">
        <v>4474</v>
      </c>
      <c r="W4156" s="6" t="s">
        <v>4474</v>
      </c>
      <c r="X4156" s="6" t="s">
        <v>4474</v>
      </c>
      <c r="Y4156" s="6" t="s">
        <v>4474</v>
      </c>
      <c r="Z4156" s="6" t="s">
        <v>4474</v>
      </c>
      <c r="AA4156" s="6" t="s">
        <v>4474</v>
      </c>
      <c r="AB4156" s="6" t="s">
        <v>4474</v>
      </c>
      <c r="AC4156" s="6" t="s">
        <v>4474</v>
      </c>
      <c r="AD4156" s="6" t="s">
        <v>4474</v>
      </c>
      <c r="AF4156" t="e">
        <f>Q4156/W4156</f>
        <v>#VALUE!</v>
      </c>
      <c r="AG4156" t="e">
        <f>R4156/X4156</f>
        <v>#VALUE!</v>
      </c>
      <c r="AH4156" t="e">
        <f>U4156/W4156</f>
        <v>#VALUE!</v>
      </c>
      <c r="AI4156" t="e">
        <f>V4156/X4156</f>
        <v>#VALUE!</v>
      </c>
      <c r="AJ4156" t="e">
        <f>Y4156/AA4156</f>
        <v>#VALUE!</v>
      </c>
      <c r="AK4156" t="e">
        <f>Z4156/AB4156</f>
        <v>#VALUE!</v>
      </c>
      <c r="AL4156" t="e">
        <f>O4156/K4156</f>
        <v>#VALUE!</v>
      </c>
      <c r="AM4156" t="e">
        <f>P4156/L4156</f>
        <v>#VALUE!</v>
      </c>
      <c r="AN4156" t="e">
        <f>K4156/W4156</f>
        <v>#VALUE!</v>
      </c>
      <c r="AO4156" t="e">
        <f>L4156/X4156</f>
        <v>#VALUE!</v>
      </c>
      <c r="AP4156">
        <f>IF(OR(Q4156&lt;0, Q4156="NA"), 0, 1)</f>
        <v>0</v>
      </c>
      <c r="AQ4156">
        <f>IF(OR(S4156&lt;0, S4156="NA"), 0, 1)</f>
        <v>0</v>
      </c>
      <c r="AR4156">
        <f>IFERROR(IF((AF4156-AG4156)&gt;0,1,0),0)</f>
        <v>0</v>
      </c>
      <c r="AS4156">
        <f>IFERROR(IF((S4156-Q4156)&gt;0,1,0),0)</f>
        <v>0</v>
      </c>
      <c r="AT4156">
        <f>IFERROR(IF((AH4156-AI4156)&lt;0,1,0),0)</f>
        <v>0</v>
      </c>
      <c r="AU4156">
        <f>IFERROR(IF((AJ4156-AK4156)&gt;0,1,0),0)</f>
        <v>0</v>
      </c>
      <c r="AV4156">
        <f>IFERROR(IF((AL4156-AM4156)&gt;0,1,0),0)</f>
        <v>0</v>
      </c>
      <c r="AW4156">
        <f>IFERROR(IF((AN4156-AO4156)&gt;0,1,0),0)</f>
        <v>0</v>
      </c>
      <c r="AX4156">
        <f>IFERROR(IF((AC4156-AD4156)&lt;0,1,0),0)</f>
        <v>0</v>
      </c>
      <c r="AY4156">
        <f>SUM(AP4156:AX4156)</f>
        <v>0</v>
      </c>
    </row>
    <row r="4157" spans="1:51" x14ac:dyDescent="0.45">
      <c r="A4157" s="1" t="s">
        <v>2460</v>
      </c>
      <c r="B4157" s="2">
        <v>5731561</v>
      </c>
      <c r="C4157" s="3" t="s">
        <v>5337</v>
      </c>
      <c r="D4157" s="7">
        <v>8.23</v>
      </c>
      <c r="E4157" s="5">
        <v>138.19681027999999</v>
      </c>
      <c r="F4157" s="3" t="s">
        <v>4480</v>
      </c>
      <c r="G4157" s="3" t="s">
        <v>4491</v>
      </c>
      <c r="H4157" s="3" t="s">
        <v>4492</v>
      </c>
      <c r="I4157" s="3" t="s">
        <v>4493</v>
      </c>
      <c r="J4157" s="3"/>
      <c r="K4157" s="6" t="s">
        <v>4474</v>
      </c>
      <c r="L4157" s="6" t="s">
        <v>4474</v>
      </c>
      <c r="M4157" s="6" t="s">
        <v>4474</v>
      </c>
      <c r="N4157" s="6" t="s">
        <v>4474</v>
      </c>
      <c r="O4157" s="6" t="s">
        <v>4474</v>
      </c>
      <c r="P4157" s="6" t="s">
        <v>4474</v>
      </c>
      <c r="Q4157" s="6" t="s">
        <v>4474</v>
      </c>
      <c r="R4157" s="6" t="s">
        <v>4474</v>
      </c>
      <c r="S4157" s="6" t="s">
        <v>4474</v>
      </c>
      <c r="T4157" s="6" t="s">
        <v>4474</v>
      </c>
      <c r="U4157" s="6" t="s">
        <v>4474</v>
      </c>
      <c r="V4157" s="6" t="s">
        <v>4474</v>
      </c>
      <c r="W4157" s="6" t="s">
        <v>4474</v>
      </c>
      <c r="X4157" s="6" t="s">
        <v>4474</v>
      </c>
      <c r="Y4157" s="6" t="s">
        <v>4474</v>
      </c>
      <c r="Z4157" s="6" t="s">
        <v>4474</v>
      </c>
      <c r="AA4157" s="6" t="s">
        <v>4474</v>
      </c>
      <c r="AB4157" s="6" t="s">
        <v>4474</v>
      </c>
      <c r="AC4157" s="6" t="s">
        <v>4474</v>
      </c>
      <c r="AD4157" s="6" t="s">
        <v>4474</v>
      </c>
      <c r="AF4157" t="e">
        <f>Q4157/W4157</f>
        <v>#VALUE!</v>
      </c>
      <c r="AG4157" t="e">
        <f>R4157/X4157</f>
        <v>#VALUE!</v>
      </c>
      <c r="AH4157" t="e">
        <f>U4157/W4157</f>
        <v>#VALUE!</v>
      </c>
      <c r="AI4157" t="e">
        <f>V4157/X4157</f>
        <v>#VALUE!</v>
      </c>
      <c r="AJ4157" t="e">
        <f>Y4157/AA4157</f>
        <v>#VALUE!</v>
      </c>
      <c r="AK4157" t="e">
        <f>Z4157/AB4157</f>
        <v>#VALUE!</v>
      </c>
      <c r="AL4157" t="e">
        <f>O4157/K4157</f>
        <v>#VALUE!</v>
      </c>
      <c r="AM4157" t="e">
        <f>P4157/L4157</f>
        <v>#VALUE!</v>
      </c>
      <c r="AN4157" t="e">
        <f>K4157/W4157</f>
        <v>#VALUE!</v>
      </c>
      <c r="AO4157" t="e">
        <f>L4157/X4157</f>
        <v>#VALUE!</v>
      </c>
      <c r="AP4157">
        <f>IF(OR(Q4157&lt;0, Q4157="NA"), 0, 1)</f>
        <v>0</v>
      </c>
      <c r="AQ4157">
        <f>IF(OR(S4157&lt;0, S4157="NA"), 0, 1)</f>
        <v>0</v>
      </c>
      <c r="AR4157">
        <f>IFERROR(IF((AF4157-AG4157)&gt;0,1,0),0)</f>
        <v>0</v>
      </c>
      <c r="AS4157">
        <f>IFERROR(IF((S4157-Q4157)&gt;0,1,0),0)</f>
        <v>0</v>
      </c>
      <c r="AT4157">
        <f>IFERROR(IF((AH4157-AI4157)&lt;0,1,0),0)</f>
        <v>0</v>
      </c>
      <c r="AU4157">
        <f>IFERROR(IF((AJ4157-AK4157)&gt;0,1,0),0)</f>
        <v>0</v>
      </c>
      <c r="AV4157">
        <f>IFERROR(IF((AL4157-AM4157)&gt;0,1,0),0)</f>
        <v>0</v>
      </c>
      <c r="AW4157">
        <f>IFERROR(IF((AN4157-AO4157)&gt;0,1,0),0)</f>
        <v>0</v>
      </c>
      <c r="AX4157">
        <f>IFERROR(IF((AC4157-AD4157)&lt;0,1,0),0)</f>
        <v>0</v>
      </c>
      <c r="AY4157">
        <f>SUM(AP4157:AX4157)</f>
        <v>0</v>
      </c>
    </row>
    <row r="4158" spans="1:51" x14ac:dyDescent="0.45">
      <c r="A4158" s="1" t="s">
        <v>2461</v>
      </c>
      <c r="B4158" s="2">
        <v>6848052</v>
      </c>
      <c r="C4158" s="3" t="s">
        <v>5338</v>
      </c>
      <c r="D4158" s="5">
        <v>52.1098</v>
      </c>
      <c r="E4158" s="5">
        <v>49.504309999999997</v>
      </c>
      <c r="F4158" s="3" t="s">
        <v>4480</v>
      </c>
      <c r="G4158" s="3" t="s">
        <v>4491</v>
      </c>
      <c r="H4158" s="3" t="s">
        <v>4492</v>
      </c>
      <c r="I4158" s="3" t="s">
        <v>4493</v>
      </c>
      <c r="J4158" s="3"/>
      <c r="K4158" s="6" t="s">
        <v>4474</v>
      </c>
      <c r="L4158" s="6" t="s">
        <v>4474</v>
      </c>
      <c r="M4158" s="6" t="s">
        <v>4474</v>
      </c>
      <c r="N4158" s="6" t="s">
        <v>4474</v>
      </c>
      <c r="O4158" s="6" t="s">
        <v>4474</v>
      </c>
      <c r="P4158" s="6" t="s">
        <v>4474</v>
      </c>
      <c r="Q4158" s="6" t="s">
        <v>4474</v>
      </c>
      <c r="R4158" s="6" t="s">
        <v>4474</v>
      </c>
      <c r="S4158" s="6" t="s">
        <v>4474</v>
      </c>
      <c r="T4158" s="6" t="s">
        <v>4474</v>
      </c>
      <c r="U4158" s="6" t="s">
        <v>4474</v>
      </c>
      <c r="V4158" s="6" t="s">
        <v>4474</v>
      </c>
      <c r="W4158" s="6" t="s">
        <v>4474</v>
      </c>
      <c r="X4158" s="6" t="s">
        <v>4474</v>
      </c>
      <c r="Y4158" s="6" t="s">
        <v>4474</v>
      </c>
      <c r="Z4158" s="6" t="s">
        <v>4474</v>
      </c>
      <c r="AA4158" s="6" t="s">
        <v>4474</v>
      </c>
      <c r="AB4158" s="6" t="s">
        <v>4474</v>
      </c>
      <c r="AC4158" s="6" t="s">
        <v>4474</v>
      </c>
      <c r="AD4158" s="6" t="s">
        <v>4474</v>
      </c>
      <c r="AF4158" t="e">
        <f>Q4158/W4158</f>
        <v>#VALUE!</v>
      </c>
      <c r="AG4158" t="e">
        <f>R4158/X4158</f>
        <v>#VALUE!</v>
      </c>
      <c r="AH4158" t="e">
        <f>U4158/W4158</f>
        <v>#VALUE!</v>
      </c>
      <c r="AI4158" t="e">
        <f>V4158/X4158</f>
        <v>#VALUE!</v>
      </c>
      <c r="AJ4158" t="e">
        <f>Y4158/AA4158</f>
        <v>#VALUE!</v>
      </c>
      <c r="AK4158" t="e">
        <f>Z4158/AB4158</f>
        <v>#VALUE!</v>
      </c>
      <c r="AL4158" t="e">
        <f>O4158/K4158</f>
        <v>#VALUE!</v>
      </c>
      <c r="AM4158" t="e">
        <f>P4158/L4158</f>
        <v>#VALUE!</v>
      </c>
      <c r="AN4158" t="e">
        <f>K4158/W4158</f>
        <v>#VALUE!</v>
      </c>
      <c r="AO4158" t="e">
        <f>L4158/X4158</f>
        <v>#VALUE!</v>
      </c>
      <c r="AP4158">
        <f>IF(OR(Q4158&lt;0, Q4158="NA"), 0, 1)</f>
        <v>0</v>
      </c>
      <c r="AQ4158">
        <f>IF(OR(S4158&lt;0, S4158="NA"), 0, 1)</f>
        <v>0</v>
      </c>
      <c r="AR4158">
        <f>IFERROR(IF((AF4158-AG4158)&gt;0,1,0),0)</f>
        <v>0</v>
      </c>
      <c r="AS4158">
        <f>IFERROR(IF((S4158-Q4158)&gt;0,1,0),0)</f>
        <v>0</v>
      </c>
      <c r="AT4158">
        <f>IFERROR(IF((AH4158-AI4158)&lt;0,1,0),0)</f>
        <v>0</v>
      </c>
      <c r="AU4158">
        <f>IFERROR(IF((AJ4158-AK4158)&gt;0,1,0),0)</f>
        <v>0</v>
      </c>
      <c r="AV4158">
        <f>IFERROR(IF((AL4158-AM4158)&gt;0,1,0),0)</f>
        <v>0</v>
      </c>
      <c r="AW4158">
        <f>IFERROR(IF((AN4158-AO4158)&gt;0,1,0),0)</f>
        <v>0</v>
      </c>
      <c r="AX4158">
        <f>IFERROR(IF((AC4158-AD4158)&lt;0,1,0),0)</f>
        <v>0</v>
      </c>
      <c r="AY4158">
        <f>SUM(AP4158:AX4158)</f>
        <v>0</v>
      </c>
    </row>
    <row r="4159" spans="1:51" x14ac:dyDescent="0.45">
      <c r="A4159" s="1" t="s">
        <v>2462</v>
      </c>
      <c r="B4159" s="2">
        <v>6846063</v>
      </c>
      <c r="C4159" s="3" t="s">
        <v>5338</v>
      </c>
      <c r="D4159" s="5">
        <v>78.36</v>
      </c>
      <c r="E4159" s="5">
        <v>416.38529327999998</v>
      </c>
      <c r="F4159" s="3" t="s">
        <v>4480</v>
      </c>
      <c r="G4159" s="3" t="s">
        <v>4491</v>
      </c>
      <c r="H4159" s="3" t="s">
        <v>4492</v>
      </c>
      <c r="I4159" s="3" t="s">
        <v>4493</v>
      </c>
      <c r="J4159" s="3"/>
      <c r="K4159" s="6" t="s">
        <v>4474</v>
      </c>
      <c r="L4159" s="6" t="s">
        <v>4474</v>
      </c>
      <c r="M4159" s="6" t="s">
        <v>4474</v>
      </c>
      <c r="N4159" s="6" t="s">
        <v>4474</v>
      </c>
      <c r="O4159" s="6" t="s">
        <v>4474</v>
      </c>
      <c r="P4159" s="6" t="s">
        <v>4474</v>
      </c>
      <c r="Q4159" s="6" t="s">
        <v>4474</v>
      </c>
      <c r="R4159" s="6" t="s">
        <v>4474</v>
      </c>
      <c r="S4159" s="6" t="s">
        <v>4474</v>
      </c>
      <c r="T4159" s="6" t="s">
        <v>4474</v>
      </c>
      <c r="U4159" s="6" t="s">
        <v>4474</v>
      </c>
      <c r="V4159" s="6" t="s">
        <v>4474</v>
      </c>
      <c r="W4159" s="6" t="s">
        <v>4474</v>
      </c>
      <c r="X4159" s="6" t="s">
        <v>4474</v>
      </c>
      <c r="Y4159" s="6" t="s">
        <v>4474</v>
      </c>
      <c r="Z4159" s="6" t="s">
        <v>4474</v>
      </c>
      <c r="AA4159" s="6" t="s">
        <v>4474</v>
      </c>
      <c r="AB4159" s="6" t="s">
        <v>4474</v>
      </c>
      <c r="AC4159" s="6" t="s">
        <v>4474</v>
      </c>
      <c r="AD4159" s="6" t="s">
        <v>4474</v>
      </c>
      <c r="AF4159" t="e">
        <f>Q4159/W4159</f>
        <v>#VALUE!</v>
      </c>
      <c r="AG4159" t="e">
        <f>R4159/X4159</f>
        <v>#VALUE!</v>
      </c>
      <c r="AH4159" t="e">
        <f>U4159/W4159</f>
        <v>#VALUE!</v>
      </c>
      <c r="AI4159" t="e">
        <f>V4159/X4159</f>
        <v>#VALUE!</v>
      </c>
      <c r="AJ4159" t="e">
        <f>Y4159/AA4159</f>
        <v>#VALUE!</v>
      </c>
      <c r="AK4159" t="e">
        <f>Z4159/AB4159</f>
        <v>#VALUE!</v>
      </c>
      <c r="AL4159" t="e">
        <f>O4159/K4159</f>
        <v>#VALUE!</v>
      </c>
      <c r="AM4159" t="e">
        <f>P4159/L4159</f>
        <v>#VALUE!</v>
      </c>
      <c r="AN4159" t="e">
        <f>K4159/W4159</f>
        <v>#VALUE!</v>
      </c>
      <c r="AO4159" t="e">
        <f>L4159/X4159</f>
        <v>#VALUE!</v>
      </c>
      <c r="AP4159">
        <f>IF(OR(Q4159&lt;0, Q4159="NA"), 0, 1)</f>
        <v>0</v>
      </c>
      <c r="AQ4159">
        <f>IF(OR(S4159&lt;0, S4159="NA"), 0, 1)</f>
        <v>0</v>
      </c>
      <c r="AR4159">
        <f>IFERROR(IF((AF4159-AG4159)&gt;0,1,0),0)</f>
        <v>0</v>
      </c>
      <c r="AS4159">
        <f>IFERROR(IF((S4159-Q4159)&gt;0,1,0),0)</f>
        <v>0</v>
      </c>
      <c r="AT4159">
        <f>IFERROR(IF((AH4159-AI4159)&lt;0,1,0),0)</f>
        <v>0</v>
      </c>
      <c r="AU4159">
        <f>IFERROR(IF((AJ4159-AK4159)&gt;0,1,0),0)</f>
        <v>0</v>
      </c>
      <c r="AV4159">
        <f>IFERROR(IF((AL4159-AM4159)&gt;0,1,0),0)</f>
        <v>0</v>
      </c>
      <c r="AW4159">
        <f>IFERROR(IF((AN4159-AO4159)&gt;0,1,0),0)</f>
        <v>0</v>
      </c>
      <c r="AX4159">
        <f>IFERROR(IF((AC4159-AD4159)&lt;0,1,0),0)</f>
        <v>0</v>
      </c>
      <c r="AY4159">
        <f>SUM(AP4159:AX4159)</f>
        <v>0</v>
      </c>
    </row>
    <row r="4160" spans="1:51" x14ac:dyDescent="0.45">
      <c r="A4160" s="1" t="s">
        <v>2463</v>
      </c>
      <c r="B4160" s="2">
        <v>5737548</v>
      </c>
      <c r="C4160" s="3" t="s">
        <v>5338</v>
      </c>
      <c r="D4160" s="5">
        <v>38.630000000000003</v>
      </c>
      <c r="E4160" s="7">
        <v>515.71050000000002</v>
      </c>
      <c r="F4160" s="3" t="s">
        <v>4480</v>
      </c>
      <c r="G4160" s="3" t="s">
        <v>4491</v>
      </c>
      <c r="H4160" s="3" t="s">
        <v>4492</v>
      </c>
      <c r="I4160" s="3" t="s">
        <v>4493</v>
      </c>
      <c r="J4160" s="3"/>
      <c r="K4160" s="6" t="s">
        <v>4474</v>
      </c>
      <c r="L4160" s="6" t="s">
        <v>4474</v>
      </c>
      <c r="M4160" s="6" t="s">
        <v>4474</v>
      </c>
      <c r="N4160" s="6" t="s">
        <v>4474</v>
      </c>
      <c r="O4160" s="6" t="s">
        <v>4474</v>
      </c>
      <c r="P4160" s="6" t="s">
        <v>4474</v>
      </c>
      <c r="Q4160" s="6" t="s">
        <v>4474</v>
      </c>
      <c r="R4160" s="6" t="s">
        <v>4474</v>
      </c>
      <c r="S4160" s="6" t="s">
        <v>4474</v>
      </c>
      <c r="T4160" s="6" t="s">
        <v>4474</v>
      </c>
      <c r="U4160" s="6" t="s">
        <v>4474</v>
      </c>
      <c r="V4160" s="6" t="s">
        <v>4474</v>
      </c>
      <c r="W4160" s="6" t="s">
        <v>4474</v>
      </c>
      <c r="X4160" s="6" t="s">
        <v>4474</v>
      </c>
      <c r="Y4160" s="6" t="s">
        <v>4474</v>
      </c>
      <c r="Z4160" s="6" t="s">
        <v>4474</v>
      </c>
      <c r="AA4160" s="6" t="s">
        <v>4474</v>
      </c>
      <c r="AB4160" s="6" t="s">
        <v>4474</v>
      </c>
      <c r="AC4160" s="6" t="s">
        <v>4474</v>
      </c>
      <c r="AD4160" s="6" t="s">
        <v>4474</v>
      </c>
      <c r="AF4160" t="e">
        <f>Q4160/W4160</f>
        <v>#VALUE!</v>
      </c>
      <c r="AG4160" t="e">
        <f>R4160/X4160</f>
        <v>#VALUE!</v>
      </c>
      <c r="AH4160" t="e">
        <f>U4160/W4160</f>
        <v>#VALUE!</v>
      </c>
      <c r="AI4160" t="e">
        <f>V4160/X4160</f>
        <v>#VALUE!</v>
      </c>
      <c r="AJ4160" t="e">
        <f>Y4160/AA4160</f>
        <v>#VALUE!</v>
      </c>
      <c r="AK4160" t="e">
        <f>Z4160/AB4160</f>
        <v>#VALUE!</v>
      </c>
      <c r="AL4160" t="e">
        <f>O4160/K4160</f>
        <v>#VALUE!</v>
      </c>
      <c r="AM4160" t="e">
        <f>P4160/L4160</f>
        <v>#VALUE!</v>
      </c>
      <c r="AN4160" t="e">
        <f>K4160/W4160</f>
        <v>#VALUE!</v>
      </c>
      <c r="AO4160" t="e">
        <f>L4160/X4160</f>
        <v>#VALUE!</v>
      </c>
      <c r="AP4160">
        <f>IF(OR(Q4160&lt;0, Q4160="NA"), 0, 1)</f>
        <v>0</v>
      </c>
      <c r="AQ4160">
        <f>IF(OR(S4160&lt;0, S4160="NA"), 0, 1)</f>
        <v>0</v>
      </c>
      <c r="AR4160">
        <f>IFERROR(IF((AF4160-AG4160)&gt;0,1,0),0)</f>
        <v>0</v>
      </c>
      <c r="AS4160">
        <f>IFERROR(IF((S4160-Q4160)&gt;0,1,0),0)</f>
        <v>0</v>
      </c>
      <c r="AT4160">
        <f>IFERROR(IF((AH4160-AI4160)&lt;0,1,0),0)</f>
        <v>0</v>
      </c>
      <c r="AU4160">
        <f>IFERROR(IF((AJ4160-AK4160)&gt;0,1,0),0)</f>
        <v>0</v>
      </c>
      <c r="AV4160">
        <f>IFERROR(IF((AL4160-AM4160)&gt;0,1,0),0)</f>
        <v>0</v>
      </c>
      <c r="AW4160">
        <f>IFERROR(IF((AN4160-AO4160)&gt;0,1,0),0)</f>
        <v>0</v>
      </c>
      <c r="AX4160">
        <f>IFERROR(IF((AC4160-AD4160)&lt;0,1,0),0)</f>
        <v>0</v>
      </c>
      <c r="AY4160">
        <f>SUM(AP4160:AX4160)</f>
        <v>0</v>
      </c>
    </row>
    <row r="4161" spans="1:51" x14ac:dyDescent="0.45">
      <c r="A4161" s="1" t="s">
        <v>2464</v>
      </c>
      <c r="B4161" s="2">
        <v>6870220</v>
      </c>
      <c r="C4161" s="3" t="s">
        <v>5338</v>
      </c>
      <c r="D4161" s="5">
        <v>43.639499999999998</v>
      </c>
      <c r="E4161" s="5">
        <v>28.365675</v>
      </c>
      <c r="F4161" s="3" t="s">
        <v>4480</v>
      </c>
      <c r="G4161" s="3" t="s">
        <v>4491</v>
      </c>
      <c r="H4161" s="3" t="s">
        <v>4492</v>
      </c>
      <c r="I4161" s="3" t="s">
        <v>4493</v>
      </c>
      <c r="J4161" s="3"/>
      <c r="K4161" s="6" t="s">
        <v>4474</v>
      </c>
      <c r="L4161" s="6" t="s">
        <v>4474</v>
      </c>
      <c r="M4161" s="6" t="s">
        <v>4474</v>
      </c>
      <c r="N4161" s="6" t="s">
        <v>4474</v>
      </c>
      <c r="O4161" s="6" t="s">
        <v>4474</v>
      </c>
      <c r="P4161" s="6" t="s">
        <v>4474</v>
      </c>
      <c r="Q4161" s="6" t="s">
        <v>4474</v>
      </c>
      <c r="R4161" s="6" t="s">
        <v>4474</v>
      </c>
      <c r="S4161" s="6" t="s">
        <v>4474</v>
      </c>
      <c r="T4161" s="6" t="s">
        <v>4474</v>
      </c>
      <c r="U4161" s="6" t="s">
        <v>4474</v>
      </c>
      <c r="V4161" s="6" t="s">
        <v>4474</v>
      </c>
      <c r="W4161" s="6" t="s">
        <v>4474</v>
      </c>
      <c r="X4161" s="6" t="s">
        <v>4474</v>
      </c>
      <c r="Y4161" s="6" t="s">
        <v>4474</v>
      </c>
      <c r="Z4161" s="6" t="s">
        <v>4474</v>
      </c>
      <c r="AA4161" s="6" t="s">
        <v>4474</v>
      </c>
      <c r="AB4161" s="6" t="s">
        <v>4474</v>
      </c>
      <c r="AC4161" s="6" t="s">
        <v>4474</v>
      </c>
      <c r="AD4161" s="6" t="s">
        <v>4474</v>
      </c>
      <c r="AF4161" t="e">
        <f>Q4161/W4161</f>
        <v>#VALUE!</v>
      </c>
      <c r="AG4161" t="e">
        <f>R4161/X4161</f>
        <v>#VALUE!</v>
      </c>
      <c r="AH4161" t="e">
        <f>U4161/W4161</f>
        <v>#VALUE!</v>
      </c>
      <c r="AI4161" t="e">
        <f>V4161/X4161</f>
        <v>#VALUE!</v>
      </c>
      <c r="AJ4161" t="e">
        <f>Y4161/AA4161</f>
        <v>#VALUE!</v>
      </c>
      <c r="AK4161" t="e">
        <f>Z4161/AB4161</f>
        <v>#VALUE!</v>
      </c>
      <c r="AL4161" t="e">
        <f>O4161/K4161</f>
        <v>#VALUE!</v>
      </c>
      <c r="AM4161" t="e">
        <f>P4161/L4161</f>
        <v>#VALUE!</v>
      </c>
      <c r="AN4161" t="e">
        <f>K4161/W4161</f>
        <v>#VALUE!</v>
      </c>
      <c r="AO4161" t="e">
        <f>L4161/X4161</f>
        <v>#VALUE!</v>
      </c>
      <c r="AP4161">
        <f>IF(OR(Q4161&lt;0, Q4161="NA"), 0, 1)</f>
        <v>0</v>
      </c>
      <c r="AQ4161">
        <f>IF(OR(S4161&lt;0, S4161="NA"), 0, 1)</f>
        <v>0</v>
      </c>
      <c r="AR4161">
        <f>IFERROR(IF((AF4161-AG4161)&gt;0,1,0),0)</f>
        <v>0</v>
      </c>
      <c r="AS4161">
        <f>IFERROR(IF((S4161-Q4161)&gt;0,1,0),0)</f>
        <v>0</v>
      </c>
      <c r="AT4161">
        <f>IFERROR(IF((AH4161-AI4161)&lt;0,1,0),0)</f>
        <v>0</v>
      </c>
      <c r="AU4161">
        <f>IFERROR(IF((AJ4161-AK4161)&gt;0,1,0),0)</f>
        <v>0</v>
      </c>
      <c r="AV4161">
        <f>IFERROR(IF((AL4161-AM4161)&gt;0,1,0),0)</f>
        <v>0</v>
      </c>
      <c r="AW4161">
        <f>IFERROR(IF((AN4161-AO4161)&gt;0,1,0),0)</f>
        <v>0</v>
      </c>
      <c r="AX4161">
        <f>IFERROR(IF((AC4161-AD4161)&lt;0,1,0),0)</f>
        <v>0</v>
      </c>
      <c r="AY4161">
        <f>SUM(AP4161:AX4161)</f>
        <v>0</v>
      </c>
    </row>
    <row r="4162" spans="1:51" x14ac:dyDescent="0.45">
      <c r="A4162" s="1" t="s">
        <v>2465</v>
      </c>
      <c r="B4162" s="2">
        <v>13359611</v>
      </c>
      <c r="C4162" s="3" t="s">
        <v>5338</v>
      </c>
      <c r="D4162" s="5">
        <v>24.065000000000001</v>
      </c>
      <c r="E4162" s="7">
        <v>12.032500000000001</v>
      </c>
      <c r="F4162" s="3" t="s">
        <v>4480</v>
      </c>
      <c r="G4162" s="3" t="s">
        <v>4491</v>
      </c>
      <c r="H4162" s="3" t="s">
        <v>4492</v>
      </c>
      <c r="I4162" s="3" t="s">
        <v>4493</v>
      </c>
      <c r="J4162" s="3"/>
      <c r="K4162" s="6" t="s">
        <v>4474</v>
      </c>
      <c r="L4162" s="6" t="s">
        <v>4474</v>
      </c>
      <c r="M4162" s="6" t="s">
        <v>4474</v>
      </c>
      <c r="N4162" s="6" t="s">
        <v>4474</v>
      </c>
      <c r="O4162" s="6" t="s">
        <v>4474</v>
      </c>
      <c r="P4162" s="6" t="s">
        <v>4474</v>
      </c>
      <c r="Q4162" s="6" t="s">
        <v>4474</v>
      </c>
      <c r="R4162" s="6" t="s">
        <v>4474</v>
      </c>
      <c r="S4162" s="6" t="s">
        <v>4474</v>
      </c>
      <c r="T4162" s="6" t="s">
        <v>4474</v>
      </c>
      <c r="U4162" s="6" t="s">
        <v>4474</v>
      </c>
      <c r="V4162" s="6" t="s">
        <v>4474</v>
      </c>
      <c r="W4162" s="6" t="s">
        <v>4474</v>
      </c>
      <c r="X4162" s="6" t="s">
        <v>4474</v>
      </c>
      <c r="Y4162" s="6" t="s">
        <v>4474</v>
      </c>
      <c r="Z4162" s="6" t="s">
        <v>4474</v>
      </c>
      <c r="AA4162" s="6" t="s">
        <v>4474</v>
      </c>
      <c r="AB4162" s="6" t="s">
        <v>4474</v>
      </c>
      <c r="AC4162" s="6" t="s">
        <v>4474</v>
      </c>
      <c r="AD4162" s="6" t="s">
        <v>4474</v>
      </c>
      <c r="AF4162" t="e">
        <f>Q4162/W4162</f>
        <v>#VALUE!</v>
      </c>
      <c r="AG4162" t="e">
        <f>R4162/X4162</f>
        <v>#VALUE!</v>
      </c>
      <c r="AH4162" t="e">
        <f>U4162/W4162</f>
        <v>#VALUE!</v>
      </c>
      <c r="AI4162" t="e">
        <f>V4162/X4162</f>
        <v>#VALUE!</v>
      </c>
      <c r="AJ4162" t="e">
        <f>Y4162/AA4162</f>
        <v>#VALUE!</v>
      </c>
      <c r="AK4162" t="e">
        <f>Z4162/AB4162</f>
        <v>#VALUE!</v>
      </c>
      <c r="AL4162" t="e">
        <f>O4162/K4162</f>
        <v>#VALUE!</v>
      </c>
      <c r="AM4162" t="e">
        <f>P4162/L4162</f>
        <v>#VALUE!</v>
      </c>
      <c r="AN4162" t="e">
        <f>K4162/W4162</f>
        <v>#VALUE!</v>
      </c>
      <c r="AO4162" t="e">
        <f>L4162/X4162</f>
        <v>#VALUE!</v>
      </c>
      <c r="AP4162">
        <f>IF(OR(Q4162&lt;0, Q4162="NA"), 0, 1)</f>
        <v>0</v>
      </c>
      <c r="AQ4162">
        <f>IF(OR(S4162&lt;0, S4162="NA"), 0, 1)</f>
        <v>0</v>
      </c>
      <c r="AR4162">
        <f>IFERROR(IF((AF4162-AG4162)&gt;0,1,0),0)</f>
        <v>0</v>
      </c>
      <c r="AS4162">
        <f>IFERROR(IF((S4162-Q4162)&gt;0,1,0),0)</f>
        <v>0</v>
      </c>
      <c r="AT4162">
        <f>IFERROR(IF((AH4162-AI4162)&lt;0,1,0),0)</f>
        <v>0</v>
      </c>
      <c r="AU4162">
        <f>IFERROR(IF((AJ4162-AK4162)&gt;0,1,0),0)</f>
        <v>0</v>
      </c>
      <c r="AV4162">
        <f>IFERROR(IF((AL4162-AM4162)&gt;0,1,0),0)</f>
        <v>0</v>
      </c>
      <c r="AW4162">
        <f>IFERROR(IF((AN4162-AO4162)&gt;0,1,0),0)</f>
        <v>0</v>
      </c>
      <c r="AX4162">
        <f>IFERROR(IF((AC4162-AD4162)&lt;0,1,0),0)</f>
        <v>0</v>
      </c>
      <c r="AY4162">
        <f>SUM(AP4162:AX4162)</f>
        <v>0</v>
      </c>
    </row>
    <row r="4163" spans="1:51" x14ac:dyDescent="0.45">
      <c r="A4163" s="1" t="s">
        <v>2466</v>
      </c>
      <c r="B4163" s="2">
        <v>9696634</v>
      </c>
      <c r="C4163" s="3" t="s">
        <v>5338</v>
      </c>
      <c r="D4163" s="5">
        <v>19.625</v>
      </c>
      <c r="E4163" s="5">
        <v>18.643750000000001</v>
      </c>
      <c r="F4163" s="3" t="s">
        <v>4480</v>
      </c>
      <c r="G4163" s="3" t="s">
        <v>4491</v>
      </c>
      <c r="H4163" s="3" t="s">
        <v>4492</v>
      </c>
      <c r="I4163" s="3" t="s">
        <v>4493</v>
      </c>
      <c r="J4163" s="3"/>
      <c r="K4163" s="6" t="s">
        <v>4474</v>
      </c>
      <c r="L4163" s="6" t="s">
        <v>4474</v>
      </c>
      <c r="M4163" s="6" t="s">
        <v>4474</v>
      </c>
      <c r="N4163" s="6" t="s">
        <v>4474</v>
      </c>
      <c r="O4163" s="6" t="s">
        <v>4474</v>
      </c>
      <c r="P4163" s="6" t="s">
        <v>4474</v>
      </c>
      <c r="Q4163" s="6" t="s">
        <v>4474</v>
      </c>
      <c r="R4163" s="6" t="s">
        <v>4474</v>
      </c>
      <c r="S4163" s="6" t="s">
        <v>4474</v>
      </c>
      <c r="T4163" s="6" t="s">
        <v>4474</v>
      </c>
      <c r="U4163" s="6" t="s">
        <v>4474</v>
      </c>
      <c r="V4163" s="6" t="s">
        <v>4474</v>
      </c>
      <c r="W4163" s="6" t="s">
        <v>4474</v>
      </c>
      <c r="X4163" s="6" t="s">
        <v>4474</v>
      </c>
      <c r="Y4163" s="6" t="s">
        <v>4474</v>
      </c>
      <c r="Z4163" s="6" t="s">
        <v>4474</v>
      </c>
      <c r="AA4163" s="6" t="s">
        <v>4474</v>
      </c>
      <c r="AB4163" s="6" t="s">
        <v>4474</v>
      </c>
      <c r="AC4163" s="6" t="s">
        <v>4474</v>
      </c>
      <c r="AD4163" s="6" t="s">
        <v>4474</v>
      </c>
      <c r="AF4163" t="e">
        <f>Q4163/W4163</f>
        <v>#VALUE!</v>
      </c>
      <c r="AG4163" t="e">
        <f>R4163/X4163</f>
        <v>#VALUE!</v>
      </c>
      <c r="AH4163" t="e">
        <f>U4163/W4163</f>
        <v>#VALUE!</v>
      </c>
      <c r="AI4163" t="e">
        <f>V4163/X4163</f>
        <v>#VALUE!</v>
      </c>
      <c r="AJ4163" t="e">
        <f>Y4163/AA4163</f>
        <v>#VALUE!</v>
      </c>
      <c r="AK4163" t="e">
        <f>Z4163/AB4163</f>
        <v>#VALUE!</v>
      </c>
      <c r="AL4163" t="e">
        <f>O4163/K4163</f>
        <v>#VALUE!</v>
      </c>
      <c r="AM4163" t="e">
        <f>P4163/L4163</f>
        <v>#VALUE!</v>
      </c>
      <c r="AN4163" t="e">
        <f>K4163/W4163</f>
        <v>#VALUE!</v>
      </c>
      <c r="AO4163" t="e">
        <f>L4163/X4163</f>
        <v>#VALUE!</v>
      </c>
      <c r="AP4163">
        <f>IF(OR(Q4163&lt;0, Q4163="NA"), 0, 1)</f>
        <v>0</v>
      </c>
      <c r="AQ4163">
        <f>IF(OR(S4163&lt;0, S4163="NA"), 0, 1)</f>
        <v>0</v>
      </c>
      <c r="AR4163">
        <f>IFERROR(IF((AF4163-AG4163)&gt;0,1,0),0)</f>
        <v>0</v>
      </c>
      <c r="AS4163">
        <f>IFERROR(IF((S4163-Q4163)&gt;0,1,0),0)</f>
        <v>0</v>
      </c>
      <c r="AT4163">
        <f>IFERROR(IF((AH4163-AI4163)&lt;0,1,0),0)</f>
        <v>0</v>
      </c>
      <c r="AU4163">
        <f>IFERROR(IF((AJ4163-AK4163)&gt;0,1,0),0)</f>
        <v>0</v>
      </c>
      <c r="AV4163">
        <f>IFERROR(IF((AL4163-AM4163)&gt;0,1,0),0)</f>
        <v>0</v>
      </c>
      <c r="AW4163">
        <f>IFERROR(IF((AN4163-AO4163)&gt;0,1,0),0)</f>
        <v>0</v>
      </c>
      <c r="AX4163">
        <f>IFERROR(IF((AC4163-AD4163)&lt;0,1,0),0)</f>
        <v>0</v>
      </c>
      <c r="AY4163">
        <f>SUM(AP4163:AX4163)</f>
        <v>0</v>
      </c>
    </row>
    <row r="4164" spans="1:51" x14ac:dyDescent="0.45">
      <c r="A4164" s="1" t="s">
        <v>2511</v>
      </c>
      <c r="B4164" s="2">
        <v>117800335</v>
      </c>
      <c r="C4164" s="3" t="s">
        <v>5338</v>
      </c>
      <c r="D4164" s="7">
        <v>10.119999999999999</v>
      </c>
      <c r="E4164" s="5">
        <v>310.34667003999999</v>
      </c>
      <c r="F4164" s="3" t="s">
        <v>4480</v>
      </c>
      <c r="G4164" s="3" t="s">
        <v>4491</v>
      </c>
      <c r="H4164" s="3" t="s">
        <v>4492</v>
      </c>
      <c r="I4164" s="3" t="s">
        <v>4493</v>
      </c>
      <c r="J4164" s="3" t="s">
        <v>4494</v>
      </c>
      <c r="K4164" s="6" t="s">
        <v>4474</v>
      </c>
      <c r="L4164" s="6" t="s">
        <v>4474</v>
      </c>
      <c r="M4164" s="6" t="s">
        <v>4474</v>
      </c>
      <c r="N4164" s="6" t="s">
        <v>4474</v>
      </c>
      <c r="O4164" s="6" t="s">
        <v>4474</v>
      </c>
      <c r="P4164" s="6" t="s">
        <v>4474</v>
      </c>
      <c r="Q4164" s="6" t="s">
        <v>4474</v>
      </c>
      <c r="R4164" s="6" t="s">
        <v>4474</v>
      </c>
      <c r="S4164" s="6" t="s">
        <v>4474</v>
      </c>
      <c r="T4164" s="6" t="s">
        <v>4474</v>
      </c>
      <c r="U4164" s="6" t="s">
        <v>4474</v>
      </c>
      <c r="V4164" s="6" t="s">
        <v>4474</v>
      </c>
      <c r="W4164" s="6" t="s">
        <v>4474</v>
      </c>
      <c r="X4164" s="6" t="s">
        <v>4474</v>
      </c>
      <c r="Y4164" s="6" t="s">
        <v>4474</v>
      </c>
      <c r="Z4164" s="6" t="s">
        <v>4474</v>
      </c>
      <c r="AA4164" s="6" t="s">
        <v>4474</v>
      </c>
      <c r="AB4164" s="6" t="s">
        <v>4474</v>
      </c>
      <c r="AC4164" s="6" t="s">
        <v>4474</v>
      </c>
      <c r="AD4164" s="6" t="s">
        <v>4474</v>
      </c>
      <c r="AF4164" t="e">
        <f>Q4164/W4164</f>
        <v>#VALUE!</v>
      </c>
      <c r="AG4164" t="e">
        <f>R4164/X4164</f>
        <v>#VALUE!</v>
      </c>
      <c r="AH4164" t="e">
        <f>U4164/W4164</f>
        <v>#VALUE!</v>
      </c>
      <c r="AI4164" t="e">
        <f>V4164/X4164</f>
        <v>#VALUE!</v>
      </c>
      <c r="AJ4164" t="e">
        <f>Y4164/AA4164</f>
        <v>#VALUE!</v>
      </c>
      <c r="AK4164" t="e">
        <f>Z4164/AB4164</f>
        <v>#VALUE!</v>
      </c>
      <c r="AL4164" t="e">
        <f>O4164/K4164</f>
        <v>#VALUE!</v>
      </c>
      <c r="AM4164" t="e">
        <f>P4164/L4164</f>
        <v>#VALUE!</v>
      </c>
      <c r="AN4164" t="e">
        <f>K4164/W4164</f>
        <v>#VALUE!</v>
      </c>
      <c r="AO4164" t="e">
        <f>L4164/X4164</f>
        <v>#VALUE!</v>
      </c>
      <c r="AP4164">
        <f>IF(OR(Q4164&lt;0, Q4164="NA"), 0, 1)</f>
        <v>0</v>
      </c>
      <c r="AQ4164">
        <f>IF(OR(S4164&lt;0, S4164="NA"), 0, 1)</f>
        <v>0</v>
      </c>
      <c r="AR4164">
        <f>IFERROR(IF((AF4164-AG4164)&gt;0,1,0),0)</f>
        <v>0</v>
      </c>
      <c r="AS4164">
        <f>IFERROR(IF((S4164-Q4164)&gt;0,1,0),0)</f>
        <v>0</v>
      </c>
      <c r="AT4164">
        <f>IFERROR(IF((AH4164-AI4164)&lt;0,1,0),0)</f>
        <v>0</v>
      </c>
      <c r="AU4164">
        <f>IFERROR(IF((AJ4164-AK4164)&gt;0,1,0),0)</f>
        <v>0</v>
      </c>
      <c r="AV4164">
        <f>IFERROR(IF((AL4164-AM4164)&gt;0,1,0),0)</f>
        <v>0</v>
      </c>
      <c r="AW4164">
        <f>IFERROR(IF((AN4164-AO4164)&gt;0,1,0),0)</f>
        <v>0</v>
      </c>
      <c r="AX4164">
        <f>IFERROR(IF((AC4164-AD4164)&lt;0,1,0),0)</f>
        <v>0</v>
      </c>
      <c r="AY4164">
        <f>SUM(AP4164:AX4164)</f>
        <v>0</v>
      </c>
    </row>
    <row r="4165" spans="1:51" x14ac:dyDescent="0.45">
      <c r="A4165" s="1" t="s">
        <v>2516</v>
      </c>
      <c r="B4165" s="2">
        <v>5999313</v>
      </c>
      <c r="C4165" s="3" t="s">
        <v>5338</v>
      </c>
      <c r="D4165" s="5">
        <v>98.65</v>
      </c>
      <c r="E4165" s="5">
        <v>16.397109749999998</v>
      </c>
      <c r="F4165" s="3" t="s">
        <v>4480</v>
      </c>
      <c r="G4165" s="3" t="s">
        <v>4491</v>
      </c>
      <c r="H4165" s="3" t="s">
        <v>4492</v>
      </c>
      <c r="I4165" s="3" t="s">
        <v>4493</v>
      </c>
      <c r="J4165" s="3"/>
      <c r="K4165" s="6" t="s">
        <v>4474</v>
      </c>
      <c r="L4165" s="6" t="s">
        <v>4474</v>
      </c>
      <c r="M4165" s="6" t="s">
        <v>4474</v>
      </c>
      <c r="N4165" s="6" t="s">
        <v>4474</v>
      </c>
      <c r="O4165" s="6" t="s">
        <v>4474</v>
      </c>
      <c r="P4165" s="6" t="s">
        <v>4474</v>
      </c>
      <c r="Q4165" s="6" t="s">
        <v>4474</v>
      </c>
      <c r="R4165" s="6" t="s">
        <v>4474</v>
      </c>
      <c r="S4165" s="6" t="s">
        <v>4474</v>
      </c>
      <c r="T4165" s="6" t="s">
        <v>4474</v>
      </c>
      <c r="U4165" s="6" t="s">
        <v>4474</v>
      </c>
      <c r="V4165" s="6" t="s">
        <v>4474</v>
      </c>
      <c r="W4165" s="6" t="s">
        <v>4474</v>
      </c>
      <c r="X4165" s="6" t="s">
        <v>4474</v>
      </c>
      <c r="Y4165" s="6" t="s">
        <v>4474</v>
      </c>
      <c r="Z4165" s="6" t="s">
        <v>4474</v>
      </c>
      <c r="AA4165" s="6" t="s">
        <v>4474</v>
      </c>
      <c r="AB4165" s="6" t="s">
        <v>4474</v>
      </c>
      <c r="AC4165" s="6" t="s">
        <v>4474</v>
      </c>
      <c r="AD4165" s="6" t="s">
        <v>4474</v>
      </c>
      <c r="AF4165" t="e">
        <f>Q4165/W4165</f>
        <v>#VALUE!</v>
      </c>
      <c r="AG4165" t="e">
        <f>R4165/X4165</f>
        <v>#VALUE!</v>
      </c>
      <c r="AH4165" t="e">
        <f>U4165/W4165</f>
        <v>#VALUE!</v>
      </c>
      <c r="AI4165" t="e">
        <f>V4165/X4165</f>
        <v>#VALUE!</v>
      </c>
      <c r="AJ4165" t="e">
        <f>Y4165/AA4165</f>
        <v>#VALUE!</v>
      </c>
      <c r="AK4165" t="e">
        <f>Z4165/AB4165</f>
        <v>#VALUE!</v>
      </c>
      <c r="AL4165" t="e">
        <f>O4165/K4165</f>
        <v>#VALUE!</v>
      </c>
      <c r="AM4165" t="e">
        <f>P4165/L4165</f>
        <v>#VALUE!</v>
      </c>
      <c r="AN4165" t="e">
        <f>K4165/W4165</f>
        <v>#VALUE!</v>
      </c>
      <c r="AO4165" t="e">
        <f>L4165/X4165</f>
        <v>#VALUE!</v>
      </c>
      <c r="AP4165">
        <f>IF(OR(Q4165&lt;0, Q4165="NA"), 0, 1)</f>
        <v>0</v>
      </c>
      <c r="AQ4165">
        <f>IF(OR(S4165&lt;0, S4165="NA"), 0, 1)</f>
        <v>0</v>
      </c>
      <c r="AR4165">
        <f>IFERROR(IF((AF4165-AG4165)&gt;0,1,0),0)</f>
        <v>0</v>
      </c>
      <c r="AS4165">
        <f>IFERROR(IF((S4165-Q4165)&gt;0,1,0),0)</f>
        <v>0</v>
      </c>
      <c r="AT4165">
        <f>IFERROR(IF((AH4165-AI4165)&lt;0,1,0),0)</f>
        <v>0</v>
      </c>
      <c r="AU4165">
        <f>IFERROR(IF((AJ4165-AK4165)&gt;0,1,0),0)</f>
        <v>0</v>
      </c>
      <c r="AV4165">
        <f>IFERROR(IF((AL4165-AM4165)&gt;0,1,0),0)</f>
        <v>0</v>
      </c>
      <c r="AW4165">
        <f>IFERROR(IF((AN4165-AO4165)&gt;0,1,0),0)</f>
        <v>0</v>
      </c>
      <c r="AX4165">
        <f>IFERROR(IF((AC4165-AD4165)&lt;0,1,0),0)</f>
        <v>0</v>
      </c>
      <c r="AY4165">
        <f>SUM(AP4165:AX4165)</f>
        <v>0</v>
      </c>
    </row>
    <row r="4166" spans="1:51" x14ac:dyDescent="0.45">
      <c r="A4166" s="1" t="s">
        <v>2517</v>
      </c>
      <c r="B4166" s="2">
        <v>108528467</v>
      </c>
      <c r="C4166" s="3" t="s">
        <v>5338</v>
      </c>
      <c r="D4166" s="5">
        <v>56.44</v>
      </c>
      <c r="E4166" s="5">
        <v>2066.2683999999999</v>
      </c>
      <c r="F4166" s="3" t="s">
        <v>4480</v>
      </c>
      <c r="G4166" s="3" t="s">
        <v>4491</v>
      </c>
      <c r="H4166" s="3" t="s">
        <v>4492</v>
      </c>
      <c r="I4166" s="3" t="s">
        <v>4493</v>
      </c>
      <c r="J4166" s="3"/>
      <c r="K4166" s="6" t="s">
        <v>4474</v>
      </c>
      <c r="L4166" s="6" t="s">
        <v>4474</v>
      </c>
      <c r="M4166" s="6" t="s">
        <v>4474</v>
      </c>
      <c r="N4166" s="6" t="s">
        <v>4474</v>
      </c>
      <c r="O4166" s="6" t="s">
        <v>4474</v>
      </c>
      <c r="P4166" s="6" t="s">
        <v>4474</v>
      </c>
      <c r="Q4166" s="6" t="s">
        <v>4474</v>
      </c>
      <c r="R4166" s="6" t="s">
        <v>4474</v>
      </c>
      <c r="S4166" s="6" t="s">
        <v>4474</v>
      </c>
      <c r="T4166" s="6" t="s">
        <v>4474</v>
      </c>
      <c r="U4166" s="6" t="s">
        <v>4474</v>
      </c>
      <c r="V4166" s="6" t="s">
        <v>4474</v>
      </c>
      <c r="W4166" s="6" t="s">
        <v>4474</v>
      </c>
      <c r="X4166" s="6" t="s">
        <v>4474</v>
      </c>
      <c r="Y4166" s="6" t="s">
        <v>4474</v>
      </c>
      <c r="Z4166" s="6" t="s">
        <v>4474</v>
      </c>
      <c r="AA4166" s="6" t="s">
        <v>4474</v>
      </c>
      <c r="AB4166" s="6" t="s">
        <v>4474</v>
      </c>
      <c r="AC4166" s="6" t="s">
        <v>4474</v>
      </c>
      <c r="AD4166" s="6" t="s">
        <v>4474</v>
      </c>
      <c r="AF4166" t="e">
        <f>Q4166/W4166</f>
        <v>#VALUE!</v>
      </c>
      <c r="AG4166" t="e">
        <f>R4166/X4166</f>
        <v>#VALUE!</v>
      </c>
      <c r="AH4166" t="e">
        <f>U4166/W4166</f>
        <v>#VALUE!</v>
      </c>
      <c r="AI4166" t="e">
        <f>V4166/X4166</f>
        <v>#VALUE!</v>
      </c>
      <c r="AJ4166" t="e">
        <f>Y4166/AA4166</f>
        <v>#VALUE!</v>
      </c>
      <c r="AK4166" t="e">
        <f>Z4166/AB4166</f>
        <v>#VALUE!</v>
      </c>
      <c r="AL4166" t="e">
        <f>O4166/K4166</f>
        <v>#VALUE!</v>
      </c>
      <c r="AM4166" t="e">
        <f>P4166/L4166</f>
        <v>#VALUE!</v>
      </c>
      <c r="AN4166" t="e">
        <f>K4166/W4166</f>
        <v>#VALUE!</v>
      </c>
      <c r="AO4166" t="e">
        <f>L4166/X4166</f>
        <v>#VALUE!</v>
      </c>
      <c r="AP4166">
        <f>IF(OR(Q4166&lt;0, Q4166="NA"), 0, 1)</f>
        <v>0</v>
      </c>
      <c r="AQ4166">
        <f>IF(OR(S4166&lt;0, S4166="NA"), 0, 1)</f>
        <v>0</v>
      </c>
      <c r="AR4166">
        <f>IFERROR(IF((AF4166-AG4166)&gt;0,1,0),0)</f>
        <v>0</v>
      </c>
      <c r="AS4166">
        <f>IFERROR(IF((S4166-Q4166)&gt;0,1,0),0)</f>
        <v>0</v>
      </c>
      <c r="AT4166">
        <f>IFERROR(IF((AH4166-AI4166)&lt;0,1,0),0)</f>
        <v>0</v>
      </c>
      <c r="AU4166">
        <f>IFERROR(IF((AJ4166-AK4166)&gt;0,1,0),0)</f>
        <v>0</v>
      </c>
      <c r="AV4166">
        <f>IFERROR(IF((AL4166-AM4166)&gt;0,1,0),0)</f>
        <v>0</v>
      </c>
      <c r="AW4166">
        <f>IFERROR(IF((AN4166-AO4166)&gt;0,1,0),0)</f>
        <v>0</v>
      </c>
      <c r="AX4166">
        <f>IFERROR(IF((AC4166-AD4166)&lt;0,1,0),0)</f>
        <v>0</v>
      </c>
      <c r="AY4166">
        <f>SUM(AP4166:AX4166)</f>
        <v>0</v>
      </c>
    </row>
    <row r="4167" spans="1:51" x14ac:dyDescent="0.45">
      <c r="A4167" s="1" t="s">
        <v>2518</v>
      </c>
      <c r="B4167" s="2">
        <v>14918784</v>
      </c>
      <c r="C4167" s="3" t="s">
        <v>5338</v>
      </c>
      <c r="D4167" s="5">
        <v>20.21</v>
      </c>
      <c r="E4167" s="5">
        <v>20.21</v>
      </c>
      <c r="F4167" s="3" t="s">
        <v>4480</v>
      </c>
      <c r="G4167" s="3" t="s">
        <v>4491</v>
      </c>
      <c r="H4167" s="3" t="s">
        <v>4492</v>
      </c>
      <c r="I4167" s="3" t="s">
        <v>4493</v>
      </c>
      <c r="J4167" s="3"/>
      <c r="K4167" s="6" t="s">
        <v>4474</v>
      </c>
      <c r="L4167" s="6" t="s">
        <v>4474</v>
      </c>
      <c r="M4167" s="6" t="s">
        <v>4474</v>
      </c>
      <c r="N4167" s="6" t="s">
        <v>4474</v>
      </c>
      <c r="O4167" s="6" t="s">
        <v>4474</v>
      </c>
      <c r="P4167" s="6" t="s">
        <v>4474</v>
      </c>
      <c r="Q4167" s="6" t="s">
        <v>4474</v>
      </c>
      <c r="R4167" s="6" t="s">
        <v>4474</v>
      </c>
      <c r="S4167" s="6" t="s">
        <v>4474</v>
      </c>
      <c r="T4167" s="6" t="s">
        <v>4474</v>
      </c>
      <c r="U4167" s="6" t="s">
        <v>4474</v>
      </c>
      <c r="V4167" s="6" t="s">
        <v>4474</v>
      </c>
      <c r="W4167" s="6" t="s">
        <v>4474</v>
      </c>
      <c r="X4167" s="6" t="s">
        <v>4474</v>
      </c>
      <c r="Y4167" s="6" t="s">
        <v>4474</v>
      </c>
      <c r="Z4167" s="6" t="s">
        <v>4474</v>
      </c>
      <c r="AA4167" s="6" t="s">
        <v>4474</v>
      </c>
      <c r="AB4167" s="6" t="s">
        <v>4474</v>
      </c>
      <c r="AC4167" s="6" t="s">
        <v>4474</v>
      </c>
      <c r="AD4167" s="6" t="s">
        <v>4474</v>
      </c>
      <c r="AF4167" t="e">
        <f>Q4167/W4167</f>
        <v>#VALUE!</v>
      </c>
      <c r="AG4167" t="e">
        <f>R4167/X4167</f>
        <v>#VALUE!</v>
      </c>
      <c r="AH4167" t="e">
        <f>U4167/W4167</f>
        <v>#VALUE!</v>
      </c>
      <c r="AI4167" t="e">
        <f>V4167/X4167</f>
        <v>#VALUE!</v>
      </c>
      <c r="AJ4167" t="e">
        <f>Y4167/AA4167</f>
        <v>#VALUE!</v>
      </c>
      <c r="AK4167" t="e">
        <f>Z4167/AB4167</f>
        <v>#VALUE!</v>
      </c>
      <c r="AL4167" t="e">
        <f>O4167/K4167</f>
        <v>#VALUE!</v>
      </c>
      <c r="AM4167" t="e">
        <f>P4167/L4167</f>
        <v>#VALUE!</v>
      </c>
      <c r="AN4167" t="e">
        <f>K4167/W4167</f>
        <v>#VALUE!</v>
      </c>
      <c r="AO4167" t="e">
        <f>L4167/X4167</f>
        <v>#VALUE!</v>
      </c>
      <c r="AP4167">
        <f>IF(OR(Q4167&lt;0, Q4167="NA"), 0, 1)</f>
        <v>0</v>
      </c>
      <c r="AQ4167">
        <f>IF(OR(S4167&lt;0, S4167="NA"), 0, 1)</f>
        <v>0</v>
      </c>
      <c r="AR4167">
        <f>IFERROR(IF((AF4167-AG4167)&gt;0,1,0),0)</f>
        <v>0</v>
      </c>
      <c r="AS4167">
        <f>IFERROR(IF((S4167-Q4167)&gt;0,1,0),0)</f>
        <v>0</v>
      </c>
      <c r="AT4167">
        <f>IFERROR(IF((AH4167-AI4167)&lt;0,1,0),0)</f>
        <v>0</v>
      </c>
      <c r="AU4167">
        <f>IFERROR(IF((AJ4167-AK4167)&gt;0,1,0),0)</f>
        <v>0</v>
      </c>
      <c r="AV4167">
        <f>IFERROR(IF((AL4167-AM4167)&gt;0,1,0),0)</f>
        <v>0</v>
      </c>
      <c r="AW4167">
        <f>IFERROR(IF((AN4167-AO4167)&gt;0,1,0),0)</f>
        <v>0</v>
      </c>
      <c r="AX4167">
        <f>IFERROR(IF((AC4167-AD4167)&lt;0,1,0),0)</f>
        <v>0</v>
      </c>
      <c r="AY4167">
        <f>SUM(AP4167:AX4167)</f>
        <v>0</v>
      </c>
    </row>
    <row r="4168" spans="1:51" x14ac:dyDescent="0.45">
      <c r="A4168" s="1" t="s">
        <v>2519</v>
      </c>
      <c r="B4168" s="2">
        <v>29185677</v>
      </c>
      <c r="C4168" s="3" t="s">
        <v>5338</v>
      </c>
      <c r="D4168" s="5">
        <v>30.0318</v>
      </c>
      <c r="E4168" s="5">
        <v>57.811214999999997</v>
      </c>
      <c r="F4168" s="3" t="s">
        <v>4480</v>
      </c>
      <c r="G4168" s="3" t="s">
        <v>4491</v>
      </c>
      <c r="H4168" s="3" t="s">
        <v>4492</v>
      </c>
      <c r="I4168" s="3" t="s">
        <v>4493</v>
      </c>
      <c r="J4168" s="3"/>
      <c r="K4168" s="6" t="s">
        <v>4474</v>
      </c>
      <c r="L4168" s="6" t="s">
        <v>4474</v>
      </c>
      <c r="M4168" s="6" t="s">
        <v>4474</v>
      </c>
      <c r="N4168" s="6" t="s">
        <v>4474</v>
      </c>
      <c r="O4168" s="6" t="s">
        <v>4474</v>
      </c>
      <c r="P4168" s="6" t="s">
        <v>4474</v>
      </c>
      <c r="Q4168" s="6" t="s">
        <v>4474</v>
      </c>
      <c r="R4168" s="6" t="s">
        <v>4474</v>
      </c>
      <c r="S4168" s="6" t="s">
        <v>4474</v>
      </c>
      <c r="T4168" s="6" t="s">
        <v>4474</v>
      </c>
      <c r="U4168" s="6" t="s">
        <v>4474</v>
      </c>
      <c r="V4168" s="6" t="s">
        <v>4474</v>
      </c>
      <c r="W4168" s="6" t="s">
        <v>4474</v>
      </c>
      <c r="X4168" s="6" t="s">
        <v>4474</v>
      </c>
      <c r="Y4168" s="6" t="s">
        <v>4474</v>
      </c>
      <c r="Z4168" s="6" t="s">
        <v>4474</v>
      </c>
      <c r="AA4168" s="6" t="s">
        <v>4474</v>
      </c>
      <c r="AB4168" s="6" t="s">
        <v>4474</v>
      </c>
      <c r="AC4168" s="6" t="s">
        <v>4474</v>
      </c>
      <c r="AD4168" s="6" t="s">
        <v>4474</v>
      </c>
      <c r="AF4168" t="e">
        <f>Q4168/W4168</f>
        <v>#VALUE!</v>
      </c>
      <c r="AG4168" t="e">
        <f>R4168/X4168</f>
        <v>#VALUE!</v>
      </c>
      <c r="AH4168" t="e">
        <f>U4168/W4168</f>
        <v>#VALUE!</v>
      </c>
      <c r="AI4168" t="e">
        <f>V4168/X4168</f>
        <v>#VALUE!</v>
      </c>
      <c r="AJ4168" t="e">
        <f>Y4168/AA4168</f>
        <v>#VALUE!</v>
      </c>
      <c r="AK4168" t="e">
        <f>Z4168/AB4168</f>
        <v>#VALUE!</v>
      </c>
      <c r="AL4168" t="e">
        <f>O4168/K4168</f>
        <v>#VALUE!</v>
      </c>
      <c r="AM4168" t="e">
        <f>P4168/L4168</f>
        <v>#VALUE!</v>
      </c>
      <c r="AN4168" t="e">
        <f>K4168/W4168</f>
        <v>#VALUE!</v>
      </c>
      <c r="AO4168" t="e">
        <f>L4168/X4168</f>
        <v>#VALUE!</v>
      </c>
      <c r="AP4168">
        <f>IF(OR(Q4168&lt;0, Q4168="NA"), 0, 1)</f>
        <v>0</v>
      </c>
      <c r="AQ4168">
        <f>IF(OR(S4168&lt;0, S4168="NA"), 0, 1)</f>
        <v>0</v>
      </c>
      <c r="AR4168">
        <f>IFERROR(IF((AF4168-AG4168)&gt;0,1,0),0)</f>
        <v>0</v>
      </c>
      <c r="AS4168">
        <f>IFERROR(IF((S4168-Q4168)&gt;0,1,0),0)</f>
        <v>0</v>
      </c>
      <c r="AT4168">
        <f>IFERROR(IF((AH4168-AI4168)&lt;0,1,0),0)</f>
        <v>0</v>
      </c>
      <c r="AU4168">
        <f>IFERROR(IF((AJ4168-AK4168)&gt;0,1,0),0)</f>
        <v>0</v>
      </c>
      <c r="AV4168">
        <f>IFERROR(IF((AL4168-AM4168)&gt;0,1,0),0)</f>
        <v>0</v>
      </c>
      <c r="AW4168">
        <f>IFERROR(IF((AN4168-AO4168)&gt;0,1,0),0)</f>
        <v>0</v>
      </c>
      <c r="AX4168">
        <f>IFERROR(IF((AC4168-AD4168)&lt;0,1,0),0)</f>
        <v>0</v>
      </c>
      <c r="AY4168">
        <f>SUM(AP4168:AX4168)</f>
        <v>0</v>
      </c>
    </row>
    <row r="4169" spans="1:51" x14ac:dyDescent="0.45">
      <c r="A4169" s="1" t="s">
        <v>2520</v>
      </c>
      <c r="B4169" s="2">
        <v>105896272</v>
      </c>
      <c r="C4169" s="3" t="s">
        <v>5338</v>
      </c>
      <c r="D4169" s="5">
        <v>24.62</v>
      </c>
      <c r="E4169" s="5">
        <v>42.469499999999996</v>
      </c>
      <c r="F4169" s="3" t="s">
        <v>4480</v>
      </c>
      <c r="G4169" s="3" t="s">
        <v>4491</v>
      </c>
      <c r="H4169" s="3" t="s">
        <v>4492</v>
      </c>
      <c r="I4169" s="3" t="s">
        <v>4493</v>
      </c>
      <c r="J4169" s="3"/>
      <c r="K4169" s="6" t="s">
        <v>4474</v>
      </c>
      <c r="L4169" s="6" t="s">
        <v>4474</v>
      </c>
      <c r="M4169" s="6" t="s">
        <v>4474</v>
      </c>
      <c r="N4169" s="6" t="s">
        <v>4474</v>
      </c>
      <c r="O4169" s="6" t="s">
        <v>4474</v>
      </c>
      <c r="P4169" s="6" t="s">
        <v>4474</v>
      </c>
      <c r="Q4169" s="6" t="s">
        <v>4474</v>
      </c>
      <c r="R4169" s="6" t="s">
        <v>4474</v>
      </c>
      <c r="S4169" s="6" t="s">
        <v>4474</v>
      </c>
      <c r="T4169" s="6" t="s">
        <v>4474</v>
      </c>
      <c r="U4169" s="6" t="s">
        <v>4474</v>
      </c>
      <c r="V4169" s="6" t="s">
        <v>4474</v>
      </c>
      <c r="W4169" s="6" t="s">
        <v>4474</v>
      </c>
      <c r="X4169" s="6" t="s">
        <v>4474</v>
      </c>
      <c r="Y4169" s="6" t="s">
        <v>4474</v>
      </c>
      <c r="Z4169" s="6" t="s">
        <v>4474</v>
      </c>
      <c r="AA4169" s="6" t="s">
        <v>4474</v>
      </c>
      <c r="AB4169" s="6" t="s">
        <v>4474</v>
      </c>
      <c r="AC4169" s="6" t="s">
        <v>4474</v>
      </c>
      <c r="AD4169" s="6" t="s">
        <v>4474</v>
      </c>
      <c r="AF4169" t="e">
        <f>Q4169/W4169</f>
        <v>#VALUE!</v>
      </c>
      <c r="AG4169" t="e">
        <f>R4169/X4169</f>
        <v>#VALUE!</v>
      </c>
      <c r="AH4169" t="e">
        <f>U4169/W4169</f>
        <v>#VALUE!</v>
      </c>
      <c r="AI4169" t="e">
        <f>V4169/X4169</f>
        <v>#VALUE!</v>
      </c>
      <c r="AJ4169" t="e">
        <f>Y4169/AA4169</f>
        <v>#VALUE!</v>
      </c>
      <c r="AK4169" t="e">
        <f>Z4169/AB4169</f>
        <v>#VALUE!</v>
      </c>
      <c r="AL4169" t="e">
        <f>O4169/K4169</f>
        <v>#VALUE!</v>
      </c>
      <c r="AM4169" t="e">
        <f>P4169/L4169</f>
        <v>#VALUE!</v>
      </c>
      <c r="AN4169" t="e">
        <f>K4169/W4169</f>
        <v>#VALUE!</v>
      </c>
      <c r="AO4169" t="e">
        <f>L4169/X4169</f>
        <v>#VALUE!</v>
      </c>
      <c r="AP4169">
        <f>IF(OR(Q4169&lt;0, Q4169="NA"), 0, 1)</f>
        <v>0</v>
      </c>
      <c r="AQ4169">
        <f>IF(OR(S4169&lt;0, S4169="NA"), 0, 1)</f>
        <v>0</v>
      </c>
      <c r="AR4169">
        <f>IFERROR(IF((AF4169-AG4169)&gt;0,1,0),0)</f>
        <v>0</v>
      </c>
      <c r="AS4169">
        <f>IFERROR(IF((S4169-Q4169)&gt;0,1,0),0)</f>
        <v>0</v>
      </c>
      <c r="AT4169">
        <f>IFERROR(IF((AH4169-AI4169)&lt;0,1,0),0)</f>
        <v>0</v>
      </c>
      <c r="AU4169">
        <f>IFERROR(IF((AJ4169-AK4169)&gt;0,1,0),0)</f>
        <v>0</v>
      </c>
      <c r="AV4169">
        <f>IFERROR(IF((AL4169-AM4169)&gt;0,1,0),0)</f>
        <v>0</v>
      </c>
      <c r="AW4169">
        <f>IFERROR(IF((AN4169-AO4169)&gt;0,1,0),0)</f>
        <v>0</v>
      </c>
      <c r="AX4169">
        <f>IFERROR(IF((AC4169-AD4169)&lt;0,1,0),0)</f>
        <v>0</v>
      </c>
      <c r="AY4169">
        <f>SUM(AP4169:AX4169)</f>
        <v>0</v>
      </c>
    </row>
    <row r="4170" spans="1:51" x14ac:dyDescent="0.45">
      <c r="A4170" s="1" t="s">
        <v>2521</v>
      </c>
      <c r="B4170" s="2">
        <v>105896271</v>
      </c>
      <c r="C4170" s="3" t="s">
        <v>5338</v>
      </c>
      <c r="D4170" s="5">
        <v>34.89</v>
      </c>
      <c r="E4170" s="5">
        <v>198.87299999999999</v>
      </c>
      <c r="F4170" s="3" t="s">
        <v>4480</v>
      </c>
      <c r="G4170" s="3" t="s">
        <v>4491</v>
      </c>
      <c r="H4170" s="3" t="s">
        <v>4492</v>
      </c>
      <c r="I4170" s="3" t="s">
        <v>4493</v>
      </c>
      <c r="J4170" s="3"/>
      <c r="K4170" s="6" t="s">
        <v>4474</v>
      </c>
      <c r="L4170" s="6" t="s">
        <v>4474</v>
      </c>
      <c r="M4170" s="6" t="s">
        <v>4474</v>
      </c>
      <c r="N4170" s="6" t="s">
        <v>4474</v>
      </c>
      <c r="O4170" s="6" t="s">
        <v>4474</v>
      </c>
      <c r="P4170" s="6" t="s">
        <v>4474</v>
      </c>
      <c r="Q4170" s="6" t="s">
        <v>4474</v>
      </c>
      <c r="R4170" s="6" t="s">
        <v>4474</v>
      </c>
      <c r="S4170" s="6" t="s">
        <v>4474</v>
      </c>
      <c r="T4170" s="6" t="s">
        <v>4474</v>
      </c>
      <c r="U4170" s="6" t="s">
        <v>4474</v>
      </c>
      <c r="V4170" s="6" t="s">
        <v>4474</v>
      </c>
      <c r="W4170" s="6" t="s">
        <v>4474</v>
      </c>
      <c r="X4170" s="6" t="s">
        <v>4474</v>
      </c>
      <c r="Y4170" s="6" t="s">
        <v>4474</v>
      </c>
      <c r="Z4170" s="6" t="s">
        <v>4474</v>
      </c>
      <c r="AA4170" s="6" t="s">
        <v>4474</v>
      </c>
      <c r="AB4170" s="6" t="s">
        <v>4474</v>
      </c>
      <c r="AC4170" s="6" t="s">
        <v>4474</v>
      </c>
      <c r="AD4170" s="6" t="s">
        <v>4474</v>
      </c>
      <c r="AF4170" t="e">
        <f>Q4170/W4170</f>
        <v>#VALUE!</v>
      </c>
      <c r="AG4170" t="e">
        <f>R4170/X4170</f>
        <v>#VALUE!</v>
      </c>
      <c r="AH4170" t="e">
        <f>U4170/W4170</f>
        <v>#VALUE!</v>
      </c>
      <c r="AI4170" t="e">
        <f>V4170/X4170</f>
        <v>#VALUE!</v>
      </c>
      <c r="AJ4170" t="e">
        <f>Y4170/AA4170</f>
        <v>#VALUE!</v>
      </c>
      <c r="AK4170" t="e">
        <f>Z4170/AB4170</f>
        <v>#VALUE!</v>
      </c>
      <c r="AL4170" t="e">
        <f>O4170/K4170</f>
        <v>#VALUE!</v>
      </c>
      <c r="AM4170" t="e">
        <f>P4170/L4170</f>
        <v>#VALUE!</v>
      </c>
      <c r="AN4170" t="e">
        <f>K4170/W4170</f>
        <v>#VALUE!</v>
      </c>
      <c r="AO4170" t="e">
        <f>L4170/X4170</f>
        <v>#VALUE!</v>
      </c>
      <c r="AP4170">
        <f>IF(OR(Q4170&lt;0, Q4170="NA"), 0, 1)</f>
        <v>0</v>
      </c>
      <c r="AQ4170">
        <f>IF(OR(S4170&lt;0, S4170="NA"), 0, 1)</f>
        <v>0</v>
      </c>
      <c r="AR4170">
        <f>IFERROR(IF((AF4170-AG4170)&gt;0,1,0),0)</f>
        <v>0</v>
      </c>
      <c r="AS4170">
        <f>IFERROR(IF((S4170-Q4170)&gt;0,1,0),0)</f>
        <v>0</v>
      </c>
      <c r="AT4170">
        <f>IFERROR(IF((AH4170-AI4170)&lt;0,1,0),0)</f>
        <v>0</v>
      </c>
      <c r="AU4170">
        <f>IFERROR(IF((AJ4170-AK4170)&gt;0,1,0),0)</f>
        <v>0</v>
      </c>
      <c r="AV4170">
        <f>IFERROR(IF((AL4170-AM4170)&gt;0,1,0),0)</f>
        <v>0</v>
      </c>
      <c r="AW4170">
        <f>IFERROR(IF((AN4170-AO4170)&gt;0,1,0),0)</f>
        <v>0</v>
      </c>
      <c r="AX4170">
        <f>IFERROR(IF((AC4170-AD4170)&lt;0,1,0),0)</f>
        <v>0</v>
      </c>
      <c r="AY4170">
        <f>SUM(AP4170:AX4170)</f>
        <v>0</v>
      </c>
    </row>
    <row r="4171" spans="1:51" x14ac:dyDescent="0.45">
      <c r="A4171" s="1" t="s">
        <v>2522</v>
      </c>
      <c r="B4171" s="2">
        <v>117278015</v>
      </c>
      <c r="C4171" s="3" t="s">
        <v>5338</v>
      </c>
      <c r="D4171" s="5">
        <v>24.375</v>
      </c>
      <c r="E4171" s="5">
        <v>159.16874999999999</v>
      </c>
      <c r="F4171" s="3" t="s">
        <v>4480</v>
      </c>
      <c r="G4171" s="3" t="s">
        <v>4491</v>
      </c>
      <c r="H4171" s="3" t="s">
        <v>4492</v>
      </c>
      <c r="I4171" s="3" t="s">
        <v>4493</v>
      </c>
      <c r="J4171" s="3"/>
      <c r="K4171" s="6" t="s">
        <v>4474</v>
      </c>
      <c r="L4171" s="6" t="s">
        <v>4474</v>
      </c>
      <c r="M4171" s="6" t="s">
        <v>4474</v>
      </c>
      <c r="N4171" s="6" t="s">
        <v>4474</v>
      </c>
      <c r="O4171" s="6" t="s">
        <v>4474</v>
      </c>
      <c r="P4171" s="6" t="s">
        <v>4474</v>
      </c>
      <c r="Q4171" s="6" t="s">
        <v>4474</v>
      </c>
      <c r="R4171" s="6" t="s">
        <v>4474</v>
      </c>
      <c r="S4171" s="6" t="s">
        <v>4474</v>
      </c>
      <c r="T4171" s="6" t="s">
        <v>4474</v>
      </c>
      <c r="U4171" s="6" t="s">
        <v>4474</v>
      </c>
      <c r="V4171" s="6" t="s">
        <v>4474</v>
      </c>
      <c r="W4171" s="6" t="s">
        <v>4474</v>
      </c>
      <c r="X4171" s="6" t="s">
        <v>4474</v>
      </c>
      <c r="Y4171" s="6" t="s">
        <v>4474</v>
      </c>
      <c r="Z4171" s="6" t="s">
        <v>4474</v>
      </c>
      <c r="AA4171" s="6" t="s">
        <v>4474</v>
      </c>
      <c r="AB4171" s="6" t="s">
        <v>4474</v>
      </c>
      <c r="AC4171" s="6" t="s">
        <v>4474</v>
      </c>
      <c r="AD4171" s="6" t="s">
        <v>4474</v>
      </c>
      <c r="AF4171" t="e">
        <f>Q4171/W4171</f>
        <v>#VALUE!</v>
      </c>
      <c r="AG4171" t="e">
        <f>R4171/X4171</f>
        <v>#VALUE!</v>
      </c>
      <c r="AH4171" t="e">
        <f>U4171/W4171</f>
        <v>#VALUE!</v>
      </c>
      <c r="AI4171" t="e">
        <f>V4171/X4171</f>
        <v>#VALUE!</v>
      </c>
      <c r="AJ4171" t="e">
        <f>Y4171/AA4171</f>
        <v>#VALUE!</v>
      </c>
      <c r="AK4171" t="e">
        <f>Z4171/AB4171</f>
        <v>#VALUE!</v>
      </c>
      <c r="AL4171" t="e">
        <f>O4171/K4171</f>
        <v>#VALUE!</v>
      </c>
      <c r="AM4171" t="e">
        <f>P4171/L4171</f>
        <v>#VALUE!</v>
      </c>
      <c r="AN4171" t="e">
        <f>K4171/W4171</f>
        <v>#VALUE!</v>
      </c>
      <c r="AO4171" t="e">
        <f>L4171/X4171</f>
        <v>#VALUE!</v>
      </c>
      <c r="AP4171">
        <f>IF(OR(Q4171&lt;0, Q4171="NA"), 0, 1)</f>
        <v>0</v>
      </c>
      <c r="AQ4171">
        <f>IF(OR(S4171&lt;0, S4171="NA"), 0, 1)</f>
        <v>0</v>
      </c>
      <c r="AR4171">
        <f>IFERROR(IF((AF4171-AG4171)&gt;0,1,0),0)</f>
        <v>0</v>
      </c>
      <c r="AS4171">
        <f>IFERROR(IF((S4171-Q4171)&gt;0,1,0),0)</f>
        <v>0</v>
      </c>
      <c r="AT4171">
        <f>IFERROR(IF((AH4171-AI4171)&lt;0,1,0),0)</f>
        <v>0</v>
      </c>
      <c r="AU4171">
        <f>IFERROR(IF((AJ4171-AK4171)&gt;0,1,0),0)</f>
        <v>0</v>
      </c>
      <c r="AV4171">
        <f>IFERROR(IF((AL4171-AM4171)&gt;0,1,0),0)</f>
        <v>0</v>
      </c>
      <c r="AW4171">
        <f>IFERROR(IF((AN4171-AO4171)&gt;0,1,0),0)</f>
        <v>0</v>
      </c>
      <c r="AX4171">
        <f>IFERROR(IF((AC4171-AD4171)&lt;0,1,0),0)</f>
        <v>0</v>
      </c>
      <c r="AY4171">
        <f>SUM(AP4171:AX4171)</f>
        <v>0</v>
      </c>
    </row>
    <row r="4172" spans="1:51" x14ac:dyDescent="0.45">
      <c r="A4172" s="1" t="s">
        <v>2523</v>
      </c>
      <c r="B4172" s="2">
        <v>100401152</v>
      </c>
      <c r="C4172" s="3" t="s">
        <v>5338</v>
      </c>
      <c r="D4172" s="5">
        <v>25</v>
      </c>
      <c r="E4172" s="5">
        <v>123.75</v>
      </c>
      <c r="F4172" s="3" t="s">
        <v>4480</v>
      </c>
      <c r="G4172" s="3" t="s">
        <v>4491</v>
      </c>
      <c r="H4172" s="3" t="s">
        <v>4492</v>
      </c>
      <c r="I4172" s="3" t="s">
        <v>4493</v>
      </c>
      <c r="J4172" s="3"/>
      <c r="K4172" s="6" t="s">
        <v>4474</v>
      </c>
      <c r="L4172" s="6" t="s">
        <v>4474</v>
      </c>
      <c r="M4172" s="6" t="s">
        <v>4474</v>
      </c>
      <c r="N4172" s="6" t="s">
        <v>4474</v>
      </c>
      <c r="O4172" s="6" t="s">
        <v>4474</v>
      </c>
      <c r="P4172" s="6" t="s">
        <v>4474</v>
      </c>
      <c r="Q4172" s="6" t="s">
        <v>4474</v>
      </c>
      <c r="R4172" s="6" t="s">
        <v>4474</v>
      </c>
      <c r="S4172" s="6" t="s">
        <v>4474</v>
      </c>
      <c r="T4172" s="6" t="s">
        <v>4474</v>
      </c>
      <c r="U4172" s="6" t="s">
        <v>4474</v>
      </c>
      <c r="V4172" s="6" t="s">
        <v>4474</v>
      </c>
      <c r="W4172" s="6" t="s">
        <v>4474</v>
      </c>
      <c r="X4172" s="6" t="s">
        <v>4474</v>
      </c>
      <c r="Y4172" s="6" t="s">
        <v>4474</v>
      </c>
      <c r="Z4172" s="6" t="s">
        <v>4474</v>
      </c>
      <c r="AA4172" s="6" t="s">
        <v>4474</v>
      </c>
      <c r="AB4172" s="6" t="s">
        <v>4474</v>
      </c>
      <c r="AC4172" s="6" t="s">
        <v>4474</v>
      </c>
      <c r="AD4172" s="6" t="s">
        <v>4474</v>
      </c>
      <c r="AF4172" t="e">
        <f>Q4172/W4172</f>
        <v>#VALUE!</v>
      </c>
      <c r="AG4172" t="e">
        <f>R4172/X4172</f>
        <v>#VALUE!</v>
      </c>
      <c r="AH4172" t="e">
        <f>U4172/W4172</f>
        <v>#VALUE!</v>
      </c>
      <c r="AI4172" t="e">
        <f>V4172/X4172</f>
        <v>#VALUE!</v>
      </c>
      <c r="AJ4172" t="e">
        <f>Y4172/AA4172</f>
        <v>#VALUE!</v>
      </c>
      <c r="AK4172" t="e">
        <f>Z4172/AB4172</f>
        <v>#VALUE!</v>
      </c>
      <c r="AL4172" t="e">
        <f>O4172/K4172</f>
        <v>#VALUE!</v>
      </c>
      <c r="AM4172" t="e">
        <f>P4172/L4172</f>
        <v>#VALUE!</v>
      </c>
      <c r="AN4172" t="e">
        <f>K4172/W4172</f>
        <v>#VALUE!</v>
      </c>
      <c r="AO4172" t="e">
        <f>L4172/X4172</f>
        <v>#VALUE!</v>
      </c>
      <c r="AP4172">
        <f>IF(OR(Q4172&lt;0, Q4172="NA"), 0, 1)</f>
        <v>0</v>
      </c>
      <c r="AQ4172">
        <f>IF(OR(S4172&lt;0, S4172="NA"), 0, 1)</f>
        <v>0</v>
      </c>
      <c r="AR4172">
        <f>IFERROR(IF((AF4172-AG4172)&gt;0,1,0),0)</f>
        <v>0</v>
      </c>
      <c r="AS4172">
        <f>IFERROR(IF((S4172-Q4172)&gt;0,1,0),0)</f>
        <v>0</v>
      </c>
      <c r="AT4172">
        <f>IFERROR(IF((AH4172-AI4172)&lt;0,1,0),0)</f>
        <v>0</v>
      </c>
      <c r="AU4172">
        <f>IFERROR(IF((AJ4172-AK4172)&gt;0,1,0),0)</f>
        <v>0</v>
      </c>
      <c r="AV4172">
        <f>IFERROR(IF((AL4172-AM4172)&gt;0,1,0),0)</f>
        <v>0</v>
      </c>
      <c r="AW4172">
        <f>IFERROR(IF((AN4172-AO4172)&gt;0,1,0),0)</f>
        <v>0</v>
      </c>
      <c r="AX4172">
        <f>IFERROR(IF((AC4172-AD4172)&lt;0,1,0),0)</f>
        <v>0</v>
      </c>
      <c r="AY4172">
        <f>SUM(AP4172:AX4172)</f>
        <v>0</v>
      </c>
    </row>
    <row r="4173" spans="1:51" x14ac:dyDescent="0.45">
      <c r="A4173" s="1" t="s">
        <v>2524</v>
      </c>
      <c r="B4173" s="2">
        <v>14814228</v>
      </c>
      <c r="C4173" s="3" t="s">
        <v>5338</v>
      </c>
      <c r="D4173" s="5">
        <v>54.05</v>
      </c>
      <c r="E4173" s="5">
        <v>593.19875000000002</v>
      </c>
      <c r="F4173" s="3" t="s">
        <v>4480</v>
      </c>
      <c r="G4173" s="3" t="s">
        <v>4491</v>
      </c>
      <c r="H4173" s="3" t="s">
        <v>4492</v>
      </c>
      <c r="I4173" s="3" t="s">
        <v>4493</v>
      </c>
      <c r="J4173" s="3"/>
      <c r="K4173" s="6" t="s">
        <v>4474</v>
      </c>
      <c r="L4173" s="6" t="s">
        <v>4474</v>
      </c>
      <c r="M4173" s="6" t="s">
        <v>4474</v>
      </c>
      <c r="N4173" s="6" t="s">
        <v>4474</v>
      </c>
      <c r="O4173" s="6" t="s">
        <v>4474</v>
      </c>
      <c r="P4173" s="6" t="s">
        <v>4474</v>
      </c>
      <c r="Q4173" s="6" t="s">
        <v>4474</v>
      </c>
      <c r="R4173" s="6" t="s">
        <v>4474</v>
      </c>
      <c r="S4173" s="6" t="s">
        <v>4474</v>
      </c>
      <c r="T4173" s="6" t="s">
        <v>4474</v>
      </c>
      <c r="U4173" s="6" t="s">
        <v>4474</v>
      </c>
      <c r="V4173" s="6" t="s">
        <v>4474</v>
      </c>
      <c r="W4173" s="6" t="s">
        <v>4474</v>
      </c>
      <c r="X4173" s="6" t="s">
        <v>4474</v>
      </c>
      <c r="Y4173" s="6" t="s">
        <v>4474</v>
      </c>
      <c r="Z4173" s="6" t="s">
        <v>4474</v>
      </c>
      <c r="AA4173" s="6" t="s">
        <v>4474</v>
      </c>
      <c r="AB4173" s="6" t="s">
        <v>4474</v>
      </c>
      <c r="AC4173" s="6" t="s">
        <v>4474</v>
      </c>
      <c r="AD4173" s="6" t="s">
        <v>4474</v>
      </c>
      <c r="AF4173" t="e">
        <f>Q4173/W4173</f>
        <v>#VALUE!</v>
      </c>
      <c r="AG4173" t="e">
        <f>R4173/X4173</f>
        <v>#VALUE!</v>
      </c>
      <c r="AH4173" t="e">
        <f>U4173/W4173</f>
        <v>#VALUE!</v>
      </c>
      <c r="AI4173" t="e">
        <f>V4173/X4173</f>
        <v>#VALUE!</v>
      </c>
      <c r="AJ4173" t="e">
        <f>Y4173/AA4173</f>
        <v>#VALUE!</v>
      </c>
      <c r="AK4173" t="e">
        <f>Z4173/AB4173</f>
        <v>#VALUE!</v>
      </c>
      <c r="AL4173" t="e">
        <f>O4173/K4173</f>
        <v>#VALUE!</v>
      </c>
      <c r="AM4173" t="e">
        <f>P4173/L4173</f>
        <v>#VALUE!</v>
      </c>
      <c r="AN4173" t="e">
        <f>K4173/W4173</f>
        <v>#VALUE!</v>
      </c>
      <c r="AO4173" t="e">
        <f>L4173/X4173</f>
        <v>#VALUE!</v>
      </c>
      <c r="AP4173">
        <f>IF(OR(Q4173&lt;0, Q4173="NA"), 0, 1)</f>
        <v>0</v>
      </c>
      <c r="AQ4173">
        <f>IF(OR(S4173&lt;0, S4173="NA"), 0, 1)</f>
        <v>0</v>
      </c>
      <c r="AR4173">
        <f>IFERROR(IF((AF4173-AG4173)&gt;0,1,0),0)</f>
        <v>0</v>
      </c>
      <c r="AS4173">
        <f>IFERROR(IF((S4173-Q4173)&gt;0,1,0),0)</f>
        <v>0</v>
      </c>
      <c r="AT4173">
        <f>IFERROR(IF((AH4173-AI4173)&lt;0,1,0),0)</f>
        <v>0</v>
      </c>
      <c r="AU4173">
        <f>IFERROR(IF((AJ4173-AK4173)&gt;0,1,0),0)</f>
        <v>0</v>
      </c>
      <c r="AV4173">
        <f>IFERROR(IF((AL4173-AM4173)&gt;0,1,0),0)</f>
        <v>0</v>
      </c>
      <c r="AW4173">
        <f>IFERROR(IF((AN4173-AO4173)&gt;0,1,0),0)</f>
        <v>0</v>
      </c>
      <c r="AX4173">
        <f>IFERROR(IF((AC4173-AD4173)&lt;0,1,0),0)</f>
        <v>0</v>
      </c>
      <c r="AY4173">
        <f>SUM(AP4173:AX4173)</f>
        <v>0</v>
      </c>
    </row>
    <row r="4174" spans="1:51" x14ac:dyDescent="0.45">
      <c r="A4174" s="1" t="s">
        <v>2558</v>
      </c>
      <c r="B4174" s="2">
        <v>118181484</v>
      </c>
      <c r="C4174" s="3" t="s">
        <v>5338</v>
      </c>
      <c r="D4174" s="7">
        <v>10.09</v>
      </c>
      <c r="E4174" s="5">
        <v>362.609375</v>
      </c>
      <c r="F4174" s="3" t="s">
        <v>4480</v>
      </c>
      <c r="G4174" s="3" t="s">
        <v>4491</v>
      </c>
      <c r="H4174" s="3" t="s">
        <v>4492</v>
      </c>
      <c r="I4174" s="3" t="s">
        <v>4493</v>
      </c>
      <c r="J4174" s="3" t="s">
        <v>4494</v>
      </c>
      <c r="K4174" s="6" t="s">
        <v>4474</v>
      </c>
      <c r="L4174" s="6" t="s">
        <v>4474</v>
      </c>
      <c r="M4174" s="6" t="s">
        <v>4474</v>
      </c>
      <c r="N4174" s="6" t="s">
        <v>4474</v>
      </c>
      <c r="O4174" s="6" t="s">
        <v>4474</v>
      </c>
      <c r="P4174" s="6" t="s">
        <v>4474</v>
      </c>
      <c r="Q4174" s="6" t="s">
        <v>4474</v>
      </c>
      <c r="R4174" s="6" t="s">
        <v>4474</v>
      </c>
      <c r="S4174" s="6" t="s">
        <v>4474</v>
      </c>
      <c r="T4174" s="6" t="s">
        <v>4474</v>
      </c>
      <c r="U4174" s="6" t="s">
        <v>4474</v>
      </c>
      <c r="V4174" s="6" t="s">
        <v>4474</v>
      </c>
      <c r="W4174" s="6" t="s">
        <v>4474</v>
      </c>
      <c r="X4174" s="6" t="s">
        <v>4474</v>
      </c>
      <c r="Y4174" s="6" t="s">
        <v>4474</v>
      </c>
      <c r="Z4174" s="6" t="s">
        <v>4474</v>
      </c>
      <c r="AA4174" s="6" t="s">
        <v>4474</v>
      </c>
      <c r="AB4174" s="6" t="s">
        <v>4474</v>
      </c>
      <c r="AC4174" s="6" t="s">
        <v>4474</v>
      </c>
      <c r="AD4174" s="6" t="s">
        <v>4474</v>
      </c>
      <c r="AF4174" t="e">
        <f>Q4174/W4174</f>
        <v>#VALUE!</v>
      </c>
      <c r="AG4174" t="e">
        <f>R4174/X4174</f>
        <v>#VALUE!</v>
      </c>
      <c r="AH4174" t="e">
        <f>U4174/W4174</f>
        <v>#VALUE!</v>
      </c>
      <c r="AI4174" t="e">
        <f>V4174/X4174</f>
        <v>#VALUE!</v>
      </c>
      <c r="AJ4174" t="e">
        <f>Y4174/AA4174</f>
        <v>#VALUE!</v>
      </c>
      <c r="AK4174" t="e">
        <f>Z4174/AB4174</f>
        <v>#VALUE!</v>
      </c>
      <c r="AL4174" t="e">
        <f>O4174/K4174</f>
        <v>#VALUE!</v>
      </c>
      <c r="AM4174" t="e">
        <f>P4174/L4174</f>
        <v>#VALUE!</v>
      </c>
      <c r="AN4174" t="e">
        <f>K4174/W4174</f>
        <v>#VALUE!</v>
      </c>
      <c r="AO4174" t="e">
        <f>L4174/X4174</f>
        <v>#VALUE!</v>
      </c>
      <c r="AP4174">
        <f>IF(OR(Q4174&lt;0, Q4174="NA"), 0, 1)</f>
        <v>0</v>
      </c>
      <c r="AQ4174">
        <f>IF(OR(S4174&lt;0, S4174="NA"), 0, 1)</f>
        <v>0</v>
      </c>
      <c r="AR4174">
        <f>IFERROR(IF((AF4174-AG4174)&gt;0,1,0),0)</f>
        <v>0</v>
      </c>
      <c r="AS4174">
        <f>IFERROR(IF((S4174-Q4174)&gt;0,1,0),0)</f>
        <v>0</v>
      </c>
      <c r="AT4174">
        <f>IFERROR(IF((AH4174-AI4174)&lt;0,1,0),0)</f>
        <v>0</v>
      </c>
      <c r="AU4174">
        <f>IFERROR(IF((AJ4174-AK4174)&gt;0,1,0),0)</f>
        <v>0</v>
      </c>
      <c r="AV4174">
        <f>IFERROR(IF((AL4174-AM4174)&gt;0,1,0),0)</f>
        <v>0</v>
      </c>
      <c r="AW4174">
        <f>IFERROR(IF((AN4174-AO4174)&gt;0,1,0),0)</f>
        <v>0</v>
      </c>
      <c r="AX4174">
        <f>IFERROR(IF((AC4174-AD4174)&lt;0,1,0),0)</f>
        <v>0</v>
      </c>
      <c r="AY4174">
        <f>SUM(AP4174:AX4174)</f>
        <v>0</v>
      </c>
    </row>
    <row r="4175" spans="1:51" x14ac:dyDescent="0.45">
      <c r="A4175" s="1" t="s">
        <v>2561</v>
      </c>
      <c r="B4175" s="2">
        <v>118288782</v>
      </c>
      <c r="C4175" s="3" t="s">
        <v>5338</v>
      </c>
      <c r="D4175" s="5">
        <v>25.849</v>
      </c>
      <c r="E4175" s="5">
        <v>11.63205</v>
      </c>
      <c r="F4175" s="3" t="s">
        <v>4480</v>
      </c>
      <c r="G4175" s="3" t="s">
        <v>4491</v>
      </c>
      <c r="H4175" s="3" t="s">
        <v>4492</v>
      </c>
      <c r="I4175" s="3" t="s">
        <v>4493</v>
      </c>
      <c r="J4175" s="3"/>
      <c r="K4175" s="6" t="s">
        <v>4474</v>
      </c>
      <c r="L4175" s="6" t="s">
        <v>4474</v>
      </c>
      <c r="M4175" s="6" t="s">
        <v>4474</v>
      </c>
      <c r="N4175" s="6" t="s">
        <v>4474</v>
      </c>
      <c r="O4175" s="6" t="s">
        <v>4474</v>
      </c>
      <c r="P4175" s="6" t="s">
        <v>4474</v>
      </c>
      <c r="Q4175" s="6" t="s">
        <v>4474</v>
      </c>
      <c r="R4175" s="6" t="s">
        <v>4474</v>
      </c>
      <c r="S4175" s="6" t="s">
        <v>4474</v>
      </c>
      <c r="T4175" s="6" t="s">
        <v>4474</v>
      </c>
      <c r="U4175" s="6" t="s">
        <v>4474</v>
      </c>
      <c r="V4175" s="6" t="s">
        <v>4474</v>
      </c>
      <c r="W4175" s="6" t="s">
        <v>4474</v>
      </c>
      <c r="X4175" s="6" t="s">
        <v>4474</v>
      </c>
      <c r="Y4175" s="6" t="s">
        <v>4474</v>
      </c>
      <c r="Z4175" s="6" t="s">
        <v>4474</v>
      </c>
      <c r="AA4175" s="6" t="s">
        <v>4474</v>
      </c>
      <c r="AB4175" s="6" t="s">
        <v>4474</v>
      </c>
      <c r="AC4175" s="6" t="s">
        <v>4474</v>
      </c>
      <c r="AD4175" s="6" t="s">
        <v>4474</v>
      </c>
      <c r="AF4175" t="e">
        <f>Q4175/W4175</f>
        <v>#VALUE!</v>
      </c>
      <c r="AG4175" t="e">
        <f>R4175/X4175</f>
        <v>#VALUE!</v>
      </c>
      <c r="AH4175" t="e">
        <f>U4175/W4175</f>
        <v>#VALUE!</v>
      </c>
      <c r="AI4175" t="e">
        <f>V4175/X4175</f>
        <v>#VALUE!</v>
      </c>
      <c r="AJ4175" t="e">
        <f>Y4175/AA4175</f>
        <v>#VALUE!</v>
      </c>
      <c r="AK4175" t="e">
        <f>Z4175/AB4175</f>
        <v>#VALUE!</v>
      </c>
      <c r="AL4175" t="e">
        <f>O4175/K4175</f>
        <v>#VALUE!</v>
      </c>
      <c r="AM4175" t="e">
        <f>P4175/L4175</f>
        <v>#VALUE!</v>
      </c>
      <c r="AN4175" t="e">
        <f>K4175/W4175</f>
        <v>#VALUE!</v>
      </c>
      <c r="AO4175" t="e">
        <f>L4175/X4175</f>
        <v>#VALUE!</v>
      </c>
      <c r="AP4175">
        <f>IF(OR(Q4175&lt;0, Q4175="NA"), 0, 1)</f>
        <v>0</v>
      </c>
      <c r="AQ4175">
        <f>IF(OR(S4175&lt;0, S4175="NA"), 0, 1)</f>
        <v>0</v>
      </c>
      <c r="AR4175">
        <f>IFERROR(IF((AF4175-AG4175)&gt;0,1,0),0)</f>
        <v>0</v>
      </c>
      <c r="AS4175">
        <f>IFERROR(IF((S4175-Q4175)&gt;0,1,0),0)</f>
        <v>0</v>
      </c>
      <c r="AT4175">
        <f>IFERROR(IF((AH4175-AI4175)&lt;0,1,0),0)</f>
        <v>0</v>
      </c>
      <c r="AU4175">
        <f>IFERROR(IF((AJ4175-AK4175)&gt;0,1,0),0)</f>
        <v>0</v>
      </c>
      <c r="AV4175">
        <f>IFERROR(IF((AL4175-AM4175)&gt;0,1,0),0)</f>
        <v>0</v>
      </c>
      <c r="AW4175">
        <f>IFERROR(IF((AN4175-AO4175)&gt;0,1,0),0)</f>
        <v>0</v>
      </c>
      <c r="AX4175">
        <f>IFERROR(IF((AC4175-AD4175)&lt;0,1,0),0)</f>
        <v>0</v>
      </c>
      <c r="AY4175">
        <f>SUM(AP4175:AX4175)</f>
        <v>0</v>
      </c>
    </row>
    <row r="4176" spans="1:51" x14ac:dyDescent="0.45">
      <c r="A4176" s="1" t="s">
        <v>2577</v>
      </c>
      <c r="B4176" s="2">
        <v>117266538</v>
      </c>
      <c r="C4176" s="3" t="s">
        <v>5338</v>
      </c>
      <c r="D4176" s="5">
        <v>24.8169</v>
      </c>
      <c r="E4176" s="5">
        <v>0.496338</v>
      </c>
      <c r="F4176" s="3" t="s">
        <v>4480</v>
      </c>
      <c r="G4176" s="3" t="s">
        <v>4491</v>
      </c>
      <c r="H4176" s="3" t="s">
        <v>4492</v>
      </c>
      <c r="I4176" s="3" t="s">
        <v>4493</v>
      </c>
      <c r="J4176" s="3"/>
      <c r="K4176" s="6" t="s">
        <v>4474</v>
      </c>
      <c r="L4176" s="6" t="s">
        <v>4474</v>
      </c>
      <c r="M4176" s="6" t="s">
        <v>4474</v>
      </c>
      <c r="N4176" s="6" t="s">
        <v>4474</v>
      </c>
      <c r="O4176" s="6" t="s">
        <v>4474</v>
      </c>
      <c r="P4176" s="6" t="s">
        <v>4474</v>
      </c>
      <c r="Q4176" s="6" t="s">
        <v>4474</v>
      </c>
      <c r="R4176" s="6" t="s">
        <v>4474</v>
      </c>
      <c r="S4176" s="6" t="s">
        <v>4474</v>
      </c>
      <c r="T4176" s="6" t="s">
        <v>4474</v>
      </c>
      <c r="U4176" s="6" t="s">
        <v>4474</v>
      </c>
      <c r="V4176" s="6" t="s">
        <v>4474</v>
      </c>
      <c r="W4176" s="6" t="s">
        <v>4474</v>
      </c>
      <c r="X4176" s="6" t="s">
        <v>4474</v>
      </c>
      <c r="Y4176" s="6" t="s">
        <v>4474</v>
      </c>
      <c r="Z4176" s="6" t="s">
        <v>4474</v>
      </c>
      <c r="AA4176" s="6" t="s">
        <v>4474</v>
      </c>
      <c r="AB4176" s="6" t="s">
        <v>4474</v>
      </c>
      <c r="AC4176" s="6" t="s">
        <v>4474</v>
      </c>
      <c r="AD4176" s="6" t="s">
        <v>4474</v>
      </c>
      <c r="AF4176" t="e">
        <f>Q4176/W4176</f>
        <v>#VALUE!</v>
      </c>
      <c r="AG4176" t="e">
        <f>R4176/X4176</f>
        <v>#VALUE!</v>
      </c>
      <c r="AH4176" t="e">
        <f>U4176/W4176</f>
        <v>#VALUE!</v>
      </c>
      <c r="AI4176" t="e">
        <f>V4176/X4176</f>
        <v>#VALUE!</v>
      </c>
      <c r="AJ4176" t="e">
        <f>Y4176/AA4176</f>
        <v>#VALUE!</v>
      </c>
      <c r="AK4176" t="e">
        <f>Z4176/AB4176</f>
        <v>#VALUE!</v>
      </c>
      <c r="AL4176" t="e">
        <f>O4176/K4176</f>
        <v>#VALUE!</v>
      </c>
      <c r="AM4176" t="e">
        <f>P4176/L4176</f>
        <v>#VALUE!</v>
      </c>
      <c r="AN4176" t="e">
        <f>K4176/W4176</f>
        <v>#VALUE!</v>
      </c>
      <c r="AO4176" t="e">
        <f>L4176/X4176</f>
        <v>#VALUE!</v>
      </c>
      <c r="AP4176">
        <f>IF(OR(Q4176&lt;0, Q4176="NA"), 0, 1)</f>
        <v>0</v>
      </c>
      <c r="AQ4176">
        <f>IF(OR(S4176&lt;0, S4176="NA"), 0, 1)</f>
        <v>0</v>
      </c>
      <c r="AR4176">
        <f>IFERROR(IF((AF4176-AG4176)&gt;0,1,0),0)</f>
        <v>0</v>
      </c>
      <c r="AS4176">
        <f>IFERROR(IF((S4176-Q4176)&gt;0,1,0),0)</f>
        <v>0</v>
      </c>
      <c r="AT4176">
        <f>IFERROR(IF((AH4176-AI4176)&lt;0,1,0),0)</f>
        <v>0</v>
      </c>
      <c r="AU4176">
        <f>IFERROR(IF((AJ4176-AK4176)&gt;0,1,0),0)</f>
        <v>0</v>
      </c>
      <c r="AV4176">
        <f>IFERROR(IF((AL4176-AM4176)&gt;0,1,0),0)</f>
        <v>0</v>
      </c>
      <c r="AW4176">
        <f>IFERROR(IF((AN4176-AO4176)&gt;0,1,0),0)</f>
        <v>0</v>
      </c>
      <c r="AX4176">
        <f>IFERROR(IF((AC4176-AD4176)&lt;0,1,0),0)</f>
        <v>0</v>
      </c>
      <c r="AY4176">
        <f>SUM(AP4176:AX4176)</f>
        <v>0</v>
      </c>
    </row>
    <row r="4177" spans="1:51" x14ac:dyDescent="0.45">
      <c r="A4177" s="1" t="s">
        <v>2578</v>
      </c>
      <c r="B4177" s="2">
        <v>117267035</v>
      </c>
      <c r="C4177" s="3" t="s">
        <v>5338</v>
      </c>
      <c r="D4177" s="5">
        <v>25.005199999999999</v>
      </c>
      <c r="E4177" s="5">
        <v>0.50010399999999999</v>
      </c>
      <c r="F4177" s="3" t="s">
        <v>4480</v>
      </c>
      <c r="G4177" s="3" t="s">
        <v>4491</v>
      </c>
      <c r="H4177" s="3" t="s">
        <v>4492</v>
      </c>
      <c r="I4177" s="3" t="s">
        <v>4493</v>
      </c>
      <c r="J4177" s="3"/>
      <c r="K4177" s="6" t="s">
        <v>4474</v>
      </c>
      <c r="L4177" s="6" t="s">
        <v>4474</v>
      </c>
      <c r="M4177" s="6" t="s">
        <v>4474</v>
      </c>
      <c r="N4177" s="6" t="s">
        <v>4474</v>
      </c>
      <c r="O4177" s="6" t="s">
        <v>4474</v>
      </c>
      <c r="P4177" s="6" t="s">
        <v>4474</v>
      </c>
      <c r="Q4177" s="6" t="s">
        <v>4474</v>
      </c>
      <c r="R4177" s="6" t="s">
        <v>4474</v>
      </c>
      <c r="S4177" s="6" t="s">
        <v>4474</v>
      </c>
      <c r="T4177" s="6" t="s">
        <v>4474</v>
      </c>
      <c r="U4177" s="6" t="s">
        <v>4474</v>
      </c>
      <c r="V4177" s="6" t="s">
        <v>4474</v>
      </c>
      <c r="W4177" s="6" t="s">
        <v>4474</v>
      </c>
      <c r="X4177" s="6" t="s">
        <v>4474</v>
      </c>
      <c r="Y4177" s="6" t="s">
        <v>4474</v>
      </c>
      <c r="Z4177" s="6" t="s">
        <v>4474</v>
      </c>
      <c r="AA4177" s="6" t="s">
        <v>4474</v>
      </c>
      <c r="AB4177" s="6" t="s">
        <v>4474</v>
      </c>
      <c r="AC4177" s="6" t="s">
        <v>4474</v>
      </c>
      <c r="AD4177" s="6" t="s">
        <v>4474</v>
      </c>
      <c r="AF4177" t="e">
        <f>Q4177/W4177</f>
        <v>#VALUE!</v>
      </c>
      <c r="AG4177" t="e">
        <f>R4177/X4177</f>
        <v>#VALUE!</v>
      </c>
      <c r="AH4177" t="e">
        <f>U4177/W4177</f>
        <v>#VALUE!</v>
      </c>
      <c r="AI4177" t="e">
        <f>V4177/X4177</f>
        <v>#VALUE!</v>
      </c>
      <c r="AJ4177" t="e">
        <f>Y4177/AA4177</f>
        <v>#VALUE!</v>
      </c>
      <c r="AK4177" t="e">
        <f>Z4177/AB4177</f>
        <v>#VALUE!</v>
      </c>
      <c r="AL4177" t="e">
        <f>O4177/K4177</f>
        <v>#VALUE!</v>
      </c>
      <c r="AM4177" t="e">
        <f>P4177/L4177</f>
        <v>#VALUE!</v>
      </c>
      <c r="AN4177" t="e">
        <f>K4177/W4177</f>
        <v>#VALUE!</v>
      </c>
      <c r="AO4177" t="e">
        <f>L4177/X4177</f>
        <v>#VALUE!</v>
      </c>
      <c r="AP4177">
        <f>IF(OR(Q4177&lt;0, Q4177="NA"), 0, 1)</f>
        <v>0</v>
      </c>
      <c r="AQ4177">
        <f>IF(OR(S4177&lt;0, S4177="NA"), 0, 1)</f>
        <v>0</v>
      </c>
      <c r="AR4177">
        <f>IFERROR(IF((AF4177-AG4177)&gt;0,1,0),0)</f>
        <v>0</v>
      </c>
      <c r="AS4177">
        <f>IFERROR(IF((S4177-Q4177)&gt;0,1,0),0)</f>
        <v>0</v>
      </c>
      <c r="AT4177">
        <f>IFERROR(IF((AH4177-AI4177)&lt;0,1,0),0)</f>
        <v>0</v>
      </c>
      <c r="AU4177">
        <f>IFERROR(IF((AJ4177-AK4177)&gt;0,1,0),0)</f>
        <v>0</v>
      </c>
      <c r="AV4177">
        <f>IFERROR(IF((AL4177-AM4177)&gt;0,1,0),0)</f>
        <v>0</v>
      </c>
      <c r="AW4177">
        <f>IFERROR(IF((AN4177-AO4177)&gt;0,1,0),0)</f>
        <v>0</v>
      </c>
      <c r="AX4177">
        <f>IFERROR(IF((AC4177-AD4177)&lt;0,1,0),0)</f>
        <v>0</v>
      </c>
      <c r="AY4177">
        <f>SUM(AP4177:AX4177)</f>
        <v>0</v>
      </c>
    </row>
    <row r="4178" spans="1:51" x14ac:dyDescent="0.45">
      <c r="A4178" s="1" t="s">
        <v>2579</v>
      </c>
      <c r="B4178" s="2">
        <v>118915741</v>
      </c>
      <c r="C4178" s="3" t="s">
        <v>5338</v>
      </c>
      <c r="D4178" s="5">
        <v>26.18</v>
      </c>
      <c r="E4178" s="5">
        <v>88.488399999999999</v>
      </c>
      <c r="F4178" s="3" t="s">
        <v>4480</v>
      </c>
      <c r="G4178" s="3" t="s">
        <v>4491</v>
      </c>
      <c r="H4178" s="3" t="s">
        <v>4492</v>
      </c>
      <c r="I4178" s="3" t="s">
        <v>4493</v>
      </c>
      <c r="J4178" s="3"/>
      <c r="K4178" s="6" t="s">
        <v>4474</v>
      </c>
      <c r="L4178" s="6" t="s">
        <v>4474</v>
      </c>
      <c r="M4178" s="6" t="s">
        <v>4474</v>
      </c>
      <c r="N4178" s="6" t="s">
        <v>4474</v>
      </c>
      <c r="O4178" s="6" t="s">
        <v>4474</v>
      </c>
      <c r="P4178" s="6" t="s">
        <v>4474</v>
      </c>
      <c r="Q4178" s="6" t="s">
        <v>4474</v>
      </c>
      <c r="R4178" s="6" t="s">
        <v>4474</v>
      </c>
      <c r="S4178" s="6" t="s">
        <v>4474</v>
      </c>
      <c r="T4178" s="6" t="s">
        <v>4474</v>
      </c>
      <c r="U4178" s="6" t="s">
        <v>4474</v>
      </c>
      <c r="V4178" s="6" t="s">
        <v>4474</v>
      </c>
      <c r="W4178" s="6" t="s">
        <v>4474</v>
      </c>
      <c r="X4178" s="6" t="s">
        <v>4474</v>
      </c>
      <c r="Y4178" s="6" t="s">
        <v>4474</v>
      </c>
      <c r="Z4178" s="6" t="s">
        <v>4474</v>
      </c>
      <c r="AA4178" s="6" t="s">
        <v>4474</v>
      </c>
      <c r="AB4178" s="6" t="s">
        <v>4474</v>
      </c>
      <c r="AC4178" s="6" t="s">
        <v>4474</v>
      </c>
      <c r="AD4178" s="6" t="s">
        <v>4474</v>
      </c>
      <c r="AF4178" t="e">
        <f>Q4178/W4178</f>
        <v>#VALUE!</v>
      </c>
      <c r="AG4178" t="e">
        <f>R4178/X4178</f>
        <v>#VALUE!</v>
      </c>
      <c r="AH4178" t="e">
        <f>U4178/W4178</f>
        <v>#VALUE!</v>
      </c>
      <c r="AI4178" t="e">
        <f>V4178/X4178</f>
        <v>#VALUE!</v>
      </c>
      <c r="AJ4178" t="e">
        <f>Y4178/AA4178</f>
        <v>#VALUE!</v>
      </c>
      <c r="AK4178" t="e">
        <f>Z4178/AB4178</f>
        <v>#VALUE!</v>
      </c>
      <c r="AL4178" t="e">
        <f>O4178/K4178</f>
        <v>#VALUE!</v>
      </c>
      <c r="AM4178" t="e">
        <f>P4178/L4178</f>
        <v>#VALUE!</v>
      </c>
      <c r="AN4178" t="e">
        <f>K4178/W4178</f>
        <v>#VALUE!</v>
      </c>
      <c r="AO4178" t="e">
        <f>L4178/X4178</f>
        <v>#VALUE!</v>
      </c>
      <c r="AP4178">
        <f>IF(OR(Q4178&lt;0, Q4178="NA"), 0, 1)</f>
        <v>0</v>
      </c>
      <c r="AQ4178">
        <f>IF(OR(S4178&lt;0, S4178="NA"), 0, 1)</f>
        <v>0</v>
      </c>
      <c r="AR4178">
        <f>IFERROR(IF((AF4178-AG4178)&gt;0,1,0),0)</f>
        <v>0</v>
      </c>
      <c r="AS4178">
        <f>IFERROR(IF((S4178-Q4178)&gt;0,1,0),0)</f>
        <v>0</v>
      </c>
      <c r="AT4178">
        <f>IFERROR(IF((AH4178-AI4178)&lt;0,1,0),0)</f>
        <v>0</v>
      </c>
      <c r="AU4178">
        <f>IFERROR(IF((AJ4178-AK4178)&gt;0,1,0),0)</f>
        <v>0</v>
      </c>
      <c r="AV4178">
        <f>IFERROR(IF((AL4178-AM4178)&gt;0,1,0),0)</f>
        <v>0</v>
      </c>
      <c r="AW4178">
        <f>IFERROR(IF((AN4178-AO4178)&gt;0,1,0),0)</f>
        <v>0</v>
      </c>
      <c r="AX4178">
        <f>IFERROR(IF((AC4178-AD4178)&lt;0,1,0),0)</f>
        <v>0</v>
      </c>
      <c r="AY4178">
        <f>SUM(AP4178:AX4178)</f>
        <v>0</v>
      </c>
    </row>
    <row r="4179" spans="1:51" x14ac:dyDescent="0.45">
      <c r="A4179" s="1" t="s">
        <v>2593</v>
      </c>
      <c r="B4179" s="2">
        <v>4853792</v>
      </c>
      <c r="C4179" s="3" t="s">
        <v>5335</v>
      </c>
      <c r="D4179" s="5">
        <v>34.5</v>
      </c>
      <c r="E4179" s="5">
        <v>2510.9152439999998</v>
      </c>
      <c r="F4179" s="3" t="s">
        <v>4480</v>
      </c>
      <c r="G4179" s="3" t="s">
        <v>4491</v>
      </c>
      <c r="H4179" s="3" t="s">
        <v>4492</v>
      </c>
      <c r="I4179" s="3" t="s">
        <v>4836</v>
      </c>
      <c r="J4179" s="3" t="s">
        <v>4732</v>
      </c>
      <c r="K4179" s="6" t="s">
        <v>4474</v>
      </c>
      <c r="L4179" s="6">
        <v>765200</v>
      </c>
      <c r="M4179" s="6" t="s">
        <v>4474</v>
      </c>
      <c r="N4179" s="6" t="s">
        <v>4474</v>
      </c>
      <c r="O4179" s="6" t="s">
        <v>4474</v>
      </c>
      <c r="P4179" s="6">
        <v>908200</v>
      </c>
      <c r="Q4179" s="6" t="s">
        <v>4474</v>
      </c>
      <c r="R4179" s="6">
        <v>153400</v>
      </c>
      <c r="S4179" s="6" t="s">
        <v>4474</v>
      </c>
      <c r="T4179" s="6">
        <v>381600</v>
      </c>
      <c r="U4179" s="6" t="s">
        <v>4474</v>
      </c>
      <c r="V4179" s="6">
        <v>971400</v>
      </c>
      <c r="W4179" s="6">
        <v>19505700</v>
      </c>
      <c r="X4179" s="6">
        <v>17189400</v>
      </c>
      <c r="Y4179" s="6" t="s">
        <v>4474</v>
      </c>
      <c r="Z4179" s="6">
        <v>16665200</v>
      </c>
      <c r="AA4179" s="6" t="s">
        <v>4474</v>
      </c>
      <c r="AB4179" s="6">
        <v>15267300</v>
      </c>
      <c r="AC4179" s="6" t="s">
        <v>4474</v>
      </c>
      <c r="AD4179" s="6">
        <v>76351279</v>
      </c>
      <c r="AF4179" t="e">
        <f>Q4179/W4179</f>
        <v>#VALUE!</v>
      </c>
      <c r="AG4179">
        <f>R4179/X4179</f>
        <v>8.9241043899147155E-3</v>
      </c>
      <c r="AH4179" t="e">
        <f>U4179/W4179</f>
        <v>#VALUE!</v>
      </c>
      <c r="AI4179">
        <f>V4179/X4179</f>
        <v>5.6511571084505566E-2</v>
      </c>
      <c r="AJ4179" t="e">
        <f>Y4179/AA4179</f>
        <v>#VALUE!</v>
      </c>
      <c r="AK4179">
        <f>Z4179/AB4179</f>
        <v>1.0915617037721144</v>
      </c>
      <c r="AL4179" t="e">
        <f>O4179/K4179</f>
        <v>#VALUE!</v>
      </c>
      <c r="AM4179">
        <f>P4179/L4179</f>
        <v>1.1868792472556196</v>
      </c>
      <c r="AN4179" t="e">
        <f>K4179/W4179</f>
        <v>#VALUE!</v>
      </c>
      <c r="AO4179">
        <f>L4179/X4179</f>
        <v>4.451580625269061E-2</v>
      </c>
      <c r="AP4179">
        <f>IF(OR(Q4179&lt;0, Q4179="NA"), 0, 1)</f>
        <v>0</v>
      </c>
      <c r="AQ4179">
        <f>IF(OR(S4179&lt;0, S4179="NA"), 0, 1)</f>
        <v>0</v>
      </c>
      <c r="AR4179">
        <f>IFERROR(IF((AF4179-AG4179)&gt;0,1,0),0)</f>
        <v>0</v>
      </c>
      <c r="AS4179">
        <f>IFERROR(IF((S4179-Q4179)&gt;0,1,0),0)</f>
        <v>0</v>
      </c>
      <c r="AT4179">
        <f>IFERROR(IF((AH4179-AI4179)&lt;0,1,0),0)</f>
        <v>0</v>
      </c>
      <c r="AU4179">
        <f>IFERROR(IF((AJ4179-AK4179)&gt;0,1,0),0)</f>
        <v>0</v>
      </c>
      <c r="AV4179">
        <f>IFERROR(IF((AL4179-AM4179)&gt;0,1,0),0)</f>
        <v>0</v>
      </c>
      <c r="AW4179">
        <f>IFERROR(IF((AN4179-AO4179)&gt;0,1,0),0)</f>
        <v>0</v>
      </c>
      <c r="AX4179">
        <f>IFERROR(IF((AC4179-AD4179)&lt;0,1,0),0)</f>
        <v>0</v>
      </c>
      <c r="AY4179">
        <f>SUM(AP4179:AX4179)</f>
        <v>0</v>
      </c>
    </row>
    <row r="4180" spans="1:51" x14ac:dyDescent="0.45">
      <c r="A4180" s="1" t="s">
        <v>2620</v>
      </c>
      <c r="B4180" s="2">
        <v>114441536</v>
      </c>
      <c r="C4180" s="3" t="s">
        <v>5338</v>
      </c>
      <c r="D4180" s="5">
        <v>26.27</v>
      </c>
      <c r="E4180" s="7">
        <v>2.1015999999999999</v>
      </c>
      <c r="F4180" s="3" t="s">
        <v>4480</v>
      </c>
      <c r="G4180" s="3" t="s">
        <v>4491</v>
      </c>
      <c r="H4180" s="3" t="s">
        <v>4492</v>
      </c>
      <c r="I4180" s="3" t="s">
        <v>4493</v>
      </c>
      <c r="J4180" s="3"/>
      <c r="K4180" s="6" t="s">
        <v>4474</v>
      </c>
      <c r="L4180" s="6" t="s">
        <v>4474</v>
      </c>
      <c r="M4180" s="6" t="s">
        <v>4474</v>
      </c>
      <c r="N4180" s="6" t="s">
        <v>4474</v>
      </c>
      <c r="O4180" s="6" t="s">
        <v>4474</v>
      </c>
      <c r="P4180" s="6" t="s">
        <v>4474</v>
      </c>
      <c r="Q4180" s="6" t="s">
        <v>4474</v>
      </c>
      <c r="R4180" s="6" t="s">
        <v>4474</v>
      </c>
      <c r="S4180" s="6" t="s">
        <v>4474</v>
      </c>
      <c r="T4180" s="6" t="s">
        <v>4474</v>
      </c>
      <c r="U4180" s="6" t="s">
        <v>4474</v>
      </c>
      <c r="V4180" s="6" t="s">
        <v>4474</v>
      </c>
      <c r="W4180" s="6" t="s">
        <v>4474</v>
      </c>
      <c r="X4180" s="6" t="s">
        <v>4474</v>
      </c>
      <c r="Y4180" s="6" t="s">
        <v>4474</v>
      </c>
      <c r="Z4180" s="6" t="s">
        <v>4474</v>
      </c>
      <c r="AA4180" s="6" t="s">
        <v>4474</v>
      </c>
      <c r="AB4180" s="6" t="s">
        <v>4474</v>
      </c>
      <c r="AC4180" s="6" t="s">
        <v>4474</v>
      </c>
      <c r="AD4180" s="6" t="s">
        <v>4474</v>
      </c>
      <c r="AF4180" t="e">
        <f>Q4180/W4180</f>
        <v>#VALUE!</v>
      </c>
      <c r="AG4180" t="e">
        <f>R4180/X4180</f>
        <v>#VALUE!</v>
      </c>
      <c r="AH4180" t="e">
        <f>U4180/W4180</f>
        <v>#VALUE!</v>
      </c>
      <c r="AI4180" t="e">
        <f>V4180/X4180</f>
        <v>#VALUE!</v>
      </c>
      <c r="AJ4180" t="e">
        <f>Y4180/AA4180</f>
        <v>#VALUE!</v>
      </c>
      <c r="AK4180" t="e">
        <f>Z4180/AB4180</f>
        <v>#VALUE!</v>
      </c>
      <c r="AL4180" t="e">
        <f>O4180/K4180</f>
        <v>#VALUE!</v>
      </c>
      <c r="AM4180" t="e">
        <f>P4180/L4180</f>
        <v>#VALUE!</v>
      </c>
      <c r="AN4180" t="e">
        <f>K4180/W4180</f>
        <v>#VALUE!</v>
      </c>
      <c r="AO4180" t="e">
        <f>L4180/X4180</f>
        <v>#VALUE!</v>
      </c>
      <c r="AP4180">
        <f>IF(OR(Q4180&lt;0, Q4180="NA"), 0, 1)</f>
        <v>0</v>
      </c>
      <c r="AQ4180">
        <f>IF(OR(S4180&lt;0, S4180="NA"), 0, 1)</f>
        <v>0</v>
      </c>
      <c r="AR4180">
        <f>IFERROR(IF((AF4180-AG4180)&gt;0,1,0),0)</f>
        <v>0</v>
      </c>
      <c r="AS4180">
        <f>IFERROR(IF((S4180-Q4180)&gt;0,1,0),0)</f>
        <v>0</v>
      </c>
      <c r="AT4180">
        <f>IFERROR(IF((AH4180-AI4180)&lt;0,1,0),0)</f>
        <v>0</v>
      </c>
      <c r="AU4180">
        <f>IFERROR(IF((AJ4180-AK4180)&gt;0,1,0),0)</f>
        <v>0</v>
      </c>
      <c r="AV4180">
        <f>IFERROR(IF((AL4180-AM4180)&gt;0,1,0),0)</f>
        <v>0</v>
      </c>
      <c r="AW4180">
        <f>IFERROR(IF((AN4180-AO4180)&gt;0,1,0),0)</f>
        <v>0</v>
      </c>
      <c r="AX4180">
        <f>IFERROR(IF((AC4180-AD4180)&lt;0,1,0),0)</f>
        <v>0</v>
      </c>
      <c r="AY4180">
        <f>SUM(AP4180:AX4180)</f>
        <v>0</v>
      </c>
    </row>
    <row r="4181" spans="1:51" x14ac:dyDescent="0.45">
      <c r="A4181" s="1" t="s">
        <v>2621</v>
      </c>
      <c r="B4181" s="2">
        <v>114441533</v>
      </c>
      <c r="C4181" s="3" t="s">
        <v>5338</v>
      </c>
      <c r="D4181" s="5">
        <v>22.85</v>
      </c>
      <c r="E4181" s="5">
        <v>16.452000000000002</v>
      </c>
      <c r="F4181" s="3" t="s">
        <v>4480</v>
      </c>
      <c r="G4181" s="3" t="s">
        <v>4491</v>
      </c>
      <c r="H4181" s="3" t="s">
        <v>4492</v>
      </c>
      <c r="I4181" s="3" t="s">
        <v>4493</v>
      </c>
      <c r="J4181" s="3"/>
      <c r="K4181" s="6" t="s">
        <v>4474</v>
      </c>
      <c r="L4181" s="6" t="s">
        <v>4474</v>
      </c>
      <c r="M4181" s="6" t="s">
        <v>4474</v>
      </c>
      <c r="N4181" s="6" t="s">
        <v>4474</v>
      </c>
      <c r="O4181" s="6" t="s">
        <v>4474</v>
      </c>
      <c r="P4181" s="6" t="s">
        <v>4474</v>
      </c>
      <c r="Q4181" s="6" t="s">
        <v>4474</v>
      </c>
      <c r="R4181" s="6" t="s">
        <v>4474</v>
      </c>
      <c r="S4181" s="6" t="s">
        <v>4474</v>
      </c>
      <c r="T4181" s="6" t="s">
        <v>4474</v>
      </c>
      <c r="U4181" s="6" t="s">
        <v>4474</v>
      </c>
      <c r="V4181" s="6" t="s">
        <v>4474</v>
      </c>
      <c r="W4181" s="6" t="s">
        <v>4474</v>
      </c>
      <c r="X4181" s="6" t="s">
        <v>4474</v>
      </c>
      <c r="Y4181" s="6" t="s">
        <v>4474</v>
      </c>
      <c r="Z4181" s="6" t="s">
        <v>4474</v>
      </c>
      <c r="AA4181" s="6" t="s">
        <v>4474</v>
      </c>
      <c r="AB4181" s="6" t="s">
        <v>4474</v>
      </c>
      <c r="AC4181" s="6" t="s">
        <v>4474</v>
      </c>
      <c r="AD4181" s="6" t="s">
        <v>4474</v>
      </c>
      <c r="AF4181" t="e">
        <f>Q4181/W4181</f>
        <v>#VALUE!</v>
      </c>
      <c r="AG4181" t="e">
        <f>R4181/X4181</f>
        <v>#VALUE!</v>
      </c>
      <c r="AH4181" t="e">
        <f>U4181/W4181</f>
        <v>#VALUE!</v>
      </c>
      <c r="AI4181" t="e">
        <f>V4181/X4181</f>
        <v>#VALUE!</v>
      </c>
      <c r="AJ4181" t="e">
        <f>Y4181/AA4181</f>
        <v>#VALUE!</v>
      </c>
      <c r="AK4181" t="e">
        <f>Z4181/AB4181</f>
        <v>#VALUE!</v>
      </c>
      <c r="AL4181" t="e">
        <f>O4181/K4181</f>
        <v>#VALUE!</v>
      </c>
      <c r="AM4181" t="e">
        <f>P4181/L4181</f>
        <v>#VALUE!</v>
      </c>
      <c r="AN4181" t="e">
        <f>K4181/W4181</f>
        <v>#VALUE!</v>
      </c>
      <c r="AO4181" t="e">
        <f>L4181/X4181</f>
        <v>#VALUE!</v>
      </c>
      <c r="AP4181">
        <f>IF(OR(Q4181&lt;0, Q4181="NA"), 0, 1)</f>
        <v>0</v>
      </c>
      <c r="AQ4181">
        <f>IF(OR(S4181&lt;0, S4181="NA"), 0, 1)</f>
        <v>0</v>
      </c>
      <c r="AR4181">
        <f>IFERROR(IF((AF4181-AG4181)&gt;0,1,0),0)</f>
        <v>0</v>
      </c>
      <c r="AS4181">
        <f>IFERROR(IF((S4181-Q4181)&gt;0,1,0),0)</f>
        <v>0</v>
      </c>
      <c r="AT4181">
        <f>IFERROR(IF((AH4181-AI4181)&lt;0,1,0),0)</f>
        <v>0</v>
      </c>
      <c r="AU4181">
        <f>IFERROR(IF((AJ4181-AK4181)&gt;0,1,0),0)</f>
        <v>0</v>
      </c>
      <c r="AV4181">
        <f>IFERROR(IF((AL4181-AM4181)&gt;0,1,0),0)</f>
        <v>0</v>
      </c>
      <c r="AW4181">
        <f>IFERROR(IF((AN4181-AO4181)&gt;0,1,0),0)</f>
        <v>0</v>
      </c>
      <c r="AX4181">
        <f>IFERROR(IF((AC4181-AD4181)&lt;0,1,0),0)</f>
        <v>0</v>
      </c>
      <c r="AY4181">
        <f>SUM(AP4181:AX4181)</f>
        <v>0</v>
      </c>
    </row>
    <row r="4182" spans="1:51" x14ac:dyDescent="0.45">
      <c r="A4182" s="1" t="s">
        <v>2644</v>
      </c>
      <c r="B4182" s="2">
        <v>101525547</v>
      </c>
      <c r="C4182" s="3" t="s">
        <v>5338</v>
      </c>
      <c r="D4182" s="7">
        <v>10.119999999999999</v>
      </c>
      <c r="E4182" s="5">
        <v>218.81081463999999</v>
      </c>
      <c r="F4182" s="3" t="s">
        <v>4480</v>
      </c>
      <c r="G4182" s="3" t="s">
        <v>4491</v>
      </c>
      <c r="H4182" s="3" t="s">
        <v>4492</v>
      </c>
      <c r="I4182" s="3" t="s">
        <v>4493</v>
      </c>
      <c r="J4182" s="3" t="s">
        <v>4494</v>
      </c>
      <c r="K4182" s="6" t="s">
        <v>4474</v>
      </c>
      <c r="L4182" s="6" t="s">
        <v>4474</v>
      </c>
      <c r="M4182" s="6" t="s">
        <v>4474</v>
      </c>
      <c r="N4182" s="6" t="s">
        <v>4474</v>
      </c>
      <c r="O4182" s="6" t="s">
        <v>4474</v>
      </c>
      <c r="P4182" s="6" t="s">
        <v>4474</v>
      </c>
      <c r="Q4182" s="6" t="s">
        <v>4474</v>
      </c>
      <c r="R4182" s="6" t="s">
        <v>4474</v>
      </c>
      <c r="S4182" s="6" t="s">
        <v>4474</v>
      </c>
      <c r="T4182" s="6" t="s">
        <v>4474</v>
      </c>
      <c r="U4182" s="6" t="s">
        <v>4474</v>
      </c>
      <c r="V4182" s="6" t="s">
        <v>4474</v>
      </c>
      <c r="W4182" s="6" t="s">
        <v>4474</v>
      </c>
      <c r="X4182" s="6" t="s">
        <v>4474</v>
      </c>
      <c r="Y4182" s="6" t="s">
        <v>4474</v>
      </c>
      <c r="Z4182" s="6" t="s">
        <v>4474</v>
      </c>
      <c r="AA4182" s="6" t="s">
        <v>4474</v>
      </c>
      <c r="AB4182" s="6" t="s">
        <v>4474</v>
      </c>
      <c r="AC4182" s="6" t="s">
        <v>4474</v>
      </c>
      <c r="AD4182" s="6" t="s">
        <v>4474</v>
      </c>
      <c r="AF4182" t="e">
        <f>Q4182/W4182</f>
        <v>#VALUE!</v>
      </c>
      <c r="AG4182" t="e">
        <f>R4182/X4182</f>
        <v>#VALUE!</v>
      </c>
      <c r="AH4182" t="e">
        <f>U4182/W4182</f>
        <v>#VALUE!</v>
      </c>
      <c r="AI4182" t="e">
        <f>V4182/X4182</f>
        <v>#VALUE!</v>
      </c>
      <c r="AJ4182" t="e">
        <f>Y4182/AA4182</f>
        <v>#VALUE!</v>
      </c>
      <c r="AK4182" t="e">
        <f>Z4182/AB4182</f>
        <v>#VALUE!</v>
      </c>
      <c r="AL4182" t="e">
        <f>O4182/K4182</f>
        <v>#VALUE!</v>
      </c>
      <c r="AM4182" t="e">
        <f>P4182/L4182</f>
        <v>#VALUE!</v>
      </c>
      <c r="AN4182" t="e">
        <f>K4182/W4182</f>
        <v>#VALUE!</v>
      </c>
      <c r="AO4182" t="e">
        <f>L4182/X4182</f>
        <v>#VALUE!</v>
      </c>
      <c r="AP4182">
        <f>IF(OR(Q4182&lt;0, Q4182="NA"), 0, 1)</f>
        <v>0</v>
      </c>
      <c r="AQ4182">
        <f>IF(OR(S4182&lt;0, S4182="NA"), 0, 1)</f>
        <v>0</v>
      </c>
      <c r="AR4182">
        <f>IFERROR(IF((AF4182-AG4182)&gt;0,1,0),0)</f>
        <v>0</v>
      </c>
      <c r="AS4182">
        <f>IFERROR(IF((S4182-Q4182)&gt;0,1,0),0)</f>
        <v>0</v>
      </c>
      <c r="AT4182">
        <f>IFERROR(IF((AH4182-AI4182)&lt;0,1,0),0)</f>
        <v>0</v>
      </c>
      <c r="AU4182">
        <f>IFERROR(IF((AJ4182-AK4182)&gt;0,1,0),0)</f>
        <v>0</v>
      </c>
      <c r="AV4182">
        <f>IFERROR(IF((AL4182-AM4182)&gt;0,1,0),0)</f>
        <v>0</v>
      </c>
      <c r="AW4182">
        <f>IFERROR(IF((AN4182-AO4182)&gt;0,1,0),0)</f>
        <v>0</v>
      </c>
      <c r="AX4182">
        <f>IFERROR(IF((AC4182-AD4182)&lt;0,1,0),0)</f>
        <v>0</v>
      </c>
      <c r="AY4182">
        <f>SUM(AP4182:AX4182)</f>
        <v>0</v>
      </c>
    </row>
    <row r="4183" spans="1:51" x14ac:dyDescent="0.45">
      <c r="A4183" s="1" t="s">
        <v>2691</v>
      </c>
      <c r="B4183" s="2">
        <v>5736406</v>
      </c>
      <c r="C4183" s="3" t="s">
        <v>5337</v>
      </c>
      <c r="D4183" s="5" t="s">
        <v>4474</v>
      </c>
      <c r="E4183" s="5" t="s">
        <v>4474</v>
      </c>
      <c r="F4183" s="3" t="s">
        <v>4480</v>
      </c>
      <c r="G4183" s="3" t="s">
        <v>4491</v>
      </c>
      <c r="H4183" s="3" t="s">
        <v>4492</v>
      </c>
      <c r="I4183" s="3" t="s">
        <v>4493</v>
      </c>
      <c r="J4183" s="3" t="s">
        <v>4658</v>
      </c>
      <c r="K4183" s="6" t="s">
        <v>4474</v>
      </c>
      <c r="L4183" s="6" t="s">
        <v>4474</v>
      </c>
      <c r="M4183" s="6" t="s">
        <v>4474</v>
      </c>
      <c r="N4183" s="6" t="s">
        <v>4474</v>
      </c>
      <c r="O4183" s="6" t="s">
        <v>4474</v>
      </c>
      <c r="P4183" s="6" t="s">
        <v>4474</v>
      </c>
      <c r="Q4183" s="6" t="s">
        <v>4474</v>
      </c>
      <c r="R4183" s="6" t="s">
        <v>4474</v>
      </c>
      <c r="S4183" s="6" t="s">
        <v>4474</v>
      </c>
      <c r="T4183" s="6" t="s">
        <v>4474</v>
      </c>
      <c r="U4183" s="6" t="s">
        <v>4474</v>
      </c>
      <c r="V4183" s="6" t="s">
        <v>4474</v>
      </c>
      <c r="W4183" s="6" t="s">
        <v>4474</v>
      </c>
      <c r="X4183" s="6" t="s">
        <v>4474</v>
      </c>
      <c r="Y4183" s="6" t="s">
        <v>4474</v>
      </c>
      <c r="Z4183" s="6" t="s">
        <v>4474</v>
      </c>
      <c r="AA4183" s="6" t="s">
        <v>4474</v>
      </c>
      <c r="AB4183" s="6" t="s">
        <v>4474</v>
      </c>
      <c r="AC4183" s="6" t="s">
        <v>4474</v>
      </c>
      <c r="AD4183" s="6" t="s">
        <v>4474</v>
      </c>
      <c r="AF4183" t="e">
        <f>Q4183/W4183</f>
        <v>#VALUE!</v>
      </c>
      <c r="AG4183" t="e">
        <f>R4183/X4183</f>
        <v>#VALUE!</v>
      </c>
      <c r="AH4183" t="e">
        <f>U4183/W4183</f>
        <v>#VALUE!</v>
      </c>
      <c r="AI4183" t="e">
        <f>V4183/X4183</f>
        <v>#VALUE!</v>
      </c>
      <c r="AJ4183" t="e">
        <f>Y4183/AA4183</f>
        <v>#VALUE!</v>
      </c>
      <c r="AK4183" t="e">
        <f>Z4183/AB4183</f>
        <v>#VALUE!</v>
      </c>
      <c r="AL4183" t="e">
        <f>O4183/K4183</f>
        <v>#VALUE!</v>
      </c>
      <c r="AM4183" t="e">
        <f>P4183/L4183</f>
        <v>#VALUE!</v>
      </c>
      <c r="AN4183" t="e">
        <f>K4183/W4183</f>
        <v>#VALUE!</v>
      </c>
      <c r="AO4183" t="e">
        <f>L4183/X4183</f>
        <v>#VALUE!</v>
      </c>
      <c r="AP4183">
        <f>IF(OR(Q4183&lt;0, Q4183="NA"), 0, 1)</f>
        <v>0</v>
      </c>
      <c r="AQ4183">
        <f>IF(OR(S4183&lt;0, S4183="NA"), 0, 1)</f>
        <v>0</v>
      </c>
      <c r="AR4183">
        <f>IFERROR(IF((AF4183-AG4183)&gt;0,1,0),0)</f>
        <v>0</v>
      </c>
      <c r="AS4183">
        <f>IFERROR(IF((S4183-Q4183)&gt;0,1,0),0)</f>
        <v>0</v>
      </c>
      <c r="AT4183">
        <f>IFERROR(IF((AH4183-AI4183)&lt;0,1,0),0)</f>
        <v>0</v>
      </c>
      <c r="AU4183">
        <f>IFERROR(IF((AJ4183-AK4183)&gt;0,1,0),0)</f>
        <v>0</v>
      </c>
      <c r="AV4183">
        <f>IFERROR(IF((AL4183-AM4183)&gt;0,1,0),0)</f>
        <v>0</v>
      </c>
      <c r="AW4183">
        <f>IFERROR(IF((AN4183-AO4183)&gt;0,1,0),0)</f>
        <v>0</v>
      </c>
      <c r="AX4183">
        <f>IFERROR(IF((AC4183-AD4183)&lt;0,1,0),0)</f>
        <v>0</v>
      </c>
      <c r="AY4183">
        <f>SUM(AP4183:AX4183)</f>
        <v>0</v>
      </c>
    </row>
    <row r="4184" spans="1:51" x14ac:dyDescent="0.45">
      <c r="A4184" s="1" t="s">
        <v>2732</v>
      </c>
      <c r="B4184" s="2">
        <v>5724846</v>
      </c>
      <c r="C4184" s="3" t="s">
        <v>5337</v>
      </c>
      <c r="D4184" s="5">
        <v>12.36</v>
      </c>
      <c r="E4184" s="5">
        <v>214.67715672</v>
      </c>
      <c r="F4184" s="3" t="s">
        <v>4480</v>
      </c>
      <c r="G4184" s="3" t="s">
        <v>4491</v>
      </c>
      <c r="H4184" s="3" t="s">
        <v>4492</v>
      </c>
      <c r="I4184" s="3" t="s">
        <v>4493</v>
      </c>
      <c r="J4184" s="3"/>
      <c r="K4184" s="6" t="s">
        <v>4474</v>
      </c>
      <c r="L4184" s="6" t="s">
        <v>4474</v>
      </c>
      <c r="M4184" s="6" t="s">
        <v>4474</v>
      </c>
      <c r="N4184" s="6" t="s">
        <v>4474</v>
      </c>
      <c r="O4184" s="6" t="s">
        <v>4474</v>
      </c>
      <c r="P4184" s="6" t="s">
        <v>4474</v>
      </c>
      <c r="Q4184" s="6" t="s">
        <v>4474</v>
      </c>
      <c r="R4184" s="6" t="s">
        <v>4474</v>
      </c>
      <c r="S4184" s="6" t="s">
        <v>4474</v>
      </c>
      <c r="T4184" s="6" t="s">
        <v>4474</v>
      </c>
      <c r="U4184" s="6" t="s">
        <v>4474</v>
      </c>
      <c r="V4184" s="6" t="s">
        <v>4474</v>
      </c>
      <c r="W4184" s="6" t="s">
        <v>4474</v>
      </c>
      <c r="X4184" s="6" t="s">
        <v>4474</v>
      </c>
      <c r="Y4184" s="6" t="s">
        <v>4474</v>
      </c>
      <c r="Z4184" s="6" t="s">
        <v>4474</v>
      </c>
      <c r="AA4184" s="6" t="s">
        <v>4474</v>
      </c>
      <c r="AB4184" s="6" t="s">
        <v>4474</v>
      </c>
      <c r="AC4184" s="6" t="s">
        <v>4474</v>
      </c>
      <c r="AD4184" s="6" t="s">
        <v>4474</v>
      </c>
      <c r="AF4184" t="e">
        <f>Q4184/W4184</f>
        <v>#VALUE!</v>
      </c>
      <c r="AG4184" t="e">
        <f>R4184/X4184</f>
        <v>#VALUE!</v>
      </c>
      <c r="AH4184" t="e">
        <f>U4184/W4184</f>
        <v>#VALUE!</v>
      </c>
      <c r="AI4184" t="e">
        <f>V4184/X4184</f>
        <v>#VALUE!</v>
      </c>
      <c r="AJ4184" t="e">
        <f>Y4184/AA4184</f>
        <v>#VALUE!</v>
      </c>
      <c r="AK4184" t="e">
        <f>Z4184/AB4184</f>
        <v>#VALUE!</v>
      </c>
      <c r="AL4184" t="e">
        <f>O4184/K4184</f>
        <v>#VALUE!</v>
      </c>
      <c r="AM4184" t="e">
        <f>P4184/L4184</f>
        <v>#VALUE!</v>
      </c>
      <c r="AN4184" t="e">
        <f>K4184/W4184</f>
        <v>#VALUE!</v>
      </c>
      <c r="AO4184" t="e">
        <f>L4184/X4184</f>
        <v>#VALUE!</v>
      </c>
      <c r="AP4184">
        <f>IF(OR(Q4184&lt;0, Q4184="NA"), 0, 1)</f>
        <v>0</v>
      </c>
      <c r="AQ4184">
        <f>IF(OR(S4184&lt;0, S4184="NA"), 0, 1)</f>
        <v>0</v>
      </c>
      <c r="AR4184">
        <f>IFERROR(IF((AF4184-AG4184)&gt;0,1,0),0)</f>
        <v>0</v>
      </c>
      <c r="AS4184">
        <f>IFERROR(IF((S4184-Q4184)&gt;0,1,0),0)</f>
        <v>0</v>
      </c>
      <c r="AT4184">
        <f>IFERROR(IF((AH4184-AI4184)&lt;0,1,0),0)</f>
        <v>0</v>
      </c>
      <c r="AU4184">
        <f>IFERROR(IF((AJ4184-AK4184)&gt;0,1,0),0)</f>
        <v>0</v>
      </c>
      <c r="AV4184">
        <f>IFERROR(IF((AL4184-AM4184)&gt;0,1,0),0)</f>
        <v>0</v>
      </c>
      <c r="AW4184">
        <f>IFERROR(IF((AN4184-AO4184)&gt;0,1,0),0)</f>
        <v>0</v>
      </c>
      <c r="AX4184">
        <f>IFERROR(IF((AC4184-AD4184)&lt;0,1,0),0)</f>
        <v>0</v>
      </c>
      <c r="AY4184">
        <f>SUM(AP4184:AX4184)</f>
        <v>0</v>
      </c>
    </row>
    <row r="4185" spans="1:51" x14ac:dyDescent="0.45">
      <c r="A4185" s="1" t="s">
        <v>2800</v>
      </c>
      <c r="B4185" s="2">
        <v>115688548</v>
      </c>
      <c r="C4185" s="3" t="s">
        <v>5338</v>
      </c>
      <c r="D4185" s="5">
        <v>53.45</v>
      </c>
      <c r="E4185" s="5">
        <v>836.49249999999995</v>
      </c>
      <c r="F4185" s="3" t="s">
        <v>4480</v>
      </c>
      <c r="G4185" s="3" t="s">
        <v>4491</v>
      </c>
      <c r="H4185" s="3" t="s">
        <v>4492</v>
      </c>
      <c r="I4185" s="3" t="s">
        <v>4493</v>
      </c>
      <c r="J4185" s="3"/>
      <c r="K4185" s="6" t="s">
        <v>4474</v>
      </c>
      <c r="L4185" s="6" t="s">
        <v>4474</v>
      </c>
      <c r="M4185" s="6" t="s">
        <v>4474</v>
      </c>
      <c r="N4185" s="6" t="s">
        <v>4474</v>
      </c>
      <c r="O4185" s="6" t="s">
        <v>4474</v>
      </c>
      <c r="P4185" s="6" t="s">
        <v>4474</v>
      </c>
      <c r="Q4185" s="6" t="s">
        <v>4474</v>
      </c>
      <c r="R4185" s="6" t="s">
        <v>4474</v>
      </c>
      <c r="S4185" s="6" t="s">
        <v>4474</v>
      </c>
      <c r="T4185" s="6" t="s">
        <v>4474</v>
      </c>
      <c r="U4185" s="6" t="s">
        <v>4474</v>
      </c>
      <c r="V4185" s="6" t="s">
        <v>4474</v>
      </c>
      <c r="W4185" s="6" t="s">
        <v>4474</v>
      </c>
      <c r="X4185" s="6" t="s">
        <v>4474</v>
      </c>
      <c r="Y4185" s="6" t="s">
        <v>4474</v>
      </c>
      <c r="Z4185" s="6" t="s">
        <v>4474</v>
      </c>
      <c r="AA4185" s="6" t="s">
        <v>4474</v>
      </c>
      <c r="AB4185" s="6" t="s">
        <v>4474</v>
      </c>
      <c r="AC4185" s="6" t="s">
        <v>4474</v>
      </c>
      <c r="AD4185" s="6" t="s">
        <v>4474</v>
      </c>
      <c r="AF4185" t="e">
        <f>Q4185/W4185</f>
        <v>#VALUE!</v>
      </c>
      <c r="AG4185" t="e">
        <f>R4185/X4185</f>
        <v>#VALUE!</v>
      </c>
      <c r="AH4185" t="e">
        <f>U4185/W4185</f>
        <v>#VALUE!</v>
      </c>
      <c r="AI4185" t="e">
        <f>V4185/X4185</f>
        <v>#VALUE!</v>
      </c>
      <c r="AJ4185" t="e">
        <f>Y4185/AA4185</f>
        <v>#VALUE!</v>
      </c>
      <c r="AK4185" t="e">
        <f>Z4185/AB4185</f>
        <v>#VALUE!</v>
      </c>
      <c r="AL4185" t="e">
        <f>O4185/K4185</f>
        <v>#VALUE!</v>
      </c>
      <c r="AM4185" t="e">
        <f>P4185/L4185</f>
        <v>#VALUE!</v>
      </c>
      <c r="AN4185" t="e">
        <f>K4185/W4185</f>
        <v>#VALUE!</v>
      </c>
      <c r="AO4185" t="e">
        <f>L4185/X4185</f>
        <v>#VALUE!</v>
      </c>
      <c r="AP4185">
        <f>IF(OR(Q4185&lt;0, Q4185="NA"), 0, 1)</f>
        <v>0</v>
      </c>
      <c r="AQ4185">
        <f>IF(OR(S4185&lt;0, S4185="NA"), 0, 1)</f>
        <v>0</v>
      </c>
      <c r="AR4185">
        <f>IFERROR(IF((AF4185-AG4185)&gt;0,1,0),0)</f>
        <v>0</v>
      </c>
      <c r="AS4185">
        <f>IFERROR(IF((S4185-Q4185)&gt;0,1,0),0)</f>
        <v>0</v>
      </c>
      <c r="AT4185">
        <f>IFERROR(IF((AH4185-AI4185)&lt;0,1,0),0)</f>
        <v>0</v>
      </c>
      <c r="AU4185">
        <f>IFERROR(IF((AJ4185-AK4185)&gt;0,1,0),0)</f>
        <v>0</v>
      </c>
      <c r="AV4185">
        <f>IFERROR(IF((AL4185-AM4185)&gt;0,1,0),0)</f>
        <v>0</v>
      </c>
      <c r="AW4185">
        <f>IFERROR(IF((AN4185-AO4185)&gt;0,1,0),0)</f>
        <v>0</v>
      </c>
      <c r="AX4185">
        <f>IFERROR(IF((AC4185-AD4185)&lt;0,1,0),0)</f>
        <v>0</v>
      </c>
      <c r="AY4185">
        <f>SUM(AP4185:AX4185)</f>
        <v>0</v>
      </c>
    </row>
    <row r="4186" spans="1:51" x14ac:dyDescent="0.45">
      <c r="A4186" s="1" t="s">
        <v>2810</v>
      </c>
      <c r="B4186" s="2">
        <v>28190766</v>
      </c>
      <c r="C4186" s="3" t="s">
        <v>5337</v>
      </c>
      <c r="D4186" s="5">
        <v>13.65</v>
      </c>
      <c r="E4186" s="5">
        <v>1075.0944204</v>
      </c>
      <c r="F4186" s="3" t="s">
        <v>4480</v>
      </c>
      <c r="G4186" s="3" t="s">
        <v>4491</v>
      </c>
      <c r="H4186" s="3" t="s">
        <v>4492</v>
      </c>
      <c r="I4186" s="3" t="s">
        <v>4493</v>
      </c>
      <c r="J4186" s="3"/>
      <c r="K4186" s="6" t="s">
        <v>4474</v>
      </c>
      <c r="L4186" s="6" t="s">
        <v>4474</v>
      </c>
      <c r="M4186" s="6" t="s">
        <v>4474</v>
      </c>
      <c r="N4186" s="6" t="s">
        <v>4474</v>
      </c>
      <c r="O4186" s="6" t="s">
        <v>4474</v>
      </c>
      <c r="P4186" s="6" t="s">
        <v>4474</v>
      </c>
      <c r="Q4186" s="6" t="s">
        <v>4474</v>
      </c>
      <c r="R4186" s="6" t="s">
        <v>4474</v>
      </c>
      <c r="S4186" s="6" t="s">
        <v>4474</v>
      </c>
      <c r="T4186" s="6" t="s">
        <v>4474</v>
      </c>
      <c r="U4186" s="6" t="s">
        <v>4474</v>
      </c>
      <c r="V4186" s="6" t="s">
        <v>4474</v>
      </c>
      <c r="W4186" s="6" t="s">
        <v>4474</v>
      </c>
      <c r="X4186" s="6" t="s">
        <v>4474</v>
      </c>
      <c r="Y4186" s="6" t="s">
        <v>4474</v>
      </c>
      <c r="Z4186" s="6" t="s">
        <v>4474</v>
      </c>
      <c r="AA4186" s="6" t="s">
        <v>4474</v>
      </c>
      <c r="AB4186" s="6" t="s">
        <v>4474</v>
      </c>
      <c r="AC4186" s="6" t="s">
        <v>4474</v>
      </c>
      <c r="AD4186" s="6" t="s">
        <v>4474</v>
      </c>
      <c r="AF4186" t="e">
        <f>Q4186/W4186</f>
        <v>#VALUE!</v>
      </c>
      <c r="AG4186" t="e">
        <f>R4186/X4186</f>
        <v>#VALUE!</v>
      </c>
      <c r="AH4186" t="e">
        <f>U4186/W4186</f>
        <v>#VALUE!</v>
      </c>
      <c r="AI4186" t="e">
        <f>V4186/X4186</f>
        <v>#VALUE!</v>
      </c>
      <c r="AJ4186" t="e">
        <f>Y4186/AA4186</f>
        <v>#VALUE!</v>
      </c>
      <c r="AK4186" t="e">
        <f>Z4186/AB4186</f>
        <v>#VALUE!</v>
      </c>
      <c r="AL4186" t="e">
        <f>O4186/K4186</f>
        <v>#VALUE!</v>
      </c>
      <c r="AM4186" t="e">
        <f>P4186/L4186</f>
        <v>#VALUE!</v>
      </c>
      <c r="AN4186" t="e">
        <f>K4186/W4186</f>
        <v>#VALUE!</v>
      </c>
      <c r="AO4186" t="e">
        <f>L4186/X4186</f>
        <v>#VALUE!</v>
      </c>
      <c r="AP4186">
        <f>IF(OR(Q4186&lt;0, Q4186="NA"), 0, 1)</f>
        <v>0</v>
      </c>
      <c r="AQ4186">
        <f>IF(OR(S4186&lt;0, S4186="NA"), 0, 1)</f>
        <v>0</v>
      </c>
      <c r="AR4186">
        <f>IFERROR(IF((AF4186-AG4186)&gt;0,1,0),0)</f>
        <v>0</v>
      </c>
      <c r="AS4186">
        <f>IFERROR(IF((S4186-Q4186)&gt;0,1,0),0)</f>
        <v>0</v>
      </c>
      <c r="AT4186">
        <f>IFERROR(IF((AH4186-AI4186)&lt;0,1,0),0)</f>
        <v>0</v>
      </c>
      <c r="AU4186">
        <f>IFERROR(IF((AJ4186-AK4186)&gt;0,1,0),0)</f>
        <v>0</v>
      </c>
      <c r="AV4186">
        <f>IFERROR(IF((AL4186-AM4186)&gt;0,1,0),0)</f>
        <v>0</v>
      </c>
      <c r="AW4186">
        <f>IFERROR(IF((AN4186-AO4186)&gt;0,1,0),0)</f>
        <v>0</v>
      </c>
      <c r="AX4186">
        <f>IFERROR(IF((AC4186-AD4186)&lt;0,1,0),0)</f>
        <v>0</v>
      </c>
      <c r="AY4186">
        <f>SUM(AP4186:AX4186)</f>
        <v>0</v>
      </c>
    </row>
    <row r="4187" spans="1:51" x14ac:dyDescent="0.45">
      <c r="A4187" s="1" t="s">
        <v>2820</v>
      </c>
      <c r="B4187" s="2">
        <v>100571172</v>
      </c>
      <c r="C4187" s="3" t="s">
        <v>5338</v>
      </c>
      <c r="D4187" s="5">
        <v>35.369500000000002</v>
      </c>
      <c r="E4187" s="5">
        <v>7.9581375000000003</v>
      </c>
      <c r="F4187" s="3" t="s">
        <v>4480</v>
      </c>
      <c r="G4187" s="3" t="s">
        <v>4491</v>
      </c>
      <c r="H4187" s="3" t="s">
        <v>4492</v>
      </c>
      <c r="I4187" s="3" t="s">
        <v>4493</v>
      </c>
      <c r="J4187" s="3"/>
      <c r="K4187" s="6" t="s">
        <v>4474</v>
      </c>
      <c r="L4187" s="6" t="s">
        <v>4474</v>
      </c>
      <c r="M4187" s="6" t="s">
        <v>4474</v>
      </c>
      <c r="N4187" s="6" t="s">
        <v>4474</v>
      </c>
      <c r="O4187" s="6" t="s">
        <v>4474</v>
      </c>
      <c r="P4187" s="6" t="s">
        <v>4474</v>
      </c>
      <c r="Q4187" s="6" t="s">
        <v>4474</v>
      </c>
      <c r="R4187" s="6" t="s">
        <v>4474</v>
      </c>
      <c r="S4187" s="6" t="s">
        <v>4474</v>
      </c>
      <c r="T4187" s="6" t="s">
        <v>4474</v>
      </c>
      <c r="U4187" s="6" t="s">
        <v>4474</v>
      </c>
      <c r="V4187" s="6" t="s">
        <v>4474</v>
      </c>
      <c r="W4187" s="6" t="s">
        <v>4474</v>
      </c>
      <c r="X4187" s="6" t="s">
        <v>4474</v>
      </c>
      <c r="Y4187" s="6" t="s">
        <v>4474</v>
      </c>
      <c r="Z4187" s="6" t="s">
        <v>4474</v>
      </c>
      <c r="AA4187" s="6" t="s">
        <v>4474</v>
      </c>
      <c r="AB4187" s="6" t="s">
        <v>4474</v>
      </c>
      <c r="AC4187" s="6" t="s">
        <v>4474</v>
      </c>
      <c r="AD4187" s="6" t="s">
        <v>4474</v>
      </c>
      <c r="AF4187" t="e">
        <f>Q4187/W4187</f>
        <v>#VALUE!</v>
      </c>
      <c r="AG4187" t="e">
        <f>R4187/X4187</f>
        <v>#VALUE!</v>
      </c>
      <c r="AH4187" t="e">
        <f>U4187/W4187</f>
        <v>#VALUE!</v>
      </c>
      <c r="AI4187" t="e">
        <f>V4187/X4187</f>
        <v>#VALUE!</v>
      </c>
      <c r="AJ4187" t="e">
        <f>Y4187/AA4187</f>
        <v>#VALUE!</v>
      </c>
      <c r="AK4187" t="e">
        <f>Z4187/AB4187</f>
        <v>#VALUE!</v>
      </c>
      <c r="AL4187" t="e">
        <f>O4187/K4187</f>
        <v>#VALUE!</v>
      </c>
      <c r="AM4187" t="e">
        <f>P4187/L4187</f>
        <v>#VALUE!</v>
      </c>
      <c r="AN4187" t="e">
        <f>K4187/W4187</f>
        <v>#VALUE!</v>
      </c>
      <c r="AO4187" t="e">
        <f>L4187/X4187</f>
        <v>#VALUE!</v>
      </c>
      <c r="AP4187">
        <f>IF(OR(Q4187&lt;0, Q4187="NA"), 0, 1)</f>
        <v>0</v>
      </c>
      <c r="AQ4187">
        <f>IF(OR(S4187&lt;0, S4187="NA"), 0, 1)</f>
        <v>0</v>
      </c>
      <c r="AR4187">
        <f>IFERROR(IF((AF4187-AG4187)&gt;0,1,0),0)</f>
        <v>0</v>
      </c>
      <c r="AS4187">
        <f>IFERROR(IF((S4187-Q4187)&gt;0,1,0),0)</f>
        <v>0</v>
      </c>
      <c r="AT4187">
        <f>IFERROR(IF((AH4187-AI4187)&lt;0,1,0),0)</f>
        <v>0</v>
      </c>
      <c r="AU4187">
        <f>IFERROR(IF((AJ4187-AK4187)&gt;0,1,0),0)</f>
        <v>0</v>
      </c>
      <c r="AV4187">
        <f>IFERROR(IF((AL4187-AM4187)&gt;0,1,0),0)</f>
        <v>0</v>
      </c>
      <c r="AW4187">
        <f>IFERROR(IF((AN4187-AO4187)&gt;0,1,0),0)</f>
        <v>0</v>
      </c>
      <c r="AX4187">
        <f>IFERROR(IF((AC4187-AD4187)&lt;0,1,0),0)</f>
        <v>0</v>
      </c>
      <c r="AY4187">
        <f>SUM(AP4187:AX4187)</f>
        <v>0</v>
      </c>
    </row>
    <row r="4188" spans="1:51" x14ac:dyDescent="0.45">
      <c r="A4188" s="1" t="s">
        <v>2821</v>
      </c>
      <c r="B4188" s="2">
        <v>100571458</v>
      </c>
      <c r="C4188" s="3" t="s">
        <v>5338</v>
      </c>
      <c r="D4188" s="5">
        <v>30.494499999999999</v>
      </c>
      <c r="E4188" s="5">
        <v>6.8612624999999996</v>
      </c>
      <c r="F4188" s="3" t="s">
        <v>4480</v>
      </c>
      <c r="G4188" s="3" t="s">
        <v>4491</v>
      </c>
      <c r="H4188" s="3" t="s">
        <v>4492</v>
      </c>
      <c r="I4188" s="3" t="s">
        <v>4493</v>
      </c>
      <c r="J4188" s="3"/>
      <c r="K4188" s="6" t="s">
        <v>4474</v>
      </c>
      <c r="L4188" s="6" t="s">
        <v>4474</v>
      </c>
      <c r="M4188" s="6" t="s">
        <v>4474</v>
      </c>
      <c r="N4188" s="6" t="s">
        <v>4474</v>
      </c>
      <c r="O4188" s="6" t="s">
        <v>4474</v>
      </c>
      <c r="P4188" s="6" t="s">
        <v>4474</v>
      </c>
      <c r="Q4188" s="6" t="s">
        <v>4474</v>
      </c>
      <c r="R4188" s="6" t="s">
        <v>4474</v>
      </c>
      <c r="S4188" s="6" t="s">
        <v>4474</v>
      </c>
      <c r="T4188" s="6" t="s">
        <v>4474</v>
      </c>
      <c r="U4188" s="6" t="s">
        <v>4474</v>
      </c>
      <c r="V4188" s="6" t="s">
        <v>4474</v>
      </c>
      <c r="W4188" s="6" t="s">
        <v>4474</v>
      </c>
      <c r="X4188" s="6" t="s">
        <v>4474</v>
      </c>
      <c r="Y4188" s="6" t="s">
        <v>4474</v>
      </c>
      <c r="Z4188" s="6" t="s">
        <v>4474</v>
      </c>
      <c r="AA4188" s="6" t="s">
        <v>4474</v>
      </c>
      <c r="AB4188" s="6" t="s">
        <v>4474</v>
      </c>
      <c r="AC4188" s="6" t="s">
        <v>4474</v>
      </c>
      <c r="AD4188" s="6" t="s">
        <v>4474</v>
      </c>
      <c r="AF4188" t="e">
        <f>Q4188/W4188</f>
        <v>#VALUE!</v>
      </c>
      <c r="AG4188" t="e">
        <f>R4188/X4188</f>
        <v>#VALUE!</v>
      </c>
      <c r="AH4188" t="e">
        <f>U4188/W4188</f>
        <v>#VALUE!</v>
      </c>
      <c r="AI4188" t="e">
        <f>V4188/X4188</f>
        <v>#VALUE!</v>
      </c>
      <c r="AJ4188" t="e">
        <f>Y4188/AA4188</f>
        <v>#VALUE!</v>
      </c>
      <c r="AK4188" t="e">
        <f>Z4188/AB4188</f>
        <v>#VALUE!</v>
      </c>
      <c r="AL4188" t="e">
        <f>O4188/K4188</f>
        <v>#VALUE!</v>
      </c>
      <c r="AM4188" t="e">
        <f>P4188/L4188</f>
        <v>#VALUE!</v>
      </c>
      <c r="AN4188" t="e">
        <f>K4188/W4188</f>
        <v>#VALUE!</v>
      </c>
      <c r="AO4188" t="e">
        <f>L4188/X4188</f>
        <v>#VALUE!</v>
      </c>
      <c r="AP4188">
        <f>IF(OR(Q4188&lt;0, Q4188="NA"), 0, 1)</f>
        <v>0</v>
      </c>
      <c r="AQ4188">
        <f>IF(OR(S4188&lt;0, S4188="NA"), 0, 1)</f>
        <v>0</v>
      </c>
      <c r="AR4188">
        <f>IFERROR(IF((AF4188-AG4188)&gt;0,1,0),0)</f>
        <v>0</v>
      </c>
      <c r="AS4188">
        <f>IFERROR(IF((S4188-Q4188)&gt;0,1,0),0)</f>
        <v>0</v>
      </c>
      <c r="AT4188">
        <f>IFERROR(IF((AH4188-AI4188)&lt;0,1,0),0)</f>
        <v>0</v>
      </c>
      <c r="AU4188">
        <f>IFERROR(IF((AJ4188-AK4188)&gt;0,1,0),0)</f>
        <v>0</v>
      </c>
      <c r="AV4188">
        <f>IFERROR(IF((AL4188-AM4188)&gt;0,1,0),0)</f>
        <v>0</v>
      </c>
      <c r="AW4188">
        <f>IFERROR(IF((AN4188-AO4188)&gt;0,1,0),0)</f>
        <v>0</v>
      </c>
      <c r="AX4188">
        <f>IFERROR(IF((AC4188-AD4188)&lt;0,1,0),0)</f>
        <v>0</v>
      </c>
      <c r="AY4188">
        <f>SUM(AP4188:AX4188)</f>
        <v>0</v>
      </c>
    </row>
    <row r="4189" spans="1:51" x14ac:dyDescent="0.45">
      <c r="A4189" s="1" t="s">
        <v>2824</v>
      </c>
      <c r="B4189" s="2">
        <v>118509090</v>
      </c>
      <c r="C4189" s="3" t="s">
        <v>5338</v>
      </c>
      <c r="D4189" s="5">
        <v>9.94</v>
      </c>
      <c r="E4189" s="5">
        <v>239.7167675</v>
      </c>
      <c r="F4189" s="3" t="s">
        <v>4480</v>
      </c>
      <c r="G4189" s="3" t="s">
        <v>4491</v>
      </c>
      <c r="H4189" s="3" t="s">
        <v>4492</v>
      </c>
      <c r="I4189" s="3" t="s">
        <v>4493</v>
      </c>
      <c r="J4189" s="3" t="s">
        <v>4494</v>
      </c>
      <c r="K4189" s="6" t="s">
        <v>4474</v>
      </c>
      <c r="L4189" s="6" t="s">
        <v>4474</v>
      </c>
      <c r="M4189" s="6" t="s">
        <v>4474</v>
      </c>
      <c r="N4189" s="6" t="s">
        <v>4474</v>
      </c>
      <c r="O4189" s="6" t="s">
        <v>4474</v>
      </c>
      <c r="P4189" s="6" t="s">
        <v>4474</v>
      </c>
      <c r="Q4189" s="6" t="s">
        <v>4474</v>
      </c>
      <c r="R4189" s="6" t="s">
        <v>4474</v>
      </c>
      <c r="S4189" s="6" t="s">
        <v>4474</v>
      </c>
      <c r="T4189" s="6" t="s">
        <v>4474</v>
      </c>
      <c r="U4189" s="6" t="s">
        <v>4474</v>
      </c>
      <c r="V4189" s="6" t="s">
        <v>4474</v>
      </c>
      <c r="W4189" s="6" t="s">
        <v>4474</v>
      </c>
      <c r="X4189" s="6" t="s">
        <v>4474</v>
      </c>
      <c r="Y4189" s="6" t="s">
        <v>4474</v>
      </c>
      <c r="Z4189" s="6" t="s">
        <v>4474</v>
      </c>
      <c r="AA4189" s="6" t="s">
        <v>4474</v>
      </c>
      <c r="AB4189" s="6" t="s">
        <v>4474</v>
      </c>
      <c r="AC4189" s="6" t="s">
        <v>4474</v>
      </c>
      <c r="AD4189" s="6" t="s">
        <v>4474</v>
      </c>
      <c r="AF4189" t="e">
        <f>Q4189/W4189</f>
        <v>#VALUE!</v>
      </c>
      <c r="AG4189" t="e">
        <f>R4189/X4189</f>
        <v>#VALUE!</v>
      </c>
      <c r="AH4189" t="e">
        <f>U4189/W4189</f>
        <v>#VALUE!</v>
      </c>
      <c r="AI4189" t="e">
        <f>V4189/X4189</f>
        <v>#VALUE!</v>
      </c>
      <c r="AJ4189" t="e">
        <f>Y4189/AA4189</f>
        <v>#VALUE!</v>
      </c>
      <c r="AK4189" t="e">
        <f>Z4189/AB4189</f>
        <v>#VALUE!</v>
      </c>
      <c r="AL4189" t="e">
        <f>O4189/K4189</f>
        <v>#VALUE!</v>
      </c>
      <c r="AM4189" t="e">
        <f>P4189/L4189</f>
        <v>#VALUE!</v>
      </c>
      <c r="AN4189" t="e">
        <f>K4189/W4189</f>
        <v>#VALUE!</v>
      </c>
      <c r="AO4189" t="e">
        <f>L4189/X4189</f>
        <v>#VALUE!</v>
      </c>
      <c r="AP4189">
        <f>IF(OR(Q4189&lt;0, Q4189="NA"), 0, 1)</f>
        <v>0</v>
      </c>
      <c r="AQ4189">
        <f>IF(OR(S4189&lt;0, S4189="NA"), 0, 1)</f>
        <v>0</v>
      </c>
      <c r="AR4189">
        <f>IFERROR(IF((AF4189-AG4189)&gt;0,1,0),0)</f>
        <v>0</v>
      </c>
      <c r="AS4189">
        <f>IFERROR(IF((S4189-Q4189)&gt;0,1,0),0)</f>
        <v>0</v>
      </c>
      <c r="AT4189">
        <f>IFERROR(IF((AH4189-AI4189)&lt;0,1,0),0)</f>
        <v>0</v>
      </c>
      <c r="AU4189">
        <f>IFERROR(IF((AJ4189-AK4189)&gt;0,1,0),0)</f>
        <v>0</v>
      </c>
      <c r="AV4189">
        <f>IFERROR(IF((AL4189-AM4189)&gt;0,1,0),0)</f>
        <v>0</v>
      </c>
      <c r="AW4189">
        <f>IFERROR(IF((AN4189-AO4189)&gt;0,1,0),0)</f>
        <v>0</v>
      </c>
      <c r="AX4189">
        <f>IFERROR(IF((AC4189-AD4189)&lt;0,1,0),0)</f>
        <v>0</v>
      </c>
      <c r="AY4189">
        <f>SUM(AP4189:AX4189)</f>
        <v>0</v>
      </c>
    </row>
    <row r="4190" spans="1:51" x14ac:dyDescent="0.45">
      <c r="A4190" s="1" t="s">
        <v>2861</v>
      </c>
      <c r="B4190" s="2">
        <v>117345806</v>
      </c>
      <c r="C4190" s="3" t="s">
        <v>5338</v>
      </c>
      <c r="D4190" s="5">
        <v>25.204999999999998</v>
      </c>
      <c r="E4190" s="5">
        <v>7.30945</v>
      </c>
      <c r="F4190" s="3" t="s">
        <v>4480</v>
      </c>
      <c r="G4190" s="3" t="s">
        <v>4491</v>
      </c>
      <c r="H4190" s="3" t="s">
        <v>4492</v>
      </c>
      <c r="I4190" s="3" t="s">
        <v>4493</v>
      </c>
      <c r="J4190" s="3"/>
      <c r="K4190" s="6" t="s">
        <v>4474</v>
      </c>
      <c r="L4190" s="6" t="s">
        <v>4474</v>
      </c>
      <c r="M4190" s="6" t="s">
        <v>4474</v>
      </c>
      <c r="N4190" s="6" t="s">
        <v>4474</v>
      </c>
      <c r="O4190" s="6" t="s">
        <v>4474</v>
      </c>
      <c r="P4190" s="6" t="s">
        <v>4474</v>
      </c>
      <c r="Q4190" s="6" t="s">
        <v>4474</v>
      </c>
      <c r="R4190" s="6" t="s">
        <v>4474</v>
      </c>
      <c r="S4190" s="6" t="s">
        <v>4474</v>
      </c>
      <c r="T4190" s="6" t="s">
        <v>4474</v>
      </c>
      <c r="U4190" s="6" t="s">
        <v>4474</v>
      </c>
      <c r="V4190" s="6" t="s">
        <v>4474</v>
      </c>
      <c r="W4190" s="6" t="s">
        <v>4474</v>
      </c>
      <c r="X4190" s="6" t="s">
        <v>4474</v>
      </c>
      <c r="Y4190" s="6" t="s">
        <v>4474</v>
      </c>
      <c r="Z4190" s="6" t="s">
        <v>4474</v>
      </c>
      <c r="AA4190" s="6" t="s">
        <v>4474</v>
      </c>
      <c r="AB4190" s="6" t="s">
        <v>4474</v>
      </c>
      <c r="AC4190" s="6" t="s">
        <v>4474</v>
      </c>
      <c r="AD4190" s="6" t="s">
        <v>4474</v>
      </c>
      <c r="AF4190" t="e">
        <f>Q4190/W4190</f>
        <v>#VALUE!</v>
      </c>
      <c r="AG4190" t="e">
        <f>R4190/X4190</f>
        <v>#VALUE!</v>
      </c>
      <c r="AH4190" t="e">
        <f>U4190/W4190</f>
        <v>#VALUE!</v>
      </c>
      <c r="AI4190" t="e">
        <f>V4190/X4190</f>
        <v>#VALUE!</v>
      </c>
      <c r="AJ4190" t="e">
        <f>Y4190/AA4190</f>
        <v>#VALUE!</v>
      </c>
      <c r="AK4190" t="e">
        <f>Z4190/AB4190</f>
        <v>#VALUE!</v>
      </c>
      <c r="AL4190" t="e">
        <f>O4190/K4190</f>
        <v>#VALUE!</v>
      </c>
      <c r="AM4190" t="e">
        <f>P4190/L4190</f>
        <v>#VALUE!</v>
      </c>
      <c r="AN4190" t="e">
        <f>K4190/W4190</f>
        <v>#VALUE!</v>
      </c>
      <c r="AO4190" t="e">
        <f>L4190/X4190</f>
        <v>#VALUE!</v>
      </c>
      <c r="AP4190">
        <f>IF(OR(Q4190&lt;0, Q4190="NA"), 0, 1)</f>
        <v>0</v>
      </c>
      <c r="AQ4190">
        <f>IF(OR(S4190&lt;0, S4190="NA"), 0, 1)</f>
        <v>0</v>
      </c>
      <c r="AR4190">
        <f>IFERROR(IF((AF4190-AG4190)&gt;0,1,0),0)</f>
        <v>0</v>
      </c>
      <c r="AS4190">
        <f>IFERROR(IF((S4190-Q4190)&gt;0,1,0),0)</f>
        <v>0</v>
      </c>
      <c r="AT4190">
        <f>IFERROR(IF((AH4190-AI4190)&lt;0,1,0),0)</f>
        <v>0</v>
      </c>
      <c r="AU4190">
        <f>IFERROR(IF((AJ4190-AK4190)&gt;0,1,0),0)</f>
        <v>0</v>
      </c>
      <c r="AV4190">
        <f>IFERROR(IF((AL4190-AM4190)&gt;0,1,0),0)</f>
        <v>0</v>
      </c>
      <c r="AW4190">
        <f>IFERROR(IF((AN4190-AO4190)&gt;0,1,0),0)</f>
        <v>0</v>
      </c>
      <c r="AX4190">
        <f>IFERROR(IF((AC4190-AD4190)&lt;0,1,0),0)</f>
        <v>0</v>
      </c>
      <c r="AY4190">
        <f>SUM(AP4190:AX4190)</f>
        <v>0</v>
      </c>
    </row>
    <row r="4191" spans="1:51" x14ac:dyDescent="0.45">
      <c r="A4191" s="1" t="s">
        <v>2862</v>
      </c>
      <c r="B4191" s="2">
        <v>117345807</v>
      </c>
      <c r="C4191" s="3" t="s">
        <v>5338</v>
      </c>
      <c r="D4191" s="5">
        <v>23.58</v>
      </c>
      <c r="E4191" s="5">
        <v>1.179</v>
      </c>
      <c r="F4191" s="3" t="s">
        <v>4480</v>
      </c>
      <c r="G4191" s="3" t="s">
        <v>4491</v>
      </c>
      <c r="H4191" s="3" t="s">
        <v>4492</v>
      </c>
      <c r="I4191" s="3" t="s">
        <v>4493</v>
      </c>
      <c r="J4191" s="3"/>
      <c r="K4191" s="6" t="s">
        <v>4474</v>
      </c>
      <c r="L4191" s="6" t="s">
        <v>4474</v>
      </c>
      <c r="M4191" s="6" t="s">
        <v>4474</v>
      </c>
      <c r="N4191" s="6" t="s">
        <v>4474</v>
      </c>
      <c r="O4191" s="6" t="s">
        <v>4474</v>
      </c>
      <c r="P4191" s="6" t="s">
        <v>4474</v>
      </c>
      <c r="Q4191" s="6" t="s">
        <v>4474</v>
      </c>
      <c r="R4191" s="6" t="s">
        <v>4474</v>
      </c>
      <c r="S4191" s="6" t="s">
        <v>4474</v>
      </c>
      <c r="T4191" s="6" t="s">
        <v>4474</v>
      </c>
      <c r="U4191" s="6" t="s">
        <v>4474</v>
      </c>
      <c r="V4191" s="6" t="s">
        <v>4474</v>
      </c>
      <c r="W4191" s="6" t="s">
        <v>4474</v>
      </c>
      <c r="X4191" s="6" t="s">
        <v>4474</v>
      </c>
      <c r="Y4191" s="6" t="s">
        <v>4474</v>
      </c>
      <c r="Z4191" s="6" t="s">
        <v>4474</v>
      </c>
      <c r="AA4191" s="6" t="s">
        <v>4474</v>
      </c>
      <c r="AB4191" s="6" t="s">
        <v>4474</v>
      </c>
      <c r="AC4191" s="6" t="s">
        <v>4474</v>
      </c>
      <c r="AD4191" s="6" t="s">
        <v>4474</v>
      </c>
      <c r="AF4191" t="e">
        <f>Q4191/W4191</f>
        <v>#VALUE!</v>
      </c>
      <c r="AG4191" t="e">
        <f>R4191/X4191</f>
        <v>#VALUE!</v>
      </c>
      <c r="AH4191" t="e">
        <f>U4191/W4191</f>
        <v>#VALUE!</v>
      </c>
      <c r="AI4191" t="e">
        <f>V4191/X4191</f>
        <v>#VALUE!</v>
      </c>
      <c r="AJ4191" t="e">
        <f>Y4191/AA4191</f>
        <v>#VALUE!</v>
      </c>
      <c r="AK4191" t="e">
        <f>Z4191/AB4191</f>
        <v>#VALUE!</v>
      </c>
      <c r="AL4191" t="e">
        <f>O4191/K4191</f>
        <v>#VALUE!</v>
      </c>
      <c r="AM4191" t="e">
        <f>P4191/L4191</f>
        <v>#VALUE!</v>
      </c>
      <c r="AN4191" t="e">
        <f>K4191/W4191</f>
        <v>#VALUE!</v>
      </c>
      <c r="AO4191" t="e">
        <f>L4191/X4191</f>
        <v>#VALUE!</v>
      </c>
      <c r="AP4191">
        <f>IF(OR(Q4191&lt;0, Q4191="NA"), 0, 1)</f>
        <v>0</v>
      </c>
      <c r="AQ4191">
        <f>IF(OR(S4191&lt;0, S4191="NA"), 0, 1)</f>
        <v>0</v>
      </c>
      <c r="AR4191">
        <f>IFERROR(IF((AF4191-AG4191)&gt;0,1,0),0)</f>
        <v>0</v>
      </c>
      <c r="AS4191">
        <f>IFERROR(IF((S4191-Q4191)&gt;0,1,0),0)</f>
        <v>0</v>
      </c>
      <c r="AT4191">
        <f>IFERROR(IF((AH4191-AI4191)&lt;0,1,0),0)</f>
        <v>0</v>
      </c>
      <c r="AU4191">
        <f>IFERROR(IF((AJ4191-AK4191)&gt;0,1,0),0)</f>
        <v>0</v>
      </c>
      <c r="AV4191">
        <f>IFERROR(IF((AL4191-AM4191)&gt;0,1,0),0)</f>
        <v>0</v>
      </c>
      <c r="AW4191">
        <f>IFERROR(IF((AN4191-AO4191)&gt;0,1,0),0)</f>
        <v>0</v>
      </c>
      <c r="AX4191">
        <f>IFERROR(IF((AC4191-AD4191)&lt;0,1,0),0)</f>
        <v>0</v>
      </c>
      <c r="AY4191">
        <f>SUM(AP4191:AX4191)</f>
        <v>0</v>
      </c>
    </row>
    <row r="4192" spans="1:51" x14ac:dyDescent="0.45">
      <c r="A4192" s="1" t="s">
        <v>2863</v>
      </c>
      <c r="B4192" s="2">
        <v>116337826</v>
      </c>
      <c r="C4192" s="3" t="s">
        <v>5338</v>
      </c>
      <c r="D4192" s="5">
        <v>28.335100000000001</v>
      </c>
      <c r="E4192" s="5">
        <v>18.134464000000001</v>
      </c>
      <c r="F4192" s="3" t="s">
        <v>4480</v>
      </c>
      <c r="G4192" s="3" t="s">
        <v>4491</v>
      </c>
      <c r="H4192" s="3" t="s">
        <v>4492</v>
      </c>
      <c r="I4192" s="3" t="s">
        <v>4493</v>
      </c>
      <c r="J4192" s="3"/>
      <c r="K4192" s="6" t="s">
        <v>4474</v>
      </c>
      <c r="L4192" s="6" t="s">
        <v>4474</v>
      </c>
      <c r="M4192" s="6" t="s">
        <v>4474</v>
      </c>
      <c r="N4192" s="6" t="s">
        <v>4474</v>
      </c>
      <c r="O4192" s="6" t="s">
        <v>4474</v>
      </c>
      <c r="P4192" s="6" t="s">
        <v>4474</v>
      </c>
      <c r="Q4192" s="6" t="s">
        <v>4474</v>
      </c>
      <c r="R4192" s="6" t="s">
        <v>4474</v>
      </c>
      <c r="S4192" s="6" t="s">
        <v>4474</v>
      </c>
      <c r="T4192" s="6" t="s">
        <v>4474</v>
      </c>
      <c r="U4192" s="6" t="s">
        <v>4474</v>
      </c>
      <c r="V4192" s="6" t="s">
        <v>4474</v>
      </c>
      <c r="W4192" s="6" t="s">
        <v>4474</v>
      </c>
      <c r="X4192" s="6" t="s">
        <v>4474</v>
      </c>
      <c r="Y4192" s="6" t="s">
        <v>4474</v>
      </c>
      <c r="Z4192" s="6" t="s">
        <v>4474</v>
      </c>
      <c r="AA4192" s="6" t="s">
        <v>4474</v>
      </c>
      <c r="AB4192" s="6" t="s">
        <v>4474</v>
      </c>
      <c r="AC4192" s="6" t="s">
        <v>4474</v>
      </c>
      <c r="AD4192" s="6" t="s">
        <v>4474</v>
      </c>
      <c r="AF4192" t="e">
        <f>Q4192/W4192</f>
        <v>#VALUE!</v>
      </c>
      <c r="AG4192" t="e">
        <f>R4192/X4192</f>
        <v>#VALUE!</v>
      </c>
      <c r="AH4192" t="e">
        <f>U4192/W4192</f>
        <v>#VALUE!</v>
      </c>
      <c r="AI4192" t="e">
        <f>V4192/X4192</f>
        <v>#VALUE!</v>
      </c>
      <c r="AJ4192" t="e">
        <f>Y4192/AA4192</f>
        <v>#VALUE!</v>
      </c>
      <c r="AK4192" t="e">
        <f>Z4192/AB4192</f>
        <v>#VALUE!</v>
      </c>
      <c r="AL4192" t="e">
        <f>O4192/K4192</f>
        <v>#VALUE!</v>
      </c>
      <c r="AM4192" t="e">
        <f>P4192/L4192</f>
        <v>#VALUE!</v>
      </c>
      <c r="AN4192" t="e">
        <f>K4192/W4192</f>
        <v>#VALUE!</v>
      </c>
      <c r="AO4192" t="e">
        <f>L4192/X4192</f>
        <v>#VALUE!</v>
      </c>
      <c r="AP4192">
        <f>IF(OR(Q4192&lt;0, Q4192="NA"), 0, 1)</f>
        <v>0</v>
      </c>
      <c r="AQ4192">
        <f>IF(OR(S4192&lt;0, S4192="NA"), 0, 1)</f>
        <v>0</v>
      </c>
      <c r="AR4192">
        <f>IFERROR(IF((AF4192-AG4192)&gt;0,1,0),0)</f>
        <v>0</v>
      </c>
      <c r="AS4192">
        <f>IFERROR(IF((S4192-Q4192)&gt;0,1,0),0)</f>
        <v>0</v>
      </c>
      <c r="AT4192">
        <f>IFERROR(IF((AH4192-AI4192)&lt;0,1,0),0)</f>
        <v>0</v>
      </c>
      <c r="AU4192">
        <f>IFERROR(IF((AJ4192-AK4192)&gt;0,1,0),0)</f>
        <v>0</v>
      </c>
      <c r="AV4192">
        <f>IFERROR(IF((AL4192-AM4192)&gt;0,1,0),0)</f>
        <v>0</v>
      </c>
      <c r="AW4192">
        <f>IFERROR(IF((AN4192-AO4192)&gt;0,1,0),0)</f>
        <v>0</v>
      </c>
      <c r="AX4192">
        <f>IFERROR(IF((AC4192-AD4192)&lt;0,1,0),0)</f>
        <v>0</v>
      </c>
      <c r="AY4192">
        <f>SUM(AP4192:AX4192)</f>
        <v>0</v>
      </c>
    </row>
    <row r="4193" spans="1:51" x14ac:dyDescent="0.45">
      <c r="A4193" s="1" t="s">
        <v>2864</v>
      </c>
      <c r="B4193" s="2">
        <v>19570106</v>
      </c>
      <c r="C4193" s="3" t="s">
        <v>5337</v>
      </c>
      <c r="D4193" s="5">
        <v>21.959</v>
      </c>
      <c r="E4193" s="5">
        <v>82.895224999999996</v>
      </c>
      <c r="F4193" s="3" t="s">
        <v>4480</v>
      </c>
      <c r="G4193" s="3" t="s">
        <v>4491</v>
      </c>
      <c r="H4193" s="3" t="s">
        <v>4492</v>
      </c>
      <c r="I4193" s="3" t="s">
        <v>4493</v>
      </c>
      <c r="J4193" s="3"/>
      <c r="K4193" s="6" t="s">
        <v>4474</v>
      </c>
      <c r="L4193" s="6" t="s">
        <v>4474</v>
      </c>
      <c r="M4193" s="6" t="s">
        <v>4474</v>
      </c>
      <c r="N4193" s="6" t="s">
        <v>4474</v>
      </c>
      <c r="O4193" s="6" t="s">
        <v>4474</v>
      </c>
      <c r="P4193" s="6" t="s">
        <v>4474</v>
      </c>
      <c r="Q4193" s="6" t="s">
        <v>4474</v>
      </c>
      <c r="R4193" s="6" t="s">
        <v>4474</v>
      </c>
      <c r="S4193" s="6" t="s">
        <v>4474</v>
      </c>
      <c r="T4193" s="6" t="s">
        <v>4474</v>
      </c>
      <c r="U4193" s="6" t="s">
        <v>4474</v>
      </c>
      <c r="V4193" s="6" t="s">
        <v>4474</v>
      </c>
      <c r="W4193" s="6" t="s">
        <v>4474</v>
      </c>
      <c r="X4193" s="6" t="s">
        <v>4474</v>
      </c>
      <c r="Y4193" s="6" t="s">
        <v>4474</v>
      </c>
      <c r="Z4193" s="6" t="s">
        <v>4474</v>
      </c>
      <c r="AA4193" s="6" t="s">
        <v>4474</v>
      </c>
      <c r="AB4193" s="6" t="s">
        <v>4474</v>
      </c>
      <c r="AC4193" s="6" t="s">
        <v>4474</v>
      </c>
      <c r="AD4193" s="6" t="s">
        <v>4474</v>
      </c>
      <c r="AF4193" t="e">
        <f>Q4193/W4193</f>
        <v>#VALUE!</v>
      </c>
      <c r="AG4193" t="e">
        <f>R4193/X4193</f>
        <v>#VALUE!</v>
      </c>
      <c r="AH4193" t="e">
        <f>U4193/W4193</f>
        <v>#VALUE!</v>
      </c>
      <c r="AI4193" t="e">
        <f>V4193/X4193</f>
        <v>#VALUE!</v>
      </c>
      <c r="AJ4193" t="e">
        <f>Y4193/AA4193</f>
        <v>#VALUE!</v>
      </c>
      <c r="AK4193" t="e">
        <f>Z4193/AB4193</f>
        <v>#VALUE!</v>
      </c>
      <c r="AL4193" t="e">
        <f>O4193/K4193</f>
        <v>#VALUE!</v>
      </c>
      <c r="AM4193" t="e">
        <f>P4193/L4193</f>
        <v>#VALUE!</v>
      </c>
      <c r="AN4193" t="e">
        <f>K4193/W4193</f>
        <v>#VALUE!</v>
      </c>
      <c r="AO4193" t="e">
        <f>L4193/X4193</f>
        <v>#VALUE!</v>
      </c>
      <c r="AP4193">
        <f>IF(OR(Q4193&lt;0, Q4193="NA"), 0, 1)</f>
        <v>0</v>
      </c>
      <c r="AQ4193">
        <f>IF(OR(S4193&lt;0, S4193="NA"), 0, 1)</f>
        <v>0</v>
      </c>
      <c r="AR4193">
        <f>IFERROR(IF((AF4193-AG4193)&gt;0,1,0),0)</f>
        <v>0</v>
      </c>
      <c r="AS4193">
        <f>IFERROR(IF((S4193-Q4193)&gt;0,1,0),0)</f>
        <v>0</v>
      </c>
      <c r="AT4193">
        <f>IFERROR(IF((AH4193-AI4193)&lt;0,1,0),0)</f>
        <v>0</v>
      </c>
      <c r="AU4193">
        <f>IFERROR(IF((AJ4193-AK4193)&gt;0,1,0),0)</f>
        <v>0</v>
      </c>
      <c r="AV4193">
        <f>IFERROR(IF((AL4193-AM4193)&gt;0,1,0),0)</f>
        <v>0</v>
      </c>
      <c r="AW4193">
        <f>IFERROR(IF((AN4193-AO4193)&gt;0,1,0),0)</f>
        <v>0</v>
      </c>
      <c r="AX4193">
        <f>IFERROR(IF((AC4193-AD4193)&lt;0,1,0),0)</f>
        <v>0</v>
      </c>
      <c r="AY4193">
        <f>SUM(AP4193:AX4193)</f>
        <v>0</v>
      </c>
    </row>
    <row r="4194" spans="1:51" x14ac:dyDescent="0.45">
      <c r="A4194" s="1" t="s">
        <v>2865</v>
      </c>
      <c r="B4194" s="2">
        <v>114114882</v>
      </c>
      <c r="C4194" s="3" t="s">
        <v>5337</v>
      </c>
      <c r="D4194" s="5">
        <v>36.621200000000002</v>
      </c>
      <c r="E4194" s="5">
        <v>59.326343999999999</v>
      </c>
      <c r="F4194" s="3" t="s">
        <v>4480</v>
      </c>
      <c r="G4194" s="3" t="s">
        <v>4491</v>
      </c>
      <c r="H4194" s="3" t="s">
        <v>4492</v>
      </c>
      <c r="I4194" s="3" t="s">
        <v>4493</v>
      </c>
      <c r="J4194" s="3"/>
      <c r="K4194" s="6" t="s">
        <v>4474</v>
      </c>
      <c r="L4194" s="6" t="s">
        <v>4474</v>
      </c>
      <c r="M4194" s="6" t="s">
        <v>4474</v>
      </c>
      <c r="N4194" s="6" t="s">
        <v>4474</v>
      </c>
      <c r="O4194" s="6" t="s">
        <v>4474</v>
      </c>
      <c r="P4194" s="6" t="s">
        <v>4474</v>
      </c>
      <c r="Q4194" s="6" t="s">
        <v>4474</v>
      </c>
      <c r="R4194" s="6" t="s">
        <v>4474</v>
      </c>
      <c r="S4194" s="6" t="s">
        <v>4474</v>
      </c>
      <c r="T4194" s="6" t="s">
        <v>4474</v>
      </c>
      <c r="U4194" s="6" t="s">
        <v>4474</v>
      </c>
      <c r="V4194" s="6" t="s">
        <v>4474</v>
      </c>
      <c r="W4194" s="6" t="s">
        <v>4474</v>
      </c>
      <c r="X4194" s="6" t="s">
        <v>4474</v>
      </c>
      <c r="Y4194" s="6" t="s">
        <v>4474</v>
      </c>
      <c r="Z4194" s="6" t="s">
        <v>4474</v>
      </c>
      <c r="AA4194" s="6" t="s">
        <v>4474</v>
      </c>
      <c r="AB4194" s="6" t="s">
        <v>4474</v>
      </c>
      <c r="AC4194" s="6" t="s">
        <v>4474</v>
      </c>
      <c r="AD4194" s="6" t="s">
        <v>4474</v>
      </c>
      <c r="AF4194" t="e">
        <f>Q4194/W4194</f>
        <v>#VALUE!</v>
      </c>
      <c r="AG4194" t="e">
        <f>R4194/X4194</f>
        <v>#VALUE!</v>
      </c>
      <c r="AH4194" t="e">
        <f>U4194/W4194</f>
        <v>#VALUE!</v>
      </c>
      <c r="AI4194" t="e">
        <f>V4194/X4194</f>
        <v>#VALUE!</v>
      </c>
      <c r="AJ4194" t="e">
        <f>Y4194/AA4194</f>
        <v>#VALUE!</v>
      </c>
      <c r="AK4194" t="e">
        <f>Z4194/AB4194</f>
        <v>#VALUE!</v>
      </c>
      <c r="AL4194" t="e">
        <f>O4194/K4194</f>
        <v>#VALUE!</v>
      </c>
      <c r="AM4194" t="e">
        <f>P4194/L4194</f>
        <v>#VALUE!</v>
      </c>
      <c r="AN4194" t="e">
        <f>K4194/W4194</f>
        <v>#VALUE!</v>
      </c>
      <c r="AO4194" t="e">
        <f>L4194/X4194</f>
        <v>#VALUE!</v>
      </c>
      <c r="AP4194">
        <f>IF(OR(Q4194&lt;0, Q4194="NA"), 0, 1)</f>
        <v>0</v>
      </c>
      <c r="AQ4194">
        <f>IF(OR(S4194&lt;0, S4194="NA"), 0, 1)</f>
        <v>0</v>
      </c>
      <c r="AR4194">
        <f>IFERROR(IF((AF4194-AG4194)&gt;0,1,0),0)</f>
        <v>0</v>
      </c>
      <c r="AS4194">
        <f>IFERROR(IF((S4194-Q4194)&gt;0,1,0),0)</f>
        <v>0</v>
      </c>
      <c r="AT4194">
        <f>IFERROR(IF((AH4194-AI4194)&lt;0,1,0),0)</f>
        <v>0</v>
      </c>
      <c r="AU4194">
        <f>IFERROR(IF((AJ4194-AK4194)&gt;0,1,0),0)</f>
        <v>0</v>
      </c>
      <c r="AV4194">
        <f>IFERROR(IF((AL4194-AM4194)&gt;0,1,0),0)</f>
        <v>0</v>
      </c>
      <c r="AW4194">
        <f>IFERROR(IF((AN4194-AO4194)&gt;0,1,0),0)</f>
        <v>0</v>
      </c>
      <c r="AX4194">
        <f>IFERROR(IF((AC4194-AD4194)&lt;0,1,0),0)</f>
        <v>0</v>
      </c>
      <c r="AY4194">
        <f>SUM(AP4194:AX4194)</f>
        <v>0</v>
      </c>
    </row>
    <row r="4195" spans="1:51" x14ac:dyDescent="0.45">
      <c r="A4195" s="1" t="s">
        <v>2866</v>
      </c>
      <c r="B4195" s="2">
        <v>109805330</v>
      </c>
      <c r="C4195" s="3" t="s">
        <v>5338</v>
      </c>
      <c r="D4195" s="5">
        <v>25.86</v>
      </c>
      <c r="E4195" s="5">
        <v>5.9478</v>
      </c>
      <c r="F4195" s="3" t="s">
        <v>4480</v>
      </c>
      <c r="G4195" s="3" t="s">
        <v>4491</v>
      </c>
      <c r="H4195" s="3" t="s">
        <v>4492</v>
      </c>
      <c r="I4195" s="3" t="s">
        <v>4493</v>
      </c>
      <c r="J4195" s="3"/>
      <c r="K4195" s="6" t="s">
        <v>4474</v>
      </c>
      <c r="L4195" s="6" t="s">
        <v>4474</v>
      </c>
      <c r="M4195" s="6" t="s">
        <v>4474</v>
      </c>
      <c r="N4195" s="6" t="s">
        <v>4474</v>
      </c>
      <c r="O4195" s="6" t="s">
        <v>4474</v>
      </c>
      <c r="P4195" s="6" t="s">
        <v>4474</v>
      </c>
      <c r="Q4195" s="6" t="s">
        <v>4474</v>
      </c>
      <c r="R4195" s="6" t="s">
        <v>4474</v>
      </c>
      <c r="S4195" s="6" t="s">
        <v>4474</v>
      </c>
      <c r="T4195" s="6" t="s">
        <v>4474</v>
      </c>
      <c r="U4195" s="6" t="s">
        <v>4474</v>
      </c>
      <c r="V4195" s="6" t="s">
        <v>4474</v>
      </c>
      <c r="W4195" s="6" t="s">
        <v>4474</v>
      </c>
      <c r="X4195" s="6" t="s">
        <v>4474</v>
      </c>
      <c r="Y4195" s="6" t="s">
        <v>4474</v>
      </c>
      <c r="Z4195" s="6" t="s">
        <v>4474</v>
      </c>
      <c r="AA4195" s="6" t="s">
        <v>4474</v>
      </c>
      <c r="AB4195" s="6" t="s">
        <v>4474</v>
      </c>
      <c r="AC4195" s="6" t="s">
        <v>4474</v>
      </c>
      <c r="AD4195" s="6" t="s">
        <v>4474</v>
      </c>
      <c r="AF4195" t="e">
        <f>Q4195/W4195</f>
        <v>#VALUE!</v>
      </c>
      <c r="AG4195" t="e">
        <f>R4195/X4195</f>
        <v>#VALUE!</v>
      </c>
      <c r="AH4195" t="e">
        <f>U4195/W4195</f>
        <v>#VALUE!</v>
      </c>
      <c r="AI4195" t="e">
        <f>V4195/X4195</f>
        <v>#VALUE!</v>
      </c>
      <c r="AJ4195" t="e">
        <f>Y4195/AA4195</f>
        <v>#VALUE!</v>
      </c>
      <c r="AK4195" t="e">
        <f>Z4195/AB4195</f>
        <v>#VALUE!</v>
      </c>
      <c r="AL4195" t="e">
        <f>O4195/K4195</f>
        <v>#VALUE!</v>
      </c>
      <c r="AM4195" t="e">
        <f>P4195/L4195</f>
        <v>#VALUE!</v>
      </c>
      <c r="AN4195" t="e">
        <f>K4195/W4195</f>
        <v>#VALUE!</v>
      </c>
      <c r="AO4195" t="e">
        <f>L4195/X4195</f>
        <v>#VALUE!</v>
      </c>
      <c r="AP4195">
        <f>IF(OR(Q4195&lt;0, Q4195="NA"), 0, 1)</f>
        <v>0</v>
      </c>
      <c r="AQ4195">
        <f>IF(OR(S4195&lt;0, S4195="NA"), 0, 1)</f>
        <v>0</v>
      </c>
      <c r="AR4195">
        <f>IFERROR(IF((AF4195-AG4195)&gt;0,1,0),0)</f>
        <v>0</v>
      </c>
      <c r="AS4195">
        <f>IFERROR(IF((S4195-Q4195)&gt;0,1,0),0)</f>
        <v>0</v>
      </c>
      <c r="AT4195">
        <f>IFERROR(IF((AH4195-AI4195)&lt;0,1,0),0)</f>
        <v>0</v>
      </c>
      <c r="AU4195">
        <f>IFERROR(IF((AJ4195-AK4195)&gt;0,1,0),0)</f>
        <v>0</v>
      </c>
      <c r="AV4195">
        <f>IFERROR(IF((AL4195-AM4195)&gt;0,1,0),0)</f>
        <v>0</v>
      </c>
      <c r="AW4195">
        <f>IFERROR(IF((AN4195-AO4195)&gt;0,1,0),0)</f>
        <v>0</v>
      </c>
      <c r="AX4195">
        <f>IFERROR(IF((AC4195-AD4195)&lt;0,1,0),0)</f>
        <v>0</v>
      </c>
      <c r="AY4195">
        <f>SUM(AP4195:AX4195)</f>
        <v>0</v>
      </c>
    </row>
    <row r="4196" spans="1:51" x14ac:dyDescent="0.45">
      <c r="A4196" s="1" t="s">
        <v>2893</v>
      </c>
      <c r="B4196" s="2">
        <v>115758997</v>
      </c>
      <c r="C4196" s="3" t="s">
        <v>5338</v>
      </c>
      <c r="D4196" s="5">
        <v>24.7866</v>
      </c>
      <c r="E4196" s="5">
        <v>52.671525000000003</v>
      </c>
      <c r="F4196" s="3" t="s">
        <v>4480</v>
      </c>
      <c r="G4196" s="3" t="s">
        <v>4491</v>
      </c>
      <c r="H4196" s="3" t="s">
        <v>4492</v>
      </c>
      <c r="I4196" s="3" t="s">
        <v>4493</v>
      </c>
      <c r="J4196" s="3"/>
      <c r="K4196" s="6" t="s">
        <v>4474</v>
      </c>
      <c r="L4196" s="6" t="s">
        <v>4474</v>
      </c>
      <c r="M4196" s="6" t="s">
        <v>4474</v>
      </c>
      <c r="N4196" s="6" t="s">
        <v>4474</v>
      </c>
      <c r="O4196" s="6" t="s">
        <v>4474</v>
      </c>
      <c r="P4196" s="6" t="s">
        <v>4474</v>
      </c>
      <c r="Q4196" s="6" t="s">
        <v>4474</v>
      </c>
      <c r="R4196" s="6" t="s">
        <v>4474</v>
      </c>
      <c r="S4196" s="6" t="s">
        <v>4474</v>
      </c>
      <c r="T4196" s="6" t="s">
        <v>4474</v>
      </c>
      <c r="U4196" s="6" t="s">
        <v>4474</v>
      </c>
      <c r="V4196" s="6" t="s">
        <v>4474</v>
      </c>
      <c r="W4196" s="6" t="s">
        <v>4474</v>
      </c>
      <c r="X4196" s="6" t="s">
        <v>4474</v>
      </c>
      <c r="Y4196" s="6" t="s">
        <v>4474</v>
      </c>
      <c r="Z4196" s="6" t="s">
        <v>4474</v>
      </c>
      <c r="AA4196" s="6" t="s">
        <v>4474</v>
      </c>
      <c r="AB4196" s="6" t="s">
        <v>4474</v>
      </c>
      <c r="AC4196" s="6" t="s">
        <v>4474</v>
      </c>
      <c r="AD4196" s="6" t="s">
        <v>4474</v>
      </c>
      <c r="AF4196" t="e">
        <f>Q4196/W4196</f>
        <v>#VALUE!</v>
      </c>
      <c r="AG4196" t="e">
        <f>R4196/X4196</f>
        <v>#VALUE!</v>
      </c>
      <c r="AH4196" t="e">
        <f>U4196/W4196</f>
        <v>#VALUE!</v>
      </c>
      <c r="AI4196" t="e">
        <f>V4196/X4196</f>
        <v>#VALUE!</v>
      </c>
      <c r="AJ4196" t="e">
        <f>Y4196/AA4196</f>
        <v>#VALUE!</v>
      </c>
      <c r="AK4196" t="e">
        <f>Z4196/AB4196</f>
        <v>#VALUE!</v>
      </c>
      <c r="AL4196" t="e">
        <f>O4196/K4196</f>
        <v>#VALUE!</v>
      </c>
      <c r="AM4196" t="e">
        <f>P4196/L4196</f>
        <v>#VALUE!</v>
      </c>
      <c r="AN4196" t="e">
        <f>K4196/W4196</f>
        <v>#VALUE!</v>
      </c>
      <c r="AO4196" t="e">
        <f>L4196/X4196</f>
        <v>#VALUE!</v>
      </c>
      <c r="AP4196">
        <f>IF(OR(Q4196&lt;0, Q4196="NA"), 0, 1)</f>
        <v>0</v>
      </c>
      <c r="AQ4196">
        <f>IF(OR(S4196&lt;0, S4196="NA"), 0, 1)</f>
        <v>0</v>
      </c>
      <c r="AR4196">
        <f>IFERROR(IF((AF4196-AG4196)&gt;0,1,0),0)</f>
        <v>0</v>
      </c>
      <c r="AS4196">
        <f>IFERROR(IF((S4196-Q4196)&gt;0,1,0),0)</f>
        <v>0</v>
      </c>
      <c r="AT4196">
        <f>IFERROR(IF((AH4196-AI4196)&lt;0,1,0),0)</f>
        <v>0</v>
      </c>
      <c r="AU4196">
        <f>IFERROR(IF((AJ4196-AK4196)&gt;0,1,0),0)</f>
        <v>0</v>
      </c>
      <c r="AV4196">
        <f>IFERROR(IF((AL4196-AM4196)&gt;0,1,0),0)</f>
        <v>0</v>
      </c>
      <c r="AW4196">
        <f>IFERROR(IF((AN4196-AO4196)&gt;0,1,0),0)</f>
        <v>0</v>
      </c>
      <c r="AX4196">
        <f>IFERROR(IF((AC4196-AD4196)&lt;0,1,0),0)</f>
        <v>0</v>
      </c>
      <c r="AY4196">
        <f>SUM(AP4196:AX4196)</f>
        <v>0</v>
      </c>
    </row>
    <row r="4197" spans="1:51" x14ac:dyDescent="0.45">
      <c r="A4197" s="1" t="s">
        <v>2894</v>
      </c>
      <c r="B4197" s="2">
        <v>115758804</v>
      </c>
      <c r="C4197" s="3" t="s">
        <v>5338</v>
      </c>
      <c r="D4197" s="5">
        <v>25.67</v>
      </c>
      <c r="E4197" s="5">
        <v>46.847749999999998</v>
      </c>
      <c r="F4197" s="3" t="s">
        <v>4480</v>
      </c>
      <c r="G4197" s="3" t="s">
        <v>4491</v>
      </c>
      <c r="H4197" s="3" t="s">
        <v>4492</v>
      </c>
      <c r="I4197" s="3" t="s">
        <v>4493</v>
      </c>
      <c r="J4197" s="3"/>
      <c r="K4197" s="6" t="s">
        <v>4474</v>
      </c>
      <c r="L4197" s="6" t="s">
        <v>4474</v>
      </c>
      <c r="M4197" s="6" t="s">
        <v>4474</v>
      </c>
      <c r="N4197" s="6" t="s">
        <v>4474</v>
      </c>
      <c r="O4197" s="6" t="s">
        <v>4474</v>
      </c>
      <c r="P4197" s="6" t="s">
        <v>4474</v>
      </c>
      <c r="Q4197" s="6" t="s">
        <v>4474</v>
      </c>
      <c r="R4197" s="6" t="s">
        <v>4474</v>
      </c>
      <c r="S4197" s="6" t="s">
        <v>4474</v>
      </c>
      <c r="T4197" s="6" t="s">
        <v>4474</v>
      </c>
      <c r="U4197" s="6" t="s">
        <v>4474</v>
      </c>
      <c r="V4197" s="6" t="s">
        <v>4474</v>
      </c>
      <c r="W4197" s="6" t="s">
        <v>4474</v>
      </c>
      <c r="X4197" s="6" t="s">
        <v>4474</v>
      </c>
      <c r="Y4197" s="6" t="s">
        <v>4474</v>
      </c>
      <c r="Z4197" s="6" t="s">
        <v>4474</v>
      </c>
      <c r="AA4197" s="6" t="s">
        <v>4474</v>
      </c>
      <c r="AB4197" s="6" t="s">
        <v>4474</v>
      </c>
      <c r="AC4197" s="6" t="s">
        <v>4474</v>
      </c>
      <c r="AD4197" s="6" t="s">
        <v>4474</v>
      </c>
      <c r="AF4197" t="e">
        <f>Q4197/W4197</f>
        <v>#VALUE!</v>
      </c>
      <c r="AG4197" t="e">
        <f>R4197/X4197</f>
        <v>#VALUE!</v>
      </c>
      <c r="AH4197" t="e">
        <f>U4197/W4197</f>
        <v>#VALUE!</v>
      </c>
      <c r="AI4197" t="e">
        <f>V4197/X4197</f>
        <v>#VALUE!</v>
      </c>
      <c r="AJ4197" t="e">
        <f>Y4197/AA4197</f>
        <v>#VALUE!</v>
      </c>
      <c r="AK4197" t="e">
        <f>Z4197/AB4197</f>
        <v>#VALUE!</v>
      </c>
      <c r="AL4197" t="e">
        <f>O4197/K4197</f>
        <v>#VALUE!</v>
      </c>
      <c r="AM4197" t="e">
        <f>P4197/L4197</f>
        <v>#VALUE!</v>
      </c>
      <c r="AN4197" t="e">
        <f>K4197/W4197</f>
        <v>#VALUE!</v>
      </c>
      <c r="AO4197" t="e">
        <f>L4197/X4197</f>
        <v>#VALUE!</v>
      </c>
      <c r="AP4197">
        <f>IF(OR(Q4197&lt;0, Q4197="NA"), 0, 1)</f>
        <v>0</v>
      </c>
      <c r="AQ4197">
        <f>IF(OR(S4197&lt;0, S4197="NA"), 0, 1)</f>
        <v>0</v>
      </c>
      <c r="AR4197">
        <f>IFERROR(IF((AF4197-AG4197)&gt;0,1,0),0)</f>
        <v>0</v>
      </c>
      <c r="AS4197">
        <f>IFERROR(IF((S4197-Q4197)&gt;0,1,0),0)</f>
        <v>0</v>
      </c>
      <c r="AT4197">
        <f>IFERROR(IF((AH4197-AI4197)&lt;0,1,0),0)</f>
        <v>0</v>
      </c>
      <c r="AU4197">
        <f>IFERROR(IF((AJ4197-AK4197)&gt;0,1,0),0)</f>
        <v>0</v>
      </c>
      <c r="AV4197">
        <f>IFERROR(IF((AL4197-AM4197)&gt;0,1,0),0)</f>
        <v>0</v>
      </c>
      <c r="AW4197">
        <f>IFERROR(IF((AN4197-AO4197)&gt;0,1,0),0)</f>
        <v>0</v>
      </c>
      <c r="AX4197">
        <f>IFERROR(IF((AC4197-AD4197)&lt;0,1,0),0)</f>
        <v>0</v>
      </c>
      <c r="AY4197">
        <f>SUM(AP4197:AX4197)</f>
        <v>0</v>
      </c>
    </row>
    <row r="4198" spans="1:51" x14ac:dyDescent="0.45">
      <c r="A4198" s="1" t="s">
        <v>2895</v>
      </c>
      <c r="B4198" s="2">
        <v>115758905</v>
      </c>
      <c r="C4198" s="3" t="s">
        <v>5338</v>
      </c>
      <c r="D4198" s="5">
        <v>29.168199999999999</v>
      </c>
      <c r="E4198" s="5">
        <v>6.1253219999999997</v>
      </c>
      <c r="F4198" s="3" t="s">
        <v>4480</v>
      </c>
      <c r="G4198" s="3" t="s">
        <v>4491</v>
      </c>
      <c r="H4198" s="3" t="s">
        <v>4492</v>
      </c>
      <c r="I4198" s="3" t="s">
        <v>4493</v>
      </c>
      <c r="J4198" s="3"/>
      <c r="K4198" s="6" t="s">
        <v>4474</v>
      </c>
      <c r="L4198" s="6" t="s">
        <v>4474</v>
      </c>
      <c r="M4198" s="6" t="s">
        <v>4474</v>
      </c>
      <c r="N4198" s="6" t="s">
        <v>4474</v>
      </c>
      <c r="O4198" s="6" t="s">
        <v>4474</v>
      </c>
      <c r="P4198" s="6" t="s">
        <v>4474</v>
      </c>
      <c r="Q4198" s="6" t="s">
        <v>4474</v>
      </c>
      <c r="R4198" s="6" t="s">
        <v>4474</v>
      </c>
      <c r="S4198" s="6" t="s">
        <v>4474</v>
      </c>
      <c r="T4198" s="6" t="s">
        <v>4474</v>
      </c>
      <c r="U4198" s="6" t="s">
        <v>4474</v>
      </c>
      <c r="V4198" s="6" t="s">
        <v>4474</v>
      </c>
      <c r="W4198" s="6" t="s">
        <v>4474</v>
      </c>
      <c r="X4198" s="6" t="s">
        <v>4474</v>
      </c>
      <c r="Y4198" s="6" t="s">
        <v>4474</v>
      </c>
      <c r="Z4198" s="6" t="s">
        <v>4474</v>
      </c>
      <c r="AA4198" s="6" t="s">
        <v>4474</v>
      </c>
      <c r="AB4198" s="6" t="s">
        <v>4474</v>
      </c>
      <c r="AC4198" s="6" t="s">
        <v>4474</v>
      </c>
      <c r="AD4198" s="6" t="s">
        <v>4474</v>
      </c>
      <c r="AF4198" t="e">
        <f>Q4198/W4198</f>
        <v>#VALUE!</v>
      </c>
      <c r="AG4198" t="e">
        <f>R4198/X4198</f>
        <v>#VALUE!</v>
      </c>
      <c r="AH4198" t="e">
        <f>U4198/W4198</f>
        <v>#VALUE!</v>
      </c>
      <c r="AI4198" t="e">
        <f>V4198/X4198</f>
        <v>#VALUE!</v>
      </c>
      <c r="AJ4198" t="e">
        <f>Y4198/AA4198</f>
        <v>#VALUE!</v>
      </c>
      <c r="AK4198" t="e">
        <f>Z4198/AB4198</f>
        <v>#VALUE!</v>
      </c>
      <c r="AL4198" t="e">
        <f>O4198/K4198</f>
        <v>#VALUE!</v>
      </c>
      <c r="AM4198" t="e">
        <f>P4198/L4198</f>
        <v>#VALUE!</v>
      </c>
      <c r="AN4198" t="e">
        <f>K4198/W4198</f>
        <v>#VALUE!</v>
      </c>
      <c r="AO4198" t="e">
        <f>L4198/X4198</f>
        <v>#VALUE!</v>
      </c>
      <c r="AP4198">
        <f>IF(OR(Q4198&lt;0, Q4198="NA"), 0, 1)</f>
        <v>0</v>
      </c>
      <c r="AQ4198">
        <f>IF(OR(S4198&lt;0, S4198="NA"), 0, 1)</f>
        <v>0</v>
      </c>
      <c r="AR4198">
        <f>IFERROR(IF((AF4198-AG4198)&gt;0,1,0),0)</f>
        <v>0</v>
      </c>
      <c r="AS4198">
        <f>IFERROR(IF((S4198-Q4198)&gt;0,1,0),0)</f>
        <v>0</v>
      </c>
      <c r="AT4198">
        <f>IFERROR(IF((AH4198-AI4198)&lt;0,1,0),0)</f>
        <v>0</v>
      </c>
      <c r="AU4198">
        <f>IFERROR(IF((AJ4198-AK4198)&gt;0,1,0),0)</f>
        <v>0</v>
      </c>
      <c r="AV4198">
        <f>IFERROR(IF((AL4198-AM4198)&gt;0,1,0),0)</f>
        <v>0</v>
      </c>
      <c r="AW4198">
        <f>IFERROR(IF((AN4198-AO4198)&gt;0,1,0),0)</f>
        <v>0</v>
      </c>
      <c r="AX4198">
        <f>IFERROR(IF((AC4198-AD4198)&lt;0,1,0),0)</f>
        <v>0</v>
      </c>
      <c r="AY4198">
        <f>SUM(AP4198:AX4198)</f>
        <v>0</v>
      </c>
    </row>
    <row r="4199" spans="1:51" x14ac:dyDescent="0.45">
      <c r="A4199" s="1" t="s">
        <v>2896</v>
      </c>
      <c r="B4199" s="2">
        <v>115758906</v>
      </c>
      <c r="C4199" s="3" t="s">
        <v>5338</v>
      </c>
      <c r="D4199" s="5">
        <v>25.265000000000001</v>
      </c>
      <c r="E4199" s="7">
        <v>151.59</v>
      </c>
      <c r="F4199" s="3" t="s">
        <v>4480</v>
      </c>
      <c r="G4199" s="3" t="s">
        <v>4491</v>
      </c>
      <c r="H4199" s="3" t="s">
        <v>4492</v>
      </c>
      <c r="I4199" s="3" t="s">
        <v>4493</v>
      </c>
      <c r="J4199" s="3"/>
      <c r="K4199" s="6" t="s">
        <v>4474</v>
      </c>
      <c r="L4199" s="6" t="s">
        <v>4474</v>
      </c>
      <c r="M4199" s="6" t="s">
        <v>4474</v>
      </c>
      <c r="N4199" s="6" t="s">
        <v>4474</v>
      </c>
      <c r="O4199" s="6" t="s">
        <v>4474</v>
      </c>
      <c r="P4199" s="6" t="s">
        <v>4474</v>
      </c>
      <c r="Q4199" s="6" t="s">
        <v>4474</v>
      </c>
      <c r="R4199" s="6" t="s">
        <v>4474</v>
      </c>
      <c r="S4199" s="6" t="s">
        <v>4474</v>
      </c>
      <c r="T4199" s="6" t="s">
        <v>4474</v>
      </c>
      <c r="U4199" s="6" t="s">
        <v>4474</v>
      </c>
      <c r="V4199" s="6" t="s">
        <v>4474</v>
      </c>
      <c r="W4199" s="6" t="s">
        <v>4474</v>
      </c>
      <c r="X4199" s="6" t="s">
        <v>4474</v>
      </c>
      <c r="Y4199" s="6" t="s">
        <v>4474</v>
      </c>
      <c r="Z4199" s="6" t="s">
        <v>4474</v>
      </c>
      <c r="AA4199" s="6" t="s">
        <v>4474</v>
      </c>
      <c r="AB4199" s="6" t="s">
        <v>4474</v>
      </c>
      <c r="AC4199" s="6" t="s">
        <v>4474</v>
      </c>
      <c r="AD4199" s="6" t="s">
        <v>4474</v>
      </c>
      <c r="AF4199" t="e">
        <f>Q4199/W4199</f>
        <v>#VALUE!</v>
      </c>
      <c r="AG4199" t="e">
        <f>R4199/X4199</f>
        <v>#VALUE!</v>
      </c>
      <c r="AH4199" t="e">
        <f>U4199/W4199</f>
        <v>#VALUE!</v>
      </c>
      <c r="AI4199" t="e">
        <f>V4199/X4199</f>
        <v>#VALUE!</v>
      </c>
      <c r="AJ4199" t="e">
        <f>Y4199/AA4199</f>
        <v>#VALUE!</v>
      </c>
      <c r="AK4199" t="e">
        <f>Z4199/AB4199</f>
        <v>#VALUE!</v>
      </c>
      <c r="AL4199" t="e">
        <f>O4199/K4199</f>
        <v>#VALUE!</v>
      </c>
      <c r="AM4199" t="e">
        <f>P4199/L4199</f>
        <v>#VALUE!</v>
      </c>
      <c r="AN4199" t="e">
        <f>K4199/W4199</f>
        <v>#VALUE!</v>
      </c>
      <c r="AO4199" t="e">
        <f>L4199/X4199</f>
        <v>#VALUE!</v>
      </c>
      <c r="AP4199">
        <f>IF(OR(Q4199&lt;0, Q4199="NA"), 0, 1)</f>
        <v>0</v>
      </c>
      <c r="AQ4199">
        <f>IF(OR(S4199&lt;0, S4199="NA"), 0, 1)</f>
        <v>0</v>
      </c>
      <c r="AR4199">
        <f>IFERROR(IF((AF4199-AG4199)&gt;0,1,0),0)</f>
        <v>0</v>
      </c>
      <c r="AS4199">
        <f>IFERROR(IF((S4199-Q4199)&gt;0,1,0),0)</f>
        <v>0</v>
      </c>
      <c r="AT4199">
        <f>IFERROR(IF((AH4199-AI4199)&lt;0,1,0),0)</f>
        <v>0</v>
      </c>
      <c r="AU4199">
        <f>IFERROR(IF((AJ4199-AK4199)&gt;0,1,0),0)</f>
        <v>0</v>
      </c>
      <c r="AV4199">
        <f>IFERROR(IF((AL4199-AM4199)&gt;0,1,0),0)</f>
        <v>0</v>
      </c>
      <c r="AW4199">
        <f>IFERROR(IF((AN4199-AO4199)&gt;0,1,0),0)</f>
        <v>0</v>
      </c>
      <c r="AX4199">
        <f>IFERROR(IF((AC4199-AD4199)&lt;0,1,0),0)</f>
        <v>0</v>
      </c>
      <c r="AY4199">
        <f>SUM(AP4199:AX4199)</f>
        <v>0</v>
      </c>
    </row>
    <row r="4200" spans="1:51" x14ac:dyDescent="0.45">
      <c r="A4200" s="1" t="s">
        <v>2901</v>
      </c>
      <c r="B4200" s="2">
        <v>5728952</v>
      </c>
      <c r="C4200" s="3" t="s">
        <v>5337</v>
      </c>
      <c r="D4200" s="5">
        <v>13.692</v>
      </c>
      <c r="E4200" s="5">
        <v>245.78969251199999</v>
      </c>
      <c r="F4200" s="3" t="s">
        <v>4480</v>
      </c>
      <c r="G4200" s="3" t="s">
        <v>4491</v>
      </c>
      <c r="H4200" s="3" t="s">
        <v>4492</v>
      </c>
      <c r="I4200" s="3" t="s">
        <v>4493</v>
      </c>
      <c r="J4200" s="3" t="s">
        <v>4494</v>
      </c>
      <c r="K4200" s="6" t="s">
        <v>4474</v>
      </c>
      <c r="L4200" s="6" t="s">
        <v>4474</v>
      </c>
      <c r="M4200" s="6" t="s">
        <v>4474</v>
      </c>
      <c r="N4200" s="6" t="s">
        <v>4474</v>
      </c>
      <c r="O4200" s="6" t="s">
        <v>4474</v>
      </c>
      <c r="P4200" s="6" t="s">
        <v>4474</v>
      </c>
      <c r="Q4200" s="6" t="s">
        <v>4474</v>
      </c>
      <c r="R4200" s="6" t="s">
        <v>4474</v>
      </c>
      <c r="S4200" s="6" t="s">
        <v>4474</v>
      </c>
      <c r="T4200" s="6" t="s">
        <v>4474</v>
      </c>
      <c r="U4200" s="6" t="s">
        <v>4474</v>
      </c>
      <c r="V4200" s="6" t="s">
        <v>4474</v>
      </c>
      <c r="W4200" s="6" t="s">
        <v>4474</v>
      </c>
      <c r="X4200" s="6" t="s">
        <v>4474</v>
      </c>
      <c r="Y4200" s="6" t="s">
        <v>4474</v>
      </c>
      <c r="Z4200" s="6" t="s">
        <v>4474</v>
      </c>
      <c r="AA4200" s="6" t="s">
        <v>4474</v>
      </c>
      <c r="AB4200" s="6" t="s">
        <v>4474</v>
      </c>
      <c r="AC4200" s="6" t="s">
        <v>4474</v>
      </c>
      <c r="AD4200" s="6" t="s">
        <v>4474</v>
      </c>
      <c r="AF4200" t="e">
        <f>Q4200/W4200</f>
        <v>#VALUE!</v>
      </c>
      <c r="AG4200" t="e">
        <f>R4200/X4200</f>
        <v>#VALUE!</v>
      </c>
      <c r="AH4200" t="e">
        <f>U4200/W4200</f>
        <v>#VALUE!</v>
      </c>
      <c r="AI4200" t="e">
        <f>V4200/X4200</f>
        <v>#VALUE!</v>
      </c>
      <c r="AJ4200" t="e">
        <f>Y4200/AA4200</f>
        <v>#VALUE!</v>
      </c>
      <c r="AK4200" t="e">
        <f>Z4200/AB4200</f>
        <v>#VALUE!</v>
      </c>
      <c r="AL4200" t="e">
        <f>O4200/K4200</f>
        <v>#VALUE!</v>
      </c>
      <c r="AM4200" t="e">
        <f>P4200/L4200</f>
        <v>#VALUE!</v>
      </c>
      <c r="AN4200" t="e">
        <f>K4200/W4200</f>
        <v>#VALUE!</v>
      </c>
      <c r="AO4200" t="e">
        <f>L4200/X4200</f>
        <v>#VALUE!</v>
      </c>
      <c r="AP4200">
        <f>IF(OR(Q4200&lt;0, Q4200="NA"), 0, 1)</f>
        <v>0</v>
      </c>
      <c r="AQ4200">
        <f>IF(OR(S4200&lt;0, S4200="NA"), 0, 1)</f>
        <v>0</v>
      </c>
      <c r="AR4200">
        <f>IFERROR(IF((AF4200-AG4200)&gt;0,1,0),0)</f>
        <v>0</v>
      </c>
      <c r="AS4200">
        <f>IFERROR(IF((S4200-Q4200)&gt;0,1,0),0)</f>
        <v>0</v>
      </c>
      <c r="AT4200">
        <f>IFERROR(IF((AH4200-AI4200)&lt;0,1,0),0)</f>
        <v>0</v>
      </c>
      <c r="AU4200">
        <f>IFERROR(IF((AJ4200-AK4200)&gt;0,1,0),0)</f>
        <v>0</v>
      </c>
      <c r="AV4200">
        <f>IFERROR(IF((AL4200-AM4200)&gt;0,1,0),0)</f>
        <v>0</v>
      </c>
      <c r="AW4200">
        <f>IFERROR(IF((AN4200-AO4200)&gt;0,1,0),0)</f>
        <v>0</v>
      </c>
      <c r="AX4200">
        <f>IFERROR(IF((AC4200-AD4200)&lt;0,1,0),0)</f>
        <v>0</v>
      </c>
      <c r="AY4200">
        <f>SUM(AP4200:AX4200)</f>
        <v>0</v>
      </c>
    </row>
    <row r="4201" spans="1:51" x14ac:dyDescent="0.45">
      <c r="A4201" s="1" t="s">
        <v>2909</v>
      </c>
      <c r="B4201" s="2">
        <v>5726666</v>
      </c>
      <c r="C4201" s="3" t="s">
        <v>5337</v>
      </c>
      <c r="D4201" s="5">
        <v>15.94</v>
      </c>
      <c r="E4201" s="5">
        <v>256.55452315999997</v>
      </c>
      <c r="F4201" s="3" t="s">
        <v>4480</v>
      </c>
      <c r="G4201" s="3" t="s">
        <v>4491</v>
      </c>
      <c r="H4201" s="3" t="s">
        <v>4492</v>
      </c>
      <c r="I4201" s="3" t="s">
        <v>4493</v>
      </c>
      <c r="J4201" s="3" t="s">
        <v>4494</v>
      </c>
      <c r="K4201" s="6" t="s">
        <v>4474</v>
      </c>
      <c r="L4201" s="6" t="s">
        <v>4474</v>
      </c>
      <c r="M4201" s="6" t="s">
        <v>4474</v>
      </c>
      <c r="N4201" s="6" t="s">
        <v>4474</v>
      </c>
      <c r="O4201" s="6" t="s">
        <v>4474</v>
      </c>
      <c r="P4201" s="6" t="s">
        <v>4474</v>
      </c>
      <c r="Q4201" s="6" t="s">
        <v>4474</v>
      </c>
      <c r="R4201" s="6" t="s">
        <v>4474</v>
      </c>
      <c r="S4201" s="6" t="s">
        <v>4474</v>
      </c>
      <c r="T4201" s="6" t="s">
        <v>4474</v>
      </c>
      <c r="U4201" s="6" t="s">
        <v>4474</v>
      </c>
      <c r="V4201" s="6" t="s">
        <v>4474</v>
      </c>
      <c r="W4201" s="6" t="s">
        <v>4474</v>
      </c>
      <c r="X4201" s="6" t="s">
        <v>4474</v>
      </c>
      <c r="Y4201" s="6" t="s">
        <v>4474</v>
      </c>
      <c r="Z4201" s="6" t="s">
        <v>4474</v>
      </c>
      <c r="AA4201" s="6" t="s">
        <v>4474</v>
      </c>
      <c r="AB4201" s="6" t="s">
        <v>4474</v>
      </c>
      <c r="AC4201" s="6" t="s">
        <v>4474</v>
      </c>
      <c r="AD4201" s="6" t="s">
        <v>4474</v>
      </c>
      <c r="AF4201" t="e">
        <f>Q4201/W4201</f>
        <v>#VALUE!</v>
      </c>
      <c r="AG4201" t="e">
        <f>R4201/X4201</f>
        <v>#VALUE!</v>
      </c>
      <c r="AH4201" t="e">
        <f>U4201/W4201</f>
        <v>#VALUE!</v>
      </c>
      <c r="AI4201" t="e">
        <f>V4201/X4201</f>
        <v>#VALUE!</v>
      </c>
      <c r="AJ4201" t="e">
        <f>Y4201/AA4201</f>
        <v>#VALUE!</v>
      </c>
      <c r="AK4201" t="e">
        <f>Z4201/AB4201</f>
        <v>#VALUE!</v>
      </c>
      <c r="AL4201" t="e">
        <f>O4201/K4201</f>
        <v>#VALUE!</v>
      </c>
      <c r="AM4201" t="e">
        <f>P4201/L4201</f>
        <v>#VALUE!</v>
      </c>
      <c r="AN4201" t="e">
        <f>K4201/W4201</f>
        <v>#VALUE!</v>
      </c>
      <c r="AO4201" t="e">
        <f>L4201/X4201</f>
        <v>#VALUE!</v>
      </c>
      <c r="AP4201">
        <f>IF(OR(Q4201&lt;0, Q4201="NA"), 0, 1)</f>
        <v>0</v>
      </c>
      <c r="AQ4201">
        <f>IF(OR(S4201&lt;0, S4201="NA"), 0, 1)</f>
        <v>0</v>
      </c>
      <c r="AR4201">
        <f>IFERROR(IF((AF4201-AG4201)&gt;0,1,0),0)</f>
        <v>0</v>
      </c>
      <c r="AS4201">
        <f>IFERROR(IF((S4201-Q4201)&gt;0,1,0),0)</f>
        <v>0</v>
      </c>
      <c r="AT4201">
        <f>IFERROR(IF((AH4201-AI4201)&lt;0,1,0),0)</f>
        <v>0</v>
      </c>
      <c r="AU4201">
        <f>IFERROR(IF((AJ4201-AK4201)&gt;0,1,0),0)</f>
        <v>0</v>
      </c>
      <c r="AV4201">
        <f>IFERROR(IF((AL4201-AM4201)&gt;0,1,0),0)</f>
        <v>0</v>
      </c>
      <c r="AW4201">
        <f>IFERROR(IF((AN4201-AO4201)&gt;0,1,0),0)</f>
        <v>0</v>
      </c>
      <c r="AX4201">
        <f>IFERROR(IF((AC4201-AD4201)&lt;0,1,0),0)</f>
        <v>0</v>
      </c>
      <c r="AY4201">
        <f>SUM(AP4201:AX4201)</f>
        <v>0</v>
      </c>
    </row>
    <row r="4202" spans="1:51" x14ac:dyDescent="0.45">
      <c r="A4202" s="1" t="s">
        <v>2912</v>
      </c>
      <c r="B4202" s="2">
        <v>19448943</v>
      </c>
      <c r="C4202" s="3" t="s">
        <v>5337</v>
      </c>
      <c r="D4202" s="7">
        <v>10.37</v>
      </c>
      <c r="E4202" s="5">
        <v>617.66013843999997</v>
      </c>
      <c r="F4202" s="3" t="s">
        <v>4480</v>
      </c>
      <c r="G4202" s="3" t="s">
        <v>4491</v>
      </c>
      <c r="H4202" s="3" t="s">
        <v>4492</v>
      </c>
      <c r="I4202" s="3" t="s">
        <v>4493</v>
      </c>
      <c r="J4202" s="3"/>
      <c r="K4202" s="6" t="s">
        <v>4474</v>
      </c>
      <c r="L4202" s="6" t="s">
        <v>4474</v>
      </c>
      <c r="M4202" s="6" t="s">
        <v>4474</v>
      </c>
      <c r="N4202" s="6" t="s">
        <v>4474</v>
      </c>
      <c r="O4202" s="6" t="s">
        <v>4474</v>
      </c>
      <c r="P4202" s="6" t="s">
        <v>4474</v>
      </c>
      <c r="Q4202" s="6" t="s">
        <v>4474</v>
      </c>
      <c r="R4202" s="6" t="s">
        <v>4474</v>
      </c>
      <c r="S4202" s="6" t="s">
        <v>4474</v>
      </c>
      <c r="T4202" s="6" t="s">
        <v>4474</v>
      </c>
      <c r="U4202" s="6" t="s">
        <v>4474</v>
      </c>
      <c r="V4202" s="6" t="s">
        <v>4474</v>
      </c>
      <c r="W4202" s="6" t="s">
        <v>4474</v>
      </c>
      <c r="X4202" s="6" t="s">
        <v>4474</v>
      </c>
      <c r="Y4202" s="6" t="s">
        <v>4474</v>
      </c>
      <c r="Z4202" s="6" t="s">
        <v>4474</v>
      </c>
      <c r="AA4202" s="6" t="s">
        <v>4474</v>
      </c>
      <c r="AB4202" s="6" t="s">
        <v>4474</v>
      </c>
      <c r="AC4202" s="6" t="s">
        <v>4474</v>
      </c>
      <c r="AD4202" s="6" t="s">
        <v>4474</v>
      </c>
      <c r="AF4202" t="e">
        <f>Q4202/W4202</f>
        <v>#VALUE!</v>
      </c>
      <c r="AG4202" t="e">
        <f>R4202/X4202</f>
        <v>#VALUE!</v>
      </c>
      <c r="AH4202" t="e">
        <f>U4202/W4202</f>
        <v>#VALUE!</v>
      </c>
      <c r="AI4202" t="e">
        <f>V4202/X4202</f>
        <v>#VALUE!</v>
      </c>
      <c r="AJ4202" t="e">
        <f>Y4202/AA4202</f>
        <v>#VALUE!</v>
      </c>
      <c r="AK4202" t="e">
        <f>Z4202/AB4202</f>
        <v>#VALUE!</v>
      </c>
      <c r="AL4202" t="e">
        <f>O4202/K4202</f>
        <v>#VALUE!</v>
      </c>
      <c r="AM4202" t="e">
        <f>P4202/L4202</f>
        <v>#VALUE!</v>
      </c>
      <c r="AN4202" t="e">
        <f>K4202/W4202</f>
        <v>#VALUE!</v>
      </c>
      <c r="AO4202" t="e">
        <f>L4202/X4202</f>
        <v>#VALUE!</v>
      </c>
      <c r="AP4202">
        <f>IF(OR(Q4202&lt;0, Q4202="NA"), 0, 1)</f>
        <v>0</v>
      </c>
      <c r="AQ4202">
        <f>IF(OR(S4202&lt;0, S4202="NA"), 0, 1)</f>
        <v>0</v>
      </c>
      <c r="AR4202">
        <f>IFERROR(IF((AF4202-AG4202)&gt;0,1,0),0)</f>
        <v>0</v>
      </c>
      <c r="AS4202">
        <f>IFERROR(IF((S4202-Q4202)&gt;0,1,0),0)</f>
        <v>0</v>
      </c>
      <c r="AT4202">
        <f>IFERROR(IF((AH4202-AI4202)&lt;0,1,0),0)</f>
        <v>0</v>
      </c>
      <c r="AU4202">
        <f>IFERROR(IF((AJ4202-AK4202)&gt;0,1,0),0)</f>
        <v>0</v>
      </c>
      <c r="AV4202">
        <f>IFERROR(IF((AL4202-AM4202)&gt;0,1,0),0)</f>
        <v>0</v>
      </c>
      <c r="AW4202">
        <f>IFERROR(IF((AN4202-AO4202)&gt;0,1,0),0)</f>
        <v>0</v>
      </c>
      <c r="AX4202">
        <f>IFERROR(IF((AC4202-AD4202)&lt;0,1,0),0)</f>
        <v>0</v>
      </c>
      <c r="AY4202">
        <f>SUM(AP4202:AX4202)</f>
        <v>0</v>
      </c>
    </row>
    <row r="4203" spans="1:51" x14ac:dyDescent="0.45">
      <c r="A4203" s="1" t="s">
        <v>2914</v>
      </c>
      <c r="B4203" s="2">
        <v>5736353</v>
      </c>
      <c r="C4203" s="3" t="s">
        <v>5337</v>
      </c>
      <c r="D4203" s="5">
        <v>13.1</v>
      </c>
      <c r="E4203" s="5">
        <v>303.62383519999997</v>
      </c>
      <c r="F4203" s="3" t="s">
        <v>4480</v>
      </c>
      <c r="G4203" s="3" t="s">
        <v>4491</v>
      </c>
      <c r="H4203" s="3" t="s">
        <v>4492</v>
      </c>
      <c r="I4203" s="3" t="s">
        <v>4493</v>
      </c>
      <c r="J4203" s="3"/>
      <c r="K4203" s="6" t="s">
        <v>4474</v>
      </c>
      <c r="L4203" s="6" t="s">
        <v>4474</v>
      </c>
      <c r="M4203" s="6" t="s">
        <v>4474</v>
      </c>
      <c r="N4203" s="6" t="s">
        <v>4474</v>
      </c>
      <c r="O4203" s="6" t="s">
        <v>4474</v>
      </c>
      <c r="P4203" s="6" t="s">
        <v>4474</v>
      </c>
      <c r="Q4203" s="6" t="s">
        <v>4474</v>
      </c>
      <c r="R4203" s="6" t="s">
        <v>4474</v>
      </c>
      <c r="S4203" s="6" t="s">
        <v>4474</v>
      </c>
      <c r="T4203" s="6" t="s">
        <v>4474</v>
      </c>
      <c r="U4203" s="6" t="s">
        <v>4474</v>
      </c>
      <c r="V4203" s="6" t="s">
        <v>4474</v>
      </c>
      <c r="W4203" s="6" t="s">
        <v>4474</v>
      </c>
      <c r="X4203" s="6" t="s">
        <v>4474</v>
      </c>
      <c r="Y4203" s="6" t="s">
        <v>4474</v>
      </c>
      <c r="Z4203" s="6" t="s">
        <v>4474</v>
      </c>
      <c r="AA4203" s="6" t="s">
        <v>4474</v>
      </c>
      <c r="AB4203" s="6" t="s">
        <v>4474</v>
      </c>
      <c r="AC4203" s="6" t="s">
        <v>4474</v>
      </c>
      <c r="AD4203" s="6" t="s">
        <v>4474</v>
      </c>
      <c r="AF4203" t="e">
        <f>Q4203/W4203</f>
        <v>#VALUE!</v>
      </c>
      <c r="AG4203" t="e">
        <f>R4203/X4203</f>
        <v>#VALUE!</v>
      </c>
      <c r="AH4203" t="e">
        <f>U4203/W4203</f>
        <v>#VALUE!</v>
      </c>
      <c r="AI4203" t="e">
        <f>V4203/X4203</f>
        <v>#VALUE!</v>
      </c>
      <c r="AJ4203" t="e">
        <f>Y4203/AA4203</f>
        <v>#VALUE!</v>
      </c>
      <c r="AK4203" t="e">
        <f>Z4203/AB4203</f>
        <v>#VALUE!</v>
      </c>
      <c r="AL4203" t="e">
        <f>O4203/K4203</f>
        <v>#VALUE!</v>
      </c>
      <c r="AM4203" t="e">
        <f>P4203/L4203</f>
        <v>#VALUE!</v>
      </c>
      <c r="AN4203" t="e">
        <f>K4203/W4203</f>
        <v>#VALUE!</v>
      </c>
      <c r="AO4203" t="e">
        <f>L4203/X4203</f>
        <v>#VALUE!</v>
      </c>
      <c r="AP4203">
        <f>IF(OR(Q4203&lt;0, Q4203="NA"), 0, 1)</f>
        <v>0</v>
      </c>
      <c r="AQ4203">
        <f>IF(OR(S4203&lt;0, S4203="NA"), 0, 1)</f>
        <v>0</v>
      </c>
      <c r="AR4203">
        <f>IFERROR(IF((AF4203-AG4203)&gt;0,1,0),0)</f>
        <v>0</v>
      </c>
      <c r="AS4203">
        <f>IFERROR(IF((S4203-Q4203)&gt;0,1,0),0)</f>
        <v>0</v>
      </c>
      <c r="AT4203">
        <f>IFERROR(IF((AH4203-AI4203)&lt;0,1,0),0)</f>
        <v>0</v>
      </c>
      <c r="AU4203">
        <f>IFERROR(IF((AJ4203-AK4203)&gt;0,1,0),0)</f>
        <v>0</v>
      </c>
      <c r="AV4203">
        <f>IFERROR(IF((AL4203-AM4203)&gt;0,1,0),0)</f>
        <v>0</v>
      </c>
      <c r="AW4203">
        <f>IFERROR(IF((AN4203-AO4203)&gt;0,1,0),0)</f>
        <v>0</v>
      </c>
      <c r="AX4203">
        <f>IFERROR(IF((AC4203-AD4203)&lt;0,1,0),0)</f>
        <v>0</v>
      </c>
      <c r="AY4203">
        <f>SUM(AP4203:AX4203)</f>
        <v>0</v>
      </c>
    </row>
    <row r="4204" spans="1:51" x14ac:dyDescent="0.45">
      <c r="A4204" s="1" t="s">
        <v>2916</v>
      </c>
      <c r="B4204" s="2">
        <v>5735849</v>
      </c>
      <c r="C4204" s="3" t="s">
        <v>5337</v>
      </c>
      <c r="D4204" s="5">
        <v>12.31</v>
      </c>
      <c r="E4204" s="5">
        <v>71.238671670000002</v>
      </c>
      <c r="F4204" s="3" t="s">
        <v>4480</v>
      </c>
      <c r="G4204" s="3" t="s">
        <v>4491</v>
      </c>
      <c r="H4204" s="3" t="s">
        <v>4492</v>
      </c>
      <c r="I4204" s="3" t="s">
        <v>4493</v>
      </c>
      <c r="J4204" s="3"/>
      <c r="K4204" s="6" t="s">
        <v>4474</v>
      </c>
      <c r="L4204" s="6" t="s">
        <v>4474</v>
      </c>
      <c r="M4204" s="6" t="s">
        <v>4474</v>
      </c>
      <c r="N4204" s="6" t="s">
        <v>4474</v>
      </c>
      <c r="O4204" s="6" t="s">
        <v>4474</v>
      </c>
      <c r="P4204" s="6" t="s">
        <v>4474</v>
      </c>
      <c r="Q4204" s="6" t="s">
        <v>4474</v>
      </c>
      <c r="R4204" s="6" t="s">
        <v>4474</v>
      </c>
      <c r="S4204" s="6" t="s">
        <v>4474</v>
      </c>
      <c r="T4204" s="6" t="s">
        <v>4474</v>
      </c>
      <c r="U4204" s="6" t="s">
        <v>4474</v>
      </c>
      <c r="V4204" s="6" t="s">
        <v>4474</v>
      </c>
      <c r="W4204" s="6" t="s">
        <v>4474</v>
      </c>
      <c r="X4204" s="6" t="s">
        <v>4474</v>
      </c>
      <c r="Y4204" s="6" t="s">
        <v>4474</v>
      </c>
      <c r="Z4204" s="6" t="s">
        <v>4474</v>
      </c>
      <c r="AA4204" s="6" t="s">
        <v>4474</v>
      </c>
      <c r="AB4204" s="6" t="s">
        <v>4474</v>
      </c>
      <c r="AC4204" s="6" t="s">
        <v>4474</v>
      </c>
      <c r="AD4204" s="6" t="s">
        <v>4474</v>
      </c>
      <c r="AF4204" t="e">
        <f>Q4204/W4204</f>
        <v>#VALUE!</v>
      </c>
      <c r="AG4204" t="e">
        <f>R4204/X4204</f>
        <v>#VALUE!</v>
      </c>
      <c r="AH4204" t="e">
        <f>U4204/W4204</f>
        <v>#VALUE!</v>
      </c>
      <c r="AI4204" t="e">
        <f>V4204/X4204</f>
        <v>#VALUE!</v>
      </c>
      <c r="AJ4204" t="e">
        <f>Y4204/AA4204</f>
        <v>#VALUE!</v>
      </c>
      <c r="AK4204" t="e">
        <f>Z4204/AB4204</f>
        <v>#VALUE!</v>
      </c>
      <c r="AL4204" t="e">
        <f>O4204/K4204</f>
        <v>#VALUE!</v>
      </c>
      <c r="AM4204" t="e">
        <f>P4204/L4204</f>
        <v>#VALUE!</v>
      </c>
      <c r="AN4204" t="e">
        <f>K4204/W4204</f>
        <v>#VALUE!</v>
      </c>
      <c r="AO4204" t="e">
        <f>L4204/X4204</f>
        <v>#VALUE!</v>
      </c>
      <c r="AP4204">
        <f>IF(OR(Q4204&lt;0, Q4204="NA"), 0, 1)</f>
        <v>0</v>
      </c>
      <c r="AQ4204">
        <f>IF(OR(S4204&lt;0, S4204="NA"), 0, 1)</f>
        <v>0</v>
      </c>
      <c r="AR4204">
        <f>IFERROR(IF((AF4204-AG4204)&gt;0,1,0),0)</f>
        <v>0</v>
      </c>
      <c r="AS4204">
        <f>IFERROR(IF((S4204-Q4204)&gt;0,1,0),0)</f>
        <v>0</v>
      </c>
      <c r="AT4204">
        <f>IFERROR(IF((AH4204-AI4204)&lt;0,1,0),0)</f>
        <v>0</v>
      </c>
      <c r="AU4204">
        <f>IFERROR(IF((AJ4204-AK4204)&gt;0,1,0),0)</f>
        <v>0</v>
      </c>
      <c r="AV4204">
        <f>IFERROR(IF((AL4204-AM4204)&gt;0,1,0),0)</f>
        <v>0</v>
      </c>
      <c r="AW4204">
        <f>IFERROR(IF((AN4204-AO4204)&gt;0,1,0),0)</f>
        <v>0</v>
      </c>
      <c r="AX4204">
        <f>IFERROR(IF((AC4204-AD4204)&lt;0,1,0),0)</f>
        <v>0</v>
      </c>
      <c r="AY4204">
        <f>SUM(AP4204:AX4204)</f>
        <v>0</v>
      </c>
    </row>
    <row r="4205" spans="1:51" x14ac:dyDescent="0.45">
      <c r="A4205" s="1" t="s">
        <v>2918</v>
      </c>
      <c r="B4205" s="2">
        <v>5730578</v>
      </c>
      <c r="C4205" s="3" t="s">
        <v>5337</v>
      </c>
      <c r="D4205" s="5">
        <v>18.670000000000002</v>
      </c>
      <c r="E4205" s="5">
        <v>102.24860742</v>
      </c>
      <c r="F4205" s="3" t="s">
        <v>4480</v>
      </c>
      <c r="G4205" s="3" t="s">
        <v>4491</v>
      </c>
      <c r="H4205" s="3" t="s">
        <v>4492</v>
      </c>
      <c r="I4205" s="3" t="s">
        <v>4493</v>
      </c>
      <c r="J4205" s="3"/>
      <c r="K4205" s="6" t="s">
        <v>4474</v>
      </c>
      <c r="L4205" s="6" t="s">
        <v>4474</v>
      </c>
      <c r="M4205" s="6" t="s">
        <v>4474</v>
      </c>
      <c r="N4205" s="6" t="s">
        <v>4474</v>
      </c>
      <c r="O4205" s="6" t="s">
        <v>4474</v>
      </c>
      <c r="P4205" s="6" t="s">
        <v>4474</v>
      </c>
      <c r="Q4205" s="6" t="s">
        <v>4474</v>
      </c>
      <c r="R4205" s="6" t="s">
        <v>4474</v>
      </c>
      <c r="S4205" s="6" t="s">
        <v>4474</v>
      </c>
      <c r="T4205" s="6" t="s">
        <v>4474</v>
      </c>
      <c r="U4205" s="6" t="s">
        <v>4474</v>
      </c>
      <c r="V4205" s="6" t="s">
        <v>4474</v>
      </c>
      <c r="W4205" s="6" t="s">
        <v>4474</v>
      </c>
      <c r="X4205" s="6" t="s">
        <v>4474</v>
      </c>
      <c r="Y4205" s="6" t="s">
        <v>4474</v>
      </c>
      <c r="Z4205" s="6" t="s">
        <v>4474</v>
      </c>
      <c r="AA4205" s="6" t="s">
        <v>4474</v>
      </c>
      <c r="AB4205" s="6" t="s">
        <v>4474</v>
      </c>
      <c r="AC4205" s="6" t="s">
        <v>4474</v>
      </c>
      <c r="AD4205" s="6" t="s">
        <v>4474</v>
      </c>
      <c r="AF4205" t="e">
        <f>Q4205/W4205</f>
        <v>#VALUE!</v>
      </c>
      <c r="AG4205" t="e">
        <f>R4205/X4205</f>
        <v>#VALUE!</v>
      </c>
      <c r="AH4205" t="e">
        <f>U4205/W4205</f>
        <v>#VALUE!</v>
      </c>
      <c r="AI4205" t="e">
        <f>V4205/X4205</f>
        <v>#VALUE!</v>
      </c>
      <c r="AJ4205" t="e">
        <f>Y4205/AA4205</f>
        <v>#VALUE!</v>
      </c>
      <c r="AK4205" t="e">
        <f>Z4205/AB4205</f>
        <v>#VALUE!</v>
      </c>
      <c r="AL4205" t="e">
        <f>O4205/K4205</f>
        <v>#VALUE!</v>
      </c>
      <c r="AM4205" t="e">
        <f>P4205/L4205</f>
        <v>#VALUE!</v>
      </c>
      <c r="AN4205" t="e">
        <f>K4205/W4205</f>
        <v>#VALUE!</v>
      </c>
      <c r="AO4205" t="e">
        <f>L4205/X4205</f>
        <v>#VALUE!</v>
      </c>
      <c r="AP4205">
        <f>IF(OR(Q4205&lt;0, Q4205="NA"), 0, 1)</f>
        <v>0</v>
      </c>
      <c r="AQ4205">
        <f>IF(OR(S4205&lt;0, S4205="NA"), 0, 1)</f>
        <v>0</v>
      </c>
      <c r="AR4205">
        <f>IFERROR(IF((AF4205-AG4205)&gt;0,1,0),0)</f>
        <v>0</v>
      </c>
      <c r="AS4205">
        <f>IFERROR(IF((S4205-Q4205)&gt;0,1,0),0)</f>
        <v>0</v>
      </c>
      <c r="AT4205">
        <f>IFERROR(IF((AH4205-AI4205)&lt;0,1,0),0)</f>
        <v>0</v>
      </c>
      <c r="AU4205">
        <f>IFERROR(IF((AJ4205-AK4205)&gt;0,1,0),0)</f>
        <v>0</v>
      </c>
      <c r="AV4205">
        <f>IFERROR(IF((AL4205-AM4205)&gt;0,1,0),0)</f>
        <v>0</v>
      </c>
      <c r="AW4205">
        <f>IFERROR(IF((AN4205-AO4205)&gt;0,1,0),0)</f>
        <v>0</v>
      </c>
      <c r="AX4205">
        <f>IFERROR(IF((AC4205-AD4205)&lt;0,1,0),0)</f>
        <v>0</v>
      </c>
      <c r="AY4205">
        <f>SUM(AP4205:AX4205)</f>
        <v>0</v>
      </c>
    </row>
    <row r="4206" spans="1:51" x14ac:dyDescent="0.45">
      <c r="A4206" s="1" t="s">
        <v>2919</v>
      </c>
      <c r="B4206" s="2">
        <v>28949568</v>
      </c>
      <c r="C4206" s="3" t="s">
        <v>5337</v>
      </c>
      <c r="D4206" s="5">
        <v>12.35</v>
      </c>
      <c r="E4206" s="5">
        <v>412.80671575000002</v>
      </c>
      <c r="F4206" s="3" t="s">
        <v>4480</v>
      </c>
      <c r="G4206" s="3" t="s">
        <v>4491</v>
      </c>
      <c r="H4206" s="3" t="s">
        <v>4492</v>
      </c>
      <c r="I4206" s="3" t="s">
        <v>4493</v>
      </c>
      <c r="J4206" s="3"/>
      <c r="K4206" s="6" t="s">
        <v>4474</v>
      </c>
      <c r="L4206" s="6" t="s">
        <v>4474</v>
      </c>
      <c r="M4206" s="6" t="s">
        <v>4474</v>
      </c>
      <c r="N4206" s="6" t="s">
        <v>4474</v>
      </c>
      <c r="O4206" s="6" t="s">
        <v>4474</v>
      </c>
      <c r="P4206" s="6" t="s">
        <v>4474</v>
      </c>
      <c r="Q4206" s="6" t="s">
        <v>4474</v>
      </c>
      <c r="R4206" s="6" t="s">
        <v>4474</v>
      </c>
      <c r="S4206" s="6" t="s">
        <v>4474</v>
      </c>
      <c r="T4206" s="6" t="s">
        <v>4474</v>
      </c>
      <c r="U4206" s="6" t="s">
        <v>4474</v>
      </c>
      <c r="V4206" s="6" t="s">
        <v>4474</v>
      </c>
      <c r="W4206" s="6" t="s">
        <v>4474</v>
      </c>
      <c r="X4206" s="6" t="s">
        <v>4474</v>
      </c>
      <c r="Y4206" s="6" t="s">
        <v>4474</v>
      </c>
      <c r="Z4206" s="6" t="s">
        <v>4474</v>
      </c>
      <c r="AA4206" s="6" t="s">
        <v>4474</v>
      </c>
      <c r="AB4206" s="6" t="s">
        <v>4474</v>
      </c>
      <c r="AC4206" s="6" t="s">
        <v>4474</v>
      </c>
      <c r="AD4206" s="6" t="s">
        <v>4474</v>
      </c>
      <c r="AF4206" t="e">
        <f>Q4206/W4206</f>
        <v>#VALUE!</v>
      </c>
      <c r="AG4206" t="e">
        <f>R4206/X4206</f>
        <v>#VALUE!</v>
      </c>
      <c r="AH4206" t="e">
        <f>U4206/W4206</f>
        <v>#VALUE!</v>
      </c>
      <c r="AI4206" t="e">
        <f>V4206/X4206</f>
        <v>#VALUE!</v>
      </c>
      <c r="AJ4206" t="e">
        <f>Y4206/AA4206</f>
        <v>#VALUE!</v>
      </c>
      <c r="AK4206" t="e">
        <f>Z4206/AB4206</f>
        <v>#VALUE!</v>
      </c>
      <c r="AL4206" t="e">
        <f>O4206/K4206</f>
        <v>#VALUE!</v>
      </c>
      <c r="AM4206" t="e">
        <f>P4206/L4206</f>
        <v>#VALUE!</v>
      </c>
      <c r="AN4206" t="e">
        <f>K4206/W4206</f>
        <v>#VALUE!</v>
      </c>
      <c r="AO4206" t="e">
        <f>L4206/X4206</f>
        <v>#VALUE!</v>
      </c>
      <c r="AP4206">
        <f>IF(OR(Q4206&lt;0, Q4206="NA"), 0, 1)</f>
        <v>0</v>
      </c>
      <c r="AQ4206">
        <f>IF(OR(S4206&lt;0, S4206="NA"), 0, 1)</f>
        <v>0</v>
      </c>
      <c r="AR4206">
        <f>IFERROR(IF((AF4206-AG4206)&gt;0,1,0),0)</f>
        <v>0</v>
      </c>
      <c r="AS4206">
        <f>IFERROR(IF((S4206-Q4206)&gt;0,1,0),0)</f>
        <v>0</v>
      </c>
      <c r="AT4206">
        <f>IFERROR(IF((AH4206-AI4206)&lt;0,1,0),0)</f>
        <v>0</v>
      </c>
      <c r="AU4206">
        <f>IFERROR(IF((AJ4206-AK4206)&gt;0,1,0),0)</f>
        <v>0</v>
      </c>
      <c r="AV4206">
        <f>IFERROR(IF((AL4206-AM4206)&gt;0,1,0),0)</f>
        <v>0</v>
      </c>
      <c r="AW4206">
        <f>IFERROR(IF((AN4206-AO4206)&gt;0,1,0),0)</f>
        <v>0</v>
      </c>
      <c r="AX4206">
        <f>IFERROR(IF((AC4206-AD4206)&lt;0,1,0),0)</f>
        <v>0</v>
      </c>
      <c r="AY4206">
        <f>SUM(AP4206:AX4206)</f>
        <v>0</v>
      </c>
    </row>
    <row r="4207" spans="1:51" x14ac:dyDescent="0.45">
      <c r="A4207" s="1" t="s">
        <v>2926</v>
      </c>
      <c r="B4207" s="2">
        <v>5726578</v>
      </c>
      <c r="C4207" s="3" t="s">
        <v>5335</v>
      </c>
      <c r="D4207" s="5">
        <v>27.74</v>
      </c>
      <c r="E4207" s="5">
        <v>1354.45493268</v>
      </c>
      <c r="F4207" s="3" t="s">
        <v>4480</v>
      </c>
      <c r="G4207" s="3" t="s">
        <v>4491</v>
      </c>
      <c r="H4207" s="3" t="s">
        <v>4492</v>
      </c>
      <c r="I4207" s="3" t="s">
        <v>4493</v>
      </c>
      <c r="J4207" s="3"/>
      <c r="K4207" s="6" t="s">
        <v>4474</v>
      </c>
      <c r="L4207" s="6" t="s">
        <v>4474</v>
      </c>
      <c r="M4207" s="6" t="s">
        <v>4474</v>
      </c>
      <c r="N4207" s="6" t="s">
        <v>4474</v>
      </c>
      <c r="O4207" s="6" t="s">
        <v>4474</v>
      </c>
      <c r="P4207" s="6" t="s">
        <v>4474</v>
      </c>
      <c r="Q4207" s="6" t="s">
        <v>4474</v>
      </c>
      <c r="R4207" s="6" t="s">
        <v>4474</v>
      </c>
      <c r="S4207" s="6" t="s">
        <v>4474</v>
      </c>
      <c r="T4207" s="6" t="s">
        <v>4474</v>
      </c>
      <c r="U4207" s="6" t="s">
        <v>4474</v>
      </c>
      <c r="V4207" s="6" t="s">
        <v>4474</v>
      </c>
      <c r="W4207" s="6" t="s">
        <v>4474</v>
      </c>
      <c r="X4207" s="6" t="s">
        <v>4474</v>
      </c>
      <c r="Y4207" s="6" t="s">
        <v>4474</v>
      </c>
      <c r="Z4207" s="6" t="s">
        <v>4474</v>
      </c>
      <c r="AA4207" s="6" t="s">
        <v>4474</v>
      </c>
      <c r="AB4207" s="6" t="s">
        <v>4474</v>
      </c>
      <c r="AC4207" s="6" t="s">
        <v>4474</v>
      </c>
      <c r="AD4207" s="6" t="s">
        <v>4474</v>
      </c>
      <c r="AF4207" t="e">
        <f>Q4207/W4207</f>
        <v>#VALUE!</v>
      </c>
      <c r="AG4207" t="e">
        <f>R4207/X4207</f>
        <v>#VALUE!</v>
      </c>
      <c r="AH4207" t="e">
        <f>U4207/W4207</f>
        <v>#VALUE!</v>
      </c>
      <c r="AI4207" t="e">
        <f>V4207/X4207</f>
        <v>#VALUE!</v>
      </c>
      <c r="AJ4207" t="e">
        <f>Y4207/AA4207</f>
        <v>#VALUE!</v>
      </c>
      <c r="AK4207" t="e">
        <f>Z4207/AB4207</f>
        <v>#VALUE!</v>
      </c>
      <c r="AL4207" t="e">
        <f>O4207/K4207</f>
        <v>#VALUE!</v>
      </c>
      <c r="AM4207" t="e">
        <f>P4207/L4207</f>
        <v>#VALUE!</v>
      </c>
      <c r="AN4207" t="e">
        <f>K4207/W4207</f>
        <v>#VALUE!</v>
      </c>
      <c r="AO4207" t="e">
        <f>L4207/X4207</f>
        <v>#VALUE!</v>
      </c>
      <c r="AP4207">
        <f>IF(OR(Q4207&lt;0, Q4207="NA"), 0, 1)</f>
        <v>0</v>
      </c>
      <c r="AQ4207">
        <f>IF(OR(S4207&lt;0, S4207="NA"), 0, 1)</f>
        <v>0</v>
      </c>
      <c r="AR4207">
        <f>IFERROR(IF((AF4207-AG4207)&gt;0,1,0),0)</f>
        <v>0</v>
      </c>
      <c r="AS4207">
        <f>IFERROR(IF((S4207-Q4207)&gt;0,1,0),0)</f>
        <v>0</v>
      </c>
      <c r="AT4207">
        <f>IFERROR(IF((AH4207-AI4207)&lt;0,1,0),0)</f>
        <v>0</v>
      </c>
      <c r="AU4207">
        <f>IFERROR(IF((AJ4207-AK4207)&gt;0,1,0),0)</f>
        <v>0</v>
      </c>
      <c r="AV4207">
        <f>IFERROR(IF((AL4207-AM4207)&gt;0,1,0),0)</f>
        <v>0</v>
      </c>
      <c r="AW4207">
        <f>IFERROR(IF((AN4207-AO4207)&gt;0,1,0),0)</f>
        <v>0</v>
      </c>
      <c r="AX4207">
        <f>IFERROR(IF((AC4207-AD4207)&lt;0,1,0),0)</f>
        <v>0</v>
      </c>
      <c r="AY4207">
        <f>SUM(AP4207:AX4207)</f>
        <v>0</v>
      </c>
    </row>
    <row r="4208" spans="1:51" x14ac:dyDescent="0.45">
      <c r="A4208" s="1" t="s">
        <v>2934</v>
      </c>
      <c r="B4208" s="2">
        <v>5733193</v>
      </c>
      <c r="C4208" s="3" t="s">
        <v>5337</v>
      </c>
      <c r="D4208" s="5">
        <v>20.059999999999999</v>
      </c>
      <c r="E4208" s="5">
        <v>456.81472514000001</v>
      </c>
      <c r="F4208" s="3" t="s">
        <v>4480</v>
      </c>
      <c r="G4208" s="3" t="s">
        <v>4491</v>
      </c>
      <c r="H4208" s="3" t="s">
        <v>4492</v>
      </c>
      <c r="I4208" s="3" t="s">
        <v>4493</v>
      </c>
      <c r="J4208" s="3" t="s">
        <v>4553</v>
      </c>
      <c r="K4208" s="6" t="s">
        <v>4474</v>
      </c>
      <c r="L4208" s="6" t="s">
        <v>4474</v>
      </c>
      <c r="M4208" s="6" t="s">
        <v>4474</v>
      </c>
      <c r="N4208" s="6" t="s">
        <v>4474</v>
      </c>
      <c r="O4208" s="6" t="s">
        <v>4474</v>
      </c>
      <c r="P4208" s="6" t="s">
        <v>4474</v>
      </c>
      <c r="Q4208" s="6" t="s">
        <v>4474</v>
      </c>
      <c r="R4208" s="6" t="s">
        <v>4474</v>
      </c>
      <c r="S4208" s="6" t="s">
        <v>4474</v>
      </c>
      <c r="T4208" s="6" t="s">
        <v>4474</v>
      </c>
      <c r="U4208" s="6" t="s">
        <v>4474</v>
      </c>
      <c r="V4208" s="6" t="s">
        <v>4474</v>
      </c>
      <c r="W4208" s="6" t="s">
        <v>4474</v>
      </c>
      <c r="X4208" s="6" t="s">
        <v>4474</v>
      </c>
      <c r="Y4208" s="6" t="s">
        <v>4474</v>
      </c>
      <c r="Z4208" s="6" t="s">
        <v>4474</v>
      </c>
      <c r="AA4208" s="6" t="s">
        <v>4474</v>
      </c>
      <c r="AB4208" s="6" t="s">
        <v>4474</v>
      </c>
      <c r="AC4208" s="6" t="s">
        <v>4474</v>
      </c>
      <c r="AD4208" s="6" t="s">
        <v>4474</v>
      </c>
      <c r="AF4208" t="e">
        <f>Q4208/W4208</f>
        <v>#VALUE!</v>
      </c>
      <c r="AG4208" t="e">
        <f>R4208/X4208</f>
        <v>#VALUE!</v>
      </c>
      <c r="AH4208" t="e">
        <f>U4208/W4208</f>
        <v>#VALUE!</v>
      </c>
      <c r="AI4208" t="e">
        <f>V4208/X4208</f>
        <v>#VALUE!</v>
      </c>
      <c r="AJ4208" t="e">
        <f>Y4208/AA4208</f>
        <v>#VALUE!</v>
      </c>
      <c r="AK4208" t="e">
        <f>Z4208/AB4208</f>
        <v>#VALUE!</v>
      </c>
      <c r="AL4208" t="e">
        <f>O4208/K4208</f>
        <v>#VALUE!</v>
      </c>
      <c r="AM4208" t="e">
        <f>P4208/L4208</f>
        <v>#VALUE!</v>
      </c>
      <c r="AN4208" t="e">
        <f>K4208/W4208</f>
        <v>#VALUE!</v>
      </c>
      <c r="AO4208" t="e">
        <f>L4208/X4208</f>
        <v>#VALUE!</v>
      </c>
      <c r="AP4208">
        <f>IF(OR(Q4208&lt;0, Q4208="NA"), 0, 1)</f>
        <v>0</v>
      </c>
      <c r="AQ4208">
        <f>IF(OR(S4208&lt;0, S4208="NA"), 0, 1)</f>
        <v>0</v>
      </c>
      <c r="AR4208">
        <f>IFERROR(IF((AF4208-AG4208)&gt;0,1,0),0)</f>
        <v>0</v>
      </c>
      <c r="AS4208">
        <f>IFERROR(IF((S4208-Q4208)&gt;0,1,0),0)</f>
        <v>0</v>
      </c>
      <c r="AT4208">
        <f>IFERROR(IF((AH4208-AI4208)&lt;0,1,0),0)</f>
        <v>0</v>
      </c>
      <c r="AU4208">
        <f>IFERROR(IF((AJ4208-AK4208)&gt;0,1,0),0)</f>
        <v>0</v>
      </c>
      <c r="AV4208">
        <f>IFERROR(IF((AL4208-AM4208)&gt;0,1,0),0)</f>
        <v>0</v>
      </c>
      <c r="AW4208">
        <f>IFERROR(IF((AN4208-AO4208)&gt;0,1,0),0)</f>
        <v>0</v>
      </c>
      <c r="AX4208">
        <f>IFERROR(IF((AC4208-AD4208)&lt;0,1,0),0)</f>
        <v>0</v>
      </c>
      <c r="AY4208">
        <f>SUM(AP4208:AX4208)</f>
        <v>0</v>
      </c>
    </row>
    <row r="4209" spans="1:51" x14ac:dyDescent="0.45">
      <c r="A4209" s="1" t="s">
        <v>2936</v>
      </c>
      <c r="B4209" s="2">
        <v>5732824</v>
      </c>
      <c r="C4209" s="3" t="s">
        <v>5337</v>
      </c>
      <c r="D4209" s="5">
        <v>12.53</v>
      </c>
      <c r="E4209" s="5">
        <v>343.53098786999999</v>
      </c>
      <c r="F4209" s="3" t="s">
        <v>4480</v>
      </c>
      <c r="G4209" s="3" t="s">
        <v>4491</v>
      </c>
      <c r="H4209" s="3" t="s">
        <v>4492</v>
      </c>
      <c r="I4209" s="3" t="s">
        <v>4493</v>
      </c>
      <c r="J4209" s="3"/>
      <c r="K4209" s="6" t="s">
        <v>4474</v>
      </c>
      <c r="L4209" s="6" t="s">
        <v>4474</v>
      </c>
      <c r="M4209" s="6" t="s">
        <v>4474</v>
      </c>
      <c r="N4209" s="6" t="s">
        <v>4474</v>
      </c>
      <c r="O4209" s="6" t="s">
        <v>4474</v>
      </c>
      <c r="P4209" s="6" t="s">
        <v>4474</v>
      </c>
      <c r="Q4209" s="6" t="s">
        <v>4474</v>
      </c>
      <c r="R4209" s="6" t="s">
        <v>4474</v>
      </c>
      <c r="S4209" s="6" t="s">
        <v>4474</v>
      </c>
      <c r="T4209" s="6" t="s">
        <v>4474</v>
      </c>
      <c r="U4209" s="6" t="s">
        <v>4474</v>
      </c>
      <c r="V4209" s="6" t="s">
        <v>4474</v>
      </c>
      <c r="W4209" s="6" t="s">
        <v>4474</v>
      </c>
      <c r="X4209" s="6" t="s">
        <v>4474</v>
      </c>
      <c r="Y4209" s="6" t="s">
        <v>4474</v>
      </c>
      <c r="Z4209" s="6" t="s">
        <v>4474</v>
      </c>
      <c r="AA4209" s="6" t="s">
        <v>4474</v>
      </c>
      <c r="AB4209" s="6" t="s">
        <v>4474</v>
      </c>
      <c r="AC4209" s="6" t="s">
        <v>4474</v>
      </c>
      <c r="AD4209" s="6" t="s">
        <v>4474</v>
      </c>
      <c r="AF4209" t="e">
        <f>Q4209/W4209</f>
        <v>#VALUE!</v>
      </c>
      <c r="AG4209" t="e">
        <f>R4209/X4209</f>
        <v>#VALUE!</v>
      </c>
      <c r="AH4209" t="e">
        <f>U4209/W4209</f>
        <v>#VALUE!</v>
      </c>
      <c r="AI4209" t="e">
        <f>V4209/X4209</f>
        <v>#VALUE!</v>
      </c>
      <c r="AJ4209" t="e">
        <f>Y4209/AA4209</f>
        <v>#VALUE!</v>
      </c>
      <c r="AK4209" t="e">
        <f>Z4209/AB4209</f>
        <v>#VALUE!</v>
      </c>
      <c r="AL4209" t="e">
        <f>O4209/K4209</f>
        <v>#VALUE!</v>
      </c>
      <c r="AM4209" t="e">
        <f>P4209/L4209</f>
        <v>#VALUE!</v>
      </c>
      <c r="AN4209" t="e">
        <f>K4209/W4209</f>
        <v>#VALUE!</v>
      </c>
      <c r="AO4209" t="e">
        <f>L4209/X4209</f>
        <v>#VALUE!</v>
      </c>
      <c r="AP4209">
        <f>IF(OR(Q4209&lt;0, Q4209="NA"), 0, 1)</f>
        <v>0</v>
      </c>
      <c r="AQ4209">
        <f>IF(OR(S4209&lt;0, S4209="NA"), 0, 1)</f>
        <v>0</v>
      </c>
      <c r="AR4209">
        <f>IFERROR(IF((AF4209-AG4209)&gt;0,1,0),0)</f>
        <v>0</v>
      </c>
      <c r="AS4209">
        <f>IFERROR(IF((S4209-Q4209)&gt;0,1,0),0)</f>
        <v>0</v>
      </c>
      <c r="AT4209">
        <f>IFERROR(IF((AH4209-AI4209)&lt;0,1,0),0)</f>
        <v>0</v>
      </c>
      <c r="AU4209">
        <f>IFERROR(IF((AJ4209-AK4209)&gt;0,1,0),0)</f>
        <v>0</v>
      </c>
      <c r="AV4209">
        <f>IFERROR(IF((AL4209-AM4209)&gt;0,1,0),0)</f>
        <v>0</v>
      </c>
      <c r="AW4209">
        <f>IFERROR(IF((AN4209-AO4209)&gt;0,1,0),0)</f>
        <v>0</v>
      </c>
      <c r="AX4209">
        <f>IFERROR(IF((AC4209-AD4209)&lt;0,1,0),0)</f>
        <v>0</v>
      </c>
      <c r="AY4209">
        <f>SUM(AP4209:AX4209)</f>
        <v>0</v>
      </c>
    </row>
    <row r="4210" spans="1:51" x14ac:dyDescent="0.45">
      <c r="A4210" s="1" t="s">
        <v>2942</v>
      </c>
      <c r="B4210" s="2">
        <v>5731053</v>
      </c>
      <c r="C4210" s="3" t="s">
        <v>5337</v>
      </c>
      <c r="D4210" s="5">
        <v>15.56</v>
      </c>
      <c r="E4210" s="5">
        <v>457.38234111999998</v>
      </c>
      <c r="F4210" s="3" t="s">
        <v>4480</v>
      </c>
      <c r="G4210" s="3" t="s">
        <v>4491</v>
      </c>
      <c r="H4210" s="3" t="s">
        <v>4492</v>
      </c>
      <c r="I4210" s="3" t="s">
        <v>4493</v>
      </c>
      <c r="J4210" s="3"/>
      <c r="K4210" s="6" t="s">
        <v>4474</v>
      </c>
      <c r="L4210" s="6" t="s">
        <v>4474</v>
      </c>
      <c r="M4210" s="6" t="s">
        <v>4474</v>
      </c>
      <c r="N4210" s="6" t="s">
        <v>4474</v>
      </c>
      <c r="O4210" s="6" t="s">
        <v>4474</v>
      </c>
      <c r="P4210" s="6" t="s">
        <v>4474</v>
      </c>
      <c r="Q4210" s="6" t="s">
        <v>4474</v>
      </c>
      <c r="R4210" s="6" t="s">
        <v>4474</v>
      </c>
      <c r="S4210" s="6" t="s">
        <v>4474</v>
      </c>
      <c r="T4210" s="6" t="s">
        <v>4474</v>
      </c>
      <c r="U4210" s="6" t="s">
        <v>4474</v>
      </c>
      <c r="V4210" s="6" t="s">
        <v>4474</v>
      </c>
      <c r="W4210" s="6" t="s">
        <v>4474</v>
      </c>
      <c r="X4210" s="6" t="s">
        <v>4474</v>
      </c>
      <c r="Y4210" s="6" t="s">
        <v>4474</v>
      </c>
      <c r="Z4210" s="6" t="s">
        <v>4474</v>
      </c>
      <c r="AA4210" s="6" t="s">
        <v>4474</v>
      </c>
      <c r="AB4210" s="6" t="s">
        <v>4474</v>
      </c>
      <c r="AC4210" s="6" t="s">
        <v>4474</v>
      </c>
      <c r="AD4210" s="6" t="s">
        <v>4474</v>
      </c>
      <c r="AF4210" t="e">
        <f>Q4210/W4210</f>
        <v>#VALUE!</v>
      </c>
      <c r="AG4210" t="e">
        <f>R4210/X4210</f>
        <v>#VALUE!</v>
      </c>
      <c r="AH4210" t="e">
        <f>U4210/W4210</f>
        <v>#VALUE!</v>
      </c>
      <c r="AI4210" t="e">
        <f>V4210/X4210</f>
        <v>#VALUE!</v>
      </c>
      <c r="AJ4210" t="e">
        <f>Y4210/AA4210</f>
        <v>#VALUE!</v>
      </c>
      <c r="AK4210" t="e">
        <f>Z4210/AB4210</f>
        <v>#VALUE!</v>
      </c>
      <c r="AL4210" t="e">
        <f>O4210/K4210</f>
        <v>#VALUE!</v>
      </c>
      <c r="AM4210" t="e">
        <f>P4210/L4210</f>
        <v>#VALUE!</v>
      </c>
      <c r="AN4210" t="e">
        <f>K4210/W4210</f>
        <v>#VALUE!</v>
      </c>
      <c r="AO4210" t="e">
        <f>L4210/X4210</f>
        <v>#VALUE!</v>
      </c>
      <c r="AP4210">
        <f>IF(OR(Q4210&lt;0, Q4210="NA"), 0, 1)</f>
        <v>0</v>
      </c>
      <c r="AQ4210">
        <f>IF(OR(S4210&lt;0, S4210="NA"), 0, 1)</f>
        <v>0</v>
      </c>
      <c r="AR4210">
        <f>IFERROR(IF((AF4210-AG4210)&gt;0,1,0),0)</f>
        <v>0</v>
      </c>
      <c r="AS4210">
        <f>IFERROR(IF((S4210-Q4210)&gt;0,1,0),0)</f>
        <v>0</v>
      </c>
      <c r="AT4210">
        <f>IFERROR(IF((AH4210-AI4210)&lt;0,1,0),0)</f>
        <v>0</v>
      </c>
      <c r="AU4210">
        <f>IFERROR(IF((AJ4210-AK4210)&gt;0,1,0),0)</f>
        <v>0</v>
      </c>
      <c r="AV4210">
        <f>IFERROR(IF((AL4210-AM4210)&gt;0,1,0),0)</f>
        <v>0</v>
      </c>
      <c r="AW4210">
        <f>IFERROR(IF((AN4210-AO4210)&gt;0,1,0),0)</f>
        <v>0</v>
      </c>
      <c r="AX4210">
        <f>IFERROR(IF((AC4210-AD4210)&lt;0,1,0),0)</f>
        <v>0</v>
      </c>
      <c r="AY4210">
        <f>SUM(AP4210:AX4210)</f>
        <v>0</v>
      </c>
    </row>
    <row r="4211" spans="1:51" x14ac:dyDescent="0.45">
      <c r="A4211" s="1" t="s">
        <v>2950</v>
      </c>
      <c r="B4211" s="2">
        <v>5727390</v>
      </c>
      <c r="C4211" s="3" t="s">
        <v>5337</v>
      </c>
      <c r="D4211" s="5">
        <v>49.61</v>
      </c>
      <c r="E4211" s="5">
        <v>144.80876223000001</v>
      </c>
      <c r="F4211" s="3" t="s">
        <v>4480</v>
      </c>
      <c r="G4211" s="3" t="s">
        <v>4491</v>
      </c>
      <c r="H4211" s="3" t="s">
        <v>4492</v>
      </c>
      <c r="I4211" s="3" t="s">
        <v>4493</v>
      </c>
      <c r="J4211" s="3"/>
      <c r="K4211" s="6" t="s">
        <v>4474</v>
      </c>
      <c r="L4211" s="6" t="s">
        <v>4474</v>
      </c>
      <c r="M4211" s="6" t="s">
        <v>4474</v>
      </c>
      <c r="N4211" s="6" t="s">
        <v>4474</v>
      </c>
      <c r="O4211" s="6" t="s">
        <v>4474</v>
      </c>
      <c r="P4211" s="6" t="s">
        <v>4474</v>
      </c>
      <c r="Q4211" s="6" t="s">
        <v>4474</v>
      </c>
      <c r="R4211" s="6" t="s">
        <v>4474</v>
      </c>
      <c r="S4211" s="6" t="s">
        <v>4474</v>
      </c>
      <c r="T4211" s="6" t="s">
        <v>4474</v>
      </c>
      <c r="U4211" s="6" t="s">
        <v>4474</v>
      </c>
      <c r="V4211" s="6" t="s">
        <v>4474</v>
      </c>
      <c r="W4211" s="6" t="s">
        <v>4474</v>
      </c>
      <c r="X4211" s="6" t="s">
        <v>4474</v>
      </c>
      <c r="Y4211" s="6" t="s">
        <v>4474</v>
      </c>
      <c r="Z4211" s="6" t="s">
        <v>4474</v>
      </c>
      <c r="AA4211" s="6" t="s">
        <v>4474</v>
      </c>
      <c r="AB4211" s="6" t="s">
        <v>4474</v>
      </c>
      <c r="AC4211" s="6" t="s">
        <v>4474</v>
      </c>
      <c r="AD4211" s="6" t="s">
        <v>4474</v>
      </c>
      <c r="AF4211" t="e">
        <f>Q4211/W4211</f>
        <v>#VALUE!</v>
      </c>
      <c r="AG4211" t="e">
        <f>R4211/X4211</f>
        <v>#VALUE!</v>
      </c>
      <c r="AH4211" t="e">
        <f>U4211/W4211</f>
        <v>#VALUE!</v>
      </c>
      <c r="AI4211" t="e">
        <f>V4211/X4211</f>
        <v>#VALUE!</v>
      </c>
      <c r="AJ4211" t="e">
        <f>Y4211/AA4211</f>
        <v>#VALUE!</v>
      </c>
      <c r="AK4211" t="e">
        <f>Z4211/AB4211</f>
        <v>#VALUE!</v>
      </c>
      <c r="AL4211" t="e">
        <f>O4211/K4211</f>
        <v>#VALUE!</v>
      </c>
      <c r="AM4211" t="e">
        <f>P4211/L4211</f>
        <v>#VALUE!</v>
      </c>
      <c r="AN4211" t="e">
        <f>K4211/W4211</f>
        <v>#VALUE!</v>
      </c>
      <c r="AO4211" t="e">
        <f>L4211/X4211</f>
        <v>#VALUE!</v>
      </c>
      <c r="AP4211">
        <f>IF(OR(Q4211&lt;0, Q4211="NA"), 0, 1)</f>
        <v>0</v>
      </c>
      <c r="AQ4211">
        <f>IF(OR(S4211&lt;0, S4211="NA"), 0, 1)</f>
        <v>0</v>
      </c>
      <c r="AR4211">
        <f>IFERROR(IF((AF4211-AG4211)&gt;0,1,0),0)</f>
        <v>0</v>
      </c>
      <c r="AS4211">
        <f>IFERROR(IF((S4211-Q4211)&gt;0,1,0),0)</f>
        <v>0</v>
      </c>
      <c r="AT4211">
        <f>IFERROR(IF((AH4211-AI4211)&lt;0,1,0),0)</f>
        <v>0</v>
      </c>
      <c r="AU4211">
        <f>IFERROR(IF((AJ4211-AK4211)&gt;0,1,0),0)</f>
        <v>0</v>
      </c>
      <c r="AV4211">
        <f>IFERROR(IF((AL4211-AM4211)&gt;0,1,0),0)</f>
        <v>0</v>
      </c>
      <c r="AW4211">
        <f>IFERROR(IF((AN4211-AO4211)&gt;0,1,0),0)</f>
        <v>0</v>
      </c>
      <c r="AX4211">
        <f>IFERROR(IF((AC4211-AD4211)&lt;0,1,0),0)</f>
        <v>0</v>
      </c>
      <c r="AY4211">
        <f>SUM(AP4211:AX4211)</f>
        <v>0</v>
      </c>
    </row>
    <row r="4212" spans="1:51" x14ac:dyDescent="0.45">
      <c r="A4212" s="1" t="s">
        <v>2951</v>
      </c>
      <c r="B4212" s="2">
        <v>5733555</v>
      </c>
      <c r="C4212" s="3" t="s">
        <v>5337</v>
      </c>
      <c r="D4212" s="5">
        <v>50.48</v>
      </c>
      <c r="E4212" s="5">
        <v>131.33452272</v>
      </c>
      <c r="F4212" s="3" t="s">
        <v>4480</v>
      </c>
      <c r="G4212" s="3" t="s">
        <v>4491</v>
      </c>
      <c r="H4212" s="3" t="s">
        <v>4492</v>
      </c>
      <c r="I4212" s="3" t="s">
        <v>4493</v>
      </c>
      <c r="J4212" s="3"/>
      <c r="K4212" s="6" t="s">
        <v>4474</v>
      </c>
      <c r="L4212" s="6" t="s">
        <v>4474</v>
      </c>
      <c r="M4212" s="6" t="s">
        <v>4474</v>
      </c>
      <c r="N4212" s="6" t="s">
        <v>4474</v>
      </c>
      <c r="O4212" s="6" t="s">
        <v>4474</v>
      </c>
      <c r="P4212" s="6" t="s">
        <v>4474</v>
      </c>
      <c r="Q4212" s="6" t="s">
        <v>4474</v>
      </c>
      <c r="R4212" s="6" t="s">
        <v>4474</v>
      </c>
      <c r="S4212" s="6" t="s">
        <v>4474</v>
      </c>
      <c r="T4212" s="6" t="s">
        <v>4474</v>
      </c>
      <c r="U4212" s="6" t="s">
        <v>4474</v>
      </c>
      <c r="V4212" s="6" t="s">
        <v>4474</v>
      </c>
      <c r="W4212" s="6" t="s">
        <v>4474</v>
      </c>
      <c r="X4212" s="6" t="s">
        <v>4474</v>
      </c>
      <c r="Y4212" s="6" t="s">
        <v>4474</v>
      </c>
      <c r="Z4212" s="6" t="s">
        <v>4474</v>
      </c>
      <c r="AA4212" s="6" t="s">
        <v>4474</v>
      </c>
      <c r="AB4212" s="6" t="s">
        <v>4474</v>
      </c>
      <c r="AC4212" s="6" t="s">
        <v>4474</v>
      </c>
      <c r="AD4212" s="6" t="s">
        <v>4474</v>
      </c>
      <c r="AF4212" t="e">
        <f>Q4212/W4212</f>
        <v>#VALUE!</v>
      </c>
      <c r="AG4212" t="e">
        <f>R4212/X4212</f>
        <v>#VALUE!</v>
      </c>
      <c r="AH4212" t="e">
        <f>U4212/W4212</f>
        <v>#VALUE!</v>
      </c>
      <c r="AI4212" t="e">
        <f>V4212/X4212</f>
        <v>#VALUE!</v>
      </c>
      <c r="AJ4212" t="e">
        <f>Y4212/AA4212</f>
        <v>#VALUE!</v>
      </c>
      <c r="AK4212" t="e">
        <f>Z4212/AB4212</f>
        <v>#VALUE!</v>
      </c>
      <c r="AL4212" t="e">
        <f>O4212/K4212</f>
        <v>#VALUE!</v>
      </c>
      <c r="AM4212" t="e">
        <f>P4212/L4212</f>
        <v>#VALUE!</v>
      </c>
      <c r="AN4212" t="e">
        <f>K4212/W4212</f>
        <v>#VALUE!</v>
      </c>
      <c r="AO4212" t="e">
        <f>L4212/X4212</f>
        <v>#VALUE!</v>
      </c>
      <c r="AP4212">
        <f>IF(OR(Q4212&lt;0, Q4212="NA"), 0, 1)</f>
        <v>0</v>
      </c>
      <c r="AQ4212">
        <f>IF(OR(S4212&lt;0, S4212="NA"), 0, 1)</f>
        <v>0</v>
      </c>
      <c r="AR4212">
        <f>IFERROR(IF((AF4212-AG4212)&gt;0,1,0),0)</f>
        <v>0</v>
      </c>
      <c r="AS4212">
        <f>IFERROR(IF((S4212-Q4212)&gt;0,1,0),0)</f>
        <v>0</v>
      </c>
      <c r="AT4212">
        <f>IFERROR(IF((AH4212-AI4212)&lt;0,1,0),0)</f>
        <v>0</v>
      </c>
      <c r="AU4212">
        <f>IFERROR(IF((AJ4212-AK4212)&gt;0,1,0),0)</f>
        <v>0</v>
      </c>
      <c r="AV4212">
        <f>IFERROR(IF((AL4212-AM4212)&gt;0,1,0),0)</f>
        <v>0</v>
      </c>
      <c r="AW4212">
        <f>IFERROR(IF((AN4212-AO4212)&gt;0,1,0),0)</f>
        <v>0</v>
      </c>
      <c r="AX4212">
        <f>IFERROR(IF((AC4212-AD4212)&lt;0,1,0),0)</f>
        <v>0</v>
      </c>
      <c r="AY4212">
        <f>SUM(AP4212:AX4212)</f>
        <v>0</v>
      </c>
    </row>
    <row r="4213" spans="1:51" x14ac:dyDescent="0.45">
      <c r="A4213" s="1" t="s">
        <v>2953</v>
      </c>
      <c r="B4213" s="2">
        <v>28727112</v>
      </c>
      <c r="C4213" s="3" t="s">
        <v>5337</v>
      </c>
      <c r="D4213" s="5">
        <v>12.71</v>
      </c>
      <c r="E4213" s="5">
        <v>661.52415714000006</v>
      </c>
      <c r="F4213" s="3" t="s">
        <v>4480</v>
      </c>
      <c r="G4213" s="3" t="s">
        <v>4491</v>
      </c>
      <c r="H4213" s="3" t="s">
        <v>4492</v>
      </c>
      <c r="I4213" s="3" t="s">
        <v>4493</v>
      </c>
      <c r="J4213" s="3"/>
      <c r="K4213" s="6" t="s">
        <v>4474</v>
      </c>
      <c r="L4213" s="6" t="s">
        <v>4474</v>
      </c>
      <c r="M4213" s="6" t="s">
        <v>4474</v>
      </c>
      <c r="N4213" s="6" t="s">
        <v>4474</v>
      </c>
      <c r="O4213" s="6" t="s">
        <v>4474</v>
      </c>
      <c r="P4213" s="6" t="s">
        <v>4474</v>
      </c>
      <c r="Q4213" s="6" t="s">
        <v>4474</v>
      </c>
      <c r="R4213" s="6" t="s">
        <v>4474</v>
      </c>
      <c r="S4213" s="6" t="s">
        <v>4474</v>
      </c>
      <c r="T4213" s="6" t="s">
        <v>4474</v>
      </c>
      <c r="U4213" s="6" t="s">
        <v>4474</v>
      </c>
      <c r="V4213" s="6" t="s">
        <v>4474</v>
      </c>
      <c r="W4213" s="6" t="s">
        <v>4474</v>
      </c>
      <c r="X4213" s="6" t="s">
        <v>4474</v>
      </c>
      <c r="Y4213" s="6" t="s">
        <v>4474</v>
      </c>
      <c r="Z4213" s="6" t="s">
        <v>4474</v>
      </c>
      <c r="AA4213" s="6" t="s">
        <v>4474</v>
      </c>
      <c r="AB4213" s="6" t="s">
        <v>4474</v>
      </c>
      <c r="AC4213" s="6" t="s">
        <v>4474</v>
      </c>
      <c r="AD4213" s="6" t="s">
        <v>4474</v>
      </c>
      <c r="AF4213" t="e">
        <f>Q4213/W4213</f>
        <v>#VALUE!</v>
      </c>
      <c r="AG4213" t="e">
        <f>R4213/X4213</f>
        <v>#VALUE!</v>
      </c>
      <c r="AH4213" t="e">
        <f>U4213/W4213</f>
        <v>#VALUE!</v>
      </c>
      <c r="AI4213" t="e">
        <f>V4213/X4213</f>
        <v>#VALUE!</v>
      </c>
      <c r="AJ4213" t="e">
        <f>Y4213/AA4213</f>
        <v>#VALUE!</v>
      </c>
      <c r="AK4213" t="e">
        <f>Z4213/AB4213</f>
        <v>#VALUE!</v>
      </c>
      <c r="AL4213" t="e">
        <f>O4213/K4213</f>
        <v>#VALUE!</v>
      </c>
      <c r="AM4213" t="e">
        <f>P4213/L4213</f>
        <v>#VALUE!</v>
      </c>
      <c r="AN4213" t="e">
        <f>K4213/W4213</f>
        <v>#VALUE!</v>
      </c>
      <c r="AO4213" t="e">
        <f>L4213/X4213</f>
        <v>#VALUE!</v>
      </c>
      <c r="AP4213">
        <f>IF(OR(Q4213&lt;0, Q4213="NA"), 0, 1)</f>
        <v>0</v>
      </c>
      <c r="AQ4213">
        <f>IF(OR(S4213&lt;0, S4213="NA"), 0, 1)</f>
        <v>0</v>
      </c>
      <c r="AR4213">
        <f>IFERROR(IF((AF4213-AG4213)&gt;0,1,0),0)</f>
        <v>0</v>
      </c>
      <c r="AS4213">
        <f>IFERROR(IF((S4213-Q4213)&gt;0,1,0),0)</f>
        <v>0</v>
      </c>
      <c r="AT4213">
        <f>IFERROR(IF((AH4213-AI4213)&lt;0,1,0),0)</f>
        <v>0</v>
      </c>
      <c r="AU4213">
        <f>IFERROR(IF((AJ4213-AK4213)&gt;0,1,0),0)</f>
        <v>0</v>
      </c>
      <c r="AV4213">
        <f>IFERROR(IF((AL4213-AM4213)&gt;0,1,0),0)</f>
        <v>0</v>
      </c>
      <c r="AW4213">
        <f>IFERROR(IF((AN4213-AO4213)&gt;0,1,0),0)</f>
        <v>0</v>
      </c>
      <c r="AX4213">
        <f>IFERROR(IF((AC4213-AD4213)&lt;0,1,0),0)</f>
        <v>0</v>
      </c>
      <c r="AY4213">
        <f>SUM(AP4213:AX4213)</f>
        <v>0</v>
      </c>
    </row>
    <row r="4214" spans="1:51" x14ac:dyDescent="0.45">
      <c r="A4214" s="1" t="s">
        <v>2957</v>
      </c>
      <c r="B4214" s="2">
        <v>119908677</v>
      </c>
      <c r="C4214" s="3" t="s">
        <v>5338</v>
      </c>
      <c r="D4214" s="7">
        <v>9.99</v>
      </c>
      <c r="E4214" s="5">
        <v>230.92115769</v>
      </c>
      <c r="F4214" s="3" t="s">
        <v>4480</v>
      </c>
      <c r="G4214" s="3" t="s">
        <v>4491</v>
      </c>
      <c r="H4214" s="3" t="s">
        <v>4492</v>
      </c>
      <c r="I4214" s="3" t="s">
        <v>4493</v>
      </c>
      <c r="J4214" s="3" t="s">
        <v>4494</v>
      </c>
      <c r="K4214" s="6" t="s">
        <v>4474</v>
      </c>
      <c r="L4214" s="6" t="s">
        <v>4474</v>
      </c>
      <c r="M4214" s="6" t="s">
        <v>4474</v>
      </c>
      <c r="N4214" s="6" t="s">
        <v>4474</v>
      </c>
      <c r="O4214" s="6" t="s">
        <v>4474</v>
      </c>
      <c r="P4214" s="6" t="s">
        <v>4474</v>
      </c>
      <c r="Q4214" s="6" t="s">
        <v>4474</v>
      </c>
      <c r="R4214" s="6" t="s">
        <v>4474</v>
      </c>
      <c r="S4214" s="6" t="s">
        <v>4474</v>
      </c>
      <c r="T4214" s="6" t="s">
        <v>4474</v>
      </c>
      <c r="U4214" s="6" t="s">
        <v>4474</v>
      </c>
      <c r="V4214" s="6" t="s">
        <v>4474</v>
      </c>
      <c r="W4214" s="6" t="s">
        <v>4474</v>
      </c>
      <c r="X4214" s="6" t="s">
        <v>4474</v>
      </c>
      <c r="Y4214" s="6" t="s">
        <v>4474</v>
      </c>
      <c r="Z4214" s="6" t="s">
        <v>4474</v>
      </c>
      <c r="AA4214" s="6" t="s">
        <v>4474</v>
      </c>
      <c r="AB4214" s="6" t="s">
        <v>4474</v>
      </c>
      <c r="AC4214" s="6" t="s">
        <v>4474</v>
      </c>
      <c r="AD4214" s="6" t="s">
        <v>4474</v>
      </c>
      <c r="AF4214" t="e">
        <f>Q4214/W4214</f>
        <v>#VALUE!</v>
      </c>
      <c r="AG4214" t="e">
        <f>R4214/X4214</f>
        <v>#VALUE!</v>
      </c>
      <c r="AH4214" t="e">
        <f>U4214/W4214</f>
        <v>#VALUE!</v>
      </c>
      <c r="AI4214" t="e">
        <f>V4214/X4214</f>
        <v>#VALUE!</v>
      </c>
      <c r="AJ4214" t="e">
        <f>Y4214/AA4214</f>
        <v>#VALUE!</v>
      </c>
      <c r="AK4214" t="e">
        <f>Z4214/AB4214</f>
        <v>#VALUE!</v>
      </c>
      <c r="AL4214" t="e">
        <f>O4214/K4214</f>
        <v>#VALUE!</v>
      </c>
      <c r="AM4214" t="e">
        <f>P4214/L4214</f>
        <v>#VALUE!</v>
      </c>
      <c r="AN4214" t="e">
        <f>K4214/W4214</f>
        <v>#VALUE!</v>
      </c>
      <c r="AO4214" t="e">
        <f>L4214/X4214</f>
        <v>#VALUE!</v>
      </c>
      <c r="AP4214">
        <f>IF(OR(Q4214&lt;0, Q4214="NA"), 0, 1)</f>
        <v>0</v>
      </c>
      <c r="AQ4214">
        <f>IF(OR(S4214&lt;0, S4214="NA"), 0, 1)</f>
        <v>0</v>
      </c>
      <c r="AR4214">
        <f>IFERROR(IF((AF4214-AG4214)&gt;0,1,0),0)</f>
        <v>0</v>
      </c>
      <c r="AS4214">
        <f>IFERROR(IF((S4214-Q4214)&gt;0,1,0),0)</f>
        <v>0</v>
      </c>
      <c r="AT4214">
        <f>IFERROR(IF((AH4214-AI4214)&lt;0,1,0),0)</f>
        <v>0</v>
      </c>
      <c r="AU4214">
        <f>IFERROR(IF((AJ4214-AK4214)&gt;0,1,0),0)</f>
        <v>0</v>
      </c>
      <c r="AV4214">
        <f>IFERROR(IF((AL4214-AM4214)&gt;0,1,0),0)</f>
        <v>0</v>
      </c>
      <c r="AW4214">
        <f>IFERROR(IF((AN4214-AO4214)&gt;0,1,0),0)</f>
        <v>0</v>
      </c>
      <c r="AX4214">
        <f>IFERROR(IF((AC4214-AD4214)&lt;0,1,0),0)</f>
        <v>0</v>
      </c>
      <c r="AY4214">
        <f>SUM(AP4214:AX4214)</f>
        <v>0</v>
      </c>
    </row>
    <row r="4215" spans="1:51" x14ac:dyDescent="0.45">
      <c r="A4215" s="1" t="s">
        <v>2988</v>
      </c>
      <c r="B4215" s="2">
        <v>4311074</v>
      </c>
      <c r="C4215" s="3" t="s">
        <v>5338</v>
      </c>
      <c r="D4215" s="5">
        <v>9.2899999999999991</v>
      </c>
      <c r="E4215" s="5">
        <v>538.35327040000004</v>
      </c>
      <c r="F4215" s="3" t="s">
        <v>4470</v>
      </c>
      <c r="G4215" s="3" t="s">
        <v>4471</v>
      </c>
      <c r="H4215" s="3" t="s">
        <v>4673</v>
      </c>
      <c r="I4215" s="3" t="s">
        <v>4673</v>
      </c>
      <c r="J4215" s="3" t="s">
        <v>4544</v>
      </c>
      <c r="K4215" s="6" t="s">
        <v>4474</v>
      </c>
      <c r="L4215" s="6" t="s">
        <v>4474</v>
      </c>
      <c r="M4215" s="6">
        <v>-172509</v>
      </c>
      <c r="N4215" s="6">
        <v>-185295</v>
      </c>
      <c r="O4215" s="6">
        <v>-173363</v>
      </c>
      <c r="P4215" s="6">
        <v>-186109</v>
      </c>
      <c r="Q4215" s="6">
        <v>-134525</v>
      </c>
      <c r="R4215" s="6">
        <v>-140043</v>
      </c>
      <c r="S4215" s="6">
        <v>-154648</v>
      </c>
      <c r="T4215" s="6">
        <v>-155237</v>
      </c>
      <c r="U4215" s="6">
        <v>394548</v>
      </c>
      <c r="V4215" s="6">
        <v>403717</v>
      </c>
      <c r="W4215" s="6">
        <v>313335</v>
      </c>
      <c r="X4215" s="6">
        <v>356314</v>
      </c>
      <c r="Y4215" s="6">
        <v>164921</v>
      </c>
      <c r="Z4215" s="6">
        <v>202930</v>
      </c>
      <c r="AA4215" s="6">
        <v>55623</v>
      </c>
      <c r="AB4215" s="6">
        <v>59475</v>
      </c>
      <c r="AC4215" s="6">
        <v>57949760</v>
      </c>
      <c r="AD4215" s="6">
        <v>57944159</v>
      </c>
      <c r="AF4215">
        <f>Q4215/W4215</f>
        <v>-0.42933282269775158</v>
      </c>
      <c r="AG4215">
        <f>R4215/X4215</f>
        <v>-0.39303254994190517</v>
      </c>
      <c r="AH4215">
        <f>U4215/W4215</f>
        <v>1.2591890468667719</v>
      </c>
      <c r="AI4215">
        <f>V4215/X4215</f>
        <v>1.1330371526238094</v>
      </c>
      <c r="AJ4215">
        <f>Y4215/AA4215</f>
        <v>2.964978516081477</v>
      </c>
      <c r="AK4215">
        <f>Z4215/AB4215</f>
        <v>3.4120218579234973</v>
      </c>
      <c r="AL4215" t="e">
        <f>O4215/K4215</f>
        <v>#VALUE!</v>
      </c>
      <c r="AM4215" t="e">
        <f>P4215/L4215</f>
        <v>#VALUE!</v>
      </c>
      <c r="AN4215" t="e">
        <f>K4215/W4215</f>
        <v>#VALUE!</v>
      </c>
      <c r="AO4215" t="e">
        <f>L4215/X4215</f>
        <v>#VALUE!</v>
      </c>
      <c r="AP4215">
        <f>IF(OR(Q4215&lt;0, Q4215="NA"), 0, 1)</f>
        <v>0</v>
      </c>
      <c r="AQ4215">
        <f>IF(OR(S4215&lt;0, S4215="NA"), 0, 1)</f>
        <v>0</v>
      </c>
      <c r="AR4215">
        <f>IFERROR(IF((AF4215-AG4215)&gt;0,1,0),0)</f>
        <v>0</v>
      </c>
      <c r="AS4215">
        <f>IFERROR(IF((S4215-Q4215)&gt;0,1,0),0)</f>
        <v>0</v>
      </c>
      <c r="AT4215">
        <f>IFERROR(IF((AH4215-AI4215)&lt;0,1,0),0)</f>
        <v>0</v>
      </c>
      <c r="AU4215">
        <f>IFERROR(IF((AJ4215-AK4215)&gt;0,1,0),0)</f>
        <v>0</v>
      </c>
      <c r="AV4215">
        <f>IFERROR(IF((AL4215-AM4215)&gt;0,1,0),0)</f>
        <v>0</v>
      </c>
      <c r="AW4215">
        <f>IFERROR(IF((AN4215-AO4215)&gt;0,1,0),0)</f>
        <v>0</v>
      </c>
      <c r="AX4215">
        <f>IFERROR(IF((AC4215-AD4215)&lt;0,1,0),0)</f>
        <v>0</v>
      </c>
      <c r="AY4215">
        <f>SUM(AP4215:AX4215)</f>
        <v>0</v>
      </c>
    </row>
    <row r="4216" spans="1:51" x14ac:dyDescent="0.45">
      <c r="A4216" s="1" t="s">
        <v>2996</v>
      </c>
      <c r="B4216" s="2">
        <v>110382345</v>
      </c>
      <c r="C4216" s="3" t="s">
        <v>5338</v>
      </c>
      <c r="D4216" s="5">
        <v>28.39</v>
      </c>
      <c r="E4216" s="5">
        <v>4.2584999999999997</v>
      </c>
      <c r="F4216" s="3" t="s">
        <v>4480</v>
      </c>
      <c r="G4216" s="3" t="s">
        <v>4491</v>
      </c>
      <c r="H4216" s="3" t="s">
        <v>4492</v>
      </c>
      <c r="I4216" s="3" t="s">
        <v>4493</v>
      </c>
      <c r="J4216" s="3"/>
      <c r="K4216" s="6" t="s">
        <v>4474</v>
      </c>
      <c r="L4216" s="6" t="s">
        <v>4474</v>
      </c>
      <c r="M4216" s="6" t="s">
        <v>4474</v>
      </c>
      <c r="N4216" s="6" t="s">
        <v>4474</v>
      </c>
      <c r="O4216" s="6" t="s">
        <v>4474</v>
      </c>
      <c r="P4216" s="6" t="s">
        <v>4474</v>
      </c>
      <c r="Q4216" s="6" t="s">
        <v>4474</v>
      </c>
      <c r="R4216" s="6" t="s">
        <v>4474</v>
      </c>
      <c r="S4216" s="6" t="s">
        <v>4474</v>
      </c>
      <c r="T4216" s="6" t="s">
        <v>4474</v>
      </c>
      <c r="U4216" s="6" t="s">
        <v>4474</v>
      </c>
      <c r="V4216" s="6" t="s">
        <v>4474</v>
      </c>
      <c r="W4216" s="6" t="s">
        <v>4474</v>
      </c>
      <c r="X4216" s="6" t="s">
        <v>4474</v>
      </c>
      <c r="Y4216" s="6" t="s">
        <v>4474</v>
      </c>
      <c r="Z4216" s="6" t="s">
        <v>4474</v>
      </c>
      <c r="AA4216" s="6" t="s">
        <v>4474</v>
      </c>
      <c r="AB4216" s="6" t="s">
        <v>4474</v>
      </c>
      <c r="AC4216" s="6" t="s">
        <v>4474</v>
      </c>
      <c r="AD4216" s="6" t="s">
        <v>4474</v>
      </c>
      <c r="AF4216" t="e">
        <f>Q4216/W4216</f>
        <v>#VALUE!</v>
      </c>
      <c r="AG4216" t="e">
        <f>R4216/X4216</f>
        <v>#VALUE!</v>
      </c>
      <c r="AH4216" t="e">
        <f>U4216/W4216</f>
        <v>#VALUE!</v>
      </c>
      <c r="AI4216" t="e">
        <f>V4216/X4216</f>
        <v>#VALUE!</v>
      </c>
      <c r="AJ4216" t="e">
        <f>Y4216/AA4216</f>
        <v>#VALUE!</v>
      </c>
      <c r="AK4216" t="e">
        <f>Z4216/AB4216</f>
        <v>#VALUE!</v>
      </c>
      <c r="AL4216" t="e">
        <f>O4216/K4216</f>
        <v>#VALUE!</v>
      </c>
      <c r="AM4216" t="e">
        <f>P4216/L4216</f>
        <v>#VALUE!</v>
      </c>
      <c r="AN4216" t="e">
        <f>K4216/W4216</f>
        <v>#VALUE!</v>
      </c>
      <c r="AO4216" t="e">
        <f>L4216/X4216</f>
        <v>#VALUE!</v>
      </c>
      <c r="AP4216">
        <f>IF(OR(Q4216&lt;0, Q4216="NA"), 0, 1)</f>
        <v>0</v>
      </c>
      <c r="AQ4216">
        <f>IF(OR(S4216&lt;0, S4216="NA"), 0, 1)</f>
        <v>0</v>
      </c>
      <c r="AR4216">
        <f>IFERROR(IF((AF4216-AG4216)&gt;0,1,0),0)</f>
        <v>0</v>
      </c>
      <c r="AS4216">
        <f>IFERROR(IF((S4216-Q4216)&gt;0,1,0),0)</f>
        <v>0</v>
      </c>
      <c r="AT4216">
        <f>IFERROR(IF((AH4216-AI4216)&lt;0,1,0),0)</f>
        <v>0</v>
      </c>
      <c r="AU4216">
        <f>IFERROR(IF((AJ4216-AK4216)&gt;0,1,0),0)</f>
        <v>0</v>
      </c>
      <c r="AV4216">
        <f>IFERROR(IF((AL4216-AM4216)&gt;0,1,0),0)</f>
        <v>0</v>
      </c>
      <c r="AW4216">
        <f>IFERROR(IF((AN4216-AO4216)&gt;0,1,0),0)</f>
        <v>0</v>
      </c>
      <c r="AX4216">
        <f>IFERROR(IF((AC4216-AD4216)&lt;0,1,0),0)</f>
        <v>0</v>
      </c>
      <c r="AY4216">
        <f>SUM(AP4216:AX4216)</f>
        <v>0</v>
      </c>
    </row>
    <row r="4217" spans="1:51" x14ac:dyDescent="0.45">
      <c r="A4217" s="1" t="s">
        <v>3032</v>
      </c>
      <c r="B4217" s="2">
        <v>117185744</v>
      </c>
      <c r="C4217" s="3" t="s">
        <v>5338</v>
      </c>
      <c r="D4217" s="5">
        <v>12.5</v>
      </c>
      <c r="E4217" s="5">
        <v>437.481875</v>
      </c>
      <c r="F4217" s="3" t="s">
        <v>4470</v>
      </c>
      <c r="G4217" s="3" t="s">
        <v>4471</v>
      </c>
      <c r="H4217" s="3" t="s">
        <v>4489</v>
      </c>
      <c r="I4217" s="3" t="s">
        <v>4489</v>
      </c>
      <c r="J4217" s="3" t="s">
        <v>4825</v>
      </c>
      <c r="K4217" s="6" t="s">
        <v>4474</v>
      </c>
      <c r="L4217" s="6" t="s">
        <v>4474</v>
      </c>
      <c r="M4217" s="6" t="s">
        <v>4474</v>
      </c>
      <c r="N4217" s="6" t="s">
        <v>4474</v>
      </c>
      <c r="O4217" s="6" t="s">
        <v>4474</v>
      </c>
      <c r="P4217" s="6" t="s">
        <v>4474</v>
      </c>
      <c r="Q4217" s="6" t="s">
        <v>4474</v>
      </c>
      <c r="R4217" s="6" t="s">
        <v>4474</v>
      </c>
      <c r="S4217" s="6" t="s">
        <v>4474</v>
      </c>
      <c r="T4217" s="6" t="s">
        <v>4474</v>
      </c>
      <c r="U4217" s="6" t="s">
        <v>4474</v>
      </c>
      <c r="V4217" s="6" t="s">
        <v>4474</v>
      </c>
      <c r="W4217" s="6" t="s">
        <v>4474</v>
      </c>
      <c r="X4217" s="6" t="s">
        <v>4474</v>
      </c>
      <c r="Y4217" s="6" t="s">
        <v>4474</v>
      </c>
      <c r="Z4217" s="6" t="s">
        <v>4474</v>
      </c>
      <c r="AA4217" s="6" t="s">
        <v>4474</v>
      </c>
      <c r="AB4217" s="6" t="s">
        <v>4474</v>
      </c>
      <c r="AC4217" s="6" t="s">
        <v>4474</v>
      </c>
      <c r="AD4217" s="6" t="s">
        <v>4474</v>
      </c>
      <c r="AF4217" t="e">
        <f>Q4217/W4217</f>
        <v>#VALUE!</v>
      </c>
      <c r="AG4217" t="e">
        <f>R4217/X4217</f>
        <v>#VALUE!</v>
      </c>
      <c r="AH4217" t="e">
        <f>U4217/W4217</f>
        <v>#VALUE!</v>
      </c>
      <c r="AI4217" t="e">
        <f>V4217/X4217</f>
        <v>#VALUE!</v>
      </c>
      <c r="AJ4217" t="e">
        <f>Y4217/AA4217</f>
        <v>#VALUE!</v>
      </c>
      <c r="AK4217" t="e">
        <f>Z4217/AB4217</f>
        <v>#VALUE!</v>
      </c>
      <c r="AL4217" t="e">
        <f>O4217/K4217</f>
        <v>#VALUE!</v>
      </c>
      <c r="AM4217" t="e">
        <f>P4217/L4217</f>
        <v>#VALUE!</v>
      </c>
      <c r="AN4217" t="e">
        <f>K4217/W4217</f>
        <v>#VALUE!</v>
      </c>
      <c r="AO4217" t="e">
        <f>L4217/X4217</f>
        <v>#VALUE!</v>
      </c>
      <c r="AP4217">
        <f>IF(OR(Q4217&lt;0, Q4217="NA"), 0, 1)</f>
        <v>0</v>
      </c>
      <c r="AQ4217">
        <f>IF(OR(S4217&lt;0, S4217="NA"), 0, 1)</f>
        <v>0</v>
      </c>
      <c r="AR4217">
        <f>IFERROR(IF((AF4217-AG4217)&gt;0,1,0),0)</f>
        <v>0</v>
      </c>
      <c r="AS4217">
        <f>IFERROR(IF((S4217-Q4217)&gt;0,1,0),0)</f>
        <v>0</v>
      </c>
      <c r="AT4217">
        <f>IFERROR(IF((AH4217-AI4217)&lt;0,1,0),0)</f>
        <v>0</v>
      </c>
      <c r="AU4217">
        <f>IFERROR(IF((AJ4217-AK4217)&gt;0,1,0),0)</f>
        <v>0</v>
      </c>
      <c r="AV4217">
        <f>IFERROR(IF((AL4217-AM4217)&gt;0,1,0),0)</f>
        <v>0</v>
      </c>
      <c r="AW4217">
        <f>IFERROR(IF((AN4217-AO4217)&gt;0,1,0),0)</f>
        <v>0</v>
      </c>
      <c r="AX4217">
        <f>IFERROR(IF((AC4217-AD4217)&lt;0,1,0),0)</f>
        <v>0</v>
      </c>
      <c r="AY4217">
        <f>SUM(AP4217:AX4217)</f>
        <v>0</v>
      </c>
    </row>
    <row r="4218" spans="1:51" x14ac:dyDescent="0.45">
      <c r="A4218" s="1" t="s">
        <v>3049</v>
      </c>
      <c r="B4218" s="2">
        <v>106097528</v>
      </c>
      <c r="C4218" s="3" t="s">
        <v>5338</v>
      </c>
      <c r="D4218" s="5">
        <v>25.95</v>
      </c>
      <c r="E4218" s="5">
        <v>1.038</v>
      </c>
      <c r="F4218" s="3" t="s">
        <v>4480</v>
      </c>
      <c r="G4218" s="3" t="s">
        <v>4491</v>
      </c>
      <c r="H4218" s="3" t="s">
        <v>4492</v>
      </c>
      <c r="I4218" s="3" t="s">
        <v>4493</v>
      </c>
      <c r="J4218" s="3"/>
      <c r="K4218" s="6" t="s">
        <v>4474</v>
      </c>
      <c r="L4218" s="6" t="s">
        <v>4474</v>
      </c>
      <c r="M4218" s="6" t="s">
        <v>4474</v>
      </c>
      <c r="N4218" s="6" t="s">
        <v>4474</v>
      </c>
      <c r="O4218" s="6" t="s">
        <v>4474</v>
      </c>
      <c r="P4218" s="6" t="s">
        <v>4474</v>
      </c>
      <c r="Q4218" s="6" t="s">
        <v>4474</v>
      </c>
      <c r="R4218" s="6" t="s">
        <v>4474</v>
      </c>
      <c r="S4218" s="6" t="s">
        <v>4474</v>
      </c>
      <c r="T4218" s="6" t="s">
        <v>4474</v>
      </c>
      <c r="U4218" s="6" t="s">
        <v>4474</v>
      </c>
      <c r="V4218" s="6" t="s">
        <v>4474</v>
      </c>
      <c r="W4218" s="6" t="s">
        <v>4474</v>
      </c>
      <c r="X4218" s="6" t="s">
        <v>4474</v>
      </c>
      <c r="Y4218" s="6" t="s">
        <v>4474</v>
      </c>
      <c r="Z4218" s="6" t="s">
        <v>4474</v>
      </c>
      <c r="AA4218" s="6" t="s">
        <v>4474</v>
      </c>
      <c r="AB4218" s="6" t="s">
        <v>4474</v>
      </c>
      <c r="AC4218" s="6" t="s">
        <v>4474</v>
      </c>
      <c r="AD4218" s="6" t="s">
        <v>4474</v>
      </c>
      <c r="AF4218" t="e">
        <f>Q4218/W4218</f>
        <v>#VALUE!</v>
      </c>
      <c r="AG4218" t="e">
        <f>R4218/X4218</f>
        <v>#VALUE!</v>
      </c>
      <c r="AH4218" t="e">
        <f>U4218/W4218</f>
        <v>#VALUE!</v>
      </c>
      <c r="AI4218" t="e">
        <f>V4218/X4218</f>
        <v>#VALUE!</v>
      </c>
      <c r="AJ4218" t="e">
        <f>Y4218/AA4218</f>
        <v>#VALUE!</v>
      </c>
      <c r="AK4218" t="e">
        <f>Z4218/AB4218</f>
        <v>#VALUE!</v>
      </c>
      <c r="AL4218" t="e">
        <f>O4218/K4218</f>
        <v>#VALUE!</v>
      </c>
      <c r="AM4218" t="e">
        <f>P4218/L4218</f>
        <v>#VALUE!</v>
      </c>
      <c r="AN4218" t="e">
        <f>K4218/W4218</f>
        <v>#VALUE!</v>
      </c>
      <c r="AO4218" t="e">
        <f>L4218/X4218</f>
        <v>#VALUE!</v>
      </c>
      <c r="AP4218">
        <f>IF(OR(Q4218&lt;0, Q4218="NA"), 0, 1)</f>
        <v>0</v>
      </c>
      <c r="AQ4218">
        <f>IF(OR(S4218&lt;0, S4218="NA"), 0, 1)</f>
        <v>0</v>
      </c>
      <c r="AR4218">
        <f>IFERROR(IF((AF4218-AG4218)&gt;0,1,0),0)</f>
        <v>0</v>
      </c>
      <c r="AS4218">
        <f>IFERROR(IF((S4218-Q4218)&gt;0,1,0),0)</f>
        <v>0</v>
      </c>
      <c r="AT4218">
        <f>IFERROR(IF((AH4218-AI4218)&lt;0,1,0),0)</f>
        <v>0</v>
      </c>
      <c r="AU4218">
        <f>IFERROR(IF((AJ4218-AK4218)&gt;0,1,0),0)</f>
        <v>0</v>
      </c>
      <c r="AV4218">
        <f>IFERROR(IF((AL4218-AM4218)&gt;0,1,0),0)</f>
        <v>0</v>
      </c>
      <c r="AW4218">
        <f>IFERROR(IF((AN4218-AO4218)&gt;0,1,0),0)</f>
        <v>0</v>
      </c>
      <c r="AX4218">
        <f>IFERROR(IF((AC4218-AD4218)&lt;0,1,0),0)</f>
        <v>0</v>
      </c>
      <c r="AY4218">
        <f>SUM(AP4218:AX4218)</f>
        <v>0</v>
      </c>
    </row>
    <row r="4219" spans="1:51" x14ac:dyDescent="0.45">
      <c r="A4219" s="1" t="s">
        <v>3050</v>
      </c>
      <c r="B4219" s="2">
        <v>106103362</v>
      </c>
      <c r="C4219" s="3" t="s">
        <v>5338</v>
      </c>
      <c r="D4219" s="5">
        <v>22.92</v>
      </c>
      <c r="E4219" s="5">
        <v>0.91679999999999995</v>
      </c>
      <c r="F4219" s="3" t="s">
        <v>4480</v>
      </c>
      <c r="G4219" s="3" t="s">
        <v>4491</v>
      </c>
      <c r="H4219" s="3" t="s">
        <v>4492</v>
      </c>
      <c r="I4219" s="3" t="s">
        <v>4493</v>
      </c>
      <c r="J4219" s="3"/>
      <c r="K4219" s="6" t="s">
        <v>4474</v>
      </c>
      <c r="L4219" s="6" t="s">
        <v>4474</v>
      </c>
      <c r="M4219" s="6" t="s">
        <v>4474</v>
      </c>
      <c r="N4219" s="6" t="s">
        <v>4474</v>
      </c>
      <c r="O4219" s="6" t="s">
        <v>4474</v>
      </c>
      <c r="P4219" s="6" t="s">
        <v>4474</v>
      </c>
      <c r="Q4219" s="6" t="s">
        <v>4474</v>
      </c>
      <c r="R4219" s="6" t="s">
        <v>4474</v>
      </c>
      <c r="S4219" s="6" t="s">
        <v>4474</v>
      </c>
      <c r="T4219" s="6" t="s">
        <v>4474</v>
      </c>
      <c r="U4219" s="6" t="s">
        <v>4474</v>
      </c>
      <c r="V4219" s="6" t="s">
        <v>4474</v>
      </c>
      <c r="W4219" s="6" t="s">
        <v>4474</v>
      </c>
      <c r="X4219" s="6" t="s">
        <v>4474</v>
      </c>
      <c r="Y4219" s="6" t="s">
        <v>4474</v>
      </c>
      <c r="Z4219" s="6" t="s">
        <v>4474</v>
      </c>
      <c r="AA4219" s="6" t="s">
        <v>4474</v>
      </c>
      <c r="AB4219" s="6" t="s">
        <v>4474</v>
      </c>
      <c r="AC4219" s="6" t="s">
        <v>4474</v>
      </c>
      <c r="AD4219" s="6" t="s">
        <v>4474</v>
      </c>
      <c r="AF4219" t="e">
        <f>Q4219/W4219</f>
        <v>#VALUE!</v>
      </c>
      <c r="AG4219" t="e">
        <f>R4219/X4219</f>
        <v>#VALUE!</v>
      </c>
      <c r="AH4219" t="e">
        <f>U4219/W4219</f>
        <v>#VALUE!</v>
      </c>
      <c r="AI4219" t="e">
        <f>V4219/X4219</f>
        <v>#VALUE!</v>
      </c>
      <c r="AJ4219" t="e">
        <f>Y4219/AA4219</f>
        <v>#VALUE!</v>
      </c>
      <c r="AK4219" t="e">
        <f>Z4219/AB4219</f>
        <v>#VALUE!</v>
      </c>
      <c r="AL4219" t="e">
        <f>O4219/K4219</f>
        <v>#VALUE!</v>
      </c>
      <c r="AM4219" t="e">
        <f>P4219/L4219</f>
        <v>#VALUE!</v>
      </c>
      <c r="AN4219" t="e">
        <f>K4219/W4219</f>
        <v>#VALUE!</v>
      </c>
      <c r="AO4219" t="e">
        <f>L4219/X4219</f>
        <v>#VALUE!</v>
      </c>
      <c r="AP4219">
        <f>IF(OR(Q4219&lt;0, Q4219="NA"), 0, 1)</f>
        <v>0</v>
      </c>
      <c r="AQ4219">
        <f>IF(OR(S4219&lt;0, S4219="NA"), 0, 1)</f>
        <v>0</v>
      </c>
      <c r="AR4219">
        <f>IFERROR(IF((AF4219-AG4219)&gt;0,1,0),0)</f>
        <v>0</v>
      </c>
      <c r="AS4219">
        <f>IFERROR(IF((S4219-Q4219)&gt;0,1,0),0)</f>
        <v>0</v>
      </c>
      <c r="AT4219">
        <f>IFERROR(IF((AH4219-AI4219)&lt;0,1,0),0)</f>
        <v>0</v>
      </c>
      <c r="AU4219">
        <f>IFERROR(IF((AJ4219-AK4219)&gt;0,1,0),0)</f>
        <v>0</v>
      </c>
      <c r="AV4219">
        <f>IFERROR(IF((AL4219-AM4219)&gt;0,1,0),0)</f>
        <v>0</v>
      </c>
      <c r="AW4219">
        <f>IFERROR(IF((AN4219-AO4219)&gt;0,1,0),0)</f>
        <v>0</v>
      </c>
      <c r="AX4219">
        <f>IFERROR(IF((AC4219-AD4219)&lt;0,1,0),0)</f>
        <v>0</v>
      </c>
      <c r="AY4219">
        <f>SUM(AP4219:AX4219)</f>
        <v>0</v>
      </c>
    </row>
    <row r="4220" spans="1:51" x14ac:dyDescent="0.45">
      <c r="A4220" s="1" t="s">
        <v>3051</v>
      </c>
      <c r="B4220" s="2">
        <v>13742000</v>
      </c>
      <c r="C4220" s="3" t="s">
        <v>5338</v>
      </c>
      <c r="D4220" s="5">
        <v>39.103400000000001</v>
      </c>
      <c r="E4220" s="5">
        <v>93.848159999999993</v>
      </c>
      <c r="F4220" s="3" t="s">
        <v>4480</v>
      </c>
      <c r="G4220" s="3" t="s">
        <v>4491</v>
      </c>
      <c r="H4220" s="3" t="s">
        <v>4492</v>
      </c>
      <c r="I4220" s="3" t="s">
        <v>4493</v>
      </c>
      <c r="J4220" s="3"/>
      <c r="K4220" s="6" t="s">
        <v>4474</v>
      </c>
      <c r="L4220" s="6" t="s">
        <v>4474</v>
      </c>
      <c r="M4220" s="6" t="s">
        <v>4474</v>
      </c>
      <c r="N4220" s="6" t="s">
        <v>4474</v>
      </c>
      <c r="O4220" s="6" t="s">
        <v>4474</v>
      </c>
      <c r="P4220" s="6" t="s">
        <v>4474</v>
      </c>
      <c r="Q4220" s="6" t="s">
        <v>4474</v>
      </c>
      <c r="R4220" s="6" t="s">
        <v>4474</v>
      </c>
      <c r="S4220" s="6" t="s">
        <v>4474</v>
      </c>
      <c r="T4220" s="6" t="s">
        <v>4474</v>
      </c>
      <c r="U4220" s="6" t="s">
        <v>4474</v>
      </c>
      <c r="V4220" s="6" t="s">
        <v>4474</v>
      </c>
      <c r="W4220" s="6" t="s">
        <v>4474</v>
      </c>
      <c r="X4220" s="6" t="s">
        <v>4474</v>
      </c>
      <c r="Y4220" s="6" t="s">
        <v>4474</v>
      </c>
      <c r="Z4220" s="6" t="s">
        <v>4474</v>
      </c>
      <c r="AA4220" s="6" t="s">
        <v>4474</v>
      </c>
      <c r="AB4220" s="6" t="s">
        <v>4474</v>
      </c>
      <c r="AC4220" s="6" t="s">
        <v>4474</v>
      </c>
      <c r="AD4220" s="6" t="s">
        <v>4474</v>
      </c>
      <c r="AF4220" t="e">
        <f>Q4220/W4220</f>
        <v>#VALUE!</v>
      </c>
      <c r="AG4220" t="e">
        <f>R4220/X4220</f>
        <v>#VALUE!</v>
      </c>
      <c r="AH4220" t="e">
        <f>U4220/W4220</f>
        <v>#VALUE!</v>
      </c>
      <c r="AI4220" t="e">
        <f>V4220/X4220</f>
        <v>#VALUE!</v>
      </c>
      <c r="AJ4220" t="e">
        <f>Y4220/AA4220</f>
        <v>#VALUE!</v>
      </c>
      <c r="AK4220" t="e">
        <f>Z4220/AB4220</f>
        <v>#VALUE!</v>
      </c>
      <c r="AL4220" t="e">
        <f>O4220/K4220</f>
        <v>#VALUE!</v>
      </c>
      <c r="AM4220" t="e">
        <f>P4220/L4220</f>
        <v>#VALUE!</v>
      </c>
      <c r="AN4220" t="e">
        <f>K4220/W4220</f>
        <v>#VALUE!</v>
      </c>
      <c r="AO4220" t="e">
        <f>L4220/X4220</f>
        <v>#VALUE!</v>
      </c>
      <c r="AP4220">
        <f>IF(OR(Q4220&lt;0, Q4220="NA"), 0, 1)</f>
        <v>0</v>
      </c>
      <c r="AQ4220">
        <f>IF(OR(S4220&lt;0, S4220="NA"), 0, 1)</f>
        <v>0</v>
      </c>
      <c r="AR4220">
        <f>IFERROR(IF((AF4220-AG4220)&gt;0,1,0),0)</f>
        <v>0</v>
      </c>
      <c r="AS4220">
        <f>IFERROR(IF((S4220-Q4220)&gt;0,1,0),0)</f>
        <v>0</v>
      </c>
      <c r="AT4220">
        <f>IFERROR(IF((AH4220-AI4220)&lt;0,1,0),0)</f>
        <v>0</v>
      </c>
      <c r="AU4220">
        <f>IFERROR(IF((AJ4220-AK4220)&gt;0,1,0),0)</f>
        <v>0</v>
      </c>
      <c r="AV4220">
        <f>IFERROR(IF((AL4220-AM4220)&gt;0,1,0),0)</f>
        <v>0</v>
      </c>
      <c r="AW4220">
        <f>IFERROR(IF((AN4220-AO4220)&gt;0,1,0),0)</f>
        <v>0</v>
      </c>
      <c r="AX4220">
        <f>IFERROR(IF((AC4220-AD4220)&lt;0,1,0),0)</f>
        <v>0</v>
      </c>
      <c r="AY4220">
        <f>SUM(AP4220:AX4220)</f>
        <v>0</v>
      </c>
    </row>
    <row r="4221" spans="1:51" x14ac:dyDescent="0.45">
      <c r="A4221" s="1" t="s">
        <v>3052</v>
      </c>
      <c r="B4221" s="2">
        <v>6165972</v>
      </c>
      <c r="C4221" s="3" t="s">
        <v>5338</v>
      </c>
      <c r="D4221" s="5">
        <v>19.739999999999998</v>
      </c>
      <c r="E4221" s="5">
        <v>92.778000000000006</v>
      </c>
      <c r="F4221" s="3" t="s">
        <v>4480</v>
      </c>
      <c r="G4221" s="3" t="s">
        <v>4491</v>
      </c>
      <c r="H4221" s="3" t="s">
        <v>4492</v>
      </c>
      <c r="I4221" s="3" t="s">
        <v>4493</v>
      </c>
      <c r="J4221" s="3"/>
      <c r="K4221" s="6" t="s">
        <v>4474</v>
      </c>
      <c r="L4221" s="6" t="s">
        <v>4474</v>
      </c>
      <c r="M4221" s="6" t="s">
        <v>4474</v>
      </c>
      <c r="N4221" s="6" t="s">
        <v>4474</v>
      </c>
      <c r="O4221" s="6" t="s">
        <v>4474</v>
      </c>
      <c r="P4221" s="6" t="s">
        <v>4474</v>
      </c>
      <c r="Q4221" s="6" t="s">
        <v>4474</v>
      </c>
      <c r="R4221" s="6" t="s">
        <v>4474</v>
      </c>
      <c r="S4221" s="6" t="s">
        <v>4474</v>
      </c>
      <c r="T4221" s="6" t="s">
        <v>4474</v>
      </c>
      <c r="U4221" s="6" t="s">
        <v>4474</v>
      </c>
      <c r="V4221" s="6" t="s">
        <v>4474</v>
      </c>
      <c r="W4221" s="6" t="s">
        <v>4474</v>
      </c>
      <c r="X4221" s="6" t="s">
        <v>4474</v>
      </c>
      <c r="Y4221" s="6" t="s">
        <v>4474</v>
      </c>
      <c r="Z4221" s="6" t="s">
        <v>4474</v>
      </c>
      <c r="AA4221" s="6" t="s">
        <v>4474</v>
      </c>
      <c r="AB4221" s="6" t="s">
        <v>4474</v>
      </c>
      <c r="AC4221" s="6" t="s">
        <v>4474</v>
      </c>
      <c r="AD4221" s="6" t="s">
        <v>4474</v>
      </c>
      <c r="AF4221" t="e">
        <f>Q4221/W4221</f>
        <v>#VALUE!</v>
      </c>
      <c r="AG4221" t="e">
        <f>R4221/X4221</f>
        <v>#VALUE!</v>
      </c>
      <c r="AH4221" t="e">
        <f>U4221/W4221</f>
        <v>#VALUE!</v>
      </c>
      <c r="AI4221" t="e">
        <f>V4221/X4221</f>
        <v>#VALUE!</v>
      </c>
      <c r="AJ4221" t="e">
        <f>Y4221/AA4221</f>
        <v>#VALUE!</v>
      </c>
      <c r="AK4221" t="e">
        <f>Z4221/AB4221</f>
        <v>#VALUE!</v>
      </c>
      <c r="AL4221" t="e">
        <f>O4221/K4221</f>
        <v>#VALUE!</v>
      </c>
      <c r="AM4221" t="e">
        <f>P4221/L4221</f>
        <v>#VALUE!</v>
      </c>
      <c r="AN4221" t="e">
        <f>K4221/W4221</f>
        <v>#VALUE!</v>
      </c>
      <c r="AO4221" t="e">
        <f>L4221/X4221</f>
        <v>#VALUE!</v>
      </c>
      <c r="AP4221">
        <f>IF(OR(Q4221&lt;0, Q4221="NA"), 0, 1)</f>
        <v>0</v>
      </c>
      <c r="AQ4221">
        <f>IF(OR(S4221&lt;0, S4221="NA"), 0, 1)</f>
        <v>0</v>
      </c>
      <c r="AR4221">
        <f>IFERROR(IF((AF4221-AG4221)&gt;0,1,0),0)</f>
        <v>0</v>
      </c>
      <c r="AS4221">
        <f>IFERROR(IF((S4221-Q4221)&gt;0,1,0),0)</f>
        <v>0</v>
      </c>
      <c r="AT4221">
        <f>IFERROR(IF((AH4221-AI4221)&lt;0,1,0),0)</f>
        <v>0</v>
      </c>
      <c r="AU4221">
        <f>IFERROR(IF((AJ4221-AK4221)&gt;0,1,0),0)</f>
        <v>0</v>
      </c>
      <c r="AV4221">
        <f>IFERROR(IF((AL4221-AM4221)&gt;0,1,0),0)</f>
        <v>0</v>
      </c>
      <c r="AW4221">
        <f>IFERROR(IF((AN4221-AO4221)&gt;0,1,0),0)</f>
        <v>0</v>
      </c>
      <c r="AX4221">
        <f>IFERROR(IF((AC4221-AD4221)&lt;0,1,0),0)</f>
        <v>0</v>
      </c>
      <c r="AY4221">
        <f>SUM(AP4221:AX4221)</f>
        <v>0</v>
      </c>
    </row>
    <row r="4222" spans="1:51" x14ac:dyDescent="0.45">
      <c r="A4222" s="1" t="s">
        <v>3053</v>
      </c>
      <c r="B4222" s="2">
        <v>119040026</v>
      </c>
      <c r="C4222" s="3" t="s">
        <v>5338</v>
      </c>
      <c r="D4222" s="5">
        <v>21.848099999999999</v>
      </c>
      <c r="E4222" s="7">
        <v>2.621772</v>
      </c>
      <c r="F4222" s="3" t="s">
        <v>4480</v>
      </c>
      <c r="G4222" s="3" t="s">
        <v>4491</v>
      </c>
      <c r="H4222" s="3" t="s">
        <v>4492</v>
      </c>
      <c r="I4222" s="3" t="s">
        <v>4493</v>
      </c>
      <c r="J4222" s="3"/>
      <c r="K4222" s="6" t="s">
        <v>4474</v>
      </c>
      <c r="L4222" s="6" t="s">
        <v>4474</v>
      </c>
      <c r="M4222" s="6" t="s">
        <v>4474</v>
      </c>
      <c r="N4222" s="6" t="s">
        <v>4474</v>
      </c>
      <c r="O4222" s="6" t="s">
        <v>4474</v>
      </c>
      <c r="P4222" s="6" t="s">
        <v>4474</v>
      </c>
      <c r="Q4222" s="6" t="s">
        <v>4474</v>
      </c>
      <c r="R4222" s="6" t="s">
        <v>4474</v>
      </c>
      <c r="S4222" s="6" t="s">
        <v>4474</v>
      </c>
      <c r="T4222" s="6" t="s">
        <v>4474</v>
      </c>
      <c r="U4222" s="6" t="s">
        <v>4474</v>
      </c>
      <c r="V4222" s="6" t="s">
        <v>4474</v>
      </c>
      <c r="W4222" s="6" t="s">
        <v>4474</v>
      </c>
      <c r="X4222" s="6" t="s">
        <v>4474</v>
      </c>
      <c r="Y4222" s="6" t="s">
        <v>4474</v>
      </c>
      <c r="Z4222" s="6" t="s">
        <v>4474</v>
      </c>
      <c r="AA4222" s="6" t="s">
        <v>4474</v>
      </c>
      <c r="AB4222" s="6" t="s">
        <v>4474</v>
      </c>
      <c r="AC4222" s="6" t="s">
        <v>4474</v>
      </c>
      <c r="AD4222" s="6" t="s">
        <v>4474</v>
      </c>
      <c r="AF4222" t="e">
        <f>Q4222/W4222</f>
        <v>#VALUE!</v>
      </c>
      <c r="AG4222" t="e">
        <f>R4222/X4222</f>
        <v>#VALUE!</v>
      </c>
      <c r="AH4222" t="e">
        <f>U4222/W4222</f>
        <v>#VALUE!</v>
      </c>
      <c r="AI4222" t="e">
        <f>V4222/X4222</f>
        <v>#VALUE!</v>
      </c>
      <c r="AJ4222" t="e">
        <f>Y4222/AA4222</f>
        <v>#VALUE!</v>
      </c>
      <c r="AK4222" t="e">
        <f>Z4222/AB4222</f>
        <v>#VALUE!</v>
      </c>
      <c r="AL4222" t="e">
        <f>O4222/K4222</f>
        <v>#VALUE!</v>
      </c>
      <c r="AM4222" t="e">
        <f>P4222/L4222</f>
        <v>#VALUE!</v>
      </c>
      <c r="AN4222" t="e">
        <f>K4222/W4222</f>
        <v>#VALUE!</v>
      </c>
      <c r="AO4222" t="e">
        <f>L4222/X4222</f>
        <v>#VALUE!</v>
      </c>
      <c r="AP4222">
        <f>IF(OR(Q4222&lt;0, Q4222="NA"), 0, 1)</f>
        <v>0</v>
      </c>
      <c r="AQ4222">
        <f>IF(OR(S4222&lt;0, S4222="NA"), 0, 1)</f>
        <v>0</v>
      </c>
      <c r="AR4222">
        <f>IFERROR(IF((AF4222-AG4222)&gt;0,1,0),0)</f>
        <v>0</v>
      </c>
      <c r="AS4222">
        <f>IFERROR(IF((S4222-Q4222)&gt;0,1,0),0)</f>
        <v>0</v>
      </c>
      <c r="AT4222">
        <f>IFERROR(IF((AH4222-AI4222)&lt;0,1,0),0)</f>
        <v>0</v>
      </c>
      <c r="AU4222">
        <f>IFERROR(IF((AJ4222-AK4222)&gt;0,1,0),0)</f>
        <v>0</v>
      </c>
      <c r="AV4222">
        <f>IFERROR(IF((AL4222-AM4222)&gt;0,1,0),0)</f>
        <v>0</v>
      </c>
      <c r="AW4222">
        <f>IFERROR(IF((AN4222-AO4222)&gt;0,1,0),0)</f>
        <v>0</v>
      </c>
      <c r="AX4222">
        <f>IFERROR(IF((AC4222-AD4222)&lt;0,1,0),0)</f>
        <v>0</v>
      </c>
      <c r="AY4222">
        <f>SUM(AP4222:AX4222)</f>
        <v>0</v>
      </c>
    </row>
    <row r="4223" spans="1:51" x14ac:dyDescent="0.45">
      <c r="A4223" s="1" t="s">
        <v>3054</v>
      </c>
      <c r="B4223" s="2">
        <v>5737260</v>
      </c>
      <c r="C4223" s="3" t="s">
        <v>5338</v>
      </c>
      <c r="D4223" s="5">
        <v>75.83</v>
      </c>
      <c r="E4223" s="5">
        <v>1376.3145</v>
      </c>
      <c r="F4223" s="3" t="s">
        <v>4480</v>
      </c>
      <c r="G4223" s="3" t="s">
        <v>4491</v>
      </c>
      <c r="H4223" s="3" t="s">
        <v>4492</v>
      </c>
      <c r="I4223" s="3" t="s">
        <v>4493</v>
      </c>
      <c r="J4223" s="3"/>
      <c r="K4223" s="6" t="s">
        <v>4474</v>
      </c>
      <c r="L4223" s="6" t="s">
        <v>4474</v>
      </c>
      <c r="M4223" s="6" t="s">
        <v>4474</v>
      </c>
      <c r="N4223" s="6" t="s">
        <v>4474</v>
      </c>
      <c r="O4223" s="6" t="s">
        <v>4474</v>
      </c>
      <c r="P4223" s="6" t="s">
        <v>4474</v>
      </c>
      <c r="Q4223" s="6" t="s">
        <v>4474</v>
      </c>
      <c r="R4223" s="6" t="s">
        <v>4474</v>
      </c>
      <c r="S4223" s="6" t="s">
        <v>4474</v>
      </c>
      <c r="T4223" s="6" t="s">
        <v>4474</v>
      </c>
      <c r="U4223" s="6" t="s">
        <v>4474</v>
      </c>
      <c r="V4223" s="6" t="s">
        <v>4474</v>
      </c>
      <c r="W4223" s="6" t="s">
        <v>4474</v>
      </c>
      <c r="X4223" s="6" t="s">
        <v>4474</v>
      </c>
      <c r="Y4223" s="6" t="s">
        <v>4474</v>
      </c>
      <c r="Z4223" s="6" t="s">
        <v>4474</v>
      </c>
      <c r="AA4223" s="6" t="s">
        <v>4474</v>
      </c>
      <c r="AB4223" s="6" t="s">
        <v>4474</v>
      </c>
      <c r="AC4223" s="6" t="s">
        <v>4474</v>
      </c>
      <c r="AD4223" s="6" t="s">
        <v>4474</v>
      </c>
      <c r="AF4223" t="e">
        <f>Q4223/W4223</f>
        <v>#VALUE!</v>
      </c>
      <c r="AG4223" t="e">
        <f>R4223/X4223</f>
        <v>#VALUE!</v>
      </c>
      <c r="AH4223" t="e">
        <f>U4223/W4223</f>
        <v>#VALUE!</v>
      </c>
      <c r="AI4223" t="e">
        <f>V4223/X4223</f>
        <v>#VALUE!</v>
      </c>
      <c r="AJ4223" t="e">
        <f>Y4223/AA4223</f>
        <v>#VALUE!</v>
      </c>
      <c r="AK4223" t="e">
        <f>Z4223/AB4223</f>
        <v>#VALUE!</v>
      </c>
      <c r="AL4223" t="e">
        <f>O4223/K4223</f>
        <v>#VALUE!</v>
      </c>
      <c r="AM4223" t="e">
        <f>P4223/L4223</f>
        <v>#VALUE!</v>
      </c>
      <c r="AN4223" t="e">
        <f>K4223/W4223</f>
        <v>#VALUE!</v>
      </c>
      <c r="AO4223" t="e">
        <f>L4223/X4223</f>
        <v>#VALUE!</v>
      </c>
      <c r="AP4223">
        <f>IF(OR(Q4223&lt;0, Q4223="NA"), 0, 1)</f>
        <v>0</v>
      </c>
      <c r="AQ4223">
        <f>IF(OR(S4223&lt;0, S4223="NA"), 0, 1)</f>
        <v>0</v>
      </c>
      <c r="AR4223">
        <f>IFERROR(IF((AF4223-AG4223)&gt;0,1,0),0)</f>
        <v>0</v>
      </c>
      <c r="AS4223">
        <f>IFERROR(IF((S4223-Q4223)&gt;0,1,0),0)</f>
        <v>0</v>
      </c>
      <c r="AT4223">
        <f>IFERROR(IF((AH4223-AI4223)&lt;0,1,0),0)</f>
        <v>0</v>
      </c>
      <c r="AU4223">
        <f>IFERROR(IF((AJ4223-AK4223)&gt;0,1,0),0)</f>
        <v>0</v>
      </c>
      <c r="AV4223">
        <f>IFERROR(IF((AL4223-AM4223)&gt;0,1,0),0)</f>
        <v>0</v>
      </c>
      <c r="AW4223">
        <f>IFERROR(IF((AN4223-AO4223)&gt;0,1,0),0)</f>
        <v>0</v>
      </c>
      <c r="AX4223">
        <f>IFERROR(IF((AC4223-AD4223)&lt;0,1,0),0)</f>
        <v>0</v>
      </c>
      <c r="AY4223">
        <f>SUM(AP4223:AX4223)</f>
        <v>0</v>
      </c>
    </row>
    <row r="4224" spans="1:51" x14ac:dyDescent="0.45">
      <c r="A4224" s="1" t="s">
        <v>3055</v>
      </c>
      <c r="B4224" s="2">
        <v>108027262</v>
      </c>
      <c r="C4224" s="3" t="s">
        <v>5338</v>
      </c>
      <c r="D4224" s="5">
        <v>33.85</v>
      </c>
      <c r="E4224" s="5">
        <v>675.3075</v>
      </c>
      <c r="F4224" s="3" t="s">
        <v>4480</v>
      </c>
      <c r="G4224" s="3" t="s">
        <v>4491</v>
      </c>
      <c r="H4224" s="3" t="s">
        <v>4492</v>
      </c>
      <c r="I4224" s="3" t="s">
        <v>4493</v>
      </c>
      <c r="J4224" s="3"/>
      <c r="K4224" s="6" t="s">
        <v>4474</v>
      </c>
      <c r="L4224" s="6" t="s">
        <v>4474</v>
      </c>
      <c r="M4224" s="6" t="s">
        <v>4474</v>
      </c>
      <c r="N4224" s="6" t="s">
        <v>4474</v>
      </c>
      <c r="O4224" s="6" t="s">
        <v>4474</v>
      </c>
      <c r="P4224" s="6" t="s">
        <v>4474</v>
      </c>
      <c r="Q4224" s="6" t="s">
        <v>4474</v>
      </c>
      <c r="R4224" s="6" t="s">
        <v>4474</v>
      </c>
      <c r="S4224" s="6" t="s">
        <v>4474</v>
      </c>
      <c r="T4224" s="6" t="s">
        <v>4474</v>
      </c>
      <c r="U4224" s="6" t="s">
        <v>4474</v>
      </c>
      <c r="V4224" s="6" t="s">
        <v>4474</v>
      </c>
      <c r="W4224" s="6" t="s">
        <v>4474</v>
      </c>
      <c r="X4224" s="6" t="s">
        <v>4474</v>
      </c>
      <c r="Y4224" s="6" t="s">
        <v>4474</v>
      </c>
      <c r="Z4224" s="6" t="s">
        <v>4474</v>
      </c>
      <c r="AA4224" s="6" t="s">
        <v>4474</v>
      </c>
      <c r="AB4224" s="6" t="s">
        <v>4474</v>
      </c>
      <c r="AC4224" s="6" t="s">
        <v>4474</v>
      </c>
      <c r="AD4224" s="6" t="s">
        <v>4474</v>
      </c>
      <c r="AF4224" t="e">
        <f>Q4224/W4224</f>
        <v>#VALUE!</v>
      </c>
      <c r="AG4224" t="e">
        <f>R4224/X4224</f>
        <v>#VALUE!</v>
      </c>
      <c r="AH4224" t="e">
        <f>U4224/W4224</f>
        <v>#VALUE!</v>
      </c>
      <c r="AI4224" t="e">
        <f>V4224/X4224</f>
        <v>#VALUE!</v>
      </c>
      <c r="AJ4224" t="e">
        <f>Y4224/AA4224</f>
        <v>#VALUE!</v>
      </c>
      <c r="AK4224" t="e">
        <f>Z4224/AB4224</f>
        <v>#VALUE!</v>
      </c>
      <c r="AL4224" t="e">
        <f>O4224/K4224</f>
        <v>#VALUE!</v>
      </c>
      <c r="AM4224" t="e">
        <f>P4224/L4224</f>
        <v>#VALUE!</v>
      </c>
      <c r="AN4224" t="e">
        <f>K4224/W4224</f>
        <v>#VALUE!</v>
      </c>
      <c r="AO4224" t="e">
        <f>L4224/X4224</f>
        <v>#VALUE!</v>
      </c>
      <c r="AP4224">
        <f>IF(OR(Q4224&lt;0, Q4224="NA"), 0, 1)</f>
        <v>0</v>
      </c>
      <c r="AQ4224">
        <f>IF(OR(S4224&lt;0, S4224="NA"), 0, 1)</f>
        <v>0</v>
      </c>
      <c r="AR4224">
        <f>IFERROR(IF((AF4224-AG4224)&gt;0,1,0),0)</f>
        <v>0</v>
      </c>
      <c r="AS4224">
        <f>IFERROR(IF((S4224-Q4224)&gt;0,1,0),0)</f>
        <v>0</v>
      </c>
      <c r="AT4224">
        <f>IFERROR(IF((AH4224-AI4224)&lt;0,1,0),0)</f>
        <v>0</v>
      </c>
      <c r="AU4224">
        <f>IFERROR(IF((AJ4224-AK4224)&gt;0,1,0),0)</f>
        <v>0</v>
      </c>
      <c r="AV4224">
        <f>IFERROR(IF((AL4224-AM4224)&gt;0,1,0),0)</f>
        <v>0</v>
      </c>
      <c r="AW4224">
        <f>IFERROR(IF((AN4224-AO4224)&gt;0,1,0),0)</f>
        <v>0</v>
      </c>
      <c r="AX4224">
        <f>IFERROR(IF((AC4224-AD4224)&lt;0,1,0),0)</f>
        <v>0</v>
      </c>
      <c r="AY4224">
        <f>SUM(AP4224:AX4224)</f>
        <v>0</v>
      </c>
    </row>
    <row r="4225" spans="1:51" x14ac:dyDescent="0.45">
      <c r="A4225" s="1" t="s">
        <v>3056</v>
      </c>
      <c r="B4225" s="2">
        <v>110373641</v>
      </c>
      <c r="C4225" s="3" t="s">
        <v>5338</v>
      </c>
      <c r="D4225" s="5">
        <v>26.1266</v>
      </c>
      <c r="E4225" s="5">
        <v>20.90128</v>
      </c>
      <c r="F4225" s="3" t="s">
        <v>4480</v>
      </c>
      <c r="G4225" s="3" t="s">
        <v>4491</v>
      </c>
      <c r="H4225" s="3" t="s">
        <v>4492</v>
      </c>
      <c r="I4225" s="3" t="s">
        <v>4493</v>
      </c>
      <c r="J4225" s="3"/>
      <c r="K4225" s="6" t="s">
        <v>4474</v>
      </c>
      <c r="L4225" s="6" t="s">
        <v>4474</v>
      </c>
      <c r="M4225" s="6" t="s">
        <v>4474</v>
      </c>
      <c r="N4225" s="6" t="s">
        <v>4474</v>
      </c>
      <c r="O4225" s="6" t="s">
        <v>4474</v>
      </c>
      <c r="P4225" s="6" t="s">
        <v>4474</v>
      </c>
      <c r="Q4225" s="6" t="s">
        <v>4474</v>
      </c>
      <c r="R4225" s="6" t="s">
        <v>4474</v>
      </c>
      <c r="S4225" s="6" t="s">
        <v>4474</v>
      </c>
      <c r="T4225" s="6" t="s">
        <v>4474</v>
      </c>
      <c r="U4225" s="6" t="s">
        <v>4474</v>
      </c>
      <c r="V4225" s="6" t="s">
        <v>4474</v>
      </c>
      <c r="W4225" s="6" t="s">
        <v>4474</v>
      </c>
      <c r="X4225" s="6" t="s">
        <v>4474</v>
      </c>
      <c r="Y4225" s="6" t="s">
        <v>4474</v>
      </c>
      <c r="Z4225" s="6" t="s">
        <v>4474</v>
      </c>
      <c r="AA4225" s="6" t="s">
        <v>4474</v>
      </c>
      <c r="AB4225" s="6" t="s">
        <v>4474</v>
      </c>
      <c r="AC4225" s="6" t="s">
        <v>4474</v>
      </c>
      <c r="AD4225" s="6" t="s">
        <v>4474</v>
      </c>
      <c r="AF4225" t="e">
        <f>Q4225/W4225</f>
        <v>#VALUE!</v>
      </c>
      <c r="AG4225" t="e">
        <f>R4225/X4225</f>
        <v>#VALUE!</v>
      </c>
      <c r="AH4225" t="e">
        <f>U4225/W4225</f>
        <v>#VALUE!</v>
      </c>
      <c r="AI4225" t="e">
        <f>V4225/X4225</f>
        <v>#VALUE!</v>
      </c>
      <c r="AJ4225" t="e">
        <f>Y4225/AA4225</f>
        <v>#VALUE!</v>
      </c>
      <c r="AK4225" t="e">
        <f>Z4225/AB4225</f>
        <v>#VALUE!</v>
      </c>
      <c r="AL4225" t="e">
        <f>O4225/K4225</f>
        <v>#VALUE!</v>
      </c>
      <c r="AM4225" t="e">
        <f>P4225/L4225</f>
        <v>#VALUE!</v>
      </c>
      <c r="AN4225" t="e">
        <f>K4225/W4225</f>
        <v>#VALUE!</v>
      </c>
      <c r="AO4225" t="e">
        <f>L4225/X4225</f>
        <v>#VALUE!</v>
      </c>
      <c r="AP4225">
        <f>IF(OR(Q4225&lt;0, Q4225="NA"), 0, 1)</f>
        <v>0</v>
      </c>
      <c r="AQ4225">
        <f>IF(OR(S4225&lt;0, S4225="NA"), 0, 1)</f>
        <v>0</v>
      </c>
      <c r="AR4225">
        <f>IFERROR(IF((AF4225-AG4225)&gt;0,1,0),0)</f>
        <v>0</v>
      </c>
      <c r="AS4225">
        <f>IFERROR(IF((S4225-Q4225)&gt;0,1,0),0)</f>
        <v>0</v>
      </c>
      <c r="AT4225">
        <f>IFERROR(IF((AH4225-AI4225)&lt;0,1,0),0)</f>
        <v>0</v>
      </c>
      <c r="AU4225">
        <f>IFERROR(IF((AJ4225-AK4225)&gt;0,1,0),0)</f>
        <v>0</v>
      </c>
      <c r="AV4225">
        <f>IFERROR(IF((AL4225-AM4225)&gt;0,1,0),0)</f>
        <v>0</v>
      </c>
      <c r="AW4225">
        <f>IFERROR(IF((AN4225-AO4225)&gt;0,1,0),0)</f>
        <v>0</v>
      </c>
      <c r="AX4225">
        <f>IFERROR(IF((AC4225-AD4225)&lt;0,1,0),0)</f>
        <v>0</v>
      </c>
      <c r="AY4225">
        <f>SUM(AP4225:AX4225)</f>
        <v>0</v>
      </c>
    </row>
    <row r="4226" spans="1:51" x14ac:dyDescent="0.45">
      <c r="A4226" s="1" t="s">
        <v>3108</v>
      </c>
      <c r="B4226" s="2">
        <v>112169355</v>
      </c>
      <c r="C4226" s="3" t="s">
        <v>5337</v>
      </c>
      <c r="D4226" s="5">
        <v>20.399999999999999</v>
      </c>
      <c r="E4226" s="5">
        <v>138.6480492</v>
      </c>
      <c r="F4226" s="3" t="s">
        <v>4480</v>
      </c>
      <c r="G4226" s="3" t="s">
        <v>4491</v>
      </c>
      <c r="H4226" s="3" t="s">
        <v>4492</v>
      </c>
      <c r="I4226" s="3" t="s">
        <v>4493</v>
      </c>
      <c r="J4226" s="3"/>
      <c r="K4226" s="6" t="s">
        <v>4474</v>
      </c>
      <c r="L4226" s="6" t="s">
        <v>4474</v>
      </c>
      <c r="M4226" s="6" t="s">
        <v>4474</v>
      </c>
      <c r="N4226" s="6" t="s">
        <v>4474</v>
      </c>
      <c r="O4226" s="6" t="s">
        <v>4474</v>
      </c>
      <c r="P4226" s="6" t="s">
        <v>4474</v>
      </c>
      <c r="Q4226" s="6" t="s">
        <v>4474</v>
      </c>
      <c r="R4226" s="6" t="s">
        <v>4474</v>
      </c>
      <c r="S4226" s="6" t="s">
        <v>4474</v>
      </c>
      <c r="T4226" s="6" t="s">
        <v>4474</v>
      </c>
      <c r="U4226" s="6" t="s">
        <v>4474</v>
      </c>
      <c r="V4226" s="6" t="s">
        <v>4474</v>
      </c>
      <c r="W4226" s="6" t="s">
        <v>4474</v>
      </c>
      <c r="X4226" s="6" t="s">
        <v>4474</v>
      </c>
      <c r="Y4226" s="6" t="s">
        <v>4474</v>
      </c>
      <c r="Z4226" s="6" t="s">
        <v>4474</v>
      </c>
      <c r="AA4226" s="6" t="s">
        <v>4474</v>
      </c>
      <c r="AB4226" s="6" t="s">
        <v>4474</v>
      </c>
      <c r="AC4226" s="6" t="s">
        <v>4474</v>
      </c>
      <c r="AD4226" s="6" t="s">
        <v>4474</v>
      </c>
      <c r="AF4226" t="e">
        <f>Q4226/W4226</f>
        <v>#VALUE!</v>
      </c>
      <c r="AG4226" t="e">
        <f>R4226/X4226</f>
        <v>#VALUE!</v>
      </c>
      <c r="AH4226" t="e">
        <f>U4226/W4226</f>
        <v>#VALUE!</v>
      </c>
      <c r="AI4226" t="e">
        <f>V4226/X4226</f>
        <v>#VALUE!</v>
      </c>
      <c r="AJ4226" t="e">
        <f>Y4226/AA4226</f>
        <v>#VALUE!</v>
      </c>
      <c r="AK4226" t="e">
        <f>Z4226/AB4226</f>
        <v>#VALUE!</v>
      </c>
      <c r="AL4226" t="e">
        <f>O4226/K4226</f>
        <v>#VALUE!</v>
      </c>
      <c r="AM4226" t="e">
        <f>P4226/L4226</f>
        <v>#VALUE!</v>
      </c>
      <c r="AN4226" t="e">
        <f>K4226/W4226</f>
        <v>#VALUE!</v>
      </c>
      <c r="AO4226" t="e">
        <f>L4226/X4226</f>
        <v>#VALUE!</v>
      </c>
      <c r="AP4226">
        <f>IF(OR(Q4226&lt;0, Q4226="NA"), 0, 1)</f>
        <v>0</v>
      </c>
      <c r="AQ4226">
        <f>IF(OR(S4226&lt;0, S4226="NA"), 0, 1)</f>
        <v>0</v>
      </c>
      <c r="AR4226">
        <f>IFERROR(IF((AF4226-AG4226)&gt;0,1,0),0)</f>
        <v>0</v>
      </c>
      <c r="AS4226">
        <f>IFERROR(IF((S4226-Q4226)&gt;0,1,0),0)</f>
        <v>0</v>
      </c>
      <c r="AT4226">
        <f>IFERROR(IF((AH4226-AI4226)&lt;0,1,0),0)</f>
        <v>0</v>
      </c>
      <c r="AU4226">
        <f>IFERROR(IF((AJ4226-AK4226)&gt;0,1,0),0)</f>
        <v>0</v>
      </c>
      <c r="AV4226">
        <f>IFERROR(IF((AL4226-AM4226)&gt;0,1,0),0)</f>
        <v>0</v>
      </c>
      <c r="AW4226">
        <f>IFERROR(IF((AN4226-AO4226)&gt;0,1,0),0)</f>
        <v>0</v>
      </c>
      <c r="AX4226">
        <f>IFERROR(IF((AC4226-AD4226)&lt;0,1,0),0)</f>
        <v>0</v>
      </c>
      <c r="AY4226">
        <f>SUM(AP4226:AX4226)</f>
        <v>0</v>
      </c>
    </row>
    <row r="4227" spans="1:51" x14ac:dyDescent="0.45">
      <c r="A4227" s="1" t="s">
        <v>3130</v>
      </c>
      <c r="B4227" s="2">
        <v>117757858</v>
      </c>
      <c r="C4227" s="3" t="s">
        <v>5338</v>
      </c>
      <c r="D4227" s="7">
        <v>10.18</v>
      </c>
      <c r="E4227" s="5">
        <v>112.66715000000001</v>
      </c>
      <c r="F4227" s="3" t="s">
        <v>4480</v>
      </c>
      <c r="G4227" s="3" t="s">
        <v>4491</v>
      </c>
      <c r="H4227" s="3" t="s">
        <v>4492</v>
      </c>
      <c r="I4227" s="3" t="s">
        <v>4493</v>
      </c>
      <c r="J4227" s="3" t="s">
        <v>4494</v>
      </c>
      <c r="K4227" s="6" t="s">
        <v>4474</v>
      </c>
      <c r="L4227" s="6" t="s">
        <v>4474</v>
      </c>
      <c r="M4227" s="6" t="s">
        <v>4474</v>
      </c>
      <c r="N4227" s="6" t="s">
        <v>4474</v>
      </c>
      <c r="O4227" s="6" t="s">
        <v>4474</v>
      </c>
      <c r="P4227" s="6" t="s">
        <v>4474</v>
      </c>
      <c r="Q4227" s="6" t="s">
        <v>4474</v>
      </c>
      <c r="R4227" s="6" t="s">
        <v>4474</v>
      </c>
      <c r="S4227" s="6" t="s">
        <v>4474</v>
      </c>
      <c r="T4227" s="6" t="s">
        <v>4474</v>
      </c>
      <c r="U4227" s="6" t="s">
        <v>4474</v>
      </c>
      <c r="V4227" s="6" t="s">
        <v>4474</v>
      </c>
      <c r="W4227" s="6" t="s">
        <v>4474</v>
      </c>
      <c r="X4227" s="6" t="s">
        <v>4474</v>
      </c>
      <c r="Y4227" s="6" t="s">
        <v>4474</v>
      </c>
      <c r="Z4227" s="6" t="s">
        <v>4474</v>
      </c>
      <c r="AA4227" s="6" t="s">
        <v>4474</v>
      </c>
      <c r="AB4227" s="6" t="s">
        <v>4474</v>
      </c>
      <c r="AC4227" s="6" t="s">
        <v>4474</v>
      </c>
      <c r="AD4227" s="6" t="s">
        <v>4474</v>
      </c>
      <c r="AF4227" t="e">
        <f>Q4227/W4227</f>
        <v>#VALUE!</v>
      </c>
      <c r="AG4227" t="e">
        <f>R4227/X4227</f>
        <v>#VALUE!</v>
      </c>
      <c r="AH4227" t="e">
        <f>U4227/W4227</f>
        <v>#VALUE!</v>
      </c>
      <c r="AI4227" t="e">
        <f>V4227/X4227</f>
        <v>#VALUE!</v>
      </c>
      <c r="AJ4227" t="e">
        <f>Y4227/AA4227</f>
        <v>#VALUE!</v>
      </c>
      <c r="AK4227" t="e">
        <f>Z4227/AB4227</f>
        <v>#VALUE!</v>
      </c>
      <c r="AL4227" t="e">
        <f>O4227/K4227</f>
        <v>#VALUE!</v>
      </c>
      <c r="AM4227" t="e">
        <f>P4227/L4227</f>
        <v>#VALUE!</v>
      </c>
      <c r="AN4227" t="e">
        <f>K4227/W4227</f>
        <v>#VALUE!</v>
      </c>
      <c r="AO4227" t="e">
        <f>L4227/X4227</f>
        <v>#VALUE!</v>
      </c>
      <c r="AP4227">
        <f>IF(OR(Q4227&lt;0, Q4227="NA"), 0, 1)</f>
        <v>0</v>
      </c>
      <c r="AQ4227">
        <f>IF(OR(S4227&lt;0, S4227="NA"), 0, 1)</f>
        <v>0</v>
      </c>
      <c r="AR4227">
        <f>IFERROR(IF((AF4227-AG4227)&gt;0,1,0),0)</f>
        <v>0</v>
      </c>
      <c r="AS4227">
        <f>IFERROR(IF((S4227-Q4227)&gt;0,1,0),0)</f>
        <v>0</v>
      </c>
      <c r="AT4227">
        <f>IFERROR(IF((AH4227-AI4227)&lt;0,1,0),0)</f>
        <v>0</v>
      </c>
      <c r="AU4227">
        <f>IFERROR(IF((AJ4227-AK4227)&gt;0,1,0),0)</f>
        <v>0</v>
      </c>
      <c r="AV4227">
        <f>IFERROR(IF((AL4227-AM4227)&gt;0,1,0),0)</f>
        <v>0</v>
      </c>
      <c r="AW4227">
        <f>IFERROR(IF((AN4227-AO4227)&gt;0,1,0),0)</f>
        <v>0</v>
      </c>
      <c r="AX4227">
        <f>IFERROR(IF((AC4227-AD4227)&lt;0,1,0),0)</f>
        <v>0</v>
      </c>
      <c r="AY4227">
        <f>SUM(AP4227:AX4227)</f>
        <v>0</v>
      </c>
    </row>
    <row r="4228" spans="1:51" x14ac:dyDescent="0.45">
      <c r="A4228" s="1" t="s">
        <v>3143</v>
      </c>
      <c r="B4228" s="2">
        <v>9727867</v>
      </c>
      <c r="C4228" s="3" t="s">
        <v>5337</v>
      </c>
      <c r="D4228" s="5">
        <v>13.02</v>
      </c>
      <c r="E4228" s="5">
        <v>532.82890457999997</v>
      </c>
      <c r="F4228" s="3" t="s">
        <v>4480</v>
      </c>
      <c r="G4228" s="3" t="s">
        <v>4491</v>
      </c>
      <c r="H4228" s="3" t="s">
        <v>4492</v>
      </c>
      <c r="I4228" s="3" t="s">
        <v>4493</v>
      </c>
      <c r="J4228" s="3"/>
      <c r="K4228" s="6" t="s">
        <v>4474</v>
      </c>
      <c r="L4228" s="6" t="s">
        <v>4474</v>
      </c>
      <c r="M4228" s="6" t="s">
        <v>4474</v>
      </c>
      <c r="N4228" s="6" t="s">
        <v>4474</v>
      </c>
      <c r="O4228" s="6" t="s">
        <v>4474</v>
      </c>
      <c r="P4228" s="6" t="s">
        <v>4474</v>
      </c>
      <c r="Q4228" s="6" t="s">
        <v>4474</v>
      </c>
      <c r="R4228" s="6" t="s">
        <v>4474</v>
      </c>
      <c r="S4228" s="6" t="s">
        <v>4474</v>
      </c>
      <c r="T4228" s="6" t="s">
        <v>4474</v>
      </c>
      <c r="U4228" s="6" t="s">
        <v>4474</v>
      </c>
      <c r="V4228" s="6" t="s">
        <v>4474</v>
      </c>
      <c r="W4228" s="6" t="s">
        <v>4474</v>
      </c>
      <c r="X4228" s="6" t="s">
        <v>4474</v>
      </c>
      <c r="Y4228" s="6" t="s">
        <v>4474</v>
      </c>
      <c r="Z4228" s="6" t="s">
        <v>4474</v>
      </c>
      <c r="AA4228" s="6" t="s">
        <v>4474</v>
      </c>
      <c r="AB4228" s="6" t="s">
        <v>4474</v>
      </c>
      <c r="AC4228" s="6" t="s">
        <v>4474</v>
      </c>
      <c r="AD4228" s="6" t="s">
        <v>4474</v>
      </c>
      <c r="AF4228" t="e">
        <f>Q4228/W4228</f>
        <v>#VALUE!</v>
      </c>
      <c r="AG4228" t="e">
        <f>R4228/X4228</f>
        <v>#VALUE!</v>
      </c>
      <c r="AH4228" t="e">
        <f>U4228/W4228</f>
        <v>#VALUE!</v>
      </c>
      <c r="AI4228" t="e">
        <f>V4228/X4228</f>
        <v>#VALUE!</v>
      </c>
      <c r="AJ4228" t="e">
        <f>Y4228/AA4228</f>
        <v>#VALUE!</v>
      </c>
      <c r="AK4228" t="e">
        <f>Z4228/AB4228</f>
        <v>#VALUE!</v>
      </c>
      <c r="AL4228" t="e">
        <f>O4228/K4228</f>
        <v>#VALUE!</v>
      </c>
      <c r="AM4228" t="e">
        <f>P4228/L4228</f>
        <v>#VALUE!</v>
      </c>
      <c r="AN4228" t="e">
        <f>K4228/W4228</f>
        <v>#VALUE!</v>
      </c>
      <c r="AO4228" t="e">
        <f>L4228/X4228</f>
        <v>#VALUE!</v>
      </c>
      <c r="AP4228">
        <f>IF(OR(Q4228&lt;0, Q4228="NA"), 0, 1)</f>
        <v>0</v>
      </c>
      <c r="AQ4228">
        <f>IF(OR(S4228&lt;0, S4228="NA"), 0, 1)</f>
        <v>0</v>
      </c>
      <c r="AR4228">
        <f>IFERROR(IF((AF4228-AG4228)&gt;0,1,0),0)</f>
        <v>0</v>
      </c>
      <c r="AS4228">
        <f>IFERROR(IF((S4228-Q4228)&gt;0,1,0),0)</f>
        <v>0</v>
      </c>
      <c r="AT4228">
        <f>IFERROR(IF((AH4228-AI4228)&lt;0,1,0),0)</f>
        <v>0</v>
      </c>
      <c r="AU4228">
        <f>IFERROR(IF((AJ4228-AK4228)&gt;0,1,0),0)</f>
        <v>0</v>
      </c>
      <c r="AV4228">
        <f>IFERROR(IF((AL4228-AM4228)&gt;0,1,0),0)</f>
        <v>0</v>
      </c>
      <c r="AW4228">
        <f>IFERROR(IF((AN4228-AO4228)&gt;0,1,0),0)</f>
        <v>0</v>
      </c>
      <c r="AX4228">
        <f>IFERROR(IF((AC4228-AD4228)&lt;0,1,0),0)</f>
        <v>0</v>
      </c>
      <c r="AY4228">
        <f>SUM(AP4228:AX4228)</f>
        <v>0</v>
      </c>
    </row>
    <row r="4229" spans="1:51" x14ac:dyDescent="0.45">
      <c r="A4229" s="1" t="s">
        <v>3144</v>
      </c>
      <c r="B4229" s="2">
        <v>9727869</v>
      </c>
      <c r="C4229" s="3" t="s">
        <v>5337</v>
      </c>
      <c r="D4229" s="5">
        <v>13.86</v>
      </c>
      <c r="E4229" s="5">
        <v>460.93819464000001</v>
      </c>
      <c r="F4229" s="3" t="s">
        <v>4480</v>
      </c>
      <c r="G4229" s="3" t="s">
        <v>4491</v>
      </c>
      <c r="H4229" s="3" t="s">
        <v>4492</v>
      </c>
      <c r="I4229" s="3" t="s">
        <v>4493</v>
      </c>
      <c r="J4229" s="3"/>
      <c r="K4229" s="6" t="s">
        <v>4474</v>
      </c>
      <c r="L4229" s="6" t="s">
        <v>4474</v>
      </c>
      <c r="M4229" s="6" t="s">
        <v>4474</v>
      </c>
      <c r="N4229" s="6" t="s">
        <v>4474</v>
      </c>
      <c r="O4229" s="6" t="s">
        <v>4474</v>
      </c>
      <c r="P4229" s="6" t="s">
        <v>4474</v>
      </c>
      <c r="Q4229" s="6" t="s">
        <v>4474</v>
      </c>
      <c r="R4229" s="6" t="s">
        <v>4474</v>
      </c>
      <c r="S4229" s="6" t="s">
        <v>4474</v>
      </c>
      <c r="T4229" s="6" t="s">
        <v>4474</v>
      </c>
      <c r="U4229" s="6" t="s">
        <v>4474</v>
      </c>
      <c r="V4229" s="6" t="s">
        <v>4474</v>
      </c>
      <c r="W4229" s="6" t="s">
        <v>4474</v>
      </c>
      <c r="X4229" s="6" t="s">
        <v>4474</v>
      </c>
      <c r="Y4229" s="6" t="s">
        <v>4474</v>
      </c>
      <c r="Z4229" s="6" t="s">
        <v>4474</v>
      </c>
      <c r="AA4229" s="6" t="s">
        <v>4474</v>
      </c>
      <c r="AB4229" s="6" t="s">
        <v>4474</v>
      </c>
      <c r="AC4229" s="6" t="s">
        <v>4474</v>
      </c>
      <c r="AD4229" s="6" t="s">
        <v>4474</v>
      </c>
      <c r="AF4229" t="e">
        <f>Q4229/W4229</f>
        <v>#VALUE!</v>
      </c>
      <c r="AG4229" t="e">
        <f>R4229/X4229</f>
        <v>#VALUE!</v>
      </c>
      <c r="AH4229" t="e">
        <f>U4229/W4229</f>
        <v>#VALUE!</v>
      </c>
      <c r="AI4229" t="e">
        <f>V4229/X4229</f>
        <v>#VALUE!</v>
      </c>
      <c r="AJ4229" t="e">
        <f>Y4229/AA4229</f>
        <v>#VALUE!</v>
      </c>
      <c r="AK4229" t="e">
        <f>Z4229/AB4229</f>
        <v>#VALUE!</v>
      </c>
      <c r="AL4229" t="e">
        <f>O4229/K4229</f>
        <v>#VALUE!</v>
      </c>
      <c r="AM4229" t="e">
        <f>P4229/L4229</f>
        <v>#VALUE!</v>
      </c>
      <c r="AN4229" t="e">
        <f>K4229/W4229</f>
        <v>#VALUE!</v>
      </c>
      <c r="AO4229" t="e">
        <f>L4229/X4229</f>
        <v>#VALUE!</v>
      </c>
      <c r="AP4229">
        <f>IF(OR(Q4229&lt;0, Q4229="NA"), 0, 1)</f>
        <v>0</v>
      </c>
      <c r="AQ4229">
        <f>IF(OR(S4229&lt;0, S4229="NA"), 0, 1)</f>
        <v>0</v>
      </c>
      <c r="AR4229">
        <f>IFERROR(IF((AF4229-AG4229)&gt;0,1,0),0)</f>
        <v>0</v>
      </c>
      <c r="AS4229">
        <f>IFERROR(IF((S4229-Q4229)&gt;0,1,0),0)</f>
        <v>0</v>
      </c>
      <c r="AT4229">
        <f>IFERROR(IF((AH4229-AI4229)&lt;0,1,0),0)</f>
        <v>0</v>
      </c>
      <c r="AU4229">
        <f>IFERROR(IF((AJ4229-AK4229)&gt;0,1,0),0)</f>
        <v>0</v>
      </c>
      <c r="AV4229">
        <f>IFERROR(IF((AL4229-AM4229)&gt;0,1,0),0)</f>
        <v>0</v>
      </c>
      <c r="AW4229">
        <f>IFERROR(IF((AN4229-AO4229)&gt;0,1,0),0)</f>
        <v>0</v>
      </c>
      <c r="AX4229">
        <f>IFERROR(IF((AC4229-AD4229)&lt;0,1,0),0)</f>
        <v>0</v>
      </c>
      <c r="AY4229">
        <f>SUM(AP4229:AX4229)</f>
        <v>0</v>
      </c>
    </row>
    <row r="4230" spans="1:51" x14ac:dyDescent="0.45">
      <c r="A4230" s="1" t="s">
        <v>3158</v>
      </c>
      <c r="B4230" s="2">
        <v>100435091</v>
      </c>
      <c r="C4230" s="3" t="s">
        <v>5337</v>
      </c>
      <c r="D4230" s="5">
        <v>15.8</v>
      </c>
      <c r="E4230" s="5">
        <v>695.21162879999997</v>
      </c>
      <c r="F4230" s="3" t="s">
        <v>4480</v>
      </c>
      <c r="G4230" s="3" t="s">
        <v>4491</v>
      </c>
      <c r="H4230" s="3" t="s">
        <v>4492</v>
      </c>
      <c r="I4230" s="3" t="s">
        <v>4493</v>
      </c>
      <c r="J4230" s="3"/>
      <c r="K4230" s="6" t="s">
        <v>4474</v>
      </c>
      <c r="L4230" s="6" t="s">
        <v>4474</v>
      </c>
      <c r="M4230" s="6" t="s">
        <v>4474</v>
      </c>
      <c r="N4230" s="6" t="s">
        <v>4474</v>
      </c>
      <c r="O4230" s="6" t="s">
        <v>4474</v>
      </c>
      <c r="P4230" s="6" t="s">
        <v>4474</v>
      </c>
      <c r="Q4230" s="6" t="s">
        <v>4474</v>
      </c>
      <c r="R4230" s="6" t="s">
        <v>4474</v>
      </c>
      <c r="S4230" s="6" t="s">
        <v>4474</v>
      </c>
      <c r="T4230" s="6" t="s">
        <v>4474</v>
      </c>
      <c r="U4230" s="6" t="s">
        <v>4474</v>
      </c>
      <c r="V4230" s="6" t="s">
        <v>4474</v>
      </c>
      <c r="W4230" s="6" t="s">
        <v>4474</v>
      </c>
      <c r="X4230" s="6" t="s">
        <v>4474</v>
      </c>
      <c r="Y4230" s="6" t="s">
        <v>4474</v>
      </c>
      <c r="Z4230" s="6" t="s">
        <v>4474</v>
      </c>
      <c r="AA4230" s="6" t="s">
        <v>4474</v>
      </c>
      <c r="AB4230" s="6" t="s">
        <v>4474</v>
      </c>
      <c r="AC4230" s="6" t="s">
        <v>4474</v>
      </c>
      <c r="AD4230" s="6" t="s">
        <v>4474</v>
      </c>
      <c r="AF4230" t="e">
        <f>Q4230/W4230</f>
        <v>#VALUE!</v>
      </c>
      <c r="AG4230" t="e">
        <f>R4230/X4230</f>
        <v>#VALUE!</v>
      </c>
      <c r="AH4230" t="e">
        <f>U4230/W4230</f>
        <v>#VALUE!</v>
      </c>
      <c r="AI4230" t="e">
        <f>V4230/X4230</f>
        <v>#VALUE!</v>
      </c>
      <c r="AJ4230" t="e">
        <f>Y4230/AA4230</f>
        <v>#VALUE!</v>
      </c>
      <c r="AK4230" t="e">
        <f>Z4230/AB4230</f>
        <v>#VALUE!</v>
      </c>
      <c r="AL4230" t="e">
        <f>O4230/K4230</f>
        <v>#VALUE!</v>
      </c>
      <c r="AM4230" t="e">
        <f>P4230/L4230</f>
        <v>#VALUE!</v>
      </c>
      <c r="AN4230" t="e">
        <f>K4230/W4230</f>
        <v>#VALUE!</v>
      </c>
      <c r="AO4230" t="e">
        <f>L4230/X4230</f>
        <v>#VALUE!</v>
      </c>
      <c r="AP4230">
        <f>IF(OR(Q4230&lt;0, Q4230="NA"), 0, 1)</f>
        <v>0</v>
      </c>
      <c r="AQ4230">
        <f>IF(OR(S4230&lt;0, S4230="NA"), 0, 1)</f>
        <v>0</v>
      </c>
      <c r="AR4230">
        <f>IFERROR(IF((AF4230-AG4230)&gt;0,1,0),0)</f>
        <v>0</v>
      </c>
      <c r="AS4230">
        <f>IFERROR(IF((S4230-Q4230)&gt;0,1,0),0)</f>
        <v>0</v>
      </c>
      <c r="AT4230">
        <f>IFERROR(IF((AH4230-AI4230)&lt;0,1,0),0)</f>
        <v>0</v>
      </c>
      <c r="AU4230">
        <f>IFERROR(IF((AJ4230-AK4230)&gt;0,1,0),0)</f>
        <v>0</v>
      </c>
      <c r="AV4230">
        <f>IFERROR(IF((AL4230-AM4230)&gt;0,1,0),0)</f>
        <v>0</v>
      </c>
      <c r="AW4230">
        <f>IFERROR(IF((AN4230-AO4230)&gt;0,1,0),0)</f>
        <v>0</v>
      </c>
      <c r="AX4230">
        <f>IFERROR(IF((AC4230-AD4230)&lt;0,1,0),0)</f>
        <v>0</v>
      </c>
      <c r="AY4230">
        <f>SUM(AP4230:AX4230)</f>
        <v>0</v>
      </c>
    </row>
    <row r="4231" spans="1:51" x14ac:dyDescent="0.45">
      <c r="A4231" s="1" t="s">
        <v>3164</v>
      </c>
      <c r="B4231" s="2">
        <v>5732965</v>
      </c>
      <c r="C4231" s="3" t="s">
        <v>5337</v>
      </c>
      <c r="D4231" s="5">
        <v>19.11</v>
      </c>
      <c r="E4231" s="5">
        <v>6683.6132481300001</v>
      </c>
      <c r="F4231" s="3" t="s">
        <v>4480</v>
      </c>
      <c r="G4231" s="3" t="s">
        <v>4491</v>
      </c>
      <c r="H4231" s="3" t="s">
        <v>4492</v>
      </c>
      <c r="I4231" s="3" t="s">
        <v>4493</v>
      </c>
      <c r="J4231" s="3"/>
      <c r="K4231" s="6" t="s">
        <v>4474</v>
      </c>
      <c r="L4231" s="6" t="s">
        <v>4474</v>
      </c>
      <c r="M4231" s="6" t="s">
        <v>4474</v>
      </c>
      <c r="N4231" s="6" t="s">
        <v>4474</v>
      </c>
      <c r="O4231" s="6" t="s">
        <v>4474</v>
      </c>
      <c r="P4231" s="6" t="s">
        <v>4474</v>
      </c>
      <c r="Q4231" s="6" t="s">
        <v>4474</v>
      </c>
      <c r="R4231" s="6" t="s">
        <v>4474</v>
      </c>
      <c r="S4231" s="6" t="s">
        <v>4474</v>
      </c>
      <c r="T4231" s="6" t="s">
        <v>4474</v>
      </c>
      <c r="U4231" s="6" t="s">
        <v>4474</v>
      </c>
      <c r="V4231" s="6" t="s">
        <v>4474</v>
      </c>
      <c r="W4231" s="6" t="s">
        <v>4474</v>
      </c>
      <c r="X4231" s="6" t="s">
        <v>4474</v>
      </c>
      <c r="Y4231" s="6" t="s">
        <v>4474</v>
      </c>
      <c r="Z4231" s="6" t="s">
        <v>4474</v>
      </c>
      <c r="AA4231" s="6" t="s">
        <v>4474</v>
      </c>
      <c r="AB4231" s="6" t="s">
        <v>4474</v>
      </c>
      <c r="AC4231" s="6" t="s">
        <v>4474</v>
      </c>
      <c r="AD4231" s="6" t="s">
        <v>4474</v>
      </c>
      <c r="AF4231" t="e">
        <f>Q4231/W4231</f>
        <v>#VALUE!</v>
      </c>
      <c r="AG4231" t="e">
        <f>R4231/X4231</f>
        <v>#VALUE!</v>
      </c>
      <c r="AH4231" t="e">
        <f>U4231/W4231</f>
        <v>#VALUE!</v>
      </c>
      <c r="AI4231" t="e">
        <f>V4231/X4231</f>
        <v>#VALUE!</v>
      </c>
      <c r="AJ4231" t="e">
        <f>Y4231/AA4231</f>
        <v>#VALUE!</v>
      </c>
      <c r="AK4231" t="e">
        <f>Z4231/AB4231</f>
        <v>#VALUE!</v>
      </c>
      <c r="AL4231" t="e">
        <f>O4231/K4231</f>
        <v>#VALUE!</v>
      </c>
      <c r="AM4231" t="e">
        <f>P4231/L4231</f>
        <v>#VALUE!</v>
      </c>
      <c r="AN4231" t="e">
        <f>K4231/W4231</f>
        <v>#VALUE!</v>
      </c>
      <c r="AO4231" t="e">
        <f>L4231/X4231</f>
        <v>#VALUE!</v>
      </c>
      <c r="AP4231">
        <f>IF(OR(Q4231&lt;0, Q4231="NA"), 0, 1)</f>
        <v>0</v>
      </c>
      <c r="AQ4231">
        <f>IF(OR(S4231&lt;0, S4231="NA"), 0, 1)</f>
        <v>0</v>
      </c>
      <c r="AR4231">
        <f>IFERROR(IF((AF4231-AG4231)&gt;0,1,0),0)</f>
        <v>0</v>
      </c>
      <c r="AS4231">
        <f>IFERROR(IF((S4231-Q4231)&gt;0,1,0),0)</f>
        <v>0</v>
      </c>
      <c r="AT4231">
        <f>IFERROR(IF((AH4231-AI4231)&lt;0,1,0),0)</f>
        <v>0</v>
      </c>
      <c r="AU4231">
        <f>IFERROR(IF((AJ4231-AK4231)&gt;0,1,0),0)</f>
        <v>0</v>
      </c>
      <c r="AV4231">
        <f>IFERROR(IF((AL4231-AM4231)&gt;0,1,0),0)</f>
        <v>0</v>
      </c>
      <c r="AW4231">
        <f>IFERROR(IF((AN4231-AO4231)&gt;0,1,0),0)</f>
        <v>0</v>
      </c>
      <c r="AX4231">
        <f>IFERROR(IF((AC4231-AD4231)&lt;0,1,0),0)</f>
        <v>0</v>
      </c>
      <c r="AY4231">
        <f>SUM(AP4231:AX4231)</f>
        <v>0</v>
      </c>
    </row>
    <row r="4232" spans="1:51" x14ac:dyDescent="0.45">
      <c r="A4232" s="1" t="s">
        <v>3165</v>
      </c>
      <c r="B4232" s="2">
        <v>26188325</v>
      </c>
      <c r="C4232" s="3" t="s">
        <v>5337</v>
      </c>
      <c r="D4232" s="5">
        <v>13.7</v>
      </c>
      <c r="E4232" s="5">
        <v>1512.2448121</v>
      </c>
      <c r="F4232" s="3" t="s">
        <v>4480</v>
      </c>
      <c r="G4232" s="3" t="s">
        <v>4491</v>
      </c>
      <c r="H4232" s="3" t="s">
        <v>4492</v>
      </c>
      <c r="I4232" s="3" t="s">
        <v>4493</v>
      </c>
      <c r="J4232" s="3"/>
      <c r="K4232" s="6" t="s">
        <v>4474</v>
      </c>
      <c r="L4232" s="6" t="s">
        <v>4474</v>
      </c>
      <c r="M4232" s="6" t="s">
        <v>4474</v>
      </c>
      <c r="N4232" s="6" t="s">
        <v>4474</v>
      </c>
      <c r="O4232" s="6" t="s">
        <v>4474</v>
      </c>
      <c r="P4232" s="6" t="s">
        <v>4474</v>
      </c>
      <c r="Q4232" s="6" t="s">
        <v>4474</v>
      </c>
      <c r="R4232" s="6" t="s">
        <v>4474</v>
      </c>
      <c r="S4232" s="6" t="s">
        <v>4474</v>
      </c>
      <c r="T4232" s="6" t="s">
        <v>4474</v>
      </c>
      <c r="U4232" s="6" t="s">
        <v>4474</v>
      </c>
      <c r="V4232" s="6" t="s">
        <v>4474</v>
      </c>
      <c r="W4232" s="6" t="s">
        <v>4474</v>
      </c>
      <c r="X4232" s="6" t="s">
        <v>4474</v>
      </c>
      <c r="Y4232" s="6" t="s">
        <v>4474</v>
      </c>
      <c r="Z4232" s="6" t="s">
        <v>4474</v>
      </c>
      <c r="AA4232" s="6" t="s">
        <v>4474</v>
      </c>
      <c r="AB4232" s="6" t="s">
        <v>4474</v>
      </c>
      <c r="AC4232" s="6" t="s">
        <v>4474</v>
      </c>
      <c r="AD4232" s="6" t="s">
        <v>4474</v>
      </c>
      <c r="AF4232" t="e">
        <f>Q4232/W4232</f>
        <v>#VALUE!</v>
      </c>
      <c r="AG4232" t="e">
        <f>R4232/X4232</f>
        <v>#VALUE!</v>
      </c>
      <c r="AH4232" t="e">
        <f>U4232/W4232</f>
        <v>#VALUE!</v>
      </c>
      <c r="AI4232" t="e">
        <f>V4232/X4232</f>
        <v>#VALUE!</v>
      </c>
      <c r="AJ4232" t="e">
        <f>Y4232/AA4232</f>
        <v>#VALUE!</v>
      </c>
      <c r="AK4232" t="e">
        <f>Z4232/AB4232</f>
        <v>#VALUE!</v>
      </c>
      <c r="AL4232" t="e">
        <f>O4232/K4232</f>
        <v>#VALUE!</v>
      </c>
      <c r="AM4232" t="e">
        <f>P4232/L4232</f>
        <v>#VALUE!</v>
      </c>
      <c r="AN4232" t="e">
        <f>K4232/W4232</f>
        <v>#VALUE!</v>
      </c>
      <c r="AO4232" t="e">
        <f>L4232/X4232</f>
        <v>#VALUE!</v>
      </c>
      <c r="AP4232">
        <f>IF(OR(Q4232&lt;0, Q4232="NA"), 0, 1)</f>
        <v>0</v>
      </c>
      <c r="AQ4232">
        <f>IF(OR(S4232&lt;0, S4232="NA"), 0, 1)</f>
        <v>0</v>
      </c>
      <c r="AR4232">
        <f>IFERROR(IF((AF4232-AG4232)&gt;0,1,0),0)</f>
        <v>0</v>
      </c>
      <c r="AS4232">
        <f>IFERROR(IF((S4232-Q4232)&gt;0,1,0),0)</f>
        <v>0</v>
      </c>
      <c r="AT4232">
        <f>IFERROR(IF((AH4232-AI4232)&lt;0,1,0),0)</f>
        <v>0</v>
      </c>
      <c r="AU4232">
        <f>IFERROR(IF((AJ4232-AK4232)&gt;0,1,0),0)</f>
        <v>0</v>
      </c>
      <c r="AV4232">
        <f>IFERROR(IF((AL4232-AM4232)&gt;0,1,0),0)</f>
        <v>0</v>
      </c>
      <c r="AW4232">
        <f>IFERROR(IF((AN4232-AO4232)&gt;0,1,0),0)</f>
        <v>0</v>
      </c>
      <c r="AX4232">
        <f>IFERROR(IF((AC4232-AD4232)&lt;0,1,0),0)</f>
        <v>0</v>
      </c>
      <c r="AY4232">
        <f>SUM(AP4232:AX4232)</f>
        <v>0</v>
      </c>
    </row>
    <row r="4233" spans="1:51" x14ac:dyDescent="0.45">
      <c r="A4233" s="1" t="s">
        <v>3166</v>
      </c>
      <c r="B4233" s="2">
        <v>13344752</v>
      </c>
      <c r="C4233" s="3" t="s">
        <v>5337</v>
      </c>
      <c r="D4233" s="5">
        <v>27.62</v>
      </c>
      <c r="E4233" s="5">
        <v>1234.8060694799999</v>
      </c>
      <c r="F4233" s="3" t="s">
        <v>4480</v>
      </c>
      <c r="G4233" s="3" t="s">
        <v>4491</v>
      </c>
      <c r="H4233" s="3" t="s">
        <v>4492</v>
      </c>
      <c r="I4233" s="3" t="s">
        <v>4493</v>
      </c>
      <c r="J4233" s="3"/>
      <c r="K4233" s="6" t="s">
        <v>4474</v>
      </c>
      <c r="L4233" s="6" t="s">
        <v>4474</v>
      </c>
      <c r="M4233" s="6" t="s">
        <v>4474</v>
      </c>
      <c r="N4233" s="6" t="s">
        <v>4474</v>
      </c>
      <c r="O4233" s="6" t="s">
        <v>4474</v>
      </c>
      <c r="P4233" s="6" t="s">
        <v>4474</v>
      </c>
      <c r="Q4233" s="6" t="s">
        <v>4474</v>
      </c>
      <c r="R4233" s="6" t="s">
        <v>4474</v>
      </c>
      <c r="S4233" s="6" t="s">
        <v>4474</v>
      </c>
      <c r="T4233" s="6" t="s">
        <v>4474</v>
      </c>
      <c r="U4233" s="6" t="s">
        <v>4474</v>
      </c>
      <c r="V4233" s="6" t="s">
        <v>4474</v>
      </c>
      <c r="W4233" s="6" t="s">
        <v>4474</v>
      </c>
      <c r="X4233" s="6" t="s">
        <v>4474</v>
      </c>
      <c r="Y4233" s="6" t="s">
        <v>4474</v>
      </c>
      <c r="Z4233" s="6" t="s">
        <v>4474</v>
      </c>
      <c r="AA4233" s="6" t="s">
        <v>4474</v>
      </c>
      <c r="AB4233" s="6" t="s">
        <v>4474</v>
      </c>
      <c r="AC4233" s="6" t="s">
        <v>4474</v>
      </c>
      <c r="AD4233" s="6" t="s">
        <v>4474</v>
      </c>
      <c r="AF4233" t="e">
        <f>Q4233/W4233</f>
        <v>#VALUE!</v>
      </c>
      <c r="AG4233" t="e">
        <f>R4233/X4233</f>
        <v>#VALUE!</v>
      </c>
      <c r="AH4233" t="e">
        <f>U4233/W4233</f>
        <v>#VALUE!</v>
      </c>
      <c r="AI4233" t="e">
        <f>V4233/X4233</f>
        <v>#VALUE!</v>
      </c>
      <c r="AJ4233" t="e">
        <f>Y4233/AA4233</f>
        <v>#VALUE!</v>
      </c>
      <c r="AK4233" t="e">
        <f>Z4233/AB4233</f>
        <v>#VALUE!</v>
      </c>
      <c r="AL4233" t="e">
        <f>O4233/K4233</f>
        <v>#VALUE!</v>
      </c>
      <c r="AM4233" t="e">
        <f>P4233/L4233</f>
        <v>#VALUE!</v>
      </c>
      <c r="AN4233" t="e">
        <f>K4233/W4233</f>
        <v>#VALUE!</v>
      </c>
      <c r="AO4233" t="e">
        <f>L4233/X4233</f>
        <v>#VALUE!</v>
      </c>
      <c r="AP4233">
        <f>IF(OR(Q4233&lt;0, Q4233="NA"), 0, 1)</f>
        <v>0</v>
      </c>
      <c r="AQ4233">
        <f>IF(OR(S4233&lt;0, S4233="NA"), 0, 1)</f>
        <v>0</v>
      </c>
      <c r="AR4233">
        <f>IFERROR(IF((AF4233-AG4233)&gt;0,1,0),0)</f>
        <v>0</v>
      </c>
      <c r="AS4233">
        <f>IFERROR(IF((S4233-Q4233)&gt;0,1,0),0)</f>
        <v>0</v>
      </c>
      <c r="AT4233">
        <f>IFERROR(IF((AH4233-AI4233)&lt;0,1,0),0)</f>
        <v>0</v>
      </c>
      <c r="AU4233">
        <f>IFERROR(IF((AJ4233-AK4233)&gt;0,1,0),0)</f>
        <v>0</v>
      </c>
      <c r="AV4233">
        <f>IFERROR(IF((AL4233-AM4233)&gt;0,1,0),0)</f>
        <v>0</v>
      </c>
      <c r="AW4233">
        <f>IFERROR(IF((AN4233-AO4233)&gt;0,1,0),0)</f>
        <v>0</v>
      </c>
      <c r="AX4233">
        <f>IFERROR(IF((AC4233-AD4233)&lt;0,1,0),0)</f>
        <v>0</v>
      </c>
      <c r="AY4233">
        <f>SUM(AP4233:AX4233)</f>
        <v>0</v>
      </c>
    </row>
    <row r="4234" spans="1:51" x14ac:dyDescent="0.45">
      <c r="A4234" s="1" t="s">
        <v>3167</v>
      </c>
      <c r="B4234" s="2">
        <v>5732951</v>
      </c>
      <c r="C4234" s="3" t="s">
        <v>5337</v>
      </c>
      <c r="D4234" s="5">
        <v>90.56</v>
      </c>
      <c r="E4234" s="5">
        <v>5133.8464000000004</v>
      </c>
      <c r="F4234" s="3" t="s">
        <v>4480</v>
      </c>
      <c r="G4234" s="3" t="s">
        <v>4491</v>
      </c>
      <c r="H4234" s="3" t="s">
        <v>4492</v>
      </c>
      <c r="I4234" s="3" t="s">
        <v>4493</v>
      </c>
      <c r="J4234" s="3"/>
      <c r="K4234" s="6" t="s">
        <v>4474</v>
      </c>
      <c r="L4234" s="6" t="s">
        <v>4474</v>
      </c>
      <c r="M4234" s="6" t="s">
        <v>4474</v>
      </c>
      <c r="N4234" s="6" t="s">
        <v>4474</v>
      </c>
      <c r="O4234" s="6" t="s">
        <v>4474</v>
      </c>
      <c r="P4234" s="6" t="s">
        <v>4474</v>
      </c>
      <c r="Q4234" s="6" t="s">
        <v>4474</v>
      </c>
      <c r="R4234" s="6" t="s">
        <v>4474</v>
      </c>
      <c r="S4234" s="6" t="s">
        <v>4474</v>
      </c>
      <c r="T4234" s="6" t="s">
        <v>4474</v>
      </c>
      <c r="U4234" s="6" t="s">
        <v>4474</v>
      </c>
      <c r="V4234" s="6" t="s">
        <v>4474</v>
      </c>
      <c r="W4234" s="6" t="s">
        <v>4474</v>
      </c>
      <c r="X4234" s="6" t="s">
        <v>4474</v>
      </c>
      <c r="Y4234" s="6" t="s">
        <v>4474</v>
      </c>
      <c r="Z4234" s="6" t="s">
        <v>4474</v>
      </c>
      <c r="AA4234" s="6" t="s">
        <v>4474</v>
      </c>
      <c r="AB4234" s="6" t="s">
        <v>4474</v>
      </c>
      <c r="AC4234" s="6" t="s">
        <v>4474</v>
      </c>
      <c r="AD4234" s="6" t="s">
        <v>4474</v>
      </c>
      <c r="AF4234" t="e">
        <f>Q4234/W4234</f>
        <v>#VALUE!</v>
      </c>
      <c r="AG4234" t="e">
        <f>R4234/X4234</f>
        <v>#VALUE!</v>
      </c>
      <c r="AH4234" t="e">
        <f>U4234/W4234</f>
        <v>#VALUE!</v>
      </c>
      <c r="AI4234" t="e">
        <f>V4234/X4234</f>
        <v>#VALUE!</v>
      </c>
      <c r="AJ4234" t="e">
        <f>Y4234/AA4234</f>
        <v>#VALUE!</v>
      </c>
      <c r="AK4234" t="e">
        <f>Z4234/AB4234</f>
        <v>#VALUE!</v>
      </c>
      <c r="AL4234" t="e">
        <f>O4234/K4234</f>
        <v>#VALUE!</v>
      </c>
      <c r="AM4234" t="e">
        <f>P4234/L4234</f>
        <v>#VALUE!</v>
      </c>
      <c r="AN4234" t="e">
        <f>K4234/W4234</f>
        <v>#VALUE!</v>
      </c>
      <c r="AO4234" t="e">
        <f>L4234/X4234</f>
        <v>#VALUE!</v>
      </c>
      <c r="AP4234">
        <f>IF(OR(Q4234&lt;0, Q4234="NA"), 0, 1)</f>
        <v>0</v>
      </c>
      <c r="AQ4234">
        <f>IF(OR(S4234&lt;0, S4234="NA"), 0, 1)</f>
        <v>0</v>
      </c>
      <c r="AR4234">
        <f>IFERROR(IF((AF4234-AG4234)&gt;0,1,0),0)</f>
        <v>0</v>
      </c>
      <c r="AS4234">
        <f>IFERROR(IF((S4234-Q4234)&gt;0,1,0),0)</f>
        <v>0</v>
      </c>
      <c r="AT4234">
        <f>IFERROR(IF((AH4234-AI4234)&lt;0,1,0),0)</f>
        <v>0</v>
      </c>
      <c r="AU4234">
        <f>IFERROR(IF((AJ4234-AK4234)&gt;0,1,0),0)</f>
        <v>0</v>
      </c>
      <c r="AV4234">
        <f>IFERROR(IF((AL4234-AM4234)&gt;0,1,0),0)</f>
        <v>0</v>
      </c>
      <c r="AW4234">
        <f>IFERROR(IF((AN4234-AO4234)&gt;0,1,0),0)</f>
        <v>0</v>
      </c>
      <c r="AX4234">
        <f>IFERROR(IF((AC4234-AD4234)&lt;0,1,0),0)</f>
        <v>0</v>
      </c>
      <c r="AY4234">
        <f>SUM(AP4234:AX4234)</f>
        <v>0</v>
      </c>
    </row>
    <row r="4235" spans="1:51" x14ac:dyDescent="0.45">
      <c r="A4235" s="1" t="s">
        <v>3238</v>
      </c>
      <c r="B4235" s="2">
        <v>5737914</v>
      </c>
      <c r="C4235" s="3" t="s">
        <v>5338</v>
      </c>
      <c r="D4235" s="5">
        <v>75.099999999999994</v>
      </c>
      <c r="E4235" s="5">
        <v>61.582075099999997</v>
      </c>
      <c r="F4235" s="3" t="s">
        <v>4480</v>
      </c>
      <c r="G4235" s="3" t="s">
        <v>4491</v>
      </c>
      <c r="H4235" s="3" t="s">
        <v>4492</v>
      </c>
      <c r="I4235" s="3" t="s">
        <v>4493</v>
      </c>
      <c r="J4235" s="3"/>
      <c r="K4235" s="6" t="s">
        <v>4474</v>
      </c>
      <c r="L4235" s="6" t="s">
        <v>4474</v>
      </c>
      <c r="M4235" s="6" t="s">
        <v>4474</v>
      </c>
      <c r="N4235" s="6" t="s">
        <v>4474</v>
      </c>
      <c r="O4235" s="6" t="s">
        <v>4474</v>
      </c>
      <c r="P4235" s="6" t="s">
        <v>4474</v>
      </c>
      <c r="Q4235" s="6" t="s">
        <v>4474</v>
      </c>
      <c r="R4235" s="6" t="s">
        <v>4474</v>
      </c>
      <c r="S4235" s="6" t="s">
        <v>4474</v>
      </c>
      <c r="T4235" s="6" t="s">
        <v>4474</v>
      </c>
      <c r="U4235" s="6" t="s">
        <v>4474</v>
      </c>
      <c r="V4235" s="6" t="s">
        <v>4474</v>
      </c>
      <c r="W4235" s="6" t="s">
        <v>4474</v>
      </c>
      <c r="X4235" s="6" t="s">
        <v>4474</v>
      </c>
      <c r="Y4235" s="6" t="s">
        <v>4474</v>
      </c>
      <c r="Z4235" s="6" t="s">
        <v>4474</v>
      </c>
      <c r="AA4235" s="6" t="s">
        <v>4474</v>
      </c>
      <c r="AB4235" s="6" t="s">
        <v>4474</v>
      </c>
      <c r="AC4235" s="6" t="s">
        <v>4474</v>
      </c>
      <c r="AD4235" s="6" t="s">
        <v>4474</v>
      </c>
      <c r="AF4235" t="e">
        <f>Q4235/W4235</f>
        <v>#VALUE!</v>
      </c>
      <c r="AG4235" t="e">
        <f>R4235/X4235</f>
        <v>#VALUE!</v>
      </c>
      <c r="AH4235" t="e">
        <f>U4235/W4235</f>
        <v>#VALUE!</v>
      </c>
      <c r="AI4235" t="e">
        <f>V4235/X4235</f>
        <v>#VALUE!</v>
      </c>
      <c r="AJ4235" t="e">
        <f>Y4235/AA4235</f>
        <v>#VALUE!</v>
      </c>
      <c r="AK4235" t="e">
        <f>Z4235/AB4235</f>
        <v>#VALUE!</v>
      </c>
      <c r="AL4235" t="e">
        <f>O4235/K4235</f>
        <v>#VALUE!</v>
      </c>
      <c r="AM4235" t="e">
        <f>P4235/L4235</f>
        <v>#VALUE!</v>
      </c>
      <c r="AN4235" t="e">
        <f>K4235/W4235</f>
        <v>#VALUE!</v>
      </c>
      <c r="AO4235" t="e">
        <f>L4235/X4235</f>
        <v>#VALUE!</v>
      </c>
      <c r="AP4235">
        <f>IF(OR(Q4235&lt;0, Q4235="NA"), 0, 1)</f>
        <v>0</v>
      </c>
      <c r="AQ4235">
        <f>IF(OR(S4235&lt;0, S4235="NA"), 0, 1)</f>
        <v>0</v>
      </c>
      <c r="AR4235">
        <f>IFERROR(IF((AF4235-AG4235)&gt;0,1,0),0)</f>
        <v>0</v>
      </c>
      <c r="AS4235">
        <f>IFERROR(IF((S4235-Q4235)&gt;0,1,0),0)</f>
        <v>0</v>
      </c>
      <c r="AT4235">
        <f>IFERROR(IF((AH4235-AI4235)&lt;0,1,0),0)</f>
        <v>0</v>
      </c>
      <c r="AU4235">
        <f>IFERROR(IF((AJ4235-AK4235)&gt;0,1,0),0)</f>
        <v>0</v>
      </c>
      <c r="AV4235">
        <f>IFERROR(IF((AL4235-AM4235)&gt;0,1,0),0)</f>
        <v>0</v>
      </c>
      <c r="AW4235">
        <f>IFERROR(IF((AN4235-AO4235)&gt;0,1,0),0)</f>
        <v>0</v>
      </c>
      <c r="AX4235">
        <f>IFERROR(IF((AC4235-AD4235)&lt;0,1,0),0)</f>
        <v>0</v>
      </c>
      <c r="AY4235">
        <f>SUM(AP4235:AX4235)</f>
        <v>0</v>
      </c>
    </row>
    <row r="4236" spans="1:51" x14ac:dyDescent="0.45">
      <c r="A4236" s="1" t="s">
        <v>3239</v>
      </c>
      <c r="B4236" s="2">
        <v>8351701</v>
      </c>
      <c r="C4236" s="3" t="s">
        <v>5338</v>
      </c>
      <c r="D4236" s="5">
        <v>61.39</v>
      </c>
      <c r="E4236" s="5">
        <v>2649.5924613900002</v>
      </c>
      <c r="F4236" s="3" t="s">
        <v>4480</v>
      </c>
      <c r="G4236" s="3" t="s">
        <v>4491</v>
      </c>
      <c r="H4236" s="3" t="s">
        <v>4492</v>
      </c>
      <c r="I4236" s="3" t="s">
        <v>4493</v>
      </c>
      <c r="J4236" s="3"/>
      <c r="K4236" s="6" t="s">
        <v>4474</v>
      </c>
      <c r="L4236" s="6" t="s">
        <v>4474</v>
      </c>
      <c r="M4236" s="6" t="s">
        <v>4474</v>
      </c>
      <c r="N4236" s="6" t="s">
        <v>4474</v>
      </c>
      <c r="O4236" s="6" t="s">
        <v>4474</v>
      </c>
      <c r="P4236" s="6" t="s">
        <v>4474</v>
      </c>
      <c r="Q4236" s="6" t="s">
        <v>4474</v>
      </c>
      <c r="R4236" s="6" t="s">
        <v>4474</v>
      </c>
      <c r="S4236" s="6" t="s">
        <v>4474</v>
      </c>
      <c r="T4236" s="6" t="s">
        <v>4474</v>
      </c>
      <c r="U4236" s="6" t="s">
        <v>4474</v>
      </c>
      <c r="V4236" s="6" t="s">
        <v>4474</v>
      </c>
      <c r="W4236" s="6" t="s">
        <v>4474</v>
      </c>
      <c r="X4236" s="6" t="s">
        <v>4474</v>
      </c>
      <c r="Y4236" s="6" t="s">
        <v>4474</v>
      </c>
      <c r="Z4236" s="6" t="s">
        <v>4474</v>
      </c>
      <c r="AA4236" s="6" t="s">
        <v>4474</v>
      </c>
      <c r="AB4236" s="6" t="s">
        <v>4474</v>
      </c>
      <c r="AC4236" s="6" t="s">
        <v>4474</v>
      </c>
      <c r="AD4236" s="6" t="s">
        <v>4474</v>
      </c>
      <c r="AF4236" t="e">
        <f>Q4236/W4236</f>
        <v>#VALUE!</v>
      </c>
      <c r="AG4236" t="e">
        <f>R4236/X4236</f>
        <v>#VALUE!</v>
      </c>
      <c r="AH4236" t="e">
        <f>U4236/W4236</f>
        <v>#VALUE!</v>
      </c>
      <c r="AI4236" t="e">
        <f>V4236/X4236</f>
        <v>#VALUE!</v>
      </c>
      <c r="AJ4236" t="e">
        <f>Y4236/AA4236</f>
        <v>#VALUE!</v>
      </c>
      <c r="AK4236" t="e">
        <f>Z4236/AB4236</f>
        <v>#VALUE!</v>
      </c>
      <c r="AL4236" t="e">
        <f>O4236/K4236</f>
        <v>#VALUE!</v>
      </c>
      <c r="AM4236" t="e">
        <f>P4236/L4236</f>
        <v>#VALUE!</v>
      </c>
      <c r="AN4236" t="e">
        <f>K4236/W4236</f>
        <v>#VALUE!</v>
      </c>
      <c r="AO4236" t="e">
        <f>L4236/X4236</f>
        <v>#VALUE!</v>
      </c>
      <c r="AP4236">
        <f>IF(OR(Q4236&lt;0, Q4236="NA"), 0, 1)</f>
        <v>0</v>
      </c>
      <c r="AQ4236">
        <f>IF(OR(S4236&lt;0, S4236="NA"), 0, 1)</f>
        <v>0</v>
      </c>
      <c r="AR4236">
        <f>IFERROR(IF((AF4236-AG4236)&gt;0,1,0),0)</f>
        <v>0</v>
      </c>
      <c r="AS4236">
        <f>IFERROR(IF((S4236-Q4236)&gt;0,1,0),0)</f>
        <v>0</v>
      </c>
      <c r="AT4236">
        <f>IFERROR(IF((AH4236-AI4236)&lt;0,1,0),0)</f>
        <v>0</v>
      </c>
      <c r="AU4236">
        <f>IFERROR(IF((AJ4236-AK4236)&gt;0,1,0),0)</f>
        <v>0</v>
      </c>
      <c r="AV4236">
        <f>IFERROR(IF((AL4236-AM4236)&gt;0,1,0),0)</f>
        <v>0</v>
      </c>
      <c r="AW4236">
        <f>IFERROR(IF((AN4236-AO4236)&gt;0,1,0),0)</f>
        <v>0</v>
      </c>
      <c r="AX4236">
        <f>IFERROR(IF((AC4236-AD4236)&lt;0,1,0),0)</f>
        <v>0</v>
      </c>
      <c r="AY4236">
        <f>SUM(AP4236:AX4236)</f>
        <v>0</v>
      </c>
    </row>
    <row r="4237" spans="1:51" x14ac:dyDescent="0.45">
      <c r="A4237" s="1" t="s">
        <v>3240</v>
      </c>
      <c r="B4237" s="2">
        <v>5738586</v>
      </c>
      <c r="C4237" s="3" t="s">
        <v>5338</v>
      </c>
      <c r="D4237" s="5">
        <v>53.73</v>
      </c>
      <c r="E4237" s="5">
        <v>776.93585372999996</v>
      </c>
      <c r="F4237" s="3" t="s">
        <v>4480</v>
      </c>
      <c r="G4237" s="3" t="s">
        <v>4491</v>
      </c>
      <c r="H4237" s="3" t="s">
        <v>4492</v>
      </c>
      <c r="I4237" s="3" t="s">
        <v>4493</v>
      </c>
      <c r="J4237" s="3"/>
      <c r="K4237" s="6" t="s">
        <v>4474</v>
      </c>
      <c r="L4237" s="6" t="s">
        <v>4474</v>
      </c>
      <c r="M4237" s="6" t="s">
        <v>4474</v>
      </c>
      <c r="N4237" s="6" t="s">
        <v>4474</v>
      </c>
      <c r="O4237" s="6" t="s">
        <v>4474</v>
      </c>
      <c r="P4237" s="6" t="s">
        <v>4474</v>
      </c>
      <c r="Q4237" s="6" t="s">
        <v>4474</v>
      </c>
      <c r="R4237" s="6" t="s">
        <v>4474</v>
      </c>
      <c r="S4237" s="6" t="s">
        <v>4474</v>
      </c>
      <c r="T4237" s="6" t="s">
        <v>4474</v>
      </c>
      <c r="U4237" s="6" t="s">
        <v>4474</v>
      </c>
      <c r="V4237" s="6" t="s">
        <v>4474</v>
      </c>
      <c r="W4237" s="6" t="s">
        <v>4474</v>
      </c>
      <c r="X4237" s="6" t="s">
        <v>4474</v>
      </c>
      <c r="Y4237" s="6" t="s">
        <v>4474</v>
      </c>
      <c r="Z4237" s="6" t="s">
        <v>4474</v>
      </c>
      <c r="AA4237" s="6" t="s">
        <v>4474</v>
      </c>
      <c r="AB4237" s="6" t="s">
        <v>4474</v>
      </c>
      <c r="AC4237" s="6" t="s">
        <v>4474</v>
      </c>
      <c r="AD4237" s="6" t="s">
        <v>4474</v>
      </c>
      <c r="AF4237" t="e">
        <f>Q4237/W4237</f>
        <v>#VALUE!</v>
      </c>
      <c r="AG4237" t="e">
        <f>R4237/X4237</f>
        <v>#VALUE!</v>
      </c>
      <c r="AH4237" t="e">
        <f>U4237/W4237</f>
        <v>#VALUE!</v>
      </c>
      <c r="AI4237" t="e">
        <f>V4237/X4237</f>
        <v>#VALUE!</v>
      </c>
      <c r="AJ4237" t="e">
        <f>Y4237/AA4237</f>
        <v>#VALUE!</v>
      </c>
      <c r="AK4237" t="e">
        <f>Z4237/AB4237</f>
        <v>#VALUE!</v>
      </c>
      <c r="AL4237" t="e">
        <f>O4237/K4237</f>
        <v>#VALUE!</v>
      </c>
      <c r="AM4237" t="e">
        <f>P4237/L4237</f>
        <v>#VALUE!</v>
      </c>
      <c r="AN4237" t="e">
        <f>K4237/W4237</f>
        <v>#VALUE!</v>
      </c>
      <c r="AO4237" t="e">
        <f>L4237/X4237</f>
        <v>#VALUE!</v>
      </c>
      <c r="AP4237">
        <f>IF(OR(Q4237&lt;0, Q4237="NA"), 0, 1)</f>
        <v>0</v>
      </c>
      <c r="AQ4237">
        <f>IF(OR(S4237&lt;0, S4237="NA"), 0, 1)</f>
        <v>0</v>
      </c>
      <c r="AR4237">
        <f>IFERROR(IF((AF4237-AG4237)&gt;0,1,0),0)</f>
        <v>0</v>
      </c>
      <c r="AS4237">
        <f>IFERROR(IF((S4237-Q4237)&gt;0,1,0),0)</f>
        <v>0</v>
      </c>
      <c r="AT4237">
        <f>IFERROR(IF((AH4237-AI4237)&lt;0,1,0),0)</f>
        <v>0</v>
      </c>
      <c r="AU4237">
        <f>IFERROR(IF((AJ4237-AK4237)&gt;0,1,0),0)</f>
        <v>0</v>
      </c>
      <c r="AV4237">
        <f>IFERROR(IF((AL4237-AM4237)&gt;0,1,0),0)</f>
        <v>0</v>
      </c>
      <c r="AW4237">
        <f>IFERROR(IF((AN4237-AO4237)&gt;0,1,0),0)</f>
        <v>0</v>
      </c>
      <c r="AX4237">
        <f>IFERROR(IF((AC4237-AD4237)&lt;0,1,0),0)</f>
        <v>0</v>
      </c>
      <c r="AY4237">
        <f>SUM(AP4237:AX4237)</f>
        <v>0</v>
      </c>
    </row>
    <row r="4238" spans="1:51" x14ac:dyDescent="0.45">
      <c r="A4238" s="1" t="s">
        <v>3241</v>
      </c>
      <c r="B4238" s="2">
        <v>5737921</v>
      </c>
      <c r="C4238" s="3" t="s">
        <v>5338</v>
      </c>
      <c r="D4238" s="5">
        <v>51.085799999999999</v>
      </c>
      <c r="E4238" s="5">
        <v>84.291621085800003</v>
      </c>
      <c r="F4238" s="3" t="s">
        <v>4480</v>
      </c>
      <c r="G4238" s="3" t="s">
        <v>4491</v>
      </c>
      <c r="H4238" s="3" t="s">
        <v>4492</v>
      </c>
      <c r="I4238" s="3" t="s">
        <v>4493</v>
      </c>
      <c r="J4238" s="3"/>
      <c r="K4238" s="6" t="s">
        <v>4474</v>
      </c>
      <c r="L4238" s="6" t="s">
        <v>4474</v>
      </c>
      <c r="M4238" s="6" t="s">
        <v>4474</v>
      </c>
      <c r="N4238" s="6" t="s">
        <v>4474</v>
      </c>
      <c r="O4238" s="6" t="s">
        <v>4474</v>
      </c>
      <c r="P4238" s="6" t="s">
        <v>4474</v>
      </c>
      <c r="Q4238" s="6" t="s">
        <v>4474</v>
      </c>
      <c r="R4238" s="6" t="s">
        <v>4474</v>
      </c>
      <c r="S4238" s="6" t="s">
        <v>4474</v>
      </c>
      <c r="T4238" s="6" t="s">
        <v>4474</v>
      </c>
      <c r="U4238" s="6" t="s">
        <v>4474</v>
      </c>
      <c r="V4238" s="6" t="s">
        <v>4474</v>
      </c>
      <c r="W4238" s="6" t="s">
        <v>4474</v>
      </c>
      <c r="X4238" s="6" t="s">
        <v>4474</v>
      </c>
      <c r="Y4238" s="6" t="s">
        <v>4474</v>
      </c>
      <c r="Z4238" s="6" t="s">
        <v>4474</v>
      </c>
      <c r="AA4238" s="6" t="s">
        <v>4474</v>
      </c>
      <c r="AB4238" s="6" t="s">
        <v>4474</v>
      </c>
      <c r="AC4238" s="6" t="s">
        <v>4474</v>
      </c>
      <c r="AD4238" s="6" t="s">
        <v>4474</v>
      </c>
      <c r="AF4238" t="e">
        <f>Q4238/W4238</f>
        <v>#VALUE!</v>
      </c>
      <c r="AG4238" t="e">
        <f>R4238/X4238</f>
        <v>#VALUE!</v>
      </c>
      <c r="AH4238" t="e">
        <f>U4238/W4238</f>
        <v>#VALUE!</v>
      </c>
      <c r="AI4238" t="e">
        <f>V4238/X4238</f>
        <v>#VALUE!</v>
      </c>
      <c r="AJ4238" t="e">
        <f>Y4238/AA4238</f>
        <v>#VALUE!</v>
      </c>
      <c r="AK4238" t="e">
        <f>Z4238/AB4238</f>
        <v>#VALUE!</v>
      </c>
      <c r="AL4238" t="e">
        <f>O4238/K4238</f>
        <v>#VALUE!</v>
      </c>
      <c r="AM4238" t="e">
        <f>P4238/L4238</f>
        <v>#VALUE!</v>
      </c>
      <c r="AN4238" t="e">
        <f>K4238/W4238</f>
        <v>#VALUE!</v>
      </c>
      <c r="AO4238" t="e">
        <f>L4238/X4238</f>
        <v>#VALUE!</v>
      </c>
      <c r="AP4238">
        <f>IF(OR(Q4238&lt;0, Q4238="NA"), 0, 1)</f>
        <v>0</v>
      </c>
      <c r="AQ4238">
        <f>IF(OR(S4238&lt;0, S4238="NA"), 0, 1)</f>
        <v>0</v>
      </c>
      <c r="AR4238">
        <f>IFERROR(IF((AF4238-AG4238)&gt;0,1,0),0)</f>
        <v>0</v>
      </c>
      <c r="AS4238">
        <f>IFERROR(IF((S4238-Q4238)&gt;0,1,0),0)</f>
        <v>0</v>
      </c>
      <c r="AT4238">
        <f>IFERROR(IF((AH4238-AI4238)&lt;0,1,0),0)</f>
        <v>0</v>
      </c>
      <c r="AU4238">
        <f>IFERROR(IF((AJ4238-AK4238)&gt;0,1,0),0)</f>
        <v>0</v>
      </c>
      <c r="AV4238">
        <f>IFERROR(IF((AL4238-AM4238)&gt;0,1,0),0)</f>
        <v>0</v>
      </c>
      <c r="AW4238">
        <f>IFERROR(IF((AN4238-AO4238)&gt;0,1,0),0)</f>
        <v>0</v>
      </c>
      <c r="AX4238">
        <f>IFERROR(IF((AC4238-AD4238)&lt;0,1,0),0)</f>
        <v>0</v>
      </c>
      <c r="AY4238">
        <f>SUM(AP4238:AX4238)</f>
        <v>0</v>
      </c>
    </row>
    <row r="4239" spans="1:51" x14ac:dyDescent="0.45">
      <c r="A4239" s="1" t="s">
        <v>3243</v>
      </c>
      <c r="B4239" s="2">
        <v>5734385</v>
      </c>
      <c r="C4239" s="3" t="s">
        <v>5337</v>
      </c>
      <c r="D4239" s="5">
        <v>10.15</v>
      </c>
      <c r="E4239" s="5">
        <v>67.945206350000007</v>
      </c>
      <c r="F4239" s="3" t="s">
        <v>4480</v>
      </c>
      <c r="G4239" s="3" t="s">
        <v>4491</v>
      </c>
      <c r="H4239" s="3" t="s">
        <v>4492</v>
      </c>
      <c r="I4239" s="3" t="s">
        <v>4493</v>
      </c>
      <c r="J4239" s="3"/>
      <c r="K4239" s="6" t="s">
        <v>4474</v>
      </c>
      <c r="L4239" s="6" t="s">
        <v>4474</v>
      </c>
      <c r="M4239" s="6" t="s">
        <v>4474</v>
      </c>
      <c r="N4239" s="6" t="s">
        <v>4474</v>
      </c>
      <c r="O4239" s="6" t="s">
        <v>4474</v>
      </c>
      <c r="P4239" s="6" t="s">
        <v>4474</v>
      </c>
      <c r="Q4239" s="6" t="s">
        <v>4474</v>
      </c>
      <c r="R4239" s="6" t="s">
        <v>4474</v>
      </c>
      <c r="S4239" s="6" t="s">
        <v>4474</v>
      </c>
      <c r="T4239" s="6" t="s">
        <v>4474</v>
      </c>
      <c r="U4239" s="6" t="s">
        <v>4474</v>
      </c>
      <c r="V4239" s="6" t="s">
        <v>4474</v>
      </c>
      <c r="W4239" s="6" t="s">
        <v>4474</v>
      </c>
      <c r="X4239" s="6" t="s">
        <v>4474</v>
      </c>
      <c r="Y4239" s="6" t="s">
        <v>4474</v>
      </c>
      <c r="Z4239" s="6" t="s">
        <v>4474</v>
      </c>
      <c r="AA4239" s="6" t="s">
        <v>4474</v>
      </c>
      <c r="AB4239" s="6" t="s">
        <v>4474</v>
      </c>
      <c r="AC4239" s="6" t="s">
        <v>4474</v>
      </c>
      <c r="AD4239" s="6" t="s">
        <v>4474</v>
      </c>
      <c r="AF4239" t="e">
        <f>Q4239/W4239</f>
        <v>#VALUE!</v>
      </c>
      <c r="AG4239" t="e">
        <f>R4239/X4239</f>
        <v>#VALUE!</v>
      </c>
      <c r="AH4239" t="e">
        <f>U4239/W4239</f>
        <v>#VALUE!</v>
      </c>
      <c r="AI4239" t="e">
        <f>V4239/X4239</f>
        <v>#VALUE!</v>
      </c>
      <c r="AJ4239" t="e">
        <f>Y4239/AA4239</f>
        <v>#VALUE!</v>
      </c>
      <c r="AK4239" t="e">
        <f>Z4239/AB4239</f>
        <v>#VALUE!</v>
      </c>
      <c r="AL4239" t="e">
        <f>O4239/K4239</f>
        <v>#VALUE!</v>
      </c>
      <c r="AM4239" t="e">
        <f>P4239/L4239</f>
        <v>#VALUE!</v>
      </c>
      <c r="AN4239" t="e">
        <f>K4239/W4239</f>
        <v>#VALUE!</v>
      </c>
      <c r="AO4239" t="e">
        <f>L4239/X4239</f>
        <v>#VALUE!</v>
      </c>
      <c r="AP4239">
        <f>IF(OR(Q4239&lt;0, Q4239="NA"), 0, 1)</f>
        <v>0</v>
      </c>
      <c r="AQ4239">
        <f>IF(OR(S4239&lt;0, S4239="NA"), 0, 1)</f>
        <v>0</v>
      </c>
      <c r="AR4239">
        <f>IFERROR(IF((AF4239-AG4239)&gt;0,1,0),0)</f>
        <v>0</v>
      </c>
      <c r="AS4239">
        <f>IFERROR(IF((S4239-Q4239)&gt;0,1,0),0)</f>
        <v>0</v>
      </c>
      <c r="AT4239">
        <f>IFERROR(IF((AH4239-AI4239)&lt;0,1,0),0)</f>
        <v>0</v>
      </c>
      <c r="AU4239">
        <f>IFERROR(IF((AJ4239-AK4239)&gt;0,1,0),0)</f>
        <v>0</v>
      </c>
      <c r="AV4239">
        <f>IFERROR(IF((AL4239-AM4239)&gt;0,1,0),0)</f>
        <v>0</v>
      </c>
      <c r="AW4239">
        <f>IFERROR(IF((AN4239-AO4239)&gt;0,1,0),0)</f>
        <v>0</v>
      </c>
      <c r="AX4239">
        <f>IFERROR(IF((AC4239-AD4239)&lt;0,1,0),0)</f>
        <v>0</v>
      </c>
      <c r="AY4239">
        <f>SUM(AP4239:AX4239)</f>
        <v>0</v>
      </c>
    </row>
    <row r="4240" spans="1:51" x14ac:dyDescent="0.45">
      <c r="A4240" s="1" t="s">
        <v>3249</v>
      </c>
      <c r="B4240" s="2">
        <v>10389710</v>
      </c>
      <c r="C4240" s="3" t="s">
        <v>5338</v>
      </c>
      <c r="D4240" s="5">
        <v>24.77</v>
      </c>
      <c r="E4240" s="5">
        <v>56.351750000000003</v>
      </c>
      <c r="F4240" s="3" t="s">
        <v>4480</v>
      </c>
      <c r="G4240" s="3" t="s">
        <v>4491</v>
      </c>
      <c r="H4240" s="3" t="s">
        <v>4492</v>
      </c>
      <c r="I4240" s="3" t="s">
        <v>4493</v>
      </c>
      <c r="J4240" s="3"/>
      <c r="K4240" s="6" t="s">
        <v>4474</v>
      </c>
      <c r="L4240" s="6" t="s">
        <v>4474</v>
      </c>
      <c r="M4240" s="6" t="s">
        <v>4474</v>
      </c>
      <c r="N4240" s="6" t="s">
        <v>4474</v>
      </c>
      <c r="O4240" s="6" t="s">
        <v>4474</v>
      </c>
      <c r="P4240" s="6" t="s">
        <v>4474</v>
      </c>
      <c r="Q4240" s="6" t="s">
        <v>4474</v>
      </c>
      <c r="R4240" s="6" t="s">
        <v>4474</v>
      </c>
      <c r="S4240" s="6" t="s">
        <v>4474</v>
      </c>
      <c r="T4240" s="6" t="s">
        <v>4474</v>
      </c>
      <c r="U4240" s="6" t="s">
        <v>4474</v>
      </c>
      <c r="V4240" s="6" t="s">
        <v>4474</v>
      </c>
      <c r="W4240" s="6" t="s">
        <v>4474</v>
      </c>
      <c r="X4240" s="6" t="s">
        <v>4474</v>
      </c>
      <c r="Y4240" s="6" t="s">
        <v>4474</v>
      </c>
      <c r="Z4240" s="6" t="s">
        <v>4474</v>
      </c>
      <c r="AA4240" s="6" t="s">
        <v>4474</v>
      </c>
      <c r="AB4240" s="6" t="s">
        <v>4474</v>
      </c>
      <c r="AC4240" s="6" t="s">
        <v>4474</v>
      </c>
      <c r="AD4240" s="6" t="s">
        <v>4474</v>
      </c>
      <c r="AF4240" t="e">
        <f>Q4240/W4240</f>
        <v>#VALUE!</v>
      </c>
      <c r="AG4240" t="e">
        <f>R4240/X4240</f>
        <v>#VALUE!</v>
      </c>
      <c r="AH4240" t="e">
        <f>U4240/W4240</f>
        <v>#VALUE!</v>
      </c>
      <c r="AI4240" t="e">
        <f>V4240/X4240</f>
        <v>#VALUE!</v>
      </c>
      <c r="AJ4240" t="e">
        <f>Y4240/AA4240</f>
        <v>#VALUE!</v>
      </c>
      <c r="AK4240" t="e">
        <f>Z4240/AB4240</f>
        <v>#VALUE!</v>
      </c>
      <c r="AL4240" t="e">
        <f>O4240/K4240</f>
        <v>#VALUE!</v>
      </c>
      <c r="AM4240" t="e">
        <f>P4240/L4240</f>
        <v>#VALUE!</v>
      </c>
      <c r="AN4240" t="e">
        <f>K4240/W4240</f>
        <v>#VALUE!</v>
      </c>
      <c r="AO4240" t="e">
        <f>L4240/X4240</f>
        <v>#VALUE!</v>
      </c>
      <c r="AP4240">
        <f>IF(OR(Q4240&lt;0, Q4240="NA"), 0, 1)</f>
        <v>0</v>
      </c>
      <c r="AQ4240">
        <f>IF(OR(S4240&lt;0, S4240="NA"), 0, 1)</f>
        <v>0</v>
      </c>
      <c r="AR4240">
        <f>IFERROR(IF((AF4240-AG4240)&gt;0,1,0),0)</f>
        <v>0</v>
      </c>
      <c r="AS4240">
        <f>IFERROR(IF((S4240-Q4240)&gt;0,1,0),0)</f>
        <v>0</v>
      </c>
      <c r="AT4240">
        <f>IFERROR(IF((AH4240-AI4240)&lt;0,1,0),0)</f>
        <v>0</v>
      </c>
      <c r="AU4240">
        <f>IFERROR(IF((AJ4240-AK4240)&gt;0,1,0),0)</f>
        <v>0</v>
      </c>
      <c r="AV4240">
        <f>IFERROR(IF((AL4240-AM4240)&gt;0,1,0),0)</f>
        <v>0</v>
      </c>
      <c r="AW4240">
        <f>IFERROR(IF((AN4240-AO4240)&gt;0,1,0),0)</f>
        <v>0</v>
      </c>
      <c r="AX4240">
        <f>IFERROR(IF((AC4240-AD4240)&lt;0,1,0),0)</f>
        <v>0</v>
      </c>
      <c r="AY4240">
        <f>SUM(AP4240:AX4240)</f>
        <v>0</v>
      </c>
    </row>
    <row r="4241" spans="1:51" x14ac:dyDescent="0.45">
      <c r="A4241" s="1" t="s">
        <v>3260</v>
      </c>
      <c r="B4241" s="2">
        <v>7062387</v>
      </c>
      <c r="C4241" s="3" t="s">
        <v>5338</v>
      </c>
      <c r="D4241" s="5">
        <v>59.3048</v>
      </c>
      <c r="E4241" s="5">
        <v>12.454067304800001</v>
      </c>
      <c r="F4241" s="3" t="s">
        <v>4480</v>
      </c>
      <c r="G4241" s="3" t="s">
        <v>4491</v>
      </c>
      <c r="H4241" s="3" t="s">
        <v>4492</v>
      </c>
      <c r="I4241" s="3" t="s">
        <v>4493</v>
      </c>
      <c r="J4241" s="3"/>
      <c r="K4241" s="6" t="s">
        <v>4474</v>
      </c>
      <c r="L4241" s="6" t="s">
        <v>4474</v>
      </c>
      <c r="M4241" s="6" t="s">
        <v>4474</v>
      </c>
      <c r="N4241" s="6" t="s">
        <v>4474</v>
      </c>
      <c r="O4241" s="6" t="s">
        <v>4474</v>
      </c>
      <c r="P4241" s="6" t="s">
        <v>4474</v>
      </c>
      <c r="Q4241" s="6" t="s">
        <v>4474</v>
      </c>
      <c r="R4241" s="6" t="s">
        <v>4474</v>
      </c>
      <c r="S4241" s="6" t="s">
        <v>4474</v>
      </c>
      <c r="T4241" s="6" t="s">
        <v>4474</v>
      </c>
      <c r="U4241" s="6" t="s">
        <v>4474</v>
      </c>
      <c r="V4241" s="6" t="s">
        <v>4474</v>
      </c>
      <c r="W4241" s="6" t="s">
        <v>4474</v>
      </c>
      <c r="X4241" s="6" t="s">
        <v>4474</v>
      </c>
      <c r="Y4241" s="6" t="s">
        <v>4474</v>
      </c>
      <c r="Z4241" s="6" t="s">
        <v>4474</v>
      </c>
      <c r="AA4241" s="6" t="s">
        <v>4474</v>
      </c>
      <c r="AB4241" s="6" t="s">
        <v>4474</v>
      </c>
      <c r="AC4241" s="6" t="s">
        <v>4474</v>
      </c>
      <c r="AD4241" s="6" t="s">
        <v>4474</v>
      </c>
      <c r="AF4241" t="e">
        <f>Q4241/W4241</f>
        <v>#VALUE!</v>
      </c>
      <c r="AG4241" t="e">
        <f>R4241/X4241</f>
        <v>#VALUE!</v>
      </c>
      <c r="AH4241" t="e">
        <f>U4241/W4241</f>
        <v>#VALUE!</v>
      </c>
      <c r="AI4241" t="e">
        <f>V4241/X4241</f>
        <v>#VALUE!</v>
      </c>
      <c r="AJ4241" t="e">
        <f>Y4241/AA4241</f>
        <v>#VALUE!</v>
      </c>
      <c r="AK4241" t="e">
        <f>Z4241/AB4241</f>
        <v>#VALUE!</v>
      </c>
      <c r="AL4241" t="e">
        <f>O4241/K4241</f>
        <v>#VALUE!</v>
      </c>
      <c r="AM4241" t="e">
        <f>P4241/L4241</f>
        <v>#VALUE!</v>
      </c>
      <c r="AN4241" t="e">
        <f>K4241/W4241</f>
        <v>#VALUE!</v>
      </c>
      <c r="AO4241" t="e">
        <f>L4241/X4241</f>
        <v>#VALUE!</v>
      </c>
      <c r="AP4241">
        <f>IF(OR(Q4241&lt;0, Q4241="NA"), 0, 1)</f>
        <v>0</v>
      </c>
      <c r="AQ4241">
        <f>IF(OR(S4241&lt;0, S4241="NA"), 0, 1)</f>
        <v>0</v>
      </c>
      <c r="AR4241">
        <f>IFERROR(IF((AF4241-AG4241)&gt;0,1,0),0)</f>
        <v>0</v>
      </c>
      <c r="AS4241">
        <f>IFERROR(IF((S4241-Q4241)&gt;0,1,0),0)</f>
        <v>0</v>
      </c>
      <c r="AT4241">
        <f>IFERROR(IF((AH4241-AI4241)&lt;0,1,0),0)</f>
        <v>0</v>
      </c>
      <c r="AU4241">
        <f>IFERROR(IF((AJ4241-AK4241)&gt;0,1,0),0)</f>
        <v>0</v>
      </c>
      <c r="AV4241">
        <f>IFERROR(IF((AL4241-AM4241)&gt;0,1,0),0)</f>
        <v>0</v>
      </c>
      <c r="AW4241">
        <f>IFERROR(IF((AN4241-AO4241)&gt;0,1,0),0)</f>
        <v>0</v>
      </c>
      <c r="AX4241">
        <f>IFERROR(IF((AC4241-AD4241)&lt;0,1,0),0)</f>
        <v>0</v>
      </c>
      <c r="AY4241">
        <f>SUM(AP4241:AX4241)</f>
        <v>0</v>
      </c>
    </row>
    <row r="4242" spans="1:51" x14ac:dyDescent="0.45">
      <c r="A4242" s="1" t="s">
        <v>3261</v>
      </c>
      <c r="B4242" s="2">
        <v>27875629</v>
      </c>
      <c r="C4242" s="3" t="s">
        <v>5338</v>
      </c>
      <c r="D4242" s="5">
        <v>49.65</v>
      </c>
      <c r="E4242" s="5">
        <v>11.91604965</v>
      </c>
      <c r="F4242" s="3" t="s">
        <v>4480</v>
      </c>
      <c r="G4242" s="3" t="s">
        <v>4491</v>
      </c>
      <c r="H4242" s="3" t="s">
        <v>4492</v>
      </c>
      <c r="I4242" s="3" t="s">
        <v>4493</v>
      </c>
      <c r="J4242" s="3"/>
      <c r="K4242" s="6" t="s">
        <v>4474</v>
      </c>
      <c r="L4242" s="6" t="s">
        <v>4474</v>
      </c>
      <c r="M4242" s="6" t="s">
        <v>4474</v>
      </c>
      <c r="N4242" s="6" t="s">
        <v>4474</v>
      </c>
      <c r="O4242" s="6" t="s">
        <v>4474</v>
      </c>
      <c r="P4242" s="6" t="s">
        <v>4474</v>
      </c>
      <c r="Q4242" s="6" t="s">
        <v>4474</v>
      </c>
      <c r="R4242" s="6" t="s">
        <v>4474</v>
      </c>
      <c r="S4242" s="6" t="s">
        <v>4474</v>
      </c>
      <c r="T4242" s="6" t="s">
        <v>4474</v>
      </c>
      <c r="U4242" s="6" t="s">
        <v>4474</v>
      </c>
      <c r="V4242" s="6" t="s">
        <v>4474</v>
      </c>
      <c r="W4242" s="6" t="s">
        <v>4474</v>
      </c>
      <c r="X4242" s="6" t="s">
        <v>4474</v>
      </c>
      <c r="Y4242" s="6" t="s">
        <v>4474</v>
      </c>
      <c r="Z4242" s="6" t="s">
        <v>4474</v>
      </c>
      <c r="AA4242" s="6" t="s">
        <v>4474</v>
      </c>
      <c r="AB4242" s="6" t="s">
        <v>4474</v>
      </c>
      <c r="AC4242" s="6" t="s">
        <v>4474</v>
      </c>
      <c r="AD4242" s="6" t="s">
        <v>4474</v>
      </c>
      <c r="AF4242" t="e">
        <f>Q4242/W4242</f>
        <v>#VALUE!</v>
      </c>
      <c r="AG4242" t="e">
        <f>R4242/X4242</f>
        <v>#VALUE!</v>
      </c>
      <c r="AH4242" t="e">
        <f>U4242/W4242</f>
        <v>#VALUE!</v>
      </c>
      <c r="AI4242" t="e">
        <f>V4242/X4242</f>
        <v>#VALUE!</v>
      </c>
      <c r="AJ4242" t="e">
        <f>Y4242/AA4242</f>
        <v>#VALUE!</v>
      </c>
      <c r="AK4242" t="e">
        <f>Z4242/AB4242</f>
        <v>#VALUE!</v>
      </c>
      <c r="AL4242" t="e">
        <f>O4242/K4242</f>
        <v>#VALUE!</v>
      </c>
      <c r="AM4242" t="e">
        <f>P4242/L4242</f>
        <v>#VALUE!</v>
      </c>
      <c r="AN4242" t="e">
        <f>K4242/W4242</f>
        <v>#VALUE!</v>
      </c>
      <c r="AO4242" t="e">
        <f>L4242/X4242</f>
        <v>#VALUE!</v>
      </c>
      <c r="AP4242">
        <f>IF(OR(Q4242&lt;0, Q4242="NA"), 0, 1)</f>
        <v>0</v>
      </c>
      <c r="AQ4242">
        <f>IF(OR(S4242&lt;0, S4242="NA"), 0, 1)</f>
        <v>0</v>
      </c>
      <c r="AR4242">
        <f>IFERROR(IF((AF4242-AG4242)&gt;0,1,0),0)</f>
        <v>0</v>
      </c>
      <c r="AS4242">
        <f>IFERROR(IF((S4242-Q4242)&gt;0,1,0),0)</f>
        <v>0</v>
      </c>
      <c r="AT4242">
        <f>IFERROR(IF((AH4242-AI4242)&lt;0,1,0),0)</f>
        <v>0</v>
      </c>
      <c r="AU4242">
        <f>IFERROR(IF((AJ4242-AK4242)&gt;0,1,0),0)</f>
        <v>0</v>
      </c>
      <c r="AV4242">
        <f>IFERROR(IF((AL4242-AM4242)&gt;0,1,0),0)</f>
        <v>0</v>
      </c>
      <c r="AW4242">
        <f>IFERROR(IF((AN4242-AO4242)&gt;0,1,0),0)</f>
        <v>0</v>
      </c>
      <c r="AX4242">
        <f>IFERROR(IF((AC4242-AD4242)&lt;0,1,0),0)</f>
        <v>0</v>
      </c>
      <c r="AY4242">
        <f>SUM(AP4242:AX4242)</f>
        <v>0</v>
      </c>
    </row>
    <row r="4243" spans="1:51" x14ac:dyDescent="0.45">
      <c r="A4243" s="1" t="s">
        <v>3262</v>
      </c>
      <c r="B4243" s="2">
        <v>116201200</v>
      </c>
      <c r="C4243" s="3" t="s">
        <v>5338</v>
      </c>
      <c r="D4243" s="5">
        <v>44.06</v>
      </c>
      <c r="E4243" s="5">
        <v>88.560644060000001</v>
      </c>
      <c r="F4243" s="3" t="s">
        <v>4480</v>
      </c>
      <c r="G4243" s="3" t="s">
        <v>4491</v>
      </c>
      <c r="H4243" s="3" t="s">
        <v>4492</v>
      </c>
      <c r="I4243" s="3" t="s">
        <v>4493</v>
      </c>
      <c r="J4243" s="3"/>
      <c r="K4243" s="6" t="s">
        <v>4474</v>
      </c>
      <c r="L4243" s="6" t="s">
        <v>4474</v>
      </c>
      <c r="M4243" s="6" t="s">
        <v>4474</v>
      </c>
      <c r="N4243" s="6" t="s">
        <v>4474</v>
      </c>
      <c r="O4243" s="6" t="s">
        <v>4474</v>
      </c>
      <c r="P4243" s="6" t="s">
        <v>4474</v>
      </c>
      <c r="Q4243" s="6" t="s">
        <v>4474</v>
      </c>
      <c r="R4243" s="6" t="s">
        <v>4474</v>
      </c>
      <c r="S4243" s="6" t="s">
        <v>4474</v>
      </c>
      <c r="T4243" s="6" t="s">
        <v>4474</v>
      </c>
      <c r="U4243" s="6" t="s">
        <v>4474</v>
      </c>
      <c r="V4243" s="6" t="s">
        <v>4474</v>
      </c>
      <c r="W4243" s="6" t="s">
        <v>4474</v>
      </c>
      <c r="X4243" s="6" t="s">
        <v>4474</v>
      </c>
      <c r="Y4243" s="6" t="s">
        <v>4474</v>
      </c>
      <c r="Z4243" s="6" t="s">
        <v>4474</v>
      </c>
      <c r="AA4243" s="6" t="s">
        <v>4474</v>
      </c>
      <c r="AB4243" s="6" t="s">
        <v>4474</v>
      </c>
      <c r="AC4243" s="6" t="s">
        <v>4474</v>
      </c>
      <c r="AD4243" s="6" t="s">
        <v>4474</v>
      </c>
      <c r="AF4243" t="e">
        <f>Q4243/W4243</f>
        <v>#VALUE!</v>
      </c>
      <c r="AG4243" t="e">
        <f>R4243/X4243</f>
        <v>#VALUE!</v>
      </c>
      <c r="AH4243" t="e">
        <f>U4243/W4243</f>
        <v>#VALUE!</v>
      </c>
      <c r="AI4243" t="e">
        <f>V4243/X4243</f>
        <v>#VALUE!</v>
      </c>
      <c r="AJ4243" t="e">
        <f>Y4243/AA4243</f>
        <v>#VALUE!</v>
      </c>
      <c r="AK4243" t="e">
        <f>Z4243/AB4243</f>
        <v>#VALUE!</v>
      </c>
      <c r="AL4243" t="e">
        <f>O4243/K4243</f>
        <v>#VALUE!</v>
      </c>
      <c r="AM4243" t="e">
        <f>P4243/L4243</f>
        <v>#VALUE!</v>
      </c>
      <c r="AN4243" t="e">
        <f>K4243/W4243</f>
        <v>#VALUE!</v>
      </c>
      <c r="AO4243" t="e">
        <f>L4243/X4243</f>
        <v>#VALUE!</v>
      </c>
      <c r="AP4243">
        <f>IF(OR(Q4243&lt;0, Q4243="NA"), 0, 1)</f>
        <v>0</v>
      </c>
      <c r="AQ4243">
        <f>IF(OR(S4243&lt;0, S4243="NA"), 0, 1)</f>
        <v>0</v>
      </c>
      <c r="AR4243">
        <f>IFERROR(IF((AF4243-AG4243)&gt;0,1,0),0)</f>
        <v>0</v>
      </c>
      <c r="AS4243">
        <f>IFERROR(IF((S4243-Q4243)&gt;0,1,0),0)</f>
        <v>0</v>
      </c>
      <c r="AT4243">
        <f>IFERROR(IF((AH4243-AI4243)&lt;0,1,0),0)</f>
        <v>0</v>
      </c>
      <c r="AU4243">
        <f>IFERROR(IF((AJ4243-AK4243)&gt;0,1,0),0)</f>
        <v>0</v>
      </c>
      <c r="AV4243">
        <f>IFERROR(IF((AL4243-AM4243)&gt;0,1,0),0)</f>
        <v>0</v>
      </c>
      <c r="AW4243">
        <f>IFERROR(IF((AN4243-AO4243)&gt;0,1,0),0)</f>
        <v>0</v>
      </c>
      <c r="AX4243">
        <f>IFERROR(IF((AC4243-AD4243)&lt;0,1,0),0)</f>
        <v>0</v>
      </c>
      <c r="AY4243">
        <f>SUM(AP4243:AX4243)</f>
        <v>0</v>
      </c>
    </row>
    <row r="4244" spans="1:51" x14ac:dyDescent="0.45">
      <c r="A4244" s="1" t="s">
        <v>3263</v>
      </c>
      <c r="B4244" s="2">
        <v>5731020</v>
      </c>
      <c r="C4244" s="3" t="s">
        <v>5338</v>
      </c>
      <c r="D4244" s="5">
        <v>53.51</v>
      </c>
      <c r="E4244" s="5">
        <v>64.212000000000003</v>
      </c>
      <c r="F4244" s="3" t="s">
        <v>4480</v>
      </c>
      <c r="G4244" s="3" t="s">
        <v>4491</v>
      </c>
      <c r="H4244" s="3" t="s">
        <v>4492</v>
      </c>
      <c r="I4244" s="3" t="s">
        <v>4493</v>
      </c>
      <c r="J4244" s="3"/>
      <c r="K4244" s="6" t="s">
        <v>4474</v>
      </c>
      <c r="L4244" s="6" t="s">
        <v>4474</v>
      </c>
      <c r="M4244" s="6" t="s">
        <v>4474</v>
      </c>
      <c r="N4244" s="6" t="s">
        <v>4474</v>
      </c>
      <c r="O4244" s="6" t="s">
        <v>4474</v>
      </c>
      <c r="P4244" s="6" t="s">
        <v>4474</v>
      </c>
      <c r="Q4244" s="6" t="s">
        <v>4474</v>
      </c>
      <c r="R4244" s="6" t="s">
        <v>4474</v>
      </c>
      <c r="S4244" s="6" t="s">
        <v>4474</v>
      </c>
      <c r="T4244" s="6" t="s">
        <v>4474</v>
      </c>
      <c r="U4244" s="6" t="s">
        <v>4474</v>
      </c>
      <c r="V4244" s="6" t="s">
        <v>4474</v>
      </c>
      <c r="W4244" s="6" t="s">
        <v>4474</v>
      </c>
      <c r="X4244" s="6" t="s">
        <v>4474</v>
      </c>
      <c r="Y4244" s="6" t="s">
        <v>4474</v>
      </c>
      <c r="Z4244" s="6" t="s">
        <v>4474</v>
      </c>
      <c r="AA4244" s="6" t="s">
        <v>4474</v>
      </c>
      <c r="AB4244" s="6" t="s">
        <v>4474</v>
      </c>
      <c r="AC4244" s="6" t="s">
        <v>4474</v>
      </c>
      <c r="AD4244" s="6" t="s">
        <v>4474</v>
      </c>
      <c r="AF4244" t="e">
        <f>Q4244/W4244</f>
        <v>#VALUE!</v>
      </c>
      <c r="AG4244" t="e">
        <f>R4244/X4244</f>
        <v>#VALUE!</v>
      </c>
      <c r="AH4244" t="e">
        <f>U4244/W4244</f>
        <v>#VALUE!</v>
      </c>
      <c r="AI4244" t="e">
        <f>V4244/X4244</f>
        <v>#VALUE!</v>
      </c>
      <c r="AJ4244" t="e">
        <f>Y4244/AA4244</f>
        <v>#VALUE!</v>
      </c>
      <c r="AK4244" t="e">
        <f>Z4244/AB4244</f>
        <v>#VALUE!</v>
      </c>
      <c r="AL4244" t="e">
        <f>O4244/K4244</f>
        <v>#VALUE!</v>
      </c>
      <c r="AM4244" t="e">
        <f>P4244/L4244</f>
        <v>#VALUE!</v>
      </c>
      <c r="AN4244" t="e">
        <f>K4244/W4244</f>
        <v>#VALUE!</v>
      </c>
      <c r="AO4244" t="e">
        <f>L4244/X4244</f>
        <v>#VALUE!</v>
      </c>
      <c r="AP4244">
        <f>IF(OR(Q4244&lt;0, Q4244="NA"), 0, 1)</f>
        <v>0</v>
      </c>
      <c r="AQ4244">
        <f>IF(OR(S4244&lt;0, S4244="NA"), 0, 1)</f>
        <v>0</v>
      </c>
      <c r="AR4244">
        <f>IFERROR(IF((AF4244-AG4244)&gt;0,1,0),0)</f>
        <v>0</v>
      </c>
      <c r="AS4244">
        <f>IFERROR(IF((S4244-Q4244)&gt;0,1,0),0)</f>
        <v>0</v>
      </c>
      <c r="AT4244">
        <f>IFERROR(IF((AH4244-AI4244)&lt;0,1,0),0)</f>
        <v>0</v>
      </c>
      <c r="AU4244">
        <f>IFERROR(IF((AJ4244-AK4244)&gt;0,1,0),0)</f>
        <v>0</v>
      </c>
      <c r="AV4244">
        <f>IFERROR(IF((AL4244-AM4244)&gt;0,1,0),0)</f>
        <v>0</v>
      </c>
      <c r="AW4244">
        <f>IFERROR(IF((AN4244-AO4244)&gt;0,1,0),0)</f>
        <v>0</v>
      </c>
      <c r="AX4244">
        <f>IFERROR(IF((AC4244-AD4244)&lt;0,1,0),0)</f>
        <v>0</v>
      </c>
      <c r="AY4244">
        <f>SUM(AP4244:AX4244)</f>
        <v>0</v>
      </c>
    </row>
    <row r="4245" spans="1:51" x14ac:dyDescent="0.45">
      <c r="A4245" s="1" t="s">
        <v>3264</v>
      </c>
      <c r="B4245" s="2">
        <v>26499753</v>
      </c>
      <c r="C4245" s="3" t="s">
        <v>5338</v>
      </c>
      <c r="D4245" s="5">
        <v>40.03</v>
      </c>
      <c r="E4245" s="5">
        <v>3.0022900300000002</v>
      </c>
      <c r="F4245" s="3" t="s">
        <v>4480</v>
      </c>
      <c r="G4245" s="3" t="s">
        <v>4491</v>
      </c>
      <c r="H4245" s="3" t="s">
        <v>4492</v>
      </c>
      <c r="I4245" s="3" t="s">
        <v>4493</v>
      </c>
      <c r="J4245" s="3"/>
      <c r="K4245" s="6" t="s">
        <v>4474</v>
      </c>
      <c r="L4245" s="6" t="s">
        <v>4474</v>
      </c>
      <c r="M4245" s="6" t="s">
        <v>4474</v>
      </c>
      <c r="N4245" s="6" t="s">
        <v>4474</v>
      </c>
      <c r="O4245" s="6" t="s">
        <v>4474</v>
      </c>
      <c r="P4245" s="6" t="s">
        <v>4474</v>
      </c>
      <c r="Q4245" s="6" t="s">
        <v>4474</v>
      </c>
      <c r="R4245" s="6" t="s">
        <v>4474</v>
      </c>
      <c r="S4245" s="6" t="s">
        <v>4474</v>
      </c>
      <c r="T4245" s="6" t="s">
        <v>4474</v>
      </c>
      <c r="U4245" s="6" t="s">
        <v>4474</v>
      </c>
      <c r="V4245" s="6" t="s">
        <v>4474</v>
      </c>
      <c r="W4245" s="6" t="s">
        <v>4474</v>
      </c>
      <c r="X4245" s="6" t="s">
        <v>4474</v>
      </c>
      <c r="Y4245" s="6" t="s">
        <v>4474</v>
      </c>
      <c r="Z4245" s="6" t="s">
        <v>4474</v>
      </c>
      <c r="AA4245" s="6" t="s">
        <v>4474</v>
      </c>
      <c r="AB4245" s="6" t="s">
        <v>4474</v>
      </c>
      <c r="AC4245" s="6" t="s">
        <v>4474</v>
      </c>
      <c r="AD4245" s="6" t="s">
        <v>4474</v>
      </c>
      <c r="AF4245" t="e">
        <f>Q4245/W4245</f>
        <v>#VALUE!</v>
      </c>
      <c r="AG4245" t="e">
        <f>R4245/X4245</f>
        <v>#VALUE!</v>
      </c>
      <c r="AH4245" t="e">
        <f>U4245/W4245</f>
        <v>#VALUE!</v>
      </c>
      <c r="AI4245" t="e">
        <f>V4245/X4245</f>
        <v>#VALUE!</v>
      </c>
      <c r="AJ4245" t="e">
        <f>Y4245/AA4245</f>
        <v>#VALUE!</v>
      </c>
      <c r="AK4245" t="e">
        <f>Z4245/AB4245</f>
        <v>#VALUE!</v>
      </c>
      <c r="AL4245" t="e">
        <f>O4245/K4245</f>
        <v>#VALUE!</v>
      </c>
      <c r="AM4245" t="e">
        <f>P4245/L4245</f>
        <v>#VALUE!</v>
      </c>
      <c r="AN4245" t="e">
        <f>K4245/W4245</f>
        <v>#VALUE!</v>
      </c>
      <c r="AO4245" t="e">
        <f>L4245/X4245</f>
        <v>#VALUE!</v>
      </c>
      <c r="AP4245">
        <f>IF(OR(Q4245&lt;0, Q4245="NA"), 0, 1)</f>
        <v>0</v>
      </c>
      <c r="AQ4245">
        <f>IF(OR(S4245&lt;0, S4245="NA"), 0, 1)</f>
        <v>0</v>
      </c>
      <c r="AR4245">
        <f>IFERROR(IF((AF4245-AG4245)&gt;0,1,0),0)</f>
        <v>0</v>
      </c>
      <c r="AS4245">
        <f>IFERROR(IF((S4245-Q4245)&gt;0,1,0),0)</f>
        <v>0</v>
      </c>
      <c r="AT4245">
        <f>IFERROR(IF((AH4245-AI4245)&lt;0,1,0),0)</f>
        <v>0</v>
      </c>
      <c r="AU4245">
        <f>IFERROR(IF((AJ4245-AK4245)&gt;0,1,0),0)</f>
        <v>0</v>
      </c>
      <c r="AV4245">
        <f>IFERROR(IF((AL4245-AM4245)&gt;0,1,0),0)</f>
        <v>0</v>
      </c>
      <c r="AW4245">
        <f>IFERROR(IF((AN4245-AO4245)&gt;0,1,0),0)</f>
        <v>0</v>
      </c>
      <c r="AX4245">
        <f>IFERROR(IF((AC4245-AD4245)&lt;0,1,0),0)</f>
        <v>0</v>
      </c>
      <c r="AY4245">
        <f>SUM(AP4245:AX4245)</f>
        <v>0</v>
      </c>
    </row>
    <row r="4246" spans="1:51" x14ac:dyDescent="0.45">
      <c r="A4246" s="1" t="s">
        <v>3265</v>
      </c>
      <c r="B4246" s="2">
        <v>26499745</v>
      </c>
      <c r="C4246" s="3" t="s">
        <v>5338</v>
      </c>
      <c r="D4246" s="5">
        <v>52.64</v>
      </c>
      <c r="E4246" s="5">
        <v>4.7376526400000003</v>
      </c>
      <c r="F4246" s="3" t="s">
        <v>4480</v>
      </c>
      <c r="G4246" s="3" t="s">
        <v>4491</v>
      </c>
      <c r="H4246" s="3" t="s">
        <v>4492</v>
      </c>
      <c r="I4246" s="3" t="s">
        <v>4493</v>
      </c>
      <c r="J4246" s="3"/>
      <c r="K4246" s="6" t="s">
        <v>4474</v>
      </c>
      <c r="L4246" s="6" t="s">
        <v>4474</v>
      </c>
      <c r="M4246" s="6" t="s">
        <v>4474</v>
      </c>
      <c r="N4246" s="6" t="s">
        <v>4474</v>
      </c>
      <c r="O4246" s="6" t="s">
        <v>4474</v>
      </c>
      <c r="P4246" s="6" t="s">
        <v>4474</v>
      </c>
      <c r="Q4246" s="6" t="s">
        <v>4474</v>
      </c>
      <c r="R4246" s="6" t="s">
        <v>4474</v>
      </c>
      <c r="S4246" s="6" t="s">
        <v>4474</v>
      </c>
      <c r="T4246" s="6" t="s">
        <v>4474</v>
      </c>
      <c r="U4246" s="6" t="s">
        <v>4474</v>
      </c>
      <c r="V4246" s="6" t="s">
        <v>4474</v>
      </c>
      <c r="W4246" s="6" t="s">
        <v>4474</v>
      </c>
      <c r="X4246" s="6" t="s">
        <v>4474</v>
      </c>
      <c r="Y4246" s="6" t="s">
        <v>4474</v>
      </c>
      <c r="Z4246" s="6" t="s">
        <v>4474</v>
      </c>
      <c r="AA4246" s="6" t="s">
        <v>4474</v>
      </c>
      <c r="AB4246" s="6" t="s">
        <v>4474</v>
      </c>
      <c r="AC4246" s="6" t="s">
        <v>4474</v>
      </c>
      <c r="AD4246" s="6" t="s">
        <v>4474</v>
      </c>
      <c r="AF4246" t="e">
        <f>Q4246/W4246</f>
        <v>#VALUE!</v>
      </c>
      <c r="AG4246" t="e">
        <f>R4246/X4246</f>
        <v>#VALUE!</v>
      </c>
      <c r="AH4246" t="e">
        <f>U4246/W4246</f>
        <v>#VALUE!</v>
      </c>
      <c r="AI4246" t="e">
        <f>V4246/X4246</f>
        <v>#VALUE!</v>
      </c>
      <c r="AJ4246" t="e">
        <f>Y4246/AA4246</f>
        <v>#VALUE!</v>
      </c>
      <c r="AK4246" t="e">
        <f>Z4246/AB4246</f>
        <v>#VALUE!</v>
      </c>
      <c r="AL4246" t="e">
        <f>O4246/K4246</f>
        <v>#VALUE!</v>
      </c>
      <c r="AM4246" t="e">
        <f>P4246/L4246</f>
        <v>#VALUE!</v>
      </c>
      <c r="AN4246" t="e">
        <f>K4246/W4246</f>
        <v>#VALUE!</v>
      </c>
      <c r="AO4246" t="e">
        <f>L4246/X4246</f>
        <v>#VALUE!</v>
      </c>
      <c r="AP4246">
        <f>IF(OR(Q4246&lt;0, Q4246="NA"), 0, 1)</f>
        <v>0</v>
      </c>
      <c r="AQ4246">
        <f>IF(OR(S4246&lt;0, S4246="NA"), 0, 1)</f>
        <v>0</v>
      </c>
      <c r="AR4246">
        <f>IFERROR(IF((AF4246-AG4246)&gt;0,1,0),0)</f>
        <v>0</v>
      </c>
      <c r="AS4246">
        <f>IFERROR(IF((S4246-Q4246)&gt;0,1,0),0)</f>
        <v>0</v>
      </c>
      <c r="AT4246">
        <f>IFERROR(IF((AH4246-AI4246)&lt;0,1,0),0)</f>
        <v>0</v>
      </c>
      <c r="AU4246">
        <f>IFERROR(IF((AJ4246-AK4246)&gt;0,1,0),0)</f>
        <v>0</v>
      </c>
      <c r="AV4246">
        <f>IFERROR(IF((AL4246-AM4246)&gt;0,1,0),0)</f>
        <v>0</v>
      </c>
      <c r="AW4246">
        <f>IFERROR(IF((AN4246-AO4246)&gt;0,1,0),0)</f>
        <v>0</v>
      </c>
      <c r="AX4246">
        <f>IFERROR(IF((AC4246-AD4246)&lt;0,1,0),0)</f>
        <v>0</v>
      </c>
      <c r="AY4246">
        <f>SUM(AP4246:AX4246)</f>
        <v>0</v>
      </c>
    </row>
    <row r="4247" spans="1:51" x14ac:dyDescent="0.45">
      <c r="A4247" s="1" t="s">
        <v>3266</v>
      </c>
      <c r="B4247" s="2">
        <v>5730932</v>
      </c>
      <c r="C4247" s="3" t="s">
        <v>5338</v>
      </c>
      <c r="D4247" s="5">
        <v>87.8</v>
      </c>
      <c r="E4247" s="5">
        <v>26739.49</v>
      </c>
      <c r="F4247" s="3" t="s">
        <v>4480</v>
      </c>
      <c r="G4247" s="3" t="s">
        <v>4491</v>
      </c>
      <c r="H4247" s="3" t="s">
        <v>4492</v>
      </c>
      <c r="I4247" s="3" t="s">
        <v>4493</v>
      </c>
      <c r="J4247" s="3"/>
      <c r="K4247" s="6" t="s">
        <v>4474</v>
      </c>
      <c r="L4247" s="6" t="s">
        <v>4474</v>
      </c>
      <c r="M4247" s="6" t="s">
        <v>4474</v>
      </c>
      <c r="N4247" s="6" t="s">
        <v>4474</v>
      </c>
      <c r="O4247" s="6" t="s">
        <v>4474</v>
      </c>
      <c r="P4247" s="6" t="s">
        <v>4474</v>
      </c>
      <c r="Q4247" s="6" t="s">
        <v>4474</v>
      </c>
      <c r="R4247" s="6" t="s">
        <v>4474</v>
      </c>
      <c r="S4247" s="6" t="s">
        <v>4474</v>
      </c>
      <c r="T4247" s="6" t="s">
        <v>4474</v>
      </c>
      <c r="U4247" s="6" t="s">
        <v>4474</v>
      </c>
      <c r="V4247" s="6" t="s">
        <v>4474</v>
      </c>
      <c r="W4247" s="6" t="s">
        <v>4474</v>
      </c>
      <c r="X4247" s="6" t="s">
        <v>4474</v>
      </c>
      <c r="Y4247" s="6" t="s">
        <v>4474</v>
      </c>
      <c r="Z4247" s="6" t="s">
        <v>4474</v>
      </c>
      <c r="AA4247" s="6" t="s">
        <v>4474</v>
      </c>
      <c r="AB4247" s="6" t="s">
        <v>4474</v>
      </c>
      <c r="AC4247" s="6" t="s">
        <v>4474</v>
      </c>
      <c r="AD4247" s="6" t="s">
        <v>4474</v>
      </c>
      <c r="AF4247" t="e">
        <f>Q4247/W4247</f>
        <v>#VALUE!</v>
      </c>
      <c r="AG4247" t="e">
        <f>R4247/X4247</f>
        <v>#VALUE!</v>
      </c>
      <c r="AH4247" t="e">
        <f>U4247/W4247</f>
        <v>#VALUE!</v>
      </c>
      <c r="AI4247" t="e">
        <f>V4247/X4247</f>
        <v>#VALUE!</v>
      </c>
      <c r="AJ4247" t="e">
        <f>Y4247/AA4247</f>
        <v>#VALUE!</v>
      </c>
      <c r="AK4247" t="e">
        <f>Z4247/AB4247</f>
        <v>#VALUE!</v>
      </c>
      <c r="AL4247" t="e">
        <f>O4247/K4247</f>
        <v>#VALUE!</v>
      </c>
      <c r="AM4247" t="e">
        <f>P4247/L4247</f>
        <v>#VALUE!</v>
      </c>
      <c r="AN4247" t="e">
        <f>K4247/W4247</f>
        <v>#VALUE!</v>
      </c>
      <c r="AO4247" t="e">
        <f>L4247/X4247</f>
        <v>#VALUE!</v>
      </c>
      <c r="AP4247">
        <f>IF(OR(Q4247&lt;0, Q4247="NA"), 0, 1)</f>
        <v>0</v>
      </c>
      <c r="AQ4247">
        <f>IF(OR(S4247&lt;0, S4247="NA"), 0, 1)</f>
        <v>0</v>
      </c>
      <c r="AR4247">
        <f>IFERROR(IF((AF4247-AG4247)&gt;0,1,0),0)</f>
        <v>0</v>
      </c>
      <c r="AS4247">
        <f>IFERROR(IF((S4247-Q4247)&gt;0,1,0),0)</f>
        <v>0</v>
      </c>
      <c r="AT4247">
        <f>IFERROR(IF((AH4247-AI4247)&lt;0,1,0),0)</f>
        <v>0</v>
      </c>
      <c r="AU4247">
        <f>IFERROR(IF((AJ4247-AK4247)&gt;0,1,0),0)</f>
        <v>0</v>
      </c>
      <c r="AV4247">
        <f>IFERROR(IF((AL4247-AM4247)&gt;0,1,0),0)</f>
        <v>0</v>
      </c>
      <c r="AW4247">
        <f>IFERROR(IF((AN4247-AO4247)&gt;0,1,0),0)</f>
        <v>0</v>
      </c>
      <c r="AX4247">
        <f>IFERROR(IF((AC4247-AD4247)&lt;0,1,0),0)</f>
        <v>0</v>
      </c>
      <c r="AY4247">
        <f>SUM(AP4247:AX4247)</f>
        <v>0</v>
      </c>
    </row>
    <row r="4248" spans="1:51" x14ac:dyDescent="0.45">
      <c r="A4248" s="1" t="s">
        <v>3267</v>
      </c>
      <c r="B4248" s="2">
        <v>5730925</v>
      </c>
      <c r="C4248" s="3" t="s">
        <v>5338</v>
      </c>
      <c r="D4248" s="5">
        <v>27.61</v>
      </c>
      <c r="E4248" s="5">
        <v>1868.30478285</v>
      </c>
      <c r="F4248" s="3" t="s">
        <v>4480</v>
      </c>
      <c r="G4248" s="3" t="s">
        <v>4491</v>
      </c>
      <c r="H4248" s="3" t="s">
        <v>4492</v>
      </c>
      <c r="I4248" s="3" t="s">
        <v>4493</v>
      </c>
      <c r="J4248" s="3"/>
      <c r="K4248" s="6" t="s">
        <v>4474</v>
      </c>
      <c r="L4248" s="6" t="s">
        <v>4474</v>
      </c>
      <c r="M4248" s="6" t="s">
        <v>4474</v>
      </c>
      <c r="N4248" s="6" t="s">
        <v>4474</v>
      </c>
      <c r="O4248" s="6" t="s">
        <v>4474</v>
      </c>
      <c r="P4248" s="6" t="s">
        <v>4474</v>
      </c>
      <c r="Q4248" s="6" t="s">
        <v>4474</v>
      </c>
      <c r="R4248" s="6" t="s">
        <v>4474</v>
      </c>
      <c r="S4248" s="6" t="s">
        <v>4474</v>
      </c>
      <c r="T4248" s="6" t="s">
        <v>4474</v>
      </c>
      <c r="U4248" s="6" t="s">
        <v>4474</v>
      </c>
      <c r="V4248" s="6" t="s">
        <v>4474</v>
      </c>
      <c r="W4248" s="6" t="s">
        <v>4474</v>
      </c>
      <c r="X4248" s="6" t="s">
        <v>4474</v>
      </c>
      <c r="Y4248" s="6" t="s">
        <v>4474</v>
      </c>
      <c r="Z4248" s="6" t="s">
        <v>4474</v>
      </c>
      <c r="AA4248" s="6" t="s">
        <v>4474</v>
      </c>
      <c r="AB4248" s="6" t="s">
        <v>4474</v>
      </c>
      <c r="AC4248" s="6" t="s">
        <v>4474</v>
      </c>
      <c r="AD4248" s="6" t="s">
        <v>4474</v>
      </c>
      <c r="AF4248" t="e">
        <f>Q4248/W4248</f>
        <v>#VALUE!</v>
      </c>
      <c r="AG4248" t="e">
        <f>R4248/X4248</f>
        <v>#VALUE!</v>
      </c>
      <c r="AH4248" t="e">
        <f>U4248/W4248</f>
        <v>#VALUE!</v>
      </c>
      <c r="AI4248" t="e">
        <f>V4248/X4248</f>
        <v>#VALUE!</v>
      </c>
      <c r="AJ4248" t="e">
        <f>Y4248/AA4248</f>
        <v>#VALUE!</v>
      </c>
      <c r="AK4248" t="e">
        <f>Z4248/AB4248</f>
        <v>#VALUE!</v>
      </c>
      <c r="AL4248" t="e">
        <f>O4248/K4248</f>
        <v>#VALUE!</v>
      </c>
      <c r="AM4248" t="e">
        <f>P4248/L4248</f>
        <v>#VALUE!</v>
      </c>
      <c r="AN4248" t="e">
        <f>K4248/W4248</f>
        <v>#VALUE!</v>
      </c>
      <c r="AO4248" t="e">
        <f>L4248/X4248</f>
        <v>#VALUE!</v>
      </c>
      <c r="AP4248">
        <f>IF(OR(Q4248&lt;0, Q4248="NA"), 0, 1)</f>
        <v>0</v>
      </c>
      <c r="AQ4248">
        <f>IF(OR(S4248&lt;0, S4248="NA"), 0, 1)</f>
        <v>0</v>
      </c>
      <c r="AR4248">
        <f>IFERROR(IF((AF4248-AG4248)&gt;0,1,0),0)</f>
        <v>0</v>
      </c>
      <c r="AS4248">
        <f>IFERROR(IF((S4248-Q4248)&gt;0,1,0),0)</f>
        <v>0</v>
      </c>
      <c r="AT4248">
        <f>IFERROR(IF((AH4248-AI4248)&lt;0,1,0),0)</f>
        <v>0</v>
      </c>
      <c r="AU4248">
        <f>IFERROR(IF((AJ4248-AK4248)&gt;0,1,0),0)</f>
        <v>0</v>
      </c>
      <c r="AV4248">
        <f>IFERROR(IF((AL4248-AM4248)&gt;0,1,0),0)</f>
        <v>0</v>
      </c>
      <c r="AW4248">
        <f>IFERROR(IF((AN4248-AO4248)&gt;0,1,0),0)</f>
        <v>0</v>
      </c>
      <c r="AX4248">
        <f>IFERROR(IF((AC4248-AD4248)&lt;0,1,0),0)</f>
        <v>0</v>
      </c>
      <c r="AY4248">
        <f>SUM(AP4248:AX4248)</f>
        <v>0</v>
      </c>
    </row>
    <row r="4249" spans="1:51" x14ac:dyDescent="0.45">
      <c r="A4249" s="1" t="s">
        <v>3268</v>
      </c>
      <c r="B4249" s="2">
        <v>5731019</v>
      </c>
      <c r="C4249" s="3" t="s">
        <v>5338</v>
      </c>
      <c r="D4249" s="5">
        <v>17.21</v>
      </c>
      <c r="E4249" s="5">
        <v>3.46086216</v>
      </c>
      <c r="F4249" s="3" t="s">
        <v>4480</v>
      </c>
      <c r="G4249" s="3" t="s">
        <v>4491</v>
      </c>
      <c r="H4249" s="3" t="s">
        <v>4492</v>
      </c>
      <c r="I4249" s="3" t="s">
        <v>4493</v>
      </c>
      <c r="J4249" s="3"/>
      <c r="K4249" s="6" t="s">
        <v>4474</v>
      </c>
      <c r="L4249" s="6" t="s">
        <v>4474</v>
      </c>
      <c r="M4249" s="6" t="s">
        <v>4474</v>
      </c>
      <c r="N4249" s="6" t="s">
        <v>4474</v>
      </c>
      <c r="O4249" s="6" t="s">
        <v>4474</v>
      </c>
      <c r="P4249" s="6" t="s">
        <v>4474</v>
      </c>
      <c r="Q4249" s="6" t="s">
        <v>4474</v>
      </c>
      <c r="R4249" s="6" t="s">
        <v>4474</v>
      </c>
      <c r="S4249" s="6" t="s">
        <v>4474</v>
      </c>
      <c r="T4249" s="6" t="s">
        <v>4474</v>
      </c>
      <c r="U4249" s="6" t="s">
        <v>4474</v>
      </c>
      <c r="V4249" s="6" t="s">
        <v>4474</v>
      </c>
      <c r="W4249" s="6" t="s">
        <v>4474</v>
      </c>
      <c r="X4249" s="6" t="s">
        <v>4474</v>
      </c>
      <c r="Y4249" s="6" t="s">
        <v>4474</v>
      </c>
      <c r="Z4249" s="6" t="s">
        <v>4474</v>
      </c>
      <c r="AA4249" s="6" t="s">
        <v>4474</v>
      </c>
      <c r="AB4249" s="6" t="s">
        <v>4474</v>
      </c>
      <c r="AC4249" s="6" t="s">
        <v>4474</v>
      </c>
      <c r="AD4249" s="6" t="s">
        <v>4474</v>
      </c>
      <c r="AF4249" t="e">
        <f>Q4249/W4249</f>
        <v>#VALUE!</v>
      </c>
      <c r="AG4249" t="e">
        <f>R4249/X4249</f>
        <v>#VALUE!</v>
      </c>
      <c r="AH4249" t="e">
        <f>U4249/W4249</f>
        <v>#VALUE!</v>
      </c>
      <c r="AI4249" t="e">
        <f>V4249/X4249</f>
        <v>#VALUE!</v>
      </c>
      <c r="AJ4249" t="e">
        <f>Y4249/AA4249</f>
        <v>#VALUE!</v>
      </c>
      <c r="AK4249" t="e">
        <f>Z4249/AB4249</f>
        <v>#VALUE!</v>
      </c>
      <c r="AL4249" t="e">
        <f>O4249/K4249</f>
        <v>#VALUE!</v>
      </c>
      <c r="AM4249" t="e">
        <f>P4249/L4249</f>
        <v>#VALUE!</v>
      </c>
      <c r="AN4249" t="e">
        <f>K4249/W4249</f>
        <v>#VALUE!</v>
      </c>
      <c r="AO4249" t="e">
        <f>L4249/X4249</f>
        <v>#VALUE!</v>
      </c>
      <c r="AP4249">
        <f>IF(OR(Q4249&lt;0, Q4249="NA"), 0, 1)</f>
        <v>0</v>
      </c>
      <c r="AQ4249">
        <f>IF(OR(S4249&lt;0, S4249="NA"), 0, 1)</f>
        <v>0</v>
      </c>
      <c r="AR4249">
        <f>IFERROR(IF((AF4249-AG4249)&gt;0,1,0),0)</f>
        <v>0</v>
      </c>
      <c r="AS4249">
        <f>IFERROR(IF((S4249-Q4249)&gt;0,1,0),0)</f>
        <v>0</v>
      </c>
      <c r="AT4249">
        <f>IFERROR(IF((AH4249-AI4249)&lt;0,1,0),0)</f>
        <v>0</v>
      </c>
      <c r="AU4249">
        <f>IFERROR(IF((AJ4249-AK4249)&gt;0,1,0),0)</f>
        <v>0</v>
      </c>
      <c r="AV4249">
        <f>IFERROR(IF((AL4249-AM4249)&gt;0,1,0),0)</f>
        <v>0</v>
      </c>
      <c r="AW4249">
        <f>IFERROR(IF((AN4249-AO4249)&gt;0,1,0),0)</f>
        <v>0</v>
      </c>
      <c r="AX4249">
        <f>IFERROR(IF((AC4249-AD4249)&lt;0,1,0),0)</f>
        <v>0</v>
      </c>
      <c r="AY4249">
        <f>SUM(AP4249:AX4249)</f>
        <v>0</v>
      </c>
    </row>
    <row r="4250" spans="1:51" x14ac:dyDescent="0.45">
      <c r="A4250" s="1" t="s">
        <v>3271</v>
      </c>
      <c r="B4250" s="2">
        <v>4812365</v>
      </c>
      <c r="C4250" s="3" t="s">
        <v>5335</v>
      </c>
      <c r="D4250" s="5">
        <v>14.43</v>
      </c>
      <c r="E4250" s="5">
        <v>776.46000275999995</v>
      </c>
      <c r="F4250" s="3" t="s">
        <v>4470</v>
      </c>
      <c r="G4250" s="3" t="s">
        <v>4471</v>
      </c>
      <c r="H4250" s="3" t="s">
        <v>4489</v>
      </c>
      <c r="I4250" s="3" t="s">
        <v>4489</v>
      </c>
      <c r="J4250" s="3" t="s">
        <v>4495</v>
      </c>
      <c r="K4250" s="6">
        <v>133350</v>
      </c>
      <c r="L4250" s="6">
        <v>217246</v>
      </c>
      <c r="M4250" s="6">
        <v>-167231</v>
      </c>
      <c r="N4250" s="6">
        <v>-90407</v>
      </c>
      <c r="O4250" s="6">
        <v>-168179</v>
      </c>
      <c r="P4250" s="6">
        <v>-91358</v>
      </c>
      <c r="Q4250" s="6">
        <v>-131830</v>
      </c>
      <c r="R4250" s="6">
        <v>-50922</v>
      </c>
      <c r="S4250" s="6">
        <v>-153316</v>
      </c>
      <c r="T4250" s="6">
        <v>-98613</v>
      </c>
      <c r="U4250" s="6" t="s">
        <v>4474</v>
      </c>
      <c r="V4250" s="6" t="s">
        <v>4474</v>
      </c>
      <c r="W4250" s="6">
        <v>595254</v>
      </c>
      <c r="X4250" s="6">
        <v>645565</v>
      </c>
      <c r="Y4250" s="6">
        <v>534984</v>
      </c>
      <c r="Z4250" s="6">
        <v>585978</v>
      </c>
      <c r="AA4250" s="6">
        <v>46422</v>
      </c>
      <c r="AB4250" s="6">
        <v>46744</v>
      </c>
      <c r="AC4250" s="6">
        <v>53808732</v>
      </c>
      <c r="AD4250" s="6">
        <v>53771845</v>
      </c>
      <c r="AF4250">
        <f>Q4250/W4250</f>
        <v>-0.22146848236215128</v>
      </c>
      <c r="AG4250">
        <f>R4250/X4250</f>
        <v>-7.887974100206796E-2</v>
      </c>
      <c r="AH4250" t="e">
        <f>U4250/W4250</f>
        <v>#VALUE!</v>
      </c>
      <c r="AI4250" t="e">
        <f>V4250/X4250</f>
        <v>#VALUE!</v>
      </c>
      <c r="AJ4250">
        <f>Y4250/AA4250</f>
        <v>11.524363448364999</v>
      </c>
      <c r="AK4250">
        <f>Z4250/AB4250</f>
        <v>12.53589765531405</v>
      </c>
      <c r="AL4250">
        <f>O4250/K4250</f>
        <v>-1.2611848518935134</v>
      </c>
      <c r="AM4250">
        <f>P4250/L4250</f>
        <v>-0.42052788083555048</v>
      </c>
      <c r="AN4250">
        <f>K4250/W4250</f>
        <v>0.22402201413178241</v>
      </c>
      <c r="AO4250">
        <f>L4250/X4250</f>
        <v>0.33652072215810958</v>
      </c>
      <c r="AP4250">
        <f>IF(OR(Q4250&lt;0, Q4250="NA"), 0, 1)</f>
        <v>0</v>
      </c>
      <c r="AQ4250">
        <f>IF(OR(S4250&lt;0, S4250="NA"), 0, 1)</f>
        <v>0</v>
      </c>
      <c r="AR4250">
        <f>IFERROR(IF((AF4250-AG4250)&gt;0,1,0),0)</f>
        <v>0</v>
      </c>
      <c r="AS4250">
        <f>IFERROR(IF((S4250-Q4250)&gt;0,1,0),0)</f>
        <v>0</v>
      </c>
      <c r="AT4250">
        <f>IFERROR(IF((AH4250-AI4250)&lt;0,1,0),0)</f>
        <v>0</v>
      </c>
      <c r="AU4250">
        <f>IFERROR(IF((AJ4250-AK4250)&gt;0,1,0),0)</f>
        <v>0</v>
      </c>
      <c r="AV4250">
        <f>IFERROR(IF((AL4250-AM4250)&gt;0,1,0),0)</f>
        <v>0</v>
      </c>
      <c r="AW4250">
        <f>IFERROR(IF((AN4250-AO4250)&gt;0,1,0),0)</f>
        <v>0</v>
      </c>
      <c r="AX4250">
        <f>IFERROR(IF((AC4250-AD4250)&lt;0,1,0),0)</f>
        <v>0</v>
      </c>
      <c r="AY4250">
        <f>SUM(AP4250:AX4250)</f>
        <v>0</v>
      </c>
    </row>
    <row r="4251" spans="1:51" x14ac:dyDescent="0.45">
      <c r="A4251" s="1" t="s">
        <v>3388</v>
      </c>
      <c r="B4251" s="2">
        <v>116663598</v>
      </c>
      <c r="C4251" s="3" t="s">
        <v>5338</v>
      </c>
      <c r="D4251" s="7">
        <v>10.2689</v>
      </c>
      <c r="E4251" s="5">
        <v>154.16186124999999</v>
      </c>
      <c r="F4251" s="3" t="s">
        <v>4480</v>
      </c>
      <c r="G4251" s="3" t="s">
        <v>4491</v>
      </c>
      <c r="H4251" s="3" t="s">
        <v>4492</v>
      </c>
      <c r="I4251" s="3" t="s">
        <v>4493</v>
      </c>
      <c r="J4251" s="3" t="s">
        <v>4494</v>
      </c>
      <c r="K4251" s="6" t="s">
        <v>4474</v>
      </c>
      <c r="L4251" s="6" t="s">
        <v>4474</v>
      </c>
      <c r="M4251" s="6" t="s">
        <v>4474</v>
      </c>
      <c r="N4251" s="6" t="s">
        <v>4474</v>
      </c>
      <c r="O4251" s="6" t="s">
        <v>4474</v>
      </c>
      <c r="P4251" s="6" t="s">
        <v>4474</v>
      </c>
      <c r="Q4251" s="6" t="s">
        <v>4474</v>
      </c>
      <c r="R4251" s="6" t="s">
        <v>4474</v>
      </c>
      <c r="S4251" s="6" t="s">
        <v>4474</v>
      </c>
      <c r="T4251" s="6" t="s">
        <v>4474</v>
      </c>
      <c r="U4251" s="6" t="s">
        <v>4474</v>
      </c>
      <c r="V4251" s="6" t="s">
        <v>4474</v>
      </c>
      <c r="W4251" s="6" t="s">
        <v>4474</v>
      </c>
      <c r="X4251" s="6" t="s">
        <v>4474</v>
      </c>
      <c r="Y4251" s="6" t="s">
        <v>4474</v>
      </c>
      <c r="Z4251" s="6" t="s">
        <v>4474</v>
      </c>
      <c r="AA4251" s="6" t="s">
        <v>4474</v>
      </c>
      <c r="AB4251" s="6" t="s">
        <v>4474</v>
      </c>
      <c r="AC4251" s="6" t="s">
        <v>4474</v>
      </c>
      <c r="AD4251" s="6" t="s">
        <v>4474</v>
      </c>
      <c r="AF4251" t="e">
        <f>Q4251/W4251</f>
        <v>#VALUE!</v>
      </c>
      <c r="AG4251" t="e">
        <f>R4251/X4251</f>
        <v>#VALUE!</v>
      </c>
      <c r="AH4251" t="e">
        <f>U4251/W4251</f>
        <v>#VALUE!</v>
      </c>
      <c r="AI4251" t="e">
        <f>V4251/X4251</f>
        <v>#VALUE!</v>
      </c>
      <c r="AJ4251" t="e">
        <f>Y4251/AA4251</f>
        <v>#VALUE!</v>
      </c>
      <c r="AK4251" t="e">
        <f>Z4251/AB4251</f>
        <v>#VALUE!</v>
      </c>
      <c r="AL4251" t="e">
        <f>O4251/K4251</f>
        <v>#VALUE!</v>
      </c>
      <c r="AM4251" t="e">
        <f>P4251/L4251</f>
        <v>#VALUE!</v>
      </c>
      <c r="AN4251" t="e">
        <f>K4251/W4251</f>
        <v>#VALUE!</v>
      </c>
      <c r="AO4251" t="e">
        <f>L4251/X4251</f>
        <v>#VALUE!</v>
      </c>
      <c r="AP4251">
        <f>IF(OR(Q4251&lt;0, Q4251="NA"), 0, 1)</f>
        <v>0</v>
      </c>
      <c r="AQ4251">
        <f>IF(OR(S4251&lt;0, S4251="NA"), 0, 1)</f>
        <v>0</v>
      </c>
      <c r="AR4251">
        <f>IFERROR(IF((AF4251-AG4251)&gt;0,1,0),0)</f>
        <v>0</v>
      </c>
      <c r="AS4251">
        <f>IFERROR(IF((S4251-Q4251)&gt;0,1,0),0)</f>
        <v>0</v>
      </c>
      <c r="AT4251">
        <f>IFERROR(IF((AH4251-AI4251)&lt;0,1,0),0)</f>
        <v>0</v>
      </c>
      <c r="AU4251">
        <f>IFERROR(IF((AJ4251-AK4251)&gt;0,1,0),0)</f>
        <v>0</v>
      </c>
      <c r="AV4251">
        <f>IFERROR(IF((AL4251-AM4251)&gt;0,1,0),0)</f>
        <v>0</v>
      </c>
      <c r="AW4251">
        <f>IFERROR(IF((AN4251-AO4251)&gt;0,1,0),0)</f>
        <v>0</v>
      </c>
      <c r="AX4251">
        <f>IFERROR(IF((AC4251-AD4251)&lt;0,1,0),0)</f>
        <v>0</v>
      </c>
      <c r="AY4251">
        <f>SUM(AP4251:AX4251)</f>
        <v>0</v>
      </c>
    </row>
    <row r="4252" spans="1:51" x14ac:dyDescent="0.45">
      <c r="A4252" s="1" t="s">
        <v>3399</v>
      </c>
      <c r="B4252" s="2">
        <v>118131324</v>
      </c>
      <c r="C4252" s="3" t="s">
        <v>5336</v>
      </c>
      <c r="D4252" s="7">
        <v>10.039999999999999</v>
      </c>
      <c r="E4252" s="5">
        <v>75.293724999999995</v>
      </c>
      <c r="F4252" s="3" t="s">
        <v>4480</v>
      </c>
      <c r="G4252" s="3" t="s">
        <v>4491</v>
      </c>
      <c r="H4252" s="3" t="s">
        <v>4492</v>
      </c>
      <c r="I4252" s="3" t="s">
        <v>4493</v>
      </c>
      <c r="J4252" s="3" t="s">
        <v>4494</v>
      </c>
      <c r="K4252" s="6" t="s">
        <v>4474</v>
      </c>
      <c r="L4252" s="6" t="s">
        <v>4474</v>
      </c>
      <c r="M4252" s="6" t="s">
        <v>4474</v>
      </c>
      <c r="N4252" s="6" t="s">
        <v>4474</v>
      </c>
      <c r="O4252" s="6" t="s">
        <v>4474</v>
      </c>
      <c r="P4252" s="6" t="s">
        <v>4474</v>
      </c>
      <c r="Q4252" s="6" t="s">
        <v>4474</v>
      </c>
      <c r="R4252" s="6" t="s">
        <v>4474</v>
      </c>
      <c r="S4252" s="6" t="s">
        <v>4474</v>
      </c>
      <c r="T4252" s="6" t="s">
        <v>4474</v>
      </c>
      <c r="U4252" s="6" t="s">
        <v>4474</v>
      </c>
      <c r="V4252" s="6" t="s">
        <v>4474</v>
      </c>
      <c r="W4252" s="6" t="s">
        <v>4474</v>
      </c>
      <c r="X4252" s="6" t="s">
        <v>4474</v>
      </c>
      <c r="Y4252" s="6" t="s">
        <v>4474</v>
      </c>
      <c r="Z4252" s="6" t="s">
        <v>4474</v>
      </c>
      <c r="AA4252" s="6" t="s">
        <v>4474</v>
      </c>
      <c r="AB4252" s="6" t="s">
        <v>4474</v>
      </c>
      <c r="AC4252" s="6" t="s">
        <v>4474</v>
      </c>
      <c r="AD4252" s="6" t="s">
        <v>4474</v>
      </c>
      <c r="AF4252" t="e">
        <f>Q4252/W4252</f>
        <v>#VALUE!</v>
      </c>
      <c r="AG4252" t="e">
        <f>R4252/X4252</f>
        <v>#VALUE!</v>
      </c>
      <c r="AH4252" t="e">
        <f>U4252/W4252</f>
        <v>#VALUE!</v>
      </c>
      <c r="AI4252" t="e">
        <f>V4252/X4252</f>
        <v>#VALUE!</v>
      </c>
      <c r="AJ4252" t="e">
        <f>Y4252/AA4252</f>
        <v>#VALUE!</v>
      </c>
      <c r="AK4252" t="e">
        <f>Z4252/AB4252</f>
        <v>#VALUE!</v>
      </c>
      <c r="AL4252" t="e">
        <f>O4252/K4252</f>
        <v>#VALUE!</v>
      </c>
      <c r="AM4252" t="e">
        <f>P4252/L4252</f>
        <v>#VALUE!</v>
      </c>
      <c r="AN4252" t="e">
        <f>K4252/W4252</f>
        <v>#VALUE!</v>
      </c>
      <c r="AO4252" t="e">
        <f>L4252/X4252</f>
        <v>#VALUE!</v>
      </c>
      <c r="AP4252">
        <f>IF(OR(Q4252&lt;0, Q4252="NA"), 0, 1)</f>
        <v>0</v>
      </c>
      <c r="AQ4252">
        <f>IF(OR(S4252&lt;0, S4252="NA"), 0, 1)</f>
        <v>0</v>
      </c>
      <c r="AR4252">
        <f>IFERROR(IF((AF4252-AG4252)&gt;0,1,0),0)</f>
        <v>0</v>
      </c>
      <c r="AS4252">
        <f>IFERROR(IF((S4252-Q4252)&gt;0,1,0),0)</f>
        <v>0</v>
      </c>
      <c r="AT4252">
        <f>IFERROR(IF((AH4252-AI4252)&lt;0,1,0),0)</f>
        <v>0</v>
      </c>
      <c r="AU4252">
        <f>IFERROR(IF((AJ4252-AK4252)&gt;0,1,0),0)</f>
        <v>0</v>
      </c>
      <c r="AV4252">
        <f>IFERROR(IF((AL4252-AM4252)&gt;0,1,0),0)</f>
        <v>0</v>
      </c>
      <c r="AW4252">
        <f>IFERROR(IF((AN4252-AO4252)&gt;0,1,0),0)</f>
        <v>0</v>
      </c>
      <c r="AX4252">
        <f>IFERROR(IF((AC4252-AD4252)&lt;0,1,0),0)</f>
        <v>0</v>
      </c>
      <c r="AY4252">
        <f>SUM(AP4252:AX4252)</f>
        <v>0</v>
      </c>
    </row>
    <row r="4253" spans="1:51" x14ac:dyDescent="0.45">
      <c r="A4253" s="1" t="s">
        <v>3401</v>
      </c>
      <c r="B4253" s="2">
        <v>5737257</v>
      </c>
      <c r="C4253" s="3" t="s">
        <v>5337</v>
      </c>
      <c r="D4253" s="5">
        <v>15.16</v>
      </c>
      <c r="E4253" s="5">
        <v>58.561821719999998</v>
      </c>
      <c r="F4253" s="3" t="s">
        <v>4480</v>
      </c>
      <c r="G4253" s="3" t="s">
        <v>4491</v>
      </c>
      <c r="H4253" s="3" t="s">
        <v>4492</v>
      </c>
      <c r="I4253" s="3" t="s">
        <v>4493</v>
      </c>
      <c r="J4253" s="3" t="s">
        <v>4494</v>
      </c>
      <c r="K4253" s="6" t="s">
        <v>4474</v>
      </c>
      <c r="L4253" s="6" t="s">
        <v>4474</v>
      </c>
      <c r="M4253" s="6" t="s">
        <v>4474</v>
      </c>
      <c r="N4253" s="6" t="s">
        <v>4474</v>
      </c>
      <c r="O4253" s="6" t="s">
        <v>4474</v>
      </c>
      <c r="P4253" s="6" t="s">
        <v>4474</v>
      </c>
      <c r="Q4253" s="6" t="s">
        <v>4474</v>
      </c>
      <c r="R4253" s="6" t="s">
        <v>4474</v>
      </c>
      <c r="S4253" s="6" t="s">
        <v>4474</v>
      </c>
      <c r="T4253" s="6" t="s">
        <v>4474</v>
      </c>
      <c r="U4253" s="6" t="s">
        <v>4474</v>
      </c>
      <c r="V4253" s="6" t="s">
        <v>4474</v>
      </c>
      <c r="W4253" s="6" t="s">
        <v>4474</v>
      </c>
      <c r="X4253" s="6" t="s">
        <v>4474</v>
      </c>
      <c r="Y4253" s="6" t="s">
        <v>4474</v>
      </c>
      <c r="Z4253" s="6" t="s">
        <v>4474</v>
      </c>
      <c r="AA4253" s="6" t="s">
        <v>4474</v>
      </c>
      <c r="AB4253" s="6" t="s">
        <v>4474</v>
      </c>
      <c r="AC4253" s="6" t="s">
        <v>4474</v>
      </c>
      <c r="AD4253" s="6" t="s">
        <v>4474</v>
      </c>
      <c r="AF4253" t="e">
        <f>Q4253/W4253</f>
        <v>#VALUE!</v>
      </c>
      <c r="AG4253" t="e">
        <f>R4253/X4253</f>
        <v>#VALUE!</v>
      </c>
      <c r="AH4253" t="e">
        <f>U4253/W4253</f>
        <v>#VALUE!</v>
      </c>
      <c r="AI4253" t="e">
        <f>V4253/X4253</f>
        <v>#VALUE!</v>
      </c>
      <c r="AJ4253" t="e">
        <f>Y4253/AA4253</f>
        <v>#VALUE!</v>
      </c>
      <c r="AK4253" t="e">
        <f>Z4253/AB4253</f>
        <v>#VALUE!</v>
      </c>
      <c r="AL4253" t="e">
        <f>O4253/K4253</f>
        <v>#VALUE!</v>
      </c>
      <c r="AM4253" t="e">
        <f>P4253/L4253</f>
        <v>#VALUE!</v>
      </c>
      <c r="AN4253" t="e">
        <f>K4253/W4253</f>
        <v>#VALUE!</v>
      </c>
      <c r="AO4253" t="e">
        <f>L4253/X4253</f>
        <v>#VALUE!</v>
      </c>
      <c r="AP4253">
        <f>IF(OR(Q4253&lt;0, Q4253="NA"), 0, 1)</f>
        <v>0</v>
      </c>
      <c r="AQ4253">
        <f>IF(OR(S4253&lt;0, S4253="NA"), 0, 1)</f>
        <v>0</v>
      </c>
      <c r="AR4253">
        <f>IFERROR(IF((AF4253-AG4253)&gt;0,1,0),0)</f>
        <v>0</v>
      </c>
      <c r="AS4253">
        <f>IFERROR(IF((S4253-Q4253)&gt;0,1,0),0)</f>
        <v>0</v>
      </c>
      <c r="AT4253">
        <f>IFERROR(IF((AH4253-AI4253)&lt;0,1,0),0)</f>
        <v>0</v>
      </c>
      <c r="AU4253">
        <f>IFERROR(IF((AJ4253-AK4253)&gt;0,1,0),0)</f>
        <v>0</v>
      </c>
      <c r="AV4253">
        <f>IFERROR(IF((AL4253-AM4253)&gt;0,1,0),0)</f>
        <v>0</v>
      </c>
      <c r="AW4253">
        <f>IFERROR(IF((AN4253-AO4253)&gt;0,1,0),0)</f>
        <v>0</v>
      </c>
      <c r="AX4253">
        <f>IFERROR(IF((AC4253-AD4253)&lt;0,1,0),0)</f>
        <v>0</v>
      </c>
      <c r="AY4253">
        <f>SUM(AP4253:AX4253)</f>
        <v>0</v>
      </c>
    </row>
    <row r="4254" spans="1:51" x14ac:dyDescent="0.45">
      <c r="A4254" s="1" t="s">
        <v>3402</v>
      </c>
      <c r="B4254" s="2">
        <v>21817689</v>
      </c>
      <c r="C4254" s="3" t="s">
        <v>5337</v>
      </c>
      <c r="D4254" s="5">
        <v>13.97</v>
      </c>
      <c r="E4254" s="5">
        <v>340.19403132000002</v>
      </c>
      <c r="F4254" s="3" t="s">
        <v>4480</v>
      </c>
      <c r="G4254" s="3" t="s">
        <v>4491</v>
      </c>
      <c r="H4254" s="3" t="s">
        <v>4492</v>
      </c>
      <c r="I4254" s="3" t="s">
        <v>4493</v>
      </c>
      <c r="J4254" s="3"/>
      <c r="K4254" s="6" t="s">
        <v>4474</v>
      </c>
      <c r="L4254" s="6" t="s">
        <v>4474</v>
      </c>
      <c r="M4254" s="6" t="s">
        <v>4474</v>
      </c>
      <c r="N4254" s="6" t="s">
        <v>4474</v>
      </c>
      <c r="O4254" s="6" t="s">
        <v>4474</v>
      </c>
      <c r="P4254" s="6" t="s">
        <v>4474</v>
      </c>
      <c r="Q4254" s="6" t="s">
        <v>4474</v>
      </c>
      <c r="R4254" s="6" t="s">
        <v>4474</v>
      </c>
      <c r="S4254" s="6" t="s">
        <v>4474</v>
      </c>
      <c r="T4254" s="6" t="s">
        <v>4474</v>
      </c>
      <c r="U4254" s="6" t="s">
        <v>4474</v>
      </c>
      <c r="V4254" s="6" t="s">
        <v>4474</v>
      </c>
      <c r="W4254" s="6" t="s">
        <v>4474</v>
      </c>
      <c r="X4254" s="6" t="s">
        <v>4474</v>
      </c>
      <c r="Y4254" s="6" t="s">
        <v>4474</v>
      </c>
      <c r="Z4254" s="6" t="s">
        <v>4474</v>
      </c>
      <c r="AA4254" s="6" t="s">
        <v>4474</v>
      </c>
      <c r="AB4254" s="6" t="s">
        <v>4474</v>
      </c>
      <c r="AC4254" s="6" t="s">
        <v>4474</v>
      </c>
      <c r="AD4254" s="6" t="s">
        <v>4474</v>
      </c>
      <c r="AF4254" t="e">
        <f>Q4254/W4254</f>
        <v>#VALUE!</v>
      </c>
      <c r="AG4254" t="e">
        <f>R4254/X4254</f>
        <v>#VALUE!</v>
      </c>
      <c r="AH4254" t="e">
        <f>U4254/W4254</f>
        <v>#VALUE!</v>
      </c>
      <c r="AI4254" t="e">
        <f>V4254/X4254</f>
        <v>#VALUE!</v>
      </c>
      <c r="AJ4254" t="e">
        <f>Y4254/AA4254</f>
        <v>#VALUE!</v>
      </c>
      <c r="AK4254" t="e">
        <f>Z4254/AB4254</f>
        <v>#VALUE!</v>
      </c>
      <c r="AL4254" t="e">
        <f>O4254/K4254</f>
        <v>#VALUE!</v>
      </c>
      <c r="AM4254" t="e">
        <f>P4254/L4254</f>
        <v>#VALUE!</v>
      </c>
      <c r="AN4254" t="e">
        <f>K4254/W4254</f>
        <v>#VALUE!</v>
      </c>
      <c r="AO4254" t="e">
        <f>L4254/X4254</f>
        <v>#VALUE!</v>
      </c>
      <c r="AP4254">
        <f>IF(OR(Q4254&lt;0, Q4254="NA"), 0, 1)</f>
        <v>0</v>
      </c>
      <c r="AQ4254">
        <f>IF(OR(S4254&lt;0, S4254="NA"), 0, 1)</f>
        <v>0</v>
      </c>
      <c r="AR4254">
        <f>IFERROR(IF((AF4254-AG4254)&gt;0,1,0),0)</f>
        <v>0</v>
      </c>
      <c r="AS4254">
        <f>IFERROR(IF((S4254-Q4254)&gt;0,1,0),0)</f>
        <v>0</v>
      </c>
      <c r="AT4254">
        <f>IFERROR(IF((AH4254-AI4254)&lt;0,1,0),0)</f>
        <v>0</v>
      </c>
      <c r="AU4254">
        <f>IFERROR(IF((AJ4254-AK4254)&gt;0,1,0),0)</f>
        <v>0</v>
      </c>
      <c r="AV4254">
        <f>IFERROR(IF((AL4254-AM4254)&gt;0,1,0),0)</f>
        <v>0</v>
      </c>
      <c r="AW4254">
        <f>IFERROR(IF((AN4254-AO4254)&gt;0,1,0),0)</f>
        <v>0</v>
      </c>
      <c r="AX4254">
        <f>IFERROR(IF((AC4254-AD4254)&lt;0,1,0),0)</f>
        <v>0</v>
      </c>
      <c r="AY4254">
        <f>SUM(AP4254:AX4254)</f>
        <v>0</v>
      </c>
    </row>
    <row r="4255" spans="1:51" x14ac:dyDescent="0.45">
      <c r="A4255" s="1" t="s">
        <v>3403</v>
      </c>
      <c r="B4255" s="2">
        <v>19622194</v>
      </c>
      <c r="C4255" s="3" t="s">
        <v>5337</v>
      </c>
      <c r="D4255" s="5">
        <v>15.337400000000001</v>
      </c>
      <c r="E4255" s="5">
        <v>93.783584442600002</v>
      </c>
      <c r="F4255" s="3" t="s">
        <v>4480</v>
      </c>
      <c r="G4255" s="3" t="s">
        <v>4491</v>
      </c>
      <c r="H4255" s="3" t="s">
        <v>4492</v>
      </c>
      <c r="I4255" s="3" t="s">
        <v>4493</v>
      </c>
      <c r="J4255" s="3"/>
      <c r="K4255" s="6" t="s">
        <v>4474</v>
      </c>
      <c r="L4255" s="6" t="s">
        <v>4474</v>
      </c>
      <c r="M4255" s="6" t="s">
        <v>4474</v>
      </c>
      <c r="N4255" s="6" t="s">
        <v>4474</v>
      </c>
      <c r="O4255" s="6" t="s">
        <v>4474</v>
      </c>
      <c r="P4255" s="6" t="s">
        <v>4474</v>
      </c>
      <c r="Q4255" s="6" t="s">
        <v>4474</v>
      </c>
      <c r="R4255" s="6" t="s">
        <v>4474</v>
      </c>
      <c r="S4255" s="6" t="s">
        <v>4474</v>
      </c>
      <c r="T4255" s="6" t="s">
        <v>4474</v>
      </c>
      <c r="U4255" s="6" t="s">
        <v>4474</v>
      </c>
      <c r="V4255" s="6" t="s">
        <v>4474</v>
      </c>
      <c r="W4255" s="6" t="s">
        <v>4474</v>
      </c>
      <c r="X4255" s="6" t="s">
        <v>4474</v>
      </c>
      <c r="Y4255" s="6" t="s">
        <v>4474</v>
      </c>
      <c r="Z4255" s="6" t="s">
        <v>4474</v>
      </c>
      <c r="AA4255" s="6" t="s">
        <v>4474</v>
      </c>
      <c r="AB4255" s="6" t="s">
        <v>4474</v>
      </c>
      <c r="AC4255" s="6" t="s">
        <v>4474</v>
      </c>
      <c r="AD4255" s="6" t="s">
        <v>4474</v>
      </c>
      <c r="AF4255" t="e">
        <f>Q4255/W4255</f>
        <v>#VALUE!</v>
      </c>
      <c r="AG4255" t="e">
        <f>R4255/X4255</f>
        <v>#VALUE!</v>
      </c>
      <c r="AH4255" t="e">
        <f>U4255/W4255</f>
        <v>#VALUE!</v>
      </c>
      <c r="AI4255" t="e">
        <f>V4255/X4255</f>
        <v>#VALUE!</v>
      </c>
      <c r="AJ4255" t="e">
        <f>Y4255/AA4255</f>
        <v>#VALUE!</v>
      </c>
      <c r="AK4255" t="e">
        <f>Z4255/AB4255</f>
        <v>#VALUE!</v>
      </c>
      <c r="AL4255" t="e">
        <f>O4255/K4255</f>
        <v>#VALUE!</v>
      </c>
      <c r="AM4255" t="e">
        <f>P4255/L4255</f>
        <v>#VALUE!</v>
      </c>
      <c r="AN4255" t="e">
        <f>K4255/W4255</f>
        <v>#VALUE!</v>
      </c>
      <c r="AO4255" t="e">
        <f>L4255/X4255</f>
        <v>#VALUE!</v>
      </c>
      <c r="AP4255">
        <f>IF(OR(Q4255&lt;0, Q4255="NA"), 0, 1)</f>
        <v>0</v>
      </c>
      <c r="AQ4255">
        <f>IF(OR(S4255&lt;0, S4255="NA"), 0, 1)</f>
        <v>0</v>
      </c>
      <c r="AR4255">
        <f>IFERROR(IF((AF4255-AG4255)&gt;0,1,0),0)</f>
        <v>0</v>
      </c>
      <c r="AS4255">
        <f>IFERROR(IF((S4255-Q4255)&gt;0,1,0),0)</f>
        <v>0</v>
      </c>
      <c r="AT4255">
        <f>IFERROR(IF((AH4255-AI4255)&lt;0,1,0),0)</f>
        <v>0</v>
      </c>
      <c r="AU4255">
        <f>IFERROR(IF((AJ4255-AK4255)&gt;0,1,0),0)</f>
        <v>0</v>
      </c>
      <c r="AV4255">
        <f>IFERROR(IF((AL4255-AM4255)&gt;0,1,0),0)</f>
        <v>0</v>
      </c>
      <c r="AW4255">
        <f>IFERROR(IF((AN4255-AO4255)&gt;0,1,0),0)</f>
        <v>0</v>
      </c>
      <c r="AX4255">
        <f>IFERROR(IF((AC4255-AD4255)&lt;0,1,0),0)</f>
        <v>0</v>
      </c>
      <c r="AY4255">
        <f>SUM(AP4255:AX4255)</f>
        <v>0</v>
      </c>
    </row>
    <row r="4256" spans="1:51" x14ac:dyDescent="0.45">
      <c r="A4256" s="1" t="s">
        <v>3404</v>
      </c>
      <c r="B4256" s="2">
        <v>29332257</v>
      </c>
      <c r="C4256" s="3" t="s">
        <v>5337</v>
      </c>
      <c r="D4256" s="5">
        <v>15.67</v>
      </c>
      <c r="E4256" s="5">
        <v>132.48988134000001</v>
      </c>
      <c r="F4256" s="3" t="s">
        <v>4480</v>
      </c>
      <c r="G4256" s="3" t="s">
        <v>4491</v>
      </c>
      <c r="H4256" s="3" t="s">
        <v>4492</v>
      </c>
      <c r="I4256" s="3" t="s">
        <v>4493</v>
      </c>
      <c r="J4256" s="3"/>
      <c r="K4256" s="6" t="s">
        <v>4474</v>
      </c>
      <c r="L4256" s="6" t="s">
        <v>4474</v>
      </c>
      <c r="M4256" s="6" t="s">
        <v>4474</v>
      </c>
      <c r="N4256" s="6" t="s">
        <v>4474</v>
      </c>
      <c r="O4256" s="6" t="s">
        <v>4474</v>
      </c>
      <c r="P4256" s="6" t="s">
        <v>4474</v>
      </c>
      <c r="Q4256" s="6" t="s">
        <v>4474</v>
      </c>
      <c r="R4256" s="6" t="s">
        <v>4474</v>
      </c>
      <c r="S4256" s="6" t="s">
        <v>4474</v>
      </c>
      <c r="T4256" s="6" t="s">
        <v>4474</v>
      </c>
      <c r="U4256" s="6" t="s">
        <v>4474</v>
      </c>
      <c r="V4256" s="6" t="s">
        <v>4474</v>
      </c>
      <c r="W4256" s="6" t="s">
        <v>4474</v>
      </c>
      <c r="X4256" s="6" t="s">
        <v>4474</v>
      </c>
      <c r="Y4256" s="6" t="s">
        <v>4474</v>
      </c>
      <c r="Z4256" s="6" t="s">
        <v>4474</v>
      </c>
      <c r="AA4256" s="6" t="s">
        <v>4474</v>
      </c>
      <c r="AB4256" s="6" t="s">
        <v>4474</v>
      </c>
      <c r="AC4256" s="6" t="s">
        <v>4474</v>
      </c>
      <c r="AD4256" s="6" t="s">
        <v>4474</v>
      </c>
      <c r="AF4256" t="e">
        <f>Q4256/W4256</f>
        <v>#VALUE!</v>
      </c>
      <c r="AG4256" t="e">
        <f>R4256/X4256</f>
        <v>#VALUE!</v>
      </c>
      <c r="AH4256" t="e">
        <f>U4256/W4256</f>
        <v>#VALUE!</v>
      </c>
      <c r="AI4256" t="e">
        <f>V4256/X4256</f>
        <v>#VALUE!</v>
      </c>
      <c r="AJ4256" t="e">
        <f>Y4256/AA4256</f>
        <v>#VALUE!</v>
      </c>
      <c r="AK4256" t="e">
        <f>Z4256/AB4256</f>
        <v>#VALUE!</v>
      </c>
      <c r="AL4256" t="e">
        <f>O4256/K4256</f>
        <v>#VALUE!</v>
      </c>
      <c r="AM4256" t="e">
        <f>P4256/L4256</f>
        <v>#VALUE!</v>
      </c>
      <c r="AN4256" t="e">
        <f>K4256/W4256</f>
        <v>#VALUE!</v>
      </c>
      <c r="AO4256" t="e">
        <f>L4256/X4256</f>
        <v>#VALUE!</v>
      </c>
      <c r="AP4256">
        <f>IF(OR(Q4256&lt;0, Q4256="NA"), 0, 1)</f>
        <v>0</v>
      </c>
      <c r="AQ4256">
        <f>IF(OR(S4256&lt;0, S4256="NA"), 0, 1)</f>
        <v>0</v>
      </c>
      <c r="AR4256">
        <f>IFERROR(IF((AF4256-AG4256)&gt;0,1,0),0)</f>
        <v>0</v>
      </c>
      <c r="AS4256">
        <f>IFERROR(IF((S4256-Q4256)&gt;0,1,0),0)</f>
        <v>0</v>
      </c>
      <c r="AT4256">
        <f>IFERROR(IF((AH4256-AI4256)&lt;0,1,0),0)</f>
        <v>0</v>
      </c>
      <c r="AU4256">
        <f>IFERROR(IF((AJ4256-AK4256)&gt;0,1,0),0)</f>
        <v>0</v>
      </c>
      <c r="AV4256">
        <f>IFERROR(IF((AL4256-AM4256)&gt;0,1,0),0)</f>
        <v>0</v>
      </c>
      <c r="AW4256">
        <f>IFERROR(IF((AN4256-AO4256)&gt;0,1,0),0)</f>
        <v>0</v>
      </c>
      <c r="AX4256">
        <f>IFERROR(IF((AC4256-AD4256)&lt;0,1,0),0)</f>
        <v>0</v>
      </c>
      <c r="AY4256">
        <f>SUM(AP4256:AX4256)</f>
        <v>0</v>
      </c>
    </row>
    <row r="4257" spans="1:51" x14ac:dyDescent="0.45">
      <c r="A4257" s="1" t="s">
        <v>3405</v>
      </c>
      <c r="B4257" s="2">
        <v>15165501</v>
      </c>
      <c r="C4257" s="3" t="s">
        <v>5337</v>
      </c>
      <c r="D4257" s="5">
        <v>14.98</v>
      </c>
      <c r="E4257" s="5">
        <v>295.69962743999997</v>
      </c>
      <c r="F4257" s="3" t="s">
        <v>4480</v>
      </c>
      <c r="G4257" s="3" t="s">
        <v>4491</v>
      </c>
      <c r="H4257" s="3" t="s">
        <v>4492</v>
      </c>
      <c r="I4257" s="3" t="s">
        <v>4493</v>
      </c>
      <c r="J4257" s="3"/>
      <c r="K4257" s="6" t="s">
        <v>4474</v>
      </c>
      <c r="L4257" s="6" t="s">
        <v>4474</v>
      </c>
      <c r="M4257" s="6" t="s">
        <v>4474</v>
      </c>
      <c r="N4257" s="6" t="s">
        <v>4474</v>
      </c>
      <c r="O4257" s="6" t="s">
        <v>4474</v>
      </c>
      <c r="P4257" s="6" t="s">
        <v>4474</v>
      </c>
      <c r="Q4257" s="6" t="s">
        <v>4474</v>
      </c>
      <c r="R4257" s="6" t="s">
        <v>4474</v>
      </c>
      <c r="S4257" s="6" t="s">
        <v>4474</v>
      </c>
      <c r="T4257" s="6" t="s">
        <v>4474</v>
      </c>
      <c r="U4257" s="6" t="s">
        <v>4474</v>
      </c>
      <c r="V4257" s="6" t="s">
        <v>4474</v>
      </c>
      <c r="W4257" s="6" t="s">
        <v>4474</v>
      </c>
      <c r="X4257" s="6" t="s">
        <v>4474</v>
      </c>
      <c r="Y4257" s="6" t="s">
        <v>4474</v>
      </c>
      <c r="Z4257" s="6" t="s">
        <v>4474</v>
      </c>
      <c r="AA4257" s="6" t="s">
        <v>4474</v>
      </c>
      <c r="AB4257" s="6" t="s">
        <v>4474</v>
      </c>
      <c r="AC4257" s="6" t="s">
        <v>4474</v>
      </c>
      <c r="AD4257" s="6" t="s">
        <v>4474</v>
      </c>
      <c r="AF4257" t="e">
        <f>Q4257/W4257</f>
        <v>#VALUE!</v>
      </c>
      <c r="AG4257" t="e">
        <f>R4257/X4257</f>
        <v>#VALUE!</v>
      </c>
      <c r="AH4257" t="e">
        <f>U4257/W4257</f>
        <v>#VALUE!</v>
      </c>
      <c r="AI4257" t="e">
        <f>V4257/X4257</f>
        <v>#VALUE!</v>
      </c>
      <c r="AJ4257" t="e">
        <f>Y4257/AA4257</f>
        <v>#VALUE!</v>
      </c>
      <c r="AK4257" t="e">
        <f>Z4257/AB4257</f>
        <v>#VALUE!</v>
      </c>
      <c r="AL4257" t="e">
        <f>O4257/K4257</f>
        <v>#VALUE!</v>
      </c>
      <c r="AM4257" t="e">
        <f>P4257/L4257</f>
        <v>#VALUE!</v>
      </c>
      <c r="AN4257" t="e">
        <f>K4257/W4257</f>
        <v>#VALUE!</v>
      </c>
      <c r="AO4257" t="e">
        <f>L4257/X4257</f>
        <v>#VALUE!</v>
      </c>
      <c r="AP4257">
        <f>IF(OR(Q4257&lt;0, Q4257="NA"), 0, 1)</f>
        <v>0</v>
      </c>
      <c r="AQ4257">
        <f>IF(OR(S4257&lt;0, S4257="NA"), 0, 1)</f>
        <v>0</v>
      </c>
      <c r="AR4257">
        <f>IFERROR(IF((AF4257-AG4257)&gt;0,1,0),0)</f>
        <v>0</v>
      </c>
      <c r="AS4257">
        <f>IFERROR(IF((S4257-Q4257)&gt;0,1,0),0)</f>
        <v>0</v>
      </c>
      <c r="AT4257">
        <f>IFERROR(IF((AH4257-AI4257)&lt;0,1,0),0)</f>
        <v>0</v>
      </c>
      <c r="AU4257">
        <f>IFERROR(IF((AJ4257-AK4257)&gt;0,1,0),0)</f>
        <v>0</v>
      </c>
      <c r="AV4257">
        <f>IFERROR(IF((AL4257-AM4257)&gt;0,1,0),0)</f>
        <v>0</v>
      </c>
      <c r="AW4257">
        <f>IFERROR(IF((AN4257-AO4257)&gt;0,1,0),0)</f>
        <v>0</v>
      </c>
      <c r="AX4257">
        <f>IFERROR(IF((AC4257-AD4257)&lt;0,1,0),0)</f>
        <v>0</v>
      </c>
      <c r="AY4257">
        <f>SUM(AP4257:AX4257)</f>
        <v>0</v>
      </c>
    </row>
    <row r="4258" spans="1:51" x14ac:dyDescent="0.45">
      <c r="A4258" s="1" t="s">
        <v>3406</v>
      </c>
      <c r="B4258" s="2">
        <v>10926020</v>
      </c>
      <c r="C4258" s="3" t="s">
        <v>5337</v>
      </c>
      <c r="D4258" s="5">
        <v>15.695</v>
      </c>
      <c r="E4258" s="5">
        <v>100.048420995</v>
      </c>
      <c r="F4258" s="3" t="s">
        <v>4480</v>
      </c>
      <c r="G4258" s="3" t="s">
        <v>4491</v>
      </c>
      <c r="H4258" s="3" t="s">
        <v>4492</v>
      </c>
      <c r="I4258" s="3" t="s">
        <v>4493</v>
      </c>
      <c r="J4258" s="3"/>
      <c r="K4258" s="6" t="s">
        <v>4474</v>
      </c>
      <c r="L4258" s="6" t="s">
        <v>4474</v>
      </c>
      <c r="M4258" s="6" t="s">
        <v>4474</v>
      </c>
      <c r="N4258" s="6" t="s">
        <v>4474</v>
      </c>
      <c r="O4258" s="6" t="s">
        <v>4474</v>
      </c>
      <c r="P4258" s="6" t="s">
        <v>4474</v>
      </c>
      <c r="Q4258" s="6" t="s">
        <v>4474</v>
      </c>
      <c r="R4258" s="6" t="s">
        <v>4474</v>
      </c>
      <c r="S4258" s="6" t="s">
        <v>4474</v>
      </c>
      <c r="T4258" s="6" t="s">
        <v>4474</v>
      </c>
      <c r="U4258" s="6" t="s">
        <v>4474</v>
      </c>
      <c r="V4258" s="6" t="s">
        <v>4474</v>
      </c>
      <c r="W4258" s="6" t="s">
        <v>4474</v>
      </c>
      <c r="X4258" s="6" t="s">
        <v>4474</v>
      </c>
      <c r="Y4258" s="6" t="s">
        <v>4474</v>
      </c>
      <c r="Z4258" s="6" t="s">
        <v>4474</v>
      </c>
      <c r="AA4258" s="6" t="s">
        <v>4474</v>
      </c>
      <c r="AB4258" s="6" t="s">
        <v>4474</v>
      </c>
      <c r="AC4258" s="6" t="s">
        <v>4474</v>
      </c>
      <c r="AD4258" s="6" t="s">
        <v>4474</v>
      </c>
      <c r="AF4258" t="e">
        <f>Q4258/W4258</f>
        <v>#VALUE!</v>
      </c>
      <c r="AG4258" t="e">
        <f>R4258/X4258</f>
        <v>#VALUE!</v>
      </c>
      <c r="AH4258" t="e">
        <f>U4258/W4258</f>
        <v>#VALUE!</v>
      </c>
      <c r="AI4258" t="e">
        <f>V4258/X4258</f>
        <v>#VALUE!</v>
      </c>
      <c r="AJ4258" t="e">
        <f>Y4258/AA4258</f>
        <v>#VALUE!</v>
      </c>
      <c r="AK4258" t="e">
        <f>Z4258/AB4258</f>
        <v>#VALUE!</v>
      </c>
      <c r="AL4258" t="e">
        <f>O4258/K4258</f>
        <v>#VALUE!</v>
      </c>
      <c r="AM4258" t="e">
        <f>P4258/L4258</f>
        <v>#VALUE!</v>
      </c>
      <c r="AN4258" t="e">
        <f>K4258/W4258</f>
        <v>#VALUE!</v>
      </c>
      <c r="AO4258" t="e">
        <f>L4258/X4258</f>
        <v>#VALUE!</v>
      </c>
      <c r="AP4258">
        <f>IF(OR(Q4258&lt;0, Q4258="NA"), 0, 1)</f>
        <v>0</v>
      </c>
      <c r="AQ4258">
        <f>IF(OR(S4258&lt;0, S4258="NA"), 0, 1)</f>
        <v>0</v>
      </c>
      <c r="AR4258">
        <f>IFERROR(IF((AF4258-AG4258)&gt;0,1,0),0)</f>
        <v>0</v>
      </c>
      <c r="AS4258">
        <f>IFERROR(IF((S4258-Q4258)&gt;0,1,0),0)</f>
        <v>0</v>
      </c>
      <c r="AT4258">
        <f>IFERROR(IF((AH4258-AI4258)&lt;0,1,0),0)</f>
        <v>0</v>
      </c>
      <c r="AU4258">
        <f>IFERROR(IF((AJ4258-AK4258)&gt;0,1,0),0)</f>
        <v>0</v>
      </c>
      <c r="AV4258">
        <f>IFERROR(IF((AL4258-AM4258)&gt;0,1,0),0)</f>
        <v>0</v>
      </c>
      <c r="AW4258">
        <f>IFERROR(IF((AN4258-AO4258)&gt;0,1,0),0)</f>
        <v>0</v>
      </c>
      <c r="AX4258">
        <f>IFERROR(IF((AC4258-AD4258)&lt;0,1,0),0)</f>
        <v>0</v>
      </c>
      <c r="AY4258">
        <f>SUM(AP4258:AX4258)</f>
        <v>0</v>
      </c>
    </row>
    <row r="4259" spans="1:51" x14ac:dyDescent="0.45">
      <c r="A4259" s="1" t="s">
        <v>3407</v>
      </c>
      <c r="B4259" s="2">
        <v>5731413</v>
      </c>
      <c r="C4259" s="3" t="s">
        <v>5337</v>
      </c>
      <c r="D4259" s="5">
        <v>12.105</v>
      </c>
      <c r="E4259" s="5">
        <v>259.69067127</v>
      </c>
      <c r="F4259" s="3" t="s">
        <v>4480</v>
      </c>
      <c r="G4259" s="3" t="s">
        <v>4491</v>
      </c>
      <c r="H4259" s="3" t="s">
        <v>4492</v>
      </c>
      <c r="I4259" s="3" t="s">
        <v>4493</v>
      </c>
      <c r="J4259" s="3"/>
      <c r="K4259" s="6" t="s">
        <v>4474</v>
      </c>
      <c r="L4259" s="6" t="s">
        <v>4474</v>
      </c>
      <c r="M4259" s="6" t="s">
        <v>4474</v>
      </c>
      <c r="N4259" s="6" t="s">
        <v>4474</v>
      </c>
      <c r="O4259" s="6" t="s">
        <v>4474</v>
      </c>
      <c r="P4259" s="6" t="s">
        <v>4474</v>
      </c>
      <c r="Q4259" s="6" t="s">
        <v>4474</v>
      </c>
      <c r="R4259" s="6" t="s">
        <v>4474</v>
      </c>
      <c r="S4259" s="6" t="s">
        <v>4474</v>
      </c>
      <c r="T4259" s="6" t="s">
        <v>4474</v>
      </c>
      <c r="U4259" s="6" t="s">
        <v>4474</v>
      </c>
      <c r="V4259" s="6" t="s">
        <v>4474</v>
      </c>
      <c r="W4259" s="6" t="s">
        <v>4474</v>
      </c>
      <c r="X4259" s="6" t="s">
        <v>4474</v>
      </c>
      <c r="Y4259" s="6" t="s">
        <v>4474</v>
      </c>
      <c r="Z4259" s="6" t="s">
        <v>4474</v>
      </c>
      <c r="AA4259" s="6" t="s">
        <v>4474</v>
      </c>
      <c r="AB4259" s="6" t="s">
        <v>4474</v>
      </c>
      <c r="AC4259" s="6" t="s">
        <v>4474</v>
      </c>
      <c r="AD4259" s="6" t="s">
        <v>4474</v>
      </c>
      <c r="AF4259" t="e">
        <f>Q4259/W4259</f>
        <v>#VALUE!</v>
      </c>
      <c r="AG4259" t="e">
        <f>R4259/X4259</f>
        <v>#VALUE!</v>
      </c>
      <c r="AH4259" t="e">
        <f>U4259/W4259</f>
        <v>#VALUE!</v>
      </c>
      <c r="AI4259" t="e">
        <f>V4259/X4259</f>
        <v>#VALUE!</v>
      </c>
      <c r="AJ4259" t="e">
        <f>Y4259/AA4259</f>
        <v>#VALUE!</v>
      </c>
      <c r="AK4259" t="e">
        <f>Z4259/AB4259</f>
        <v>#VALUE!</v>
      </c>
      <c r="AL4259" t="e">
        <f>O4259/K4259</f>
        <v>#VALUE!</v>
      </c>
      <c r="AM4259" t="e">
        <f>P4259/L4259</f>
        <v>#VALUE!</v>
      </c>
      <c r="AN4259" t="e">
        <f>K4259/W4259</f>
        <v>#VALUE!</v>
      </c>
      <c r="AO4259" t="e">
        <f>L4259/X4259</f>
        <v>#VALUE!</v>
      </c>
      <c r="AP4259">
        <f>IF(OR(Q4259&lt;0, Q4259="NA"), 0, 1)</f>
        <v>0</v>
      </c>
      <c r="AQ4259">
        <f>IF(OR(S4259&lt;0, S4259="NA"), 0, 1)</f>
        <v>0</v>
      </c>
      <c r="AR4259">
        <f>IFERROR(IF((AF4259-AG4259)&gt;0,1,0),0)</f>
        <v>0</v>
      </c>
      <c r="AS4259">
        <f>IFERROR(IF((S4259-Q4259)&gt;0,1,0),0)</f>
        <v>0</v>
      </c>
      <c r="AT4259">
        <f>IFERROR(IF((AH4259-AI4259)&lt;0,1,0),0)</f>
        <v>0</v>
      </c>
      <c r="AU4259">
        <f>IFERROR(IF((AJ4259-AK4259)&gt;0,1,0),0)</f>
        <v>0</v>
      </c>
      <c r="AV4259">
        <f>IFERROR(IF((AL4259-AM4259)&gt;0,1,0),0)</f>
        <v>0</v>
      </c>
      <c r="AW4259">
        <f>IFERROR(IF((AN4259-AO4259)&gt;0,1,0),0)</f>
        <v>0</v>
      </c>
      <c r="AX4259">
        <f>IFERROR(IF((AC4259-AD4259)&lt;0,1,0),0)</f>
        <v>0</v>
      </c>
      <c r="AY4259">
        <f>SUM(AP4259:AX4259)</f>
        <v>0</v>
      </c>
    </row>
    <row r="4260" spans="1:51" x14ac:dyDescent="0.45">
      <c r="A4260" s="1" t="s">
        <v>3408</v>
      </c>
      <c r="B4260" s="2">
        <v>5738421</v>
      </c>
      <c r="C4260" s="3" t="s">
        <v>5337</v>
      </c>
      <c r="D4260" s="5">
        <v>8.4359999999999999</v>
      </c>
      <c r="E4260" s="5">
        <v>200.85783621600001</v>
      </c>
      <c r="F4260" s="3" t="s">
        <v>4480</v>
      </c>
      <c r="G4260" s="3" t="s">
        <v>4491</v>
      </c>
      <c r="H4260" s="3" t="s">
        <v>4492</v>
      </c>
      <c r="I4260" s="3" t="s">
        <v>4493</v>
      </c>
      <c r="J4260" s="3"/>
      <c r="K4260" s="6" t="s">
        <v>4474</v>
      </c>
      <c r="L4260" s="6" t="s">
        <v>4474</v>
      </c>
      <c r="M4260" s="6" t="s">
        <v>4474</v>
      </c>
      <c r="N4260" s="6" t="s">
        <v>4474</v>
      </c>
      <c r="O4260" s="6" t="s">
        <v>4474</v>
      </c>
      <c r="P4260" s="6" t="s">
        <v>4474</v>
      </c>
      <c r="Q4260" s="6" t="s">
        <v>4474</v>
      </c>
      <c r="R4260" s="6" t="s">
        <v>4474</v>
      </c>
      <c r="S4260" s="6" t="s">
        <v>4474</v>
      </c>
      <c r="T4260" s="6" t="s">
        <v>4474</v>
      </c>
      <c r="U4260" s="6" t="s">
        <v>4474</v>
      </c>
      <c r="V4260" s="6" t="s">
        <v>4474</v>
      </c>
      <c r="W4260" s="6" t="s">
        <v>4474</v>
      </c>
      <c r="X4260" s="6" t="s">
        <v>4474</v>
      </c>
      <c r="Y4260" s="6" t="s">
        <v>4474</v>
      </c>
      <c r="Z4260" s="6" t="s">
        <v>4474</v>
      </c>
      <c r="AA4260" s="6" t="s">
        <v>4474</v>
      </c>
      <c r="AB4260" s="6" t="s">
        <v>4474</v>
      </c>
      <c r="AC4260" s="6" t="s">
        <v>4474</v>
      </c>
      <c r="AD4260" s="6" t="s">
        <v>4474</v>
      </c>
      <c r="AF4260" t="e">
        <f>Q4260/W4260</f>
        <v>#VALUE!</v>
      </c>
      <c r="AG4260" t="e">
        <f>R4260/X4260</f>
        <v>#VALUE!</v>
      </c>
      <c r="AH4260" t="e">
        <f>U4260/W4260</f>
        <v>#VALUE!</v>
      </c>
      <c r="AI4260" t="e">
        <f>V4260/X4260</f>
        <v>#VALUE!</v>
      </c>
      <c r="AJ4260" t="e">
        <f>Y4260/AA4260</f>
        <v>#VALUE!</v>
      </c>
      <c r="AK4260" t="e">
        <f>Z4260/AB4260</f>
        <v>#VALUE!</v>
      </c>
      <c r="AL4260" t="e">
        <f>O4260/K4260</f>
        <v>#VALUE!</v>
      </c>
      <c r="AM4260" t="e">
        <f>P4260/L4260</f>
        <v>#VALUE!</v>
      </c>
      <c r="AN4260" t="e">
        <f>K4260/W4260</f>
        <v>#VALUE!</v>
      </c>
      <c r="AO4260" t="e">
        <f>L4260/X4260</f>
        <v>#VALUE!</v>
      </c>
      <c r="AP4260">
        <f>IF(OR(Q4260&lt;0, Q4260="NA"), 0, 1)</f>
        <v>0</v>
      </c>
      <c r="AQ4260">
        <f>IF(OR(S4260&lt;0, S4260="NA"), 0, 1)</f>
        <v>0</v>
      </c>
      <c r="AR4260">
        <f>IFERROR(IF((AF4260-AG4260)&gt;0,1,0),0)</f>
        <v>0</v>
      </c>
      <c r="AS4260">
        <f>IFERROR(IF((S4260-Q4260)&gt;0,1,0),0)</f>
        <v>0</v>
      </c>
      <c r="AT4260">
        <f>IFERROR(IF((AH4260-AI4260)&lt;0,1,0),0)</f>
        <v>0</v>
      </c>
      <c r="AU4260">
        <f>IFERROR(IF((AJ4260-AK4260)&gt;0,1,0),0)</f>
        <v>0</v>
      </c>
      <c r="AV4260">
        <f>IFERROR(IF((AL4260-AM4260)&gt;0,1,0),0)</f>
        <v>0</v>
      </c>
      <c r="AW4260">
        <f>IFERROR(IF((AN4260-AO4260)&gt;0,1,0),0)</f>
        <v>0</v>
      </c>
      <c r="AX4260">
        <f>IFERROR(IF((AC4260-AD4260)&lt;0,1,0),0)</f>
        <v>0</v>
      </c>
      <c r="AY4260">
        <f>SUM(AP4260:AX4260)</f>
        <v>0</v>
      </c>
    </row>
    <row r="4261" spans="1:51" x14ac:dyDescent="0.45">
      <c r="A4261" s="1" t="s">
        <v>3415</v>
      </c>
      <c r="B4261" s="2">
        <v>21466716</v>
      </c>
      <c r="C4261" s="3" t="s">
        <v>5337</v>
      </c>
      <c r="D4261" s="5">
        <v>11.95</v>
      </c>
      <c r="E4261" s="5">
        <v>1742.7310582499999</v>
      </c>
      <c r="F4261" s="3" t="s">
        <v>4480</v>
      </c>
      <c r="G4261" s="3" t="s">
        <v>4491</v>
      </c>
      <c r="H4261" s="3" t="s">
        <v>4491</v>
      </c>
      <c r="I4261" s="3" t="s">
        <v>4831</v>
      </c>
      <c r="J4261" s="3" t="s">
        <v>5032</v>
      </c>
      <c r="K4261" s="6">
        <v>4304653</v>
      </c>
      <c r="L4261" s="6">
        <v>4826112</v>
      </c>
      <c r="M4261" s="6">
        <v>293589</v>
      </c>
      <c r="N4261" s="6">
        <v>872535</v>
      </c>
      <c r="O4261" s="6">
        <v>183363</v>
      </c>
      <c r="P4261" s="6">
        <v>763280</v>
      </c>
      <c r="Q4261" s="6">
        <v>-245479</v>
      </c>
      <c r="R4261" s="6">
        <v>350890</v>
      </c>
      <c r="S4261" s="6">
        <v>-3078520</v>
      </c>
      <c r="T4261" s="6">
        <v>-1412784</v>
      </c>
      <c r="U4261" s="6">
        <v>12833264</v>
      </c>
      <c r="V4261" s="6">
        <v>11464016</v>
      </c>
      <c r="W4261" s="6">
        <v>25118134</v>
      </c>
      <c r="X4261" s="6">
        <v>23648714</v>
      </c>
      <c r="Y4261" s="6">
        <v>15011839</v>
      </c>
      <c r="Z4261" s="6">
        <v>13236393</v>
      </c>
      <c r="AA4261" s="6">
        <v>2362643</v>
      </c>
      <c r="AB4261" s="6">
        <v>1920447</v>
      </c>
      <c r="AC4261" s="6">
        <v>144920227</v>
      </c>
      <c r="AD4261" s="6">
        <v>139963583</v>
      </c>
      <c r="AF4261">
        <f>Q4261/W4261</f>
        <v>-9.7729791552190939E-3</v>
      </c>
      <c r="AG4261">
        <f>R4261/X4261</f>
        <v>1.4837593283085076E-2</v>
      </c>
      <c r="AH4261">
        <f>U4261/W4261</f>
        <v>0.51091629656884541</v>
      </c>
      <c r="AI4261">
        <f>V4261/X4261</f>
        <v>0.48476276553558051</v>
      </c>
      <c r="AJ4261">
        <f>Y4261/AA4261</f>
        <v>6.3538329743427173</v>
      </c>
      <c r="AK4261">
        <f>Z4261/AB4261</f>
        <v>6.8923500622511318</v>
      </c>
      <c r="AL4261">
        <f>O4261/K4261</f>
        <v>4.2596464802157105E-2</v>
      </c>
      <c r="AM4261">
        <f>P4261/L4261</f>
        <v>0.15815629641417356</v>
      </c>
      <c r="AN4261">
        <f>K4261/W4261</f>
        <v>0.17137630526216638</v>
      </c>
      <c r="AO4261">
        <f>L4261/X4261</f>
        <v>0.20407502919609075</v>
      </c>
      <c r="AP4261">
        <f>IF(OR(Q4261&lt;0, Q4261="NA"), 0, 1)</f>
        <v>0</v>
      </c>
      <c r="AQ4261">
        <f>IF(OR(S4261&lt;0, S4261="NA"), 0, 1)</f>
        <v>0</v>
      </c>
      <c r="AR4261">
        <f>IFERROR(IF((AF4261-AG4261)&gt;0,1,0),0)</f>
        <v>0</v>
      </c>
      <c r="AS4261">
        <f>IFERROR(IF((S4261-Q4261)&gt;0,1,0),0)</f>
        <v>0</v>
      </c>
      <c r="AT4261">
        <f>IFERROR(IF((AH4261-AI4261)&lt;0,1,0),0)</f>
        <v>0</v>
      </c>
      <c r="AU4261">
        <f>IFERROR(IF((AJ4261-AK4261)&gt;0,1,0),0)</f>
        <v>0</v>
      </c>
      <c r="AV4261">
        <f>IFERROR(IF((AL4261-AM4261)&gt;0,1,0),0)</f>
        <v>0</v>
      </c>
      <c r="AW4261">
        <f>IFERROR(IF((AN4261-AO4261)&gt;0,1,0),0)</f>
        <v>0</v>
      </c>
      <c r="AX4261">
        <f>IFERROR(IF((AC4261-AD4261)&lt;0,1,0),0)</f>
        <v>0</v>
      </c>
      <c r="AY4261">
        <f>SUM(AP4261:AX4261)</f>
        <v>0</v>
      </c>
    </row>
    <row r="4262" spans="1:51" x14ac:dyDescent="0.45">
      <c r="A4262" s="1" t="s">
        <v>3428</v>
      </c>
      <c r="B4262" s="2">
        <v>115697226</v>
      </c>
      <c r="C4262" s="3" t="s">
        <v>5338</v>
      </c>
      <c r="D4262" s="5">
        <v>49.1</v>
      </c>
      <c r="E4262" s="5">
        <v>74.141000000000005</v>
      </c>
      <c r="F4262" s="3" t="s">
        <v>4480</v>
      </c>
      <c r="G4262" s="3" t="s">
        <v>4491</v>
      </c>
      <c r="H4262" s="3" t="s">
        <v>4492</v>
      </c>
      <c r="I4262" s="3" t="s">
        <v>4493</v>
      </c>
      <c r="J4262" s="3"/>
      <c r="K4262" s="6" t="s">
        <v>4474</v>
      </c>
      <c r="L4262" s="6" t="s">
        <v>4474</v>
      </c>
      <c r="M4262" s="6" t="s">
        <v>4474</v>
      </c>
      <c r="N4262" s="6" t="s">
        <v>4474</v>
      </c>
      <c r="O4262" s="6" t="s">
        <v>4474</v>
      </c>
      <c r="P4262" s="6" t="s">
        <v>4474</v>
      </c>
      <c r="Q4262" s="6" t="s">
        <v>4474</v>
      </c>
      <c r="R4262" s="6" t="s">
        <v>4474</v>
      </c>
      <c r="S4262" s="6" t="s">
        <v>4474</v>
      </c>
      <c r="T4262" s="6" t="s">
        <v>4474</v>
      </c>
      <c r="U4262" s="6" t="s">
        <v>4474</v>
      </c>
      <c r="V4262" s="6" t="s">
        <v>4474</v>
      </c>
      <c r="W4262" s="6" t="s">
        <v>4474</v>
      </c>
      <c r="X4262" s="6" t="s">
        <v>4474</v>
      </c>
      <c r="Y4262" s="6" t="s">
        <v>4474</v>
      </c>
      <c r="Z4262" s="6" t="s">
        <v>4474</v>
      </c>
      <c r="AA4262" s="6" t="s">
        <v>4474</v>
      </c>
      <c r="AB4262" s="6" t="s">
        <v>4474</v>
      </c>
      <c r="AC4262" s="6" t="s">
        <v>4474</v>
      </c>
      <c r="AD4262" s="6" t="s">
        <v>4474</v>
      </c>
      <c r="AF4262" t="e">
        <f>Q4262/W4262</f>
        <v>#VALUE!</v>
      </c>
      <c r="AG4262" t="e">
        <f>R4262/X4262</f>
        <v>#VALUE!</v>
      </c>
      <c r="AH4262" t="e">
        <f>U4262/W4262</f>
        <v>#VALUE!</v>
      </c>
      <c r="AI4262" t="e">
        <f>V4262/X4262</f>
        <v>#VALUE!</v>
      </c>
      <c r="AJ4262" t="e">
        <f>Y4262/AA4262</f>
        <v>#VALUE!</v>
      </c>
      <c r="AK4262" t="e">
        <f>Z4262/AB4262</f>
        <v>#VALUE!</v>
      </c>
      <c r="AL4262" t="e">
        <f>O4262/K4262</f>
        <v>#VALUE!</v>
      </c>
      <c r="AM4262" t="e">
        <f>P4262/L4262</f>
        <v>#VALUE!</v>
      </c>
      <c r="AN4262" t="e">
        <f>K4262/W4262</f>
        <v>#VALUE!</v>
      </c>
      <c r="AO4262" t="e">
        <f>L4262/X4262</f>
        <v>#VALUE!</v>
      </c>
      <c r="AP4262">
        <f>IF(OR(Q4262&lt;0, Q4262="NA"), 0, 1)</f>
        <v>0</v>
      </c>
      <c r="AQ4262">
        <f>IF(OR(S4262&lt;0, S4262="NA"), 0, 1)</f>
        <v>0</v>
      </c>
      <c r="AR4262">
        <f>IFERROR(IF((AF4262-AG4262)&gt;0,1,0),0)</f>
        <v>0</v>
      </c>
      <c r="AS4262">
        <f>IFERROR(IF((S4262-Q4262)&gt;0,1,0),0)</f>
        <v>0</v>
      </c>
      <c r="AT4262">
        <f>IFERROR(IF((AH4262-AI4262)&lt;0,1,0),0)</f>
        <v>0</v>
      </c>
      <c r="AU4262">
        <f>IFERROR(IF((AJ4262-AK4262)&gt;0,1,0),0)</f>
        <v>0</v>
      </c>
      <c r="AV4262">
        <f>IFERROR(IF((AL4262-AM4262)&gt;0,1,0),0)</f>
        <v>0</v>
      </c>
      <c r="AW4262">
        <f>IFERROR(IF((AN4262-AO4262)&gt;0,1,0),0)</f>
        <v>0</v>
      </c>
      <c r="AX4262">
        <f>IFERROR(IF((AC4262-AD4262)&lt;0,1,0),0)</f>
        <v>0</v>
      </c>
      <c r="AY4262">
        <f>SUM(AP4262:AX4262)</f>
        <v>0</v>
      </c>
    </row>
    <row r="4263" spans="1:51" x14ac:dyDescent="0.45">
      <c r="A4263" s="1" t="s">
        <v>3429</v>
      </c>
      <c r="B4263" s="2">
        <v>115697227</v>
      </c>
      <c r="C4263" s="3" t="s">
        <v>5338</v>
      </c>
      <c r="D4263" s="5" t="s">
        <v>4474</v>
      </c>
      <c r="E4263" s="5" t="s">
        <v>4474</v>
      </c>
      <c r="F4263" s="3" t="s">
        <v>4480</v>
      </c>
      <c r="G4263" s="3" t="s">
        <v>4491</v>
      </c>
      <c r="H4263" s="3" t="s">
        <v>4492</v>
      </c>
      <c r="I4263" s="3" t="s">
        <v>4493</v>
      </c>
      <c r="J4263" s="3"/>
      <c r="K4263" s="6" t="s">
        <v>4474</v>
      </c>
      <c r="L4263" s="6" t="s">
        <v>4474</v>
      </c>
      <c r="M4263" s="6" t="s">
        <v>4474</v>
      </c>
      <c r="N4263" s="6" t="s">
        <v>4474</v>
      </c>
      <c r="O4263" s="6" t="s">
        <v>4474</v>
      </c>
      <c r="P4263" s="6" t="s">
        <v>4474</v>
      </c>
      <c r="Q4263" s="6" t="s">
        <v>4474</v>
      </c>
      <c r="R4263" s="6" t="s">
        <v>4474</v>
      </c>
      <c r="S4263" s="6" t="s">
        <v>4474</v>
      </c>
      <c r="T4263" s="6" t="s">
        <v>4474</v>
      </c>
      <c r="U4263" s="6" t="s">
        <v>4474</v>
      </c>
      <c r="V4263" s="6" t="s">
        <v>4474</v>
      </c>
      <c r="W4263" s="6" t="s">
        <v>4474</v>
      </c>
      <c r="X4263" s="6" t="s">
        <v>4474</v>
      </c>
      <c r="Y4263" s="6" t="s">
        <v>4474</v>
      </c>
      <c r="Z4263" s="6" t="s">
        <v>4474</v>
      </c>
      <c r="AA4263" s="6" t="s">
        <v>4474</v>
      </c>
      <c r="AB4263" s="6" t="s">
        <v>4474</v>
      </c>
      <c r="AC4263" s="6" t="s">
        <v>4474</v>
      </c>
      <c r="AD4263" s="6" t="s">
        <v>4474</v>
      </c>
      <c r="AF4263" t="e">
        <f>Q4263/W4263</f>
        <v>#VALUE!</v>
      </c>
      <c r="AG4263" t="e">
        <f>R4263/X4263</f>
        <v>#VALUE!</v>
      </c>
      <c r="AH4263" t="e">
        <f>U4263/W4263</f>
        <v>#VALUE!</v>
      </c>
      <c r="AI4263" t="e">
        <f>V4263/X4263</f>
        <v>#VALUE!</v>
      </c>
      <c r="AJ4263" t="e">
        <f>Y4263/AA4263</f>
        <v>#VALUE!</v>
      </c>
      <c r="AK4263" t="e">
        <f>Z4263/AB4263</f>
        <v>#VALUE!</v>
      </c>
      <c r="AL4263" t="e">
        <f>O4263/K4263</f>
        <v>#VALUE!</v>
      </c>
      <c r="AM4263" t="e">
        <f>P4263/L4263</f>
        <v>#VALUE!</v>
      </c>
      <c r="AN4263" t="e">
        <f>K4263/W4263</f>
        <v>#VALUE!</v>
      </c>
      <c r="AO4263" t="e">
        <f>L4263/X4263</f>
        <v>#VALUE!</v>
      </c>
      <c r="AP4263">
        <f>IF(OR(Q4263&lt;0, Q4263="NA"), 0, 1)</f>
        <v>0</v>
      </c>
      <c r="AQ4263">
        <f>IF(OR(S4263&lt;0, S4263="NA"), 0, 1)</f>
        <v>0</v>
      </c>
      <c r="AR4263">
        <f>IFERROR(IF((AF4263-AG4263)&gt;0,1,0),0)</f>
        <v>0</v>
      </c>
      <c r="AS4263">
        <f>IFERROR(IF((S4263-Q4263)&gt;0,1,0),0)</f>
        <v>0</v>
      </c>
      <c r="AT4263">
        <f>IFERROR(IF((AH4263-AI4263)&lt;0,1,0),0)</f>
        <v>0</v>
      </c>
      <c r="AU4263">
        <f>IFERROR(IF((AJ4263-AK4263)&gt;0,1,0),0)</f>
        <v>0</v>
      </c>
      <c r="AV4263">
        <f>IFERROR(IF((AL4263-AM4263)&gt;0,1,0),0)</f>
        <v>0</v>
      </c>
      <c r="AW4263">
        <f>IFERROR(IF((AN4263-AO4263)&gt;0,1,0),0)</f>
        <v>0</v>
      </c>
      <c r="AX4263">
        <f>IFERROR(IF((AC4263-AD4263)&lt;0,1,0),0)</f>
        <v>0</v>
      </c>
      <c r="AY4263">
        <f>SUM(AP4263:AX4263)</f>
        <v>0</v>
      </c>
    </row>
    <row r="4264" spans="1:51" x14ac:dyDescent="0.45">
      <c r="A4264" s="1" t="s">
        <v>3430</v>
      </c>
      <c r="B4264" s="2">
        <v>117183600</v>
      </c>
      <c r="C4264" s="3" t="s">
        <v>5338</v>
      </c>
      <c r="D4264" s="5">
        <v>23.875</v>
      </c>
      <c r="E4264" s="5">
        <v>38.916249999999998</v>
      </c>
      <c r="F4264" s="3" t="s">
        <v>4480</v>
      </c>
      <c r="G4264" s="3" t="s">
        <v>4491</v>
      </c>
      <c r="H4264" s="3" t="s">
        <v>4492</v>
      </c>
      <c r="I4264" s="3" t="s">
        <v>4493</v>
      </c>
      <c r="J4264" s="3"/>
      <c r="K4264" s="6" t="s">
        <v>4474</v>
      </c>
      <c r="L4264" s="6" t="s">
        <v>4474</v>
      </c>
      <c r="M4264" s="6" t="s">
        <v>4474</v>
      </c>
      <c r="N4264" s="6" t="s">
        <v>4474</v>
      </c>
      <c r="O4264" s="6" t="s">
        <v>4474</v>
      </c>
      <c r="P4264" s="6" t="s">
        <v>4474</v>
      </c>
      <c r="Q4264" s="6" t="s">
        <v>4474</v>
      </c>
      <c r="R4264" s="6" t="s">
        <v>4474</v>
      </c>
      <c r="S4264" s="6" t="s">
        <v>4474</v>
      </c>
      <c r="T4264" s="6" t="s">
        <v>4474</v>
      </c>
      <c r="U4264" s="6" t="s">
        <v>4474</v>
      </c>
      <c r="V4264" s="6" t="s">
        <v>4474</v>
      </c>
      <c r="W4264" s="6" t="s">
        <v>4474</v>
      </c>
      <c r="X4264" s="6" t="s">
        <v>4474</v>
      </c>
      <c r="Y4264" s="6" t="s">
        <v>4474</v>
      </c>
      <c r="Z4264" s="6" t="s">
        <v>4474</v>
      </c>
      <c r="AA4264" s="6" t="s">
        <v>4474</v>
      </c>
      <c r="AB4264" s="6" t="s">
        <v>4474</v>
      </c>
      <c r="AC4264" s="6" t="s">
        <v>4474</v>
      </c>
      <c r="AD4264" s="6" t="s">
        <v>4474</v>
      </c>
      <c r="AF4264" t="e">
        <f>Q4264/W4264</f>
        <v>#VALUE!</v>
      </c>
      <c r="AG4264" t="e">
        <f>R4264/X4264</f>
        <v>#VALUE!</v>
      </c>
      <c r="AH4264" t="e">
        <f>U4264/W4264</f>
        <v>#VALUE!</v>
      </c>
      <c r="AI4264" t="e">
        <f>V4264/X4264</f>
        <v>#VALUE!</v>
      </c>
      <c r="AJ4264" t="e">
        <f>Y4264/AA4264</f>
        <v>#VALUE!</v>
      </c>
      <c r="AK4264" t="e">
        <f>Z4264/AB4264</f>
        <v>#VALUE!</v>
      </c>
      <c r="AL4264" t="e">
        <f>O4264/K4264</f>
        <v>#VALUE!</v>
      </c>
      <c r="AM4264" t="e">
        <f>P4264/L4264</f>
        <v>#VALUE!</v>
      </c>
      <c r="AN4264" t="e">
        <f>K4264/W4264</f>
        <v>#VALUE!</v>
      </c>
      <c r="AO4264" t="e">
        <f>L4264/X4264</f>
        <v>#VALUE!</v>
      </c>
      <c r="AP4264">
        <f>IF(OR(Q4264&lt;0, Q4264="NA"), 0, 1)</f>
        <v>0</v>
      </c>
      <c r="AQ4264">
        <f>IF(OR(S4264&lt;0, S4264="NA"), 0, 1)</f>
        <v>0</v>
      </c>
      <c r="AR4264">
        <f>IFERROR(IF((AF4264-AG4264)&gt;0,1,0),0)</f>
        <v>0</v>
      </c>
      <c r="AS4264">
        <f>IFERROR(IF((S4264-Q4264)&gt;0,1,0),0)</f>
        <v>0</v>
      </c>
      <c r="AT4264">
        <f>IFERROR(IF((AH4264-AI4264)&lt;0,1,0),0)</f>
        <v>0</v>
      </c>
      <c r="AU4264">
        <f>IFERROR(IF((AJ4264-AK4264)&gt;0,1,0),0)</f>
        <v>0</v>
      </c>
      <c r="AV4264">
        <f>IFERROR(IF((AL4264-AM4264)&gt;0,1,0),0)</f>
        <v>0</v>
      </c>
      <c r="AW4264">
        <f>IFERROR(IF((AN4264-AO4264)&gt;0,1,0),0)</f>
        <v>0</v>
      </c>
      <c r="AX4264">
        <f>IFERROR(IF((AC4264-AD4264)&lt;0,1,0),0)</f>
        <v>0</v>
      </c>
      <c r="AY4264">
        <f>SUM(AP4264:AX4264)</f>
        <v>0</v>
      </c>
    </row>
    <row r="4265" spans="1:51" x14ac:dyDescent="0.45">
      <c r="A4265" s="1" t="s">
        <v>3434</v>
      </c>
      <c r="B4265" s="2">
        <v>5731944</v>
      </c>
      <c r="C4265" s="3" t="s">
        <v>5337</v>
      </c>
      <c r="D4265" s="5">
        <v>11.11</v>
      </c>
      <c r="E4265" s="5">
        <v>70.673154199999999</v>
      </c>
      <c r="F4265" s="3" t="s">
        <v>4480</v>
      </c>
      <c r="G4265" s="3" t="s">
        <v>4491</v>
      </c>
      <c r="H4265" s="3" t="s">
        <v>4492</v>
      </c>
      <c r="I4265" s="3" t="s">
        <v>4493</v>
      </c>
      <c r="J4265" s="3"/>
      <c r="K4265" s="6" t="s">
        <v>4474</v>
      </c>
      <c r="L4265" s="6" t="s">
        <v>4474</v>
      </c>
      <c r="M4265" s="6" t="s">
        <v>4474</v>
      </c>
      <c r="N4265" s="6" t="s">
        <v>4474</v>
      </c>
      <c r="O4265" s="6" t="s">
        <v>4474</v>
      </c>
      <c r="P4265" s="6" t="s">
        <v>4474</v>
      </c>
      <c r="Q4265" s="6" t="s">
        <v>4474</v>
      </c>
      <c r="R4265" s="6" t="s">
        <v>4474</v>
      </c>
      <c r="S4265" s="6" t="s">
        <v>4474</v>
      </c>
      <c r="T4265" s="6" t="s">
        <v>4474</v>
      </c>
      <c r="U4265" s="6" t="s">
        <v>4474</v>
      </c>
      <c r="V4265" s="6" t="s">
        <v>4474</v>
      </c>
      <c r="W4265" s="6" t="s">
        <v>4474</v>
      </c>
      <c r="X4265" s="6" t="s">
        <v>4474</v>
      </c>
      <c r="Y4265" s="6" t="s">
        <v>4474</v>
      </c>
      <c r="Z4265" s="6" t="s">
        <v>4474</v>
      </c>
      <c r="AA4265" s="6" t="s">
        <v>4474</v>
      </c>
      <c r="AB4265" s="6" t="s">
        <v>4474</v>
      </c>
      <c r="AC4265" s="6" t="s">
        <v>4474</v>
      </c>
      <c r="AD4265" s="6" t="s">
        <v>4474</v>
      </c>
      <c r="AF4265" t="e">
        <f>Q4265/W4265</f>
        <v>#VALUE!</v>
      </c>
      <c r="AG4265" t="e">
        <f>R4265/X4265</f>
        <v>#VALUE!</v>
      </c>
      <c r="AH4265" t="e">
        <f>U4265/W4265</f>
        <v>#VALUE!</v>
      </c>
      <c r="AI4265" t="e">
        <f>V4265/X4265</f>
        <v>#VALUE!</v>
      </c>
      <c r="AJ4265" t="e">
        <f>Y4265/AA4265</f>
        <v>#VALUE!</v>
      </c>
      <c r="AK4265" t="e">
        <f>Z4265/AB4265</f>
        <v>#VALUE!</v>
      </c>
      <c r="AL4265" t="e">
        <f>O4265/K4265</f>
        <v>#VALUE!</v>
      </c>
      <c r="AM4265" t="e">
        <f>P4265/L4265</f>
        <v>#VALUE!</v>
      </c>
      <c r="AN4265" t="e">
        <f>K4265/W4265</f>
        <v>#VALUE!</v>
      </c>
      <c r="AO4265" t="e">
        <f>L4265/X4265</f>
        <v>#VALUE!</v>
      </c>
      <c r="AP4265">
        <f>IF(OR(Q4265&lt;0, Q4265="NA"), 0, 1)</f>
        <v>0</v>
      </c>
      <c r="AQ4265">
        <f>IF(OR(S4265&lt;0, S4265="NA"), 0, 1)</f>
        <v>0</v>
      </c>
      <c r="AR4265">
        <f>IFERROR(IF((AF4265-AG4265)&gt;0,1,0),0)</f>
        <v>0</v>
      </c>
      <c r="AS4265">
        <f>IFERROR(IF((S4265-Q4265)&gt;0,1,0),0)</f>
        <v>0</v>
      </c>
      <c r="AT4265">
        <f>IFERROR(IF((AH4265-AI4265)&lt;0,1,0),0)</f>
        <v>0</v>
      </c>
      <c r="AU4265">
        <f>IFERROR(IF((AJ4265-AK4265)&gt;0,1,0),0)</f>
        <v>0</v>
      </c>
      <c r="AV4265">
        <f>IFERROR(IF((AL4265-AM4265)&gt;0,1,0),0)</f>
        <v>0</v>
      </c>
      <c r="AW4265">
        <f>IFERROR(IF((AN4265-AO4265)&gt;0,1,0),0)</f>
        <v>0</v>
      </c>
      <c r="AX4265">
        <f>IFERROR(IF((AC4265-AD4265)&lt;0,1,0),0)</f>
        <v>0</v>
      </c>
      <c r="AY4265">
        <f>SUM(AP4265:AX4265)</f>
        <v>0</v>
      </c>
    </row>
    <row r="4266" spans="1:51" x14ac:dyDescent="0.45">
      <c r="A4266" s="1" t="s">
        <v>3499</v>
      </c>
      <c r="B4266" s="2">
        <v>117768963</v>
      </c>
      <c r="C4266" s="3" t="s">
        <v>5338</v>
      </c>
      <c r="D4266" s="5">
        <v>23.811800000000002</v>
      </c>
      <c r="E4266" s="5">
        <v>200.01911999999999</v>
      </c>
      <c r="F4266" s="3"/>
      <c r="G4266" s="3"/>
      <c r="H4266" s="3"/>
      <c r="I4266" s="3"/>
      <c r="J4266" s="3"/>
      <c r="K4266" s="6" t="s">
        <v>4474</v>
      </c>
      <c r="L4266" s="6" t="s">
        <v>4474</v>
      </c>
      <c r="M4266" s="6" t="s">
        <v>4474</v>
      </c>
      <c r="N4266" s="6" t="s">
        <v>4474</v>
      </c>
      <c r="O4266" s="6" t="s">
        <v>4474</v>
      </c>
      <c r="P4266" s="6" t="s">
        <v>4474</v>
      </c>
      <c r="Q4266" s="6" t="s">
        <v>4474</v>
      </c>
      <c r="R4266" s="6" t="s">
        <v>4474</v>
      </c>
      <c r="S4266" s="6" t="s">
        <v>4474</v>
      </c>
      <c r="T4266" s="6" t="s">
        <v>4474</v>
      </c>
      <c r="U4266" s="6" t="s">
        <v>4474</v>
      </c>
      <c r="V4266" s="6" t="s">
        <v>4474</v>
      </c>
      <c r="W4266" s="6" t="s">
        <v>4474</v>
      </c>
      <c r="X4266" s="6" t="s">
        <v>4474</v>
      </c>
      <c r="Y4266" s="6" t="s">
        <v>4474</v>
      </c>
      <c r="Z4266" s="6" t="s">
        <v>4474</v>
      </c>
      <c r="AA4266" s="6" t="s">
        <v>4474</v>
      </c>
      <c r="AB4266" s="6" t="s">
        <v>4474</v>
      </c>
      <c r="AC4266" s="6" t="s">
        <v>4474</v>
      </c>
      <c r="AD4266" s="6" t="s">
        <v>4474</v>
      </c>
      <c r="AF4266" t="e">
        <f>Q4266/W4266</f>
        <v>#VALUE!</v>
      </c>
      <c r="AG4266" t="e">
        <f>R4266/X4266</f>
        <v>#VALUE!</v>
      </c>
      <c r="AH4266" t="e">
        <f>U4266/W4266</f>
        <v>#VALUE!</v>
      </c>
      <c r="AI4266" t="e">
        <f>V4266/X4266</f>
        <v>#VALUE!</v>
      </c>
      <c r="AJ4266" t="e">
        <f>Y4266/AA4266</f>
        <v>#VALUE!</v>
      </c>
      <c r="AK4266" t="e">
        <f>Z4266/AB4266</f>
        <v>#VALUE!</v>
      </c>
      <c r="AL4266" t="e">
        <f>O4266/K4266</f>
        <v>#VALUE!</v>
      </c>
      <c r="AM4266" t="e">
        <f>P4266/L4266</f>
        <v>#VALUE!</v>
      </c>
      <c r="AN4266" t="e">
        <f>K4266/W4266</f>
        <v>#VALUE!</v>
      </c>
      <c r="AO4266" t="e">
        <f>L4266/X4266</f>
        <v>#VALUE!</v>
      </c>
      <c r="AP4266">
        <f>IF(OR(Q4266&lt;0, Q4266="NA"), 0, 1)</f>
        <v>0</v>
      </c>
      <c r="AQ4266">
        <f>IF(OR(S4266&lt;0, S4266="NA"), 0, 1)</f>
        <v>0</v>
      </c>
      <c r="AR4266">
        <f>IFERROR(IF((AF4266-AG4266)&gt;0,1,0),0)</f>
        <v>0</v>
      </c>
      <c r="AS4266">
        <f>IFERROR(IF((S4266-Q4266)&gt;0,1,0),0)</f>
        <v>0</v>
      </c>
      <c r="AT4266">
        <f>IFERROR(IF((AH4266-AI4266)&lt;0,1,0),0)</f>
        <v>0</v>
      </c>
      <c r="AU4266">
        <f>IFERROR(IF((AJ4266-AK4266)&gt;0,1,0),0)</f>
        <v>0</v>
      </c>
      <c r="AV4266">
        <f>IFERROR(IF((AL4266-AM4266)&gt;0,1,0),0)</f>
        <v>0</v>
      </c>
      <c r="AW4266">
        <f>IFERROR(IF((AN4266-AO4266)&gt;0,1,0),0)</f>
        <v>0</v>
      </c>
      <c r="AX4266">
        <f>IFERROR(IF((AC4266-AD4266)&lt;0,1,0),0)</f>
        <v>0</v>
      </c>
      <c r="AY4266">
        <f>SUM(AP4266:AX4266)</f>
        <v>0</v>
      </c>
    </row>
    <row r="4267" spans="1:51" x14ac:dyDescent="0.45">
      <c r="A4267" s="1" t="s">
        <v>3500</v>
      </c>
      <c r="B4267" s="2">
        <v>117769164</v>
      </c>
      <c r="C4267" s="3" t="s">
        <v>5338</v>
      </c>
      <c r="D4267" s="5">
        <v>24.62</v>
      </c>
      <c r="E4267" s="5">
        <v>516.40449999999998</v>
      </c>
      <c r="F4267" s="3" t="s">
        <v>4480</v>
      </c>
      <c r="G4267" s="3" t="s">
        <v>4491</v>
      </c>
      <c r="H4267" s="3" t="s">
        <v>4492</v>
      </c>
      <c r="I4267" s="3" t="s">
        <v>4493</v>
      </c>
      <c r="J4267" s="3"/>
      <c r="K4267" s="6" t="s">
        <v>4474</v>
      </c>
      <c r="L4267" s="6" t="s">
        <v>4474</v>
      </c>
      <c r="M4267" s="6" t="s">
        <v>4474</v>
      </c>
      <c r="N4267" s="6" t="s">
        <v>4474</v>
      </c>
      <c r="O4267" s="6" t="s">
        <v>4474</v>
      </c>
      <c r="P4267" s="6" t="s">
        <v>4474</v>
      </c>
      <c r="Q4267" s="6" t="s">
        <v>4474</v>
      </c>
      <c r="R4267" s="6" t="s">
        <v>4474</v>
      </c>
      <c r="S4267" s="6" t="s">
        <v>4474</v>
      </c>
      <c r="T4267" s="6" t="s">
        <v>4474</v>
      </c>
      <c r="U4267" s="6" t="s">
        <v>4474</v>
      </c>
      <c r="V4267" s="6" t="s">
        <v>4474</v>
      </c>
      <c r="W4267" s="6" t="s">
        <v>4474</v>
      </c>
      <c r="X4267" s="6" t="s">
        <v>4474</v>
      </c>
      <c r="Y4267" s="6" t="s">
        <v>4474</v>
      </c>
      <c r="Z4267" s="6" t="s">
        <v>4474</v>
      </c>
      <c r="AA4267" s="6" t="s">
        <v>4474</v>
      </c>
      <c r="AB4267" s="6" t="s">
        <v>4474</v>
      </c>
      <c r="AC4267" s="6" t="s">
        <v>4474</v>
      </c>
      <c r="AD4267" s="6" t="s">
        <v>4474</v>
      </c>
      <c r="AF4267" t="e">
        <f>Q4267/W4267</f>
        <v>#VALUE!</v>
      </c>
      <c r="AG4267" t="e">
        <f>R4267/X4267</f>
        <v>#VALUE!</v>
      </c>
      <c r="AH4267" t="e">
        <f>U4267/W4267</f>
        <v>#VALUE!</v>
      </c>
      <c r="AI4267" t="e">
        <f>V4267/X4267</f>
        <v>#VALUE!</v>
      </c>
      <c r="AJ4267" t="e">
        <f>Y4267/AA4267</f>
        <v>#VALUE!</v>
      </c>
      <c r="AK4267" t="e">
        <f>Z4267/AB4267</f>
        <v>#VALUE!</v>
      </c>
      <c r="AL4267" t="e">
        <f>O4267/K4267</f>
        <v>#VALUE!</v>
      </c>
      <c r="AM4267" t="e">
        <f>P4267/L4267</f>
        <v>#VALUE!</v>
      </c>
      <c r="AN4267" t="e">
        <f>K4267/W4267</f>
        <v>#VALUE!</v>
      </c>
      <c r="AO4267" t="e">
        <f>L4267/X4267</f>
        <v>#VALUE!</v>
      </c>
      <c r="AP4267">
        <f>IF(OR(Q4267&lt;0, Q4267="NA"), 0, 1)</f>
        <v>0</v>
      </c>
      <c r="AQ4267">
        <f>IF(OR(S4267&lt;0, S4267="NA"), 0, 1)</f>
        <v>0</v>
      </c>
      <c r="AR4267">
        <f>IFERROR(IF((AF4267-AG4267)&gt;0,1,0),0)</f>
        <v>0</v>
      </c>
      <c r="AS4267">
        <f>IFERROR(IF((S4267-Q4267)&gt;0,1,0),0)</f>
        <v>0</v>
      </c>
      <c r="AT4267">
        <f>IFERROR(IF((AH4267-AI4267)&lt;0,1,0),0)</f>
        <v>0</v>
      </c>
      <c r="AU4267">
        <f>IFERROR(IF((AJ4267-AK4267)&gt;0,1,0),0)</f>
        <v>0</v>
      </c>
      <c r="AV4267">
        <f>IFERROR(IF((AL4267-AM4267)&gt;0,1,0),0)</f>
        <v>0</v>
      </c>
      <c r="AW4267">
        <f>IFERROR(IF((AN4267-AO4267)&gt;0,1,0),0)</f>
        <v>0</v>
      </c>
      <c r="AX4267">
        <f>IFERROR(IF((AC4267-AD4267)&lt;0,1,0),0)</f>
        <v>0</v>
      </c>
      <c r="AY4267">
        <f>SUM(AP4267:AX4267)</f>
        <v>0</v>
      </c>
    </row>
    <row r="4268" spans="1:51" x14ac:dyDescent="0.45">
      <c r="A4268" s="1" t="s">
        <v>3501</v>
      </c>
      <c r="B4268" s="2">
        <v>118363522</v>
      </c>
      <c r="C4268" s="3" t="s">
        <v>5338</v>
      </c>
      <c r="D4268" s="5">
        <v>26.8794</v>
      </c>
      <c r="E4268" s="5">
        <v>239.89864499999999</v>
      </c>
      <c r="F4268" s="3" t="s">
        <v>4480</v>
      </c>
      <c r="G4268" s="3" t="s">
        <v>4491</v>
      </c>
      <c r="H4268" s="3" t="s">
        <v>4492</v>
      </c>
      <c r="I4268" s="3" t="s">
        <v>4493</v>
      </c>
      <c r="J4268" s="3"/>
      <c r="K4268" s="6" t="s">
        <v>4474</v>
      </c>
      <c r="L4268" s="6" t="s">
        <v>4474</v>
      </c>
      <c r="M4268" s="6" t="s">
        <v>4474</v>
      </c>
      <c r="N4268" s="6" t="s">
        <v>4474</v>
      </c>
      <c r="O4268" s="6" t="s">
        <v>4474</v>
      </c>
      <c r="P4268" s="6" t="s">
        <v>4474</v>
      </c>
      <c r="Q4268" s="6" t="s">
        <v>4474</v>
      </c>
      <c r="R4268" s="6" t="s">
        <v>4474</v>
      </c>
      <c r="S4268" s="6" t="s">
        <v>4474</v>
      </c>
      <c r="T4268" s="6" t="s">
        <v>4474</v>
      </c>
      <c r="U4268" s="6" t="s">
        <v>4474</v>
      </c>
      <c r="V4268" s="6" t="s">
        <v>4474</v>
      </c>
      <c r="W4268" s="6" t="s">
        <v>4474</v>
      </c>
      <c r="X4268" s="6" t="s">
        <v>4474</v>
      </c>
      <c r="Y4268" s="6" t="s">
        <v>4474</v>
      </c>
      <c r="Z4268" s="6" t="s">
        <v>4474</v>
      </c>
      <c r="AA4268" s="6" t="s">
        <v>4474</v>
      </c>
      <c r="AB4268" s="6" t="s">
        <v>4474</v>
      </c>
      <c r="AC4268" s="6" t="s">
        <v>4474</v>
      </c>
      <c r="AD4268" s="6" t="s">
        <v>4474</v>
      </c>
      <c r="AF4268" t="e">
        <f>Q4268/W4268</f>
        <v>#VALUE!</v>
      </c>
      <c r="AG4268" t="e">
        <f>R4268/X4268</f>
        <v>#VALUE!</v>
      </c>
      <c r="AH4268" t="e">
        <f>U4268/W4268</f>
        <v>#VALUE!</v>
      </c>
      <c r="AI4268" t="e">
        <f>V4268/X4268</f>
        <v>#VALUE!</v>
      </c>
      <c r="AJ4268" t="e">
        <f>Y4268/AA4268</f>
        <v>#VALUE!</v>
      </c>
      <c r="AK4268" t="e">
        <f>Z4268/AB4268</f>
        <v>#VALUE!</v>
      </c>
      <c r="AL4268" t="e">
        <f>O4268/K4268</f>
        <v>#VALUE!</v>
      </c>
      <c r="AM4268" t="e">
        <f>P4268/L4268</f>
        <v>#VALUE!</v>
      </c>
      <c r="AN4268" t="e">
        <f>K4268/W4268</f>
        <v>#VALUE!</v>
      </c>
      <c r="AO4268" t="e">
        <f>L4268/X4268</f>
        <v>#VALUE!</v>
      </c>
      <c r="AP4268">
        <f>IF(OR(Q4268&lt;0, Q4268="NA"), 0, 1)</f>
        <v>0</v>
      </c>
      <c r="AQ4268">
        <f>IF(OR(S4268&lt;0, S4268="NA"), 0, 1)</f>
        <v>0</v>
      </c>
      <c r="AR4268">
        <f>IFERROR(IF((AF4268-AG4268)&gt;0,1,0),0)</f>
        <v>0</v>
      </c>
      <c r="AS4268">
        <f>IFERROR(IF((S4268-Q4268)&gt;0,1,0),0)</f>
        <v>0</v>
      </c>
      <c r="AT4268">
        <f>IFERROR(IF((AH4268-AI4268)&lt;0,1,0),0)</f>
        <v>0</v>
      </c>
      <c r="AU4268">
        <f>IFERROR(IF((AJ4268-AK4268)&gt;0,1,0),0)</f>
        <v>0</v>
      </c>
      <c r="AV4268">
        <f>IFERROR(IF((AL4268-AM4268)&gt;0,1,0),0)</f>
        <v>0</v>
      </c>
      <c r="AW4268">
        <f>IFERROR(IF((AN4268-AO4268)&gt;0,1,0),0)</f>
        <v>0</v>
      </c>
      <c r="AX4268">
        <f>IFERROR(IF((AC4268-AD4268)&lt;0,1,0),0)</f>
        <v>0</v>
      </c>
      <c r="AY4268">
        <f>SUM(AP4268:AX4268)</f>
        <v>0</v>
      </c>
    </row>
    <row r="4269" spans="1:51" x14ac:dyDescent="0.45">
      <c r="A4269" s="1" t="s">
        <v>3544</v>
      </c>
      <c r="B4269" s="2">
        <v>118370212</v>
      </c>
      <c r="C4269" s="3" t="s">
        <v>5337</v>
      </c>
      <c r="D4269" s="7">
        <v>10.09</v>
      </c>
      <c r="E4269" s="5">
        <v>256.84095000000002</v>
      </c>
      <c r="F4269" s="3" t="s">
        <v>4480</v>
      </c>
      <c r="G4269" s="3" t="s">
        <v>4491</v>
      </c>
      <c r="H4269" s="3" t="s">
        <v>4492</v>
      </c>
      <c r="I4269" s="3" t="s">
        <v>4493</v>
      </c>
      <c r="J4269" s="3" t="s">
        <v>4494</v>
      </c>
      <c r="K4269" s="6" t="s">
        <v>4474</v>
      </c>
      <c r="L4269" s="6" t="s">
        <v>4474</v>
      </c>
      <c r="M4269" s="6" t="s">
        <v>4474</v>
      </c>
      <c r="N4269" s="6" t="s">
        <v>4474</v>
      </c>
      <c r="O4269" s="6" t="s">
        <v>4474</v>
      </c>
      <c r="P4269" s="6" t="s">
        <v>4474</v>
      </c>
      <c r="Q4269" s="6" t="s">
        <v>4474</v>
      </c>
      <c r="R4269" s="6" t="s">
        <v>4474</v>
      </c>
      <c r="S4269" s="6" t="s">
        <v>4474</v>
      </c>
      <c r="T4269" s="6" t="s">
        <v>4474</v>
      </c>
      <c r="U4269" s="6" t="s">
        <v>4474</v>
      </c>
      <c r="V4269" s="6" t="s">
        <v>4474</v>
      </c>
      <c r="W4269" s="6" t="s">
        <v>4474</v>
      </c>
      <c r="X4269" s="6" t="s">
        <v>4474</v>
      </c>
      <c r="Y4269" s="6" t="s">
        <v>4474</v>
      </c>
      <c r="Z4269" s="6" t="s">
        <v>4474</v>
      </c>
      <c r="AA4269" s="6" t="s">
        <v>4474</v>
      </c>
      <c r="AB4269" s="6" t="s">
        <v>4474</v>
      </c>
      <c r="AC4269" s="6" t="s">
        <v>4474</v>
      </c>
      <c r="AD4269" s="6" t="s">
        <v>4474</v>
      </c>
      <c r="AF4269" t="e">
        <f>Q4269/W4269</f>
        <v>#VALUE!</v>
      </c>
      <c r="AG4269" t="e">
        <f>R4269/X4269</f>
        <v>#VALUE!</v>
      </c>
      <c r="AH4269" t="e">
        <f>U4269/W4269</f>
        <v>#VALUE!</v>
      </c>
      <c r="AI4269" t="e">
        <f>V4269/X4269</f>
        <v>#VALUE!</v>
      </c>
      <c r="AJ4269" t="e">
        <f>Y4269/AA4269</f>
        <v>#VALUE!</v>
      </c>
      <c r="AK4269" t="e">
        <f>Z4269/AB4269</f>
        <v>#VALUE!</v>
      </c>
      <c r="AL4269" t="e">
        <f>O4269/K4269</f>
        <v>#VALUE!</v>
      </c>
      <c r="AM4269" t="e">
        <f>P4269/L4269</f>
        <v>#VALUE!</v>
      </c>
      <c r="AN4269" t="e">
        <f>K4269/W4269</f>
        <v>#VALUE!</v>
      </c>
      <c r="AO4269" t="e">
        <f>L4269/X4269</f>
        <v>#VALUE!</v>
      </c>
      <c r="AP4269">
        <f>IF(OR(Q4269&lt;0, Q4269="NA"), 0, 1)</f>
        <v>0</v>
      </c>
      <c r="AQ4269">
        <f>IF(OR(S4269&lt;0, S4269="NA"), 0, 1)</f>
        <v>0</v>
      </c>
      <c r="AR4269">
        <f>IFERROR(IF((AF4269-AG4269)&gt;0,1,0),0)</f>
        <v>0</v>
      </c>
      <c r="AS4269">
        <f>IFERROR(IF((S4269-Q4269)&gt;0,1,0),0)</f>
        <v>0</v>
      </c>
      <c r="AT4269">
        <f>IFERROR(IF((AH4269-AI4269)&lt;0,1,0),0)</f>
        <v>0</v>
      </c>
      <c r="AU4269">
        <f>IFERROR(IF((AJ4269-AK4269)&gt;0,1,0),0)</f>
        <v>0</v>
      </c>
      <c r="AV4269">
        <f>IFERROR(IF((AL4269-AM4269)&gt;0,1,0),0)</f>
        <v>0</v>
      </c>
      <c r="AW4269">
        <f>IFERROR(IF((AN4269-AO4269)&gt;0,1,0),0)</f>
        <v>0</v>
      </c>
      <c r="AX4269">
        <f>IFERROR(IF((AC4269-AD4269)&lt;0,1,0),0)</f>
        <v>0</v>
      </c>
      <c r="AY4269">
        <f>SUM(AP4269:AX4269)</f>
        <v>0</v>
      </c>
    </row>
    <row r="4270" spans="1:51" x14ac:dyDescent="0.45">
      <c r="A4270" s="1" t="s">
        <v>3546</v>
      </c>
      <c r="B4270" s="2">
        <v>117663260</v>
      </c>
      <c r="C4270" s="3" t="s">
        <v>5338</v>
      </c>
      <c r="D4270" s="7">
        <v>10.08</v>
      </c>
      <c r="E4270" s="5">
        <v>309.12000336</v>
      </c>
      <c r="F4270" s="3" t="s">
        <v>4480</v>
      </c>
      <c r="G4270" s="3" t="s">
        <v>4491</v>
      </c>
      <c r="H4270" s="3" t="s">
        <v>4492</v>
      </c>
      <c r="I4270" s="3" t="s">
        <v>4493</v>
      </c>
      <c r="J4270" s="3" t="s">
        <v>4494</v>
      </c>
      <c r="K4270" s="6" t="s">
        <v>4474</v>
      </c>
      <c r="L4270" s="6" t="s">
        <v>4474</v>
      </c>
      <c r="M4270" s="6" t="s">
        <v>4474</v>
      </c>
      <c r="N4270" s="6" t="s">
        <v>4474</v>
      </c>
      <c r="O4270" s="6" t="s">
        <v>4474</v>
      </c>
      <c r="P4270" s="6" t="s">
        <v>4474</v>
      </c>
      <c r="Q4270" s="6" t="s">
        <v>4474</v>
      </c>
      <c r="R4270" s="6" t="s">
        <v>4474</v>
      </c>
      <c r="S4270" s="6" t="s">
        <v>4474</v>
      </c>
      <c r="T4270" s="6" t="s">
        <v>4474</v>
      </c>
      <c r="U4270" s="6" t="s">
        <v>4474</v>
      </c>
      <c r="V4270" s="6" t="s">
        <v>4474</v>
      </c>
      <c r="W4270" s="6" t="s">
        <v>4474</v>
      </c>
      <c r="X4270" s="6" t="s">
        <v>4474</v>
      </c>
      <c r="Y4270" s="6" t="s">
        <v>4474</v>
      </c>
      <c r="Z4270" s="6" t="s">
        <v>4474</v>
      </c>
      <c r="AA4270" s="6" t="s">
        <v>4474</v>
      </c>
      <c r="AB4270" s="6" t="s">
        <v>4474</v>
      </c>
      <c r="AC4270" s="6" t="s">
        <v>4474</v>
      </c>
      <c r="AD4270" s="6" t="s">
        <v>4474</v>
      </c>
      <c r="AF4270" t="e">
        <f>Q4270/W4270</f>
        <v>#VALUE!</v>
      </c>
      <c r="AG4270" t="e">
        <f>R4270/X4270</f>
        <v>#VALUE!</v>
      </c>
      <c r="AH4270" t="e">
        <f>U4270/W4270</f>
        <v>#VALUE!</v>
      </c>
      <c r="AI4270" t="e">
        <f>V4270/X4270</f>
        <v>#VALUE!</v>
      </c>
      <c r="AJ4270" t="e">
        <f>Y4270/AA4270</f>
        <v>#VALUE!</v>
      </c>
      <c r="AK4270" t="e">
        <f>Z4270/AB4270</f>
        <v>#VALUE!</v>
      </c>
      <c r="AL4270" t="e">
        <f>O4270/K4270</f>
        <v>#VALUE!</v>
      </c>
      <c r="AM4270" t="e">
        <f>P4270/L4270</f>
        <v>#VALUE!</v>
      </c>
      <c r="AN4270" t="e">
        <f>K4270/W4270</f>
        <v>#VALUE!</v>
      </c>
      <c r="AO4270" t="e">
        <f>L4270/X4270</f>
        <v>#VALUE!</v>
      </c>
      <c r="AP4270">
        <f>IF(OR(Q4270&lt;0, Q4270="NA"), 0, 1)</f>
        <v>0</v>
      </c>
      <c r="AQ4270">
        <f>IF(OR(S4270&lt;0, S4270="NA"), 0, 1)</f>
        <v>0</v>
      </c>
      <c r="AR4270">
        <f>IFERROR(IF((AF4270-AG4270)&gt;0,1,0),0)</f>
        <v>0</v>
      </c>
      <c r="AS4270">
        <f>IFERROR(IF((S4270-Q4270)&gt;0,1,0),0)</f>
        <v>0</v>
      </c>
      <c r="AT4270">
        <f>IFERROR(IF((AH4270-AI4270)&lt;0,1,0),0)</f>
        <v>0</v>
      </c>
      <c r="AU4270">
        <f>IFERROR(IF((AJ4270-AK4270)&gt;0,1,0),0)</f>
        <v>0</v>
      </c>
      <c r="AV4270">
        <f>IFERROR(IF((AL4270-AM4270)&gt;0,1,0),0)</f>
        <v>0</v>
      </c>
      <c r="AW4270">
        <f>IFERROR(IF((AN4270-AO4270)&gt;0,1,0),0)</f>
        <v>0</v>
      </c>
      <c r="AX4270">
        <f>IFERROR(IF((AC4270-AD4270)&lt;0,1,0),0)</f>
        <v>0</v>
      </c>
      <c r="AY4270">
        <f>SUM(AP4270:AX4270)</f>
        <v>0</v>
      </c>
    </row>
    <row r="4271" spans="1:51" x14ac:dyDescent="0.45">
      <c r="A4271" s="1" t="s">
        <v>3550</v>
      </c>
      <c r="B4271" s="2">
        <v>106337685</v>
      </c>
      <c r="C4271" s="3"/>
      <c r="D4271" s="5" t="s">
        <v>4474</v>
      </c>
      <c r="E4271" s="5" t="s">
        <v>4474</v>
      </c>
      <c r="F4271" s="3" t="s">
        <v>4480</v>
      </c>
      <c r="G4271" s="3" t="s">
        <v>4491</v>
      </c>
      <c r="H4271" s="3" t="s">
        <v>4492</v>
      </c>
      <c r="I4271" s="3" t="s">
        <v>4493</v>
      </c>
      <c r="J4271" s="3"/>
      <c r="K4271" s="6" t="s">
        <v>4474</v>
      </c>
      <c r="L4271" s="6" t="s">
        <v>4474</v>
      </c>
      <c r="M4271" s="6" t="s">
        <v>4474</v>
      </c>
      <c r="N4271" s="6" t="s">
        <v>4474</v>
      </c>
      <c r="O4271" s="6" t="s">
        <v>4474</v>
      </c>
      <c r="P4271" s="6" t="s">
        <v>4474</v>
      </c>
      <c r="Q4271" s="6" t="s">
        <v>4474</v>
      </c>
      <c r="R4271" s="6" t="s">
        <v>4474</v>
      </c>
      <c r="S4271" s="6" t="s">
        <v>4474</v>
      </c>
      <c r="T4271" s="6" t="s">
        <v>4474</v>
      </c>
      <c r="U4271" s="6" t="s">
        <v>4474</v>
      </c>
      <c r="V4271" s="6" t="s">
        <v>4474</v>
      </c>
      <c r="W4271" s="6" t="s">
        <v>4474</v>
      </c>
      <c r="X4271" s="6" t="s">
        <v>4474</v>
      </c>
      <c r="Y4271" s="6" t="s">
        <v>4474</v>
      </c>
      <c r="Z4271" s="6" t="s">
        <v>4474</v>
      </c>
      <c r="AA4271" s="6" t="s">
        <v>4474</v>
      </c>
      <c r="AB4271" s="6" t="s">
        <v>4474</v>
      </c>
      <c r="AC4271" s="6" t="s">
        <v>4474</v>
      </c>
      <c r="AD4271" s="6" t="s">
        <v>4474</v>
      </c>
      <c r="AF4271" t="e">
        <f>Q4271/W4271</f>
        <v>#VALUE!</v>
      </c>
      <c r="AG4271" t="e">
        <f>R4271/X4271</f>
        <v>#VALUE!</v>
      </c>
      <c r="AH4271" t="e">
        <f>U4271/W4271</f>
        <v>#VALUE!</v>
      </c>
      <c r="AI4271" t="e">
        <f>V4271/X4271</f>
        <v>#VALUE!</v>
      </c>
      <c r="AJ4271" t="e">
        <f>Y4271/AA4271</f>
        <v>#VALUE!</v>
      </c>
      <c r="AK4271" t="e">
        <f>Z4271/AB4271</f>
        <v>#VALUE!</v>
      </c>
      <c r="AL4271" t="e">
        <f>O4271/K4271</f>
        <v>#VALUE!</v>
      </c>
      <c r="AM4271" t="e">
        <f>P4271/L4271</f>
        <v>#VALUE!</v>
      </c>
      <c r="AN4271" t="e">
        <f>K4271/W4271</f>
        <v>#VALUE!</v>
      </c>
      <c r="AO4271" t="e">
        <f>L4271/X4271</f>
        <v>#VALUE!</v>
      </c>
      <c r="AP4271">
        <f>IF(OR(Q4271&lt;0, Q4271="NA"), 0, 1)</f>
        <v>0</v>
      </c>
      <c r="AQ4271">
        <f>IF(OR(S4271&lt;0, S4271="NA"), 0, 1)</f>
        <v>0</v>
      </c>
      <c r="AR4271">
        <f>IFERROR(IF((AF4271-AG4271)&gt;0,1,0),0)</f>
        <v>0</v>
      </c>
      <c r="AS4271">
        <f>IFERROR(IF((S4271-Q4271)&gt;0,1,0),0)</f>
        <v>0</v>
      </c>
      <c r="AT4271">
        <f>IFERROR(IF((AH4271-AI4271)&lt;0,1,0),0)</f>
        <v>0</v>
      </c>
      <c r="AU4271">
        <f>IFERROR(IF((AJ4271-AK4271)&gt;0,1,0),0)</f>
        <v>0</v>
      </c>
      <c r="AV4271">
        <f>IFERROR(IF((AL4271-AM4271)&gt;0,1,0),0)</f>
        <v>0</v>
      </c>
      <c r="AW4271">
        <f>IFERROR(IF((AN4271-AO4271)&gt;0,1,0),0)</f>
        <v>0</v>
      </c>
      <c r="AX4271">
        <f>IFERROR(IF((AC4271-AD4271)&lt;0,1,0),0)</f>
        <v>0</v>
      </c>
      <c r="AY4271">
        <f>SUM(AP4271:AX4271)</f>
        <v>0</v>
      </c>
    </row>
    <row r="4272" spans="1:51" x14ac:dyDescent="0.45">
      <c r="A4272" s="1" t="s">
        <v>3551</v>
      </c>
      <c r="B4272" s="2">
        <v>28663909</v>
      </c>
      <c r="C4272" s="3" t="s">
        <v>5338</v>
      </c>
      <c r="D4272" s="5">
        <v>40.49</v>
      </c>
      <c r="E4272" s="5">
        <v>38.465499999999999</v>
      </c>
      <c r="F4272" s="3" t="s">
        <v>4480</v>
      </c>
      <c r="G4272" s="3" t="s">
        <v>4491</v>
      </c>
      <c r="H4272" s="3" t="s">
        <v>4492</v>
      </c>
      <c r="I4272" s="3" t="s">
        <v>4493</v>
      </c>
      <c r="J4272" s="3"/>
      <c r="K4272" s="6" t="s">
        <v>4474</v>
      </c>
      <c r="L4272" s="6" t="s">
        <v>4474</v>
      </c>
      <c r="M4272" s="6" t="s">
        <v>4474</v>
      </c>
      <c r="N4272" s="6" t="s">
        <v>4474</v>
      </c>
      <c r="O4272" s="6" t="s">
        <v>4474</v>
      </c>
      <c r="P4272" s="6" t="s">
        <v>4474</v>
      </c>
      <c r="Q4272" s="6" t="s">
        <v>4474</v>
      </c>
      <c r="R4272" s="6" t="s">
        <v>4474</v>
      </c>
      <c r="S4272" s="6" t="s">
        <v>4474</v>
      </c>
      <c r="T4272" s="6" t="s">
        <v>4474</v>
      </c>
      <c r="U4272" s="6" t="s">
        <v>4474</v>
      </c>
      <c r="V4272" s="6" t="s">
        <v>4474</v>
      </c>
      <c r="W4272" s="6" t="s">
        <v>4474</v>
      </c>
      <c r="X4272" s="6" t="s">
        <v>4474</v>
      </c>
      <c r="Y4272" s="6" t="s">
        <v>4474</v>
      </c>
      <c r="Z4272" s="6" t="s">
        <v>4474</v>
      </c>
      <c r="AA4272" s="6" t="s">
        <v>4474</v>
      </c>
      <c r="AB4272" s="6" t="s">
        <v>4474</v>
      </c>
      <c r="AC4272" s="6" t="s">
        <v>4474</v>
      </c>
      <c r="AD4272" s="6" t="s">
        <v>4474</v>
      </c>
      <c r="AF4272" t="e">
        <f>Q4272/W4272</f>
        <v>#VALUE!</v>
      </c>
      <c r="AG4272" t="e">
        <f>R4272/X4272</f>
        <v>#VALUE!</v>
      </c>
      <c r="AH4272" t="e">
        <f>U4272/W4272</f>
        <v>#VALUE!</v>
      </c>
      <c r="AI4272" t="e">
        <f>V4272/X4272</f>
        <v>#VALUE!</v>
      </c>
      <c r="AJ4272" t="e">
        <f>Y4272/AA4272</f>
        <v>#VALUE!</v>
      </c>
      <c r="AK4272" t="e">
        <f>Z4272/AB4272</f>
        <v>#VALUE!</v>
      </c>
      <c r="AL4272" t="e">
        <f>O4272/K4272</f>
        <v>#VALUE!</v>
      </c>
      <c r="AM4272" t="e">
        <f>P4272/L4272</f>
        <v>#VALUE!</v>
      </c>
      <c r="AN4272" t="e">
        <f>K4272/W4272</f>
        <v>#VALUE!</v>
      </c>
      <c r="AO4272" t="e">
        <f>L4272/X4272</f>
        <v>#VALUE!</v>
      </c>
      <c r="AP4272">
        <f>IF(OR(Q4272&lt;0, Q4272="NA"), 0, 1)</f>
        <v>0</v>
      </c>
      <c r="AQ4272">
        <f>IF(OR(S4272&lt;0, S4272="NA"), 0, 1)</f>
        <v>0</v>
      </c>
      <c r="AR4272">
        <f>IFERROR(IF((AF4272-AG4272)&gt;0,1,0),0)</f>
        <v>0</v>
      </c>
      <c r="AS4272">
        <f>IFERROR(IF((S4272-Q4272)&gt;0,1,0),0)</f>
        <v>0</v>
      </c>
      <c r="AT4272">
        <f>IFERROR(IF((AH4272-AI4272)&lt;0,1,0),0)</f>
        <v>0</v>
      </c>
      <c r="AU4272">
        <f>IFERROR(IF((AJ4272-AK4272)&gt;0,1,0),0)</f>
        <v>0</v>
      </c>
      <c r="AV4272">
        <f>IFERROR(IF((AL4272-AM4272)&gt;0,1,0),0)</f>
        <v>0</v>
      </c>
      <c r="AW4272">
        <f>IFERROR(IF((AN4272-AO4272)&gt;0,1,0),0)</f>
        <v>0</v>
      </c>
      <c r="AX4272">
        <f>IFERROR(IF((AC4272-AD4272)&lt;0,1,0),0)</f>
        <v>0</v>
      </c>
      <c r="AY4272">
        <f>SUM(AP4272:AX4272)</f>
        <v>0</v>
      </c>
    </row>
    <row r="4273" spans="1:51" x14ac:dyDescent="0.45">
      <c r="A4273" s="1" t="s">
        <v>3556</v>
      </c>
      <c r="B4273" s="2">
        <v>9141246</v>
      </c>
      <c r="C4273" s="3" t="s">
        <v>5338</v>
      </c>
      <c r="D4273" s="5">
        <v>27.73</v>
      </c>
      <c r="E4273" s="5">
        <v>65.165499999999994</v>
      </c>
      <c r="F4273" s="3" t="s">
        <v>4480</v>
      </c>
      <c r="G4273" s="3" t="s">
        <v>4491</v>
      </c>
      <c r="H4273" s="3" t="s">
        <v>4492</v>
      </c>
      <c r="I4273" s="3" t="s">
        <v>4493</v>
      </c>
      <c r="J4273" s="3"/>
      <c r="K4273" s="6" t="s">
        <v>4474</v>
      </c>
      <c r="L4273" s="6" t="s">
        <v>4474</v>
      </c>
      <c r="M4273" s="6" t="s">
        <v>4474</v>
      </c>
      <c r="N4273" s="6" t="s">
        <v>4474</v>
      </c>
      <c r="O4273" s="6" t="s">
        <v>4474</v>
      </c>
      <c r="P4273" s="6" t="s">
        <v>4474</v>
      </c>
      <c r="Q4273" s="6" t="s">
        <v>4474</v>
      </c>
      <c r="R4273" s="6" t="s">
        <v>4474</v>
      </c>
      <c r="S4273" s="6" t="s">
        <v>4474</v>
      </c>
      <c r="T4273" s="6" t="s">
        <v>4474</v>
      </c>
      <c r="U4273" s="6" t="s">
        <v>4474</v>
      </c>
      <c r="V4273" s="6" t="s">
        <v>4474</v>
      </c>
      <c r="W4273" s="6" t="s">
        <v>4474</v>
      </c>
      <c r="X4273" s="6" t="s">
        <v>4474</v>
      </c>
      <c r="Y4273" s="6" t="s">
        <v>4474</v>
      </c>
      <c r="Z4273" s="6" t="s">
        <v>4474</v>
      </c>
      <c r="AA4273" s="6" t="s">
        <v>4474</v>
      </c>
      <c r="AB4273" s="6" t="s">
        <v>4474</v>
      </c>
      <c r="AC4273" s="6" t="s">
        <v>4474</v>
      </c>
      <c r="AD4273" s="6" t="s">
        <v>4474</v>
      </c>
      <c r="AF4273" t="e">
        <f>Q4273/W4273</f>
        <v>#VALUE!</v>
      </c>
      <c r="AG4273" t="e">
        <f>R4273/X4273</f>
        <v>#VALUE!</v>
      </c>
      <c r="AH4273" t="e">
        <f>U4273/W4273</f>
        <v>#VALUE!</v>
      </c>
      <c r="AI4273" t="e">
        <f>V4273/X4273</f>
        <v>#VALUE!</v>
      </c>
      <c r="AJ4273" t="e">
        <f>Y4273/AA4273</f>
        <v>#VALUE!</v>
      </c>
      <c r="AK4273" t="e">
        <f>Z4273/AB4273</f>
        <v>#VALUE!</v>
      </c>
      <c r="AL4273" t="e">
        <f>O4273/K4273</f>
        <v>#VALUE!</v>
      </c>
      <c r="AM4273" t="e">
        <f>P4273/L4273</f>
        <v>#VALUE!</v>
      </c>
      <c r="AN4273" t="e">
        <f>K4273/W4273</f>
        <v>#VALUE!</v>
      </c>
      <c r="AO4273" t="e">
        <f>L4273/X4273</f>
        <v>#VALUE!</v>
      </c>
      <c r="AP4273">
        <f>IF(OR(Q4273&lt;0, Q4273="NA"), 0, 1)</f>
        <v>0</v>
      </c>
      <c r="AQ4273">
        <f>IF(OR(S4273&lt;0, S4273="NA"), 0, 1)</f>
        <v>0</v>
      </c>
      <c r="AR4273">
        <f>IFERROR(IF((AF4273-AG4273)&gt;0,1,0),0)</f>
        <v>0</v>
      </c>
      <c r="AS4273">
        <f>IFERROR(IF((S4273-Q4273)&gt;0,1,0),0)</f>
        <v>0</v>
      </c>
      <c r="AT4273">
        <f>IFERROR(IF((AH4273-AI4273)&lt;0,1,0),0)</f>
        <v>0</v>
      </c>
      <c r="AU4273">
        <f>IFERROR(IF((AJ4273-AK4273)&gt;0,1,0),0)</f>
        <v>0</v>
      </c>
      <c r="AV4273">
        <f>IFERROR(IF((AL4273-AM4273)&gt;0,1,0),0)</f>
        <v>0</v>
      </c>
      <c r="AW4273">
        <f>IFERROR(IF((AN4273-AO4273)&gt;0,1,0),0)</f>
        <v>0</v>
      </c>
      <c r="AX4273">
        <f>IFERROR(IF((AC4273-AD4273)&lt;0,1,0),0)</f>
        <v>0</v>
      </c>
      <c r="AY4273">
        <f>SUM(AP4273:AX4273)</f>
        <v>0</v>
      </c>
    </row>
    <row r="4274" spans="1:51" x14ac:dyDescent="0.45">
      <c r="A4274" s="1" t="s">
        <v>3603</v>
      </c>
      <c r="B4274" s="2">
        <v>111690747</v>
      </c>
      <c r="C4274" s="3" t="s">
        <v>5337</v>
      </c>
      <c r="D4274" s="5">
        <v>20.239999999999998</v>
      </c>
      <c r="E4274" s="5">
        <v>409.51840951999998</v>
      </c>
      <c r="F4274" s="3" t="s">
        <v>4480</v>
      </c>
      <c r="G4274" s="3" t="s">
        <v>4491</v>
      </c>
      <c r="H4274" s="3" t="s">
        <v>4492</v>
      </c>
      <c r="I4274" s="3" t="s">
        <v>4493</v>
      </c>
      <c r="J4274" s="3" t="s">
        <v>5125</v>
      </c>
      <c r="K4274" s="6" t="s">
        <v>4474</v>
      </c>
      <c r="L4274" s="6" t="s">
        <v>4474</v>
      </c>
      <c r="M4274" s="6" t="s">
        <v>4474</v>
      </c>
      <c r="N4274" s="6" t="s">
        <v>4474</v>
      </c>
      <c r="O4274" s="6" t="s">
        <v>4474</v>
      </c>
      <c r="P4274" s="6" t="s">
        <v>4474</v>
      </c>
      <c r="Q4274" s="6" t="s">
        <v>4474</v>
      </c>
      <c r="R4274" s="6" t="s">
        <v>4474</v>
      </c>
      <c r="S4274" s="6" t="s">
        <v>4474</v>
      </c>
      <c r="T4274" s="6" t="s">
        <v>4474</v>
      </c>
      <c r="U4274" s="6" t="s">
        <v>4474</v>
      </c>
      <c r="V4274" s="6" t="s">
        <v>4474</v>
      </c>
      <c r="W4274" s="6" t="s">
        <v>4474</v>
      </c>
      <c r="X4274" s="6" t="s">
        <v>4474</v>
      </c>
      <c r="Y4274" s="6" t="s">
        <v>4474</v>
      </c>
      <c r="Z4274" s="6" t="s">
        <v>4474</v>
      </c>
      <c r="AA4274" s="6" t="s">
        <v>4474</v>
      </c>
      <c r="AB4274" s="6" t="s">
        <v>4474</v>
      </c>
      <c r="AC4274" s="6" t="s">
        <v>4474</v>
      </c>
      <c r="AD4274" s="6" t="s">
        <v>4474</v>
      </c>
      <c r="AF4274" t="e">
        <f>Q4274/W4274</f>
        <v>#VALUE!</v>
      </c>
      <c r="AG4274" t="e">
        <f>R4274/X4274</f>
        <v>#VALUE!</v>
      </c>
      <c r="AH4274" t="e">
        <f>U4274/W4274</f>
        <v>#VALUE!</v>
      </c>
      <c r="AI4274" t="e">
        <f>V4274/X4274</f>
        <v>#VALUE!</v>
      </c>
      <c r="AJ4274" t="e">
        <f>Y4274/AA4274</f>
        <v>#VALUE!</v>
      </c>
      <c r="AK4274" t="e">
        <f>Z4274/AB4274</f>
        <v>#VALUE!</v>
      </c>
      <c r="AL4274" t="e">
        <f>O4274/K4274</f>
        <v>#VALUE!</v>
      </c>
      <c r="AM4274" t="e">
        <f>P4274/L4274</f>
        <v>#VALUE!</v>
      </c>
      <c r="AN4274" t="e">
        <f>K4274/W4274</f>
        <v>#VALUE!</v>
      </c>
      <c r="AO4274" t="e">
        <f>L4274/X4274</f>
        <v>#VALUE!</v>
      </c>
      <c r="AP4274">
        <f>IF(OR(Q4274&lt;0, Q4274="NA"), 0, 1)</f>
        <v>0</v>
      </c>
      <c r="AQ4274">
        <f>IF(OR(S4274&lt;0, S4274="NA"), 0, 1)</f>
        <v>0</v>
      </c>
      <c r="AR4274">
        <f>IFERROR(IF((AF4274-AG4274)&gt;0,1,0),0)</f>
        <v>0</v>
      </c>
      <c r="AS4274">
        <f>IFERROR(IF((S4274-Q4274)&gt;0,1,0),0)</f>
        <v>0</v>
      </c>
      <c r="AT4274">
        <f>IFERROR(IF((AH4274-AI4274)&lt;0,1,0),0)</f>
        <v>0</v>
      </c>
      <c r="AU4274">
        <f>IFERROR(IF((AJ4274-AK4274)&gt;0,1,0),0)</f>
        <v>0</v>
      </c>
      <c r="AV4274">
        <f>IFERROR(IF((AL4274-AM4274)&gt;0,1,0),0)</f>
        <v>0</v>
      </c>
      <c r="AW4274">
        <f>IFERROR(IF((AN4274-AO4274)&gt;0,1,0),0)</f>
        <v>0</v>
      </c>
      <c r="AX4274">
        <f>IFERROR(IF((AC4274-AD4274)&lt;0,1,0),0)</f>
        <v>0</v>
      </c>
      <c r="AY4274">
        <f>SUM(AP4274:AX4274)</f>
        <v>0</v>
      </c>
    </row>
    <row r="4275" spans="1:51" x14ac:dyDescent="0.45">
      <c r="A4275" s="1" t="s">
        <v>3618</v>
      </c>
      <c r="B4275" s="2">
        <v>5736349</v>
      </c>
      <c r="C4275" s="3" t="s">
        <v>5338</v>
      </c>
      <c r="D4275" s="5">
        <v>37.299999999999997</v>
      </c>
      <c r="E4275" s="5">
        <v>152.93</v>
      </c>
      <c r="F4275" s="3" t="s">
        <v>4480</v>
      </c>
      <c r="G4275" s="3" t="s">
        <v>4491</v>
      </c>
      <c r="H4275" s="3" t="s">
        <v>4492</v>
      </c>
      <c r="I4275" s="3" t="s">
        <v>4493</v>
      </c>
      <c r="J4275" s="3"/>
      <c r="K4275" s="6" t="s">
        <v>4474</v>
      </c>
      <c r="L4275" s="6" t="s">
        <v>4474</v>
      </c>
      <c r="M4275" s="6" t="s">
        <v>4474</v>
      </c>
      <c r="N4275" s="6" t="s">
        <v>4474</v>
      </c>
      <c r="O4275" s="6" t="s">
        <v>4474</v>
      </c>
      <c r="P4275" s="6" t="s">
        <v>4474</v>
      </c>
      <c r="Q4275" s="6" t="s">
        <v>4474</v>
      </c>
      <c r="R4275" s="6" t="s">
        <v>4474</v>
      </c>
      <c r="S4275" s="6" t="s">
        <v>4474</v>
      </c>
      <c r="T4275" s="6" t="s">
        <v>4474</v>
      </c>
      <c r="U4275" s="6" t="s">
        <v>4474</v>
      </c>
      <c r="V4275" s="6" t="s">
        <v>4474</v>
      </c>
      <c r="W4275" s="6" t="s">
        <v>4474</v>
      </c>
      <c r="X4275" s="6" t="s">
        <v>4474</v>
      </c>
      <c r="Y4275" s="6" t="s">
        <v>4474</v>
      </c>
      <c r="Z4275" s="6" t="s">
        <v>4474</v>
      </c>
      <c r="AA4275" s="6" t="s">
        <v>4474</v>
      </c>
      <c r="AB4275" s="6" t="s">
        <v>4474</v>
      </c>
      <c r="AC4275" s="6" t="s">
        <v>4474</v>
      </c>
      <c r="AD4275" s="6" t="s">
        <v>4474</v>
      </c>
      <c r="AF4275" t="e">
        <f>Q4275/W4275</f>
        <v>#VALUE!</v>
      </c>
      <c r="AG4275" t="e">
        <f>R4275/X4275</f>
        <v>#VALUE!</v>
      </c>
      <c r="AH4275" t="e">
        <f>U4275/W4275</f>
        <v>#VALUE!</v>
      </c>
      <c r="AI4275" t="e">
        <f>V4275/X4275</f>
        <v>#VALUE!</v>
      </c>
      <c r="AJ4275" t="e">
        <f>Y4275/AA4275</f>
        <v>#VALUE!</v>
      </c>
      <c r="AK4275" t="e">
        <f>Z4275/AB4275</f>
        <v>#VALUE!</v>
      </c>
      <c r="AL4275" t="e">
        <f>O4275/K4275</f>
        <v>#VALUE!</v>
      </c>
      <c r="AM4275" t="e">
        <f>P4275/L4275</f>
        <v>#VALUE!</v>
      </c>
      <c r="AN4275" t="e">
        <f>K4275/W4275</f>
        <v>#VALUE!</v>
      </c>
      <c r="AO4275" t="e">
        <f>L4275/X4275</f>
        <v>#VALUE!</v>
      </c>
      <c r="AP4275">
        <f>IF(OR(Q4275&lt;0, Q4275="NA"), 0, 1)</f>
        <v>0</v>
      </c>
      <c r="AQ4275">
        <f>IF(OR(S4275&lt;0, S4275="NA"), 0, 1)</f>
        <v>0</v>
      </c>
      <c r="AR4275">
        <f>IFERROR(IF((AF4275-AG4275)&gt;0,1,0),0)</f>
        <v>0</v>
      </c>
      <c r="AS4275">
        <f>IFERROR(IF((S4275-Q4275)&gt;0,1,0),0)</f>
        <v>0</v>
      </c>
      <c r="AT4275">
        <f>IFERROR(IF((AH4275-AI4275)&lt;0,1,0),0)</f>
        <v>0</v>
      </c>
      <c r="AU4275">
        <f>IFERROR(IF((AJ4275-AK4275)&gt;0,1,0),0)</f>
        <v>0</v>
      </c>
      <c r="AV4275">
        <f>IFERROR(IF((AL4275-AM4275)&gt;0,1,0),0)</f>
        <v>0</v>
      </c>
      <c r="AW4275">
        <f>IFERROR(IF((AN4275-AO4275)&gt;0,1,0),0)</f>
        <v>0</v>
      </c>
      <c r="AX4275">
        <f>IFERROR(IF((AC4275-AD4275)&lt;0,1,0),0)</f>
        <v>0</v>
      </c>
      <c r="AY4275">
        <f>SUM(AP4275:AX4275)</f>
        <v>0</v>
      </c>
    </row>
    <row r="4276" spans="1:51" x14ac:dyDescent="0.45">
      <c r="A4276" s="1" t="s">
        <v>3619</v>
      </c>
      <c r="B4276" s="2">
        <v>117658871</v>
      </c>
      <c r="C4276" s="3" t="s">
        <v>5338</v>
      </c>
      <c r="D4276" s="5">
        <v>24.14</v>
      </c>
      <c r="E4276" s="7">
        <v>4.8280000000000003</v>
      </c>
      <c r="F4276" s="3" t="s">
        <v>4480</v>
      </c>
      <c r="G4276" s="3" t="s">
        <v>4491</v>
      </c>
      <c r="H4276" s="3" t="s">
        <v>4492</v>
      </c>
      <c r="I4276" s="3" t="s">
        <v>4493</v>
      </c>
      <c r="J4276" s="3"/>
      <c r="K4276" s="6" t="s">
        <v>4474</v>
      </c>
      <c r="L4276" s="6" t="s">
        <v>4474</v>
      </c>
      <c r="M4276" s="6" t="s">
        <v>4474</v>
      </c>
      <c r="N4276" s="6" t="s">
        <v>4474</v>
      </c>
      <c r="O4276" s="6" t="s">
        <v>4474</v>
      </c>
      <c r="P4276" s="6" t="s">
        <v>4474</v>
      </c>
      <c r="Q4276" s="6" t="s">
        <v>4474</v>
      </c>
      <c r="R4276" s="6" t="s">
        <v>4474</v>
      </c>
      <c r="S4276" s="6" t="s">
        <v>4474</v>
      </c>
      <c r="T4276" s="6" t="s">
        <v>4474</v>
      </c>
      <c r="U4276" s="6" t="s">
        <v>4474</v>
      </c>
      <c r="V4276" s="6" t="s">
        <v>4474</v>
      </c>
      <c r="W4276" s="6" t="s">
        <v>4474</v>
      </c>
      <c r="X4276" s="6" t="s">
        <v>4474</v>
      </c>
      <c r="Y4276" s="6" t="s">
        <v>4474</v>
      </c>
      <c r="Z4276" s="6" t="s">
        <v>4474</v>
      </c>
      <c r="AA4276" s="6" t="s">
        <v>4474</v>
      </c>
      <c r="AB4276" s="6" t="s">
        <v>4474</v>
      </c>
      <c r="AC4276" s="6" t="s">
        <v>4474</v>
      </c>
      <c r="AD4276" s="6" t="s">
        <v>4474</v>
      </c>
      <c r="AF4276" t="e">
        <f>Q4276/W4276</f>
        <v>#VALUE!</v>
      </c>
      <c r="AG4276" t="e">
        <f>R4276/X4276</f>
        <v>#VALUE!</v>
      </c>
      <c r="AH4276" t="e">
        <f>U4276/W4276</f>
        <v>#VALUE!</v>
      </c>
      <c r="AI4276" t="e">
        <f>V4276/X4276</f>
        <v>#VALUE!</v>
      </c>
      <c r="AJ4276" t="e">
        <f>Y4276/AA4276</f>
        <v>#VALUE!</v>
      </c>
      <c r="AK4276" t="e">
        <f>Z4276/AB4276</f>
        <v>#VALUE!</v>
      </c>
      <c r="AL4276" t="e">
        <f>O4276/K4276</f>
        <v>#VALUE!</v>
      </c>
      <c r="AM4276" t="e">
        <f>P4276/L4276</f>
        <v>#VALUE!</v>
      </c>
      <c r="AN4276" t="e">
        <f>K4276/W4276</f>
        <v>#VALUE!</v>
      </c>
      <c r="AO4276" t="e">
        <f>L4276/X4276</f>
        <v>#VALUE!</v>
      </c>
      <c r="AP4276">
        <f>IF(OR(Q4276&lt;0, Q4276="NA"), 0, 1)</f>
        <v>0</v>
      </c>
      <c r="AQ4276">
        <f>IF(OR(S4276&lt;0, S4276="NA"), 0, 1)</f>
        <v>0</v>
      </c>
      <c r="AR4276">
        <f>IFERROR(IF((AF4276-AG4276)&gt;0,1,0),0)</f>
        <v>0</v>
      </c>
      <c r="AS4276">
        <f>IFERROR(IF((S4276-Q4276)&gt;0,1,0),0)</f>
        <v>0</v>
      </c>
      <c r="AT4276">
        <f>IFERROR(IF((AH4276-AI4276)&lt;0,1,0),0)</f>
        <v>0</v>
      </c>
      <c r="AU4276">
        <f>IFERROR(IF((AJ4276-AK4276)&gt;0,1,0),0)</f>
        <v>0</v>
      </c>
      <c r="AV4276">
        <f>IFERROR(IF((AL4276-AM4276)&gt;0,1,0),0)</f>
        <v>0</v>
      </c>
      <c r="AW4276">
        <f>IFERROR(IF((AN4276-AO4276)&gt;0,1,0),0)</f>
        <v>0</v>
      </c>
      <c r="AX4276">
        <f>IFERROR(IF((AC4276-AD4276)&lt;0,1,0),0)</f>
        <v>0</v>
      </c>
      <c r="AY4276">
        <f>SUM(AP4276:AX4276)</f>
        <v>0</v>
      </c>
    </row>
    <row r="4277" spans="1:51" x14ac:dyDescent="0.45">
      <c r="A4277" s="1" t="s">
        <v>3620</v>
      </c>
      <c r="B4277" s="2">
        <v>105658181</v>
      </c>
      <c r="C4277" s="3" t="s">
        <v>5338</v>
      </c>
      <c r="D4277" s="5">
        <v>32.690399999999997</v>
      </c>
      <c r="E4277" s="7">
        <v>2.6152319999999998</v>
      </c>
      <c r="F4277" s="3" t="s">
        <v>4480</v>
      </c>
      <c r="G4277" s="3" t="s">
        <v>4491</v>
      </c>
      <c r="H4277" s="3" t="s">
        <v>4492</v>
      </c>
      <c r="I4277" s="3" t="s">
        <v>4493</v>
      </c>
      <c r="J4277" s="3"/>
      <c r="K4277" s="6" t="s">
        <v>4474</v>
      </c>
      <c r="L4277" s="6" t="s">
        <v>4474</v>
      </c>
      <c r="M4277" s="6" t="s">
        <v>4474</v>
      </c>
      <c r="N4277" s="6" t="s">
        <v>4474</v>
      </c>
      <c r="O4277" s="6" t="s">
        <v>4474</v>
      </c>
      <c r="P4277" s="6" t="s">
        <v>4474</v>
      </c>
      <c r="Q4277" s="6" t="s">
        <v>4474</v>
      </c>
      <c r="R4277" s="6" t="s">
        <v>4474</v>
      </c>
      <c r="S4277" s="6" t="s">
        <v>4474</v>
      </c>
      <c r="T4277" s="6" t="s">
        <v>4474</v>
      </c>
      <c r="U4277" s="6" t="s">
        <v>4474</v>
      </c>
      <c r="V4277" s="6" t="s">
        <v>4474</v>
      </c>
      <c r="W4277" s="6" t="s">
        <v>4474</v>
      </c>
      <c r="X4277" s="6" t="s">
        <v>4474</v>
      </c>
      <c r="Y4277" s="6" t="s">
        <v>4474</v>
      </c>
      <c r="Z4277" s="6" t="s">
        <v>4474</v>
      </c>
      <c r="AA4277" s="6" t="s">
        <v>4474</v>
      </c>
      <c r="AB4277" s="6" t="s">
        <v>4474</v>
      </c>
      <c r="AC4277" s="6" t="s">
        <v>4474</v>
      </c>
      <c r="AD4277" s="6" t="s">
        <v>4474</v>
      </c>
      <c r="AF4277" t="e">
        <f>Q4277/W4277</f>
        <v>#VALUE!</v>
      </c>
      <c r="AG4277" t="e">
        <f>R4277/X4277</f>
        <v>#VALUE!</v>
      </c>
      <c r="AH4277" t="e">
        <f>U4277/W4277</f>
        <v>#VALUE!</v>
      </c>
      <c r="AI4277" t="e">
        <f>V4277/X4277</f>
        <v>#VALUE!</v>
      </c>
      <c r="AJ4277" t="e">
        <f>Y4277/AA4277</f>
        <v>#VALUE!</v>
      </c>
      <c r="AK4277" t="e">
        <f>Z4277/AB4277</f>
        <v>#VALUE!</v>
      </c>
      <c r="AL4277" t="e">
        <f>O4277/K4277</f>
        <v>#VALUE!</v>
      </c>
      <c r="AM4277" t="e">
        <f>P4277/L4277</f>
        <v>#VALUE!</v>
      </c>
      <c r="AN4277" t="e">
        <f>K4277/W4277</f>
        <v>#VALUE!</v>
      </c>
      <c r="AO4277" t="e">
        <f>L4277/X4277</f>
        <v>#VALUE!</v>
      </c>
      <c r="AP4277">
        <f>IF(OR(Q4277&lt;0, Q4277="NA"), 0, 1)</f>
        <v>0</v>
      </c>
      <c r="AQ4277">
        <f>IF(OR(S4277&lt;0, S4277="NA"), 0, 1)</f>
        <v>0</v>
      </c>
      <c r="AR4277">
        <f>IFERROR(IF((AF4277-AG4277)&gt;0,1,0),0)</f>
        <v>0</v>
      </c>
      <c r="AS4277">
        <f>IFERROR(IF((S4277-Q4277)&gt;0,1,0),0)</f>
        <v>0</v>
      </c>
      <c r="AT4277">
        <f>IFERROR(IF((AH4277-AI4277)&lt;0,1,0),0)</f>
        <v>0</v>
      </c>
      <c r="AU4277">
        <f>IFERROR(IF((AJ4277-AK4277)&gt;0,1,0),0)</f>
        <v>0</v>
      </c>
      <c r="AV4277">
        <f>IFERROR(IF((AL4277-AM4277)&gt;0,1,0),0)</f>
        <v>0</v>
      </c>
      <c r="AW4277">
        <f>IFERROR(IF((AN4277-AO4277)&gt;0,1,0),0)</f>
        <v>0</v>
      </c>
      <c r="AX4277">
        <f>IFERROR(IF((AC4277-AD4277)&lt;0,1,0),0)</f>
        <v>0</v>
      </c>
      <c r="AY4277">
        <f>SUM(AP4277:AX4277)</f>
        <v>0</v>
      </c>
    </row>
    <row r="4278" spans="1:51" x14ac:dyDescent="0.45">
      <c r="A4278" s="1" t="s">
        <v>3634</v>
      </c>
      <c r="B4278" s="2">
        <v>115717355</v>
      </c>
      <c r="C4278" s="3" t="s">
        <v>5338</v>
      </c>
      <c r="D4278" s="5">
        <v>20.98</v>
      </c>
      <c r="E4278" s="5">
        <v>24.126999999999999</v>
      </c>
      <c r="F4278" s="3" t="s">
        <v>4480</v>
      </c>
      <c r="G4278" s="3" t="s">
        <v>4491</v>
      </c>
      <c r="H4278" s="3" t="s">
        <v>4492</v>
      </c>
      <c r="I4278" s="3" t="s">
        <v>4493</v>
      </c>
      <c r="J4278" s="3"/>
      <c r="K4278" s="6" t="s">
        <v>4474</v>
      </c>
      <c r="L4278" s="6" t="s">
        <v>4474</v>
      </c>
      <c r="M4278" s="6" t="s">
        <v>4474</v>
      </c>
      <c r="N4278" s="6" t="s">
        <v>4474</v>
      </c>
      <c r="O4278" s="6" t="s">
        <v>4474</v>
      </c>
      <c r="P4278" s="6" t="s">
        <v>4474</v>
      </c>
      <c r="Q4278" s="6" t="s">
        <v>4474</v>
      </c>
      <c r="R4278" s="6" t="s">
        <v>4474</v>
      </c>
      <c r="S4278" s="6" t="s">
        <v>4474</v>
      </c>
      <c r="T4278" s="6" t="s">
        <v>4474</v>
      </c>
      <c r="U4278" s="6" t="s">
        <v>4474</v>
      </c>
      <c r="V4278" s="6" t="s">
        <v>4474</v>
      </c>
      <c r="W4278" s="6" t="s">
        <v>4474</v>
      </c>
      <c r="X4278" s="6" t="s">
        <v>4474</v>
      </c>
      <c r="Y4278" s="6" t="s">
        <v>4474</v>
      </c>
      <c r="Z4278" s="6" t="s">
        <v>4474</v>
      </c>
      <c r="AA4278" s="6" t="s">
        <v>4474</v>
      </c>
      <c r="AB4278" s="6" t="s">
        <v>4474</v>
      </c>
      <c r="AC4278" s="6" t="s">
        <v>4474</v>
      </c>
      <c r="AD4278" s="6" t="s">
        <v>4474</v>
      </c>
      <c r="AF4278" t="e">
        <f>Q4278/W4278</f>
        <v>#VALUE!</v>
      </c>
      <c r="AG4278" t="e">
        <f>R4278/X4278</f>
        <v>#VALUE!</v>
      </c>
      <c r="AH4278" t="e">
        <f>U4278/W4278</f>
        <v>#VALUE!</v>
      </c>
      <c r="AI4278" t="e">
        <f>V4278/X4278</f>
        <v>#VALUE!</v>
      </c>
      <c r="AJ4278" t="e">
        <f>Y4278/AA4278</f>
        <v>#VALUE!</v>
      </c>
      <c r="AK4278" t="e">
        <f>Z4278/AB4278</f>
        <v>#VALUE!</v>
      </c>
      <c r="AL4278" t="e">
        <f>O4278/K4278</f>
        <v>#VALUE!</v>
      </c>
      <c r="AM4278" t="e">
        <f>P4278/L4278</f>
        <v>#VALUE!</v>
      </c>
      <c r="AN4278" t="e">
        <f>K4278/W4278</f>
        <v>#VALUE!</v>
      </c>
      <c r="AO4278" t="e">
        <f>L4278/X4278</f>
        <v>#VALUE!</v>
      </c>
      <c r="AP4278">
        <f>IF(OR(Q4278&lt;0, Q4278="NA"), 0, 1)</f>
        <v>0</v>
      </c>
      <c r="AQ4278">
        <f>IF(OR(S4278&lt;0, S4278="NA"), 0, 1)</f>
        <v>0</v>
      </c>
      <c r="AR4278">
        <f>IFERROR(IF((AF4278-AG4278)&gt;0,1,0),0)</f>
        <v>0</v>
      </c>
      <c r="AS4278">
        <f>IFERROR(IF((S4278-Q4278)&gt;0,1,0),0)</f>
        <v>0</v>
      </c>
      <c r="AT4278">
        <f>IFERROR(IF((AH4278-AI4278)&lt;0,1,0),0)</f>
        <v>0</v>
      </c>
      <c r="AU4278">
        <f>IFERROR(IF((AJ4278-AK4278)&gt;0,1,0),0)</f>
        <v>0</v>
      </c>
      <c r="AV4278">
        <f>IFERROR(IF((AL4278-AM4278)&gt;0,1,0),0)</f>
        <v>0</v>
      </c>
      <c r="AW4278">
        <f>IFERROR(IF((AN4278-AO4278)&gt;0,1,0),0)</f>
        <v>0</v>
      </c>
      <c r="AX4278">
        <f>IFERROR(IF((AC4278-AD4278)&lt;0,1,0),0)</f>
        <v>0</v>
      </c>
      <c r="AY4278">
        <f>SUM(AP4278:AX4278)</f>
        <v>0</v>
      </c>
    </row>
    <row r="4279" spans="1:51" x14ac:dyDescent="0.45">
      <c r="A4279" s="1" t="s">
        <v>3635</v>
      </c>
      <c r="B4279" s="2">
        <v>107568775</v>
      </c>
      <c r="C4279" s="3" t="s">
        <v>5338</v>
      </c>
      <c r="D4279" s="5">
        <v>16.28</v>
      </c>
      <c r="E4279" s="5">
        <v>33.211199999999998</v>
      </c>
      <c r="F4279" s="3" t="s">
        <v>4480</v>
      </c>
      <c r="G4279" s="3" t="s">
        <v>4491</v>
      </c>
      <c r="H4279" s="3" t="s">
        <v>4492</v>
      </c>
      <c r="I4279" s="3" t="s">
        <v>4493</v>
      </c>
      <c r="J4279" s="3"/>
      <c r="K4279" s="6" t="s">
        <v>4474</v>
      </c>
      <c r="L4279" s="6" t="s">
        <v>4474</v>
      </c>
      <c r="M4279" s="6" t="s">
        <v>4474</v>
      </c>
      <c r="N4279" s="6" t="s">
        <v>4474</v>
      </c>
      <c r="O4279" s="6" t="s">
        <v>4474</v>
      </c>
      <c r="P4279" s="6" t="s">
        <v>4474</v>
      </c>
      <c r="Q4279" s="6" t="s">
        <v>4474</v>
      </c>
      <c r="R4279" s="6" t="s">
        <v>4474</v>
      </c>
      <c r="S4279" s="6" t="s">
        <v>4474</v>
      </c>
      <c r="T4279" s="6" t="s">
        <v>4474</v>
      </c>
      <c r="U4279" s="6" t="s">
        <v>4474</v>
      </c>
      <c r="V4279" s="6" t="s">
        <v>4474</v>
      </c>
      <c r="W4279" s="6" t="s">
        <v>4474</v>
      </c>
      <c r="X4279" s="6" t="s">
        <v>4474</v>
      </c>
      <c r="Y4279" s="6" t="s">
        <v>4474</v>
      </c>
      <c r="Z4279" s="6" t="s">
        <v>4474</v>
      </c>
      <c r="AA4279" s="6" t="s">
        <v>4474</v>
      </c>
      <c r="AB4279" s="6" t="s">
        <v>4474</v>
      </c>
      <c r="AC4279" s="6" t="s">
        <v>4474</v>
      </c>
      <c r="AD4279" s="6" t="s">
        <v>4474</v>
      </c>
      <c r="AF4279" t="e">
        <f>Q4279/W4279</f>
        <v>#VALUE!</v>
      </c>
      <c r="AG4279" t="e">
        <f>R4279/X4279</f>
        <v>#VALUE!</v>
      </c>
      <c r="AH4279" t="e">
        <f>U4279/W4279</f>
        <v>#VALUE!</v>
      </c>
      <c r="AI4279" t="e">
        <f>V4279/X4279</f>
        <v>#VALUE!</v>
      </c>
      <c r="AJ4279" t="e">
        <f>Y4279/AA4279</f>
        <v>#VALUE!</v>
      </c>
      <c r="AK4279" t="e">
        <f>Z4279/AB4279</f>
        <v>#VALUE!</v>
      </c>
      <c r="AL4279" t="e">
        <f>O4279/K4279</f>
        <v>#VALUE!</v>
      </c>
      <c r="AM4279" t="e">
        <f>P4279/L4279</f>
        <v>#VALUE!</v>
      </c>
      <c r="AN4279" t="e">
        <f>K4279/W4279</f>
        <v>#VALUE!</v>
      </c>
      <c r="AO4279" t="e">
        <f>L4279/X4279</f>
        <v>#VALUE!</v>
      </c>
      <c r="AP4279">
        <f>IF(OR(Q4279&lt;0, Q4279="NA"), 0, 1)</f>
        <v>0</v>
      </c>
      <c r="AQ4279">
        <f>IF(OR(S4279&lt;0, S4279="NA"), 0, 1)</f>
        <v>0</v>
      </c>
      <c r="AR4279">
        <f>IFERROR(IF((AF4279-AG4279)&gt;0,1,0),0)</f>
        <v>0</v>
      </c>
      <c r="AS4279">
        <f>IFERROR(IF((S4279-Q4279)&gt;0,1,0),0)</f>
        <v>0</v>
      </c>
      <c r="AT4279">
        <f>IFERROR(IF((AH4279-AI4279)&lt;0,1,0),0)</f>
        <v>0</v>
      </c>
      <c r="AU4279">
        <f>IFERROR(IF((AJ4279-AK4279)&gt;0,1,0),0)</f>
        <v>0</v>
      </c>
      <c r="AV4279">
        <f>IFERROR(IF((AL4279-AM4279)&gt;0,1,0),0)</f>
        <v>0</v>
      </c>
      <c r="AW4279">
        <f>IFERROR(IF((AN4279-AO4279)&gt;0,1,0),0)</f>
        <v>0</v>
      </c>
      <c r="AX4279">
        <f>IFERROR(IF((AC4279-AD4279)&lt;0,1,0),0)</f>
        <v>0</v>
      </c>
      <c r="AY4279">
        <f>SUM(AP4279:AX4279)</f>
        <v>0</v>
      </c>
    </row>
    <row r="4280" spans="1:51" x14ac:dyDescent="0.45">
      <c r="A4280" s="1" t="s">
        <v>3636</v>
      </c>
      <c r="B4280" s="2">
        <v>107568627</v>
      </c>
      <c r="C4280" s="3" t="s">
        <v>5338</v>
      </c>
      <c r="D4280" s="5">
        <v>19.010000000000002</v>
      </c>
      <c r="E4280" s="5">
        <v>13.116899999999999</v>
      </c>
      <c r="F4280" s="3" t="s">
        <v>4480</v>
      </c>
      <c r="G4280" s="3" t="s">
        <v>4491</v>
      </c>
      <c r="H4280" s="3" t="s">
        <v>4492</v>
      </c>
      <c r="I4280" s="3" t="s">
        <v>4493</v>
      </c>
      <c r="J4280" s="3"/>
      <c r="K4280" s="6" t="s">
        <v>4474</v>
      </c>
      <c r="L4280" s="6" t="s">
        <v>4474</v>
      </c>
      <c r="M4280" s="6" t="s">
        <v>4474</v>
      </c>
      <c r="N4280" s="6" t="s">
        <v>4474</v>
      </c>
      <c r="O4280" s="6" t="s">
        <v>4474</v>
      </c>
      <c r="P4280" s="6" t="s">
        <v>4474</v>
      </c>
      <c r="Q4280" s="6" t="s">
        <v>4474</v>
      </c>
      <c r="R4280" s="6" t="s">
        <v>4474</v>
      </c>
      <c r="S4280" s="6" t="s">
        <v>4474</v>
      </c>
      <c r="T4280" s="6" t="s">
        <v>4474</v>
      </c>
      <c r="U4280" s="6" t="s">
        <v>4474</v>
      </c>
      <c r="V4280" s="6" t="s">
        <v>4474</v>
      </c>
      <c r="W4280" s="6" t="s">
        <v>4474</v>
      </c>
      <c r="X4280" s="6" t="s">
        <v>4474</v>
      </c>
      <c r="Y4280" s="6" t="s">
        <v>4474</v>
      </c>
      <c r="Z4280" s="6" t="s">
        <v>4474</v>
      </c>
      <c r="AA4280" s="6" t="s">
        <v>4474</v>
      </c>
      <c r="AB4280" s="6" t="s">
        <v>4474</v>
      </c>
      <c r="AC4280" s="6" t="s">
        <v>4474</v>
      </c>
      <c r="AD4280" s="6" t="s">
        <v>4474</v>
      </c>
      <c r="AF4280" t="e">
        <f>Q4280/W4280</f>
        <v>#VALUE!</v>
      </c>
      <c r="AG4280" t="e">
        <f>R4280/X4280</f>
        <v>#VALUE!</v>
      </c>
      <c r="AH4280" t="e">
        <f>U4280/W4280</f>
        <v>#VALUE!</v>
      </c>
      <c r="AI4280" t="e">
        <f>V4280/X4280</f>
        <v>#VALUE!</v>
      </c>
      <c r="AJ4280" t="e">
        <f>Y4280/AA4280</f>
        <v>#VALUE!</v>
      </c>
      <c r="AK4280" t="e">
        <f>Z4280/AB4280</f>
        <v>#VALUE!</v>
      </c>
      <c r="AL4280" t="e">
        <f>O4280/K4280</f>
        <v>#VALUE!</v>
      </c>
      <c r="AM4280" t="e">
        <f>P4280/L4280</f>
        <v>#VALUE!</v>
      </c>
      <c r="AN4280" t="e">
        <f>K4280/W4280</f>
        <v>#VALUE!</v>
      </c>
      <c r="AO4280" t="e">
        <f>L4280/X4280</f>
        <v>#VALUE!</v>
      </c>
      <c r="AP4280">
        <f>IF(OR(Q4280&lt;0, Q4280="NA"), 0, 1)</f>
        <v>0</v>
      </c>
      <c r="AQ4280">
        <f>IF(OR(S4280&lt;0, S4280="NA"), 0, 1)</f>
        <v>0</v>
      </c>
      <c r="AR4280">
        <f>IFERROR(IF((AF4280-AG4280)&gt;0,1,0),0)</f>
        <v>0</v>
      </c>
      <c r="AS4280">
        <f>IFERROR(IF((S4280-Q4280)&gt;0,1,0),0)</f>
        <v>0</v>
      </c>
      <c r="AT4280">
        <f>IFERROR(IF((AH4280-AI4280)&lt;0,1,0),0)</f>
        <v>0</v>
      </c>
      <c r="AU4280">
        <f>IFERROR(IF((AJ4280-AK4280)&gt;0,1,0),0)</f>
        <v>0</v>
      </c>
      <c r="AV4280">
        <f>IFERROR(IF((AL4280-AM4280)&gt;0,1,0),0)</f>
        <v>0</v>
      </c>
      <c r="AW4280">
        <f>IFERROR(IF((AN4280-AO4280)&gt;0,1,0),0)</f>
        <v>0</v>
      </c>
      <c r="AX4280">
        <f>IFERROR(IF((AC4280-AD4280)&lt;0,1,0),0)</f>
        <v>0</v>
      </c>
      <c r="AY4280">
        <f>SUM(AP4280:AX4280)</f>
        <v>0</v>
      </c>
    </row>
    <row r="4281" spans="1:51" x14ac:dyDescent="0.45">
      <c r="A4281" s="1" t="s">
        <v>3637</v>
      </c>
      <c r="B4281" s="2">
        <v>107567898</v>
      </c>
      <c r="C4281" s="3" t="s">
        <v>5338</v>
      </c>
      <c r="D4281" s="5">
        <v>21.84</v>
      </c>
      <c r="E4281" s="5">
        <v>286.54079999999999</v>
      </c>
      <c r="F4281" s="3" t="s">
        <v>4480</v>
      </c>
      <c r="G4281" s="3" t="s">
        <v>4491</v>
      </c>
      <c r="H4281" s="3" t="s">
        <v>4492</v>
      </c>
      <c r="I4281" s="3" t="s">
        <v>4493</v>
      </c>
      <c r="J4281" s="3"/>
      <c r="K4281" s="6" t="s">
        <v>4474</v>
      </c>
      <c r="L4281" s="6" t="s">
        <v>4474</v>
      </c>
      <c r="M4281" s="6" t="s">
        <v>4474</v>
      </c>
      <c r="N4281" s="6" t="s">
        <v>4474</v>
      </c>
      <c r="O4281" s="6" t="s">
        <v>4474</v>
      </c>
      <c r="P4281" s="6" t="s">
        <v>4474</v>
      </c>
      <c r="Q4281" s="6" t="s">
        <v>4474</v>
      </c>
      <c r="R4281" s="6" t="s">
        <v>4474</v>
      </c>
      <c r="S4281" s="6" t="s">
        <v>4474</v>
      </c>
      <c r="T4281" s="6" t="s">
        <v>4474</v>
      </c>
      <c r="U4281" s="6" t="s">
        <v>4474</v>
      </c>
      <c r="V4281" s="6" t="s">
        <v>4474</v>
      </c>
      <c r="W4281" s="6" t="s">
        <v>4474</v>
      </c>
      <c r="X4281" s="6" t="s">
        <v>4474</v>
      </c>
      <c r="Y4281" s="6" t="s">
        <v>4474</v>
      </c>
      <c r="Z4281" s="6" t="s">
        <v>4474</v>
      </c>
      <c r="AA4281" s="6" t="s">
        <v>4474</v>
      </c>
      <c r="AB4281" s="6" t="s">
        <v>4474</v>
      </c>
      <c r="AC4281" s="6" t="s">
        <v>4474</v>
      </c>
      <c r="AD4281" s="6" t="s">
        <v>4474</v>
      </c>
      <c r="AF4281" t="e">
        <f>Q4281/W4281</f>
        <v>#VALUE!</v>
      </c>
      <c r="AG4281" t="e">
        <f>R4281/X4281</f>
        <v>#VALUE!</v>
      </c>
      <c r="AH4281" t="e">
        <f>U4281/W4281</f>
        <v>#VALUE!</v>
      </c>
      <c r="AI4281" t="e">
        <f>V4281/X4281</f>
        <v>#VALUE!</v>
      </c>
      <c r="AJ4281" t="e">
        <f>Y4281/AA4281</f>
        <v>#VALUE!</v>
      </c>
      <c r="AK4281" t="e">
        <f>Z4281/AB4281</f>
        <v>#VALUE!</v>
      </c>
      <c r="AL4281" t="e">
        <f>O4281/K4281</f>
        <v>#VALUE!</v>
      </c>
      <c r="AM4281" t="e">
        <f>P4281/L4281</f>
        <v>#VALUE!</v>
      </c>
      <c r="AN4281" t="e">
        <f>K4281/W4281</f>
        <v>#VALUE!</v>
      </c>
      <c r="AO4281" t="e">
        <f>L4281/X4281</f>
        <v>#VALUE!</v>
      </c>
      <c r="AP4281">
        <f>IF(OR(Q4281&lt;0, Q4281="NA"), 0, 1)</f>
        <v>0</v>
      </c>
      <c r="AQ4281">
        <f>IF(OR(S4281&lt;0, S4281="NA"), 0, 1)</f>
        <v>0</v>
      </c>
      <c r="AR4281">
        <f>IFERROR(IF((AF4281-AG4281)&gt;0,1,0),0)</f>
        <v>0</v>
      </c>
      <c r="AS4281">
        <f>IFERROR(IF((S4281-Q4281)&gt;0,1,0),0)</f>
        <v>0</v>
      </c>
      <c r="AT4281">
        <f>IFERROR(IF((AH4281-AI4281)&lt;0,1,0),0)</f>
        <v>0</v>
      </c>
      <c r="AU4281">
        <f>IFERROR(IF((AJ4281-AK4281)&gt;0,1,0),0)</f>
        <v>0</v>
      </c>
      <c r="AV4281">
        <f>IFERROR(IF((AL4281-AM4281)&gt;0,1,0),0)</f>
        <v>0</v>
      </c>
      <c r="AW4281">
        <f>IFERROR(IF((AN4281-AO4281)&gt;0,1,0),0)</f>
        <v>0</v>
      </c>
      <c r="AX4281">
        <f>IFERROR(IF((AC4281-AD4281)&lt;0,1,0),0)</f>
        <v>0</v>
      </c>
      <c r="AY4281">
        <f>SUM(AP4281:AX4281)</f>
        <v>0</v>
      </c>
    </row>
    <row r="4282" spans="1:51" x14ac:dyDescent="0.45">
      <c r="A4282" s="1" t="s">
        <v>3638</v>
      </c>
      <c r="B4282" s="2">
        <v>107568072</v>
      </c>
      <c r="C4282" s="3" t="s">
        <v>5338</v>
      </c>
      <c r="D4282" s="7">
        <v>7.13</v>
      </c>
      <c r="E4282" s="7">
        <v>6.6308999999999996</v>
      </c>
      <c r="F4282" s="3" t="s">
        <v>4480</v>
      </c>
      <c r="G4282" s="3" t="s">
        <v>4491</v>
      </c>
      <c r="H4282" s="3" t="s">
        <v>4492</v>
      </c>
      <c r="I4282" s="3" t="s">
        <v>4493</v>
      </c>
      <c r="J4282" s="3"/>
      <c r="K4282" s="6" t="s">
        <v>4474</v>
      </c>
      <c r="L4282" s="6" t="s">
        <v>4474</v>
      </c>
      <c r="M4282" s="6" t="s">
        <v>4474</v>
      </c>
      <c r="N4282" s="6" t="s">
        <v>4474</v>
      </c>
      <c r="O4282" s="6" t="s">
        <v>4474</v>
      </c>
      <c r="P4282" s="6" t="s">
        <v>4474</v>
      </c>
      <c r="Q4282" s="6" t="s">
        <v>4474</v>
      </c>
      <c r="R4282" s="6" t="s">
        <v>4474</v>
      </c>
      <c r="S4282" s="6" t="s">
        <v>4474</v>
      </c>
      <c r="T4282" s="6" t="s">
        <v>4474</v>
      </c>
      <c r="U4282" s="6" t="s">
        <v>4474</v>
      </c>
      <c r="V4282" s="6" t="s">
        <v>4474</v>
      </c>
      <c r="W4282" s="6" t="s">
        <v>4474</v>
      </c>
      <c r="X4282" s="6" t="s">
        <v>4474</v>
      </c>
      <c r="Y4282" s="6" t="s">
        <v>4474</v>
      </c>
      <c r="Z4282" s="6" t="s">
        <v>4474</v>
      </c>
      <c r="AA4282" s="6" t="s">
        <v>4474</v>
      </c>
      <c r="AB4282" s="6" t="s">
        <v>4474</v>
      </c>
      <c r="AC4282" s="6" t="s">
        <v>4474</v>
      </c>
      <c r="AD4282" s="6" t="s">
        <v>4474</v>
      </c>
      <c r="AF4282" t="e">
        <f>Q4282/W4282</f>
        <v>#VALUE!</v>
      </c>
      <c r="AG4282" t="e">
        <f>R4282/X4282</f>
        <v>#VALUE!</v>
      </c>
      <c r="AH4282" t="e">
        <f>U4282/W4282</f>
        <v>#VALUE!</v>
      </c>
      <c r="AI4282" t="e">
        <f>V4282/X4282</f>
        <v>#VALUE!</v>
      </c>
      <c r="AJ4282" t="e">
        <f>Y4282/AA4282</f>
        <v>#VALUE!</v>
      </c>
      <c r="AK4282" t="e">
        <f>Z4282/AB4282</f>
        <v>#VALUE!</v>
      </c>
      <c r="AL4282" t="e">
        <f>O4282/K4282</f>
        <v>#VALUE!</v>
      </c>
      <c r="AM4282" t="e">
        <f>P4282/L4282</f>
        <v>#VALUE!</v>
      </c>
      <c r="AN4282" t="e">
        <f>K4282/W4282</f>
        <v>#VALUE!</v>
      </c>
      <c r="AO4282" t="e">
        <f>L4282/X4282</f>
        <v>#VALUE!</v>
      </c>
      <c r="AP4282">
        <f>IF(OR(Q4282&lt;0, Q4282="NA"), 0, 1)</f>
        <v>0</v>
      </c>
      <c r="AQ4282">
        <f>IF(OR(S4282&lt;0, S4282="NA"), 0, 1)</f>
        <v>0</v>
      </c>
      <c r="AR4282">
        <f>IFERROR(IF((AF4282-AG4282)&gt;0,1,0),0)</f>
        <v>0</v>
      </c>
      <c r="AS4282">
        <f>IFERROR(IF((S4282-Q4282)&gt;0,1,0),0)</f>
        <v>0</v>
      </c>
      <c r="AT4282">
        <f>IFERROR(IF((AH4282-AI4282)&lt;0,1,0),0)</f>
        <v>0</v>
      </c>
      <c r="AU4282">
        <f>IFERROR(IF((AJ4282-AK4282)&gt;0,1,0),0)</f>
        <v>0</v>
      </c>
      <c r="AV4282">
        <f>IFERROR(IF((AL4282-AM4282)&gt;0,1,0),0)</f>
        <v>0</v>
      </c>
      <c r="AW4282">
        <f>IFERROR(IF((AN4282-AO4282)&gt;0,1,0),0)</f>
        <v>0</v>
      </c>
      <c r="AX4282">
        <f>IFERROR(IF((AC4282-AD4282)&lt;0,1,0),0)</f>
        <v>0</v>
      </c>
      <c r="AY4282">
        <f>SUM(AP4282:AX4282)</f>
        <v>0</v>
      </c>
    </row>
    <row r="4283" spans="1:51" x14ac:dyDescent="0.45">
      <c r="A4283" s="1" t="s">
        <v>3639</v>
      </c>
      <c r="B4283" s="2">
        <v>107568909</v>
      </c>
      <c r="C4283" s="3" t="s">
        <v>5338</v>
      </c>
      <c r="D4283" s="5">
        <v>10.5395</v>
      </c>
      <c r="E4283" s="7">
        <v>8.4315999999999995</v>
      </c>
      <c r="F4283" s="3" t="s">
        <v>4480</v>
      </c>
      <c r="G4283" s="3" t="s">
        <v>4491</v>
      </c>
      <c r="H4283" s="3" t="s">
        <v>4492</v>
      </c>
      <c r="I4283" s="3" t="s">
        <v>4493</v>
      </c>
      <c r="J4283" s="3"/>
      <c r="K4283" s="6" t="s">
        <v>4474</v>
      </c>
      <c r="L4283" s="6" t="s">
        <v>4474</v>
      </c>
      <c r="M4283" s="6" t="s">
        <v>4474</v>
      </c>
      <c r="N4283" s="6" t="s">
        <v>4474</v>
      </c>
      <c r="O4283" s="6" t="s">
        <v>4474</v>
      </c>
      <c r="P4283" s="6" t="s">
        <v>4474</v>
      </c>
      <c r="Q4283" s="6" t="s">
        <v>4474</v>
      </c>
      <c r="R4283" s="6" t="s">
        <v>4474</v>
      </c>
      <c r="S4283" s="6" t="s">
        <v>4474</v>
      </c>
      <c r="T4283" s="6" t="s">
        <v>4474</v>
      </c>
      <c r="U4283" s="6" t="s">
        <v>4474</v>
      </c>
      <c r="V4283" s="6" t="s">
        <v>4474</v>
      </c>
      <c r="W4283" s="6" t="s">
        <v>4474</v>
      </c>
      <c r="X4283" s="6" t="s">
        <v>4474</v>
      </c>
      <c r="Y4283" s="6" t="s">
        <v>4474</v>
      </c>
      <c r="Z4283" s="6" t="s">
        <v>4474</v>
      </c>
      <c r="AA4283" s="6" t="s">
        <v>4474</v>
      </c>
      <c r="AB4283" s="6" t="s">
        <v>4474</v>
      </c>
      <c r="AC4283" s="6" t="s">
        <v>4474</v>
      </c>
      <c r="AD4283" s="6" t="s">
        <v>4474</v>
      </c>
      <c r="AF4283" t="e">
        <f>Q4283/W4283</f>
        <v>#VALUE!</v>
      </c>
      <c r="AG4283" t="e">
        <f>R4283/X4283</f>
        <v>#VALUE!</v>
      </c>
      <c r="AH4283" t="e">
        <f>U4283/W4283</f>
        <v>#VALUE!</v>
      </c>
      <c r="AI4283" t="e">
        <f>V4283/X4283</f>
        <v>#VALUE!</v>
      </c>
      <c r="AJ4283" t="e">
        <f>Y4283/AA4283</f>
        <v>#VALUE!</v>
      </c>
      <c r="AK4283" t="e">
        <f>Z4283/AB4283</f>
        <v>#VALUE!</v>
      </c>
      <c r="AL4283" t="e">
        <f>O4283/K4283</f>
        <v>#VALUE!</v>
      </c>
      <c r="AM4283" t="e">
        <f>P4283/L4283</f>
        <v>#VALUE!</v>
      </c>
      <c r="AN4283" t="e">
        <f>K4283/W4283</f>
        <v>#VALUE!</v>
      </c>
      <c r="AO4283" t="e">
        <f>L4283/X4283</f>
        <v>#VALUE!</v>
      </c>
      <c r="AP4283">
        <f>IF(OR(Q4283&lt;0, Q4283="NA"), 0, 1)</f>
        <v>0</v>
      </c>
      <c r="AQ4283">
        <f>IF(OR(S4283&lt;0, S4283="NA"), 0, 1)</f>
        <v>0</v>
      </c>
      <c r="AR4283">
        <f>IFERROR(IF((AF4283-AG4283)&gt;0,1,0),0)</f>
        <v>0</v>
      </c>
      <c r="AS4283">
        <f>IFERROR(IF((S4283-Q4283)&gt;0,1,0),0)</f>
        <v>0</v>
      </c>
      <c r="AT4283">
        <f>IFERROR(IF((AH4283-AI4283)&lt;0,1,0),0)</f>
        <v>0</v>
      </c>
      <c r="AU4283">
        <f>IFERROR(IF((AJ4283-AK4283)&gt;0,1,0),0)</f>
        <v>0</v>
      </c>
      <c r="AV4283">
        <f>IFERROR(IF((AL4283-AM4283)&gt;0,1,0),0)</f>
        <v>0</v>
      </c>
      <c r="AW4283">
        <f>IFERROR(IF((AN4283-AO4283)&gt;0,1,0),0)</f>
        <v>0</v>
      </c>
      <c r="AX4283">
        <f>IFERROR(IF((AC4283-AD4283)&lt;0,1,0),0)</f>
        <v>0</v>
      </c>
      <c r="AY4283">
        <f>SUM(AP4283:AX4283)</f>
        <v>0</v>
      </c>
    </row>
    <row r="4284" spans="1:51" x14ac:dyDescent="0.45">
      <c r="A4284" s="1" t="s">
        <v>3648</v>
      </c>
      <c r="B4284" s="2">
        <v>118992423</v>
      </c>
      <c r="C4284" s="3" t="s">
        <v>5338</v>
      </c>
      <c r="D4284" s="5">
        <v>36.94</v>
      </c>
      <c r="E4284" s="5">
        <v>147.76</v>
      </c>
      <c r="F4284" s="3" t="s">
        <v>4480</v>
      </c>
      <c r="G4284" s="3" t="s">
        <v>4491</v>
      </c>
      <c r="H4284" s="3" t="s">
        <v>4492</v>
      </c>
      <c r="I4284" s="3" t="s">
        <v>4493</v>
      </c>
      <c r="J4284" s="3"/>
      <c r="K4284" s="6" t="s">
        <v>4474</v>
      </c>
      <c r="L4284" s="6" t="s">
        <v>4474</v>
      </c>
      <c r="M4284" s="6" t="s">
        <v>4474</v>
      </c>
      <c r="N4284" s="6" t="s">
        <v>4474</v>
      </c>
      <c r="O4284" s="6" t="s">
        <v>4474</v>
      </c>
      <c r="P4284" s="6" t="s">
        <v>4474</v>
      </c>
      <c r="Q4284" s="6" t="s">
        <v>4474</v>
      </c>
      <c r="R4284" s="6" t="s">
        <v>4474</v>
      </c>
      <c r="S4284" s="6" t="s">
        <v>4474</v>
      </c>
      <c r="T4284" s="6" t="s">
        <v>4474</v>
      </c>
      <c r="U4284" s="6" t="s">
        <v>4474</v>
      </c>
      <c r="V4284" s="6" t="s">
        <v>4474</v>
      </c>
      <c r="W4284" s="6" t="s">
        <v>4474</v>
      </c>
      <c r="X4284" s="6" t="s">
        <v>4474</v>
      </c>
      <c r="Y4284" s="6" t="s">
        <v>4474</v>
      </c>
      <c r="Z4284" s="6" t="s">
        <v>4474</v>
      </c>
      <c r="AA4284" s="6" t="s">
        <v>4474</v>
      </c>
      <c r="AB4284" s="6" t="s">
        <v>4474</v>
      </c>
      <c r="AC4284" s="6" t="s">
        <v>4474</v>
      </c>
      <c r="AD4284" s="6" t="s">
        <v>4474</v>
      </c>
      <c r="AF4284" t="e">
        <f>Q4284/W4284</f>
        <v>#VALUE!</v>
      </c>
      <c r="AG4284" t="e">
        <f>R4284/X4284</f>
        <v>#VALUE!</v>
      </c>
      <c r="AH4284" t="e">
        <f>U4284/W4284</f>
        <v>#VALUE!</v>
      </c>
      <c r="AI4284" t="e">
        <f>V4284/X4284</f>
        <v>#VALUE!</v>
      </c>
      <c r="AJ4284" t="e">
        <f>Y4284/AA4284</f>
        <v>#VALUE!</v>
      </c>
      <c r="AK4284" t="e">
        <f>Z4284/AB4284</f>
        <v>#VALUE!</v>
      </c>
      <c r="AL4284" t="e">
        <f>O4284/K4284</f>
        <v>#VALUE!</v>
      </c>
      <c r="AM4284" t="e">
        <f>P4284/L4284</f>
        <v>#VALUE!</v>
      </c>
      <c r="AN4284" t="e">
        <f>K4284/W4284</f>
        <v>#VALUE!</v>
      </c>
      <c r="AO4284" t="e">
        <f>L4284/X4284</f>
        <v>#VALUE!</v>
      </c>
      <c r="AP4284">
        <f>IF(OR(Q4284&lt;0, Q4284="NA"), 0, 1)</f>
        <v>0</v>
      </c>
      <c r="AQ4284">
        <f>IF(OR(S4284&lt;0, S4284="NA"), 0, 1)</f>
        <v>0</v>
      </c>
      <c r="AR4284">
        <f>IFERROR(IF((AF4284-AG4284)&gt;0,1,0),0)</f>
        <v>0</v>
      </c>
      <c r="AS4284">
        <f>IFERROR(IF((S4284-Q4284)&gt;0,1,0),0)</f>
        <v>0</v>
      </c>
      <c r="AT4284">
        <f>IFERROR(IF((AH4284-AI4284)&lt;0,1,0),0)</f>
        <v>0</v>
      </c>
      <c r="AU4284">
        <f>IFERROR(IF((AJ4284-AK4284)&gt;0,1,0),0)</f>
        <v>0</v>
      </c>
      <c r="AV4284">
        <f>IFERROR(IF((AL4284-AM4284)&gt;0,1,0),0)</f>
        <v>0</v>
      </c>
      <c r="AW4284">
        <f>IFERROR(IF((AN4284-AO4284)&gt;0,1,0),0)</f>
        <v>0</v>
      </c>
      <c r="AX4284">
        <f>IFERROR(IF((AC4284-AD4284)&lt;0,1,0),0)</f>
        <v>0</v>
      </c>
      <c r="AY4284">
        <f>SUM(AP4284:AX4284)</f>
        <v>0</v>
      </c>
    </row>
    <row r="4285" spans="1:51" x14ac:dyDescent="0.45">
      <c r="A4285" s="1" t="s">
        <v>3649</v>
      </c>
      <c r="B4285" s="2">
        <v>119008977</v>
      </c>
      <c r="C4285" s="3" t="s">
        <v>5338</v>
      </c>
      <c r="D4285" s="5">
        <v>38.08</v>
      </c>
      <c r="E4285" s="7">
        <v>9.9008000000000003</v>
      </c>
      <c r="F4285" s="3" t="s">
        <v>4480</v>
      </c>
      <c r="G4285" s="3" t="s">
        <v>4491</v>
      </c>
      <c r="H4285" s="3" t="s">
        <v>4492</v>
      </c>
      <c r="I4285" s="3" t="s">
        <v>4493</v>
      </c>
      <c r="J4285" s="3"/>
      <c r="K4285" s="6" t="s">
        <v>4474</v>
      </c>
      <c r="L4285" s="6" t="s">
        <v>4474</v>
      </c>
      <c r="M4285" s="6" t="s">
        <v>4474</v>
      </c>
      <c r="N4285" s="6" t="s">
        <v>4474</v>
      </c>
      <c r="O4285" s="6" t="s">
        <v>4474</v>
      </c>
      <c r="P4285" s="6" t="s">
        <v>4474</v>
      </c>
      <c r="Q4285" s="6" t="s">
        <v>4474</v>
      </c>
      <c r="R4285" s="6" t="s">
        <v>4474</v>
      </c>
      <c r="S4285" s="6" t="s">
        <v>4474</v>
      </c>
      <c r="T4285" s="6" t="s">
        <v>4474</v>
      </c>
      <c r="U4285" s="6" t="s">
        <v>4474</v>
      </c>
      <c r="V4285" s="6" t="s">
        <v>4474</v>
      </c>
      <c r="W4285" s="6" t="s">
        <v>4474</v>
      </c>
      <c r="X4285" s="6" t="s">
        <v>4474</v>
      </c>
      <c r="Y4285" s="6" t="s">
        <v>4474</v>
      </c>
      <c r="Z4285" s="6" t="s">
        <v>4474</v>
      </c>
      <c r="AA4285" s="6" t="s">
        <v>4474</v>
      </c>
      <c r="AB4285" s="6" t="s">
        <v>4474</v>
      </c>
      <c r="AC4285" s="6" t="s">
        <v>4474</v>
      </c>
      <c r="AD4285" s="6" t="s">
        <v>4474</v>
      </c>
      <c r="AF4285" t="e">
        <f>Q4285/W4285</f>
        <v>#VALUE!</v>
      </c>
      <c r="AG4285" t="e">
        <f>R4285/X4285</f>
        <v>#VALUE!</v>
      </c>
      <c r="AH4285" t="e">
        <f>U4285/W4285</f>
        <v>#VALUE!</v>
      </c>
      <c r="AI4285" t="e">
        <f>V4285/X4285</f>
        <v>#VALUE!</v>
      </c>
      <c r="AJ4285" t="e">
        <f>Y4285/AA4285</f>
        <v>#VALUE!</v>
      </c>
      <c r="AK4285" t="e">
        <f>Z4285/AB4285</f>
        <v>#VALUE!</v>
      </c>
      <c r="AL4285" t="e">
        <f>O4285/K4285</f>
        <v>#VALUE!</v>
      </c>
      <c r="AM4285" t="e">
        <f>P4285/L4285</f>
        <v>#VALUE!</v>
      </c>
      <c r="AN4285" t="e">
        <f>K4285/W4285</f>
        <v>#VALUE!</v>
      </c>
      <c r="AO4285" t="e">
        <f>L4285/X4285</f>
        <v>#VALUE!</v>
      </c>
      <c r="AP4285">
        <f>IF(OR(Q4285&lt;0, Q4285="NA"), 0, 1)</f>
        <v>0</v>
      </c>
      <c r="AQ4285">
        <f>IF(OR(S4285&lt;0, S4285="NA"), 0, 1)</f>
        <v>0</v>
      </c>
      <c r="AR4285">
        <f>IFERROR(IF((AF4285-AG4285)&gt;0,1,0),0)</f>
        <v>0</v>
      </c>
      <c r="AS4285">
        <f>IFERROR(IF((S4285-Q4285)&gt;0,1,0),0)</f>
        <v>0</v>
      </c>
      <c r="AT4285">
        <f>IFERROR(IF((AH4285-AI4285)&lt;0,1,0),0)</f>
        <v>0</v>
      </c>
      <c r="AU4285">
        <f>IFERROR(IF((AJ4285-AK4285)&gt;0,1,0),0)</f>
        <v>0</v>
      </c>
      <c r="AV4285">
        <f>IFERROR(IF((AL4285-AM4285)&gt;0,1,0),0)</f>
        <v>0</v>
      </c>
      <c r="AW4285">
        <f>IFERROR(IF((AN4285-AO4285)&gt;0,1,0),0)</f>
        <v>0</v>
      </c>
      <c r="AX4285">
        <f>IFERROR(IF((AC4285-AD4285)&lt;0,1,0),0)</f>
        <v>0</v>
      </c>
      <c r="AY4285">
        <f>SUM(AP4285:AX4285)</f>
        <v>0</v>
      </c>
    </row>
    <row r="4286" spans="1:51" x14ac:dyDescent="0.45">
      <c r="A4286" s="1" t="s">
        <v>3650</v>
      </c>
      <c r="B4286" s="2">
        <v>118914933</v>
      </c>
      <c r="C4286" s="3" t="s">
        <v>5338</v>
      </c>
      <c r="D4286" s="5">
        <v>24.99</v>
      </c>
      <c r="E4286" s="7">
        <v>9.9960000000000004</v>
      </c>
      <c r="F4286" s="3" t="s">
        <v>4480</v>
      </c>
      <c r="G4286" s="3" t="s">
        <v>4491</v>
      </c>
      <c r="H4286" s="3" t="s">
        <v>4492</v>
      </c>
      <c r="I4286" s="3" t="s">
        <v>4493</v>
      </c>
      <c r="J4286" s="3"/>
      <c r="K4286" s="6" t="s">
        <v>4474</v>
      </c>
      <c r="L4286" s="6" t="s">
        <v>4474</v>
      </c>
      <c r="M4286" s="6" t="s">
        <v>4474</v>
      </c>
      <c r="N4286" s="6" t="s">
        <v>4474</v>
      </c>
      <c r="O4286" s="6" t="s">
        <v>4474</v>
      </c>
      <c r="P4286" s="6" t="s">
        <v>4474</v>
      </c>
      <c r="Q4286" s="6" t="s">
        <v>4474</v>
      </c>
      <c r="R4286" s="6" t="s">
        <v>4474</v>
      </c>
      <c r="S4286" s="6" t="s">
        <v>4474</v>
      </c>
      <c r="T4286" s="6" t="s">
        <v>4474</v>
      </c>
      <c r="U4286" s="6" t="s">
        <v>4474</v>
      </c>
      <c r="V4286" s="6" t="s">
        <v>4474</v>
      </c>
      <c r="W4286" s="6" t="s">
        <v>4474</v>
      </c>
      <c r="X4286" s="6" t="s">
        <v>4474</v>
      </c>
      <c r="Y4286" s="6" t="s">
        <v>4474</v>
      </c>
      <c r="Z4286" s="6" t="s">
        <v>4474</v>
      </c>
      <c r="AA4286" s="6" t="s">
        <v>4474</v>
      </c>
      <c r="AB4286" s="6" t="s">
        <v>4474</v>
      </c>
      <c r="AC4286" s="6" t="s">
        <v>4474</v>
      </c>
      <c r="AD4286" s="6" t="s">
        <v>4474</v>
      </c>
      <c r="AF4286" t="e">
        <f>Q4286/W4286</f>
        <v>#VALUE!</v>
      </c>
      <c r="AG4286" t="e">
        <f>R4286/X4286</f>
        <v>#VALUE!</v>
      </c>
      <c r="AH4286" t="e">
        <f>U4286/W4286</f>
        <v>#VALUE!</v>
      </c>
      <c r="AI4286" t="e">
        <f>V4286/X4286</f>
        <v>#VALUE!</v>
      </c>
      <c r="AJ4286" t="e">
        <f>Y4286/AA4286</f>
        <v>#VALUE!</v>
      </c>
      <c r="AK4286" t="e">
        <f>Z4286/AB4286</f>
        <v>#VALUE!</v>
      </c>
      <c r="AL4286" t="e">
        <f>O4286/K4286</f>
        <v>#VALUE!</v>
      </c>
      <c r="AM4286" t="e">
        <f>P4286/L4286</f>
        <v>#VALUE!</v>
      </c>
      <c r="AN4286" t="e">
        <f>K4286/W4286</f>
        <v>#VALUE!</v>
      </c>
      <c r="AO4286" t="e">
        <f>L4286/X4286</f>
        <v>#VALUE!</v>
      </c>
      <c r="AP4286">
        <f>IF(OR(Q4286&lt;0, Q4286="NA"), 0, 1)</f>
        <v>0</v>
      </c>
      <c r="AQ4286">
        <f>IF(OR(S4286&lt;0, S4286="NA"), 0, 1)</f>
        <v>0</v>
      </c>
      <c r="AR4286">
        <f>IFERROR(IF((AF4286-AG4286)&gt;0,1,0),0)</f>
        <v>0</v>
      </c>
      <c r="AS4286">
        <f>IFERROR(IF((S4286-Q4286)&gt;0,1,0),0)</f>
        <v>0</v>
      </c>
      <c r="AT4286">
        <f>IFERROR(IF((AH4286-AI4286)&lt;0,1,0),0)</f>
        <v>0</v>
      </c>
      <c r="AU4286">
        <f>IFERROR(IF((AJ4286-AK4286)&gt;0,1,0),0)</f>
        <v>0</v>
      </c>
      <c r="AV4286">
        <f>IFERROR(IF((AL4286-AM4286)&gt;0,1,0),0)</f>
        <v>0</v>
      </c>
      <c r="AW4286">
        <f>IFERROR(IF((AN4286-AO4286)&gt;0,1,0),0)</f>
        <v>0</v>
      </c>
      <c r="AX4286">
        <f>IFERROR(IF((AC4286-AD4286)&lt;0,1,0),0)</f>
        <v>0</v>
      </c>
      <c r="AY4286">
        <f>SUM(AP4286:AX4286)</f>
        <v>0</v>
      </c>
    </row>
    <row r="4287" spans="1:51" x14ac:dyDescent="0.45">
      <c r="A4287" s="1" t="s">
        <v>3651</v>
      </c>
      <c r="B4287" s="2">
        <v>118915135</v>
      </c>
      <c r="C4287" s="3" t="s">
        <v>5338</v>
      </c>
      <c r="D4287" s="5">
        <v>24.94</v>
      </c>
      <c r="E4287" s="7">
        <v>4.9880000000000004</v>
      </c>
      <c r="F4287" s="3" t="s">
        <v>4480</v>
      </c>
      <c r="G4287" s="3" t="s">
        <v>4491</v>
      </c>
      <c r="H4287" s="3" t="s">
        <v>4492</v>
      </c>
      <c r="I4287" s="3" t="s">
        <v>4493</v>
      </c>
      <c r="J4287" s="3"/>
      <c r="K4287" s="6" t="s">
        <v>4474</v>
      </c>
      <c r="L4287" s="6" t="s">
        <v>4474</v>
      </c>
      <c r="M4287" s="6" t="s">
        <v>4474</v>
      </c>
      <c r="N4287" s="6" t="s">
        <v>4474</v>
      </c>
      <c r="O4287" s="6" t="s">
        <v>4474</v>
      </c>
      <c r="P4287" s="6" t="s">
        <v>4474</v>
      </c>
      <c r="Q4287" s="6" t="s">
        <v>4474</v>
      </c>
      <c r="R4287" s="6" t="s">
        <v>4474</v>
      </c>
      <c r="S4287" s="6" t="s">
        <v>4474</v>
      </c>
      <c r="T4287" s="6" t="s">
        <v>4474</v>
      </c>
      <c r="U4287" s="6" t="s">
        <v>4474</v>
      </c>
      <c r="V4287" s="6" t="s">
        <v>4474</v>
      </c>
      <c r="W4287" s="6" t="s">
        <v>4474</v>
      </c>
      <c r="X4287" s="6" t="s">
        <v>4474</v>
      </c>
      <c r="Y4287" s="6" t="s">
        <v>4474</v>
      </c>
      <c r="Z4287" s="6" t="s">
        <v>4474</v>
      </c>
      <c r="AA4287" s="6" t="s">
        <v>4474</v>
      </c>
      <c r="AB4287" s="6" t="s">
        <v>4474</v>
      </c>
      <c r="AC4287" s="6" t="s">
        <v>4474</v>
      </c>
      <c r="AD4287" s="6" t="s">
        <v>4474</v>
      </c>
      <c r="AF4287" t="e">
        <f>Q4287/W4287</f>
        <v>#VALUE!</v>
      </c>
      <c r="AG4287" t="e">
        <f>R4287/X4287</f>
        <v>#VALUE!</v>
      </c>
      <c r="AH4287" t="e">
        <f>U4287/W4287</f>
        <v>#VALUE!</v>
      </c>
      <c r="AI4287" t="e">
        <f>V4287/X4287</f>
        <v>#VALUE!</v>
      </c>
      <c r="AJ4287" t="e">
        <f>Y4287/AA4287</f>
        <v>#VALUE!</v>
      </c>
      <c r="AK4287" t="e">
        <f>Z4287/AB4287</f>
        <v>#VALUE!</v>
      </c>
      <c r="AL4287" t="e">
        <f>O4287/K4287</f>
        <v>#VALUE!</v>
      </c>
      <c r="AM4287" t="e">
        <f>P4287/L4287</f>
        <v>#VALUE!</v>
      </c>
      <c r="AN4287" t="e">
        <f>K4287/W4287</f>
        <v>#VALUE!</v>
      </c>
      <c r="AO4287" t="e">
        <f>L4287/X4287</f>
        <v>#VALUE!</v>
      </c>
      <c r="AP4287">
        <f>IF(OR(Q4287&lt;0, Q4287="NA"), 0, 1)</f>
        <v>0</v>
      </c>
      <c r="AQ4287">
        <f>IF(OR(S4287&lt;0, S4287="NA"), 0, 1)</f>
        <v>0</v>
      </c>
      <c r="AR4287">
        <f>IFERROR(IF((AF4287-AG4287)&gt;0,1,0),0)</f>
        <v>0</v>
      </c>
      <c r="AS4287">
        <f>IFERROR(IF((S4287-Q4287)&gt;0,1,0),0)</f>
        <v>0</v>
      </c>
      <c r="AT4287">
        <f>IFERROR(IF((AH4287-AI4287)&lt;0,1,0),0)</f>
        <v>0</v>
      </c>
      <c r="AU4287">
        <f>IFERROR(IF((AJ4287-AK4287)&gt;0,1,0),0)</f>
        <v>0</v>
      </c>
      <c r="AV4287">
        <f>IFERROR(IF((AL4287-AM4287)&gt;0,1,0),0)</f>
        <v>0</v>
      </c>
      <c r="AW4287">
        <f>IFERROR(IF((AN4287-AO4287)&gt;0,1,0),0)</f>
        <v>0</v>
      </c>
      <c r="AX4287">
        <f>IFERROR(IF((AC4287-AD4287)&lt;0,1,0),0)</f>
        <v>0</v>
      </c>
      <c r="AY4287">
        <f>SUM(AP4287:AX4287)</f>
        <v>0</v>
      </c>
    </row>
    <row r="4288" spans="1:51" x14ac:dyDescent="0.45">
      <c r="A4288" s="1" t="s">
        <v>3652</v>
      </c>
      <c r="B4288" s="2">
        <v>118915231</v>
      </c>
      <c r="C4288" s="3" t="s">
        <v>5338</v>
      </c>
      <c r="D4288" s="5">
        <v>24.74</v>
      </c>
      <c r="E4288" s="5">
        <v>9.8960000000000008</v>
      </c>
      <c r="F4288" s="3" t="s">
        <v>4480</v>
      </c>
      <c r="G4288" s="3" t="s">
        <v>4491</v>
      </c>
      <c r="H4288" s="3" t="s">
        <v>4492</v>
      </c>
      <c r="I4288" s="3" t="s">
        <v>4493</v>
      </c>
      <c r="J4288" s="3"/>
      <c r="K4288" s="6" t="s">
        <v>4474</v>
      </c>
      <c r="L4288" s="6" t="s">
        <v>4474</v>
      </c>
      <c r="M4288" s="6" t="s">
        <v>4474</v>
      </c>
      <c r="N4288" s="6" t="s">
        <v>4474</v>
      </c>
      <c r="O4288" s="6" t="s">
        <v>4474</v>
      </c>
      <c r="P4288" s="6" t="s">
        <v>4474</v>
      </c>
      <c r="Q4288" s="6" t="s">
        <v>4474</v>
      </c>
      <c r="R4288" s="6" t="s">
        <v>4474</v>
      </c>
      <c r="S4288" s="6" t="s">
        <v>4474</v>
      </c>
      <c r="T4288" s="6" t="s">
        <v>4474</v>
      </c>
      <c r="U4288" s="6" t="s">
        <v>4474</v>
      </c>
      <c r="V4288" s="6" t="s">
        <v>4474</v>
      </c>
      <c r="W4288" s="6" t="s">
        <v>4474</v>
      </c>
      <c r="X4288" s="6" t="s">
        <v>4474</v>
      </c>
      <c r="Y4288" s="6" t="s">
        <v>4474</v>
      </c>
      <c r="Z4288" s="6" t="s">
        <v>4474</v>
      </c>
      <c r="AA4288" s="6" t="s">
        <v>4474</v>
      </c>
      <c r="AB4288" s="6" t="s">
        <v>4474</v>
      </c>
      <c r="AC4288" s="6" t="s">
        <v>4474</v>
      </c>
      <c r="AD4288" s="6" t="s">
        <v>4474</v>
      </c>
      <c r="AF4288" t="e">
        <f>Q4288/W4288</f>
        <v>#VALUE!</v>
      </c>
      <c r="AG4288" t="e">
        <f>R4288/X4288</f>
        <v>#VALUE!</v>
      </c>
      <c r="AH4288" t="e">
        <f>U4288/W4288</f>
        <v>#VALUE!</v>
      </c>
      <c r="AI4288" t="e">
        <f>V4288/X4288</f>
        <v>#VALUE!</v>
      </c>
      <c r="AJ4288" t="e">
        <f>Y4288/AA4288</f>
        <v>#VALUE!</v>
      </c>
      <c r="AK4288" t="e">
        <f>Z4288/AB4288</f>
        <v>#VALUE!</v>
      </c>
      <c r="AL4288" t="e">
        <f>O4288/K4288</f>
        <v>#VALUE!</v>
      </c>
      <c r="AM4288" t="e">
        <f>P4288/L4288</f>
        <v>#VALUE!</v>
      </c>
      <c r="AN4288" t="e">
        <f>K4288/W4288</f>
        <v>#VALUE!</v>
      </c>
      <c r="AO4288" t="e">
        <f>L4288/X4288</f>
        <v>#VALUE!</v>
      </c>
      <c r="AP4288">
        <f>IF(OR(Q4288&lt;0, Q4288="NA"), 0, 1)</f>
        <v>0</v>
      </c>
      <c r="AQ4288">
        <f>IF(OR(S4288&lt;0, S4288="NA"), 0, 1)</f>
        <v>0</v>
      </c>
      <c r="AR4288">
        <f>IFERROR(IF((AF4288-AG4288)&gt;0,1,0),0)</f>
        <v>0</v>
      </c>
      <c r="AS4288">
        <f>IFERROR(IF((S4288-Q4288)&gt;0,1,0),0)</f>
        <v>0</v>
      </c>
      <c r="AT4288">
        <f>IFERROR(IF((AH4288-AI4288)&lt;0,1,0),0)</f>
        <v>0</v>
      </c>
      <c r="AU4288">
        <f>IFERROR(IF((AJ4288-AK4288)&gt;0,1,0),0)</f>
        <v>0</v>
      </c>
      <c r="AV4288">
        <f>IFERROR(IF((AL4288-AM4288)&gt;0,1,0),0)</f>
        <v>0</v>
      </c>
      <c r="AW4288">
        <f>IFERROR(IF((AN4288-AO4288)&gt;0,1,0),0)</f>
        <v>0</v>
      </c>
      <c r="AX4288">
        <f>IFERROR(IF((AC4288-AD4288)&lt;0,1,0),0)</f>
        <v>0</v>
      </c>
      <c r="AY4288">
        <f>SUM(AP4288:AX4288)</f>
        <v>0</v>
      </c>
    </row>
    <row r="4289" spans="1:51" x14ac:dyDescent="0.45">
      <c r="A4289" s="1" t="s">
        <v>3653</v>
      </c>
      <c r="B4289" s="2">
        <v>118916333</v>
      </c>
      <c r="C4289" s="3" t="s">
        <v>5338</v>
      </c>
      <c r="D4289" s="5">
        <v>24.805</v>
      </c>
      <c r="E4289" s="7">
        <v>4.9610000000000003</v>
      </c>
      <c r="F4289" s="3" t="s">
        <v>4480</v>
      </c>
      <c r="G4289" s="3" t="s">
        <v>4491</v>
      </c>
      <c r="H4289" s="3" t="s">
        <v>4492</v>
      </c>
      <c r="I4289" s="3" t="s">
        <v>4493</v>
      </c>
      <c r="J4289" s="3"/>
      <c r="K4289" s="6" t="s">
        <v>4474</v>
      </c>
      <c r="L4289" s="6" t="s">
        <v>4474</v>
      </c>
      <c r="M4289" s="6" t="s">
        <v>4474</v>
      </c>
      <c r="N4289" s="6" t="s">
        <v>4474</v>
      </c>
      <c r="O4289" s="6" t="s">
        <v>4474</v>
      </c>
      <c r="P4289" s="6" t="s">
        <v>4474</v>
      </c>
      <c r="Q4289" s="6" t="s">
        <v>4474</v>
      </c>
      <c r="R4289" s="6" t="s">
        <v>4474</v>
      </c>
      <c r="S4289" s="6" t="s">
        <v>4474</v>
      </c>
      <c r="T4289" s="6" t="s">
        <v>4474</v>
      </c>
      <c r="U4289" s="6" t="s">
        <v>4474</v>
      </c>
      <c r="V4289" s="6" t="s">
        <v>4474</v>
      </c>
      <c r="W4289" s="6" t="s">
        <v>4474</v>
      </c>
      <c r="X4289" s="6" t="s">
        <v>4474</v>
      </c>
      <c r="Y4289" s="6" t="s">
        <v>4474</v>
      </c>
      <c r="Z4289" s="6" t="s">
        <v>4474</v>
      </c>
      <c r="AA4289" s="6" t="s">
        <v>4474</v>
      </c>
      <c r="AB4289" s="6" t="s">
        <v>4474</v>
      </c>
      <c r="AC4289" s="6" t="s">
        <v>4474</v>
      </c>
      <c r="AD4289" s="6" t="s">
        <v>4474</v>
      </c>
      <c r="AF4289" t="e">
        <f>Q4289/W4289</f>
        <v>#VALUE!</v>
      </c>
      <c r="AG4289" t="e">
        <f>R4289/X4289</f>
        <v>#VALUE!</v>
      </c>
      <c r="AH4289" t="e">
        <f>U4289/W4289</f>
        <v>#VALUE!</v>
      </c>
      <c r="AI4289" t="e">
        <f>V4289/X4289</f>
        <v>#VALUE!</v>
      </c>
      <c r="AJ4289" t="e">
        <f>Y4289/AA4289</f>
        <v>#VALUE!</v>
      </c>
      <c r="AK4289" t="e">
        <f>Z4289/AB4289</f>
        <v>#VALUE!</v>
      </c>
      <c r="AL4289" t="e">
        <f>O4289/K4289</f>
        <v>#VALUE!</v>
      </c>
      <c r="AM4289" t="e">
        <f>P4289/L4289</f>
        <v>#VALUE!</v>
      </c>
      <c r="AN4289" t="e">
        <f>K4289/W4289</f>
        <v>#VALUE!</v>
      </c>
      <c r="AO4289" t="e">
        <f>L4289/X4289</f>
        <v>#VALUE!</v>
      </c>
      <c r="AP4289">
        <f>IF(OR(Q4289&lt;0, Q4289="NA"), 0, 1)</f>
        <v>0</v>
      </c>
      <c r="AQ4289">
        <f>IF(OR(S4289&lt;0, S4289="NA"), 0, 1)</f>
        <v>0</v>
      </c>
      <c r="AR4289">
        <f>IFERROR(IF((AF4289-AG4289)&gt;0,1,0),0)</f>
        <v>0</v>
      </c>
      <c r="AS4289">
        <f>IFERROR(IF((S4289-Q4289)&gt;0,1,0),0)</f>
        <v>0</v>
      </c>
      <c r="AT4289">
        <f>IFERROR(IF((AH4289-AI4289)&lt;0,1,0),0)</f>
        <v>0</v>
      </c>
      <c r="AU4289">
        <f>IFERROR(IF((AJ4289-AK4289)&gt;0,1,0),0)</f>
        <v>0</v>
      </c>
      <c r="AV4289">
        <f>IFERROR(IF((AL4289-AM4289)&gt;0,1,0),0)</f>
        <v>0</v>
      </c>
      <c r="AW4289">
        <f>IFERROR(IF((AN4289-AO4289)&gt;0,1,0),0)</f>
        <v>0</v>
      </c>
      <c r="AX4289">
        <f>IFERROR(IF((AC4289-AD4289)&lt;0,1,0),0)</f>
        <v>0</v>
      </c>
      <c r="AY4289">
        <f>SUM(AP4289:AX4289)</f>
        <v>0</v>
      </c>
    </row>
    <row r="4290" spans="1:51" x14ac:dyDescent="0.45">
      <c r="A4290" s="1" t="s">
        <v>3654</v>
      </c>
      <c r="B4290" s="2">
        <v>118915326</v>
      </c>
      <c r="C4290" s="3" t="s">
        <v>5338</v>
      </c>
      <c r="D4290" s="5">
        <v>24.56</v>
      </c>
      <c r="E4290" s="7">
        <v>14.736000000000001</v>
      </c>
      <c r="F4290" s="3" t="s">
        <v>4480</v>
      </c>
      <c r="G4290" s="3" t="s">
        <v>4491</v>
      </c>
      <c r="H4290" s="3" t="s">
        <v>4492</v>
      </c>
      <c r="I4290" s="3" t="s">
        <v>4493</v>
      </c>
      <c r="J4290" s="3"/>
      <c r="K4290" s="6" t="s">
        <v>4474</v>
      </c>
      <c r="L4290" s="6" t="s">
        <v>4474</v>
      </c>
      <c r="M4290" s="6" t="s">
        <v>4474</v>
      </c>
      <c r="N4290" s="6" t="s">
        <v>4474</v>
      </c>
      <c r="O4290" s="6" t="s">
        <v>4474</v>
      </c>
      <c r="P4290" s="6" t="s">
        <v>4474</v>
      </c>
      <c r="Q4290" s="6" t="s">
        <v>4474</v>
      </c>
      <c r="R4290" s="6" t="s">
        <v>4474</v>
      </c>
      <c r="S4290" s="6" t="s">
        <v>4474</v>
      </c>
      <c r="T4290" s="6" t="s">
        <v>4474</v>
      </c>
      <c r="U4290" s="6" t="s">
        <v>4474</v>
      </c>
      <c r="V4290" s="6" t="s">
        <v>4474</v>
      </c>
      <c r="W4290" s="6" t="s">
        <v>4474</v>
      </c>
      <c r="X4290" s="6" t="s">
        <v>4474</v>
      </c>
      <c r="Y4290" s="6" t="s">
        <v>4474</v>
      </c>
      <c r="Z4290" s="6" t="s">
        <v>4474</v>
      </c>
      <c r="AA4290" s="6" t="s">
        <v>4474</v>
      </c>
      <c r="AB4290" s="6" t="s">
        <v>4474</v>
      </c>
      <c r="AC4290" s="6" t="s">
        <v>4474</v>
      </c>
      <c r="AD4290" s="6" t="s">
        <v>4474</v>
      </c>
      <c r="AF4290" t="e">
        <f>Q4290/W4290</f>
        <v>#VALUE!</v>
      </c>
      <c r="AG4290" t="e">
        <f>R4290/X4290</f>
        <v>#VALUE!</v>
      </c>
      <c r="AH4290" t="e">
        <f>U4290/W4290</f>
        <v>#VALUE!</v>
      </c>
      <c r="AI4290" t="e">
        <f>V4290/X4290</f>
        <v>#VALUE!</v>
      </c>
      <c r="AJ4290" t="e">
        <f>Y4290/AA4290</f>
        <v>#VALUE!</v>
      </c>
      <c r="AK4290" t="e">
        <f>Z4290/AB4290</f>
        <v>#VALUE!</v>
      </c>
      <c r="AL4290" t="e">
        <f>O4290/K4290</f>
        <v>#VALUE!</v>
      </c>
      <c r="AM4290" t="e">
        <f>P4290/L4290</f>
        <v>#VALUE!</v>
      </c>
      <c r="AN4290" t="e">
        <f>K4290/W4290</f>
        <v>#VALUE!</v>
      </c>
      <c r="AO4290" t="e">
        <f>L4290/X4290</f>
        <v>#VALUE!</v>
      </c>
      <c r="AP4290">
        <f>IF(OR(Q4290&lt;0, Q4290="NA"), 0, 1)</f>
        <v>0</v>
      </c>
      <c r="AQ4290">
        <f>IF(OR(S4290&lt;0, S4290="NA"), 0, 1)</f>
        <v>0</v>
      </c>
      <c r="AR4290">
        <f>IFERROR(IF((AF4290-AG4290)&gt;0,1,0),0)</f>
        <v>0</v>
      </c>
      <c r="AS4290">
        <f>IFERROR(IF((S4290-Q4290)&gt;0,1,0),0)</f>
        <v>0</v>
      </c>
      <c r="AT4290">
        <f>IFERROR(IF((AH4290-AI4290)&lt;0,1,0),0)</f>
        <v>0</v>
      </c>
      <c r="AU4290">
        <f>IFERROR(IF((AJ4290-AK4290)&gt;0,1,0),0)</f>
        <v>0</v>
      </c>
      <c r="AV4290">
        <f>IFERROR(IF((AL4290-AM4290)&gt;0,1,0),0)</f>
        <v>0</v>
      </c>
      <c r="AW4290">
        <f>IFERROR(IF((AN4290-AO4290)&gt;0,1,0),0)</f>
        <v>0</v>
      </c>
      <c r="AX4290">
        <f>IFERROR(IF((AC4290-AD4290)&lt;0,1,0),0)</f>
        <v>0</v>
      </c>
      <c r="AY4290">
        <f>SUM(AP4290:AX4290)</f>
        <v>0</v>
      </c>
    </row>
    <row r="4291" spans="1:51" x14ac:dyDescent="0.45">
      <c r="A4291" s="1" t="s">
        <v>3655</v>
      </c>
      <c r="B4291" s="2">
        <v>118915136</v>
      </c>
      <c r="C4291" s="3" t="s">
        <v>5338</v>
      </c>
      <c r="D4291" s="5">
        <v>24.625</v>
      </c>
      <c r="E4291" s="7">
        <v>4.9249999999999998</v>
      </c>
      <c r="F4291" s="3" t="s">
        <v>4480</v>
      </c>
      <c r="G4291" s="3" t="s">
        <v>4491</v>
      </c>
      <c r="H4291" s="3" t="s">
        <v>4492</v>
      </c>
      <c r="I4291" s="3" t="s">
        <v>4493</v>
      </c>
      <c r="J4291" s="3"/>
      <c r="K4291" s="6" t="s">
        <v>4474</v>
      </c>
      <c r="L4291" s="6" t="s">
        <v>4474</v>
      </c>
      <c r="M4291" s="6" t="s">
        <v>4474</v>
      </c>
      <c r="N4291" s="6" t="s">
        <v>4474</v>
      </c>
      <c r="O4291" s="6" t="s">
        <v>4474</v>
      </c>
      <c r="P4291" s="6" t="s">
        <v>4474</v>
      </c>
      <c r="Q4291" s="6" t="s">
        <v>4474</v>
      </c>
      <c r="R4291" s="6" t="s">
        <v>4474</v>
      </c>
      <c r="S4291" s="6" t="s">
        <v>4474</v>
      </c>
      <c r="T4291" s="6" t="s">
        <v>4474</v>
      </c>
      <c r="U4291" s="6" t="s">
        <v>4474</v>
      </c>
      <c r="V4291" s="6" t="s">
        <v>4474</v>
      </c>
      <c r="W4291" s="6" t="s">
        <v>4474</v>
      </c>
      <c r="X4291" s="6" t="s">
        <v>4474</v>
      </c>
      <c r="Y4291" s="6" t="s">
        <v>4474</v>
      </c>
      <c r="Z4291" s="6" t="s">
        <v>4474</v>
      </c>
      <c r="AA4291" s="6" t="s">
        <v>4474</v>
      </c>
      <c r="AB4291" s="6" t="s">
        <v>4474</v>
      </c>
      <c r="AC4291" s="6" t="s">
        <v>4474</v>
      </c>
      <c r="AD4291" s="6" t="s">
        <v>4474</v>
      </c>
      <c r="AF4291" t="e">
        <f>Q4291/W4291</f>
        <v>#VALUE!</v>
      </c>
      <c r="AG4291" t="e">
        <f>R4291/X4291</f>
        <v>#VALUE!</v>
      </c>
      <c r="AH4291" t="e">
        <f>U4291/W4291</f>
        <v>#VALUE!</v>
      </c>
      <c r="AI4291" t="e">
        <f>V4291/X4291</f>
        <v>#VALUE!</v>
      </c>
      <c r="AJ4291" t="e">
        <f>Y4291/AA4291</f>
        <v>#VALUE!</v>
      </c>
      <c r="AK4291" t="e">
        <f>Z4291/AB4291</f>
        <v>#VALUE!</v>
      </c>
      <c r="AL4291" t="e">
        <f>O4291/K4291</f>
        <v>#VALUE!</v>
      </c>
      <c r="AM4291" t="e">
        <f>P4291/L4291</f>
        <v>#VALUE!</v>
      </c>
      <c r="AN4291" t="e">
        <f>K4291/W4291</f>
        <v>#VALUE!</v>
      </c>
      <c r="AO4291" t="e">
        <f>L4291/X4291</f>
        <v>#VALUE!</v>
      </c>
      <c r="AP4291">
        <f>IF(OR(Q4291&lt;0, Q4291="NA"), 0, 1)</f>
        <v>0</v>
      </c>
      <c r="AQ4291">
        <f>IF(OR(S4291&lt;0, S4291="NA"), 0, 1)</f>
        <v>0</v>
      </c>
      <c r="AR4291">
        <f>IFERROR(IF((AF4291-AG4291)&gt;0,1,0),0)</f>
        <v>0</v>
      </c>
      <c r="AS4291">
        <f>IFERROR(IF((S4291-Q4291)&gt;0,1,0),0)</f>
        <v>0</v>
      </c>
      <c r="AT4291">
        <f>IFERROR(IF((AH4291-AI4291)&lt;0,1,0),0)</f>
        <v>0</v>
      </c>
      <c r="AU4291">
        <f>IFERROR(IF((AJ4291-AK4291)&gt;0,1,0),0)</f>
        <v>0</v>
      </c>
      <c r="AV4291">
        <f>IFERROR(IF((AL4291-AM4291)&gt;0,1,0),0)</f>
        <v>0</v>
      </c>
      <c r="AW4291">
        <f>IFERROR(IF((AN4291-AO4291)&gt;0,1,0),0)</f>
        <v>0</v>
      </c>
      <c r="AX4291">
        <f>IFERROR(IF((AC4291-AD4291)&lt;0,1,0),0)</f>
        <v>0</v>
      </c>
      <c r="AY4291">
        <f>SUM(AP4291:AX4291)</f>
        <v>0</v>
      </c>
    </row>
    <row r="4292" spans="1:51" x14ac:dyDescent="0.45">
      <c r="A4292" s="1" t="s">
        <v>3656</v>
      </c>
      <c r="B4292" s="2">
        <v>118915228</v>
      </c>
      <c r="C4292" s="3" t="s">
        <v>5338</v>
      </c>
      <c r="D4292" s="5">
        <v>24.39</v>
      </c>
      <c r="E4292" s="5">
        <v>14.634</v>
      </c>
      <c r="F4292" s="3" t="s">
        <v>4480</v>
      </c>
      <c r="G4292" s="3" t="s">
        <v>4491</v>
      </c>
      <c r="H4292" s="3" t="s">
        <v>4492</v>
      </c>
      <c r="I4292" s="3" t="s">
        <v>4493</v>
      </c>
      <c r="J4292" s="3"/>
      <c r="K4292" s="6" t="s">
        <v>4474</v>
      </c>
      <c r="L4292" s="6" t="s">
        <v>4474</v>
      </c>
      <c r="M4292" s="6" t="s">
        <v>4474</v>
      </c>
      <c r="N4292" s="6" t="s">
        <v>4474</v>
      </c>
      <c r="O4292" s="6" t="s">
        <v>4474</v>
      </c>
      <c r="P4292" s="6" t="s">
        <v>4474</v>
      </c>
      <c r="Q4292" s="6" t="s">
        <v>4474</v>
      </c>
      <c r="R4292" s="6" t="s">
        <v>4474</v>
      </c>
      <c r="S4292" s="6" t="s">
        <v>4474</v>
      </c>
      <c r="T4292" s="6" t="s">
        <v>4474</v>
      </c>
      <c r="U4292" s="6" t="s">
        <v>4474</v>
      </c>
      <c r="V4292" s="6" t="s">
        <v>4474</v>
      </c>
      <c r="W4292" s="6" t="s">
        <v>4474</v>
      </c>
      <c r="X4292" s="6" t="s">
        <v>4474</v>
      </c>
      <c r="Y4292" s="6" t="s">
        <v>4474</v>
      </c>
      <c r="Z4292" s="6" t="s">
        <v>4474</v>
      </c>
      <c r="AA4292" s="6" t="s">
        <v>4474</v>
      </c>
      <c r="AB4292" s="6" t="s">
        <v>4474</v>
      </c>
      <c r="AC4292" s="6" t="s">
        <v>4474</v>
      </c>
      <c r="AD4292" s="6" t="s">
        <v>4474</v>
      </c>
      <c r="AF4292" t="e">
        <f>Q4292/W4292</f>
        <v>#VALUE!</v>
      </c>
      <c r="AG4292" t="e">
        <f>R4292/X4292</f>
        <v>#VALUE!</v>
      </c>
      <c r="AH4292" t="e">
        <f>U4292/W4292</f>
        <v>#VALUE!</v>
      </c>
      <c r="AI4292" t="e">
        <f>V4292/X4292</f>
        <v>#VALUE!</v>
      </c>
      <c r="AJ4292" t="e">
        <f>Y4292/AA4292</f>
        <v>#VALUE!</v>
      </c>
      <c r="AK4292" t="e">
        <f>Z4292/AB4292</f>
        <v>#VALUE!</v>
      </c>
      <c r="AL4292" t="e">
        <f>O4292/K4292</f>
        <v>#VALUE!</v>
      </c>
      <c r="AM4292" t="e">
        <f>P4292/L4292</f>
        <v>#VALUE!</v>
      </c>
      <c r="AN4292" t="e">
        <f>K4292/W4292</f>
        <v>#VALUE!</v>
      </c>
      <c r="AO4292" t="e">
        <f>L4292/X4292</f>
        <v>#VALUE!</v>
      </c>
      <c r="AP4292">
        <f>IF(OR(Q4292&lt;0, Q4292="NA"), 0, 1)</f>
        <v>0</v>
      </c>
      <c r="AQ4292">
        <f>IF(OR(S4292&lt;0, S4292="NA"), 0, 1)</f>
        <v>0</v>
      </c>
      <c r="AR4292">
        <f>IFERROR(IF((AF4292-AG4292)&gt;0,1,0),0)</f>
        <v>0</v>
      </c>
      <c r="AS4292">
        <f>IFERROR(IF((S4292-Q4292)&gt;0,1,0),0)</f>
        <v>0</v>
      </c>
      <c r="AT4292">
        <f>IFERROR(IF((AH4292-AI4292)&lt;0,1,0),0)</f>
        <v>0</v>
      </c>
      <c r="AU4292">
        <f>IFERROR(IF((AJ4292-AK4292)&gt;0,1,0),0)</f>
        <v>0</v>
      </c>
      <c r="AV4292">
        <f>IFERROR(IF((AL4292-AM4292)&gt;0,1,0),0)</f>
        <v>0</v>
      </c>
      <c r="AW4292">
        <f>IFERROR(IF((AN4292-AO4292)&gt;0,1,0),0)</f>
        <v>0</v>
      </c>
      <c r="AX4292">
        <f>IFERROR(IF((AC4292-AD4292)&lt;0,1,0),0)</f>
        <v>0</v>
      </c>
      <c r="AY4292">
        <f>SUM(AP4292:AX4292)</f>
        <v>0</v>
      </c>
    </row>
    <row r="4293" spans="1:51" x14ac:dyDescent="0.45">
      <c r="A4293" s="1" t="s">
        <v>3657</v>
      </c>
      <c r="B4293" s="2">
        <v>118916332</v>
      </c>
      <c r="C4293" s="3" t="s">
        <v>5338</v>
      </c>
      <c r="D4293" s="5">
        <v>24.574999999999999</v>
      </c>
      <c r="E4293" s="7">
        <v>7.3724999999999996</v>
      </c>
      <c r="F4293" s="3" t="s">
        <v>4480</v>
      </c>
      <c r="G4293" s="3" t="s">
        <v>4491</v>
      </c>
      <c r="H4293" s="3" t="s">
        <v>4492</v>
      </c>
      <c r="I4293" s="3" t="s">
        <v>4493</v>
      </c>
      <c r="J4293" s="3"/>
      <c r="K4293" s="6" t="s">
        <v>4474</v>
      </c>
      <c r="L4293" s="6" t="s">
        <v>4474</v>
      </c>
      <c r="M4293" s="6" t="s">
        <v>4474</v>
      </c>
      <c r="N4293" s="6" t="s">
        <v>4474</v>
      </c>
      <c r="O4293" s="6" t="s">
        <v>4474</v>
      </c>
      <c r="P4293" s="6" t="s">
        <v>4474</v>
      </c>
      <c r="Q4293" s="6" t="s">
        <v>4474</v>
      </c>
      <c r="R4293" s="6" t="s">
        <v>4474</v>
      </c>
      <c r="S4293" s="6" t="s">
        <v>4474</v>
      </c>
      <c r="T4293" s="6" t="s">
        <v>4474</v>
      </c>
      <c r="U4293" s="6" t="s">
        <v>4474</v>
      </c>
      <c r="V4293" s="6" t="s">
        <v>4474</v>
      </c>
      <c r="W4293" s="6" t="s">
        <v>4474</v>
      </c>
      <c r="X4293" s="6" t="s">
        <v>4474</v>
      </c>
      <c r="Y4293" s="6" t="s">
        <v>4474</v>
      </c>
      <c r="Z4293" s="6" t="s">
        <v>4474</v>
      </c>
      <c r="AA4293" s="6" t="s">
        <v>4474</v>
      </c>
      <c r="AB4293" s="6" t="s">
        <v>4474</v>
      </c>
      <c r="AC4293" s="6" t="s">
        <v>4474</v>
      </c>
      <c r="AD4293" s="6" t="s">
        <v>4474</v>
      </c>
      <c r="AF4293" t="e">
        <f>Q4293/W4293</f>
        <v>#VALUE!</v>
      </c>
      <c r="AG4293" t="e">
        <f>R4293/X4293</f>
        <v>#VALUE!</v>
      </c>
      <c r="AH4293" t="e">
        <f>U4293/W4293</f>
        <v>#VALUE!</v>
      </c>
      <c r="AI4293" t="e">
        <f>V4293/X4293</f>
        <v>#VALUE!</v>
      </c>
      <c r="AJ4293" t="e">
        <f>Y4293/AA4293</f>
        <v>#VALUE!</v>
      </c>
      <c r="AK4293" t="e">
        <f>Z4293/AB4293</f>
        <v>#VALUE!</v>
      </c>
      <c r="AL4293" t="e">
        <f>O4293/K4293</f>
        <v>#VALUE!</v>
      </c>
      <c r="AM4293" t="e">
        <f>P4293/L4293</f>
        <v>#VALUE!</v>
      </c>
      <c r="AN4293" t="e">
        <f>K4293/W4293</f>
        <v>#VALUE!</v>
      </c>
      <c r="AO4293" t="e">
        <f>L4293/X4293</f>
        <v>#VALUE!</v>
      </c>
      <c r="AP4293">
        <f>IF(OR(Q4293&lt;0, Q4293="NA"), 0, 1)</f>
        <v>0</v>
      </c>
      <c r="AQ4293">
        <f>IF(OR(S4293&lt;0, S4293="NA"), 0, 1)</f>
        <v>0</v>
      </c>
      <c r="AR4293">
        <f>IFERROR(IF((AF4293-AG4293)&gt;0,1,0),0)</f>
        <v>0</v>
      </c>
      <c r="AS4293">
        <f>IFERROR(IF((S4293-Q4293)&gt;0,1,0),0)</f>
        <v>0</v>
      </c>
      <c r="AT4293">
        <f>IFERROR(IF((AH4293-AI4293)&lt;0,1,0),0)</f>
        <v>0</v>
      </c>
      <c r="AU4293">
        <f>IFERROR(IF((AJ4293-AK4293)&gt;0,1,0),0)</f>
        <v>0</v>
      </c>
      <c r="AV4293">
        <f>IFERROR(IF((AL4293-AM4293)&gt;0,1,0),0)</f>
        <v>0</v>
      </c>
      <c r="AW4293">
        <f>IFERROR(IF((AN4293-AO4293)&gt;0,1,0),0)</f>
        <v>0</v>
      </c>
      <c r="AX4293">
        <f>IFERROR(IF((AC4293-AD4293)&lt;0,1,0),0)</f>
        <v>0</v>
      </c>
      <c r="AY4293">
        <f>SUM(AP4293:AX4293)</f>
        <v>0</v>
      </c>
    </row>
    <row r="4294" spans="1:51" x14ac:dyDescent="0.45">
      <c r="A4294" s="1" t="s">
        <v>3658</v>
      </c>
      <c r="B4294" s="2">
        <v>118914932</v>
      </c>
      <c r="C4294" s="3" t="s">
        <v>5338</v>
      </c>
      <c r="D4294" s="5">
        <v>24.225000000000001</v>
      </c>
      <c r="E4294" s="5">
        <v>14.535</v>
      </c>
      <c r="F4294" s="3" t="s">
        <v>4480</v>
      </c>
      <c r="G4294" s="3" t="s">
        <v>4491</v>
      </c>
      <c r="H4294" s="3" t="s">
        <v>4492</v>
      </c>
      <c r="I4294" s="3" t="s">
        <v>4493</v>
      </c>
      <c r="J4294" s="3"/>
      <c r="K4294" s="6" t="s">
        <v>4474</v>
      </c>
      <c r="L4294" s="6" t="s">
        <v>4474</v>
      </c>
      <c r="M4294" s="6" t="s">
        <v>4474</v>
      </c>
      <c r="N4294" s="6" t="s">
        <v>4474</v>
      </c>
      <c r="O4294" s="6" t="s">
        <v>4474</v>
      </c>
      <c r="P4294" s="6" t="s">
        <v>4474</v>
      </c>
      <c r="Q4294" s="6" t="s">
        <v>4474</v>
      </c>
      <c r="R4294" s="6" t="s">
        <v>4474</v>
      </c>
      <c r="S4294" s="6" t="s">
        <v>4474</v>
      </c>
      <c r="T4294" s="6" t="s">
        <v>4474</v>
      </c>
      <c r="U4294" s="6" t="s">
        <v>4474</v>
      </c>
      <c r="V4294" s="6" t="s">
        <v>4474</v>
      </c>
      <c r="W4294" s="6" t="s">
        <v>4474</v>
      </c>
      <c r="X4294" s="6" t="s">
        <v>4474</v>
      </c>
      <c r="Y4294" s="6" t="s">
        <v>4474</v>
      </c>
      <c r="Z4294" s="6" t="s">
        <v>4474</v>
      </c>
      <c r="AA4294" s="6" t="s">
        <v>4474</v>
      </c>
      <c r="AB4294" s="6" t="s">
        <v>4474</v>
      </c>
      <c r="AC4294" s="6" t="s">
        <v>4474</v>
      </c>
      <c r="AD4294" s="6" t="s">
        <v>4474</v>
      </c>
      <c r="AF4294" t="e">
        <f>Q4294/W4294</f>
        <v>#VALUE!</v>
      </c>
      <c r="AG4294" t="e">
        <f>R4294/X4294</f>
        <v>#VALUE!</v>
      </c>
      <c r="AH4294" t="e">
        <f>U4294/W4294</f>
        <v>#VALUE!</v>
      </c>
      <c r="AI4294" t="e">
        <f>V4294/X4294</f>
        <v>#VALUE!</v>
      </c>
      <c r="AJ4294" t="e">
        <f>Y4294/AA4294</f>
        <v>#VALUE!</v>
      </c>
      <c r="AK4294" t="e">
        <f>Z4294/AB4294</f>
        <v>#VALUE!</v>
      </c>
      <c r="AL4294" t="e">
        <f>O4294/K4294</f>
        <v>#VALUE!</v>
      </c>
      <c r="AM4294" t="e">
        <f>P4294/L4294</f>
        <v>#VALUE!</v>
      </c>
      <c r="AN4294" t="e">
        <f>K4294/W4294</f>
        <v>#VALUE!</v>
      </c>
      <c r="AO4294" t="e">
        <f>L4294/X4294</f>
        <v>#VALUE!</v>
      </c>
      <c r="AP4294">
        <f>IF(OR(Q4294&lt;0, Q4294="NA"), 0, 1)</f>
        <v>0</v>
      </c>
      <c r="AQ4294">
        <f>IF(OR(S4294&lt;0, S4294="NA"), 0, 1)</f>
        <v>0</v>
      </c>
      <c r="AR4294">
        <f>IFERROR(IF((AF4294-AG4294)&gt;0,1,0),0)</f>
        <v>0</v>
      </c>
      <c r="AS4294">
        <f>IFERROR(IF((S4294-Q4294)&gt;0,1,0),0)</f>
        <v>0</v>
      </c>
      <c r="AT4294">
        <f>IFERROR(IF((AH4294-AI4294)&lt;0,1,0),0)</f>
        <v>0</v>
      </c>
      <c r="AU4294">
        <f>IFERROR(IF((AJ4294-AK4294)&gt;0,1,0),0)</f>
        <v>0</v>
      </c>
      <c r="AV4294">
        <f>IFERROR(IF((AL4294-AM4294)&gt;0,1,0),0)</f>
        <v>0</v>
      </c>
      <c r="AW4294">
        <f>IFERROR(IF((AN4294-AO4294)&gt;0,1,0),0)</f>
        <v>0</v>
      </c>
      <c r="AX4294">
        <f>IFERROR(IF((AC4294-AD4294)&lt;0,1,0),0)</f>
        <v>0</v>
      </c>
      <c r="AY4294">
        <f>SUM(AP4294:AX4294)</f>
        <v>0</v>
      </c>
    </row>
    <row r="4295" spans="1:51" x14ac:dyDescent="0.45">
      <c r="A4295" s="1" t="s">
        <v>3659</v>
      </c>
      <c r="B4295" s="2">
        <v>118915333</v>
      </c>
      <c r="C4295" s="3" t="s">
        <v>5338</v>
      </c>
      <c r="D4295" s="5">
        <v>24.63</v>
      </c>
      <c r="E4295" s="7">
        <v>7.3890000000000002</v>
      </c>
      <c r="F4295" s="3" t="s">
        <v>4480</v>
      </c>
      <c r="G4295" s="3" t="s">
        <v>4491</v>
      </c>
      <c r="H4295" s="3" t="s">
        <v>4492</v>
      </c>
      <c r="I4295" s="3" t="s">
        <v>4493</v>
      </c>
      <c r="J4295" s="3"/>
      <c r="K4295" s="6" t="s">
        <v>4474</v>
      </c>
      <c r="L4295" s="6" t="s">
        <v>4474</v>
      </c>
      <c r="M4295" s="6" t="s">
        <v>4474</v>
      </c>
      <c r="N4295" s="6" t="s">
        <v>4474</v>
      </c>
      <c r="O4295" s="6" t="s">
        <v>4474</v>
      </c>
      <c r="P4295" s="6" t="s">
        <v>4474</v>
      </c>
      <c r="Q4295" s="6" t="s">
        <v>4474</v>
      </c>
      <c r="R4295" s="6" t="s">
        <v>4474</v>
      </c>
      <c r="S4295" s="6" t="s">
        <v>4474</v>
      </c>
      <c r="T4295" s="6" t="s">
        <v>4474</v>
      </c>
      <c r="U4295" s="6" t="s">
        <v>4474</v>
      </c>
      <c r="V4295" s="6" t="s">
        <v>4474</v>
      </c>
      <c r="W4295" s="6" t="s">
        <v>4474</v>
      </c>
      <c r="X4295" s="6" t="s">
        <v>4474</v>
      </c>
      <c r="Y4295" s="6" t="s">
        <v>4474</v>
      </c>
      <c r="Z4295" s="6" t="s">
        <v>4474</v>
      </c>
      <c r="AA4295" s="6" t="s">
        <v>4474</v>
      </c>
      <c r="AB4295" s="6" t="s">
        <v>4474</v>
      </c>
      <c r="AC4295" s="6" t="s">
        <v>4474</v>
      </c>
      <c r="AD4295" s="6" t="s">
        <v>4474</v>
      </c>
      <c r="AF4295" t="e">
        <f>Q4295/W4295</f>
        <v>#VALUE!</v>
      </c>
      <c r="AG4295" t="e">
        <f>R4295/X4295</f>
        <v>#VALUE!</v>
      </c>
      <c r="AH4295" t="e">
        <f>U4295/W4295</f>
        <v>#VALUE!</v>
      </c>
      <c r="AI4295" t="e">
        <f>V4295/X4295</f>
        <v>#VALUE!</v>
      </c>
      <c r="AJ4295" t="e">
        <f>Y4295/AA4295</f>
        <v>#VALUE!</v>
      </c>
      <c r="AK4295" t="e">
        <f>Z4295/AB4295</f>
        <v>#VALUE!</v>
      </c>
      <c r="AL4295" t="e">
        <f>O4295/K4295</f>
        <v>#VALUE!</v>
      </c>
      <c r="AM4295" t="e">
        <f>P4295/L4295</f>
        <v>#VALUE!</v>
      </c>
      <c r="AN4295" t="e">
        <f>K4295/W4295</f>
        <v>#VALUE!</v>
      </c>
      <c r="AO4295" t="e">
        <f>L4295/X4295</f>
        <v>#VALUE!</v>
      </c>
      <c r="AP4295">
        <f>IF(OR(Q4295&lt;0, Q4295="NA"), 0, 1)</f>
        <v>0</v>
      </c>
      <c r="AQ4295">
        <f>IF(OR(S4295&lt;0, S4295="NA"), 0, 1)</f>
        <v>0</v>
      </c>
      <c r="AR4295">
        <f>IFERROR(IF((AF4295-AG4295)&gt;0,1,0),0)</f>
        <v>0</v>
      </c>
      <c r="AS4295">
        <f>IFERROR(IF((S4295-Q4295)&gt;0,1,0),0)</f>
        <v>0</v>
      </c>
      <c r="AT4295">
        <f>IFERROR(IF((AH4295-AI4295)&lt;0,1,0),0)</f>
        <v>0</v>
      </c>
      <c r="AU4295">
        <f>IFERROR(IF((AJ4295-AK4295)&gt;0,1,0),0)</f>
        <v>0</v>
      </c>
      <c r="AV4295">
        <f>IFERROR(IF((AL4295-AM4295)&gt;0,1,0),0)</f>
        <v>0</v>
      </c>
      <c r="AW4295">
        <f>IFERROR(IF((AN4295-AO4295)&gt;0,1,0),0)</f>
        <v>0</v>
      </c>
      <c r="AX4295">
        <f>IFERROR(IF((AC4295-AD4295)&lt;0,1,0),0)</f>
        <v>0</v>
      </c>
      <c r="AY4295">
        <f>SUM(AP4295:AX4295)</f>
        <v>0</v>
      </c>
    </row>
    <row r="4296" spans="1:51" x14ac:dyDescent="0.45">
      <c r="A4296" s="1" t="s">
        <v>3660</v>
      </c>
      <c r="B4296" s="2">
        <v>118915229</v>
      </c>
      <c r="C4296" s="3" t="s">
        <v>5338</v>
      </c>
      <c r="D4296" s="5">
        <v>24.144100000000002</v>
      </c>
      <c r="E4296" s="5">
        <v>6.0360250000000004</v>
      </c>
      <c r="F4296" s="3" t="s">
        <v>4480</v>
      </c>
      <c r="G4296" s="3" t="s">
        <v>4491</v>
      </c>
      <c r="H4296" s="3" t="s">
        <v>4492</v>
      </c>
      <c r="I4296" s="3" t="s">
        <v>4493</v>
      </c>
      <c r="J4296" s="3"/>
      <c r="K4296" s="6" t="s">
        <v>4474</v>
      </c>
      <c r="L4296" s="6" t="s">
        <v>4474</v>
      </c>
      <c r="M4296" s="6" t="s">
        <v>4474</v>
      </c>
      <c r="N4296" s="6" t="s">
        <v>4474</v>
      </c>
      <c r="O4296" s="6" t="s">
        <v>4474</v>
      </c>
      <c r="P4296" s="6" t="s">
        <v>4474</v>
      </c>
      <c r="Q4296" s="6" t="s">
        <v>4474</v>
      </c>
      <c r="R4296" s="6" t="s">
        <v>4474</v>
      </c>
      <c r="S4296" s="6" t="s">
        <v>4474</v>
      </c>
      <c r="T4296" s="6" t="s">
        <v>4474</v>
      </c>
      <c r="U4296" s="6" t="s">
        <v>4474</v>
      </c>
      <c r="V4296" s="6" t="s">
        <v>4474</v>
      </c>
      <c r="W4296" s="6" t="s">
        <v>4474</v>
      </c>
      <c r="X4296" s="6" t="s">
        <v>4474</v>
      </c>
      <c r="Y4296" s="6" t="s">
        <v>4474</v>
      </c>
      <c r="Z4296" s="6" t="s">
        <v>4474</v>
      </c>
      <c r="AA4296" s="6" t="s">
        <v>4474</v>
      </c>
      <c r="AB4296" s="6" t="s">
        <v>4474</v>
      </c>
      <c r="AC4296" s="6" t="s">
        <v>4474</v>
      </c>
      <c r="AD4296" s="6" t="s">
        <v>4474</v>
      </c>
      <c r="AF4296" t="e">
        <f>Q4296/W4296</f>
        <v>#VALUE!</v>
      </c>
      <c r="AG4296" t="e">
        <f>R4296/X4296</f>
        <v>#VALUE!</v>
      </c>
      <c r="AH4296" t="e">
        <f>U4296/W4296</f>
        <v>#VALUE!</v>
      </c>
      <c r="AI4296" t="e">
        <f>V4296/X4296</f>
        <v>#VALUE!</v>
      </c>
      <c r="AJ4296" t="e">
        <f>Y4296/AA4296</f>
        <v>#VALUE!</v>
      </c>
      <c r="AK4296" t="e">
        <f>Z4296/AB4296</f>
        <v>#VALUE!</v>
      </c>
      <c r="AL4296" t="e">
        <f>O4296/K4296</f>
        <v>#VALUE!</v>
      </c>
      <c r="AM4296" t="e">
        <f>P4296/L4296</f>
        <v>#VALUE!</v>
      </c>
      <c r="AN4296" t="e">
        <f>K4296/W4296</f>
        <v>#VALUE!</v>
      </c>
      <c r="AO4296" t="e">
        <f>L4296/X4296</f>
        <v>#VALUE!</v>
      </c>
      <c r="AP4296">
        <f>IF(OR(Q4296&lt;0, Q4296="NA"), 0, 1)</f>
        <v>0</v>
      </c>
      <c r="AQ4296">
        <f>IF(OR(S4296&lt;0, S4296="NA"), 0, 1)</f>
        <v>0</v>
      </c>
      <c r="AR4296">
        <f>IFERROR(IF((AF4296-AG4296)&gt;0,1,0),0)</f>
        <v>0</v>
      </c>
      <c r="AS4296">
        <f>IFERROR(IF((S4296-Q4296)&gt;0,1,0),0)</f>
        <v>0</v>
      </c>
      <c r="AT4296">
        <f>IFERROR(IF((AH4296-AI4296)&lt;0,1,0),0)</f>
        <v>0</v>
      </c>
      <c r="AU4296">
        <f>IFERROR(IF((AJ4296-AK4296)&gt;0,1,0),0)</f>
        <v>0</v>
      </c>
      <c r="AV4296">
        <f>IFERROR(IF((AL4296-AM4296)&gt;0,1,0),0)</f>
        <v>0</v>
      </c>
      <c r="AW4296">
        <f>IFERROR(IF((AN4296-AO4296)&gt;0,1,0),0)</f>
        <v>0</v>
      </c>
      <c r="AX4296">
        <f>IFERROR(IF((AC4296-AD4296)&lt;0,1,0),0)</f>
        <v>0</v>
      </c>
      <c r="AY4296">
        <f>SUM(AP4296:AX4296)</f>
        <v>0</v>
      </c>
    </row>
    <row r="4297" spans="1:51" x14ac:dyDescent="0.45">
      <c r="A4297" s="1" t="s">
        <v>3661</v>
      </c>
      <c r="B4297" s="2">
        <v>118914831</v>
      </c>
      <c r="C4297" s="3" t="s">
        <v>5338</v>
      </c>
      <c r="D4297" s="5">
        <v>24.004999999999999</v>
      </c>
      <c r="E4297" s="5">
        <v>6.0012499999999998</v>
      </c>
      <c r="F4297" s="3" t="s">
        <v>4480</v>
      </c>
      <c r="G4297" s="3" t="s">
        <v>4491</v>
      </c>
      <c r="H4297" s="3" t="s">
        <v>4492</v>
      </c>
      <c r="I4297" s="3" t="s">
        <v>4493</v>
      </c>
      <c r="J4297" s="3"/>
      <c r="K4297" s="6" t="s">
        <v>4474</v>
      </c>
      <c r="L4297" s="6" t="s">
        <v>4474</v>
      </c>
      <c r="M4297" s="6" t="s">
        <v>4474</v>
      </c>
      <c r="N4297" s="6" t="s">
        <v>4474</v>
      </c>
      <c r="O4297" s="6" t="s">
        <v>4474</v>
      </c>
      <c r="P4297" s="6" t="s">
        <v>4474</v>
      </c>
      <c r="Q4297" s="6" t="s">
        <v>4474</v>
      </c>
      <c r="R4297" s="6" t="s">
        <v>4474</v>
      </c>
      <c r="S4297" s="6" t="s">
        <v>4474</v>
      </c>
      <c r="T4297" s="6" t="s">
        <v>4474</v>
      </c>
      <c r="U4297" s="6" t="s">
        <v>4474</v>
      </c>
      <c r="V4297" s="6" t="s">
        <v>4474</v>
      </c>
      <c r="W4297" s="6" t="s">
        <v>4474</v>
      </c>
      <c r="X4297" s="6" t="s">
        <v>4474</v>
      </c>
      <c r="Y4297" s="6" t="s">
        <v>4474</v>
      </c>
      <c r="Z4297" s="6" t="s">
        <v>4474</v>
      </c>
      <c r="AA4297" s="6" t="s">
        <v>4474</v>
      </c>
      <c r="AB4297" s="6" t="s">
        <v>4474</v>
      </c>
      <c r="AC4297" s="6" t="s">
        <v>4474</v>
      </c>
      <c r="AD4297" s="6" t="s">
        <v>4474</v>
      </c>
      <c r="AF4297" t="e">
        <f>Q4297/W4297</f>
        <v>#VALUE!</v>
      </c>
      <c r="AG4297" t="e">
        <f>R4297/X4297</f>
        <v>#VALUE!</v>
      </c>
      <c r="AH4297" t="e">
        <f>U4297/W4297</f>
        <v>#VALUE!</v>
      </c>
      <c r="AI4297" t="e">
        <f>V4297/X4297</f>
        <v>#VALUE!</v>
      </c>
      <c r="AJ4297" t="e">
        <f>Y4297/AA4297</f>
        <v>#VALUE!</v>
      </c>
      <c r="AK4297" t="e">
        <f>Z4297/AB4297</f>
        <v>#VALUE!</v>
      </c>
      <c r="AL4297" t="e">
        <f>O4297/K4297</f>
        <v>#VALUE!</v>
      </c>
      <c r="AM4297" t="e">
        <f>P4297/L4297</f>
        <v>#VALUE!</v>
      </c>
      <c r="AN4297" t="e">
        <f>K4297/W4297</f>
        <v>#VALUE!</v>
      </c>
      <c r="AO4297" t="e">
        <f>L4297/X4297</f>
        <v>#VALUE!</v>
      </c>
      <c r="AP4297">
        <f>IF(OR(Q4297&lt;0, Q4297="NA"), 0, 1)</f>
        <v>0</v>
      </c>
      <c r="AQ4297">
        <f>IF(OR(S4297&lt;0, S4297="NA"), 0, 1)</f>
        <v>0</v>
      </c>
      <c r="AR4297">
        <f>IFERROR(IF((AF4297-AG4297)&gt;0,1,0),0)</f>
        <v>0</v>
      </c>
      <c r="AS4297">
        <f>IFERROR(IF((S4297-Q4297)&gt;0,1,0),0)</f>
        <v>0</v>
      </c>
      <c r="AT4297">
        <f>IFERROR(IF((AH4297-AI4297)&lt;0,1,0),0)</f>
        <v>0</v>
      </c>
      <c r="AU4297">
        <f>IFERROR(IF((AJ4297-AK4297)&gt;0,1,0),0)</f>
        <v>0</v>
      </c>
      <c r="AV4297">
        <f>IFERROR(IF((AL4297-AM4297)&gt;0,1,0),0)</f>
        <v>0</v>
      </c>
      <c r="AW4297">
        <f>IFERROR(IF((AN4297-AO4297)&gt;0,1,0),0)</f>
        <v>0</v>
      </c>
      <c r="AX4297">
        <f>IFERROR(IF((AC4297-AD4297)&lt;0,1,0),0)</f>
        <v>0</v>
      </c>
      <c r="AY4297">
        <f>SUM(AP4297:AX4297)</f>
        <v>0</v>
      </c>
    </row>
    <row r="4298" spans="1:51" x14ac:dyDescent="0.45">
      <c r="A4298" s="1" t="s">
        <v>3662</v>
      </c>
      <c r="B4298" s="2">
        <v>118915227</v>
      </c>
      <c r="C4298" s="3" t="s">
        <v>5338</v>
      </c>
      <c r="D4298" s="5">
        <v>23.97</v>
      </c>
      <c r="E4298" s="7">
        <v>5.9924999999999997</v>
      </c>
      <c r="F4298" s="3" t="s">
        <v>4480</v>
      </c>
      <c r="G4298" s="3" t="s">
        <v>4491</v>
      </c>
      <c r="H4298" s="3" t="s">
        <v>4492</v>
      </c>
      <c r="I4298" s="3" t="s">
        <v>4493</v>
      </c>
      <c r="J4298" s="3"/>
      <c r="K4298" s="6" t="s">
        <v>4474</v>
      </c>
      <c r="L4298" s="6" t="s">
        <v>4474</v>
      </c>
      <c r="M4298" s="6" t="s">
        <v>4474</v>
      </c>
      <c r="N4298" s="6" t="s">
        <v>4474</v>
      </c>
      <c r="O4298" s="6" t="s">
        <v>4474</v>
      </c>
      <c r="P4298" s="6" t="s">
        <v>4474</v>
      </c>
      <c r="Q4298" s="6" t="s">
        <v>4474</v>
      </c>
      <c r="R4298" s="6" t="s">
        <v>4474</v>
      </c>
      <c r="S4298" s="6" t="s">
        <v>4474</v>
      </c>
      <c r="T4298" s="6" t="s">
        <v>4474</v>
      </c>
      <c r="U4298" s="6" t="s">
        <v>4474</v>
      </c>
      <c r="V4298" s="6" t="s">
        <v>4474</v>
      </c>
      <c r="W4298" s="6" t="s">
        <v>4474</v>
      </c>
      <c r="X4298" s="6" t="s">
        <v>4474</v>
      </c>
      <c r="Y4298" s="6" t="s">
        <v>4474</v>
      </c>
      <c r="Z4298" s="6" t="s">
        <v>4474</v>
      </c>
      <c r="AA4298" s="6" t="s">
        <v>4474</v>
      </c>
      <c r="AB4298" s="6" t="s">
        <v>4474</v>
      </c>
      <c r="AC4298" s="6" t="s">
        <v>4474</v>
      </c>
      <c r="AD4298" s="6" t="s">
        <v>4474</v>
      </c>
      <c r="AF4298" t="e">
        <f>Q4298/W4298</f>
        <v>#VALUE!</v>
      </c>
      <c r="AG4298" t="e">
        <f>R4298/X4298</f>
        <v>#VALUE!</v>
      </c>
      <c r="AH4298" t="e">
        <f>U4298/W4298</f>
        <v>#VALUE!</v>
      </c>
      <c r="AI4298" t="e">
        <f>V4298/X4298</f>
        <v>#VALUE!</v>
      </c>
      <c r="AJ4298" t="e">
        <f>Y4298/AA4298</f>
        <v>#VALUE!</v>
      </c>
      <c r="AK4298" t="e">
        <f>Z4298/AB4298</f>
        <v>#VALUE!</v>
      </c>
      <c r="AL4298" t="e">
        <f>O4298/K4298</f>
        <v>#VALUE!</v>
      </c>
      <c r="AM4298" t="e">
        <f>P4298/L4298</f>
        <v>#VALUE!</v>
      </c>
      <c r="AN4298" t="e">
        <f>K4298/W4298</f>
        <v>#VALUE!</v>
      </c>
      <c r="AO4298" t="e">
        <f>L4298/X4298</f>
        <v>#VALUE!</v>
      </c>
      <c r="AP4298">
        <f>IF(OR(Q4298&lt;0, Q4298="NA"), 0, 1)</f>
        <v>0</v>
      </c>
      <c r="AQ4298">
        <f>IF(OR(S4298&lt;0, S4298="NA"), 0, 1)</f>
        <v>0</v>
      </c>
      <c r="AR4298">
        <f>IFERROR(IF((AF4298-AG4298)&gt;0,1,0),0)</f>
        <v>0</v>
      </c>
      <c r="AS4298">
        <f>IFERROR(IF((S4298-Q4298)&gt;0,1,0),0)</f>
        <v>0</v>
      </c>
      <c r="AT4298">
        <f>IFERROR(IF((AH4298-AI4298)&lt;0,1,0),0)</f>
        <v>0</v>
      </c>
      <c r="AU4298">
        <f>IFERROR(IF((AJ4298-AK4298)&gt;0,1,0),0)</f>
        <v>0</v>
      </c>
      <c r="AV4298">
        <f>IFERROR(IF((AL4298-AM4298)&gt;0,1,0),0)</f>
        <v>0</v>
      </c>
      <c r="AW4298">
        <f>IFERROR(IF((AN4298-AO4298)&gt;0,1,0),0)</f>
        <v>0</v>
      </c>
      <c r="AX4298">
        <f>IFERROR(IF((AC4298-AD4298)&lt;0,1,0),0)</f>
        <v>0</v>
      </c>
      <c r="AY4298">
        <f>SUM(AP4298:AX4298)</f>
        <v>0</v>
      </c>
    </row>
    <row r="4299" spans="1:51" x14ac:dyDescent="0.45">
      <c r="A4299" s="1" t="s">
        <v>3663</v>
      </c>
      <c r="B4299" s="2">
        <v>118915230</v>
      </c>
      <c r="C4299" s="3" t="s">
        <v>5338</v>
      </c>
      <c r="D4299" s="5">
        <v>23.895700000000001</v>
      </c>
      <c r="E4299" s="5">
        <v>5.9739250000000004</v>
      </c>
      <c r="F4299" s="3" t="s">
        <v>4480</v>
      </c>
      <c r="G4299" s="3" t="s">
        <v>4491</v>
      </c>
      <c r="H4299" s="3" t="s">
        <v>4492</v>
      </c>
      <c r="I4299" s="3" t="s">
        <v>4493</v>
      </c>
      <c r="J4299" s="3"/>
      <c r="K4299" s="6" t="s">
        <v>4474</v>
      </c>
      <c r="L4299" s="6" t="s">
        <v>4474</v>
      </c>
      <c r="M4299" s="6" t="s">
        <v>4474</v>
      </c>
      <c r="N4299" s="6" t="s">
        <v>4474</v>
      </c>
      <c r="O4299" s="6" t="s">
        <v>4474</v>
      </c>
      <c r="P4299" s="6" t="s">
        <v>4474</v>
      </c>
      <c r="Q4299" s="6" t="s">
        <v>4474</v>
      </c>
      <c r="R4299" s="6" t="s">
        <v>4474</v>
      </c>
      <c r="S4299" s="6" t="s">
        <v>4474</v>
      </c>
      <c r="T4299" s="6" t="s">
        <v>4474</v>
      </c>
      <c r="U4299" s="6" t="s">
        <v>4474</v>
      </c>
      <c r="V4299" s="6" t="s">
        <v>4474</v>
      </c>
      <c r="W4299" s="6" t="s">
        <v>4474</v>
      </c>
      <c r="X4299" s="6" t="s">
        <v>4474</v>
      </c>
      <c r="Y4299" s="6" t="s">
        <v>4474</v>
      </c>
      <c r="Z4299" s="6" t="s">
        <v>4474</v>
      </c>
      <c r="AA4299" s="6" t="s">
        <v>4474</v>
      </c>
      <c r="AB4299" s="6" t="s">
        <v>4474</v>
      </c>
      <c r="AC4299" s="6" t="s">
        <v>4474</v>
      </c>
      <c r="AD4299" s="6" t="s">
        <v>4474</v>
      </c>
      <c r="AF4299" t="e">
        <f>Q4299/W4299</f>
        <v>#VALUE!</v>
      </c>
      <c r="AG4299" t="e">
        <f>R4299/X4299</f>
        <v>#VALUE!</v>
      </c>
      <c r="AH4299" t="e">
        <f>U4299/W4299</f>
        <v>#VALUE!</v>
      </c>
      <c r="AI4299" t="e">
        <f>V4299/X4299</f>
        <v>#VALUE!</v>
      </c>
      <c r="AJ4299" t="e">
        <f>Y4299/AA4299</f>
        <v>#VALUE!</v>
      </c>
      <c r="AK4299" t="e">
        <f>Z4299/AB4299</f>
        <v>#VALUE!</v>
      </c>
      <c r="AL4299" t="e">
        <f>O4299/K4299</f>
        <v>#VALUE!</v>
      </c>
      <c r="AM4299" t="e">
        <f>P4299/L4299</f>
        <v>#VALUE!</v>
      </c>
      <c r="AN4299" t="e">
        <f>K4299/W4299</f>
        <v>#VALUE!</v>
      </c>
      <c r="AO4299" t="e">
        <f>L4299/X4299</f>
        <v>#VALUE!</v>
      </c>
      <c r="AP4299">
        <f>IF(OR(Q4299&lt;0, Q4299="NA"), 0, 1)</f>
        <v>0</v>
      </c>
      <c r="AQ4299">
        <f>IF(OR(S4299&lt;0, S4299="NA"), 0, 1)</f>
        <v>0</v>
      </c>
      <c r="AR4299">
        <f>IFERROR(IF((AF4299-AG4299)&gt;0,1,0),0)</f>
        <v>0</v>
      </c>
      <c r="AS4299">
        <f>IFERROR(IF((S4299-Q4299)&gt;0,1,0),0)</f>
        <v>0</v>
      </c>
      <c r="AT4299">
        <f>IFERROR(IF((AH4299-AI4299)&lt;0,1,0),0)</f>
        <v>0</v>
      </c>
      <c r="AU4299">
        <f>IFERROR(IF((AJ4299-AK4299)&gt;0,1,0),0)</f>
        <v>0</v>
      </c>
      <c r="AV4299">
        <f>IFERROR(IF((AL4299-AM4299)&gt;0,1,0),0)</f>
        <v>0</v>
      </c>
      <c r="AW4299">
        <f>IFERROR(IF((AN4299-AO4299)&gt;0,1,0),0)</f>
        <v>0</v>
      </c>
      <c r="AX4299">
        <f>IFERROR(IF((AC4299-AD4299)&lt;0,1,0),0)</f>
        <v>0</v>
      </c>
      <c r="AY4299">
        <f>SUM(AP4299:AX4299)</f>
        <v>0</v>
      </c>
    </row>
    <row r="4300" spans="1:51" x14ac:dyDescent="0.45">
      <c r="A4300" s="1" t="s">
        <v>3700</v>
      </c>
      <c r="B4300" s="2">
        <v>110960318</v>
      </c>
      <c r="C4300" s="3" t="s">
        <v>5338</v>
      </c>
      <c r="D4300" s="5">
        <v>34.369999999999997</v>
      </c>
      <c r="E4300" s="5">
        <v>282.04021999999998</v>
      </c>
      <c r="F4300" s="3" t="s">
        <v>4480</v>
      </c>
      <c r="G4300" s="3" t="s">
        <v>4491</v>
      </c>
      <c r="H4300" s="3" t="s">
        <v>4492</v>
      </c>
      <c r="I4300" s="3" t="s">
        <v>4493</v>
      </c>
      <c r="J4300" s="3"/>
      <c r="K4300" s="6" t="s">
        <v>4474</v>
      </c>
      <c r="L4300" s="6" t="s">
        <v>4474</v>
      </c>
      <c r="M4300" s="6" t="s">
        <v>4474</v>
      </c>
      <c r="N4300" s="6" t="s">
        <v>4474</v>
      </c>
      <c r="O4300" s="6" t="s">
        <v>4474</v>
      </c>
      <c r="P4300" s="6" t="s">
        <v>4474</v>
      </c>
      <c r="Q4300" s="6" t="s">
        <v>4474</v>
      </c>
      <c r="R4300" s="6" t="s">
        <v>4474</v>
      </c>
      <c r="S4300" s="6" t="s">
        <v>4474</v>
      </c>
      <c r="T4300" s="6" t="s">
        <v>4474</v>
      </c>
      <c r="U4300" s="6" t="s">
        <v>4474</v>
      </c>
      <c r="V4300" s="6" t="s">
        <v>4474</v>
      </c>
      <c r="W4300" s="6" t="s">
        <v>4474</v>
      </c>
      <c r="X4300" s="6" t="s">
        <v>4474</v>
      </c>
      <c r="Y4300" s="6" t="s">
        <v>4474</v>
      </c>
      <c r="Z4300" s="6" t="s">
        <v>4474</v>
      </c>
      <c r="AA4300" s="6" t="s">
        <v>4474</v>
      </c>
      <c r="AB4300" s="6" t="s">
        <v>4474</v>
      </c>
      <c r="AC4300" s="6" t="s">
        <v>4474</v>
      </c>
      <c r="AD4300" s="6" t="s">
        <v>4474</v>
      </c>
      <c r="AF4300" t="e">
        <f>Q4300/W4300</f>
        <v>#VALUE!</v>
      </c>
      <c r="AG4300" t="e">
        <f>R4300/X4300</f>
        <v>#VALUE!</v>
      </c>
      <c r="AH4300" t="e">
        <f>U4300/W4300</f>
        <v>#VALUE!</v>
      </c>
      <c r="AI4300" t="e">
        <f>V4300/X4300</f>
        <v>#VALUE!</v>
      </c>
      <c r="AJ4300" t="e">
        <f>Y4300/AA4300</f>
        <v>#VALUE!</v>
      </c>
      <c r="AK4300" t="e">
        <f>Z4300/AB4300</f>
        <v>#VALUE!</v>
      </c>
      <c r="AL4300" t="e">
        <f>O4300/K4300</f>
        <v>#VALUE!</v>
      </c>
      <c r="AM4300" t="e">
        <f>P4300/L4300</f>
        <v>#VALUE!</v>
      </c>
      <c r="AN4300" t="e">
        <f>K4300/W4300</f>
        <v>#VALUE!</v>
      </c>
      <c r="AO4300" t="e">
        <f>L4300/X4300</f>
        <v>#VALUE!</v>
      </c>
      <c r="AP4300">
        <f>IF(OR(Q4300&lt;0, Q4300="NA"), 0, 1)</f>
        <v>0</v>
      </c>
      <c r="AQ4300">
        <f>IF(OR(S4300&lt;0, S4300="NA"), 0, 1)</f>
        <v>0</v>
      </c>
      <c r="AR4300">
        <f>IFERROR(IF((AF4300-AG4300)&gt;0,1,0),0)</f>
        <v>0</v>
      </c>
      <c r="AS4300">
        <f>IFERROR(IF((S4300-Q4300)&gt;0,1,0),0)</f>
        <v>0</v>
      </c>
      <c r="AT4300">
        <f>IFERROR(IF((AH4300-AI4300)&lt;0,1,0),0)</f>
        <v>0</v>
      </c>
      <c r="AU4300">
        <f>IFERROR(IF((AJ4300-AK4300)&gt;0,1,0),0)</f>
        <v>0</v>
      </c>
      <c r="AV4300">
        <f>IFERROR(IF((AL4300-AM4300)&gt;0,1,0),0)</f>
        <v>0</v>
      </c>
      <c r="AW4300">
        <f>IFERROR(IF((AN4300-AO4300)&gt;0,1,0),0)</f>
        <v>0</v>
      </c>
      <c r="AX4300">
        <f>IFERROR(IF((AC4300-AD4300)&lt;0,1,0),0)</f>
        <v>0</v>
      </c>
      <c r="AY4300">
        <f>SUM(AP4300:AX4300)</f>
        <v>0</v>
      </c>
    </row>
    <row r="4301" spans="1:51" x14ac:dyDescent="0.45">
      <c r="A4301" s="1" t="s">
        <v>3701</v>
      </c>
      <c r="B4301" s="2">
        <v>8698396</v>
      </c>
      <c r="C4301" s="3" t="s">
        <v>5338</v>
      </c>
      <c r="D4301" s="5">
        <v>21.69</v>
      </c>
      <c r="E4301" s="5">
        <v>751.01625000000001</v>
      </c>
      <c r="F4301" s="3" t="s">
        <v>4480</v>
      </c>
      <c r="G4301" s="3" t="s">
        <v>4491</v>
      </c>
      <c r="H4301" s="3" t="s">
        <v>4492</v>
      </c>
      <c r="I4301" s="3" t="s">
        <v>4493</v>
      </c>
      <c r="J4301" s="3"/>
      <c r="K4301" s="6" t="s">
        <v>4474</v>
      </c>
      <c r="L4301" s="6" t="s">
        <v>4474</v>
      </c>
      <c r="M4301" s="6" t="s">
        <v>4474</v>
      </c>
      <c r="N4301" s="6" t="s">
        <v>4474</v>
      </c>
      <c r="O4301" s="6" t="s">
        <v>4474</v>
      </c>
      <c r="P4301" s="6" t="s">
        <v>4474</v>
      </c>
      <c r="Q4301" s="6" t="s">
        <v>4474</v>
      </c>
      <c r="R4301" s="6" t="s">
        <v>4474</v>
      </c>
      <c r="S4301" s="6" t="s">
        <v>4474</v>
      </c>
      <c r="T4301" s="6" t="s">
        <v>4474</v>
      </c>
      <c r="U4301" s="6" t="s">
        <v>4474</v>
      </c>
      <c r="V4301" s="6" t="s">
        <v>4474</v>
      </c>
      <c r="W4301" s="6" t="s">
        <v>4474</v>
      </c>
      <c r="X4301" s="6" t="s">
        <v>4474</v>
      </c>
      <c r="Y4301" s="6" t="s">
        <v>4474</v>
      </c>
      <c r="Z4301" s="6" t="s">
        <v>4474</v>
      </c>
      <c r="AA4301" s="6" t="s">
        <v>4474</v>
      </c>
      <c r="AB4301" s="6" t="s">
        <v>4474</v>
      </c>
      <c r="AC4301" s="6" t="s">
        <v>4474</v>
      </c>
      <c r="AD4301" s="6" t="s">
        <v>4474</v>
      </c>
      <c r="AF4301" t="e">
        <f>Q4301/W4301</f>
        <v>#VALUE!</v>
      </c>
      <c r="AG4301" t="e">
        <f>R4301/X4301</f>
        <v>#VALUE!</v>
      </c>
      <c r="AH4301" t="e">
        <f>U4301/W4301</f>
        <v>#VALUE!</v>
      </c>
      <c r="AI4301" t="e">
        <f>V4301/X4301</f>
        <v>#VALUE!</v>
      </c>
      <c r="AJ4301" t="e">
        <f>Y4301/AA4301</f>
        <v>#VALUE!</v>
      </c>
      <c r="AK4301" t="e">
        <f>Z4301/AB4301</f>
        <v>#VALUE!</v>
      </c>
      <c r="AL4301" t="e">
        <f>O4301/K4301</f>
        <v>#VALUE!</v>
      </c>
      <c r="AM4301" t="e">
        <f>P4301/L4301</f>
        <v>#VALUE!</v>
      </c>
      <c r="AN4301" t="e">
        <f>K4301/W4301</f>
        <v>#VALUE!</v>
      </c>
      <c r="AO4301" t="e">
        <f>L4301/X4301</f>
        <v>#VALUE!</v>
      </c>
      <c r="AP4301">
        <f>IF(OR(Q4301&lt;0, Q4301="NA"), 0, 1)</f>
        <v>0</v>
      </c>
      <c r="AQ4301">
        <f>IF(OR(S4301&lt;0, S4301="NA"), 0, 1)</f>
        <v>0</v>
      </c>
      <c r="AR4301">
        <f>IFERROR(IF((AF4301-AG4301)&gt;0,1,0),0)</f>
        <v>0</v>
      </c>
      <c r="AS4301">
        <f>IFERROR(IF((S4301-Q4301)&gt;0,1,0),0)</f>
        <v>0</v>
      </c>
      <c r="AT4301">
        <f>IFERROR(IF((AH4301-AI4301)&lt;0,1,0),0)</f>
        <v>0</v>
      </c>
      <c r="AU4301">
        <f>IFERROR(IF((AJ4301-AK4301)&gt;0,1,0),0)</f>
        <v>0</v>
      </c>
      <c r="AV4301">
        <f>IFERROR(IF((AL4301-AM4301)&gt;0,1,0),0)</f>
        <v>0</v>
      </c>
      <c r="AW4301">
        <f>IFERROR(IF((AN4301-AO4301)&gt;0,1,0),0)</f>
        <v>0</v>
      </c>
      <c r="AX4301">
        <f>IFERROR(IF((AC4301-AD4301)&lt;0,1,0),0)</f>
        <v>0</v>
      </c>
      <c r="AY4301">
        <f>SUM(AP4301:AX4301)</f>
        <v>0</v>
      </c>
    </row>
    <row r="4302" spans="1:51" x14ac:dyDescent="0.45">
      <c r="A4302" s="1" t="s">
        <v>3723</v>
      </c>
      <c r="B4302" s="2">
        <v>4152222</v>
      </c>
      <c r="C4302" s="3"/>
      <c r="D4302" s="5" t="s">
        <v>4474</v>
      </c>
      <c r="E4302" s="5" t="s">
        <v>4474</v>
      </c>
      <c r="F4302" s="3" t="s">
        <v>4665</v>
      </c>
      <c r="G4302" s="3" t="s">
        <v>4722</v>
      </c>
      <c r="H4302" s="3" t="s">
        <v>4723</v>
      </c>
      <c r="I4302" s="3" t="s">
        <v>4772</v>
      </c>
      <c r="J4302" s="3" t="s">
        <v>5047</v>
      </c>
      <c r="K4302" s="6" t="s">
        <v>4474</v>
      </c>
      <c r="L4302" s="6" t="s">
        <v>4474</v>
      </c>
      <c r="M4302" s="6" t="s">
        <v>4474</v>
      </c>
      <c r="N4302" s="6" t="s">
        <v>4474</v>
      </c>
      <c r="O4302" s="6" t="s">
        <v>4474</v>
      </c>
      <c r="P4302" s="6" t="s">
        <v>4474</v>
      </c>
      <c r="Q4302" s="6" t="s">
        <v>4474</v>
      </c>
      <c r="R4302" s="6" t="s">
        <v>4474</v>
      </c>
      <c r="S4302" s="6" t="s">
        <v>4474</v>
      </c>
      <c r="T4302" s="6" t="s">
        <v>4474</v>
      </c>
      <c r="U4302" s="6" t="s">
        <v>4474</v>
      </c>
      <c r="V4302" s="6" t="s">
        <v>4474</v>
      </c>
      <c r="W4302" s="6" t="s">
        <v>4474</v>
      </c>
      <c r="X4302" s="6" t="s">
        <v>4474</v>
      </c>
      <c r="Y4302" s="6" t="s">
        <v>4474</v>
      </c>
      <c r="Z4302" s="6" t="s">
        <v>4474</v>
      </c>
      <c r="AA4302" s="6" t="s">
        <v>4474</v>
      </c>
      <c r="AB4302" s="6" t="s">
        <v>4474</v>
      </c>
      <c r="AC4302" s="6" t="s">
        <v>4474</v>
      </c>
      <c r="AD4302" s="6" t="s">
        <v>4474</v>
      </c>
      <c r="AF4302" t="e">
        <f>Q4302/W4302</f>
        <v>#VALUE!</v>
      </c>
      <c r="AG4302" t="e">
        <f>R4302/X4302</f>
        <v>#VALUE!</v>
      </c>
      <c r="AH4302" t="e">
        <f>U4302/W4302</f>
        <v>#VALUE!</v>
      </c>
      <c r="AI4302" t="e">
        <f>V4302/X4302</f>
        <v>#VALUE!</v>
      </c>
      <c r="AJ4302" t="e">
        <f>Y4302/AA4302</f>
        <v>#VALUE!</v>
      </c>
      <c r="AK4302" t="e">
        <f>Z4302/AB4302</f>
        <v>#VALUE!</v>
      </c>
      <c r="AL4302" t="e">
        <f>O4302/K4302</f>
        <v>#VALUE!</v>
      </c>
      <c r="AM4302" t="e">
        <f>P4302/L4302</f>
        <v>#VALUE!</v>
      </c>
      <c r="AN4302" t="e">
        <f>K4302/W4302</f>
        <v>#VALUE!</v>
      </c>
      <c r="AO4302" t="e">
        <f>L4302/X4302</f>
        <v>#VALUE!</v>
      </c>
      <c r="AP4302">
        <f>IF(OR(Q4302&lt;0, Q4302="NA"), 0, 1)</f>
        <v>0</v>
      </c>
      <c r="AQ4302">
        <f>IF(OR(S4302&lt;0, S4302="NA"), 0, 1)</f>
        <v>0</v>
      </c>
      <c r="AR4302">
        <f>IFERROR(IF((AF4302-AG4302)&gt;0,1,0),0)</f>
        <v>0</v>
      </c>
      <c r="AS4302">
        <f>IFERROR(IF((S4302-Q4302)&gt;0,1,0),0)</f>
        <v>0</v>
      </c>
      <c r="AT4302">
        <f>IFERROR(IF((AH4302-AI4302)&lt;0,1,0),0)</f>
        <v>0</v>
      </c>
      <c r="AU4302">
        <f>IFERROR(IF((AJ4302-AK4302)&gt;0,1,0),0)</f>
        <v>0</v>
      </c>
      <c r="AV4302">
        <f>IFERROR(IF((AL4302-AM4302)&gt;0,1,0),0)</f>
        <v>0</v>
      </c>
      <c r="AW4302">
        <f>IFERROR(IF((AN4302-AO4302)&gt;0,1,0),0)</f>
        <v>0</v>
      </c>
      <c r="AX4302">
        <f>IFERROR(IF((AC4302-AD4302)&lt;0,1,0),0)</f>
        <v>0</v>
      </c>
      <c r="AY4302">
        <f>SUM(AP4302:AX4302)</f>
        <v>0</v>
      </c>
    </row>
    <row r="4303" spans="1:51" x14ac:dyDescent="0.45">
      <c r="A4303" s="1" t="s">
        <v>3735</v>
      </c>
      <c r="B4303" s="2">
        <v>28368954</v>
      </c>
      <c r="C4303" s="3" t="s">
        <v>5336</v>
      </c>
      <c r="D4303" s="7">
        <v>10.5</v>
      </c>
      <c r="E4303" s="5">
        <v>71.819086499999997</v>
      </c>
      <c r="F4303" s="3" t="s">
        <v>4480</v>
      </c>
      <c r="G4303" s="3" t="s">
        <v>4491</v>
      </c>
      <c r="H4303" s="3" t="s">
        <v>4492</v>
      </c>
      <c r="I4303" s="3" t="s">
        <v>4493</v>
      </c>
      <c r="J4303" s="3" t="s">
        <v>4494</v>
      </c>
      <c r="K4303" s="6" t="s">
        <v>4474</v>
      </c>
      <c r="L4303" s="6" t="s">
        <v>4474</v>
      </c>
      <c r="M4303" s="6" t="s">
        <v>4474</v>
      </c>
      <c r="N4303" s="6" t="s">
        <v>4474</v>
      </c>
      <c r="O4303" s="6">
        <v>-990.65899999999999</v>
      </c>
      <c r="P4303" s="6">
        <v>-1584.308</v>
      </c>
      <c r="Q4303" s="6">
        <v>-38.164999999999999</v>
      </c>
      <c r="R4303" s="6">
        <v>386.98</v>
      </c>
      <c r="S4303" s="6">
        <v>-866.25699999999995</v>
      </c>
      <c r="T4303" s="6">
        <v>-881.26700000000005</v>
      </c>
      <c r="U4303" s="6" t="s">
        <v>4474</v>
      </c>
      <c r="V4303" s="6" t="s">
        <v>4474</v>
      </c>
      <c r="W4303" s="6">
        <v>13745.54</v>
      </c>
      <c r="X4303" s="6">
        <v>13579.377</v>
      </c>
      <c r="Y4303" s="6">
        <v>32.063000000000002</v>
      </c>
      <c r="Z4303" s="6">
        <v>45.158000000000001</v>
      </c>
      <c r="AA4303" s="6">
        <v>4241</v>
      </c>
      <c r="AB4303" s="6">
        <v>3998</v>
      </c>
      <c r="AC4303" s="6">
        <v>6839913</v>
      </c>
      <c r="AD4303" s="6">
        <v>6839913</v>
      </c>
      <c r="AF4303">
        <f>Q4303/W4303</f>
        <v>-2.7765369712648611E-3</v>
      </c>
      <c r="AG4303">
        <f>R4303/X4303</f>
        <v>2.8497625480167463E-2</v>
      </c>
      <c r="AH4303" t="e">
        <f>U4303/W4303</f>
        <v>#VALUE!</v>
      </c>
      <c r="AI4303" t="e">
        <f>V4303/X4303</f>
        <v>#VALUE!</v>
      </c>
      <c r="AJ4303">
        <f>Y4303/AA4303</f>
        <v>7.5602452251827407E-3</v>
      </c>
      <c r="AK4303">
        <f>Z4303/AB4303</f>
        <v>1.1295147573786893E-2</v>
      </c>
      <c r="AL4303" t="e">
        <f>O4303/K4303</f>
        <v>#VALUE!</v>
      </c>
      <c r="AM4303" t="e">
        <f>P4303/L4303</f>
        <v>#VALUE!</v>
      </c>
      <c r="AN4303" t="e">
        <f>K4303/W4303</f>
        <v>#VALUE!</v>
      </c>
      <c r="AO4303" t="e">
        <f>L4303/X4303</f>
        <v>#VALUE!</v>
      </c>
      <c r="AP4303">
        <f>IF(OR(Q4303&lt;0, Q4303="NA"), 0, 1)</f>
        <v>0</v>
      </c>
      <c r="AQ4303">
        <f>IF(OR(S4303&lt;0, S4303="NA"), 0, 1)</f>
        <v>0</v>
      </c>
      <c r="AR4303">
        <f>IFERROR(IF((AF4303-AG4303)&gt;0,1,0),0)</f>
        <v>0</v>
      </c>
      <c r="AS4303">
        <f>IFERROR(IF((S4303-Q4303)&gt;0,1,0),0)</f>
        <v>0</v>
      </c>
      <c r="AT4303">
        <f>IFERROR(IF((AH4303-AI4303)&lt;0,1,0),0)</f>
        <v>0</v>
      </c>
      <c r="AU4303">
        <f>IFERROR(IF((AJ4303-AK4303)&gt;0,1,0),0)</f>
        <v>0</v>
      </c>
      <c r="AV4303">
        <f>IFERROR(IF((AL4303-AM4303)&gt;0,1,0),0)</f>
        <v>0</v>
      </c>
      <c r="AW4303">
        <f>IFERROR(IF((AN4303-AO4303)&gt;0,1,0),0)</f>
        <v>0</v>
      </c>
      <c r="AX4303">
        <f>IFERROR(IF((AC4303-AD4303)&lt;0,1,0),0)</f>
        <v>0</v>
      </c>
      <c r="AY4303">
        <f>SUM(AP4303:AX4303)</f>
        <v>0</v>
      </c>
    </row>
    <row r="4304" spans="1:51" x14ac:dyDescent="0.45">
      <c r="A4304" s="1" t="s">
        <v>3747</v>
      </c>
      <c r="B4304" s="2">
        <v>117822838</v>
      </c>
      <c r="C4304" s="3" t="s">
        <v>5338</v>
      </c>
      <c r="D4304" s="5">
        <v>27.524999999999999</v>
      </c>
      <c r="E4304" s="5">
        <v>26.836874999999999</v>
      </c>
      <c r="F4304" s="3" t="s">
        <v>4480</v>
      </c>
      <c r="G4304" s="3" t="s">
        <v>4491</v>
      </c>
      <c r="H4304" s="3" t="s">
        <v>4492</v>
      </c>
      <c r="I4304" s="3" t="s">
        <v>4493</v>
      </c>
      <c r="J4304" s="3"/>
      <c r="K4304" s="6" t="s">
        <v>4474</v>
      </c>
      <c r="L4304" s="6" t="s">
        <v>4474</v>
      </c>
      <c r="M4304" s="6" t="s">
        <v>4474</v>
      </c>
      <c r="N4304" s="6" t="s">
        <v>4474</v>
      </c>
      <c r="O4304" s="6" t="s">
        <v>4474</v>
      </c>
      <c r="P4304" s="6" t="s">
        <v>4474</v>
      </c>
      <c r="Q4304" s="6" t="s">
        <v>4474</v>
      </c>
      <c r="R4304" s="6" t="s">
        <v>4474</v>
      </c>
      <c r="S4304" s="6" t="s">
        <v>4474</v>
      </c>
      <c r="T4304" s="6" t="s">
        <v>4474</v>
      </c>
      <c r="U4304" s="6" t="s">
        <v>4474</v>
      </c>
      <c r="V4304" s="6" t="s">
        <v>4474</v>
      </c>
      <c r="W4304" s="6" t="s">
        <v>4474</v>
      </c>
      <c r="X4304" s="6" t="s">
        <v>4474</v>
      </c>
      <c r="Y4304" s="6" t="s">
        <v>4474</v>
      </c>
      <c r="Z4304" s="6" t="s">
        <v>4474</v>
      </c>
      <c r="AA4304" s="6" t="s">
        <v>4474</v>
      </c>
      <c r="AB4304" s="6" t="s">
        <v>4474</v>
      </c>
      <c r="AC4304" s="6" t="s">
        <v>4474</v>
      </c>
      <c r="AD4304" s="6" t="s">
        <v>4474</v>
      </c>
      <c r="AF4304" t="e">
        <f>Q4304/W4304</f>
        <v>#VALUE!</v>
      </c>
      <c r="AG4304" t="e">
        <f>R4304/X4304</f>
        <v>#VALUE!</v>
      </c>
      <c r="AH4304" t="e">
        <f>U4304/W4304</f>
        <v>#VALUE!</v>
      </c>
      <c r="AI4304" t="e">
        <f>V4304/X4304</f>
        <v>#VALUE!</v>
      </c>
      <c r="AJ4304" t="e">
        <f>Y4304/AA4304</f>
        <v>#VALUE!</v>
      </c>
      <c r="AK4304" t="e">
        <f>Z4304/AB4304</f>
        <v>#VALUE!</v>
      </c>
      <c r="AL4304" t="e">
        <f>O4304/K4304</f>
        <v>#VALUE!</v>
      </c>
      <c r="AM4304" t="e">
        <f>P4304/L4304</f>
        <v>#VALUE!</v>
      </c>
      <c r="AN4304" t="e">
        <f>K4304/W4304</f>
        <v>#VALUE!</v>
      </c>
      <c r="AO4304" t="e">
        <f>L4304/X4304</f>
        <v>#VALUE!</v>
      </c>
      <c r="AP4304">
        <f>IF(OR(Q4304&lt;0, Q4304="NA"), 0, 1)</f>
        <v>0</v>
      </c>
      <c r="AQ4304">
        <f>IF(OR(S4304&lt;0, S4304="NA"), 0, 1)</f>
        <v>0</v>
      </c>
      <c r="AR4304">
        <f>IFERROR(IF((AF4304-AG4304)&gt;0,1,0),0)</f>
        <v>0</v>
      </c>
      <c r="AS4304">
        <f>IFERROR(IF((S4304-Q4304)&gt;0,1,0),0)</f>
        <v>0</v>
      </c>
      <c r="AT4304">
        <f>IFERROR(IF((AH4304-AI4304)&lt;0,1,0),0)</f>
        <v>0</v>
      </c>
      <c r="AU4304">
        <f>IFERROR(IF((AJ4304-AK4304)&gt;0,1,0),0)</f>
        <v>0</v>
      </c>
      <c r="AV4304">
        <f>IFERROR(IF((AL4304-AM4304)&gt;0,1,0),0)</f>
        <v>0</v>
      </c>
      <c r="AW4304">
        <f>IFERROR(IF((AN4304-AO4304)&gt;0,1,0),0)</f>
        <v>0</v>
      </c>
      <c r="AX4304">
        <f>IFERROR(IF((AC4304-AD4304)&lt;0,1,0),0)</f>
        <v>0</v>
      </c>
      <c r="AY4304">
        <f>SUM(AP4304:AX4304)</f>
        <v>0</v>
      </c>
    </row>
    <row r="4305" spans="1:51" x14ac:dyDescent="0.45">
      <c r="A4305" s="1" t="s">
        <v>3749</v>
      </c>
      <c r="B4305" s="2">
        <v>116262136</v>
      </c>
      <c r="C4305" s="3" t="s">
        <v>5338</v>
      </c>
      <c r="D4305" s="5">
        <v>50.19</v>
      </c>
      <c r="E4305" s="5">
        <v>23.840250000000001</v>
      </c>
      <c r="F4305" s="3" t="s">
        <v>4480</v>
      </c>
      <c r="G4305" s="3" t="s">
        <v>4491</v>
      </c>
      <c r="H4305" s="3" t="s">
        <v>4492</v>
      </c>
      <c r="I4305" s="3" t="s">
        <v>4493</v>
      </c>
      <c r="J4305" s="3"/>
      <c r="K4305" s="6" t="s">
        <v>4474</v>
      </c>
      <c r="L4305" s="6" t="s">
        <v>4474</v>
      </c>
      <c r="M4305" s="6" t="s">
        <v>4474</v>
      </c>
      <c r="N4305" s="6" t="s">
        <v>4474</v>
      </c>
      <c r="O4305" s="6" t="s">
        <v>4474</v>
      </c>
      <c r="P4305" s="6" t="s">
        <v>4474</v>
      </c>
      <c r="Q4305" s="6" t="s">
        <v>4474</v>
      </c>
      <c r="R4305" s="6" t="s">
        <v>4474</v>
      </c>
      <c r="S4305" s="6" t="s">
        <v>4474</v>
      </c>
      <c r="T4305" s="6" t="s">
        <v>4474</v>
      </c>
      <c r="U4305" s="6" t="s">
        <v>4474</v>
      </c>
      <c r="V4305" s="6" t="s">
        <v>4474</v>
      </c>
      <c r="W4305" s="6" t="s">
        <v>4474</v>
      </c>
      <c r="X4305" s="6" t="s">
        <v>4474</v>
      </c>
      <c r="Y4305" s="6" t="s">
        <v>4474</v>
      </c>
      <c r="Z4305" s="6" t="s">
        <v>4474</v>
      </c>
      <c r="AA4305" s="6" t="s">
        <v>4474</v>
      </c>
      <c r="AB4305" s="6" t="s">
        <v>4474</v>
      </c>
      <c r="AC4305" s="6" t="s">
        <v>4474</v>
      </c>
      <c r="AD4305" s="6" t="s">
        <v>4474</v>
      </c>
      <c r="AF4305" t="e">
        <f>Q4305/W4305</f>
        <v>#VALUE!</v>
      </c>
      <c r="AG4305" t="e">
        <f>R4305/X4305</f>
        <v>#VALUE!</v>
      </c>
      <c r="AH4305" t="e">
        <f>U4305/W4305</f>
        <v>#VALUE!</v>
      </c>
      <c r="AI4305" t="e">
        <f>V4305/X4305</f>
        <v>#VALUE!</v>
      </c>
      <c r="AJ4305" t="e">
        <f>Y4305/AA4305</f>
        <v>#VALUE!</v>
      </c>
      <c r="AK4305" t="e">
        <f>Z4305/AB4305</f>
        <v>#VALUE!</v>
      </c>
      <c r="AL4305" t="e">
        <f>O4305/K4305</f>
        <v>#VALUE!</v>
      </c>
      <c r="AM4305" t="e">
        <f>P4305/L4305</f>
        <v>#VALUE!</v>
      </c>
      <c r="AN4305" t="e">
        <f>K4305/W4305</f>
        <v>#VALUE!</v>
      </c>
      <c r="AO4305" t="e">
        <f>L4305/X4305</f>
        <v>#VALUE!</v>
      </c>
      <c r="AP4305">
        <f>IF(OR(Q4305&lt;0, Q4305="NA"), 0, 1)</f>
        <v>0</v>
      </c>
      <c r="AQ4305">
        <f>IF(OR(S4305&lt;0, S4305="NA"), 0, 1)</f>
        <v>0</v>
      </c>
      <c r="AR4305">
        <f>IFERROR(IF((AF4305-AG4305)&gt;0,1,0),0)</f>
        <v>0</v>
      </c>
      <c r="AS4305">
        <f>IFERROR(IF((S4305-Q4305)&gt;0,1,0),0)</f>
        <v>0</v>
      </c>
      <c r="AT4305">
        <f>IFERROR(IF((AH4305-AI4305)&lt;0,1,0),0)</f>
        <v>0</v>
      </c>
      <c r="AU4305">
        <f>IFERROR(IF((AJ4305-AK4305)&gt;0,1,0),0)</f>
        <v>0</v>
      </c>
      <c r="AV4305">
        <f>IFERROR(IF((AL4305-AM4305)&gt;0,1,0),0)</f>
        <v>0</v>
      </c>
      <c r="AW4305">
        <f>IFERROR(IF((AN4305-AO4305)&gt;0,1,0),0)</f>
        <v>0</v>
      </c>
      <c r="AX4305">
        <f>IFERROR(IF((AC4305-AD4305)&lt;0,1,0),0)</f>
        <v>0</v>
      </c>
      <c r="AY4305">
        <f>SUM(AP4305:AX4305)</f>
        <v>0</v>
      </c>
    </row>
    <row r="4306" spans="1:51" x14ac:dyDescent="0.45">
      <c r="A4306" s="1" t="s">
        <v>3767</v>
      </c>
      <c r="B4306" s="2">
        <v>6160014</v>
      </c>
      <c r="C4306" s="3" t="s">
        <v>5337</v>
      </c>
      <c r="D4306" s="5">
        <v>33.933399999999999</v>
      </c>
      <c r="E4306" s="5">
        <v>156.87400639980001</v>
      </c>
      <c r="F4306" s="3" t="s">
        <v>4480</v>
      </c>
      <c r="G4306" s="3" t="s">
        <v>4491</v>
      </c>
      <c r="H4306" s="3" t="s">
        <v>4492</v>
      </c>
      <c r="I4306" s="3" t="s">
        <v>4493</v>
      </c>
      <c r="J4306" s="3"/>
      <c r="K4306" s="6" t="s">
        <v>4474</v>
      </c>
      <c r="L4306" s="6" t="s">
        <v>4474</v>
      </c>
      <c r="M4306" s="6" t="s">
        <v>4474</v>
      </c>
      <c r="N4306" s="6" t="s">
        <v>4474</v>
      </c>
      <c r="O4306" s="6" t="s">
        <v>4474</v>
      </c>
      <c r="P4306" s="6" t="s">
        <v>4474</v>
      </c>
      <c r="Q4306" s="6" t="s">
        <v>4474</v>
      </c>
      <c r="R4306" s="6" t="s">
        <v>4474</v>
      </c>
      <c r="S4306" s="6" t="s">
        <v>4474</v>
      </c>
      <c r="T4306" s="6" t="s">
        <v>4474</v>
      </c>
      <c r="U4306" s="6" t="s">
        <v>4474</v>
      </c>
      <c r="V4306" s="6" t="s">
        <v>4474</v>
      </c>
      <c r="W4306" s="6" t="s">
        <v>4474</v>
      </c>
      <c r="X4306" s="6" t="s">
        <v>4474</v>
      </c>
      <c r="Y4306" s="6" t="s">
        <v>4474</v>
      </c>
      <c r="Z4306" s="6" t="s">
        <v>4474</v>
      </c>
      <c r="AA4306" s="6" t="s">
        <v>4474</v>
      </c>
      <c r="AB4306" s="6" t="s">
        <v>4474</v>
      </c>
      <c r="AC4306" s="6" t="s">
        <v>4474</v>
      </c>
      <c r="AD4306" s="6" t="s">
        <v>4474</v>
      </c>
      <c r="AF4306" t="e">
        <f>Q4306/W4306</f>
        <v>#VALUE!</v>
      </c>
      <c r="AG4306" t="e">
        <f>R4306/X4306</f>
        <v>#VALUE!</v>
      </c>
      <c r="AH4306" t="e">
        <f>U4306/W4306</f>
        <v>#VALUE!</v>
      </c>
      <c r="AI4306" t="e">
        <f>V4306/X4306</f>
        <v>#VALUE!</v>
      </c>
      <c r="AJ4306" t="e">
        <f>Y4306/AA4306</f>
        <v>#VALUE!</v>
      </c>
      <c r="AK4306" t="e">
        <f>Z4306/AB4306</f>
        <v>#VALUE!</v>
      </c>
      <c r="AL4306" t="e">
        <f>O4306/K4306</f>
        <v>#VALUE!</v>
      </c>
      <c r="AM4306" t="e">
        <f>P4306/L4306</f>
        <v>#VALUE!</v>
      </c>
      <c r="AN4306" t="e">
        <f>K4306/W4306</f>
        <v>#VALUE!</v>
      </c>
      <c r="AO4306" t="e">
        <f>L4306/X4306</f>
        <v>#VALUE!</v>
      </c>
      <c r="AP4306">
        <f>IF(OR(Q4306&lt;0, Q4306="NA"), 0, 1)</f>
        <v>0</v>
      </c>
      <c r="AQ4306">
        <f>IF(OR(S4306&lt;0, S4306="NA"), 0, 1)</f>
        <v>0</v>
      </c>
      <c r="AR4306">
        <f>IFERROR(IF((AF4306-AG4306)&gt;0,1,0),0)</f>
        <v>0</v>
      </c>
      <c r="AS4306">
        <f>IFERROR(IF((S4306-Q4306)&gt;0,1,0),0)</f>
        <v>0</v>
      </c>
      <c r="AT4306">
        <f>IFERROR(IF((AH4306-AI4306)&lt;0,1,0),0)</f>
        <v>0</v>
      </c>
      <c r="AU4306">
        <f>IFERROR(IF((AJ4306-AK4306)&gt;0,1,0),0)</f>
        <v>0</v>
      </c>
      <c r="AV4306">
        <f>IFERROR(IF((AL4306-AM4306)&gt;0,1,0),0)</f>
        <v>0</v>
      </c>
      <c r="AW4306">
        <f>IFERROR(IF((AN4306-AO4306)&gt;0,1,0),0)</f>
        <v>0</v>
      </c>
      <c r="AX4306">
        <f>IFERROR(IF((AC4306-AD4306)&lt;0,1,0),0)</f>
        <v>0</v>
      </c>
      <c r="AY4306">
        <f>SUM(AP4306:AX4306)</f>
        <v>0</v>
      </c>
    </row>
    <row r="4307" spans="1:51" x14ac:dyDescent="0.45">
      <c r="A4307" s="1" t="s">
        <v>3768</v>
      </c>
      <c r="B4307" s="2">
        <v>28830696</v>
      </c>
      <c r="C4307" s="3" t="s">
        <v>5337</v>
      </c>
      <c r="D4307" s="5">
        <v>71.27</v>
      </c>
      <c r="E4307" s="5">
        <v>752.61120000000005</v>
      </c>
      <c r="F4307" s="3" t="s">
        <v>4480</v>
      </c>
      <c r="G4307" s="3" t="s">
        <v>4491</v>
      </c>
      <c r="H4307" s="3" t="s">
        <v>4492</v>
      </c>
      <c r="I4307" s="3" t="s">
        <v>4493</v>
      </c>
      <c r="J4307" s="3"/>
      <c r="K4307" s="6" t="s">
        <v>4474</v>
      </c>
      <c r="L4307" s="6" t="s">
        <v>4474</v>
      </c>
      <c r="M4307" s="6" t="s">
        <v>4474</v>
      </c>
      <c r="N4307" s="6" t="s">
        <v>4474</v>
      </c>
      <c r="O4307" s="6" t="s">
        <v>4474</v>
      </c>
      <c r="P4307" s="6" t="s">
        <v>4474</v>
      </c>
      <c r="Q4307" s="6" t="s">
        <v>4474</v>
      </c>
      <c r="R4307" s="6" t="s">
        <v>4474</v>
      </c>
      <c r="S4307" s="6" t="s">
        <v>4474</v>
      </c>
      <c r="T4307" s="6" t="s">
        <v>4474</v>
      </c>
      <c r="U4307" s="6" t="s">
        <v>4474</v>
      </c>
      <c r="V4307" s="6" t="s">
        <v>4474</v>
      </c>
      <c r="W4307" s="6" t="s">
        <v>4474</v>
      </c>
      <c r="X4307" s="6" t="s">
        <v>4474</v>
      </c>
      <c r="Y4307" s="6" t="s">
        <v>4474</v>
      </c>
      <c r="Z4307" s="6" t="s">
        <v>4474</v>
      </c>
      <c r="AA4307" s="6" t="s">
        <v>4474</v>
      </c>
      <c r="AB4307" s="6" t="s">
        <v>4474</v>
      </c>
      <c r="AC4307" s="6" t="s">
        <v>4474</v>
      </c>
      <c r="AD4307" s="6" t="s">
        <v>4474</v>
      </c>
      <c r="AF4307" t="e">
        <f>Q4307/W4307</f>
        <v>#VALUE!</v>
      </c>
      <c r="AG4307" t="e">
        <f>R4307/X4307</f>
        <v>#VALUE!</v>
      </c>
      <c r="AH4307" t="e">
        <f>U4307/W4307</f>
        <v>#VALUE!</v>
      </c>
      <c r="AI4307" t="e">
        <f>V4307/X4307</f>
        <v>#VALUE!</v>
      </c>
      <c r="AJ4307" t="e">
        <f>Y4307/AA4307</f>
        <v>#VALUE!</v>
      </c>
      <c r="AK4307" t="e">
        <f>Z4307/AB4307</f>
        <v>#VALUE!</v>
      </c>
      <c r="AL4307" t="e">
        <f>O4307/K4307</f>
        <v>#VALUE!</v>
      </c>
      <c r="AM4307" t="e">
        <f>P4307/L4307</f>
        <v>#VALUE!</v>
      </c>
      <c r="AN4307" t="e">
        <f>K4307/W4307</f>
        <v>#VALUE!</v>
      </c>
      <c r="AO4307" t="e">
        <f>L4307/X4307</f>
        <v>#VALUE!</v>
      </c>
      <c r="AP4307">
        <f>IF(OR(Q4307&lt;0, Q4307="NA"), 0, 1)</f>
        <v>0</v>
      </c>
      <c r="AQ4307">
        <f>IF(OR(S4307&lt;0, S4307="NA"), 0, 1)</f>
        <v>0</v>
      </c>
      <c r="AR4307">
        <f>IFERROR(IF((AF4307-AG4307)&gt;0,1,0),0)</f>
        <v>0</v>
      </c>
      <c r="AS4307">
        <f>IFERROR(IF((S4307-Q4307)&gt;0,1,0),0)</f>
        <v>0</v>
      </c>
      <c r="AT4307">
        <f>IFERROR(IF((AH4307-AI4307)&lt;0,1,0),0)</f>
        <v>0</v>
      </c>
      <c r="AU4307">
        <f>IFERROR(IF((AJ4307-AK4307)&gt;0,1,0),0)</f>
        <v>0</v>
      </c>
      <c r="AV4307">
        <f>IFERROR(IF((AL4307-AM4307)&gt;0,1,0),0)</f>
        <v>0</v>
      </c>
      <c r="AW4307">
        <f>IFERROR(IF((AN4307-AO4307)&gt;0,1,0),0)</f>
        <v>0</v>
      </c>
      <c r="AX4307">
        <f>IFERROR(IF((AC4307-AD4307)&lt;0,1,0),0)</f>
        <v>0</v>
      </c>
      <c r="AY4307">
        <f>SUM(AP4307:AX4307)</f>
        <v>0</v>
      </c>
    </row>
    <row r="4308" spans="1:51" x14ac:dyDescent="0.45">
      <c r="A4308" s="1" t="s">
        <v>3769</v>
      </c>
      <c r="B4308" s="2">
        <v>107052586</v>
      </c>
      <c r="C4308" s="3" t="s">
        <v>5337</v>
      </c>
      <c r="D4308" s="5">
        <v>68.091399999999993</v>
      </c>
      <c r="E4308" s="5">
        <v>23.151076</v>
      </c>
      <c r="F4308" s="3" t="s">
        <v>4480</v>
      </c>
      <c r="G4308" s="3" t="s">
        <v>4491</v>
      </c>
      <c r="H4308" s="3" t="s">
        <v>4492</v>
      </c>
      <c r="I4308" s="3" t="s">
        <v>4493</v>
      </c>
      <c r="J4308" s="3"/>
      <c r="K4308" s="6" t="s">
        <v>4474</v>
      </c>
      <c r="L4308" s="6" t="s">
        <v>4474</v>
      </c>
      <c r="M4308" s="6" t="s">
        <v>4474</v>
      </c>
      <c r="N4308" s="6" t="s">
        <v>4474</v>
      </c>
      <c r="O4308" s="6" t="s">
        <v>4474</v>
      </c>
      <c r="P4308" s="6" t="s">
        <v>4474</v>
      </c>
      <c r="Q4308" s="6" t="s">
        <v>4474</v>
      </c>
      <c r="R4308" s="6" t="s">
        <v>4474</v>
      </c>
      <c r="S4308" s="6" t="s">
        <v>4474</v>
      </c>
      <c r="T4308" s="6" t="s">
        <v>4474</v>
      </c>
      <c r="U4308" s="6" t="s">
        <v>4474</v>
      </c>
      <c r="V4308" s="6" t="s">
        <v>4474</v>
      </c>
      <c r="W4308" s="6" t="s">
        <v>4474</v>
      </c>
      <c r="X4308" s="6" t="s">
        <v>4474</v>
      </c>
      <c r="Y4308" s="6" t="s">
        <v>4474</v>
      </c>
      <c r="Z4308" s="6" t="s">
        <v>4474</v>
      </c>
      <c r="AA4308" s="6" t="s">
        <v>4474</v>
      </c>
      <c r="AB4308" s="6" t="s">
        <v>4474</v>
      </c>
      <c r="AC4308" s="6" t="s">
        <v>4474</v>
      </c>
      <c r="AD4308" s="6" t="s">
        <v>4474</v>
      </c>
      <c r="AF4308" t="e">
        <f>Q4308/W4308</f>
        <v>#VALUE!</v>
      </c>
      <c r="AG4308" t="e">
        <f>R4308/X4308</f>
        <v>#VALUE!</v>
      </c>
      <c r="AH4308" t="e">
        <f>U4308/W4308</f>
        <v>#VALUE!</v>
      </c>
      <c r="AI4308" t="e">
        <f>V4308/X4308</f>
        <v>#VALUE!</v>
      </c>
      <c r="AJ4308" t="e">
        <f>Y4308/AA4308</f>
        <v>#VALUE!</v>
      </c>
      <c r="AK4308" t="e">
        <f>Z4308/AB4308</f>
        <v>#VALUE!</v>
      </c>
      <c r="AL4308" t="e">
        <f>O4308/K4308</f>
        <v>#VALUE!</v>
      </c>
      <c r="AM4308" t="e">
        <f>P4308/L4308</f>
        <v>#VALUE!</v>
      </c>
      <c r="AN4308" t="e">
        <f>K4308/W4308</f>
        <v>#VALUE!</v>
      </c>
      <c r="AO4308" t="e">
        <f>L4308/X4308</f>
        <v>#VALUE!</v>
      </c>
      <c r="AP4308">
        <f>IF(OR(Q4308&lt;0, Q4308="NA"), 0, 1)</f>
        <v>0</v>
      </c>
      <c r="AQ4308">
        <f>IF(OR(S4308&lt;0, S4308="NA"), 0, 1)</f>
        <v>0</v>
      </c>
      <c r="AR4308">
        <f>IFERROR(IF((AF4308-AG4308)&gt;0,1,0),0)</f>
        <v>0</v>
      </c>
      <c r="AS4308">
        <f>IFERROR(IF((S4308-Q4308)&gt;0,1,0),0)</f>
        <v>0</v>
      </c>
      <c r="AT4308">
        <f>IFERROR(IF((AH4308-AI4308)&lt;0,1,0),0)</f>
        <v>0</v>
      </c>
      <c r="AU4308">
        <f>IFERROR(IF((AJ4308-AK4308)&gt;0,1,0),0)</f>
        <v>0</v>
      </c>
      <c r="AV4308">
        <f>IFERROR(IF((AL4308-AM4308)&gt;0,1,0),0)</f>
        <v>0</v>
      </c>
      <c r="AW4308">
        <f>IFERROR(IF((AN4308-AO4308)&gt;0,1,0),0)</f>
        <v>0</v>
      </c>
      <c r="AX4308">
        <f>IFERROR(IF((AC4308-AD4308)&lt;0,1,0),0)</f>
        <v>0</v>
      </c>
      <c r="AY4308">
        <f>SUM(AP4308:AX4308)</f>
        <v>0</v>
      </c>
    </row>
    <row r="4309" spans="1:51" x14ac:dyDescent="0.45">
      <c r="A4309" s="1" t="s">
        <v>3770</v>
      </c>
      <c r="B4309" s="2">
        <v>28818892</v>
      </c>
      <c r="C4309" s="3" t="s">
        <v>5337</v>
      </c>
      <c r="D4309" s="5">
        <v>81.72</v>
      </c>
      <c r="E4309" s="5">
        <v>368.55720000000002</v>
      </c>
      <c r="F4309" s="3" t="s">
        <v>4480</v>
      </c>
      <c r="G4309" s="3" t="s">
        <v>4491</v>
      </c>
      <c r="H4309" s="3" t="s">
        <v>4492</v>
      </c>
      <c r="I4309" s="3" t="s">
        <v>4493</v>
      </c>
      <c r="J4309" s="3"/>
      <c r="K4309" s="6" t="s">
        <v>4474</v>
      </c>
      <c r="L4309" s="6" t="s">
        <v>4474</v>
      </c>
      <c r="M4309" s="6" t="s">
        <v>4474</v>
      </c>
      <c r="N4309" s="6" t="s">
        <v>4474</v>
      </c>
      <c r="O4309" s="6" t="s">
        <v>4474</v>
      </c>
      <c r="P4309" s="6" t="s">
        <v>4474</v>
      </c>
      <c r="Q4309" s="6" t="s">
        <v>4474</v>
      </c>
      <c r="R4309" s="6" t="s">
        <v>4474</v>
      </c>
      <c r="S4309" s="6" t="s">
        <v>4474</v>
      </c>
      <c r="T4309" s="6" t="s">
        <v>4474</v>
      </c>
      <c r="U4309" s="6" t="s">
        <v>4474</v>
      </c>
      <c r="V4309" s="6" t="s">
        <v>4474</v>
      </c>
      <c r="W4309" s="6" t="s">
        <v>4474</v>
      </c>
      <c r="X4309" s="6" t="s">
        <v>4474</v>
      </c>
      <c r="Y4309" s="6" t="s">
        <v>4474</v>
      </c>
      <c r="Z4309" s="6" t="s">
        <v>4474</v>
      </c>
      <c r="AA4309" s="6" t="s">
        <v>4474</v>
      </c>
      <c r="AB4309" s="6" t="s">
        <v>4474</v>
      </c>
      <c r="AC4309" s="6" t="s">
        <v>4474</v>
      </c>
      <c r="AD4309" s="6" t="s">
        <v>4474</v>
      </c>
      <c r="AF4309" t="e">
        <f>Q4309/W4309</f>
        <v>#VALUE!</v>
      </c>
      <c r="AG4309" t="e">
        <f>R4309/X4309</f>
        <v>#VALUE!</v>
      </c>
      <c r="AH4309" t="e">
        <f>U4309/W4309</f>
        <v>#VALUE!</v>
      </c>
      <c r="AI4309" t="e">
        <f>V4309/X4309</f>
        <v>#VALUE!</v>
      </c>
      <c r="AJ4309" t="e">
        <f>Y4309/AA4309</f>
        <v>#VALUE!</v>
      </c>
      <c r="AK4309" t="e">
        <f>Z4309/AB4309</f>
        <v>#VALUE!</v>
      </c>
      <c r="AL4309" t="e">
        <f>O4309/K4309</f>
        <v>#VALUE!</v>
      </c>
      <c r="AM4309" t="e">
        <f>P4309/L4309</f>
        <v>#VALUE!</v>
      </c>
      <c r="AN4309" t="e">
        <f>K4309/W4309</f>
        <v>#VALUE!</v>
      </c>
      <c r="AO4309" t="e">
        <f>L4309/X4309</f>
        <v>#VALUE!</v>
      </c>
      <c r="AP4309">
        <f>IF(OR(Q4309&lt;0, Q4309="NA"), 0, 1)</f>
        <v>0</v>
      </c>
      <c r="AQ4309">
        <f>IF(OR(S4309&lt;0, S4309="NA"), 0, 1)</f>
        <v>0</v>
      </c>
      <c r="AR4309">
        <f>IFERROR(IF((AF4309-AG4309)&gt;0,1,0),0)</f>
        <v>0</v>
      </c>
      <c r="AS4309">
        <f>IFERROR(IF((S4309-Q4309)&gt;0,1,0),0)</f>
        <v>0</v>
      </c>
      <c r="AT4309">
        <f>IFERROR(IF((AH4309-AI4309)&lt;0,1,0),0)</f>
        <v>0</v>
      </c>
      <c r="AU4309">
        <f>IFERROR(IF((AJ4309-AK4309)&gt;0,1,0),0)</f>
        <v>0</v>
      </c>
      <c r="AV4309">
        <f>IFERROR(IF((AL4309-AM4309)&gt;0,1,0),0)</f>
        <v>0</v>
      </c>
      <c r="AW4309">
        <f>IFERROR(IF((AN4309-AO4309)&gt;0,1,0),0)</f>
        <v>0</v>
      </c>
      <c r="AX4309">
        <f>IFERROR(IF((AC4309-AD4309)&lt;0,1,0),0)</f>
        <v>0</v>
      </c>
      <c r="AY4309">
        <f>SUM(AP4309:AX4309)</f>
        <v>0</v>
      </c>
    </row>
    <row r="4310" spans="1:51" x14ac:dyDescent="0.45">
      <c r="A4310" s="1" t="s">
        <v>3787</v>
      </c>
      <c r="B4310" s="2">
        <v>114262711</v>
      </c>
      <c r="C4310" s="3" t="s">
        <v>5338</v>
      </c>
      <c r="D4310" s="5">
        <v>29.33</v>
      </c>
      <c r="E4310" s="5">
        <v>67.752300000000005</v>
      </c>
      <c r="F4310" s="3" t="s">
        <v>4480</v>
      </c>
      <c r="G4310" s="3" t="s">
        <v>4491</v>
      </c>
      <c r="H4310" s="3" t="s">
        <v>4492</v>
      </c>
      <c r="I4310" s="3" t="s">
        <v>4493</v>
      </c>
      <c r="J4310" s="3"/>
      <c r="K4310" s="6" t="s">
        <v>4474</v>
      </c>
      <c r="L4310" s="6" t="s">
        <v>4474</v>
      </c>
      <c r="M4310" s="6" t="s">
        <v>4474</v>
      </c>
      <c r="N4310" s="6" t="s">
        <v>4474</v>
      </c>
      <c r="O4310" s="6" t="s">
        <v>4474</v>
      </c>
      <c r="P4310" s="6" t="s">
        <v>4474</v>
      </c>
      <c r="Q4310" s="6" t="s">
        <v>4474</v>
      </c>
      <c r="R4310" s="6" t="s">
        <v>4474</v>
      </c>
      <c r="S4310" s="6" t="s">
        <v>4474</v>
      </c>
      <c r="T4310" s="6" t="s">
        <v>4474</v>
      </c>
      <c r="U4310" s="6" t="s">
        <v>4474</v>
      </c>
      <c r="V4310" s="6" t="s">
        <v>4474</v>
      </c>
      <c r="W4310" s="6" t="s">
        <v>4474</v>
      </c>
      <c r="X4310" s="6" t="s">
        <v>4474</v>
      </c>
      <c r="Y4310" s="6" t="s">
        <v>4474</v>
      </c>
      <c r="Z4310" s="6" t="s">
        <v>4474</v>
      </c>
      <c r="AA4310" s="6" t="s">
        <v>4474</v>
      </c>
      <c r="AB4310" s="6" t="s">
        <v>4474</v>
      </c>
      <c r="AC4310" s="6" t="s">
        <v>4474</v>
      </c>
      <c r="AD4310" s="6" t="s">
        <v>4474</v>
      </c>
      <c r="AF4310" t="e">
        <f>Q4310/W4310</f>
        <v>#VALUE!</v>
      </c>
      <c r="AG4310" t="e">
        <f>R4310/X4310</f>
        <v>#VALUE!</v>
      </c>
      <c r="AH4310" t="e">
        <f>U4310/W4310</f>
        <v>#VALUE!</v>
      </c>
      <c r="AI4310" t="e">
        <f>V4310/X4310</f>
        <v>#VALUE!</v>
      </c>
      <c r="AJ4310" t="e">
        <f>Y4310/AA4310</f>
        <v>#VALUE!</v>
      </c>
      <c r="AK4310" t="e">
        <f>Z4310/AB4310</f>
        <v>#VALUE!</v>
      </c>
      <c r="AL4310" t="e">
        <f>O4310/K4310</f>
        <v>#VALUE!</v>
      </c>
      <c r="AM4310" t="e">
        <f>P4310/L4310</f>
        <v>#VALUE!</v>
      </c>
      <c r="AN4310" t="e">
        <f>K4310/W4310</f>
        <v>#VALUE!</v>
      </c>
      <c r="AO4310" t="e">
        <f>L4310/X4310</f>
        <v>#VALUE!</v>
      </c>
      <c r="AP4310">
        <f>IF(OR(Q4310&lt;0, Q4310="NA"), 0, 1)</f>
        <v>0</v>
      </c>
      <c r="AQ4310">
        <f>IF(OR(S4310&lt;0, S4310="NA"), 0, 1)</f>
        <v>0</v>
      </c>
      <c r="AR4310">
        <f>IFERROR(IF((AF4310-AG4310)&gt;0,1,0),0)</f>
        <v>0</v>
      </c>
      <c r="AS4310">
        <f>IFERROR(IF((S4310-Q4310)&gt;0,1,0),0)</f>
        <v>0</v>
      </c>
      <c r="AT4310">
        <f>IFERROR(IF((AH4310-AI4310)&lt;0,1,0),0)</f>
        <v>0</v>
      </c>
      <c r="AU4310">
        <f>IFERROR(IF((AJ4310-AK4310)&gt;0,1,0),0)</f>
        <v>0</v>
      </c>
      <c r="AV4310">
        <f>IFERROR(IF((AL4310-AM4310)&gt;0,1,0),0)</f>
        <v>0</v>
      </c>
      <c r="AW4310">
        <f>IFERROR(IF((AN4310-AO4310)&gt;0,1,0),0)</f>
        <v>0</v>
      </c>
      <c r="AX4310">
        <f>IFERROR(IF((AC4310-AD4310)&lt;0,1,0),0)</f>
        <v>0</v>
      </c>
      <c r="AY4310">
        <f>SUM(AP4310:AX4310)</f>
        <v>0</v>
      </c>
    </row>
    <row r="4311" spans="1:51" x14ac:dyDescent="0.45">
      <c r="A4311" s="1" t="s">
        <v>3788</v>
      </c>
      <c r="B4311" s="2">
        <v>114262427</v>
      </c>
      <c r="C4311" s="3" t="s">
        <v>5338</v>
      </c>
      <c r="D4311" s="5">
        <v>25.1797</v>
      </c>
      <c r="E4311" s="7">
        <v>11.079067999999999</v>
      </c>
      <c r="F4311" s="3" t="s">
        <v>4480</v>
      </c>
      <c r="G4311" s="3" t="s">
        <v>4491</v>
      </c>
      <c r="H4311" s="3" t="s">
        <v>4492</v>
      </c>
      <c r="I4311" s="3" t="s">
        <v>4493</v>
      </c>
      <c r="J4311" s="3"/>
      <c r="K4311" s="6" t="s">
        <v>4474</v>
      </c>
      <c r="L4311" s="6" t="s">
        <v>4474</v>
      </c>
      <c r="M4311" s="6" t="s">
        <v>4474</v>
      </c>
      <c r="N4311" s="6" t="s">
        <v>4474</v>
      </c>
      <c r="O4311" s="6" t="s">
        <v>4474</v>
      </c>
      <c r="P4311" s="6" t="s">
        <v>4474</v>
      </c>
      <c r="Q4311" s="6" t="s">
        <v>4474</v>
      </c>
      <c r="R4311" s="6" t="s">
        <v>4474</v>
      </c>
      <c r="S4311" s="6" t="s">
        <v>4474</v>
      </c>
      <c r="T4311" s="6" t="s">
        <v>4474</v>
      </c>
      <c r="U4311" s="6" t="s">
        <v>4474</v>
      </c>
      <c r="V4311" s="6" t="s">
        <v>4474</v>
      </c>
      <c r="W4311" s="6" t="s">
        <v>4474</v>
      </c>
      <c r="X4311" s="6" t="s">
        <v>4474</v>
      </c>
      <c r="Y4311" s="6" t="s">
        <v>4474</v>
      </c>
      <c r="Z4311" s="6" t="s">
        <v>4474</v>
      </c>
      <c r="AA4311" s="6" t="s">
        <v>4474</v>
      </c>
      <c r="AB4311" s="6" t="s">
        <v>4474</v>
      </c>
      <c r="AC4311" s="6" t="s">
        <v>4474</v>
      </c>
      <c r="AD4311" s="6" t="s">
        <v>4474</v>
      </c>
      <c r="AF4311" t="e">
        <f>Q4311/W4311</f>
        <v>#VALUE!</v>
      </c>
      <c r="AG4311" t="e">
        <f>R4311/X4311</f>
        <v>#VALUE!</v>
      </c>
      <c r="AH4311" t="e">
        <f>U4311/W4311</f>
        <v>#VALUE!</v>
      </c>
      <c r="AI4311" t="e">
        <f>V4311/X4311</f>
        <v>#VALUE!</v>
      </c>
      <c r="AJ4311" t="e">
        <f>Y4311/AA4311</f>
        <v>#VALUE!</v>
      </c>
      <c r="AK4311" t="e">
        <f>Z4311/AB4311</f>
        <v>#VALUE!</v>
      </c>
      <c r="AL4311" t="e">
        <f>O4311/K4311</f>
        <v>#VALUE!</v>
      </c>
      <c r="AM4311" t="e">
        <f>P4311/L4311</f>
        <v>#VALUE!</v>
      </c>
      <c r="AN4311" t="e">
        <f>K4311/W4311</f>
        <v>#VALUE!</v>
      </c>
      <c r="AO4311" t="e">
        <f>L4311/X4311</f>
        <v>#VALUE!</v>
      </c>
      <c r="AP4311">
        <f>IF(OR(Q4311&lt;0, Q4311="NA"), 0, 1)</f>
        <v>0</v>
      </c>
      <c r="AQ4311">
        <f>IF(OR(S4311&lt;0, S4311="NA"), 0, 1)</f>
        <v>0</v>
      </c>
      <c r="AR4311">
        <f>IFERROR(IF((AF4311-AG4311)&gt;0,1,0),0)</f>
        <v>0</v>
      </c>
      <c r="AS4311">
        <f>IFERROR(IF((S4311-Q4311)&gt;0,1,0),0)</f>
        <v>0</v>
      </c>
      <c r="AT4311">
        <f>IFERROR(IF((AH4311-AI4311)&lt;0,1,0),0)</f>
        <v>0</v>
      </c>
      <c r="AU4311">
        <f>IFERROR(IF((AJ4311-AK4311)&gt;0,1,0),0)</f>
        <v>0</v>
      </c>
      <c r="AV4311">
        <f>IFERROR(IF((AL4311-AM4311)&gt;0,1,0),0)</f>
        <v>0</v>
      </c>
      <c r="AW4311">
        <f>IFERROR(IF((AN4311-AO4311)&gt;0,1,0),0)</f>
        <v>0</v>
      </c>
      <c r="AX4311">
        <f>IFERROR(IF((AC4311-AD4311)&lt;0,1,0),0)</f>
        <v>0</v>
      </c>
      <c r="AY4311">
        <f>SUM(AP4311:AX4311)</f>
        <v>0</v>
      </c>
    </row>
    <row r="4312" spans="1:51" x14ac:dyDescent="0.45">
      <c r="A4312" s="1" t="s">
        <v>3789</v>
      </c>
      <c r="B4312" s="2">
        <v>108484287</v>
      </c>
      <c r="C4312" s="3" t="s">
        <v>5338</v>
      </c>
      <c r="D4312" s="5">
        <v>25.2258</v>
      </c>
      <c r="E4312" s="5">
        <v>60.541919999999998</v>
      </c>
      <c r="F4312" s="3" t="s">
        <v>4480</v>
      </c>
      <c r="G4312" s="3" t="s">
        <v>4491</v>
      </c>
      <c r="H4312" s="3" t="s">
        <v>4492</v>
      </c>
      <c r="I4312" s="3" t="s">
        <v>4493</v>
      </c>
      <c r="J4312" s="3"/>
      <c r="K4312" s="6" t="s">
        <v>4474</v>
      </c>
      <c r="L4312" s="6" t="s">
        <v>4474</v>
      </c>
      <c r="M4312" s="6" t="s">
        <v>4474</v>
      </c>
      <c r="N4312" s="6" t="s">
        <v>4474</v>
      </c>
      <c r="O4312" s="6" t="s">
        <v>4474</v>
      </c>
      <c r="P4312" s="6" t="s">
        <v>4474</v>
      </c>
      <c r="Q4312" s="6" t="s">
        <v>4474</v>
      </c>
      <c r="R4312" s="6" t="s">
        <v>4474</v>
      </c>
      <c r="S4312" s="6" t="s">
        <v>4474</v>
      </c>
      <c r="T4312" s="6" t="s">
        <v>4474</v>
      </c>
      <c r="U4312" s="6" t="s">
        <v>4474</v>
      </c>
      <c r="V4312" s="6" t="s">
        <v>4474</v>
      </c>
      <c r="W4312" s="6" t="s">
        <v>4474</v>
      </c>
      <c r="X4312" s="6" t="s">
        <v>4474</v>
      </c>
      <c r="Y4312" s="6" t="s">
        <v>4474</v>
      </c>
      <c r="Z4312" s="6" t="s">
        <v>4474</v>
      </c>
      <c r="AA4312" s="6" t="s">
        <v>4474</v>
      </c>
      <c r="AB4312" s="6" t="s">
        <v>4474</v>
      </c>
      <c r="AC4312" s="6" t="s">
        <v>4474</v>
      </c>
      <c r="AD4312" s="6" t="s">
        <v>4474</v>
      </c>
      <c r="AF4312" t="e">
        <f>Q4312/W4312</f>
        <v>#VALUE!</v>
      </c>
      <c r="AG4312" t="e">
        <f>R4312/X4312</f>
        <v>#VALUE!</v>
      </c>
      <c r="AH4312" t="e">
        <f>U4312/W4312</f>
        <v>#VALUE!</v>
      </c>
      <c r="AI4312" t="e">
        <f>V4312/X4312</f>
        <v>#VALUE!</v>
      </c>
      <c r="AJ4312" t="e">
        <f>Y4312/AA4312</f>
        <v>#VALUE!</v>
      </c>
      <c r="AK4312" t="e">
        <f>Z4312/AB4312</f>
        <v>#VALUE!</v>
      </c>
      <c r="AL4312" t="e">
        <f>O4312/K4312</f>
        <v>#VALUE!</v>
      </c>
      <c r="AM4312" t="e">
        <f>P4312/L4312</f>
        <v>#VALUE!</v>
      </c>
      <c r="AN4312" t="e">
        <f>K4312/W4312</f>
        <v>#VALUE!</v>
      </c>
      <c r="AO4312" t="e">
        <f>L4312/X4312</f>
        <v>#VALUE!</v>
      </c>
      <c r="AP4312">
        <f>IF(OR(Q4312&lt;0, Q4312="NA"), 0, 1)</f>
        <v>0</v>
      </c>
      <c r="AQ4312">
        <f>IF(OR(S4312&lt;0, S4312="NA"), 0, 1)</f>
        <v>0</v>
      </c>
      <c r="AR4312">
        <f>IFERROR(IF((AF4312-AG4312)&gt;0,1,0),0)</f>
        <v>0</v>
      </c>
      <c r="AS4312">
        <f>IFERROR(IF((S4312-Q4312)&gt;0,1,0),0)</f>
        <v>0</v>
      </c>
      <c r="AT4312">
        <f>IFERROR(IF((AH4312-AI4312)&lt;0,1,0),0)</f>
        <v>0</v>
      </c>
      <c r="AU4312">
        <f>IFERROR(IF((AJ4312-AK4312)&gt;0,1,0),0)</f>
        <v>0</v>
      </c>
      <c r="AV4312">
        <f>IFERROR(IF((AL4312-AM4312)&gt;0,1,0),0)</f>
        <v>0</v>
      </c>
      <c r="AW4312">
        <f>IFERROR(IF((AN4312-AO4312)&gt;0,1,0),0)</f>
        <v>0</v>
      </c>
      <c r="AX4312">
        <f>IFERROR(IF((AC4312-AD4312)&lt;0,1,0),0)</f>
        <v>0</v>
      </c>
      <c r="AY4312">
        <f>SUM(AP4312:AX4312)</f>
        <v>0</v>
      </c>
    </row>
    <row r="4313" spans="1:51" x14ac:dyDescent="0.45">
      <c r="A4313" s="1" t="s">
        <v>3811</v>
      </c>
      <c r="B4313" s="2">
        <v>114112767</v>
      </c>
      <c r="C4313" s="3" t="s">
        <v>5338</v>
      </c>
      <c r="D4313" s="5">
        <v>29.19</v>
      </c>
      <c r="E4313" s="5">
        <v>14.59502919</v>
      </c>
      <c r="F4313" s="3" t="s">
        <v>4480</v>
      </c>
      <c r="G4313" s="3" t="s">
        <v>4491</v>
      </c>
      <c r="H4313" s="3" t="s">
        <v>4492</v>
      </c>
      <c r="I4313" s="3" t="s">
        <v>4493</v>
      </c>
      <c r="J4313" s="3"/>
      <c r="K4313" s="6" t="s">
        <v>4474</v>
      </c>
      <c r="L4313" s="6" t="s">
        <v>4474</v>
      </c>
      <c r="M4313" s="6" t="s">
        <v>4474</v>
      </c>
      <c r="N4313" s="6" t="s">
        <v>4474</v>
      </c>
      <c r="O4313" s="6" t="s">
        <v>4474</v>
      </c>
      <c r="P4313" s="6" t="s">
        <v>4474</v>
      </c>
      <c r="Q4313" s="6" t="s">
        <v>4474</v>
      </c>
      <c r="R4313" s="6" t="s">
        <v>4474</v>
      </c>
      <c r="S4313" s="6" t="s">
        <v>4474</v>
      </c>
      <c r="T4313" s="6" t="s">
        <v>4474</v>
      </c>
      <c r="U4313" s="6" t="s">
        <v>4474</v>
      </c>
      <c r="V4313" s="6" t="s">
        <v>4474</v>
      </c>
      <c r="W4313" s="6" t="s">
        <v>4474</v>
      </c>
      <c r="X4313" s="6" t="s">
        <v>4474</v>
      </c>
      <c r="Y4313" s="6" t="s">
        <v>4474</v>
      </c>
      <c r="Z4313" s="6" t="s">
        <v>4474</v>
      </c>
      <c r="AA4313" s="6" t="s">
        <v>4474</v>
      </c>
      <c r="AB4313" s="6" t="s">
        <v>4474</v>
      </c>
      <c r="AC4313" s="6" t="s">
        <v>4474</v>
      </c>
      <c r="AD4313" s="6" t="s">
        <v>4474</v>
      </c>
      <c r="AF4313" t="e">
        <f>Q4313/W4313</f>
        <v>#VALUE!</v>
      </c>
      <c r="AG4313" t="e">
        <f>R4313/X4313</f>
        <v>#VALUE!</v>
      </c>
      <c r="AH4313" t="e">
        <f>U4313/W4313</f>
        <v>#VALUE!</v>
      </c>
      <c r="AI4313" t="e">
        <f>V4313/X4313</f>
        <v>#VALUE!</v>
      </c>
      <c r="AJ4313" t="e">
        <f>Y4313/AA4313</f>
        <v>#VALUE!</v>
      </c>
      <c r="AK4313" t="e">
        <f>Z4313/AB4313</f>
        <v>#VALUE!</v>
      </c>
      <c r="AL4313" t="e">
        <f>O4313/K4313</f>
        <v>#VALUE!</v>
      </c>
      <c r="AM4313" t="e">
        <f>P4313/L4313</f>
        <v>#VALUE!</v>
      </c>
      <c r="AN4313" t="e">
        <f>K4313/W4313</f>
        <v>#VALUE!</v>
      </c>
      <c r="AO4313" t="e">
        <f>L4313/X4313</f>
        <v>#VALUE!</v>
      </c>
      <c r="AP4313">
        <f>IF(OR(Q4313&lt;0, Q4313="NA"), 0, 1)</f>
        <v>0</v>
      </c>
      <c r="AQ4313">
        <f>IF(OR(S4313&lt;0, S4313="NA"), 0, 1)</f>
        <v>0</v>
      </c>
      <c r="AR4313">
        <f>IFERROR(IF((AF4313-AG4313)&gt;0,1,0),0)</f>
        <v>0</v>
      </c>
      <c r="AS4313">
        <f>IFERROR(IF((S4313-Q4313)&gt;0,1,0),0)</f>
        <v>0</v>
      </c>
      <c r="AT4313">
        <f>IFERROR(IF((AH4313-AI4313)&lt;0,1,0),0)</f>
        <v>0</v>
      </c>
      <c r="AU4313">
        <f>IFERROR(IF((AJ4313-AK4313)&gt;0,1,0),0)</f>
        <v>0</v>
      </c>
      <c r="AV4313">
        <f>IFERROR(IF((AL4313-AM4313)&gt;0,1,0),0)</f>
        <v>0</v>
      </c>
      <c r="AW4313">
        <f>IFERROR(IF((AN4313-AO4313)&gt;0,1,0),0)</f>
        <v>0</v>
      </c>
      <c r="AX4313">
        <f>IFERROR(IF((AC4313-AD4313)&lt;0,1,0),0)</f>
        <v>0</v>
      </c>
      <c r="AY4313">
        <f>SUM(AP4313:AX4313)</f>
        <v>0</v>
      </c>
    </row>
    <row r="4314" spans="1:51" x14ac:dyDescent="0.45">
      <c r="A4314" s="1" t="s">
        <v>3819</v>
      </c>
      <c r="B4314" s="2">
        <v>24787817</v>
      </c>
      <c r="C4314" s="3" t="s">
        <v>5338</v>
      </c>
      <c r="D4314" s="5">
        <v>37.44</v>
      </c>
      <c r="E4314" s="5">
        <v>42.12</v>
      </c>
      <c r="F4314" s="3" t="s">
        <v>4480</v>
      </c>
      <c r="G4314" s="3" t="s">
        <v>4491</v>
      </c>
      <c r="H4314" s="3" t="s">
        <v>4492</v>
      </c>
      <c r="I4314" s="3" t="s">
        <v>4493</v>
      </c>
      <c r="J4314" s="3"/>
      <c r="K4314" s="6" t="s">
        <v>4474</v>
      </c>
      <c r="L4314" s="6" t="s">
        <v>4474</v>
      </c>
      <c r="M4314" s="6" t="s">
        <v>4474</v>
      </c>
      <c r="N4314" s="6" t="s">
        <v>4474</v>
      </c>
      <c r="O4314" s="6" t="s">
        <v>4474</v>
      </c>
      <c r="P4314" s="6" t="s">
        <v>4474</v>
      </c>
      <c r="Q4314" s="6" t="s">
        <v>4474</v>
      </c>
      <c r="R4314" s="6" t="s">
        <v>4474</v>
      </c>
      <c r="S4314" s="6" t="s">
        <v>4474</v>
      </c>
      <c r="T4314" s="6" t="s">
        <v>4474</v>
      </c>
      <c r="U4314" s="6" t="s">
        <v>4474</v>
      </c>
      <c r="V4314" s="6" t="s">
        <v>4474</v>
      </c>
      <c r="W4314" s="6" t="s">
        <v>4474</v>
      </c>
      <c r="X4314" s="6" t="s">
        <v>4474</v>
      </c>
      <c r="Y4314" s="6" t="s">
        <v>4474</v>
      </c>
      <c r="Z4314" s="6" t="s">
        <v>4474</v>
      </c>
      <c r="AA4314" s="6" t="s">
        <v>4474</v>
      </c>
      <c r="AB4314" s="6" t="s">
        <v>4474</v>
      </c>
      <c r="AC4314" s="6" t="s">
        <v>4474</v>
      </c>
      <c r="AD4314" s="6" t="s">
        <v>4474</v>
      </c>
      <c r="AF4314" t="e">
        <f>Q4314/W4314</f>
        <v>#VALUE!</v>
      </c>
      <c r="AG4314" t="e">
        <f>R4314/X4314</f>
        <v>#VALUE!</v>
      </c>
      <c r="AH4314" t="e">
        <f>U4314/W4314</f>
        <v>#VALUE!</v>
      </c>
      <c r="AI4314" t="e">
        <f>V4314/X4314</f>
        <v>#VALUE!</v>
      </c>
      <c r="AJ4314" t="e">
        <f>Y4314/AA4314</f>
        <v>#VALUE!</v>
      </c>
      <c r="AK4314" t="e">
        <f>Z4314/AB4314</f>
        <v>#VALUE!</v>
      </c>
      <c r="AL4314" t="e">
        <f>O4314/K4314</f>
        <v>#VALUE!</v>
      </c>
      <c r="AM4314" t="e">
        <f>P4314/L4314</f>
        <v>#VALUE!</v>
      </c>
      <c r="AN4314" t="e">
        <f>K4314/W4314</f>
        <v>#VALUE!</v>
      </c>
      <c r="AO4314" t="e">
        <f>L4314/X4314</f>
        <v>#VALUE!</v>
      </c>
      <c r="AP4314">
        <f>IF(OR(Q4314&lt;0, Q4314="NA"), 0, 1)</f>
        <v>0</v>
      </c>
      <c r="AQ4314">
        <f>IF(OR(S4314&lt;0, S4314="NA"), 0, 1)</f>
        <v>0</v>
      </c>
      <c r="AR4314">
        <f>IFERROR(IF((AF4314-AG4314)&gt;0,1,0),0)</f>
        <v>0</v>
      </c>
      <c r="AS4314">
        <f>IFERROR(IF((S4314-Q4314)&gt;0,1,0),0)</f>
        <v>0</v>
      </c>
      <c r="AT4314">
        <f>IFERROR(IF((AH4314-AI4314)&lt;0,1,0),0)</f>
        <v>0</v>
      </c>
      <c r="AU4314">
        <f>IFERROR(IF((AJ4314-AK4314)&gt;0,1,0),0)</f>
        <v>0</v>
      </c>
      <c r="AV4314">
        <f>IFERROR(IF((AL4314-AM4314)&gt;0,1,0),0)</f>
        <v>0</v>
      </c>
      <c r="AW4314">
        <f>IFERROR(IF((AN4314-AO4314)&gt;0,1,0),0)</f>
        <v>0</v>
      </c>
      <c r="AX4314">
        <f>IFERROR(IF((AC4314-AD4314)&lt;0,1,0),0)</f>
        <v>0</v>
      </c>
      <c r="AY4314">
        <f>SUM(AP4314:AX4314)</f>
        <v>0</v>
      </c>
    </row>
    <row r="4315" spans="1:51" x14ac:dyDescent="0.45">
      <c r="A4315" s="1" t="s">
        <v>3856</v>
      </c>
      <c r="B4315" s="2">
        <v>5734857</v>
      </c>
      <c r="C4315" s="3" t="s">
        <v>5337</v>
      </c>
      <c r="D4315" s="5">
        <v>12.2386</v>
      </c>
      <c r="E4315" s="5">
        <v>102.24128887720001</v>
      </c>
      <c r="F4315" s="3" t="s">
        <v>4480</v>
      </c>
      <c r="G4315" s="3" t="s">
        <v>4491</v>
      </c>
      <c r="H4315" s="3" t="s">
        <v>4492</v>
      </c>
      <c r="I4315" s="3" t="s">
        <v>4493</v>
      </c>
      <c r="J4315" s="3"/>
      <c r="K4315" s="6" t="s">
        <v>4474</v>
      </c>
      <c r="L4315" s="6" t="s">
        <v>4474</v>
      </c>
      <c r="M4315" s="6" t="s">
        <v>4474</v>
      </c>
      <c r="N4315" s="6" t="s">
        <v>4474</v>
      </c>
      <c r="O4315" s="6" t="s">
        <v>4474</v>
      </c>
      <c r="P4315" s="6" t="s">
        <v>4474</v>
      </c>
      <c r="Q4315" s="6" t="s">
        <v>4474</v>
      </c>
      <c r="R4315" s="6" t="s">
        <v>4474</v>
      </c>
      <c r="S4315" s="6" t="s">
        <v>4474</v>
      </c>
      <c r="T4315" s="6" t="s">
        <v>4474</v>
      </c>
      <c r="U4315" s="6" t="s">
        <v>4474</v>
      </c>
      <c r="V4315" s="6" t="s">
        <v>4474</v>
      </c>
      <c r="W4315" s="6" t="s">
        <v>4474</v>
      </c>
      <c r="X4315" s="6" t="s">
        <v>4474</v>
      </c>
      <c r="Y4315" s="6" t="s">
        <v>4474</v>
      </c>
      <c r="Z4315" s="6" t="s">
        <v>4474</v>
      </c>
      <c r="AA4315" s="6" t="s">
        <v>4474</v>
      </c>
      <c r="AB4315" s="6" t="s">
        <v>4474</v>
      </c>
      <c r="AC4315" s="6" t="s">
        <v>4474</v>
      </c>
      <c r="AD4315" s="6" t="s">
        <v>4474</v>
      </c>
      <c r="AF4315" t="e">
        <f>Q4315/W4315</f>
        <v>#VALUE!</v>
      </c>
      <c r="AG4315" t="e">
        <f>R4315/X4315</f>
        <v>#VALUE!</v>
      </c>
      <c r="AH4315" t="e">
        <f>U4315/W4315</f>
        <v>#VALUE!</v>
      </c>
      <c r="AI4315" t="e">
        <f>V4315/X4315</f>
        <v>#VALUE!</v>
      </c>
      <c r="AJ4315" t="e">
        <f>Y4315/AA4315</f>
        <v>#VALUE!</v>
      </c>
      <c r="AK4315" t="e">
        <f>Z4315/AB4315</f>
        <v>#VALUE!</v>
      </c>
      <c r="AL4315" t="e">
        <f>O4315/K4315</f>
        <v>#VALUE!</v>
      </c>
      <c r="AM4315" t="e">
        <f>P4315/L4315</f>
        <v>#VALUE!</v>
      </c>
      <c r="AN4315" t="e">
        <f>K4315/W4315</f>
        <v>#VALUE!</v>
      </c>
      <c r="AO4315" t="e">
        <f>L4315/X4315</f>
        <v>#VALUE!</v>
      </c>
      <c r="AP4315">
        <f>IF(OR(Q4315&lt;0, Q4315="NA"), 0, 1)</f>
        <v>0</v>
      </c>
      <c r="AQ4315">
        <f>IF(OR(S4315&lt;0, S4315="NA"), 0, 1)</f>
        <v>0</v>
      </c>
      <c r="AR4315">
        <f>IFERROR(IF((AF4315-AG4315)&gt;0,1,0),0)</f>
        <v>0</v>
      </c>
      <c r="AS4315">
        <f>IFERROR(IF((S4315-Q4315)&gt;0,1,0),0)</f>
        <v>0</v>
      </c>
      <c r="AT4315">
        <f>IFERROR(IF((AH4315-AI4315)&lt;0,1,0),0)</f>
        <v>0</v>
      </c>
      <c r="AU4315">
        <f>IFERROR(IF((AJ4315-AK4315)&gt;0,1,0),0)</f>
        <v>0</v>
      </c>
      <c r="AV4315">
        <f>IFERROR(IF((AL4315-AM4315)&gt;0,1,0),0)</f>
        <v>0</v>
      </c>
      <c r="AW4315">
        <f>IFERROR(IF((AN4315-AO4315)&gt;0,1,0),0)</f>
        <v>0</v>
      </c>
      <c r="AX4315">
        <f>IFERROR(IF((AC4315-AD4315)&lt;0,1,0),0)</f>
        <v>0</v>
      </c>
      <c r="AY4315">
        <f>SUM(AP4315:AX4315)</f>
        <v>0</v>
      </c>
    </row>
    <row r="4316" spans="1:51" x14ac:dyDescent="0.45">
      <c r="A4316" s="1" t="s">
        <v>3857</v>
      </c>
      <c r="B4316" s="2">
        <v>5727467</v>
      </c>
      <c r="C4316" s="3" t="s">
        <v>5337</v>
      </c>
      <c r="D4316" s="7">
        <v>9.9600000000000009</v>
      </c>
      <c r="E4316" s="5">
        <v>157.37219315999999</v>
      </c>
      <c r="F4316" s="3" t="s">
        <v>4480</v>
      </c>
      <c r="G4316" s="3" t="s">
        <v>4491</v>
      </c>
      <c r="H4316" s="3" t="s">
        <v>4492</v>
      </c>
      <c r="I4316" s="3" t="s">
        <v>4493</v>
      </c>
      <c r="J4316" s="3"/>
      <c r="K4316" s="6" t="s">
        <v>4474</v>
      </c>
      <c r="L4316" s="6" t="s">
        <v>4474</v>
      </c>
      <c r="M4316" s="6" t="s">
        <v>4474</v>
      </c>
      <c r="N4316" s="6" t="s">
        <v>4474</v>
      </c>
      <c r="O4316" s="6" t="s">
        <v>4474</v>
      </c>
      <c r="P4316" s="6" t="s">
        <v>4474</v>
      </c>
      <c r="Q4316" s="6" t="s">
        <v>4474</v>
      </c>
      <c r="R4316" s="6" t="s">
        <v>4474</v>
      </c>
      <c r="S4316" s="6" t="s">
        <v>4474</v>
      </c>
      <c r="T4316" s="6" t="s">
        <v>4474</v>
      </c>
      <c r="U4316" s="6" t="s">
        <v>4474</v>
      </c>
      <c r="V4316" s="6" t="s">
        <v>4474</v>
      </c>
      <c r="W4316" s="6" t="s">
        <v>4474</v>
      </c>
      <c r="X4316" s="6" t="s">
        <v>4474</v>
      </c>
      <c r="Y4316" s="6" t="s">
        <v>4474</v>
      </c>
      <c r="Z4316" s="6" t="s">
        <v>4474</v>
      </c>
      <c r="AA4316" s="6" t="s">
        <v>4474</v>
      </c>
      <c r="AB4316" s="6" t="s">
        <v>4474</v>
      </c>
      <c r="AC4316" s="6" t="s">
        <v>4474</v>
      </c>
      <c r="AD4316" s="6" t="s">
        <v>4474</v>
      </c>
      <c r="AF4316" t="e">
        <f>Q4316/W4316</f>
        <v>#VALUE!</v>
      </c>
      <c r="AG4316" t="e">
        <f>R4316/X4316</f>
        <v>#VALUE!</v>
      </c>
      <c r="AH4316" t="e">
        <f>U4316/W4316</f>
        <v>#VALUE!</v>
      </c>
      <c r="AI4316" t="e">
        <f>V4316/X4316</f>
        <v>#VALUE!</v>
      </c>
      <c r="AJ4316" t="e">
        <f>Y4316/AA4316</f>
        <v>#VALUE!</v>
      </c>
      <c r="AK4316" t="e">
        <f>Z4316/AB4316</f>
        <v>#VALUE!</v>
      </c>
      <c r="AL4316" t="e">
        <f>O4316/K4316</f>
        <v>#VALUE!</v>
      </c>
      <c r="AM4316" t="e">
        <f>P4316/L4316</f>
        <v>#VALUE!</v>
      </c>
      <c r="AN4316" t="e">
        <f>K4316/W4316</f>
        <v>#VALUE!</v>
      </c>
      <c r="AO4316" t="e">
        <f>L4316/X4316</f>
        <v>#VALUE!</v>
      </c>
      <c r="AP4316">
        <f>IF(OR(Q4316&lt;0, Q4316="NA"), 0, 1)</f>
        <v>0</v>
      </c>
      <c r="AQ4316">
        <f>IF(OR(S4316&lt;0, S4316="NA"), 0, 1)</f>
        <v>0</v>
      </c>
      <c r="AR4316">
        <f>IFERROR(IF((AF4316-AG4316)&gt;0,1,0),0)</f>
        <v>0</v>
      </c>
      <c r="AS4316">
        <f>IFERROR(IF((S4316-Q4316)&gt;0,1,0),0)</f>
        <v>0</v>
      </c>
      <c r="AT4316">
        <f>IFERROR(IF((AH4316-AI4316)&lt;0,1,0),0)</f>
        <v>0</v>
      </c>
      <c r="AU4316">
        <f>IFERROR(IF((AJ4316-AK4316)&gt;0,1,0),0)</f>
        <v>0</v>
      </c>
      <c r="AV4316">
        <f>IFERROR(IF((AL4316-AM4316)&gt;0,1,0),0)</f>
        <v>0</v>
      </c>
      <c r="AW4316">
        <f>IFERROR(IF((AN4316-AO4316)&gt;0,1,0),0)</f>
        <v>0</v>
      </c>
      <c r="AX4316">
        <f>IFERROR(IF((AC4316-AD4316)&lt;0,1,0),0)</f>
        <v>0</v>
      </c>
      <c r="AY4316">
        <f>SUM(AP4316:AX4316)</f>
        <v>0</v>
      </c>
    </row>
    <row r="4317" spans="1:51" x14ac:dyDescent="0.45">
      <c r="A4317" s="1" t="s">
        <v>3860</v>
      </c>
      <c r="B4317" s="2">
        <v>5726509</v>
      </c>
      <c r="C4317" s="3" t="s">
        <v>5337</v>
      </c>
      <c r="D4317" s="5">
        <v>50</v>
      </c>
      <c r="E4317" s="5">
        <v>34.446599999999997</v>
      </c>
      <c r="F4317" s="3" t="s">
        <v>4480</v>
      </c>
      <c r="G4317" s="3" t="s">
        <v>4491</v>
      </c>
      <c r="H4317" s="3" t="s">
        <v>4492</v>
      </c>
      <c r="I4317" s="3" t="s">
        <v>4493</v>
      </c>
      <c r="J4317" s="3" t="s">
        <v>4553</v>
      </c>
      <c r="K4317" s="6" t="s">
        <v>4474</v>
      </c>
      <c r="L4317" s="6" t="s">
        <v>4474</v>
      </c>
      <c r="M4317" s="6" t="s">
        <v>4474</v>
      </c>
      <c r="N4317" s="6" t="s">
        <v>4474</v>
      </c>
      <c r="O4317" s="6" t="s">
        <v>4474</v>
      </c>
      <c r="P4317" s="6" t="s">
        <v>4474</v>
      </c>
      <c r="Q4317" s="6" t="s">
        <v>4474</v>
      </c>
      <c r="R4317" s="6" t="s">
        <v>4474</v>
      </c>
      <c r="S4317" s="6" t="s">
        <v>4474</v>
      </c>
      <c r="T4317" s="6" t="s">
        <v>4474</v>
      </c>
      <c r="U4317" s="6" t="s">
        <v>4474</v>
      </c>
      <c r="V4317" s="6" t="s">
        <v>4474</v>
      </c>
      <c r="W4317" s="6" t="s">
        <v>4474</v>
      </c>
      <c r="X4317" s="6" t="s">
        <v>4474</v>
      </c>
      <c r="Y4317" s="6" t="s">
        <v>4474</v>
      </c>
      <c r="Z4317" s="6" t="s">
        <v>4474</v>
      </c>
      <c r="AA4317" s="6" t="s">
        <v>4474</v>
      </c>
      <c r="AB4317" s="6" t="s">
        <v>4474</v>
      </c>
      <c r="AC4317" s="6" t="s">
        <v>4474</v>
      </c>
      <c r="AD4317" s="6" t="s">
        <v>4474</v>
      </c>
      <c r="AF4317" t="e">
        <f>Q4317/W4317</f>
        <v>#VALUE!</v>
      </c>
      <c r="AG4317" t="e">
        <f>R4317/X4317</f>
        <v>#VALUE!</v>
      </c>
      <c r="AH4317" t="e">
        <f>U4317/W4317</f>
        <v>#VALUE!</v>
      </c>
      <c r="AI4317" t="e">
        <f>V4317/X4317</f>
        <v>#VALUE!</v>
      </c>
      <c r="AJ4317" t="e">
        <f>Y4317/AA4317</f>
        <v>#VALUE!</v>
      </c>
      <c r="AK4317" t="e">
        <f>Z4317/AB4317</f>
        <v>#VALUE!</v>
      </c>
      <c r="AL4317" t="e">
        <f>O4317/K4317</f>
        <v>#VALUE!</v>
      </c>
      <c r="AM4317" t="e">
        <f>P4317/L4317</f>
        <v>#VALUE!</v>
      </c>
      <c r="AN4317" t="e">
        <f>K4317/W4317</f>
        <v>#VALUE!</v>
      </c>
      <c r="AO4317" t="e">
        <f>L4317/X4317</f>
        <v>#VALUE!</v>
      </c>
      <c r="AP4317">
        <f>IF(OR(Q4317&lt;0, Q4317="NA"), 0, 1)</f>
        <v>0</v>
      </c>
      <c r="AQ4317">
        <f>IF(OR(S4317&lt;0, S4317="NA"), 0, 1)</f>
        <v>0</v>
      </c>
      <c r="AR4317">
        <f>IFERROR(IF((AF4317-AG4317)&gt;0,1,0),0)</f>
        <v>0</v>
      </c>
      <c r="AS4317">
        <f>IFERROR(IF((S4317-Q4317)&gt;0,1,0),0)</f>
        <v>0</v>
      </c>
      <c r="AT4317">
        <f>IFERROR(IF((AH4317-AI4317)&lt;0,1,0),0)</f>
        <v>0</v>
      </c>
      <c r="AU4317">
        <f>IFERROR(IF((AJ4317-AK4317)&gt;0,1,0),0)</f>
        <v>0</v>
      </c>
      <c r="AV4317">
        <f>IFERROR(IF((AL4317-AM4317)&gt;0,1,0),0)</f>
        <v>0</v>
      </c>
      <c r="AW4317">
        <f>IFERROR(IF((AN4317-AO4317)&gt;0,1,0),0)</f>
        <v>0</v>
      </c>
      <c r="AX4317">
        <f>IFERROR(IF((AC4317-AD4317)&lt;0,1,0),0)</f>
        <v>0</v>
      </c>
      <c r="AY4317">
        <f>SUM(AP4317:AX4317)</f>
        <v>0</v>
      </c>
    </row>
    <row r="4318" spans="1:51" x14ac:dyDescent="0.45">
      <c r="A4318" s="1" t="s">
        <v>3889</v>
      </c>
      <c r="B4318" s="2">
        <v>5721547</v>
      </c>
      <c r="C4318" s="3" t="s">
        <v>5337</v>
      </c>
      <c r="D4318" s="7">
        <v>8.09</v>
      </c>
      <c r="E4318" s="5">
        <v>132.59655620000001</v>
      </c>
      <c r="F4318" s="3" t="s">
        <v>4480</v>
      </c>
      <c r="G4318" s="3" t="s">
        <v>4491</v>
      </c>
      <c r="H4318" s="3" t="s">
        <v>4492</v>
      </c>
      <c r="I4318" s="3" t="s">
        <v>4493</v>
      </c>
      <c r="J4318" s="3"/>
      <c r="K4318" s="6">
        <v>3191.5819999999999</v>
      </c>
      <c r="L4318" s="6">
        <v>3383.3159999999998</v>
      </c>
      <c r="M4318" s="6" t="s">
        <v>4474</v>
      </c>
      <c r="N4318" s="6" t="s">
        <v>4474</v>
      </c>
      <c r="O4318" s="6">
        <v>819.899</v>
      </c>
      <c r="P4318" s="6">
        <v>982.40899999999999</v>
      </c>
      <c r="Q4318" s="6">
        <v>-11894.532999999999</v>
      </c>
      <c r="R4318" s="6">
        <v>6067.915</v>
      </c>
      <c r="S4318" s="6" t="s">
        <v>4474</v>
      </c>
      <c r="T4318" s="6" t="s">
        <v>4474</v>
      </c>
      <c r="U4318" s="6" t="s">
        <v>4474</v>
      </c>
      <c r="V4318" s="6" t="s">
        <v>4474</v>
      </c>
      <c r="W4318" s="6">
        <v>175652.81099999999</v>
      </c>
      <c r="X4318" s="6">
        <v>175652.81099999999</v>
      </c>
      <c r="Y4318" s="6">
        <v>1310.2929999999999</v>
      </c>
      <c r="Z4318" s="6">
        <v>1310.2929999999999</v>
      </c>
      <c r="AA4318" s="6">
        <v>14911</v>
      </c>
      <c r="AB4318" s="6">
        <v>14911</v>
      </c>
      <c r="AC4318" s="6">
        <v>16301280</v>
      </c>
      <c r="AD4318" s="6">
        <v>16301280</v>
      </c>
      <c r="AF4318">
        <f>Q4318/W4318</f>
        <v>-6.7716155137420492E-2</v>
      </c>
      <c r="AG4318">
        <f>R4318/X4318</f>
        <v>3.4544935349767901E-2</v>
      </c>
      <c r="AH4318" t="e">
        <f>U4318/W4318</f>
        <v>#VALUE!</v>
      </c>
      <c r="AI4318" t="e">
        <f>V4318/X4318</f>
        <v>#VALUE!</v>
      </c>
      <c r="AJ4318">
        <f>Y4318/AA4318</f>
        <v>8.7874253906511962E-2</v>
      </c>
      <c r="AK4318">
        <f>Z4318/AB4318</f>
        <v>8.7874253906511962E-2</v>
      </c>
      <c r="AL4318">
        <f>O4318/K4318</f>
        <v>0.25689422988348726</v>
      </c>
      <c r="AM4318">
        <f>P4318/L4318</f>
        <v>0.29036867972131486</v>
      </c>
      <c r="AN4318">
        <f>K4318/W4318</f>
        <v>1.8169831623132977E-2</v>
      </c>
      <c r="AO4318">
        <f>L4318/X4318</f>
        <v>1.9261382614594195E-2</v>
      </c>
      <c r="AP4318">
        <f>IF(OR(Q4318&lt;0, Q4318="NA"), 0, 1)</f>
        <v>0</v>
      </c>
      <c r="AQ4318">
        <f>IF(OR(S4318&lt;0, S4318="NA"), 0, 1)</f>
        <v>0</v>
      </c>
      <c r="AR4318">
        <f>IFERROR(IF((AF4318-AG4318)&gt;0,1,0),0)</f>
        <v>0</v>
      </c>
      <c r="AS4318">
        <f>IFERROR(IF((S4318-Q4318)&gt;0,1,0),0)</f>
        <v>0</v>
      </c>
      <c r="AT4318">
        <f>IFERROR(IF((AH4318-AI4318)&lt;0,1,0),0)</f>
        <v>0</v>
      </c>
      <c r="AU4318">
        <f>IFERROR(IF((AJ4318-AK4318)&gt;0,1,0),0)</f>
        <v>0</v>
      </c>
      <c r="AV4318">
        <f>IFERROR(IF((AL4318-AM4318)&gt;0,1,0),0)</f>
        <v>0</v>
      </c>
      <c r="AW4318">
        <f>IFERROR(IF((AN4318-AO4318)&gt;0,1,0),0)</f>
        <v>0</v>
      </c>
      <c r="AX4318">
        <f>IFERROR(IF((AC4318-AD4318)&lt;0,1,0),0)</f>
        <v>0</v>
      </c>
      <c r="AY4318">
        <f>SUM(AP4318:AX4318)</f>
        <v>0</v>
      </c>
    </row>
    <row r="4319" spans="1:51" x14ac:dyDescent="0.45">
      <c r="A4319" s="1" t="s">
        <v>3896</v>
      </c>
      <c r="B4319" s="2">
        <v>123933569</v>
      </c>
      <c r="C4319" s="3" t="s">
        <v>5338</v>
      </c>
      <c r="D4319" s="5">
        <v>25.2209</v>
      </c>
      <c r="E4319" s="5">
        <v>52.636901031500003</v>
      </c>
      <c r="F4319" s="3" t="s">
        <v>4480</v>
      </c>
      <c r="G4319" s="3" t="s">
        <v>4491</v>
      </c>
      <c r="H4319" s="3" t="s">
        <v>4492</v>
      </c>
      <c r="I4319" s="3" t="s">
        <v>4493</v>
      </c>
      <c r="J4319" s="3"/>
      <c r="K4319" s="6" t="s">
        <v>4474</v>
      </c>
      <c r="L4319" s="6" t="s">
        <v>4474</v>
      </c>
      <c r="M4319" s="6" t="s">
        <v>4474</v>
      </c>
      <c r="N4319" s="6" t="s">
        <v>4474</v>
      </c>
      <c r="O4319" s="6" t="s">
        <v>4474</v>
      </c>
      <c r="P4319" s="6" t="s">
        <v>4474</v>
      </c>
      <c r="Q4319" s="6" t="s">
        <v>4474</v>
      </c>
      <c r="R4319" s="6" t="s">
        <v>4474</v>
      </c>
      <c r="S4319" s="6" t="s">
        <v>4474</v>
      </c>
      <c r="T4319" s="6" t="s">
        <v>4474</v>
      </c>
      <c r="U4319" s="6" t="s">
        <v>4474</v>
      </c>
      <c r="V4319" s="6" t="s">
        <v>4474</v>
      </c>
      <c r="W4319" s="6" t="s">
        <v>4474</v>
      </c>
      <c r="X4319" s="6" t="s">
        <v>4474</v>
      </c>
      <c r="Y4319" s="6" t="s">
        <v>4474</v>
      </c>
      <c r="Z4319" s="6" t="s">
        <v>4474</v>
      </c>
      <c r="AA4319" s="6" t="s">
        <v>4474</v>
      </c>
      <c r="AB4319" s="6" t="s">
        <v>4474</v>
      </c>
      <c r="AC4319" s="6" t="s">
        <v>4474</v>
      </c>
      <c r="AD4319" s="6" t="s">
        <v>4474</v>
      </c>
      <c r="AF4319" t="e">
        <f>Q4319/W4319</f>
        <v>#VALUE!</v>
      </c>
      <c r="AG4319" t="e">
        <f>R4319/X4319</f>
        <v>#VALUE!</v>
      </c>
      <c r="AH4319" t="e">
        <f>U4319/W4319</f>
        <v>#VALUE!</v>
      </c>
      <c r="AI4319" t="e">
        <f>V4319/X4319</f>
        <v>#VALUE!</v>
      </c>
      <c r="AJ4319" t="e">
        <f>Y4319/AA4319</f>
        <v>#VALUE!</v>
      </c>
      <c r="AK4319" t="e">
        <f>Z4319/AB4319</f>
        <v>#VALUE!</v>
      </c>
      <c r="AL4319" t="e">
        <f>O4319/K4319</f>
        <v>#VALUE!</v>
      </c>
      <c r="AM4319" t="e">
        <f>P4319/L4319</f>
        <v>#VALUE!</v>
      </c>
      <c r="AN4319" t="e">
        <f>K4319/W4319</f>
        <v>#VALUE!</v>
      </c>
      <c r="AO4319" t="e">
        <f>L4319/X4319</f>
        <v>#VALUE!</v>
      </c>
      <c r="AP4319">
        <f>IF(OR(Q4319&lt;0, Q4319="NA"), 0, 1)</f>
        <v>0</v>
      </c>
      <c r="AQ4319">
        <f>IF(OR(S4319&lt;0, S4319="NA"), 0, 1)</f>
        <v>0</v>
      </c>
      <c r="AR4319">
        <f>IFERROR(IF((AF4319-AG4319)&gt;0,1,0),0)</f>
        <v>0</v>
      </c>
      <c r="AS4319">
        <f>IFERROR(IF((S4319-Q4319)&gt;0,1,0),0)</f>
        <v>0</v>
      </c>
      <c r="AT4319">
        <f>IFERROR(IF((AH4319-AI4319)&lt;0,1,0),0)</f>
        <v>0</v>
      </c>
      <c r="AU4319">
        <f>IFERROR(IF((AJ4319-AK4319)&gt;0,1,0),0)</f>
        <v>0</v>
      </c>
      <c r="AV4319">
        <f>IFERROR(IF((AL4319-AM4319)&gt;0,1,0),0)</f>
        <v>0</v>
      </c>
      <c r="AW4319">
        <f>IFERROR(IF((AN4319-AO4319)&gt;0,1,0),0)</f>
        <v>0</v>
      </c>
      <c r="AX4319">
        <f>IFERROR(IF((AC4319-AD4319)&lt;0,1,0),0)</f>
        <v>0</v>
      </c>
      <c r="AY4319">
        <f>SUM(AP4319:AX4319)</f>
        <v>0</v>
      </c>
    </row>
    <row r="4320" spans="1:51" x14ac:dyDescent="0.45">
      <c r="A4320" s="1" t="s">
        <v>3897</v>
      </c>
      <c r="B4320" s="2">
        <v>112117522</v>
      </c>
      <c r="C4320" s="3" t="s">
        <v>5338</v>
      </c>
      <c r="D4320" s="5">
        <v>51.771900000000002</v>
      </c>
      <c r="E4320" s="5">
        <v>34.687173000000001</v>
      </c>
      <c r="F4320" s="3" t="s">
        <v>4480</v>
      </c>
      <c r="G4320" s="3" t="s">
        <v>4491</v>
      </c>
      <c r="H4320" s="3" t="s">
        <v>4492</v>
      </c>
      <c r="I4320" s="3" t="s">
        <v>4493</v>
      </c>
      <c r="J4320" s="3"/>
      <c r="K4320" s="6" t="s">
        <v>4474</v>
      </c>
      <c r="L4320" s="6" t="s">
        <v>4474</v>
      </c>
      <c r="M4320" s="6" t="s">
        <v>4474</v>
      </c>
      <c r="N4320" s="6" t="s">
        <v>4474</v>
      </c>
      <c r="O4320" s="6" t="s">
        <v>4474</v>
      </c>
      <c r="P4320" s="6" t="s">
        <v>4474</v>
      </c>
      <c r="Q4320" s="6" t="s">
        <v>4474</v>
      </c>
      <c r="R4320" s="6" t="s">
        <v>4474</v>
      </c>
      <c r="S4320" s="6" t="s">
        <v>4474</v>
      </c>
      <c r="T4320" s="6" t="s">
        <v>4474</v>
      </c>
      <c r="U4320" s="6" t="s">
        <v>4474</v>
      </c>
      <c r="V4320" s="6" t="s">
        <v>4474</v>
      </c>
      <c r="W4320" s="6" t="s">
        <v>4474</v>
      </c>
      <c r="X4320" s="6" t="s">
        <v>4474</v>
      </c>
      <c r="Y4320" s="6" t="s">
        <v>4474</v>
      </c>
      <c r="Z4320" s="6" t="s">
        <v>4474</v>
      </c>
      <c r="AA4320" s="6" t="s">
        <v>4474</v>
      </c>
      <c r="AB4320" s="6" t="s">
        <v>4474</v>
      </c>
      <c r="AC4320" s="6" t="s">
        <v>4474</v>
      </c>
      <c r="AD4320" s="6" t="s">
        <v>4474</v>
      </c>
      <c r="AF4320" t="e">
        <f>Q4320/W4320</f>
        <v>#VALUE!</v>
      </c>
      <c r="AG4320" t="e">
        <f>R4320/X4320</f>
        <v>#VALUE!</v>
      </c>
      <c r="AH4320" t="e">
        <f>U4320/W4320</f>
        <v>#VALUE!</v>
      </c>
      <c r="AI4320" t="e">
        <f>V4320/X4320</f>
        <v>#VALUE!</v>
      </c>
      <c r="AJ4320" t="e">
        <f>Y4320/AA4320</f>
        <v>#VALUE!</v>
      </c>
      <c r="AK4320" t="e">
        <f>Z4320/AB4320</f>
        <v>#VALUE!</v>
      </c>
      <c r="AL4320" t="e">
        <f>O4320/K4320</f>
        <v>#VALUE!</v>
      </c>
      <c r="AM4320" t="e">
        <f>P4320/L4320</f>
        <v>#VALUE!</v>
      </c>
      <c r="AN4320" t="e">
        <f>K4320/W4320</f>
        <v>#VALUE!</v>
      </c>
      <c r="AO4320" t="e">
        <f>L4320/X4320</f>
        <v>#VALUE!</v>
      </c>
      <c r="AP4320">
        <f>IF(OR(Q4320&lt;0, Q4320="NA"), 0, 1)</f>
        <v>0</v>
      </c>
      <c r="AQ4320">
        <f>IF(OR(S4320&lt;0, S4320="NA"), 0, 1)</f>
        <v>0</v>
      </c>
      <c r="AR4320">
        <f>IFERROR(IF((AF4320-AG4320)&gt;0,1,0),0)</f>
        <v>0</v>
      </c>
      <c r="AS4320">
        <f>IFERROR(IF((S4320-Q4320)&gt;0,1,0),0)</f>
        <v>0</v>
      </c>
      <c r="AT4320">
        <f>IFERROR(IF((AH4320-AI4320)&lt;0,1,0),0)</f>
        <v>0</v>
      </c>
      <c r="AU4320">
        <f>IFERROR(IF((AJ4320-AK4320)&gt;0,1,0),0)</f>
        <v>0</v>
      </c>
      <c r="AV4320">
        <f>IFERROR(IF((AL4320-AM4320)&gt;0,1,0),0)</f>
        <v>0</v>
      </c>
      <c r="AW4320">
        <f>IFERROR(IF((AN4320-AO4320)&gt;0,1,0),0)</f>
        <v>0</v>
      </c>
      <c r="AX4320">
        <f>IFERROR(IF((AC4320-AD4320)&lt;0,1,0),0)</f>
        <v>0</v>
      </c>
      <c r="AY4320">
        <f>SUM(AP4320:AX4320)</f>
        <v>0</v>
      </c>
    </row>
    <row r="4321" spans="1:51" x14ac:dyDescent="0.45">
      <c r="A4321" s="1" t="s">
        <v>3898</v>
      </c>
      <c r="B4321" s="2">
        <v>105613045</v>
      </c>
      <c r="C4321" s="3" t="s">
        <v>5338</v>
      </c>
      <c r="D4321" s="5">
        <v>28.54</v>
      </c>
      <c r="E4321" s="5">
        <v>62.930700000000002</v>
      </c>
      <c r="F4321" s="3" t="s">
        <v>4480</v>
      </c>
      <c r="G4321" s="3" t="s">
        <v>4491</v>
      </c>
      <c r="H4321" s="3" t="s">
        <v>4492</v>
      </c>
      <c r="I4321" s="3" t="s">
        <v>4493</v>
      </c>
      <c r="J4321" s="3"/>
      <c r="K4321" s="6" t="s">
        <v>4474</v>
      </c>
      <c r="L4321" s="6" t="s">
        <v>4474</v>
      </c>
      <c r="M4321" s="6" t="s">
        <v>4474</v>
      </c>
      <c r="N4321" s="6" t="s">
        <v>4474</v>
      </c>
      <c r="O4321" s="6" t="s">
        <v>4474</v>
      </c>
      <c r="P4321" s="6" t="s">
        <v>4474</v>
      </c>
      <c r="Q4321" s="6" t="s">
        <v>4474</v>
      </c>
      <c r="R4321" s="6" t="s">
        <v>4474</v>
      </c>
      <c r="S4321" s="6" t="s">
        <v>4474</v>
      </c>
      <c r="T4321" s="6" t="s">
        <v>4474</v>
      </c>
      <c r="U4321" s="6" t="s">
        <v>4474</v>
      </c>
      <c r="V4321" s="6" t="s">
        <v>4474</v>
      </c>
      <c r="W4321" s="6" t="s">
        <v>4474</v>
      </c>
      <c r="X4321" s="6" t="s">
        <v>4474</v>
      </c>
      <c r="Y4321" s="6" t="s">
        <v>4474</v>
      </c>
      <c r="Z4321" s="6" t="s">
        <v>4474</v>
      </c>
      <c r="AA4321" s="6" t="s">
        <v>4474</v>
      </c>
      <c r="AB4321" s="6" t="s">
        <v>4474</v>
      </c>
      <c r="AC4321" s="6" t="s">
        <v>4474</v>
      </c>
      <c r="AD4321" s="6" t="s">
        <v>4474</v>
      </c>
      <c r="AF4321" t="e">
        <f>Q4321/W4321</f>
        <v>#VALUE!</v>
      </c>
      <c r="AG4321" t="e">
        <f>R4321/X4321</f>
        <v>#VALUE!</v>
      </c>
      <c r="AH4321" t="e">
        <f>U4321/W4321</f>
        <v>#VALUE!</v>
      </c>
      <c r="AI4321" t="e">
        <f>V4321/X4321</f>
        <v>#VALUE!</v>
      </c>
      <c r="AJ4321" t="e">
        <f>Y4321/AA4321</f>
        <v>#VALUE!</v>
      </c>
      <c r="AK4321" t="e">
        <f>Z4321/AB4321</f>
        <v>#VALUE!</v>
      </c>
      <c r="AL4321" t="e">
        <f>O4321/K4321</f>
        <v>#VALUE!</v>
      </c>
      <c r="AM4321" t="e">
        <f>P4321/L4321</f>
        <v>#VALUE!</v>
      </c>
      <c r="AN4321" t="e">
        <f>K4321/W4321</f>
        <v>#VALUE!</v>
      </c>
      <c r="AO4321" t="e">
        <f>L4321/X4321</f>
        <v>#VALUE!</v>
      </c>
      <c r="AP4321">
        <f>IF(OR(Q4321&lt;0, Q4321="NA"), 0, 1)</f>
        <v>0</v>
      </c>
      <c r="AQ4321">
        <f>IF(OR(S4321&lt;0, S4321="NA"), 0, 1)</f>
        <v>0</v>
      </c>
      <c r="AR4321">
        <f>IFERROR(IF((AF4321-AG4321)&gt;0,1,0),0)</f>
        <v>0</v>
      </c>
      <c r="AS4321">
        <f>IFERROR(IF((S4321-Q4321)&gt;0,1,0),0)</f>
        <v>0</v>
      </c>
      <c r="AT4321">
        <f>IFERROR(IF((AH4321-AI4321)&lt;0,1,0),0)</f>
        <v>0</v>
      </c>
      <c r="AU4321">
        <f>IFERROR(IF((AJ4321-AK4321)&gt;0,1,0),0)</f>
        <v>0</v>
      </c>
      <c r="AV4321">
        <f>IFERROR(IF((AL4321-AM4321)&gt;0,1,0),0)</f>
        <v>0</v>
      </c>
      <c r="AW4321">
        <f>IFERROR(IF((AN4321-AO4321)&gt;0,1,0),0)</f>
        <v>0</v>
      </c>
      <c r="AX4321">
        <f>IFERROR(IF((AC4321-AD4321)&lt;0,1,0),0)</f>
        <v>0</v>
      </c>
      <c r="AY4321">
        <f>SUM(AP4321:AX4321)</f>
        <v>0</v>
      </c>
    </row>
    <row r="4322" spans="1:51" x14ac:dyDescent="0.45">
      <c r="A4322" s="1" t="s">
        <v>3899</v>
      </c>
      <c r="B4322" s="2">
        <v>115713476</v>
      </c>
      <c r="C4322" s="3" t="s">
        <v>5338</v>
      </c>
      <c r="D4322" s="5">
        <v>25.645</v>
      </c>
      <c r="E4322" s="5">
        <v>194.260875</v>
      </c>
      <c r="F4322" s="3" t="s">
        <v>4480</v>
      </c>
      <c r="G4322" s="3" t="s">
        <v>4491</v>
      </c>
      <c r="H4322" s="3" t="s">
        <v>4492</v>
      </c>
      <c r="I4322" s="3" t="s">
        <v>4493</v>
      </c>
      <c r="J4322" s="3"/>
      <c r="K4322" s="6" t="s">
        <v>4474</v>
      </c>
      <c r="L4322" s="6" t="s">
        <v>4474</v>
      </c>
      <c r="M4322" s="6" t="s">
        <v>4474</v>
      </c>
      <c r="N4322" s="6" t="s">
        <v>4474</v>
      </c>
      <c r="O4322" s="6" t="s">
        <v>4474</v>
      </c>
      <c r="P4322" s="6" t="s">
        <v>4474</v>
      </c>
      <c r="Q4322" s="6" t="s">
        <v>4474</v>
      </c>
      <c r="R4322" s="6" t="s">
        <v>4474</v>
      </c>
      <c r="S4322" s="6" t="s">
        <v>4474</v>
      </c>
      <c r="T4322" s="6" t="s">
        <v>4474</v>
      </c>
      <c r="U4322" s="6" t="s">
        <v>4474</v>
      </c>
      <c r="V4322" s="6" t="s">
        <v>4474</v>
      </c>
      <c r="W4322" s="6" t="s">
        <v>4474</v>
      </c>
      <c r="X4322" s="6" t="s">
        <v>4474</v>
      </c>
      <c r="Y4322" s="6" t="s">
        <v>4474</v>
      </c>
      <c r="Z4322" s="6" t="s">
        <v>4474</v>
      </c>
      <c r="AA4322" s="6" t="s">
        <v>4474</v>
      </c>
      <c r="AB4322" s="6" t="s">
        <v>4474</v>
      </c>
      <c r="AC4322" s="6" t="s">
        <v>4474</v>
      </c>
      <c r="AD4322" s="6" t="s">
        <v>4474</v>
      </c>
      <c r="AF4322" t="e">
        <f>Q4322/W4322</f>
        <v>#VALUE!</v>
      </c>
      <c r="AG4322" t="e">
        <f>R4322/X4322</f>
        <v>#VALUE!</v>
      </c>
      <c r="AH4322" t="e">
        <f>U4322/W4322</f>
        <v>#VALUE!</v>
      </c>
      <c r="AI4322" t="e">
        <f>V4322/X4322</f>
        <v>#VALUE!</v>
      </c>
      <c r="AJ4322" t="e">
        <f>Y4322/AA4322</f>
        <v>#VALUE!</v>
      </c>
      <c r="AK4322" t="e">
        <f>Z4322/AB4322</f>
        <v>#VALUE!</v>
      </c>
      <c r="AL4322" t="e">
        <f>O4322/K4322</f>
        <v>#VALUE!</v>
      </c>
      <c r="AM4322" t="e">
        <f>P4322/L4322</f>
        <v>#VALUE!</v>
      </c>
      <c r="AN4322" t="e">
        <f>K4322/W4322</f>
        <v>#VALUE!</v>
      </c>
      <c r="AO4322" t="e">
        <f>L4322/X4322</f>
        <v>#VALUE!</v>
      </c>
      <c r="AP4322">
        <f>IF(OR(Q4322&lt;0, Q4322="NA"), 0, 1)</f>
        <v>0</v>
      </c>
      <c r="AQ4322">
        <f>IF(OR(S4322&lt;0, S4322="NA"), 0, 1)</f>
        <v>0</v>
      </c>
      <c r="AR4322">
        <f>IFERROR(IF((AF4322-AG4322)&gt;0,1,0),0)</f>
        <v>0</v>
      </c>
      <c r="AS4322">
        <f>IFERROR(IF((S4322-Q4322)&gt;0,1,0),0)</f>
        <v>0</v>
      </c>
      <c r="AT4322">
        <f>IFERROR(IF((AH4322-AI4322)&lt;0,1,0),0)</f>
        <v>0</v>
      </c>
      <c r="AU4322">
        <f>IFERROR(IF((AJ4322-AK4322)&gt;0,1,0),0)</f>
        <v>0</v>
      </c>
      <c r="AV4322">
        <f>IFERROR(IF((AL4322-AM4322)&gt;0,1,0),0)</f>
        <v>0</v>
      </c>
      <c r="AW4322">
        <f>IFERROR(IF((AN4322-AO4322)&gt;0,1,0),0)</f>
        <v>0</v>
      </c>
      <c r="AX4322">
        <f>IFERROR(IF((AC4322-AD4322)&lt;0,1,0),0)</f>
        <v>0</v>
      </c>
      <c r="AY4322">
        <f>SUM(AP4322:AX4322)</f>
        <v>0</v>
      </c>
    </row>
    <row r="4323" spans="1:51" x14ac:dyDescent="0.45">
      <c r="A4323" s="1" t="s">
        <v>3900</v>
      </c>
      <c r="B4323" s="2">
        <v>115713477</v>
      </c>
      <c r="C4323" s="3" t="s">
        <v>5338</v>
      </c>
      <c r="D4323" s="5">
        <v>26.6</v>
      </c>
      <c r="E4323" s="5">
        <v>80.465000000000003</v>
      </c>
      <c r="F4323" s="3" t="s">
        <v>4480</v>
      </c>
      <c r="G4323" s="3" t="s">
        <v>4491</v>
      </c>
      <c r="H4323" s="3" t="s">
        <v>4492</v>
      </c>
      <c r="I4323" s="3" t="s">
        <v>4493</v>
      </c>
      <c r="J4323" s="3"/>
      <c r="K4323" s="6" t="s">
        <v>4474</v>
      </c>
      <c r="L4323" s="6" t="s">
        <v>4474</v>
      </c>
      <c r="M4323" s="6" t="s">
        <v>4474</v>
      </c>
      <c r="N4323" s="6" t="s">
        <v>4474</v>
      </c>
      <c r="O4323" s="6" t="s">
        <v>4474</v>
      </c>
      <c r="P4323" s="6" t="s">
        <v>4474</v>
      </c>
      <c r="Q4323" s="6" t="s">
        <v>4474</v>
      </c>
      <c r="R4323" s="6" t="s">
        <v>4474</v>
      </c>
      <c r="S4323" s="6" t="s">
        <v>4474</v>
      </c>
      <c r="T4323" s="6" t="s">
        <v>4474</v>
      </c>
      <c r="U4323" s="6" t="s">
        <v>4474</v>
      </c>
      <c r="V4323" s="6" t="s">
        <v>4474</v>
      </c>
      <c r="W4323" s="6" t="s">
        <v>4474</v>
      </c>
      <c r="X4323" s="6" t="s">
        <v>4474</v>
      </c>
      <c r="Y4323" s="6" t="s">
        <v>4474</v>
      </c>
      <c r="Z4323" s="6" t="s">
        <v>4474</v>
      </c>
      <c r="AA4323" s="6" t="s">
        <v>4474</v>
      </c>
      <c r="AB4323" s="6" t="s">
        <v>4474</v>
      </c>
      <c r="AC4323" s="6" t="s">
        <v>4474</v>
      </c>
      <c r="AD4323" s="6" t="s">
        <v>4474</v>
      </c>
      <c r="AF4323" t="e">
        <f>Q4323/W4323</f>
        <v>#VALUE!</v>
      </c>
      <c r="AG4323" t="e">
        <f>R4323/X4323</f>
        <v>#VALUE!</v>
      </c>
      <c r="AH4323" t="e">
        <f>U4323/W4323</f>
        <v>#VALUE!</v>
      </c>
      <c r="AI4323" t="e">
        <f>V4323/X4323</f>
        <v>#VALUE!</v>
      </c>
      <c r="AJ4323" t="e">
        <f>Y4323/AA4323</f>
        <v>#VALUE!</v>
      </c>
      <c r="AK4323" t="e">
        <f>Z4323/AB4323</f>
        <v>#VALUE!</v>
      </c>
      <c r="AL4323" t="e">
        <f>O4323/K4323</f>
        <v>#VALUE!</v>
      </c>
      <c r="AM4323" t="e">
        <f>P4323/L4323</f>
        <v>#VALUE!</v>
      </c>
      <c r="AN4323" t="e">
        <f>K4323/W4323</f>
        <v>#VALUE!</v>
      </c>
      <c r="AO4323" t="e">
        <f>L4323/X4323</f>
        <v>#VALUE!</v>
      </c>
      <c r="AP4323">
        <f>IF(OR(Q4323&lt;0, Q4323="NA"), 0, 1)</f>
        <v>0</v>
      </c>
      <c r="AQ4323">
        <f>IF(OR(S4323&lt;0, S4323="NA"), 0, 1)</f>
        <v>0</v>
      </c>
      <c r="AR4323">
        <f>IFERROR(IF((AF4323-AG4323)&gt;0,1,0),0)</f>
        <v>0</v>
      </c>
      <c r="AS4323">
        <f>IFERROR(IF((S4323-Q4323)&gt;0,1,0),0)</f>
        <v>0</v>
      </c>
      <c r="AT4323">
        <f>IFERROR(IF((AH4323-AI4323)&lt;0,1,0),0)</f>
        <v>0</v>
      </c>
      <c r="AU4323">
        <f>IFERROR(IF((AJ4323-AK4323)&gt;0,1,0),0)</f>
        <v>0</v>
      </c>
      <c r="AV4323">
        <f>IFERROR(IF((AL4323-AM4323)&gt;0,1,0),0)</f>
        <v>0</v>
      </c>
      <c r="AW4323">
        <f>IFERROR(IF((AN4323-AO4323)&gt;0,1,0),0)</f>
        <v>0</v>
      </c>
      <c r="AX4323">
        <f>IFERROR(IF((AC4323-AD4323)&lt;0,1,0),0)</f>
        <v>0</v>
      </c>
      <c r="AY4323">
        <f>SUM(AP4323:AX4323)</f>
        <v>0</v>
      </c>
    </row>
    <row r="4324" spans="1:51" x14ac:dyDescent="0.45">
      <c r="A4324" s="1" t="s">
        <v>3901</v>
      </c>
      <c r="B4324" s="2">
        <v>117277645</v>
      </c>
      <c r="C4324" s="3" t="s">
        <v>5338</v>
      </c>
      <c r="D4324" s="5">
        <v>28.142499999999998</v>
      </c>
      <c r="E4324" s="5">
        <v>24.202549999999999</v>
      </c>
      <c r="F4324" s="3" t="s">
        <v>4480</v>
      </c>
      <c r="G4324" s="3" t="s">
        <v>4491</v>
      </c>
      <c r="H4324" s="3" t="s">
        <v>4492</v>
      </c>
      <c r="I4324" s="3" t="s">
        <v>4493</v>
      </c>
      <c r="J4324" s="3"/>
      <c r="K4324" s="6" t="s">
        <v>4474</v>
      </c>
      <c r="L4324" s="6" t="s">
        <v>4474</v>
      </c>
      <c r="M4324" s="6" t="s">
        <v>4474</v>
      </c>
      <c r="N4324" s="6" t="s">
        <v>4474</v>
      </c>
      <c r="O4324" s="6" t="s">
        <v>4474</v>
      </c>
      <c r="P4324" s="6" t="s">
        <v>4474</v>
      </c>
      <c r="Q4324" s="6" t="s">
        <v>4474</v>
      </c>
      <c r="R4324" s="6" t="s">
        <v>4474</v>
      </c>
      <c r="S4324" s="6" t="s">
        <v>4474</v>
      </c>
      <c r="T4324" s="6" t="s">
        <v>4474</v>
      </c>
      <c r="U4324" s="6" t="s">
        <v>4474</v>
      </c>
      <c r="V4324" s="6" t="s">
        <v>4474</v>
      </c>
      <c r="W4324" s="6" t="s">
        <v>4474</v>
      </c>
      <c r="X4324" s="6" t="s">
        <v>4474</v>
      </c>
      <c r="Y4324" s="6" t="s">
        <v>4474</v>
      </c>
      <c r="Z4324" s="6" t="s">
        <v>4474</v>
      </c>
      <c r="AA4324" s="6" t="s">
        <v>4474</v>
      </c>
      <c r="AB4324" s="6" t="s">
        <v>4474</v>
      </c>
      <c r="AC4324" s="6" t="s">
        <v>4474</v>
      </c>
      <c r="AD4324" s="6" t="s">
        <v>4474</v>
      </c>
      <c r="AF4324" t="e">
        <f>Q4324/W4324</f>
        <v>#VALUE!</v>
      </c>
      <c r="AG4324" t="e">
        <f>R4324/X4324</f>
        <v>#VALUE!</v>
      </c>
      <c r="AH4324" t="e">
        <f>U4324/W4324</f>
        <v>#VALUE!</v>
      </c>
      <c r="AI4324" t="e">
        <f>V4324/X4324</f>
        <v>#VALUE!</v>
      </c>
      <c r="AJ4324" t="e">
        <f>Y4324/AA4324</f>
        <v>#VALUE!</v>
      </c>
      <c r="AK4324" t="e">
        <f>Z4324/AB4324</f>
        <v>#VALUE!</v>
      </c>
      <c r="AL4324" t="e">
        <f>O4324/K4324</f>
        <v>#VALUE!</v>
      </c>
      <c r="AM4324" t="e">
        <f>P4324/L4324</f>
        <v>#VALUE!</v>
      </c>
      <c r="AN4324" t="e">
        <f>K4324/W4324</f>
        <v>#VALUE!</v>
      </c>
      <c r="AO4324" t="e">
        <f>L4324/X4324</f>
        <v>#VALUE!</v>
      </c>
      <c r="AP4324">
        <f>IF(OR(Q4324&lt;0, Q4324="NA"), 0, 1)</f>
        <v>0</v>
      </c>
      <c r="AQ4324">
        <f>IF(OR(S4324&lt;0, S4324="NA"), 0, 1)</f>
        <v>0</v>
      </c>
      <c r="AR4324">
        <f>IFERROR(IF((AF4324-AG4324)&gt;0,1,0),0)</f>
        <v>0</v>
      </c>
      <c r="AS4324">
        <f>IFERROR(IF((S4324-Q4324)&gt;0,1,0),0)</f>
        <v>0</v>
      </c>
      <c r="AT4324">
        <f>IFERROR(IF((AH4324-AI4324)&lt;0,1,0),0)</f>
        <v>0</v>
      </c>
      <c r="AU4324">
        <f>IFERROR(IF((AJ4324-AK4324)&gt;0,1,0),0)</f>
        <v>0</v>
      </c>
      <c r="AV4324">
        <f>IFERROR(IF((AL4324-AM4324)&gt;0,1,0),0)</f>
        <v>0</v>
      </c>
      <c r="AW4324">
        <f>IFERROR(IF((AN4324-AO4324)&gt;0,1,0),0)</f>
        <v>0</v>
      </c>
      <c r="AX4324">
        <f>IFERROR(IF((AC4324-AD4324)&lt;0,1,0),0)</f>
        <v>0</v>
      </c>
      <c r="AY4324">
        <f>SUM(AP4324:AX4324)</f>
        <v>0</v>
      </c>
    </row>
    <row r="4325" spans="1:51" x14ac:dyDescent="0.45">
      <c r="A4325" s="1" t="s">
        <v>3902</v>
      </c>
      <c r="B4325" s="2">
        <v>106576363</v>
      </c>
      <c r="C4325" s="3" t="s">
        <v>5338</v>
      </c>
      <c r="D4325" s="5">
        <v>42.57</v>
      </c>
      <c r="E4325" s="5">
        <v>155.38050000000001</v>
      </c>
      <c r="F4325" s="3" t="s">
        <v>4480</v>
      </c>
      <c r="G4325" s="3" t="s">
        <v>4491</v>
      </c>
      <c r="H4325" s="3" t="s">
        <v>4492</v>
      </c>
      <c r="I4325" s="3" t="s">
        <v>4493</v>
      </c>
      <c r="J4325" s="3"/>
      <c r="K4325" s="6" t="s">
        <v>4474</v>
      </c>
      <c r="L4325" s="6" t="s">
        <v>4474</v>
      </c>
      <c r="M4325" s="6" t="s">
        <v>4474</v>
      </c>
      <c r="N4325" s="6" t="s">
        <v>4474</v>
      </c>
      <c r="O4325" s="6" t="s">
        <v>4474</v>
      </c>
      <c r="P4325" s="6" t="s">
        <v>4474</v>
      </c>
      <c r="Q4325" s="6" t="s">
        <v>4474</v>
      </c>
      <c r="R4325" s="6" t="s">
        <v>4474</v>
      </c>
      <c r="S4325" s="6" t="s">
        <v>4474</v>
      </c>
      <c r="T4325" s="6" t="s">
        <v>4474</v>
      </c>
      <c r="U4325" s="6" t="s">
        <v>4474</v>
      </c>
      <c r="V4325" s="6" t="s">
        <v>4474</v>
      </c>
      <c r="W4325" s="6" t="s">
        <v>4474</v>
      </c>
      <c r="X4325" s="6" t="s">
        <v>4474</v>
      </c>
      <c r="Y4325" s="6" t="s">
        <v>4474</v>
      </c>
      <c r="Z4325" s="6" t="s">
        <v>4474</v>
      </c>
      <c r="AA4325" s="6" t="s">
        <v>4474</v>
      </c>
      <c r="AB4325" s="6" t="s">
        <v>4474</v>
      </c>
      <c r="AC4325" s="6" t="s">
        <v>4474</v>
      </c>
      <c r="AD4325" s="6" t="s">
        <v>4474</v>
      </c>
      <c r="AF4325" t="e">
        <f>Q4325/W4325</f>
        <v>#VALUE!</v>
      </c>
      <c r="AG4325" t="e">
        <f>R4325/X4325</f>
        <v>#VALUE!</v>
      </c>
      <c r="AH4325" t="e">
        <f>U4325/W4325</f>
        <v>#VALUE!</v>
      </c>
      <c r="AI4325" t="e">
        <f>V4325/X4325</f>
        <v>#VALUE!</v>
      </c>
      <c r="AJ4325" t="e">
        <f>Y4325/AA4325</f>
        <v>#VALUE!</v>
      </c>
      <c r="AK4325" t="e">
        <f>Z4325/AB4325</f>
        <v>#VALUE!</v>
      </c>
      <c r="AL4325" t="e">
        <f>O4325/K4325</f>
        <v>#VALUE!</v>
      </c>
      <c r="AM4325" t="e">
        <f>P4325/L4325</f>
        <v>#VALUE!</v>
      </c>
      <c r="AN4325" t="e">
        <f>K4325/W4325</f>
        <v>#VALUE!</v>
      </c>
      <c r="AO4325" t="e">
        <f>L4325/X4325</f>
        <v>#VALUE!</v>
      </c>
      <c r="AP4325">
        <f>IF(OR(Q4325&lt;0, Q4325="NA"), 0, 1)</f>
        <v>0</v>
      </c>
      <c r="AQ4325">
        <f>IF(OR(S4325&lt;0, S4325="NA"), 0, 1)</f>
        <v>0</v>
      </c>
      <c r="AR4325">
        <f>IFERROR(IF((AF4325-AG4325)&gt;0,1,0),0)</f>
        <v>0</v>
      </c>
      <c r="AS4325">
        <f>IFERROR(IF((S4325-Q4325)&gt;0,1,0),0)</f>
        <v>0</v>
      </c>
      <c r="AT4325">
        <f>IFERROR(IF((AH4325-AI4325)&lt;0,1,0),0)</f>
        <v>0</v>
      </c>
      <c r="AU4325">
        <f>IFERROR(IF((AJ4325-AK4325)&gt;0,1,0),0)</f>
        <v>0</v>
      </c>
      <c r="AV4325">
        <f>IFERROR(IF((AL4325-AM4325)&gt;0,1,0),0)</f>
        <v>0</v>
      </c>
      <c r="AW4325">
        <f>IFERROR(IF((AN4325-AO4325)&gt;0,1,0),0)</f>
        <v>0</v>
      </c>
      <c r="AX4325">
        <f>IFERROR(IF((AC4325-AD4325)&lt;0,1,0),0)</f>
        <v>0</v>
      </c>
      <c r="AY4325">
        <f>SUM(AP4325:AX4325)</f>
        <v>0</v>
      </c>
    </row>
    <row r="4326" spans="1:51" x14ac:dyDescent="0.45">
      <c r="A4326" s="1" t="s">
        <v>3903</v>
      </c>
      <c r="B4326" s="2">
        <v>106576362</v>
      </c>
      <c r="C4326" s="3" t="s">
        <v>5338</v>
      </c>
      <c r="D4326" s="5">
        <v>50.115000000000002</v>
      </c>
      <c r="E4326" s="5">
        <v>275.13135</v>
      </c>
      <c r="F4326" s="3" t="s">
        <v>4480</v>
      </c>
      <c r="G4326" s="3" t="s">
        <v>4491</v>
      </c>
      <c r="H4326" s="3" t="s">
        <v>4492</v>
      </c>
      <c r="I4326" s="3" t="s">
        <v>4493</v>
      </c>
      <c r="J4326" s="3"/>
      <c r="K4326" s="6" t="s">
        <v>4474</v>
      </c>
      <c r="L4326" s="6" t="s">
        <v>4474</v>
      </c>
      <c r="M4326" s="6" t="s">
        <v>4474</v>
      </c>
      <c r="N4326" s="6" t="s">
        <v>4474</v>
      </c>
      <c r="O4326" s="6" t="s">
        <v>4474</v>
      </c>
      <c r="P4326" s="6" t="s">
        <v>4474</v>
      </c>
      <c r="Q4326" s="6" t="s">
        <v>4474</v>
      </c>
      <c r="R4326" s="6" t="s">
        <v>4474</v>
      </c>
      <c r="S4326" s="6" t="s">
        <v>4474</v>
      </c>
      <c r="T4326" s="6" t="s">
        <v>4474</v>
      </c>
      <c r="U4326" s="6" t="s">
        <v>4474</v>
      </c>
      <c r="V4326" s="6" t="s">
        <v>4474</v>
      </c>
      <c r="W4326" s="6" t="s">
        <v>4474</v>
      </c>
      <c r="X4326" s="6" t="s">
        <v>4474</v>
      </c>
      <c r="Y4326" s="6" t="s">
        <v>4474</v>
      </c>
      <c r="Z4326" s="6" t="s">
        <v>4474</v>
      </c>
      <c r="AA4326" s="6" t="s">
        <v>4474</v>
      </c>
      <c r="AB4326" s="6" t="s">
        <v>4474</v>
      </c>
      <c r="AC4326" s="6" t="s">
        <v>4474</v>
      </c>
      <c r="AD4326" s="6" t="s">
        <v>4474</v>
      </c>
      <c r="AF4326" t="e">
        <f>Q4326/W4326</f>
        <v>#VALUE!</v>
      </c>
      <c r="AG4326" t="e">
        <f>R4326/X4326</f>
        <v>#VALUE!</v>
      </c>
      <c r="AH4326" t="e">
        <f>U4326/W4326</f>
        <v>#VALUE!</v>
      </c>
      <c r="AI4326" t="e">
        <f>V4326/X4326</f>
        <v>#VALUE!</v>
      </c>
      <c r="AJ4326" t="e">
        <f>Y4326/AA4326</f>
        <v>#VALUE!</v>
      </c>
      <c r="AK4326" t="e">
        <f>Z4326/AB4326</f>
        <v>#VALUE!</v>
      </c>
      <c r="AL4326" t="e">
        <f>O4326/K4326</f>
        <v>#VALUE!</v>
      </c>
      <c r="AM4326" t="e">
        <f>P4326/L4326</f>
        <v>#VALUE!</v>
      </c>
      <c r="AN4326" t="e">
        <f>K4326/W4326</f>
        <v>#VALUE!</v>
      </c>
      <c r="AO4326" t="e">
        <f>L4326/X4326</f>
        <v>#VALUE!</v>
      </c>
      <c r="AP4326">
        <f>IF(OR(Q4326&lt;0, Q4326="NA"), 0, 1)</f>
        <v>0</v>
      </c>
      <c r="AQ4326">
        <f>IF(OR(S4326&lt;0, S4326="NA"), 0, 1)</f>
        <v>0</v>
      </c>
      <c r="AR4326">
        <f>IFERROR(IF((AF4326-AG4326)&gt;0,1,0),0)</f>
        <v>0</v>
      </c>
      <c r="AS4326">
        <f>IFERROR(IF((S4326-Q4326)&gt;0,1,0),0)</f>
        <v>0</v>
      </c>
      <c r="AT4326">
        <f>IFERROR(IF((AH4326-AI4326)&lt;0,1,0),0)</f>
        <v>0</v>
      </c>
      <c r="AU4326">
        <f>IFERROR(IF((AJ4326-AK4326)&gt;0,1,0),0)</f>
        <v>0</v>
      </c>
      <c r="AV4326">
        <f>IFERROR(IF((AL4326-AM4326)&gt;0,1,0),0)</f>
        <v>0</v>
      </c>
      <c r="AW4326">
        <f>IFERROR(IF((AN4326-AO4326)&gt;0,1,0),0)</f>
        <v>0</v>
      </c>
      <c r="AX4326">
        <f>IFERROR(IF((AC4326-AD4326)&lt;0,1,0),0)</f>
        <v>0</v>
      </c>
      <c r="AY4326">
        <f>SUM(AP4326:AX4326)</f>
        <v>0</v>
      </c>
    </row>
    <row r="4327" spans="1:51" x14ac:dyDescent="0.45">
      <c r="A4327" s="1" t="s">
        <v>3904</v>
      </c>
      <c r="B4327" s="2">
        <v>106576266</v>
      </c>
      <c r="C4327" s="3" t="s">
        <v>5338</v>
      </c>
      <c r="D4327" s="5">
        <v>48.1</v>
      </c>
      <c r="E4327" s="5">
        <v>389.61</v>
      </c>
      <c r="F4327" s="3" t="s">
        <v>4480</v>
      </c>
      <c r="G4327" s="3" t="s">
        <v>4491</v>
      </c>
      <c r="H4327" s="3" t="s">
        <v>4492</v>
      </c>
      <c r="I4327" s="3" t="s">
        <v>4493</v>
      </c>
      <c r="J4327" s="3"/>
      <c r="K4327" s="6" t="s">
        <v>4474</v>
      </c>
      <c r="L4327" s="6" t="s">
        <v>4474</v>
      </c>
      <c r="M4327" s="6" t="s">
        <v>4474</v>
      </c>
      <c r="N4327" s="6" t="s">
        <v>4474</v>
      </c>
      <c r="O4327" s="6" t="s">
        <v>4474</v>
      </c>
      <c r="P4327" s="6" t="s">
        <v>4474</v>
      </c>
      <c r="Q4327" s="6" t="s">
        <v>4474</v>
      </c>
      <c r="R4327" s="6" t="s">
        <v>4474</v>
      </c>
      <c r="S4327" s="6" t="s">
        <v>4474</v>
      </c>
      <c r="T4327" s="6" t="s">
        <v>4474</v>
      </c>
      <c r="U4327" s="6" t="s">
        <v>4474</v>
      </c>
      <c r="V4327" s="6" t="s">
        <v>4474</v>
      </c>
      <c r="W4327" s="6" t="s">
        <v>4474</v>
      </c>
      <c r="X4327" s="6" t="s">
        <v>4474</v>
      </c>
      <c r="Y4327" s="6" t="s">
        <v>4474</v>
      </c>
      <c r="Z4327" s="6" t="s">
        <v>4474</v>
      </c>
      <c r="AA4327" s="6" t="s">
        <v>4474</v>
      </c>
      <c r="AB4327" s="6" t="s">
        <v>4474</v>
      </c>
      <c r="AC4327" s="6" t="s">
        <v>4474</v>
      </c>
      <c r="AD4327" s="6" t="s">
        <v>4474</v>
      </c>
      <c r="AF4327" t="e">
        <f>Q4327/W4327</f>
        <v>#VALUE!</v>
      </c>
      <c r="AG4327" t="e">
        <f>R4327/X4327</f>
        <v>#VALUE!</v>
      </c>
      <c r="AH4327" t="e">
        <f>U4327/W4327</f>
        <v>#VALUE!</v>
      </c>
      <c r="AI4327" t="e">
        <f>V4327/X4327</f>
        <v>#VALUE!</v>
      </c>
      <c r="AJ4327" t="e">
        <f>Y4327/AA4327</f>
        <v>#VALUE!</v>
      </c>
      <c r="AK4327" t="e">
        <f>Z4327/AB4327</f>
        <v>#VALUE!</v>
      </c>
      <c r="AL4327" t="e">
        <f>O4327/K4327</f>
        <v>#VALUE!</v>
      </c>
      <c r="AM4327" t="e">
        <f>P4327/L4327</f>
        <v>#VALUE!</v>
      </c>
      <c r="AN4327" t="e">
        <f>K4327/W4327</f>
        <v>#VALUE!</v>
      </c>
      <c r="AO4327" t="e">
        <f>L4327/X4327</f>
        <v>#VALUE!</v>
      </c>
      <c r="AP4327">
        <f>IF(OR(Q4327&lt;0, Q4327="NA"), 0, 1)</f>
        <v>0</v>
      </c>
      <c r="AQ4327">
        <f>IF(OR(S4327&lt;0, S4327="NA"), 0, 1)</f>
        <v>0</v>
      </c>
      <c r="AR4327">
        <f>IFERROR(IF((AF4327-AG4327)&gt;0,1,0),0)</f>
        <v>0</v>
      </c>
      <c r="AS4327">
        <f>IFERROR(IF((S4327-Q4327)&gt;0,1,0),0)</f>
        <v>0</v>
      </c>
      <c r="AT4327">
        <f>IFERROR(IF((AH4327-AI4327)&lt;0,1,0),0)</f>
        <v>0</v>
      </c>
      <c r="AU4327">
        <f>IFERROR(IF((AJ4327-AK4327)&gt;0,1,0),0)</f>
        <v>0</v>
      </c>
      <c r="AV4327">
        <f>IFERROR(IF((AL4327-AM4327)&gt;0,1,0),0)</f>
        <v>0</v>
      </c>
      <c r="AW4327">
        <f>IFERROR(IF((AN4327-AO4327)&gt;0,1,0),0)</f>
        <v>0</v>
      </c>
      <c r="AX4327">
        <f>IFERROR(IF((AC4327-AD4327)&lt;0,1,0),0)</f>
        <v>0</v>
      </c>
      <c r="AY4327">
        <f>SUM(AP4327:AX4327)</f>
        <v>0</v>
      </c>
    </row>
    <row r="4328" spans="1:51" x14ac:dyDescent="0.45">
      <c r="A4328" s="1" t="s">
        <v>3905</v>
      </c>
      <c r="B4328" s="2">
        <v>106602778</v>
      </c>
      <c r="C4328" s="3" t="s">
        <v>5338</v>
      </c>
      <c r="D4328" s="5">
        <v>43.366599999999998</v>
      </c>
      <c r="E4328" s="5">
        <v>13.877312</v>
      </c>
      <c r="F4328" s="3" t="s">
        <v>4480</v>
      </c>
      <c r="G4328" s="3" t="s">
        <v>4491</v>
      </c>
      <c r="H4328" s="3" t="s">
        <v>4492</v>
      </c>
      <c r="I4328" s="3" t="s">
        <v>4493</v>
      </c>
      <c r="J4328" s="3"/>
      <c r="K4328" s="6" t="s">
        <v>4474</v>
      </c>
      <c r="L4328" s="6" t="s">
        <v>4474</v>
      </c>
      <c r="M4328" s="6" t="s">
        <v>4474</v>
      </c>
      <c r="N4328" s="6" t="s">
        <v>4474</v>
      </c>
      <c r="O4328" s="6" t="s">
        <v>4474</v>
      </c>
      <c r="P4328" s="6" t="s">
        <v>4474</v>
      </c>
      <c r="Q4328" s="6" t="s">
        <v>4474</v>
      </c>
      <c r="R4328" s="6" t="s">
        <v>4474</v>
      </c>
      <c r="S4328" s="6" t="s">
        <v>4474</v>
      </c>
      <c r="T4328" s="6" t="s">
        <v>4474</v>
      </c>
      <c r="U4328" s="6" t="s">
        <v>4474</v>
      </c>
      <c r="V4328" s="6" t="s">
        <v>4474</v>
      </c>
      <c r="W4328" s="6" t="s">
        <v>4474</v>
      </c>
      <c r="X4328" s="6" t="s">
        <v>4474</v>
      </c>
      <c r="Y4328" s="6" t="s">
        <v>4474</v>
      </c>
      <c r="Z4328" s="6" t="s">
        <v>4474</v>
      </c>
      <c r="AA4328" s="6" t="s">
        <v>4474</v>
      </c>
      <c r="AB4328" s="6" t="s">
        <v>4474</v>
      </c>
      <c r="AC4328" s="6" t="s">
        <v>4474</v>
      </c>
      <c r="AD4328" s="6" t="s">
        <v>4474</v>
      </c>
      <c r="AF4328" t="e">
        <f>Q4328/W4328</f>
        <v>#VALUE!</v>
      </c>
      <c r="AG4328" t="e">
        <f>R4328/X4328</f>
        <v>#VALUE!</v>
      </c>
      <c r="AH4328" t="e">
        <f>U4328/W4328</f>
        <v>#VALUE!</v>
      </c>
      <c r="AI4328" t="e">
        <f>V4328/X4328</f>
        <v>#VALUE!</v>
      </c>
      <c r="AJ4328" t="e">
        <f>Y4328/AA4328</f>
        <v>#VALUE!</v>
      </c>
      <c r="AK4328" t="e">
        <f>Z4328/AB4328</f>
        <v>#VALUE!</v>
      </c>
      <c r="AL4328" t="e">
        <f>O4328/K4328</f>
        <v>#VALUE!</v>
      </c>
      <c r="AM4328" t="e">
        <f>P4328/L4328</f>
        <v>#VALUE!</v>
      </c>
      <c r="AN4328" t="e">
        <f>K4328/W4328</f>
        <v>#VALUE!</v>
      </c>
      <c r="AO4328" t="e">
        <f>L4328/X4328</f>
        <v>#VALUE!</v>
      </c>
      <c r="AP4328">
        <f>IF(OR(Q4328&lt;0, Q4328="NA"), 0, 1)</f>
        <v>0</v>
      </c>
      <c r="AQ4328">
        <f>IF(OR(S4328&lt;0, S4328="NA"), 0, 1)</f>
        <v>0</v>
      </c>
      <c r="AR4328">
        <f>IFERROR(IF((AF4328-AG4328)&gt;0,1,0),0)</f>
        <v>0</v>
      </c>
      <c r="AS4328">
        <f>IFERROR(IF((S4328-Q4328)&gt;0,1,0),0)</f>
        <v>0</v>
      </c>
      <c r="AT4328">
        <f>IFERROR(IF((AH4328-AI4328)&lt;0,1,0),0)</f>
        <v>0</v>
      </c>
      <c r="AU4328">
        <f>IFERROR(IF((AJ4328-AK4328)&gt;0,1,0),0)</f>
        <v>0</v>
      </c>
      <c r="AV4328">
        <f>IFERROR(IF((AL4328-AM4328)&gt;0,1,0),0)</f>
        <v>0</v>
      </c>
      <c r="AW4328">
        <f>IFERROR(IF((AN4328-AO4328)&gt;0,1,0),0)</f>
        <v>0</v>
      </c>
      <c r="AX4328">
        <f>IFERROR(IF((AC4328-AD4328)&lt;0,1,0),0)</f>
        <v>0</v>
      </c>
      <c r="AY4328">
        <f>SUM(AP4328:AX4328)</f>
        <v>0</v>
      </c>
    </row>
    <row r="4329" spans="1:51" x14ac:dyDescent="0.45">
      <c r="A4329" s="1" t="s">
        <v>3906</v>
      </c>
      <c r="B4329" s="2">
        <v>106576268</v>
      </c>
      <c r="C4329" s="3" t="s">
        <v>5338</v>
      </c>
      <c r="D4329" s="5">
        <v>49.98</v>
      </c>
      <c r="E4329" s="5">
        <v>4840.5630000000001</v>
      </c>
      <c r="F4329" s="3" t="s">
        <v>4480</v>
      </c>
      <c r="G4329" s="3" t="s">
        <v>4491</v>
      </c>
      <c r="H4329" s="3" t="s">
        <v>4492</v>
      </c>
      <c r="I4329" s="3" t="s">
        <v>4493</v>
      </c>
      <c r="J4329" s="3"/>
      <c r="K4329" s="6" t="s">
        <v>4474</v>
      </c>
      <c r="L4329" s="6" t="s">
        <v>4474</v>
      </c>
      <c r="M4329" s="6" t="s">
        <v>4474</v>
      </c>
      <c r="N4329" s="6" t="s">
        <v>4474</v>
      </c>
      <c r="O4329" s="6" t="s">
        <v>4474</v>
      </c>
      <c r="P4329" s="6" t="s">
        <v>4474</v>
      </c>
      <c r="Q4329" s="6" t="s">
        <v>4474</v>
      </c>
      <c r="R4329" s="6" t="s">
        <v>4474</v>
      </c>
      <c r="S4329" s="6" t="s">
        <v>4474</v>
      </c>
      <c r="T4329" s="6" t="s">
        <v>4474</v>
      </c>
      <c r="U4329" s="6" t="s">
        <v>4474</v>
      </c>
      <c r="V4329" s="6" t="s">
        <v>4474</v>
      </c>
      <c r="W4329" s="6" t="s">
        <v>4474</v>
      </c>
      <c r="X4329" s="6" t="s">
        <v>4474</v>
      </c>
      <c r="Y4329" s="6" t="s">
        <v>4474</v>
      </c>
      <c r="Z4329" s="6" t="s">
        <v>4474</v>
      </c>
      <c r="AA4329" s="6" t="s">
        <v>4474</v>
      </c>
      <c r="AB4329" s="6" t="s">
        <v>4474</v>
      </c>
      <c r="AC4329" s="6" t="s">
        <v>4474</v>
      </c>
      <c r="AD4329" s="6" t="s">
        <v>4474</v>
      </c>
      <c r="AF4329" t="e">
        <f>Q4329/W4329</f>
        <v>#VALUE!</v>
      </c>
      <c r="AG4329" t="e">
        <f>R4329/X4329</f>
        <v>#VALUE!</v>
      </c>
      <c r="AH4329" t="e">
        <f>U4329/W4329</f>
        <v>#VALUE!</v>
      </c>
      <c r="AI4329" t="e">
        <f>V4329/X4329</f>
        <v>#VALUE!</v>
      </c>
      <c r="AJ4329" t="e">
        <f>Y4329/AA4329</f>
        <v>#VALUE!</v>
      </c>
      <c r="AK4329" t="e">
        <f>Z4329/AB4329</f>
        <v>#VALUE!</v>
      </c>
      <c r="AL4329" t="e">
        <f>O4329/K4329</f>
        <v>#VALUE!</v>
      </c>
      <c r="AM4329" t="e">
        <f>P4329/L4329</f>
        <v>#VALUE!</v>
      </c>
      <c r="AN4329" t="e">
        <f>K4329/W4329</f>
        <v>#VALUE!</v>
      </c>
      <c r="AO4329" t="e">
        <f>L4329/X4329</f>
        <v>#VALUE!</v>
      </c>
      <c r="AP4329">
        <f>IF(OR(Q4329&lt;0, Q4329="NA"), 0, 1)</f>
        <v>0</v>
      </c>
      <c r="AQ4329">
        <f>IF(OR(S4329&lt;0, S4329="NA"), 0, 1)</f>
        <v>0</v>
      </c>
      <c r="AR4329">
        <f>IFERROR(IF((AF4329-AG4329)&gt;0,1,0),0)</f>
        <v>0</v>
      </c>
      <c r="AS4329">
        <f>IFERROR(IF((S4329-Q4329)&gt;0,1,0),0)</f>
        <v>0</v>
      </c>
      <c r="AT4329">
        <f>IFERROR(IF((AH4329-AI4329)&lt;0,1,0),0)</f>
        <v>0</v>
      </c>
      <c r="AU4329">
        <f>IFERROR(IF((AJ4329-AK4329)&gt;0,1,0),0)</f>
        <v>0</v>
      </c>
      <c r="AV4329">
        <f>IFERROR(IF((AL4329-AM4329)&gt;0,1,0),0)</f>
        <v>0</v>
      </c>
      <c r="AW4329">
        <f>IFERROR(IF((AN4329-AO4329)&gt;0,1,0),0)</f>
        <v>0</v>
      </c>
      <c r="AX4329">
        <f>IFERROR(IF((AC4329-AD4329)&lt;0,1,0),0)</f>
        <v>0</v>
      </c>
      <c r="AY4329">
        <f>SUM(AP4329:AX4329)</f>
        <v>0</v>
      </c>
    </row>
    <row r="4330" spans="1:51" x14ac:dyDescent="0.45">
      <c r="A4330" s="1" t="s">
        <v>3907</v>
      </c>
      <c r="B4330" s="2">
        <v>106576359</v>
      </c>
      <c r="C4330" s="3" t="s">
        <v>5338</v>
      </c>
      <c r="D4330" s="5">
        <v>48.9</v>
      </c>
      <c r="E4330" s="5">
        <v>8.3130000000000006</v>
      </c>
      <c r="F4330" s="3" t="s">
        <v>4480</v>
      </c>
      <c r="G4330" s="3" t="s">
        <v>4491</v>
      </c>
      <c r="H4330" s="3" t="s">
        <v>4492</v>
      </c>
      <c r="I4330" s="3" t="s">
        <v>4493</v>
      </c>
      <c r="J4330" s="3"/>
      <c r="K4330" s="6" t="s">
        <v>4474</v>
      </c>
      <c r="L4330" s="6" t="s">
        <v>4474</v>
      </c>
      <c r="M4330" s="6" t="s">
        <v>4474</v>
      </c>
      <c r="N4330" s="6" t="s">
        <v>4474</v>
      </c>
      <c r="O4330" s="6" t="s">
        <v>4474</v>
      </c>
      <c r="P4330" s="6" t="s">
        <v>4474</v>
      </c>
      <c r="Q4330" s="6" t="s">
        <v>4474</v>
      </c>
      <c r="R4330" s="6" t="s">
        <v>4474</v>
      </c>
      <c r="S4330" s="6" t="s">
        <v>4474</v>
      </c>
      <c r="T4330" s="6" t="s">
        <v>4474</v>
      </c>
      <c r="U4330" s="6" t="s">
        <v>4474</v>
      </c>
      <c r="V4330" s="6" t="s">
        <v>4474</v>
      </c>
      <c r="W4330" s="6" t="s">
        <v>4474</v>
      </c>
      <c r="X4330" s="6" t="s">
        <v>4474</v>
      </c>
      <c r="Y4330" s="6" t="s">
        <v>4474</v>
      </c>
      <c r="Z4330" s="6" t="s">
        <v>4474</v>
      </c>
      <c r="AA4330" s="6" t="s">
        <v>4474</v>
      </c>
      <c r="AB4330" s="6" t="s">
        <v>4474</v>
      </c>
      <c r="AC4330" s="6" t="s">
        <v>4474</v>
      </c>
      <c r="AD4330" s="6" t="s">
        <v>4474</v>
      </c>
      <c r="AF4330" t="e">
        <f>Q4330/W4330</f>
        <v>#VALUE!</v>
      </c>
      <c r="AG4330" t="e">
        <f>R4330/X4330</f>
        <v>#VALUE!</v>
      </c>
      <c r="AH4330" t="e">
        <f>U4330/W4330</f>
        <v>#VALUE!</v>
      </c>
      <c r="AI4330" t="e">
        <f>V4330/X4330</f>
        <v>#VALUE!</v>
      </c>
      <c r="AJ4330" t="e">
        <f>Y4330/AA4330</f>
        <v>#VALUE!</v>
      </c>
      <c r="AK4330" t="e">
        <f>Z4330/AB4330</f>
        <v>#VALUE!</v>
      </c>
      <c r="AL4330" t="e">
        <f>O4330/K4330</f>
        <v>#VALUE!</v>
      </c>
      <c r="AM4330" t="e">
        <f>P4330/L4330</f>
        <v>#VALUE!</v>
      </c>
      <c r="AN4330" t="e">
        <f>K4330/W4330</f>
        <v>#VALUE!</v>
      </c>
      <c r="AO4330" t="e">
        <f>L4330/X4330</f>
        <v>#VALUE!</v>
      </c>
      <c r="AP4330">
        <f>IF(OR(Q4330&lt;0, Q4330="NA"), 0, 1)</f>
        <v>0</v>
      </c>
      <c r="AQ4330">
        <f>IF(OR(S4330&lt;0, S4330="NA"), 0, 1)</f>
        <v>0</v>
      </c>
      <c r="AR4330">
        <f>IFERROR(IF((AF4330-AG4330)&gt;0,1,0),0)</f>
        <v>0</v>
      </c>
      <c r="AS4330">
        <f>IFERROR(IF((S4330-Q4330)&gt;0,1,0),0)</f>
        <v>0</v>
      </c>
      <c r="AT4330">
        <f>IFERROR(IF((AH4330-AI4330)&lt;0,1,0),0)</f>
        <v>0</v>
      </c>
      <c r="AU4330">
        <f>IFERROR(IF((AJ4330-AK4330)&gt;0,1,0),0)</f>
        <v>0</v>
      </c>
      <c r="AV4330">
        <f>IFERROR(IF((AL4330-AM4330)&gt;0,1,0),0)</f>
        <v>0</v>
      </c>
      <c r="AW4330">
        <f>IFERROR(IF((AN4330-AO4330)&gt;0,1,0),0)</f>
        <v>0</v>
      </c>
      <c r="AX4330">
        <f>IFERROR(IF((AC4330-AD4330)&lt;0,1,0),0)</f>
        <v>0</v>
      </c>
      <c r="AY4330">
        <f>SUM(AP4330:AX4330)</f>
        <v>0</v>
      </c>
    </row>
    <row r="4331" spans="1:51" x14ac:dyDescent="0.45">
      <c r="A4331" s="1" t="s">
        <v>3908</v>
      </c>
      <c r="B4331" s="2">
        <v>106602208</v>
      </c>
      <c r="C4331" s="3" t="s">
        <v>5338</v>
      </c>
      <c r="D4331" s="5">
        <v>41.61</v>
      </c>
      <c r="E4331" s="5">
        <v>17.060099999999998</v>
      </c>
      <c r="F4331" s="3" t="s">
        <v>4480</v>
      </c>
      <c r="G4331" s="3" t="s">
        <v>4491</v>
      </c>
      <c r="H4331" s="3" t="s">
        <v>4492</v>
      </c>
      <c r="I4331" s="3" t="s">
        <v>4493</v>
      </c>
      <c r="J4331" s="3"/>
      <c r="K4331" s="6" t="s">
        <v>4474</v>
      </c>
      <c r="L4331" s="6" t="s">
        <v>4474</v>
      </c>
      <c r="M4331" s="6" t="s">
        <v>4474</v>
      </c>
      <c r="N4331" s="6" t="s">
        <v>4474</v>
      </c>
      <c r="O4331" s="6" t="s">
        <v>4474</v>
      </c>
      <c r="P4331" s="6" t="s">
        <v>4474</v>
      </c>
      <c r="Q4331" s="6" t="s">
        <v>4474</v>
      </c>
      <c r="R4331" s="6" t="s">
        <v>4474</v>
      </c>
      <c r="S4331" s="6" t="s">
        <v>4474</v>
      </c>
      <c r="T4331" s="6" t="s">
        <v>4474</v>
      </c>
      <c r="U4331" s="6" t="s">
        <v>4474</v>
      </c>
      <c r="V4331" s="6" t="s">
        <v>4474</v>
      </c>
      <c r="W4331" s="6" t="s">
        <v>4474</v>
      </c>
      <c r="X4331" s="6" t="s">
        <v>4474</v>
      </c>
      <c r="Y4331" s="6" t="s">
        <v>4474</v>
      </c>
      <c r="Z4331" s="6" t="s">
        <v>4474</v>
      </c>
      <c r="AA4331" s="6" t="s">
        <v>4474</v>
      </c>
      <c r="AB4331" s="6" t="s">
        <v>4474</v>
      </c>
      <c r="AC4331" s="6" t="s">
        <v>4474</v>
      </c>
      <c r="AD4331" s="6" t="s">
        <v>4474</v>
      </c>
      <c r="AF4331" t="e">
        <f>Q4331/W4331</f>
        <v>#VALUE!</v>
      </c>
      <c r="AG4331" t="e">
        <f>R4331/X4331</f>
        <v>#VALUE!</v>
      </c>
      <c r="AH4331" t="e">
        <f>U4331/W4331</f>
        <v>#VALUE!</v>
      </c>
      <c r="AI4331" t="e">
        <f>V4331/X4331</f>
        <v>#VALUE!</v>
      </c>
      <c r="AJ4331" t="e">
        <f>Y4331/AA4331</f>
        <v>#VALUE!</v>
      </c>
      <c r="AK4331" t="e">
        <f>Z4331/AB4331</f>
        <v>#VALUE!</v>
      </c>
      <c r="AL4331" t="e">
        <f>O4331/K4331</f>
        <v>#VALUE!</v>
      </c>
      <c r="AM4331" t="e">
        <f>P4331/L4331</f>
        <v>#VALUE!</v>
      </c>
      <c r="AN4331" t="e">
        <f>K4331/W4331</f>
        <v>#VALUE!</v>
      </c>
      <c r="AO4331" t="e">
        <f>L4331/X4331</f>
        <v>#VALUE!</v>
      </c>
      <c r="AP4331">
        <f>IF(OR(Q4331&lt;0, Q4331="NA"), 0, 1)</f>
        <v>0</v>
      </c>
      <c r="AQ4331">
        <f>IF(OR(S4331&lt;0, S4331="NA"), 0, 1)</f>
        <v>0</v>
      </c>
      <c r="AR4331">
        <f>IFERROR(IF((AF4331-AG4331)&gt;0,1,0),0)</f>
        <v>0</v>
      </c>
      <c r="AS4331">
        <f>IFERROR(IF((S4331-Q4331)&gt;0,1,0),0)</f>
        <v>0</v>
      </c>
      <c r="AT4331">
        <f>IFERROR(IF((AH4331-AI4331)&lt;0,1,0),0)</f>
        <v>0</v>
      </c>
      <c r="AU4331">
        <f>IFERROR(IF((AJ4331-AK4331)&gt;0,1,0),0)</f>
        <v>0</v>
      </c>
      <c r="AV4331">
        <f>IFERROR(IF((AL4331-AM4331)&gt;0,1,0),0)</f>
        <v>0</v>
      </c>
      <c r="AW4331">
        <f>IFERROR(IF((AN4331-AO4331)&gt;0,1,0),0)</f>
        <v>0</v>
      </c>
      <c r="AX4331">
        <f>IFERROR(IF((AC4331-AD4331)&lt;0,1,0),0)</f>
        <v>0</v>
      </c>
      <c r="AY4331">
        <f>SUM(AP4331:AX4331)</f>
        <v>0</v>
      </c>
    </row>
    <row r="4332" spans="1:51" x14ac:dyDescent="0.45">
      <c r="A4332" s="1" t="s">
        <v>3909</v>
      </c>
      <c r="B4332" s="2">
        <v>106576361</v>
      </c>
      <c r="C4332" s="3" t="s">
        <v>5338</v>
      </c>
      <c r="D4332" s="5">
        <v>50.14</v>
      </c>
      <c r="E4332" s="5">
        <v>653.82560000000001</v>
      </c>
      <c r="F4332" s="3" t="s">
        <v>4480</v>
      </c>
      <c r="G4332" s="3" t="s">
        <v>4491</v>
      </c>
      <c r="H4332" s="3" t="s">
        <v>4492</v>
      </c>
      <c r="I4332" s="3" t="s">
        <v>4493</v>
      </c>
      <c r="J4332" s="3"/>
      <c r="K4332" s="6" t="s">
        <v>4474</v>
      </c>
      <c r="L4332" s="6" t="s">
        <v>4474</v>
      </c>
      <c r="M4332" s="6" t="s">
        <v>4474</v>
      </c>
      <c r="N4332" s="6" t="s">
        <v>4474</v>
      </c>
      <c r="O4332" s="6" t="s">
        <v>4474</v>
      </c>
      <c r="P4332" s="6" t="s">
        <v>4474</v>
      </c>
      <c r="Q4332" s="6" t="s">
        <v>4474</v>
      </c>
      <c r="R4332" s="6" t="s">
        <v>4474</v>
      </c>
      <c r="S4332" s="6" t="s">
        <v>4474</v>
      </c>
      <c r="T4332" s="6" t="s">
        <v>4474</v>
      </c>
      <c r="U4332" s="6" t="s">
        <v>4474</v>
      </c>
      <c r="V4332" s="6" t="s">
        <v>4474</v>
      </c>
      <c r="W4332" s="6" t="s">
        <v>4474</v>
      </c>
      <c r="X4332" s="6" t="s">
        <v>4474</v>
      </c>
      <c r="Y4332" s="6" t="s">
        <v>4474</v>
      </c>
      <c r="Z4332" s="6" t="s">
        <v>4474</v>
      </c>
      <c r="AA4332" s="6" t="s">
        <v>4474</v>
      </c>
      <c r="AB4332" s="6" t="s">
        <v>4474</v>
      </c>
      <c r="AC4332" s="6" t="s">
        <v>4474</v>
      </c>
      <c r="AD4332" s="6" t="s">
        <v>4474</v>
      </c>
      <c r="AF4332" t="e">
        <f>Q4332/W4332</f>
        <v>#VALUE!</v>
      </c>
      <c r="AG4332" t="e">
        <f>R4332/X4332</f>
        <v>#VALUE!</v>
      </c>
      <c r="AH4332" t="e">
        <f>U4332/W4332</f>
        <v>#VALUE!</v>
      </c>
      <c r="AI4332" t="e">
        <f>V4332/X4332</f>
        <v>#VALUE!</v>
      </c>
      <c r="AJ4332" t="e">
        <f>Y4332/AA4332</f>
        <v>#VALUE!</v>
      </c>
      <c r="AK4332" t="e">
        <f>Z4332/AB4332</f>
        <v>#VALUE!</v>
      </c>
      <c r="AL4332" t="e">
        <f>O4332/K4332</f>
        <v>#VALUE!</v>
      </c>
      <c r="AM4332" t="e">
        <f>P4332/L4332</f>
        <v>#VALUE!</v>
      </c>
      <c r="AN4332" t="e">
        <f>K4332/W4332</f>
        <v>#VALUE!</v>
      </c>
      <c r="AO4332" t="e">
        <f>L4332/X4332</f>
        <v>#VALUE!</v>
      </c>
      <c r="AP4332">
        <f>IF(OR(Q4332&lt;0, Q4332="NA"), 0, 1)</f>
        <v>0</v>
      </c>
      <c r="AQ4332">
        <f>IF(OR(S4332&lt;0, S4332="NA"), 0, 1)</f>
        <v>0</v>
      </c>
      <c r="AR4332">
        <f>IFERROR(IF((AF4332-AG4332)&gt;0,1,0),0)</f>
        <v>0</v>
      </c>
      <c r="AS4332">
        <f>IFERROR(IF((S4332-Q4332)&gt;0,1,0),0)</f>
        <v>0</v>
      </c>
      <c r="AT4332">
        <f>IFERROR(IF((AH4332-AI4332)&lt;0,1,0),0)</f>
        <v>0</v>
      </c>
      <c r="AU4332">
        <f>IFERROR(IF((AJ4332-AK4332)&gt;0,1,0),0)</f>
        <v>0</v>
      </c>
      <c r="AV4332">
        <f>IFERROR(IF((AL4332-AM4332)&gt;0,1,0),0)</f>
        <v>0</v>
      </c>
      <c r="AW4332">
        <f>IFERROR(IF((AN4332-AO4332)&gt;0,1,0),0)</f>
        <v>0</v>
      </c>
      <c r="AX4332">
        <f>IFERROR(IF((AC4332-AD4332)&lt;0,1,0),0)</f>
        <v>0</v>
      </c>
      <c r="AY4332">
        <f>SUM(AP4332:AX4332)</f>
        <v>0</v>
      </c>
    </row>
    <row r="4333" spans="1:51" x14ac:dyDescent="0.45">
      <c r="A4333" s="1" t="s">
        <v>3910</v>
      </c>
      <c r="B4333" s="2">
        <v>106575965</v>
      </c>
      <c r="C4333" s="3" t="s">
        <v>5338</v>
      </c>
      <c r="D4333" s="5">
        <v>46.93</v>
      </c>
      <c r="E4333" s="7">
        <v>5.1623000000000001</v>
      </c>
      <c r="F4333" s="3" t="s">
        <v>4480</v>
      </c>
      <c r="G4333" s="3" t="s">
        <v>4491</v>
      </c>
      <c r="H4333" s="3" t="s">
        <v>4492</v>
      </c>
      <c r="I4333" s="3" t="s">
        <v>4493</v>
      </c>
      <c r="J4333" s="3"/>
      <c r="K4333" s="6" t="s">
        <v>4474</v>
      </c>
      <c r="L4333" s="6" t="s">
        <v>4474</v>
      </c>
      <c r="M4333" s="6" t="s">
        <v>4474</v>
      </c>
      <c r="N4333" s="6" t="s">
        <v>4474</v>
      </c>
      <c r="O4333" s="6" t="s">
        <v>4474</v>
      </c>
      <c r="P4333" s="6" t="s">
        <v>4474</v>
      </c>
      <c r="Q4333" s="6" t="s">
        <v>4474</v>
      </c>
      <c r="R4333" s="6" t="s">
        <v>4474</v>
      </c>
      <c r="S4333" s="6" t="s">
        <v>4474</v>
      </c>
      <c r="T4333" s="6" t="s">
        <v>4474</v>
      </c>
      <c r="U4333" s="6" t="s">
        <v>4474</v>
      </c>
      <c r="V4333" s="6" t="s">
        <v>4474</v>
      </c>
      <c r="W4333" s="6" t="s">
        <v>4474</v>
      </c>
      <c r="X4333" s="6" t="s">
        <v>4474</v>
      </c>
      <c r="Y4333" s="6" t="s">
        <v>4474</v>
      </c>
      <c r="Z4333" s="6" t="s">
        <v>4474</v>
      </c>
      <c r="AA4333" s="6" t="s">
        <v>4474</v>
      </c>
      <c r="AB4333" s="6" t="s">
        <v>4474</v>
      </c>
      <c r="AC4333" s="6" t="s">
        <v>4474</v>
      </c>
      <c r="AD4333" s="6" t="s">
        <v>4474</v>
      </c>
      <c r="AF4333" t="e">
        <f>Q4333/W4333</f>
        <v>#VALUE!</v>
      </c>
      <c r="AG4333" t="e">
        <f>R4333/X4333</f>
        <v>#VALUE!</v>
      </c>
      <c r="AH4333" t="e">
        <f>U4333/W4333</f>
        <v>#VALUE!</v>
      </c>
      <c r="AI4333" t="e">
        <f>V4333/X4333</f>
        <v>#VALUE!</v>
      </c>
      <c r="AJ4333" t="e">
        <f>Y4333/AA4333</f>
        <v>#VALUE!</v>
      </c>
      <c r="AK4333" t="e">
        <f>Z4333/AB4333</f>
        <v>#VALUE!</v>
      </c>
      <c r="AL4333" t="e">
        <f>O4333/K4333</f>
        <v>#VALUE!</v>
      </c>
      <c r="AM4333" t="e">
        <f>P4333/L4333</f>
        <v>#VALUE!</v>
      </c>
      <c r="AN4333" t="e">
        <f>K4333/W4333</f>
        <v>#VALUE!</v>
      </c>
      <c r="AO4333" t="e">
        <f>L4333/X4333</f>
        <v>#VALUE!</v>
      </c>
      <c r="AP4333">
        <f>IF(OR(Q4333&lt;0, Q4333="NA"), 0, 1)</f>
        <v>0</v>
      </c>
      <c r="AQ4333">
        <f>IF(OR(S4333&lt;0, S4333="NA"), 0, 1)</f>
        <v>0</v>
      </c>
      <c r="AR4333">
        <f>IFERROR(IF((AF4333-AG4333)&gt;0,1,0),0)</f>
        <v>0</v>
      </c>
      <c r="AS4333">
        <f>IFERROR(IF((S4333-Q4333)&gt;0,1,0),0)</f>
        <v>0</v>
      </c>
      <c r="AT4333">
        <f>IFERROR(IF((AH4333-AI4333)&lt;0,1,0),0)</f>
        <v>0</v>
      </c>
      <c r="AU4333">
        <f>IFERROR(IF((AJ4333-AK4333)&gt;0,1,0),0)</f>
        <v>0</v>
      </c>
      <c r="AV4333">
        <f>IFERROR(IF((AL4333-AM4333)&gt;0,1,0),0)</f>
        <v>0</v>
      </c>
      <c r="AW4333">
        <f>IFERROR(IF((AN4333-AO4333)&gt;0,1,0),0)</f>
        <v>0</v>
      </c>
      <c r="AX4333">
        <f>IFERROR(IF((AC4333-AD4333)&lt;0,1,0),0)</f>
        <v>0</v>
      </c>
      <c r="AY4333">
        <f>SUM(AP4333:AX4333)</f>
        <v>0</v>
      </c>
    </row>
    <row r="4334" spans="1:51" x14ac:dyDescent="0.45">
      <c r="A4334" s="1" t="s">
        <v>3911</v>
      </c>
      <c r="B4334" s="2">
        <v>106575863</v>
      </c>
      <c r="C4334" s="3" t="s">
        <v>5338</v>
      </c>
      <c r="D4334" s="5">
        <v>47.844999999999999</v>
      </c>
      <c r="E4334" s="5">
        <v>44.017400000000002</v>
      </c>
      <c r="F4334" s="3" t="s">
        <v>4480</v>
      </c>
      <c r="G4334" s="3" t="s">
        <v>4491</v>
      </c>
      <c r="H4334" s="3" t="s">
        <v>4492</v>
      </c>
      <c r="I4334" s="3" t="s">
        <v>4493</v>
      </c>
      <c r="J4334" s="3"/>
      <c r="K4334" s="6" t="s">
        <v>4474</v>
      </c>
      <c r="L4334" s="6" t="s">
        <v>4474</v>
      </c>
      <c r="M4334" s="6" t="s">
        <v>4474</v>
      </c>
      <c r="N4334" s="6" t="s">
        <v>4474</v>
      </c>
      <c r="O4334" s="6" t="s">
        <v>4474</v>
      </c>
      <c r="P4334" s="6" t="s">
        <v>4474</v>
      </c>
      <c r="Q4334" s="6" t="s">
        <v>4474</v>
      </c>
      <c r="R4334" s="6" t="s">
        <v>4474</v>
      </c>
      <c r="S4334" s="6" t="s">
        <v>4474</v>
      </c>
      <c r="T4334" s="6" t="s">
        <v>4474</v>
      </c>
      <c r="U4334" s="6" t="s">
        <v>4474</v>
      </c>
      <c r="V4334" s="6" t="s">
        <v>4474</v>
      </c>
      <c r="W4334" s="6" t="s">
        <v>4474</v>
      </c>
      <c r="X4334" s="6" t="s">
        <v>4474</v>
      </c>
      <c r="Y4334" s="6" t="s">
        <v>4474</v>
      </c>
      <c r="Z4334" s="6" t="s">
        <v>4474</v>
      </c>
      <c r="AA4334" s="6" t="s">
        <v>4474</v>
      </c>
      <c r="AB4334" s="6" t="s">
        <v>4474</v>
      </c>
      <c r="AC4334" s="6" t="s">
        <v>4474</v>
      </c>
      <c r="AD4334" s="6" t="s">
        <v>4474</v>
      </c>
      <c r="AF4334" t="e">
        <f>Q4334/W4334</f>
        <v>#VALUE!</v>
      </c>
      <c r="AG4334" t="e">
        <f>R4334/X4334</f>
        <v>#VALUE!</v>
      </c>
      <c r="AH4334" t="e">
        <f>U4334/W4334</f>
        <v>#VALUE!</v>
      </c>
      <c r="AI4334" t="e">
        <f>V4334/X4334</f>
        <v>#VALUE!</v>
      </c>
      <c r="AJ4334" t="e">
        <f>Y4334/AA4334</f>
        <v>#VALUE!</v>
      </c>
      <c r="AK4334" t="e">
        <f>Z4334/AB4334</f>
        <v>#VALUE!</v>
      </c>
      <c r="AL4334" t="e">
        <f>O4334/K4334</f>
        <v>#VALUE!</v>
      </c>
      <c r="AM4334" t="e">
        <f>P4334/L4334</f>
        <v>#VALUE!</v>
      </c>
      <c r="AN4334" t="e">
        <f>K4334/W4334</f>
        <v>#VALUE!</v>
      </c>
      <c r="AO4334" t="e">
        <f>L4334/X4334</f>
        <v>#VALUE!</v>
      </c>
      <c r="AP4334">
        <f>IF(OR(Q4334&lt;0, Q4334="NA"), 0, 1)</f>
        <v>0</v>
      </c>
      <c r="AQ4334">
        <f>IF(OR(S4334&lt;0, S4334="NA"), 0, 1)</f>
        <v>0</v>
      </c>
      <c r="AR4334">
        <f>IFERROR(IF((AF4334-AG4334)&gt;0,1,0),0)</f>
        <v>0</v>
      </c>
      <c r="AS4334">
        <f>IFERROR(IF((S4334-Q4334)&gt;0,1,0),0)</f>
        <v>0</v>
      </c>
      <c r="AT4334">
        <f>IFERROR(IF((AH4334-AI4334)&lt;0,1,0),0)</f>
        <v>0</v>
      </c>
      <c r="AU4334">
        <f>IFERROR(IF((AJ4334-AK4334)&gt;0,1,0),0)</f>
        <v>0</v>
      </c>
      <c r="AV4334">
        <f>IFERROR(IF((AL4334-AM4334)&gt;0,1,0),0)</f>
        <v>0</v>
      </c>
      <c r="AW4334">
        <f>IFERROR(IF((AN4334-AO4334)&gt;0,1,0),0)</f>
        <v>0</v>
      </c>
      <c r="AX4334">
        <f>IFERROR(IF((AC4334-AD4334)&lt;0,1,0),0)</f>
        <v>0</v>
      </c>
      <c r="AY4334">
        <f>SUM(AP4334:AX4334)</f>
        <v>0</v>
      </c>
    </row>
    <row r="4335" spans="1:51" x14ac:dyDescent="0.45">
      <c r="A4335" s="1" t="s">
        <v>3933</v>
      </c>
      <c r="B4335" s="2">
        <v>113633156</v>
      </c>
      <c r="C4335" s="3" t="s">
        <v>5338</v>
      </c>
      <c r="D4335" s="5">
        <v>29.7986</v>
      </c>
      <c r="E4335" s="5">
        <v>0.59597199999999995</v>
      </c>
      <c r="F4335" s="3" t="s">
        <v>4480</v>
      </c>
      <c r="G4335" s="3" t="s">
        <v>4491</v>
      </c>
      <c r="H4335" s="3" t="s">
        <v>4492</v>
      </c>
      <c r="I4335" s="3" t="s">
        <v>4493</v>
      </c>
      <c r="J4335" s="3"/>
      <c r="K4335" s="6" t="s">
        <v>4474</v>
      </c>
      <c r="L4335" s="6" t="s">
        <v>4474</v>
      </c>
      <c r="M4335" s="6" t="s">
        <v>4474</v>
      </c>
      <c r="N4335" s="6" t="s">
        <v>4474</v>
      </c>
      <c r="O4335" s="6" t="s">
        <v>4474</v>
      </c>
      <c r="P4335" s="6" t="s">
        <v>4474</v>
      </c>
      <c r="Q4335" s="6" t="s">
        <v>4474</v>
      </c>
      <c r="R4335" s="6" t="s">
        <v>4474</v>
      </c>
      <c r="S4335" s="6" t="s">
        <v>4474</v>
      </c>
      <c r="T4335" s="6" t="s">
        <v>4474</v>
      </c>
      <c r="U4335" s="6" t="s">
        <v>4474</v>
      </c>
      <c r="V4335" s="6" t="s">
        <v>4474</v>
      </c>
      <c r="W4335" s="6" t="s">
        <v>4474</v>
      </c>
      <c r="X4335" s="6" t="s">
        <v>4474</v>
      </c>
      <c r="Y4335" s="6" t="s">
        <v>4474</v>
      </c>
      <c r="Z4335" s="6" t="s">
        <v>4474</v>
      </c>
      <c r="AA4335" s="6" t="s">
        <v>4474</v>
      </c>
      <c r="AB4335" s="6" t="s">
        <v>4474</v>
      </c>
      <c r="AC4335" s="6" t="s">
        <v>4474</v>
      </c>
      <c r="AD4335" s="6" t="s">
        <v>4474</v>
      </c>
      <c r="AF4335" t="e">
        <f>Q4335/W4335</f>
        <v>#VALUE!</v>
      </c>
      <c r="AG4335" t="e">
        <f>R4335/X4335</f>
        <v>#VALUE!</v>
      </c>
      <c r="AH4335" t="e">
        <f>U4335/W4335</f>
        <v>#VALUE!</v>
      </c>
      <c r="AI4335" t="e">
        <f>V4335/X4335</f>
        <v>#VALUE!</v>
      </c>
      <c r="AJ4335" t="e">
        <f>Y4335/AA4335</f>
        <v>#VALUE!</v>
      </c>
      <c r="AK4335" t="e">
        <f>Z4335/AB4335</f>
        <v>#VALUE!</v>
      </c>
      <c r="AL4335" t="e">
        <f>O4335/K4335</f>
        <v>#VALUE!</v>
      </c>
      <c r="AM4335" t="e">
        <f>P4335/L4335</f>
        <v>#VALUE!</v>
      </c>
      <c r="AN4335" t="e">
        <f>K4335/W4335</f>
        <v>#VALUE!</v>
      </c>
      <c r="AO4335" t="e">
        <f>L4335/X4335</f>
        <v>#VALUE!</v>
      </c>
      <c r="AP4335">
        <f>IF(OR(Q4335&lt;0, Q4335="NA"), 0, 1)</f>
        <v>0</v>
      </c>
      <c r="AQ4335">
        <f>IF(OR(S4335&lt;0, S4335="NA"), 0, 1)</f>
        <v>0</v>
      </c>
      <c r="AR4335">
        <f>IFERROR(IF((AF4335-AG4335)&gt;0,1,0),0)</f>
        <v>0</v>
      </c>
      <c r="AS4335">
        <f>IFERROR(IF((S4335-Q4335)&gt;0,1,0),0)</f>
        <v>0</v>
      </c>
      <c r="AT4335">
        <f>IFERROR(IF((AH4335-AI4335)&lt;0,1,0),0)</f>
        <v>0</v>
      </c>
      <c r="AU4335">
        <f>IFERROR(IF((AJ4335-AK4335)&gt;0,1,0),0)</f>
        <v>0</v>
      </c>
      <c r="AV4335">
        <f>IFERROR(IF((AL4335-AM4335)&gt;0,1,0),0)</f>
        <v>0</v>
      </c>
      <c r="AW4335">
        <f>IFERROR(IF((AN4335-AO4335)&gt;0,1,0),0)</f>
        <v>0</v>
      </c>
      <c r="AX4335">
        <f>IFERROR(IF((AC4335-AD4335)&lt;0,1,0),0)</f>
        <v>0</v>
      </c>
      <c r="AY4335">
        <f>SUM(AP4335:AX4335)</f>
        <v>0</v>
      </c>
    </row>
    <row r="4336" spans="1:51" x14ac:dyDescent="0.45">
      <c r="A4336" s="1" t="s">
        <v>3934</v>
      </c>
      <c r="B4336" s="2">
        <v>117773052</v>
      </c>
      <c r="C4336" s="3" t="s">
        <v>5338</v>
      </c>
      <c r="D4336" s="5">
        <v>26.925000000000001</v>
      </c>
      <c r="E4336" s="5">
        <v>1.8847499999999999</v>
      </c>
      <c r="F4336" s="3" t="s">
        <v>4480</v>
      </c>
      <c r="G4336" s="3" t="s">
        <v>4491</v>
      </c>
      <c r="H4336" s="3" t="s">
        <v>4492</v>
      </c>
      <c r="I4336" s="3" t="s">
        <v>4493</v>
      </c>
      <c r="J4336" s="3"/>
      <c r="K4336" s="6" t="s">
        <v>4474</v>
      </c>
      <c r="L4336" s="6" t="s">
        <v>4474</v>
      </c>
      <c r="M4336" s="6" t="s">
        <v>4474</v>
      </c>
      <c r="N4336" s="6" t="s">
        <v>4474</v>
      </c>
      <c r="O4336" s="6" t="s">
        <v>4474</v>
      </c>
      <c r="P4336" s="6" t="s">
        <v>4474</v>
      </c>
      <c r="Q4336" s="6" t="s">
        <v>4474</v>
      </c>
      <c r="R4336" s="6" t="s">
        <v>4474</v>
      </c>
      <c r="S4336" s="6" t="s">
        <v>4474</v>
      </c>
      <c r="T4336" s="6" t="s">
        <v>4474</v>
      </c>
      <c r="U4336" s="6" t="s">
        <v>4474</v>
      </c>
      <c r="V4336" s="6" t="s">
        <v>4474</v>
      </c>
      <c r="W4336" s="6" t="s">
        <v>4474</v>
      </c>
      <c r="X4336" s="6" t="s">
        <v>4474</v>
      </c>
      <c r="Y4336" s="6" t="s">
        <v>4474</v>
      </c>
      <c r="Z4336" s="6" t="s">
        <v>4474</v>
      </c>
      <c r="AA4336" s="6" t="s">
        <v>4474</v>
      </c>
      <c r="AB4336" s="6" t="s">
        <v>4474</v>
      </c>
      <c r="AC4336" s="6" t="s">
        <v>4474</v>
      </c>
      <c r="AD4336" s="6" t="s">
        <v>4474</v>
      </c>
      <c r="AF4336" t="e">
        <f>Q4336/W4336</f>
        <v>#VALUE!</v>
      </c>
      <c r="AG4336" t="e">
        <f>R4336/X4336</f>
        <v>#VALUE!</v>
      </c>
      <c r="AH4336" t="e">
        <f>U4336/W4336</f>
        <v>#VALUE!</v>
      </c>
      <c r="AI4336" t="e">
        <f>V4336/X4336</f>
        <v>#VALUE!</v>
      </c>
      <c r="AJ4336" t="e">
        <f>Y4336/AA4336</f>
        <v>#VALUE!</v>
      </c>
      <c r="AK4336" t="e">
        <f>Z4336/AB4336</f>
        <v>#VALUE!</v>
      </c>
      <c r="AL4336" t="e">
        <f>O4336/K4336</f>
        <v>#VALUE!</v>
      </c>
      <c r="AM4336" t="e">
        <f>P4336/L4336</f>
        <v>#VALUE!</v>
      </c>
      <c r="AN4336" t="e">
        <f>K4336/W4336</f>
        <v>#VALUE!</v>
      </c>
      <c r="AO4336" t="e">
        <f>L4336/X4336</f>
        <v>#VALUE!</v>
      </c>
      <c r="AP4336">
        <f>IF(OR(Q4336&lt;0, Q4336="NA"), 0, 1)</f>
        <v>0</v>
      </c>
      <c r="AQ4336">
        <f>IF(OR(S4336&lt;0, S4336="NA"), 0, 1)</f>
        <v>0</v>
      </c>
      <c r="AR4336">
        <f>IFERROR(IF((AF4336-AG4336)&gt;0,1,0),0)</f>
        <v>0</v>
      </c>
      <c r="AS4336">
        <f>IFERROR(IF((S4336-Q4336)&gt;0,1,0),0)</f>
        <v>0</v>
      </c>
      <c r="AT4336">
        <f>IFERROR(IF((AH4336-AI4336)&lt;0,1,0),0)</f>
        <v>0</v>
      </c>
      <c r="AU4336">
        <f>IFERROR(IF((AJ4336-AK4336)&gt;0,1,0),0)</f>
        <v>0</v>
      </c>
      <c r="AV4336">
        <f>IFERROR(IF((AL4336-AM4336)&gt;0,1,0),0)</f>
        <v>0</v>
      </c>
      <c r="AW4336">
        <f>IFERROR(IF((AN4336-AO4336)&gt;0,1,0),0)</f>
        <v>0</v>
      </c>
      <c r="AX4336">
        <f>IFERROR(IF((AC4336-AD4336)&lt;0,1,0),0)</f>
        <v>0</v>
      </c>
      <c r="AY4336">
        <f>SUM(AP4336:AX4336)</f>
        <v>0</v>
      </c>
    </row>
    <row r="4337" spans="1:51" x14ac:dyDescent="0.45">
      <c r="A4337" s="1" t="s">
        <v>3935</v>
      </c>
      <c r="B4337" s="2">
        <v>117773533</v>
      </c>
      <c r="C4337" s="3" t="s">
        <v>5338</v>
      </c>
      <c r="D4337" s="5">
        <v>28.097200000000001</v>
      </c>
      <c r="E4337" s="5">
        <v>1.40486</v>
      </c>
      <c r="F4337" s="3" t="s">
        <v>4480</v>
      </c>
      <c r="G4337" s="3" t="s">
        <v>4491</v>
      </c>
      <c r="H4337" s="3" t="s">
        <v>4492</v>
      </c>
      <c r="I4337" s="3" t="s">
        <v>4493</v>
      </c>
      <c r="J4337" s="3"/>
      <c r="K4337" s="6" t="s">
        <v>4474</v>
      </c>
      <c r="L4337" s="6" t="s">
        <v>4474</v>
      </c>
      <c r="M4337" s="6" t="s">
        <v>4474</v>
      </c>
      <c r="N4337" s="6" t="s">
        <v>4474</v>
      </c>
      <c r="O4337" s="6" t="s">
        <v>4474</v>
      </c>
      <c r="P4337" s="6" t="s">
        <v>4474</v>
      </c>
      <c r="Q4337" s="6" t="s">
        <v>4474</v>
      </c>
      <c r="R4337" s="6" t="s">
        <v>4474</v>
      </c>
      <c r="S4337" s="6" t="s">
        <v>4474</v>
      </c>
      <c r="T4337" s="6" t="s">
        <v>4474</v>
      </c>
      <c r="U4337" s="6" t="s">
        <v>4474</v>
      </c>
      <c r="V4337" s="6" t="s">
        <v>4474</v>
      </c>
      <c r="W4337" s="6" t="s">
        <v>4474</v>
      </c>
      <c r="X4337" s="6" t="s">
        <v>4474</v>
      </c>
      <c r="Y4337" s="6" t="s">
        <v>4474</v>
      </c>
      <c r="Z4337" s="6" t="s">
        <v>4474</v>
      </c>
      <c r="AA4337" s="6" t="s">
        <v>4474</v>
      </c>
      <c r="AB4337" s="6" t="s">
        <v>4474</v>
      </c>
      <c r="AC4337" s="6" t="s">
        <v>4474</v>
      </c>
      <c r="AD4337" s="6" t="s">
        <v>4474</v>
      </c>
      <c r="AF4337" t="e">
        <f>Q4337/W4337</f>
        <v>#VALUE!</v>
      </c>
      <c r="AG4337" t="e">
        <f>R4337/X4337</f>
        <v>#VALUE!</v>
      </c>
      <c r="AH4337" t="e">
        <f>U4337/W4337</f>
        <v>#VALUE!</v>
      </c>
      <c r="AI4337" t="e">
        <f>V4337/X4337</f>
        <v>#VALUE!</v>
      </c>
      <c r="AJ4337" t="e">
        <f>Y4337/AA4337</f>
        <v>#VALUE!</v>
      </c>
      <c r="AK4337" t="e">
        <f>Z4337/AB4337</f>
        <v>#VALUE!</v>
      </c>
      <c r="AL4337" t="e">
        <f>O4337/K4337</f>
        <v>#VALUE!</v>
      </c>
      <c r="AM4337" t="e">
        <f>P4337/L4337</f>
        <v>#VALUE!</v>
      </c>
      <c r="AN4337" t="e">
        <f>K4337/W4337</f>
        <v>#VALUE!</v>
      </c>
      <c r="AO4337" t="e">
        <f>L4337/X4337</f>
        <v>#VALUE!</v>
      </c>
      <c r="AP4337">
        <f>IF(OR(Q4337&lt;0, Q4337="NA"), 0, 1)</f>
        <v>0</v>
      </c>
      <c r="AQ4337">
        <f>IF(OR(S4337&lt;0, S4337="NA"), 0, 1)</f>
        <v>0</v>
      </c>
      <c r="AR4337">
        <f>IFERROR(IF((AF4337-AG4337)&gt;0,1,0),0)</f>
        <v>0</v>
      </c>
      <c r="AS4337">
        <f>IFERROR(IF((S4337-Q4337)&gt;0,1,0),0)</f>
        <v>0</v>
      </c>
      <c r="AT4337">
        <f>IFERROR(IF((AH4337-AI4337)&lt;0,1,0),0)</f>
        <v>0</v>
      </c>
      <c r="AU4337">
        <f>IFERROR(IF((AJ4337-AK4337)&gt;0,1,0),0)</f>
        <v>0</v>
      </c>
      <c r="AV4337">
        <f>IFERROR(IF((AL4337-AM4337)&gt;0,1,0),0)</f>
        <v>0</v>
      </c>
      <c r="AW4337">
        <f>IFERROR(IF((AN4337-AO4337)&gt;0,1,0),0)</f>
        <v>0</v>
      </c>
      <c r="AX4337">
        <f>IFERROR(IF((AC4337-AD4337)&lt;0,1,0),0)</f>
        <v>0</v>
      </c>
      <c r="AY4337">
        <f>SUM(AP4337:AX4337)</f>
        <v>0</v>
      </c>
    </row>
    <row r="4338" spans="1:51" x14ac:dyDescent="0.45">
      <c r="A4338" s="1" t="s">
        <v>3941</v>
      </c>
      <c r="B4338" s="2">
        <v>106541033</v>
      </c>
      <c r="C4338" s="3" t="s">
        <v>5337</v>
      </c>
      <c r="D4338" s="5">
        <v>27.666499999999999</v>
      </c>
      <c r="E4338" s="5">
        <v>84.493491000000006</v>
      </c>
      <c r="F4338" s="3" t="s">
        <v>4480</v>
      </c>
      <c r="G4338" s="3" t="s">
        <v>4491</v>
      </c>
      <c r="H4338" s="3" t="s">
        <v>4492</v>
      </c>
      <c r="I4338" s="3" t="s">
        <v>4493</v>
      </c>
      <c r="J4338" s="3"/>
      <c r="K4338" s="6" t="s">
        <v>4474</v>
      </c>
      <c r="L4338" s="6" t="s">
        <v>4474</v>
      </c>
      <c r="M4338" s="6" t="s">
        <v>4474</v>
      </c>
      <c r="N4338" s="6" t="s">
        <v>4474</v>
      </c>
      <c r="O4338" s="6" t="s">
        <v>4474</v>
      </c>
      <c r="P4338" s="6" t="s">
        <v>4474</v>
      </c>
      <c r="Q4338" s="6" t="s">
        <v>4474</v>
      </c>
      <c r="R4338" s="6" t="s">
        <v>4474</v>
      </c>
      <c r="S4338" s="6" t="s">
        <v>4474</v>
      </c>
      <c r="T4338" s="6" t="s">
        <v>4474</v>
      </c>
      <c r="U4338" s="6" t="s">
        <v>4474</v>
      </c>
      <c r="V4338" s="6" t="s">
        <v>4474</v>
      </c>
      <c r="W4338" s="6" t="s">
        <v>4474</v>
      </c>
      <c r="X4338" s="6" t="s">
        <v>4474</v>
      </c>
      <c r="Y4338" s="6" t="s">
        <v>4474</v>
      </c>
      <c r="Z4338" s="6" t="s">
        <v>4474</v>
      </c>
      <c r="AA4338" s="6" t="s">
        <v>4474</v>
      </c>
      <c r="AB4338" s="6" t="s">
        <v>4474</v>
      </c>
      <c r="AC4338" s="6" t="s">
        <v>4474</v>
      </c>
      <c r="AD4338" s="6" t="s">
        <v>4474</v>
      </c>
      <c r="AF4338" t="e">
        <f>Q4338/W4338</f>
        <v>#VALUE!</v>
      </c>
      <c r="AG4338" t="e">
        <f>R4338/X4338</f>
        <v>#VALUE!</v>
      </c>
      <c r="AH4338" t="e">
        <f>U4338/W4338</f>
        <v>#VALUE!</v>
      </c>
      <c r="AI4338" t="e">
        <f>V4338/X4338</f>
        <v>#VALUE!</v>
      </c>
      <c r="AJ4338" t="e">
        <f>Y4338/AA4338</f>
        <v>#VALUE!</v>
      </c>
      <c r="AK4338" t="e">
        <f>Z4338/AB4338</f>
        <v>#VALUE!</v>
      </c>
      <c r="AL4338" t="e">
        <f>O4338/K4338</f>
        <v>#VALUE!</v>
      </c>
      <c r="AM4338" t="e">
        <f>P4338/L4338</f>
        <v>#VALUE!</v>
      </c>
      <c r="AN4338" t="e">
        <f>K4338/W4338</f>
        <v>#VALUE!</v>
      </c>
      <c r="AO4338" t="e">
        <f>L4338/X4338</f>
        <v>#VALUE!</v>
      </c>
      <c r="AP4338">
        <f>IF(OR(Q4338&lt;0, Q4338="NA"), 0, 1)</f>
        <v>0</v>
      </c>
      <c r="AQ4338">
        <f>IF(OR(S4338&lt;0, S4338="NA"), 0, 1)</f>
        <v>0</v>
      </c>
      <c r="AR4338">
        <f>IFERROR(IF((AF4338-AG4338)&gt;0,1,0),0)</f>
        <v>0</v>
      </c>
      <c r="AS4338">
        <f>IFERROR(IF((S4338-Q4338)&gt;0,1,0),0)</f>
        <v>0</v>
      </c>
      <c r="AT4338">
        <f>IFERROR(IF((AH4338-AI4338)&lt;0,1,0),0)</f>
        <v>0</v>
      </c>
      <c r="AU4338">
        <f>IFERROR(IF((AJ4338-AK4338)&gt;0,1,0),0)</f>
        <v>0</v>
      </c>
      <c r="AV4338">
        <f>IFERROR(IF((AL4338-AM4338)&gt;0,1,0),0)</f>
        <v>0</v>
      </c>
      <c r="AW4338">
        <f>IFERROR(IF((AN4338-AO4338)&gt;0,1,0),0)</f>
        <v>0</v>
      </c>
      <c r="AX4338">
        <f>IFERROR(IF((AC4338-AD4338)&lt;0,1,0),0)</f>
        <v>0</v>
      </c>
      <c r="AY4338">
        <f>SUM(AP4338:AX4338)</f>
        <v>0</v>
      </c>
    </row>
    <row r="4339" spans="1:51" x14ac:dyDescent="0.45">
      <c r="A4339" s="1" t="s">
        <v>3942</v>
      </c>
      <c r="B4339" s="2">
        <v>119079727</v>
      </c>
      <c r="C4339" s="3" t="s">
        <v>5337</v>
      </c>
      <c r="D4339" s="5">
        <v>26.745699999999999</v>
      </c>
      <c r="E4339" s="5">
        <v>29.420269999999999</v>
      </c>
      <c r="F4339" s="3" t="s">
        <v>4480</v>
      </c>
      <c r="G4339" s="3" t="s">
        <v>4491</v>
      </c>
      <c r="H4339" s="3" t="s">
        <v>4492</v>
      </c>
      <c r="I4339" s="3" t="s">
        <v>4493</v>
      </c>
      <c r="J4339" s="3"/>
      <c r="K4339" s="6" t="s">
        <v>4474</v>
      </c>
      <c r="L4339" s="6" t="s">
        <v>4474</v>
      </c>
      <c r="M4339" s="6" t="s">
        <v>4474</v>
      </c>
      <c r="N4339" s="6" t="s">
        <v>4474</v>
      </c>
      <c r="O4339" s="6" t="s">
        <v>4474</v>
      </c>
      <c r="P4339" s="6" t="s">
        <v>4474</v>
      </c>
      <c r="Q4339" s="6" t="s">
        <v>4474</v>
      </c>
      <c r="R4339" s="6" t="s">
        <v>4474</v>
      </c>
      <c r="S4339" s="6" t="s">
        <v>4474</v>
      </c>
      <c r="T4339" s="6" t="s">
        <v>4474</v>
      </c>
      <c r="U4339" s="6" t="s">
        <v>4474</v>
      </c>
      <c r="V4339" s="6" t="s">
        <v>4474</v>
      </c>
      <c r="W4339" s="6" t="s">
        <v>4474</v>
      </c>
      <c r="X4339" s="6" t="s">
        <v>4474</v>
      </c>
      <c r="Y4339" s="6" t="s">
        <v>4474</v>
      </c>
      <c r="Z4339" s="6" t="s">
        <v>4474</v>
      </c>
      <c r="AA4339" s="6" t="s">
        <v>4474</v>
      </c>
      <c r="AB4339" s="6" t="s">
        <v>4474</v>
      </c>
      <c r="AC4339" s="6" t="s">
        <v>4474</v>
      </c>
      <c r="AD4339" s="6" t="s">
        <v>4474</v>
      </c>
      <c r="AF4339" t="e">
        <f>Q4339/W4339</f>
        <v>#VALUE!</v>
      </c>
      <c r="AG4339" t="e">
        <f>R4339/X4339</f>
        <v>#VALUE!</v>
      </c>
      <c r="AH4339" t="e">
        <f>U4339/W4339</f>
        <v>#VALUE!</v>
      </c>
      <c r="AI4339" t="e">
        <f>V4339/X4339</f>
        <v>#VALUE!</v>
      </c>
      <c r="AJ4339" t="e">
        <f>Y4339/AA4339</f>
        <v>#VALUE!</v>
      </c>
      <c r="AK4339" t="e">
        <f>Z4339/AB4339</f>
        <v>#VALUE!</v>
      </c>
      <c r="AL4339" t="e">
        <f>O4339/K4339</f>
        <v>#VALUE!</v>
      </c>
      <c r="AM4339" t="e">
        <f>P4339/L4339</f>
        <v>#VALUE!</v>
      </c>
      <c r="AN4339" t="e">
        <f>K4339/W4339</f>
        <v>#VALUE!</v>
      </c>
      <c r="AO4339" t="e">
        <f>L4339/X4339</f>
        <v>#VALUE!</v>
      </c>
      <c r="AP4339">
        <f>IF(OR(Q4339&lt;0, Q4339="NA"), 0, 1)</f>
        <v>0</v>
      </c>
      <c r="AQ4339">
        <f>IF(OR(S4339&lt;0, S4339="NA"), 0, 1)</f>
        <v>0</v>
      </c>
      <c r="AR4339">
        <f>IFERROR(IF((AF4339-AG4339)&gt;0,1,0),0)</f>
        <v>0</v>
      </c>
      <c r="AS4339">
        <f>IFERROR(IF((S4339-Q4339)&gt;0,1,0),0)</f>
        <v>0</v>
      </c>
      <c r="AT4339">
        <f>IFERROR(IF((AH4339-AI4339)&lt;0,1,0),0)</f>
        <v>0</v>
      </c>
      <c r="AU4339">
        <f>IFERROR(IF((AJ4339-AK4339)&gt;0,1,0),0)</f>
        <v>0</v>
      </c>
      <c r="AV4339">
        <f>IFERROR(IF((AL4339-AM4339)&gt;0,1,0),0)</f>
        <v>0</v>
      </c>
      <c r="AW4339">
        <f>IFERROR(IF((AN4339-AO4339)&gt;0,1,0),0)</f>
        <v>0</v>
      </c>
      <c r="AX4339">
        <f>IFERROR(IF((AC4339-AD4339)&lt;0,1,0),0)</f>
        <v>0</v>
      </c>
      <c r="AY4339">
        <f>SUM(AP4339:AX4339)</f>
        <v>0</v>
      </c>
    </row>
    <row r="4340" spans="1:51" x14ac:dyDescent="0.45">
      <c r="A4340" s="1" t="s">
        <v>3944</v>
      </c>
      <c r="B4340" s="2">
        <v>23266914</v>
      </c>
      <c r="C4340" s="3" t="s">
        <v>5335</v>
      </c>
      <c r="D4340" s="5">
        <v>16.93</v>
      </c>
      <c r="E4340" s="5">
        <v>543.14627918999997</v>
      </c>
      <c r="F4340" s="3" t="s">
        <v>4480</v>
      </c>
      <c r="G4340" s="3" t="s">
        <v>4491</v>
      </c>
      <c r="H4340" s="3" t="s">
        <v>4492</v>
      </c>
      <c r="I4340" s="3" t="s">
        <v>4493</v>
      </c>
      <c r="J4340" s="3"/>
      <c r="K4340" s="6" t="s">
        <v>4474</v>
      </c>
      <c r="L4340" s="6" t="s">
        <v>4474</v>
      </c>
      <c r="M4340" s="6" t="s">
        <v>4474</v>
      </c>
      <c r="N4340" s="6" t="s">
        <v>4474</v>
      </c>
      <c r="O4340" s="6" t="s">
        <v>4474</v>
      </c>
      <c r="P4340" s="6" t="s">
        <v>4474</v>
      </c>
      <c r="Q4340" s="6" t="s">
        <v>4474</v>
      </c>
      <c r="R4340" s="6" t="s">
        <v>4474</v>
      </c>
      <c r="S4340" s="6" t="s">
        <v>4474</v>
      </c>
      <c r="T4340" s="6" t="s">
        <v>4474</v>
      </c>
      <c r="U4340" s="6" t="s">
        <v>4474</v>
      </c>
      <c r="V4340" s="6" t="s">
        <v>4474</v>
      </c>
      <c r="W4340" s="6" t="s">
        <v>4474</v>
      </c>
      <c r="X4340" s="6" t="s">
        <v>4474</v>
      </c>
      <c r="Y4340" s="6" t="s">
        <v>4474</v>
      </c>
      <c r="Z4340" s="6" t="s">
        <v>4474</v>
      </c>
      <c r="AA4340" s="6" t="s">
        <v>4474</v>
      </c>
      <c r="AB4340" s="6" t="s">
        <v>4474</v>
      </c>
      <c r="AC4340" s="6" t="s">
        <v>4474</v>
      </c>
      <c r="AD4340" s="6" t="s">
        <v>4474</v>
      </c>
      <c r="AF4340" t="e">
        <f>Q4340/W4340</f>
        <v>#VALUE!</v>
      </c>
      <c r="AG4340" t="e">
        <f>R4340/X4340</f>
        <v>#VALUE!</v>
      </c>
      <c r="AH4340" t="e">
        <f>U4340/W4340</f>
        <v>#VALUE!</v>
      </c>
      <c r="AI4340" t="e">
        <f>V4340/X4340</f>
        <v>#VALUE!</v>
      </c>
      <c r="AJ4340" t="e">
        <f>Y4340/AA4340</f>
        <v>#VALUE!</v>
      </c>
      <c r="AK4340" t="e">
        <f>Z4340/AB4340</f>
        <v>#VALUE!</v>
      </c>
      <c r="AL4340" t="e">
        <f>O4340/K4340</f>
        <v>#VALUE!</v>
      </c>
      <c r="AM4340" t="e">
        <f>P4340/L4340</f>
        <v>#VALUE!</v>
      </c>
      <c r="AN4340" t="e">
        <f>K4340/W4340</f>
        <v>#VALUE!</v>
      </c>
      <c r="AO4340" t="e">
        <f>L4340/X4340</f>
        <v>#VALUE!</v>
      </c>
      <c r="AP4340">
        <f>IF(OR(Q4340&lt;0, Q4340="NA"), 0, 1)</f>
        <v>0</v>
      </c>
      <c r="AQ4340">
        <f>IF(OR(S4340&lt;0, S4340="NA"), 0, 1)</f>
        <v>0</v>
      </c>
      <c r="AR4340">
        <f>IFERROR(IF((AF4340-AG4340)&gt;0,1,0),0)</f>
        <v>0</v>
      </c>
      <c r="AS4340">
        <f>IFERROR(IF((S4340-Q4340)&gt;0,1,0),0)</f>
        <v>0</v>
      </c>
      <c r="AT4340">
        <f>IFERROR(IF((AH4340-AI4340)&lt;0,1,0),0)</f>
        <v>0</v>
      </c>
      <c r="AU4340">
        <f>IFERROR(IF((AJ4340-AK4340)&gt;0,1,0),0)</f>
        <v>0</v>
      </c>
      <c r="AV4340">
        <f>IFERROR(IF((AL4340-AM4340)&gt;0,1,0),0)</f>
        <v>0</v>
      </c>
      <c r="AW4340">
        <f>IFERROR(IF((AN4340-AO4340)&gt;0,1,0),0)</f>
        <v>0</v>
      </c>
      <c r="AX4340">
        <f>IFERROR(IF((AC4340-AD4340)&lt;0,1,0),0)</f>
        <v>0</v>
      </c>
      <c r="AY4340">
        <f>SUM(AP4340:AX4340)</f>
        <v>0</v>
      </c>
    </row>
    <row r="4341" spans="1:51" x14ac:dyDescent="0.45">
      <c r="A4341" s="1" t="s">
        <v>3947</v>
      </c>
      <c r="B4341" s="2">
        <v>110698872</v>
      </c>
      <c r="C4341" s="3" t="s">
        <v>5338</v>
      </c>
      <c r="D4341" s="5">
        <v>20.61</v>
      </c>
      <c r="E4341" s="7">
        <v>3.6067499999999999</v>
      </c>
      <c r="F4341" s="3" t="s">
        <v>4480</v>
      </c>
      <c r="G4341" s="3" t="s">
        <v>4491</v>
      </c>
      <c r="H4341" s="3" t="s">
        <v>4492</v>
      </c>
      <c r="I4341" s="3" t="s">
        <v>4493</v>
      </c>
      <c r="J4341" s="3"/>
      <c r="K4341" s="6" t="s">
        <v>4474</v>
      </c>
      <c r="L4341" s="6" t="s">
        <v>4474</v>
      </c>
      <c r="M4341" s="6" t="s">
        <v>4474</v>
      </c>
      <c r="N4341" s="6" t="s">
        <v>4474</v>
      </c>
      <c r="O4341" s="6" t="s">
        <v>4474</v>
      </c>
      <c r="P4341" s="6" t="s">
        <v>4474</v>
      </c>
      <c r="Q4341" s="6" t="s">
        <v>4474</v>
      </c>
      <c r="R4341" s="6" t="s">
        <v>4474</v>
      </c>
      <c r="S4341" s="6" t="s">
        <v>4474</v>
      </c>
      <c r="T4341" s="6" t="s">
        <v>4474</v>
      </c>
      <c r="U4341" s="6" t="s">
        <v>4474</v>
      </c>
      <c r="V4341" s="6" t="s">
        <v>4474</v>
      </c>
      <c r="W4341" s="6" t="s">
        <v>4474</v>
      </c>
      <c r="X4341" s="6" t="s">
        <v>4474</v>
      </c>
      <c r="Y4341" s="6" t="s">
        <v>4474</v>
      </c>
      <c r="Z4341" s="6" t="s">
        <v>4474</v>
      </c>
      <c r="AA4341" s="6" t="s">
        <v>4474</v>
      </c>
      <c r="AB4341" s="6" t="s">
        <v>4474</v>
      </c>
      <c r="AC4341" s="6" t="s">
        <v>4474</v>
      </c>
      <c r="AD4341" s="6" t="s">
        <v>4474</v>
      </c>
      <c r="AF4341" t="e">
        <f>Q4341/W4341</f>
        <v>#VALUE!</v>
      </c>
      <c r="AG4341" t="e">
        <f>R4341/X4341</f>
        <v>#VALUE!</v>
      </c>
      <c r="AH4341" t="e">
        <f>U4341/W4341</f>
        <v>#VALUE!</v>
      </c>
      <c r="AI4341" t="e">
        <f>V4341/X4341</f>
        <v>#VALUE!</v>
      </c>
      <c r="AJ4341" t="e">
        <f>Y4341/AA4341</f>
        <v>#VALUE!</v>
      </c>
      <c r="AK4341" t="e">
        <f>Z4341/AB4341</f>
        <v>#VALUE!</v>
      </c>
      <c r="AL4341" t="e">
        <f>O4341/K4341</f>
        <v>#VALUE!</v>
      </c>
      <c r="AM4341" t="e">
        <f>P4341/L4341</f>
        <v>#VALUE!</v>
      </c>
      <c r="AN4341" t="e">
        <f>K4341/W4341</f>
        <v>#VALUE!</v>
      </c>
      <c r="AO4341" t="e">
        <f>L4341/X4341</f>
        <v>#VALUE!</v>
      </c>
      <c r="AP4341">
        <f>IF(OR(Q4341&lt;0, Q4341="NA"), 0, 1)</f>
        <v>0</v>
      </c>
      <c r="AQ4341">
        <f>IF(OR(S4341&lt;0, S4341="NA"), 0, 1)</f>
        <v>0</v>
      </c>
      <c r="AR4341">
        <f>IFERROR(IF((AF4341-AG4341)&gt;0,1,0),0)</f>
        <v>0</v>
      </c>
      <c r="AS4341">
        <f>IFERROR(IF((S4341-Q4341)&gt;0,1,0),0)</f>
        <v>0</v>
      </c>
      <c r="AT4341">
        <f>IFERROR(IF((AH4341-AI4341)&lt;0,1,0),0)</f>
        <v>0</v>
      </c>
      <c r="AU4341">
        <f>IFERROR(IF((AJ4341-AK4341)&gt;0,1,0),0)</f>
        <v>0</v>
      </c>
      <c r="AV4341">
        <f>IFERROR(IF((AL4341-AM4341)&gt;0,1,0),0)</f>
        <v>0</v>
      </c>
      <c r="AW4341">
        <f>IFERROR(IF((AN4341-AO4341)&gt;0,1,0),0)</f>
        <v>0</v>
      </c>
      <c r="AX4341">
        <f>IFERROR(IF((AC4341-AD4341)&lt;0,1,0),0)</f>
        <v>0</v>
      </c>
      <c r="AY4341">
        <f>SUM(AP4341:AX4341)</f>
        <v>0</v>
      </c>
    </row>
    <row r="4342" spans="1:51" x14ac:dyDescent="0.45">
      <c r="A4342" s="1" t="s">
        <v>3948</v>
      </c>
      <c r="B4342" s="2">
        <v>26677333</v>
      </c>
      <c r="C4342" s="3" t="s">
        <v>5337</v>
      </c>
      <c r="D4342" s="5">
        <v>18.429300000000001</v>
      </c>
      <c r="E4342" s="5">
        <v>41.0051925</v>
      </c>
      <c r="F4342" s="3" t="s">
        <v>4480</v>
      </c>
      <c r="G4342" s="3" t="s">
        <v>4491</v>
      </c>
      <c r="H4342" s="3" t="s">
        <v>4492</v>
      </c>
      <c r="I4342" s="3" t="s">
        <v>4493</v>
      </c>
      <c r="J4342" s="3"/>
      <c r="K4342" s="6" t="s">
        <v>4474</v>
      </c>
      <c r="L4342" s="6" t="s">
        <v>4474</v>
      </c>
      <c r="M4342" s="6" t="s">
        <v>4474</v>
      </c>
      <c r="N4342" s="6" t="s">
        <v>4474</v>
      </c>
      <c r="O4342" s="6" t="s">
        <v>4474</v>
      </c>
      <c r="P4342" s="6" t="s">
        <v>4474</v>
      </c>
      <c r="Q4342" s="6" t="s">
        <v>4474</v>
      </c>
      <c r="R4342" s="6" t="s">
        <v>4474</v>
      </c>
      <c r="S4342" s="6" t="s">
        <v>4474</v>
      </c>
      <c r="T4342" s="6" t="s">
        <v>4474</v>
      </c>
      <c r="U4342" s="6" t="s">
        <v>4474</v>
      </c>
      <c r="V4342" s="6" t="s">
        <v>4474</v>
      </c>
      <c r="W4342" s="6" t="s">
        <v>4474</v>
      </c>
      <c r="X4342" s="6" t="s">
        <v>4474</v>
      </c>
      <c r="Y4342" s="6" t="s">
        <v>4474</v>
      </c>
      <c r="Z4342" s="6" t="s">
        <v>4474</v>
      </c>
      <c r="AA4342" s="6" t="s">
        <v>4474</v>
      </c>
      <c r="AB4342" s="6" t="s">
        <v>4474</v>
      </c>
      <c r="AC4342" s="6" t="s">
        <v>4474</v>
      </c>
      <c r="AD4342" s="6" t="s">
        <v>4474</v>
      </c>
      <c r="AF4342" t="e">
        <f>Q4342/W4342</f>
        <v>#VALUE!</v>
      </c>
      <c r="AG4342" t="e">
        <f>R4342/X4342</f>
        <v>#VALUE!</v>
      </c>
      <c r="AH4342" t="e">
        <f>U4342/W4342</f>
        <v>#VALUE!</v>
      </c>
      <c r="AI4342" t="e">
        <f>V4342/X4342</f>
        <v>#VALUE!</v>
      </c>
      <c r="AJ4342" t="e">
        <f>Y4342/AA4342</f>
        <v>#VALUE!</v>
      </c>
      <c r="AK4342" t="e">
        <f>Z4342/AB4342</f>
        <v>#VALUE!</v>
      </c>
      <c r="AL4342" t="e">
        <f>O4342/K4342</f>
        <v>#VALUE!</v>
      </c>
      <c r="AM4342" t="e">
        <f>P4342/L4342</f>
        <v>#VALUE!</v>
      </c>
      <c r="AN4342" t="e">
        <f>K4342/W4342</f>
        <v>#VALUE!</v>
      </c>
      <c r="AO4342" t="e">
        <f>L4342/X4342</f>
        <v>#VALUE!</v>
      </c>
      <c r="AP4342">
        <f>IF(OR(Q4342&lt;0, Q4342="NA"), 0, 1)</f>
        <v>0</v>
      </c>
      <c r="AQ4342">
        <f>IF(OR(S4342&lt;0, S4342="NA"), 0, 1)</f>
        <v>0</v>
      </c>
      <c r="AR4342">
        <f>IFERROR(IF((AF4342-AG4342)&gt;0,1,0),0)</f>
        <v>0</v>
      </c>
      <c r="AS4342">
        <f>IFERROR(IF((S4342-Q4342)&gt;0,1,0),0)</f>
        <v>0</v>
      </c>
      <c r="AT4342">
        <f>IFERROR(IF((AH4342-AI4342)&lt;0,1,0),0)</f>
        <v>0</v>
      </c>
      <c r="AU4342">
        <f>IFERROR(IF((AJ4342-AK4342)&gt;0,1,0),0)</f>
        <v>0</v>
      </c>
      <c r="AV4342">
        <f>IFERROR(IF((AL4342-AM4342)&gt;0,1,0),0)</f>
        <v>0</v>
      </c>
      <c r="AW4342">
        <f>IFERROR(IF((AN4342-AO4342)&gt;0,1,0),0)</f>
        <v>0</v>
      </c>
      <c r="AX4342">
        <f>IFERROR(IF((AC4342-AD4342)&lt;0,1,0),0)</f>
        <v>0</v>
      </c>
      <c r="AY4342">
        <f>SUM(AP4342:AX4342)</f>
        <v>0</v>
      </c>
    </row>
    <row r="4343" spans="1:51" x14ac:dyDescent="0.45">
      <c r="A4343" s="1" t="s">
        <v>3949</v>
      </c>
      <c r="B4343" s="2">
        <v>26678015</v>
      </c>
      <c r="C4343" s="3" t="s">
        <v>5337</v>
      </c>
      <c r="D4343" s="5">
        <v>25.927199999999999</v>
      </c>
      <c r="E4343" s="5">
        <v>31.112639999999999</v>
      </c>
      <c r="F4343" s="3" t="s">
        <v>4480</v>
      </c>
      <c r="G4343" s="3" t="s">
        <v>4491</v>
      </c>
      <c r="H4343" s="3" t="s">
        <v>4492</v>
      </c>
      <c r="I4343" s="3" t="s">
        <v>4493</v>
      </c>
      <c r="J4343" s="3"/>
      <c r="K4343" s="6" t="s">
        <v>4474</v>
      </c>
      <c r="L4343" s="6" t="s">
        <v>4474</v>
      </c>
      <c r="M4343" s="6" t="s">
        <v>4474</v>
      </c>
      <c r="N4343" s="6" t="s">
        <v>4474</v>
      </c>
      <c r="O4343" s="6" t="s">
        <v>4474</v>
      </c>
      <c r="P4343" s="6" t="s">
        <v>4474</v>
      </c>
      <c r="Q4343" s="6" t="s">
        <v>4474</v>
      </c>
      <c r="R4343" s="6" t="s">
        <v>4474</v>
      </c>
      <c r="S4343" s="6" t="s">
        <v>4474</v>
      </c>
      <c r="T4343" s="6" t="s">
        <v>4474</v>
      </c>
      <c r="U4343" s="6" t="s">
        <v>4474</v>
      </c>
      <c r="V4343" s="6" t="s">
        <v>4474</v>
      </c>
      <c r="W4343" s="6" t="s">
        <v>4474</v>
      </c>
      <c r="X4343" s="6" t="s">
        <v>4474</v>
      </c>
      <c r="Y4343" s="6" t="s">
        <v>4474</v>
      </c>
      <c r="Z4343" s="6" t="s">
        <v>4474</v>
      </c>
      <c r="AA4343" s="6" t="s">
        <v>4474</v>
      </c>
      <c r="AB4343" s="6" t="s">
        <v>4474</v>
      </c>
      <c r="AC4343" s="6" t="s">
        <v>4474</v>
      </c>
      <c r="AD4343" s="6" t="s">
        <v>4474</v>
      </c>
      <c r="AF4343" t="e">
        <f>Q4343/W4343</f>
        <v>#VALUE!</v>
      </c>
      <c r="AG4343" t="e">
        <f>R4343/X4343</f>
        <v>#VALUE!</v>
      </c>
      <c r="AH4343" t="e">
        <f>U4343/W4343</f>
        <v>#VALUE!</v>
      </c>
      <c r="AI4343" t="e">
        <f>V4343/X4343</f>
        <v>#VALUE!</v>
      </c>
      <c r="AJ4343" t="e">
        <f>Y4343/AA4343</f>
        <v>#VALUE!</v>
      </c>
      <c r="AK4343" t="e">
        <f>Z4343/AB4343</f>
        <v>#VALUE!</v>
      </c>
      <c r="AL4343" t="e">
        <f>O4343/K4343</f>
        <v>#VALUE!</v>
      </c>
      <c r="AM4343" t="e">
        <f>P4343/L4343</f>
        <v>#VALUE!</v>
      </c>
      <c r="AN4343" t="e">
        <f>K4343/W4343</f>
        <v>#VALUE!</v>
      </c>
      <c r="AO4343" t="e">
        <f>L4343/X4343</f>
        <v>#VALUE!</v>
      </c>
      <c r="AP4343">
        <f>IF(OR(Q4343&lt;0, Q4343="NA"), 0, 1)</f>
        <v>0</v>
      </c>
      <c r="AQ4343">
        <f>IF(OR(S4343&lt;0, S4343="NA"), 0, 1)</f>
        <v>0</v>
      </c>
      <c r="AR4343">
        <f>IFERROR(IF((AF4343-AG4343)&gt;0,1,0),0)</f>
        <v>0</v>
      </c>
      <c r="AS4343">
        <f>IFERROR(IF((S4343-Q4343)&gt;0,1,0),0)</f>
        <v>0</v>
      </c>
      <c r="AT4343">
        <f>IFERROR(IF((AH4343-AI4343)&lt;0,1,0),0)</f>
        <v>0</v>
      </c>
      <c r="AU4343">
        <f>IFERROR(IF((AJ4343-AK4343)&gt;0,1,0),0)</f>
        <v>0</v>
      </c>
      <c r="AV4343">
        <f>IFERROR(IF((AL4343-AM4343)&gt;0,1,0),0)</f>
        <v>0</v>
      </c>
      <c r="AW4343">
        <f>IFERROR(IF((AN4343-AO4343)&gt;0,1,0),0)</f>
        <v>0</v>
      </c>
      <c r="AX4343">
        <f>IFERROR(IF((AC4343-AD4343)&lt;0,1,0),0)</f>
        <v>0</v>
      </c>
      <c r="AY4343">
        <f>SUM(AP4343:AX4343)</f>
        <v>0</v>
      </c>
    </row>
    <row r="4344" spans="1:51" x14ac:dyDescent="0.45">
      <c r="A4344" s="1" t="s">
        <v>3950</v>
      </c>
      <c r="B4344" s="2">
        <v>106420037</v>
      </c>
      <c r="C4344" s="3" t="s">
        <v>5338</v>
      </c>
      <c r="D4344" s="5">
        <v>21.32</v>
      </c>
      <c r="E4344" s="5">
        <v>31.98</v>
      </c>
      <c r="F4344" s="3" t="s">
        <v>4480</v>
      </c>
      <c r="G4344" s="3" t="s">
        <v>4491</v>
      </c>
      <c r="H4344" s="3" t="s">
        <v>4492</v>
      </c>
      <c r="I4344" s="3" t="s">
        <v>4493</v>
      </c>
      <c r="J4344" s="3"/>
      <c r="K4344" s="6" t="s">
        <v>4474</v>
      </c>
      <c r="L4344" s="6" t="s">
        <v>4474</v>
      </c>
      <c r="M4344" s="6" t="s">
        <v>4474</v>
      </c>
      <c r="N4344" s="6" t="s">
        <v>4474</v>
      </c>
      <c r="O4344" s="6" t="s">
        <v>4474</v>
      </c>
      <c r="P4344" s="6" t="s">
        <v>4474</v>
      </c>
      <c r="Q4344" s="6" t="s">
        <v>4474</v>
      </c>
      <c r="R4344" s="6" t="s">
        <v>4474</v>
      </c>
      <c r="S4344" s="6" t="s">
        <v>4474</v>
      </c>
      <c r="T4344" s="6" t="s">
        <v>4474</v>
      </c>
      <c r="U4344" s="6" t="s">
        <v>4474</v>
      </c>
      <c r="V4344" s="6" t="s">
        <v>4474</v>
      </c>
      <c r="W4344" s="6" t="s">
        <v>4474</v>
      </c>
      <c r="X4344" s="6" t="s">
        <v>4474</v>
      </c>
      <c r="Y4344" s="6" t="s">
        <v>4474</v>
      </c>
      <c r="Z4344" s="6" t="s">
        <v>4474</v>
      </c>
      <c r="AA4344" s="6" t="s">
        <v>4474</v>
      </c>
      <c r="AB4344" s="6" t="s">
        <v>4474</v>
      </c>
      <c r="AC4344" s="6" t="s">
        <v>4474</v>
      </c>
      <c r="AD4344" s="6" t="s">
        <v>4474</v>
      </c>
      <c r="AF4344" t="e">
        <f>Q4344/W4344</f>
        <v>#VALUE!</v>
      </c>
      <c r="AG4344" t="e">
        <f>R4344/X4344</f>
        <v>#VALUE!</v>
      </c>
      <c r="AH4344" t="e">
        <f>U4344/W4344</f>
        <v>#VALUE!</v>
      </c>
      <c r="AI4344" t="e">
        <f>V4344/X4344</f>
        <v>#VALUE!</v>
      </c>
      <c r="AJ4344" t="e">
        <f>Y4344/AA4344</f>
        <v>#VALUE!</v>
      </c>
      <c r="AK4344" t="e">
        <f>Z4344/AB4344</f>
        <v>#VALUE!</v>
      </c>
      <c r="AL4344" t="e">
        <f>O4344/K4344</f>
        <v>#VALUE!</v>
      </c>
      <c r="AM4344" t="e">
        <f>P4344/L4344</f>
        <v>#VALUE!</v>
      </c>
      <c r="AN4344" t="e">
        <f>K4344/W4344</f>
        <v>#VALUE!</v>
      </c>
      <c r="AO4344" t="e">
        <f>L4344/X4344</f>
        <v>#VALUE!</v>
      </c>
      <c r="AP4344">
        <f>IF(OR(Q4344&lt;0, Q4344="NA"), 0, 1)</f>
        <v>0</v>
      </c>
      <c r="AQ4344">
        <f>IF(OR(S4344&lt;0, S4344="NA"), 0, 1)</f>
        <v>0</v>
      </c>
      <c r="AR4344">
        <f>IFERROR(IF((AF4344-AG4344)&gt;0,1,0),0)</f>
        <v>0</v>
      </c>
      <c r="AS4344">
        <f>IFERROR(IF((S4344-Q4344)&gt;0,1,0),0)</f>
        <v>0</v>
      </c>
      <c r="AT4344">
        <f>IFERROR(IF((AH4344-AI4344)&lt;0,1,0),0)</f>
        <v>0</v>
      </c>
      <c r="AU4344">
        <f>IFERROR(IF((AJ4344-AK4344)&gt;0,1,0),0)</f>
        <v>0</v>
      </c>
      <c r="AV4344">
        <f>IFERROR(IF((AL4344-AM4344)&gt;0,1,0),0)</f>
        <v>0</v>
      </c>
      <c r="AW4344">
        <f>IFERROR(IF((AN4344-AO4344)&gt;0,1,0),0)</f>
        <v>0</v>
      </c>
      <c r="AX4344">
        <f>IFERROR(IF((AC4344-AD4344)&lt;0,1,0),0)</f>
        <v>0</v>
      </c>
      <c r="AY4344">
        <f>SUM(AP4344:AX4344)</f>
        <v>0</v>
      </c>
    </row>
    <row r="4345" spans="1:51" x14ac:dyDescent="0.45">
      <c r="A4345" s="1" t="s">
        <v>3951</v>
      </c>
      <c r="B4345" s="2">
        <v>115794936</v>
      </c>
      <c r="C4345" s="3" t="s">
        <v>5338</v>
      </c>
      <c r="D4345" s="5">
        <v>20.25</v>
      </c>
      <c r="E4345" s="5">
        <v>15.69375</v>
      </c>
      <c r="F4345" s="3" t="s">
        <v>4480</v>
      </c>
      <c r="G4345" s="3" t="s">
        <v>4491</v>
      </c>
      <c r="H4345" s="3" t="s">
        <v>4492</v>
      </c>
      <c r="I4345" s="3" t="s">
        <v>4493</v>
      </c>
      <c r="J4345" s="3"/>
      <c r="K4345" s="6" t="s">
        <v>4474</v>
      </c>
      <c r="L4345" s="6" t="s">
        <v>4474</v>
      </c>
      <c r="M4345" s="6" t="s">
        <v>4474</v>
      </c>
      <c r="N4345" s="6" t="s">
        <v>4474</v>
      </c>
      <c r="O4345" s="6" t="s">
        <v>4474</v>
      </c>
      <c r="P4345" s="6" t="s">
        <v>4474</v>
      </c>
      <c r="Q4345" s="6" t="s">
        <v>4474</v>
      </c>
      <c r="R4345" s="6" t="s">
        <v>4474</v>
      </c>
      <c r="S4345" s="6" t="s">
        <v>4474</v>
      </c>
      <c r="T4345" s="6" t="s">
        <v>4474</v>
      </c>
      <c r="U4345" s="6" t="s">
        <v>4474</v>
      </c>
      <c r="V4345" s="6" t="s">
        <v>4474</v>
      </c>
      <c r="W4345" s="6" t="s">
        <v>4474</v>
      </c>
      <c r="X4345" s="6" t="s">
        <v>4474</v>
      </c>
      <c r="Y4345" s="6" t="s">
        <v>4474</v>
      </c>
      <c r="Z4345" s="6" t="s">
        <v>4474</v>
      </c>
      <c r="AA4345" s="6" t="s">
        <v>4474</v>
      </c>
      <c r="AB4345" s="6" t="s">
        <v>4474</v>
      </c>
      <c r="AC4345" s="6" t="s">
        <v>4474</v>
      </c>
      <c r="AD4345" s="6" t="s">
        <v>4474</v>
      </c>
      <c r="AF4345" t="e">
        <f>Q4345/W4345</f>
        <v>#VALUE!</v>
      </c>
      <c r="AG4345" t="e">
        <f>R4345/X4345</f>
        <v>#VALUE!</v>
      </c>
      <c r="AH4345" t="e">
        <f>U4345/W4345</f>
        <v>#VALUE!</v>
      </c>
      <c r="AI4345" t="e">
        <f>V4345/X4345</f>
        <v>#VALUE!</v>
      </c>
      <c r="AJ4345" t="e">
        <f>Y4345/AA4345</f>
        <v>#VALUE!</v>
      </c>
      <c r="AK4345" t="e">
        <f>Z4345/AB4345</f>
        <v>#VALUE!</v>
      </c>
      <c r="AL4345" t="e">
        <f>O4345/K4345</f>
        <v>#VALUE!</v>
      </c>
      <c r="AM4345" t="e">
        <f>P4345/L4345</f>
        <v>#VALUE!</v>
      </c>
      <c r="AN4345" t="e">
        <f>K4345/W4345</f>
        <v>#VALUE!</v>
      </c>
      <c r="AO4345" t="e">
        <f>L4345/X4345</f>
        <v>#VALUE!</v>
      </c>
      <c r="AP4345">
        <f>IF(OR(Q4345&lt;0, Q4345="NA"), 0, 1)</f>
        <v>0</v>
      </c>
      <c r="AQ4345">
        <f>IF(OR(S4345&lt;0, S4345="NA"), 0, 1)</f>
        <v>0</v>
      </c>
      <c r="AR4345">
        <f>IFERROR(IF((AF4345-AG4345)&gt;0,1,0),0)</f>
        <v>0</v>
      </c>
      <c r="AS4345">
        <f>IFERROR(IF((S4345-Q4345)&gt;0,1,0),0)</f>
        <v>0</v>
      </c>
      <c r="AT4345">
        <f>IFERROR(IF((AH4345-AI4345)&lt;0,1,0),0)</f>
        <v>0</v>
      </c>
      <c r="AU4345">
        <f>IFERROR(IF((AJ4345-AK4345)&gt;0,1,0),0)</f>
        <v>0</v>
      </c>
      <c r="AV4345">
        <f>IFERROR(IF((AL4345-AM4345)&gt;0,1,0),0)</f>
        <v>0</v>
      </c>
      <c r="AW4345">
        <f>IFERROR(IF((AN4345-AO4345)&gt;0,1,0),0)</f>
        <v>0</v>
      </c>
      <c r="AX4345">
        <f>IFERROR(IF((AC4345-AD4345)&lt;0,1,0),0)</f>
        <v>0</v>
      </c>
      <c r="AY4345">
        <f>SUM(AP4345:AX4345)</f>
        <v>0</v>
      </c>
    </row>
    <row r="4346" spans="1:51" x14ac:dyDescent="0.45">
      <c r="A4346" s="1" t="s">
        <v>3952</v>
      </c>
      <c r="B4346" s="2">
        <v>117314064</v>
      </c>
      <c r="C4346" s="3" t="s">
        <v>5338</v>
      </c>
      <c r="D4346" s="5">
        <v>34.56</v>
      </c>
      <c r="E4346" s="5">
        <v>94.176000000000002</v>
      </c>
      <c r="F4346" s="3" t="s">
        <v>4480</v>
      </c>
      <c r="G4346" s="3" t="s">
        <v>4491</v>
      </c>
      <c r="H4346" s="3" t="s">
        <v>4492</v>
      </c>
      <c r="I4346" s="3" t="s">
        <v>4493</v>
      </c>
      <c r="J4346" s="3"/>
      <c r="K4346" s="6" t="s">
        <v>4474</v>
      </c>
      <c r="L4346" s="6" t="s">
        <v>4474</v>
      </c>
      <c r="M4346" s="6" t="s">
        <v>4474</v>
      </c>
      <c r="N4346" s="6" t="s">
        <v>4474</v>
      </c>
      <c r="O4346" s="6" t="s">
        <v>4474</v>
      </c>
      <c r="P4346" s="6" t="s">
        <v>4474</v>
      </c>
      <c r="Q4346" s="6" t="s">
        <v>4474</v>
      </c>
      <c r="R4346" s="6" t="s">
        <v>4474</v>
      </c>
      <c r="S4346" s="6" t="s">
        <v>4474</v>
      </c>
      <c r="T4346" s="6" t="s">
        <v>4474</v>
      </c>
      <c r="U4346" s="6" t="s">
        <v>4474</v>
      </c>
      <c r="V4346" s="6" t="s">
        <v>4474</v>
      </c>
      <c r="W4346" s="6" t="s">
        <v>4474</v>
      </c>
      <c r="X4346" s="6" t="s">
        <v>4474</v>
      </c>
      <c r="Y4346" s="6" t="s">
        <v>4474</v>
      </c>
      <c r="Z4346" s="6" t="s">
        <v>4474</v>
      </c>
      <c r="AA4346" s="6" t="s">
        <v>4474</v>
      </c>
      <c r="AB4346" s="6" t="s">
        <v>4474</v>
      </c>
      <c r="AC4346" s="6" t="s">
        <v>4474</v>
      </c>
      <c r="AD4346" s="6" t="s">
        <v>4474</v>
      </c>
      <c r="AF4346" t="e">
        <f>Q4346/W4346</f>
        <v>#VALUE!</v>
      </c>
      <c r="AG4346" t="e">
        <f>R4346/X4346</f>
        <v>#VALUE!</v>
      </c>
      <c r="AH4346" t="e">
        <f>U4346/W4346</f>
        <v>#VALUE!</v>
      </c>
      <c r="AI4346" t="e">
        <f>V4346/X4346</f>
        <v>#VALUE!</v>
      </c>
      <c r="AJ4346" t="e">
        <f>Y4346/AA4346</f>
        <v>#VALUE!</v>
      </c>
      <c r="AK4346" t="e">
        <f>Z4346/AB4346</f>
        <v>#VALUE!</v>
      </c>
      <c r="AL4346" t="e">
        <f>O4346/K4346</f>
        <v>#VALUE!</v>
      </c>
      <c r="AM4346" t="e">
        <f>P4346/L4346</f>
        <v>#VALUE!</v>
      </c>
      <c r="AN4346" t="e">
        <f>K4346/W4346</f>
        <v>#VALUE!</v>
      </c>
      <c r="AO4346" t="e">
        <f>L4346/X4346</f>
        <v>#VALUE!</v>
      </c>
      <c r="AP4346">
        <f>IF(OR(Q4346&lt;0, Q4346="NA"), 0, 1)</f>
        <v>0</v>
      </c>
      <c r="AQ4346">
        <f>IF(OR(S4346&lt;0, S4346="NA"), 0, 1)</f>
        <v>0</v>
      </c>
      <c r="AR4346">
        <f>IFERROR(IF((AF4346-AG4346)&gt;0,1,0),0)</f>
        <v>0</v>
      </c>
      <c r="AS4346">
        <f>IFERROR(IF((S4346-Q4346)&gt;0,1,0),0)</f>
        <v>0</v>
      </c>
      <c r="AT4346">
        <f>IFERROR(IF((AH4346-AI4346)&lt;0,1,0),0)</f>
        <v>0</v>
      </c>
      <c r="AU4346">
        <f>IFERROR(IF((AJ4346-AK4346)&gt;0,1,0),0)</f>
        <v>0</v>
      </c>
      <c r="AV4346">
        <f>IFERROR(IF((AL4346-AM4346)&gt;0,1,0),0)</f>
        <v>0</v>
      </c>
      <c r="AW4346">
        <f>IFERROR(IF((AN4346-AO4346)&gt;0,1,0),0)</f>
        <v>0</v>
      </c>
      <c r="AX4346">
        <f>IFERROR(IF((AC4346-AD4346)&lt;0,1,0),0)</f>
        <v>0</v>
      </c>
      <c r="AY4346">
        <f>SUM(AP4346:AX4346)</f>
        <v>0</v>
      </c>
    </row>
    <row r="4347" spans="1:51" x14ac:dyDescent="0.45">
      <c r="A4347" s="1" t="s">
        <v>3953</v>
      </c>
      <c r="B4347" s="2">
        <v>117336997</v>
      </c>
      <c r="C4347" s="3" t="s">
        <v>5338</v>
      </c>
      <c r="D4347" s="5">
        <v>55.84</v>
      </c>
      <c r="E4347" s="5" t="s">
        <v>4474</v>
      </c>
      <c r="F4347" s="3" t="s">
        <v>4480</v>
      </c>
      <c r="G4347" s="3" t="s">
        <v>4491</v>
      </c>
      <c r="H4347" s="3" t="s">
        <v>4492</v>
      </c>
      <c r="I4347" s="3" t="s">
        <v>4493</v>
      </c>
      <c r="J4347" s="3"/>
      <c r="K4347" s="6" t="s">
        <v>4474</v>
      </c>
      <c r="L4347" s="6" t="s">
        <v>4474</v>
      </c>
      <c r="M4347" s="6" t="s">
        <v>4474</v>
      </c>
      <c r="N4347" s="6" t="s">
        <v>4474</v>
      </c>
      <c r="O4347" s="6" t="s">
        <v>4474</v>
      </c>
      <c r="P4347" s="6" t="s">
        <v>4474</v>
      </c>
      <c r="Q4347" s="6" t="s">
        <v>4474</v>
      </c>
      <c r="R4347" s="6" t="s">
        <v>4474</v>
      </c>
      <c r="S4347" s="6" t="s">
        <v>4474</v>
      </c>
      <c r="T4347" s="6" t="s">
        <v>4474</v>
      </c>
      <c r="U4347" s="6" t="s">
        <v>4474</v>
      </c>
      <c r="V4347" s="6" t="s">
        <v>4474</v>
      </c>
      <c r="W4347" s="6" t="s">
        <v>4474</v>
      </c>
      <c r="X4347" s="6" t="s">
        <v>4474</v>
      </c>
      <c r="Y4347" s="6" t="s">
        <v>4474</v>
      </c>
      <c r="Z4347" s="6" t="s">
        <v>4474</v>
      </c>
      <c r="AA4347" s="6" t="s">
        <v>4474</v>
      </c>
      <c r="AB4347" s="6" t="s">
        <v>4474</v>
      </c>
      <c r="AC4347" s="6" t="s">
        <v>4474</v>
      </c>
      <c r="AD4347" s="6" t="s">
        <v>4474</v>
      </c>
      <c r="AF4347" t="e">
        <f>Q4347/W4347</f>
        <v>#VALUE!</v>
      </c>
      <c r="AG4347" t="e">
        <f>R4347/X4347</f>
        <v>#VALUE!</v>
      </c>
      <c r="AH4347" t="e">
        <f>U4347/W4347</f>
        <v>#VALUE!</v>
      </c>
      <c r="AI4347" t="e">
        <f>V4347/X4347</f>
        <v>#VALUE!</v>
      </c>
      <c r="AJ4347" t="e">
        <f>Y4347/AA4347</f>
        <v>#VALUE!</v>
      </c>
      <c r="AK4347" t="e">
        <f>Z4347/AB4347</f>
        <v>#VALUE!</v>
      </c>
      <c r="AL4347" t="e">
        <f>O4347/K4347</f>
        <v>#VALUE!</v>
      </c>
      <c r="AM4347" t="e">
        <f>P4347/L4347</f>
        <v>#VALUE!</v>
      </c>
      <c r="AN4347" t="e">
        <f>K4347/W4347</f>
        <v>#VALUE!</v>
      </c>
      <c r="AO4347" t="e">
        <f>L4347/X4347</f>
        <v>#VALUE!</v>
      </c>
      <c r="AP4347">
        <f>IF(OR(Q4347&lt;0, Q4347="NA"), 0, 1)</f>
        <v>0</v>
      </c>
      <c r="AQ4347">
        <f>IF(OR(S4347&lt;0, S4347="NA"), 0, 1)</f>
        <v>0</v>
      </c>
      <c r="AR4347">
        <f>IFERROR(IF((AF4347-AG4347)&gt;0,1,0),0)</f>
        <v>0</v>
      </c>
      <c r="AS4347">
        <f>IFERROR(IF((S4347-Q4347)&gt;0,1,0),0)</f>
        <v>0</v>
      </c>
      <c r="AT4347">
        <f>IFERROR(IF((AH4347-AI4347)&lt;0,1,0),0)</f>
        <v>0</v>
      </c>
      <c r="AU4347">
        <f>IFERROR(IF((AJ4347-AK4347)&gt;0,1,0),0)</f>
        <v>0</v>
      </c>
      <c r="AV4347">
        <f>IFERROR(IF((AL4347-AM4347)&gt;0,1,0),0)</f>
        <v>0</v>
      </c>
      <c r="AW4347">
        <f>IFERROR(IF((AN4347-AO4347)&gt;0,1,0),0)</f>
        <v>0</v>
      </c>
      <c r="AX4347">
        <f>IFERROR(IF((AC4347-AD4347)&lt;0,1,0),0)</f>
        <v>0</v>
      </c>
      <c r="AY4347">
        <f>SUM(AP4347:AX4347)</f>
        <v>0</v>
      </c>
    </row>
    <row r="4348" spans="1:51" x14ac:dyDescent="0.45">
      <c r="A4348" s="1" t="s">
        <v>3954</v>
      </c>
      <c r="B4348" s="2">
        <v>120096093</v>
      </c>
      <c r="C4348" s="3" t="s">
        <v>5338</v>
      </c>
      <c r="D4348" s="5">
        <v>20.440000000000001</v>
      </c>
      <c r="E4348" s="5">
        <v>17.885000000000002</v>
      </c>
      <c r="F4348" s="3" t="s">
        <v>4480</v>
      </c>
      <c r="G4348" s="3" t="s">
        <v>4491</v>
      </c>
      <c r="H4348" s="3" t="s">
        <v>4492</v>
      </c>
      <c r="I4348" s="3" t="s">
        <v>4493</v>
      </c>
      <c r="J4348" s="3"/>
      <c r="K4348" s="6" t="s">
        <v>4474</v>
      </c>
      <c r="L4348" s="6" t="s">
        <v>4474</v>
      </c>
      <c r="M4348" s="6" t="s">
        <v>4474</v>
      </c>
      <c r="N4348" s="6" t="s">
        <v>4474</v>
      </c>
      <c r="O4348" s="6" t="s">
        <v>4474</v>
      </c>
      <c r="P4348" s="6" t="s">
        <v>4474</v>
      </c>
      <c r="Q4348" s="6" t="s">
        <v>4474</v>
      </c>
      <c r="R4348" s="6" t="s">
        <v>4474</v>
      </c>
      <c r="S4348" s="6" t="s">
        <v>4474</v>
      </c>
      <c r="T4348" s="6" t="s">
        <v>4474</v>
      </c>
      <c r="U4348" s="6" t="s">
        <v>4474</v>
      </c>
      <c r="V4348" s="6" t="s">
        <v>4474</v>
      </c>
      <c r="W4348" s="6" t="s">
        <v>4474</v>
      </c>
      <c r="X4348" s="6" t="s">
        <v>4474</v>
      </c>
      <c r="Y4348" s="6" t="s">
        <v>4474</v>
      </c>
      <c r="Z4348" s="6" t="s">
        <v>4474</v>
      </c>
      <c r="AA4348" s="6" t="s">
        <v>4474</v>
      </c>
      <c r="AB4348" s="6" t="s">
        <v>4474</v>
      </c>
      <c r="AC4348" s="6" t="s">
        <v>4474</v>
      </c>
      <c r="AD4348" s="6" t="s">
        <v>4474</v>
      </c>
      <c r="AF4348" t="e">
        <f>Q4348/W4348</f>
        <v>#VALUE!</v>
      </c>
      <c r="AG4348" t="e">
        <f>R4348/X4348</f>
        <v>#VALUE!</v>
      </c>
      <c r="AH4348" t="e">
        <f>U4348/W4348</f>
        <v>#VALUE!</v>
      </c>
      <c r="AI4348" t="e">
        <f>V4348/X4348</f>
        <v>#VALUE!</v>
      </c>
      <c r="AJ4348" t="e">
        <f>Y4348/AA4348</f>
        <v>#VALUE!</v>
      </c>
      <c r="AK4348" t="e">
        <f>Z4348/AB4348</f>
        <v>#VALUE!</v>
      </c>
      <c r="AL4348" t="e">
        <f>O4348/K4348</f>
        <v>#VALUE!</v>
      </c>
      <c r="AM4348" t="e">
        <f>P4348/L4348</f>
        <v>#VALUE!</v>
      </c>
      <c r="AN4348" t="e">
        <f>K4348/W4348</f>
        <v>#VALUE!</v>
      </c>
      <c r="AO4348" t="e">
        <f>L4348/X4348</f>
        <v>#VALUE!</v>
      </c>
      <c r="AP4348">
        <f>IF(OR(Q4348&lt;0, Q4348="NA"), 0, 1)</f>
        <v>0</v>
      </c>
      <c r="AQ4348">
        <f>IF(OR(S4348&lt;0, S4348="NA"), 0, 1)</f>
        <v>0</v>
      </c>
      <c r="AR4348">
        <f>IFERROR(IF((AF4348-AG4348)&gt;0,1,0),0)</f>
        <v>0</v>
      </c>
      <c r="AS4348">
        <f>IFERROR(IF((S4348-Q4348)&gt;0,1,0),0)</f>
        <v>0</v>
      </c>
      <c r="AT4348">
        <f>IFERROR(IF((AH4348-AI4348)&lt;0,1,0),0)</f>
        <v>0</v>
      </c>
      <c r="AU4348">
        <f>IFERROR(IF((AJ4348-AK4348)&gt;0,1,0),0)</f>
        <v>0</v>
      </c>
      <c r="AV4348">
        <f>IFERROR(IF((AL4348-AM4348)&gt;0,1,0),0)</f>
        <v>0</v>
      </c>
      <c r="AW4348">
        <f>IFERROR(IF((AN4348-AO4348)&gt;0,1,0),0)</f>
        <v>0</v>
      </c>
      <c r="AX4348">
        <f>IFERROR(IF((AC4348-AD4348)&lt;0,1,0),0)</f>
        <v>0</v>
      </c>
      <c r="AY4348">
        <f>SUM(AP4348:AX4348)</f>
        <v>0</v>
      </c>
    </row>
    <row r="4349" spans="1:51" x14ac:dyDescent="0.45">
      <c r="A4349" s="1" t="s">
        <v>3955</v>
      </c>
      <c r="B4349" s="2">
        <v>112918288</v>
      </c>
      <c r="C4349" s="3" t="s">
        <v>5338</v>
      </c>
      <c r="D4349" s="5">
        <v>30.61</v>
      </c>
      <c r="E4349" s="5">
        <v>158.66105787999999</v>
      </c>
      <c r="F4349" s="3" t="s">
        <v>4480</v>
      </c>
      <c r="G4349" s="3" t="s">
        <v>4491</v>
      </c>
      <c r="H4349" s="3" t="s">
        <v>4492</v>
      </c>
      <c r="I4349" s="3" t="s">
        <v>4493</v>
      </c>
      <c r="J4349" s="3"/>
      <c r="K4349" s="6" t="s">
        <v>4474</v>
      </c>
      <c r="L4349" s="6" t="s">
        <v>4474</v>
      </c>
      <c r="M4349" s="6" t="s">
        <v>4474</v>
      </c>
      <c r="N4349" s="6" t="s">
        <v>4474</v>
      </c>
      <c r="O4349" s="6" t="s">
        <v>4474</v>
      </c>
      <c r="P4349" s="6" t="s">
        <v>4474</v>
      </c>
      <c r="Q4349" s="6" t="s">
        <v>4474</v>
      </c>
      <c r="R4349" s="6" t="s">
        <v>4474</v>
      </c>
      <c r="S4349" s="6" t="s">
        <v>4474</v>
      </c>
      <c r="T4349" s="6" t="s">
        <v>4474</v>
      </c>
      <c r="U4349" s="6" t="s">
        <v>4474</v>
      </c>
      <c r="V4349" s="6" t="s">
        <v>4474</v>
      </c>
      <c r="W4349" s="6" t="s">
        <v>4474</v>
      </c>
      <c r="X4349" s="6" t="s">
        <v>4474</v>
      </c>
      <c r="Y4349" s="6" t="s">
        <v>4474</v>
      </c>
      <c r="Z4349" s="6" t="s">
        <v>4474</v>
      </c>
      <c r="AA4349" s="6" t="s">
        <v>4474</v>
      </c>
      <c r="AB4349" s="6" t="s">
        <v>4474</v>
      </c>
      <c r="AC4349" s="6" t="s">
        <v>4474</v>
      </c>
      <c r="AD4349" s="6" t="s">
        <v>4474</v>
      </c>
      <c r="AF4349" t="e">
        <f>Q4349/W4349</f>
        <v>#VALUE!</v>
      </c>
      <c r="AG4349" t="e">
        <f>R4349/X4349</f>
        <v>#VALUE!</v>
      </c>
      <c r="AH4349" t="e">
        <f>U4349/W4349</f>
        <v>#VALUE!</v>
      </c>
      <c r="AI4349" t="e">
        <f>V4349/X4349</f>
        <v>#VALUE!</v>
      </c>
      <c r="AJ4349" t="e">
        <f>Y4349/AA4349</f>
        <v>#VALUE!</v>
      </c>
      <c r="AK4349" t="e">
        <f>Z4349/AB4349</f>
        <v>#VALUE!</v>
      </c>
      <c r="AL4349" t="e">
        <f>O4349/K4349</f>
        <v>#VALUE!</v>
      </c>
      <c r="AM4349" t="e">
        <f>P4349/L4349</f>
        <v>#VALUE!</v>
      </c>
      <c r="AN4349" t="e">
        <f>K4349/W4349</f>
        <v>#VALUE!</v>
      </c>
      <c r="AO4349" t="e">
        <f>L4349/X4349</f>
        <v>#VALUE!</v>
      </c>
      <c r="AP4349">
        <f>IF(OR(Q4349&lt;0, Q4349="NA"), 0, 1)</f>
        <v>0</v>
      </c>
      <c r="AQ4349">
        <f>IF(OR(S4349&lt;0, S4349="NA"), 0, 1)</f>
        <v>0</v>
      </c>
      <c r="AR4349">
        <f>IFERROR(IF((AF4349-AG4349)&gt;0,1,0),0)</f>
        <v>0</v>
      </c>
      <c r="AS4349">
        <f>IFERROR(IF((S4349-Q4349)&gt;0,1,0),0)</f>
        <v>0</v>
      </c>
      <c r="AT4349">
        <f>IFERROR(IF((AH4349-AI4349)&lt;0,1,0),0)</f>
        <v>0</v>
      </c>
      <c r="AU4349">
        <f>IFERROR(IF((AJ4349-AK4349)&gt;0,1,0),0)</f>
        <v>0</v>
      </c>
      <c r="AV4349">
        <f>IFERROR(IF((AL4349-AM4349)&gt;0,1,0),0)</f>
        <v>0</v>
      </c>
      <c r="AW4349">
        <f>IFERROR(IF((AN4349-AO4349)&gt;0,1,0),0)</f>
        <v>0</v>
      </c>
      <c r="AX4349">
        <f>IFERROR(IF((AC4349-AD4349)&lt;0,1,0),0)</f>
        <v>0</v>
      </c>
      <c r="AY4349">
        <f>SUM(AP4349:AX4349)</f>
        <v>0</v>
      </c>
    </row>
    <row r="4350" spans="1:51" x14ac:dyDescent="0.45">
      <c r="A4350" s="1" t="s">
        <v>3956</v>
      </c>
      <c r="B4350" s="2">
        <v>115791121</v>
      </c>
      <c r="C4350" s="3" t="s">
        <v>5338</v>
      </c>
      <c r="D4350" s="5">
        <v>19.489999999999998</v>
      </c>
      <c r="E4350" s="5">
        <v>20.464500000000001</v>
      </c>
      <c r="F4350" s="3" t="s">
        <v>4480</v>
      </c>
      <c r="G4350" s="3" t="s">
        <v>4491</v>
      </c>
      <c r="H4350" s="3" t="s">
        <v>4492</v>
      </c>
      <c r="I4350" s="3" t="s">
        <v>4493</v>
      </c>
      <c r="J4350" s="3"/>
      <c r="K4350" s="6" t="s">
        <v>4474</v>
      </c>
      <c r="L4350" s="6" t="s">
        <v>4474</v>
      </c>
      <c r="M4350" s="6" t="s">
        <v>4474</v>
      </c>
      <c r="N4350" s="6" t="s">
        <v>4474</v>
      </c>
      <c r="O4350" s="6" t="s">
        <v>4474</v>
      </c>
      <c r="P4350" s="6" t="s">
        <v>4474</v>
      </c>
      <c r="Q4350" s="6" t="s">
        <v>4474</v>
      </c>
      <c r="R4350" s="6" t="s">
        <v>4474</v>
      </c>
      <c r="S4350" s="6" t="s">
        <v>4474</v>
      </c>
      <c r="T4350" s="6" t="s">
        <v>4474</v>
      </c>
      <c r="U4350" s="6" t="s">
        <v>4474</v>
      </c>
      <c r="V4350" s="6" t="s">
        <v>4474</v>
      </c>
      <c r="W4350" s="6" t="s">
        <v>4474</v>
      </c>
      <c r="X4350" s="6" t="s">
        <v>4474</v>
      </c>
      <c r="Y4350" s="6" t="s">
        <v>4474</v>
      </c>
      <c r="Z4350" s="6" t="s">
        <v>4474</v>
      </c>
      <c r="AA4350" s="6" t="s">
        <v>4474</v>
      </c>
      <c r="AB4350" s="6" t="s">
        <v>4474</v>
      </c>
      <c r="AC4350" s="6" t="s">
        <v>4474</v>
      </c>
      <c r="AD4350" s="6" t="s">
        <v>4474</v>
      </c>
      <c r="AF4350" t="e">
        <f>Q4350/W4350</f>
        <v>#VALUE!</v>
      </c>
      <c r="AG4350" t="e">
        <f>R4350/X4350</f>
        <v>#VALUE!</v>
      </c>
      <c r="AH4350" t="e">
        <f>U4350/W4350</f>
        <v>#VALUE!</v>
      </c>
      <c r="AI4350" t="e">
        <f>V4350/X4350</f>
        <v>#VALUE!</v>
      </c>
      <c r="AJ4350" t="e">
        <f>Y4350/AA4350</f>
        <v>#VALUE!</v>
      </c>
      <c r="AK4350" t="e">
        <f>Z4350/AB4350</f>
        <v>#VALUE!</v>
      </c>
      <c r="AL4350" t="e">
        <f>O4350/K4350</f>
        <v>#VALUE!</v>
      </c>
      <c r="AM4350" t="e">
        <f>P4350/L4350</f>
        <v>#VALUE!</v>
      </c>
      <c r="AN4350" t="e">
        <f>K4350/W4350</f>
        <v>#VALUE!</v>
      </c>
      <c r="AO4350" t="e">
        <f>L4350/X4350</f>
        <v>#VALUE!</v>
      </c>
      <c r="AP4350">
        <f>IF(OR(Q4350&lt;0, Q4350="NA"), 0, 1)</f>
        <v>0</v>
      </c>
      <c r="AQ4350">
        <f>IF(OR(S4350&lt;0, S4350="NA"), 0, 1)</f>
        <v>0</v>
      </c>
      <c r="AR4350">
        <f>IFERROR(IF((AF4350-AG4350)&gt;0,1,0),0)</f>
        <v>0</v>
      </c>
      <c r="AS4350">
        <f>IFERROR(IF((S4350-Q4350)&gt;0,1,0),0)</f>
        <v>0</v>
      </c>
      <c r="AT4350">
        <f>IFERROR(IF((AH4350-AI4350)&lt;0,1,0),0)</f>
        <v>0</v>
      </c>
      <c r="AU4350">
        <f>IFERROR(IF((AJ4350-AK4350)&gt;0,1,0),0)</f>
        <v>0</v>
      </c>
      <c r="AV4350">
        <f>IFERROR(IF((AL4350-AM4350)&gt;0,1,0),0)</f>
        <v>0</v>
      </c>
      <c r="AW4350">
        <f>IFERROR(IF((AN4350-AO4350)&gt;0,1,0),0)</f>
        <v>0</v>
      </c>
      <c r="AX4350">
        <f>IFERROR(IF((AC4350-AD4350)&lt;0,1,0),0)</f>
        <v>0</v>
      </c>
      <c r="AY4350">
        <f>SUM(AP4350:AX4350)</f>
        <v>0</v>
      </c>
    </row>
    <row r="4351" spans="1:51" x14ac:dyDescent="0.45">
      <c r="A4351" s="1" t="s">
        <v>3957</v>
      </c>
      <c r="B4351" s="2">
        <v>116339631</v>
      </c>
      <c r="C4351" s="3" t="s">
        <v>5338</v>
      </c>
      <c r="D4351" s="5">
        <v>14.6</v>
      </c>
      <c r="E4351" s="5">
        <v>22.63</v>
      </c>
      <c r="F4351" s="3" t="s">
        <v>4480</v>
      </c>
      <c r="G4351" s="3" t="s">
        <v>4491</v>
      </c>
      <c r="H4351" s="3" t="s">
        <v>4492</v>
      </c>
      <c r="I4351" s="3" t="s">
        <v>4493</v>
      </c>
      <c r="J4351" s="3"/>
      <c r="K4351" s="6" t="s">
        <v>4474</v>
      </c>
      <c r="L4351" s="6" t="s">
        <v>4474</v>
      </c>
      <c r="M4351" s="6" t="s">
        <v>4474</v>
      </c>
      <c r="N4351" s="6" t="s">
        <v>4474</v>
      </c>
      <c r="O4351" s="6" t="s">
        <v>4474</v>
      </c>
      <c r="P4351" s="6" t="s">
        <v>4474</v>
      </c>
      <c r="Q4351" s="6" t="s">
        <v>4474</v>
      </c>
      <c r="R4351" s="6" t="s">
        <v>4474</v>
      </c>
      <c r="S4351" s="6" t="s">
        <v>4474</v>
      </c>
      <c r="T4351" s="6" t="s">
        <v>4474</v>
      </c>
      <c r="U4351" s="6" t="s">
        <v>4474</v>
      </c>
      <c r="V4351" s="6" t="s">
        <v>4474</v>
      </c>
      <c r="W4351" s="6" t="s">
        <v>4474</v>
      </c>
      <c r="X4351" s="6" t="s">
        <v>4474</v>
      </c>
      <c r="Y4351" s="6" t="s">
        <v>4474</v>
      </c>
      <c r="Z4351" s="6" t="s">
        <v>4474</v>
      </c>
      <c r="AA4351" s="6" t="s">
        <v>4474</v>
      </c>
      <c r="AB4351" s="6" t="s">
        <v>4474</v>
      </c>
      <c r="AC4351" s="6" t="s">
        <v>4474</v>
      </c>
      <c r="AD4351" s="6" t="s">
        <v>4474</v>
      </c>
      <c r="AF4351" t="e">
        <f>Q4351/W4351</f>
        <v>#VALUE!</v>
      </c>
      <c r="AG4351" t="e">
        <f>R4351/X4351</f>
        <v>#VALUE!</v>
      </c>
      <c r="AH4351" t="e">
        <f>U4351/W4351</f>
        <v>#VALUE!</v>
      </c>
      <c r="AI4351" t="e">
        <f>V4351/X4351</f>
        <v>#VALUE!</v>
      </c>
      <c r="AJ4351" t="e">
        <f>Y4351/AA4351</f>
        <v>#VALUE!</v>
      </c>
      <c r="AK4351" t="e">
        <f>Z4351/AB4351</f>
        <v>#VALUE!</v>
      </c>
      <c r="AL4351" t="e">
        <f>O4351/K4351</f>
        <v>#VALUE!</v>
      </c>
      <c r="AM4351" t="e">
        <f>P4351/L4351</f>
        <v>#VALUE!</v>
      </c>
      <c r="AN4351" t="e">
        <f>K4351/W4351</f>
        <v>#VALUE!</v>
      </c>
      <c r="AO4351" t="e">
        <f>L4351/X4351</f>
        <v>#VALUE!</v>
      </c>
      <c r="AP4351">
        <f>IF(OR(Q4351&lt;0, Q4351="NA"), 0, 1)</f>
        <v>0</v>
      </c>
      <c r="AQ4351">
        <f>IF(OR(S4351&lt;0, S4351="NA"), 0, 1)</f>
        <v>0</v>
      </c>
      <c r="AR4351">
        <f>IFERROR(IF((AF4351-AG4351)&gt;0,1,0),0)</f>
        <v>0</v>
      </c>
      <c r="AS4351">
        <f>IFERROR(IF((S4351-Q4351)&gt;0,1,0),0)</f>
        <v>0</v>
      </c>
      <c r="AT4351">
        <f>IFERROR(IF((AH4351-AI4351)&lt;0,1,0),0)</f>
        <v>0</v>
      </c>
      <c r="AU4351">
        <f>IFERROR(IF((AJ4351-AK4351)&gt;0,1,0),0)</f>
        <v>0</v>
      </c>
      <c r="AV4351">
        <f>IFERROR(IF((AL4351-AM4351)&gt;0,1,0),0)</f>
        <v>0</v>
      </c>
      <c r="AW4351">
        <f>IFERROR(IF((AN4351-AO4351)&gt;0,1,0),0)</f>
        <v>0</v>
      </c>
      <c r="AX4351">
        <f>IFERROR(IF((AC4351-AD4351)&lt;0,1,0),0)</f>
        <v>0</v>
      </c>
      <c r="AY4351">
        <f>SUM(AP4351:AX4351)</f>
        <v>0</v>
      </c>
    </row>
    <row r="4352" spans="1:51" x14ac:dyDescent="0.45">
      <c r="A4352" s="1" t="s">
        <v>3958</v>
      </c>
      <c r="B4352" s="2">
        <v>115795027</v>
      </c>
      <c r="C4352" s="3" t="s">
        <v>5338</v>
      </c>
      <c r="D4352" s="5">
        <v>23.32</v>
      </c>
      <c r="E4352" s="5">
        <v>56.2012</v>
      </c>
      <c r="F4352" s="3" t="s">
        <v>4480</v>
      </c>
      <c r="G4352" s="3" t="s">
        <v>4491</v>
      </c>
      <c r="H4352" s="3" t="s">
        <v>4492</v>
      </c>
      <c r="I4352" s="3" t="s">
        <v>4493</v>
      </c>
      <c r="J4352" s="3"/>
      <c r="K4352" s="6" t="s">
        <v>4474</v>
      </c>
      <c r="L4352" s="6" t="s">
        <v>4474</v>
      </c>
      <c r="M4352" s="6" t="s">
        <v>4474</v>
      </c>
      <c r="N4352" s="6" t="s">
        <v>4474</v>
      </c>
      <c r="O4352" s="6" t="s">
        <v>4474</v>
      </c>
      <c r="P4352" s="6" t="s">
        <v>4474</v>
      </c>
      <c r="Q4352" s="6" t="s">
        <v>4474</v>
      </c>
      <c r="R4352" s="6" t="s">
        <v>4474</v>
      </c>
      <c r="S4352" s="6" t="s">
        <v>4474</v>
      </c>
      <c r="T4352" s="6" t="s">
        <v>4474</v>
      </c>
      <c r="U4352" s="6" t="s">
        <v>4474</v>
      </c>
      <c r="V4352" s="6" t="s">
        <v>4474</v>
      </c>
      <c r="W4352" s="6" t="s">
        <v>4474</v>
      </c>
      <c r="X4352" s="6" t="s">
        <v>4474</v>
      </c>
      <c r="Y4352" s="6" t="s">
        <v>4474</v>
      </c>
      <c r="Z4352" s="6" t="s">
        <v>4474</v>
      </c>
      <c r="AA4352" s="6" t="s">
        <v>4474</v>
      </c>
      <c r="AB4352" s="6" t="s">
        <v>4474</v>
      </c>
      <c r="AC4352" s="6" t="s">
        <v>4474</v>
      </c>
      <c r="AD4352" s="6" t="s">
        <v>4474</v>
      </c>
      <c r="AF4352" t="e">
        <f>Q4352/W4352</f>
        <v>#VALUE!</v>
      </c>
      <c r="AG4352" t="e">
        <f>R4352/X4352</f>
        <v>#VALUE!</v>
      </c>
      <c r="AH4352" t="e">
        <f>U4352/W4352</f>
        <v>#VALUE!</v>
      </c>
      <c r="AI4352" t="e">
        <f>V4352/X4352</f>
        <v>#VALUE!</v>
      </c>
      <c r="AJ4352" t="e">
        <f>Y4352/AA4352</f>
        <v>#VALUE!</v>
      </c>
      <c r="AK4352" t="e">
        <f>Z4352/AB4352</f>
        <v>#VALUE!</v>
      </c>
      <c r="AL4352" t="e">
        <f>O4352/K4352</f>
        <v>#VALUE!</v>
      </c>
      <c r="AM4352" t="e">
        <f>P4352/L4352</f>
        <v>#VALUE!</v>
      </c>
      <c r="AN4352" t="e">
        <f>K4352/W4352</f>
        <v>#VALUE!</v>
      </c>
      <c r="AO4352" t="e">
        <f>L4352/X4352</f>
        <v>#VALUE!</v>
      </c>
      <c r="AP4352">
        <f>IF(OR(Q4352&lt;0, Q4352="NA"), 0, 1)</f>
        <v>0</v>
      </c>
      <c r="AQ4352">
        <f>IF(OR(S4352&lt;0, S4352="NA"), 0, 1)</f>
        <v>0</v>
      </c>
      <c r="AR4352">
        <f>IFERROR(IF((AF4352-AG4352)&gt;0,1,0),0)</f>
        <v>0</v>
      </c>
      <c r="AS4352">
        <f>IFERROR(IF((S4352-Q4352)&gt;0,1,0),0)</f>
        <v>0</v>
      </c>
      <c r="AT4352">
        <f>IFERROR(IF((AH4352-AI4352)&lt;0,1,0),0)</f>
        <v>0</v>
      </c>
      <c r="AU4352">
        <f>IFERROR(IF((AJ4352-AK4352)&gt;0,1,0),0)</f>
        <v>0</v>
      </c>
      <c r="AV4352">
        <f>IFERROR(IF((AL4352-AM4352)&gt;0,1,0),0)</f>
        <v>0</v>
      </c>
      <c r="AW4352">
        <f>IFERROR(IF((AN4352-AO4352)&gt;0,1,0),0)</f>
        <v>0</v>
      </c>
      <c r="AX4352">
        <f>IFERROR(IF((AC4352-AD4352)&lt;0,1,0),0)</f>
        <v>0</v>
      </c>
      <c r="AY4352">
        <f>SUM(AP4352:AX4352)</f>
        <v>0</v>
      </c>
    </row>
    <row r="4353" spans="1:51" x14ac:dyDescent="0.45">
      <c r="A4353" s="1" t="s">
        <v>3959</v>
      </c>
      <c r="B4353" s="2">
        <v>113555882</v>
      </c>
      <c r="C4353" s="3" t="s">
        <v>5338</v>
      </c>
      <c r="D4353" s="5">
        <v>27.1892</v>
      </c>
      <c r="E4353" s="5">
        <v>107.39734</v>
      </c>
      <c r="F4353" s="3" t="s">
        <v>4480</v>
      </c>
      <c r="G4353" s="3" t="s">
        <v>4491</v>
      </c>
      <c r="H4353" s="3" t="s">
        <v>4492</v>
      </c>
      <c r="I4353" s="3" t="s">
        <v>4493</v>
      </c>
      <c r="J4353" s="3"/>
      <c r="K4353" s="6" t="s">
        <v>4474</v>
      </c>
      <c r="L4353" s="6" t="s">
        <v>4474</v>
      </c>
      <c r="M4353" s="6" t="s">
        <v>4474</v>
      </c>
      <c r="N4353" s="6" t="s">
        <v>4474</v>
      </c>
      <c r="O4353" s="6" t="s">
        <v>4474</v>
      </c>
      <c r="P4353" s="6" t="s">
        <v>4474</v>
      </c>
      <c r="Q4353" s="6" t="s">
        <v>4474</v>
      </c>
      <c r="R4353" s="6" t="s">
        <v>4474</v>
      </c>
      <c r="S4353" s="6" t="s">
        <v>4474</v>
      </c>
      <c r="T4353" s="6" t="s">
        <v>4474</v>
      </c>
      <c r="U4353" s="6" t="s">
        <v>4474</v>
      </c>
      <c r="V4353" s="6" t="s">
        <v>4474</v>
      </c>
      <c r="W4353" s="6" t="s">
        <v>4474</v>
      </c>
      <c r="X4353" s="6" t="s">
        <v>4474</v>
      </c>
      <c r="Y4353" s="6" t="s">
        <v>4474</v>
      </c>
      <c r="Z4353" s="6" t="s">
        <v>4474</v>
      </c>
      <c r="AA4353" s="6" t="s">
        <v>4474</v>
      </c>
      <c r="AB4353" s="6" t="s">
        <v>4474</v>
      </c>
      <c r="AC4353" s="6" t="s">
        <v>4474</v>
      </c>
      <c r="AD4353" s="6" t="s">
        <v>4474</v>
      </c>
      <c r="AF4353" t="e">
        <f>Q4353/W4353</f>
        <v>#VALUE!</v>
      </c>
      <c r="AG4353" t="e">
        <f>R4353/X4353</f>
        <v>#VALUE!</v>
      </c>
      <c r="AH4353" t="e">
        <f>U4353/W4353</f>
        <v>#VALUE!</v>
      </c>
      <c r="AI4353" t="e">
        <f>V4353/X4353</f>
        <v>#VALUE!</v>
      </c>
      <c r="AJ4353" t="e">
        <f>Y4353/AA4353</f>
        <v>#VALUE!</v>
      </c>
      <c r="AK4353" t="e">
        <f>Z4353/AB4353</f>
        <v>#VALUE!</v>
      </c>
      <c r="AL4353" t="e">
        <f>O4353/K4353</f>
        <v>#VALUE!</v>
      </c>
      <c r="AM4353" t="e">
        <f>P4353/L4353</f>
        <v>#VALUE!</v>
      </c>
      <c r="AN4353" t="e">
        <f>K4353/W4353</f>
        <v>#VALUE!</v>
      </c>
      <c r="AO4353" t="e">
        <f>L4353/X4353</f>
        <v>#VALUE!</v>
      </c>
      <c r="AP4353">
        <f>IF(OR(Q4353&lt;0, Q4353="NA"), 0, 1)</f>
        <v>0</v>
      </c>
      <c r="AQ4353">
        <f>IF(OR(S4353&lt;0, S4353="NA"), 0, 1)</f>
        <v>0</v>
      </c>
      <c r="AR4353">
        <f>IFERROR(IF((AF4353-AG4353)&gt;0,1,0),0)</f>
        <v>0</v>
      </c>
      <c r="AS4353">
        <f>IFERROR(IF((S4353-Q4353)&gt;0,1,0),0)</f>
        <v>0</v>
      </c>
      <c r="AT4353">
        <f>IFERROR(IF((AH4353-AI4353)&lt;0,1,0),0)</f>
        <v>0</v>
      </c>
      <c r="AU4353">
        <f>IFERROR(IF((AJ4353-AK4353)&gt;0,1,0),0)</f>
        <v>0</v>
      </c>
      <c r="AV4353">
        <f>IFERROR(IF((AL4353-AM4353)&gt;0,1,0),0)</f>
        <v>0</v>
      </c>
      <c r="AW4353">
        <f>IFERROR(IF((AN4353-AO4353)&gt;0,1,0),0)</f>
        <v>0</v>
      </c>
      <c r="AX4353">
        <f>IFERROR(IF((AC4353-AD4353)&lt;0,1,0),0)</f>
        <v>0</v>
      </c>
      <c r="AY4353">
        <f>SUM(AP4353:AX4353)</f>
        <v>0</v>
      </c>
    </row>
    <row r="4354" spans="1:51" x14ac:dyDescent="0.45">
      <c r="A4354" s="1" t="s">
        <v>3960</v>
      </c>
      <c r="B4354" s="2">
        <v>116209622</v>
      </c>
      <c r="C4354" s="3" t="s">
        <v>5338</v>
      </c>
      <c r="D4354" s="5">
        <v>17.374600000000001</v>
      </c>
      <c r="E4354" s="5">
        <v>0.86873</v>
      </c>
      <c r="F4354" s="3" t="s">
        <v>4480</v>
      </c>
      <c r="G4354" s="3" t="s">
        <v>4491</v>
      </c>
      <c r="H4354" s="3" t="s">
        <v>4492</v>
      </c>
      <c r="I4354" s="3" t="s">
        <v>4493</v>
      </c>
      <c r="J4354" s="3"/>
      <c r="K4354" s="6" t="s">
        <v>4474</v>
      </c>
      <c r="L4354" s="6" t="s">
        <v>4474</v>
      </c>
      <c r="M4354" s="6" t="s">
        <v>4474</v>
      </c>
      <c r="N4354" s="6" t="s">
        <v>4474</v>
      </c>
      <c r="O4354" s="6" t="s">
        <v>4474</v>
      </c>
      <c r="P4354" s="6" t="s">
        <v>4474</v>
      </c>
      <c r="Q4354" s="6" t="s">
        <v>4474</v>
      </c>
      <c r="R4354" s="6" t="s">
        <v>4474</v>
      </c>
      <c r="S4354" s="6" t="s">
        <v>4474</v>
      </c>
      <c r="T4354" s="6" t="s">
        <v>4474</v>
      </c>
      <c r="U4354" s="6" t="s">
        <v>4474</v>
      </c>
      <c r="V4354" s="6" t="s">
        <v>4474</v>
      </c>
      <c r="W4354" s="6" t="s">
        <v>4474</v>
      </c>
      <c r="X4354" s="6" t="s">
        <v>4474</v>
      </c>
      <c r="Y4354" s="6" t="s">
        <v>4474</v>
      </c>
      <c r="Z4354" s="6" t="s">
        <v>4474</v>
      </c>
      <c r="AA4354" s="6" t="s">
        <v>4474</v>
      </c>
      <c r="AB4354" s="6" t="s">
        <v>4474</v>
      </c>
      <c r="AC4354" s="6" t="s">
        <v>4474</v>
      </c>
      <c r="AD4354" s="6" t="s">
        <v>4474</v>
      </c>
      <c r="AF4354" t="e">
        <f>Q4354/W4354</f>
        <v>#VALUE!</v>
      </c>
      <c r="AG4354" t="e">
        <f>R4354/X4354</f>
        <v>#VALUE!</v>
      </c>
      <c r="AH4354" t="e">
        <f>U4354/W4354</f>
        <v>#VALUE!</v>
      </c>
      <c r="AI4354" t="e">
        <f>V4354/X4354</f>
        <v>#VALUE!</v>
      </c>
      <c r="AJ4354" t="e">
        <f>Y4354/AA4354</f>
        <v>#VALUE!</v>
      </c>
      <c r="AK4354" t="e">
        <f>Z4354/AB4354</f>
        <v>#VALUE!</v>
      </c>
      <c r="AL4354" t="e">
        <f>O4354/K4354</f>
        <v>#VALUE!</v>
      </c>
      <c r="AM4354" t="e">
        <f>P4354/L4354</f>
        <v>#VALUE!</v>
      </c>
      <c r="AN4354" t="e">
        <f>K4354/W4354</f>
        <v>#VALUE!</v>
      </c>
      <c r="AO4354" t="e">
        <f>L4354/X4354</f>
        <v>#VALUE!</v>
      </c>
      <c r="AP4354">
        <f>IF(OR(Q4354&lt;0, Q4354="NA"), 0, 1)</f>
        <v>0</v>
      </c>
      <c r="AQ4354">
        <f>IF(OR(S4354&lt;0, S4354="NA"), 0, 1)</f>
        <v>0</v>
      </c>
      <c r="AR4354">
        <f>IFERROR(IF((AF4354-AG4354)&gt;0,1,0),0)</f>
        <v>0</v>
      </c>
      <c r="AS4354">
        <f>IFERROR(IF((S4354-Q4354)&gt;0,1,0),0)</f>
        <v>0</v>
      </c>
      <c r="AT4354">
        <f>IFERROR(IF((AH4354-AI4354)&lt;0,1,0),0)</f>
        <v>0</v>
      </c>
      <c r="AU4354">
        <f>IFERROR(IF((AJ4354-AK4354)&gt;0,1,0),0)</f>
        <v>0</v>
      </c>
      <c r="AV4354">
        <f>IFERROR(IF((AL4354-AM4354)&gt;0,1,0),0)</f>
        <v>0</v>
      </c>
      <c r="AW4354">
        <f>IFERROR(IF((AN4354-AO4354)&gt;0,1,0),0)</f>
        <v>0</v>
      </c>
      <c r="AX4354">
        <f>IFERROR(IF((AC4354-AD4354)&lt;0,1,0),0)</f>
        <v>0</v>
      </c>
      <c r="AY4354">
        <f>SUM(AP4354:AX4354)</f>
        <v>0</v>
      </c>
    </row>
    <row r="4355" spans="1:51" x14ac:dyDescent="0.45">
      <c r="A4355" s="1" t="s">
        <v>3961</v>
      </c>
      <c r="B4355" s="2">
        <v>115861180</v>
      </c>
      <c r="C4355" s="3" t="s">
        <v>5338</v>
      </c>
      <c r="D4355" s="5">
        <v>16.36</v>
      </c>
      <c r="E4355" s="7">
        <v>8.18</v>
      </c>
      <c r="F4355" s="3" t="s">
        <v>4480</v>
      </c>
      <c r="G4355" s="3" t="s">
        <v>4491</v>
      </c>
      <c r="H4355" s="3" t="s">
        <v>4492</v>
      </c>
      <c r="I4355" s="3" t="s">
        <v>4493</v>
      </c>
      <c r="J4355" s="3"/>
      <c r="K4355" s="6" t="s">
        <v>4474</v>
      </c>
      <c r="L4355" s="6" t="s">
        <v>4474</v>
      </c>
      <c r="M4355" s="6" t="s">
        <v>4474</v>
      </c>
      <c r="N4355" s="6" t="s">
        <v>4474</v>
      </c>
      <c r="O4355" s="6" t="s">
        <v>4474</v>
      </c>
      <c r="P4355" s="6" t="s">
        <v>4474</v>
      </c>
      <c r="Q4355" s="6" t="s">
        <v>4474</v>
      </c>
      <c r="R4355" s="6" t="s">
        <v>4474</v>
      </c>
      <c r="S4355" s="6" t="s">
        <v>4474</v>
      </c>
      <c r="T4355" s="6" t="s">
        <v>4474</v>
      </c>
      <c r="U4355" s="6" t="s">
        <v>4474</v>
      </c>
      <c r="V4355" s="6" t="s">
        <v>4474</v>
      </c>
      <c r="W4355" s="6" t="s">
        <v>4474</v>
      </c>
      <c r="X4355" s="6" t="s">
        <v>4474</v>
      </c>
      <c r="Y4355" s="6" t="s">
        <v>4474</v>
      </c>
      <c r="Z4355" s="6" t="s">
        <v>4474</v>
      </c>
      <c r="AA4355" s="6" t="s">
        <v>4474</v>
      </c>
      <c r="AB4355" s="6" t="s">
        <v>4474</v>
      </c>
      <c r="AC4355" s="6" t="s">
        <v>4474</v>
      </c>
      <c r="AD4355" s="6" t="s">
        <v>4474</v>
      </c>
      <c r="AF4355" t="e">
        <f>Q4355/W4355</f>
        <v>#VALUE!</v>
      </c>
      <c r="AG4355" t="e">
        <f>R4355/X4355</f>
        <v>#VALUE!</v>
      </c>
      <c r="AH4355" t="e">
        <f>U4355/W4355</f>
        <v>#VALUE!</v>
      </c>
      <c r="AI4355" t="e">
        <f>V4355/X4355</f>
        <v>#VALUE!</v>
      </c>
      <c r="AJ4355" t="e">
        <f>Y4355/AA4355</f>
        <v>#VALUE!</v>
      </c>
      <c r="AK4355" t="e">
        <f>Z4355/AB4355</f>
        <v>#VALUE!</v>
      </c>
      <c r="AL4355" t="e">
        <f>O4355/K4355</f>
        <v>#VALUE!</v>
      </c>
      <c r="AM4355" t="e">
        <f>P4355/L4355</f>
        <v>#VALUE!</v>
      </c>
      <c r="AN4355" t="e">
        <f>K4355/W4355</f>
        <v>#VALUE!</v>
      </c>
      <c r="AO4355" t="e">
        <f>L4355/X4355</f>
        <v>#VALUE!</v>
      </c>
      <c r="AP4355">
        <f>IF(OR(Q4355&lt;0, Q4355="NA"), 0, 1)</f>
        <v>0</v>
      </c>
      <c r="AQ4355">
        <f>IF(OR(S4355&lt;0, S4355="NA"), 0, 1)</f>
        <v>0</v>
      </c>
      <c r="AR4355">
        <f>IFERROR(IF((AF4355-AG4355)&gt;0,1,0),0)</f>
        <v>0</v>
      </c>
      <c r="AS4355">
        <f>IFERROR(IF((S4355-Q4355)&gt;0,1,0),0)</f>
        <v>0</v>
      </c>
      <c r="AT4355">
        <f>IFERROR(IF((AH4355-AI4355)&lt;0,1,0),0)</f>
        <v>0</v>
      </c>
      <c r="AU4355">
        <f>IFERROR(IF((AJ4355-AK4355)&gt;0,1,0),0)</f>
        <v>0</v>
      </c>
      <c r="AV4355">
        <f>IFERROR(IF((AL4355-AM4355)&gt;0,1,0),0)</f>
        <v>0</v>
      </c>
      <c r="AW4355">
        <f>IFERROR(IF((AN4355-AO4355)&gt;0,1,0),0)</f>
        <v>0</v>
      </c>
      <c r="AX4355">
        <f>IFERROR(IF((AC4355-AD4355)&lt;0,1,0),0)</f>
        <v>0</v>
      </c>
      <c r="AY4355">
        <f>SUM(AP4355:AX4355)</f>
        <v>0</v>
      </c>
    </row>
    <row r="4356" spans="1:51" x14ac:dyDescent="0.45">
      <c r="A4356" s="1" t="s">
        <v>3962</v>
      </c>
      <c r="B4356" s="2">
        <v>120088258</v>
      </c>
      <c r="C4356" s="3" t="s">
        <v>5338</v>
      </c>
      <c r="D4356" s="5">
        <v>20.059999999999999</v>
      </c>
      <c r="E4356" s="5">
        <v>1.4041999999999999</v>
      </c>
      <c r="F4356" s="3" t="s">
        <v>4480</v>
      </c>
      <c r="G4356" s="3" t="s">
        <v>4491</v>
      </c>
      <c r="H4356" s="3" t="s">
        <v>4492</v>
      </c>
      <c r="I4356" s="3" t="s">
        <v>4493</v>
      </c>
      <c r="J4356" s="3"/>
      <c r="K4356" s="6" t="s">
        <v>4474</v>
      </c>
      <c r="L4356" s="6" t="s">
        <v>4474</v>
      </c>
      <c r="M4356" s="6" t="s">
        <v>4474</v>
      </c>
      <c r="N4356" s="6" t="s">
        <v>4474</v>
      </c>
      <c r="O4356" s="6" t="s">
        <v>4474</v>
      </c>
      <c r="P4356" s="6" t="s">
        <v>4474</v>
      </c>
      <c r="Q4356" s="6" t="s">
        <v>4474</v>
      </c>
      <c r="R4356" s="6" t="s">
        <v>4474</v>
      </c>
      <c r="S4356" s="6" t="s">
        <v>4474</v>
      </c>
      <c r="T4356" s="6" t="s">
        <v>4474</v>
      </c>
      <c r="U4356" s="6" t="s">
        <v>4474</v>
      </c>
      <c r="V4356" s="6" t="s">
        <v>4474</v>
      </c>
      <c r="W4356" s="6" t="s">
        <v>4474</v>
      </c>
      <c r="X4356" s="6" t="s">
        <v>4474</v>
      </c>
      <c r="Y4356" s="6" t="s">
        <v>4474</v>
      </c>
      <c r="Z4356" s="6" t="s">
        <v>4474</v>
      </c>
      <c r="AA4356" s="6" t="s">
        <v>4474</v>
      </c>
      <c r="AB4356" s="6" t="s">
        <v>4474</v>
      </c>
      <c r="AC4356" s="6" t="s">
        <v>4474</v>
      </c>
      <c r="AD4356" s="6" t="s">
        <v>4474</v>
      </c>
      <c r="AF4356" t="e">
        <f>Q4356/W4356</f>
        <v>#VALUE!</v>
      </c>
      <c r="AG4356" t="e">
        <f>R4356/X4356</f>
        <v>#VALUE!</v>
      </c>
      <c r="AH4356" t="e">
        <f>U4356/W4356</f>
        <v>#VALUE!</v>
      </c>
      <c r="AI4356" t="e">
        <f>V4356/X4356</f>
        <v>#VALUE!</v>
      </c>
      <c r="AJ4356" t="e">
        <f>Y4356/AA4356</f>
        <v>#VALUE!</v>
      </c>
      <c r="AK4356" t="e">
        <f>Z4356/AB4356</f>
        <v>#VALUE!</v>
      </c>
      <c r="AL4356" t="e">
        <f>O4356/K4356</f>
        <v>#VALUE!</v>
      </c>
      <c r="AM4356" t="e">
        <f>P4356/L4356</f>
        <v>#VALUE!</v>
      </c>
      <c r="AN4356" t="e">
        <f>K4356/W4356</f>
        <v>#VALUE!</v>
      </c>
      <c r="AO4356" t="e">
        <f>L4356/X4356</f>
        <v>#VALUE!</v>
      </c>
      <c r="AP4356">
        <f>IF(OR(Q4356&lt;0, Q4356="NA"), 0, 1)</f>
        <v>0</v>
      </c>
      <c r="AQ4356">
        <f>IF(OR(S4356&lt;0, S4356="NA"), 0, 1)</f>
        <v>0</v>
      </c>
      <c r="AR4356">
        <f>IFERROR(IF((AF4356-AG4356)&gt;0,1,0),0)</f>
        <v>0</v>
      </c>
      <c r="AS4356">
        <f>IFERROR(IF((S4356-Q4356)&gt;0,1,0),0)</f>
        <v>0</v>
      </c>
      <c r="AT4356">
        <f>IFERROR(IF((AH4356-AI4356)&lt;0,1,0),0)</f>
        <v>0</v>
      </c>
      <c r="AU4356">
        <f>IFERROR(IF((AJ4356-AK4356)&gt;0,1,0),0)</f>
        <v>0</v>
      </c>
      <c r="AV4356">
        <f>IFERROR(IF((AL4356-AM4356)&gt;0,1,0),0)</f>
        <v>0</v>
      </c>
      <c r="AW4356">
        <f>IFERROR(IF((AN4356-AO4356)&gt;0,1,0),0)</f>
        <v>0</v>
      </c>
      <c r="AX4356">
        <f>IFERROR(IF((AC4356-AD4356)&lt;0,1,0),0)</f>
        <v>0</v>
      </c>
      <c r="AY4356">
        <f>SUM(AP4356:AX4356)</f>
        <v>0</v>
      </c>
    </row>
    <row r="4357" spans="1:51" x14ac:dyDescent="0.45">
      <c r="A4357" s="1" t="s">
        <v>3963</v>
      </c>
      <c r="B4357" s="2">
        <v>118713600</v>
      </c>
      <c r="C4357" s="3" t="s">
        <v>5338</v>
      </c>
      <c r="D4357" s="5">
        <v>20.55</v>
      </c>
      <c r="E4357" s="5">
        <v>1.0275000000000001</v>
      </c>
      <c r="F4357" s="3" t="s">
        <v>4480</v>
      </c>
      <c r="G4357" s="3" t="s">
        <v>4491</v>
      </c>
      <c r="H4357" s="3" t="s">
        <v>4492</v>
      </c>
      <c r="I4357" s="3" t="s">
        <v>4493</v>
      </c>
      <c r="J4357" s="3"/>
      <c r="K4357" s="6" t="s">
        <v>4474</v>
      </c>
      <c r="L4357" s="6" t="s">
        <v>4474</v>
      </c>
      <c r="M4357" s="6" t="s">
        <v>4474</v>
      </c>
      <c r="N4357" s="6" t="s">
        <v>4474</v>
      </c>
      <c r="O4357" s="6" t="s">
        <v>4474</v>
      </c>
      <c r="P4357" s="6" t="s">
        <v>4474</v>
      </c>
      <c r="Q4357" s="6" t="s">
        <v>4474</v>
      </c>
      <c r="R4357" s="6" t="s">
        <v>4474</v>
      </c>
      <c r="S4357" s="6" t="s">
        <v>4474</v>
      </c>
      <c r="T4357" s="6" t="s">
        <v>4474</v>
      </c>
      <c r="U4357" s="6" t="s">
        <v>4474</v>
      </c>
      <c r="V4357" s="6" t="s">
        <v>4474</v>
      </c>
      <c r="W4357" s="6" t="s">
        <v>4474</v>
      </c>
      <c r="X4357" s="6" t="s">
        <v>4474</v>
      </c>
      <c r="Y4357" s="6" t="s">
        <v>4474</v>
      </c>
      <c r="Z4357" s="6" t="s">
        <v>4474</v>
      </c>
      <c r="AA4357" s="6" t="s">
        <v>4474</v>
      </c>
      <c r="AB4357" s="6" t="s">
        <v>4474</v>
      </c>
      <c r="AC4357" s="6" t="s">
        <v>4474</v>
      </c>
      <c r="AD4357" s="6" t="s">
        <v>4474</v>
      </c>
      <c r="AF4357" t="e">
        <f>Q4357/W4357</f>
        <v>#VALUE!</v>
      </c>
      <c r="AG4357" t="e">
        <f>R4357/X4357</f>
        <v>#VALUE!</v>
      </c>
      <c r="AH4357" t="e">
        <f>U4357/W4357</f>
        <v>#VALUE!</v>
      </c>
      <c r="AI4357" t="e">
        <f>V4357/X4357</f>
        <v>#VALUE!</v>
      </c>
      <c r="AJ4357" t="e">
        <f>Y4357/AA4357</f>
        <v>#VALUE!</v>
      </c>
      <c r="AK4357" t="e">
        <f>Z4357/AB4357</f>
        <v>#VALUE!</v>
      </c>
      <c r="AL4357" t="e">
        <f>O4357/K4357</f>
        <v>#VALUE!</v>
      </c>
      <c r="AM4357" t="e">
        <f>P4357/L4357</f>
        <v>#VALUE!</v>
      </c>
      <c r="AN4357" t="e">
        <f>K4357/W4357</f>
        <v>#VALUE!</v>
      </c>
      <c r="AO4357" t="e">
        <f>L4357/X4357</f>
        <v>#VALUE!</v>
      </c>
      <c r="AP4357">
        <f>IF(OR(Q4357&lt;0, Q4357="NA"), 0, 1)</f>
        <v>0</v>
      </c>
      <c r="AQ4357">
        <f>IF(OR(S4357&lt;0, S4357="NA"), 0, 1)</f>
        <v>0</v>
      </c>
      <c r="AR4357">
        <f>IFERROR(IF((AF4357-AG4357)&gt;0,1,0),0)</f>
        <v>0</v>
      </c>
      <c r="AS4357">
        <f>IFERROR(IF((S4357-Q4357)&gt;0,1,0),0)</f>
        <v>0</v>
      </c>
      <c r="AT4357">
        <f>IFERROR(IF((AH4357-AI4357)&lt;0,1,0),0)</f>
        <v>0</v>
      </c>
      <c r="AU4357">
        <f>IFERROR(IF((AJ4357-AK4357)&gt;0,1,0),0)</f>
        <v>0</v>
      </c>
      <c r="AV4357">
        <f>IFERROR(IF((AL4357-AM4357)&gt;0,1,0),0)</f>
        <v>0</v>
      </c>
      <c r="AW4357">
        <f>IFERROR(IF((AN4357-AO4357)&gt;0,1,0),0)</f>
        <v>0</v>
      </c>
      <c r="AX4357">
        <f>IFERROR(IF((AC4357-AD4357)&lt;0,1,0),0)</f>
        <v>0</v>
      </c>
      <c r="AY4357">
        <f>SUM(AP4357:AX4357)</f>
        <v>0</v>
      </c>
    </row>
    <row r="4358" spans="1:51" x14ac:dyDescent="0.45">
      <c r="A4358" s="1" t="s">
        <v>3964</v>
      </c>
      <c r="B4358" s="2">
        <v>118714770</v>
      </c>
      <c r="C4358" s="3" t="s">
        <v>5338</v>
      </c>
      <c r="D4358" s="5">
        <v>21.54</v>
      </c>
      <c r="E4358" s="5">
        <v>3.7694999999999999</v>
      </c>
      <c r="F4358" s="3" t="s">
        <v>4480</v>
      </c>
      <c r="G4358" s="3" t="s">
        <v>4491</v>
      </c>
      <c r="H4358" s="3" t="s">
        <v>4492</v>
      </c>
      <c r="I4358" s="3" t="s">
        <v>4493</v>
      </c>
      <c r="J4358" s="3"/>
      <c r="K4358" s="6" t="s">
        <v>4474</v>
      </c>
      <c r="L4358" s="6" t="s">
        <v>4474</v>
      </c>
      <c r="M4358" s="6" t="s">
        <v>4474</v>
      </c>
      <c r="N4358" s="6" t="s">
        <v>4474</v>
      </c>
      <c r="O4358" s="6" t="s">
        <v>4474</v>
      </c>
      <c r="P4358" s="6" t="s">
        <v>4474</v>
      </c>
      <c r="Q4358" s="6" t="s">
        <v>4474</v>
      </c>
      <c r="R4358" s="6" t="s">
        <v>4474</v>
      </c>
      <c r="S4358" s="6" t="s">
        <v>4474</v>
      </c>
      <c r="T4358" s="6" t="s">
        <v>4474</v>
      </c>
      <c r="U4358" s="6" t="s">
        <v>4474</v>
      </c>
      <c r="V4358" s="6" t="s">
        <v>4474</v>
      </c>
      <c r="W4358" s="6" t="s">
        <v>4474</v>
      </c>
      <c r="X4358" s="6" t="s">
        <v>4474</v>
      </c>
      <c r="Y4358" s="6" t="s">
        <v>4474</v>
      </c>
      <c r="Z4358" s="6" t="s">
        <v>4474</v>
      </c>
      <c r="AA4358" s="6" t="s">
        <v>4474</v>
      </c>
      <c r="AB4358" s="6" t="s">
        <v>4474</v>
      </c>
      <c r="AC4358" s="6" t="s">
        <v>4474</v>
      </c>
      <c r="AD4358" s="6" t="s">
        <v>4474</v>
      </c>
      <c r="AF4358" t="e">
        <f>Q4358/W4358</f>
        <v>#VALUE!</v>
      </c>
      <c r="AG4358" t="e">
        <f>R4358/X4358</f>
        <v>#VALUE!</v>
      </c>
      <c r="AH4358" t="e">
        <f>U4358/W4358</f>
        <v>#VALUE!</v>
      </c>
      <c r="AI4358" t="e">
        <f>V4358/X4358</f>
        <v>#VALUE!</v>
      </c>
      <c r="AJ4358" t="e">
        <f>Y4358/AA4358</f>
        <v>#VALUE!</v>
      </c>
      <c r="AK4358" t="e">
        <f>Z4358/AB4358</f>
        <v>#VALUE!</v>
      </c>
      <c r="AL4358" t="e">
        <f>O4358/K4358</f>
        <v>#VALUE!</v>
      </c>
      <c r="AM4358" t="e">
        <f>P4358/L4358</f>
        <v>#VALUE!</v>
      </c>
      <c r="AN4358" t="e">
        <f>K4358/W4358</f>
        <v>#VALUE!</v>
      </c>
      <c r="AO4358" t="e">
        <f>L4358/X4358</f>
        <v>#VALUE!</v>
      </c>
      <c r="AP4358">
        <f>IF(OR(Q4358&lt;0, Q4358="NA"), 0, 1)</f>
        <v>0</v>
      </c>
      <c r="AQ4358">
        <f>IF(OR(S4358&lt;0, S4358="NA"), 0, 1)</f>
        <v>0</v>
      </c>
      <c r="AR4358">
        <f>IFERROR(IF((AF4358-AG4358)&gt;0,1,0),0)</f>
        <v>0</v>
      </c>
      <c r="AS4358">
        <f>IFERROR(IF((S4358-Q4358)&gt;0,1,0),0)</f>
        <v>0</v>
      </c>
      <c r="AT4358">
        <f>IFERROR(IF((AH4358-AI4358)&lt;0,1,0),0)</f>
        <v>0</v>
      </c>
      <c r="AU4358">
        <f>IFERROR(IF((AJ4358-AK4358)&gt;0,1,0),0)</f>
        <v>0</v>
      </c>
      <c r="AV4358">
        <f>IFERROR(IF((AL4358-AM4358)&gt;0,1,0),0)</f>
        <v>0</v>
      </c>
      <c r="AW4358">
        <f>IFERROR(IF((AN4358-AO4358)&gt;0,1,0),0)</f>
        <v>0</v>
      </c>
      <c r="AX4358">
        <f>IFERROR(IF((AC4358-AD4358)&lt;0,1,0),0)</f>
        <v>0</v>
      </c>
      <c r="AY4358">
        <f>SUM(AP4358:AX4358)</f>
        <v>0</v>
      </c>
    </row>
    <row r="4359" spans="1:51" x14ac:dyDescent="0.45">
      <c r="A4359" s="1" t="s">
        <v>3980</v>
      </c>
      <c r="B4359" s="2">
        <v>5733137</v>
      </c>
      <c r="C4359" s="3" t="s">
        <v>5337</v>
      </c>
      <c r="D4359" s="5" t="s">
        <v>4474</v>
      </c>
      <c r="E4359" s="5" t="s">
        <v>4474</v>
      </c>
      <c r="F4359" s="3" t="s">
        <v>4480</v>
      </c>
      <c r="G4359" s="3" t="s">
        <v>4491</v>
      </c>
      <c r="H4359" s="3" t="s">
        <v>4492</v>
      </c>
      <c r="I4359" s="3" t="s">
        <v>4493</v>
      </c>
      <c r="J4359" s="3" t="s">
        <v>4553</v>
      </c>
      <c r="K4359" s="6" t="s">
        <v>4474</v>
      </c>
      <c r="L4359" s="6" t="s">
        <v>4474</v>
      </c>
      <c r="M4359" s="6" t="s">
        <v>4474</v>
      </c>
      <c r="N4359" s="6" t="s">
        <v>4474</v>
      </c>
      <c r="O4359" s="6" t="s">
        <v>4474</v>
      </c>
      <c r="P4359" s="6" t="s">
        <v>4474</v>
      </c>
      <c r="Q4359" s="6" t="s">
        <v>4474</v>
      </c>
      <c r="R4359" s="6" t="s">
        <v>4474</v>
      </c>
      <c r="S4359" s="6" t="s">
        <v>4474</v>
      </c>
      <c r="T4359" s="6" t="s">
        <v>4474</v>
      </c>
      <c r="U4359" s="6" t="s">
        <v>4474</v>
      </c>
      <c r="V4359" s="6" t="s">
        <v>4474</v>
      </c>
      <c r="W4359" s="6" t="s">
        <v>4474</v>
      </c>
      <c r="X4359" s="6" t="s">
        <v>4474</v>
      </c>
      <c r="Y4359" s="6" t="s">
        <v>4474</v>
      </c>
      <c r="Z4359" s="6" t="s">
        <v>4474</v>
      </c>
      <c r="AA4359" s="6" t="s">
        <v>4474</v>
      </c>
      <c r="AB4359" s="6" t="s">
        <v>4474</v>
      </c>
      <c r="AC4359" s="6" t="s">
        <v>4474</v>
      </c>
      <c r="AD4359" s="6" t="s">
        <v>4474</v>
      </c>
      <c r="AF4359" t="e">
        <f>Q4359/W4359</f>
        <v>#VALUE!</v>
      </c>
      <c r="AG4359" t="e">
        <f>R4359/X4359</f>
        <v>#VALUE!</v>
      </c>
      <c r="AH4359" t="e">
        <f>U4359/W4359</f>
        <v>#VALUE!</v>
      </c>
      <c r="AI4359" t="e">
        <f>V4359/X4359</f>
        <v>#VALUE!</v>
      </c>
      <c r="AJ4359" t="e">
        <f>Y4359/AA4359</f>
        <v>#VALUE!</v>
      </c>
      <c r="AK4359" t="e">
        <f>Z4359/AB4359</f>
        <v>#VALUE!</v>
      </c>
      <c r="AL4359" t="e">
        <f>O4359/K4359</f>
        <v>#VALUE!</v>
      </c>
      <c r="AM4359" t="e">
        <f>P4359/L4359</f>
        <v>#VALUE!</v>
      </c>
      <c r="AN4359" t="e">
        <f>K4359/W4359</f>
        <v>#VALUE!</v>
      </c>
      <c r="AO4359" t="e">
        <f>L4359/X4359</f>
        <v>#VALUE!</v>
      </c>
      <c r="AP4359">
        <f>IF(OR(Q4359&lt;0, Q4359="NA"), 0, 1)</f>
        <v>0</v>
      </c>
      <c r="AQ4359">
        <f>IF(OR(S4359&lt;0, S4359="NA"), 0, 1)</f>
        <v>0</v>
      </c>
      <c r="AR4359">
        <f>IFERROR(IF((AF4359-AG4359)&gt;0,1,0),0)</f>
        <v>0</v>
      </c>
      <c r="AS4359">
        <f>IFERROR(IF((S4359-Q4359)&gt;0,1,0),0)</f>
        <v>0</v>
      </c>
      <c r="AT4359">
        <f>IFERROR(IF((AH4359-AI4359)&lt;0,1,0),0)</f>
        <v>0</v>
      </c>
      <c r="AU4359">
        <f>IFERROR(IF((AJ4359-AK4359)&gt;0,1,0),0)</f>
        <v>0</v>
      </c>
      <c r="AV4359">
        <f>IFERROR(IF((AL4359-AM4359)&gt;0,1,0),0)</f>
        <v>0</v>
      </c>
      <c r="AW4359">
        <f>IFERROR(IF((AN4359-AO4359)&gt;0,1,0),0)</f>
        <v>0</v>
      </c>
      <c r="AX4359">
        <f>IFERROR(IF((AC4359-AD4359)&lt;0,1,0),0)</f>
        <v>0</v>
      </c>
      <c r="AY4359">
        <f>SUM(AP4359:AX4359)</f>
        <v>0</v>
      </c>
    </row>
    <row r="4360" spans="1:51" x14ac:dyDescent="0.45">
      <c r="A4360" s="1" t="s">
        <v>3982</v>
      </c>
      <c r="B4360" s="2">
        <v>4257391</v>
      </c>
      <c r="C4360" s="3" t="s">
        <v>5337</v>
      </c>
      <c r="D4360" s="5" t="s">
        <v>4474</v>
      </c>
      <c r="E4360" s="5" t="s">
        <v>4474</v>
      </c>
      <c r="F4360" s="3" t="s">
        <v>4480</v>
      </c>
      <c r="G4360" s="3" t="s">
        <v>4491</v>
      </c>
      <c r="H4360" s="3" t="s">
        <v>4492</v>
      </c>
      <c r="I4360" s="3" t="s">
        <v>4493</v>
      </c>
      <c r="J4360" s="3"/>
      <c r="K4360" s="6" t="s">
        <v>4474</v>
      </c>
      <c r="L4360" s="6" t="s">
        <v>4474</v>
      </c>
      <c r="M4360" s="6" t="s">
        <v>4474</v>
      </c>
      <c r="N4360" s="6" t="s">
        <v>4474</v>
      </c>
      <c r="O4360" s="6" t="s">
        <v>4474</v>
      </c>
      <c r="P4360" s="6" t="s">
        <v>4474</v>
      </c>
      <c r="Q4360" s="6" t="s">
        <v>4474</v>
      </c>
      <c r="R4360" s="6" t="s">
        <v>4474</v>
      </c>
      <c r="S4360" s="6" t="s">
        <v>4474</v>
      </c>
      <c r="T4360" s="6" t="s">
        <v>4474</v>
      </c>
      <c r="U4360" s="6" t="s">
        <v>4474</v>
      </c>
      <c r="V4360" s="6" t="s">
        <v>4474</v>
      </c>
      <c r="W4360" s="6" t="s">
        <v>4474</v>
      </c>
      <c r="X4360" s="6" t="s">
        <v>4474</v>
      </c>
      <c r="Y4360" s="6" t="s">
        <v>4474</v>
      </c>
      <c r="Z4360" s="6" t="s">
        <v>4474</v>
      </c>
      <c r="AA4360" s="6" t="s">
        <v>4474</v>
      </c>
      <c r="AB4360" s="6" t="s">
        <v>4474</v>
      </c>
      <c r="AC4360" s="6" t="s">
        <v>4474</v>
      </c>
      <c r="AD4360" s="6" t="s">
        <v>4474</v>
      </c>
      <c r="AF4360" t="e">
        <f>Q4360/W4360</f>
        <v>#VALUE!</v>
      </c>
      <c r="AG4360" t="e">
        <f>R4360/X4360</f>
        <v>#VALUE!</v>
      </c>
      <c r="AH4360" t="e">
        <f>U4360/W4360</f>
        <v>#VALUE!</v>
      </c>
      <c r="AI4360" t="e">
        <f>V4360/X4360</f>
        <v>#VALUE!</v>
      </c>
      <c r="AJ4360" t="e">
        <f>Y4360/AA4360</f>
        <v>#VALUE!</v>
      </c>
      <c r="AK4360" t="e">
        <f>Z4360/AB4360</f>
        <v>#VALUE!</v>
      </c>
      <c r="AL4360" t="e">
        <f>O4360/K4360</f>
        <v>#VALUE!</v>
      </c>
      <c r="AM4360" t="e">
        <f>P4360/L4360</f>
        <v>#VALUE!</v>
      </c>
      <c r="AN4360" t="e">
        <f>K4360/W4360</f>
        <v>#VALUE!</v>
      </c>
      <c r="AO4360" t="e">
        <f>L4360/X4360</f>
        <v>#VALUE!</v>
      </c>
      <c r="AP4360">
        <f>IF(OR(Q4360&lt;0, Q4360="NA"), 0, 1)</f>
        <v>0</v>
      </c>
      <c r="AQ4360">
        <f>IF(OR(S4360&lt;0, S4360="NA"), 0, 1)</f>
        <v>0</v>
      </c>
      <c r="AR4360">
        <f>IFERROR(IF((AF4360-AG4360)&gt;0,1,0),0)</f>
        <v>0</v>
      </c>
      <c r="AS4360">
        <f>IFERROR(IF((S4360-Q4360)&gt;0,1,0),0)</f>
        <v>0</v>
      </c>
      <c r="AT4360">
        <f>IFERROR(IF((AH4360-AI4360)&lt;0,1,0),0)</f>
        <v>0</v>
      </c>
      <c r="AU4360">
        <f>IFERROR(IF((AJ4360-AK4360)&gt;0,1,0),0)</f>
        <v>0</v>
      </c>
      <c r="AV4360">
        <f>IFERROR(IF((AL4360-AM4360)&gt;0,1,0),0)</f>
        <v>0</v>
      </c>
      <c r="AW4360">
        <f>IFERROR(IF((AN4360-AO4360)&gt;0,1,0),0)</f>
        <v>0</v>
      </c>
      <c r="AX4360">
        <f>IFERROR(IF((AC4360-AD4360)&lt;0,1,0),0)</f>
        <v>0</v>
      </c>
      <c r="AY4360">
        <f>SUM(AP4360:AX4360)</f>
        <v>0</v>
      </c>
    </row>
    <row r="4361" spans="1:51" x14ac:dyDescent="0.45">
      <c r="A4361" s="1" t="s">
        <v>3984</v>
      </c>
      <c r="B4361" s="2">
        <v>5727746</v>
      </c>
      <c r="C4361" s="3" t="s">
        <v>5337</v>
      </c>
      <c r="D4361" s="5">
        <v>21.864599999999999</v>
      </c>
      <c r="E4361" s="5">
        <v>212.42987235539999</v>
      </c>
      <c r="F4361" s="3" t="s">
        <v>4480</v>
      </c>
      <c r="G4361" s="3" t="s">
        <v>4491</v>
      </c>
      <c r="H4361" s="3" t="s">
        <v>4492</v>
      </c>
      <c r="I4361" s="3" t="s">
        <v>4493</v>
      </c>
      <c r="J4361" s="3"/>
      <c r="K4361" s="6" t="s">
        <v>4474</v>
      </c>
      <c r="L4361" s="6" t="s">
        <v>4474</v>
      </c>
      <c r="M4361" s="6" t="s">
        <v>4474</v>
      </c>
      <c r="N4361" s="6" t="s">
        <v>4474</v>
      </c>
      <c r="O4361" s="6" t="s">
        <v>4474</v>
      </c>
      <c r="P4361" s="6" t="s">
        <v>4474</v>
      </c>
      <c r="Q4361" s="6" t="s">
        <v>4474</v>
      </c>
      <c r="R4361" s="6" t="s">
        <v>4474</v>
      </c>
      <c r="S4361" s="6" t="s">
        <v>4474</v>
      </c>
      <c r="T4361" s="6" t="s">
        <v>4474</v>
      </c>
      <c r="U4361" s="6" t="s">
        <v>4474</v>
      </c>
      <c r="V4361" s="6" t="s">
        <v>4474</v>
      </c>
      <c r="W4361" s="6" t="s">
        <v>4474</v>
      </c>
      <c r="X4361" s="6" t="s">
        <v>4474</v>
      </c>
      <c r="Y4361" s="6" t="s">
        <v>4474</v>
      </c>
      <c r="Z4361" s="6" t="s">
        <v>4474</v>
      </c>
      <c r="AA4361" s="6" t="s">
        <v>4474</v>
      </c>
      <c r="AB4361" s="6" t="s">
        <v>4474</v>
      </c>
      <c r="AC4361" s="6" t="s">
        <v>4474</v>
      </c>
      <c r="AD4361" s="6" t="s">
        <v>4474</v>
      </c>
      <c r="AF4361" t="e">
        <f>Q4361/W4361</f>
        <v>#VALUE!</v>
      </c>
      <c r="AG4361" t="e">
        <f>R4361/X4361</f>
        <v>#VALUE!</v>
      </c>
      <c r="AH4361" t="e">
        <f>U4361/W4361</f>
        <v>#VALUE!</v>
      </c>
      <c r="AI4361" t="e">
        <f>V4361/X4361</f>
        <v>#VALUE!</v>
      </c>
      <c r="AJ4361" t="e">
        <f>Y4361/AA4361</f>
        <v>#VALUE!</v>
      </c>
      <c r="AK4361" t="e">
        <f>Z4361/AB4361</f>
        <v>#VALUE!</v>
      </c>
      <c r="AL4361" t="e">
        <f>O4361/K4361</f>
        <v>#VALUE!</v>
      </c>
      <c r="AM4361" t="e">
        <f>P4361/L4361</f>
        <v>#VALUE!</v>
      </c>
      <c r="AN4361" t="e">
        <f>K4361/W4361</f>
        <v>#VALUE!</v>
      </c>
      <c r="AO4361" t="e">
        <f>L4361/X4361</f>
        <v>#VALUE!</v>
      </c>
      <c r="AP4361">
        <f>IF(OR(Q4361&lt;0, Q4361="NA"), 0, 1)</f>
        <v>0</v>
      </c>
      <c r="AQ4361">
        <f>IF(OR(S4361&lt;0, S4361="NA"), 0, 1)</f>
        <v>0</v>
      </c>
      <c r="AR4361">
        <f>IFERROR(IF((AF4361-AG4361)&gt;0,1,0),0)</f>
        <v>0</v>
      </c>
      <c r="AS4361">
        <f>IFERROR(IF((S4361-Q4361)&gt;0,1,0),0)</f>
        <v>0</v>
      </c>
      <c r="AT4361">
        <f>IFERROR(IF((AH4361-AI4361)&lt;0,1,0),0)</f>
        <v>0</v>
      </c>
      <c r="AU4361">
        <f>IFERROR(IF((AJ4361-AK4361)&gt;0,1,0),0)</f>
        <v>0</v>
      </c>
      <c r="AV4361">
        <f>IFERROR(IF((AL4361-AM4361)&gt;0,1,0),0)</f>
        <v>0</v>
      </c>
      <c r="AW4361">
        <f>IFERROR(IF((AN4361-AO4361)&gt;0,1,0),0)</f>
        <v>0</v>
      </c>
      <c r="AX4361">
        <f>IFERROR(IF((AC4361-AD4361)&lt;0,1,0),0)</f>
        <v>0</v>
      </c>
      <c r="AY4361">
        <f>SUM(AP4361:AX4361)</f>
        <v>0</v>
      </c>
    </row>
    <row r="4362" spans="1:51" x14ac:dyDescent="0.45">
      <c r="A4362" s="1" t="s">
        <v>4026</v>
      </c>
      <c r="B4362" s="2">
        <v>29433780</v>
      </c>
      <c r="C4362" s="3" t="s">
        <v>5338</v>
      </c>
      <c r="D4362" s="5">
        <v>20.725000000000001</v>
      </c>
      <c r="E4362" s="5">
        <v>60.517000000000003</v>
      </c>
      <c r="F4362" s="3" t="s">
        <v>4480</v>
      </c>
      <c r="G4362" s="3" t="s">
        <v>4491</v>
      </c>
      <c r="H4362" s="3" t="s">
        <v>4492</v>
      </c>
      <c r="I4362" s="3" t="s">
        <v>4493</v>
      </c>
      <c r="J4362" s="3"/>
      <c r="K4362" s="6" t="s">
        <v>4474</v>
      </c>
      <c r="L4362" s="6" t="s">
        <v>4474</v>
      </c>
      <c r="M4362" s="6" t="s">
        <v>4474</v>
      </c>
      <c r="N4362" s="6" t="s">
        <v>4474</v>
      </c>
      <c r="O4362" s="6" t="s">
        <v>4474</v>
      </c>
      <c r="P4362" s="6" t="s">
        <v>4474</v>
      </c>
      <c r="Q4362" s="6" t="s">
        <v>4474</v>
      </c>
      <c r="R4362" s="6" t="s">
        <v>4474</v>
      </c>
      <c r="S4362" s="6" t="s">
        <v>4474</v>
      </c>
      <c r="T4362" s="6" t="s">
        <v>4474</v>
      </c>
      <c r="U4362" s="6" t="s">
        <v>4474</v>
      </c>
      <c r="V4362" s="6" t="s">
        <v>4474</v>
      </c>
      <c r="W4362" s="6" t="s">
        <v>4474</v>
      </c>
      <c r="X4362" s="6" t="s">
        <v>4474</v>
      </c>
      <c r="Y4362" s="6" t="s">
        <v>4474</v>
      </c>
      <c r="Z4362" s="6" t="s">
        <v>4474</v>
      </c>
      <c r="AA4362" s="6" t="s">
        <v>4474</v>
      </c>
      <c r="AB4362" s="6" t="s">
        <v>4474</v>
      </c>
      <c r="AC4362" s="6" t="s">
        <v>4474</v>
      </c>
      <c r="AD4362" s="6" t="s">
        <v>4474</v>
      </c>
      <c r="AF4362" t="e">
        <f>Q4362/W4362</f>
        <v>#VALUE!</v>
      </c>
      <c r="AG4362" t="e">
        <f>R4362/X4362</f>
        <v>#VALUE!</v>
      </c>
      <c r="AH4362" t="e">
        <f>U4362/W4362</f>
        <v>#VALUE!</v>
      </c>
      <c r="AI4362" t="e">
        <f>V4362/X4362</f>
        <v>#VALUE!</v>
      </c>
      <c r="AJ4362" t="e">
        <f>Y4362/AA4362</f>
        <v>#VALUE!</v>
      </c>
      <c r="AK4362" t="e">
        <f>Z4362/AB4362</f>
        <v>#VALUE!</v>
      </c>
      <c r="AL4362" t="e">
        <f>O4362/K4362</f>
        <v>#VALUE!</v>
      </c>
      <c r="AM4362" t="e">
        <f>P4362/L4362</f>
        <v>#VALUE!</v>
      </c>
      <c r="AN4362" t="e">
        <f>K4362/W4362</f>
        <v>#VALUE!</v>
      </c>
      <c r="AO4362" t="e">
        <f>L4362/X4362</f>
        <v>#VALUE!</v>
      </c>
      <c r="AP4362">
        <f>IF(OR(Q4362&lt;0, Q4362="NA"), 0, 1)</f>
        <v>0</v>
      </c>
      <c r="AQ4362">
        <f>IF(OR(S4362&lt;0, S4362="NA"), 0, 1)</f>
        <v>0</v>
      </c>
      <c r="AR4362">
        <f>IFERROR(IF((AF4362-AG4362)&gt;0,1,0),0)</f>
        <v>0</v>
      </c>
      <c r="AS4362">
        <f>IFERROR(IF((S4362-Q4362)&gt;0,1,0),0)</f>
        <v>0</v>
      </c>
      <c r="AT4362">
        <f>IFERROR(IF((AH4362-AI4362)&lt;0,1,0),0)</f>
        <v>0</v>
      </c>
      <c r="AU4362">
        <f>IFERROR(IF((AJ4362-AK4362)&gt;0,1,0),0)</f>
        <v>0</v>
      </c>
      <c r="AV4362">
        <f>IFERROR(IF((AL4362-AM4362)&gt;0,1,0),0)</f>
        <v>0</v>
      </c>
      <c r="AW4362">
        <f>IFERROR(IF((AN4362-AO4362)&gt;0,1,0),0)</f>
        <v>0</v>
      </c>
      <c r="AX4362">
        <f>IFERROR(IF((AC4362-AD4362)&lt;0,1,0),0)</f>
        <v>0</v>
      </c>
      <c r="AY4362">
        <f>SUM(AP4362:AX4362)</f>
        <v>0</v>
      </c>
    </row>
    <row r="4363" spans="1:51" x14ac:dyDescent="0.45">
      <c r="A4363" s="1" t="s">
        <v>4048</v>
      </c>
      <c r="B4363" s="2">
        <v>105959296</v>
      </c>
      <c r="C4363" s="3" t="s">
        <v>5336</v>
      </c>
      <c r="D4363" s="7">
        <v>8.84</v>
      </c>
      <c r="E4363" s="5">
        <v>110.01033472</v>
      </c>
      <c r="F4363" s="3" t="s">
        <v>4583</v>
      </c>
      <c r="G4363" s="3" t="s">
        <v>4583</v>
      </c>
      <c r="H4363" s="3" t="s">
        <v>4602</v>
      </c>
      <c r="I4363" s="3" t="s">
        <v>4943</v>
      </c>
      <c r="J4363" s="3" t="s">
        <v>5152</v>
      </c>
      <c r="K4363" s="6" t="s">
        <v>4474</v>
      </c>
      <c r="L4363" s="6" t="s">
        <v>4474</v>
      </c>
      <c r="M4363" s="6" t="s">
        <v>4474</v>
      </c>
      <c r="N4363" s="6" t="s">
        <v>4474</v>
      </c>
      <c r="O4363" s="6" t="s">
        <v>4474</v>
      </c>
      <c r="P4363" s="6" t="s">
        <v>4474</v>
      </c>
      <c r="Q4363" s="6" t="s">
        <v>4474</v>
      </c>
      <c r="R4363" s="6" t="s">
        <v>4474</v>
      </c>
      <c r="S4363" s="6">
        <v>-9428.8150000000005</v>
      </c>
      <c r="T4363" s="6">
        <v>-7664.1390000000001</v>
      </c>
      <c r="U4363" s="6" t="s">
        <v>4474</v>
      </c>
      <c r="V4363" s="6" t="s">
        <v>4474</v>
      </c>
      <c r="W4363" s="6">
        <v>6357</v>
      </c>
      <c r="X4363" s="6">
        <v>10499</v>
      </c>
      <c r="Y4363" s="6">
        <v>5285</v>
      </c>
      <c r="Z4363" s="6">
        <v>9386</v>
      </c>
      <c r="AA4363" s="6">
        <v>666</v>
      </c>
      <c r="AB4363" s="6">
        <v>508</v>
      </c>
      <c r="AC4363" s="6">
        <v>12398709</v>
      </c>
      <c r="AD4363" s="6">
        <v>12398709</v>
      </c>
      <c r="AF4363" t="e">
        <f>Q4363/W4363</f>
        <v>#VALUE!</v>
      </c>
      <c r="AG4363" t="e">
        <f>R4363/X4363</f>
        <v>#VALUE!</v>
      </c>
      <c r="AH4363" t="e">
        <f>U4363/W4363</f>
        <v>#VALUE!</v>
      </c>
      <c r="AI4363" t="e">
        <f>V4363/X4363</f>
        <v>#VALUE!</v>
      </c>
      <c r="AJ4363">
        <f>Y4363/AA4363</f>
        <v>7.9354354354354353</v>
      </c>
      <c r="AK4363">
        <f>Z4363/AB4363</f>
        <v>18.476377952755904</v>
      </c>
      <c r="AL4363" t="e">
        <f>O4363/K4363</f>
        <v>#VALUE!</v>
      </c>
      <c r="AM4363" t="e">
        <f>P4363/L4363</f>
        <v>#VALUE!</v>
      </c>
      <c r="AN4363" t="e">
        <f>K4363/W4363</f>
        <v>#VALUE!</v>
      </c>
      <c r="AO4363" t="e">
        <f>L4363/X4363</f>
        <v>#VALUE!</v>
      </c>
      <c r="AP4363">
        <f>IF(OR(Q4363&lt;0, Q4363="NA"), 0, 1)</f>
        <v>0</v>
      </c>
      <c r="AQ4363">
        <f>IF(OR(S4363&lt;0, S4363="NA"), 0, 1)</f>
        <v>0</v>
      </c>
      <c r="AR4363">
        <f>IFERROR(IF((AF4363-AG4363)&gt;0,1,0),0)</f>
        <v>0</v>
      </c>
      <c r="AS4363">
        <f>IFERROR(IF((S4363-Q4363)&gt;0,1,0),0)</f>
        <v>0</v>
      </c>
      <c r="AT4363">
        <f>IFERROR(IF((AH4363-AI4363)&lt;0,1,0),0)</f>
        <v>0</v>
      </c>
      <c r="AU4363">
        <f>IFERROR(IF((AJ4363-AK4363)&gt;0,1,0),0)</f>
        <v>0</v>
      </c>
      <c r="AV4363">
        <f>IFERROR(IF((AL4363-AM4363)&gt;0,1,0),0)</f>
        <v>0</v>
      </c>
      <c r="AW4363">
        <f>IFERROR(IF((AN4363-AO4363)&gt;0,1,0),0)</f>
        <v>0</v>
      </c>
      <c r="AX4363">
        <f>IFERROR(IF((AC4363-AD4363)&lt;0,1,0),0)</f>
        <v>0</v>
      </c>
      <c r="AY4363">
        <f>SUM(AP4363:AX4363)</f>
        <v>0</v>
      </c>
    </row>
    <row r="4364" spans="1:51" x14ac:dyDescent="0.45">
      <c r="A4364" s="1" t="s">
        <v>4061</v>
      </c>
      <c r="B4364" s="2">
        <v>115788212</v>
      </c>
      <c r="C4364" s="3" t="s">
        <v>5338</v>
      </c>
      <c r="D4364" s="5">
        <v>22.86</v>
      </c>
      <c r="E4364" s="5">
        <v>14.2875</v>
      </c>
      <c r="F4364" s="3" t="s">
        <v>4480</v>
      </c>
      <c r="G4364" s="3" t="s">
        <v>4491</v>
      </c>
      <c r="H4364" s="3" t="s">
        <v>4492</v>
      </c>
      <c r="I4364" s="3" t="s">
        <v>4493</v>
      </c>
      <c r="J4364" s="3"/>
      <c r="K4364" s="6" t="s">
        <v>4474</v>
      </c>
      <c r="L4364" s="6" t="s">
        <v>4474</v>
      </c>
      <c r="M4364" s="6" t="s">
        <v>4474</v>
      </c>
      <c r="N4364" s="6" t="s">
        <v>4474</v>
      </c>
      <c r="O4364" s="6" t="s">
        <v>4474</v>
      </c>
      <c r="P4364" s="6" t="s">
        <v>4474</v>
      </c>
      <c r="Q4364" s="6" t="s">
        <v>4474</v>
      </c>
      <c r="R4364" s="6" t="s">
        <v>4474</v>
      </c>
      <c r="S4364" s="6" t="s">
        <v>4474</v>
      </c>
      <c r="T4364" s="6" t="s">
        <v>4474</v>
      </c>
      <c r="U4364" s="6" t="s">
        <v>4474</v>
      </c>
      <c r="V4364" s="6" t="s">
        <v>4474</v>
      </c>
      <c r="W4364" s="6" t="s">
        <v>4474</v>
      </c>
      <c r="X4364" s="6" t="s">
        <v>4474</v>
      </c>
      <c r="Y4364" s="6" t="s">
        <v>4474</v>
      </c>
      <c r="Z4364" s="6" t="s">
        <v>4474</v>
      </c>
      <c r="AA4364" s="6" t="s">
        <v>4474</v>
      </c>
      <c r="AB4364" s="6" t="s">
        <v>4474</v>
      </c>
      <c r="AC4364" s="6" t="s">
        <v>4474</v>
      </c>
      <c r="AD4364" s="6" t="s">
        <v>4474</v>
      </c>
      <c r="AF4364" t="e">
        <f>Q4364/W4364</f>
        <v>#VALUE!</v>
      </c>
      <c r="AG4364" t="e">
        <f>R4364/X4364</f>
        <v>#VALUE!</v>
      </c>
      <c r="AH4364" t="e">
        <f>U4364/W4364</f>
        <v>#VALUE!</v>
      </c>
      <c r="AI4364" t="e">
        <f>V4364/X4364</f>
        <v>#VALUE!</v>
      </c>
      <c r="AJ4364" t="e">
        <f>Y4364/AA4364</f>
        <v>#VALUE!</v>
      </c>
      <c r="AK4364" t="e">
        <f>Z4364/AB4364</f>
        <v>#VALUE!</v>
      </c>
      <c r="AL4364" t="e">
        <f>O4364/K4364</f>
        <v>#VALUE!</v>
      </c>
      <c r="AM4364" t="e">
        <f>P4364/L4364</f>
        <v>#VALUE!</v>
      </c>
      <c r="AN4364" t="e">
        <f>K4364/W4364</f>
        <v>#VALUE!</v>
      </c>
      <c r="AO4364" t="e">
        <f>L4364/X4364</f>
        <v>#VALUE!</v>
      </c>
      <c r="AP4364">
        <f>IF(OR(Q4364&lt;0, Q4364="NA"), 0, 1)</f>
        <v>0</v>
      </c>
      <c r="AQ4364">
        <f>IF(OR(S4364&lt;0, S4364="NA"), 0, 1)</f>
        <v>0</v>
      </c>
      <c r="AR4364">
        <f>IFERROR(IF((AF4364-AG4364)&gt;0,1,0),0)</f>
        <v>0</v>
      </c>
      <c r="AS4364">
        <f>IFERROR(IF((S4364-Q4364)&gt;0,1,0),0)</f>
        <v>0</v>
      </c>
      <c r="AT4364">
        <f>IFERROR(IF((AH4364-AI4364)&lt;0,1,0),0)</f>
        <v>0</v>
      </c>
      <c r="AU4364">
        <f>IFERROR(IF((AJ4364-AK4364)&gt;0,1,0),0)</f>
        <v>0</v>
      </c>
      <c r="AV4364">
        <f>IFERROR(IF((AL4364-AM4364)&gt;0,1,0),0)</f>
        <v>0</v>
      </c>
      <c r="AW4364">
        <f>IFERROR(IF((AN4364-AO4364)&gt;0,1,0),0)</f>
        <v>0</v>
      </c>
      <c r="AX4364">
        <f>IFERROR(IF((AC4364-AD4364)&lt;0,1,0),0)</f>
        <v>0</v>
      </c>
      <c r="AY4364">
        <f>SUM(AP4364:AX4364)</f>
        <v>0</v>
      </c>
    </row>
    <row r="4365" spans="1:51" x14ac:dyDescent="0.45">
      <c r="A4365" s="1" t="s">
        <v>4062</v>
      </c>
      <c r="B4365" s="2">
        <v>115788351</v>
      </c>
      <c r="C4365" s="3" t="s">
        <v>5337</v>
      </c>
      <c r="D4365" s="5">
        <v>28.59</v>
      </c>
      <c r="E4365" s="5">
        <v>79.337249999999997</v>
      </c>
      <c r="F4365" s="3" t="s">
        <v>4480</v>
      </c>
      <c r="G4365" s="3" t="s">
        <v>4491</v>
      </c>
      <c r="H4365" s="3" t="s">
        <v>4492</v>
      </c>
      <c r="I4365" s="3" t="s">
        <v>4493</v>
      </c>
      <c r="J4365" s="3"/>
      <c r="K4365" s="6" t="s">
        <v>4474</v>
      </c>
      <c r="L4365" s="6" t="s">
        <v>4474</v>
      </c>
      <c r="M4365" s="6" t="s">
        <v>4474</v>
      </c>
      <c r="N4365" s="6" t="s">
        <v>4474</v>
      </c>
      <c r="O4365" s="6" t="s">
        <v>4474</v>
      </c>
      <c r="P4365" s="6" t="s">
        <v>4474</v>
      </c>
      <c r="Q4365" s="6" t="s">
        <v>4474</v>
      </c>
      <c r="R4365" s="6" t="s">
        <v>4474</v>
      </c>
      <c r="S4365" s="6" t="s">
        <v>4474</v>
      </c>
      <c r="T4365" s="6" t="s">
        <v>4474</v>
      </c>
      <c r="U4365" s="6" t="s">
        <v>4474</v>
      </c>
      <c r="V4365" s="6" t="s">
        <v>4474</v>
      </c>
      <c r="W4365" s="6" t="s">
        <v>4474</v>
      </c>
      <c r="X4365" s="6" t="s">
        <v>4474</v>
      </c>
      <c r="Y4365" s="6" t="s">
        <v>4474</v>
      </c>
      <c r="Z4365" s="6" t="s">
        <v>4474</v>
      </c>
      <c r="AA4365" s="6" t="s">
        <v>4474</v>
      </c>
      <c r="AB4365" s="6" t="s">
        <v>4474</v>
      </c>
      <c r="AC4365" s="6" t="s">
        <v>4474</v>
      </c>
      <c r="AD4365" s="6" t="s">
        <v>4474</v>
      </c>
      <c r="AF4365" t="e">
        <f>Q4365/W4365</f>
        <v>#VALUE!</v>
      </c>
      <c r="AG4365" t="e">
        <f>R4365/X4365</f>
        <v>#VALUE!</v>
      </c>
      <c r="AH4365" t="e">
        <f>U4365/W4365</f>
        <v>#VALUE!</v>
      </c>
      <c r="AI4365" t="e">
        <f>V4365/X4365</f>
        <v>#VALUE!</v>
      </c>
      <c r="AJ4365" t="e">
        <f>Y4365/AA4365</f>
        <v>#VALUE!</v>
      </c>
      <c r="AK4365" t="e">
        <f>Z4365/AB4365</f>
        <v>#VALUE!</v>
      </c>
      <c r="AL4365" t="e">
        <f>O4365/K4365</f>
        <v>#VALUE!</v>
      </c>
      <c r="AM4365" t="e">
        <f>P4365/L4365</f>
        <v>#VALUE!</v>
      </c>
      <c r="AN4365" t="e">
        <f>K4365/W4365</f>
        <v>#VALUE!</v>
      </c>
      <c r="AO4365" t="e">
        <f>L4365/X4365</f>
        <v>#VALUE!</v>
      </c>
      <c r="AP4365">
        <f>IF(OR(Q4365&lt;0, Q4365="NA"), 0, 1)</f>
        <v>0</v>
      </c>
      <c r="AQ4365">
        <f>IF(OR(S4365&lt;0, S4365="NA"), 0, 1)</f>
        <v>0</v>
      </c>
      <c r="AR4365">
        <f>IFERROR(IF((AF4365-AG4365)&gt;0,1,0),0)</f>
        <v>0</v>
      </c>
      <c r="AS4365">
        <f>IFERROR(IF((S4365-Q4365)&gt;0,1,0),0)</f>
        <v>0</v>
      </c>
      <c r="AT4365">
        <f>IFERROR(IF((AH4365-AI4365)&lt;0,1,0),0)</f>
        <v>0</v>
      </c>
      <c r="AU4365">
        <f>IFERROR(IF((AJ4365-AK4365)&gt;0,1,0),0)</f>
        <v>0</v>
      </c>
      <c r="AV4365">
        <f>IFERROR(IF((AL4365-AM4365)&gt;0,1,0),0)</f>
        <v>0</v>
      </c>
      <c r="AW4365">
        <f>IFERROR(IF((AN4365-AO4365)&gt;0,1,0),0)</f>
        <v>0</v>
      </c>
      <c r="AX4365">
        <f>IFERROR(IF((AC4365-AD4365)&lt;0,1,0),0)</f>
        <v>0</v>
      </c>
      <c r="AY4365">
        <f>SUM(AP4365:AX4365)</f>
        <v>0</v>
      </c>
    </row>
    <row r="4366" spans="1:51" x14ac:dyDescent="0.45">
      <c r="A4366" s="1" t="s">
        <v>4129</v>
      </c>
      <c r="B4366" s="2">
        <v>100181780</v>
      </c>
      <c r="C4366" s="3" t="s">
        <v>5338</v>
      </c>
      <c r="D4366" s="5">
        <v>15.01</v>
      </c>
      <c r="E4366" s="5">
        <v>37.149749999999997</v>
      </c>
      <c r="F4366" s="3" t="s">
        <v>4480</v>
      </c>
      <c r="G4366" s="3" t="s">
        <v>4491</v>
      </c>
      <c r="H4366" s="3" t="s">
        <v>4492</v>
      </c>
      <c r="I4366" s="3" t="s">
        <v>4493</v>
      </c>
      <c r="J4366" s="3"/>
      <c r="K4366" s="6" t="s">
        <v>4474</v>
      </c>
      <c r="L4366" s="6" t="s">
        <v>4474</v>
      </c>
      <c r="M4366" s="6" t="s">
        <v>4474</v>
      </c>
      <c r="N4366" s="6" t="s">
        <v>4474</v>
      </c>
      <c r="O4366" s="6" t="s">
        <v>4474</v>
      </c>
      <c r="P4366" s="6" t="s">
        <v>4474</v>
      </c>
      <c r="Q4366" s="6" t="s">
        <v>4474</v>
      </c>
      <c r="R4366" s="6" t="s">
        <v>4474</v>
      </c>
      <c r="S4366" s="6" t="s">
        <v>4474</v>
      </c>
      <c r="T4366" s="6" t="s">
        <v>4474</v>
      </c>
      <c r="U4366" s="6" t="s">
        <v>4474</v>
      </c>
      <c r="V4366" s="6" t="s">
        <v>4474</v>
      </c>
      <c r="W4366" s="6" t="s">
        <v>4474</v>
      </c>
      <c r="X4366" s="6" t="s">
        <v>4474</v>
      </c>
      <c r="Y4366" s="6" t="s">
        <v>4474</v>
      </c>
      <c r="Z4366" s="6" t="s">
        <v>4474</v>
      </c>
      <c r="AA4366" s="6" t="s">
        <v>4474</v>
      </c>
      <c r="AB4366" s="6" t="s">
        <v>4474</v>
      </c>
      <c r="AC4366" s="6" t="s">
        <v>4474</v>
      </c>
      <c r="AD4366" s="6" t="s">
        <v>4474</v>
      </c>
      <c r="AF4366" t="e">
        <f>Q4366/W4366</f>
        <v>#VALUE!</v>
      </c>
      <c r="AG4366" t="e">
        <f>R4366/X4366</f>
        <v>#VALUE!</v>
      </c>
      <c r="AH4366" t="e">
        <f>U4366/W4366</f>
        <v>#VALUE!</v>
      </c>
      <c r="AI4366" t="e">
        <f>V4366/X4366</f>
        <v>#VALUE!</v>
      </c>
      <c r="AJ4366" t="e">
        <f>Y4366/AA4366</f>
        <v>#VALUE!</v>
      </c>
      <c r="AK4366" t="e">
        <f>Z4366/AB4366</f>
        <v>#VALUE!</v>
      </c>
      <c r="AL4366" t="e">
        <f>O4366/K4366</f>
        <v>#VALUE!</v>
      </c>
      <c r="AM4366" t="e">
        <f>P4366/L4366</f>
        <v>#VALUE!</v>
      </c>
      <c r="AN4366" t="e">
        <f>K4366/W4366</f>
        <v>#VALUE!</v>
      </c>
      <c r="AO4366" t="e">
        <f>L4366/X4366</f>
        <v>#VALUE!</v>
      </c>
      <c r="AP4366">
        <f>IF(OR(Q4366&lt;0, Q4366="NA"), 0, 1)</f>
        <v>0</v>
      </c>
      <c r="AQ4366">
        <f>IF(OR(S4366&lt;0, S4366="NA"), 0, 1)</f>
        <v>0</v>
      </c>
      <c r="AR4366">
        <f>IFERROR(IF((AF4366-AG4366)&gt;0,1,0),0)</f>
        <v>0</v>
      </c>
      <c r="AS4366">
        <f>IFERROR(IF((S4366-Q4366)&gt;0,1,0),0)</f>
        <v>0</v>
      </c>
      <c r="AT4366">
        <f>IFERROR(IF((AH4366-AI4366)&lt;0,1,0),0)</f>
        <v>0</v>
      </c>
      <c r="AU4366">
        <f>IFERROR(IF((AJ4366-AK4366)&gt;0,1,0),0)</f>
        <v>0</v>
      </c>
      <c r="AV4366">
        <f>IFERROR(IF((AL4366-AM4366)&gt;0,1,0),0)</f>
        <v>0</v>
      </c>
      <c r="AW4366">
        <f>IFERROR(IF((AN4366-AO4366)&gt;0,1,0),0)</f>
        <v>0</v>
      </c>
      <c r="AX4366">
        <f>IFERROR(IF((AC4366-AD4366)&lt;0,1,0),0)</f>
        <v>0</v>
      </c>
      <c r="AY4366">
        <f>SUM(AP4366:AX4366)</f>
        <v>0</v>
      </c>
    </row>
    <row r="4367" spans="1:51" x14ac:dyDescent="0.45">
      <c r="A4367" s="1" t="s">
        <v>4130</v>
      </c>
      <c r="B4367" s="2">
        <v>114855704</v>
      </c>
      <c r="C4367" s="3" t="s">
        <v>5338</v>
      </c>
      <c r="D4367" s="5">
        <v>59.74</v>
      </c>
      <c r="E4367" s="5">
        <v>29.571300000000001</v>
      </c>
      <c r="F4367" s="3" t="s">
        <v>4480</v>
      </c>
      <c r="G4367" s="3" t="s">
        <v>4491</v>
      </c>
      <c r="H4367" s="3" t="s">
        <v>4492</v>
      </c>
      <c r="I4367" s="3" t="s">
        <v>4493</v>
      </c>
      <c r="J4367" s="3"/>
      <c r="K4367" s="6" t="s">
        <v>4474</v>
      </c>
      <c r="L4367" s="6" t="s">
        <v>4474</v>
      </c>
      <c r="M4367" s="6" t="s">
        <v>4474</v>
      </c>
      <c r="N4367" s="6" t="s">
        <v>4474</v>
      </c>
      <c r="O4367" s="6" t="s">
        <v>4474</v>
      </c>
      <c r="P4367" s="6" t="s">
        <v>4474</v>
      </c>
      <c r="Q4367" s="6" t="s">
        <v>4474</v>
      </c>
      <c r="R4367" s="6" t="s">
        <v>4474</v>
      </c>
      <c r="S4367" s="6" t="s">
        <v>4474</v>
      </c>
      <c r="T4367" s="6" t="s">
        <v>4474</v>
      </c>
      <c r="U4367" s="6" t="s">
        <v>4474</v>
      </c>
      <c r="V4367" s="6" t="s">
        <v>4474</v>
      </c>
      <c r="W4367" s="6" t="s">
        <v>4474</v>
      </c>
      <c r="X4367" s="6" t="s">
        <v>4474</v>
      </c>
      <c r="Y4367" s="6" t="s">
        <v>4474</v>
      </c>
      <c r="Z4367" s="6" t="s">
        <v>4474</v>
      </c>
      <c r="AA4367" s="6" t="s">
        <v>4474</v>
      </c>
      <c r="AB4367" s="6" t="s">
        <v>4474</v>
      </c>
      <c r="AC4367" s="6" t="s">
        <v>4474</v>
      </c>
      <c r="AD4367" s="6" t="s">
        <v>4474</v>
      </c>
      <c r="AF4367" t="e">
        <f>Q4367/W4367</f>
        <v>#VALUE!</v>
      </c>
      <c r="AG4367" t="e">
        <f>R4367/X4367</f>
        <v>#VALUE!</v>
      </c>
      <c r="AH4367" t="e">
        <f>U4367/W4367</f>
        <v>#VALUE!</v>
      </c>
      <c r="AI4367" t="e">
        <f>V4367/X4367</f>
        <v>#VALUE!</v>
      </c>
      <c r="AJ4367" t="e">
        <f>Y4367/AA4367</f>
        <v>#VALUE!</v>
      </c>
      <c r="AK4367" t="e">
        <f>Z4367/AB4367</f>
        <v>#VALUE!</v>
      </c>
      <c r="AL4367" t="e">
        <f>O4367/K4367</f>
        <v>#VALUE!</v>
      </c>
      <c r="AM4367" t="e">
        <f>P4367/L4367</f>
        <v>#VALUE!</v>
      </c>
      <c r="AN4367" t="e">
        <f>K4367/W4367</f>
        <v>#VALUE!</v>
      </c>
      <c r="AO4367" t="e">
        <f>L4367/X4367</f>
        <v>#VALUE!</v>
      </c>
      <c r="AP4367">
        <f>IF(OR(Q4367&lt;0, Q4367="NA"), 0, 1)</f>
        <v>0</v>
      </c>
      <c r="AQ4367">
        <f>IF(OR(S4367&lt;0, S4367="NA"), 0, 1)</f>
        <v>0</v>
      </c>
      <c r="AR4367">
        <f>IFERROR(IF((AF4367-AG4367)&gt;0,1,0),0)</f>
        <v>0</v>
      </c>
      <c r="AS4367">
        <f>IFERROR(IF((S4367-Q4367)&gt;0,1,0),0)</f>
        <v>0</v>
      </c>
      <c r="AT4367">
        <f>IFERROR(IF((AH4367-AI4367)&lt;0,1,0),0)</f>
        <v>0</v>
      </c>
      <c r="AU4367">
        <f>IFERROR(IF((AJ4367-AK4367)&gt;0,1,0),0)</f>
        <v>0</v>
      </c>
      <c r="AV4367">
        <f>IFERROR(IF((AL4367-AM4367)&gt;0,1,0),0)</f>
        <v>0</v>
      </c>
      <c r="AW4367">
        <f>IFERROR(IF((AN4367-AO4367)&gt;0,1,0),0)</f>
        <v>0</v>
      </c>
      <c r="AX4367">
        <f>IFERROR(IF((AC4367-AD4367)&lt;0,1,0),0)</f>
        <v>0</v>
      </c>
      <c r="AY4367">
        <f>SUM(AP4367:AX4367)</f>
        <v>0</v>
      </c>
    </row>
    <row r="4368" spans="1:51" x14ac:dyDescent="0.45">
      <c r="A4368" s="1" t="s">
        <v>4131</v>
      </c>
      <c r="B4368" s="2">
        <v>101049677</v>
      </c>
      <c r="C4368" s="3" t="s">
        <v>5338</v>
      </c>
      <c r="D4368" s="5">
        <v>25.53</v>
      </c>
      <c r="E4368" s="5">
        <v>218.91974999999999</v>
      </c>
      <c r="F4368" s="3" t="s">
        <v>4480</v>
      </c>
      <c r="G4368" s="3" t="s">
        <v>4491</v>
      </c>
      <c r="H4368" s="3" t="s">
        <v>4492</v>
      </c>
      <c r="I4368" s="3" t="s">
        <v>4493</v>
      </c>
      <c r="J4368" s="3"/>
      <c r="K4368" s="6" t="s">
        <v>4474</v>
      </c>
      <c r="L4368" s="6" t="s">
        <v>4474</v>
      </c>
      <c r="M4368" s="6" t="s">
        <v>4474</v>
      </c>
      <c r="N4368" s="6" t="s">
        <v>4474</v>
      </c>
      <c r="O4368" s="6" t="s">
        <v>4474</v>
      </c>
      <c r="P4368" s="6" t="s">
        <v>4474</v>
      </c>
      <c r="Q4368" s="6" t="s">
        <v>4474</v>
      </c>
      <c r="R4368" s="6" t="s">
        <v>4474</v>
      </c>
      <c r="S4368" s="6" t="s">
        <v>4474</v>
      </c>
      <c r="T4368" s="6" t="s">
        <v>4474</v>
      </c>
      <c r="U4368" s="6" t="s">
        <v>4474</v>
      </c>
      <c r="V4368" s="6" t="s">
        <v>4474</v>
      </c>
      <c r="W4368" s="6" t="s">
        <v>4474</v>
      </c>
      <c r="X4368" s="6" t="s">
        <v>4474</v>
      </c>
      <c r="Y4368" s="6" t="s">
        <v>4474</v>
      </c>
      <c r="Z4368" s="6" t="s">
        <v>4474</v>
      </c>
      <c r="AA4368" s="6" t="s">
        <v>4474</v>
      </c>
      <c r="AB4368" s="6" t="s">
        <v>4474</v>
      </c>
      <c r="AC4368" s="6" t="s">
        <v>4474</v>
      </c>
      <c r="AD4368" s="6" t="s">
        <v>4474</v>
      </c>
      <c r="AF4368" t="e">
        <f>Q4368/W4368</f>
        <v>#VALUE!</v>
      </c>
      <c r="AG4368" t="e">
        <f>R4368/X4368</f>
        <v>#VALUE!</v>
      </c>
      <c r="AH4368" t="e">
        <f>U4368/W4368</f>
        <v>#VALUE!</v>
      </c>
      <c r="AI4368" t="e">
        <f>V4368/X4368</f>
        <v>#VALUE!</v>
      </c>
      <c r="AJ4368" t="e">
        <f>Y4368/AA4368</f>
        <v>#VALUE!</v>
      </c>
      <c r="AK4368" t="e">
        <f>Z4368/AB4368</f>
        <v>#VALUE!</v>
      </c>
      <c r="AL4368" t="e">
        <f>O4368/K4368</f>
        <v>#VALUE!</v>
      </c>
      <c r="AM4368" t="e">
        <f>P4368/L4368</f>
        <v>#VALUE!</v>
      </c>
      <c r="AN4368" t="e">
        <f>K4368/W4368</f>
        <v>#VALUE!</v>
      </c>
      <c r="AO4368" t="e">
        <f>L4368/X4368</f>
        <v>#VALUE!</v>
      </c>
      <c r="AP4368">
        <f>IF(OR(Q4368&lt;0, Q4368="NA"), 0, 1)</f>
        <v>0</v>
      </c>
      <c r="AQ4368">
        <f>IF(OR(S4368&lt;0, S4368="NA"), 0, 1)</f>
        <v>0</v>
      </c>
      <c r="AR4368">
        <f>IFERROR(IF((AF4368-AG4368)&gt;0,1,0),0)</f>
        <v>0</v>
      </c>
      <c r="AS4368">
        <f>IFERROR(IF((S4368-Q4368)&gt;0,1,0),0)</f>
        <v>0</v>
      </c>
      <c r="AT4368">
        <f>IFERROR(IF((AH4368-AI4368)&lt;0,1,0),0)</f>
        <v>0</v>
      </c>
      <c r="AU4368">
        <f>IFERROR(IF((AJ4368-AK4368)&gt;0,1,0),0)</f>
        <v>0</v>
      </c>
      <c r="AV4368">
        <f>IFERROR(IF((AL4368-AM4368)&gt;0,1,0),0)</f>
        <v>0</v>
      </c>
      <c r="AW4368">
        <f>IFERROR(IF((AN4368-AO4368)&gt;0,1,0),0)</f>
        <v>0</v>
      </c>
      <c r="AX4368">
        <f>IFERROR(IF((AC4368-AD4368)&lt;0,1,0),0)</f>
        <v>0</v>
      </c>
      <c r="AY4368">
        <f>SUM(AP4368:AX4368)</f>
        <v>0</v>
      </c>
    </row>
    <row r="4369" spans="1:51" x14ac:dyDescent="0.45">
      <c r="A4369" s="1" t="s">
        <v>4138</v>
      </c>
      <c r="B4369" s="2">
        <v>5721075</v>
      </c>
      <c r="C4369" s="3" t="s">
        <v>5338</v>
      </c>
      <c r="D4369" s="5">
        <v>161.84</v>
      </c>
      <c r="E4369" s="5">
        <v>399.17884551999998</v>
      </c>
      <c r="F4369" s="3" t="s">
        <v>4480</v>
      </c>
      <c r="G4369" s="3" t="s">
        <v>4491</v>
      </c>
      <c r="H4369" s="3" t="s">
        <v>4492</v>
      </c>
      <c r="I4369" s="3" t="s">
        <v>4493</v>
      </c>
      <c r="J4369" s="3"/>
      <c r="K4369" s="6" t="s">
        <v>4474</v>
      </c>
      <c r="L4369" s="6" t="s">
        <v>4474</v>
      </c>
      <c r="M4369" s="6" t="s">
        <v>4474</v>
      </c>
      <c r="N4369" s="6" t="s">
        <v>4474</v>
      </c>
      <c r="O4369" s="6" t="s">
        <v>4474</v>
      </c>
      <c r="P4369" s="6" t="s">
        <v>4474</v>
      </c>
      <c r="Q4369" s="6" t="s">
        <v>4474</v>
      </c>
      <c r="R4369" s="6" t="s">
        <v>4474</v>
      </c>
      <c r="S4369" s="6" t="s">
        <v>4474</v>
      </c>
      <c r="T4369" s="6" t="s">
        <v>4474</v>
      </c>
      <c r="U4369" s="6" t="s">
        <v>4474</v>
      </c>
      <c r="V4369" s="6" t="s">
        <v>4474</v>
      </c>
      <c r="W4369" s="6" t="s">
        <v>4474</v>
      </c>
      <c r="X4369" s="6" t="s">
        <v>4474</v>
      </c>
      <c r="Y4369" s="6" t="s">
        <v>4474</v>
      </c>
      <c r="Z4369" s="6" t="s">
        <v>4474</v>
      </c>
      <c r="AA4369" s="6" t="s">
        <v>4474</v>
      </c>
      <c r="AB4369" s="6" t="s">
        <v>4474</v>
      </c>
      <c r="AC4369" s="6" t="s">
        <v>4474</v>
      </c>
      <c r="AD4369" s="6" t="s">
        <v>4474</v>
      </c>
      <c r="AF4369" t="e">
        <f>Q4369/W4369</f>
        <v>#VALUE!</v>
      </c>
      <c r="AG4369" t="e">
        <f>R4369/X4369</f>
        <v>#VALUE!</v>
      </c>
      <c r="AH4369" t="e">
        <f>U4369/W4369</f>
        <v>#VALUE!</v>
      </c>
      <c r="AI4369" t="e">
        <f>V4369/X4369</f>
        <v>#VALUE!</v>
      </c>
      <c r="AJ4369" t="e">
        <f>Y4369/AA4369</f>
        <v>#VALUE!</v>
      </c>
      <c r="AK4369" t="e">
        <f>Z4369/AB4369</f>
        <v>#VALUE!</v>
      </c>
      <c r="AL4369" t="e">
        <f>O4369/K4369</f>
        <v>#VALUE!</v>
      </c>
      <c r="AM4369" t="e">
        <f>P4369/L4369</f>
        <v>#VALUE!</v>
      </c>
      <c r="AN4369" t="e">
        <f>K4369/W4369</f>
        <v>#VALUE!</v>
      </c>
      <c r="AO4369" t="e">
        <f>L4369/X4369</f>
        <v>#VALUE!</v>
      </c>
      <c r="AP4369">
        <f>IF(OR(Q4369&lt;0, Q4369="NA"), 0, 1)</f>
        <v>0</v>
      </c>
      <c r="AQ4369">
        <f>IF(OR(S4369&lt;0, S4369="NA"), 0, 1)</f>
        <v>0</v>
      </c>
      <c r="AR4369">
        <f>IFERROR(IF((AF4369-AG4369)&gt;0,1,0),0)</f>
        <v>0</v>
      </c>
      <c r="AS4369">
        <f>IFERROR(IF((S4369-Q4369)&gt;0,1,0),0)</f>
        <v>0</v>
      </c>
      <c r="AT4369">
        <f>IFERROR(IF((AH4369-AI4369)&lt;0,1,0),0)</f>
        <v>0</v>
      </c>
      <c r="AU4369">
        <f>IFERROR(IF((AJ4369-AK4369)&gt;0,1,0),0)</f>
        <v>0</v>
      </c>
      <c r="AV4369">
        <f>IFERROR(IF((AL4369-AM4369)&gt;0,1,0),0)</f>
        <v>0</v>
      </c>
      <c r="AW4369">
        <f>IFERROR(IF((AN4369-AO4369)&gt;0,1,0),0)</f>
        <v>0</v>
      </c>
      <c r="AX4369">
        <f>IFERROR(IF((AC4369-AD4369)&lt;0,1,0),0)</f>
        <v>0</v>
      </c>
      <c r="AY4369">
        <f>SUM(AP4369:AX4369)</f>
        <v>0</v>
      </c>
    </row>
    <row r="4370" spans="1:51" x14ac:dyDescent="0.45">
      <c r="A4370" s="1" t="s">
        <v>4139</v>
      </c>
      <c r="B4370" s="2">
        <v>27652702</v>
      </c>
      <c r="C4370" s="3" t="s">
        <v>5338</v>
      </c>
      <c r="D4370" s="5">
        <v>16.71</v>
      </c>
      <c r="E4370" s="5">
        <v>222.24299999999999</v>
      </c>
      <c r="F4370" s="3" t="s">
        <v>4480</v>
      </c>
      <c r="G4370" s="3" t="s">
        <v>4491</v>
      </c>
      <c r="H4370" s="3" t="s">
        <v>4492</v>
      </c>
      <c r="I4370" s="3" t="s">
        <v>4493</v>
      </c>
      <c r="J4370" s="3"/>
      <c r="K4370" s="6" t="s">
        <v>4474</v>
      </c>
      <c r="L4370" s="6" t="s">
        <v>4474</v>
      </c>
      <c r="M4370" s="6" t="s">
        <v>4474</v>
      </c>
      <c r="N4370" s="6" t="s">
        <v>4474</v>
      </c>
      <c r="O4370" s="6" t="s">
        <v>4474</v>
      </c>
      <c r="P4370" s="6" t="s">
        <v>4474</v>
      </c>
      <c r="Q4370" s="6" t="s">
        <v>4474</v>
      </c>
      <c r="R4370" s="6" t="s">
        <v>4474</v>
      </c>
      <c r="S4370" s="6" t="s">
        <v>4474</v>
      </c>
      <c r="T4370" s="6" t="s">
        <v>4474</v>
      </c>
      <c r="U4370" s="6" t="s">
        <v>4474</v>
      </c>
      <c r="V4370" s="6" t="s">
        <v>4474</v>
      </c>
      <c r="W4370" s="6" t="s">
        <v>4474</v>
      </c>
      <c r="X4370" s="6" t="s">
        <v>4474</v>
      </c>
      <c r="Y4370" s="6" t="s">
        <v>4474</v>
      </c>
      <c r="Z4370" s="6" t="s">
        <v>4474</v>
      </c>
      <c r="AA4370" s="6" t="s">
        <v>4474</v>
      </c>
      <c r="AB4370" s="6" t="s">
        <v>4474</v>
      </c>
      <c r="AC4370" s="6" t="s">
        <v>4474</v>
      </c>
      <c r="AD4370" s="6" t="s">
        <v>4474</v>
      </c>
      <c r="AF4370" t="e">
        <f>Q4370/W4370</f>
        <v>#VALUE!</v>
      </c>
      <c r="AG4370" t="e">
        <f>R4370/X4370</f>
        <v>#VALUE!</v>
      </c>
      <c r="AH4370" t="e">
        <f>U4370/W4370</f>
        <v>#VALUE!</v>
      </c>
      <c r="AI4370" t="e">
        <f>V4370/X4370</f>
        <v>#VALUE!</v>
      </c>
      <c r="AJ4370" t="e">
        <f>Y4370/AA4370</f>
        <v>#VALUE!</v>
      </c>
      <c r="AK4370" t="e">
        <f>Z4370/AB4370</f>
        <v>#VALUE!</v>
      </c>
      <c r="AL4370" t="e">
        <f>O4370/K4370</f>
        <v>#VALUE!</v>
      </c>
      <c r="AM4370" t="e">
        <f>P4370/L4370</f>
        <v>#VALUE!</v>
      </c>
      <c r="AN4370" t="e">
        <f>K4370/W4370</f>
        <v>#VALUE!</v>
      </c>
      <c r="AO4370" t="e">
        <f>L4370/X4370</f>
        <v>#VALUE!</v>
      </c>
      <c r="AP4370">
        <f>IF(OR(Q4370&lt;0, Q4370="NA"), 0, 1)</f>
        <v>0</v>
      </c>
      <c r="AQ4370">
        <f>IF(OR(S4370&lt;0, S4370="NA"), 0, 1)</f>
        <v>0</v>
      </c>
      <c r="AR4370">
        <f>IFERROR(IF((AF4370-AG4370)&gt;0,1,0),0)</f>
        <v>0</v>
      </c>
      <c r="AS4370">
        <f>IFERROR(IF((S4370-Q4370)&gt;0,1,0),0)</f>
        <v>0</v>
      </c>
      <c r="AT4370">
        <f>IFERROR(IF((AH4370-AI4370)&lt;0,1,0),0)</f>
        <v>0</v>
      </c>
      <c r="AU4370">
        <f>IFERROR(IF((AJ4370-AK4370)&gt;0,1,0),0)</f>
        <v>0</v>
      </c>
      <c r="AV4370">
        <f>IFERROR(IF((AL4370-AM4370)&gt;0,1,0),0)</f>
        <v>0</v>
      </c>
      <c r="AW4370">
        <f>IFERROR(IF((AN4370-AO4370)&gt;0,1,0),0)</f>
        <v>0</v>
      </c>
      <c r="AX4370">
        <f>IFERROR(IF((AC4370-AD4370)&lt;0,1,0),0)</f>
        <v>0</v>
      </c>
      <c r="AY4370">
        <f>SUM(AP4370:AX4370)</f>
        <v>0</v>
      </c>
    </row>
    <row r="4371" spans="1:51" x14ac:dyDescent="0.45">
      <c r="A4371" s="1" t="s">
        <v>4140</v>
      </c>
      <c r="B4371" s="2">
        <v>118464808</v>
      </c>
      <c r="C4371" s="3" t="s">
        <v>5338</v>
      </c>
      <c r="D4371" s="5">
        <v>31.95</v>
      </c>
      <c r="E4371" s="5">
        <v>40.736249999999998</v>
      </c>
      <c r="F4371" s="3" t="s">
        <v>4480</v>
      </c>
      <c r="G4371" s="3" t="s">
        <v>4491</v>
      </c>
      <c r="H4371" s="3" t="s">
        <v>4492</v>
      </c>
      <c r="I4371" s="3" t="s">
        <v>4493</v>
      </c>
      <c r="J4371" s="3"/>
      <c r="K4371" s="6" t="s">
        <v>4474</v>
      </c>
      <c r="L4371" s="6" t="s">
        <v>4474</v>
      </c>
      <c r="M4371" s="6" t="s">
        <v>4474</v>
      </c>
      <c r="N4371" s="6" t="s">
        <v>4474</v>
      </c>
      <c r="O4371" s="6" t="s">
        <v>4474</v>
      </c>
      <c r="P4371" s="6" t="s">
        <v>4474</v>
      </c>
      <c r="Q4371" s="6" t="s">
        <v>4474</v>
      </c>
      <c r="R4371" s="6" t="s">
        <v>4474</v>
      </c>
      <c r="S4371" s="6" t="s">
        <v>4474</v>
      </c>
      <c r="T4371" s="6" t="s">
        <v>4474</v>
      </c>
      <c r="U4371" s="6" t="s">
        <v>4474</v>
      </c>
      <c r="V4371" s="6" t="s">
        <v>4474</v>
      </c>
      <c r="W4371" s="6" t="s">
        <v>4474</v>
      </c>
      <c r="X4371" s="6" t="s">
        <v>4474</v>
      </c>
      <c r="Y4371" s="6" t="s">
        <v>4474</v>
      </c>
      <c r="Z4371" s="6" t="s">
        <v>4474</v>
      </c>
      <c r="AA4371" s="6" t="s">
        <v>4474</v>
      </c>
      <c r="AB4371" s="6" t="s">
        <v>4474</v>
      </c>
      <c r="AC4371" s="6" t="s">
        <v>4474</v>
      </c>
      <c r="AD4371" s="6" t="s">
        <v>4474</v>
      </c>
      <c r="AF4371" t="e">
        <f>Q4371/W4371</f>
        <v>#VALUE!</v>
      </c>
      <c r="AG4371" t="e">
        <f>R4371/X4371</f>
        <v>#VALUE!</v>
      </c>
      <c r="AH4371" t="e">
        <f>U4371/W4371</f>
        <v>#VALUE!</v>
      </c>
      <c r="AI4371" t="e">
        <f>V4371/X4371</f>
        <v>#VALUE!</v>
      </c>
      <c r="AJ4371" t="e">
        <f>Y4371/AA4371</f>
        <v>#VALUE!</v>
      </c>
      <c r="AK4371" t="e">
        <f>Z4371/AB4371</f>
        <v>#VALUE!</v>
      </c>
      <c r="AL4371" t="e">
        <f>O4371/K4371</f>
        <v>#VALUE!</v>
      </c>
      <c r="AM4371" t="e">
        <f>P4371/L4371</f>
        <v>#VALUE!</v>
      </c>
      <c r="AN4371" t="e">
        <f>K4371/W4371</f>
        <v>#VALUE!</v>
      </c>
      <c r="AO4371" t="e">
        <f>L4371/X4371</f>
        <v>#VALUE!</v>
      </c>
      <c r="AP4371">
        <f>IF(OR(Q4371&lt;0, Q4371="NA"), 0, 1)</f>
        <v>0</v>
      </c>
      <c r="AQ4371">
        <f>IF(OR(S4371&lt;0, S4371="NA"), 0, 1)</f>
        <v>0</v>
      </c>
      <c r="AR4371">
        <f>IFERROR(IF((AF4371-AG4371)&gt;0,1,0),0)</f>
        <v>0</v>
      </c>
      <c r="AS4371">
        <f>IFERROR(IF((S4371-Q4371)&gt;0,1,0),0)</f>
        <v>0</v>
      </c>
      <c r="AT4371">
        <f>IFERROR(IF((AH4371-AI4371)&lt;0,1,0),0)</f>
        <v>0</v>
      </c>
      <c r="AU4371">
        <f>IFERROR(IF((AJ4371-AK4371)&gt;0,1,0),0)</f>
        <v>0</v>
      </c>
      <c r="AV4371">
        <f>IFERROR(IF((AL4371-AM4371)&gt;0,1,0),0)</f>
        <v>0</v>
      </c>
      <c r="AW4371">
        <f>IFERROR(IF((AN4371-AO4371)&gt;0,1,0),0)</f>
        <v>0</v>
      </c>
      <c r="AX4371">
        <f>IFERROR(IF((AC4371-AD4371)&lt;0,1,0),0)</f>
        <v>0</v>
      </c>
      <c r="AY4371">
        <f>SUM(AP4371:AX4371)</f>
        <v>0</v>
      </c>
    </row>
    <row r="4372" spans="1:51" x14ac:dyDescent="0.45">
      <c r="A4372" s="1" t="s">
        <v>4141</v>
      </c>
      <c r="B4372" s="2">
        <v>5733135</v>
      </c>
      <c r="C4372" s="3" t="s">
        <v>5338</v>
      </c>
      <c r="D4372" s="5">
        <v>28.93</v>
      </c>
      <c r="E4372" s="5">
        <v>2981.2365</v>
      </c>
      <c r="F4372" s="3" t="s">
        <v>4480</v>
      </c>
      <c r="G4372" s="3" t="s">
        <v>4491</v>
      </c>
      <c r="H4372" s="3" t="s">
        <v>4492</v>
      </c>
      <c r="I4372" s="3" t="s">
        <v>4493</v>
      </c>
      <c r="J4372" s="3"/>
      <c r="K4372" s="6" t="s">
        <v>4474</v>
      </c>
      <c r="L4372" s="6" t="s">
        <v>4474</v>
      </c>
      <c r="M4372" s="6" t="s">
        <v>4474</v>
      </c>
      <c r="N4372" s="6" t="s">
        <v>4474</v>
      </c>
      <c r="O4372" s="6" t="s">
        <v>4474</v>
      </c>
      <c r="P4372" s="6" t="s">
        <v>4474</v>
      </c>
      <c r="Q4372" s="6" t="s">
        <v>4474</v>
      </c>
      <c r="R4372" s="6" t="s">
        <v>4474</v>
      </c>
      <c r="S4372" s="6" t="s">
        <v>4474</v>
      </c>
      <c r="T4372" s="6" t="s">
        <v>4474</v>
      </c>
      <c r="U4372" s="6" t="s">
        <v>4474</v>
      </c>
      <c r="V4372" s="6" t="s">
        <v>4474</v>
      </c>
      <c r="W4372" s="6" t="s">
        <v>4474</v>
      </c>
      <c r="X4372" s="6" t="s">
        <v>4474</v>
      </c>
      <c r="Y4372" s="6" t="s">
        <v>4474</v>
      </c>
      <c r="Z4372" s="6" t="s">
        <v>4474</v>
      </c>
      <c r="AA4372" s="6" t="s">
        <v>4474</v>
      </c>
      <c r="AB4372" s="6" t="s">
        <v>4474</v>
      </c>
      <c r="AC4372" s="6" t="s">
        <v>4474</v>
      </c>
      <c r="AD4372" s="6" t="s">
        <v>4474</v>
      </c>
      <c r="AF4372" t="e">
        <f>Q4372/W4372</f>
        <v>#VALUE!</v>
      </c>
      <c r="AG4372" t="e">
        <f>R4372/X4372</f>
        <v>#VALUE!</v>
      </c>
      <c r="AH4372" t="e">
        <f>U4372/W4372</f>
        <v>#VALUE!</v>
      </c>
      <c r="AI4372" t="e">
        <f>V4372/X4372</f>
        <v>#VALUE!</v>
      </c>
      <c r="AJ4372" t="e">
        <f>Y4372/AA4372</f>
        <v>#VALUE!</v>
      </c>
      <c r="AK4372" t="e">
        <f>Z4372/AB4372</f>
        <v>#VALUE!</v>
      </c>
      <c r="AL4372" t="e">
        <f>O4372/K4372</f>
        <v>#VALUE!</v>
      </c>
      <c r="AM4372" t="e">
        <f>P4372/L4372</f>
        <v>#VALUE!</v>
      </c>
      <c r="AN4372" t="e">
        <f>K4372/W4372</f>
        <v>#VALUE!</v>
      </c>
      <c r="AO4372" t="e">
        <f>L4372/X4372</f>
        <v>#VALUE!</v>
      </c>
      <c r="AP4372">
        <f>IF(OR(Q4372&lt;0, Q4372="NA"), 0, 1)</f>
        <v>0</v>
      </c>
      <c r="AQ4372">
        <f>IF(OR(S4372&lt;0, S4372="NA"), 0, 1)</f>
        <v>0</v>
      </c>
      <c r="AR4372">
        <f>IFERROR(IF((AF4372-AG4372)&gt;0,1,0),0)</f>
        <v>0</v>
      </c>
      <c r="AS4372">
        <f>IFERROR(IF((S4372-Q4372)&gt;0,1,0),0)</f>
        <v>0</v>
      </c>
      <c r="AT4372">
        <f>IFERROR(IF((AH4372-AI4372)&lt;0,1,0),0)</f>
        <v>0</v>
      </c>
      <c r="AU4372">
        <f>IFERROR(IF((AJ4372-AK4372)&gt;0,1,0),0)</f>
        <v>0</v>
      </c>
      <c r="AV4372">
        <f>IFERROR(IF((AL4372-AM4372)&gt;0,1,0),0)</f>
        <v>0</v>
      </c>
      <c r="AW4372">
        <f>IFERROR(IF((AN4372-AO4372)&gt;0,1,0),0)</f>
        <v>0</v>
      </c>
      <c r="AX4372">
        <f>IFERROR(IF((AC4372-AD4372)&lt;0,1,0),0)</f>
        <v>0</v>
      </c>
      <c r="AY4372">
        <f>SUM(AP4372:AX4372)</f>
        <v>0</v>
      </c>
    </row>
    <row r="4373" spans="1:51" x14ac:dyDescent="0.45">
      <c r="A4373" s="1" t="s">
        <v>4142</v>
      </c>
      <c r="B4373" s="2">
        <v>5728193</v>
      </c>
      <c r="C4373" s="3" t="s">
        <v>5338</v>
      </c>
      <c r="D4373" s="5">
        <v>40.24</v>
      </c>
      <c r="E4373" s="5">
        <v>29.173999999999999</v>
      </c>
      <c r="F4373" s="3" t="s">
        <v>4480</v>
      </c>
      <c r="G4373" s="3" t="s">
        <v>4491</v>
      </c>
      <c r="H4373" s="3" t="s">
        <v>4492</v>
      </c>
      <c r="I4373" s="3" t="s">
        <v>4493</v>
      </c>
      <c r="J4373" s="3"/>
      <c r="K4373" s="6" t="s">
        <v>4474</v>
      </c>
      <c r="L4373" s="6" t="s">
        <v>4474</v>
      </c>
      <c r="M4373" s="6" t="s">
        <v>4474</v>
      </c>
      <c r="N4373" s="6" t="s">
        <v>4474</v>
      </c>
      <c r="O4373" s="6" t="s">
        <v>4474</v>
      </c>
      <c r="P4373" s="6" t="s">
        <v>4474</v>
      </c>
      <c r="Q4373" s="6" t="s">
        <v>4474</v>
      </c>
      <c r="R4373" s="6" t="s">
        <v>4474</v>
      </c>
      <c r="S4373" s="6" t="s">
        <v>4474</v>
      </c>
      <c r="T4373" s="6" t="s">
        <v>4474</v>
      </c>
      <c r="U4373" s="6" t="s">
        <v>4474</v>
      </c>
      <c r="V4373" s="6" t="s">
        <v>4474</v>
      </c>
      <c r="W4373" s="6" t="s">
        <v>4474</v>
      </c>
      <c r="X4373" s="6" t="s">
        <v>4474</v>
      </c>
      <c r="Y4373" s="6" t="s">
        <v>4474</v>
      </c>
      <c r="Z4373" s="6" t="s">
        <v>4474</v>
      </c>
      <c r="AA4373" s="6" t="s">
        <v>4474</v>
      </c>
      <c r="AB4373" s="6" t="s">
        <v>4474</v>
      </c>
      <c r="AC4373" s="6" t="s">
        <v>4474</v>
      </c>
      <c r="AD4373" s="6" t="s">
        <v>4474</v>
      </c>
      <c r="AF4373" t="e">
        <f>Q4373/W4373</f>
        <v>#VALUE!</v>
      </c>
      <c r="AG4373" t="e">
        <f>R4373/X4373</f>
        <v>#VALUE!</v>
      </c>
      <c r="AH4373" t="e">
        <f>U4373/W4373</f>
        <v>#VALUE!</v>
      </c>
      <c r="AI4373" t="e">
        <f>V4373/X4373</f>
        <v>#VALUE!</v>
      </c>
      <c r="AJ4373" t="e">
        <f>Y4373/AA4373</f>
        <v>#VALUE!</v>
      </c>
      <c r="AK4373" t="e">
        <f>Z4373/AB4373</f>
        <v>#VALUE!</v>
      </c>
      <c r="AL4373" t="e">
        <f>O4373/K4373</f>
        <v>#VALUE!</v>
      </c>
      <c r="AM4373" t="e">
        <f>P4373/L4373</f>
        <v>#VALUE!</v>
      </c>
      <c r="AN4373" t="e">
        <f>K4373/W4373</f>
        <v>#VALUE!</v>
      </c>
      <c r="AO4373" t="e">
        <f>L4373/X4373</f>
        <v>#VALUE!</v>
      </c>
      <c r="AP4373">
        <f>IF(OR(Q4373&lt;0, Q4373="NA"), 0, 1)</f>
        <v>0</v>
      </c>
      <c r="AQ4373">
        <f>IF(OR(S4373&lt;0, S4373="NA"), 0, 1)</f>
        <v>0</v>
      </c>
      <c r="AR4373">
        <f>IFERROR(IF((AF4373-AG4373)&gt;0,1,0),0)</f>
        <v>0</v>
      </c>
      <c r="AS4373">
        <f>IFERROR(IF((S4373-Q4373)&gt;0,1,0),0)</f>
        <v>0</v>
      </c>
      <c r="AT4373">
        <f>IFERROR(IF((AH4373-AI4373)&lt;0,1,0),0)</f>
        <v>0</v>
      </c>
      <c r="AU4373">
        <f>IFERROR(IF((AJ4373-AK4373)&gt;0,1,0),0)</f>
        <v>0</v>
      </c>
      <c r="AV4373">
        <f>IFERROR(IF((AL4373-AM4373)&gt;0,1,0),0)</f>
        <v>0</v>
      </c>
      <c r="AW4373">
        <f>IFERROR(IF((AN4373-AO4373)&gt;0,1,0),0)</f>
        <v>0</v>
      </c>
      <c r="AX4373">
        <f>IFERROR(IF((AC4373-AD4373)&lt;0,1,0),0)</f>
        <v>0</v>
      </c>
      <c r="AY4373">
        <f>SUM(AP4373:AX4373)</f>
        <v>0</v>
      </c>
    </row>
    <row r="4374" spans="1:51" x14ac:dyDescent="0.45">
      <c r="A4374" s="1" t="s">
        <v>4143</v>
      </c>
      <c r="B4374" s="2">
        <v>107052851</v>
      </c>
      <c r="C4374" s="3" t="s">
        <v>5338</v>
      </c>
      <c r="D4374" s="5">
        <v>25.472999999999999</v>
      </c>
      <c r="E4374" s="5">
        <v>1.9104749999999999</v>
      </c>
      <c r="F4374" s="3" t="s">
        <v>4480</v>
      </c>
      <c r="G4374" s="3" t="s">
        <v>4491</v>
      </c>
      <c r="H4374" s="3" t="s">
        <v>4492</v>
      </c>
      <c r="I4374" s="3" t="s">
        <v>4493</v>
      </c>
      <c r="J4374" s="3"/>
      <c r="K4374" s="6" t="s">
        <v>4474</v>
      </c>
      <c r="L4374" s="6" t="s">
        <v>4474</v>
      </c>
      <c r="M4374" s="6" t="s">
        <v>4474</v>
      </c>
      <c r="N4374" s="6" t="s">
        <v>4474</v>
      </c>
      <c r="O4374" s="6" t="s">
        <v>4474</v>
      </c>
      <c r="P4374" s="6" t="s">
        <v>4474</v>
      </c>
      <c r="Q4374" s="6" t="s">
        <v>4474</v>
      </c>
      <c r="R4374" s="6" t="s">
        <v>4474</v>
      </c>
      <c r="S4374" s="6" t="s">
        <v>4474</v>
      </c>
      <c r="T4374" s="6" t="s">
        <v>4474</v>
      </c>
      <c r="U4374" s="6" t="s">
        <v>4474</v>
      </c>
      <c r="V4374" s="6" t="s">
        <v>4474</v>
      </c>
      <c r="W4374" s="6" t="s">
        <v>4474</v>
      </c>
      <c r="X4374" s="6" t="s">
        <v>4474</v>
      </c>
      <c r="Y4374" s="6" t="s">
        <v>4474</v>
      </c>
      <c r="Z4374" s="6" t="s">
        <v>4474</v>
      </c>
      <c r="AA4374" s="6" t="s">
        <v>4474</v>
      </c>
      <c r="AB4374" s="6" t="s">
        <v>4474</v>
      </c>
      <c r="AC4374" s="6" t="s">
        <v>4474</v>
      </c>
      <c r="AD4374" s="6" t="s">
        <v>4474</v>
      </c>
      <c r="AF4374" t="e">
        <f>Q4374/W4374</f>
        <v>#VALUE!</v>
      </c>
      <c r="AG4374" t="e">
        <f>R4374/X4374</f>
        <v>#VALUE!</v>
      </c>
      <c r="AH4374" t="e">
        <f>U4374/W4374</f>
        <v>#VALUE!</v>
      </c>
      <c r="AI4374" t="e">
        <f>V4374/X4374</f>
        <v>#VALUE!</v>
      </c>
      <c r="AJ4374" t="e">
        <f>Y4374/AA4374</f>
        <v>#VALUE!</v>
      </c>
      <c r="AK4374" t="e">
        <f>Z4374/AB4374</f>
        <v>#VALUE!</v>
      </c>
      <c r="AL4374" t="e">
        <f>O4374/K4374</f>
        <v>#VALUE!</v>
      </c>
      <c r="AM4374" t="e">
        <f>P4374/L4374</f>
        <v>#VALUE!</v>
      </c>
      <c r="AN4374" t="e">
        <f>K4374/W4374</f>
        <v>#VALUE!</v>
      </c>
      <c r="AO4374" t="e">
        <f>L4374/X4374</f>
        <v>#VALUE!</v>
      </c>
      <c r="AP4374">
        <f>IF(OR(Q4374&lt;0, Q4374="NA"), 0, 1)</f>
        <v>0</v>
      </c>
      <c r="AQ4374">
        <f>IF(OR(S4374&lt;0, S4374="NA"), 0, 1)</f>
        <v>0</v>
      </c>
      <c r="AR4374">
        <f>IFERROR(IF((AF4374-AG4374)&gt;0,1,0),0)</f>
        <v>0</v>
      </c>
      <c r="AS4374">
        <f>IFERROR(IF((S4374-Q4374)&gt;0,1,0),0)</f>
        <v>0</v>
      </c>
      <c r="AT4374">
        <f>IFERROR(IF((AH4374-AI4374)&lt;0,1,0),0)</f>
        <v>0</v>
      </c>
      <c r="AU4374">
        <f>IFERROR(IF((AJ4374-AK4374)&gt;0,1,0),0)</f>
        <v>0</v>
      </c>
      <c r="AV4374">
        <f>IFERROR(IF((AL4374-AM4374)&gt;0,1,0),0)</f>
        <v>0</v>
      </c>
      <c r="AW4374">
        <f>IFERROR(IF((AN4374-AO4374)&gt;0,1,0),0)</f>
        <v>0</v>
      </c>
      <c r="AX4374">
        <f>IFERROR(IF((AC4374-AD4374)&lt;0,1,0),0)</f>
        <v>0</v>
      </c>
      <c r="AY4374">
        <f>SUM(AP4374:AX4374)</f>
        <v>0</v>
      </c>
    </row>
    <row r="4375" spans="1:51" x14ac:dyDescent="0.45">
      <c r="A4375" s="1" t="s">
        <v>4144</v>
      </c>
      <c r="B4375" s="2">
        <v>5721077</v>
      </c>
      <c r="C4375" s="3" t="s">
        <v>5338</v>
      </c>
      <c r="D4375" s="5">
        <v>85.88</v>
      </c>
      <c r="E4375" s="5">
        <v>565.78929144000006</v>
      </c>
      <c r="F4375" s="3" t="s">
        <v>4480</v>
      </c>
      <c r="G4375" s="3" t="s">
        <v>4491</v>
      </c>
      <c r="H4375" s="3" t="s">
        <v>4492</v>
      </c>
      <c r="I4375" s="3" t="s">
        <v>4493</v>
      </c>
      <c r="J4375" s="3"/>
      <c r="K4375" s="6" t="s">
        <v>4474</v>
      </c>
      <c r="L4375" s="6" t="s">
        <v>4474</v>
      </c>
      <c r="M4375" s="6" t="s">
        <v>4474</v>
      </c>
      <c r="N4375" s="6" t="s">
        <v>4474</v>
      </c>
      <c r="O4375" s="6" t="s">
        <v>4474</v>
      </c>
      <c r="P4375" s="6" t="s">
        <v>4474</v>
      </c>
      <c r="Q4375" s="6" t="s">
        <v>4474</v>
      </c>
      <c r="R4375" s="6" t="s">
        <v>4474</v>
      </c>
      <c r="S4375" s="6" t="s">
        <v>4474</v>
      </c>
      <c r="T4375" s="6" t="s">
        <v>4474</v>
      </c>
      <c r="U4375" s="6" t="s">
        <v>4474</v>
      </c>
      <c r="V4375" s="6" t="s">
        <v>4474</v>
      </c>
      <c r="W4375" s="6" t="s">
        <v>4474</v>
      </c>
      <c r="X4375" s="6" t="s">
        <v>4474</v>
      </c>
      <c r="Y4375" s="6" t="s">
        <v>4474</v>
      </c>
      <c r="Z4375" s="6" t="s">
        <v>4474</v>
      </c>
      <c r="AA4375" s="6" t="s">
        <v>4474</v>
      </c>
      <c r="AB4375" s="6" t="s">
        <v>4474</v>
      </c>
      <c r="AC4375" s="6" t="s">
        <v>4474</v>
      </c>
      <c r="AD4375" s="6" t="s">
        <v>4474</v>
      </c>
      <c r="AF4375" t="e">
        <f>Q4375/W4375</f>
        <v>#VALUE!</v>
      </c>
      <c r="AG4375" t="e">
        <f>R4375/X4375</f>
        <v>#VALUE!</v>
      </c>
      <c r="AH4375" t="e">
        <f>U4375/W4375</f>
        <v>#VALUE!</v>
      </c>
      <c r="AI4375" t="e">
        <f>V4375/X4375</f>
        <v>#VALUE!</v>
      </c>
      <c r="AJ4375" t="e">
        <f>Y4375/AA4375</f>
        <v>#VALUE!</v>
      </c>
      <c r="AK4375" t="e">
        <f>Z4375/AB4375</f>
        <v>#VALUE!</v>
      </c>
      <c r="AL4375" t="e">
        <f>O4375/K4375</f>
        <v>#VALUE!</v>
      </c>
      <c r="AM4375" t="e">
        <f>P4375/L4375</f>
        <v>#VALUE!</v>
      </c>
      <c r="AN4375" t="e">
        <f>K4375/W4375</f>
        <v>#VALUE!</v>
      </c>
      <c r="AO4375" t="e">
        <f>L4375/X4375</f>
        <v>#VALUE!</v>
      </c>
      <c r="AP4375">
        <f>IF(OR(Q4375&lt;0, Q4375="NA"), 0, 1)</f>
        <v>0</v>
      </c>
      <c r="AQ4375">
        <f>IF(OR(S4375&lt;0, S4375="NA"), 0, 1)</f>
        <v>0</v>
      </c>
      <c r="AR4375">
        <f>IFERROR(IF((AF4375-AG4375)&gt;0,1,0),0)</f>
        <v>0</v>
      </c>
      <c r="AS4375">
        <f>IFERROR(IF((S4375-Q4375)&gt;0,1,0),0)</f>
        <v>0</v>
      </c>
      <c r="AT4375">
        <f>IFERROR(IF((AH4375-AI4375)&lt;0,1,0),0)</f>
        <v>0</v>
      </c>
      <c r="AU4375">
        <f>IFERROR(IF((AJ4375-AK4375)&gt;0,1,0),0)</f>
        <v>0</v>
      </c>
      <c r="AV4375">
        <f>IFERROR(IF((AL4375-AM4375)&gt;0,1,0),0)</f>
        <v>0</v>
      </c>
      <c r="AW4375">
        <f>IFERROR(IF((AN4375-AO4375)&gt;0,1,0),0)</f>
        <v>0</v>
      </c>
      <c r="AX4375">
        <f>IFERROR(IF((AC4375-AD4375)&lt;0,1,0),0)</f>
        <v>0</v>
      </c>
      <c r="AY4375">
        <f>SUM(AP4375:AX4375)</f>
        <v>0</v>
      </c>
    </row>
    <row r="4376" spans="1:51" x14ac:dyDescent="0.45">
      <c r="A4376" s="1" t="s">
        <v>4145</v>
      </c>
      <c r="B4376" s="2">
        <v>5720971</v>
      </c>
      <c r="C4376" s="3" t="s">
        <v>5338</v>
      </c>
      <c r="D4376" s="5">
        <v>234.42</v>
      </c>
      <c r="E4376" s="5">
        <v>232.43469701999999</v>
      </c>
      <c r="F4376" s="3" t="s">
        <v>4480</v>
      </c>
      <c r="G4376" s="3" t="s">
        <v>4491</v>
      </c>
      <c r="H4376" s="3" t="s">
        <v>4492</v>
      </c>
      <c r="I4376" s="3" t="s">
        <v>4493</v>
      </c>
      <c r="J4376" s="3"/>
      <c r="K4376" s="6" t="s">
        <v>4474</v>
      </c>
      <c r="L4376" s="6" t="s">
        <v>4474</v>
      </c>
      <c r="M4376" s="6" t="s">
        <v>4474</v>
      </c>
      <c r="N4376" s="6" t="s">
        <v>4474</v>
      </c>
      <c r="O4376" s="6" t="s">
        <v>4474</v>
      </c>
      <c r="P4376" s="6" t="s">
        <v>4474</v>
      </c>
      <c r="Q4376" s="6" t="s">
        <v>4474</v>
      </c>
      <c r="R4376" s="6" t="s">
        <v>4474</v>
      </c>
      <c r="S4376" s="6" t="s">
        <v>4474</v>
      </c>
      <c r="T4376" s="6" t="s">
        <v>4474</v>
      </c>
      <c r="U4376" s="6" t="s">
        <v>4474</v>
      </c>
      <c r="V4376" s="6" t="s">
        <v>4474</v>
      </c>
      <c r="W4376" s="6" t="s">
        <v>4474</v>
      </c>
      <c r="X4376" s="6" t="s">
        <v>4474</v>
      </c>
      <c r="Y4376" s="6" t="s">
        <v>4474</v>
      </c>
      <c r="Z4376" s="6" t="s">
        <v>4474</v>
      </c>
      <c r="AA4376" s="6" t="s">
        <v>4474</v>
      </c>
      <c r="AB4376" s="6" t="s">
        <v>4474</v>
      </c>
      <c r="AC4376" s="6" t="s">
        <v>4474</v>
      </c>
      <c r="AD4376" s="6" t="s">
        <v>4474</v>
      </c>
      <c r="AF4376" t="e">
        <f>Q4376/W4376</f>
        <v>#VALUE!</v>
      </c>
      <c r="AG4376" t="e">
        <f>R4376/X4376</f>
        <v>#VALUE!</v>
      </c>
      <c r="AH4376" t="e">
        <f>U4376/W4376</f>
        <v>#VALUE!</v>
      </c>
      <c r="AI4376" t="e">
        <f>V4376/X4376</f>
        <v>#VALUE!</v>
      </c>
      <c r="AJ4376" t="e">
        <f>Y4376/AA4376</f>
        <v>#VALUE!</v>
      </c>
      <c r="AK4376" t="e">
        <f>Z4376/AB4376</f>
        <v>#VALUE!</v>
      </c>
      <c r="AL4376" t="e">
        <f>O4376/K4376</f>
        <v>#VALUE!</v>
      </c>
      <c r="AM4376" t="e">
        <f>P4376/L4376</f>
        <v>#VALUE!</v>
      </c>
      <c r="AN4376" t="e">
        <f>K4376/W4376</f>
        <v>#VALUE!</v>
      </c>
      <c r="AO4376" t="e">
        <f>L4376/X4376</f>
        <v>#VALUE!</v>
      </c>
      <c r="AP4376">
        <f>IF(OR(Q4376&lt;0, Q4376="NA"), 0, 1)</f>
        <v>0</v>
      </c>
      <c r="AQ4376">
        <f>IF(OR(S4376&lt;0, S4376="NA"), 0, 1)</f>
        <v>0</v>
      </c>
      <c r="AR4376">
        <f>IFERROR(IF((AF4376-AG4376)&gt;0,1,0),0)</f>
        <v>0</v>
      </c>
      <c r="AS4376">
        <f>IFERROR(IF((S4376-Q4376)&gt;0,1,0),0)</f>
        <v>0</v>
      </c>
      <c r="AT4376">
        <f>IFERROR(IF((AH4376-AI4376)&lt;0,1,0),0)</f>
        <v>0</v>
      </c>
      <c r="AU4376">
        <f>IFERROR(IF((AJ4376-AK4376)&gt;0,1,0),0)</f>
        <v>0</v>
      </c>
      <c r="AV4376">
        <f>IFERROR(IF((AL4376-AM4376)&gt;0,1,0),0)</f>
        <v>0</v>
      </c>
      <c r="AW4376">
        <f>IFERROR(IF((AN4376-AO4376)&gt;0,1,0),0)</f>
        <v>0</v>
      </c>
      <c r="AX4376">
        <f>IFERROR(IF((AC4376-AD4376)&lt;0,1,0),0)</f>
        <v>0</v>
      </c>
      <c r="AY4376">
        <f>SUM(AP4376:AX4376)</f>
        <v>0</v>
      </c>
    </row>
    <row r="4377" spans="1:51" x14ac:dyDescent="0.45">
      <c r="A4377" s="1" t="s">
        <v>4146</v>
      </c>
      <c r="B4377" s="2">
        <v>109986986</v>
      </c>
      <c r="C4377" s="3" t="s">
        <v>5338</v>
      </c>
      <c r="D4377" s="5">
        <v>44.196399999999997</v>
      </c>
      <c r="E4377" s="5">
        <v>11.049099999999999</v>
      </c>
      <c r="F4377" s="3" t="s">
        <v>4480</v>
      </c>
      <c r="G4377" s="3" t="s">
        <v>4491</v>
      </c>
      <c r="H4377" s="3" t="s">
        <v>4492</v>
      </c>
      <c r="I4377" s="3" t="s">
        <v>4493</v>
      </c>
      <c r="J4377" s="3"/>
      <c r="K4377" s="6" t="s">
        <v>4474</v>
      </c>
      <c r="L4377" s="6" t="s">
        <v>4474</v>
      </c>
      <c r="M4377" s="6" t="s">
        <v>4474</v>
      </c>
      <c r="N4377" s="6" t="s">
        <v>4474</v>
      </c>
      <c r="O4377" s="6" t="s">
        <v>4474</v>
      </c>
      <c r="P4377" s="6" t="s">
        <v>4474</v>
      </c>
      <c r="Q4377" s="6" t="s">
        <v>4474</v>
      </c>
      <c r="R4377" s="6" t="s">
        <v>4474</v>
      </c>
      <c r="S4377" s="6" t="s">
        <v>4474</v>
      </c>
      <c r="T4377" s="6" t="s">
        <v>4474</v>
      </c>
      <c r="U4377" s="6" t="s">
        <v>4474</v>
      </c>
      <c r="V4377" s="6" t="s">
        <v>4474</v>
      </c>
      <c r="W4377" s="6" t="s">
        <v>4474</v>
      </c>
      <c r="X4377" s="6" t="s">
        <v>4474</v>
      </c>
      <c r="Y4377" s="6" t="s">
        <v>4474</v>
      </c>
      <c r="Z4377" s="6" t="s">
        <v>4474</v>
      </c>
      <c r="AA4377" s="6" t="s">
        <v>4474</v>
      </c>
      <c r="AB4377" s="6" t="s">
        <v>4474</v>
      </c>
      <c r="AC4377" s="6" t="s">
        <v>4474</v>
      </c>
      <c r="AD4377" s="6" t="s">
        <v>4474</v>
      </c>
      <c r="AF4377" t="e">
        <f>Q4377/W4377</f>
        <v>#VALUE!</v>
      </c>
      <c r="AG4377" t="e">
        <f>R4377/X4377</f>
        <v>#VALUE!</v>
      </c>
      <c r="AH4377" t="e">
        <f>U4377/W4377</f>
        <v>#VALUE!</v>
      </c>
      <c r="AI4377" t="e">
        <f>V4377/X4377</f>
        <v>#VALUE!</v>
      </c>
      <c r="AJ4377" t="e">
        <f>Y4377/AA4377</f>
        <v>#VALUE!</v>
      </c>
      <c r="AK4377" t="e">
        <f>Z4377/AB4377</f>
        <v>#VALUE!</v>
      </c>
      <c r="AL4377" t="e">
        <f>O4377/K4377</f>
        <v>#VALUE!</v>
      </c>
      <c r="AM4377" t="e">
        <f>P4377/L4377</f>
        <v>#VALUE!</v>
      </c>
      <c r="AN4377" t="e">
        <f>K4377/W4377</f>
        <v>#VALUE!</v>
      </c>
      <c r="AO4377" t="e">
        <f>L4377/X4377</f>
        <v>#VALUE!</v>
      </c>
      <c r="AP4377">
        <f>IF(OR(Q4377&lt;0, Q4377="NA"), 0, 1)</f>
        <v>0</v>
      </c>
      <c r="AQ4377">
        <f>IF(OR(S4377&lt;0, S4377="NA"), 0, 1)</f>
        <v>0</v>
      </c>
      <c r="AR4377">
        <f>IFERROR(IF((AF4377-AG4377)&gt;0,1,0),0)</f>
        <v>0</v>
      </c>
      <c r="AS4377">
        <f>IFERROR(IF((S4377-Q4377)&gt;0,1,0),0)</f>
        <v>0</v>
      </c>
      <c r="AT4377">
        <f>IFERROR(IF((AH4377-AI4377)&lt;0,1,0),0)</f>
        <v>0</v>
      </c>
      <c r="AU4377">
        <f>IFERROR(IF((AJ4377-AK4377)&gt;0,1,0),0)</f>
        <v>0</v>
      </c>
      <c r="AV4377">
        <f>IFERROR(IF((AL4377-AM4377)&gt;0,1,0),0)</f>
        <v>0</v>
      </c>
      <c r="AW4377">
        <f>IFERROR(IF((AN4377-AO4377)&gt;0,1,0),0)</f>
        <v>0</v>
      </c>
      <c r="AX4377">
        <f>IFERROR(IF((AC4377-AD4377)&lt;0,1,0),0)</f>
        <v>0</v>
      </c>
      <c r="AY4377">
        <f>SUM(AP4377:AX4377)</f>
        <v>0</v>
      </c>
    </row>
    <row r="4378" spans="1:51" x14ac:dyDescent="0.45">
      <c r="A4378" s="1" t="s">
        <v>4147</v>
      </c>
      <c r="B4378" s="2">
        <v>5721082</v>
      </c>
      <c r="C4378" s="3" t="s">
        <v>5338</v>
      </c>
      <c r="D4378" s="5">
        <v>267.17</v>
      </c>
      <c r="E4378" s="5">
        <v>25419.05447658</v>
      </c>
      <c r="F4378" s="3" t="s">
        <v>4480</v>
      </c>
      <c r="G4378" s="3" t="s">
        <v>4491</v>
      </c>
      <c r="H4378" s="3" t="s">
        <v>4492</v>
      </c>
      <c r="I4378" s="3" t="s">
        <v>4493</v>
      </c>
      <c r="J4378" s="3"/>
      <c r="K4378" s="6" t="s">
        <v>4474</v>
      </c>
      <c r="L4378" s="6" t="s">
        <v>4474</v>
      </c>
      <c r="M4378" s="6" t="s">
        <v>4474</v>
      </c>
      <c r="N4378" s="6" t="s">
        <v>4474</v>
      </c>
      <c r="O4378" s="6" t="s">
        <v>4474</v>
      </c>
      <c r="P4378" s="6" t="s">
        <v>4474</v>
      </c>
      <c r="Q4378" s="6" t="s">
        <v>4474</v>
      </c>
      <c r="R4378" s="6" t="s">
        <v>4474</v>
      </c>
      <c r="S4378" s="6" t="s">
        <v>4474</v>
      </c>
      <c r="T4378" s="6" t="s">
        <v>4474</v>
      </c>
      <c r="U4378" s="6" t="s">
        <v>4474</v>
      </c>
      <c r="V4378" s="6" t="s">
        <v>4474</v>
      </c>
      <c r="W4378" s="6" t="s">
        <v>4474</v>
      </c>
      <c r="X4378" s="6" t="s">
        <v>4474</v>
      </c>
      <c r="Y4378" s="6" t="s">
        <v>4474</v>
      </c>
      <c r="Z4378" s="6" t="s">
        <v>4474</v>
      </c>
      <c r="AA4378" s="6" t="s">
        <v>4474</v>
      </c>
      <c r="AB4378" s="6" t="s">
        <v>4474</v>
      </c>
      <c r="AC4378" s="6" t="s">
        <v>4474</v>
      </c>
      <c r="AD4378" s="6" t="s">
        <v>4474</v>
      </c>
      <c r="AF4378" t="e">
        <f>Q4378/W4378</f>
        <v>#VALUE!</v>
      </c>
      <c r="AG4378" t="e">
        <f>R4378/X4378</f>
        <v>#VALUE!</v>
      </c>
      <c r="AH4378" t="e">
        <f>U4378/W4378</f>
        <v>#VALUE!</v>
      </c>
      <c r="AI4378" t="e">
        <f>V4378/X4378</f>
        <v>#VALUE!</v>
      </c>
      <c r="AJ4378" t="e">
        <f>Y4378/AA4378</f>
        <v>#VALUE!</v>
      </c>
      <c r="AK4378" t="e">
        <f>Z4378/AB4378</f>
        <v>#VALUE!</v>
      </c>
      <c r="AL4378" t="e">
        <f>O4378/K4378</f>
        <v>#VALUE!</v>
      </c>
      <c r="AM4378" t="e">
        <f>P4378/L4378</f>
        <v>#VALUE!</v>
      </c>
      <c r="AN4378" t="e">
        <f>K4378/W4378</f>
        <v>#VALUE!</v>
      </c>
      <c r="AO4378" t="e">
        <f>L4378/X4378</f>
        <v>#VALUE!</v>
      </c>
      <c r="AP4378">
        <f>IF(OR(Q4378&lt;0, Q4378="NA"), 0, 1)</f>
        <v>0</v>
      </c>
      <c r="AQ4378">
        <f>IF(OR(S4378&lt;0, S4378="NA"), 0, 1)</f>
        <v>0</v>
      </c>
      <c r="AR4378">
        <f>IFERROR(IF((AF4378-AG4378)&gt;0,1,0),0)</f>
        <v>0</v>
      </c>
      <c r="AS4378">
        <f>IFERROR(IF((S4378-Q4378)&gt;0,1,0),0)</f>
        <v>0</v>
      </c>
      <c r="AT4378">
        <f>IFERROR(IF((AH4378-AI4378)&lt;0,1,0),0)</f>
        <v>0</v>
      </c>
      <c r="AU4378">
        <f>IFERROR(IF((AJ4378-AK4378)&gt;0,1,0),0)</f>
        <v>0</v>
      </c>
      <c r="AV4378">
        <f>IFERROR(IF((AL4378-AM4378)&gt;0,1,0),0)</f>
        <v>0</v>
      </c>
      <c r="AW4378">
        <f>IFERROR(IF((AN4378-AO4378)&gt;0,1,0),0)</f>
        <v>0</v>
      </c>
      <c r="AX4378">
        <f>IFERROR(IF((AC4378-AD4378)&lt;0,1,0),0)</f>
        <v>0</v>
      </c>
      <c r="AY4378">
        <f>SUM(AP4378:AX4378)</f>
        <v>0</v>
      </c>
    </row>
    <row r="4379" spans="1:51" x14ac:dyDescent="0.45">
      <c r="A4379" s="1" t="s">
        <v>4148</v>
      </c>
      <c r="B4379" s="2">
        <v>10791868</v>
      </c>
      <c r="C4379" s="3" t="s">
        <v>5338</v>
      </c>
      <c r="D4379" s="5">
        <v>84.55</v>
      </c>
      <c r="E4379" s="5">
        <v>283.24250000000001</v>
      </c>
      <c r="F4379" s="3" t="s">
        <v>4480</v>
      </c>
      <c r="G4379" s="3" t="s">
        <v>4491</v>
      </c>
      <c r="H4379" s="3" t="s">
        <v>4492</v>
      </c>
      <c r="I4379" s="3" t="s">
        <v>4493</v>
      </c>
      <c r="J4379" s="3"/>
      <c r="K4379" s="6" t="s">
        <v>4474</v>
      </c>
      <c r="L4379" s="6" t="s">
        <v>4474</v>
      </c>
      <c r="M4379" s="6" t="s">
        <v>4474</v>
      </c>
      <c r="N4379" s="6" t="s">
        <v>4474</v>
      </c>
      <c r="O4379" s="6" t="s">
        <v>4474</v>
      </c>
      <c r="P4379" s="6" t="s">
        <v>4474</v>
      </c>
      <c r="Q4379" s="6" t="s">
        <v>4474</v>
      </c>
      <c r="R4379" s="6" t="s">
        <v>4474</v>
      </c>
      <c r="S4379" s="6" t="s">
        <v>4474</v>
      </c>
      <c r="T4379" s="6" t="s">
        <v>4474</v>
      </c>
      <c r="U4379" s="6" t="s">
        <v>4474</v>
      </c>
      <c r="V4379" s="6" t="s">
        <v>4474</v>
      </c>
      <c r="W4379" s="6" t="s">
        <v>4474</v>
      </c>
      <c r="X4379" s="6" t="s">
        <v>4474</v>
      </c>
      <c r="Y4379" s="6" t="s">
        <v>4474</v>
      </c>
      <c r="Z4379" s="6" t="s">
        <v>4474</v>
      </c>
      <c r="AA4379" s="6" t="s">
        <v>4474</v>
      </c>
      <c r="AB4379" s="6" t="s">
        <v>4474</v>
      </c>
      <c r="AC4379" s="6" t="s">
        <v>4474</v>
      </c>
      <c r="AD4379" s="6" t="s">
        <v>4474</v>
      </c>
      <c r="AF4379" t="e">
        <f>Q4379/W4379</f>
        <v>#VALUE!</v>
      </c>
      <c r="AG4379" t="e">
        <f>R4379/X4379</f>
        <v>#VALUE!</v>
      </c>
      <c r="AH4379" t="e">
        <f>U4379/W4379</f>
        <v>#VALUE!</v>
      </c>
      <c r="AI4379" t="e">
        <f>V4379/X4379</f>
        <v>#VALUE!</v>
      </c>
      <c r="AJ4379" t="e">
        <f>Y4379/AA4379</f>
        <v>#VALUE!</v>
      </c>
      <c r="AK4379" t="e">
        <f>Z4379/AB4379</f>
        <v>#VALUE!</v>
      </c>
      <c r="AL4379" t="e">
        <f>O4379/K4379</f>
        <v>#VALUE!</v>
      </c>
      <c r="AM4379" t="e">
        <f>P4379/L4379</f>
        <v>#VALUE!</v>
      </c>
      <c r="AN4379" t="e">
        <f>K4379/W4379</f>
        <v>#VALUE!</v>
      </c>
      <c r="AO4379" t="e">
        <f>L4379/X4379</f>
        <v>#VALUE!</v>
      </c>
      <c r="AP4379">
        <f>IF(OR(Q4379&lt;0, Q4379="NA"), 0, 1)</f>
        <v>0</v>
      </c>
      <c r="AQ4379">
        <f>IF(OR(S4379&lt;0, S4379="NA"), 0, 1)</f>
        <v>0</v>
      </c>
      <c r="AR4379">
        <f>IFERROR(IF((AF4379-AG4379)&gt;0,1,0),0)</f>
        <v>0</v>
      </c>
      <c r="AS4379">
        <f>IFERROR(IF((S4379-Q4379)&gt;0,1,0),0)</f>
        <v>0</v>
      </c>
      <c r="AT4379">
        <f>IFERROR(IF((AH4379-AI4379)&lt;0,1,0),0)</f>
        <v>0</v>
      </c>
      <c r="AU4379">
        <f>IFERROR(IF((AJ4379-AK4379)&gt;0,1,0),0)</f>
        <v>0</v>
      </c>
      <c r="AV4379">
        <f>IFERROR(IF((AL4379-AM4379)&gt;0,1,0),0)</f>
        <v>0</v>
      </c>
      <c r="AW4379">
        <f>IFERROR(IF((AN4379-AO4379)&gt;0,1,0),0)</f>
        <v>0</v>
      </c>
      <c r="AX4379">
        <f>IFERROR(IF((AC4379-AD4379)&lt;0,1,0),0)</f>
        <v>0</v>
      </c>
      <c r="AY4379">
        <f>SUM(AP4379:AX4379)</f>
        <v>0</v>
      </c>
    </row>
    <row r="4380" spans="1:51" x14ac:dyDescent="0.45">
      <c r="A4380" s="1" t="s">
        <v>4149</v>
      </c>
      <c r="B4380" s="2">
        <v>5727095</v>
      </c>
      <c r="C4380" s="3" t="s">
        <v>5338</v>
      </c>
      <c r="D4380" s="5">
        <v>72.010000000000005</v>
      </c>
      <c r="E4380" s="5">
        <v>121986.59752618</v>
      </c>
      <c r="F4380" s="3" t="s">
        <v>4480</v>
      </c>
      <c r="G4380" s="3" t="s">
        <v>4491</v>
      </c>
      <c r="H4380" s="3" t="s">
        <v>4492</v>
      </c>
      <c r="I4380" s="3" t="s">
        <v>4493</v>
      </c>
      <c r="J4380" s="3"/>
      <c r="K4380" s="6" t="s">
        <v>4474</v>
      </c>
      <c r="L4380" s="6" t="s">
        <v>4474</v>
      </c>
      <c r="M4380" s="6" t="s">
        <v>4474</v>
      </c>
      <c r="N4380" s="6" t="s">
        <v>4474</v>
      </c>
      <c r="O4380" s="6" t="s">
        <v>4474</v>
      </c>
      <c r="P4380" s="6" t="s">
        <v>4474</v>
      </c>
      <c r="Q4380" s="6" t="s">
        <v>4474</v>
      </c>
      <c r="R4380" s="6" t="s">
        <v>4474</v>
      </c>
      <c r="S4380" s="6" t="s">
        <v>4474</v>
      </c>
      <c r="T4380" s="6" t="s">
        <v>4474</v>
      </c>
      <c r="U4380" s="6" t="s">
        <v>4474</v>
      </c>
      <c r="V4380" s="6" t="s">
        <v>4474</v>
      </c>
      <c r="W4380" s="6" t="s">
        <v>4474</v>
      </c>
      <c r="X4380" s="6" t="s">
        <v>4474</v>
      </c>
      <c r="Y4380" s="6" t="s">
        <v>4474</v>
      </c>
      <c r="Z4380" s="6" t="s">
        <v>4474</v>
      </c>
      <c r="AA4380" s="6" t="s">
        <v>4474</v>
      </c>
      <c r="AB4380" s="6" t="s">
        <v>4474</v>
      </c>
      <c r="AC4380" s="6" t="s">
        <v>4474</v>
      </c>
      <c r="AD4380" s="6" t="s">
        <v>4474</v>
      </c>
      <c r="AF4380" t="e">
        <f>Q4380/W4380</f>
        <v>#VALUE!</v>
      </c>
      <c r="AG4380" t="e">
        <f>R4380/X4380</f>
        <v>#VALUE!</v>
      </c>
      <c r="AH4380" t="e">
        <f>U4380/W4380</f>
        <v>#VALUE!</v>
      </c>
      <c r="AI4380" t="e">
        <f>V4380/X4380</f>
        <v>#VALUE!</v>
      </c>
      <c r="AJ4380" t="e">
        <f>Y4380/AA4380</f>
        <v>#VALUE!</v>
      </c>
      <c r="AK4380" t="e">
        <f>Z4380/AB4380</f>
        <v>#VALUE!</v>
      </c>
      <c r="AL4380" t="e">
        <f>O4380/K4380</f>
        <v>#VALUE!</v>
      </c>
      <c r="AM4380" t="e">
        <f>P4380/L4380</f>
        <v>#VALUE!</v>
      </c>
      <c r="AN4380" t="e">
        <f>K4380/W4380</f>
        <v>#VALUE!</v>
      </c>
      <c r="AO4380" t="e">
        <f>L4380/X4380</f>
        <v>#VALUE!</v>
      </c>
      <c r="AP4380">
        <f>IF(OR(Q4380&lt;0, Q4380="NA"), 0, 1)</f>
        <v>0</v>
      </c>
      <c r="AQ4380">
        <f>IF(OR(S4380&lt;0, S4380="NA"), 0, 1)</f>
        <v>0</v>
      </c>
      <c r="AR4380">
        <f>IFERROR(IF((AF4380-AG4380)&gt;0,1,0),0)</f>
        <v>0</v>
      </c>
      <c r="AS4380">
        <f>IFERROR(IF((S4380-Q4380)&gt;0,1,0),0)</f>
        <v>0</v>
      </c>
      <c r="AT4380">
        <f>IFERROR(IF((AH4380-AI4380)&lt;0,1,0),0)</f>
        <v>0</v>
      </c>
      <c r="AU4380">
        <f>IFERROR(IF((AJ4380-AK4380)&gt;0,1,0),0)</f>
        <v>0</v>
      </c>
      <c r="AV4380">
        <f>IFERROR(IF((AL4380-AM4380)&gt;0,1,0),0)</f>
        <v>0</v>
      </c>
      <c r="AW4380">
        <f>IFERROR(IF((AN4380-AO4380)&gt;0,1,0),0)</f>
        <v>0</v>
      </c>
      <c r="AX4380">
        <f>IFERROR(IF((AC4380-AD4380)&lt;0,1,0),0)</f>
        <v>0</v>
      </c>
      <c r="AY4380">
        <f>SUM(AP4380:AX4380)</f>
        <v>0</v>
      </c>
    </row>
    <row r="4381" spans="1:51" x14ac:dyDescent="0.45">
      <c r="A4381" s="1" t="s">
        <v>4150</v>
      </c>
      <c r="B4381" s="2">
        <v>5733152</v>
      </c>
      <c r="C4381" s="3" t="s">
        <v>5338</v>
      </c>
      <c r="D4381" s="5">
        <v>48.93</v>
      </c>
      <c r="E4381" s="5">
        <v>62256.59510595</v>
      </c>
      <c r="F4381" s="3" t="s">
        <v>4480</v>
      </c>
      <c r="G4381" s="3" t="s">
        <v>4491</v>
      </c>
      <c r="H4381" s="3" t="s">
        <v>4492</v>
      </c>
      <c r="I4381" s="3" t="s">
        <v>4493</v>
      </c>
      <c r="J4381" s="3"/>
      <c r="K4381" s="6" t="s">
        <v>4474</v>
      </c>
      <c r="L4381" s="6" t="s">
        <v>4474</v>
      </c>
      <c r="M4381" s="6" t="s">
        <v>4474</v>
      </c>
      <c r="N4381" s="6" t="s">
        <v>4474</v>
      </c>
      <c r="O4381" s="6" t="s">
        <v>4474</v>
      </c>
      <c r="P4381" s="6" t="s">
        <v>4474</v>
      </c>
      <c r="Q4381" s="6" t="s">
        <v>4474</v>
      </c>
      <c r="R4381" s="6" t="s">
        <v>4474</v>
      </c>
      <c r="S4381" s="6" t="s">
        <v>4474</v>
      </c>
      <c r="T4381" s="6" t="s">
        <v>4474</v>
      </c>
      <c r="U4381" s="6" t="s">
        <v>4474</v>
      </c>
      <c r="V4381" s="6" t="s">
        <v>4474</v>
      </c>
      <c r="W4381" s="6" t="s">
        <v>4474</v>
      </c>
      <c r="X4381" s="6" t="s">
        <v>4474</v>
      </c>
      <c r="Y4381" s="6" t="s">
        <v>4474</v>
      </c>
      <c r="Z4381" s="6" t="s">
        <v>4474</v>
      </c>
      <c r="AA4381" s="6" t="s">
        <v>4474</v>
      </c>
      <c r="AB4381" s="6" t="s">
        <v>4474</v>
      </c>
      <c r="AC4381" s="6" t="s">
        <v>4474</v>
      </c>
      <c r="AD4381" s="6" t="s">
        <v>4474</v>
      </c>
      <c r="AF4381" t="e">
        <f>Q4381/W4381</f>
        <v>#VALUE!</v>
      </c>
      <c r="AG4381" t="e">
        <f>R4381/X4381</f>
        <v>#VALUE!</v>
      </c>
      <c r="AH4381" t="e">
        <f>U4381/W4381</f>
        <v>#VALUE!</v>
      </c>
      <c r="AI4381" t="e">
        <f>V4381/X4381</f>
        <v>#VALUE!</v>
      </c>
      <c r="AJ4381" t="e">
        <f>Y4381/AA4381</f>
        <v>#VALUE!</v>
      </c>
      <c r="AK4381" t="e">
        <f>Z4381/AB4381</f>
        <v>#VALUE!</v>
      </c>
      <c r="AL4381" t="e">
        <f>O4381/K4381</f>
        <v>#VALUE!</v>
      </c>
      <c r="AM4381" t="e">
        <f>P4381/L4381</f>
        <v>#VALUE!</v>
      </c>
      <c r="AN4381" t="e">
        <f>K4381/W4381</f>
        <v>#VALUE!</v>
      </c>
      <c r="AO4381" t="e">
        <f>L4381/X4381</f>
        <v>#VALUE!</v>
      </c>
      <c r="AP4381">
        <f>IF(OR(Q4381&lt;0, Q4381="NA"), 0, 1)</f>
        <v>0</v>
      </c>
      <c r="AQ4381">
        <f>IF(OR(S4381&lt;0, S4381="NA"), 0, 1)</f>
        <v>0</v>
      </c>
      <c r="AR4381">
        <f>IFERROR(IF((AF4381-AG4381)&gt;0,1,0),0)</f>
        <v>0</v>
      </c>
      <c r="AS4381">
        <f>IFERROR(IF((S4381-Q4381)&gt;0,1,0),0)</f>
        <v>0</v>
      </c>
      <c r="AT4381">
        <f>IFERROR(IF((AH4381-AI4381)&lt;0,1,0),0)</f>
        <v>0</v>
      </c>
      <c r="AU4381">
        <f>IFERROR(IF((AJ4381-AK4381)&gt;0,1,0),0)</f>
        <v>0</v>
      </c>
      <c r="AV4381">
        <f>IFERROR(IF((AL4381-AM4381)&gt;0,1,0),0)</f>
        <v>0</v>
      </c>
      <c r="AW4381">
        <f>IFERROR(IF((AN4381-AO4381)&gt;0,1,0),0)</f>
        <v>0</v>
      </c>
      <c r="AX4381">
        <f>IFERROR(IF((AC4381-AD4381)&lt;0,1,0),0)</f>
        <v>0</v>
      </c>
      <c r="AY4381">
        <f>SUM(AP4381:AX4381)</f>
        <v>0</v>
      </c>
    </row>
    <row r="4382" spans="1:51" x14ac:dyDescent="0.45">
      <c r="A4382" s="1" t="s">
        <v>4151</v>
      </c>
      <c r="B4382" s="2">
        <v>5731556</v>
      </c>
      <c r="C4382" s="3" t="s">
        <v>5338</v>
      </c>
      <c r="D4382" s="5">
        <v>39.26</v>
      </c>
      <c r="E4382" s="5">
        <v>2983.8777799999998</v>
      </c>
      <c r="F4382" s="3" t="s">
        <v>4480</v>
      </c>
      <c r="G4382" s="3" t="s">
        <v>4491</v>
      </c>
      <c r="H4382" s="3" t="s">
        <v>4492</v>
      </c>
      <c r="I4382" s="3" t="s">
        <v>4493</v>
      </c>
      <c r="J4382" s="3"/>
      <c r="K4382" s="6" t="s">
        <v>4474</v>
      </c>
      <c r="L4382" s="6" t="s">
        <v>4474</v>
      </c>
      <c r="M4382" s="6" t="s">
        <v>4474</v>
      </c>
      <c r="N4382" s="6" t="s">
        <v>4474</v>
      </c>
      <c r="O4382" s="6" t="s">
        <v>4474</v>
      </c>
      <c r="P4382" s="6" t="s">
        <v>4474</v>
      </c>
      <c r="Q4382" s="6" t="s">
        <v>4474</v>
      </c>
      <c r="R4382" s="6" t="s">
        <v>4474</v>
      </c>
      <c r="S4382" s="6" t="s">
        <v>4474</v>
      </c>
      <c r="T4382" s="6" t="s">
        <v>4474</v>
      </c>
      <c r="U4382" s="6" t="s">
        <v>4474</v>
      </c>
      <c r="V4382" s="6" t="s">
        <v>4474</v>
      </c>
      <c r="W4382" s="6" t="s">
        <v>4474</v>
      </c>
      <c r="X4382" s="6" t="s">
        <v>4474</v>
      </c>
      <c r="Y4382" s="6" t="s">
        <v>4474</v>
      </c>
      <c r="Z4382" s="6" t="s">
        <v>4474</v>
      </c>
      <c r="AA4382" s="6" t="s">
        <v>4474</v>
      </c>
      <c r="AB4382" s="6" t="s">
        <v>4474</v>
      </c>
      <c r="AC4382" s="6" t="s">
        <v>4474</v>
      </c>
      <c r="AD4382" s="6" t="s">
        <v>4474</v>
      </c>
      <c r="AF4382" t="e">
        <f>Q4382/W4382</f>
        <v>#VALUE!</v>
      </c>
      <c r="AG4382" t="e">
        <f>R4382/X4382</f>
        <v>#VALUE!</v>
      </c>
      <c r="AH4382" t="e">
        <f>U4382/W4382</f>
        <v>#VALUE!</v>
      </c>
      <c r="AI4382" t="e">
        <f>V4382/X4382</f>
        <v>#VALUE!</v>
      </c>
      <c r="AJ4382" t="e">
        <f>Y4382/AA4382</f>
        <v>#VALUE!</v>
      </c>
      <c r="AK4382" t="e">
        <f>Z4382/AB4382</f>
        <v>#VALUE!</v>
      </c>
      <c r="AL4382" t="e">
        <f>O4382/K4382</f>
        <v>#VALUE!</v>
      </c>
      <c r="AM4382" t="e">
        <f>P4382/L4382</f>
        <v>#VALUE!</v>
      </c>
      <c r="AN4382" t="e">
        <f>K4382/W4382</f>
        <v>#VALUE!</v>
      </c>
      <c r="AO4382" t="e">
        <f>L4382/X4382</f>
        <v>#VALUE!</v>
      </c>
      <c r="AP4382">
        <f>IF(OR(Q4382&lt;0, Q4382="NA"), 0, 1)</f>
        <v>0</v>
      </c>
      <c r="AQ4382">
        <f>IF(OR(S4382&lt;0, S4382="NA"), 0, 1)</f>
        <v>0</v>
      </c>
      <c r="AR4382">
        <f>IFERROR(IF((AF4382-AG4382)&gt;0,1,0),0)</f>
        <v>0</v>
      </c>
      <c r="AS4382">
        <f>IFERROR(IF((S4382-Q4382)&gt;0,1,0),0)</f>
        <v>0</v>
      </c>
      <c r="AT4382">
        <f>IFERROR(IF((AH4382-AI4382)&lt;0,1,0),0)</f>
        <v>0</v>
      </c>
      <c r="AU4382">
        <f>IFERROR(IF((AJ4382-AK4382)&gt;0,1,0),0)</f>
        <v>0</v>
      </c>
      <c r="AV4382">
        <f>IFERROR(IF((AL4382-AM4382)&gt;0,1,0),0)</f>
        <v>0</v>
      </c>
      <c r="AW4382">
        <f>IFERROR(IF((AN4382-AO4382)&gt;0,1,0),0)</f>
        <v>0</v>
      </c>
      <c r="AX4382">
        <f>IFERROR(IF((AC4382-AD4382)&lt;0,1,0),0)</f>
        <v>0</v>
      </c>
      <c r="AY4382">
        <f>SUM(AP4382:AX4382)</f>
        <v>0</v>
      </c>
    </row>
    <row r="4383" spans="1:51" x14ac:dyDescent="0.45">
      <c r="A4383" s="1" t="s">
        <v>4152</v>
      </c>
      <c r="B4383" s="2">
        <v>5733676</v>
      </c>
      <c r="C4383" s="3" t="s">
        <v>5338</v>
      </c>
      <c r="D4383" s="5">
        <v>48.65</v>
      </c>
      <c r="E4383" s="5">
        <v>12132.188666149999</v>
      </c>
      <c r="F4383" s="3" t="s">
        <v>4480</v>
      </c>
      <c r="G4383" s="3" t="s">
        <v>4491</v>
      </c>
      <c r="H4383" s="3" t="s">
        <v>4492</v>
      </c>
      <c r="I4383" s="3" t="s">
        <v>4493</v>
      </c>
      <c r="J4383" s="3"/>
      <c r="K4383" s="6" t="s">
        <v>4474</v>
      </c>
      <c r="L4383" s="6" t="s">
        <v>4474</v>
      </c>
      <c r="M4383" s="6" t="s">
        <v>4474</v>
      </c>
      <c r="N4383" s="6" t="s">
        <v>4474</v>
      </c>
      <c r="O4383" s="6" t="s">
        <v>4474</v>
      </c>
      <c r="P4383" s="6" t="s">
        <v>4474</v>
      </c>
      <c r="Q4383" s="6" t="s">
        <v>4474</v>
      </c>
      <c r="R4383" s="6" t="s">
        <v>4474</v>
      </c>
      <c r="S4383" s="6" t="s">
        <v>4474</v>
      </c>
      <c r="T4383" s="6" t="s">
        <v>4474</v>
      </c>
      <c r="U4383" s="6" t="s">
        <v>4474</v>
      </c>
      <c r="V4383" s="6" t="s">
        <v>4474</v>
      </c>
      <c r="W4383" s="6" t="s">
        <v>4474</v>
      </c>
      <c r="X4383" s="6" t="s">
        <v>4474</v>
      </c>
      <c r="Y4383" s="6" t="s">
        <v>4474</v>
      </c>
      <c r="Z4383" s="6" t="s">
        <v>4474</v>
      </c>
      <c r="AA4383" s="6" t="s">
        <v>4474</v>
      </c>
      <c r="AB4383" s="6" t="s">
        <v>4474</v>
      </c>
      <c r="AC4383" s="6" t="s">
        <v>4474</v>
      </c>
      <c r="AD4383" s="6" t="s">
        <v>4474</v>
      </c>
      <c r="AF4383" t="e">
        <f>Q4383/W4383</f>
        <v>#VALUE!</v>
      </c>
      <c r="AG4383" t="e">
        <f>R4383/X4383</f>
        <v>#VALUE!</v>
      </c>
      <c r="AH4383" t="e">
        <f>U4383/W4383</f>
        <v>#VALUE!</v>
      </c>
      <c r="AI4383" t="e">
        <f>V4383/X4383</f>
        <v>#VALUE!</v>
      </c>
      <c r="AJ4383" t="e">
        <f>Y4383/AA4383</f>
        <v>#VALUE!</v>
      </c>
      <c r="AK4383" t="e">
        <f>Z4383/AB4383</f>
        <v>#VALUE!</v>
      </c>
      <c r="AL4383" t="e">
        <f>O4383/K4383</f>
        <v>#VALUE!</v>
      </c>
      <c r="AM4383" t="e">
        <f>P4383/L4383</f>
        <v>#VALUE!</v>
      </c>
      <c r="AN4383" t="e">
        <f>K4383/W4383</f>
        <v>#VALUE!</v>
      </c>
      <c r="AO4383" t="e">
        <f>L4383/X4383</f>
        <v>#VALUE!</v>
      </c>
      <c r="AP4383">
        <f>IF(OR(Q4383&lt;0, Q4383="NA"), 0, 1)</f>
        <v>0</v>
      </c>
      <c r="AQ4383">
        <f>IF(OR(S4383&lt;0, S4383="NA"), 0, 1)</f>
        <v>0</v>
      </c>
      <c r="AR4383">
        <f>IFERROR(IF((AF4383-AG4383)&gt;0,1,0),0)</f>
        <v>0</v>
      </c>
      <c r="AS4383">
        <f>IFERROR(IF((S4383-Q4383)&gt;0,1,0),0)</f>
        <v>0</v>
      </c>
      <c r="AT4383">
        <f>IFERROR(IF((AH4383-AI4383)&lt;0,1,0),0)</f>
        <v>0</v>
      </c>
      <c r="AU4383">
        <f>IFERROR(IF((AJ4383-AK4383)&gt;0,1,0),0)</f>
        <v>0</v>
      </c>
      <c r="AV4383">
        <f>IFERROR(IF((AL4383-AM4383)&gt;0,1,0),0)</f>
        <v>0</v>
      </c>
      <c r="AW4383">
        <f>IFERROR(IF((AN4383-AO4383)&gt;0,1,0),0)</f>
        <v>0</v>
      </c>
      <c r="AX4383">
        <f>IFERROR(IF((AC4383-AD4383)&lt;0,1,0),0)</f>
        <v>0</v>
      </c>
      <c r="AY4383">
        <f>SUM(AP4383:AX4383)</f>
        <v>0</v>
      </c>
    </row>
    <row r="4384" spans="1:51" x14ac:dyDescent="0.45">
      <c r="A4384" s="1" t="s">
        <v>4153</v>
      </c>
      <c r="B4384" s="2">
        <v>5730732</v>
      </c>
      <c r="C4384" s="3" t="s">
        <v>5338</v>
      </c>
      <c r="D4384" s="5">
        <v>80.33</v>
      </c>
      <c r="E4384" s="5">
        <v>48059.733674429997</v>
      </c>
      <c r="F4384" s="3" t="s">
        <v>4480</v>
      </c>
      <c r="G4384" s="3" t="s">
        <v>4491</v>
      </c>
      <c r="H4384" s="3" t="s">
        <v>4492</v>
      </c>
      <c r="I4384" s="3" t="s">
        <v>4493</v>
      </c>
      <c r="J4384" s="3"/>
      <c r="K4384" s="6" t="s">
        <v>4474</v>
      </c>
      <c r="L4384" s="6" t="s">
        <v>4474</v>
      </c>
      <c r="M4384" s="6" t="s">
        <v>4474</v>
      </c>
      <c r="N4384" s="6" t="s">
        <v>4474</v>
      </c>
      <c r="O4384" s="6" t="s">
        <v>4474</v>
      </c>
      <c r="P4384" s="6" t="s">
        <v>4474</v>
      </c>
      <c r="Q4384" s="6" t="s">
        <v>4474</v>
      </c>
      <c r="R4384" s="6" t="s">
        <v>4474</v>
      </c>
      <c r="S4384" s="6" t="s">
        <v>4474</v>
      </c>
      <c r="T4384" s="6" t="s">
        <v>4474</v>
      </c>
      <c r="U4384" s="6" t="s">
        <v>4474</v>
      </c>
      <c r="V4384" s="6" t="s">
        <v>4474</v>
      </c>
      <c r="W4384" s="6" t="s">
        <v>4474</v>
      </c>
      <c r="X4384" s="6" t="s">
        <v>4474</v>
      </c>
      <c r="Y4384" s="6" t="s">
        <v>4474</v>
      </c>
      <c r="Z4384" s="6" t="s">
        <v>4474</v>
      </c>
      <c r="AA4384" s="6" t="s">
        <v>4474</v>
      </c>
      <c r="AB4384" s="6" t="s">
        <v>4474</v>
      </c>
      <c r="AC4384" s="6" t="s">
        <v>4474</v>
      </c>
      <c r="AD4384" s="6" t="s">
        <v>4474</v>
      </c>
      <c r="AF4384" t="e">
        <f>Q4384/W4384</f>
        <v>#VALUE!</v>
      </c>
      <c r="AG4384" t="e">
        <f>R4384/X4384</f>
        <v>#VALUE!</v>
      </c>
      <c r="AH4384" t="e">
        <f>U4384/W4384</f>
        <v>#VALUE!</v>
      </c>
      <c r="AI4384" t="e">
        <f>V4384/X4384</f>
        <v>#VALUE!</v>
      </c>
      <c r="AJ4384" t="e">
        <f>Y4384/AA4384</f>
        <v>#VALUE!</v>
      </c>
      <c r="AK4384" t="e">
        <f>Z4384/AB4384</f>
        <v>#VALUE!</v>
      </c>
      <c r="AL4384" t="e">
        <f>O4384/K4384</f>
        <v>#VALUE!</v>
      </c>
      <c r="AM4384" t="e">
        <f>P4384/L4384</f>
        <v>#VALUE!</v>
      </c>
      <c r="AN4384" t="e">
        <f>K4384/W4384</f>
        <v>#VALUE!</v>
      </c>
      <c r="AO4384" t="e">
        <f>L4384/X4384</f>
        <v>#VALUE!</v>
      </c>
      <c r="AP4384">
        <f>IF(OR(Q4384&lt;0, Q4384="NA"), 0, 1)</f>
        <v>0</v>
      </c>
      <c r="AQ4384">
        <f>IF(OR(S4384&lt;0, S4384="NA"), 0, 1)</f>
        <v>0</v>
      </c>
      <c r="AR4384">
        <f>IFERROR(IF((AF4384-AG4384)&gt;0,1,0),0)</f>
        <v>0</v>
      </c>
      <c r="AS4384">
        <f>IFERROR(IF((S4384-Q4384)&gt;0,1,0),0)</f>
        <v>0</v>
      </c>
      <c r="AT4384">
        <f>IFERROR(IF((AH4384-AI4384)&lt;0,1,0),0)</f>
        <v>0</v>
      </c>
      <c r="AU4384">
        <f>IFERROR(IF((AJ4384-AK4384)&gt;0,1,0),0)</f>
        <v>0</v>
      </c>
      <c r="AV4384">
        <f>IFERROR(IF((AL4384-AM4384)&gt;0,1,0),0)</f>
        <v>0</v>
      </c>
      <c r="AW4384">
        <f>IFERROR(IF((AN4384-AO4384)&gt;0,1,0),0)</f>
        <v>0</v>
      </c>
      <c r="AX4384">
        <f>IFERROR(IF((AC4384-AD4384)&lt;0,1,0),0)</f>
        <v>0</v>
      </c>
      <c r="AY4384">
        <f>SUM(AP4384:AX4384)</f>
        <v>0</v>
      </c>
    </row>
    <row r="4385" spans="1:51" x14ac:dyDescent="0.45">
      <c r="A4385" s="1" t="s">
        <v>4154</v>
      </c>
      <c r="B4385" s="2">
        <v>5730729</v>
      </c>
      <c r="C4385" s="3" t="s">
        <v>5338</v>
      </c>
      <c r="D4385" s="5">
        <v>58.02</v>
      </c>
      <c r="E4385" s="5">
        <v>30491.668924199999</v>
      </c>
      <c r="F4385" s="3" t="s">
        <v>4480</v>
      </c>
      <c r="G4385" s="3" t="s">
        <v>4491</v>
      </c>
      <c r="H4385" s="3" t="s">
        <v>4492</v>
      </c>
      <c r="I4385" s="3" t="s">
        <v>4493</v>
      </c>
      <c r="J4385" s="3"/>
      <c r="K4385" s="6" t="s">
        <v>4474</v>
      </c>
      <c r="L4385" s="6" t="s">
        <v>4474</v>
      </c>
      <c r="M4385" s="6" t="s">
        <v>4474</v>
      </c>
      <c r="N4385" s="6" t="s">
        <v>4474</v>
      </c>
      <c r="O4385" s="6" t="s">
        <v>4474</v>
      </c>
      <c r="P4385" s="6" t="s">
        <v>4474</v>
      </c>
      <c r="Q4385" s="6" t="s">
        <v>4474</v>
      </c>
      <c r="R4385" s="6" t="s">
        <v>4474</v>
      </c>
      <c r="S4385" s="6" t="s">
        <v>4474</v>
      </c>
      <c r="T4385" s="6" t="s">
        <v>4474</v>
      </c>
      <c r="U4385" s="6" t="s">
        <v>4474</v>
      </c>
      <c r="V4385" s="6" t="s">
        <v>4474</v>
      </c>
      <c r="W4385" s="6" t="s">
        <v>4474</v>
      </c>
      <c r="X4385" s="6" t="s">
        <v>4474</v>
      </c>
      <c r="Y4385" s="6" t="s">
        <v>4474</v>
      </c>
      <c r="Z4385" s="6" t="s">
        <v>4474</v>
      </c>
      <c r="AA4385" s="6" t="s">
        <v>4474</v>
      </c>
      <c r="AB4385" s="6" t="s">
        <v>4474</v>
      </c>
      <c r="AC4385" s="6" t="s">
        <v>4474</v>
      </c>
      <c r="AD4385" s="6" t="s">
        <v>4474</v>
      </c>
      <c r="AF4385" t="e">
        <f>Q4385/W4385</f>
        <v>#VALUE!</v>
      </c>
      <c r="AG4385" t="e">
        <f>R4385/X4385</f>
        <v>#VALUE!</v>
      </c>
      <c r="AH4385" t="e">
        <f>U4385/W4385</f>
        <v>#VALUE!</v>
      </c>
      <c r="AI4385" t="e">
        <f>V4385/X4385</f>
        <v>#VALUE!</v>
      </c>
      <c r="AJ4385" t="e">
        <f>Y4385/AA4385</f>
        <v>#VALUE!</v>
      </c>
      <c r="AK4385" t="e">
        <f>Z4385/AB4385</f>
        <v>#VALUE!</v>
      </c>
      <c r="AL4385" t="e">
        <f>O4385/K4385</f>
        <v>#VALUE!</v>
      </c>
      <c r="AM4385" t="e">
        <f>P4385/L4385</f>
        <v>#VALUE!</v>
      </c>
      <c r="AN4385" t="e">
        <f>K4385/W4385</f>
        <v>#VALUE!</v>
      </c>
      <c r="AO4385" t="e">
        <f>L4385/X4385</f>
        <v>#VALUE!</v>
      </c>
      <c r="AP4385">
        <f>IF(OR(Q4385&lt;0, Q4385="NA"), 0, 1)</f>
        <v>0</v>
      </c>
      <c r="AQ4385">
        <f>IF(OR(S4385&lt;0, S4385="NA"), 0, 1)</f>
        <v>0</v>
      </c>
      <c r="AR4385">
        <f>IFERROR(IF((AF4385-AG4385)&gt;0,1,0),0)</f>
        <v>0</v>
      </c>
      <c r="AS4385">
        <f>IFERROR(IF((S4385-Q4385)&gt;0,1,0),0)</f>
        <v>0</v>
      </c>
      <c r="AT4385">
        <f>IFERROR(IF((AH4385-AI4385)&lt;0,1,0),0)</f>
        <v>0</v>
      </c>
      <c r="AU4385">
        <f>IFERROR(IF((AJ4385-AK4385)&gt;0,1,0),0)</f>
        <v>0</v>
      </c>
      <c r="AV4385">
        <f>IFERROR(IF((AL4385-AM4385)&gt;0,1,0),0)</f>
        <v>0</v>
      </c>
      <c r="AW4385">
        <f>IFERROR(IF((AN4385-AO4385)&gt;0,1,0),0)</f>
        <v>0</v>
      </c>
      <c r="AX4385">
        <f>IFERROR(IF((AC4385-AD4385)&lt;0,1,0),0)</f>
        <v>0</v>
      </c>
      <c r="AY4385">
        <f>SUM(AP4385:AX4385)</f>
        <v>0</v>
      </c>
    </row>
    <row r="4386" spans="1:51" x14ac:dyDescent="0.45">
      <c r="A4386" s="1" t="s">
        <v>4155</v>
      </c>
      <c r="B4386" s="2">
        <v>5730731</v>
      </c>
      <c r="C4386" s="3" t="s">
        <v>5338</v>
      </c>
      <c r="D4386" s="5">
        <v>75</v>
      </c>
      <c r="E4386" s="5">
        <v>13911.330824999999</v>
      </c>
      <c r="F4386" s="3" t="s">
        <v>4480</v>
      </c>
      <c r="G4386" s="3" t="s">
        <v>4491</v>
      </c>
      <c r="H4386" s="3" t="s">
        <v>4492</v>
      </c>
      <c r="I4386" s="3" t="s">
        <v>4493</v>
      </c>
      <c r="J4386" s="3"/>
      <c r="K4386" s="6" t="s">
        <v>4474</v>
      </c>
      <c r="L4386" s="6" t="s">
        <v>4474</v>
      </c>
      <c r="M4386" s="6" t="s">
        <v>4474</v>
      </c>
      <c r="N4386" s="6" t="s">
        <v>4474</v>
      </c>
      <c r="O4386" s="6" t="s">
        <v>4474</v>
      </c>
      <c r="P4386" s="6" t="s">
        <v>4474</v>
      </c>
      <c r="Q4386" s="6" t="s">
        <v>4474</v>
      </c>
      <c r="R4386" s="6" t="s">
        <v>4474</v>
      </c>
      <c r="S4386" s="6" t="s">
        <v>4474</v>
      </c>
      <c r="T4386" s="6" t="s">
        <v>4474</v>
      </c>
      <c r="U4386" s="6" t="s">
        <v>4474</v>
      </c>
      <c r="V4386" s="6" t="s">
        <v>4474</v>
      </c>
      <c r="W4386" s="6" t="s">
        <v>4474</v>
      </c>
      <c r="X4386" s="6" t="s">
        <v>4474</v>
      </c>
      <c r="Y4386" s="6" t="s">
        <v>4474</v>
      </c>
      <c r="Z4386" s="6" t="s">
        <v>4474</v>
      </c>
      <c r="AA4386" s="6" t="s">
        <v>4474</v>
      </c>
      <c r="AB4386" s="6" t="s">
        <v>4474</v>
      </c>
      <c r="AC4386" s="6" t="s">
        <v>4474</v>
      </c>
      <c r="AD4386" s="6" t="s">
        <v>4474</v>
      </c>
      <c r="AF4386" t="e">
        <f>Q4386/W4386</f>
        <v>#VALUE!</v>
      </c>
      <c r="AG4386" t="e">
        <f>R4386/X4386</f>
        <v>#VALUE!</v>
      </c>
      <c r="AH4386" t="e">
        <f>U4386/W4386</f>
        <v>#VALUE!</v>
      </c>
      <c r="AI4386" t="e">
        <f>V4386/X4386</f>
        <v>#VALUE!</v>
      </c>
      <c r="AJ4386" t="e">
        <f>Y4386/AA4386</f>
        <v>#VALUE!</v>
      </c>
      <c r="AK4386" t="e">
        <f>Z4386/AB4386</f>
        <v>#VALUE!</v>
      </c>
      <c r="AL4386" t="e">
        <f>O4386/K4386</f>
        <v>#VALUE!</v>
      </c>
      <c r="AM4386" t="e">
        <f>P4386/L4386</f>
        <v>#VALUE!</v>
      </c>
      <c r="AN4386" t="e">
        <f>K4386/W4386</f>
        <v>#VALUE!</v>
      </c>
      <c r="AO4386" t="e">
        <f>L4386/X4386</f>
        <v>#VALUE!</v>
      </c>
      <c r="AP4386">
        <f>IF(OR(Q4386&lt;0, Q4386="NA"), 0, 1)</f>
        <v>0</v>
      </c>
      <c r="AQ4386">
        <f>IF(OR(S4386&lt;0, S4386="NA"), 0, 1)</f>
        <v>0</v>
      </c>
      <c r="AR4386">
        <f>IFERROR(IF((AF4386-AG4386)&gt;0,1,0),0)</f>
        <v>0</v>
      </c>
      <c r="AS4386">
        <f>IFERROR(IF((S4386-Q4386)&gt;0,1,0),0)</f>
        <v>0</v>
      </c>
      <c r="AT4386">
        <f>IFERROR(IF((AH4386-AI4386)&lt;0,1,0),0)</f>
        <v>0</v>
      </c>
      <c r="AU4386">
        <f>IFERROR(IF((AJ4386-AK4386)&gt;0,1,0),0)</f>
        <v>0</v>
      </c>
      <c r="AV4386">
        <f>IFERROR(IF((AL4386-AM4386)&gt;0,1,0),0)</f>
        <v>0</v>
      </c>
      <c r="AW4386">
        <f>IFERROR(IF((AN4386-AO4386)&gt;0,1,0),0)</f>
        <v>0</v>
      </c>
      <c r="AX4386">
        <f>IFERROR(IF((AC4386-AD4386)&lt;0,1,0),0)</f>
        <v>0</v>
      </c>
      <c r="AY4386">
        <f>SUM(AP4386:AX4386)</f>
        <v>0</v>
      </c>
    </row>
    <row r="4387" spans="1:51" x14ac:dyDescent="0.45">
      <c r="A4387" s="1" t="s">
        <v>4156</v>
      </c>
      <c r="B4387" s="2">
        <v>5730738</v>
      </c>
      <c r="C4387" s="3" t="s">
        <v>5338</v>
      </c>
      <c r="D4387" s="5">
        <v>55.36</v>
      </c>
      <c r="E4387" s="5">
        <v>9745.2440115200006</v>
      </c>
      <c r="F4387" s="3" t="s">
        <v>4480</v>
      </c>
      <c r="G4387" s="3" t="s">
        <v>4491</v>
      </c>
      <c r="H4387" s="3" t="s">
        <v>4492</v>
      </c>
      <c r="I4387" s="3" t="s">
        <v>4493</v>
      </c>
      <c r="J4387" s="3"/>
      <c r="K4387" s="6" t="s">
        <v>4474</v>
      </c>
      <c r="L4387" s="6" t="s">
        <v>4474</v>
      </c>
      <c r="M4387" s="6" t="s">
        <v>4474</v>
      </c>
      <c r="N4387" s="6" t="s">
        <v>4474</v>
      </c>
      <c r="O4387" s="6" t="s">
        <v>4474</v>
      </c>
      <c r="P4387" s="6" t="s">
        <v>4474</v>
      </c>
      <c r="Q4387" s="6" t="s">
        <v>4474</v>
      </c>
      <c r="R4387" s="6" t="s">
        <v>4474</v>
      </c>
      <c r="S4387" s="6" t="s">
        <v>4474</v>
      </c>
      <c r="T4387" s="6" t="s">
        <v>4474</v>
      </c>
      <c r="U4387" s="6" t="s">
        <v>4474</v>
      </c>
      <c r="V4387" s="6" t="s">
        <v>4474</v>
      </c>
      <c r="W4387" s="6" t="s">
        <v>4474</v>
      </c>
      <c r="X4387" s="6" t="s">
        <v>4474</v>
      </c>
      <c r="Y4387" s="6" t="s">
        <v>4474</v>
      </c>
      <c r="Z4387" s="6" t="s">
        <v>4474</v>
      </c>
      <c r="AA4387" s="6" t="s">
        <v>4474</v>
      </c>
      <c r="AB4387" s="6" t="s">
        <v>4474</v>
      </c>
      <c r="AC4387" s="6" t="s">
        <v>4474</v>
      </c>
      <c r="AD4387" s="6" t="s">
        <v>4474</v>
      </c>
      <c r="AF4387" t="e">
        <f>Q4387/W4387</f>
        <v>#VALUE!</v>
      </c>
      <c r="AG4387" t="e">
        <f>R4387/X4387</f>
        <v>#VALUE!</v>
      </c>
      <c r="AH4387" t="e">
        <f>U4387/W4387</f>
        <v>#VALUE!</v>
      </c>
      <c r="AI4387" t="e">
        <f>V4387/X4387</f>
        <v>#VALUE!</v>
      </c>
      <c r="AJ4387" t="e">
        <f>Y4387/AA4387</f>
        <v>#VALUE!</v>
      </c>
      <c r="AK4387" t="e">
        <f>Z4387/AB4387</f>
        <v>#VALUE!</v>
      </c>
      <c r="AL4387" t="e">
        <f>O4387/K4387</f>
        <v>#VALUE!</v>
      </c>
      <c r="AM4387" t="e">
        <f>P4387/L4387</f>
        <v>#VALUE!</v>
      </c>
      <c r="AN4387" t="e">
        <f>K4387/W4387</f>
        <v>#VALUE!</v>
      </c>
      <c r="AO4387" t="e">
        <f>L4387/X4387</f>
        <v>#VALUE!</v>
      </c>
      <c r="AP4387">
        <f>IF(OR(Q4387&lt;0, Q4387="NA"), 0, 1)</f>
        <v>0</v>
      </c>
      <c r="AQ4387">
        <f>IF(OR(S4387&lt;0, S4387="NA"), 0, 1)</f>
        <v>0</v>
      </c>
      <c r="AR4387">
        <f>IFERROR(IF((AF4387-AG4387)&gt;0,1,0),0)</f>
        <v>0</v>
      </c>
      <c r="AS4387">
        <f>IFERROR(IF((S4387-Q4387)&gt;0,1,0),0)</f>
        <v>0</v>
      </c>
      <c r="AT4387">
        <f>IFERROR(IF((AH4387-AI4387)&lt;0,1,0),0)</f>
        <v>0</v>
      </c>
      <c r="AU4387">
        <f>IFERROR(IF((AJ4387-AK4387)&gt;0,1,0),0)</f>
        <v>0</v>
      </c>
      <c r="AV4387">
        <f>IFERROR(IF((AL4387-AM4387)&gt;0,1,0),0)</f>
        <v>0</v>
      </c>
      <c r="AW4387">
        <f>IFERROR(IF((AN4387-AO4387)&gt;0,1,0),0)</f>
        <v>0</v>
      </c>
      <c r="AX4387">
        <f>IFERROR(IF((AC4387-AD4387)&lt;0,1,0),0)</f>
        <v>0</v>
      </c>
      <c r="AY4387">
        <f>SUM(AP4387:AX4387)</f>
        <v>0</v>
      </c>
    </row>
    <row r="4388" spans="1:51" x14ac:dyDescent="0.45">
      <c r="A4388" s="1" t="s">
        <v>4157</v>
      </c>
      <c r="B4388" s="2">
        <v>5730736</v>
      </c>
      <c r="C4388" s="3" t="s">
        <v>5338</v>
      </c>
      <c r="D4388" s="5">
        <v>45.36</v>
      </c>
      <c r="E4388" s="5">
        <v>19619.53385616</v>
      </c>
      <c r="F4388" s="3" t="s">
        <v>4480</v>
      </c>
      <c r="G4388" s="3" t="s">
        <v>4491</v>
      </c>
      <c r="H4388" s="3" t="s">
        <v>4492</v>
      </c>
      <c r="I4388" s="3" t="s">
        <v>4493</v>
      </c>
      <c r="J4388" s="3"/>
      <c r="K4388" s="6" t="s">
        <v>4474</v>
      </c>
      <c r="L4388" s="6" t="s">
        <v>4474</v>
      </c>
      <c r="M4388" s="6" t="s">
        <v>4474</v>
      </c>
      <c r="N4388" s="6" t="s">
        <v>4474</v>
      </c>
      <c r="O4388" s="6" t="s">
        <v>4474</v>
      </c>
      <c r="P4388" s="6" t="s">
        <v>4474</v>
      </c>
      <c r="Q4388" s="6" t="s">
        <v>4474</v>
      </c>
      <c r="R4388" s="6" t="s">
        <v>4474</v>
      </c>
      <c r="S4388" s="6" t="s">
        <v>4474</v>
      </c>
      <c r="T4388" s="6" t="s">
        <v>4474</v>
      </c>
      <c r="U4388" s="6" t="s">
        <v>4474</v>
      </c>
      <c r="V4388" s="6" t="s">
        <v>4474</v>
      </c>
      <c r="W4388" s="6" t="s">
        <v>4474</v>
      </c>
      <c r="X4388" s="6" t="s">
        <v>4474</v>
      </c>
      <c r="Y4388" s="6" t="s">
        <v>4474</v>
      </c>
      <c r="Z4388" s="6" t="s">
        <v>4474</v>
      </c>
      <c r="AA4388" s="6" t="s">
        <v>4474</v>
      </c>
      <c r="AB4388" s="6" t="s">
        <v>4474</v>
      </c>
      <c r="AC4388" s="6" t="s">
        <v>4474</v>
      </c>
      <c r="AD4388" s="6" t="s">
        <v>4474</v>
      </c>
      <c r="AF4388" t="e">
        <f>Q4388/W4388</f>
        <v>#VALUE!</v>
      </c>
      <c r="AG4388" t="e">
        <f>R4388/X4388</f>
        <v>#VALUE!</v>
      </c>
      <c r="AH4388" t="e">
        <f>U4388/W4388</f>
        <v>#VALUE!</v>
      </c>
      <c r="AI4388" t="e">
        <f>V4388/X4388</f>
        <v>#VALUE!</v>
      </c>
      <c r="AJ4388" t="e">
        <f>Y4388/AA4388</f>
        <v>#VALUE!</v>
      </c>
      <c r="AK4388" t="e">
        <f>Z4388/AB4388</f>
        <v>#VALUE!</v>
      </c>
      <c r="AL4388" t="e">
        <f>O4388/K4388</f>
        <v>#VALUE!</v>
      </c>
      <c r="AM4388" t="e">
        <f>P4388/L4388</f>
        <v>#VALUE!</v>
      </c>
      <c r="AN4388" t="e">
        <f>K4388/W4388</f>
        <v>#VALUE!</v>
      </c>
      <c r="AO4388" t="e">
        <f>L4388/X4388</f>
        <v>#VALUE!</v>
      </c>
      <c r="AP4388">
        <f>IF(OR(Q4388&lt;0, Q4388="NA"), 0, 1)</f>
        <v>0</v>
      </c>
      <c r="AQ4388">
        <f>IF(OR(S4388&lt;0, S4388="NA"), 0, 1)</f>
        <v>0</v>
      </c>
      <c r="AR4388">
        <f>IFERROR(IF((AF4388-AG4388)&gt;0,1,0),0)</f>
        <v>0</v>
      </c>
      <c r="AS4388">
        <f>IFERROR(IF((S4388-Q4388)&gt;0,1,0),0)</f>
        <v>0</v>
      </c>
      <c r="AT4388">
        <f>IFERROR(IF((AH4388-AI4388)&lt;0,1,0),0)</f>
        <v>0</v>
      </c>
      <c r="AU4388">
        <f>IFERROR(IF((AJ4388-AK4388)&gt;0,1,0),0)</f>
        <v>0</v>
      </c>
      <c r="AV4388">
        <f>IFERROR(IF((AL4388-AM4388)&gt;0,1,0),0)</f>
        <v>0</v>
      </c>
      <c r="AW4388">
        <f>IFERROR(IF((AN4388-AO4388)&gt;0,1,0),0)</f>
        <v>0</v>
      </c>
      <c r="AX4388">
        <f>IFERROR(IF((AC4388-AD4388)&lt;0,1,0),0)</f>
        <v>0</v>
      </c>
      <c r="AY4388">
        <f>SUM(AP4388:AX4388)</f>
        <v>0</v>
      </c>
    </row>
    <row r="4389" spans="1:51" x14ac:dyDescent="0.45">
      <c r="A4389" s="1" t="s">
        <v>4158</v>
      </c>
      <c r="B4389" s="2">
        <v>5731447</v>
      </c>
      <c r="C4389" s="3" t="s">
        <v>5338</v>
      </c>
      <c r="D4389" s="7">
        <v>276.43</v>
      </c>
      <c r="E4389" s="5">
        <v>5600.4718000000003</v>
      </c>
      <c r="F4389" s="3" t="s">
        <v>4480</v>
      </c>
      <c r="G4389" s="3" t="s">
        <v>4491</v>
      </c>
      <c r="H4389" s="3" t="s">
        <v>4492</v>
      </c>
      <c r="I4389" s="3" t="s">
        <v>4493</v>
      </c>
      <c r="J4389" s="3"/>
      <c r="K4389" s="6" t="s">
        <v>4474</v>
      </c>
      <c r="L4389" s="6" t="s">
        <v>4474</v>
      </c>
      <c r="M4389" s="6" t="s">
        <v>4474</v>
      </c>
      <c r="N4389" s="6" t="s">
        <v>4474</v>
      </c>
      <c r="O4389" s="6" t="s">
        <v>4474</v>
      </c>
      <c r="P4389" s="6" t="s">
        <v>4474</v>
      </c>
      <c r="Q4389" s="6" t="s">
        <v>4474</v>
      </c>
      <c r="R4389" s="6" t="s">
        <v>4474</v>
      </c>
      <c r="S4389" s="6" t="s">
        <v>4474</v>
      </c>
      <c r="T4389" s="6" t="s">
        <v>4474</v>
      </c>
      <c r="U4389" s="6" t="s">
        <v>4474</v>
      </c>
      <c r="V4389" s="6" t="s">
        <v>4474</v>
      </c>
      <c r="W4389" s="6" t="s">
        <v>4474</v>
      </c>
      <c r="X4389" s="6" t="s">
        <v>4474</v>
      </c>
      <c r="Y4389" s="6" t="s">
        <v>4474</v>
      </c>
      <c r="Z4389" s="6" t="s">
        <v>4474</v>
      </c>
      <c r="AA4389" s="6" t="s">
        <v>4474</v>
      </c>
      <c r="AB4389" s="6" t="s">
        <v>4474</v>
      </c>
      <c r="AC4389" s="6" t="s">
        <v>4474</v>
      </c>
      <c r="AD4389" s="6" t="s">
        <v>4474</v>
      </c>
      <c r="AF4389" t="e">
        <f>Q4389/W4389</f>
        <v>#VALUE!</v>
      </c>
      <c r="AG4389" t="e">
        <f>R4389/X4389</f>
        <v>#VALUE!</v>
      </c>
      <c r="AH4389" t="e">
        <f>U4389/W4389</f>
        <v>#VALUE!</v>
      </c>
      <c r="AI4389" t="e">
        <f>V4389/X4389</f>
        <v>#VALUE!</v>
      </c>
      <c r="AJ4389" t="e">
        <f>Y4389/AA4389</f>
        <v>#VALUE!</v>
      </c>
      <c r="AK4389" t="e">
        <f>Z4389/AB4389</f>
        <v>#VALUE!</v>
      </c>
      <c r="AL4389" t="e">
        <f>O4389/K4389</f>
        <v>#VALUE!</v>
      </c>
      <c r="AM4389" t="e">
        <f>P4389/L4389</f>
        <v>#VALUE!</v>
      </c>
      <c r="AN4389" t="e">
        <f>K4389/W4389</f>
        <v>#VALUE!</v>
      </c>
      <c r="AO4389" t="e">
        <f>L4389/X4389</f>
        <v>#VALUE!</v>
      </c>
      <c r="AP4389">
        <f>IF(OR(Q4389&lt;0, Q4389="NA"), 0, 1)</f>
        <v>0</v>
      </c>
      <c r="AQ4389">
        <f>IF(OR(S4389&lt;0, S4389="NA"), 0, 1)</f>
        <v>0</v>
      </c>
      <c r="AR4389">
        <f>IFERROR(IF((AF4389-AG4389)&gt;0,1,0),0)</f>
        <v>0</v>
      </c>
      <c r="AS4389">
        <f>IFERROR(IF((S4389-Q4389)&gt;0,1,0),0)</f>
        <v>0</v>
      </c>
      <c r="AT4389">
        <f>IFERROR(IF((AH4389-AI4389)&lt;0,1,0),0)</f>
        <v>0</v>
      </c>
      <c r="AU4389">
        <f>IFERROR(IF((AJ4389-AK4389)&gt;0,1,0),0)</f>
        <v>0</v>
      </c>
      <c r="AV4389">
        <f>IFERROR(IF((AL4389-AM4389)&gt;0,1,0),0)</f>
        <v>0</v>
      </c>
      <c r="AW4389">
        <f>IFERROR(IF((AN4389-AO4389)&gt;0,1,0),0)</f>
        <v>0</v>
      </c>
      <c r="AX4389">
        <f>IFERROR(IF((AC4389-AD4389)&lt;0,1,0),0)</f>
        <v>0</v>
      </c>
      <c r="AY4389">
        <f>SUM(AP4389:AX4389)</f>
        <v>0</v>
      </c>
    </row>
    <row r="4390" spans="1:51" x14ac:dyDescent="0.45">
      <c r="A4390" s="1" t="s">
        <v>4159</v>
      </c>
      <c r="B4390" s="2">
        <v>5731448</v>
      </c>
      <c r="C4390" s="3" t="s">
        <v>5338</v>
      </c>
      <c r="D4390" s="5">
        <v>106.98</v>
      </c>
      <c r="E4390" s="5">
        <v>26606.658171120001</v>
      </c>
      <c r="F4390" s="3" t="s">
        <v>4480</v>
      </c>
      <c r="G4390" s="3" t="s">
        <v>4491</v>
      </c>
      <c r="H4390" s="3" t="s">
        <v>4492</v>
      </c>
      <c r="I4390" s="3" t="s">
        <v>4493</v>
      </c>
      <c r="J4390" s="3"/>
      <c r="K4390" s="6" t="s">
        <v>4474</v>
      </c>
      <c r="L4390" s="6" t="s">
        <v>4474</v>
      </c>
      <c r="M4390" s="6" t="s">
        <v>4474</v>
      </c>
      <c r="N4390" s="6" t="s">
        <v>4474</v>
      </c>
      <c r="O4390" s="6" t="s">
        <v>4474</v>
      </c>
      <c r="P4390" s="6" t="s">
        <v>4474</v>
      </c>
      <c r="Q4390" s="6" t="s">
        <v>4474</v>
      </c>
      <c r="R4390" s="6" t="s">
        <v>4474</v>
      </c>
      <c r="S4390" s="6" t="s">
        <v>4474</v>
      </c>
      <c r="T4390" s="6" t="s">
        <v>4474</v>
      </c>
      <c r="U4390" s="6" t="s">
        <v>4474</v>
      </c>
      <c r="V4390" s="6" t="s">
        <v>4474</v>
      </c>
      <c r="W4390" s="6" t="s">
        <v>4474</v>
      </c>
      <c r="X4390" s="6" t="s">
        <v>4474</v>
      </c>
      <c r="Y4390" s="6" t="s">
        <v>4474</v>
      </c>
      <c r="Z4390" s="6" t="s">
        <v>4474</v>
      </c>
      <c r="AA4390" s="6" t="s">
        <v>4474</v>
      </c>
      <c r="AB4390" s="6" t="s">
        <v>4474</v>
      </c>
      <c r="AC4390" s="6" t="s">
        <v>4474</v>
      </c>
      <c r="AD4390" s="6" t="s">
        <v>4474</v>
      </c>
      <c r="AF4390" t="e">
        <f>Q4390/W4390</f>
        <v>#VALUE!</v>
      </c>
      <c r="AG4390" t="e">
        <f>R4390/X4390</f>
        <v>#VALUE!</v>
      </c>
      <c r="AH4390" t="e">
        <f>U4390/W4390</f>
        <v>#VALUE!</v>
      </c>
      <c r="AI4390" t="e">
        <f>V4390/X4390</f>
        <v>#VALUE!</v>
      </c>
      <c r="AJ4390" t="e">
        <f>Y4390/AA4390</f>
        <v>#VALUE!</v>
      </c>
      <c r="AK4390" t="e">
        <f>Z4390/AB4390</f>
        <v>#VALUE!</v>
      </c>
      <c r="AL4390" t="e">
        <f>O4390/K4390</f>
        <v>#VALUE!</v>
      </c>
      <c r="AM4390" t="e">
        <f>P4390/L4390</f>
        <v>#VALUE!</v>
      </c>
      <c r="AN4390" t="e">
        <f>K4390/W4390</f>
        <v>#VALUE!</v>
      </c>
      <c r="AO4390" t="e">
        <f>L4390/X4390</f>
        <v>#VALUE!</v>
      </c>
      <c r="AP4390">
        <f>IF(OR(Q4390&lt;0, Q4390="NA"), 0, 1)</f>
        <v>0</v>
      </c>
      <c r="AQ4390">
        <f>IF(OR(S4390&lt;0, S4390="NA"), 0, 1)</f>
        <v>0</v>
      </c>
      <c r="AR4390">
        <f>IFERROR(IF((AF4390-AG4390)&gt;0,1,0),0)</f>
        <v>0</v>
      </c>
      <c r="AS4390">
        <f>IFERROR(IF((S4390-Q4390)&gt;0,1,0),0)</f>
        <v>0</v>
      </c>
      <c r="AT4390">
        <f>IFERROR(IF((AH4390-AI4390)&lt;0,1,0),0)</f>
        <v>0</v>
      </c>
      <c r="AU4390">
        <f>IFERROR(IF((AJ4390-AK4390)&gt;0,1,0),0)</f>
        <v>0</v>
      </c>
      <c r="AV4390">
        <f>IFERROR(IF((AL4390-AM4390)&gt;0,1,0),0)</f>
        <v>0</v>
      </c>
      <c r="AW4390">
        <f>IFERROR(IF((AN4390-AO4390)&gt;0,1,0),0)</f>
        <v>0</v>
      </c>
      <c r="AX4390">
        <f>IFERROR(IF((AC4390-AD4390)&lt;0,1,0),0)</f>
        <v>0</v>
      </c>
      <c r="AY4390">
        <f>SUM(AP4390:AX4390)</f>
        <v>0</v>
      </c>
    </row>
    <row r="4391" spans="1:51" x14ac:dyDescent="0.45">
      <c r="A4391" s="1" t="s">
        <v>4160</v>
      </c>
      <c r="B4391" s="2">
        <v>5731449</v>
      </c>
      <c r="C4391" s="3" t="s">
        <v>5338</v>
      </c>
      <c r="D4391" s="5">
        <v>84.59</v>
      </c>
      <c r="E4391" s="5">
        <v>10447.08620285</v>
      </c>
      <c r="F4391" s="3" t="s">
        <v>4480</v>
      </c>
      <c r="G4391" s="3" t="s">
        <v>4491</v>
      </c>
      <c r="H4391" s="3" t="s">
        <v>4492</v>
      </c>
      <c r="I4391" s="3" t="s">
        <v>4493</v>
      </c>
      <c r="J4391" s="3"/>
      <c r="K4391" s="6" t="s">
        <v>4474</v>
      </c>
      <c r="L4391" s="6" t="s">
        <v>4474</v>
      </c>
      <c r="M4391" s="6" t="s">
        <v>4474</v>
      </c>
      <c r="N4391" s="6" t="s">
        <v>4474</v>
      </c>
      <c r="O4391" s="6" t="s">
        <v>4474</v>
      </c>
      <c r="P4391" s="6" t="s">
        <v>4474</v>
      </c>
      <c r="Q4391" s="6" t="s">
        <v>4474</v>
      </c>
      <c r="R4391" s="6" t="s">
        <v>4474</v>
      </c>
      <c r="S4391" s="6" t="s">
        <v>4474</v>
      </c>
      <c r="T4391" s="6" t="s">
        <v>4474</v>
      </c>
      <c r="U4391" s="6" t="s">
        <v>4474</v>
      </c>
      <c r="V4391" s="6" t="s">
        <v>4474</v>
      </c>
      <c r="W4391" s="6" t="s">
        <v>4474</v>
      </c>
      <c r="X4391" s="6" t="s">
        <v>4474</v>
      </c>
      <c r="Y4391" s="6" t="s">
        <v>4474</v>
      </c>
      <c r="Z4391" s="6" t="s">
        <v>4474</v>
      </c>
      <c r="AA4391" s="6" t="s">
        <v>4474</v>
      </c>
      <c r="AB4391" s="6" t="s">
        <v>4474</v>
      </c>
      <c r="AC4391" s="6" t="s">
        <v>4474</v>
      </c>
      <c r="AD4391" s="6" t="s">
        <v>4474</v>
      </c>
      <c r="AF4391" t="e">
        <f>Q4391/W4391</f>
        <v>#VALUE!</v>
      </c>
      <c r="AG4391" t="e">
        <f>R4391/X4391</f>
        <v>#VALUE!</v>
      </c>
      <c r="AH4391" t="e">
        <f>U4391/W4391</f>
        <v>#VALUE!</v>
      </c>
      <c r="AI4391" t="e">
        <f>V4391/X4391</f>
        <v>#VALUE!</v>
      </c>
      <c r="AJ4391" t="e">
        <f>Y4391/AA4391</f>
        <v>#VALUE!</v>
      </c>
      <c r="AK4391" t="e">
        <f>Z4391/AB4391</f>
        <v>#VALUE!</v>
      </c>
      <c r="AL4391" t="e">
        <f>O4391/K4391</f>
        <v>#VALUE!</v>
      </c>
      <c r="AM4391" t="e">
        <f>P4391/L4391</f>
        <v>#VALUE!</v>
      </c>
      <c r="AN4391" t="e">
        <f>K4391/W4391</f>
        <v>#VALUE!</v>
      </c>
      <c r="AO4391" t="e">
        <f>L4391/X4391</f>
        <v>#VALUE!</v>
      </c>
      <c r="AP4391">
        <f>IF(OR(Q4391&lt;0, Q4391="NA"), 0, 1)</f>
        <v>0</v>
      </c>
      <c r="AQ4391">
        <f>IF(OR(S4391&lt;0, S4391="NA"), 0, 1)</f>
        <v>0</v>
      </c>
      <c r="AR4391">
        <f>IFERROR(IF((AF4391-AG4391)&gt;0,1,0),0)</f>
        <v>0</v>
      </c>
      <c r="AS4391">
        <f>IFERROR(IF((S4391-Q4391)&gt;0,1,0),0)</f>
        <v>0</v>
      </c>
      <c r="AT4391">
        <f>IFERROR(IF((AH4391-AI4391)&lt;0,1,0),0)</f>
        <v>0</v>
      </c>
      <c r="AU4391">
        <f>IFERROR(IF((AJ4391-AK4391)&gt;0,1,0),0)</f>
        <v>0</v>
      </c>
      <c r="AV4391">
        <f>IFERROR(IF((AL4391-AM4391)&gt;0,1,0),0)</f>
        <v>0</v>
      </c>
      <c r="AW4391">
        <f>IFERROR(IF((AN4391-AO4391)&gt;0,1,0),0)</f>
        <v>0</v>
      </c>
      <c r="AX4391">
        <f>IFERROR(IF((AC4391-AD4391)&lt;0,1,0),0)</f>
        <v>0</v>
      </c>
      <c r="AY4391">
        <f>SUM(AP4391:AX4391)</f>
        <v>0</v>
      </c>
    </row>
    <row r="4392" spans="1:51" x14ac:dyDescent="0.45">
      <c r="A4392" s="1" t="s">
        <v>4161</v>
      </c>
      <c r="B4392" s="2">
        <v>5731453</v>
      </c>
      <c r="C4392" s="3" t="s">
        <v>5338</v>
      </c>
      <c r="D4392" s="5">
        <v>92.32</v>
      </c>
      <c r="E4392" s="5">
        <v>12781.706677280001</v>
      </c>
      <c r="F4392" s="3" t="s">
        <v>4480</v>
      </c>
      <c r="G4392" s="3" t="s">
        <v>4491</v>
      </c>
      <c r="H4392" s="3" t="s">
        <v>4492</v>
      </c>
      <c r="I4392" s="3" t="s">
        <v>4493</v>
      </c>
      <c r="J4392" s="3"/>
      <c r="K4392" s="6" t="s">
        <v>4474</v>
      </c>
      <c r="L4392" s="6" t="s">
        <v>4474</v>
      </c>
      <c r="M4392" s="6" t="s">
        <v>4474</v>
      </c>
      <c r="N4392" s="6" t="s">
        <v>4474</v>
      </c>
      <c r="O4392" s="6" t="s">
        <v>4474</v>
      </c>
      <c r="P4392" s="6" t="s">
        <v>4474</v>
      </c>
      <c r="Q4392" s="6" t="s">
        <v>4474</v>
      </c>
      <c r="R4392" s="6" t="s">
        <v>4474</v>
      </c>
      <c r="S4392" s="6" t="s">
        <v>4474</v>
      </c>
      <c r="T4392" s="6" t="s">
        <v>4474</v>
      </c>
      <c r="U4392" s="6" t="s">
        <v>4474</v>
      </c>
      <c r="V4392" s="6" t="s">
        <v>4474</v>
      </c>
      <c r="W4392" s="6" t="s">
        <v>4474</v>
      </c>
      <c r="X4392" s="6" t="s">
        <v>4474</v>
      </c>
      <c r="Y4392" s="6" t="s">
        <v>4474</v>
      </c>
      <c r="Z4392" s="6" t="s">
        <v>4474</v>
      </c>
      <c r="AA4392" s="6" t="s">
        <v>4474</v>
      </c>
      <c r="AB4392" s="6" t="s">
        <v>4474</v>
      </c>
      <c r="AC4392" s="6" t="s">
        <v>4474</v>
      </c>
      <c r="AD4392" s="6" t="s">
        <v>4474</v>
      </c>
      <c r="AF4392" t="e">
        <f>Q4392/W4392</f>
        <v>#VALUE!</v>
      </c>
      <c r="AG4392" t="e">
        <f>R4392/X4392</f>
        <v>#VALUE!</v>
      </c>
      <c r="AH4392" t="e">
        <f>U4392/W4392</f>
        <v>#VALUE!</v>
      </c>
      <c r="AI4392" t="e">
        <f>V4392/X4392</f>
        <v>#VALUE!</v>
      </c>
      <c r="AJ4392" t="e">
        <f>Y4392/AA4392</f>
        <v>#VALUE!</v>
      </c>
      <c r="AK4392" t="e">
        <f>Z4392/AB4392</f>
        <v>#VALUE!</v>
      </c>
      <c r="AL4392" t="e">
        <f>O4392/K4392</f>
        <v>#VALUE!</v>
      </c>
      <c r="AM4392" t="e">
        <f>P4392/L4392</f>
        <v>#VALUE!</v>
      </c>
      <c r="AN4392" t="e">
        <f>K4392/W4392</f>
        <v>#VALUE!</v>
      </c>
      <c r="AO4392" t="e">
        <f>L4392/X4392</f>
        <v>#VALUE!</v>
      </c>
      <c r="AP4392">
        <f>IF(OR(Q4392&lt;0, Q4392="NA"), 0, 1)</f>
        <v>0</v>
      </c>
      <c r="AQ4392">
        <f>IF(OR(S4392&lt;0, S4392="NA"), 0, 1)</f>
        <v>0</v>
      </c>
      <c r="AR4392">
        <f>IFERROR(IF((AF4392-AG4392)&gt;0,1,0),0)</f>
        <v>0</v>
      </c>
      <c r="AS4392">
        <f>IFERROR(IF((S4392-Q4392)&gt;0,1,0),0)</f>
        <v>0</v>
      </c>
      <c r="AT4392">
        <f>IFERROR(IF((AH4392-AI4392)&lt;0,1,0),0)</f>
        <v>0</v>
      </c>
      <c r="AU4392">
        <f>IFERROR(IF((AJ4392-AK4392)&gt;0,1,0),0)</f>
        <v>0</v>
      </c>
      <c r="AV4392">
        <f>IFERROR(IF((AL4392-AM4392)&gt;0,1,0),0)</f>
        <v>0</v>
      </c>
      <c r="AW4392">
        <f>IFERROR(IF((AN4392-AO4392)&gt;0,1,0),0)</f>
        <v>0</v>
      </c>
      <c r="AX4392">
        <f>IFERROR(IF((AC4392-AD4392)&lt;0,1,0),0)</f>
        <v>0</v>
      </c>
      <c r="AY4392">
        <f>SUM(AP4392:AX4392)</f>
        <v>0</v>
      </c>
    </row>
    <row r="4393" spans="1:51" x14ac:dyDescent="0.45">
      <c r="A4393" s="1" t="s">
        <v>4162</v>
      </c>
      <c r="B4393" s="2">
        <v>5731452</v>
      </c>
      <c r="C4393" s="3" t="s">
        <v>5338</v>
      </c>
      <c r="D4393" s="5">
        <v>219.66</v>
      </c>
      <c r="E4393" s="5">
        <v>1070.9288263799999</v>
      </c>
      <c r="F4393" s="3" t="s">
        <v>4480</v>
      </c>
      <c r="G4393" s="3" t="s">
        <v>4491</v>
      </c>
      <c r="H4393" s="3" t="s">
        <v>4492</v>
      </c>
      <c r="I4393" s="3" t="s">
        <v>4493</v>
      </c>
      <c r="J4393" s="3"/>
      <c r="K4393" s="6" t="s">
        <v>4474</v>
      </c>
      <c r="L4393" s="6" t="s">
        <v>4474</v>
      </c>
      <c r="M4393" s="6" t="s">
        <v>4474</v>
      </c>
      <c r="N4393" s="6" t="s">
        <v>4474</v>
      </c>
      <c r="O4393" s="6" t="s">
        <v>4474</v>
      </c>
      <c r="P4393" s="6" t="s">
        <v>4474</v>
      </c>
      <c r="Q4393" s="6" t="s">
        <v>4474</v>
      </c>
      <c r="R4393" s="6" t="s">
        <v>4474</v>
      </c>
      <c r="S4393" s="6" t="s">
        <v>4474</v>
      </c>
      <c r="T4393" s="6" t="s">
        <v>4474</v>
      </c>
      <c r="U4393" s="6" t="s">
        <v>4474</v>
      </c>
      <c r="V4393" s="6" t="s">
        <v>4474</v>
      </c>
      <c r="W4393" s="6" t="s">
        <v>4474</v>
      </c>
      <c r="X4393" s="6" t="s">
        <v>4474</v>
      </c>
      <c r="Y4393" s="6" t="s">
        <v>4474</v>
      </c>
      <c r="Z4393" s="6" t="s">
        <v>4474</v>
      </c>
      <c r="AA4393" s="6" t="s">
        <v>4474</v>
      </c>
      <c r="AB4393" s="6" t="s">
        <v>4474</v>
      </c>
      <c r="AC4393" s="6" t="s">
        <v>4474</v>
      </c>
      <c r="AD4393" s="6" t="s">
        <v>4474</v>
      </c>
      <c r="AF4393" t="e">
        <f>Q4393/W4393</f>
        <v>#VALUE!</v>
      </c>
      <c r="AG4393" t="e">
        <f>R4393/X4393</f>
        <v>#VALUE!</v>
      </c>
      <c r="AH4393" t="e">
        <f>U4393/W4393</f>
        <v>#VALUE!</v>
      </c>
      <c r="AI4393" t="e">
        <f>V4393/X4393</f>
        <v>#VALUE!</v>
      </c>
      <c r="AJ4393" t="e">
        <f>Y4393/AA4393</f>
        <v>#VALUE!</v>
      </c>
      <c r="AK4393" t="e">
        <f>Z4393/AB4393</f>
        <v>#VALUE!</v>
      </c>
      <c r="AL4393" t="e">
        <f>O4393/K4393</f>
        <v>#VALUE!</v>
      </c>
      <c r="AM4393" t="e">
        <f>P4393/L4393</f>
        <v>#VALUE!</v>
      </c>
      <c r="AN4393" t="e">
        <f>K4393/W4393</f>
        <v>#VALUE!</v>
      </c>
      <c r="AO4393" t="e">
        <f>L4393/X4393</f>
        <v>#VALUE!</v>
      </c>
      <c r="AP4393">
        <f>IF(OR(Q4393&lt;0, Q4393="NA"), 0, 1)</f>
        <v>0</v>
      </c>
      <c r="AQ4393">
        <f>IF(OR(S4393&lt;0, S4393="NA"), 0, 1)</f>
        <v>0</v>
      </c>
      <c r="AR4393">
        <f>IFERROR(IF((AF4393-AG4393)&gt;0,1,0),0)</f>
        <v>0</v>
      </c>
      <c r="AS4393">
        <f>IFERROR(IF((S4393-Q4393)&gt;0,1,0),0)</f>
        <v>0</v>
      </c>
      <c r="AT4393">
        <f>IFERROR(IF((AH4393-AI4393)&lt;0,1,0),0)</f>
        <v>0</v>
      </c>
      <c r="AU4393">
        <f>IFERROR(IF((AJ4393-AK4393)&gt;0,1,0),0)</f>
        <v>0</v>
      </c>
      <c r="AV4393">
        <f>IFERROR(IF((AL4393-AM4393)&gt;0,1,0),0)</f>
        <v>0</v>
      </c>
      <c r="AW4393">
        <f>IFERROR(IF((AN4393-AO4393)&gt;0,1,0),0)</f>
        <v>0</v>
      </c>
      <c r="AX4393">
        <f>IFERROR(IF((AC4393-AD4393)&lt;0,1,0),0)</f>
        <v>0</v>
      </c>
      <c r="AY4393">
        <f>SUM(AP4393:AX4393)</f>
        <v>0</v>
      </c>
    </row>
    <row r="4394" spans="1:51" x14ac:dyDescent="0.45">
      <c r="A4394" s="1" t="s">
        <v>4163</v>
      </c>
      <c r="B4394" s="2">
        <v>5731451</v>
      </c>
      <c r="C4394" s="3" t="s">
        <v>5338</v>
      </c>
      <c r="D4394" s="5">
        <v>147.63999999999999</v>
      </c>
      <c r="E4394" s="5">
        <v>839.33339999999998</v>
      </c>
      <c r="F4394" s="3" t="s">
        <v>4480</v>
      </c>
      <c r="G4394" s="3" t="s">
        <v>4491</v>
      </c>
      <c r="H4394" s="3" t="s">
        <v>4492</v>
      </c>
      <c r="I4394" s="3" t="s">
        <v>4493</v>
      </c>
      <c r="J4394" s="3"/>
      <c r="K4394" s="6" t="s">
        <v>4474</v>
      </c>
      <c r="L4394" s="6" t="s">
        <v>4474</v>
      </c>
      <c r="M4394" s="6" t="s">
        <v>4474</v>
      </c>
      <c r="N4394" s="6" t="s">
        <v>4474</v>
      </c>
      <c r="O4394" s="6" t="s">
        <v>4474</v>
      </c>
      <c r="P4394" s="6" t="s">
        <v>4474</v>
      </c>
      <c r="Q4394" s="6" t="s">
        <v>4474</v>
      </c>
      <c r="R4394" s="6" t="s">
        <v>4474</v>
      </c>
      <c r="S4394" s="6" t="s">
        <v>4474</v>
      </c>
      <c r="T4394" s="6" t="s">
        <v>4474</v>
      </c>
      <c r="U4394" s="6" t="s">
        <v>4474</v>
      </c>
      <c r="V4394" s="6" t="s">
        <v>4474</v>
      </c>
      <c r="W4394" s="6" t="s">
        <v>4474</v>
      </c>
      <c r="X4394" s="6" t="s">
        <v>4474</v>
      </c>
      <c r="Y4394" s="6" t="s">
        <v>4474</v>
      </c>
      <c r="Z4394" s="6" t="s">
        <v>4474</v>
      </c>
      <c r="AA4394" s="6" t="s">
        <v>4474</v>
      </c>
      <c r="AB4394" s="6" t="s">
        <v>4474</v>
      </c>
      <c r="AC4394" s="6" t="s">
        <v>4474</v>
      </c>
      <c r="AD4394" s="6" t="s">
        <v>4474</v>
      </c>
      <c r="AF4394" t="e">
        <f>Q4394/W4394</f>
        <v>#VALUE!</v>
      </c>
      <c r="AG4394" t="e">
        <f>R4394/X4394</f>
        <v>#VALUE!</v>
      </c>
      <c r="AH4394" t="e">
        <f>U4394/W4394</f>
        <v>#VALUE!</v>
      </c>
      <c r="AI4394" t="e">
        <f>V4394/X4394</f>
        <v>#VALUE!</v>
      </c>
      <c r="AJ4394" t="e">
        <f>Y4394/AA4394</f>
        <v>#VALUE!</v>
      </c>
      <c r="AK4394" t="e">
        <f>Z4394/AB4394</f>
        <v>#VALUE!</v>
      </c>
      <c r="AL4394" t="e">
        <f>O4394/K4394</f>
        <v>#VALUE!</v>
      </c>
      <c r="AM4394" t="e">
        <f>P4394/L4394</f>
        <v>#VALUE!</v>
      </c>
      <c r="AN4394" t="e">
        <f>K4394/W4394</f>
        <v>#VALUE!</v>
      </c>
      <c r="AO4394" t="e">
        <f>L4394/X4394</f>
        <v>#VALUE!</v>
      </c>
      <c r="AP4394">
        <f>IF(OR(Q4394&lt;0, Q4394="NA"), 0, 1)</f>
        <v>0</v>
      </c>
      <c r="AQ4394">
        <f>IF(OR(S4394&lt;0, S4394="NA"), 0, 1)</f>
        <v>0</v>
      </c>
      <c r="AR4394">
        <f>IFERROR(IF((AF4394-AG4394)&gt;0,1,0),0)</f>
        <v>0</v>
      </c>
      <c r="AS4394">
        <f>IFERROR(IF((S4394-Q4394)&gt;0,1,0),0)</f>
        <v>0</v>
      </c>
      <c r="AT4394">
        <f>IFERROR(IF((AH4394-AI4394)&lt;0,1,0),0)</f>
        <v>0</v>
      </c>
      <c r="AU4394">
        <f>IFERROR(IF((AJ4394-AK4394)&gt;0,1,0),0)</f>
        <v>0</v>
      </c>
      <c r="AV4394">
        <f>IFERROR(IF((AL4394-AM4394)&gt;0,1,0),0)</f>
        <v>0</v>
      </c>
      <c r="AW4394">
        <f>IFERROR(IF((AN4394-AO4394)&gt;0,1,0),0)</f>
        <v>0</v>
      </c>
      <c r="AX4394">
        <f>IFERROR(IF((AC4394-AD4394)&lt;0,1,0),0)</f>
        <v>0</v>
      </c>
      <c r="AY4394">
        <f>SUM(AP4394:AX4394)</f>
        <v>0</v>
      </c>
    </row>
    <row r="4395" spans="1:51" x14ac:dyDescent="0.45">
      <c r="A4395" s="1" t="s">
        <v>4164</v>
      </c>
      <c r="B4395" s="2">
        <v>5731450</v>
      </c>
      <c r="C4395" s="3" t="s">
        <v>5338</v>
      </c>
      <c r="D4395" s="5">
        <v>269.68</v>
      </c>
      <c r="E4395" s="5">
        <v>3391.2260000000001</v>
      </c>
      <c r="F4395" s="3" t="s">
        <v>4480</v>
      </c>
      <c r="G4395" s="3" t="s">
        <v>4491</v>
      </c>
      <c r="H4395" s="3" t="s">
        <v>4492</v>
      </c>
      <c r="I4395" s="3" t="s">
        <v>4493</v>
      </c>
      <c r="J4395" s="3"/>
      <c r="K4395" s="6" t="s">
        <v>4474</v>
      </c>
      <c r="L4395" s="6" t="s">
        <v>4474</v>
      </c>
      <c r="M4395" s="6" t="s">
        <v>4474</v>
      </c>
      <c r="N4395" s="6" t="s">
        <v>4474</v>
      </c>
      <c r="O4395" s="6" t="s">
        <v>4474</v>
      </c>
      <c r="P4395" s="6" t="s">
        <v>4474</v>
      </c>
      <c r="Q4395" s="6" t="s">
        <v>4474</v>
      </c>
      <c r="R4395" s="6" t="s">
        <v>4474</v>
      </c>
      <c r="S4395" s="6" t="s">
        <v>4474</v>
      </c>
      <c r="T4395" s="6" t="s">
        <v>4474</v>
      </c>
      <c r="U4395" s="6" t="s">
        <v>4474</v>
      </c>
      <c r="V4395" s="6" t="s">
        <v>4474</v>
      </c>
      <c r="W4395" s="6" t="s">
        <v>4474</v>
      </c>
      <c r="X4395" s="6" t="s">
        <v>4474</v>
      </c>
      <c r="Y4395" s="6" t="s">
        <v>4474</v>
      </c>
      <c r="Z4395" s="6" t="s">
        <v>4474</v>
      </c>
      <c r="AA4395" s="6" t="s">
        <v>4474</v>
      </c>
      <c r="AB4395" s="6" t="s">
        <v>4474</v>
      </c>
      <c r="AC4395" s="6" t="s">
        <v>4474</v>
      </c>
      <c r="AD4395" s="6" t="s">
        <v>4474</v>
      </c>
      <c r="AF4395" t="e">
        <f>Q4395/W4395</f>
        <v>#VALUE!</v>
      </c>
      <c r="AG4395" t="e">
        <f>R4395/X4395</f>
        <v>#VALUE!</v>
      </c>
      <c r="AH4395" t="e">
        <f>U4395/W4395</f>
        <v>#VALUE!</v>
      </c>
      <c r="AI4395" t="e">
        <f>V4395/X4395</f>
        <v>#VALUE!</v>
      </c>
      <c r="AJ4395" t="e">
        <f>Y4395/AA4395</f>
        <v>#VALUE!</v>
      </c>
      <c r="AK4395" t="e">
        <f>Z4395/AB4395</f>
        <v>#VALUE!</v>
      </c>
      <c r="AL4395" t="e">
        <f>O4395/K4395</f>
        <v>#VALUE!</v>
      </c>
      <c r="AM4395" t="e">
        <f>P4395/L4395</f>
        <v>#VALUE!</v>
      </c>
      <c r="AN4395" t="e">
        <f>K4395/W4395</f>
        <v>#VALUE!</v>
      </c>
      <c r="AO4395" t="e">
        <f>L4395/X4395</f>
        <v>#VALUE!</v>
      </c>
      <c r="AP4395">
        <f>IF(OR(Q4395&lt;0, Q4395="NA"), 0, 1)</f>
        <v>0</v>
      </c>
      <c r="AQ4395">
        <f>IF(OR(S4395&lt;0, S4395="NA"), 0, 1)</f>
        <v>0</v>
      </c>
      <c r="AR4395">
        <f>IFERROR(IF((AF4395-AG4395)&gt;0,1,0),0)</f>
        <v>0</v>
      </c>
      <c r="AS4395">
        <f>IFERROR(IF((S4395-Q4395)&gt;0,1,0),0)</f>
        <v>0</v>
      </c>
      <c r="AT4395">
        <f>IFERROR(IF((AH4395-AI4395)&lt;0,1,0),0)</f>
        <v>0</v>
      </c>
      <c r="AU4395">
        <f>IFERROR(IF((AJ4395-AK4395)&gt;0,1,0),0)</f>
        <v>0</v>
      </c>
      <c r="AV4395">
        <f>IFERROR(IF((AL4395-AM4395)&gt;0,1,0),0)</f>
        <v>0</v>
      </c>
      <c r="AW4395">
        <f>IFERROR(IF((AN4395-AO4395)&gt;0,1,0),0)</f>
        <v>0</v>
      </c>
      <c r="AX4395">
        <f>IFERROR(IF((AC4395-AD4395)&lt;0,1,0),0)</f>
        <v>0</v>
      </c>
      <c r="AY4395">
        <f>SUM(AP4395:AX4395)</f>
        <v>0</v>
      </c>
    </row>
    <row r="4396" spans="1:51" x14ac:dyDescent="0.45">
      <c r="A4396" s="1" t="s">
        <v>4165</v>
      </c>
      <c r="B4396" s="2">
        <v>5730730</v>
      </c>
      <c r="C4396" s="3" t="s">
        <v>5338</v>
      </c>
      <c r="D4396" s="5">
        <v>78.14</v>
      </c>
      <c r="E4396" s="5">
        <v>34627.038052559998</v>
      </c>
      <c r="F4396" s="3" t="s">
        <v>4480</v>
      </c>
      <c r="G4396" s="3" t="s">
        <v>4491</v>
      </c>
      <c r="H4396" s="3" t="s">
        <v>4492</v>
      </c>
      <c r="I4396" s="3" t="s">
        <v>4493</v>
      </c>
      <c r="J4396" s="3"/>
      <c r="K4396" s="6" t="s">
        <v>4474</v>
      </c>
      <c r="L4396" s="6" t="s">
        <v>4474</v>
      </c>
      <c r="M4396" s="6" t="s">
        <v>4474</v>
      </c>
      <c r="N4396" s="6" t="s">
        <v>4474</v>
      </c>
      <c r="O4396" s="6" t="s">
        <v>4474</v>
      </c>
      <c r="P4396" s="6" t="s">
        <v>4474</v>
      </c>
      <c r="Q4396" s="6" t="s">
        <v>4474</v>
      </c>
      <c r="R4396" s="6" t="s">
        <v>4474</v>
      </c>
      <c r="S4396" s="6" t="s">
        <v>4474</v>
      </c>
      <c r="T4396" s="6" t="s">
        <v>4474</v>
      </c>
      <c r="U4396" s="6" t="s">
        <v>4474</v>
      </c>
      <c r="V4396" s="6" t="s">
        <v>4474</v>
      </c>
      <c r="W4396" s="6" t="s">
        <v>4474</v>
      </c>
      <c r="X4396" s="6" t="s">
        <v>4474</v>
      </c>
      <c r="Y4396" s="6" t="s">
        <v>4474</v>
      </c>
      <c r="Z4396" s="6" t="s">
        <v>4474</v>
      </c>
      <c r="AA4396" s="6" t="s">
        <v>4474</v>
      </c>
      <c r="AB4396" s="6" t="s">
        <v>4474</v>
      </c>
      <c r="AC4396" s="6" t="s">
        <v>4474</v>
      </c>
      <c r="AD4396" s="6" t="s">
        <v>4474</v>
      </c>
      <c r="AF4396" t="e">
        <f>Q4396/W4396</f>
        <v>#VALUE!</v>
      </c>
      <c r="AG4396" t="e">
        <f>R4396/X4396</f>
        <v>#VALUE!</v>
      </c>
      <c r="AH4396" t="e">
        <f>U4396/W4396</f>
        <v>#VALUE!</v>
      </c>
      <c r="AI4396" t="e">
        <f>V4396/X4396</f>
        <v>#VALUE!</v>
      </c>
      <c r="AJ4396" t="e">
        <f>Y4396/AA4396</f>
        <v>#VALUE!</v>
      </c>
      <c r="AK4396" t="e">
        <f>Z4396/AB4396</f>
        <v>#VALUE!</v>
      </c>
      <c r="AL4396" t="e">
        <f>O4396/K4396</f>
        <v>#VALUE!</v>
      </c>
      <c r="AM4396" t="e">
        <f>P4396/L4396</f>
        <v>#VALUE!</v>
      </c>
      <c r="AN4396" t="e">
        <f>K4396/W4396</f>
        <v>#VALUE!</v>
      </c>
      <c r="AO4396" t="e">
        <f>L4396/X4396</f>
        <v>#VALUE!</v>
      </c>
      <c r="AP4396">
        <f>IF(OR(Q4396&lt;0, Q4396="NA"), 0, 1)</f>
        <v>0</v>
      </c>
      <c r="AQ4396">
        <f>IF(OR(S4396&lt;0, S4396="NA"), 0, 1)</f>
        <v>0</v>
      </c>
      <c r="AR4396">
        <f>IFERROR(IF((AF4396-AG4396)&gt;0,1,0),0)</f>
        <v>0</v>
      </c>
      <c r="AS4396">
        <f>IFERROR(IF((S4396-Q4396)&gt;0,1,0),0)</f>
        <v>0</v>
      </c>
      <c r="AT4396">
        <f>IFERROR(IF((AH4396-AI4396)&lt;0,1,0),0)</f>
        <v>0</v>
      </c>
      <c r="AU4396">
        <f>IFERROR(IF((AJ4396-AK4396)&gt;0,1,0),0)</f>
        <v>0</v>
      </c>
      <c r="AV4396">
        <f>IFERROR(IF((AL4396-AM4396)&gt;0,1,0),0)</f>
        <v>0</v>
      </c>
      <c r="AW4396">
        <f>IFERROR(IF((AN4396-AO4396)&gt;0,1,0),0)</f>
        <v>0</v>
      </c>
      <c r="AX4396">
        <f>IFERROR(IF((AC4396-AD4396)&lt;0,1,0),0)</f>
        <v>0</v>
      </c>
      <c r="AY4396">
        <f>SUM(AP4396:AX4396)</f>
        <v>0</v>
      </c>
    </row>
    <row r="4397" spans="1:51" x14ac:dyDescent="0.45">
      <c r="A4397" s="1" t="s">
        <v>4166</v>
      </c>
      <c r="B4397" s="2">
        <v>5730737</v>
      </c>
      <c r="C4397" s="3" t="s">
        <v>5338</v>
      </c>
      <c r="D4397" s="5">
        <v>58.26</v>
      </c>
      <c r="E4397" s="5">
        <v>21063.502579020002</v>
      </c>
      <c r="F4397" s="3" t="s">
        <v>4480</v>
      </c>
      <c r="G4397" s="3" t="s">
        <v>4491</v>
      </c>
      <c r="H4397" s="3" t="s">
        <v>4492</v>
      </c>
      <c r="I4397" s="3" t="s">
        <v>4493</v>
      </c>
      <c r="J4397" s="3"/>
      <c r="K4397" s="6" t="s">
        <v>4474</v>
      </c>
      <c r="L4397" s="6" t="s">
        <v>4474</v>
      </c>
      <c r="M4397" s="6" t="s">
        <v>4474</v>
      </c>
      <c r="N4397" s="6" t="s">
        <v>4474</v>
      </c>
      <c r="O4397" s="6" t="s">
        <v>4474</v>
      </c>
      <c r="P4397" s="6" t="s">
        <v>4474</v>
      </c>
      <c r="Q4397" s="6" t="s">
        <v>4474</v>
      </c>
      <c r="R4397" s="6" t="s">
        <v>4474</v>
      </c>
      <c r="S4397" s="6" t="s">
        <v>4474</v>
      </c>
      <c r="T4397" s="6" t="s">
        <v>4474</v>
      </c>
      <c r="U4397" s="6" t="s">
        <v>4474</v>
      </c>
      <c r="V4397" s="6" t="s">
        <v>4474</v>
      </c>
      <c r="W4397" s="6" t="s">
        <v>4474</v>
      </c>
      <c r="X4397" s="6" t="s">
        <v>4474</v>
      </c>
      <c r="Y4397" s="6" t="s">
        <v>4474</v>
      </c>
      <c r="Z4397" s="6" t="s">
        <v>4474</v>
      </c>
      <c r="AA4397" s="6" t="s">
        <v>4474</v>
      </c>
      <c r="AB4397" s="6" t="s">
        <v>4474</v>
      </c>
      <c r="AC4397" s="6" t="s">
        <v>4474</v>
      </c>
      <c r="AD4397" s="6" t="s">
        <v>4474</v>
      </c>
      <c r="AF4397" t="e">
        <f>Q4397/W4397</f>
        <v>#VALUE!</v>
      </c>
      <c r="AG4397" t="e">
        <f>R4397/X4397</f>
        <v>#VALUE!</v>
      </c>
      <c r="AH4397" t="e">
        <f>U4397/W4397</f>
        <v>#VALUE!</v>
      </c>
      <c r="AI4397" t="e">
        <f>V4397/X4397</f>
        <v>#VALUE!</v>
      </c>
      <c r="AJ4397" t="e">
        <f>Y4397/AA4397</f>
        <v>#VALUE!</v>
      </c>
      <c r="AK4397" t="e">
        <f>Z4397/AB4397</f>
        <v>#VALUE!</v>
      </c>
      <c r="AL4397" t="e">
        <f>O4397/K4397</f>
        <v>#VALUE!</v>
      </c>
      <c r="AM4397" t="e">
        <f>P4397/L4397</f>
        <v>#VALUE!</v>
      </c>
      <c r="AN4397" t="e">
        <f>K4397/W4397</f>
        <v>#VALUE!</v>
      </c>
      <c r="AO4397" t="e">
        <f>L4397/X4397</f>
        <v>#VALUE!</v>
      </c>
      <c r="AP4397">
        <f>IF(OR(Q4397&lt;0, Q4397="NA"), 0, 1)</f>
        <v>0</v>
      </c>
      <c r="AQ4397">
        <f>IF(OR(S4397&lt;0, S4397="NA"), 0, 1)</f>
        <v>0</v>
      </c>
      <c r="AR4397">
        <f>IFERROR(IF((AF4397-AG4397)&gt;0,1,0),0)</f>
        <v>0</v>
      </c>
      <c r="AS4397">
        <f>IFERROR(IF((S4397-Q4397)&gt;0,1,0),0)</f>
        <v>0</v>
      </c>
      <c r="AT4397">
        <f>IFERROR(IF((AH4397-AI4397)&lt;0,1,0),0)</f>
        <v>0</v>
      </c>
      <c r="AU4397">
        <f>IFERROR(IF((AJ4397-AK4397)&gt;0,1,0),0)</f>
        <v>0</v>
      </c>
      <c r="AV4397">
        <f>IFERROR(IF((AL4397-AM4397)&gt;0,1,0),0)</f>
        <v>0</v>
      </c>
      <c r="AW4397">
        <f>IFERROR(IF((AN4397-AO4397)&gt;0,1,0),0)</f>
        <v>0</v>
      </c>
      <c r="AX4397">
        <f>IFERROR(IF((AC4397-AD4397)&lt;0,1,0),0)</f>
        <v>0</v>
      </c>
      <c r="AY4397">
        <f>SUM(AP4397:AX4397)</f>
        <v>0</v>
      </c>
    </row>
    <row r="4398" spans="1:51" x14ac:dyDescent="0.45">
      <c r="A4398" s="1" t="s">
        <v>4167</v>
      </c>
      <c r="B4398" s="2">
        <v>7919925</v>
      </c>
      <c r="C4398" s="3" t="s">
        <v>5338</v>
      </c>
      <c r="D4398" s="5">
        <v>75.81</v>
      </c>
      <c r="E4398" s="5">
        <v>1111.3746000000001</v>
      </c>
      <c r="F4398" s="3" t="s">
        <v>4480</v>
      </c>
      <c r="G4398" s="3" t="s">
        <v>4491</v>
      </c>
      <c r="H4398" s="3" t="s">
        <v>4492</v>
      </c>
      <c r="I4398" s="3" t="s">
        <v>4493</v>
      </c>
      <c r="J4398" s="3"/>
      <c r="K4398" s="6" t="s">
        <v>4474</v>
      </c>
      <c r="L4398" s="6" t="s">
        <v>4474</v>
      </c>
      <c r="M4398" s="6" t="s">
        <v>4474</v>
      </c>
      <c r="N4398" s="6" t="s">
        <v>4474</v>
      </c>
      <c r="O4398" s="6" t="s">
        <v>4474</v>
      </c>
      <c r="P4398" s="6" t="s">
        <v>4474</v>
      </c>
      <c r="Q4398" s="6" t="s">
        <v>4474</v>
      </c>
      <c r="R4398" s="6" t="s">
        <v>4474</v>
      </c>
      <c r="S4398" s="6" t="s">
        <v>4474</v>
      </c>
      <c r="T4398" s="6" t="s">
        <v>4474</v>
      </c>
      <c r="U4398" s="6" t="s">
        <v>4474</v>
      </c>
      <c r="V4398" s="6" t="s">
        <v>4474</v>
      </c>
      <c r="W4398" s="6" t="s">
        <v>4474</v>
      </c>
      <c r="X4398" s="6" t="s">
        <v>4474</v>
      </c>
      <c r="Y4398" s="6" t="s">
        <v>4474</v>
      </c>
      <c r="Z4398" s="6" t="s">
        <v>4474</v>
      </c>
      <c r="AA4398" s="6" t="s">
        <v>4474</v>
      </c>
      <c r="AB4398" s="6" t="s">
        <v>4474</v>
      </c>
      <c r="AC4398" s="6" t="s">
        <v>4474</v>
      </c>
      <c r="AD4398" s="6" t="s">
        <v>4474</v>
      </c>
      <c r="AF4398" t="e">
        <f>Q4398/W4398</f>
        <v>#VALUE!</v>
      </c>
      <c r="AG4398" t="e">
        <f>R4398/X4398</f>
        <v>#VALUE!</v>
      </c>
      <c r="AH4398" t="e">
        <f>U4398/W4398</f>
        <v>#VALUE!</v>
      </c>
      <c r="AI4398" t="e">
        <f>V4398/X4398</f>
        <v>#VALUE!</v>
      </c>
      <c r="AJ4398" t="e">
        <f>Y4398/AA4398</f>
        <v>#VALUE!</v>
      </c>
      <c r="AK4398" t="e">
        <f>Z4398/AB4398</f>
        <v>#VALUE!</v>
      </c>
      <c r="AL4398" t="e">
        <f>O4398/K4398</f>
        <v>#VALUE!</v>
      </c>
      <c r="AM4398" t="e">
        <f>P4398/L4398</f>
        <v>#VALUE!</v>
      </c>
      <c r="AN4398" t="e">
        <f>K4398/W4398</f>
        <v>#VALUE!</v>
      </c>
      <c r="AO4398" t="e">
        <f>L4398/X4398</f>
        <v>#VALUE!</v>
      </c>
      <c r="AP4398">
        <f>IF(OR(Q4398&lt;0, Q4398="NA"), 0, 1)</f>
        <v>0</v>
      </c>
      <c r="AQ4398">
        <f>IF(OR(S4398&lt;0, S4398="NA"), 0, 1)</f>
        <v>0</v>
      </c>
      <c r="AR4398">
        <f>IFERROR(IF((AF4398-AG4398)&gt;0,1,0),0)</f>
        <v>0</v>
      </c>
      <c r="AS4398">
        <f>IFERROR(IF((S4398-Q4398)&gt;0,1,0),0)</f>
        <v>0</v>
      </c>
      <c r="AT4398">
        <f>IFERROR(IF((AH4398-AI4398)&lt;0,1,0),0)</f>
        <v>0</v>
      </c>
      <c r="AU4398">
        <f>IFERROR(IF((AJ4398-AK4398)&gt;0,1,0),0)</f>
        <v>0</v>
      </c>
      <c r="AV4398">
        <f>IFERROR(IF((AL4398-AM4398)&gt;0,1,0),0)</f>
        <v>0</v>
      </c>
      <c r="AW4398">
        <f>IFERROR(IF((AN4398-AO4398)&gt;0,1,0),0)</f>
        <v>0</v>
      </c>
      <c r="AX4398">
        <f>IFERROR(IF((AC4398-AD4398)&lt;0,1,0),0)</f>
        <v>0</v>
      </c>
      <c r="AY4398">
        <f>SUM(AP4398:AX4398)</f>
        <v>0</v>
      </c>
    </row>
    <row r="4399" spans="1:51" x14ac:dyDescent="0.45">
      <c r="A4399" s="1" t="s">
        <v>4168</v>
      </c>
      <c r="B4399" s="2">
        <v>10726901</v>
      </c>
      <c r="C4399" s="3" t="s">
        <v>5338</v>
      </c>
      <c r="D4399" s="5">
        <v>68.16</v>
      </c>
      <c r="E4399" s="5">
        <v>1153.2672</v>
      </c>
      <c r="F4399" s="3" t="s">
        <v>4480</v>
      </c>
      <c r="G4399" s="3" t="s">
        <v>4491</v>
      </c>
      <c r="H4399" s="3" t="s">
        <v>4492</v>
      </c>
      <c r="I4399" s="3" t="s">
        <v>4493</v>
      </c>
      <c r="J4399" s="3"/>
      <c r="K4399" s="6" t="s">
        <v>4474</v>
      </c>
      <c r="L4399" s="6" t="s">
        <v>4474</v>
      </c>
      <c r="M4399" s="6" t="s">
        <v>4474</v>
      </c>
      <c r="N4399" s="6" t="s">
        <v>4474</v>
      </c>
      <c r="O4399" s="6" t="s">
        <v>4474</v>
      </c>
      <c r="P4399" s="6" t="s">
        <v>4474</v>
      </c>
      <c r="Q4399" s="6" t="s">
        <v>4474</v>
      </c>
      <c r="R4399" s="6" t="s">
        <v>4474</v>
      </c>
      <c r="S4399" s="6" t="s">
        <v>4474</v>
      </c>
      <c r="T4399" s="6" t="s">
        <v>4474</v>
      </c>
      <c r="U4399" s="6" t="s">
        <v>4474</v>
      </c>
      <c r="V4399" s="6" t="s">
        <v>4474</v>
      </c>
      <c r="W4399" s="6" t="s">
        <v>4474</v>
      </c>
      <c r="X4399" s="6" t="s">
        <v>4474</v>
      </c>
      <c r="Y4399" s="6" t="s">
        <v>4474</v>
      </c>
      <c r="Z4399" s="6" t="s">
        <v>4474</v>
      </c>
      <c r="AA4399" s="6" t="s">
        <v>4474</v>
      </c>
      <c r="AB4399" s="6" t="s">
        <v>4474</v>
      </c>
      <c r="AC4399" s="6" t="s">
        <v>4474</v>
      </c>
      <c r="AD4399" s="6" t="s">
        <v>4474</v>
      </c>
      <c r="AF4399" t="e">
        <f>Q4399/W4399</f>
        <v>#VALUE!</v>
      </c>
      <c r="AG4399" t="e">
        <f>R4399/X4399</f>
        <v>#VALUE!</v>
      </c>
      <c r="AH4399" t="e">
        <f>U4399/W4399</f>
        <v>#VALUE!</v>
      </c>
      <c r="AI4399" t="e">
        <f>V4399/X4399</f>
        <v>#VALUE!</v>
      </c>
      <c r="AJ4399" t="e">
        <f>Y4399/AA4399</f>
        <v>#VALUE!</v>
      </c>
      <c r="AK4399" t="e">
        <f>Z4399/AB4399</f>
        <v>#VALUE!</v>
      </c>
      <c r="AL4399" t="e">
        <f>O4399/K4399</f>
        <v>#VALUE!</v>
      </c>
      <c r="AM4399" t="e">
        <f>P4399/L4399</f>
        <v>#VALUE!</v>
      </c>
      <c r="AN4399" t="e">
        <f>K4399/W4399</f>
        <v>#VALUE!</v>
      </c>
      <c r="AO4399" t="e">
        <f>L4399/X4399</f>
        <v>#VALUE!</v>
      </c>
      <c r="AP4399">
        <f>IF(OR(Q4399&lt;0, Q4399="NA"), 0, 1)</f>
        <v>0</v>
      </c>
      <c r="AQ4399">
        <f>IF(OR(S4399&lt;0, S4399="NA"), 0, 1)</f>
        <v>0</v>
      </c>
      <c r="AR4399">
        <f>IFERROR(IF((AF4399-AG4399)&gt;0,1,0),0)</f>
        <v>0</v>
      </c>
      <c r="AS4399">
        <f>IFERROR(IF((S4399-Q4399)&gt;0,1,0),0)</f>
        <v>0</v>
      </c>
      <c r="AT4399">
        <f>IFERROR(IF((AH4399-AI4399)&lt;0,1,0),0)</f>
        <v>0</v>
      </c>
      <c r="AU4399">
        <f>IFERROR(IF((AJ4399-AK4399)&gt;0,1,0),0)</f>
        <v>0</v>
      </c>
      <c r="AV4399">
        <f>IFERROR(IF((AL4399-AM4399)&gt;0,1,0),0)</f>
        <v>0</v>
      </c>
      <c r="AW4399">
        <f>IFERROR(IF((AN4399-AO4399)&gt;0,1,0),0)</f>
        <v>0</v>
      </c>
      <c r="AX4399">
        <f>IFERROR(IF((AC4399-AD4399)&lt;0,1,0),0)</f>
        <v>0</v>
      </c>
      <c r="AY4399">
        <f>SUM(AP4399:AX4399)</f>
        <v>0</v>
      </c>
    </row>
    <row r="4400" spans="1:51" x14ac:dyDescent="0.45">
      <c r="A4400" s="1" t="s">
        <v>4169</v>
      </c>
      <c r="B4400" s="2">
        <v>5731827</v>
      </c>
      <c r="C4400" s="3" t="s">
        <v>5338</v>
      </c>
      <c r="D4400" s="5">
        <v>60.39</v>
      </c>
      <c r="E4400" s="5">
        <v>76995.654979319996</v>
      </c>
      <c r="F4400" s="3" t="s">
        <v>4480</v>
      </c>
      <c r="G4400" s="3" t="s">
        <v>4491</v>
      </c>
      <c r="H4400" s="3" t="s">
        <v>4492</v>
      </c>
      <c r="I4400" s="3" t="s">
        <v>4493</v>
      </c>
      <c r="J4400" s="3" t="s">
        <v>4553</v>
      </c>
      <c r="K4400" s="6" t="s">
        <v>4474</v>
      </c>
      <c r="L4400" s="6" t="s">
        <v>4474</v>
      </c>
      <c r="M4400" s="6" t="s">
        <v>4474</v>
      </c>
      <c r="N4400" s="6" t="s">
        <v>4474</v>
      </c>
      <c r="O4400" s="6" t="s">
        <v>4474</v>
      </c>
      <c r="P4400" s="6" t="s">
        <v>4474</v>
      </c>
      <c r="Q4400" s="6" t="s">
        <v>4474</v>
      </c>
      <c r="R4400" s="6" t="s">
        <v>4474</v>
      </c>
      <c r="S4400" s="6" t="s">
        <v>4474</v>
      </c>
      <c r="T4400" s="6" t="s">
        <v>4474</v>
      </c>
      <c r="U4400" s="6" t="s">
        <v>4474</v>
      </c>
      <c r="V4400" s="6" t="s">
        <v>4474</v>
      </c>
      <c r="W4400" s="6" t="s">
        <v>4474</v>
      </c>
      <c r="X4400" s="6" t="s">
        <v>4474</v>
      </c>
      <c r="Y4400" s="6" t="s">
        <v>4474</v>
      </c>
      <c r="Z4400" s="6" t="s">
        <v>4474</v>
      </c>
      <c r="AA4400" s="6" t="s">
        <v>4474</v>
      </c>
      <c r="AB4400" s="6" t="s">
        <v>4474</v>
      </c>
      <c r="AC4400" s="6" t="s">
        <v>4474</v>
      </c>
      <c r="AD4400" s="6" t="s">
        <v>4474</v>
      </c>
      <c r="AF4400" t="e">
        <f>Q4400/W4400</f>
        <v>#VALUE!</v>
      </c>
      <c r="AG4400" t="e">
        <f>R4400/X4400</f>
        <v>#VALUE!</v>
      </c>
      <c r="AH4400" t="e">
        <f>U4400/W4400</f>
        <v>#VALUE!</v>
      </c>
      <c r="AI4400" t="e">
        <f>V4400/X4400</f>
        <v>#VALUE!</v>
      </c>
      <c r="AJ4400" t="e">
        <f>Y4400/AA4400</f>
        <v>#VALUE!</v>
      </c>
      <c r="AK4400" t="e">
        <f>Z4400/AB4400</f>
        <v>#VALUE!</v>
      </c>
      <c r="AL4400" t="e">
        <f>O4400/K4400</f>
        <v>#VALUE!</v>
      </c>
      <c r="AM4400" t="e">
        <f>P4400/L4400</f>
        <v>#VALUE!</v>
      </c>
      <c r="AN4400" t="e">
        <f>K4400/W4400</f>
        <v>#VALUE!</v>
      </c>
      <c r="AO4400" t="e">
        <f>L4400/X4400</f>
        <v>#VALUE!</v>
      </c>
      <c r="AP4400">
        <f>IF(OR(Q4400&lt;0, Q4400="NA"), 0, 1)</f>
        <v>0</v>
      </c>
      <c r="AQ4400">
        <f>IF(OR(S4400&lt;0, S4400="NA"), 0, 1)</f>
        <v>0</v>
      </c>
      <c r="AR4400">
        <f>IFERROR(IF((AF4400-AG4400)&gt;0,1,0),0)</f>
        <v>0</v>
      </c>
      <c r="AS4400">
        <f>IFERROR(IF((S4400-Q4400)&gt;0,1,0),0)</f>
        <v>0</v>
      </c>
      <c r="AT4400">
        <f>IFERROR(IF((AH4400-AI4400)&lt;0,1,0),0)</f>
        <v>0</v>
      </c>
      <c r="AU4400">
        <f>IFERROR(IF((AJ4400-AK4400)&gt;0,1,0),0)</f>
        <v>0</v>
      </c>
      <c r="AV4400">
        <f>IFERROR(IF((AL4400-AM4400)&gt;0,1,0),0)</f>
        <v>0</v>
      </c>
      <c r="AW4400">
        <f>IFERROR(IF((AN4400-AO4400)&gt;0,1,0),0)</f>
        <v>0</v>
      </c>
      <c r="AX4400">
        <f>IFERROR(IF((AC4400-AD4400)&lt;0,1,0),0)</f>
        <v>0</v>
      </c>
      <c r="AY4400">
        <f>SUM(AP4400:AX4400)</f>
        <v>0</v>
      </c>
    </row>
    <row r="4401" spans="1:51" x14ac:dyDescent="0.45">
      <c r="A4401" s="1" t="s">
        <v>4170</v>
      </c>
      <c r="B4401" s="2">
        <v>6119863</v>
      </c>
      <c r="C4401" s="3" t="s">
        <v>5338</v>
      </c>
      <c r="D4401" s="5">
        <v>63.86</v>
      </c>
      <c r="E4401" s="5">
        <v>4839.8800480399996</v>
      </c>
      <c r="F4401" s="3" t="s">
        <v>4480</v>
      </c>
      <c r="G4401" s="3" t="s">
        <v>4491</v>
      </c>
      <c r="H4401" s="3" t="s">
        <v>4492</v>
      </c>
      <c r="I4401" s="3" t="s">
        <v>4493</v>
      </c>
      <c r="J4401" s="3"/>
      <c r="K4401" s="6" t="s">
        <v>4474</v>
      </c>
      <c r="L4401" s="6" t="s">
        <v>4474</v>
      </c>
      <c r="M4401" s="6" t="s">
        <v>4474</v>
      </c>
      <c r="N4401" s="6" t="s">
        <v>4474</v>
      </c>
      <c r="O4401" s="6" t="s">
        <v>4474</v>
      </c>
      <c r="P4401" s="6" t="s">
        <v>4474</v>
      </c>
      <c r="Q4401" s="6" t="s">
        <v>4474</v>
      </c>
      <c r="R4401" s="6" t="s">
        <v>4474</v>
      </c>
      <c r="S4401" s="6" t="s">
        <v>4474</v>
      </c>
      <c r="T4401" s="6" t="s">
        <v>4474</v>
      </c>
      <c r="U4401" s="6" t="s">
        <v>4474</v>
      </c>
      <c r="V4401" s="6" t="s">
        <v>4474</v>
      </c>
      <c r="W4401" s="6" t="s">
        <v>4474</v>
      </c>
      <c r="X4401" s="6" t="s">
        <v>4474</v>
      </c>
      <c r="Y4401" s="6" t="s">
        <v>4474</v>
      </c>
      <c r="Z4401" s="6" t="s">
        <v>4474</v>
      </c>
      <c r="AA4401" s="6" t="s">
        <v>4474</v>
      </c>
      <c r="AB4401" s="6" t="s">
        <v>4474</v>
      </c>
      <c r="AC4401" s="6" t="s">
        <v>4474</v>
      </c>
      <c r="AD4401" s="6" t="s">
        <v>4474</v>
      </c>
      <c r="AF4401" t="e">
        <f>Q4401/W4401</f>
        <v>#VALUE!</v>
      </c>
      <c r="AG4401" t="e">
        <f>R4401/X4401</f>
        <v>#VALUE!</v>
      </c>
      <c r="AH4401" t="e">
        <f>U4401/W4401</f>
        <v>#VALUE!</v>
      </c>
      <c r="AI4401" t="e">
        <f>V4401/X4401</f>
        <v>#VALUE!</v>
      </c>
      <c r="AJ4401" t="e">
        <f>Y4401/AA4401</f>
        <v>#VALUE!</v>
      </c>
      <c r="AK4401" t="e">
        <f>Z4401/AB4401</f>
        <v>#VALUE!</v>
      </c>
      <c r="AL4401" t="e">
        <f>O4401/K4401</f>
        <v>#VALUE!</v>
      </c>
      <c r="AM4401" t="e">
        <f>P4401/L4401</f>
        <v>#VALUE!</v>
      </c>
      <c r="AN4401" t="e">
        <f>K4401/W4401</f>
        <v>#VALUE!</v>
      </c>
      <c r="AO4401" t="e">
        <f>L4401/X4401</f>
        <v>#VALUE!</v>
      </c>
      <c r="AP4401">
        <f>IF(OR(Q4401&lt;0, Q4401="NA"), 0, 1)</f>
        <v>0</v>
      </c>
      <c r="AQ4401">
        <f>IF(OR(S4401&lt;0, S4401="NA"), 0, 1)</f>
        <v>0</v>
      </c>
      <c r="AR4401">
        <f>IFERROR(IF((AF4401-AG4401)&gt;0,1,0),0)</f>
        <v>0</v>
      </c>
      <c r="AS4401">
        <f>IFERROR(IF((S4401-Q4401)&gt;0,1,0),0)</f>
        <v>0</v>
      </c>
      <c r="AT4401">
        <f>IFERROR(IF((AH4401-AI4401)&lt;0,1,0),0)</f>
        <v>0</v>
      </c>
      <c r="AU4401">
        <f>IFERROR(IF((AJ4401-AK4401)&gt;0,1,0),0)</f>
        <v>0</v>
      </c>
      <c r="AV4401">
        <f>IFERROR(IF((AL4401-AM4401)&gt;0,1,0),0)</f>
        <v>0</v>
      </c>
      <c r="AW4401">
        <f>IFERROR(IF((AN4401-AO4401)&gt;0,1,0),0)</f>
        <v>0</v>
      </c>
      <c r="AX4401">
        <f>IFERROR(IF((AC4401-AD4401)&lt;0,1,0),0)</f>
        <v>0</v>
      </c>
      <c r="AY4401">
        <f>SUM(AP4401:AX4401)</f>
        <v>0</v>
      </c>
    </row>
    <row r="4402" spans="1:51" x14ac:dyDescent="0.45">
      <c r="A4402" s="1" t="s">
        <v>4171</v>
      </c>
      <c r="B4402" s="2">
        <v>5737610</v>
      </c>
      <c r="C4402" s="3" t="s">
        <v>5338</v>
      </c>
      <c r="D4402" s="5">
        <v>81.599999999999994</v>
      </c>
      <c r="E4402" s="5">
        <v>7140.3579792</v>
      </c>
      <c r="F4402" s="3" t="s">
        <v>4480</v>
      </c>
      <c r="G4402" s="3" t="s">
        <v>4491</v>
      </c>
      <c r="H4402" s="3" t="s">
        <v>4492</v>
      </c>
      <c r="I4402" s="3" t="s">
        <v>4493</v>
      </c>
      <c r="J4402" s="3"/>
      <c r="K4402" s="6" t="s">
        <v>4474</v>
      </c>
      <c r="L4402" s="6" t="s">
        <v>4474</v>
      </c>
      <c r="M4402" s="6" t="s">
        <v>4474</v>
      </c>
      <c r="N4402" s="6" t="s">
        <v>4474</v>
      </c>
      <c r="O4402" s="6" t="s">
        <v>4474</v>
      </c>
      <c r="P4402" s="6" t="s">
        <v>4474</v>
      </c>
      <c r="Q4402" s="6" t="s">
        <v>4474</v>
      </c>
      <c r="R4402" s="6" t="s">
        <v>4474</v>
      </c>
      <c r="S4402" s="6" t="s">
        <v>4474</v>
      </c>
      <c r="T4402" s="6" t="s">
        <v>4474</v>
      </c>
      <c r="U4402" s="6" t="s">
        <v>4474</v>
      </c>
      <c r="V4402" s="6" t="s">
        <v>4474</v>
      </c>
      <c r="W4402" s="6" t="s">
        <v>4474</v>
      </c>
      <c r="X4402" s="6" t="s">
        <v>4474</v>
      </c>
      <c r="Y4402" s="6" t="s">
        <v>4474</v>
      </c>
      <c r="Z4402" s="6" t="s">
        <v>4474</v>
      </c>
      <c r="AA4402" s="6" t="s">
        <v>4474</v>
      </c>
      <c r="AB4402" s="6" t="s">
        <v>4474</v>
      </c>
      <c r="AC4402" s="6" t="s">
        <v>4474</v>
      </c>
      <c r="AD4402" s="6" t="s">
        <v>4474</v>
      </c>
      <c r="AF4402" t="e">
        <f>Q4402/W4402</f>
        <v>#VALUE!</v>
      </c>
      <c r="AG4402" t="e">
        <f>R4402/X4402</f>
        <v>#VALUE!</v>
      </c>
      <c r="AH4402" t="e">
        <f>U4402/W4402</f>
        <v>#VALUE!</v>
      </c>
      <c r="AI4402" t="e">
        <f>V4402/X4402</f>
        <v>#VALUE!</v>
      </c>
      <c r="AJ4402" t="e">
        <f>Y4402/AA4402</f>
        <v>#VALUE!</v>
      </c>
      <c r="AK4402" t="e">
        <f>Z4402/AB4402</f>
        <v>#VALUE!</v>
      </c>
      <c r="AL4402" t="e">
        <f>O4402/K4402</f>
        <v>#VALUE!</v>
      </c>
      <c r="AM4402" t="e">
        <f>P4402/L4402</f>
        <v>#VALUE!</v>
      </c>
      <c r="AN4402" t="e">
        <f>K4402/W4402</f>
        <v>#VALUE!</v>
      </c>
      <c r="AO4402" t="e">
        <f>L4402/X4402</f>
        <v>#VALUE!</v>
      </c>
      <c r="AP4402">
        <f>IF(OR(Q4402&lt;0, Q4402="NA"), 0, 1)</f>
        <v>0</v>
      </c>
      <c r="AQ4402">
        <f>IF(OR(S4402&lt;0, S4402="NA"), 0, 1)</f>
        <v>0</v>
      </c>
      <c r="AR4402">
        <f>IFERROR(IF((AF4402-AG4402)&gt;0,1,0),0)</f>
        <v>0</v>
      </c>
      <c r="AS4402">
        <f>IFERROR(IF((S4402-Q4402)&gt;0,1,0),0)</f>
        <v>0</v>
      </c>
      <c r="AT4402">
        <f>IFERROR(IF((AH4402-AI4402)&lt;0,1,0),0)</f>
        <v>0</v>
      </c>
      <c r="AU4402">
        <f>IFERROR(IF((AJ4402-AK4402)&gt;0,1,0),0)</f>
        <v>0</v>
      </c>
      <c r="AV4402">
        <f>IFERROR(IF((AL4402-AM4402)&gt;0,1,0),0)</f>
        <v>0</v>
      </c>
      <c r="AW4402">
        <f>IFERROR(IF((AN4402-AO4402)&gt;0,1,0),0)</f>
        <v>0</v>
      </c>
      <c r="AX4402">
        <f>IFERROR(IF((AC4402-AD4402)&lt;0,1,0),0)</f>
        <v>0</v>
      </c>
      <c r="AY4402">
        <f>SUM(AP4402:AX4402)</f>
        <v>0</v>
      </c>
    </row>
    <row r="4403" spans="1:51" x14ac:dyDescent="0.45">
      <c r="A4403" s="1" t="s">
        <v>4172</v>
      </c>
      <c r="B4403" s="2">
        <v>5737609</v>
      </c>
      <c r="C4403" s="3" t="s">
        <v>5338</v>
      </c>
      <c r="D4403" s="5">
        <v>69.16</v>
      </c>
      <c r="E4403" s="5">
        <v>7925.9964565600003</v>
      </c>
      <c r="F4403" s="3" t="s">
        <v>4480</v>
      </c>
      <c r="G4403" s="3" t="s">
        <v>4491</v>
      </c>
      <c r="H4403" s="3" t="s">
        <v>4492</v>
      </c>
      <c r="I4403" s="3" t="s">
        <v>4493</v>
      </c>
      <c r="J4403" s="3"/>
      <c r="K4403" s="6" t="s">
        <v>4474</v>
      </c>
      <c r="L4403" s="6" t="s">
        <v>4474</v>
      </c>
      <c r="M4403" s="6" t="s">
        <v>4474</v>
      </c>
      <c r="N4403" s="6" t="s">
        <v>4474</v>
      </c>
      <c r="O4403" s="6" t="s">
        <v>4474</v>
      </c>
      <c r="P4403" s="6" t="s">
        <v>4474</v>
      </c>
      <c r="Q4403" s="6" t="s">
        <v>4474</v>
      </c>
      <c r="R4403" s="6" t="s">
        <v>4474</v>
      </c>
      <c r="S4403" s="6" t="s">
        <v>4474</v>
      </c>
      <c r="T4403" s="6" t="s">
        <v>4474</v>
      </c>
      <c r="U4403" s="6" t="s">
        <v>4474</v>
      </c>
      <c r="V4403" s="6" t="s">
        <v>4474</v>
      </c>
      <c r="W4403" s="6" t="s">
        <v>4474</v>
      </c>
      <c r="X4403" s="6" t="s">
        <v>4474</v>
      </c>
      <c r="Y4403" s="6" t="s">
        <v>4474</v>
      </c>
      <c r="Z4403" s="6" t="s">
        <v>4474</v>
      </c>
      <c r="AA4403" s="6" t="s">
        <v>4474</v>
      </c>
      <c r="AB4403" s="6" t="s">
        <v>4474</v>
      </c>
      <c r="AC4403" s="6" t="s">
        <v>4474</v>
      </c>
      <c r="AD4403" s="6" t="s">
        <v>4474</v>
      </c>
      <c r="AF4403" t="e">
        <f>Q4403/W4403</f>
        <v>#VALUE!</v>
      </c>
      <c r="AG4403" t="e">
        <f>R4403/X4403</f>
        <v>#VALUE!</v>
      </c>
      <c r="AH4403" t="e">
        <f>U4403/W4403</f>
        <v>#VALUE!</v>
      </c>
      <c r="AI4403" t="e">
        <f>V4403/X4403</f>
        <v>#VALUE!</v>
      </c>
      <c r="AJ4403" t="e">
        <f>Y4403/AA4403</f>
        <v>#VALUE!</v>
      </c>
      <c r="AK4403" t="e">
        <f>Z4403/AB4403</f>
        <v>#VALUE!</v>
      </c>
      <c r="AL4403" t="e">
        <f>O4403/K4403</f>
        <v>#VALUE!</v>
      </c>
      <c r="AM4403" t="e">
        <f>P4403/L4403</f>
        <v>#VALUE!</v>
      </c>
      <c r="AN4403" t="e">
        <f>K4403/W4403</f>
        <v>#VALUE!</v>
      </c>
      <c r="AO4403" t="e">
        <f>L4403/X4403</f>
        <v>#VALUE!</v>
      </c>
      <c r="AP4403">
        <f>IF(OR(Q4403&lt;0, Q4403="NA"), 0, 1)</f>
        <v>0</v>
      </c>
      <c r="AQ4403">
        <f>IF(OR(S4403&lt;0, S4403="NA"), 0, 1)</f>
        <v>0</v>
      </c>
      <c r="AR4403">
        <f>IFERROR(IF((AF4403-AG4403)&gt;0,1,0),0)</f>
        <v>0</v>
      </c>
      <c r="AS4403">
        <f>IFERROR(IF((S4403-Q4403)&gt;0,1,0),0)</f>
        <v>0</v>
      </c>
      <c r="AT4403">
        <f>IFERROR(IF((AH4403-AI4403)&lt;0,1,0),0)</f>
        <v>0</v>
      </c>
      <c r="AU4403">
        <f>IFERROR(IF((AJ4403-AK4403)&gt;0,1,0),0)</f>
        <v>0</v>
      </c>
      <c r="AV4403">
        <f>IFERROR(IF((AL4403-AM4403)&gt;0,1,0),0)</f>
        <v>0</v>
      </c>
      <c r="AW4403">
        <f>IFERROR(IF((AN4403-AO4403)&gt;0,1,0),0)</f>
        <v>0</v>
      </c>
      <c r="AX4403">
        <f>IFERROR(IF((AC4403-AD4403)&lt;0,1,0),0)</f>
        <v>0</v>
      </c>
      <c r="AY4403">
        <f>SUM(AP4403:AX4403)</f>
        <v>0</v>
      </c>
    </row>
    <row r="4404" spans="1:51" x14ac:dyDescent="0.45">
      <c r="A4404" s="1" t="s">
        <v>4209</v>
      </c>
      <c r="B4404" s="2">
        <v>8894628</v>
      </c>
      <c r="C4404" s="3" t="s">
        <v>5338</v>
      </c>
      <c r="D4404" s="5">
        <v>45.97</v>
      </c>
      <c r="E4404" s="5">
        <v>2326.0819999999999</v>
      </c>
      <c r="F4404" s="3" t="s">
        <v>4480</v>
      </c>
      <c r="G4404" s="3" t="s">
        <v>4491</v>
      </c>
      <c r="H4404" s="3" t="s">
        <v>4492</v>
      </c>
      <c r="I4404" s="3" t="s">
        <v>4493</v>
      </c>
      <c r="J4404" s="3"/>
      <c r="K4404" s="6" t="s">
        <v>4474</v>
      </c>
      <c r="L4404" s="6" t="s">
        <v>4474</v>
      </c>
      <c r="M4404" s="6" t="s">
        <v>4474</v>
      </c>
      <c r="N4404" s="6" t="s">
        <v>4474</v>
      </c>
      <c r="O4404" s="6" t="s">
        <v>4474</v>
      </c>
      <c r="P4404" s="6" t="s">
        <v>4474</v>
      </c>
      <c r="Q4404" s="6" t="s">
        <v>4474</v>
      </c>
      <c r="R4404" s="6" t="s">
        <v>4474</v>
      </c>
      <c r="S4404" s="6" t="s">
        <v>4474</v>
      </c>
      <c r="T4404" s="6" t="s">
        <v>4474</v>
      </c>
      <c r="U4404" s="6" t="s">
        <v>4474</v>
      </c>
      <c r="V4404" s="6" t="s">
        <v>4474</v>
      </c>
      <c r="W4404" s="6" t="s">
        <v>4474</v>
      </c>
      <c r="X4404" s="6" t="s">
        <v>4474</v>
      </c>
      <c r="Y4404" s="6" t="s">
        <v>4474</v>
      </c>
      <c r="Z4404" s="6" t="s">
        <v>4474</v>
      </c>
      <c r="AA4404" s="6" t="s">
        <v>4474</v>
      </c>
      <c r="AB4404" s="6" t="s">
        <v>4474</v>
      </c>
      <c r="AC4404" s="6" t="s">
        <v>4474</v>
      </c>
      <c r="AD4404" s="6" t="s">
        <v>4474</v>
      </c>
      <c r="AF4404" t="e">
        <f>Q4404/W4404</f>
        <v>#VALUE!</v>
      </c>
      <c r="AG4404" t="e">
        <f>R4404/X4404</f>
        <v>#VALUE!</v>
      </c>
      <c r="AH4404" t="e">
        <f>U4404/W4404</f>
        <v>#VALUE!</v>
      </c>
      <c r="AI4404" t="e">
        <f>V4404/X4404</f>
        <v>#VALUE!</v>
      </c>
      <c r="AJ4404" t="e">
        <f>Y4404/AA4404</f>
        <v>#VALUE!</v>
      </c>
      <c r="AK4404" t="e">
        <f>Z4404/AB4404</f>
        <v>#VALUE!</v>
      </c>
      <c r="AL4404" t="e">
        <f>O4404/K4404</f>
        <v>#VALUE!</v>
      </c>
      <c r="AM4404" t="e">
        <f>P4404/L4404</f>
        <v>#VALUE!</v>
      </c>
      <c r="AN4404" t="e">
        <f>K4404/W4404</f>
        <v>#VALUE!</v>
      </c>
      <c r="AO4404" t="e">
        <f>L4404/X4404</f>
        <v>#VALUE!</v>
      </c>
      <c r="AP4404">
        <f>IF(OR(Q4404&lt;0, Q4404="NA"), 0, 1)</f>
        <v>0</v>
      </c>
      <c r="AQ4404">
        <f>IF(OR(S4404&lt;0, S4404="NA"), 0, 1)</f>
        <v>0</v>
      </c>
      <c r="AR4404">
        <f>IFERROR(IF((AF4404-AG4404)&gt;0,1,0),0)</f>
        <v>0</v>
      </c>
      <c r="AS4404">
        <f>IFERROR(IF((S4404-Q4404)&gt;0,1,0),0)</f>
        <v>0</v>
      </c>
      <c r="AT4404">
        <f>IFERROR(IF((AH4404-AI4404)&lt;0,1,0),0)</f>
        <v>0</v>
      </c>
      <c r="AU4404">
        <f>IFERROR(IF((AJ4404-AK4404)&gt;0,1,0),0)</f>
        <v>0</v>
      </c>
      <c r="AV4404">
        <f>IFERROR(IF((AL4404-AM4404)&gt;0,1,0),0)</f>
        <v>0</v>
      </c>
      <c r="AW4404">
        <f>IFERROR(IF((AN4404-AO4404)&gt;0,1,0),0)</f>
        <v>0</v>
      </c>
      <c r="AX4404">
        <f>IFERROR(IF((AC4404-AD4404)&lt;0,1,0),0)</f>
        <v>0</v>
      </c>
      <c r="AY4404">
        <f>SUM(AP4404:AX4404)</f>
        <v>0</v>
      </c>
    </row>
    <row r="4405" spans="1:51" x14ac:dyDescent="0.45">
      <c r="A4405" s="1" t="s">
        <v>4210</v>
      </c>
      <c r="B4405" s="2">
        <v>29322786</v>
      </c>
      <c r="C4405" s="3" t="s">
        <v>5338</v>
      </c>
      <c r="D4405" s="5">
        <v>21.405000000000001</v>
      </c>
      <c r="E4405" s="5">
        <v>568.83787500000005</v>
      </c>
      <c r="F4405" s="3" t="s">
        <v>4480</v>
      </c>
      <c r="G4405" s="3" t="s">
        <v>4491</v>
      </c>
      <c r="H4405" s="3" t="s">
        <v>4492</v>
      </c>
      <c r="I4405" s="3" t="s">
        <v>4493</v>
      </c>
      <c r="J4405" s="3"/>
      <c r="K4405" s="6" t="s">
        <v>4474</v>
      </c>
      <c r="L4405" s="6" t="s">
        <v>4474</v>
      </c>
      <c r="M4405" s="6" t="s">
        <v>4474</v>
      </c>
      <c r="N4405" s="6" t="s">
        <v>4474</v>
      </c>
      <c r="O4405" s="6" t="s">
        <v>4474</v>
      </c>
      <c r="P4405" s="6" t="s">
        <v>4474</v>
      </c>
      <c r="Q4405" s="6" t="s">
        <v>4474</v>
      </c>
      <c r="R4405" s="6" t="s">
        <v>4474</v>
      </c>
      <c r="S4405" s="6" t="s">
        <v>4474</v>
      </c>
      <c r="T4405" s="6" t="s">
        <v>4474</v>
      </c>
      <c r="U4405" s="6" t="s">
        <v>4474</v>
      </c>
      <c r="V4405" s="6" t="s">
        <v>4474</v>
      </c>
      <c r="W4405" s="6" t="s">
        <v>4474</v>
      </c>
      <c r="X4405" s="6" t="s">
        <v>4474</v>
      </c>
      <c r="Y4405" s="6" t="s">
        <v>4474</v>
      </c>
      <c r="Z4405" s="6" t="s">
        <v>4474</v>
      </c>
      <c r="AA4405" s="6" t="s">
        <v>4474</v>
      </c>
      <c r="AB4405" s="6" t="s">
        <v>4474</v>
      </c>
      <c r="AC4405" s="6" t="s">
        <v>4474</v>
      </c>
      <c r="AD4405" s="6" t="s">
        <v>4474</v>
      </c>
      <c r="AF4405" t="e">
        <f>Q4405/W4405</f>
        <v>#VALUE!</v>
      </c>
      <c r="AG4405" t="e">
        <f>R4405/X4405</f>
        <v>#VALUE!</v>
      </c>
      <c r="AH4405" t="e">
        <f>U4405/W4405</f>
        <v>#VALUE!</v>
      </c>
      <c r="AI4405" t="e">
        <f>V4405/X4405</f>
        <v>#VALUE!</v>
      </c>
      <c r="AJ4405" t="e">
        <f>Y4405/AA4405</f>
        <v>#VALUE!</v>
      </c>
      <c r="AK4405" t="e">
        <f>Z4405/AB4405</f>
        <v>#VALUE!</v>
      </c>
      <c r="AL4405" t="e">
        <f>O4405/K4405</f>
        <v>#VALUE!</v>
      </c>
      <c r="AM4405" t="e">
        <f>P4405/L4405</f>
        <v>#VALUE!</v>
      </c>
      <c r="AN4405" t="e">
        <f>K4405/W4405</f>
        <v>#VALUE!</v>
      </c>
      <c r="AO4405" t="e">
        <f>L4405/X4405</f>
        <v>#VALUE!</v>
      </c>
      <c r="AP4405">
        <f>IF(OR(Q4405&lt;0, Q4405="NA"), 0, 1)</f>
        <v>0</v>
      </c>
      <c r="AQ4405">
        <f>IF(OR(S4405&lt;0, S4405="NA"), 0, 1)</f>
        <v>0</v>
      </c>
      <c r="AR4405">
        <f>IFERROR(IF((AF4405-AG4405)&gt;0,1,0),0)</f>
        <v>0</v>
      </c>
      <c r="AS4405">
        <f>IFERROR(IF((S4405-Q4405)&gt;0,1,0),0)</f>
        <v>0</v>
      </c>
      <c r="AT4405">
        <f>IFERROR(IF((AH4405-AI4405)&lt;0,1,0),0)</f>
        <v>0</v>
      </c>
      <c r="AU4405">
        <f>IFERROR(IF((AJ4405-AK4405)&gt;0,1,0),0)</f>
        <v>0</v>
      </c>
      <c r="AV4405">
        <f>IFERROR(IF((AL4405-AM4405)&gt;0,1,0),0)</f>
        <v>0</v>
      </c>
      <c r="AW4405">
        <f>IFERROR(IF((AN4405-AO4405)&gt;0,1,0),0)</f>
        <v>0</v>
      </c>
      <c r="AX4405">
        <f>IFERROR(IF((AC4405-AD4405)&lt;0,1,0),0)</f>
        <v>0</v>
      </c>
      <c r="AY4405">
        <f>SUM(AP4405:AX4405)</f>
        <v>0</v>
      </c>
    </row>
    <row r="4406" spans="1:51" x14ac:dyDescent="0.45">
      <c r="A4406" s="1" t="s">
        <v>4211</v>
      </c>
      <c r="B4406" s="2">
        <v>29322413</v>
      </c>
      <c r="C4406" s="3" t="s">
        <v>5338</v>
      </c>
      <c r="D4406" s="5">
        <v>20.975000000000001</v>
      </c>
      <c r="E4406" s="5">
        <v>136.861875</v>
      </c>
      <c r="F4406" s="3" t="s">
        <v>4480</v>
      </c>
      <c r="G4406" s="3" t="s">
        <v>4491</v>
      </c>
      <c r="H4406" s="3" t="s">
        <v>4492</v>
      </c>
      <c r="I4406" s="3" t="s">
        <v>4493</v>
      </c>
      <c r="J4406" s="3"/>
      <c r="K4406" s="6" t="s">
        <v>4474</v>
      </c>
      <c r="L4406" s="6" t="s">
        <v>4474</v>
      </c>
      <c r="M4406" s="6" t="s">
        <v>4474</v>
      </c>
      <c r="N4406" s="6" t="s">
        <v>4474</v>
      </c>
      <c r="O4406" s="6" t="s">
        <v>4474</v>
      </c>
      <c r="P4406" s="6" t="s">
        <v>4474</v>
      </c>
      <c r="Q4406" s="6" t="s">
        <v>4474</v>
      </c>
      <c r="R4406" s="6" t="s">
        <v>4474</v>
      </c>
      <c r="S4406" s="6" t="s">
        <v>4474</v>
      </c>
      <c r="T4406" s="6" t="s">
        <v>4474</v>
      </c>
      <c r="U4406" s="6" t="s">
        <v>4474</v>
      </c>
      <c r="V4406" s="6" t="s">
        <v>4474</v>
      </c>
      <c r="W4406" s="6" t="s">
        <v>4474</v>
      </c>
      <c r="X4406" s="6" t="s">
        <v>4474</v>
      </c>
      <c r="Y4406" s="6" t="s">
        <v>4474</v>
      </c>
      <c r="Z4406" s="6" t="s">
        <v>4474</v>
      </c>
      <c r="AA4406" s="6" t="s">
        <v>4474</v>
      </c>
      <c r="AB4406" s="6" t="s">
        <v>4474</v>
      </c>
      <c r="AC4406" s="6" t="s">
        <v>4474</v>
      </c>
      <c r="AD4406" s="6" t="s">
        <v>4474</v>
      </c>
      <c r="AF4406" t="e">
        <f>Q4406/W4406</f>
        <v>#VALUE!</v>
      </c>
      <c r="AG4406" t="e">
        <f>R4406/X4406</f>
        <v>#VALUE!</v>
      </c>
      <c r="AH4406" t="e">
        <f>U4406/W4406</f>
        <v>#VALUE!</v>
      </c>
      <c r="AI4406" t="e">
        <f>V4406/X4406</f>
        <v>#VALUE!</v>
      </c>
      <c r="AJ4406" t="e">
        <f>Y4406/AA4406</f>
        <v>#VALUE!</v>
      </c>
      <c r="AK4406" t="e">
        <f>Z4406/AB4406</f>
        <v>#VALUE!</v>
      </c>
      <c r="AL4406" t="e">
        <f>O4406/K4406</f>
        <v>#VALUE!</v>
      </c>
      <c r="AM4406" t="e">
        <f>P4406/L4406</f>
        <v>#VALUE!</v>
      </c>
      <c r="AN4406" t="e">
        <f>K4406/W4406</f>
        <v>#VALUE!</v>
      </c>
      <c r="AO4406" t="e">
        <f>L4406/X4406</f>
        <v>#VALUE!</v>
      </c>
      <c r="AP4406">
        <f>IF(OR(Q4406&lt;0, Q4406="NA"), 0, 1)</f>
        <v>0</v>
      </c>
      <c r="AQ4406">
        <f>IF(OR(S4406&lt;0, S4406="NA"), 0, 1)</f>
        <v>0</v>
      </c>
      <c r="AR4406">
        <f>IFERROR(IF((AF4406-AG4406)&gt;0,1,0),0)</f>
        <v>0</v>
      </c>
      <c r="AS4406">
        <f>IFERROR(IF((S4406-Q4406)&gt;0,1,0),0)</f>
        <v>0</v>
      </c>
      <c r="AT4406">
        <f>IFERROR(IF((AH4406-AI4406)&lt;0,1,0),0)</f>
        <v>0</v>
      </c>
      <c r="AU4406">
        <f>IFERROR(IF((AJ4406-AK4406)&gt;0,1,0),0)</f>
        <v>0</v>
      </c>
      <c r="AV4406">
        <f>IFERROR(IF((AL4406-AM4406)&gt;0,1,0),0)</f>
        <v>0</v>
      </c>
      <c r="AW4406">
        <f>IFERROR(IF((AN4406-AO4406)&gt;0,1,0),0)</f>
        <v>0</v>
      </c>
      <c r="AX4406">
        <f>IFERROR(IF((AC4406-AD4406)&lt;0,1,0),0)</f>
        <v>0</v>
      </c>
      <c r="AY4406">
        <f>SUM(AP4406:AX4406)</f>
        <v>0</v>
      </c>
    </row>
    <row r="4407" spans="1:51" x14ac:dyDescent="0.45">
      <c r="A4407" s="1" t="s">
        <v>4212</v>
      </c>
      <c r="B4407" s="2">
        <v>5738969</v>
      </c>
      <c r="C4407" s="3" t="s">
        <v>5338</v>
      </c>
      <c r="D4407" s="5">
        <v>51.73</v>
      </c>
      <c r="E4407" s="5">
        <v>253.477</v>
      </c>
      <c r="F4407" s="3" t="s">
        <v>4480</v>
      </c>
      <c r="G4407" s="3" t="s">
        <v>4491</v>
      </c>
      <c r="H4407" s="3" t="s">
        <v>4492</v>
      </c>
      <c r="I4407" s="3" t="s">
        <v>4493</v>
      </c>
      <c r="J4407" s="3"/>
      <c r="K4407" s="6" t="s">
        <v>4474</v>
      </c>
      <c r="L4407" s="6" t="s">
        <v>4474</v>
      </c>
      <c r="M4407" s="6" t="s">
        <v>4474</v>
      </c>
      <c r="N4407" s="6" t="s">
        <v>4474</v>
      </c>
      <c r="O4407" s="6" t="s">
        <v>4474</v>
      </c>
      <c r="P4407" s="6" t="s">
        <v>4474</v>
      </c>
      <c r="Q4407" s="6" t="s">
        <v>4474</v>
      </c>
      <c r="R4407" s="6" t="s">
        <v>4474</v>
      </c>
      <c r="S4407" s="6" t="s">
        <v>4474</v>
      </c>
      <c r="T4407" s="6" t="s">
        <v>4474</v>
      </c>
      <c r="U4407" s="6" t="s">
        <v>4474</v>
      </c>
      <c r="V4407" s="6" t="s">
        <v>4474</v>
      </c>
      <c r="W4407" s="6" t="s">
        <v>4474</v>
      </c>
      <c r="X4407" s="6" t="s">
        <v>4474</v>
      </c>
      <c r="Y4407" s="6" t="s">
        <v>4474</v>
      </c>
      <c r="Z4407" s="6" t="s">
        <v>4474</v>
      </c>
      <c r="AA4407" s="6" t="s">
        <v>4474</v>
      </c>
      <c r="AB4407" s="6" t="s">
        <v>4474</v>
      </c>
      <c r="AC4407" s="6" t="s">
        <v>4474</v>
      </c>
      <c r="AD4407" s="6" t="s">
        <v>4474</v>
      </c>
      <c r="AF4407" t="e">
        <f>Q4407/W4407</f>
        <v>#VALUE!</v>
      </c>
      <c r="AG4407" t="e">
        <f>R4407/X4407</f>
        <v>#VALUE!</v>
      </c>
      <c r="AH4407" t="e">
        <f>U4407/W4407</f>
        <v>#VALUE!</v>
      </c>
      <c r="AI4407" t="e">
        <f>V4407/X4407</f>
        <v>#VALUE!</v>
      </c>
      <c r="AJ4407" t="e">
        <f>Y4407/AA4407</f>
        <v>#VALUE!</v>
      </c>
      <c r="AK4407" t="e">
        <f>Z4407/AB4407</f>
        <v>#VALUE!</v>
      </c>
      <c r="AL4407" t="e">
        <f>O4407/K4407</f>
        <v>#VALUE!</v>
      </c>
      <c r="AM4407" t="e">
        <f>P4407/L4407</f>
        <v>#VALUE!</v>
      </c>
      <c r="AN4407" t="e">
        <f>K4407/W4407</f>
        <v>#VALUE!</v>
      </c>
      <c r="AO4407" t="e">
        <f>L4407/X4407</f>
        <v>#VALUE!</v>
      </c>
      <c r="AP4407">
        <f>IF(OR(Q4407&lt;0, Q4407="NA"), 0, 1)</f>
        <v>0</v>
      </c>
      <c r="AQ4407">
        <f>IF(OR(S4407&lt;0, S4407="NA"), 0, 1)</f>
        <v>0</v>
      </c>
      <c r="AR4407">
        <f>IFERROR(IF((AF4407-AG4407)&gt;0,1,0),0)</f>
        <v>0</v>
      </c>
      <c r="AS4407">
        <f>IFERROR(IF((S4407-Q4407)&gt;0,1,0),0)</f>
        <v>0</v>
      </c>
      <c r="AT4407">
        <f>IFERROR(IF((AH4407-AI4407)&lt;0,1,0),0)</f>
        <v>0</v>
      </c>
      <c r="AU4407">
        <f>IFERROR(IF((AJ4407-AK4407)&gt;0,1,0),0)</f>
        <v>0</v>
      </c>
      <c r="AV4407">
        <f>IFERROR(IF((AL4407-AM4407)&gt;0,1,0),0)</f>
        <v>0</v>
      </c>
      <c r="AW4407">
        <f>IFERROR(IF((AN4407-AO4407)&gt;0,1,0),0)</f>
        <v>0</v>
      </c>
      <c r="AX4407">
        <f>IFERROR(IF((AC4407-AD4407)&lt;0,1,0),0)</f>
        <v>0</v>
      </c>
      <c r="AY4407">
        <f>SUM(AP4407:AX4407)</f>
        <v>0</v>
      </c>
    </row>
    <row r="4408" spans="1:51" x14ac:dyDescent="0.45">
      <c r="A4408" s="1" t="s">
        <v>4213</v>
      </c>
      <c r="B4408" s="2">
        <v>7383646</v>
      </c>
      <c r="C4408" s="3" t="s">
        <v>5338</v>
      </c>
      <c r="D4408" s="5">
        <v>46.601599999999998</v>
      </c>
      <c r="E4408" s="5">
        <v>184.07632000000001</v>
      </c>
      <c r="F4408" s="3" t="s">
        <v>4480</v>
      </c>
      <c r="G4408" s="3" t="s">
        <v>4491</v>
      </c>
      <c r="H4408" s="3" t="s">
        <v>4492</v>
      </c>
      <c r="I4408" s="3" t="s">
        <v>4493</v>
      </c>
      <c r="J4408" s="3"/>
      <c r="K4408" s="6" t="s">
        <v>4474</v>
      </c>
      <c r="L4408" s="6" t="s">
        <v>4474</v>
      </c>
      <c r="M4408" s="6" t="s">
        <v>4474</v>
      </c>
      <c r="N4408" s="6" t="s">
        <v>4474</v>
      </c>
      <c r="O4408" s="6" t="s">
        <v>4474</v>
      </c>
      <c r="P4408" s="6" t="s">
        <v>4474</v>
      </c>
      <c r="Q4408" s="6" t="s">
        <v>4474</v>
      </c>
      <c r="R4408" s="6" t="s">
        <v>4474</v>
      </c>
      <c r="S4408" s="6" t="s">
        <v>4474</v>
      </c>
      <c r="T4408" s="6" t="s">
        <v>4474</v>
      </c>
      <c r="U4408" s="6" t="s">
        <v>4474</v>
      </c>
      <c r="V4408" s="6" t="s">
        <v>4474</v>
      </c>
      <c r="W4408" s="6" t="s">
        <v>4474</v>
      </c>
      <c r="X4408" s="6" t="s">
        <v>4474</v>
      </c>
      <c r="Y4408" s="6" t="s">
        <v>4474</v>
      </c>
      <c r="Z4408" s="6" t="s">
        <v>4474</v>
      </c>
      <c r="AA4408" s="6" t="s">
        <v>4474</v>
      </c>
      <c r="AB4408" s="6" t="s">
        <v>4474</v>
      </c>
      <c r="AC4408" s="6" t="s">
        <v>4474</v>
      </c>
      <c r="AD4408" s="6" t="s">
        <v>4474</v>
      </c>
      <c r="AF4408" t="e">
        <f>Q4408/W4408</f>
        <v>#VALUE!</v>
      </c>
      <c r="AG4408" t="e">
        <f>R4408/X4408</f>
        <v>#VALUE!</v>
      </c>
      <c r="AH4408" t="e">
        <f>U4408/W4408</f>
        <v>#VALUE!</v>
      </c>
      <c r="AI4408" t="e">
        <f>V4408/X4408</f>
        <v>#VALUE!</v>
      </c>
      <c r="AJ4408" t="e">
        <f>Y4408/AA4408</f>
        <v>#VALUE!</v>
      </c>
      <c r="AK4408" t="e">
        <f>Z4408/AB4408</f>
        <v>#VALUE!</v>
      </c>
      <c r="AL4408" t="e">
        <f>O4408/K4408</f>
        <v>#VALUE!</v>
      </c>
      <c r="AM4408" t="e">
        <f>P4408/L4408</f>
        <v>#VALUE!</v>
      </c>
      <c r="AN4408" t="e">
        <f>K4408/W4408</f>
        <v>#VALUE!</v>
      </c>
      <c r="AO4408" t="e">
        <f>L4408/X4408</f>
        <v>#VALUE!</v>
      </c>
      <c r="AP4408">
        <f>IF(OR(Q4408&lt;0, Q4408="NA"), 0, 1)</f>
        <v>0</v>
      </c>
      <c r="AQ4408">
        <f>IF(OR(S4408&lt;0, S4408="NA"), 0, 1)</f>
        <v>0</v>
      </c>
      <c r="AR4408">
        <f>IFERROR(IF((AF4408-AG4408)&gt;0,1,0),0)</f>
        <v>0</v>
      </c>
      <c r="AS4408">
        <f>IFERROR(IF((S4408-Q4408)&gt;0,1,0),0)</f>
        <v>0</v>
      </c>
      <c r="AT4408">
        <f>IFERROR(IF((AH4408-AI4408)&lt;0,1,0),0)</f>
        <v>0</v>
      </c>
      <c r="AU4408">
        <f>IFERROR(IF((AJ4408-AK4408)&gt;0,1,0),0)</f>
        <v>0</v>
      </c>
      <c r="AV4408">
        <f>IFERROR(IF((AL4408-AM4408)&gt;0,1,0),0)</f>
        <v>0</v>
      </c>
      <c r="AW4408">
        <f>IFERROR(IF((AN4408-AO4408)&gt;0,1,0),0)</f>
        <v>0</v>
      </c>
      <c r="AX4408">
        <f>IFERROR(IF((AC4408-AD4408)&lt;0,1,0),0)</f>
        <v>0</v>
      </c>
      <c r="AY4408">
        <f>SUM(AP4408:AX4408)</f>
        <v>0</v>
      </c>
    </row>
    <row r="4409" spans="1:51" x14ac:dyDescent="0.45">
      <c r="A4409" s="1" t="s">
        <v>4214</v>
      </c>
      <c r="B4409" s="2">
        <v>110713979</v>
      </c>
      <c r="C4409" s="3" t="s">
        <v>5338</v>
      </c>
      <c r="D4409" s="5">
        <v>35.85</v>
      </c>
      <c r="E4409" s="5">
        <v>2083.6019999999999</v>
      </c>
      <c r="F4409" s="3" t="s">
        <v>4480</v>
      </c>
      <c r="G4409" s="3" t="s">
        <v>4491</v>
      </c>
      <c r="H4409" s="3" t="s">
        <v>4492</v>
      </c>
      <c r="I4409" s="3" t="s">
        <v>4493</v>
      </c>
      <c r="J4409" s="3"/>
      <c r="K4409" s="6" t="s">
        <v>4474</v>
      </c>
      <c r="L4409" s="6" t="s">
        <v>4474</v>
      </c>
      <c r="M4409" s="6" t="s">
        <v>4474</v>
      </c>
      <c r="N4409" s="6" t="s">
        <v>4474</v>
      </c>
      <c r="O4409" s="6" t="s">
        <v>4474</v>
      </c>
      <c r="P4409" s="6" t="s">
        <v>4474</v>
      </c>
      <c r="Q4409" s="6" t="s">
        <v>4474</v>
      </c>
      <c r="R4409" s="6" t="s">
        <v>4474</v>
      </c>
      <c r="S4409" s="6" t="s">
        <v>4474</v>
      </c>
      <c r="T4409" s="6" t="s">
        <v>4474</v>
      </c>
      <c r="U4409" s="6" t="s">
        <v>4474</v>
      </c>
      <c r="V4409" s="6" t="s">
        <v>4474</v>
      </c>
      <c r="W4409" s="6" t="s">
        <v>4474</v>
      </c>
      <c r="X4409" s="6" t="s">
        <v>4474</v>
      </c>
      <c r="Y4409" s="6" t="s">
        <v>4474</v>
      </c>
      <c r="Z4409" s="6" t="s">
        <v>4474</v>
      </c>
      <c r="AA4409" s="6" t="s">
        <v>4474</v>
      </c>
      <c r="AB4409" s="6" t="s">
        <v>4474</v>
      </c>
      <c r="AC4409" s="6" t="s">
        <v>4474</v>
      </c>
      <c r="AD4409" s="6" t="s">
        <v>4474</v>
      </c>
      <c r="AF4409" t="e">
        <f>Q4409/W4409</f>
        <v>#VALUE!</v>
      </c>
      <c r="AG4409" t="e">
        <f>R4409/X4409</f>
        <v>#VALUE!</v>
      </c>
      <c r="AH4409" t="e">
        <f>U4409/W4409</f>
        <v>#VALUE!</v>
      </c>
      <c r="AI4409" t="e">
        <f>V4409/X4409</f>
        <v>#VALUE!</v>
      </c>
      <c r="AJ4409" t="e">
        <f>Y4409/AA4409</f>
        <v>#VALUE!</v>
      </c>
      <c r="AK4409" t="e">
        <f>Z4409/AB4409</f>
        <v>#VALUE!</v>
      </c>
      <c r="AL4409" t="e">
        <f>O4409/K4409</f>
        <v>#VALUE!</v>
      </c>
      <c r="AM4409" t="e">
        <f>P4409/L4409</f>
        <v>#VALUE!</v>
      </c>
      <c r="AN4409" t="e">
        <f>K4409/W4409</f>
        <v>#VALUE!</v>
      </c>
      <c r="AO4409" t="e">
        <f>L4409/X4409</f>
        <v>#VALUE!</v>
      </c>
      <c r="AP4409">
        <f>IF(OR(Q4409&lt;0, Q4409="NA"), 0, 1)</f>
        <v>0</v>
      </c>
      <c r="AQ4409">
        <f>IF(OR(S4409&lt;0, S4409="NA"), 0, 1)</f>
        <v>0</v>
      </c>
      <c r="AR4409">
        <f>IFERROR(IF((AF4409-AG4409)&gt;0,1,0),0)</f>
        <v>0</v>
      </c>
      <c r="AS4409">
        <f>IFERROR(IF((S4409-Q4409)&gt;0,1,0),0)</f>
        <v>0</v>
      </c>
      <c r="AT4409">
        <f>IFERROR(IF((AH4409-AI4409)&lt;0,1,0),0)</f>
        <v>0</v>
      </c>
      <c r="AU4409">
        <f>IFERROR(IF((AJ4409-AK4409)&gt;0,1,0),0)</f>
        <v>0</v>
      </c>
      <c r="AV4409">
        <f>IFERROR(IF((AL4409-AM4409)&gt;0,1,0),0)</f>
        <v>0</v>
      </c>
      <c r="AW4409">
        <f>IFERROR(IF((AN4409-AO4409)&gt;0,1,0),0)</f>
        <v>0</v>
      </c>
      <c r="AX4409">
        <f>IFERROR(IF((AC4409-AD4409)&lt;0,1,0),0)</f>
        <v>0</v>
      </c>
      <c r="AY4409">
        <f>SUM(AP4409:AX4409)</f>
        <v>0</v>
      </c>
    </row>
    <row r="4410" spans="1:51" x14ac:dyDescent="0.45">
      <c r="A4410" s="1" t="s">
        <v>4215</v>
      </c>
      <c r="B4410" s="2">
        <v>117184961</v>
      </c>
      <c r="C4410" s="3" t="s">
        <v>5338</v>
      </c>
      <c r="D4410" s="5">
        <v>26.640899999999998</v>
      </c>
      <c r="E4410" s="5">
        <v>29.038581000000001</v>
      </c>
      <c r="F4410" s="3" t="s">
        <v>4480</v>
      </c>
      <c r="G4410" s="3" t="s">
        <v>4491</v>
      </c>
      <c r="H4410" s="3" t="s">
        <v>4492</v>
      </c>
      <c r="I4410" s="3" t="s">
        <v>4493</v>
      </c>
      <c r="J4410" s="3"/>
      <c r="K4410" s="6" t="s">
        <v>4474</v>
      </c>
      <c r="L4410" s="6" t="s">
        <v>4474</v>
      </c>
      <c r="M4410" s="6" t="s">
        <v>4474</v>
      </c>
      <c r="N4410" s="6" t="s">
        <v>4474</v>
      </c>
      <c r="O4410" s="6" t="s">
        <v>4474</v>
      </c>
      <c r="P4410" s="6" t="s">
        <v>4474</v>
      </c>
      <c r="Q4410" s="6" t="s">
        <v>4474</v>
      </c>
      <c r="R4410" s="6" t="s">
        <v>4474</v>
      </c>
      <c r="S4410" s="6" t="s">
        <v>4474</v>
      </c>
      <c r="T4410" s="6" t="s">
        <v>4474</v>
      </c>
      <c r="U4410" s="6" t="s">
        <v>4474</v>
      </c>
      <c r="V4410" s="6" t="s">
        <v>4474</v>
      </c>
      <c r="W4410" s="6" t="s">
        <v>4474</v>
      </c>
      <c r="X4410" s="6" t="s">
        <v>4474</v>
      </c>
      <c r="Y4410" s="6" t="s">
        <v>4474</v>
      </c>
      <c r="Z4410" s="6" t="s">
        <v>4474</v>
      </c>
      <c r="AA4410" s="6" t="s">
        <v>4474</v>
      </c>
      <c r="AB4410" s="6" t="s">
        <v>4474</v>
      </c>
      <c r="AC4410" s="6" t="s">
        <v>4474</v>
      </c>
      <c r="AD4410" s="6" t="s">
        <v>4474</v>
      </c>
      <c r="AF4410" t="e">
        <f>Q4410/W4410</f>
        <v>#VALUE!</v>
      </c>
      <c r="AG4410" t="e">
        <f>R4410/X4410</f>
        <v>#VALUE!</v>
      </c>
      <c r="AH4410" t="e">
        <f>U4410/W4410</f>
        <v>#VALUE!</v>
      </c>
      <c r="AI4410" t="e">
        <f>V4410/X4410</f>
        <v>#VALUE!</v>
      </c>
      <c r="AJ4410" t="e">
        <f>Y4410/AA4410</f>
        <v>#VALUE!</v>
      </c>
      <c r="AK4410" t="e">
        <f>Z4410/AB4410</f>
        <v>#VALUE!</v>
      </c>
      <c r="AL4410" t="e">
        <f>O4410/K4410</f>
        <v>#VALUE!</v>
      </c>
      <c r="AM4410" t="e">
        <f>P4410/L4410</f>
        <v>#VALUE!</v>
      </c>
      <c r="AN4410" t="e">
        <f>K4410/W4410</f>
        <v>#VALUE!</v>
      </c>
      <c r="AO4410" t="e">
        <f>L4410/X4410</f>
        <v>#VALUE!</v>
      </c>
      <c r="AP4410">
        <f>IF(OR(Q4410&lt;0, Q4410="NA"), 0, 1)</f>
        <v>0</v>
      </c>
      <c r="AQ4410">
        <f>IF(OR(S4410&lt;0, S4410="NA"), 0, 1)</f>
        <v>0</v>
      </c>
      <c r="AR4410">
        <f>IFERROR(IF((AF4410-AG4410)&gt;0,1,0),0)</f>
        <v>0</v>
      </c>
      <c r="AS4410">
        <f>IFERROR(IF((S4410-Q4410)&gt;0,1,0),0)</f>
        <v>0</v>
      </c>
      <c r="AT4410">
        <f>IFERROR(IF((AH4410-AI4410)&lt;0,1,0),0)</f>
        <v>0</v>
      </c>
      <c r="AU4410">
        <f>IFERROR(IF((AJ4410-AK4410)&gt;0,1,0),0)</f>
        <v>0</v>
      </c>
      <c r="AV4410">
        <f>IFERROR(IF((AL4410-AM4410)&gt;0,1,0),0)</f>
        <v>0</v>
      </c>
      <c r="AW4410">
        <f>IFERROR(IF((AN4410-AO4410)&gt;0,1,0),0)</f>
        <v>0</v>
      </c>
      <c r="AX4410">
        <f>IFERROR(IF((AC4410-AD4410)&lt;0,1,0),0)</f>
        <v>0</v>
      </c>
      <c r="AY4410">
        <f>SUM(AP4410:AX4410)</f>
        <v>0</v>
      </c>
    </row>
    <row r="4411" spans="1:51" x14ac:dyDescent="0.45">
      <c r="A4411" s="1" t="s">
        <v>4216</v>
      </c>
      <c r="B4411" s="2">
        <v>7383643</v>
      </c>
      <c r="C4411" s="3" t="s">
        <v>5338</v>
      </c>
      <c r="D4411" s="5">
        <v>47.28</v>
      </c>
      <c r="E4411" s="5">
        <v>222.21600000000001</v>
      </c>
      <c r="F4411" s="3" t="s">
        <v>4480</v>
      </c>
      <c r="G4411" s="3" t="s">
        <v>4491</v>
      </c>
      <c r="H4411" s="3" t="s">
        <v>4492</v>
      </c>
      <c r="I4411" s="3" t="s">
        <v>4493</v>
      </c>
      <c r="J4411" s="3"/>
      <c r="K4411" s="6" t="s">
        <v>4474</v>
      </c>
      <c r="L4411" s="6" t="s">
        <v>4474</v>
      </c>
      <c r="M4411" s="6" t="s">
        <v>4474</v>
      </c>
      <c r="N4411" s="6" t="s">
        <v>4474</v>
      </c>
      <c r="O4411" s="6" t="s">
        <v>4474</v>
      </c>
      <c r="P4411" s="6" t="s">
        <v>4474</v>
      </c>
      <c r="Q4411" s="6" t="s">
        <v>4474</v>
      </c>
      <c r="R4411" s="6" t="s">
        <v>4474</v>
      </c>
      <c r="S4411" s="6" t="s">
        <v>4474</v>
      </c>
      <c r="T4411" s="6" t="s">
        <v>4474</v>
      </c>
      <c r="U4411" s="6" t="s">
        <v>4474</v>
      </c>
      <c r="V4411" s="6" t="s">
        <v>4474</v>
      </c>
      <c r="W4411" s="6" t="s">
        <v>4474</v>
      </c>
      <c r="X4411" s="6" t="s">
        <v>4474</v>
      </c>
      <c r="Y4411" s="6" t="s">
        <v>4474</v>
      </c>
      <c r="Z4411" s="6" t="s">
        <v>4474</v>
      </c>
      <c r="AA4411" s="6" t="s">
        <v>4474</v>
      </c>
      <c r="AB4411" s="6" t="s">
        <v>4474</v>
      </c>
      <c r="AC4411" s="6" t="s">
        <v>4474</v>
      </c>
      <c r="AD4411" s="6" t="s">
        <v>4474</v>
      </c>
      <c r="AF4411" t="e">
        <f>Q4411/W4411</f>
        <v>#VALUE!</v>
      </c>
      <c r="AG4411" t="e">
        <f>R4411/X4411</f>
        <v>#VALUE!</v>
      </c>
      <c r="AH4411" t="e">
        <f>U4411/W4411</f>
        <v>#VALUE!</v>
      </c>
      <c r="AI4411" t="e">
        <f>V4411/X4411</f>
        <v>#VALUE!</v>
      </c>
      <c r="AJ4411" t="e">
        <f>Y4411/AA4411</f>
        <v>#VALUE!</v>
      </c>
      <c r="AK4411" t="e">
        <f>Z4411/AB4411</f>
        <v>#VALUE!</v>
      </c>
      <c r="AL4411" t="e">
        <f>O4411/K4411</f>
        <v>#VALUE!</v>
      </c>
      <c r="AM4411" t="e">
        <f>P4411/L4411</f>
        <v>#VALUE!</v>
      </c>
      <c r="AN4411" t="e">
        <f>K4411/W4411</f>
        <v>#VALUE!</v>
      </c>
      <c r="AO4411" t="e">
        <f>L4411/X4411</f>
        <v>#VALUE!</v>
      </c>
      <c r="AP4411">
        <f>IF(OR(Q4411&lt;0, Q4411="NA"), 0, 1)</f>
        <v>0</v>
      </c>
      <c r="AQ4411">
        <f>IF(OR(S4411&lt;0, S4411="NA"), 0, 1)</f>
        <v>0</v>
      </c>
      <c r="AR4411">
        <f>IFERROR(IF((AF4411-AG4411)&gt;0,1,0),0)</f>
        <v>0</v>
      </c>
      <c r="AS4411">
        <f>IFERROR(IF((S4411-Q4411)&gt;0,1,0),0)</f>
        <v>0</v>
      </c>
      <c r="AT4411">
        <f>IFERROR(IF((AH4411-AI4411)&lt;0,1,0),0)</f>
        <v>0</v>
      </c>
      <c r="AU4411">
        <f>IFERROR(IF((AJ4411-AK4411)&gt;0,1,0),0)</f>
        <v>0</v>
      </c>
      <c r="AV4411">
        <f>IFERROR(IF((AL4411-AM4411)&gt;0,1,0),0)</f>
        <v>0</v>
      </c>
      <c r="AW4411">
        <f>IFERROR(IF((AN4411-AO4411)&gt;0,1,0),0)</f>
        <v>0</v>
      </c>
      <c r="AX4411">
        <f>IFERROR(IF((AC4411-AD4411)&lt;0,1,0),0)</f>
        <v>0</v>
      </c>
      <c r="AY4411">
        <f>SUM(AP4411:AX4411)</f>
        <v>0</v>
      </c>
    </row>
    <row r="4412" spans="1:51" x14ac:dyDescent="0.45">
      <c r="A4412" s="1" t="s">
        <v>4217</v>
      </c>
      <c r="B4412" s="2">
        <v>5737212</v>
      </c>
      <c r="C4412" s="3" t="s">
        <v>5338</v>
      </c>
      <c r="D4412" s="5">
        <v>42.98</v>
      </c>
      <c r="E4412" s="5">
        <v>96.704999999999998</v>
      </c>
      <c r="F4412" s="3" t="s">
        <v>4480</v>
      </c>
      <c r="G4412" s="3" t="s">
        <v>4491</v>
      </c>
      <c r="H4412" s="3" t="s">
        <v>4492</v>
      </c>
      <c r="I4412" s="3" t="s">
        <v>4493</v>
      </c>
      <c r="J4412" s="3"/>
      <c r="K4412" s="6" t="s">
        <v>4474</v>
      </c>
      <c r="L4412" s="6" t="s">
        <v>4474</v>
      </c>
      <c r="M4412" s="6" t="s">
        <v>4474</v>
      </c>
      <c r="N4412" s="6" t="s">
        <v>4474</v>
      </c>
      <c r="O4412" s="6" t="s">
        <v>4474</v>
      </c>
      <c r="P4412" s="6" t="s">
        <v>4474</v>
      </c>
      <c r="Q4412" s="6" t="s">
        <v>4474</v>
      </c>
      <c r="R4412" s="6" t="s">
        <v>4474</v>
      </c>
      <c r="S4412" s="6" t="s">
        <v>4474</v>
      </c>
      <c r="T4412" s="6" t="s">
        <v>4474</v>
      </c>
      <c r="U4412" s="6" t="s">
        <v>4474</v>
      </c>
      <c r="V4412" s="6" t="s">
        <v>4474</v>
      </c>
      <c r="W4412" s="6" t="s">
        <v>4474</v>
      </c>
      <c r="X4412" s="6" t="s">
        <v>4474</v>
      </c>
      <c r="Y4412" s="6" t="s">
        <v>4474</v>
      </c>
      <c r="Z4412" s="6" t="s">
        <v>4474</v>
      </c>
      <c r="AA4412" s="6" t="s">
        <v>4474</v>
      </c>
      <c r="AB4412" s="6" t="s">
        <v>4474</v>
      </c>
      <c r="AC4412" s="6" t="s">
        <v>4474</v>
      </c>
      <c r="AD4412" s="6" t="s">
        <v>4474</v>
      </c>
      <c r="AF4412" t="e">
        <f>Q4412/W4412</f>
        <v>#VALUE!</v>
      </c>
      <c r="AG4412" t="e">
        <f>R4412/X4412</f>
        <v>#VALUE!</v>
      </c>
      <c r="AH4412" t="e">
        <f>U4412/W4412</f>
        <v>#VALUE!</v>
      </c>
      <c r="AI4412" t="e">
        <f>V4412/X4412</f>
        <v>#VALUE!</v>
      </c>
      <c r="AJ4412" t="e">
        <f>Y4412/AA4412</f>
        <v>#VALUE!</v>
      </c>
      <c r="AK4412" t="e">
        <f>Z4412/AB4412</f>
        <v>#VALUE!</v>
      </c>
      <c r="AL4412" t="e">
        <f>O4412/K4412</f>
        <v>#VALUE!</v>
      </c>
      <c r="AM4412" t="e">
        <f>P4412/L4412</f>
        <v>#VALUE!</v>
      </c>
      <c r="AN4412" t="e">
        <f>K4412/W4412</f>
        <v>#VALUE!</v>
      </c>
      <c r="AO4412" t="e">
        <f>L4412/X4412</f>
        <v>#VALUE!</v>
      </c>
      <c r="AP4412">
        <f>IF(OR(Q4412&lt;0, Q4412="NA"), 0, 1)</f>
        <v>0</v>
      </c>
      <c r="AQ4412">
        <f>IF(OR(S4412&lt;0, S4412="NA"), 0, 1)</f>
        <v>0</v>
      </c>
      <c r="AR4412">
        <f>IFERROR(IF((AF4412-AG4412)&gt;0,1,0),0)</f>
        <v>0</v>
      </c>
      <c r="AS4412">
        <f>IFERROR(IF((S4412-Q4412)&gt;0,1,0),0)</f>
        <v>0</v>
      </c>
      <c r="AT4412">
        <f>IFERROR(IF((AH4412-AI4412)&lt;0,1,0),0)</f>
        <v>0</v>
      </c>
      <c r="AU4412">
        <f>IFERROR(IF((AJ4412-AK4412)&gt;0,1,0),0)</f>
        <v>0</v>
      </c>
      <c r="AV4412">
        <f>IFERROR(IF((AL4412-AM4412)&gt;0,1,0),0)</f>
        <v>0</v>
      </c>
      <c r="AW4412">
        <f>IFERROR(IF((AN4412-AO4412)&gt;0,1,0),0)</f>
        <v>0</v>
      </c>
      <c r="AX4412">
        <f>IFERROR(IF((AC4412-AD4412)&lt;0,1,0),0)</f>
        <v>0</v>
      </c>
      <c r="AY4412">
        <f>SUM(AP4412:AX4412)</f>
        <v>0</v>
      </c>
    </row>
    <row r="4413" spans="1:51" x14ac:dyDescent="0.45">
      <c r="A4413" s="1" t="s">
        <v>4218</v>
      </c>
      <c r="B4413" s="2">
        <v>8894585</v>
      </c>
      <c r="C4413" s="3" t="s">
        <v>5338</v>
      </c>
      <c r="D4413" s="5">
        <v>50.3</v>
      </c>
      <c r="E4413" s="5">
        <v>930.55</v>
      </c>
      <c r="F4413" s="3" t="s">
        <v>4480</v>
      </c>
      <c r="G4413" s="3" t="s">
        <v>4491</v>
      </c>
      <c r="H4413" s="3" t="s">
        <v>4492</v>
      </c>
      <c r="I4413" s="3" t="s">
        <v>4493</v>
      </c>
      <c r="J4413" s="3"/>
      <c r="K4413" s="6" t="s">
        <v>4474</v>
      </c>
      <c r="L4413" s="6" t="s">
        <v>4474</v>
      </c>
      <c r="M4413" s="6" t="s">
        <v>4474</v>
      </c>
      <c r="N4413" s="6" t="s">
        <v>4474</v>
      </c>
      <c r="O4413" s="6" t="s">
        <v>4474</v>
      </c>
      <c r="P4413" s="6" t="s">
        <v>4474</v>
      </c>
      <c r="Q4413" s="6" t="s">
        <v>4474</v>
      </c>
      <c r="R4413" s="6" t="s">
        <v>4474</v>
      </c>
      <c r="S4413" s="6" t="s">
        <v>4474</v>
      </c>
      <c r="T4413" s="6" t="s">
        <v>4474</v>
      </c>
      <c r="U4413" s="6" t="s">
        <v>4474</v>
      </c>
      <c r="V4413" s="6" t="s">
        <v>4474</v>
      </c>
      <c r="W4413" s="6" t="s">
        <v>4474</v>
      </c>
      <c r="X4413" s="6" t="s">
        <v>4474</v>
      </c>
      <c r="Y4413" s="6" t="s">
        <v>4474</v>
      </c>
      <c r="Z4413" s="6" t="s">
        <v>4474</v>
      </c>
      <c r="AA4413" s="6" t="s">
        <v>4474</v>
      </c>
      <c r="AB4413" s="6" t="s">
        <v>4474</v>
      </c>
      <c r="AC4413" s="6" t="s">
        <v>4474</v>
      </c>
      <c r="AD4413" s="6" t="s">
        <v>4474</v>
      </c>
      <c r="AF4413" t="e">
        <f>Q4413/W4413</f>
        <v>#VALUE!</v>
      </c>
      <c r="AG4413" t="e">
        <f>R4413/X4413</f>
        <v>#VALUE!</v>
      </c>
      <c r="AH4413" t="e">
        <f>U4413/W4413</f>
        <v>#VALUE!</v>
      </c>
      <c r="AI4413" t="e">
        <f>V4413/X4413</f>
        <v>#VALUE!</v>
      </c>
      <c r="AJ4413" t="e">
        <f>Y4413/AA4413</f>
        <v>#VALUE!</v>
      </c>
      <c r="AK4413" t="e">
        <f>Z4413/AB4413</f>
        <v>#VALUE!</v>
      </c>
      <c r="AL4413" t="e">
        <f>O4413/K4413</f>
        <v>#VALUE!</v>
      </c>
      <c r="AM4413" t="e">
        <f>P4413/L4413</f>
        <v>#VALUE!</v>
      </c>
      <c r="AN4413" t="e">
        <f>K4413/W4413</f>
        <v>#VALUE!</v>
      </c>
      <c r="AO4413" t="e">
        <f>L4413/X4413</f>
        <v>#VALUE!</v>
      </c>
      <c r="AP4413">
        <f>IF(OR(Q4413&lt;0, Q4413="NA"), 0, 1)</f>
        <v>0</v>
      </c>
      <c r="AQ4413">
        <f>IF(OR(S4413&lt;0, S4413="NA"), 0, 1)</f>
        <v>0</v>
      </c>
      <c r="AR4413">
        <f>IFERROR(IF((AF4413-AG4413)&gt;0,1,0),0)</f>
        <v>0</v>
      </c>
      <c r="AS4413">
        <f>IFERROR(IF((S4413-Q4413)&gt;0,1,0),0)</f>
        <v>0</v>
      </c>
      <c r="AT4413">
        <f>IFERROR(IF((AH4413-AI4413)&lt;0,1,0),0)</f>
        <v>0</v>
      </c>
      <c r="AU4413">
        <f>IFERROR(IF((AJ4413-AK4413)&gt;0,1,0),0)</f>
        <v>0</v>
      </c>
      <c r="AV4413">
        <f>IFERROR(IF((AL4413-AM4413)&gt;0,1,0),0)</f>
        <v>0</v>
      </c>
      <c r="AW4413">
        <f>IFERROR(IF((AN4413-AO4413)&gt;0,1,0),0)</f>
        <v>0</v>
      </c>
      <c r="AX4413">
        <f>IFERROR(IF((AC4413-AD4413)&lt;0,1,0),0)</f>
        <v>0</v>
      </c>
      <c r="AY4413">
        <f>SUM(AP4413:AX4413)</f>
        <v>0</v>
      </c>
    </row>
    <row r="4414" spans="1:51" x14ac:dyDescent="0.45">
      <c r="A4414" s="1" t="s">
        <v>4219</v>
      </c>
      <c r="B4414" s="2">
        <v>110714169</v>
      </c>
      <c r="C4414" s="3" t="s">
        <v>5338</v>
      </c>
      <c r="D4414" s="5">
        <v>27.72</v>
      </c>
      <c r="E4414" s="5">
        <v>203.1876</v>
      </c>
      <c r="F4414" s="3" t="s">
        <v>4480</v>
      </c>
      <c r="G4414" s="3" t="s">
        <v>4491</v>
      </c>
      <c r="H4414" s="3" t="s">
        <v>4492</v>
      </c>
      <c r="I4414" s="3" t="s">
        <v>4493</v>
      </c>
      <c r="J4414" s="3"/>
      <c r="K4414" s="6" t="s">
        <v>4474</v>
      </c>
      <c r="L4414" s="6" t="s">
        <v>4474</v>
      </c>
      <c r="M4414" s="6" t="s">
        <v>4474</v>
      </c>
      <c r="N4414" s="6" t="s">
        <v>4474</v>
      </c>
      <c r="O4414" s="6" t="s">
        <v>4474</v>
      </c>
      <c r="P4414" s="6" t="s">
        <v>4474</v>
      </c>
      <c r="Q4414" s="6" t="s">
        <v>4474</v>
      </c>
      <c r="R4414" s="6" t="s">
        <v>4474</v>
      </c>
      <c r="S4414" s="6" t="s">
        <v>4474</v>
      </c>
      <c r="T4414" s="6" t="s">
        <v>4474</v>
      </c>
      <c r="U4414" s="6" t="s">
        <v>4474</v>
      </c>
      <c r="V4414" s="6" t="s">
        <v>4474</v>
      </c>
      <c r="W4414" s="6" t="s">
        <v>4474</v>
      </c>
      <c r="X4414" s="6" t="s">
        <v>4474</v>
      </c>
      <c r="Y4414" s="6" t="s">
        <v>4474</v>
      </c>
      <c r="Z4414" s="6" t="s">
        <v>4474</v>
      </c>
      <c r="AA4414" s="6" t="s">
        <v>4474</v>
      </c>
      <c r="AB4414" s="6" t="s">
        <v>4474</v>
      </c>
      <c r="AC4414" s="6" t="s">
        <v>4474</v>
      </c>
      <c r="AD4414" s="6" t="s">
        <v>4474</v>
      </c>
      <c r="AF4414" t="e">
        <f>Q4414/W4414</f>
        <v>#VALUE!</v>
      </c>
      <c r="AG4414" t="e">
        <f>R4414/X4414</f>
        <v>#VALUE!</v>
      </c>
      <c r="AH4414" t="e">
        <f>U4414/W4414</f>
        <v>#VALUE!</v>
      </c>
      <c r="AI4414" t="e">
        <f>V4414/X4414</f>
        <v>#VALUE!</v>
      </c>
      <c r="AJ4414" t="e">
        <f>Y4414/AA4414</f>
        <v>#VALUE!</v>
      </c>
      <c r="AK4414" t="e">
        <f>Z4414/AB4414</f>
        <v>#VALUE!</v>
      </c>
      <c r="AL4414" t="e">
        <f>O4414/K4414</f>
        <v>#VALUE!</v>
      </c>
      <c r="AM4414" t="e">
        <f>P4414/L4414</f>
        <v>#VALUE!</v>
      </c>
      <c r="AN4414" t="e">
        <f>K4414/W4414</f>
        <v>#VALUE!</v>
      </c>
      <c r="AO4414" t="e">
        <f>L4414/X4414</f>
        <v>#VALUE!</v>
      </c>
      <c r="AP4414">
        <f>IF(OR(Q4414&lt;0, Q4414="NA"), 0, 1)</f>
        <v>0</v>
      </c>
      <c r="AQ4414">
        <f>IF(OR(S4414&lt;0, S4414="NA"), 0, 1)</f>
        <v>0</v>
      </c>
      <c r="AR4414">
        <f>IFERROR(IF((AF4414-AG4414)&gt;0,1,0),0)</f>
        <v>0</v>
      </c>
      <c r="AS4414">
        <f>IFERROR(IF((S4414-Q4414)&gt;0,1,0),0)</f>
        <v>0</v>
      </c>
      <c r="AT4414">
        <f>IFERROR(IF((AH4414-AI4414)&lt;0,1,0),0)</f>
        <v>0</v>
      </c>
      <c r="AU4414">
        <f>IFERROR(IF((AJ4414-AK4414)&gt;0,1,0),0)</f>
        <v>0</v>
      </c>
      <c r="AV4414">
        <f>IFERROR(IF((AL4414-AM4414)&gt;0,1,0),0)</f>
        <v>0</v>
      </c>
      <c r="AW4414">
        <f>IFERROR(IF((AN4414-AO4414)&gt;0,1,0),0)</f>
        <v>0</v>
      </c>
      <c r="AX4414">
        <f>IFERROR(IF((AC4414-AD4414)&lt;0,1,0),0)</f>
        <v>0</v>
      </c>
      <c r="AY4414">
        <f>SUM(AP4414:AX4414)</f>
        <v>0</v>
      </c>
    </row>
    <row r="4415" spans="1:51" x14ac:dyDescent="0.45">
      <c r="A4415" s="1" t="s">
        <v>4220</v>
      </c>
      <c r="B4415" s="2">
        <v>29322685</v>
      </c>
      <c r="C4415" s="3" t="s">
        <v>5338</v>
      </c>
      <c r="D4415" s="5">
        <v>29.3978</v>
      </c>
      <c r="E4415" s="5">
        <v>75.699335000000005</v>
      </c>
      <c r="F4415" s="3" t="s">
        <v>4480</v>
      </c>
      <c r="G4415" s="3" t="s">
        <v>4491</v>
      </c>
      <c r="H4415" s="3" t="s">
        <v>4492</v>
      </c>
      <c r="I4415" s="3" t="s">
        <v>4493</v>
      </c>
      <c r="J4415" s="3"/>
      <c r="K4415" s="6" t="s">
        <v>4474</v>
      </c>
      <c r="L4415" s="6" t="s">
        <v>4474</v>
      </c>
      <c r="M4415" s="6" t="s">
        <v>4474</v>
      </c>
      <c r="N4415" s="6" t="s">
        <v>4474</v>
      </c>
      <c r="O4415" s="6" t="s">
        <v>4474</v>
      </c>
      <c r="P4415" s="6" t="s">
        <v>4474</v>
      </c>
      <c r="Q4415" s="6" t="s">
        <v>4474</v>
      </c>
      <c r="R4415" s="6" t="s">
        <v>4474</v>
      </c>
      <c r="S4415" s="6" t="s">
        <v>4474</v>
      </c>
      <c r="T4415" s="6" t="s">
        <v>4474</v>
      </c>
      <c r="U4415" s="6" t="s">
        <v>4474</v>
      </c>
      <c r="V4415" s="6" t="s">
        <v>4474</v>
      </c>
      <c r="W4415" s="6" t="s">
        <v>4474</v>
      </c>
      <c r="X4415" s="6" t="s">
        <v>4474</v>
      </c>
      <c r="Y4415" s="6" t="s">
        <v>4474</v>
      </c>
      <c r="Z4415" s="6" t="s">
        <v>4474</v>
      </c>
      <c r="AA4415" s="6" t="s">
        <v>4474</v>
      </c>
      <c r="AB4415" s="6" t="s">
        <v>4474</v>
      </c>
      <c r="AC4415" s="6" t="s">
        <v>4474</v>
      </c>
      <c r="AD4415" s="6" t="s">
        <v>4474</v>
      </c>
      <c r="AF4415" t="e">
        <f>Q4415/W4415</f>
        <v>#VALUE!</v>
      </c>
      <c r="AG4415" t="e">
        <f>R4415/X4415</f>
        <v>#VALUE!</v>
      </c>
      <c r="AH4415" t="e">
        <f>U4415/W4415</f>
        <v>#VALUE!</v>
      </c>
      <c r="AI4415" t="e">
        <f>V4415/X4415</f>
        <v>#VALUE!</v>
      </c>
      <c r="AJ4415" t="e">
        <f>Y4415/AA4415</f>
        <v>#VALUE!</v>
      </c>
      <c r="AK4415" t="e">
        <f>Z4415/AB4415</f>
        <v>#VALUE!</v>
      </c>
      <c r="AL4415" t="e">
        <f>O4415/K4415</f>
        <v>#VALUE!</v>
      </c>
      <c r="AM4415" t="e">
        <f>P4415/L4415</f>
        <v>#VALUE!</v>
      </c>
      <c r="AN4415" t="e">
        <f>K4415/W4415</f>
        <v>#VALUE!</v>
      </c>
      <c r="AO4415" t="e">
        <f>L4415/X4415</f>
        <v>#VALUE!</v>
      </c>
      <c r="AP4415">
        <f>IF(OR(Q4415&lt;0, Q4415="NA"), 0, 1)</f>
        <v>0</v>
      </c>
      <c r="AQ4415">
        <f>IF(OR(S4415&lt;0, S4415="NA"), 0, 1)</f>
        <v>0</v>
      </c>
      <c r="AR4415">
        <f>IFERROR(IF((AF4415-AG4415)&gt;0,1,0),0)</f>
        <v>0</v>
      </c>
      <c r="AS4415">
        <f>IFERROR(IF((S4415-Q4415)&gt;0,1,0),0)</f>
        <v>0</v>
      </c>
      <c r="AT4415">
        <f>IFERROR(IF((AH4415-AI4415)&lt;0,1,0),0)</f>
        <v>0</v>
      </c>
      <c r="AU4415">
        <f>IFERROR(IF((AJ4415-AK4415)&gt;0,1,0),0)</f>
        <v>0</v>
      </c>
      <c r="AV4415">
        <f>IFERROR(IF((AL4415-AM4415)&gt;0,1,0),0)</f>
        <v>0</v>
      </c>
      <c r="AW4415">
        <f>IFERROR(IF((AN4415-AO4415)&gt;0,1,0),0)</f>
        <v>0</v>
      </c>
      <c r="AX4415">
        <f>IFERROR(IF((AC4415-AD4415)&lt;0,1,0),0)</f>
        <v>0</v>
      </c>
      <c r="AY4415">
        <f>SUM(AP4415:AX4415)</f>
        <v>0</v>
      </c>
    </row>
    <row r="4416" spans="1:51" x14ac:dyDescent="0.45">
      <c r="A4416" s="1" t="s">
        <v>4221</v>
      </c>
      <c r="B4416" s="2">
        <v>5736048</v>
      </c>
      <c r="C4416" s="3" t="s">
        <v>5338</v>
      </c>
      <c r="D4416" s="5">
        <v>71.55</v>
      </c>
      <c r="E4416" s="5">
        <v>440.03250000000003</v>
      </c>
      <c r="F4416" s="3" t="s">
        <v>4480</v>
      </c>
      <c r="G4416" s="3" t="s">
        <v>4491</v>
      </c>
      <c r="H4416" s="3" t="s">
        <v>4492</v>
      </c>
      <c r="I4416" s="3" t="s">
        <v>4493</v>
      </c>
      <c r="J4416" s="3"/>
      <c r="K4416" s="6" t="s">
        <v>4474</v>
      </c>
      <c r="L4416" s="6" t="s">
        <v>4474</v>
      </c>
      <c r="M4416" s="6" t="s">
        <v>4474</v>
      </c>
      <c r="N4416" s="6" t="s">
        <v>4474</v>
      </c>
      <c r="O4416" s="6" t="s">
        <v>4474</v>
      </c>
      <c r="P4416" s="6" t="s">
        <v>4474</v>
      </c>
      <c r="Q4416" s="6" t="s">
        <v>4474</v>
      </c>
      <c r="R4416" s="6" t="s">
        <v>4474</v>
      </c>
      <c r="S4416" s="6" t="s">
        <v>4474</v>
      </c>
      <c r="T4416" s="6" t="s">
        <v>4474</v>
      </c>
      <c r="U4416" s="6" t="s">
        <v>4474</v>
      </c>
      <c r="V4416" s="6" t="s">
        <v>4474</v>
      </c>
      <c r="W4416" s="6" t="s">
        <v>4474</v>
      </c>
      <c r="X4416" s="6" t="s">
        <v>4474</v>
      </c>
      <c r="Y4416" s="6" t="s">
        <v>4474</v>
      </c>
      <c r="Z4416" s="6" t="s">
        <v>4474</v>
      </c>
      <c r="AA4416" s="6" t="s">
        <v>4474</v>
      </c>
      <c r="AB4416" s="6" t="s">
        <v>4474</v>
      </c>
      <c r="AC4416" s="6" t="s">
        <v>4474</v>
      </c>
      <c r="AD4416" s="6" t="s">
        <v>4474</v>
      </c>
      <c r="AF4416" t="e">
        <f>Q4416/W4416</f>
        <v>#VALUE!</v>
      </c>
      <c r="AG4416" t="e">
        <f>R4416/X4416</f>
        <v>#VALUE!</v>
      </c>
      <c r="AH4416" t="e">
        <f>U4416/W4416</f>
        <v>#VALUE!</v>
      </c>
      <c r="AI4416" t="e">
        <f>V4416/X4416</f>
        <v>#VALUE!</v>
      </c>
      <c r="AJ4416" t="e">
        <f>Y4416/AA4416</f>
        <v>#VALUE!</v>
      </c>
      <c r="AK4416" t="e">
        <f>Z4416/AB4416</f>
        <v>#VALUE!</v>
      </c>
      <c r="AL4416" t="e">
        <f>O4416/K4416</f>
        <v>#VALUE!</v>
      </c>
      <c r="AM4416" t="e">
        <f>P4416/L4416</f>
        <v>#VALUE!</v>
      </c>
      <c r="AN4416" t="e">
        <f>K4416/W4416</f>
        <v>#VALUE!</v>
      </c>
      <c r="AO4416" t="e">
        <f>L4416/X4416</f>
        <v>#VALUE!</v>
      </c>
      <c r="AP4416">
        <f>IF(OR(Q4416&lt;0, Q4416="NA"), 0, 1)</f>
        <v>0</v>
      </c>
      <c r="AQ4416">
        <f>IF(OR(S4416&lt;0, S4416="NA"), 0, 1)</f>
        <v>0</v>
      </c>
      <c r="AR4416">
        <f>IFERROR(IF((AF4416-AG4416)&gt;0,1,0),0)</f>
        <v>0</v>
      </c>
      <c r="AS4416">
        <f>IFERROR(IF((S4416-Q4416)&gt;0,1,0),0)</f>
        <v>0</v>
      </c>
      <c r="AT4416">
        <f>IFERROR(IF((AH4416-AI4416)&lt;0,1,0),0)</f>
        <v>0</v>
      </c>
      <c r="AU4416">
        <f>IFERROR(IF((AJ4416-AK4416)&gt;0,1,0),0)</f>
        <v>0</v>
      </c>
      <c r="AV4416">
        <f>IFERROR(IF((AL4416-AM4416)&gt;0,1,0),0)</f>
        <v>0</v>
      </c>
      <c r="AW4416">
        <f>IFERROR(IF((AN4416-AO4416)&gt;0,1,0),0)</f>
        <v>0</v>
      </c>
      <c r="AX4416">
        <f>IFERROR(IF((AC4416-AD4416)&lt;0,1,0),0)</f>
        <v>0</v>
      </c>
      <c r="AY4416">
        <f>SUM(AP4416:AX4416)</f>
        <v>0</v>
      </c>
    </row>
    <row r="4417" spans="1:51" x14ac:dyDescent="0.45">
      <c r="A4417" s="1" t="s">
        <v>4222</v>
      </c>
      <c r="B4417" s="2">
        <v>5736049</v>
      </c>
      <c r="C4417" s="3" t="s">
        <v>5338</v>
      </c>
      <c r="D4417" s="5">
        <v>88.23</v>
      </c>
      <c r="E4417" s="5">
        <v>538.20299999999997</v>
      </c>
      <c r="F4417" s="3" t="s">
        <v>4480</v>
      </c>
      <c r="G4417" s="3" t="s">
        <v>4491</v>
      </c>
      <c r="H4417" s="3" t="s">
        <v>4492</v>
      </c>
      <c r="I4417" s="3" t="s">
        <v>4493</v>
      </c>
      <c r="J4417" s="3"/>
      <c r="K4417" s="6" t="s">
        <v>4474</v>
      </c>
      <c r="L4417" s="6" t="s">
        <v>4474</v>
      </c>
      <c r="M4417" s="6" t="s">
        <v>4474</v>
      </c>
      <c r="N4417" s="6" t="s">
        <v>4474</v>
      </c>
      <c r="O4417" s="6" t="s">
        <v>4474</v>
      </c>
      <c r="P4417" s="6" t="s">
        <v>4474</v>
      </c>
      <c r="Q4417" s="6" t="s">
        <v>4474</v>
      </c>
      <c r="R4417" s="6" t="s">
        <v>4474</v>
      </c>
      <c r="S4417" s="6" t="s">
        <v>4474</v>
      </c>
      <c r="T4417" s="6" t="s">
        <v>4474</v>
      </c>
      <c r="U4417" s="6" t="s">
        <v>4474</v>
      </c>
      <c r="V4417" s="6" t="s">
        <v>4474</v>
      </c>
      <c r="W4417" s="6" t="s">
        <v>4474</v>
      </c>
      <c r="X4417" s="6" t="s">
        <v>4474</v>
      </c>
      <c r="Y4417" s="6" t="s">
        <v>4474</v>
      </c>
      <c r="Z4417" s="6" t="s">
        <v>4474</v>
      </c>
      <c r="AA4417" s="6" t="s">
        <v>4474</v>
      </c>
      <c r="AB4417" s="6" t="s">
        <v>4474</v>
      </c>
      <c r="AC4417" s="6" t="s">
        <v>4474</v>
      </c>
      <c r="AD4417" s="6" t="s">
        <v>4474</v>
      </c>
      <c r="AF4417" t="e">
        <f>Q4417/W4417</f>
        <v>#VALUE!</v>
      </c>
      <c r="AG4417" t="e">
        <f>R4417/X4417</f>
        <v>#VALUE!</v>
      </c>
      <c r="AH4417" t="e">
        <f>U4417/W4417</f>
        <v>#VALUE!</v>
      </c>
      <c r="AI4417" t="e">
        <f>V4417/X4417</f>
        <v>#VALUE!</v>
      </c>
      <c r="AJ4417" t="e">
        <f>Y4417/AA4417</f>
        <v>#VALUE!</v>
      </c>
      <c r="AK4417" t="e">
        <f>Z4417/AB4417</f>
        <v>#VALUE!</v>
      </c>
      <c r="AL4417" t="e">
        <f>O4417/K4417</f>
        <v>#VALUE!</v>
      </c>
      <c r="AM4417" t="e">
        <f>P4417/L4417</f>
        <v>#VALUE!</v>
      </c>
      <c r="AN4417" t="e">
        <f>K4417/W4417</f>
        <v>#VALUE!</v>
      </c>
      <c r="AO4417" t="e">
        <f>L4417/X4417</f>
        <v>#VALUE!</v>
      </c>
      <c r="AP4417">
        <f>IF(OR(Q4417&lt;0, Q4417="NA"), 0, 1)</f>
        <v>0</v>
      </c>
      <c r="AQ4417">
        <f>IF(OR(S4417&lt;0, S4417="NA"), 0, 1)</f>
        <v>0</v>
      </c>
      <c r="AR4417">
        <f>IFERROR(IF((AF4417-AG4417)&gt;0,1,0),0)</f>
        <v>0</v>
      </c>
      <c r="AS4417">
        <f>IFERROR(IF((S4417-Q4417)&gt;0,1,0),0)</f>
        <v>0</v>
      </c>
      <c r="AT4417">
        <f>IFERROR(IF((AH4417-AI4417)&lt;0,1,0),0)</f>
        <v>0</v>
      </c>
      <c r="AU4417">
        <f>IFERROR(IF((AJ4417-AK4417)&gt;0,1,0),0)</f>
        <v>0</v>
      </c>
      <c r="AV4417">
        <f>IFERROR(IF((AL4417-AM4417)&gt;0,1,0),0)</f>
        <v>0</v>
      </c>
      <c r="AW4417">
        <f>IFERROR(IF((AN4417-AO4417)&gt;0,1,0),0)</f>
        <v>0</v>
      </c>
      <c r="AX4417">
        <f>IFERROR(IF((AC4417-AD4417)&lt;0,1,0),0)</f>
        <v>0</v>
      </c>
      <c r="AY4417">
        <f>SUM(AP4417:AX4417)</f>
        <v>0</v>
      </c>
    </row>
    <row r="4418" spans="1:51" x14ac:dyDescent="0.45">
      <c r="A4418" s="1" t="s">
        <v>4223</v>
      </c>
      <c r="B4418" s="2">
        <v>5735600</v>
      </c>
      <c r="C4418" s="3" t="s">
        <v>5338</v>
      </c>
      <c r="D4418" s="5">
        <v>56.772399999999998</v>
      </c>
      <c r="E4418" s="5">
        <v>42.579300000000003</v>
      </c>
      <c r="F4418" s="3" t="s">
        <v>4480</v>
      </c>
      <c r="G4418" s="3" t="s">
        <v>4491</v>
      </c>
      <c r="H4418" s="3" t="s">
        <v>4492</v>
      </c>
      <c r="I4418" s="3" t="s">
        <v>4493</v>
      </c>
      <c r="J4418" s="3"/>
      <c r="K4418" s="6" t="s">
        <v>4474</v>
      </c>
      <c r="L4418" s="6" t="s">
        <v>4474</v>
      </c>
      <c r="M4418" s="6" t="s">
        <v>4474</v>
      </c>
      <c r="N4418" s="6" t="s">
        <v>4474</v>
      </c>
      <c r="O4418" s="6" t="s">
        <v>4474</v>
      </c>
      <c r="P4418" s="6" t="s">
        <v>4474</v>
      </c>
      <c r="Q4418" s="6" t="s">
        <v>4474</v>
      </c>
      <c r="R4418" s="6" t="s">
        <v>4474</v>
      </c>
      <c r="S4418" s="6" t="s">
        <v>4474</v>
      </c>
      <c r="T4418" s="6" t="s">
        <v>4474</v>
      </c>
      <c r="U4418" s="6" t="s">
        <v>4474</v>
      </c>
      <c r="V4418" s="6" t="s">
        <v>4474</v>
      </c>
      <c r="W4418" s="6" t="s">
        <v>4474</v>
      </c>
      <c r="X4418" s="6" t="s">
        <v>4474</v>
      </c>
      <c r="Y4418" s="6" t="s">
        <v>4474</v>
      </c>
      <c r="Z4418" s="6" t="s">
        <v>4474</v>
      </c>
      <c r="AA4418" s="6" t="s">
        <v>4474</v>
      </c>
      <c r="AB4418" s="6" t="s">
        <v>4474</v>
      </c>
      <c r="AC4418" s="6" t="s">
        <v>4474</v>
      </c>
      <c r="AD4418" s="6" t="s">
        <v>4474</v>
      </c>
      <c r="AF4418" t="e">
        <f>Q4418/W4418</f>
        <v>#VALUE!</v>
      </c>
      <c r="AG4418" t="e">
        <f>R4418/X4418</f>
        <v>#VALUE!</v>
      </c>
      <c r="AH4418" t="e">
        <f>U4418/W4418</f>
        <v>#VALUE!</v>
      </c>
      <c r="AI4418" t="e">
        <f>V4418/X4418</f>
        <v>#VALUE!</v>
      </c>
      <c r="AJ4418" t="e">
        <f>Y4418/AA4418</f>
        <v>#VALUE!</v>
      </c>
      <c r="AK4418" t="e">
        <f>Z4418/AB4418</f>
        <v>#VALUE!</v>
      </c>
      <c r="AL4418" t="e">
        <f>O4418/K4418</f>
        <v>#VALUE!</v>
      </c>
      <c r="AM4418" t="e">
        <f>P4418/L4418</f>
        <v>#VALUE!</v>
      </c>
      <c r="AN4418" t="e">
        <f>K4418/W4418</f>
        <v>#VALUE!</v>
      </c>
      <c r="AO4418" t="e">
        <f>L4418/X4418</f>
        <v>#VALUE!</v>
      </c>
      <c r="AP4418">
        <f>IF(OR(Q4418&lt;0, Q4418="NA"), 0, 1)</f>
        <v>0</v>
      </c>
      <c r="AQ4418">
        <f>IF(OR(S4418&lt;0, S4418="NA"), 0, 1)</f>
        <v>0</v>
      </c>
      <c r="AR4418">
        <f>IFERROR(IF((AF4418-AG4418)&gt;0,1,0),0)</f>
        <v>0</v>
      </c>
      <c r="AS4418">
        <f>IFERROR(IF((S4418-Q4418)&gt;0,1,0),0)</f>
        <v>0</v>
      </c>
      <c r="AT4418">
        <f>IFERROR(IF((AH4418-AI4418)&lt;0,1,0),0)</f>
        <v>0</v>
      </c>
      <c r="AU4418">
        <f>IFERROR(IF((AJ4418-AK4418)&gt;0,1,0),0)</f>
        <v>0</v>
      </c>
      <c r="AV4418">
        <f>IFERROR(IF((AL4418-AM4418)&gt;0,1,0),0)</f>
        <v>0</v>
      </c>
      <c r="AW4418">
        <f>IFERROR(IF((AN4418-AO4418)&gt;0,1,0),0)</f>
        <v>0</v>
      </c>
      <c r="AX4418">
        <f>IFERROR(IF((AC4418-AD4418)&lt;0,1,0),0)</f>
        <v>0</v>
      </c>
      <c r="AY4418">
        <f>SUM(AP4418:AX4418)</f>
        <v>0</v>
      </c>
    </row>
    <row r="4419" spans="1:51" x14ac:dyDescent="0.45">
      <c r="A4419" s="1" t="s">
        <v>4224</v>
      </c>
      <c r="B4419" s="2">
        <v>5735601</v>
      </c>
      <c r="C4419" s="3" t="s">
        <v>5338</v>
      </c>
      <c r="D4419" s="5">
        <v>63.97</v>
      </c>
      <c r="E4419" s="5">
        <v>780.43399999999997</v>
      </c>
      <c r="F4419" s="3" t="s">
        <v>4480</v>
      </c>
      <c r="G4419" s="3" t="s">
        <v>4491</v>
      </c>
      <c r="H4419" s="3" t="s">
        <v>4492</v>
      </c>
      <c r="I4419" s="3" t="s">
        <v>4493</v>
      </c>
      <c r="J4419" s="3"/>
      <c r="K4419" s="6" t="s">
        <v>4474</v>
      </c>
      <c r="L4419" s="6" t="s">
        <v>4474</v>
      </c>
      <c r="M4419" s="6" t="s">
        <v>4474</v>
      </c>
      <c r="N4419" s="6" t="s">
        <v>4474</v>
      </c>
      <c r="O4419" s="6" t="s">
        <v>4474</v>
      </c>
      <c r="P4419" s="6" t="s">
        <v>4474</v>
      </c>
      <c r="Q4419" s="6" t="s">
        <v>4474</v>
      </c>
      <c r="R4419" s="6" t="s">
        <v>4474</v>
      </c>
      <c r="S4419" s="6" t="s">
        <v>4474</v>
      </c>
      <c r="T4419" s="6" t="s">
        <v>4474</v>
      </c>
      <c r="U4419" s="6" t="s">
        <v>4474</v>
      </c>
      <c r="V4419" s="6" t="s">
        <v>4474</v>
      </c>
      <c r="W4419" s="6" t="s">
        <v>4474</v>
      </c>
      <c r="X4419" s="6" t="s">
        <v>4474</v>
      </c>
      <c r="Y4419" s="6" t="s">
        <v>4474</v>
      </c>
      <c r="Z4419" s="6" t="s">
        <v>4474</v>
      </c>
      <c r="AA4419" s="6" t="s">
        <v>4474</v>
      </c>
      <c r="AB4419" s="6" t="s">
        <v>4474</v>
      </c>
      <c r="AC4419" s="6" t="s">
        <v>4474</v>
      </c>
      <c r="AD4419" s="6" t="s">
        <v>4474</v>
      </c>
      <c r="AF4419" t="e">
        <f>Q4419/W4419</f>
        <v>#VALUE!</v>
      </c>
      <c r="AG4419" t="e">
        <f>R4419/X4419</f>
        <v>#VALUE!</v>
      </c>
      <c r="AH4419" t="e">
        <f>U4419/W4419</f>
        <v>#VALUE!</v>
      </c>
      <c r="AI4419" t="e">
        <f>V4419/X4419</f>
        <v>#VALUE!</v>
      </c>
      <c r="AJ4419" t="e">
        <f>Y4419/AA4419</f>
        <v>#VALUE!</v>
      </c>
      <c r="AK4419" t="e">
        <f>Z4419/AB4419</f>
        <v>#VALUE!</v>
      </c>
      <c r="AL4419" t="e">
        <f>O4419/K4419</f>
        <v>#VALUE!</v>
      </c>
      <c r="AM4419" t="e">
        <f>P4419/L4419</f>
        <v>#VALUE!</v>
      </c>
      <c r="AN4419" t="e">
        <f>K4419/W4419</f>
        <v>#VALUE!</v>
      </c>
      <c r="AO4419" t="e">
        <f>L4419/X4419</f>
        <v>#VALUE!</v>
      </c>
      <c r="AP4419">
        <f>IF(OR(Q4419&lt;0, Q4419="NA"), 0, 1)</f>
        <v>0</v>
      </c>
      <c r="AQ4419">
        <f>IF(OR(S4419&lt;0, S4419="NA"), 0, 1)</f>
        <v>0</v>
      </c>
      <c r="AR4419">
        <f>IFERROR(IF((AF4419-AG4419)&gt;0,1,0),0)</f>
        <v>0</v>
      </c>
      <c r="AS4419">
        <f>IFERROR(IF((S4419-Q4419)&gt;0,1,0),0)</f>
        <v>0</v>
      </c>
      <c r="AT4419">
        <f>IFERROR(IF((AH4419-AI4419)&lt;0,1,0),0)</f>
        <v>0</v>
      </c>
      <c r="AU4419">
        <f>IFERROR(IF((AJ4419-AK4419)&gt;0,1,0),0)</f>
        <v>0</v>
      </c>
      <c r="AV4419">
        <f>IFERROR(IF((AL4419-AM4419)&gt;0,1,0),0)</f>
        <v>0</v>
      </c>
      <c r="AW4419">
        <f>IFERROR(IF((AN4419-AO4419)&gt;0,1,0),0)</f>
        <v>0</v>
      </c>
      <c r="AX4419">
        <f>IFERROR(IF((AC4419-AD4419)&lt;0,1,0),0)</f>
        <v>0</v>
      </c>
      <c r="AY4419">
        <f>SUM(AP4419:AX4419)</f>
        <v>0</v>
      </c>
    </row>
    <row r="4420" spans="1:51" x14ac:dyDescent="0.45">
      <c r="A4420" s="1" t="s">
        <v>4225</v>
      </c>
      <c r="B4420" s="2">
        <v>5737211</v>
      </c>
      <c r="C4420" s="3" t="s">
        <v>5338</v>
      </c>
      <c r="D4420" s="5">
        <v>66.838499999999996</v>
      </c>
      <c r="E4420" s="5">
        <v>347.56020000000001</v>
      </c>
      <c r="F4420" s="3" t="s">
        <v>4480</v>
      </c>
      <c r="G4420" s="3" t="s">
        <v>4491</v>
      </c>
      <c r="H4420" s="3" t="s">
        <v>4492</v>
      </c>
      <c r="I4420" s="3" t="s">
        <v>4493</v>
      </c>
      <c r="J4420" s="3"/>
      <c r="K4420" s="6" t="s">
        <v>4474</v>
      </c>
      <c r="L4420" s="6" t="s">
        <v>4474</v>
      </c>
      <c r="M4420" s="6" t="s">
        <v>4474</v>
      </c>
      <c r="N4420" s="6" t="s">
        <v>4474</v>
      </c>
      <c r="O4420" s="6" t="s">
        <v>4474</v>
      </c>
      <c r="P4420" s="6" t="s">
        <v>4474</v>
      </c>
      <c r="Q4420" s="6" t="s">
        <v>4474</v>
      </c>
      <c r="R4420" s="6" t="s">
        <v>4474</v>
      </c>
      <c r="S4420" s="6" t="s">
        <v>4474</v>
      </c>
      <c r="T4420" s="6" t="s">
        <v>4474</v>
      </c>
      <c r="U4420" s="6" t="s">
        <v>4474</v>
      </c>
      <c r="V4420" s="6" t="s">
        <v>4474</v>
      </c>
      <c r="W4420" s="6" t="s">
        <v>4474</v>
      </c>
      <c r="X4420" s="6" t="s">
        <v>4474</v>
      </c>
      <c r="Y4420" s="6" t="s">
        <v>4474</v>
      </c>
      <c r="Z4420" s="6" t="s">
        <v>4474</v>
      </c>
      <c r="AA4420" s="6" t="s">
        <v>4474</v>
      </c>
      <c r="AB4420" s="6" t="s">
        <v>4474</v>
      </c>
      <c r="AC4420" s="6" t="s">
        <v>4474</v>
      </c>
      <c r="AD4420" s="6" t="s">
        <v>4474</v>
      </c>
      <c r="AF4420" t="e">
        <f>Q4420/W4420</f>
        <v>#VALUE!</v>
      </c>
      <c r="AG4420" t="e">
        <f>R4420/X4420</f>
        <v>#VALUE!</v>
      </c>
      <c r="AH4420" t="e">
        <f>U4420/W4420</f>
        <v>#VALUE!</v>
      </c>
      <c r="AI4420" t="e">
        <f>V4420/X4420</f>
        <v>#VALUE!</v>
      </c>
      <c r="AJ4420" t="e">
        <f>Y4420/AA4420</f>
        <v>#VALUE!</v>
      </c>
      <c r="AK4420" t="e">
        <f>Z4420/AB4420</f>
        <v>#VALUE!</v>
      </c>
      <c r="AL4420" t="e">
        <f>O4420/K4420</f>
        <v>#VALUE!</v>
      </c>
      <c r="AM4420" t="e">
        <f>P4420/L4420</f>
        <v>#VALUE!</v>
      </c>
      <c r="AN4420" t="e">
        <f>K4420/W4420</f>
        <v>#VALUE!</v>
      </c>
      <c r="AO4420" t="e">
        <f>L4420/X4420</f>
        <v>#VALUE!</v>
      </c>
      <c r="AP4420">
        <f>IF(OR(Q4420&lt;0, Q4420="NA"), 0, 1)</f>
        <v>0</v>
      </c>
      <c r="AQ4420">
        <f>IF(OR(S4420&lt;0, S4420="NA"), 0, 1)</f>
        <v>0</v>
      </c>
      <c r="AR4420">
        <f>IFERROR(IF((AF4420-AG4420)&gt;0,1,0),0)</f>
        <v>0</v>
      </c>
      <c r="AS4420">
        <f>IFERROR(IF((S4420-Q4420)&gt;0,1,0),0)</f>
        <v>0</v>
      </c>
      <c r="AT4420">
        <f>IFERROR(IF((AH4420-AI4420)&lt;0,1,0),0)</f>
        <v>0</v>
      </c>
      <c r="AU4420">
        <f>IFERROR(IF((AJ4420-AK4420)&gt;0,1,0),0)</f>
        <v>0</v>
      </c>
      <c r="AV4420">
        <f>IFERROR(IF((AL4420-AM4420)&gt;0,1,0),0)</f>
        <v>0</v>
      </c>
      <c r="AW4420">
        <f>IFERROR(IF((AN4420-AO4420)&gt;0,1,0),0)</f>
        <v>0</v>
      </c>
      <c r="AX4420">
        <f>IFERROR(IF((AC4420-AD4420)&lt;0,1,0),0)</f>
        <v>0</v>
      </c>
      <c r="AY4420">
        <f>SUM(AP4420:AX4420)</f>
        <v>0</v>
      </c>
    </row>
    <row r="4421" spans="1:51" x14ac:dyDescent="0.45">
      <c r="A4421" s="1" t="s">
        <v>4226</v>
      </c>
      <c r="B4421" s="2">
        <v>6847164</v>
      </c>
      <c r="C4421" s="3" t="s">
        <v>5338</v>
      </c>
      <c r="D4421" s="5">
        <v>49.139200000000002</v>
      </c>
      <c r="E4421" s="5">
        <v>113.02016</v>
      </c>
      <c r="F4421" s="3" t="s">
        <v>4480</v>
      </c>
      <c r="G4421" s="3" t="s">
        <v>4491</v>
      </c>
      <c r="H4421" s="3" t="s">
        <v>4492</v>
      </c>
      <c r="I4421" s="3" t="s">
        <v>4493</v>
      </c>
      <c r="J4421" s="3"/>
      <c r="K4421" s="6" t="s">
        <v>4474</v>
      </c>
      <c r="L4421" s="6" t="s">
        <v>4474</v>
      </c>
      <c r="M4421" s="6" t="s">
        <v>4474</v>
      </c>
      <c r="N4421" s="6" t="s">
        <v>4474</v>
      </c>
      <c r="O4421" s="6" t="s">
        <v>4474</v>
      </c>
      <c r="P4421" s="6" t="s">
        <v>4474</v>
      </c>
      <c r="Q4421" s="6" t="s">
        <v>4474</v>
      </c>
      <c r="R4421" s="6" t="s">
        <v>4474</v>
      </c>
      <c r="S4421" s="6" t="s">
        <v>4474</v>
      </c>
      <c r="T4421" s="6" t="s">
        <v>4474</v>
      </c>
      <c r="U4421" s="6" t="s">
        <v>4474</v>
      </c>
      <c r="V4421" s="6" t="s">
        <v>4474</v>
      </c>
      <c r="W4421" s="6" t="s">
        <v>4474</v>
      </c>
      <c r="X4421" s="6" t="s">
        <v>4474</v>
      </c>
      <c r="Y4421" s="6" t="s">
        <v>4474</v>
      </c>
      <c r="Z4421" s="6" t="s">
        <v>4474</v>
      </c>
      <c r="AA4421" s="6" t="s">
        <v>4474</v>
      </c>
      <c r="AB4421" s="6" t="s">
        <v>4474</v>
      </c>
      <c r="AC4421" s="6" t="s">
        <v>4474</v>
      </c>
      <c r="AD4421" s="6" t="s">
        <v>4474</v>
      </c>
      <c r="AF4421" t="e">
        <f>Q4421/W4421</f>
        <v>#VALUE!</v>
      </c>
      <c r="AG4421" t="e">
        <f>R4421/X4421</f>
        <v>#VALUE!</v>
      </c>
      <c r="AH4421" t="e">
        <f>U4421/W4421</f>
        <v>#VALUE!</v>
      </c>
      <c r="AI4421" t="e">
        <f>V4421/X4421</f>
        <v>#VALUE!</v>
      </c>
      <c r="AJ4421" t="e">
        <f>Y4421/AA4421</f>
        <v>#VALUE!</v>
      </c>
      <c r="AK4421" t="e">
        <f>Z4421/AB4421</f>
        <v>#VALUE!</v>
      </c>
      <c r="AL4421" t="e">
        <f>O4421/K4421</f>
        <v>#VALUE!</v>
      </c>
      <c r="AM4421" t="e">
        <f>P4421/L4421</f>
        <v>#VALUE!</v>
      </c>
      <c r="AN4421" t="e">
        <f>K4421/W4421</f>
        <v>#VALUE!</v>
      </c>
      <c r="AO4421" t="e">
        <f>L4421/X4421</f>
        <v>#VALUE!</v>
      </c>
      <c r="AP4421">
        <f>IF(OR(Q4421&lt;0, Q4421="NA"), 0, 1)</f>
        <v>0</v>
      </c>
      <c r="AQ4421">
        <f>IF(OR(S4421&lt;0, S4421="NA"), 0, 1)</f>
        <v>0</v>
      </c>
      <c r="AR4421">
        <f>IFERROR(IF((AF4421-AG4421)&gt;0,1,0),0)</f>
        <v>0</v>
      </c>
      <c r="AS4421">
        <f>IFERROR(IF((S4421-Q4421)&gt;0,1,0),0)</f>
        <v>0</v>
      </c>
      <c r="AT4421">
        <f>IFERROR(IF((AH4421-AI4421)&lt;0,1,0),0)</f>
        <v>0</v>
      </c>
      <c r="AU4421">
        <f>IFERROR(IF((AJ4421-AK4421)&gt;0,1,0),0)</f>
        <v>0</v>
      </c>
      <c r="AV4421">
        <f>IFERROR(IF((AL4421-AM4421)&gt;0,1,0),0)</f>
        <v>0</v>
      </c>
      <c r="AW4421">
        <f>IFERROR(IF((AN4421-AO4421)&gt;0,1,0),0)</f>
        <v>0</v>
      </c>
      <c r="AX4421">
        <f>IFERROR(IF((AC4421-AD4421)&lt;0,1,0),0)</f>
        <v>0</v>
      </c>
      <c r="AY4421">
        <f>SUM(AP4421:AX4421)</f>
        <v>0</v>
      </c>
    </row>
    <row r="4422" spans="1:51" x14ac:dyDescent="0.45">
      <c r="A4422" s="1" t="s">
        <v>4227</v>
      </c>
      <c r="B4422" s="2">
        <v>5737210</v>
      </c>
      <c r="C4422" s="3" t="s">
        <v>5338</v>
      </c>
      <c r="D4422" s="5">
        <v>61.31</v>
      </c>
      <c r="E4422" s="5">
        <v>300.41899999999998</v>
      </c>
      <c r="F4422" s="3" t="s">
        <v>4480</v>
      </c>
      <c r="G4422" s="3" t="s">
        <v>4491</v>
      </c>
      <c r="H4422" s="3" t="s">
        <v>4492</v>
      </c>
      <c r="I4422" s="3" t="s">
        <v>4493</v>
      </c>
      <c r="J4422" s="3"/>
      <c r="K4422" s="6" t="s">
        <v>4474</v>
      </c>
      <c r="L4422" s="6" t="s">
        <v>4474</v>
      </c>
      <c r="M4422" s="6" t="s">
        <v>4474</v>
      </c>
      <c r="N4422" s="6" t="s">
        <v>4474</v>
      </c>
      <c r="O4422" s="6" t="s">
        <v>4474</v>
      </c>
      <c r="P4422" s="6" t="s">
        <v>4474</v>
      </c>
      <c r="Q4422" s="6" t="s">
        <v>4474</v>
      </c>
      <c r="R4422" s="6" t="s">
        <v>4474</v>
      </c>
      <c r="S4422" s="6" t="s">
        <v>4474</v>
      </c>
      <c r="T4422" s="6" t="s">
        <v>4474</v>
      </c>
      <c r="U4422" s="6" t="s">
        <v>4474</v>
      </c>
      <c r="V4422" s="6" t="s">
        <v>4474</v>
      </c>
      <c r="W4422" s="6" t="s">
        <v>4474</v>
      </c>
      <c r="X4422" s="6" t="s">
        <v>4474</v>
      </c>
      <c r="Y4422" s="6" t="s">
        <v>4474</v>
      </c>
      <c r="Z4422" s="6" t="s">
        <v>4474</v>
      </c>
      <c r="AA4422" s="6" t="s">
        <v>4474</v>
      </c>
      <c r="AB4422" s="6" t="s">
        <v>4474</v>
      </c>
      <c r="AC4422" s="6" t="s">
        <v>4474</v>
      </c>
      <c r="AD4422" s="6" t="s">
        <v>4474</v>
      </c>
      <c r="AF4422" t="e">
        <f>Q4422/W4422</f>
        <v>#VALUE!</v>
      </c>
      <c r="AG4422" t="e">
        <f>R4422/X4422</f>
        <v>#VALUE!</v>
      </c>
      <c r="AH4422" t="e">
        <f>U4422/W4422</f>
        <v>#VALUE!</v>
      </c>
      <c r="AI4422" t="e">
        <f>V4422/X4422</f>
        <v>#VALUE!</v>
      </c>
      <c r="AJ4422" t="e">
        <f>Y4422/AA4422</f>
        <v>#VALUE!</v>
      </c>
      <c r="AK4422" t="e">
        <f>Z4422/AB4422</f>
        <v>#VALUE!</v>
      </c>
      <c r="AL4422" t="e">
        <f>O4422/K4422</f>
        <v>#VALUE!</v>
      </c>
      <c r="AM4422" t="e">
        <f>P4422/L4422</f>
        <v>#VALUE!</v>
      </c>
      <c r="AN4422" t="e">
        <f>K4422/W4422</f>
        <v>#VALUE!</v>
      </c>
      <c r="AO4422" t="e">
        <f>L4422/X4422</f>
        <v>#VALUE!</v>
      </c>
      <c r="AP4422">
        <f>IF(OR(Q4422&lt;0, Q4422="NA"), 0, 1)</f>
        <v>0</v>
      </c>
      <c r="AQ4422">
        <f>IF(OR(S4422&lt;0, S4422="NA"), 0, 1)</f>
        <v>0</v>
      </c>
      <c r="AR4422">
        <f>IFERROR(IF((AF4422-AG4422)&gt;0,1,0),0)</f>
        <v>0</v>
      </c>
      <c r="AS4422">
        <f>IFERROR(IF((S4422-Q4422)&gt;0,1,0),0)</f>
        <v>0</v>
      </c>
      <c r="AT4422">
        <f>IFERROR(IF((AH4422-AI4422)&lt;0,1,0),0)</f>
        <v>0</v>
      </c>
      <c r="AU4422">
        <f>IFERROR(IF((AJ4422-AK4422)&gt;0,1,0),0)</f>
        <v>0</v>
      </c>
      <c r="AV4422">
        <f>IFERROR(IF((AL4422-AM4422)&gt;0,1,0),0)</f>
        <v>0</v>
      </c>
      <c r="AW4422">
        <f>IFERROR(IF((AN4422-AO4422)&gt;0,1,0),0)</f>
        <v>0</v>
      </c>
      <c r="AX4422">
        <f>IFERROR(IF((AC4422-AD4422)&lt;0,1,0),0)</f>
        <v>0</v>
      </c>
      <c r="AY4422">
        <f>SUM(AP4422:AX4422)</f>
        <v>0</v>
      </c>
    </row>
    <row r="4423" spans="1:51" x14ac:dyDescent="0.45">
      <c r="A4423" s="1" t="s">
        <v>4228</v>
      </c>
      <c r="B4423" s="2">
        <v>5737213</v>
      </c>
      <c r="C4423" s="3" t="s">
        <v>5338</v>
      </c>
      <c r="D4423" s="5">
        <v>76.435599999999994</v>
      </c>
      <c r="E4423" s="5">
        <v>42.039580000000001</v>
      </c>
      <c r="F4423" s="3" t="s">
        <v>4480</v>
      </c>
      <c r="G4423" s="3" t="s">
        <v>4491</v>
      </c>
      <c r="H4423" s="3" t="s">
        <v>4492</v>
      </c>
      <c r="I4423" s="3" t="s">
        <v>4493</v>
      </c>
      <c r="J4423" s="3"/>
      <c r="K4423" s="6" t="s">
        <v>4474</v>
      </c>
      <c r="L4423" s="6" t="s">
        <v>4474</v>
      </c>
      <c r="M4423" s="6" t="s">
        <v>4474</v>
      </c>
      <c r="N4423" s="6" t="s">
        <v>4474</v>
      </c>
      <c r="O4423" s="6" t="s">
        <v>4474</v>
      </c>
      <c r="P4423" s="6" t="s">
        <v>4474</v>
      </c>
      <c r="Q4423" s="6" t="s">
        <v>4474</v>
      </c>
      <c r="R4423" s="6" t="s">
        <v>4474</v>
      </c>
      <c r="S4423" s="6" t="s">
        <v>4474</v>
      </c>
      <c r="T4423" s="6" t="s">
        <v>4474</v>
      </c>
      <c r="U4423" s="6" t="s">
        <v>4474</v>
      </c>
      <c r="V4423" s="6" t="s">
        <v>4474</v>
      </c>
      <c r="W4423" s="6" t="s">
        <v>4474</v>
      </c>
      <c r="X4423" s="6" t="s">
        <v>4474</v>
      </c>
      <c r="Y4423" s="6" t="s">
        <v>4474</v>
      </c>
      <c r="Z4423" s="6" t="s">
        <v>4474</v>
      </c>
      <c r="AA4423" s="6" t="s">
        <v>4474</v>
      </c>
      <c r="AB4423" s="6" t="s">
        <v>4474</v>
      </c>
      <c r="AC4423" s="6" t="s">
        <v>4474</v>
      </c>
      <c r="AD4423" s="6" t="s">
        <v>4474</v>
      </c>
      <c r="AF4423" t="e">
        <f>Q4423/W4423</f>
        <v>#VALUE!</v>
      </c>
      <c r="AG4423" t="e">
        <f>R4423/X4423</f>
        <v>#VALUE!</v>
      </c>
      <c r="AH4423" t="e">
        <f>U4423/W4423</f>
        <v>#VALUE!</v>
      </c>
      <c r="AI4423" t="e">
        <f>V4423/X4423</f>
        <v>#VALUE!</v>
      </c>
      <c r="AJ4423" t="e">
        <f>Y4423/AA4423</f>
        <v>#VALUE!</v>
      </c>
      <c r="AK4423" t="e">
        <f>Z4423/AB4423</f>
        <v>#VALUE!</v>
      </c>
      <c r="AL4423" t="e">
        <f>O4423/K4423</f>
        <v>#VALUE!</v>
      </c>
      <c r="AM4423" t="e">
        <f>P4423/L4423</f>
        <v>#VALUE!</v>
      </c>
      <c r="AN4423" t="e">
        <f>K4423/W4423</f>
        <v>#VALUE!</v>
      </c>
      <c r="AO4423" t="e">
        <f>L4423/X4423</f>
        <v>#VALUE!</v>
      </c>
      <c r="AP4423">
        <f>IF(OR(Q4423&lt;0, Q4423="NA"), 0, 1)</f>
        <v>0</v>
      </c>
      <c r="AQ4423">
        <f>IF(OR(S4423&lt;0, S4423="NA"), 0, 1)</f>
        <v>0</v>
      </c>
      <c r="AR4423">
        <f>IFERROR(IF((AF4423-AG4423)&gt;0,1,0),0)</f>
        <v>0</v>
      </c>
      <c r="AS4423">
        <f>IFERROR(IF((S4423-Q4423)&gt;0,1,0),0)</f>
        <v>0</v>
      </c>
      <c r="AT4423">
        <f>IFERROR(IF((AH4423-AI4423)&lt;0,1,0),0)</f>
        <v>0</v>
      </c>
      <c r="AU4423">
        <f>IFERROR(IF((AJ4423-AK4423)&gt;0,1,0),0)</f>
        <v>0</v>
      </c>
      <c r="AV4423">
        <f>IFERROR(IF((AL4423-AM4423)&gt;0,1,0),0)</f>
        <v>0</v>
      </c>
      <c r="AW4423">
        <f>IFERROR(IF((AN4423-AO4423)&gt;0,1,0),0)</f>
        <v>0</v>
      </c>
      <c r="AX4423">
        <f>IFERROR(IF((AC4423-AD4423)&lt;0,1,0),0)</f>
        <v>0</v>
      </c>
      <c r="AY4423">
        <f>SUM(AP4423:AX4423)</f>
        <v>0</v>
      </c>
    </row>
    <row r="4424" spans="1:51" x14ac:dyDescent="0.45">
      <c r="A4424" s="1" t="s">
        <v>4229</v>
      </c>
      <c r="B4424" s="2">
        <v>7383640</v>
      </c>
      <c r="C4424" s="3" t="s">
        <v>5338</v>
      </c>
      <c r="D4424" s="5">
        <v>87.413899999999998</v>
      </c>
      <c r="E4424" s="5">
        <v>826.06135500000005</v>
      </c>
      <c r="F4424" s="3" t="s">
        <v>4480</v>
      </c>
      <c r="G4424" s="3" t="s">
        <v>4491</v>
      </c>
      <c r="H4424" s="3" t="s">
        <v>4492</v>
      </c>
      <c r="I4424" s="3" t="s">
        <v>4493</v>
      </c>
      <c r="J4424" s="3"/>
      <c r="K4424" s="6" t="s">
        <v>4474</v>
      </c>
      <c r="L4424" s="6" t="s">
        <v>4474</v>
      </c>
      <c r="M4424" s="6" t="s">
        <v>4474</v>
      </c>
      <c r="N4424" s="6" t="s">
        <v>4474</v>
      </c>
      <c r="O4424" s="6" t="s">
        <v>4474</v>
      </c>
      <c r="P4424" s="6" t="s">
        <v>4474</v>
      </c>
      <c r="Q4424" s="6" t="s">
        <v>4474</v>
      </c>
      <c r="R4424" s="6" t="s">
        <v>4474</v>
      </c>
      <c r="S4424" s="6" t="s">
        <v>4474</v>
      </c>
      <c r="T4424" s="6" t="s">
        <v>4474</v>
      </c>
      <c r="U4424" s="6" t="s">
        <v>4474</v>
      </c>
      <c r="V4424" s="6" t="s">
        <v>4474</v>
      </c>
      <c r="W4424" s="6" t="s">
        <v>4474</v>
      </c>
      <c r="X4424" s="6" t="s">
        <v>4474</v>
      </c>
      <c r="Y4424" s="6" t="s">
        <v>4474</v>
      </c>
      <c r="Z4424" s="6" t="s">
        <v>4474</v>
      </c>
      <c r="AA4424" s="6" t="s">
        <v>4474</v>
      </c>
      <c r="AB4424" s="6" t="s">
        <v>4474</v>
      </c>
      <c r="AC4424" s="6" t="s">
        <v>4474</v>
      </c>
      <c r="AD4424" s="6" t="s">
        <v>4474</v>
      </c>
      <c r="AF4424" t="e">
        <f>Q4424/W4424</f>
        <v>#VALUE!</v>
      </c>
      <c r="AG4424" t="e">
        <f>R4424/X4424</f>
        <v>#VALUE!</v>
      </c>
      <c r="AH4424" t="e">
        <f>U4424/W4424</f>
        <v>#VALUE!</v>
      </c>
      <c r="AI4424" t="e">
        <f>V4424/X4424</f>
        <v>#VALUE!</v>
      </c>
      <c r="AJ4424" t="e">
        <f>Y4424/AA4424</f>
        <v>#VALUE!</v>
      </c>
      <c r="AK4424" t="e">
        <f>Z4424/AB4424</f>
        <v>#VALUE!</v>
      </c>
      <c r="AL4424" t="e">
        <f>O4424/K4424</f>
        <v>#VALUE!</v>
      </c>
      <c r="AM4424" t="e">
        <f>P4424/L4424</f>
        <v>#VALUE!</v>
      </c>
      <c r="AN4424" t="e">
        <f>K4424/W4424</f>
        <v>#VALUE!</v>
      </c>
      <c r="AO4424" t="e">
        <f>L4424/X4424</f>
        <v>#VALUE!</v>
      </c>
      <c r="AP4424">
        <f>IF(OR(Q4424&lt;0, Q4424="NA"), 0, 1)</f>
        <v>0</v>
      </c>
      <c r="AQ4424">
        <f>IF(OR(S4424&lt;0, S4424="NA"), 0, 1)</f>
        <v>0</v>
      </c>
      <c r="AR4424">
        <f>IFERROR(IF((AF4424-AG4424)&gt;0,1,0),0)</f>
        <v>0</v>
      </c>
      <c r="AS4424">
        <f>IFERROR(IF((S4424-Q4424)&gt;0,1,0),0)</f>
        <v>0</v>
      </c>
      <c r="AT4424">
        <f>IFERROR(IF((AH4424-AI4424)&lt;0,1,0),0)</f>
        <v>0</v>
      </c>
      <c r="AU4424">
        <f>IFERROR(IF((AJ4424-AK4424)&gt;0,1,0),0)</f>
        <v>0</v>
      </c>
      <c r="AV4424">
        <f>IFERROR(IF((AL4424-AM4424)&gt;0,1,0),0)</f>
        <v>0</v>
      </c>
      <c r="AW4424">
        <f>IFERROR(IF((AN4424-AO4424)&gt;0,1,0),0)</f>
        <v>0</v>
      </c>
      <c r="AX4424">
        <f>IFERROR(IF((AC4424-AD4424)&lt;0,1,0),0)</f>
        <v>0</v>
      </c>
      <c r="AY4424">
        <f>SUM(AP4424:AX4424)</f>
        <v>0</v>
      </c>
    </row>
    <row r="4425" spans="1:51" x14ac:dyDescent="0.45">
      <c r="A4425" s="1" t="s">
        <v>4230</v>
      </c>
      <c r="B4425" s="2">
        <v>7383637</v>
      </c>
      <c r="C4425" s="3" t="s">
        <v>5338</v>
      </c>
      <c r="D4425" s="5">
        <v>84.084100000000007</v>
      </c>
      <c r="E4425" s="5">
        <v>155.55558500000001</v>
      </c>
      <c r="F4425" s="3" t="s">
        <v>4480</v>
      </c>
      <c r="G4425" s="3" t="s">
        <v>4491</v>
      </c>
      <c r="H4425" s="3" t="s">
        <v>4492</v>
      </c>
      <c r="I4425" s="3" t="s">
        <v>4493</v>
      </c>
      <c r="J4425" s="3"/>
      <c r="K4425" s="6" t="s">
        <v>4474</v>
      </c>
      <c r="L4425" s="6" t="s">
        <v>4474</v>
      </c>
      <c r="M4425" s="6" t="s">
        <v>4474</v>
      </c>
      <c r="N4425" s="6" t="s">
        <v>4474</v>
      </c>
      <c r="O4425" s="6" t="s">
        <v>4474</v>
      </c>
      <c r="P4425" s="6" t="s">
        <v>4474</v>
      </c>
      <c r="Q4425" s="6" t="s">
        <v>4474</v>
      </c>
      <c r="R4425" s="6" t="s">
        <v>4474</v>
      </c>
      <c r="S4425" s="6" t="s">
        <v>4474</v>
      </c>
      <c r="T4425" s="6" t="s">
        <v>4474</v>
      </c>
      <c r="U4425" s="6" t="s">
        <v>4474</v>
      </c>
      <c r="V4425" s="6" t="s">
        <v>4474</v>
      </c>
      <c r="W4425" s="6" t="s">
        <v>4474</v>
      </c>
      <c r="X4425" s="6" t="s">
        <v>4474</v>
      </c>
      <c r="Y4425" s="6" t="s">
        <v>4474</v>
      </c>
      <c r="Z4425" s="6" t="s">
        <v>4474</v>
      </c>
      <c r="AA4425" s="6" t="s">
        <v>4474</v>
      </c>
      <c r="AB4425" s="6" t="s">
        <v>4474</v>
      </c>
      <c r="AC4425" s="6" t="s">
        <v>4474</v>
      </c>
      <c r="AD4425" s="6" t="s">
        <v>4474</v>
      </c>
      <c r="AF4425" t="e">
        <f>Q4425/W4425</f>
        <v>#VALUE!</v>
      </c>
      <c r="AG4425" t="e">
        <f>R4425/X4425</f>
        <v>#VALUE!</v>
      </c>
      <c r="AH4425" t="e">
        <f>U4425/W4425</f>
        <v>#VALUE!</v>
      </c>
      <c r="AI4425" t="e">
        <f>V4425/X4425</f>
        <v>#VALUE!</v>
      </c>
      <c r="AJ4425" t="e">
        <f>Y4425/AA4425</f>
        <v>#VALUE!</v>
      </c>
      <c r="AK4425" t="e">
        <f>Z4425/AB4425</f>
        <v>#VALUE!</v>
      </c>
      <c r="AL4425" t="e">
        <f>O4425/K4425</f>
        <v>#VALUE!</v>
      </c>
      <c r="AM4425" t="e">
        <f>P4425/L4425</f>
        <v>#VALUE!</v>
      </c>
      <c r="AN4425" t="e">
        <f>K4425/W4425</f>
        <v>#VALUE!</v>
      </c>
      <c r="AO4425" t="e">
        <f>L4425/X4425</f>
        <v>#VALUE!</v>
      </c>
      <c r="AP4425">
        <f>IF(OR(Q4425&lt;0, Q4425="NA"), 0, 1)</f>
        <v>0</v>
      </c>
      <c r="AQ4425">
        <f>IF(OR(S4425&lt;0, S4425="NA"), 0, 1)</f>
        <v>0</v>
      </c>
      <c r="AR4425">
        <f>IFERROR(IF((AF4425-AG4425)&gt;0,1,0),0)</f>
        <v>0</v>
      </c>
      <c r="AS4425">
        <f>IFERROR(IF((S4425-Q4425)&gt;0,1,0),0)</f>
        <v>0</v>
      </c>
      <c r="AT4425">
        <f>IFERROR(IF((AH4425-AI4425)&lt;0,1,0),0)</f>
        <v>0</v>
      </c>
      <c r="AU4425">
        <f>IFERROR(IF((AJ4425-AK4425)&gt;0,1,0),0)</f>
        <v>0</v>
      </c>
      <c r="AV4425">
        <f>IFERROR(IF((AL4425-AM4425)&gt;0,1,0),0)</f>
        <v>0</v>
      </c>
      <c r="AW4425">
        <f>IFERROR(IF((AN4425-AO4425)&gt;0,1,0),0)</f>
        <v>0</v>
      </c>
      <c r="AX4425">
        <f>IFERROR(IF((AC4425-AD4425)&lt;0,1,0),0)</f>
        <v>0</v>
      </c>
      <c r="AY4425">
        <f>SUM(AP4425:AX4425)</f>
        <v>0</v>
      </c>
    </row>
    <row r="4426" spans="1:51" x14ac:dyDescent="0.45">
      <c r="A4426" s="1" t="s">
        <v>4231</v>
      </c>
      <c r="B4426" s="2">
        <v>117184960</v>
      </c>
      <c r="C4426" s="3" t="s">
        <v>5338</v>
      </c>
      <c r="D4426" s="5">
        <v>24.645</v>
      </c>
      <c r="E4426" s="5">
        <v>60.996375</v>
      </c>
      <c r="F4426" s="3" t="s">
        <v>4480</v>
      </c>
      <c r="G4426" s="3" t="s">
        <v>4491</v>
      </c>
      <c r="H4426" s="3" t="s">
        <v>4492</v>
      </c>
      <c r="I4426" s="3" t="s">
        <v>4493</v>
      </c>
      <c r="J4426" s="3"/>
      <c r="K4426" s="6" t="s">
        <v>4474</v>
      </c>
      <c r="L4426" s="6" t="s">
        <v>4474</v>
      </c>
      <c r="M4426" s="6" t="s">
        <v>4474</v>
      </c>
      <c r="N4426" s="6" t="s">
        <v>4474</v>
      </c>
      <c r="O4426" s="6" t="s">
        <v>4474</v>
      </c>
      <c r="P4426" s="6" t="s">
        <v>4474</v>
      </c>
      <c r="Q4426" s="6" t="s">
        <v>4474</v>
      </c>
      <c r="R4426" s="6" t="s">
        <v>4474</v>
      </c>
      <c r="S4426" s="6" t="s">
        <v>4474</v>
      </c>
      <c r="T4426" s="6" t="s">
        <v>4474</v>
      </c>
      <c r="U4426" s="6" t="s">
        <v>4474</v>
      </c>
      <c r="V4426" s="6" t="s">
        <v>4474</v>
      </c>
      <c r="W4426" s="6" t="s">
        <v>4474</v>
      </c>
      <c r="X4426" s="6" t="s">
        <v>4474</v>
      </c>
      <c r="Y4426" s="6" t="s">
        <v>4474</v>
      </c>
      <c r="Z4426" s="6" t="s">
        <v>4474</v>
      </c>
      <c r="AA4426" s="6" t="s">
        <v>4474</v>
      </c>
      <c r="AB4426" s="6" t="s">
        <v>4474</v>
      </c>
      <c r="AC4426" s="6" t="s">
        <v>4474</v>
      </c>
      <c r="AD4426" s="6" t="s">
        <v>4474</v>
      </c>
      <c r="AF4426" t="e">
        <f>Q4426/W4426</f>
        <v>#VALUE!</v>
      </c>
      <c r="AG4426" t="e">
        <f>R4426/X4426</f>
        <v>#VALUE!</v>
      </c>
      <c r="AH4426" t="e">
        <f>U4426/W4426</f>
        <v>#VALUE!</v>
      </c>
      <c r="AI4426" t="e">
        <f>V4426/X4426</f>
        <v>#VALUE!</v>
      </c>
      <c r="AJ4426" t="e">
        <f>Y4426/AA4426</f>
        <v>#VALUE!</v>
      </c>
      <c r="AK4426" t="e">
        <f>Z4426/AB4426</f>
        <v>#VALUE!</v>
      </c>
      <c r="AL4426" t="e">
        <f>O4426/K4426</f>
        <v>#VALUE!</v>
      </c>
      <c r="AM4426" t="e">
        <f>P4426/L4426</f>
        <v>#VALUE!</v>
      </c>
      <c r="AN4426" t="e">
        <f>K4426/W4426</f>
        <v>#VALUE!</v>
      </c>
      <c r="AO4426" t="e">
        <f>L4426/X4426</f>
        <v>#VALUE!</v>
      </c>
      <c r="AP4426">
        <f>IF(OR(Q4426&lt;0, Q4426="NA"), 0, 1)</f>
        <v>0</v>
      </c>
      <c r="AQ4426">
        <f>IF(OR(S4426&lt;0, S4426="NA"), 0, 1)</f>
        <v>0</v>
      </c>
      <c r="AR4426">
        <f>IFERROR(IF((AF4426-AG4426)&gt;0,1,0),0)</f>
        <v>0</v>
      </c>
      <c r="AS4426">
        <f>IFERROR(IF((S4426-Q4426)&gt;0,1,0),0)</f>
        <v>0</v>
      </c>
      <c r="AT4426">
        <f>IFERROR(IF((AH4426-AI4426)&lt;0,1,0),0)</f>
        <v>0</v>
      </c>
      <c r="AU4426">
        <f>IFERROR(IF((AJ4426-AK4426)&gt;0,1,0),0)</f>
        <v>0</v>
      </c>
      <c r="AV4426">
        <f>IFERROR(IF((AL4426-AM4426)&gt;0,1,0),0)</f>
        <v>0</v>
      </c>
      <c r="AW4426">
        <f>IFERROR(IF((AN4426-AO4426)&gt;0,1,0),0)</f>
        <v>0</v>
      </c>
      <c r="AX4426">
        <f>IFERROR(IF((AC4426-AD4426)&lt;0,1,0),0)</f>
        <v>0</v>
      </c>
      <c r="AY4426">
        <f>SUM(AP4426:AX4426)</f>
        <v>0</v>
      </c>
    </row>
    <row r="4427" spans="1:51" x14ac:dyDescent="0.45">
      <c r="A4427" s="1" t="s">
        <v>4232</v>
      </c>
      <c r="B4427" s="2">
        <v>117185056</v>
      </c>
      <c r="C4427" s="3" t="s">
        <v>5338</v>
      </c>
      <c r="D4427" s="5">
        <v>26.51</v>
      </c>
      <c r="E4427" s="5">
        <v>9.5435999999999996</v>
      </c>
      <c r="F4427" s="3" t="s">
        <v>4480</v>
      </c>
      <c r="G4427" s="3" t="s">
        <v>4491</v>
      </c>
      <c r="H4427" s="3" t="s">
        <v>4492</v>
      </c>
      <c r="I4427" s="3" t="s">
        <v>4493</v>
      </c>
      <c r="J4427" s="3"/>
      <c r="K4427" s="6" t="s">
        <v>4474</v>
      </c>
      <c r="L4427" s="6" t="s">
        <v>4474</v>
      </c>
      <c r="M4427" s="6" t="s">
        <v>4474</v>
      </c>
      <c r="N4427" s="6" t="s">
        <v>4474</v>
      </c>
      <c r="O4427" s="6" t="s">
        <v>4474</v>
      </c>
      <c r="P4427" s="6" t="s">
        <v>4474</v>
      </c>
      <c r="Q4427" s="6" t="s">
        <v>4474</v>
      </c>
      <c r="R4427" s="6" t="s">
        <v>4474</v>
      </c>
      <c r="S4427" s="6" t="s">
        <v>4474</v>
      </c>
      <c r="T4427" s="6" t="s">
        <v>4474</v>
      </c>
      <c r="U4427" s="6" t="s">
        <v>4474</v>
      </c>
      <c r="V4427" s="6" t="s">
        <v>4474</v>
      </c>
      <c r="W4427" s="6" t="s">
        <v>4474</v>
      </c>
      <c r="X4427" s="6" t="s">
        <v>4474</v>
      </c>
      <c r="Y4427" s="6" t="s">
        <v>4474</v>
      </c>
      <c r="Z4427" s="6" t="s">
        <v>4474</v>
      </c>
      <c r="AA4427" s="6" t="s">
        <v>4474</v>
      </c>
      <c r="AB4427" s="6" t="s">
        <v>4474</v>
      </c>
      <c r="AC4427" s="6" t="s">
        <v>4474</v>
      </c>
      <c r="AD4427" s="6" t="s">
        <v>4474</v>
      </c>
      <c r="AF4427" t="e">
        <f>Q4427/W4427</f>
        <v>#VALUE!</v>
      </c>
      <c r="AG4427" t="e">
        <f>R4427/X4427</f>
        <v>#VALUE!</v>
      </c>
      <c r="AH4427" t="e">
        <f>U4427/W4427</f>
        <v>#VALUE!</v>
      </c>
      <c r="AI4427" t="e">
        <f>V4427/X4427</f>
        <v>#VALUE!</v>
      </c>
      <c r="AJ4427" t="e">
        <f>Y4427/AA4427</f>
        <v>#VALUE!</v>
      </c>
      <c r="AK4427" t="e">
        <f>Z4427/AB4427</f>
        <v>#VALUE!</v>
      </c>
      <c r="AL4427" t="e">
        <f>O4427/K4427</f>
        <v>#VALUE!</v>
      </c>
      <c r="AM4427" t="e">
        <f>P4427/L4427</f>
        <v>#VALUE!</v>
      </c>
      <c r="AN4427" t="e">
        <f>K4427/W4427</f>
        <v>#VALUE!</v>
      </c>
      <c r="AO4427" t="e">
        <f>L4427/X4427</f>
        <v>#VALUE!</v>
      </c>
      <c r="AP4427">
        <f>IF(OR(Q4427&lt;0, Q4427="NA"), 0, 1)</f>
        <v>0</v>
      </c>
      <c r="AQ4427">
        <f>IF(OR(S4427&lt;0, S4427="NA"), 0, 1)</f>
        <v>0</v>
      </c>
      <c r="AR4427">
        <f>IFERROR(IF((AF4427-AG4427)&gt;0,1,0),0)</f>
        <v>0</v>
      </c>
      <c r="AS4427">
        <f>IFERROR(IF((S4427-Q4427)&gt;0,1,0),0)</f>
        <v>0</v>
      </c>
      <c r="AT4427">
        <f>IFERROR(IF((AH4427-AI4427)&lt;0,1,0),0)</f>
        <v>0</v>
      </c>
      <c r="AU4427">
        <f>IFERROR(IF((AJ4427-AK4427)&gt;0,1,0),0)</f>
        <v>0</v>
      </c>
      <c r="AV4427">
        <f>IFERROR(IF((AL4427-AM4427)&gt;0,1,0),0)</f>
        <v>0</v>
      </c>
      <c r="AW4427">
        <f>IFERROR(IF((AN4427-AO4427)&gt;0,1,0),0)</f>
        <v>0</v>
      </c>
      <c r="AX4427">
        <f>IFERROR(IF((AC4427-AD4427)&lt;0,1,0),0)</f>
        <v>0</v>
      </c>
      <c r="AY4427">
        <f>SUM(AP4427:AX4427)</f>
        <v>0</v>
      </c>
    </row>
    <row r="4428" spans="1:51" x14ac:dyDescent="0.45">
      <c r="A4428" s="1" t="s">
        <v>4233</v>
      </c>
      <c r="B4428" s="2">
        <v>106650489</v>
      </c>
      <c r="C4428" s="3" t="s">
        <v>5338</v>
      </c>
      <c r="D4428" s="5">
        <v>41.58</v>
      </c>
      <c r="E4428" s="7">
        <v>465.69600000000003</v>
      </c>
      <c r="F4428" s="3" t="s">
        <v>4480</v>
      </c>
      <c r="G4428" s="3" t="s">
        <v>4491</v>
      </c>
      <c r="H4428" s="3" t="s">
        <v>4492</v>
      </c>
      <c r="I4428" s="3" t="s">
        <v>4493</v>
      </c>
      <c r="J4428" s="3"/>
      <c r="K4428" s="6" t="s">
        <v>4474</v>
      </c>
      <c r="L4428" s="6" t="s">
        <v>4474</v>
      </c>
      <c r="M4428" s="6" t="s">
        <v>4474</v>
      </c>
      <c r="N4428" s="6" t="s">
        <v>4474</v>
      </c>
      <c r="O4428" s="6" t="s">
        <v>4474</v>
      </c>
      <c r="P4428" s="6" t="s">
        <v>4474</v>
      </c>
      <c r="Q4428" s="6" t="s">
        <v>4474</v>
      </c>
      <c r="R4428" s="6" t="s">
        <v>4474</v>
      </c>
      <c r="S4428" s="6" t="s">
        <v>4474</v>
      </c>
      <c r="T4428" s="6" t="s">
        <v>4474</v>
      </c>
      <c r="U4428" s="6" t="s">
        <v>4474</v>
      </c>
      <c r="V4428" s="6" t="s">
        <v>4474</v>
      </c>
      <c r="W4428" s="6" t="s">
        <v>4474</v>
      </c>
      <c r="X4428" s="6" t="s">
        <v>4474</v>
      </c>
      <c r="Y4428" s="6" t="s">
        <v>4474</v>
      </c>
      <c r="Z4428" s="6" t="s">
        <v>4474</v>
      </c>
      <c r="AA4428" s="6" t="s">
        <v>4474</v>
      </c>
      <c r="AB4428" s="6" t="s">
        <v>4474</v>
      </c>
      <c r="AC4428" s="6" t="s">
        <v>4474</v>
      </c>
      <c r="AD4428" s="6" t="s">
        <v>4474</v>
      </c>
      <c r="AF4428" t="e">
        <f>Q4428/W4428</f>
        <v>#VALUE!</v>
      </c>
      <c r="AG4428" t="e">
        <f>R4428/X4428</f>
        <v>#VALUE!</v>
      </c>
      <c r="AH4428" t="e">
        <f>U4428/W4428</f>
        <v>#VALUE!</v>
      </c>
      <c r="AI4428" t="e">
        <f>V4428/X4428</f>
        <v>#VALUE!</v>
      </c>
      <c r="AJ4428" t="e">
        <f>Y4428/AA4428</f>
        <v>#VALUE!</v>
      </c>
      <c r="AK4428" t="e">
        <f>Z4428/AB4428</f>
        <v>#VALUE!</v>
      </c>
      <c r="AL4428" t="e">
        <f>O4428/K4428</f>
        <v>#VALUE!</v>
      </c>
      <c r="AM4428" t="e">
        <f>P4428/L4428</f>
        <v>#VALUE!</v>
      </c>
      <c r="AN4428" t="e">
        <f>K4428/W4428</f>
        <v>#VALUE!</v>
      </c>
      <c r="AO4428" t="e">
        <f>L4428/X4428</f>
        <v>#VALUE!</v>
      </c>
      <c r="AP4428">
        <f>IF(OR(Q4428&lt;0, Q4428="NA"), 0, 1)</f>
        <v>0</v>
      </c>
      <c r="AQ4428">
        <f>IF(OR(S4428&lt;0, S4428="NA"), 0, 1)</f>
        <v>0</v>
      </c>
      <c r="AR4428">
        <f>IFERROR(IF((AF4428-AG4428)&gt;0,1,0),0)</f>
        <v>0</v>
      </c>
      <c r="AS4428">
        <f>IFERROR(IF((S4428-Q4428)&gt;0,1,0),0)</f>
        <v>0</v>
      </c>
      <c r="AT4428">
        <f>IFERROR(IF((AH4428-AI4428)&lt;0,1,0),0)</f>
        <v>0</v>
      </c>
      <c r="AU4428">
        <f>IFERROR(IF((AJ4428-AK4428)&gt;0,1,0),0)</f>
        <v>0</v>
      </c>
      <c r="AV4428">
        <f>IFERROR(IF((AL4428-AM4428)&gt;0,1,0),0)</f>
        <v>0</v>
      </c>
      <c r="AW4428">
        <f>IFERROR(IF((AN4428-AO4428)&gt;0,1,0),0)</f>
        <v>0</v>
      </c>
      <c r="AX4428">
        <f>IFERROR(IF((AC4428-AD4428)&lt;0,1,0),0)</f>
        <v>0</v>
      </c>
      <c r="AY4428">
        <f>SUM(AP4428:AX4428)</f>
        <v>0</v>
      </c>
    </row>
    <row r="4429" spans="1:51" x14ac:dyDescent="0.45">
      <c r="A4429" s="1" t="s">
        <v>4241</v>
      </c>
      <c r="B4429" s="2">
        <v>118891212</v>
      </c>
      <c r="C4429" s="3" t="s">
        <v>5338</v>
      </c>
      <c r="D4429" s="5">
        <v>10.07</v>
      </c>
      <c r="E4429" s="5">
        <v>295.38667337999999</v>
      </c>
      <c r="F4429" s="3" t="s">
        <v>4480</v>
      </c>
      <c r="G4429" s="3" t="s">
        <v>4491</v>
      </c>
      <c r="H4429" s="3" t="s">
        <v>4492</v>
      </c>
      <c r="I4429" s="3" t="s">
        <v>4493</v>
      </c>
      <c r="J4429" s="3" t="s">
        <v>4494</v>
      </c>
      <c r="K4429" s="6" t="s">
        <v>4474</v>
      </c>
      <c r="L4429" s="6" t="s">
        <v>4474</v>
      </c>
      <c r="M4429" s="6" t="s">
        <v>4474</v>
      </c>
      <c r="N4429" s="6" t="s">
        <v>4474</v>
      </c>
      <c r="O4429" s="6" t="s">
        <v>4474</v>
      </c>
      <c r="P4429" s="6" t="s">
        <v>4474</v>
      </c>
      <c r="Q4429" s="6" t="s">
        <v>4474</v>
      </c>
      <c r="R4429" s="6" t="s">
        <v>4474</v>
      </c>
      <c r="S4429" s="6" t="s">
        <v>4474</v>
      </c>
      <c r="T4429" s="6" t="s">
        <v>4474</v>
      </c>
      <c r="U4429" s="6" t="s">
        <v>4474</v>
      </c>
      <c r="V4429" s="6" t="s">
        <v>4474</v>
      </c>
      <c r="W4429" s="6" t="s">
        <v>4474</v>
      </c>
      <c r="X4429" s="6" t="s">
        <v>4474</v>
      </c>
      <c r="Y4429" s="6" t="s">
        <v>4474</v>
      </c>
      <c r="Z4429" s="6" t="s">
        <v>4474</v>
      </c>
      <c r="AA4429" s="6" t="s">
        <v>4474</v>
      </c>
      <c r="AB4429" s="6" t="s">
        <v>4474</v>
      </c>
      <c r="AC4429" s="6" t="s">
        <v>4474</v>
      </c>
      <c r="AD4429" s="6" t="s">
        <v>4474</v>
      </c>
      <c r="AF4429" t="e">
        <f>Q4429/W4429</f>
        <v>#VALUE!</v>
      </c>
      <c r="AG4429" t="e">
        <f>R4429/X4429</f>
        <v>#VALUE!</v>
      </c>
      <c r="AH4429" t="e">
        <f>U4429/W4429</f>
        <v>#VALUE!</v>
      </c>
      <c r="AI4429" t="e">
        <f>V4429/X4429</f>
        <v>#VALUE!</v>
      </c>
      <c r="AJ4429" t="e">
        <f>Y4429/AA4429</f>
        <v>#VALUE!</v>
      </c>
      <c r="AK4429" t="e">
        <f>Z4429/AB4429</f>
        <v>#VALUE!</v>
      </c>
      <c r="AL4429" t="e">
        <f>O4429/K4429</f>
        <v>#VALUE!</v>
      </c>
      <c r="AM4429" t="e">
        <f>P4429/L4429</f>
        <v>#VALUE!</v>
      </c>
      <c r="AN4429" t="e">
        <f>K4429/W4429</f>
        <v>#VALUE!</v>
      </c>
      <c r="AO4429" t="e">
        <f>L4429/X4429</f>
        <v>#VALUE!</v>
      </c>
      <c r="AP4429">
        <f>IF(OR(Q4429&lt;0, Q4429="NA"), 0, 1)</f>
        <v>0</v>
      </c>
      <c r="AQ4429">
        <f>IF(OR(S4429&lt;0, S4429="NA"), 0, 1)</f>
        <v>0</v>
      </c>
      <c r="AR4429">
        <f>IFERROR(IF((AF4429-AG4429)&gt;0,1,0),0)</f>
        <v>0</v>
      </c>
      <c r="AS4429">
        <f>IFERROR(IF((S4429-Q4429)&gt;0,1,0),0)</f>
        <v>0</v>
      </c>
      <c r="AT4429">
        <f>IFERROR(IF((AH4429-AI4429)&lt;0,1,0),0)</f>
        <v>0</v>
      </c>
      <c r="AU4429">
        <f>IFERROR(IF((AJ4429-AK4429)&gt;0,1,0),0)</f>
        <v>0</v>
      </c>
      <c r="AV4429">
        <f>IFERROR(IF((AL4429-AM4429)&gt;0,1,0),0)</f>
        <v>0</v>
      </c>
      <c r="AW4429">
        <f>IFERROR(IF((AN4429-AO4429)&gt;0,1,0),0)</f>
        <v>0</v>
      </c>
      <c r="AX4429">
        <f>IFERROR(IF((AC4429-AD4429)&lt;0,1,0),0)</f>
        <v>0</v>
      </c>
      <c r="AY4429">
        <f>SUM(AP4429:AX4429)</f>
        <v>0</v>
      </c>
    </row>
    <row r="4430" spans="1:51" x14ac:dyDescent="0.45">
      <c r="A4430" s="1" t="s">
        <v>4252</v>
      </c>
      <c r="B4430" s="2">
        <v>15086866</v>
      </c>
      <c r="C4430" s="3" t="s">
        <v>5337</v>
      </c>
      <c r="D4430" s="5">
        <v>24.96</v>
      </c>
      <c r="E4430" s="5">
        <v>857.15066112</v>
      </c>
      <c r="F4430" s="3" t="s">
        <v>4480</v>
      </c>
      <c r="G4430" s="3" t="s">
        <v>4491</v>
      </c>
      <c r="H4430" s="3" t="s">
        <v>4492</v>
      </c>
      <c r="I4430" s="3" t="s">
        <v>4493</v>
      </c>
      <c r="J4430" s="3" t="s">
        <v>4494</v>
      </c>
      <c r="K4430" s="6" t="s">
        <v>4474</v>
      </c>
      <c r="L4430" s="6" t="s">
        <v>4474</v>
      </c>
      <c r="M4430" s="6" t="s">
        <v>4474</v>
      </c>
      <c r="N4430" s="6" t="s">
        <v>4474</v>
      </c>
      <c r="O4430" s="6" t="s">
        <v>4474</v>
      </c>
      <c r="P4430" s="6" t="s">
        <v>4474</v>
      </c>
      <c r="Q4430" s="6" t="s">
        <v>4474</v>
      </c>
      <c r="R4430" s="6" t="s">
        <v>4474</v>
      </c>
      <c r="S4430" s="6" t="s">
        <v>4474</v>
      </c>
      <c r="T4430" s="6" t="s">
        <v>4474</v>
      </c>
      <c r="U4430" s="6" t="s">
        <v>4474</v>
      </c>
      <c r="V4430" s="6" t="s">
        <v>4474</v>
      </c>
      <c r="W4430" s="6" t="s">
        <v>4474</v>
      </c>
      <c r="X4430" s="6" t="s">
        <v>4474</v>
      </c>
      <c r="Y4430" s="6" t="s">
        <v>4474</v>
      </c>
      <c r="Z4430" s="6" t="s">
        <v>4474</v>
      </c>
      <c r="AA4430" s="6" t="s">
        <v>4474</v>
      </c>
      <c r="AB4430" s="6" t="s">
        <v>4474</v>
      </c>
      <c r="AC4430" s="6" t="s">
        <v>4474</v>
      </c>
      <c r="AD4430" s="6" t="s">
        <v>4474</v>
      </c>
      <c r="AF4430" t="e">
        <f>Q4430/W4430</f>
        <v>#VALUE!</v>
      </c>
      <c r="AG4430" t="e">
        <f>R4430/X4430</f>
        <v>#VALUE!</v>
      </c>
      <c r="AH4430" t="e">
        <f>U4430/W4430</f>
        <v>#VALUE!</v>
      </c>
      <c r="AI4430" t="e">
        <f>V4430/X4430</f>
        <v>#VALUE!</v>
      </c>
      <c r="AJ4430" t="e">
        <f>Y4430/AA4430</f>
        <v>#VALUE!</v>
      </c>
      <c r="AK4430" t="e">
        <f>Z4430/AB4430</f>
        <v>#VALUE!</v>
      </c>
      <c r="AL4430" t="e">
        <f>O4430/K4430</f>
        <v>#VALUE!</v>
      </c>
      <c r="AM4430" t="e">
        <f>P4430/L4430</f>
        <v>#VALUE!</v>
      </c>
      <c r="AN4430" t="e">
        <f>K4430/W4430</f>
        <v>#VALUE!</v>
      </c>
      <c r="AO4430" t="e">
        <f>L4430/X4430</f>
        <v>#VALUE!</v>
      </c>
      <c r="AP4430">
        <f>IF(OR(Q4430&lt;0, Q4430="NA"), 0, 1)</f>
        <v>0</v>
      </c>
      <c r="AQ4430">
        <f>IF(OR(S4430&lt;0, S4430="NA"), 0, 1)</f>
        <v>0</v>
      </c>
      <c r="AR4430">
        <f>IFERROR(IF((AF4430-AG4430)&gt;0,1,0),0)</f>
        <v>0</v>
      </c>
      <c r="AS4430">
        <f>IFERROR(IF((S4430-Q4430)&gt;0,1,0),0)</f>
        <v>0</v>
      </c>
      <c r="AT4430">
        <f>IFERROR(IF((AH4430-AI4430)&lt;0,1,0),0)</f>
        <v>0</v>
      </c>
      <c r="AU4430">
        <f>IFERROR(IF((AJ4430-AK4430)&gt;0,1,0),0)</f>
        <v>0</v>
      </c>
      <c r="AV4430">
        <f>IFERROR(IF((AL4430-AM4430)&gt;0,1,0),0)</f>
        <v>0</v>
      </c>
      <c r="AW4430">
        <f>IFERROR(IF((AN4430-AO4430)&gt;0,1,0),0)</f>
        <v>0</v>
      </c>
      <c r="AX4430">
        <f>IFERROR(IF((AC4430-AD4430)&lt;0,1,0),0)</f>
        <v>0</v>
      </c>
      <c r="AY4430">
        <f>SUM(AP4430:AX4430)</f>
        <v>0</v>
      </c>
    </row>
    <row r="4431" spans="1:51" x14ac:dyDescent="0.45">
      <c r="A4431" s="1" t="s">
        <v>4253</v>
      </c>
      <c r="B4431" s="2">
        <v>5737070</v>
      </c>
      <c r="C4431" s="3" t="s">
        <v>5337</v>
      </c>
      <c r="D4431" s="5">
        <v>22.84</v>
      </c>
      <c r="E4431" s="5">
        <v>236.86368175999999</v>
      </c>
      <c r="F4431" s="3" t="s">
        <v>4480</v>
      </c>
      <c r="G4431" s="3" t="s">
        <v>4491</v>
      </c>
      <c r="H4431" s="3" t="s">
        <v>4492</v>
      </c>
      <c r="I4431" s="3" t="s">
        <v>4493</v>
      </c>
      <c r="J4431" s="3"/>
      <c r="K4431" s="6" t="s">
        <v>4474</v>
      </c>
      <c r="L4431" s="6" t="s">
        <v>4474</v>
      </c>
      <c r="M4431" s="6" t="s">
        <v>4474</v>
      </c>
      <c r="N4431" s="6" t="s">
        <v>4474</v>
      </c>
      <c r="O4431" s="6" t="s">
        <v>4474</v>
      </c>
      <c r="P4431" s="6" t="s">
        <v>4474</v>
      </c>
      <c r="Q4431" s="6" t="s">
        <v>4474</v>
      </c>
      <c r="R4431" s="6" t="s">
        <v>4474</v>
      </c>
      <c r="S4431" s="6" t="s">
        <v>4474</v>
      </c>
      <c r="T4431" s="6" t="s">
        <v>4474</v>
      </c>
      <c r="U4431" s="6" t="s">
        <v>4474</v>
      </c>
      <c r="V4431" s="6" t="s">
        <v>4474</v>
      </c>
      <c r="W4431" s="6" t="s">
        <v>4474</v>
      </c>
      <c r="X4431" s="6" t="s">
        <v>4474</v>
      </c>
      <c r="Y4431" s="6" t="s">
        <v>4474</v>
      </c>
      <c r="Z4431" s="6" t="s">
        <v>4474</v>
      </c>
      <c r="AA4431" s="6" t="s">
        <v>4474</v>
      </c>
      <c r="AB4431" s="6" t="s">
        <v>4474</v>
      </c>
      <c r="AC4431" s="6" t="s">
        <v>4474</v>
      </c>
      <c r="AD4431" s="6" t="s">
        <v>4474</v>
      </c>
      <c r="AF4431" t="e">
        <f>Q4431/W4431</f>
        <v>#VALUE!</v>
      </c>
      <c r="AG4431" t="e">
        <f>R4431/X4431</f>
        <v>#VALUE!</v>
      </c>
      <c r="AH4431" t="e">
        <f>U4431/W4431</f>
        <v>#VALUE!</v>
      </c>
      <c r="AI4431" t="e">
        <f>V4431/X4431</f>
        <v>#VALUE!</v>
      </c>
      <c r="AJ4431" t="e">
        <f>Y4431/AA4431</f>
        <v>#VALUE!</v>
      </c>
      <c r="AK4431" t="e">
        <f>Z4431/AB4431</f>
        <v>#VALUE!</v>
      </c>
      <c r="AL4431" t="e">
        <f>O4431/K4431</f>
        <v>#VALUE!</v>
      </c>
      <c r="AM4431" t="e">
        <f>P4431/L4431</f>
        <v>#VALUE!</v>
      </c>
      <c r="AN4431" t="e">
        <f>K4431/W4431</f>
        <v>#VALUE!</v>
      </c>
      <c r="AO4431" t="e">
        <f>L4431/X4431</f>
        <v>#VALUE!</v>
      </c>
      <c r="AP4431">
        <f>IF(OR(Q4431&lt;0, Q4431="NA"), 0, 1)</f>
        <v>0</v>
      </c>
      <c r="AQ4431">
        <f>IF(OR(S4431&lt;0, S4431="NA"), 0, 1)</f>
        <v>0</v>
      </c>
      <c r="AR4431">
        <f>IFERROR(IF((AF4431-AG4431)&gt;0,1,0),0)</f>
        <v>0</v>
      </c>
      <c r="AS4431">
        <f>IFERROR(IF((S4431-Q4431)&gt;0,1,0),0)</f>
        <v>0</v>
      </c>
      <c r="AT4431">
        <f>IFERROR(IF((AH4431-AI4431)&lt;0,1,0),0)</f>
        <v>0</v>
      </c>
      <c r="AU4431">
        <f>IFERROR(IF((AJ4431-AK4431)&gt;0,1,0),0)</f>
        <v>0</v>
      </c>
      <c r="AV4431">
        <f>IFERROR(IF((AL4431-AM4431)&gt;0,1,0),0)</f>
        <v>0</v>
      </c>
      <c r="AW4431">
        <f>IFERROR(IF((AN4431-AO4431)&gt;0,1,0),0)</f>
        <v>0</v>
      </c>
      <c r="AX4431">
        <f>IFERROR(IF((AC4431-AD4431)&lt;0,1,0),0)</f>
        <v>0</v>
      </c>
      <c r="AY4431">
        <f>SUM(AP4431:AX4431)</f>
        <v>0</v>
      </c>
    </row>
    <row r="4432" spans="1:51" x14ac:dyDescent="0.45">
      <c r="A4432" s="1" t="s">
        <v>4255</v>
      </c>
      <c r="B4432" s="2">
        <v>5726877</v>
      </c>
      <c r="C4432" s="3" t="s">
        <v>5337</v>
      </c>
      <c r="D4432" s="5">
        <v>25.19</v>
      </c>
      <c r="E4432" s="5">
        <v>697.98882834999995</v>
      </c>
      <c r="F4432" s="3" t="s">
        <v>4480</v>
      </c>
      <c r="G4432" s="3" t="s">
        <v>4491</v>
      </c>
      <c r="H4432" s="3" t="s">
        <v>4492</v>
      </c>
      <c r="I4432" s="3" t="s">
        <v>4493</v>
      </c>
      <c r="J4432" s="3"/>
      <c r="K4432" s="6" t="s">
        <v>4474</v>
      </c>
      <c r="L4432" s="6" t="s">
        <v>4474</v>
      </c>
      <c r="M4432" s="6" t="s">
        <v>4474</v>
      </c>
      <c r="N4432" s="6" t="s">
        <v>4474</v>
      </c>
      <c r="O4432" s="6" t="s">
        <v>4474</v>
      </c>
      <c r="P4432" s="6" t="s">
        <v>4474</v>
      </c>
      <c r="Q4432" s="6" t="s">
        <v>4474</v>
      </c>
      <c r="R4432" s="6" t="s">
        <v>4474</v>
      </c>
      <c r="S4432" s="6" t="s">
        <v>4474</v>
      </c>
      <c r="T4432" s="6" t="s">
        <v>4474</v>
      </c>
      <c r="U4432" s="6" t="s">
        <v>4474</v>
      </c>
      <c r="V4432" s="6" t="s">
        <v>4474</v>
      </c>
      <c r="W4432" s="6" t="s">
        <v>4474</v>
      </c>
      <c r="X4432" s="6" t="s">
        <v>4474</v>
      </c>
      <c r="Y4432" s="6" t="s">
        <v>4474</v>
      </c>
      <c r="Z4432" s="6" t="s">
        <v>4474</v>
      </c>
      <c r="AA4432" s="6" t="s">
        <v>4474</v>
      </c>
      <c r="AB4432" s="6" t="s">
        <v>4474</v>
      </c>
      <c r="AC4432" s="6" t="s">
        <v>4474</v>
      </c>
      <c r="AD4432" s="6" t="s">
        <v>4474</v>
      </c>
      <c r="AF4432" t="e">
        <f>Q4432/W4432</f>
        <v>#VALUE!</v>
      </c>
      <c r="AG4432" t="e">
        <f>R4432/X4432</f>
        <v>#VALUE!</v>
      </c>
      <c r="AH4432" t="e">
        <f>U4432/W4432</f>
        <v>#VALUE!</v>
      </c>
      <c r="AI4432" t="e">
        <f>V4432/X4432</f>
        <v>#VALUE!</v>
      </c>
      <c r="AJ4432" t="e">
        <f>Y4432/AA4432</f>
        <v>#VALUE!</v>
      </c>
      <c r="AK4432" t="e">
        <f>Z4432/AB4432</f>
        <v>#VALUE!</v>
      </c>
      <c r="AL4432" t="e">
        <f>O4432/K4432</f>
        <v>#VALUE!</v>
      </c>
      <c r="AM4432" t="e">
        <f>P4432/L4432</f>
        <v>#VALUE!</v>
      </c>
      <c r="AN4432" t="e">
        <f>K4432/W4432</f>
        <v>#VALUE!</v>
      </c>
      <c r="AO4432" t="e">
        <f>L4432/X4432</f>
        <v>#VALUE!</v>
      </c>
      <c r="AP4432">
        <f>IF(OR(Q4432&lt;0, Q4432="NA"), 0, 1)</f>
        <v>0</v>
      </c>
      <c r="AQ4432">
        <f>IF(OR(S4432&lt;0, S4432="NA"), 0, 1)</f>
        <v>0</v>
      </c>
      <c r="AR4432">
        <f>IFERROR(IF((AF4432-AG4432)&gt;0,1,0),0)</f>
        <v>0</v>
      </c>
      <c r="AS4432">
        <f>IFERROR(IF((S4432-Q4432)&gt;0,1,0),0)</f>
        <v>0</v>
      </c>
      <c r="AT4432">
        <f>IFERROR(IF((AH4432-AI4432)&lt;0,1,0),0)</f>
        <v>0</v>
      </c>
      <c r="AU4432">
        <f>IFERROR(IF((AJ4432-AK4432)&gt;0,1,0),0)</f>
        <v>0</v>
      </c>
      <c r="AV4432">
        <f>IFERROR(IF((AL4432-AM4432)&gt;0,1,0),0)</f>
        <v>0</v>
      </c>
      <c r="AW4432">
        <f>IFERROR(IF((AN4432-AO4432)&gt;0,1,0),0)</f>
        <v>0</v>
      </c>
      <c r="AX4432">
        <f>IFERROR(IF((AC4432-AD4432)&lt;0,1,0),0)</f>
        <v>0</v>
      </c>
      <c r="AY4432">
        <f>SUM(AP4432:AX4432)</f>
        <v>0</v>
      </c>
    </row>
    <row r="4433" spans="1:51" x14ac:dyDescent="0.45">
      <c r="A4433" s="1" t="s">
        <v>4257</v>
      </c>
      <c r="B4433" s="2">
        <v>5732925</v>
      </c>
      <c r="C4433" s="3" t="s">
        <v>5337</v>
      </c>
      <c r="D4433" s="5">
        <v>7.71</v>
      </c>
      <c r="E4433" s="5">
        <v>87.223947030000005</v>
      </c>
      <c r="F4433" s="3" t="s">
        <v>4480</v>
      </c>
      <c r="G4433" s="3" t="s">
        <v>4491</v>
      </c>
      <c r="H4433" s="3" t="s">
        <v>4492</v>
      </c>
      <c r="I4433" s="3" t="s">
        <v>4493</v>
      </c>
      <c r="J4433" s="3" t="s">
        <v>4553</v>
      </c>
      <c r="K4433" s="6" t="s">
        <v>4474</v>
      </c>
      <c r="L4433" s="6" t="s">
        <v>4474</v>
      </c>
      <c r="M4433" s="6" t="s">
        <v>4474</v>
      </c>
      <c r="N4433" s="6" t="s">
        <v>4474</v>
      </c>
      <c r="O4433" s="6" t="s">
        <v>4474</v>
      </c>
      <c r="P4433" s="6" t="s">
        <v>4474</v>
      </c>
      <c r="Q4433" s="6" t="s">
        <v>4474</v>
      </c>
      <c r="R4433" s="6" t="s">
        <v>4474</v>
      </c>
      <c r="S4433" s="6" t="s">
        <v>4474</v>
      </c>
      <c r="T4433" s="6" t="s">
        <v>4474</v>
      </c>
      <c r="U4433" s="6" t="s">
        <v>4474</v>
      </c>
      <c r="V4433" s="6" t="s">
        <v>4474</v>
      </c>
      <c r="W4433" s="6" t="s">
        <v>4474</v>
      </c>
      <c r="X4433" s="6" t="s">
        <v>4474</v>
      </c>
      <c r="Y4433" s="6" t="s">
        <v>4474</v>
      </c>
      <c r="Z4433" s="6" t="s">
        <v>4474</v>
      </c>
      <c r="AA4433" s="6" t="s">
        <v>4474</v>
      </c>
      <c r="AB4433" s="6" t="s">
        <v>4474</v>
      </c>
      <c r="AC4433" s="6" t="s">
        <v>4474</v>
      </c>
      <c r="AD4433" s="6" t="s">
        <v>4474</v>
      </c>
      <c r="AF4433" t="e">
        <f>Q4433/W4433</f>
        <v>#VALUE!</v>
      </c>
      <c r="AG4433" t="e">
        <f>R4433/X4433</f>
        <v>#VALUE!</v>
      </c>
      <c r="AH4433" t="e">
        <f>U4433/W4433</f>
        <v>#VALUE!</v>
      </c>
      <c r="AI4433" t="e">
        <f>V4433/X4433</f>
        <v>#VALUE!</v>
      </c>
      <c r="AJ4433" t="e">
        <f>Y4433/AA4433</f>
        <v>#VALUE!</v>
      </c>
      <c r="AK4433" t="e">
        <f>Z4433/AB4433</f>
        <v>#VALUE!</v>
      </c>
      <c r="AL4433" t="e">
        <f>O4433/K4433</f>
        <v>#VALUE!</v>
      </c>
      <c r="AM4433" t="e">
        <f>P4433/L4433</f>
        <v>#VALUE!</v>
      </c>
      <c r="AN4433" t="e">
        <f>K4433/W4433</f>
        <v>#VALUE!</v>
      </c>
      <c r="AO4433" t="e">
        <f>L4433/X4433</f>
        <v>#VALUE!</v>
      </c>
      <c r="AP4433">
        <f>IF(OR(Q4433&lt;0, Q4433="NA"), 0, 1)</f>
        <v>0</v>
      </c>
      <c r="AQ4433">
        <f>IF(OR(S4433&lt;0, S4433="NA"), 0, 1)</f>
        <v>0</v>
      </c>
      <c r="AR4433">
        <f>IFERROR(IF((AF4433-AG4433)&gt;0,1,0),0)</f>
        <v>0</v>
      </c>
      <c r="AS4433">
        <f>IFERROR(IF((S4433-Q4433)&gt;0,1,0),0)</f>
        <v>0</v>
      </c>
      <c r="AT4433">
        <f>IFERROR(IF((AH4433-AI4433)&lt;0,1,0),0)</f>
        <v>0</v>
      </c>
      <c r="AU4433">
        <f>IFERROR(IF((AJ4433-AK4433)&gt;0,1,0),0)</f>
        <v>0</v>
      </c>
      <c r="AV4433">
        <f>IFERROR(IF((AL4433-AM4433)&gt;0,1,0),0)</f>
        <v>0</v>
      </c>
      <c r="AW4433">
        <f>IFERROR(IF((AN4433-AO4433)&gt;0,1,0),0)</f>
        <v>0</v>
      </c>
      <c r="AX4433">
        <f>IFERROR(IF((AC4433-AD4433)&lt;0,1,0),0)</f>
        <v>0</v>
      </c>
      <c r="AY4433">
        <f>SUM(AP4433:AX4433)</f>
        <v>0</v>
      </c>
    </row>
    <row r="4434" spans="1:51" x14ac:dyDescent="0.45">
      <c r="A4434" s="1" t="s">
        <v>4273</v>
      </c>
      <c r="B4434" s="2">
        <v>5726672</v>
      </c>
      <c r="C4434" s="3" t="s">
        <v>5337</v>
      </c>
      <c r="D4434" s="7">
        <v>6.21</v>
      </c>
      <c r="E4434" s="5">
        <v>68.424083909999993</v>
      </c>
      <c r="F4434" s="3" t="s">
        <v>4480</v>
      </c>
      <c r="G4434" s="3" t="s">
        <v>4491</v>
      </c>
      <c r="H4434" s="3" t="s">
        <v>4492</v>
      </c>
      <c r="I4434" s="3" t="s">
        <v>4493</v>
      </c>
      <c r="J4434" s="3"/>
      <c r="K4434" s="6" t="s">
        <v>4474</v>
      </c>
      <c r="L4434" s="6" t="s">
        <v>4474</v>
      </c>
      <c r="M4434" s="6" t="s">
        <v>4474</v>
      </c>
      <c r="N4434" s="6" t="s">
        <v>4474</v>
      </c>
      <c r="O4434" s="6" t="s">
        <v>4474</v>
      </c>
      <c r="P4434" s="6" t="s">
        <v>4474</v>
      </c>
      <c r="Q4434" s="6" t="s">
        <v>4474</v>
      </c>
      <c r="R4434" s="6" t="s">
        <v>4474</v>
      </c>
      <c r="S4434" s="6" t="s">
        <v>4474</v>
      </c>
      <c r="T4434" s="6" t="s">
        <v>4474</v>
      </c>
      <c r="U4434" s="6" t="s">
        <v>4474</v>
      </c>
      <c r="V4434" s="6" t="s">
        <v>4474</v>
      </c>
      <c r="W4434" s="6" t="s">
        <v>4474</v>
      </c>
      <c r="X4434" s="6" t="s">
        <v>4474</v>
      </c>
      <c r="Y4434" s="6" t="s">
        <v>4474</v>
      </c>
      <c r="Z4434" s="6" t="s">
        <v>4474</v>
      </c>
      <c r="AA4434" s="6" t="s">
        <v>4474</v>
      </c>
      <c r="AB4434" s="6" t="s">
        <v>4474</v>
      </c>
      <c r="AC4434" s="6" t="s">
        <v>4474</v>
      </c>
      <c r="AD4434" s="6" t="s">
        <v>4474</v>
      </c>
      <c r="AF4434" t="e">
        <f>Q4434/W4434</f>
        <v>#VALUE!</v>
      </c>
      <c r="AG4434" t="e">
        <f>R4434/X4434</f>
        <v>#VALUE!</v>
      </c>
      <c r="AH4434" t="e">
        <f>U4434/W4434</f>
        <v>#VALUE!</v>
      </c>
      <c r="AI4434" t="e">
        <f>V4434/X4434</f>
        <v>#VALUE!</v>
      </c>
      <c r="AJ4434" t="e">
        <f>Y4434/AA4434</f>
        <v>#VALUE!</v>
      </c>
      <c r="AK4434" t="e">
        <f>Z4434/AB4434</f>
        <v>#VALUE!</v>
      </c>
      <c r="AL4434" t="e">
        <f>O4434/K4434</f>
        <v>#VALUE!</v>
      </c>
      <c r="AM4434" t="e">
        <f>P4434/L4434</f>
        <v>#VALUE!</v>
      </c>
      <c r="AN4434" t="e">
        <f>K4434/W4434</f>
        <v>#VALUE!</v>
      </c>
      <c r="AO4434" t="e">
        <f>L4434/X4434</f>
        <v>#VALUE!</v>
      </c>
      <c r="AP4434">
        <f>IF(OR(Q4434&lt;0, Q4434="NA"), 0, 1)</f>
        <v>0</v>
      </c>
      <c r="AQ4434">
        <f>IF(OR(S4434&lt;0, S4434="NA"), 0, 1)</f>
        <v>0</v>
      </c>
      <c r="AR4434">
        <f>IFERROR(IF((AF4434-AG4434)&gt;0,1,0),0)</f>
        <v>0</v>
      </c>
      <c r="AS4434">
        <f>IFERROR(IF((S4434-Q4434)&gt;0,1,0),0)</f>
        <v>0</v>
      </c>
      <c r="AT4434">
        <f>IFERROR(IF((AH4434-AI4434)&lt;0,1,0),0)</f>
        <v>0</v>
      </c>
      <c r="AU4434">
        <f>IFERROR(IF((AJ4434-AK4434)&gt;0,1,0),0)</f>
        <v>0</v>
      </c>
      <c r="AV4434">
        <f>IFERROR(IF((AL4434-AM4434)&gt;0,1,0),0)</f>
        <v>0</v>
      </c>
      <c r="AW4434">
        <f>IFERROR(IF((AN4434-AO4434)&gt;0,1,0),0)</f>
        <v>0</v>
      </c>
      <c r="AX4434">
        <f>IFERROR(IF((AC4434-AD4434)&lt;0,1,0),0)</f>
        <v>0</v>
      </c>
      <c r="AY4434">
        <f>SUM(AP4434:AX4434)</f>
        <v>0</v>
      </c>
    </row>
    <row r="4435" spans="1:51" x14ac:dyDescent="0.45">
      <c r="A4435" s="1" t="s">
        <v>4274</v>
      </c>
      <c r="B4435" s="2">
        <v>5731302</v>
      </c>
      <c r="C4435" s="3" t="s">
        <v>5337</v>
      </c>
      <c r="D4435" s="7">
        <v>5.17</v>
      </c>
      <c r="E4435" s="5">
        <v>95.786228890000004</v>
      </c>
      <c r="F4435" s="3" t="s">
        <v>4480</v>
      </c>
      <c r="G4435" s="3" t="s">
        <v>4491</v>
      </c>
      <c r="H4435" s="3" t="s">
        <v>4492</v>
      </c>
      <c r="I4435" s="3" t="s">
        <v>4493</v>
      </c>
      <c r="J4435" s="3"/>
      <c r="K4435" s="6" t="s">
        <v>4474</v>
      </c>
      <c r="L4435" s="6" t="s">
        <v>4474</v>
      </c>
      <c r="M4435" s="6" t="s">
        <v>4474</v>
      </c>
      <c r="N4435" s="6" t="s">
        <v>4474</v>
      </c>
      <c r="O4435" s="6" t="s">
        <v>4474</v>
      </c>
      <c r="P4435" s="6" t="s">
        <v>4474</v>
      </c>
      <c r="Q4435" s="6" t="s">
        <v>4474</v>
      </c>
      <c r="R4435" s="6" t="s">
        <v>4474</v>
      </c>
      <c r="S4435" s="6" t="s">
        <v>4474</v>
      </c>
      <c r="T4435" s="6" t="s">
        <v>4474</v>
      </c>
      <c r="U4435" s="6" t="s">
        <v>4474</v>
      </c>
      <c r="V4435" s="6" t="s">
        <v>4474</v>
      </c>
      <c r="W4435" s="6" t="s">
        <v>4474</v>
      </c>
      <c r="X4435" s="6" t="s">
        <v>4474</v>
      </c>
      <c r="Y4435" s="6" t="s">
        <v>4474</v>
      </c>
      <c r="Z4435" s="6" t="s">
        <v>4474</v>
      </c>
      <c r="AA4435" s="6" t="s">
        <v>4474</v>
      </c>
      <c r="AB4435" s="6" t="s">
        <v>4474</v>
      </c>
      <c r="AC4435" s="6" t="s">
        <v>4474</v>
      </c>
      <c r="AD4435" s="6" t="s">
        <v>4474</v>
      </c>
      <c r="AF4435" t="e">
        <f>Q4435/W4435</f>
        <v>#VALUE!</v>
      </c>
      <c r="AG4435" t="e">
        <f>R4435/X4435</f>
        <v>#VALUE!</v>
      </c>
      <c r="AH4435" t="e">
        <f>U4435/W4435</f>
        <v>#VALUE!</v>
      </c>
      <c r="AI4435" t="e">
        <f>V4435/X4435</f>
        <v>#VALUE!</v>
      </c>
      <c r="AJ4435" t="e">
        <f>Y4435/AA4435</f>
        <v>#VALUE!</v>
      </c>
      <c r="AK4435" t="e">
        <f>Z4435/AB4435</f>
        <v>#VALUE!</v>
      </c>
      <c r="AL4435" t="e">
        <f>O4435/K4435</f>
        <v>#VALUE!</v>
      </c>
      <c r="AM4435" t="e">
        <f>P4435/L4435</f>
        <v>#VALUE!</v>
      </c>
      <c r="AN4435" t="e">
        <f>K4435/W4435</f>
        <v>#VALUE!</v>
      </c>
      <c r="AO4435" t="e">
        <f>L4435/X4435</f>
        <v>#VALUE!</v>
      </c>
      <c r="AP4435">
        <f>IF(OR(Q4435&lt;0, Q4435="NA"), 0, 1)</f>
        <v>0</v>
      </c>
      <c r="AQ4435">
        <f>IF(OR(S4435&lt;0, S4435="NA"), 0, 1)</f>
        <v>0</v>
      </c>
      <c r="AR4435">
        <f>IFERROR(IF((AF4435-AG4435)&gt;0,1,0),0)</f>
        <v>0</v>
      </c>
      <c r="AS4435">
        <f>IFERROR(IF((S4435-Q4435)&gt;0,1,0),0)</f>
        <v>0</v>
      </c>
      <c r="AT4435">
        <f>IFERROR(IF((AH4435-AI4435)&lt;0,1,0),0)</f>
        <v>0</v>
      </c>
      <c r="AU4435">
        <f>IFERROR(IF((AJ4435-AK4435)&gt;0,1,0),0)</f>
        <v>0</v>
      </c>
      <c r="AV4435">
        <f>IFERROR(IF((AL4435-AM4435)&gt;0,1,0),0)</f>
        <v>0</v>
      </c>
      <c r="AW4435">
        <f>IFERROR(IF((AN4435-AO4435)&gt;0,1,0),0)</f>
        <v>0</v>
      </c>
      <c r="AX4435">
        <f>IFERROR(IF((AC4435-AD4435)&lt;0,1,0),0)</f>
        <v>0</v>
      </c>
      <c r="AY4435">
        <f>SUM(AP4435:AX4435)</f>
        <v>0</v>
      </c>
    </row>
    <row r="4436" spans="1:51" x14ac:dyDescent="0.45">
      <c r="A4436" s="1" t="s">
        <v>4278</v>
      </c>
      <c r="B4436" s="2">
        <v>5730881</v>
      </c>
      <c r="C4436" s="3" t="s">
        <v>5337</v>
      </c>
      <c r="D4436" s="5">
        <v>10.55</v>
      </c>
      <c r="E4436" s="5">
        <v>159.89917600000001</v>
      </c>
      <c r="F4436" s="3" t="s">
        <v>4480</v>
      </c>
      <c r="G4436" s="3" t="s">
        <v>4491</v>
      </c>
      <c r="H4436" s="3" t="s">
        <v>4492</v>
      </c>
      <c r="I4436" s="3" t="s">
        <v>4493</v>
      </c>
      <c r="J4436" s="3"/>
      <c r="K4436" s="6" t="s">
        <v>4474</v>
      </c>
      <c r="L4436" s="6" t="s">
        <v>4474</v>
      </c>
      <c r="M4436" s="6" t="s">
        <v>4474</v>
      </c>
      <c r="N4436" s="6" t="s">
        <v>4474</v>
      </c>
      <c r="O4436" s="6" t="s">
        <v>4474</v>
      </c>
      <c r="P4436" s="6" t="s">
        <v>4474</v>
      </c>
      <c r="Q4436" s="6" t="s">
        <v>4474</v>
      </c>
      <c r="R4436" s="6" t="s">
        <v>4474</v>
      </c>
      <c r="S4436" s="6" t="s">
        <v>4474</v>
      </c>
      <c r="T4436" s="6" t="s">
        <v>4474</v>
      </c>
      <c r="U4436" s="6" t="s">
        <v>4474</v>
      </c>
      <c r="V4436" s="6" t="s">
        <v>4474</v>
      </c>
      <c r="W4436" s="6" t="s">
        <v>4474</v>
      </c>
      <c r="X4436" s="6" t="s">
        <v>4474</v>
      </c>
      <c r="Y4436" s="6" t="s">
        <v>4474</v>
      </c>
      <c r="Z4436" s="6" t="s">
        <v>4474</v>
      </c>
      <c r="AA4436" s="6" t="s">
        <v>4474</v>
      </c>
      <c r="AB4436" s="6" t="s">
        <v>4474</v>
      </c>
      <c r="AC4436" s="6" t="s">
        <v>4474</v>
      </c>
      <c r="AD4436" s="6" t="s">
        <v>4474</v>
      </c>
      <c r="AF4436" t="e">
        <f>Q4436/W4436</f>
        <v>#VALUE!</v>
      </c>
      <c r="AG4436" t="e">
        <f>R4436/X4436</f>
        <v>#VALUE!</v>
      </c>
      <c r="AH4436" t="e">
        <f>U4436/W4436</f>
        <v>#VALUE!</v>
      </c>
      <c r="AI4436" t="e">
        <f>V4436/X4436</f>
        <v>#VALUE!</v>
      </c>
      <c r="AJ4436" t="e">
        <f>Y4436/AA4436</f>
        <v>#VALUE!</v>
      </c>
      <c r="AK4436" t="e">
        <f>Z4436/AB4436</f>
        <v>#VALUE!</v>
      </c>
      <c r="AL4436" t="e">
        <f>O4436/K4436</f>
        <v>#VALUE!</v>
      </c>
      <c r="AM4436" t="e">
        <f>P4436/L4436</f>
        <v>#VALUE!</v>
      </c>
      <c r="AN4436" t="e">
        <f>K4436/W4436</f>
        <v>#VALUE!</v>
      </c>
      <c r="AO4436" t="e">
        <f>L4436/X4436</f>
        <v>#VALUE!</v>
      </c>
      <c r="AP4436">
        <f>IF(OR(Q4436&lt;0, Q4436="NA"), 0, 1)</f>
        <v>0</v>
      </c>
      <c r="AQ4436">
        <f>IF(OR(S4436&lt;0, S4436="NA"), 0, 1)</f>
        <v>0</v>
      </c>
      <c r="AR4436">
        <f>IFERROR(IF((AF4436-AG4436)&gt;0,1,0),0)</f>
        <v>0</v>
      </c>
      <c r="AS4436">
        <f>IFERROR(IF((S4436-Q4436)&gt;0,1,0),0)</f>
        <v>0</v>
      </c>
      <c r="AT4436">
        <f>IFERROR(IF((AH4436-AI4436)&lt;0,1,0),0)</f>
        <v>0</v>
      </c>
      <c r="AU4436">
        <f>IFERROR(IF((AJ4436-AK4436)&gt;0,1,0),0)</f>
        <v>0</v>
      </c>
      <c r="AV4436">
        <f>IFERROR(IF((AL4436-AM4436)&gt;0,1,0),0)</f>
        <v>0</v>
      </c>
      <c r="AW4436">
        <f>IFERROR(IF((AN4436-AO4436)&gt;0,1,0),0)</f>
        <v>0</v>
      </c>
      <c r="AX4436">
        <f>IFERROR(IF((AC4436-AD4436)&lt;0,1,0),0)</f>
        <v>0</v>
      </c>
      <c r="AY4436">
        <f>SUM(AP4436:AX4436)</f>
        <v>0</v>
      </c>
    </row>
    <row r="4437" spans="1:51" x14ac:dyDescent="0.45">
      <c r="A4437" s="1" t="s">
        <v>4279</v>
      </c>
      <c r="B4437" s="2">
        <v>117333627</v>
      </c>
      <c r="C4437" s="3" t="s">
        <v>5338</v>
      </c>
      <c r="D4437" s="7">
        <v>10.11</v>
      </c>
      <c r="E4437" s="5">
        <v>319.72874999999999</v>
      </c>
      <c r="F4437" s="3" t="s">
        <v>4480</v>
      </c>
      <c r="G4437" s="3" t="s">
        <v>4491</v>
      </c>
      <c r="H4437" s="3" t="s">
        <v>4492</v>
      </c>
      <c r="I4437" s="3" t="s">
        <v>4493</v>
      </c>
      <c r="J4437" s="3" t="s">
        <v>4494</v>
      </c>
      <c r="K4437" s="6" t="s">
        <v>4474</v>
      </c>
      <c r="L4437" s="6" t="s">
        <v>4474</v>
      </c>
      <c r="M4437" s="6" t="s">
        <v>4474</v>
      </c>
      <c r="N4437" s="6" t="s">
        <v>4474</v>
      </c>
      <c r="O4437" s="6" t="s">
        <v>4474</v>
      </c>
      <c r="P4437" s="6" t="s">
        <v>4474</v>
      </c>
      <c r="Q4437" s="6" t="s">
        <v>4474</v>
      </c>
      <c r="R4437" s="6" t="s">
        <v>4474</v>
      </c>
      <c r="S4437" s="6" t="s">
        <v>4474</v>
      </c>
      <c r="T4437" s="6" t="s">
        <v>4474</v>
      </c>
      <c r="U4437" s="6" t="s">
        <v>4474</v>
      </c>
      <c r="V4437" s="6" t="s">
        <v>4474</v>
      </c>
      <c r="W4437" s="6" t="s">
        <v>4474</v>
      </c>
      <c r="X4437" s="6" t="s">
        <v>4474</v>
      </c>
      <c r="Y4437" s="6" t="s">
        <v>4474</v>
      </c>
      <c r="Z4437" s="6" t="s">
        <v>4474</v>
      </c>
      <c r="AA4437" s="6" t="s">
        <v>4474</v>
      </c>
      <c r="AB4437" s="6" t="s">
        <v>4474</v>
      </c>
      <c r="AC4437" s="6" t="s">
        <v>4474</v>
      </c>
      <c r="AD4437" s="6" t="s">
        <v>4474</v>
      </c>
      <c r="AF4437" t="e">
        <f>Q4437/W4437</f>
        <v>#VALUE!</v>
      </c>
      <c r="AG4437" t="e">
        <f>R4437/X4437</f>
        <v>#VALUE!</v>
      </c>
      <c r="AH4437" t="e">
        <f>U4437/W4437</f>
        <v>#VALUE!</v>
      </c>
      <c r="AI4437" t="e">
        <f>V4437/X4437</f>
        <v>#VALUE!</v>
      </c>
      <c r="AJ4437" t="e">
        <f>Y4437/AA4437</f>
        <v>#VALUE!</v>
      </c>
      <c r="AK4437" t="e">
        <f>Z4437/AB4437</f>
        <v>#VALUE!</v>
      </c>
      <c r="AL4437" t="e">
        <f>O4437/K4437</f>
        <v>#VALUE!</v>
      </c>
      <c r="AM4437" t="e">
        <f>P4437/L4437</f>
        <v>#VALUE!</v>
      </c>
      <c r="AN4437" t="e">
        <f>K4437/W4437</f>
        <v>#VALUE!</v>
      </c>
      <c r="AO4437" t="e">
        <f>L4437/X4437</f>
        <v>#VALUE!</v>
      </c>
      <c r="AP4437">
        <f>IF(OR(Q4437&lt;0, Q4437="NA"), 0, 1)</f>
        <v>0</v>
      </c>
      <c r="AQ4437">
        <f>IF(OR(S4437&lt;0, S4437="NA"), 0, 1)</f>
        <v>0</v>
      </c>
      <c r="AR4437">
        <f>IFERROR(IF((AF4437-AG4437)&gt;0,1,0),0)</f>
        <v>0</v>
      </c>
      <c r="AS4437">
        <f>IFERROR(IF((S4437-Q4437)&gt;0,1,0),0)</f>
        <v>0</v>
      </c>
      <c r="AT4437">
        <f>IFERROR(IF((AH4437-AI4437)&lt;0,1,0),0)</f>
        <v>0</v>
      </c>
      <c r="AU4437">
        <f>IFERROR(IF((AJ4437-AK4437)&gt;0,1,0),0)</f>
        <v>0</v>
      </c>
      <c r="AV4437">
        <f>IFERROR(IF((AL4437-AM4437)&gt;0,1,0),0)</f>
        <v>0</v>
      </c>
      <c r="AW4437">
        <f>IFERROR(IF((AN4437-AO4437)&gt;0,1,0),0)</f>
        <v>0</v>
      </c>
      <c r="AX4437">
        <f>IFERROR(IF((AC4437-AD4437)&lt;0,1,0),0)</f>
        <v>0</v>
      </c>
      <c r="AY4437">
        <f>SUM(AP4437:AX4437)</f>
        <v>0</v>
      </c>
    </row>
    <row r="4438" spans="1:51" x14ac:dyDescent="0.45">
      <c r="A4438" s="1" t="s">
        <v>4328</v>
      </c>
      <c r="B4438" s="2">
        <v>5730733</v>
      </c>
      <c r="C4438" s="3" t="s">
        <v>5337</v>
      </c>
      <c r="D4438" s="5">
        <v>11.34</v>
      </c>
      <c r="E4438" s="5">
        <v>169.52356512</v>
      </c>
      <c r="F4438" s="3" t="s">
        <v>4480</v>
      </c>
      <c r="G4438" s="3" t="s">
        <v>4491</v>
      </c>
      <c r="H4438" s="3" t="s">
        <v>4492</v>
      </c>
      <c r="I4438" s="3" t="s">
        <v>4493</v>
      </c>
      <c r="J4438" s="3"/>
      <c r="K4438" s="6" t="s">
        <v>4474</v>
      </c>
      <c r="L4438" s="6" t="s">
        <v>4474</v>
      </c>
      <c r="M4438" s="6" t="s">
        <v>4474</v>
      </c>
      <c r="N4438" s="6" t="s">
        <v>4474</v>
      </c>
      <c r="O4438" s="6" t="s">
        <v>4474</v>
      </c>
      <c r="P4438" s="6" t="s">
        <v>4474</v>
      </c>
      <c r="Q4438" s="6" t="s">
        <v>4474</v>
      </c>
      <c r="R4438" s="6" t="s">
        <v>4474</v>
      </c>
      <c r="S4438" s="6" t="s">
        <v>4474</v>
      </c>
      <c r="T4438" s="6" t="s">
        <v>4474</v>
      </c>
      <c r="U4438" s="6" t="s">
        <v>4474</v>
      </c>
      <c r="V4438" s="6" t="s">
        <v>4474</v>
      </c>
      <c r="W4438" s="6" t="s">
        <v>4474</v>
      </c>
      <c r="X4438" s="6" t="s">
        <v>4474</v>
      </c>
      <c r="Y4438" s="6" t="s">
        <v>4474</v>
      </c>
      <c r="Z4438" s="6" t="s">
        <v>4474</v>
      </c>
      <c r="AA4438" s="6" t="s">
        <v>4474</v>
      </c>
      <c r="AB4438" s="6" t="s">
        <v>4474</v>
      </c>
      <c r="AC4438" s="6" t="s">
        <v>4474</v>
      </c>
      <c r="AD4438" s="6" t="s">
        <v>4474</v>
      </c>
      <c r="AF4438" t="e">
        <f>Q4438/W4438</f>
        <v>#VALUE!</v>
      </c>
      <c r="AG4438" t="e">
        <f>R4438/X4438</f>
        <v>#VALUE!</v>
      </c>
      <c r="AH4438" t="e">
        <f>U4438/W4438</f>
        <v>#VALUE!</v>
      </c>
      <c r="AI4438" t="e">
        <f>V4438/X4438</f>
        <v>#VALUE!</v>
      </c>
      <c r="AJ4438" t="e">
        <f>Y4438/AA4438</f>
        <v>#VALUE!</v>
      </c>
      <c r="AK4438" t="e">
        <f>Z4438/AB4438</f>
        <v>#VALUE!</v>
      </c>
      <c r="AL4438" t="e">
        <f>O4438/K4438</f>
        <v>#VALUE!</v>
      </c>
      <c r="AM4438" t="e">
        <f>P4438/L4438</f>
        <v>#VALUE!</v>
      </c>
      <c r="AN4438" t="e">
        <f>K4438/W4438</f>
        <v>#VALUE!</v>
      </c>
      <c r="AO4438" t="e">
        <f>L4438/X4438</f>
        <v>#VALUE!</v>
      </c>
      <c r="AP4438">
        <f>IF(OR(Q4438&lt;0, Q4438="NA"), 0, 1)</f>
        <v>0</v>
      </c>
      <c r="AQ4438">
        <f>IF(OR(S4438&lt;0, S4438="NA"), 0, 1)</f>
        <v>0</v>
      </c>
      <c r="AR4438">
        <f>IFERROR(IF((AF4438-AG4438)&gt;0,1,0),0)</f>
        <v>0</v>
      </c>
      <c r="AS4438">
        <f>IFERROR(IF((S4438-Q4438)&gt;0,1,0),0)</f>
        <v>0</v>
      </c>
      <c r="AT4438">
        <f>IFERROR(IF((AH4438-AI4438)&lt;0,1,0),0)</f>
        <v>0</v>
      </c>
      <c r="AU4438">
        <f>IFERROR(IF((AJ4438-AK4438)&gt;0,1,0),0)</f>
        <v>0</v>
      </c>
      <c r="AV4438">
        <f>IFERROR(IF((AL4438-AM4438)&gt;0,1,0),0)</f>
        <v>0</v>
      </c>
      <c r="AW4438">
        <f>IFERROR(IF((AN4438-AO4438)&gt;0,1,0),0)</f>
        <v>0</v>
      </c>
      <c r="AX4438">
        <f>IFERROR(IF((AC4438-AD4438)&lt;0,1,0),0)</f>
        <v>0</v>
      </c>
      <c r="AY4438">
        <f>SUM(AP4438:AX4438)</f>
        <v>0</v>
      </c>
    </row>
    <row r="4439" spans="1:51" x14ac:dyDescent="0.45">
      <c r="A4439" s="1" t="s">
        <v>4330</v>
      </c>
      <c r="B4439" s="2">
        <v>5731329</v>
      </c>
      <c r="C4439" s="3" t="s">
        <v>5337</v>
      </c>
      <c r="D4439" s="5">
        <v>12.03</v>
      </c>
      <c r="E4439" s="5">
        <v>272.60678942999999</v>
      </c>
      <c r="F4439" s="3" t="s">
        <v>4480</v>
      </c>
      <c r="G4439" s="3" t="s">
        <v>4491</v>
      </c>
      <c r="H4439" s="3" t="s">
        <v>4492</v>
      </c>
      <c r="I4439" s="3" t="s">
        <v>4493</v>
      </c>
      <c r="J4439" s="3"/>
      <c r="K4439" s="6" t="s">
        <v>4474</v>
      </c>
      <c r="L4439" s="6" t="s">
        <v>4474</v>
      </c>
      <c r="M4439" s="6" t="s">
        <v>4474</v>
      </c>
      <c r="N4439" s="6" t="s">
        <v>4474</v>
      </c>
      <c r="O4439" s="6" t="s">
        <v>4474</v>
      </c>
      <c r="P4439" s="6" t="s">
        <v>4474</v>
      </c>
      <c r="Q4439" s="6" t="s">
        <v>4474</v>
      </c>
      <c r="R4439" s="6" t="s">
        <v>4474</v>
      </c>
      <c r="S4439" s="6" t="s">
        <v>4474</v>
      </c>
      <c r="T4439" s="6" t="s">
        <v>4474</v>
      </c>
      <c r="U4439" s="6" t="s">
        <v>4474</v>
      </c>
      <c r="V4439" s="6" t="s">
        <v>4474</v>
      </c>
      <c r="W4439" s="6" t="s">
        <v>4474</v>
      </c>
      <c r="X4439" s="6" t="s">
        <v>4474</v>
      </c>
      <c r="Y4439" s="6" t="s">
        <v>4474</v>
      </c>
      <c r="Z4439" s="6" t="s">
        <v>4474</v>
      </c>
      <c r="AA4439" s="6" t="s">
        <v>4474</v>
      </c>
      <c r="AB4439" s="6" t="s">
        <v>4474</v>
      </c>
      <c r="AC4439" s="6" t="s">
        <v>4474</v>
      </c>
      <c r="AD4439" s="6" t="s">
        <v>4474</v>
      </c>
      <c r="AF4439" t="e">
        <f>Q4439/W4439</f>
        <v>#VALUE!</v>
      </c>
      <c r="AG4439" t="e">
        <f>R4439/X4439</f>
        <v>#VALUE!</v>
      </c>
      <c r="AH4439" t="e">
        <f>U4439/W4439</f>
        <v>#VALUE!</v>
      </c>
      <c r="AI4439" t="e">
        <f>V4439/X4439</f>
        <v>#VALUE!</v>
      </c>
      <c r="AJ4439" t="e">
        <f>Y4439/AA4439</f>
        <v>#VALUE!</v>
      </c>
      <c r="AK4439" t="e">
        <f>Z4439/AB4439</f>
        <v>#VALUE!</v>
      </c>
      <c r="AL4439" t="e">
        <f>O4439/K4439</f>
        <v>#VALUE!</v>
      </c>
      <c r="AM4439" t="e">
        <f>P4439/L4439</f>
        <v>#VALUE!</v>
      </c>
      <c r="AN4439" t="e">
        <f>K4439/W4439</f>
        <v>#VALUE!</v>
      </c>
      <c r="AO4439" t="e">
        <f>L4439/X4439</f>
        <v>#VALUE!</v>
      </c>
      <c r="AP4439">
        <f>IF(OR(Q4439&lt;0, Q4439="NA"), 0, 1)</f>
        <v>0</v>
      </c>
      <c r="AQ4439">
        <f>IF(OR(S4439&lt;0, S4439="NA"), 0, 1)</f>
        <v>0</v>
      </c>
      <c r="AR4439">
        <f>IFERROR(IF((AF4439-AG4439)&gt;0,1,0),0)</f>
        <v>0</v>
      </c>
      <c r="AS4439">
        <f>IFERROR(IF((S4439-Q4439)&gt;0,1,0),0)</f>
        <v>0</v>
      </c>
      <c r="AT4439">
        <f>IFERROR(IF((AH4439-AI4439)&lt;0,1,0),0)</f>
        <v>0</v>
      </c>
      <c r="AU4439">
        <f>IFERROR(IF((AJ4439-AK4439)&gt;0,1,0),0)</f>
        <v>0</v>
      </c>
      <c r="AV4439">
        <f>IFERROR(IF((AL4439-AM4439)&gt;0,1,0),0)</f>
        <v>0</v>
      </c>
      <c r="AW4439">
        <f>IFERROR(IF((AN4439-AO4439)&gt;0,1,0),0)</f>
        <v>0</v>
      </c>
      <c r="AX4439">
        <f>IFERROR(IF((AC4439-AD4439)&lt;0,1,0),0)</f>
        <v>0</v>
      </c>
      <c r="AY4439">
        <f>SUM(AP4439:AX4439)</f>
        <v>0</v>
      </c>
    </row>
    <row r="4440" spans="1:51" x14ac:dyDescent="0.45">
      <c r="A4440" s="1" t="s">
        <v>4335</v>
      </c>
      <c r="B4440" s="2">
        <v>5729534</v>
      </c>
      <c r="C4440" s="3" t="s">
        <v>5337</v>
      </c>
      <c r="D4440" s="5">
        <v>16.440000000000001</v>
      </c>
      <c r="E4440" s="5">
        <v>178.34148167999999</v>
      </c>
      <c r="F4440" s="3" t="s">
        <v>4480</v>
      </c>
      <c r="G4440" s="3" t="s">
        <v>4491</v>
      </c>
      <c r="H4440" s="3" t="s">
        <v>4492</v>
      </c>
      <c r="I4440" s="3" t="s">
        <v>4493</v>
      </c>
      <c r="J4440" s="3"/>
      <c r="K4440" s="6" t="s">
        <v>4474</v>
      </c>
      <c r="L4440" s="6" t="s">
        <v>4474</v>
      </c>
      <c r="M4440" s="6" t="s">
        <v>4474</v>
      </c>
      <c r="N4440" s="6" t="s">
        <v>4474</v>
      </c>
      <c r="O4440" s="6" t="s">
        <v>4474</v>
      </c>
      <c r="P4440" s="6" t="s">
        <v>4474</v>
      </c>
      <c r="Q4440" s="6" t="s">
        <v>4474</v>
      </c>
      <c r="R4440" s="6" t="s">
        <v>4474</v>
      </c>
      <c r="S4440" s="6" t="s">
        <v>4474</v>
      </c>
      <c r="T4440" s="6" t="s">
        <v>4474</v>
      </c>
      <c r="U4440" s="6" t="s">
        <v>4474</v>
      </c>
      <c r="V4440" s="6" t="s">
        <v>4474</v>
      </c>
      <c r="W4440" s="6" t="s">
        <v>4474</v>
      </c>
      <c r="X4440" s="6" t="s">
        <v>4474</v>
      </c>
      <c r="Y4440" s="6" t="s">
        <v>4474</v>
      </c>
      <c r="Z4440" s="6" t="s">
        <v>4474</v>
      </c>
      <c r="AA4440" s="6" t="s">
        <v>4474</v>
      </c>
      <c r="AB4440" s="6" t="s">
        <v>4474</v>
      </c>
      <c r="AC4440" s="6" t="s">
        <v>4474</v>
      </c>
      <c r="AD4440" s="6" t="s">
        <v>4474</v>
      </c>
      <c r="AF4440" t="e">
        <f>Q4440/W4440</f>
        <v>#VALUE!</v>
      </c>
      <c r="AG4440" t="e">
        <f>R4440/X4440</f>
        <v>#VALUE!</v>
      </c>
      <c r="AH4440" t="e">
        <f>U4440/W4440</f>
        <v>#VALUE!</v>
      </c>
      <c r="AI4440" t="e">
        <f>V4440/X4440</f>
        <v>#VALUE!</v>
      </c>
      <c r="AJ4440" t="e">
        <f>Y4440/AA4440</f>
        <v>#VALUE!</v>
      </c>
      <c r="AK4440" t="e">
        <f>Z4440/AB4440</f>
        <v>#VALUE!</v>
      </c>
      <c r="AL4440" t="e">
        <f>O4440/K4440</f>
        <v>#VALUE!</v>
      </c>
      <c r="AM4440" t="e">
        <f>P4440/L4440</f>
        <v>#VALUE!</v>
      </c>
      <c r="AN4440" t="e">
        <f>K4440/W4440</f>
        <v>#VALUE!</v>
      </c>
      <c r="AO4440" t="e">
        <f>L4440/X4440</f>
        <v>#VALUE!</v>
      </c>
      <c r="AP4440">
        <f>IF(OR(Q4440&lt;0, Q4440="NA"), 0, 1)</f>
        <v>0</v>
      </c>
      <c r="AQ4440">
        <f>IF(OR(S4440&lt;0, S4440="NA"), 0, 1)</f>
        <v>0</v>
      </c>
      <c r="AR4440">
        <f>IFERROR(IF((AF4440-AG4440)&gt;0,1,0),0)</f>
        <v>0</v>
      </c>
      <c r="AS4440">
        <f>IFERROR(IF((S4440-Q4440)&gt;0,1,0),0)</f>
        <v>0</v>
      </c>
      <c r="AT4440">
        <f>IFERROR(IF((AH4440-AI4440)&lt;0,1,0),0)</f>
        <v>0</v>
      </c>
      <c r="AU4440">
        <f>IFERROR(IF((AJ4440-AK4440)&gt;0,1,0),0)</f>
        <v>0</v>
      </c>
      <c r="AV4440">
        <f>IFERROR(IF((AL4440-AM4440)&gt;0,1,0),0)</f>
        <v>0</v>
      </c>
      <c r="AW4440">
        <f>IFERROR(IF((AN4440-AO4440)&gt;0,1,0),0)</f>
        <v>0</v>
      </c>
      <c r="AX4440">
        <f>IFERROR(IF((AC4440-AD4440)&lt;0,1,0),0)</f>
        <v>0</v>
      </c>
      <c r="AY4440">
        <f>SUM(AP4440:AX4440)</f>
        <v>0</v>
      </c>
    </row>
    <row r="4441" spans="1:51" x14ac:dyDescent="0.45">
      <c r="A4441" s="1" t="s">
        <v>4363</v>
      </c>
      <c r="B4441" s="2">
        <v>119175056</v>
      </c>
      <c r="C4441" s="3" t="s">
        <v>5338</v>
      </c>
      <c r="D4441" s="5">
        <v>9.91</v>
      </c>
      <c r="E4441" s="5">
        <v>148.89709594000001</v>
      </c>
      <c r="F4441" s="3" t="s">
        <v>4480</v>
      </c>
      <c r="G4441" s="3" t="s">
        <v>4491</v>
      </c>
      <c r="H4441" s="3" t="s">
        <v>4492</v>
      </c>
      <c r="I4441" s="3" t="s">
        <v>4493</v>
      </c>
      <c r="J4441" s="3" t="s">
        <v>4494</v>
      </c>
      <c r="K4441" s="6" t="s">
        <v>4474</v>
      </c>
      <c r="L4441" s="6" t="s">
        <v>4474</v>
      </c>
      <c r="M4441" s="6" t="s">
        <v>4474</v>
      </c>
      <c r="N4441" s="6" t="s">
        <v>4474</v>
      </c>
      <c r="O4441" s="6" t="s">
        <v>4474</v>
      </c>
      <c r="P4441" s="6" t="s">
        <v>4474</v>
      </c>
      <c r="Q4441" s="6" t="s">
        <v>4474</v>
      </c>
      <c r="R4441" s="6" t="s">
        <v>4474</v>
      </c>
      <c r="S4441" s="6" t="s">
        <v>4474</v>
      </c>
      <c r="T4441" s="6" t="s">
        <v>4474</v>
      </c>
      <c r="U4441" s="6" t="s">
        <v>4474</v>
      </c>
      <c r="V4441" s="6" t="s">
        <v>4474</v>
      </c>
      <c r="W4441" s="6" t="s">
        <v>4474</v>
      </c>
      <c r="X4441" s="6" t="s">
        <v>4474</v>
      </c>
      <c r="Y4441" s="6" t="s">
        <v>4474</v>
      </c>
      <c r="Z4441" s="6" t="s">
        <v>4474</v>
      </c>
      <c r="AA4441" s="6" t="s">
        <v>4474</v>
      </c>
      <c r="AB4441" s="6" t="s">
        <v>4474</v>
      </c>
      <c r="AC4441" s="6" t="s">
        <v>4474</v>
      </c>
      <c r="AD4441" s="6" t="s">
        <v>4474</v>
      </c>
      <c r="AF4441" t="e">
        <f>Q4441/W4441</f>
        <v>#VALUE!</v>
      </c>
      <c r="AG4441" t="e">
        <f>R4441/X4441</f>
        <v>#VALUE!</v>
      </c>
      <c r="AH4441" t="e">
        <f>U4441/W4441</f>
        <v>#VALUE!</v>
      </c>
      <c r="AI4441" t="e">
        <f>V4441/X4441</f>
        <v>#VALUE!</v>
      </c>
      <c r="AJ4441" t="e">
        <f>Y4441/AA4441</f>
        <v>#VALUE!</v>
      </c>
      <c r="AK4441" t="e">
        <f>Z4441/AB4441</f>
        <v>#VALUE!</v>
      </c>
      <c r="AL4441" t="e">
        <f>O4441/K4441</f>
        <v>#VALUE!</v>
      </c>
      <c r="AM4441" t="e">
        <f>P4441/L4441</f>
        <v>#VALUE!</v>
      </c>
      <c r="AN4441" t="e">
        <f>K4441/W4441</f>
        <v>#VALUE!</v>
      </c>
      <c r="AO4441" t="e">
        <f>L4441/X4441</f>
        <v>#VALUE!</v>
      </c>
      <c r="AP4441">
        <f>IF(OR(Q4441&lt;0, Q4441="NA"), 0, 1)</f>
        <v>0</v>
      </c>
      <c r="AQ4441">
        <f>IF(OR(S4441&lt;0, S4441="NA"), 0, 1)</f>
        <v>0</v>
      </c>
      <c r="AR4441">
        <f>IFERROR(IF((AF4441-AG4441)&gt;0,1,0),0)</f>
        <v>0</v>
      </c>
      <c r="AS4441">
        <f>IFERROR(IF((S4441-Q4441)&gt;0,1,0),0)</f>
        <v>0</v>
      </c>
      <c r="AT4441">
        <f>IFERROR(IF((AH4441-AI4441)&lt;0,1,0),0)</f>
        <v>0</v>
      </c>
      <c r="AU4441">
        <f>IFERROR(IF((AJ4441-AK4441)&gt;0,1,0),0)</f>
        <v>0</v>
      </c>
      <c r="AV4441">
        <f>IFERROR(IF((AL4441-AM4441)&gt;0,1,0),0)</f>
        <v>0</v>
      </c>
      <c r="AW4441">
        <f>IFERROR(IF((AN4441-AO4441)&gt;0,1,0),0)</f>
        <v>0</v>
      </c>
      <c r="AX4441">
        <f>IFERROR(IF((AC4441-AD4441)&lt;0,1,0),0)</f>
        <v>0</v>
      </c>
      <c r="AY4441">
        <f>SUM(AP4441:AX4441)</f>
        <v>0</v>
      </c>
    </row>
    <row r="4442" spans="1:51" x14ac:dyDescent="0.45">
      <c r="A4442" s="1" t="s">
        <v>4370</v>
      </c>
      <c r="B4442" s="2">
        <v>115758893</v>
      </c>
      <c r="C4442" s="3" t="s">
        <v>5338</v>
      </c>
      <c r="D4442" s="5">
        <v>50.29</v>
      </c>
      <c r="E4442" s="5">
        <v>5.5319000000000003</v>
      </c>
      <c r="F4442" s="3" t="s">
        <v>4480</v>
      </c>
      <c r="G4442" s="3" t="s">
        <v>4491</v>
      </c>
      <c r="H4442" s="3" t="s">
        <v>4492</v>
      </c>
      <c r="I4442" s="3" t="s">
        <v>4493</v>
      </c>
      <c r="J4442" s="3"/>
      <c r="K4442" s="6" t="s">
        <v>4474</v>
      </c>
      <c r="L4442" s="6" t="s">
        <v>4474</v>
      </c>
      <c r="M4442" s="6" t="s">
        <v>4474</v>
      </c>
      <c r="N4442" s="6" t="s">
        <v>4474</v>
      </c>
      <c r="O4442" s="6" t="s">
        <v>4474</v>
      </c>
      <c r="P4442" s="6" t="s">
        <v>4474</v>
      </c>
      <c r="Q4442" s="6" t="s">
        <v>4474</v>
      </c>
      <c r="R4442" s="6" t="s">
        <v>4474</v>
      </c>
      <c r="S4442" s="6" t="s">
        <v>4474</v>
      </c>
      <c r="T4442" s="6" t="s">
        <v>4474</v>
      </c>
      <c r="U4442" s="6" t="s">
        <v>4474</v>
      </c>
      <c r="V4442" s="6" t="s">
        <v>4474</v>
      </c>
      <c r="W4442" s="6" t="s">
        <v>4474</v>
      </c>
      <c r="X4442" s="6" t="s">
        <v>4474</v>
      </c>
      <c r="Y4442" s="6" t="s">
        <v>4474</v>
      </c>
      <c r="Z4442" s="6" t="s">
        <v>4474</v>
      </c>
      <c r="AA4442" s="6" t="s">
        <v>4474</v>
      </c>
      <c r="AB4442" s="6" t="s">
        <v>4474</v>
      </c>
      <c r="AC4442" s="6" t="s">
        <v>4474</v>
      </c>
      <c r="AD4442" s="6" t="s">
        <v>4474</v>
      </c>
      <c r="AF4442" t="e">
        <f>Q4442/W4442</f>
        <v>#VALUE!</v>
      </c>
      <c r="AG4442" t="e">
        <f>R4442/X4442</f>
        <v>#VALUE!</v>
      </c>
      <c r="AH4442" t="e">
        <f>U4442/W4442</f>
        <v>#VALUE!</v>
      </c>
      <c r="AI4442" t="e">
        <f>V4442/X4442</f>
        <v>#VALUE!</v>
      </c>
      <c r="AJ4442" t="e">
        <f>Y4442/AA4442</f>
        <v>#VALUE!</v>
      </c>
      <c r="AK4442" t="e">
        <f>Z4442/AB4442</f>
        <v>#VALUE!</v>
      </c>
      <c r="AL4442" t="e">
        <f>O4442/K4442</f>
        <v>#VALUE!</v>
      </c>
      <c r="AM4442" t="e">
        <f>P4442/L4442</f>
        <v>#VALUE!</v>
      </c>
      <c r="AN4442" t="e">
        <f>K4442/W4442</f>
        <v>#VALUE!</v>
      </c>
      <c r="AO4442" t="e">
        <f>L4442/X4442</f>
        <v>#VALUE!</v>
      </c>
      <c r="AP4442">
        <f>IF(OR(Q4442&lt;0, Q4442="NA"), 0, 1)</f>
        <v>0</v>
      </c>
      <c r="AQ4442">
        <f>IF(OR(S4442&lt;0, S4442="NA"), 0, 1)</f>
        <v>0</v>
      </c>
      <c r="AR4442">
        <f>IFERROR(IF((AF4442-AG4442)&gt;0,1,0),0)</f>
        <v>0</v>
      </c>
      <c r="AS4442">
        <f>IFERROR(IF((S4442-Q4442)&gt;0,1,0),0)</f>
        <v>0</v>
      </c>
      <c r="AT4442">
        <f>IFERROR(IF((AH4442-AI4442)&lt;0,1,0),0)</f>
        <v>0</v>
      </c>
      <c r="AU4442">
        <f>IFERROR(IF((AJ4442-AK4442)&gt;0,1,0),0)</f>
        <v>0</v>
      </c>
      <c r="AV4442">
        <f>IFERROR(IF((AL4442-AM4442)&gt;0,1,0),0)</f>
        <v>0</v>
      </c>
      <c r="AW4442">
        <f>IFERROR(IF((AN4442-AO4442)&gt;0,1,0),0)</f>
        <v>0</v>
      </c>
      <c r="AX4442">
        <f>IFERROR(IF((AC4442-AD4442)&lt;0,1,0),0)</f>
        <v>0</v>
      </c>
      <c r="AY4442">
        <f>SUM(AP4442:AX4442)</f>
        <v>0</v>
      </c>
    </row>
    <row r="4443" spans="1:51" x14ac:dyDescent="0.45">
      <c r="A4443" s="1" t="s">
        <v>4371</v>
      </c>
      <c r="B4443" s="2">
        <v>115758990</v>
      </c>
      <c r="C4443" s="3" t="s">
        <v>5338</v>
      </c>
      <c r="D4443" s="5">
        <v>48.748399999999997</v>
      </c>
      <c r="E4443" s="5">
        <v>2.9249040000000002</v>
      </c>
      <c r="F4443" s="3" t="s">
        <v>4480</v>
      </c>
      <c r="G4443" s="3" t="s">
        <v>4491</v>
      </c>
      <c r="H4443" s="3" t="s">
        <v>4492</v>
      </c>
      <c r="I4443" s="3" t="s">
        <v>4493</v>
      </c>
      <c r="J4443" s="3"/>
      <c r="K4443" s="6" t="s">
        <v>4474</v>
      </c>
      <c r="L4443" s="6" t="s">
        <v>4474</v>
      </c>
      <c r="M4443" s="6" t="s">
        <v>4474</v>
      </c>
      <c r="N4443" s="6" t="s">
        <v>4474</v>
      </c>
      <c r="O4443" s="6" t="s">
        <v>4474</v>
      </c>
      <c r="P4443" s="6" t="s">
        <v>4474</v>
      </c>
      <c r="Q4443" s="6" t="s">
        <v>4474</v>
      </c>
      <c r="R4443" s="6" t="s">
        <v>4474</v>
      </c>
      <c r="S4443" s="6" t="s">
        <v>4474</v>
      </c>
      <c r="T4443" s="6" t="s">
        <v>4474</v>
      </c>
      <c r="U4443" s="6" t="s">
        <v>4474</v>
      </c>
      <c r="V4443" s="6" t="s">
        <v>4474</v>
      </c>
      <c r="W4443" s="6" t="s">
        <v>4474</v>
      </c>
      <c r="X4443" s="6" t="s">
        <v>4474</v>
      </c>
      <c r="Y4443" s="6" t="s">
        <v>4474</v>
      </c>
      <c r="Z4443" s="6" t="s">
        <v>4474</v>
      </c>
      <c r="AA4443" s="6" t="s">
        <v>4474</v>
      </c>
      <c r="AB4443" s="6" t="s">
        <v>4474</v>
      </c>
      <c r="AC4443" s="6" t="s">
        <v>4474</v>
      </c>
      <c r="AD4443" s="6" t="s">
        <v>4474</v>
      </c>
      <c r="AF4443" t="e">
        <f>Q4443/W4443</f>
        <v>#VALUE!</v>
      </c>
      <c r="AG4443" t="e">
        <f>R4443/X4443</f>
        <v>#VALUE!</v>
      </c>
      <c r="AH4443" t="e">
        <f>U4443/W4443</f>
        <v>#VALUE!</v>
      </c>
      <c r="AI4443" t="e">
        <f>V4443/X4443</f>
        <v>#VALUE!</v>
      </c>
      <c r="AJ4443" t="e">
        <f>Y4443/AA4443</f>
        <v>#VALUE!</v>
      </c>
      <c r="AK4443" t="e">
        <f>Z4443/AB4443</f>
        <v>#VALUE!</v>
      </c>
      <c r="AL4443" t="e">
        <f>O4443/K4443</f>
        <v>#VALUE!</v>
      </c>
      <c r="AM4443" t="e">
        <f>P4443/L4443</f>
        <v>#VALUE!</v>
      </c>
      <c r="AN4443" t="e">
        <f>K4443/W4443</f>
        <v>#VALUE!</v>
      </c>
      <c r="AO4443" t="e">
        <f>L4443/X4443</f>
        <v>#VALUE!</v>
      </c>
      <c r="AP4443">
        <f>IF(OR(Q4443&lt;0, Q4443="NA"), 0, 1)</f>
        <v>0</v>
      </c>
      <c r="AQ4443">
        <f>IF(OR(S4443&lt;0, S4443="NA"), 0, 1)</f>
        <v>0</v>
      </c>
      <c r="AR4443">
        <f>IFERROR(IF((AF4443-AG4443)&gt;0,1,0),0)</f>
        <v>0</v>
      </c>
      <c r="AS4443">
        <f>IFERROR(IF((S4443-Q4443)&gt;0,1,0),0)</f>
        <v>0</v>
      </c>
      <c r="AT4443">
        <f>IFERROR(IF((AH4443-AI4443)&lt;0,1,0),0)</f>
        <v>0</v>
      </c>
      <c r="AU4443">
        <f>IFERROR(IF((AJ4443-AK4443)&gt;0,1,0),0)</f>
        <v>0</v>
      </c>
      <c r="AV4443">
        <f>IFERROR(IF((AL4443-AM4443)&gt;0,1,0),0)</f>
        <v>0</v>
      </c>
      <c r="AW4443">
        <f>IFERROR(IF((AN4443-AO4443)&gt;0,1,0),0)</f>
        <v>0</v>
      </c>
      <c r="AX4443">
        <f>IFERROR(IF((AC4443-AD4443)&lt;0,1,0),0)</f>
        <v>0</v>
      </c>
      <c r="AY4443">
        <f>SUM(AP4443:AX4443)</f>
        <v>0</v>
      </c>
    </row>
    <row r="4444" spans="1:51" x14ac:dyDescent="0.45">
      <c r="A4444" s="1" t="s">
        <v>4372</v>
      </c>
      <c r="B4444" s="2">
        <v>114625140</v>
      </c>
      <c r="C4444" s="3" t="s">
        <v>5338</v>
      </c>
      <c r="D4444" s="5">
        <v>24.88</v>
      </c>
      <c r="E4444" s="7">
        <v>50.506399999999999</v>
      </c>
      <c r="F4444" s="3" t="s">
        <v>4480</v>
      </c>
      <c r="G4444" s="3" t="s">
        <v>4491</v>
      </c>
      <c r="H4444" s="3" t="s">
        <v>4492</v>
      </c>
      <c r="I4444" s="3" t="s">
        <v>4493</v>
      </c>
      <c r="J4444" s="3"/>
      <c r="K4444" s="6" t="s">
        <v>4474</v>
      </c>
      <c r="L4444" s="6" t="s">
        <v>4474</v>
      </c>
      <c r="M4444" s="6" t="s">
        <v>4474</v>
      </c>
      <c r="N4444" s="6" t="s">
        <v>4474</v>
      </c>
      <c r="O4444" s="6" t="s">
        <v>4474</v>
      </c>
      <c r="P4444" s="6" t="s">
        <v>4474</v>
      </c>
      <c r="Q4444" s="6" t="s">
        <v>4474</v>
      </c>
      <c r="R4444" s="6" t="s">
        <v>4474</v>
      </c>
      <c r="S4444" s="6" t="s">
        <v>4474</v>
      </c>
      <c r="T4444" s="6" t="s">
        <v>4474</v>
      </c>
      <c r="U4444" s="6" t="s">
        <v>4474</v>
      </c>
      <c r="V4444" s="6" t="s">
        <v>4474</v>
      </c>
      <c r="W4444" s="6" t="s">
        <v>4474</v>
      </c>
      <c r="X4444" s="6" t="s">
        <v>4474</v>
      </c>
      <c r="Y4444" s="6" t="s">
        <v>4474</v>
      </c>
      <c r="Z4444" s="6" t="s">
        <v>4474</v>
      </c>
      <c r="AA4444" s="6" t="s">
        <v>4474</v>
      </c>
      <c r="AB4444" s="6" t="s">
        <v>4474</v>
      </c>
      <c r="AC4444" s="6" t="s">
        <v>4474</v>
      </c>
      <c r="AD4444" s="6" t="s">
        <v>4474</v>
      </c>
      <c r="AF4444" t="e">
        <f>Q4444/W4444</f>
        <v>#VALUE!</v>
      </c>
      <c r="AG4444" t="e">
        <f>R4444/X4444</f>
        <v>#VALUE!</v>
      </c>
      <c r="AH4444" t="e">
        <f>U4444/W4444</f>
        <v>#VALUE!</v>
      </c>
      <c r="AI4444" t="e">
        <f>V4444/X4444</f>
        <v>#VALUE!</v>
      </c>
      <c r="AJ4444" t="e">
        <f>Y4444/AA4444</f>
        <v>#VALUE!</v>
      </c>
      <c r="AK4444" t="e">
        <f>Z4444/AB4444</f>
        <v>#VALUE!</v>
      </c>
      <c r="AL4444" t="e">
        <f>O4444/K4444</f>
        <v>#VALUE!</v>
      </c>
      <c r="AM4444" t="e">
        <f>P4444/L4444</f>
        <v>#VALUE!</v>
      </c>
      <c r="AN4444" t="e">
        <f>K4444/W4444</f>
        <v>#VALUE!</v>
      </c>
      <c r="AO4444" t="e">
        <f>L4444/X4444</f>
        <v>#VALUE!</v>
      </c>
      <c r="AP4444">
        <f>IF(OR(Q4444&lt;0, Q4444="NA"), 0, 1)</f>
        <v>0</v>
      </c>
      <c r="AQ4444">
        <f>IF(OR(S4444&lt;0, S4444="NA"), 0, 1)</f>
        <v>0</v>
      </c>
      <c r="AR4444">
        <f>IFERROR(IF((AF4444-AG4444)&gt;0,1,0),0)</f>
        <v>0</v>
      </c>
      <c r="AS4444">
        <f>IFERROR(IF((S4444-Q4444)&gt;0,1,0),0)</f>
        <v>0</v>
      </c>
      <c r="AT4444">
        <f>IFERROR(IF((AH4444-AI4444)&lt;0,1,0),0)</f>
        <v>0</v>
      </c>
      <c r="AU4444">
        <f>IFERROR(IF((AJ4444-AK4444)&gt;0,1,0),0)</f>
        <v>0</v>
      </c>
      <c r="AV4444">
        <f>IFERROR(IF((AL4444-AM4444)&gt;0,1,0),0)</f>
        <v>0</v>
      </c>
      <c r="AW4444">
        <f>IFERROR(IF((AN4444-AO4444)&gt;0,1,0),0)</f>
        <v>0</v>
      </c>
      <c r="AX4444">
        <f>IFERROR(IF((AC4444-AD4444)&lt;0,1,0),0)</f>
        <v>0</v>
      </c>
      <c r="AY4444">
        <f>SUM(AP4444:AX4444)</f>
        <v>0</v>
      </c>
    </row>
    <row r="4445" spans="1:51" x14ac:dyDescent="0.45">
      <c r="A4445" s="1" t="s">
        <v>4373</v>
      </c>
      <c r="B4445" s="2">
        <v>5733639</v>
      </c>
      <c r="C4445" s="3" t="s">
        <v>5338</v>
      </c>
      <c r="D4445" s="5">
        <v>29.82</v>
      </c>
      <c r="E4445" s="5">
        <v>379.45949999999999</v>
      </c>
      <c r="F4445" s="3" t="s">
        <v>4480</v>
      </c>
      <c r="G4445" s="3" t="s">
        <v>4491</v>
      </c>
      <c r="H4445" s="3" t="s">
        <v>4492</v>
      </c>
      <c r="I4445" s="3" t="s">
        <v>4493</v>
      </c>
      <c r="J4445" s="3"/>
      <c r="K4445" s="6" t="s">
        <v>4474</v>
      </c>
      <c r="L4445" s="6" t="s">
        <v>4474</v>
      </c>
      <c r="M4445" s="6" t="s">
        <v>4474</v>
      </c>
      <c r="N4445" s="6" t="s">
        <v>4474</v>
      </c>
      <c r="O4445" s="6" t="s">
        <v>4474</v>
      </c>
      <c r="P4445" s="6" t="s">
        <v>4474</v>
      </c>
      <c r="Q4445" s="6" t="s">
        <v>4474</v>
      </c>
      <c r="R4445" s="6" t="s">
        <v>4474</v>
      </c>
      <c r="S4445" s="6" t="s">
        <v>4474</v>
      </c>
      <c r="T4445" s="6" t="s">
        <v>4474</v>
      </c>
      <c r="U4445" s="6" t="s">
        <v>4474</v>
      </c>
      <c r="V4445" s="6" t="s">
        <v>4474</v>
      </c>
      <c r="W4445" s="6" t="s">
        <v>4474</v>
      </c>
      <c r="X4445" s="6" t="s">
        <v>4474</v>
      </c>
      <c r="Y4445" s="6" t="s">
        <v>4474</v>
      </c>
      <c r="Z4445" s="6" t="s">
        <v>4474</v>
      </c>
      <c r="AA4445" s="6" t="s">
        <v>4474</v>
      </c>
      <c r="AB4445" s="6" t="s">
        <v>4474</v>
      </c>
      <c r="AC4445" s="6" t="s">
        <v>4474</v>
      </c>
      <c r="AD4445" s="6" t="s">
        <v>4474</v>
      </c>
      <c r="AF4445" t="e">
        <f>Q4445/W4445</f>
        <v>#VALUE!</v>
      </c>
      <c r="AG4445" t="e">
        <f>R4445/X4445</f>
        <v>#VALUE!</v>
      </c>
      <c r="AH4445" t="e">
        <f>U4445/W4445</f>
        <v>#VALUE!</v>
      </c>
      <c r="AI4445" t="e">
        <f>V4445/X4445</f>
        <v>#VALUE!</v>
      </c>
      <c r="AJ4445" t="e">
        <f>Y4445/AA4445</f>
        <v>#VALUE!</v>
      </c>
      <c r="AK4445" t="e">
        <f>Z4445/AB4445</f>
        <v>#VALUE!</v>
      </c>
      <c r="AL4445" t="e">
        <f>O4445/K4445</f>
        <v>#VALUE!</v>
      </c>
      <c r="AM4445" t="e">
        <f>P4445/L4445</f>
        <v>#VALUE!</v>
      </c>
      <c r="AN4445" t="e">
        <f>K4445/W4445</f>
        <v>#VALUE!</v>
      </c>
      <c r="AO4445" t="e">
        <f>L4445/X4445</f>
        <v>#VALUE!</v>
      </c>
      <c r="AP4445">
        <f>IF(OR(Q4445&lt;0, Q4445="NA"), 0, 1)</f>
        <v>0</v>
      </c>
      <c r="AQ4445">
        <f>IF(OR(S4445&lt;0, S4445="NA"), 0, 1)</f>
        <v>0</v>
      </c>
      <c r="AR4445">
        <f>IFERROR(IF((AF4445-AG4445)&gt;0,1,0),0)</f>
        <v>0</v>
      </c>
      <c r="AS4445">
        <f>IFERROR(IF((S4445-Q4445)&gt;0,1,0),0)</f>
        <v>0</v>
      </c>
      <c r="AT4445">
        <f>IFERROR(IF((AH4445-AI4445)&lt;0,1,0),0)</f>
        <v>0</v>
      </c>
      <c r="AU4445">
        <f>IFERROR(IF((AJ4445-AK4445)&gt;0,1,0),0)</f>
        <v>0</v>
      </c>
      <c r="AV4445">
        <f>IFERROR(IF((AL4445-AM4445)&gt;0,1,0),0)</f>
        <v>0</v>
      </c>
      <c r="AW4445">
        <f>IFERROR(IF((AN4445-AO4445)&gt;0,1,0),0)</f>
        <v>0</v>
      </c>
      <c r="AX4445">
        <f>IFERROR(IF((AC4445-AD4445)&lt;0,1,0),0)</f>
        <v>0</v>
      </c>
      <c r="AY4445">
        <f>SUM(AP4445:AX4445)</f>
        <v>0</v>
      </c>
    </row>
    <row r="4446" spans="1:51" x14ac:dyDescent="0.45">
      <c r="A4446" s="1" t="s">
        <v>4374</v>
      </c>
      <c r="B4446" s="2">
        <v>15437197</v>
      </c>
      <c r="C4446" s="3" t="s">
        <v>5338</v>
      </c>
      <c r="D4446" s="5">
        <v>38.82</v>
      </c>
      <c r="E4446" s="5">
        <v>469.72199999999998</v>
      </c>
      <c r="F4446" s="3" t="s">
        <v>4480</v>
      </c>
      <c r="G4446" s="3" t="s">
        <v>4491</v>
      </c>
      <c r="H4446" s="3" t="s">
        <v>4492</v>
      </c>
      <c r="I4446" s="3" t="s">
        <v>4493</v>
      </c>
      <c r="J4446" s="3"/>
      <c r="K4446" s="6" t="s">
        <v>4474</v>
      </c>
      <c r="L4446" s="6" t="s">
        <v>4474</v>
      </c>
      <c r="M4446" s="6" t="s">
        <v>4474</v>
      </c>
      <c r="N4446" s="6" t="s">
        <v>4474</v>
      </c>
      <c r="O4446" s="6" t="s">
        <v>4474</v>
      </c>
      <c r="P4446" s="6" t="s">
        <v>4474</v>
      </c>
      <c r="Q4446" s="6" t="s">
        <v>4474</v>
      </c>
      <c r="R4446" s="6" t="s">
        <v>4474</v>
      </c>
      <c r="S4446" s="6" t="s">
        <v>4474</v>
      </c>
      <c r="T4446" s="6" t="s">
        <v>4474</v>
      </c>
      <c r="U4446" s="6" t="s">
        <v>4474</v>
      </c>
      <c r="V4446" s="6" t="s">
        <v>4474</v>
      </c>
      <c r="W4446" s="6" t="s">
        <v>4474</v>
      </c>
      <c r="X4446" s="6" t="s">
        <v>4474</v>
      </c>
      <c r="Y4446" s="6" t="s">
        <v>4474</v>
      </c>
      <c r="Z4446" s="6" t="s">
        <v>4474</v>
      </c>
      <c r="AA4446" s="6" t="s">
        <v>4474</v>
      </c>
      <c r="AB4446" s="6" t="s">
        <v>4474</v>
      </c>
      <c r="AC4446" s="6" t="s">
        <v>4474</v>
      </c>
      <c r="AD4446" s="6" t="s">
        <v>4474</v>
      </c>
      <c r="AF4446" t="e">
        <f>Q4446/W4446</f>
        <v>#VALUE!</v>
      </c>
      <c r="AG4446" t="e">
        <f>R4446/X4446</f>
        <v>#VALUE!</v>
      </c>
      <c r="AH4446" t="e">
        <f>U4446/W4446</f>
        <v>#VALUE!</v>
      </c>
      <c r="AI4446" t="e">
        <f>V4446/X4446</f>
        <v>#VALUE!</v>
      </c>
      <c r="AJ4446" t="e">
        <f>Y4446/AA4446</f>
        <v>#VALUE!</v>
      </c>
      <c r="AK4446" t="e">
        <f>Z4446/AB4446</f>
        <v>#VALUE!</v>
      </c>
      <c r="AL4446" t="e">
        <f>O4446/K4446</f>
        <v>#VALUE!</v>
      </c>
      <c r="AM4446" t="e">
        <f>P4446/L4446</f>
        <v>#VALUE!</v>
      </c>
      <c r="AN4446" t="e">
        <f>K4446/W4446</f>
        <v>#VALUE!</v>
      </c>
      <c r="AO4446" t="e">
        <f>L4446/X4446</f>
        <v>#VALUE!</v>
      </c>
      <c r="AP4446">
        <f>IF(OR(Q4446&lt;0, Q4446="NA"), 0, 1)</f>
        <v>0</v>
      </c>
      <c r="AQ4446">
        <f>IF(OR(S4446&lt;0, S4446="NA"), 0, 1)</f>
        <v>0</v>
      </c>
      <c r="AR4446">
        <f>IFERROR(IF((AF4446-AG4446)&gt;0,1,0),0)</f>
        <v>0</v>
      </c>
      <c r="AS4446">
        <f>IFERROR(IF((S4446-Q4446)&gt;0,1,0),0)</f>
        <v>0</v>
      </c>
      <c r="AT4446">
        <f>IFERROR(IF((AH4446-AI4446)&lt;0,1,0),0)</f>
        <v>0</v>
      </c>
      <c r="AU4446">
        <f>IFERROR(IF((AJ4446-AK4446)&gt;0,1,0),0)</f>
        <v>0</v>
      </c>
      <c r="AV4446">
        <f>IFERROR(IF((AL4446-AM4446)&gt;0,1,0),0)</f>
        <v>0</v>
      </c>
      <c r="AW4446">
        <f>IFERROR(IF((AN4446-AO4446)&gt;0,1,0),0)</f>
        <v>0</v>
      </c>
      <c r="AX4446">
        <f>IFERROR(IF((AC4446-AD4446)&lt;0,1,0),0)</f>
        <v>0</v>
      </c>
      <c r="AY4446">
        <f>SUM(AP4446:AX4446)</f>
        <v>0</v>
      </c>
    </row>
    <row r="4447" spans="1:51" x14ac:dyDescent="0.45">
      <c r="A4447" s="1" t="s">
        <v>4375</v>
      </c>
      <c r="B4447" s="2">
        <v>27402131</v>
      </c>
      <c r="C4447" s="3" t="s">
        <v>5338</v>
      </c>
      <c r="D4447" s="5">
        <v>29.748899999999999</v>
      </c>
      <c r="E4447" s="5">
        <v>120.18555600000001</v>
      </c>
      <c r="F4447" s="3" t="s">
        <v>4480</v>
      </c>
      <c r="G4447" s="3" t="s">
        <v>4491</v>
      </c>
      <c r="H4447" s="3" t="s">
        <v>4492</v>
      </c>
      <c r="I4447" s="3" t="s">
        <v>4493</v>
      </c>
      <c r="J4447" s="3"/>
      <c r="K4447" s="6" t="s">
        <v>4474</v>
      </c>
      <c r="L4447" s="6" t="s">
        <v>4474</v>
      </c>
      <c r="M4447" s="6" t="s">
        <v>4474</v>
      </c>
      <c r="N4447" s="6" t="s">
        <v>4474</v>
      </c>
      <c r="O4447" s="6" t="s">
        <v>4474</v>
      </c>
      <c r="P4447" s="6" t="s">
        <v>4474</v>
      </c>
      <c r="Q4447" s="6" t="s">
        <v>4474</v>
      </c>
      <c r="R4447" s="6" t="s">
        <v>4474</v>
      </c>
      <c r="S4447" s="6" t="s">
        <v>4474</v>
      </c>
      <c r="T4447" s="6" t="s">
        <v>4474</v>
      </c>
      <c r="U4447" s="6" t="s">
        <v>4474</v>
      </c>
      <c r="V4447" s="6" t="s">
        <v>4474</v>
      </c>
      <c r="W4447" s="6" t="s">
        <v>4474</v>
      </c>
      <c r="X4447" s="6" t="s">
        <v>4474</v>
      </c>
      <c r="Y4447" s="6" t="s">
        <v>4474</v>
      </c>
      <c r="Z4447" s="6" t="s">
        <v>4474</v>
      </c>
      <c r="AA4447" s="6" t="s">
        <v>4474</v>
      </c>
      <c r="AB4447" s="6" t="s">
        <v>4474</v>
      </c>
      <c r="AC4447" s="6" t="s">
        <v>4474</v>
      </c>
      <c r="AD4447" s="6" t="s">
        <v>4474</v>
      </c>
      <c r="AF4447" t="e">
        <f>Q4447/W4447</f>
        <v>#VALUE!</v>
      </c>
      <c r="AG4447" t="e">
        <f>R4447/X4447</f>
        <v>#VALUE!</v>
      </c>
      <c r="AH4447" t="e">
        <f>U4447/W4447</f>
        <v>#VALUE!</v>
      </c>
      <c r="AI4447" t="e">
        <f>V4447/X4447</f>
        <v>#VALUE!</v>
      </c>
      <c r="AJ4447" t="e">
        <f>Y4447/AA4447</f>
        <v>#VALUE!</v>
      </c>
      <c r="AK4447" t="e">
        <f>Z4447/AB4447</f>
        <v>#VALUE!</v>
      </c>
      <c r="AL4447" t="e">
        <f>O4447/K4447</f>
        <v>#VALUE!</v>
      </c>
      <c r="AM4447" t="e">
        <f>P4447/L4447</f>
        <v>#VALUE!</v>
      </c>
      <c r="AN4447" t="e">
        <f>K4447/W4447</f>
        <v>#VALUE!</v>
      </c>
      <c r="AO4447" t="e">
        <f>L4447/X4447</f>
        <v>#VALUE!</v>
      </c>
      <c r="AP4447">
        <f>IF(OR(Q4447&lt;0, Q4447="NA"), 0, 1)</f>
        <v>0</v>
      </c>
      <c r="AQ4447">
        <f>IF(OR(S4447&lt;0, S4447="NA"), 0, 1)</f>
        <v>0</v>
      </c>
      <c r="AR4447">
        <f>IFERROR(IF((AF4447-AG4447)&gt;0,1,0),0)</f>
        <v>0</v>
      </c>
      <c r="AS4447">
        <f>IFERROR(IF((S4447-Q4447)&gt;0,1,0),0)</f>
        <v>0</v>
      </c>
      <c r="AT4447">
        <f>IFERROR(IF((AH4447-AI4447)&lt;0,1,0),0)</f>
        <v>0</v>
      </c>
      <c r="AU4447">
        <f>IFERROR(IF((AJ4447-AK4447)&gt;0,1,0),0)</f>
        <v>0</v>
      </c>
      <c r="AV4447">
        <f>IFERROR(IF((AL4447-AM4447)&gt;0,1,0),0)</f>
        <v>0</v>
      </c>
      <c r="AW4447">
        <f>IFERROR(IF((AN4447-AO4447)&gt;0,1,0),0)</f>
        <v>0</v>
      </c>
      <c r="AX4447">
        <f>IFERROR(IF((AC4447-AD4447)&lt;0,1,0),0)</f>
        <v>0</v>
      </c>
      <c r="AY4447">
        <f>SUM(AP4447:AX4447)</f>
        <v>0</v>
      </c>
    </row>
    <row r="4448" spans="1:51" x14ac:dyDescent="0.45">
      <c r="A4448" s="1" t="s">
        <v>4376</v>
      </c>
      <c r="B4448" s="2">
        <v>5732991</v>
      </c>
      <c r="C4448" s="3" t="s">
        <v>5338</v>
      </c>
      <c r="D4448" s="5">
        <v>65.06</v>
      </c>
      <c r="E4448" s="5">
        <v>71.566000000000003</v>
      </c>
      <c r="F4448" s="3" t="s">
        <v>4480</v>
      </c>
      <c r="G4448" s="3" t="s">
        <v>4491</v>
      </c>
      <c r="H4448" s="3" t="s">
        <v>4492</v>
      </c>
      <c r="I4448" s="3" t="s">
        <v>4493</v>
      </c>
      <c r="J4448" s="3"/>
      <c r="K4448" s="6" t="s">
        <v>4474</v>
      </c>
      <c r="L4448" s="6" t="s">
        <v>4474</v>
      </c>
      <c r="M4448" s="6" t="s">
        <v>4474</v>
      </c>
      <c r="N4448" s="6" t="s">
        <v>4474</v>
      </c>
      <c r="O4448" s="6" t="s">
        <v>4474</v>
      </c>
      <c r="P4448" s="6" t="s">
        <v>4474</v>
      </c>
      <c r="Q4448" s="6" t="s">
        <v>4474</v>
      </c>
      <c r="R4448" s="6" t="s">
        <v>4474</v>
      </c>
      <c r="S4448" s="6" t="s">
        <v>4474</v>
      </c>
      <c r="T4448" s="6" t="s">
        <v>4474</v>
      </c>
      <c r="U4448" s="6" t="s">
        <v>4474</v>
      </c>
      <c r="V4448" s="6" t="s">
        <v>4474</v>
      </c>
      <c r="W4448" s="6" t="s">
        <v>4474</v>
      </c>
      <c r="X4448" s="6" t="s">
        <v>4474</v>
      </c>
      <c r="Y4448" s="6" t="s">
        <v>4474</v>
      </c>
      <c r="Z4448" s="6" t="s">
        <v>4474</v>
      </c>
      <c r="AA4448" s="6" t="s">
        <v>4474</v>
      </c>
      <c r="AB4448" s="6" t="s">
        <v>4474</v>
      </c>
      <c r="AC4448" s="6" t="s">
        <v>4474</v>
      </c>
      <c r="AD4448" s="6" t="s">
        <v>4474</v>
      </c>
      <c r="AF4448" t="e">
        <f>Q4448/W4448</f>
        <v>#VALUE!</v>
      </c>
      <c r="AG4448" t="e">
        <f>R4448/X4448</f>
        <v>#VALUE!</v>
      </c>
      <c r="AH4448" t="e">
        <f>U4448/W4448</f>
        <v>#VALUE!</v>
      </c>
      <c r="AI4448" t="e">
        <f>V4448/X4448</f>
        <v>#VALUE!</v>
      </c>
      <c r="AJ4448" t="e">
        <f>Y4448/AA4448</f>
        <v>#VALUE!</v>
      </c>
      <c r="AK4448" t="e">
        <f>Z4448/AB4448</f>
        <v>#VALUE!</v>
      </c>
      <c r="AL4448" t="e">
        <f>O4448/K4448</f>
        <v>#VALUE!</v>
      </c>
      <c r="AM4448" t="e">
        <f>P4448/L4448</f>
        <v>#VALUE!</v>
      </c>
      <c r="AN4448" t="e">
        <f>K4448/W4448</f>
        <v>#VALUE!</v>
      </c>
      <c r="AO4448" t="e">
        <f>L4448/X4448</f>
        <v>#VALUE!</v>
      </c>
      <c r="AP4448">
        <f>IF(OR(Q4448&lt;0, Q4448="NA"), 0, 1)</f>
        <v>0</v>
      </c>
      <c r="AQ4448">
        <f>IF(OR(S4448&lt;0, S4448="NA"), 0, 1)</f>
        <v>0</v>
      </c>
      <c r="AR4448">
        <f>IFERROR(IF((AF4448-AG4448)&gt;0,1,0),0)</f>
        <v>0</v>
      </c>
      <c r="AS4448">
        <f>IFERROR(IF((S4448-Q4448)&gt;0,1,0),0)</f>
        <v>0</v>
      </c>
      <c r="AT4448">
        <f>IFERROR(IF((AH4448-AI4448)&lt;0,1,0),0)</f>
        <v>0</v>
      </c>
      <c r="AU4448">
        <f>IFERROR(IF((AJ4448-AK4448)&gt;0,1,0),0)</f>
        <v>0</v>
      </c>
      <c r="AV4448">
        <f>IFERROR(IF((AL4448-AM4448)&gt;0,1,0),0)</f>
        <v>0</v>
      </c>
      <c r="AW4448">
        <f>IFERROR(IF((AN4448-AO4448)&gt;0,1,0),0)</f>
        <v>0</v>
      </c>
      <c r="AX4448">
        <f>IFERROR(IF((AC4448-AD4448)&lt;0,1,0),0)</f>
        <v>0</v>
      </c>
      <c r="AY4448">
        <f>SUM(AP4448:AX4448)</f>
        <v>0</v>
      </c>
    </row>
    <row r="4449" spans="1:51" x14ac:dyDescent="0.45">
      <c r="A4449" s="1" t="s">
        <v>4377</v>
      </c>
      <c r="B4449" s="2">
        <v>5733230</v>
      </c>
      <c r="C4449" s="3" t="s">
        <v>5338</v>
      </c>
      <c r="D4449" s="5">
        <v>25.27</v>
      </c>
      <c r="E4449" s="5">
        <v>133.93100000000001</v>
      </c>
      <c r="F4449" s="3" t="s">
        <v>4480</v>
      </c>
      <c r="G4449" s="3" t="s">
        <v>4491</v>
      </c>
      <c r="H4449" s="3" t="s">
        <v>4492</v>
      </c>
      <c r="I4449" s="3" t="s">
        <v>4493</v>
      </c>
      <c r="J4449" s="3"/>
      <c r="K4449" s="6" t="s">
        <v>4474</v>
      </c>
      <c r="L4449" s="6" t="s">
        <v>4474</v>
      </c>
      <c r="M4449" s="6" t="s">
        <v>4474</v>
      </c>
      <c r="N4449" s="6" t="s">
        <v>4474</v>
      </c>
      <c r="O4449" s="6" t="s">
        <v>4474</v>
      </c>
      <c r="P4449" s="6" t="s">
        <v>4474</v>
      </c>
      <c r="Q4449" s="6" t="s">
        <v>4474</v>
      </c>
      <c r="R4449" s="6" t="s">
        <v>4474</v>
      </c>
      <c r="S4449" s="6" t="s">
        <v>4474</v>
      </c>
      <c r="T4449" s="6" t="s">
        <v>4474</v>
      </c>
      <c r="U4449" s="6" t="s">
        <v>4474</v>
      </c>
      <c r="V4449" s="6" t="s">
        <v>4474</v>
      </c>
      <c r="W4449" s="6" t="s">
        <v>4474</v>
      </c>
      <c r="X4449" s="6" t="s">
        <v>4474</v>
      </c>
      <c r="Y4449" s="6" t="s">
        <v>4474</v>
      </c>
      <c r="Z4449" s="6" t="s">
        <v>4474</v>
      </c>
      <c r="AA4449" s="6" t="s">
        <v>4474</v>
      </c>
      <c r="AB4449" s="6" t="s">
        <v>4474</v>
      </c>
      <c r="AC4449" s="6" t="s">
        <v>4474</v>
      </c>
      <c r="AD4449" s="6" t="s">
        <v>4474</v>
      </c>
      <c r="AF4449" t="e">
        <f>Q4449/W4449</f>
        <v>#VALUE!</v>
      </c>
      <c r="AG4449" t="e">
        <f>R4449/X4449</f>
        <v>#VALUE!</v>
      </c>
      <c r="AH4449" t="e">
        <f>U4449/W4449</f>
        <v>#VALUE!</v>
      </c>
      <c r="AI4449" t="e">
        <f>V4449/X4449</f>
        <v>#VALUE!</v>
      </c>
      <c r="AJ4449" t="e">
        <f>Y4449/AA4449</f>
        <v>#VALUE!</v>
      </c>
      <c r="AK4449" t="e">
        <f>Z4449/AB4449</f>
        <v>#VALUE!</v>
      </c>
      <c r="AL4449" t="e">
        <f>O4449/K4449</f>
        <v>#VALUE!</v>
      </c>
      <c r="AM4449" t="e">
        <f>P4449/L4449</f>
        <v>#VALUE!</v>
      </c>
      <c r="AN4449" t="e">
        <f>K4449/W4449</f>
        <v>#VALUE!</v>
      </c>
      <c r="AO4449" t="e">
        <f>L4449/X4449</f>
        <v>#VALUE!</v>
      </c>
      <c r="AP4449">
        <f>IF(OR(Q4449&lt;0, Q4449="NA"), 0, 1)</f>
        <v>0</v>
      </c>
      <c r="AQ4449">
        <f>IF(OR(S4449&lt;0, S4449="NA"), 0, 1)</f>
        <v>0</v>
      </c>
      <c r="AR4449">
        <f>IFERROR(IF((AF4449-AG4449)&gt;0,1,0),0)</f>
        <v>0</v>
      </c>
      <c r="AS4449">
        <f>IFERROR(IF((S4449-Q4449)&gt;0,1,0),0)</f>
        <v>0</v>
      </c>
      <c r="AT4449">
        <f>IFERROR(IF((AH4449-AI4449)&lt;0,1,0),0)</f>
        <v>0</v>
      </c>
      <c r="AU4449">
        <f>IFERROR(IF((AJ4449-AK4449)&gt;0,1,0),0)</f>
        <v>0</v>
      </c>
      <c r="AV4449">
        <f>IFERROR(IF((AL4449-AM4449)&gt;0,1,0),0)</f>
        <v>0</v>
      </c>
      <c r="AW4449">
        <f>IFERROR(IF((AN4449-AO4449)&gt;0,1,0),0)</f>
        <v>0</v>
      </c>
      <c r="AX4449">
        <f>IFERROR(IF((AC4449-AD4449)&lt;0,1,0),0)</f>
        <v>0</v>
      </c>
      <c r="AY4449">
        <f>SUM(AP4449:AX4449)</f>
        <v>0</v>
      </c>
    </row>
    <row r="4450" spans="1:51" x14ac:dyDescent="0.45">
      <c r="A4450" s="1" t="s">
        <v>4378</v>
      </c>
      <c r="B4450" s="2">
        <v>115688866</v>
      </c>
      <c r="C4450" s="3" t="s">
        <v>5338</v>
      </c>
      <c r="D4450" s="5">
        <v>40.590000000000003</v>
      </c>
      <c r="E4450" s="5">
        <v>11.16225</v>
      </c>
      <c r="F4450" s="3" t="s">
        <v>4480</v>
      </c>
      <c r="G4450" s="3" t="s">
        <v>4491</v>
      </c>
      <c r="H4450" s="3" t="s">
        <v>4492</v>
      </c>
      <c r="I4450" s="3" t="s">
        <v>4493</v>
      </c>
      <c r="J4450" s="3"/>
      <c r="K4450" s="6" t="s">
        <v>4474</v>
      </c>
      <c r="L4450" s="6" t="s">
        <v>4474</v>
      </c>
      <c r="M4450" s="6" t="s">
        <v>4474</v>
      </c>
      <c r="N4450" s="6" t="s">
        <v>4474</v>
      </c>
      <c r="O4450" s="6" t="s">
        <v>4474</v>
      </c>
      <c r="P4450" s="6" t="s">
        <v>4474</v>
      </c>
      <c r="Q4450" s="6" t="s">
        <v>4474</v>
      </c>
      <c r="R4450" s="6" t="s">
        <v>4474</v>
      </c>
      <c r="S4450" s="6" t="s">
        <v>4474</v>
      </c>
      <c r="T4450" s="6" t="s">
        <v>4474</v>
      </c>
      <c r="U4450" s="6" t="s">
        <v>4474</v>
      </c>
      <c r="V4450" s="6" t="s">
        <v>4474</v>
      </c>
      <c r="W4450" s="6" t="s">
        <v>4474</v>
      </c>
      <c r="X4450" s="6" t="s">
        <v>4474</v>
      </c>
      <c r="Y4450" s="6" t="s">
        <v>4474</v>
      </c>
      <c r="Z4450" s="6" t="s">
        <v>4474</v>
      </c>
      <c r="AA4450" s="6" t="s">
        <v>4474</v>
      </c>
      <c r="AB4450" s="6" t="s">
        <v>4474</v>
      </c>
      <c r="AC4450" s="6" t="s">
        <v>4474</v>
      </c>
      <c r="AD4450" s="6" t="s">
        <v>4474</v>
      </c>
      <c r="AF4450" t="e">
        <f>Q4450/W4450</f>
        <v>#VALUE!</v>
      </c>
      <c r="AG4450" t="e">
        <f>R4450/X4450</f>
        <v>#VALUE!</v>
      </c>
      <c r="AH4450" t="e">
        <f>U4450/W4450</f>
        <v>#VALUE!</v>
      </c>
      <c r="AI4450" t="e">
        <f>V4450/X4450</f>
        <v>#VALUE!</v>
      </c>
      <c r="AJ4450" t="e">
        <f>Y4450/AA4450</f>
        <v>#VALUE!</v>
      </c>
      <c r="AK4450" t="e">
        <f>Z4450/AB4450</f>
        <v>#VALUE!</v>
      </c>
      <c r="AL4450" t="e">
        <f>O4450/K4450</f>
        <v>#VALUE!</v>
      </c>
      <c r="AM4450" t="e">
        <f>P4450/L4450</f>
        <v>#VALUE!</v>
      </c>
      <c r="AN4450" t="e">
        <f>K4450/W4450</f>
        <v>#VALUE!</v>
      </c>
      <c r="AO4450" t="e">
        <f>L4450/X4450</f>
        <v>#VALUE!</v>
      </c>
      <c r="AP4450">
        <f>IF(OR(Q4450&lt;0, Q4450="NA"), 0, 1)</f>
        <v>0</v>
      </c>
      <c r="AQ4450">
        <f>IF(OR(S4450&lt;0, S4450="NA"), 0, 1)</f>
        <v>0</v>
      </c>
      <c r="AR4450">
        <f>IFERROR(IF((AF4450-AG4450)&gt;0,1,0),0)</f>
        <v>0</v>
      </c>
      <c r="AS4450">
        <f>IFERROR(IF((S4450-Q4450)&gt;0,1,0),0)</f>
        <v>0</v>
      </c>
      <c r="AT4450">
        <f>IFERROR(IF((AH4450-AI4450)&lt;0,1,0),0)</f>
        <v>0</v>
      </c>
      <c r="AU4450">
        <f>IFERROR(IF((AJ4450-AK4450)&gt;0,1,0),0)</f>
        <v>0</v>
      </c>
      <c r="AV4450">
        <f>IFERROR(IF((AL4450-AM4450)&gt;0,1,0),0)</f>
        <v>0</v>
      </c>
      <c r="AW4450">
        <f>IFERROR(IF((AN4450-AO4450)&gt;0,1,0),0)</f>
        <v>0</v>
      </c>
      <c r="AX4450">
        <f>IFERROR(IF((AC4450-AD4450)&lt;0,1,0),0)</f>
        <v>0</v>
      </c>
      <c r="AY4450">
        <f>SUM(AP4450:AX4450)</f>
        <v>0</v>
      </c>
    </row>
    <row r="4451" spans="1:51" x14ac:dyDescent="0.45">
      <c r="A4451" s="1" t="s">
        <v>4379</v>
      </c>
      <c r="B4451" s="2">
        <v>5735163</v>
      </c>
      <c r="C4451" s="3" t="s">
        <v>5338</v>
      </c>
      <c r="D4451" s="5">
        <v>22.64</v>
      </c>
      <c r="E4451" s="5">
        <v>176.59200000000001</v>
      </c>
      <c r="F4451" s="3" t="s">
        <v>4480</v>
      </c>
      <c r="G4451" s="3" t="s">
        <v>4491</v>
      </c>
      <c r="H4451" s="3" t="s">
        <v>4492</v>
      </c>
      <c r="I4451" s="3" t="s">
        <v>4493</v>
      </c>
      <c r="J4451" s="3"/>
      <c r="K4451" s="6" t="s">
        <v>4474</v>
      </c>
      <c r="L4451" s="6" t="s">
        <v>4474</v>
      </c>
      <c r="M4451" s="6" t="s">
        <v>4474</v>
      </c>
      <c r="N4451" s="6" t="s">
        <v>4474</v>
      </c>
      <c r="O4451" s="6" t="s">
        <v>4474</v>
      </c>
      <c r="P4451" s="6" t="s">
        <v>4474</v>
      </c>
      <c r="Q4451" s="6" t="s">
        <v>4474</v>
      </c>
      <c r="R4451" s="6" t="s">
        <v>4474</v>
      </c>
      <c r="S4451" s="6" t="s">
        <v>4474</v>
      </c>
      <c r="T4451" s="6" t="s">
        <v>4474</v>
      </c>
      <c r="U4451" s="6" t="s">
        <v>4474</v>
      </c>
      <c r="V4451" s="6" t="s">
        <v>4474</v>
      </c>
      <c r="W4451" s="6" t="s">
        <v>4474</v>
      </c>
      <c r="X4451" s="6" t="s">
        <v>4474</v>
      </c>
      <c r="Y4451" s="6" t="s">
        <v>4474</v>
      </c>
      <c r="Z4451" s="6" t="s">
        <v>4474</v>
      </c>
      <c r="AA4451" s="6" t="s">
        <v>4474</v>
      </c>
      <c r="AB4451" s="6" t="s">
        <v>4474</v>
      </c>
      <c r="AC4451" s="6" t="s">
        <v>4474</v>
      </c>
      <c r="AD4451" s="6" t="s">
        <v>4474</v>
      </c>
      <c r="AF4451" t="e">
        <f>Q4451/W4451</f>
        <v>#VALUE!</v>
      </c>
      <c r="AG4451" t="e">
        <f>R4451/X4451</f>
        <v>#VALUE!</v>
      </c>
      <c r="AH4451" t="e">
        <f>U4451/W4451</f>
        <v>#VALUE!</v>
      </c>
      <c r="AI4451" t="e">
        <f>V4451/X4451</f>
        <v>#VALUE!</v>
      </c>
      <c r="AJ4451" t="e">
        <f>Y4451/AA4451</f>
        <v>#VALUE!</v>
      </c>
      <c r="AK4451" t="e">
        <f>Z4451/AB4451</f>
        <v>#VALUE!</v>
      </c>
      <c r="AL4451" t="e">
        <f>O4451/K4451</f>
        <v>#VALUE!</v>
      </c>
      <c r="AM4451" t="e">
        <f>P4451/L4451</f>
        <v>#VALUE!</v>
      </c>
      <c r="AN4451" t="e">
        <f>K4451/W4451</f>
        <v>#VALUE!</v>
      </c>
      <c r="AO4451" t="e">
        <f>L4451/X4451</f>
        <v>#VALUE!</v>
      </c>
      <c r="AP4451">
        <f>IF(OR(Q4451&lt;0, Q4451="NA"), 0, 1)</f>
        <v>0</v>
      </c>
      <c r="AQ4451">
        <f>IF(OR(S4451&lt;0, S4451="NA"), 0, 1)</f>
        <v>0</v>
      </c>
      <c r="AR4451">
        <f>IFERROR(IF((AF4451-AG4451)&gt;0,1,0),0)</f>
        <v>0</v>
      </c>
      <c r="AS4451">
        <f>IFERROR(IF((S4451-Q4451)&gt;0,1,0),0)</f>
        <v>0</v>
      </c>
      <c r="AT4451">
        <f>IFERROR(IF((AH4451-AI4451)&lt;0,1,0),0)</f>
        <v>0</v>
      </c>
      <c r="AU4451">
        <f>IFERROR(IF((AJ4451-AK4451)&gt;0,1,0),0)</f>
        <v>0</v>
      </c>
      <c r="AV4451">
        <f>IFERROR(IF((AL4451-AM4451)&gt;0,1,0),0)</f>
        <v>0</v>
      </c>
      <c r="AW4451">
        <f>IFERROR(IF((AN4451-AO4451)&gt;0,1,0),0)</f>
        <v>0</v>
      </c>
      <c r="AX4451">
        <f>IFERROR(IF((AC4451-AD4451)&lt;0,1,0),0)</f>
        <v>0</v>
      </c>
      <c r="AY4451">
        <f>SUM(AP4451:AX4451)</f>
        <v>0</v>
      </c>
    </row>
    <row r="4452" spans="1:51" x14ac:dyDescent="0.45">
      <c r="A4452" s="1" t="s">
        <v>4380</v>
      </c>
      <c r="B4452" s="2">
        <v>5735162</v>
      </c>
      <c r="C4452" s="3" t="s">
        <v>5338</v>
      </c>
      <c r="D4452" s="5">
        <v>22.53</v>
      </c>
      <c r="E4452" s="5">
        <v>148.69800000000001</v>
      </c>
      <c r="F4452" s="3" t="s">
        <v>4480</v>
      </c>
      <c r="G4452" s="3" t="s">
        <v>4491</v>
      </c>
      <c r="H4452" s="3" t="s">
        <v>4492</v>
      </c>
      <c r="I4452" s="3" t="s">
        <v>4493</v>
      </c>
      <c r="J4452" s="3" t="s">
        <v>4553</v>
      </c>
      <c r="K4452" s="6" t="s">
        <v>4474</v>
      </c>
      <c r="L4452" s="6" t="s">
        <v>4474</v>
      </c>
      <c r="M4452" s="6" t="s">
        <v>4474</v>
      </c>
      <c r="N4452" s="6" t="s">
        <v>4474</v>
      </c>
      <c r="O4452" s="6" t="s">
        <v>4474</v>
      </c>
      <c r="P4452" s="6" t="s">
        <v>4474</v>
      </c>
      <c r="Q4452" s="6" t="s">
        <v>4474</v>
      </c>
      <c r="R4452" s="6" t="s">
        <v>4474</v>
      </c>
      <c r="S4452" s="6" t="s">
        <v>4474</v>
      </c>
      <c r="T4452" s="6" t="s">
        <v>4474</v>
      </c>
      <c r="U4452" s="6" t="s">
        <v>4474</v>
      </c>
      <c r="V4452" s="6" t="s">
        <v>4474</v>
      </c>
      <c r="W4452" s="6" t="s">
        <v>4474</v>
      </c>
      <c r="X4452" s="6" t="s">
        <v>4474</v>
      </c>
      <c r="Y4452" s="6" t="s">
        <v>4474</v>
      </c>
      <c r="Z4452" s="6" t="s">
        <v>4474</v>
      </c>
      <c r="AA4452" s="6" t="s">
        <v>4474</v>
      </c>
      <c r="AB4452" s="6" t="s">
        <v>4474</v>
      </c>
      <c r="AC4452" s="6" t="s">
        <v>4474</v>
      </c>
      <c r="AD4452" s="6" t="s">
        <v>4474</v>
      </c>
      <c r="AF4452" t="e">
        <f>Q4452/W4452</f>
        <v>#VALUE!</v>
      </c>
      <c r="AG4452" t="e">
        <f>R4452/X4452</f>
        <v>#VALUE!</v>
      </c>
      <c r="AH4452" t="e">
        <f>U4452/W4452</f>
        <v>#VALUE!</v>
      </c>
      <c r="AI4452" t="e">
        <f>V4452/X4452</f>
        <v>#VALUE!</v>
      </c>
      <c r="AJ4452" t="e">
        <f>Y4452/AA4452</f>
        <v>#VALUE!</v>
      </c>
      <c r="AK4452" t="e">
        <f>Z4452/AB4452</f>
        <v>#VALUE!</v>
      </c>
      <c r="AL4452" t="e">
        <f>O4452/K4452</f>
        <v>#VALUE!</v>
      </c>
      <c r="AM4452" t="e">
        <f>P4452/L4452</f>
        <v>#VALUE!</v>
      </c>
      <c r="AN4452" t="e">
        <f>K4452/W4452</f>
        <v>#VALUE!</v>
      </c>
      <c r="AO4452" t="e">
        <f>L4452/X4452</f>
        <v>#VALUE!</v>
      </c>
      <c r="AP4452">
        <f>IF(OR(Q4452&lt;0, Q4452="NA"), 0, 1)</f>
        <v>0</v>
      </c>
      <c r="AQ4452">
        <f>IF(OR(S4452&lt;0, S4452="NA"), 0, 1)</f>
        <v>0</v>
      </c>
      <c r="AR4452">
        <f>IFERROR(IF((AF4452-AG4452)&gt;0,1,0),0)</f>
        <v>0</v>
      </c>
      <c r="AS4452">
        <f>IFERROR(IF((S4452-Q4452)&gt;0,1,0),0)</f>
        <v>0</v>
      </c>
      <c r="AT4452">
        <f>IFERROR(IF((AH4452-AI4452)&lt;0,1,0),0)</f>
        <v>0</v>
      </c>
      <c r="AU4452">
        <f>IFERROR(IF((AJ4452-AK4452)&gt;0,1,0),0)</f>
        <v>0</v>
      </c>
      <c r="AV4452">
        <f>IFERROR(IF((AL4452-AM4452)&gt;0,1,0),0)</f>
        <v>0</v>
      </c>
      <c r="AW4452">
        <f>IFERROR(IF((AN4452-AO4452)&gt;0,1,0),0)</f>
        <v>0</v>
      </c>
      <c r="AX4452">
        <f>IFERROR(IF((AC4452-AD4452)&lt;0,1,0),0)</f>
        <v>0</v>
      </c>
      <c r="AY4452">
        <f>SUM(AP4452:AX4452)</f>
        <v>0</v>
      </c>
    </row>
    <row r="4453" spans="1:51" x14ac:dyDescent="0.45">
      <c r="A4453" s="1" t="s">
        <v>4381</v>
      </c>
      <c r="B4453" s="2">
        <v>5733231</v>
      </c>
      <c r="C4453" s="3" t="s">
        <v>5338</v>
      </c>
      <c r="D4453" s="5">
        <v>34.020000000000003</v>
      </c>
      <c r="E4453" s="5">
        <v>71.441999999999993</v>
      </c>
      <c r="F4453" s="3" t="s">
        <v>4480</v>
      </c>
      <c r="G4453" s="3" t="s">
        <v>4491</v>
      </c>
      <c r="H4453" s="3" t="s">
        <v>4492</v>
      </c>
      <c r="I4453" s="3" t="s">
        <v>4493</v>
      </c>
      <c r="J4453" s="3"/>
      <c r="K4453" s="6" t="s">
        <v>4474</v>
      </c>
      <c r="L4453" s="6" t="s">
        <v>4474</v>
      </c>
      <c r="M4453" s="6" t="s">
        <v>4474</v>
      </c>
      <c r="N4453" s="6" t="s">
        <v>4474</v>
      </c>
      <c r="O4453" s="6" t="s">
        <v>4474</v>
      </c>
      <c r="P4453" s="6" t="s">
        <v>4474</v>
      </c>
      <c r="Q4453" s="6" t="s">
        <v>4474</v>
      </c>
      <c r="R4453" s="6" t="s">
        <v>4474</v>
      </c>
      <c r="S4453" s="6" t="s">
        <v>4474</v>
      </c>
      <c r="T4453" s="6" t="s">
        <v>4474</v>
      </c>
      <c r="U4453" s="6" t="s">
        <v>4474</v>
      </c>
      <c r="V4453" s="6" t="s">
        <v>4474</v>
      </c>
      <c r="W4453" s="6" t="s">
        <v>4474</v>
      </c>
      <c r="X4453" s="6" t="s">
        <v>4474</v>
      </c>
      <c r="Y4453" s="6" t="s">
        <v>4474</v>
      </c>
      <c r="Z4453" s="6" t="s">
        <v>4474</v>
      </c>
      <c r="AA4453" s="6" t="s">
        <v>4474</v>
      </c>
      <c r="AB4453" s="6" t="s">
        <v>4474</v>
      </c>
      <c r="AC4453" s="6" t="s">
        <v>4474</v>
      </c>
      <c r="AD4453" s="6" t="s">
        <v>4474</v>
      </c>
      <c r="AF4453" t="e">
        <f>Q4453/W4453</f>
        <v>#VALUE!</v>
      </c>
      <c r="AG4453" t="e">
        <f>R4453/X4453</f>
        <v>#VALUE!</v>
      </c>
      <c r="AH4453" t="e">
        <f>U4453/W4453</f>
        <v>#VALUE!</v>
      </c>
      <c r="AI4453" t="e">
        <f>V4453/X4453</f>
        <v>#VALUE!</v>
      </c>
      <c r="AJ4453" t="e">
        <f>Y4453/AA4453</f>
        <v>#VALUE!</v>
      </c>
      <c r="AK4453" t="e">
        <f>Z4453/AB4453</f>
        <v>#VALUE!</v>
      </c>
      <c r="AL4453" t="e">
        <f>O4453/K4453</f>
        <v>#VALUE!</v>
      </c>
      <c r="AM4453" t="e">
        <f>P4453/L4453</f>
        <v>#VALUE!</v>
      </c>
      <c r="AN4453" t="e">
        <f>K4453/W4453</f>
        <v>#VALUE!</v>
      </c>
      <c r="AO4453" t="e">
        <f>L4453/X4453</f>
        <v>#VALUE!</v>
      </c>
      <c r="AP4453">
        <f>IF(OR(Q4453&lt;0, Q4453="NA"), 0, 1)</f>
        <v>0</v>
      </c>
      <c r="AQ4453">
        <f>IF(OR(S4453&lt;0, S4453="NA"), 0, 1)</f>
        <v>0</v>
      </c>
      <c r="AR4453">
        <f>IFERROR(IF((AF4453-AG4453)&gt;0,1,0),0)</f>
        <v>0</v>
      </c>
      <c r="AS4453">
        <f>IFERROR(IF((S4453-Q4453)&gt;0,1,0),0)</f>
        <v>0</v>
      </c>
      <c r="AT4453">
        <f>IFERROR(IF((AH4453-AI4453)&lt;0,1,0),0)</f>
        <v>0</v>
      </c>
      <c r="AU4453">
        <f>IFERROR(IF((AJ4453-AK4453)&gt;0,1,0),0)</f>
        <v>0</v>
      </c>
      <c r="AV4453">
        <f>IFERROR(IF((AL4453-AM4453)&gt;0,1,0),0)</f>
        <v>0</v>
      </c>
      <c r="AW4453">
        <f>IFERROR(IF((AN4453-AO4453)&gt;0,1,0),0)</f>
        <v>0</v>
      </c>
      <c r="AX4453">
        <f>IFERROR(IF((AC4453-AD4453)&lt;0,1,0),0)</f>
        <v>0</v>
      </c>
      <c r="AY4453">
        <f>SUM(AP4453:AX4453)</f>
        <v>0</v>
      </c>
    </row>
    <row r="4454" spans="1:51" x14ac:dyDescent="0.45">
      <c r="A4454" s="1" t="s">
        <v>4382</v>
      </c>
      <c r="B4454" s="2">
        <v>25965161</v>
      </c>
      <c r="C4454" s="3" t="s">
        <v>5338</v>
      </c>
      <c r="D4454" s="5">
        <v>24.04</v>
      </c>
      <c r="E4454" s="5">
        <v>58.898000000000003</v>
      </c>
      <c r="F4454" s="3" t="s">
        <v>4480</v>
      </c>
      <c r="G4454" s="3" t="s">
        <v>4491</v>
      </c>
      <c r="H4454" s="3" t="s">
        <v>4492</v>
      </c>
      <c r="I4454" s="3" t="s">
        <v>4493</v>
      </c>
      <c r="J4454" s="3"/>
      <c r="K4454" s="6" t="s">
        <v>4474</v>
      </c>
      <c r="L4454" s="6" t="s">
        <v>4474</v>
      </c>
      <c r="M4454" s="6" t="s">
        <v>4474</v>
      </c>
      <c r="N4454" s="6" t="s">
        <v>4474</v>
      </c>
      <c r="O4454" s="6" t="s">
        <v>4474</v>
      </c>
      <c r="P4454" s="6" t="s">
        <v>4474</v>
      </c>
      <c r="Q4454" s="6" t="s">
        <v>4474</v>
      </c>
      <c r="R4454" s="6" t="s">
        <v>4474</v>
      </c>
      <c r="S4454" s="6" t="s">
        <v>4474</v>
      </c>
      <c r="T4454" s="6" t="s">
        <v>4474</v>
      </c>
      <c r="U4454" s="6" t="s">
        <v>4474</v>
      </c>
      <c r="V4454" s="6" t="s">
        <v>4474</v>
      </c>
      <c r="W4454" s="6" t="s">
        <v>4474</v>
      </c>
      <c r="X4454" s="6" t="s">
        <v>4474</v>
      </c>
      <c r="Y4454" s="6" t="s">
        <v>4474</v>
      </c>
      <c r="Z4454" s="6" t="s">
        <v>4474</v>
      </c>
      <c r="AA4454" s="6" t="s">
        <v>4474</v>
      </c>
      <c r="AB4454" s="6" t="s">
        <v>4474</v>
      </c>
      <c r="AC4454" s="6" t="s">
        <v>4474</v>
      </c>
      <c r="AD4454" s="6" t="s">
        <v>4474</v>
      </c>
      <c r="AF4454" t="e">
        <f>Q4454/W4454</f>
        <v>#VALUE!</v>
      </c>
      <c r="AG4454" t="e">
        <f>R4454/X4454</f>
        <v>#VALUE!</v>
      </c>
      <c r="AH4454" t="e">
        <f>U4454/W4454</f>
        <v>#VALUE!</v>
      </c>
      <c r="AI4454" t="e">
        <f>V4454/X4454</f>
        <v>#VALUE!</v>
      </c>
      <c r="AJ4454" t="e">
        <f>Y4454/AA4454</f>
        <v>#VALUE!</v>
      </c>
      <c r="AK4454" t="e">
        <f>Z4454/AB4454</f>
        <v>#VALUE!</v>
      </c>
      <c r="AL4454" t="e">
        <f>O4454/K4454</f>
        <v>#VALUE!</v>
      </c>
      <c r="AM4454" t="e">
        <f>P4454/L4454</f>
        <v>#VALUE!</v>
      </c>
      <c r="AN4454" t="e">
        <f>K4454/W4454</f>
        <v>#VALUE!</v>
      </c>
      <c r="AO4454" t="e">
        <f>L4454/X4454</f>
        <v>#VALUE!</v>
      </c>
      <c r="AP4454">
        <f>IF(OR(Q4454&lt;0, Q4454="NA"), 0, 1)</f>
        <v>0</v>
      </c>
      <c r="AQ4454">
        <f>IF(OR(S4454&lt;0, S4454="NA"), 0, 1)</f>
        <v>0</v>
      </c>
      <c r="AR4454">
        <f>IFERROR(IF((AF4454-AG4454)&gt;0,1,0),0)</f>
        <v>0</v>
      </c>
      <c r="AS4454">
        <f>IFERROR(IF((S4454-Q4454)&gt;0,1,0),0)</f>
        <v>0</v>
      </c>
      <c r="AT4454">
        <f>IFERROR(IF((AH4454-AI4454)&lt;0,1,0),0)</f>
        <v>0</v>
      </c>
      <c r="AU4454">
        <f>IFERROR(IF((AJ4454-AK4454)&gt;0,1,0),0)</f>
        <v>0</v>
      </c>
      <c r="AV4454">
        <f>IFERROR(IF((AL4454-AM4454)&gt;0,1,0),0)</f>
        <v>0</v>
      </c>
      <c r="AW4454">
        <f>IFERROR(IF((AN4454-AO4454)&gt;0,1,0),0)</f>
        <v>0</v>
      </c>
      <c r="AX4454">
        <f>IFERROR(IF((AC4454-AD4454)&lt;0,1,0),0)</f>
        <v>0</v>
      </c>
      <c r="AY4454">
        <f>SUM(AP4454:AX4454)</f>
        <v>0</v>
      </c>
    </row>
    <row r="4455" spans="1:51" x14ac:dyDescent="0.45">
      <c r="A4455" s="1" t="s">
        <v>4383</v>
      </c>
      <c r="B4455" s="2">
        <v>114635264</v>
      </c>
      <c r="C4455" s="3" t="s">
        <v>5338</v>
      </c>
      <c r="D4455" s="5">
        <v>28.42</v>
      </c>
      <c r="E4455" s="5">
        <v>1.421</v>
      </c>
      <c r="F4455" s="3" t="s">
        <v>4480</v>
      </c>
      <c r="G4455" s="3" t="s">
        <v>4491</v>
      </c>
      <c r="H4455" s="3" t="s">
        <v>4492</v>
      </c>
      <c r="I4455" s="3" t="s">
        <v>4493</v>
      </c>
      <c r="J4455" s="3"/>
      <c r="K4455" s="6" t="s">
        <v>4474</v>
      </c>
      <c r="L4455" s="6" t="s">
        <v>4474</v>
      </c>
      <c r="M4455" s="6" t="s">
        <v>4474</v>
      </c>
      <c r="N4455" s="6" t="s">
        <v>4474</v>
      </c>
      <c r="O4455" s="6" t="s">
        <v>4474</v>
      </c>
      <c r="P4455" s="6" t="s">
        <v>4474</v>
      </c>
      <c r="Q4455" s="6" t="s">
        <v>4474</v>
      </c>
      <c r="R4455" s="6" t="s">
        <v>4474</v>
      </c>
      <c r="S4455" s="6" t="s">
        <v>4474</v>
      </c>
      <c r="T4455" s="6" t="s">
        <v>4474</v>
      </c>
      <c r="U4455" s="6" t="s">
        <v>4474</v>
      </c>
      <c r="V4455" s="6" t="s">
        <v>4474</v>
      </c>
      <c r="W4455" s="6" t="s">
        <v>4474</v>
      </c>
      <c r="X4455" s="6" t="s">
        <v>4474</v>
      </c>
      <c r="Y4455" s="6" t="s">
        <v>4474</v>
      </c>
      <c r="Z4455" s="6" t="s">
        <v>4474</v>
      </c>
      <c r="AA4455" s="6" t="s">
        <v>4474</v>
      </c>
      <c r="AB4455" s="6" t="s">
        <v>4474</v>
      </c>
      <c r="AC4455" s="6" t="s">
        <v>4474</v>
      </c>
      <c r="AD4455" s="6" t="s">
        <v>4474</v>
      </c>
      <c r="AF4455" t="e">
        <f>Q4455/W4455</f>
        <v>#VALUE!</v>
      </c>
      <c r="AG4455" t="e">
        <f>R4455/X4455</f>
        <v>#VALUE!</v>
      </c>
      <c r="AH4455" t="e">
        <f>U4455/W4455</f>
        <v>#VALUE!</v>
      </c>
      <c r="AI4455" t="e">
        <f>V4455/X4455</f>
        <v>#VALUE!</v>
      </c>
      <c r="AJ4455" t="e">
        <f>Y4455/AA4455</f>
        <v>#VALUE!</v>
      </c>
      <c r="AK4455" t="e">
        <f>Z4455/AB4455</f>
        <v>#VALUE!</v>
      </c>
      <c r="AL4455" t="e">
        <f>O4455/K4455</f>
        <v>#VALUE!</v>
      </c>
      <c r="AM4455" t="e">
        <f>P4455/L4455</f>
        <v>#VALUE!</v>
      </c>
      <c r="AN4455" t="e">
        <f>K4455/W4455</f>
        <v>#VALUE!</v>
      </c>
      <c r="AO4455" t="e">
        <f>L4455/X4455</f>
        <v>#VALUE!</v>
      </c>
      <c r="AP4455">
        <f>IF(OR(Q4455&lt;0, Q4455="NA"), 0, 1)</f>
        <v>0</v>
      </c>
      <c r="AQ4455">
        <f>IF(OR(S4455&lt;0, S4455="NA"), 0, 1)</f>
        <v>0</v>
      </c>
      <c r="AR4455">
        <f>IFERROR(IF((AF4455-AG4455)&gt;0,1,0),0)</f>
        <v>0</v>
      </c>
      <c r="AS4455">
        <f>IFERROR(IF((S4455-Q4455)&gt;0,1,0),0)</f>
        <v>0</v>
      </c>
      <c r="AT4455">
        <f>IFERROR(IF((AH4455-AI4455)&lt;0,1,0),0)</f>
        <v>0</v>
      </c>
      <c r="AU4455">
        <f>IFERROR(IF((AJ4455-AK4455)&gt;0,1,0),0)</f>
        <v>0</v>
      </c>
      <c r="AV4455">
        <f>IFERROR(IF((AL4455-AM4455)&gt;0,1,0),0)</f>
        <v>0</v>
      </c>
      <c r="AW4455">
        <f>IFERROR(IF((AN4455-AO4455)&gt;0,1,0),0)</f>
        <v>0</v>
      </c>
      <c r="AX4455">
        <f>IFERROR(IF((AC4455-AD4455)&lt;0,1,0),0)</f>
        <v>0</v>
      </c>
      <c r="AY4455">
        <f>SUM(AP4455:AX4455)</f>
        <v>0</v>
      </c>
    </row>
    <row r="4456" spans="1:51" x14ac:dyDescent="0.45">
      <c r="A4456" s="1" t="s">
        <v>4384</v>
      </c>
      <c r="B4456" s="2">
        <v>5734270</v>
      </c>
      <c r="C4456" s="3" t="s">
        <v>5338</v>
      </c>
      <c r="D4456" s="5">
        <v>83.49</v>
      </c>
      <c r="E4456" s="5">
        <v>15203.529</v>
      </c>
      <c r="F4456" s="3" t="s">
        <v>4480</v>
      </c>
      <c r="G4456" s="3" t="s">
        <v>4491</v>
      </c>
      <c r="H4456" s="3" t="s">
        <v>4492</v>
      </c>
      <c r="I4456" s="3" t="s">
        <v>4493</v>
      </c>
      <c r="J4456" s="3"/>
      <c r="K4456" s="6" t="s">
        <v>4474</v>
      </c>
      <c r="L4456" s="6" t="s">
        <v>4474</v>
      </c>
      <c r="M4456" s="6" t="s">
        <v>4474</v>
      </c>
      <c r="N4456" s="6" t="s">
        <v>4474</v>
      </c>
      <c r="O4456" s="6" t="s">
        <v>4474</v>
      </c>
      <c r="P4456" s="6" t="s">
        <v>4474</v>
      </c>
      <c r="Q4456" s="6" t="s">
        <v>4474</v>
      </c>
      <c r="R4456" s="6" t="s">
        <v>4474</v>
      </c>
      <c r="S4456" s="6" t="s">
        <v>4474</v>
      </c>
      <c r="T4456" s="6" t="s">
        <v>4474</v>
      </c>
      <c r="U4456" s="6" t="s">
        <v>4474</v>
      </c>
      <c r="V4456" s="6" t="s">
        <v>4474</v>
      </c>
      <c r="W4456" s="6" t="s">
        <v>4474</v>
      </c>
      <c r="X4456" s="6" t="s">
        <v>4474</v>
      </c>
      <c r="Y4456" s="6" t="s">
        <v>4474</v>
      </c>
      <c r="Z4456" s="6" t="s">
        <v>4474</v>
      </c>
      <c r="AA4456" s="6" t="s">
        <v>4474</v>
      </c>
      <c r="AB4456" s="6" t="s">
        <v>4474</v>
      </c>
      <c r="AC4456" s="6" t="s">
        <v>4474</v>
      </c>
      <c r="AD4456" s="6" t="s">
        <v>4474</v>
      </c>
      <c r="AF4456" t="e">
        <f>Q4456/W4456</f>
        <v>#VALUE!</v>
      </c>
      <c r="AG4456" t="e">
        <f>R4456/X4456</f>
        <v>#VALUE!</v>
      </c>
      <c r="AH4456" t="e">
        <f>U4456/W4456</f>
        <v>#VALUE!</v>
      </c>
      <c r="AI4456" t="e">
        <f>V4456/X4456</f>
        <v>#VALUE!</v>
      </c>
      <c r="AJ4456" t="e">
        <f>Y4456/AA4456</f>
        <v>#VALUE!</v>
      </c>
      <c r="AK4456" t="e">
        <f>Z4456/AB4456</f>
        <v>#VALUE!</v>
      </c>
      <c r="AL4456" t="e">
        <f>O4456/K4456</f>
        <v>#VALUE!</v>
      </c>
      <c r="AM4456" t="e">
        <f>P4456/L4456</f>
        <v>#VALUE!</v>
      </c>
      <c r="AN4456" t="e">
        <f>K4456/W4456</f>
        <v>#VALUE!</v>
      </c>
      <c r="AO4456" t="e">
        <f>L4456/X4456</f>
        <v>#VALUE!</v>
      </c>
      <c r="AP4456">
        <f>IF(OR(Q4456&lt;0, Q4456="NA"), 0, 1)</f>
        <v>0</v>
      </c>
      <c r="AQ4456">
        <f>IF(OR(S4456&lt;0, S4456="NA"), 0, 1)</f>
        <v>0</v>
      </c>
      <c r="AR4456">
        <f>IFERROR(IF((AF4456-AG4456)&gt;0,1,0),0)</f>
        <v>0</v>
      </c>
      <c r="AS4456">
        <f>IFERROR(IF((S4456-Q4456)&gt;0,1,0),0)</f>
        <v>0</v>
      </c>
      <c r="AT4456">
        <f>IFERROR(IF((AH4456-AI4456)&lt;0,1,0),0)</f>
        <v>0</v>
      </c>
      <c r="AU4456">
        <f>IFERROR(IF((AJ4456-AK4456)&gt;0,1,0),0)</f>
        <v>0</v>
      </c>
      <c r="AV4456">
        <f>IFERROR(IF((AL4456-AM4456)&gt;0,1,0),0)</f>
        <v>0</v>
      </c>
      <c r="AW4456">
        <f>IFERROR(IF((AN4456-AO4456)&gt;0,1,0),0)</f>
        <v>0</v>
      </c>
      <c r="AX4456">
        <f>IFERROR(IF((AC4456-AD4456)&lt;0,1,0),0)</f>
        <v>0</v>
      </c>
      <c r="AY4456">
        <f>SUM(AP4456:AX4456)</f>
        <v>0</v>
      </c>
    </row>
    <row r="4457" spans="1:51" x14ac:dyDescent="0.45">
      <c r="A4457" s="1" t="s">
        <v>4385</v>
      </c>
      <c r="B4457" s="2">
        <v>5734271</v>
      </c>
      <c r="C4457" s="3" t="s">
        <v>5338</v>
      </c>
      <c r="D4457" s="5">
        <v>52.306899999999999</v>
      </c>
      <c r="E4457" s="5">
        <v>478.34660050000002</v>
      </c>
      <c r="F4457" s="3" t="s">
        <v>4480</v>
      </c>
      <c r="G4457" s="3" t="s">
        <v>4491</v>
      </c>
      <c r="H4457" s="3" t="s">
        <v>4492</v>
      </c>
      <c r="I4457" s="3" t="s">
        <v>4493</v>
      </c>
      <c r="J4457" s="3"/>
      <c r="K4457" s="6" t="s">
        <v>4474</v>
      </c>
      <c r="L4457" s="6" t="s">
        <v>4474</v>
      </c>
      <c r="M4457" s="6" t="s">
        <v>4474</v>
      </c>
      <c r="N4457" s="6" t="s">
        <v>4474</v>
      </c>
      <c r="O4457" s="6" t="s">
        <v>4474</v>
      </c>
      <c r="P4457" s="6" t="s">
        <v>4474</v>
      </c>
      <c r="Q4457" s="6" t="s">
        <v>4474</v>
      </c>
      <c r="R4457" s="6" t="s">
        <v>4474</v>
      </c>
      <c r="S4457" s="6" t="s">
        <v>4474</v>
      </c>
      <c r="T4457" s="6" t="s">
        <v>4474</v>
      </c>
      <c r="U4457" s="6" t="s">
        <v>4474</v>
      </c>
      <c r="V4457" s="6" t="s">
        <v>4474</v>
      </c>
      <c r="W4457" s="6" t="s">
        <v>4474</v>
      </c>
      <c r="X4457" s="6" t="s">
        <v>4474</v>
      </c>
      <c r="Y4457" s="6" t="s">
        <v>4474</v>
      </c>
      <c r="Z4457" s="6" t="s">
        <v>4474</v>
      </c>
      <c r="AA4457" s="6" t="s">
        <v>4474</v>
      </c>
      <c r="AB4457" s="6" t="s">
        <v>4474</v>
      </c>
      <c r="AC4457" s="6" t="s">
        <v>4474</v>
      </c>
      <c r="AD4457" s="6" t="s">
        <v>4474</v>
      </c>
      <c r="AF4457" t="e">
        <f>Q4457/W4457</f>
        <v>#VALUE!</v>
      </c>
      <c r="AG4457" t="e">
        <f>R4457/X4457</f>
        <v>#VALUE!</v>
      </c>
      <c r="AH4457" t="e">
        <f>U4457/W4457</f>
        <v>#VALUE!</v>
      </c>
      <c r="AI4457" t="e">
        <f>V4457/X4457</f>
        <v>#VALUE!</v>
      </c>
      <c r="AJ4457" t="e">
        <f>Y4457/AA4457</f>
        <v>#VALUE!</v>
      </c>
      <c r="AK4457" t="e">
        <f>Z4457/AB4457</f>
        <v>#VALUE!</v>
      </c>
      <c r="AL4457" t="e">
        <f>O4457/K4457</f>
        <v>#VALUE!</v>
      </c>
      <c r="AM4457" t="e">
        <f>P4457/L4457</f>
        <v>#VALUE!</v>
      </c>
      <c r="AN4457" t="e">
        <f>K4457/W4457</f>
        <v>#VALUE!</v>
      </c>
      <c r="AO4457" t="e">
        <f>L4457/X4457</f>
        <v>#VALUE!</v>
      </c>
      <c r="AP4457">
        <f>IF(OR(Q4457&lt;0, Q4457="NA"), 0, 1)</f>
        <v>0</v>
      </c>
      <c r="AQ4457">
        <f>IF(OR(S4457&lt;0, S4457="NA"), 0, 1)</f>
        <v>0</v>
      </c>
      <c r="AR4457">
        <f>IFERROR(IF((AF4457-AG4457)&gt;0,1,0),0)</f>
        <v>0</v>
      </c>
      <c r="AS4457">
        <f>IFERROR(IF((S4457-Q4457)&gt;0,1,0),0)</f>
        <v>0</v>
      </c>
      <c r="AT4457">
        <f>IFERROR(IF((AH4457-AI4457)&lt;0,1,0),0)</f>
        <v>0</v>
      </c>
      <c r="AU4457">
        <f>IFERROR(IF((AJ4457-AK4457)&gt;0,1,0),0)</f>
        <v>0</v>
      </c>
      <c r="AV4457">
        <f>IFERROR(IF((AL4457-AM4457)&gt;0,1,0),0)</f>
        <v>0</v>
      </c>
      <c r="AW4457">
        <f>IFERROR(IF((AN4457-AO4457)&gt;0,1,0),0)</f>
        <v>0</v>
      </c>
      <c r="AX4457">
        <f>IFERROR(IF((AC4457-AD4457)&lt;0,1,0),0)</f>
        <v>0</v>
      </c>
      <c r="AY4457">
        <f>SUM(AP4457:AX4457)</f>
        <v>0</v>
      </c>
    </row>
    <row r="4458" spans="1:51" x14ac:dyDescent="0.45">
      <c r="A4458" s="1" t="s">
        <v>4386</v>
      </c>
      <c r="B4458" s="2">
        <v>114624337</v>
      </c>
      <c r="C4458" s="3" t="s">
        <v>5338</v>
      </c>
      <c r="D4458" s="5">
        <v>28.4511</v>
      </c>
      <c r="E4458" s="5">
        <v>7.8240524999999996</v>
      </c>
      <c r="F4458" s="3" t="s">
        <v>4480</v>
      </c>
      <c r="G4458" s="3" t="s">
        <v>4491</v>
      </c>
      <c r="H4458" s="3" t="s">
        <v>4492</v>
      </c>
      <c r="I4458" s="3" t="s">
        <v>4493</v>
      </c>
      <c r="J4458" s="3"/>
      <c r="K4458" s="6" t="s">
        <v>4474</v>
      </c>
      <c r="L4458" s="6" t="s">
        <v>4474</v>
      </c>
      <c r="M4458" s="6" t="s">
        <v>4474</v>
      </c>
      <c r="N4458" s="6" t="s">
        <v>4474</v>
      </c>
      <c r="O4458" s="6" t="s">
        <v>4474</v>
      </c>
      <c r="P4458" s="6" t="s">
        <v>4474</v>
      </c>
      <c r="Q4458" s="6" t="s">
        <v>4474</v>
      </c>
      <c r="R4458" s="6" t="s">
        <v>4474</v>
      </c>
      <c r="S4458" s="6" t="s">
        <v>4474</v>
      </c>
      <c r="T4458" s="6" t="s">
        <v>4474</v>
      </c>
      <c r="U4458" s="6" t="s">
        <v>4474</v>
      </c>
      <c r="V4458" s="6" t="s">
        <v>4474</v>
      </c>
      <c r="W4458" s="6" t="s">
        <v>4474</v>
      </c>
      <c r="X4458" s="6" t="s">
        <v>4474</v>
      </c>
      <c r="Y4458" s="6" t="s">
        <v>4474</v>
      </c>
      <c r="Z4458" s="6" t="s">
        <v>4474</v>
      </c>
      <c r="AA4458" s="6" t="s">
        <v>4474</v>
      </c>
      <c r="AB4458" s="6" t="s">
        <v>4474</v>
      </c>
      <c r="AC4458" s="6" t="s">
        <v>4474</v>
      </c>
      <c r="AD4458" s="6" t="s">
        <v>4474</v>
      </c>
      <c r="AF4458" t="e">
        <f>Q4458/W4458</f>
        <v>#VALUE!</v>
      </c>
      <c r="AG4458" t="e">
        <f>R4458/X4458</f>
        <v>#VALUE!</v>
      </c>
      <c r="AH4458" t="e">
        <f>U4458/W4458</f>
        <v>#VALUE!</v>
      </c>
      <c r="AI4458" t="e">
        <f>V4458/X4458</f>
        <v>#VALUE!</v>
      </c>
      <c r="AJ4458" t="e">
        <f>Y4458/AA4458</f>
        <v>#VALUE!</v>
      </c>
      <c r="AK4458" t="e">
        <f>Z4458/AB4458</f>
        <v>#VALUE!</v>
      </c>
      <c r="AL4458" t="e">
        <f>O4458/K4458</f>
        <v>#VALUE!</v>
      </c>
      <c r="AM4458" t="e">
        <f>P4458/L4458</f>
        <v>#VALUE!</v>
      </c>
      <c r="AN4458" t="e">
        <f>K4458/W4458</f>
        <v>#VALUE!</v>
      </c>
      <c r="AO4458" t="e">
        <f>L4458/X4458</f>
        <v>#VALUE!</v>
      </c>
      <c r="AP4458">
        <f>IF(OR(Q4458&lt;0, Q4458="NA"), 0, 1)</f>
        <v>0</v>
      </c>
      <c r="AQ4458">
        <f>IF(OR(S4458&lt;0, S4458="NA"), 0, 1)</f>
        <v>0</v>
      </c>
      <c r="AR4458">
        <f>IFERROR(IF((AF4458-AG4458)&gt;0,1,0),0)</f>
        <v>0</v>
      </c>
      <c r="AS4458">
        <f>IFERROR(IF((S4458-Q4458)&gt;0,1,0),0)</f>
        <v>0</v>
      </c>
      <c r="AT4458">
        <f>IFERROR(IF((AH4458-AI4458)&lt;0,1,0),0)</f>
        <v>0</v>
      </c>
      <c r="AU4458">
        <f>IFERROR(IF((AJ4458-AK4458)&gt;0,1,0),0)</f>
        <v>0</v>
      </c>
      <c r="AV4458">
        <f>IFERROR(IF((AL4458-AM4458)&gt;0,1,0),0)</f>
        <v>0</v>
      </c>
      <c r="AW4458">
        <f>IFERROR(IF((AN4458-AO4458)&gt;0,1,0),0)</f>
        <v>0</v>
      </c>
      <c r="AX4458">
        <f>IFERROR(IF((AC4458-AD4458)&lt;0,1,0),0)</f>
        <v>0</v>
      </c>
      <c r="AY4458">
        <f>SUM(AP4458:AX4458)</f>
        <v>0</v>
      </c>
    </row>
    <row r="4459" spans="1:51" x14ac:dyDescent="0.45">
      <c r="A4459" s="1" t="s">
        <v>4387</v>
      </c>
      <c r="B4459" s="2">
        <v>108148554</v>
      </c>
      <c r="C4459" s="3" t="s">
        <v>5338</v>
      </c>
      <c r="D4459" s="5">
        <v>48.113599999999998</v>
      </c>
      <c r="E4459" s="5">
        <v>1313.50128</v>
      </c>
      <c r="F4459" s="3" t="s">
        <v>4480</v>
      </c>
      <c r="G4459" s="3" t="s">
        <v>4491</v>
      </c>
      <c r="H4459" s="3" t="s">
        <v>4492</v>
      </c>
      <c r="I4459" s="3" t="s">
        <v>4493</v>
      </c>
      <c r="J4459" s="3"/>
      <c r="K4459" s="6" t="s">
        <v>4474</v>
      </c>
      <c r="L4459" s="6" t="s">
        <v>4474</v>
      </c>
      <c r="M4459" s="6" t="s">
        <v>4474</v>
      </c>
      <c r="N4459" s="6" t="s">
        <v>4474</v>
      </c>
      <c r="O4459" s="6" t="s">
        <v>4474</v>
      </c>
      <c r="P4459" s="6" t="s">
        <v>4474</v>
      </c>
      <c r="Q4459" s="6" t="s">
        <v>4474</v>
      </c>
      <c r="R4459" s="6" t="s">
        <v>4474</v>
      </c>
      <c r="S4459" s="6" t="s">
        <v>4474</v>
      </c>
      <c r="T4459" s="6" t="s">
        <v>4474</v>
      </c>
      <c r="U4459" s="6" t="s">
        <v>4474</v>
      </c>
      <c r="V4459" s="6" t="s">
        <v>4474</v>
      </c>
      <c r="W4459" s="6" t="s">
        <v>4474</v>
      </c>
      <c r="X4459" s="6" t="s">
        <v>4474</v>
      </c>
      <c r="Y4459" s="6" t="s">
        <v>4474</v>
      </c>
      <c r="Z4459" s="6" t="s">
        <v>4474</v>
      </c>
      <c r="AA4459" s="6" t="s">
        <v>4474</v>
      </c>
      <c r="AB4459" s="6" t="s">
        <v>4474</v>
      </c>
      <c r="AC4459" s="6" t="s">
        <v>4474</v>
      </c>
      <c r="AD4459" s="6" t="s">
        <v>4474</v>
      </c>
      <c r="AF4459" t="e">
        <f>Q4459/W4459</f>
        <v>#VALUE!</v>
      </c>
      <c r="AG4459" t="e">
        <f>R4459/X4459</f>
        <v>#VALUE!</v>
      </c>
      <c r="AH4459" t="e">
        <f>U4459/W4459</f>
        <v>#VALUE!</v>
      </c>
      <c r="AI4459" t="e">
        <f>V4459/X4459</f>
        <v>#VALUE!</v>
      </c>
      <c r="AJ4459" t="e">
        <f>Y4459/AA4459</f>
        <v>#VALUE!</v>
      </c>
      <c r="AK4459" t="e">
        <f>Z4459/AB4459</f>
        <v>#VALUE!</v>
      </c>
      <c r="AL4459" t="e">
        <f>O4459/K4459</f>
        <v>#VALUE!</v>
      </c>
      <c r="AM4459" t="e">
        <f>P4459/L4459</f>
        <v>#VALUE!</v>
      </c>
      <c r="AN4459" t="e">
        <f>K4459/W4459</f>
        <v>#VALUE!</v>
      </c>
      <c r="AO4459" t="e">
        <f>L4459/X4459</f>
        <v>#VALUE!</v>
      </c>
      <c r="AP4459">
        <f>IF(OR(Q4459&lt;0, Q4459="NA"), 0, 1)</f>
        <v>0</v>
      </c>
      <c r="AQ4459">
        <f>IF(OR(S4459&lt;0, S4459="NA"), 0, 1)</f>
        <v>0</v>
      </c>
      <c r="AR4459">
        <f>IFERROR(IF((AF4459-AG4459)&gt;0,1,0),0)</f>
        <v>0</v>
      </c>
      <c r="AS4459">
        <f>IFERROR(IF((S4459-Q4459)&gt;0,1,0),0)</f>
        <v>0</v>
      </c>
      <c r="AT4459">
        <f>IFERROR(IF((AH4459-AI4459)&lt;0,1,0),0)</f>
        <v>0</v>
      </c>
      <c r="AU4459">
        <f>IFERROR(IF((AJ4459-AK4459)&gt;0,1,0),0)</f>
        <v>0</v>
      </c>
      <c r="AV4459">
        <f>IFERROR(IF((AL4459-AM4459)&gt;0,1,0),0)</f>
        <v>0</v>
      </c>
      <c r="AW4459">
        <f>IFERROR(IF((AN4459-AO4459)&gt;0,1,0),0)</f>
        <v>0</v>
      </c>
      <c r="AX4459">
        <f>IFERROR(IF((AC4459-AD4459)&lt;0,1,0),0)</f>
        <v>0</v>
      </c>
      <c r="AY4459">
        <f>SUM(AP4459:AX4459)</f>
        <v>0</v>
      </c>
    </row>
    <row r="4460" spans="1:51" x14ac:dyDescent="0.45">
      <c r="A4460" s="1" t="s">
        <v>4406</v>
      </c>
      <c r="B4460" s="2">
        <v>5885889</v>
      </c>
      <c r="C4460" s="3" t="s">
        <v>5337</v>
      </c>
      <c r="D4460" s="7">
        <v>6.48</v>
      </c>
      <c r="E4460" s="5">
        <v>378.32800248000001</v>
      </c>
      <c r="F4460" s="3" t="s">
        <v>4480</v>
      </c>
      <c r="G4460" s="3" t="s">
        <v>4491</v>
      </c>
      <c r="H4460" s="3" t="s">
        <v>4492</v>
      </c>
      <c r="I4460" s="3" t="s">
        <v>4493</v>
      </c>
      <c r="J4460" s="3"/>
      <c r="K4460" s="6" t="s">
        <v>4474</v>
      </c>
      <c r="L4460" s="6" t="s">
        <v>4474</v>
      </c>
      <c r="M4460" s="6" t="s">
        <v>4474</v>
      </c>
      <c r="N4460" s="6" t="s">
        <v>4474</v>
      </c>
      <c r="O4460" s="6" t="s">
        <v>4474</v>
      </c>
      <c r="P4460" s="6" t="s">
        <v>4474</v>
      </c>
      <c r="Q4460" s="6" t="s">
        <v>4474</v>
      </c>
      <c r="R4460" s="6" t="s">
        <v>4474</v>
      </c>
      <c r="S4460" s="6" t="s">
        <v>4474</v>
      </c>
      <c r="T4460" s="6" t="s">
        <v>4474</v>
      </c>
      <c r="U4460" s="6" t="s">
        <v>4474</v>
      </c>
      <c r="V4460" s="6" t="s">
        <v>4474</v>
      </c>
      <c r="W4460" s="6" t="s">
        <v>4474</v>
      </c>
      <c r="X4460" s="6" t="s">
        <v>4474</v>
      </c>
      <c r="Y4460" s="6" t="s">
        <v>4474</v>
      </c>
      <c r="Z4460" s="6" t="s">
        <v>4474</v>
      </c>
      <c r="AA4460" s="6" t="s">
        <v>4474</v>
      </c>
      <c r="AB4460" s="6" t="s">
        <v>4474</v>
      </c>
      <c r="AC4460" s="6" t="s">
        <v>4474</v>
      </c>
      <c r="AD4460" s="6" t="s">
        <v>4474</v>
      </c>
      <c r="AF4460" t="e">
        <f>Q4460/W4460</f>
        <v>#VALUE!</v>
      </c>
      <c r="AG4460" t="e">
        <f>R4460/X4460</f>
        <v>#VALUE!</v>
      </c>
      <c r="AH4460" t="e">
        <f>U4460/W4460</f>
        <v>#VALUE!</v>
      </c>
      <c r="AI4460" t="e">
        <f>V4460/X4460</f>
        <v>#VALUE!</v>
      </c>
      <c r="AJ4460" t="e">
        <f>Y4460/AA4460</f>
        <v>#VALUE!</v>
      </c>
      <c r="AK4460" t="e">
        <f>Z4460/AB4460</f>
        <v>#VALUE!</v>
      </c>
      <c r="AL4460" t="e">
        <f>O4460/K4460</f>
        <v>#VALUE!</v>
      </c>
      <c r="AM4460" t="e">
        <f>P4460/L4460</f>
        <v>#VALUE!</v>
      </c>
      <c r="AN4460" t="e">
        <f>K4460/W4460</f>
        <v>#VALUE!</v>
      </c>
      <c r="AO4460" t="e">
        <f>L4460/X4460</f>
        <v>#VALUE!</v>
      </c>
      <c r="AP4460">
        <f>IF(OR(Q4460&lt;0, Q4460="NA"), 0, 1)</f>
        <v>0</v>
      </c>
      <c r="AQ4460">
        <f>IF(OR(S4460&lt;0, S4460="NA"), 0, 1)</f>
        <v>0</v>
      </c>
      <c r="AR4460">
        <f>IFERROR(IF((AF4460-AG4460)&gt;0,1,0),0)</f>
        <v>0</v>
      </c>
      <c r="AS4460">
        <f>IFERROR(IF((S4460-Q4460)&gt;0,1,0),0)</f>
        <v>0</v>
      </c>
      <c r="AT4460">
        <f>IFERROR(IF((AH4460-AI4460)&lt;0,1,0),0)</f>
        <v>0</v>
      </c>
      <c r="AU4460">
        <f>IFERROR(IF((AJ4460-AK4460)&gt;0,1,0),0)</f>
        <v>0</v>
      </c>
      <c r="AV4460">
        <f>IFERROR(IF((AL4460-AM4460)&gt;0,1,0),0)</f>
        <v>0</v>
      </c>
      <c r="AW4460">
        <f>IFERROR(IF((AN4460-AO4460)&gt;0,1,0),0)</f>
        <v>0</v>
      </c>
      <c r="AX4460">
        <f>IFERROR(IF((AC4460-AD4460)&lt;0,1,0),0)</f>
        <v>0</v>
      </c>
      <c r="AY4460">
        <f>SUM(AP4460:AX4460)</f>
        <v>0</v>
      </c>
    </row>
    <row r="4461" spans="1:51" x14ac:dyDescent="0.45">
      <c r="A4461" s="1" t="s">
        <v>4409</v>
      </c>
      <c r="B4461" s="2">
        <v>115829620</v>
      </c>
      <c r="C4461" s="3" t="s">
        <v>5338</v>
      </c>
      <c r="D4461" s="5">
        <v>1.125</v>
      </c>
      <c r="E4461" s="5">
        <v>66.882980250000003</v>
      </c>
      <c r="F4461" s="3" t="s">
        <v>4485</v>
      </c>
      <c r="G4461" s="3" t="s">
        <v>4486</v>
      </c>
      <c r="H4461" s="3" t="s">
        <v>4545</v>
      </c>
      <c r="I4461" s="3" t="s">
        <v>4546</v>
      </c>
      <c r="J4461" s="3" t="s">
        <v>4775</v>
      </c>
      <c r="K4461" s="6">
        <v>39071.976999999999</v>
      </c>
      <c r="L4461" s="6">
        <v>42278.856</v>
      </c>
      <c r="M4461" s="6">
        <v>-8592.8979999999992</v>
      </c>
      <c r="N4461" s="6">
        <v>-5601.5140000000001</v>
      </c>
      <c r="O4461" s="6">
        <v>-8791.7819999999992</v>
      </c>
      <c r="P4461" s="6">
        <v>-5813.3980000000001</v>
      </c>
      <c r="Q4461" s="6">
        <v>-10533.244000000001</v>
      </c>
      <c r="R4461" s="6">
        <v>-7549.1620000000003</v>
      </c>
      <c r="S4461" s="6" t="s">
        <v>4474</v>
      </c>
      <c r="T4461" s="6">
        <v>-6722.3230000000003</v>
      </c>
      <c r="U4461" s="6" t="s">
        <v>4474</v>
      </c>
      <c r="V4461" s="6" t="s">
        <v>4474</v>
      </c>
      <c r="W4461" s="6">
        <v>44005.591</v>
      </c>
      <c r="X4461" s="6">
        <v>41774.559999999998</v>
      </c>
      <c r="Y4461" s="6">
        <v>41199.1</v>
      </c>
      <c r="Z4461" s="6">
        <v>40425.813999999998</v>
      </c>
      <c r="AA4461" s="6">
        <v>23266</v>
      </c>
      <c r="AB4461" s="6">
        <v>21055</v>
      </c>
      <c r="AC4461" s="6">
        <v>20155013</v>
      </c>
      <c r="AD4461" s="6">
        <v>20155013</v>
      </c>
      <c r="AF4461">
        <f>Q4461/W4461</f>
        <v>-0.23936149386108688</v>
      </c>
      <c r="AG4461">
        <f>R4461/X4461</f>
        <v>-0.18071194526046475</v>
      </c>
      <c r="AH4461" t="e">
        <f>U4461/W4461</f>
        <v>#VALUE!</v>
      </c>
      <c r="AI4461" t="e">
        <f>V4461/X4461</f>
        <v>#VALUE!</v>
      </c>
      <c r="AJ4461">
        <f>Y4461/AA4461</f>
        <v>1.7707856958652111</v>
      </c>
      <c r="AK4461">
        <f>Z4461/AB4461</f>
        <v>1.9200101638565661</v>
      </c>
      <c r="AL4461">
        <f>O4461/K4461</f>
        <v>-0.22501502803403062</v>
      </c>
      <c r="AM4461">
        <f>P4461/L4461</f>
        <v>-0.13750130798241089</v>
      </c>
      <c r="AN4461">
        <f>K4461/W4461</f>
        <v>0.88788665512979925</v>
      </c>
      <c r="AO4461">
        <f>L4461/X4461</f>
        <v>1.0120718446825054</v>
      </c>
      <c r="AP4461">
        <f>IF(OR(Q4461&lt;0, Q4461="NA"), 0, 1)</f>
        <v>0</v>
      </c>
      <c r="AQ4461">
        <f>IF(OR(S4461&lt;0, S4461="NA"), 0, 1)</f>
        <v>0</v>
      </c>
      <c r="AR4461">
        <f>IFERROR(IF((AF4461-AG4461)&gt;0,1,0),0)</f>
        <v>0</v>
      </c>
      <c r="AS4461">
        <f>IFERROR(IF((S4461-Q4461)&gt;0,1,0),0)</f>
        <v>0</v>
      </c>
      <c r="AT4461">
        <f>IFERROR(IF((AH4461-AI4461)&lt;0,1,0),0)</f>
        <v>0</v>
      </c>
      <c r="AU4461">
        <f>IFERROR(IF((AJ4461-AK4461)&gt;0,1,0),0)</f>
        <v>0</v>
      </c>
      <c r="AV4461">
        <f>IFERROR(IF((AL4461-AM4461)&gt;0,1,0),0)</f>
        <v>0</v>
      </c>
      <c r="AW4461">
        <f>IFERROR(IF((AN4461-AO4461)&gt;0,1,0),0)</f>
        <v>0</v>
      </c>
      <c r="AX4461">
        <f>IFERROR(IF((AC4461-AD4461)&lt;0,1,0),0)</f>
        <v>0</v>
      </c>
      <c r="AY4461">
        <f>SUM(AP4461:AX4461)</f>
        <v>0</v>
      </c>
    </row>
  </sheetData>
  <autoFilter ref="A5:AY4461" xr:uid="{937A95C6-87DB-463E-95FA-C4BD813EF34C}">
    <sortState xmlns:xlrd2="http://schemas.microsoft.com/office/spreadsheetml/2017/richdata2" ref="A6:AY4461">
      <sortCondition descending="1" ref="AY5:AY4461"/>
    </sortState>
  </autoFilter>
  <mergeCells count="10">
    <mergeCell ref="AU1:AU4"/>
    <mergeCell ref="AV1:AV4"/>
    <mergeCell ref="AW1:AW4"/>
    <mergeCell ref="AX1:AX4"/>
    <mergeCell ref="AY1:AY4"/>
    <mergeCell ref="AP1:AP4"/>
    <mergeCell ref="AQ1:AQ4"/>
    <mergeCell ref="AR1:AR4"/>
    <mergeCell ref="AS1:AS4"/>
    <mergeCell ref="AT1:AT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Score</vt:lpstr>
      <vt:lpstr>9-dim-Scores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dc:creator>
  <cp:lastModifiedBy>Longhao Desktop</cp:lastModifiedBy>
  <dcterms:created xsi:type="dcterms:W3CDTF">2015-06-05T18:17:20Z</dcterms:created>
  <dcterms:modified xsi:type="dcterms:W3CDTF">2025-01-23T18:27:12Z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{D37B82D2-07A9-4E14-87CF-710421927704}</vt:lpwstr>
  </property>
</Properties>
</file>